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aw" sheetId="1" state="visible" r:id="rId2"/>
    <sheet name="Removed outliers" sheetId="2" state="visible" r:id="rId3"/>
  </sheets>
  <definedNames>
    <definedName function="false" hidden="true" localSheetId="0" name="_xlnm._FilterDatabase" vbProcedure="false">Raw!$A$1:$BU$1</definedName>
    <definedName function="false" hidden="true" localSheetId="1" name="_xlnm._FilterDatabase" vbProcedure="false">'Removed outliers'!$A$3:$BE$1665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<sst xmlns="http://schemas.openxmlformats.org/spreadsheetml/2006/main" count="10136" uniqueCount="210">
  <si>
    <t xml:space="preserve">Number</t>
  </si>
  <si>
    <t xml:space="preserve">Name (K)</t>
  </si>
  <si>
    <t xml:space="preserve">Name (E)</t>
  </si>
  <si>
    <t xml:space="preserve">YY/MM</t>
  </si>
  <si>
    <t xml:space="preserve">Hydrogen ion conc.</t>
  </si>
  <si>
    <r>
      <rPr>
        <sz val="10"/>
        <rFont val="Arial"/>
        <family val="2"/>
        <charset val="1"/>
      </rPr>
      <t xml:space="preserve">DO 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</si>
  <si>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BOD(</t>
    </r>
    <r>
      <rPr>
        <sz val="10"/>
        <rFont val="AR PL SungtiL GB"/>
        <family val="2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</si>
  <si>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COD(</t>
    </r>
    <r>
      <rPr>
        <sz val="10"/>
        <rFont val="AR PL SungtiL GB"/>
        <family val="2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</si>
  <si>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SS(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</si>
  <si>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T-N(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</si>
  <si>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T-P(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</si>
  <si>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TOC(</t>
    </r>
    <r>
      <rPr>
        <sz val="10"/>
        <rFont val="AR PL SungtiL GB"/>
        <family val="2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</si>
  <si>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Temp.(</t>
    </r>
    <r>
      <rPr>
        <sz val="10"/>
        <rFont val="돋움"/>
        <family val="3"/>
        <charset val="129"/>
      </rPr>
      <t xml:space="preserve">℃</t>
    </r>
    <r>
      <rPr>
        <sz val="10"/>
        <rFont val="Arial"/>
        <family val="2"/>
        <charset val="1"/>
      </rPr>
      <t xml:space="preserve">)</t>
    </r>
  </si>
  <si>
    <r>
      <rPr>
        <sz val="10"/>
        <rFont val="Arial"/>
        <family val="2"/>
        <charset val="1"/>
      </rPr>
      <t xml:space="preserve">Phenol(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</si>
  <si>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Conductivity(µS/</t>
    </r>
    <r>
      <rPr>
        <sz val="10"/>
        <rFont val="돋움"/>
        <family val="3"/>
        <charset val="129"/>
      </rPr>
      <t xml:space="preserve">㎝</t>
    </r>
    <r>
      <rPr>
        <sz val="10"/>
        <rFont val="Arial"/>
        <family val="2"/>
        <charset val="1"/>
      </rPr>
      <t xml:space="preserve">)</t>
    </r>
  </si>
  <si>
    <t xml:space="preserve">Total Coliforms(Total Coliforms/100ml)</t>
  </si>
  <si>
    <r>
      <rPr>
        <sz val="10"/>
        <rFont val="Arial"/>
        <family val="2"/>
        <charset val="1"/>
      </rPr>
      <t xml:space="preserve">Cd(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</si>
  <si>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CN(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</si>
  <si>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Pb(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</si>
  <si>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 Cr 6+(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</si>
  <si>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As(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</si>
  <si>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Hg(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</si>
  <si>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Cu(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</si>
  <si>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Zn(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</si>
  <si>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Cr(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</si>
  <si>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Ni(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</si>
  <si>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Ba(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</si>
  <si>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Se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</si>
  <si>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Dissolved Total N(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</si>
  <si>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NH3-N(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</si>
  <si>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NO3-N(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</si>
  <si>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Dissolved Total P(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</si>
  <si>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PO4-P(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</si>
  <si>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Chl-a(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</t>
    </r>
    <r>
      <rPr>
        <sz val="10"/>
        <rFont val="돋움"/>
        <family val="3"/>
        <charset val="129"/>
      </rPr>
      <t xml:space="preserve">㎥</t>
    </r>
    <r>
      <rPr>
        <sz val="10"/>
        <rFont val="Arial"/>
        <family val="2"/>
        <charset val="1"/>
      </rPr>
      <t xml:space="preserve">)</t>
    </r>
  </si>
  <si>
    <r>
      <rPr>
        <sz val="10"/>
        <rFont val="Arial"/>
        <family val="2"/>
        <charset val="1"/>
      </rPr>
      <t xml:space="preserve">HCB (</t>
    </r>
    <r>
      <rPr>
        <sz val="10"/>
        <rFont val="돋움"/>
        <family val="3"/>
        <charset val="129"/>
      </rPr>
      <t xml:space="preserve">㎍</t>
    </r>
    <r>
      <rPr>
        <sz val="10"/>
        <rFont val="Arial"/>
        <family val="2"/>
        <charset val="1"/>
      </rPr>
      <t xml:space="preserve">/L)</t>
    </r>
  </si>
  <si>
    <t xml:space="preserve">Fecal Coliforms</t>
  </si>
  <si>
    <r>
      <rPr>
        <sz val="10"/>
        <rFont val="Arial"/>
        <family val="2"/>
        <charset val="1"/>
      </rPr>
      <t xml:space="preserve">F(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</si>
  <si>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Chromaticity(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</si>
  <si>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n-Hexane(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</si>
  <si>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Mn(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</si>
  <si>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Fe(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</si>
  <si>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Anionic Surfactant(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</si>
  <si>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Trichloroethene(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</si>
  <si>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Tetrachloroethene(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</si>
  <si>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t xml:space="preserve">Tetrachloramethane</t>
  </si>
  <si>
    <r>
      <rPr>
        <sz val="10"/>
        <rFont val="Arial"/>
        <family val="2"/>
        <charset val="1"/>
      </rPr>
      <t xml:space="preserve">1.2-Dichloroehtane(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</si>
  <si>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Dichloromethane(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</si>
  <si>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Benzene(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</si>
  <si>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PCBs(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</si>
  <si>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Organic-P(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</si>
  <si>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Antimon 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</si>
  <si>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Chloroform 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</si>
  <si>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DEHP 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</si>
  <si>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r>
      <rPr>
        <sz val="10"/>
        <rFont val="Arial"/>
        <family val="2"/>
        <charset val="1"/>
      </rPr>
      <t xml:space="preserve">1.4-Dioxane 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</si>
  <si>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t xml:space="preserve">SD (m)</t>
  </si>
  <si>
    <r>
      <rPr>
        <sz val="10"/>
        <rFont val="Arial"/>
        <family val="2"/>
        <charset val="1"/>
      </rPr>
      <t xml:space="preserve">Flowrate(</t>
    </r>
    <r>
      <rPr>
        <sz val="10"/>
        <rFont val="돋움"/>
        <family val="3"/>
        <charset val="129"/>
      </rPr>
      <t xml:space="preserve">㎥</t>
    </r>
    <r>
      <rPr>
        <sz val="10"/>
        <rFont val="Arial"/>
        <family val="2"/>
        <charset val="1"/>
      </rPr>
      <t xml:space="preserve">/s)</t>
    </r>
  </si>
  <si>
    <r>
      <rPr>
        <sz val="10"/>
        <rFont val="Arial"/>
        <family val="2"/>
        <charset val="1"/>
      </rPr>
      <t xml:space="preserve">Formaldehyde(</t>
    </r>
    <r>
      <rPr>
        <sz val="10"/>
        <rFont val="돋움"/>
        <family val="3"/>
        <charset val="129"/>
      </rPr>
      <t xml:space="preserve">㎎</t>
    </r>
    <r>
      <rPr>
        <sz val="10"/>
        <rFont val="Arial"/>
        <family val="2"/>
        <charset val="1"/>
      </rPr>
      <t xml:space="preserve">/L)</t>
    </r>
  </si>
  <si>
    <t xml:space="preserve">I(pH)</t>
  </si>
  <si>
    <t xml:space="preserve">I(DO)</t>
  </si>
  <si>
    <t xml:space="preserve">I(BOD)</t>
  </si>
  <si>
    <t xml:space="preserve">I(SS)</t>
  </si>
  <si>
    <t xml:space="preserve">I(Total Coliforms)</t>
  </si>
  <si>
    <t xml:space="preserve">K-CWQI</t>
  </si>
  <si>
    <t xml:space="preserve">Grade</t>
  </si>
  <si>
    <t xml:space="preserve">I'(Total Colirforms)</t>
  </si>
  <si>
    <t xml:space="preserve">K-CWQI (I')</t>
  </si>
  <si>
    <t xml:space="preserve">I"(Fecal)</t>
  </si>
  <si>
    <t xml:space="preserve">K-CWQI(I'')</t>
  </si>
  <si>
    <t xml:space="preserve">TSI(Chl-a)</t>
  </si>
  <si>
    <t xml:space="preserve">BOD&gt;COD</t>
  </si>
  <si>
    <t xml:space="preserve">DO Sat</t>
  </si>
  <si>
    <t xml:space="preserve">%DO Sat</t>
  </si>
  <si>
    <t xml:space="preserve">가양</t>
  </si>
  <si>
    <t xml:space="preserve">Gayang</t>
  </si>
  <si>
    <t xml:space="preserve">2016/01</t>
  </si>
  <si>
    <t xml:space="preserve">고덕천</t>
  </si>
  <si>
    <t xml:space="preserve">GoDeokcheon Stream</t>
  </si>
  <si>
    <t xml:space="preserve">구의</t>
  </si>
  <si>
    <t xml:space="preserve">Guui</t>
  </si>
  <si>
    <t xml:space="preserve">노량진</t>
  </si>
  <si>
    <t xml:space="preserve">Noryangjin</t>
  </si>
  <si>
    <t xml:space="preserve">도림천</t>
  </si>
  <si>
    <t xml:space="preserve">Dorimcheon Stream</t>
  </si>
  <si>
    <t xml:space="preserve">뚝도</t>
  </si>
  <si>
    <t xml:space="preserve">Ttukdo</t>
  </si>
  <si>
    <t xml:space="preserve">목감천</t>
  </si>
  <si>
    <t xml:space="preserve">Mokgamcheon Stream</t>
  </si>
  <si>
    <t xml:space="preserve">보광</t>
  </si>
  <si>
    <t xml:space="preserve">Bogwang</t>
  </si>
  <si>
    <t xml:space="preserve">성내천</t>
  </si>
  <si>
    <t xml:space="preserve">Seongnaecheon Stream</t>
  </si>
  <si>
    <t xml:space="preserve">성북천</t>
  </si>
  <si>
    <t xml:space="preserve">Seongbukcheon Stream</t>
  </si>
  <si>
    <r>
      <rPr>
        <sz val="10"/>
        <rFont val="AR PL SungtiL GB"/>
        <family val="2"/>
      </rPr>
      <t xml:space="preserve">안양천</t>
    </r>
    <r>
      <rPr>
        <sz val="10"/>
        <rFont val="Arial"/>
        <family val="2"/>
      </rPr>
      <t xml:space="preserve">4</t>
    </r>
  </si>
  <si>
    <t xml:space="preserve">Ahnyangcheon Stream 4</t>
  </si>
  <si>
    <r>
      <rPr>
        <sz val="10"/>
        <rFont val="AR PL SungtiL GB"/>
        <family val="2"/>
      </rPr>
      <t xml:space="preserve">안양천</t>
    </r>
    <r>
      <rPr>
        <sz val="10"/>
        <rFont val="Arial"/>
        <family val="2"/>
      </rPr>
      <t xml:space="preserve">5</t>
    </r>
  </si>
  <si>
    <t xml:space="preserve">Ahnyangcheon Stream 5</t>
  </si>
  <si>
    <t xml:space="preserve">암사</t>
  </si>
  <si>
    <t xml:space="preserve">Amsa</t>
  </si>
  <si>
    <t xml:space="preserve">양재천</t>
  </si>
  <si>
    <t xml:space="preserve">Yangjaecheon Stream</t>
  </si>
  <si>
    <t xml:space="preserve">영등포</t>
  </si>
  <si>
    <t xml:space="preserve">Yeongdeungpo</t>
  </si>
  <si>
    <t xml:space="preserve">우이천</t>
  </si>
  <si>
    <t xml:space="preserve">Uicheon Stream</t>
  </si>
  <si>
    <t xml:space="preserve">잠실</t>
  </si>
  <si>
    <t xml:space="preserve">Jamsil</t>
  </si>
  <si>
    <t xml:space="preserve">정릉천</t>
  </si>
  <si>
    <t xml:space="preserve">Jeongneungcheon Stream</t>
  </si>
  <si>
    <r>
      <rPr>
        <sz val="10"/>
        <rFont val="AR PL SungtiL GB"/>
        <family val="2"/>
      </rPr>
      <t xml:space="preserve">중랑천</t>
    </r>
    <r>
      <rPr>
        <sz val="10"/>
        <rFont val="Arial"/>
        <family val="2"/>
      </rPr>
      <t xml:space="preserve">1A</t>
    </r>
  </si>
  <si>
    <t xml:space="preserve">Jungnangcheon Stream 1A</t>
  </si>
  <si>
    <r>
      <rPr>
        <sz val="10"/>
        <rFont val="AR PL SungtiL GB"/>
        <family val="2"/>
      </rPr>
      <t xml:space="preserve">중랑천</t>
    </r>
    <r>
      <rPr>
        <sz val="10"/>
        <rFont val="Arial"/>
        <family val="2"/>
      </rPr>
      <t xml:space="preserve">2</t>
    </r>
  </si>
  <si>
    <t xml:space="preserve">Jungnangcheon Stream 2</t>
  </si>
  <si>
    <r>
      <rPr>
        <sz val="10"/>
        <rFont val="AR PL SungtiL GB"/>
        <family val="2"/>
      </rPr>
      <t xml:space="preserve">중랑천</t>
    </r>
    <r>
      <rPr>
        <sz val="10"/>
        <rFont val="Arial"/>
        <family val="2"/>
      </rPr>
      <t xml:space="preserve">3</t>
    </r>
  </si>
  <si>
    <t xml:space="preserve">Jungnangcheon Stream 3</t>
  </si>
  <si>
    <r>
      <rPr>
        <sz val="10"/>
        <rFont val="AR PL SungtiL GB"/>
        <family val="2"/>
      </rPr>
      <t xml:space="preserve">중랑천</t>
    </r>
    <r>
      <rPr>
        <sz val="10"/>
        <rFont val="Arial"/>
        <family val="2"/>
      </rPr>
      <t xml:space="preserve">4</t>
    </r>
  </si>
  <si>
    <t xml:space="preserve">Jungnangcheon Stream 4</t>
  </si>
  <si>
    <r>
      <rPr>
        <sz val="10"/>
        <rFont val="AR PL SungtiL GB"/>
        <family val="2"/>
      </rPr>
      <t xml:space="preserve">청계천</t>
    </r>
    <r>
      <rPr>
        <sz val="10"/>
        <rFont val="Arial"/>
        <family val="2"/>
      </rPr>
      <t xml:space="preserve">1</t>
    </r>
  </si>
  <si>
    <t xml:space="preserve">Cheonggyecheon Stream 1</t>
  </si>
  <si>
    <r>
      <rPr>
        <sz val="10"/>
        <rFont val="AR PL SungtiL GB"/>
        <family val="2"/>
      </rPr>
      <t xml:space="preserve">청계천</t>
    </r>
    <r>
      <rPr>
        <sz val="10"/>
        <rFont val="Arial"/>
        <family val="2"/>
      </rPr>
      <t xml:space="preserve">2</t>
    </r>
  </si>
  <si>
    <t xml:space="preserve">Cheonggyecheon Stream 2</t>
  </si>
  <si>
    <r>
      <rPr>
        <sz val="10"/>
        <rFont val="AR PL SungtiL GB"/>
        <family val="2"/>
      </rPr>
      <t xml:space="preserve">청계천</t>
    </r>
    <r>
      <rPr>
        <sz val="10"/>
        <rFont val="Arial"/>
        <family val="2"/>
      </rPr>
      <t xml:space="preserve">3</t>
    </r>
  </si>
  <si>
    <t xml:space="preserve">Cheonggyecheon Stream 3</t>
  </si>
  <si>
    <r>
      <rPr>
        <sz val="10"/>
        <rFont val="AR PL SungtiL GB"/>
        <family val="2"/>
      </rPr>
      <t xml:space="preserve">탄천</t>
    </r>
    <r>
      <rPr>
        <sz val="10"/>
        <rFont val="Arial"/>
        <family val="2"/>
      </rPr>
      <t xml:space="preserve">5</t>
    </r>
  </si>
  <si>
    <t xml:space="preserve">Tancheon Stream 5</t>
  </si>
  <si>
    <t xml:space="preserve">홍제천</t>
  </si>
  <si>
    <t xml:space="preserve">Hongjecheon Stream</t>
  </si>
  <si>
    <t xml:space="preserve">2016/02</t>
  </si>
  <si>
    <r>
      <rPr>
        <sz val="10"/>
        <rFont val="AR PL SungtiL GB"/>
        <family val="2"/>
      </rPr>
      <t xml:space="preserve">안양천</t>
    </r>
    <r>
      <rPr>
        <sz val="10"/>
        <rFont val="Arial"/>
        <family val="2"/>
        <charset val="1"/>
      </rPr>
      <t xml:space="preserve">4</t>
    </r>
  </si>
  <si>
    <t xml:space="preserve">2016/03</t>
  </si>
  <si>
    <t xml:space="preserve">2016/04</t>
  </si>
  <si>
    <t xml:space="preserve">감이천</t>
  </si>
  <si>
    <t xml:space="preserve">Gamicheon Stream</t>
  </si>
  <si>
    <t xml:space="preserve">망월천</t>
  </si>
  <si>
    <t xml:space="preserve">Mangwolcheon Stream</t>
  </si>
  <si>
    <r>
      <rPr>
        <sz val="10"/>
        <rFont val="AR PL SungtiL GB"/>
        <family val="2"/>
      </rPr>
      <t xml:space="preserve">목감천</t>
    </r>
    <r>
      <rPr>
        <sz val="10"/>
        <rFont val="Arial"/>
        <family val="2"/>
      </rPr>
      <t xml:space="preserve">-1</t>
    </r>
  </si>
  <si>
    <t xml:space="preserve">Mokgamcheon Stream-1</t>
  </si>
  <si>
    <r>
      <rPr>
        <sz val="10"/>
        <rFont val="AR PL SungtiL GB"/>
        <family val="2"/>
      </rPr>
      <t xml:space="preserve">안양천</t>
    </r>
    <r>
      <rPr>
        <sz val="10"/>
        <rFont val="Arial"/>
        <family val="2"/>
      </rPr>
      <t xml:space="preserve">3-2</t>
    </r>
  </si>
  <si>
    <t xml:space="preserve">Ahnyangcheon Stream 3-2</t>
  </si>
  <si>
    <r>
      <rPr>
        <sz val="10"/>
        <rFont val="AR PL SungtiL GB"/>
        <family val="2"/>
      </rPr>
      <t xml:space="preserve">중랑천</t>
    </r>
    <r>
      <rPr>
        <sz val="10"/>
        <rFont val="Arial"/>
        <family val="2"/>
        <charset val="1"/>
      </rPr>
      <t xml:space="preserve">4</t>
    </r>
  </si>
  <si>
    <t xml:space="preserve">초이천</t>
  </si>
  <si>
    <t xml:space="preserve">Choicheon Stream</t>
  </si>
  <si>
    <t xml:space="preserve">2016/05</t>
  </si>
  <si>
    <r>
      <rPr>
        <sz val="10"/>
        <rFont val="AR PL SungtiL GB"/>
        <family val="2"/>
      </rPr>
      <t xml:space="preserve">안양천</t>
    </r>
    <r>
      <rPr>
        <sz val="10"/>
        <rFont val="Arial"/>
        <family val="2"/>
        <charset val="1"/>
      </rPr>
      <t xml:space="preserve">5</t>
    </r>
  </si>
  <si>
    <r>
      <rPr>
        <sz val="10"/>
        <rFont val="AR PL SungtiL GB"/>
        <family val="2"/>
      </rPr>
      <t xml:space="preserve">중랑천</t>
    </r>
    <r>
      <rPr>
        <sz val="10"/>
        <rFont val="Arial"/>
        <family val="2"/>
        <charset val="1"/>
      </rPr>
      <t xml:space="preserve">3</t>
    </r>
  </si>
  <si>
    <r>
      <rPr>
        <sz val="10"/>
        <rFont val="AR PL SungtiL GB"/>
        <family val="2"/>
      </rPr>
      <t xml:space="preserve">청계천</t>
    </r>
    <r>
      <rPr>
        <sz val="10"/>
        <rFont val="Arial"/>
        <family val="2"/>
        <charset val="1"/>
      </rPr>
      <t xml:space="preserve">3</t>
    </r>
  </si>
  <si>
    <t xml:space="preserve">2016/06</t>
  </si>
  <si>
    <t xml:space="preserve">2016/07</t>
  </si>
  <si>
    <t xml:space="preserve">2016/08</t>
  </si>
  <si>
    <t xml:space="preserve">2016/09</t>
  </si>
  <si>
    <t xml:space="preserve">2016/10</t>
  </si>
  <si>
    <t xml:space="preserve">2016/11</t>
  </si>
  <si>
    <t xml:space="preserve">2016/12</t>
  </si>
  <si>
    <t xml:space="preserve">2017/01</t>
  </si>
  <si>
    <t xml:space="preserve">2017/02</t>
  </si>
  <si>
    <t xml:space="preserve">2017/03</t>
  </si>
  <si>
    <r>
      <rPr>
        <sz val="10"/>
        <rFont val="AR PL SungtiL GB"/>
        <family val="2"/>
      </rPr>
      <t xml:space="preserve">중랑천</t>
    </r>
    <r>
      <rPr>
        <sz val="10"/>
        <rFont val="Arial"/>
        <family val="2"/>
        <charset val="1"/>
      </rPr>
      <t xml:space="preserve">2</t>
    </r>
  </si>
  <si>
    <t xml:space="preserve">2017/04</t>
  </si>
  <si>
    <t xml:space="preserve">2017/05</t>
  </si>
  <si>
    <t xml:space="preserve">2017/06</t>
  </si>
  <si>
    <t xml:space="preserve">2017/07</t>
  </si>
  <si>
    <t xml:space="preserve">2017/08</t>
  </si>
  <si>
    <t xml:space="preserve">2017/09</t>
  </si>
  <si>
    <t xml:space="preserve">2017/10</t>
  </si>
  <si>
    <t xml:space="preserve">2017/11</t>
  </si>
  <si>
    <r>
      <rPr>
        <sz val="10"/>
        <rFont val="AR PL SungtiL GB"/>
        <family val="2"/>
      </rPr>
      <t xml:space="preserve">청계천</t>
    </r>
    <r>
      <rPr>
        <sz val="10"/>
        <rFont val="Arial"/>
        <family val="2"/>
        <charset val="1"/>
      </rPr>
      <t xml:space="preserve">1</t>
    </r>
  </si>
  <si>
    <r>
      <rPr>
        <sz val="10"/>
        <rFont val="AR PL SungtiL GB"/>
        <family val="2"/>
      </rPr>
      <t xml:space="preserve">청계천</t>
    </r>
    <r>
      <rPr>
        <sz val="10"/>
        <rFont val="Arial"/>
        <family val="2"/>
        <charset val="1"/>
      </rPr>
      <t xml:space="preserve">2</t>
    </r>
  </si>
  <si>
    <t xml:space="preserve">2017/12</t>
  </si>
  <si>
    <t xml:space="preserve">2018/01</t>
  </si>
  <si>
    <t xml:space="preserve">2018/02</t>
  </si>
  <si>
    <t xml:space="preserve">2018/03</t>
  </si>
  <si>
    <r>
      <rPr>
        <sz val="10"/>
        <rFont val="AR PL SungtiL GB"/>
        <family val="2"/>
      </rPr>
      <t xml:space="preserve">탄천</t>
    </r>
    <r>
      <rPr>
        <sz val="10"/>
        <rFont val="Arial"/>
        <family val="2"/>
        <charset val="1"/>
      </rPr>
      <t xml:space="preserve">5</t>
    </r>
  </si>
  <si>
    <t xml:space="preserve">2018/04</t>
  </si>
  <si>
    <t xml:space="preserve">2018/05</t>
  </si>
  <si>
    <t xml:space="preserve">2018/06</t>
  </si>
  <si>
    <t xml:space="preserve">2018/07</t>
  </si>
  <si>
    <t xml:space="preserve">2018/08</t>
  </si>
  <si>
    <t xml:space="preserve">2018/09</t>
  </si>
  <si>
    <t xml:space="preserve">2018/10</t>
  </si>
  <si>
    <t xml:space="preserve">2018/11</t>
  </si>
  <si>
    <t xml:space="preserve">2018/12</t>
  </si>
  <si>
    <t xml:space="preserve">2019/02</t>
  </si>
  <si>
    <t xml:space="preserve">2019/03</t>
  </si>
  <si>
    <t xml:space="preserve">2019/04</t>
  </si>
  <si>
    <t xml:space="preserve">2019/05</t>
  </si>
  <si>
    <t xml:space="preserve">2019/06</t>
  </si>
  <si>
    <t xml:space="preserve">2019/07</t>
  </si>
  <si>
    <t xml:space="preserve">2019/08</t>
  </si>
  <si>
    <t xml:space="preserve">2019/09</t>
  </si>
  <si>
    <t xml:space="preserve">2019/10</t>
  </si>
  <si>
    <t xml:space="preserve">2019/11</t>
  </si>
  <si>
    <t xml:space="preserve">2019/12</t>
  </si>
  <si>
    <t xml:space="preserve">2020/01</t>
  </si>
  <si>
    <t xml:space="preserve">2020/02</t>
  </si>
  <si>
    <t xml:space="preserve">2020/03</t>
  </si>
  <si>
    <t xml:space="preserve">2020/04</t>
  </si>
  <si>
    <t xml:space="preserve">Max</t>
  </si>
  <si>
    <t xml:space="preserve">Min</t>
  </si>
  <si>
    <t xml:space="preserve">Average</t>
  </si>
  <si>
    <t xml:space="preserve">WQI</t>
  </si>
  <si>
    <t xml:space="preserve">TSI</t>
  </si>
  <si>
    <t xml:space="preserve">Cross check</t>
  </si>
  <si>
    <t xml:space="preserve">Period</t>
  </si>
  <si>
    <t xml:space="preserve">2016.01 ~ 2020.05</t>
  </si>
  <si>
    <t xml:space="preserve">Check BOD/COD</t>
  </si>
  <si>
    <t xml:space="preserve">Check TN/DTN</t>
  </si>
  <si>
    <t xml:space="preserve">Check TN/NO3</t>
  </si>
  <si>
    <t xml:space="preserve">Check TN/NH3</t>
  </si>
  <si>
    <t xml:space="preserve">Check TP/DTP</t>
  </si>
  <si>
    <t xml:space="preserve">Check TP/PO4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</si>
</sst>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"/>
    <numFmt numFmtId="166" formatCode="0.00"/>
    <numFmt numFmtId="167" formatCode="0.000"/>
  </numFmts>
  <fonts count="11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0"/>
      <name val="돋움"/>
      <family val="3"/>
      <charset val="129"/>
    </font>
    <font>
      <sz val="10"/>
      <name val="AR PL SungtiL GB"/>
      <family val="2"/>
    </font>
    <font>
      <b val="true"/>
      <sz val="10"/>
      <name val="Arial"/>
      <family val="2"/>
      <charset val="1"/>
    </font>
    <font>
      <sz val="14"/>
      <color rgb="FF595959"/>
      <name val="Calibri"/>
      <family val="2"/>
    </font>
    <font>
      <sz val="9"/>
      <color rgb="FF595959"/>
      <name val="Calibri"/>
      <family val="2"/>
    </font>
    <font>
      <sz val="10"/>
      <color rgb="FF595959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CCCCFF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rgb="FFED7D31"/>
        <bgColor rgb="FFFF8080"/>
      </patternFill>
    </fill>
    <fill>
      <patternFill patternType="solid">
        <fgColor rgb="FF5B9BD5"/>
        <bgColor rgb="FF4472C4"/>
      </patternFill>
    </fill>
    <fill>
      <patternFill patternType="solid">
        <fgColor rgb="FF70AD47"/>
        <bgColor rgb="FF92D050"/>
      </patternFill>
    </fill>
    <fill>
      <patternFill patternType="solid">
        <fgColor rgb="FFFBE5D6"/>
        <bgColor rgb="FFD9D9D9"/>
      </patternFill>
    </fill>
    <fill>
      <patternFill patternType="solid">
        <fgColor rgb="FF92D050"/>
        <bgColor rgb="FF70AD47"/>
      </patternFill>
    </fill>
    <fill>
      <patternFill patternType="solid">
        <fgColor rgb="FF808080"/>
        <bgColor rgb="FF595959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 style="thin"/>
      <top/>
      <bottom style="double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4" fillId="3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3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7" fillId="3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4" borderId="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4" fillId="4" borderId="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5" fontId="4" fillId="5" borderId="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4" fillId="5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6" borderId="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4" fillId="6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7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7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7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7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7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4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5B9BD5"/>
      <rgbColor rgb="FF993366"/>
      <rgbColor rgb="FFFBE5D6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D9D9"/>
      <rgbColor rgb="FFFFFF99"/>
      <rgbColor rgb="FF99CCFF"/>
      <rgbColor rgb="FFFF99CC"/>
      <rgbColor rgb="FFCC99FF"/>
      <rgbColor rgb="FFFFCC99"/>
      <rgbColor rgb="FF4472C4"/>
      <rgbColor rgb="FF33CCCC"/>
      <rgbColor rgb="FF92D050"/>
      <rgbColor rgb="FFFFCC00"/>
      <rgbColor rgb="FFFF9900"/>
      <rgbColor rgb="FFED7D31"/>
      <rgbColor rgb="FF59595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spPr>
            <a:solidFill>
              <a:srgbClr val="4472c4"/>
            </a:solidFill>
            <a:ln w="19080">
              <a:noFill/>
            </a:ln>
          </c:spPr>
          <c:marker>
            <c:symbol val="circle"/>
            <c:size val="5"/>
            <c:spPr>
              <a:solidFill>
                <a:srgbClr val="4472c4"/>
              </a:solidFill>
            </c:spPr>
          </c:marker>
          <c:dLbls>
            <c:numFmt formatCode="0.0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Raw!$A$2:$A$1663</c:f>
              <c:numCache>
                <c:formatCode>General</c:formatCode>
                <c:ptCount val="166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</c:numCache>
            </c:numRef>
          </c:xVal>
          <c:yVal>
            <c:numRef>
              <c:f>Raw!$BN$2:$BN$1663</c:f>
              <c:numCache>
                <c:formatCode>General</c:formatCode>
                <c:ptCount val="1662"/>
                <c:pt idx="0">
                  <c:v>62.9089893685327</c:v>
                </c:pt>
                <c:pt idx="1">
                  <c:v>53.1691800196979</c:v>
                </c:pt>
                <c:pt idx="2">
                  <c:v/>
                </c:pt>
                <c:pt idx="3">
                  <c:v>69.4785930158034</c:v>
                </c:pt>
                <c:pt idx="4">
                  <c:v>74.2009300066942</c:v>
                </c:pt>
                <c:pt idx="5">
                  <c:v>50.5442598556669</c:v>
                </c:pt>
                <c:pt idx="6">
                  <c:v>58.84181514732</c:v>
                </c:pt>
                <c:pt idx="7">
                  <c:v>48.93436074722</c:v>
                </c:pt>
                <c:pt idx="8">
                  <c:v>60.0935662210229</c:v>
                </c:pt>
                <c:pt idx="9">
                  <c:v>28.9700076551702</c:v>
                </c:pt>
                <c:pt idx="10">
                  <c:v>42.9459639895225</c:v>
                </c:pt>
                <c:pt idx="11">
                  <c:v>49.7593486526456</c:v>
                </c:pt>
                <c:pt idx="12">
                  <c:v>87.7493820626476</c:v>
                </c:pt>
                <c:pt idx="13">
                  <c:v>63.3758259239022</c:v>
                </c:pt>
                <c:pt idx="14">
                  <c:v>68.8593683642715</c:v>
                </c:pt>
                <c:pt idx="15">
                  <c:v>71.1128746226121</c:v>
                </c:pt>
                <c:pt idx="16">
                  <c:v>58.4919668874247</c:v>
                </c:pt>
                <c:pt idx="17">
                  <c:v>64.5600796657873</c:v>
                </c:pt>
                <c:pt idx="18">
                  <c:v/>
                </c:pt>
                <c:pt idx="19">
                  <c:v>60.6372617112892</c:v>
                </c:pt>
                <c:pt idx="20">
                  <c:v>61.189091144276</c:v>
                </c:pt>
                <c:pt idx="21">
                  <c:v>44.8813195505611</c:v>
                </c:pt>
                <c:pt idx="22">
                  <c:v>88.4397480686261</c:v>
                </c:pt>
                <c:pt idx="23">
                  <c:v>86.9027297274731</c:v>
                </c:pt>
                <c:pt idx="24">
                  <c:v>80.9863438362388</c:v>
                </c:pt>
                <c:pt idx="25">
                  <c:v>52.9459697812531</c:v>
                </c:pt>
                <c:pt idx="26">
                  <c:v>50.6432238032739</c:v>
                </c:pt>
                <c:pt idx="27">
                  <c:v>53.8246664246604</c:v>
                </c:pt>
                <c:pt idx="28">
                  <c:v>52.3934845876789</c:v>
                </c:pt>
                <c:pt idx="29">
                  <c:v>66.3327084574012</c:v>
                </c:pt>
                <c:pt idx="30">
                  <c:v>54.3220752275815</c:v>
                </c:pt>
                <c:pt idx="31">
                  <c:v>58.2856289984859</c:v>
                </c:pt>
                <c:pt idx="32">
                  <c:v>57.8019755844134</c:v>
                </c:pt>
                <c:pt idx="33">
                  <c:v>52.6139971027603</c:v>
                </c:pt>
                <c:pt idx="34">
                  <c:v>56.9613323199083</c:v>
                </c:pt>
                <c:pt idx="35">
                  <c:v>55.5246363399284</c:v>
                </c:pt>
                <c:pt idx="36">
                  <c:v>63.9078380233882</c:v>
                </c:pt>
                <c:pt idx="37">
                  <c:v>39.9556956267784</c:v>
                </c:pt>
                <c:pt idx="38">
                  <c:v>45.6259334325914</c:v>
                </c:pt>
                <c:pt idx="39">
                  <c:v>54.4861940198376</c:v>
                </c:pt>
                <c:pt idx="40">
                  <c:v>62.3388595492207</c:v>
                </c:pt>
                <c:pt idx="41">
                  <c:v>52.7699627568261</c:v>
                </c:pt>
                <c:pt idx="42">
                  <c:v>63.4568427458297</c:v>
                </c:pt>
                <c:pt idx="43">
                  <c:v>62.6157853993577</c:v>
                </c:pt>
                <c:pt idx="44">
                  <c:v>63.9628831224647</c:v>
                </c:pt>
                <c:pt idx="45">
                  <c:v/>
                </c:pt>
                <c:pt idx="46">
                  <c:v>58.7543513459001</c:v>
                </c:pt>
                <c:pt idx="47">
                  <c:v>56.3177474643511</c:v>
                </c:pt>
                <c:pt idx="48">
                  <c:v>45.4258419997917</c:v>
                </c:pt>
                <c:pt idx="49">
                  <c:v>88.6992838159734</c:v>
                </c:pt>
                <c:pt idx="50">
                  <c:v>58.4780654400762</c:v>
                </c:pt>
                <c:pt idx="51">
                  <c:v>62.54182382517</c:v>
                </c:pt>
                <c:pt idx="52">
                  <c:v>50.3634867653359</c:v>
                </c:pt>
                <c:pt idx="53">
                  <c:v>56.0183202427515</c:v>
                </c:pt>
                <c:pt idx="54">
                  <c:v>53.6424376858051</c:v>
                </c:pt>
                <c:pt idx="55">
                  <c:v>49.0643647476869</c:v>
                </c:pt>
                <c:pt idx="56">
                  <c:v>80.921452786387</c:v>
                </c:pt>
                <c:pt idx="57">
                  <c:v>53.524732397122</c:v>
                </c:pt>
                <c:pt idx="58">
                  <c:v>62.6193086537845</c:v>
                </c:pt>
                <c:pt idx="59">
                  <c:v>56.6451585147374</c:v>
                </c:pt>
                <c:pt idx="60">
                  <c:v>53.3920300241587</c:v>
                </c:pt>
                <c:pt idx="61">
                  <c:v>56.9545416475903</c:v>
                </c:pt>
                <c:pt idx="62">
                  <c:v>53.2270552734088</c:v>
                </c:pt>
                <c:pt idx="63">
                  <c:v>84.811930886916</c:v>
                </c:pt>
                <c:pt idx="64">
                  <c:v>45.2638376331852</c:v>
                </c:pt>
                <c:pt idx="65">
                  <c:v>51.1744252096172</c:v>
                </c:pt>
                <c:pt idx="66">
                  <c:v>79.0812651352414</c:v>
                </c:pt>
                <c:pt idx="67">
                  <c:v>76.3217010497614</c:v>
                </c:pt>
                <c:pt idx="68">
                  <c:v>65.6399297938063</c:v>
                </c:pt>
                <c:pt idx="69">
                  <c:v>88.6579250724273</c:v>
                </c:pt>
                <c:pt idx="70">
                  <c:v>82.766017361826</c:v>
                </c:pt>
                <c:pt idx="71">
                  <c:v>76.6865935759341</c:v>
                </c:pt>
                <c:pt idx="72">
                  <c:v/>
                </c:pt>
                <c:pt idx="73">
                  <c:v>45.4701493235305</c:v>
                </c:pt>
                <c:pt idx="74">
                  <c:v>71.1874180065632</c:v>
                </c:pt>
                <c:pt idx="75">
                  <c:v>48.6592471496876</c:v>
                </c:pt>
                <c:pt idx="76">
                  <c:v>87.8635730804548</c:v>
                </c:pt>
                <c:pt idx="77">
                  <c:v>80.2157564074188</c:v>
                </c:pt>
                <c:pt idx="78">
                  <c:v>77.3735036641006</c:v>
                </c:pt>
                <c:pt idx="79">
                  <c:v>43.59360414661</c:v>
                </c:pt>
                <c:pt idx="80">
                  <c:v>50.0323290407432</c:v>
                </c:pt>
                <c:pt idx="81">
                  <c:v>55.0407678442901</c:v>
                </c:pt>
                <c:pt idx="82">
                  <c:v/>
                </c:pt>
                <c:pt idx="83">
                  <c:v>54.2633410138836</c:v>
                </c:pt>
                <c:pt idx="84">
                  <c:v>79.186013275607</c:v>
                </c:pt>
                <c:pt idx="85">
                  <c:v>53.9803373385583</c:v>
                </c:pt>
                <c:pt idx="86">
                  <c:v>56.7535424589383</c:v>
                </c:pt>
                <c:pt idx="87">
                  <c:v>57.7716095584543</c:v>
                </c:pt>
                <c:pt idx="88">
                  <c:v/>
                </c:pt>
                <c:pt idx="89">
                  <c:v>55.4509978608598</c:v>
                </c:pt>
                <c:pt idx="90">
                  <c:v/>
                </c:pt>
                <c:pt idx="91">
                  <c:v>55.2322583969901</c:v>
                </c:pt>
                <c:pt idx="92">
                  <c:v>54.2730396337669</c:v>
                </c:pt>
                <c:pt idx="93">
                  <c:v>86.8091074691573</c:v>
                </c:pt>
                <c:pt idx="94">
                  <c:v/>
                </c:pt>
                <c:pt idx="95">
                  <c:v>42.8719401998622</c:v>
                </c:pt>
                <c:pt idx="96">
                  <c:v>50.4507841344243</c:v>
                </c:pt>
                <c:pt idx="97">
                  <c:v>84.7563582496783</c:v>
                </c:pt>
                <c:pt idx="98">
                  <c:v>62.2487784952631</c:v>
                </c:pt>
                <c:pt idx="99">
                  <c:v/>
                </c:pt>
                <c:pt idx="100">
                  <c:v>58.7600803517104</c:v>
                </c:pt>
                <c:pt idx="101">
                  <c:v>88.5743812498407</c:v>
                </c:pt>
                <c:pt idx="102">
                  <c:v>86.1990058408276</c:v>
                </c:pt>
                <c:pt idx="103">
                  <c:v>63.6250327181524</c:v>
                </c:pt>
                <c:pt idx="104">
                  <c:v/>
                </c:pt>
                <c:pt idx="105">
                  <c:v>60.2861778811793</c:v>
                </c:pt>
                <c:pt idx="106">
                  <c:v>62.0902464184405</c:v>
                </c:pt>
                <c:pt idx="107">
                  <c:v>25.7945116866567</c:v>
                </c:pt>
                <c:pt idx="108">
                  <c:v>97.0181459549877</c:v>
                </c:pt>
                <c:pt idx="109">
                  <c:v>81.3029002400443</c:v>
                </c:pt>
                <c:pt idx="110">
                  <c:v>77.6844719341139</c:v>
                </c:pt>
                <c:pt idx="111">
                  <c:v/>
                </c:pt>
                <c:pt idx="112">
                  <c:v>60.1629761071069</c:v>
                </c:pt>
                <c:pt idx="113">
                  <c:v>81.5514601273411</c:v>
                </c:pt>
                <c:pt idx="114">
                  <c:v>56.7840345410484</c:v>
                </c:pt>
                <c:pt idx="115">
                  <c:v/>
                </c:pt>
                <c:pt idx="116">
                  <c:v>62.5277317556707</c:v>
                </c:pt>
                <c:pt idx="117">
                  <c:v>86.1265518855699</c:v>
                </c:pt>
                <c:pt idx="118">
                  <c:v>54.6128191646637</c:v>
                </c:pt>
                <c:pt idx="119">
                  <c:v>62.5551691418521</c:v>
                </c:pt>
                <c:pt idx="120">
                  <c:v>62.9461460694978</c:v>
                </c:pt>
                <c:pt idx="121">
                  <c:v/>
                </c:pt>
                <c:pt idx="122">
                  <c:v>56.9881453136607</c:v>
                </c:pt>
                <c:pt idx="123">
                  <c:v/>
                </c:pt>
                <c:pt idx="124">
                  <c:v>62.508919327579</c:v>
                </c:pt>
                <c:pt idx="125">
                  <c:v>34.6436710373538</c:v>
                </c:pt>
                <c:pt idx="126">
                  <c:v>67.0454606592237</c:v>
                </c:pt>
                <c:pt idx="127">
                  <c:v/>
                </c:pt>
                <c:pt idx="128">
                  <c:v>52.0468738473548</c:v>
                </c:pt>
                <c:pt idx="129">
                  <c:v>43.7305002781492</c:v>
                </c:pt>
                <c:pt idx="130">
                  <c:v>69.7949905702543</c:v>
                </c:pt>
                <c:pt idx="131">
                  <c:v>56.8684083918392</c:v>
                </c:pt>
                <c:pt idx="132">
                  <c:v/>
                </c:pt>
                <c:pt idx="133">
                  <c:v>55.9713400992142</c:v>
                </c:pt>
                <c:pt idx="134">
                  <c:v>63.0615281581117</c:v>
                </c:pt>
                <c:pt idx="135">
                  <c:v>64.7490191903665</c:v>
                </c:pt>
                <c:pt idx="136">
                  <c:v>62.9831583208378</c:v>
                </c:pt>
                <c:pt idx="137">
                  <c:v/>
                </c:pt>
                <c:pt idx="138">
                  <c:v>62.9960305317279</c:v>
                </c:pt>
                <c:pt idx="139">
                  <c:v>43.1031715219296</c:v>
                </c:pt>
                <c:pt idx="140">
                  <c:v>39.9575925389796</c:v>
                </c:pt>
                <c:pt idx="141">
                  <c:v>94.4708879655182</c:v>
                </c:pt>
                <c:pt idx="142">
                  <c:v>53.0862548907779</c:v>
                </c:pt>
                <c:pt idx="143">
                  <c:v>59.9958179759036</c:v>
                </c:pt>
                <c:pt idx="144">
                  <c:v/>
                </c:pt>
                <c:pt idx="145">
                  <c:v>58.4758646482227</c:v>
                </c:pt>
                <c:pt idx="146">
                  <c:v>57.1420978004793</c:v>
                </c:pt>
                <c:pt idx="147">
                  <c:v>53.8482758565262</c:v>
                </c:pt>
                <c:pt idx="148">
                  <c:v/>
                </c:pt>
                <c:pt idx="149">
                  <c:v>49.664707122271</c:v>
                </c:pt>
                <c:pt idx="150">
                  <c:v>83.2705939020497</c:v>
                </c:pt>
                <c:pt idx="151">
                  <c:v>46.8432057631871</c:v>
                </c:pt>
                <c:pt idx="152">
                  <c:v>45.6997902664209</c:v>
                </c:pt>
                <c:pt idx="153">
                  <c:v>57.8565007098529</c:v>
                </c:pt>
                <c:pt idx="154">
                  <c:v/>
                </c:pt>
                <c:pt idx="155">
                  <c:v>60.7422411426738</c:v>
                </c:pt>
                <c:pt idx="156">
                  <c:v/>
                </c:pt>
                <c:pt idx="157">
                  <c:v>57.0748066168214</c:v>
                </c:pt>
                <c:pt idx="158">
                  <c:v>51.6545742388697</c:v>
                </c:pt>
                <c:pt idx="159">
                  <c:v>86.5570016227963</c:v>
                </c:pt>
                <c:pt idx="160">
                  <c:v/>
                </c:pt>
                <c:pt idx="161">
                  <c:v>74.9352690332472</c:v>
                </c:pt>
                <c:pt idx="162">
                  <c:v>53.3283598081582</c:v>
                </c:pt>
                <c:pt idx="163">
                  <c:v>71.9680962525066</c:v>
                </c:pt>
                <c:pt idx="164">
                  <c:v>63.9288843599707</c:v>
                </c:pt>
                <c:pt idx="165">
                  <c:v/>
                </c:pt>
                <c:pt idx="166">
                  <c:v>67.2429205182928</c:v>
                </c:pt>
                <c:pt idx="167">
                  <c:v>83.8846921514048</c:v>
                </c:pt>
                <c:pt idx="168">
                  <c:v>85.4165509883211</c:v>
                </c:pt>
                <c:pt idx="169">
                  <c:v>66.0810866175783</c:v>
                </c:pt>
                <c:pt idx="170">
                  <c:v/>
                </c:pt>
                <c:pt idx="171">
                  <c:v>62.3815121792361</c:v>
                </c:pt>
                <c:pt idx="172">
                  <c:v>60.0599805790485</c:v>
                </c:pt>
                <c:pt idx="173">
                  <c:v>55.7417227802313</c:v>
                </c:pt>
                <c:pt idx="174">
                  <c:v>92.2881373610884</c:v>
                </c:pt>
                <c:pt idx="175">
                  <c:v>66.0899413318412</c:v>
                </c:pt>
                <c:pt idx="176">
                  <c:v>87.4341793105792</c:v>
                </c:pt>
                <c:pt idx="177">
                  <c:v/>
                </c:pt>
                <c:pt idx="178">
                  <c:v>59.3704014351608</c:v>
                </c:pt>
                <c:pt idx="179">
                  <c:v>43.9786693046893</c:v>
                </c:pt>
                <c:pt idx="180">
                  <c:v>60.4440178311161</c:v>
                </c:pt>
                <c:pt idx="181">
                  <c:v/>
                </c:pt>
                <c:pt idx="182">
                  <c:v>60.2667277203644</c:v>
                </c:pt>
                <c:pt idx="183">
                  <c:v>88.7504800189987</c:v>
                </c:pt>
                <c:pt idx="184">
                  <c:v>61.0251280269684</c:v>
                </c:pt>
                <c:pt idx="185">
                  <c:v>64.0917073500831</c:v>
                </c:pt>
                <c:pt idx="186">
                  <c:v>58.1279550275611</c:v>
                </c:pt>
                <c:pt idx="187">
                  <c:v/>
                </c:pt>
                <c:pt idx="188">
                  <c:v>56.1195134119262</c:v>
                </c:pt>
                <c:pt idx="189">
                  <c:v/>
                </c:pt>
                <c:pt idx="190">
                  <c:v>63.0662318785634</c:v>
                </c:pt>
                <c:pt idx="191">
                  <c:v>55.2583926634587</c:v>
                </c:pt>
                <c:pt idx="192">
                  <c:v>65.0389682563267</c:v>
                </c:pt>
                <c:pt idx="193">
                  <c:v/>
                </c:pt>
                <c:pt idx="194">
                  <c:v>68.9733640246001</c:v>
                </c:pt>
                <c:pt idx="195">
                  <c:v>55.9998920861843</c:v>
                </c:pt>
                <c:pt idx="196">
                  <c:v>63.6505371639978</c:v>
                </c:pt>
                <c:pt idx="197">
                  <c:v/>
                </c:pt>
                <c:pt idx="198">
                  <c:v>62.7769912845679</c:v>
                </c:pt>
                <c:pt idx="199">
                  <c:v>61.9850510053385</c:v>
                </c:pt>
                <c:pt idx="200">
                  <c:v>61.9510799221629</c:v>
                </c:pt>
                <c:pt idx="201">
                  <c:v>62.908819300543</c:v>
                </c:pt>
                <c:pt idx="202">
                  <c:v>66.7243901333145</c:v>
                </c:pt>
                <c:pt idx="203">
                  <c:v/>
                </c:pt>
                <c:pt idx="204">
                  <c:v>63.7641629545863</c:v>
                </c:pt>
                <c:pt idx="205">
                  <c:v>64.1932285425899</c:v>
                </c:pt>
                <c:pt idx="206">
                  <c:v>50.9018442756584</c:v>
                </c:pt>
                <c:pt idx="207">
                  <c:v>91.5563890410103</c:v>
                </c:pt>
                <c:pt idx="208">
                  <c:v>64.9493791215867</c:v>
                </c:pt>
                <c:pt idx="209">
                  <c:v>72.596126480758</c:v>
                </c:pt>
                <c:pt idx="210">
                  <c:v/>
                </c:pt>
                <c:pt idx="211">
                  <c:v>60.8585053397561</c:v>
                </c:pt>
                <c:pt idx="212">
                  <c:v>61.6821886913471</c:v>
                </c:pt>
                <c:pt idx="213">
                  <c:v>55.4559980367141</c:v>
                </c:pt>
                <c:pt idx="214">
                  <c:v/>
                </c:pt>
                <c:pt idx="215">
                  <c:v>60.7896268678406</c:v>
                </c:pt>
                <c:pt idx="216">
                  <c:v>81.7689442275009</c:v>
                </c:pt>
                <c:pt idx="217">
                  <c:v>59.3406331871462</c:v>
                </c:pt>
                <c:pt idx="218">
                  <c:v>63.6167126717487</c:v>
                </c:pt>
                <c:pt idx="219">
                  <c:v>61.8993655825381</c:v>
                </c:pt>
                <c:pt idx="220">
                  <c:v/>
                </c:pt>
                <c:pt idx="221">
                  <c:v>62.7612380667023</c:v>
                </c:pt>
                <c:pt idx="222">
                  <c:v/>
                </c:pt>
                <c:pt idx="223">
                  <c:v>60.464311158955</c:v>
                </c:pt>
                <c:pt idx="224">
                  <c:v>52.4749784536827</c:v>
                </c:pt>
                <c:pt idx="225">
                  <c:v>64.3491970295183</c:v>
                </c:pt>
                <c:pt idx="226">
                  <c:v/>
                </c:pt>
                <c:pt idx="227">
                  <c:v>37.5279359742101</c:v>
                </c:pt>
                <c:pt idx="228">
                  <c:v>52.7038934358981</c:v>
                </c:pt>
                <c:pt idx="229">
                  <c:v>60.4145822571791</c:v>
                </c:pt>
                <c:pt idx="230">
                  <c:v/>
                </c:pt>
                <c:pt idx="231">
                  <c:v>64.8496382101668</c:v>
                </c:pt>
                <c:pt idx="232">
                  <c:v>58.1504588913217</c:v>
                </c:pt>
                <c:pt idx="233">
                  <c:v>72.126969142464</c:v>
                </c:pt>
                <c:pt idx="234">
                  <c:v>62.2434830750687</c:v>
                </c:pt>
                <c:pt idx="235">
                  <c:v>66.0543987825595</c:v>
                </c:pt>
                <c:pt idx="236">
                  <c:v/>
                </c:pt>
                <c:pt idx="237">
                  <c:v>62.7638952120665</c:v>
                </c:pt>
                <c:pt idx="238">
                  <c:v>61.5819937493346</c:v>
                </c:pt>
                <c:pt idx="239">
                  <c:v>55.00808913126</c:v>
                </c:pt>
                <c:pt idx="240">
                  <c:v>93.1805803044551</c:v>
                </c:pt>
                <c:pt idx="241">
                  <c:v>64.736375530345</c:v>
                </c:pt>
                <c:pt idx="242">
                  <c:v>80.485234226201</c:v>
                </c:pt>
                <c:pt idx="243">
                  <c:v/>
                </c:pt>
                <c:pt idx="244">
                  <c:v>61.3139197856082</c:v>
                </c:pt>
                <c:pt idx="245">
                  <c:v>61.4687820440295</c:v>
                </c:pt>
                <c:pt idx="246">
                  <c:v>56.4972177361568</c:v>
                </c:pt>
                <c:pt idx="247">
                  <c:v/>
                </c:pt>
                <c:pt idx="248">
                  <c:v>60.1053117071004</c:v>
                </c:pt>
                <c:pt idx="249">
                  <c:v>64.7210440386107</c:v>
                </c:pt>
                <c:pt idx="250">
                  <c:v>71.7838177420479</c:v>
                </c:pt>
                <c:pt idx="251">
                  <c:v>62.3163521353898</c:v>
                </c:pt>
                <c:pt idx="252">
                  <c:v>61.1973894437049</c:v>
                </c:pt>
                <c:pt idx="253">
                  <c:v/>
                </c:pt>
                <c:pt idx="254">
                  <c:v>60.853589253386</c:v>
                </c:pt>
                <c:pt idx="255">
                  <c:v/>
                </c:pt>
                <c:pt idx="256">
                  <c:v>56.6829337346752</c:v>
                </c:pt>
                <c:pt idx="257">
                  <c:v>55.7980539568154</c:v>
                </c:pt>
                <c:pt idx="258">
                  <c:v>55.4175888697568</c:v>
                </c:pt>
                <c:pt idx="259">
                  <c:v/>
                </c:pt>
                <c:pt idx="260">
                  <c:v>59.3979165786347</c:v>
                </c:pt>
                <c:pt idx="261">
                  <c:v>58.2988503681899</c:v>
                </c:pt>
                <c:pt idx="262">
                  <c:v>62.987193430591</c:v>
                </c:pt>
                <c:pt idx="263">
                  <c:v>63.9452359380101</c:v>
                </c:pt>
                <c:pt idx="264">
                  <c:v/>
                </c:pt>
                <c:pt idx="265">
                  <c:v>54.3890192436941</c:v>
                </c:pt>
                <c:pt idx="266">
                  <c:v>76.8645215357233</c:v>
                </c:pt>
                <c:pt idx="267">
                  <c:v>61.8474775042346</c:v>
                </c:pt>
                <c:pt idx="268">
                  <c:v>64.4561088258175</c:v>
                </c:pt>
                <c:pt idx="269">
                  <c:v/>
                </c:pt>
                <c:pt idx="270">
                  <c:v>61.4476257337061</c:v>
                </c:pt>
                <c:pt idx="271">
                  <c:v>62.4362199566759</c:v>
                </c:pt>
                <c:pt idx="272">
                  <c:v>43.4741100637365</c:v>
                </c:pt>
                <c:pt idx="273">
                  <c:v>91.0707519304899</c:v>
                </c:pt>
                <c:pt idx="274">
                  <c:v>62.6187234767509</c:v>
                </c:pt>
                <c:pt idx="275">
                  <c:v>69.0287218755141</c:v>
                </c:pt>
                <c:pt idx="276">
                  <c:v/>
                </c:pt>
                <c:pt idx="277">
                  <c:v>56.0716971683525</c:v>
                </c:pt>
                <c:pt idx="278">
                  <c:v>57.7922029138516</c:v>
                </c:pt>
                <c:pt idx="279">
                  <c:v>53.9265939150334</c:v>
                </c:pt>
                <c:pt idx="280">
                  <c:v/>
                </c:pt>
                <c:pt idx="281">
                  <c:v>62.6232913685552</c:v>
                </c:pt>
                <c:pt idx="282">
                  <c:v>83.8732804435161</c:v>
                </c:pt>
                <c:pt idx="283">
                  <c:v>56.6143582684403</c:v>
                </c:pt>
                <c:pt idx="284">
                  <c:v>62.9544698827278</c:v>
                </c:pt>
                <c:pt idx="285">
                  <c:v>60.2791135908587</c:v>
                </c:pt>
                <c:pt idx="286">
                  <c:v/>
                </c:pt>
                <c:pt idx="287">
                  <c:v>60.9200148031127</c:v>
                </c:pt>
                <c:pt idx="288">
                  <c:v/>
                </c:pt>
                <c:pt idx="289">
                  <c:v>61.9913424699074</c:v>
                </c:pt>
                <c:pt idx="290">
                  <c:v>53.2057588747966</c:v>
                </c:pt>
                <c:pt idx="291">
                  <c:v>61.9025406213368</c:v>
                </c:pt>
                <c:pt idx="292">
                  <c:v/>
                </c:pt>
                <c:pt idx="293">
                  <c:v>56.8892150138711</c:v>
                </c:pt>
                <c:pt idx="294">
                  <c:v>58.0611131784526</c:v>
                </c:pt>
                <c:pt idx="295">
                  <c:v>64.830811295433</c:v>
                </c:pt>
                <c:pt idx="296">
                  <c:v/>
                </c:pt>
                <c:pt idx="297">
                  <c:v>64.2022198780252</c:v>
                </c:pt>
                <c:pt idx="298">
                  <c:v>61.1276471384908</c:v>
                </c:pt>
                <c:pt idx="299">
                  <c:v>59.975537898587</c:v>
                </c:pt>
                <c:pt idx="300">
                  <c:v>86.2151008896162</c:v>
                </c:pt>
                <c:pt idx="301">
                  <c:v>63.1211931848559</c:v>
                </c:pt>
                <c:pt idx="302">
                  <c:v/>
                </c:pt>
                <c:pt idx="303">
                  <c:v>63.815673816399</c:v>
                </c:pt>
                <c:pt idx="304">
                  <c:v>63.8927428718035</c:v>
                </c:pt>
                <c:pt idx="305">
                  <c:v>55.6870776943612</c:v>
                </c:pt>
                <c:pt idx="306">
                  <c:v>90.6358627724401</c:v>
                </c:pt>
                <c:pt idx="307">
                  <c:v>53.2449078770724</c:v>
                </c:pt>
                <c:pt idx="308">
                  <c:v>67.288298296929</c:v>
                </c:pt>
                <c:pt idx="309">
                  <c:v/>
                </c:pt>
                <c:pt idx="310">
                  <c:v>62.1203258167263</c:v>
                </c:pt>
                <c:pt idx="311">
                  <c:v>63.1306593259767</c:v>
                </c:pt>
                <c:pt idx="312">
                  <c:v>61.0835789814538</c:v>
                </c:pt>
                <c:pt idx="313">
                  <c:v/>
                </c:pt>
                <c:pt idx="314">
                  <c:v>62.4905660937337</c:v>
                </c:pt>
                <c:pt idx="315">
                  <c:v>83.053454566994</c:v>
                </c:pt>
                <c:pt idx="316">
                  <c:v>84.9813607912406</c:v>
                </c:pt>
                <c:pt idx="317">
                  <c:v>70.9242420317773</c:v>
                </c:pt>
                <c:pt idx="318">
                  <c:v>60.1045609933362</c:v>
                </c:pt>
                <c:pt idx="319">
                  <c:v/>
                </c:pt>
                <c:pt idx="320">
                  <c:v>64.8744031971165</c:v>
                </c:pt>
                <c:pt idx="321">
                  <c:v/>
                </c:pt>
                <c:pt idx="322">
                  <c:v>60.1583216263677</c:v>
                </c:pt>
                <c:pt idx="323">
                  <c:v>58.8073290531264</c:v>
                </c:pt>
                <c:pt idx="324">
                  <c:v>64.4547850836823</c:v>
                </c:pt>
                <c:pt idx="325">
                  <c:v/>
                </c:pt>
                <c:pt idx="326">
                  <c:v>62.022515977565</c:v>
                </c:pt>
                <c:pt idx="327">
                  <c:v>62.3054411417765</c:v>
                </c:pt>
                <c:pt idx="328">
                  <c:v>79.5494480446991</c:v>
                </c:pt>
                <c:pt idx="329">
                  <c:v>64.9387925914889</c:v>
                </c:pt>
                <c:pt idx="330">
                  <c:v/>
                </c:pt>
                <c:pt idx="331">
                  <c:v>63.4334316403506</c:v>
                </c:pt>
                <c:pt idx="332">
                  <c:v>63.9678789770827</c:v>
                </c:pt>
                <c:pt idx="333">
                  <c:v>80.1368199821345</c:v>
                </c:pt>
                <c:pt idx="334">
                  <c:v>63.8631900659814</c:v>
                </c:pt>
                <c:pt idx="335">
                  <c:v/>
                </c:pt>
                <c:pt idx="336">
                  <c:v>64.1158593896043</c:v>
                </c:pt>
                <c:pt idx="337">
                  <c:v>64.1415249310163</c:v>
                </c:pt>
                <c:pt idx="338">
                  <c:v>56.5172719281641</c:v>
                </c:pt>
                <c:pt idx="339">
                  <c:v>93.703728754937</c:v>
                </c:pt>
                <c:pt idx="340">
                  <c:v>86.5836696987923</c:v>
                </c:pt>
                <c:pt idx="341">
                  <c:v>64.6771111497672</c:v>
                </c:pt>
                <c:pt idx="342">
                  <c:v/>
                </c:pt>
                <c:pt idx="343">
                  <c:v>58.9532662622586</c:v>
                </c:pt>
                <c:pt idx="344">
                  <c:v>62.4381077363126</c:v>
                </c:pt>
                <c:pt idx="345">
                  <c:v>60.6198840483324</c:v>
                </c:pt>
                <c:pt idx="346">
                  <c:v/>
                </c:pt>
                <c:pt idx="347">
                  <c:v>61.6276815676578</c:v>
                </c:pt>
                <c:pt idx="348">
                  <c:v>90.2956712352032</c:v>
                </c:pt>
                <c:pt idx="349">
                  <c:v>61.520766170721</c:v>
                </c:pt>
                <c:pt idx="350">
                  <c:v>47.1868891489366</c:v>
                </c:pt>
                <c:pt idx="351">
                  <c:v>67.6802506215828</c:v>
                </c:pt>
                <c:pt idx="352">
                  <c:v/>
                </c:pt>
                <c:pt idx="353">
                  <c:v>56.6562715606063</c:v>
                </c:pt>
                <c:pt idx="354">
                  <c:v/>
                </c:pt>
                <c:pt idx="355">
                  <c:v>61.0669350243064</c:v>
                </c:pt>
                <c:pt idx="356">
                  <c:v>62.1638511199312</c:v>
                </c:pt>
                <c:pt idx="357">
                  <c:v>66.8604220486536</c:v>
                </c:pt>
                <c:pt idx="358">
                  <c:v/>
                </c:pt>
                <c:pt idx="359">
                  <c:v>30.3351605936654</c:v>
                </c:pt>
                <c:pt idx="360">
                  <c:v>63.6939079448308</c:v>
                </c:pt>
                <c:pt idx="361">
                  <c:v>90.7211433766373</c:v>
                </c:pt>
                <c:pt idx="362">
                  <c:v>65.4098633351624</c:v>
                </c:pt>
                <c:pt idx="363">
                  <c:v/>
                </c:pt>
                <c:pt idx="364">
                  <c:v>86.8245687287025</c:v>
                </c:pt>
                <c:pt idx="365">
                  <c:v>65.3957676587919</c:v>
                </c:pt>
                <c:pt idx="366">
                  <c:v>88.6553215119143</c:v>
                </c:pt>
                <c:pt idx="367">
                  <c:v>74.8481348845808</c:v>
                </c:pt>
                <c:pt idx="368">
                  <c:v/>
                </c:pt>
                <c:pt idx="369">
                  <c:v>64.8905546017078</c:v>
                </c:pt>
                <c:pt idx="370">
                  <c:v>63.7794277889996</c:v>
                </c:pt>
                <c:pt idx="371">
                  <c:v>60.2879227671988</c:v>
                </c:pt>
                <c:pt idx="372">
                  <c:v>94.8237210482048</c:v>
                </c:pt>
                <c:pt idx="373">
                  <c:v>88.8729964219978</c:v>
                </c:pt>
                <c:pt idx="374">
                  <c:v>73.4041269872023</c:v>
                </c:pt>
                <c:pt idx="375">
                  <c:v/>
                </c:pt>
                <c:pt idx="376">
                  <c:v>56.2995280838658</c:v>
                </c:pt>
                <c:pt idx="377">
                  <c:v>62.8225845391165</c:v>
                </c:pt>
                <c:pt idx="378">
                  <c:v>86.5946607976753</c:v>
                </c:pt>
                <c:pt idx="379">
                  <c:v/>
                </c:pt>
                <c:pt idx="380">
                  <c:v>64.8276532966155</c:v>
                </c:pt>
                <c:pt idx="381">
                  <c:v>92.4161227847216</c:v>
                </c:pt>
                <c:pt idx="382">
                  <c:v>73.4148715501811</c:v>
                </c:pt>
                <c:pt idx="383">
                  <c:v>67.6537645647077</c:v>
                </c:pt>
                <c:pt idx="384">
                  <c:v>87.7432187989941</c:v>
                </c:pt>
                <c:pt idx="385">
                  <c:v/>
                </c:pt>
                <c:pt idx="386">
                  <c:v>52.5587537571945</c:v>
                </c:pt>
                <c:pt idx="387">
                  <c:v/>
                </c:pt>
                <c:pt idx="388">
                  <c:v>79.7966004494104</c:v>
                </c:pt>
                <c:pt idx="389">
                  <c:v>64.707099997376</c:v>
                </c:pt>
                <c:pt idx="390">
                  <c:v>67.0974727730027</c:v>
                </c:pt>
                <c:pt idx="391">
                  <c:v/>
                </c:pt>
                <c:pt idx="392">
                  <c:v>53.1126031925778</c:v>
                </c:pt>
                <c:pt idx="393">
                  <c:v>59.5387993399947</c:v>
                </c:pt>
                <c:pt idx="394">
                  <c:v>87.2510734331961</c:v>
                </c:pt>
                <c:pt idx="395">
                  <c:v/>
                </c:pt>
                <c:pt idx="396">
                  <c:v>66.0388840377073</c:v>
                </c:pt>
                <c:pt idx="397">
                  <c:v>87.8319647504559</c:v>
                </c:pt>
                <c:pt idx="398">
                  <c:v>70.96656569199</c:v>
                </c:pt>
                <c:pt idx="399">
                  <c:v>86.8427823839443</c:v>
                </c:pt>
                <c:pt idx="400">
                  <c:v>67.131930396071</c:v>
                </c:pt>
                <c:pt idx="401">
                  <c:v/>
                </c:pt>
                <c:pt idx="402">
                  <c:v>60.2531548365692</c:v>
                </c:pt>
                <c:pt idx="403">
                  <c:v>65.6067257746061</c:v>
                </c:pt>
                <c:pt idx="404">
                  <c:v>49.1894816747656</c:v>
                </c:pt>
                <c:pt idx="405">
                  <c:v>94.4900104188384</c:v>
                </c:pt>
                <c:pt idx="406">
                  <c:v>87.254160191571</c:v>
                </c:pt>
                <c:pt idx="407">
                  <c:v>63.5140615023088</c:v>
                </c:pt>
                <c:pt idx="408">
                  <c:v/>
                </c:pt>
                <c:pt idx="409">
                  <c:v>56.1053501564339</c:v>
                </c:pt>
                <c:pt idx="410">
                  <c:v>53.1673853083032</c:v>
                </c:pt>
                <c:pt idx="411">
                  <c:v>70.466005927005</c:v>
                </c:pt>
                <c:pt idx="412">
                  <c:v/>
                </c:pt>
                <c:pt idx="413">
                  <c:v>56.8688134333992</c:v>
                </c:pt>
                <c:pt idx="414">
                  <c:v>93.1407561680128</c:v>
                </c:pt>
                <c:pt idx="415">
                  <c:v>85.0768591135869</c:v>
                </c:pt>
                <c:pt idx="416">
                  <c:v>81.5435077126155</c:v>
                </c:pt>
                <c:pt idx="417">
                  <c:v>61.039787556525</c:v>
                </c:pt>
                <c:pt idx="418">
                  <c:v/>
                </c:pt>
                <c:pt idx="419">
                  <c:v>55.3234947559204</c:v>
                </c:pt>
                <c:pt idx="420">
                  <c:v/>
                </c:pt>
                <c:pt idx="421">
                  <c:v>58.4531977063589</c:v>
                </c:pt>
                <c:pt idx="422">
                  <c:v>71.7640241415308</c:v>
                </c:pt>
                <c:pt idx="423">
                  <c:v>87.5845014827574</c:v>
                </c:pt>
                <c:pt idx="424">
                  <c:v/>
                </c:pt>
                <c:pt idx="425">
                  <c:v>46.8999666515611</c:v>
                </c:pt>
                <c:pt idx="426">
                  <c:v>55.3499559434757</c:v>
                </c:pt>
                <c:pt idx="427">
                  <c:v>80.6093508571967</c:v>
                </c:pt>
                <c:pt idx="428">
                  <c:v/>
                </c:pt>
                <c:pt idx="429">
                  <c:v>61.4307176392279</c:v>
                </c:pt>
                <c:pt idx="430">
                  <c:v>79.1244685085763</c:v>
                </c:pt>
                <c:pt idx="431">
                  <c:v>73.1225837606265</c:v>
                </c:pt>
                <c:pt idx="432">
                  <c:v>86.1200501050982</c:v>
                </c:pt>
                <c:pt idx="433">
                  <c:v>66.1121430795661</c:v>
                </c:pt>
                <c:pt idx="434">
                  <c:v/>
                </c:pt>
                <c:pt idx="435">
                  <c:v>57.5160993776738</c:v>
                </c:pt>
                <c:pt idx="436">
                  <c:v>59.0166573398893</c:v>
                </c:pt>
                <c:pt idx="437">
                  <c:v>52.078749965843</c:v>
                </c:pt>
                <c:pt idx="438">
                  <c:v>89.8326954716383</c:v>
                </c:pt>
                <c:pt idx="439">
                  <c:v>88.6868217063486</c:v>
                </c:pt>
                <c:pt idx="440">
                  <c:v>68.5695435502253</c:v>
                </c:pt>
                <c:pt idx="441">
                  <c:v/>
                </c:pt>
                <c:pt idx="442">
                  <c:v>50.3808199476935</c:v>
                </c:pt>
                <c:pt idx="443">
                  <c:v>67.0350696717163</c:v>
                </c:pt>
                <c:pt idx="444">
                  <c:v>74.7715480005172</c:v>
                </c:pt>
                <c:pt idx="445">
                  <c:v/>
                </c:pt>
                <c:pt idx="446">
                  <c:v>56.9090401500705</c:v>
                </c:pt>
                <c:pt idx="447">
                  <c:v>82.2796732616302</c:v>
                </c:pt>
                <c:pt idx="448">
                  <c:v>76.7697599802885</c:v>
                </c:pt>
                <c:pt idx="449">
                  <c:v>77.9641435202771</c:v>
                </c:pt>
                <c:pt idx="450">
                  <c:v>58.6745608073754</c:v>
                </c:pt>
                <c:pt idx="451">
                  <c:v/>
                </c:pt>
                <c:pt idx="452">
                  <c:v>50.7097303639602</c:v>
                </c:pt>
                <c:pt idx="453">
                  <c:v/>
                </c:pt>
                <c:pt idx="454">
                  <c:v>57.1816077894596</c:v>
                </c:pt>
                <c:pt idx="455">
                  <c:v>56.40122760892</c:v>
                </c:pt>
                <c:pt idx="456">
                  <c:v>81.1508198024358</c:v>
                </c:pt>
                <c:pt idx="457">
                  <c:v/>
                </c:pt>
                <c:pt idx="458">
                  <c:v>54.8453666771157</c:v>
                </c:pt>
                <c:pt idx="459">
                  <c:v>47.0533539706667</c:v>
                </c:pt>
                <c:pt idx="460">
                  <c:v>80.5724018359488</c:v>
                </c:pt>
                <c:pt idx="461">
                  <c:v/>
                </c:pt>
                <c:pt idx="462">
                  <c:v>61.8763397880817</c:v>
                </c:pt>
                <c:pt idx="463">
                  <c:v>74.5623035135504</c:v>
                </c:pt>
                <c:pt idx="464">
                  <c:v>85.6142120917049</c:v>
                </c:pt>
                <c:pt idx="465">
                  <c:v>87.1536262356274</c:v>
                </c:pt>
                <c:pt idx="466">
                  <c:v>62.5996959567438</c:v>
                </c:pt>
                <c:pt idx="467">
                  <c:v/>
                </c:pt>
                <c:pt idx="468">
                  <c:v>48.8754049635374</c:v>
                </c:pt>
                <c:pt idx="469">
                  <c:v>83.871167886237</c:v>
                </c:pt>
                <c:pt idx="470">
                  <c:v>43.4454378407521</c:v>
                </c:pt>
                <c:pt idx="471">
                  <c:v/>
                </c:pt>
                <c:pt idx="472">
                  <c:v>89.6225377692342</c:v>
                </c:pt>
                <c:pt idx="473">
                  <c:v>85.8568981099619</c:v>
                </c:pt>
                <c:pt idx="474">
                  <c:v/>
                </c:pt>
                <c:pt idx="475">
                  <c:v>53.3053304946752</c:v>
                </c:pt>
                <c:pt idx="476">
                  <c:v>79.0532210016951</c:v>
                </c:pt>
                <c:pt idx="477">
                  <c:v>64.2988025732732</c:v>
                </c:pt>
                <c:pt idx="478">
                  <c:v/>
                </c:pt>
                <c:pt idx="479">
                  <c:v>61.6010381137119</c:v>
                </c:pt>
                <c:pt idx="480">
                  <c:v>83.410257987265</c:v>
                </c:pt>
                <c:pt idx="481">
                  <c:v>55.3083212909639</c:v>
                </c:pt>
                <c:pt idx="482">
                  <c:v>63.0686394849867</c:v>
                </c:pt>
                <c:pt idx="483">
                  <c:v>64.33999239492</c:v>
                </c:pt>
                <c:pt idx="484">
                  <c:v/>
                </c:pt>
                <c:pt idx="485">
                  <c:v>55.7146410100337</c:v>
                </c:pt>
                <c:pt idx="486">
                  <c:v/>
                </c:pt>
                <c:pt idx="487">
                  <c:v>70.2439455894525</c:v>
                </c:pt>
                <c:pt idx="488">
                  <c:v>53.4812003162663</c:v>
                </c:pt>
                <c:pt idx="489">
                  <c:v>65.1941001382985</c:v>
                </c:pt>
                <c:pt idx="490">
                  <c:v/>
                </c:pt>
                <c:pt idx="491">
                  <c:v>44.6569783268666</c:v>
                </c:pt>
                <c:pt idx="492">
                  <c:v>50.1121751843805</c:v>
                </c:pt>
                <c:pt idx="493">
                  <c:v>87.376093028674</c:v>
                </c:pt>
                <c:pt idx="494">
                  <c:v>71.6642122161525</c:v>
                </c:pt>
                <c:pt idx="495">
                  <c:v/>
                </c:pt>
                <c:pt idx="496">
                  <c:v>67.6584674351959</c:v>
                </c:pt>
                <c:pt idx="497">
                  <c:v>71.8633194058811</c:v>
                </c:pt>
                <c:pt idx="498">
                  <c:v>86.1259884111031</c:v>
                </c:pt>
                <c:pt idx="499">
                  <c:v>67.0187021203438</c:v>
                </c:pt>
                <c:pt idx="500">
                  <c:v/>
                </c:pt>
                <c:pt idx="501">
                  <c:v>58.1633876312696</c:v>
                </c:pt>
                <c:pt idx="502">
                  <c:v>60.8472308655601</c:v>
                </c:pt>
                <c:pt idx="503">
                  <c:v>47.1992402699969</c:v>
                </c:pt>
                <c:pt idx="504">
                  <c:v>94.6242126026172</c:v>
                </c:pt>
                <c:pt idx="505">
                  <c:v>48.0122099973521</c:v>
                </c:pt>
                <c:pt idx="506">
                  <c:v>73.4172207114123</c:v>
                </c:pt>
                <c:pt idx="507">
                  <c:v/>
                </c:pt>
                <c:pt idx="508">
                  <c:v>61.3692515035357</c:v>
                </c:pt>
                <c:pt idx="509">
                  <c:v>63.4713358675658</c:v>
                </c:pt>
                <c:pt idx="510">
                  <c:v>59.6906750343988</c:v>
                </c:pt>
                <c:pt idx="511">
                  <c:v/>
                </c:pt>
                <c:pt idx="512">
                  <c:v>77.1932704805318</c:v>
                </c:pt>
                <c:pt idx="513">
                  <c:v>86.7179005509593</c:v>
                </c:pt>
                <c:pt idx="514">
                  <c:v>78.5518377316697</c:v>
                </c:pt>
                <c:pt idx="515">
                  <c:v>75.7589594108015</c:v>
                </c:pt>
                <c:pt idx="516">
                  <c:v>86.2052473224825</c:v>
                </c:pt>
                <c:pt idx="517">
                  <c:v/>
                </c:pt>
                <c:pt idx="518">
                  <c:v>54.7312942451175</c:v>
                </c:pt>
                <c:pt idx="519">
                  <c:v/>
                </c:pt>
                <c:pt idx="520">
                  <c:v>78.6184891412693</c:v>
                </c:pt>
                <c:pt idx="521">
                  <c:v>50.1390244031233</c:v>
                </c:pt>
                <c:pt idx="522">
                  <c:v>66.1244897272996</c:v>
                </c:pt>
                <c:pt idx="523">
                  <c:v/>
                </c:pt>
                <c:pt idx="524">
                  <c:v>52.9997809773956</c:v>
                </c:pt>
                <c:pt idx="525">
                  <c:v>53.8919454252812</c:v>
                </c:pt>
                <c:pt idx="526">
                  <c:v>89.1639746911491</c:v>
                </c:pt>
                <c:pt idx="527">
                  <c:v/>
                </c:pt>
                <c:pt idx="528">
                  <c:v>59.1862004483647</c:v>
                </c:pt>
                <c:pt idx="529">
                  <c:v>87.1250697533364</c:v>
                </c:pt>
                <c:pt idx="530">
                  <c:v>90.5389802610694</c:v>
                </c:pt>
                <c:pt idx="531">
                  <c:v>90.2302026690581</c:v>
                </c:pt>
                <c:pt idx="532">
                  <c:v>91.2446239250833</c:v>
                </c:pt>
                <c:pt idx="533">
                  <c:v/>
                </c:pt>
                <c:pt idx="534">
                  <c:v>62.1322555959055</c:v>
                </c:pt>
                <c:pt idx="535">
                  <c:v>85.194033424244</c:v>
                </c:pt>
                <c:pt idx="536">
                  <c:v>43.059176150772</c:v>
                </c:pt>
                <c:pt idx="537">
                  <c:v/>
                </c:pt>
                <c:pt idx="538">
                  <c:v>83.9661499017187</c:v>
                </c:pt>
                <c:pt idx="539">
                  <c:v>90.3887204823241</c:v>
                </c:pt>
                <c:pt idx="540">
                  <c:v/>
                </c:pt>
                <c:pt idx="541">
                  <c:v>60.181648012081</c:v>
                </c:pt>
                <c:pt idx="542">
                  <c:v>57.8368065743859</c:v>
                </c:pt>
                <c:pt idx="543">
                  <c:v>54.0453343257335</c:v>
                </c:pt>
                <c:pt idx="544">
                  <c:v/>
                </c:pt>
                <c:pt idx="545">
                  <c:v>50.8396354036079</c:v>
                </c:pt>
                <c:pt idx="546">
                  <c:v>84.4288630467204</c:v>
                </c:pt>
                <c:pt idx="547">
                  <c:v>68.2004972930661</c:v>
                </c:pt>
                <c:pt idx="548">
                  <c:v>60.8816216642918</c:v>
                </c:pt>
                <c:pt idx="549">
                  <c:v>80.8808419757469</c:v>
                </c:pt>
                <c:pt idx="550">
                  <c:v/>
                </c:pt>
                <c:pt idx="551">
                  <c:v>55.3330225225723</c:v>
                </c:pt>
                <c:pt idx="552">
                  <c:v/>
                </c:pt>
                <c:pt idx="553">
                  <c:v>61.8114787869245</c:v>
                </c:pt>
                <c:pt idx="554">
                  <c:v>42.3189591434939</c:v>
                </c:pt>
                <c:pt idx="555">
                  <c:v>46.0686976479241</c:v>
                </c:pt>
                <c:pt idx="556">
                  <c:v/>
                </c:pt>
                <c:pt idx="557">
                  <c:v>56.0208811627242</c:v>
                </c:pt>
                <c:pt idx="558">
                  <c:v>57.5994741879828</c:v>
                </c:pt>
                <c:pt idx="559">
                  <c:v>86.2632827549675</c:v>
                </c:pt>
                <c:pt idx="560">
                  <c:v/>
                </c:pt>
                <c:pt idx="561">
                  <c:v>63.0461820825826</c:v>
                </c:pt>
                <c:pt idx="562">
                  <c:v>38.8289460075814</c:v>
                </c:pt>
                <c:pt idx="563">
                  <c:v>50.8173049276526</c:v>
                </c:pt>
                <c:pt idx="564">
                  <c:v>85.4236816383079</c:v>
                </c:pt>
                <c:pt idx="565">
                  <c:v>66.2167333959482</c:v>
                </c:pt>
                <c:pt idx="566">
                  <c:v/>
                </c:pt>
                <c:pt idx="567">
                  <c:v>61.2691694669016</c:v>
                </c:pt>
                <c:pt idx="568">
                  <c:v>83.2508746473455</c:v>
                </c:pt>
                <c:pt idx="569">
                  <c:v>44.591889607525</c:v>
                </c:pt>
                <c:pt idx="570">
                  <c:v>97.6875780434631</c:v>
                </c:pt>
                <c:pt idx="571">
                  <c:v>50.4086943515811</c:v>
                </c:pt>
                <c:pt idx="572">
                  <c:v>73.6117576860005</c:v>
                </c:pt>
                <c:pt idx="573">
                  <c:v/>
                </c:pt>
                <c:pt idx="574">
                  <c:v>49.6933688958415</c:v>
                </c:pt>
                <c:pt idx="575">
                  <c:v>61.9582725949695</c:v>
                </c:pt>
                <c:pt idx="576">
                  <c:v>58.784392506761</c:v>
                </c:pt>
                <c:pt idx="577">
                  <c:v/>
                </c:pt>
                <c:pt idx="578">
                  <c:v>60.6894279114779</c:v>
                </c:pt>
                <c:pt idx="579">
                  <c:v>60.3718168792819</c:v>
                </c:pt>
                <c:pt idx="580">
                  <c:v>58.3236456495617</c:v>
                </c:pt>
                <c:pt idx="581">
                  <c:v>63.1919095910321</c:v>
                </c:pt>
                <c:pt idx="582">
                  <c:v>60.6550282370507</c:v>
                </c:pt>
                <c:pt idx="583">
                  <c:v/>
                </c:pt>
                <c:pt idx="584">
                  <c:v>57.3364037542939</c:v>
                </c:pt>
                <c:pt idx="585">
                  <c:v/>
                </c:pt>
                <c:pt idx="586">
                  <c:v>59.0395518311655</c:v>
                </c:pt>
                <c:pt idx="587">
                  <c:v>52.9449237628763</c:v>
                </c:pt>
                <c:pt idx="588">
                  <c:v>64.5086255254627</c:v>
                </c:pt>
                <c:pt idx="589">
                  <c:v/>
                </c:pt>
                <c:pt idx="590">
                  <c:v>58.7816144321524</c:v>
                </c:pt>
                <c:pt idx="591">
                  <c:v>61.3228003838574</c:v>
                </c:pt>
                <c:pt idx="592">
                  <c:v>59.9481919662086</c:v>
                </c:pt>
                <c:pt idx="593">
                  <c:v>62.8258912883098</c:v>
                </c:pt>
                <c:pt idx="594">
                  <c:v/>
                </c:pt>
                <c:pt idx="595">
                  <c:v>60.6995329744144</c:v>
                </c:pt>
                <c:pt idx="596">
                  <c:v>64.8758705375236</c:v>
                </c:pt>
                <c:pt idx="597">
                  <c:v>59.2796489717364</c:v>
                </c:pt>
                <c:pt idx="598">
                  <c:v>65.0292453994255</c:v>
                </c:pt>
                <c:pt idx="599">
                  <c:v/>
                </c:pt>
                <c:pt idx="600">
                  <c:v>63.7980666816751</c:v>
                </c:pt>
                <c:pt idx="601">
                  <c:v>64.3409781807197</c:v>
                </c:pt>
                <c:pt idx="602">
                  <c:v>55.0770079232307</c:v>
                </c:pt>
                <c:pt idx="603">
                  <c:v>92.9867540020066</c:v>
                </c:pt>
                <c:pt idx="604">
                  <c:v>63.8865720981948</c:v>
                </c:pt>
                <c:pt idx="605">
                  <c:v>63.203238338025</c:v>
                </c:pt>
                <c:pt idx="606">
                  <c:v/>
                </c:pt>
                <c:pt idx="607">
                  <c:v>58.8346477462729</c:v>
                </c:pt>
                <c:pt idx="608">
                  <c:v>61.9183283141411</c:v>
                </c:pt>
                <c:pt idx="609">
                  <c:v>60.1700173014666</c:v>
                </c:pt>
                <c:pt idx="610">
                  <c:v/>
                </c:pt>
                <c:pt idx="611">
                  <c:v>63.0154704313365</c:v>
                </c:pt>
                <c:pt idx="612">
                  <c:v>58.8919520090559</c:v>
                </c:pt>
                <c:pt idx="613">
                  <c:v>62.0020777013229</c:v>
                </c:pt>
                <c:pt idx="614">
                  <c:v>65.2091167338914</c:v>
                </c:pt>
                <c:pt idx="615">
                  <c:v>60.2683242869747</c:v>
                </c:pt>
                <c:pt idx="616">
                  <c:v/>
                </c:pt>
                <c:pt idx="617">
                  <c:v>61.8188340079838</c:v>
                </c:pt>
                <c:pt idx="618">
                  <c:v/>
                </c:pt>
                <c:pt idx="619">
                  <c:v>59.9625975779031</c:v>
                </c:pt>
                <c:pt idx="620">
                  <c:v>60.1103791003457</c:v>
                </c:pt>
                <c:pt idx="621">
                  <c:v>64.0667463043904</c:v>
                </c:pt>
                <c:pt idx="622">
                  <c:v/>
                </c:pt>
                <c:pt idx="623">
                  <c:v>58.3962586928565</c:v>
                </c:pt>
                <c:pt idx="624">
                  <c:v>59.3321331390344</c:v>
                </c:pt>
                <c:pt idx="625">
                  <c:v>27.986577804783</c:v>
                </c:pt>
                <c:pt idx="626">
                  <c:v/>
                </c:pt>
                <c:pt idx="627">
                  <c:v>64.48985675306</c:v>
                </c:pt>
                <c:pt idx="628">
                  <c:v>59.9824459297076</c:v>
                </c:pt>
                <c:pt idx="629">
                  <c:v>64.0022657821887</c:v>
                </c:pt>
                <c:pt idx="630">
                  <c:v>62.468660851035</c:v>
                </c:pt>
                <c:pt idx="631">
                  <c:v>65.508489258116</c:v>
                </c:pt>
                <c:pt idx="632">
                  <c:v/>
                </c:pt>
                <c:pt idx="633">
                  <c:v>59.5791977690683</c:v>
                </c:pt>
                <c:pt idx="634">
                  <c:v>64.0035071304572</c:v>
                </c:pt>
                <c:pt idx="635">
                  <c:v>52.4831772986283</c:v>
                </c:pt>
                <c:pt idx="636">
                  <c:v>85.5173922681949</c:v>
                </c:pt>
                <c:pt idx="637">
                  <c:v>64.7273027270625</c:v>
                </c:pt>
                <c:pt idx="638">
                  <c:v>64.3929327332226</c:v>
                </c:pt>
                <c:pt idx="639">
                  <c:v/>
                </c:pt>
                <c:pt idx="640">
                  <c:v>60.9347418844956</c:v>
                </c:pt>
                <c:pt idx="641">
                  <c:v>63.3064390728035</c:v>
                </c:pt>
                <c:pt idx="642">
                  <c:v>60.8033982231609</c:v>
                </c:pt>
                <c:pt idx="643">
                  <c:v/>
                </c:pt>
                <c:pt idx="644">
                  <c:v>61.5964871285418</c:v>
                </c:pt>
                <c:pt idx="645">
                  <c:v>81.2824915281448</c:v>
                </c:pt>
                <c:pt idx="646">
                  <c:v>75.621809012284</c:v>
                </c:pt>
                <c:pt idx="647">
                  <c:v>62.7241423268088</c:v>
                </c:pt>
                <c:pt idx="648">
                  <c:v>61.4339036757562</c:v>
                </c:pt>
                <c:pt idx="649">
                  <c:v/>
                </c:pt>
                <c:pt idx="650">
                  <c:v>56.7889353022285</c:v>
                </c:pt>
                <c:pt idx="651">
                  <c:v/>
                </c:pt>
                <c:pt idx="652">
                  <c:v>61.2121054529198</c:v>
                </c:pt>
                <c:pt idx="653">
                  <c:v>60.4351718087991</c:v>
                </c:pt>
                <c:pt idx="654">
                  <c:v>42.5863094459745</c:v>
                </c:pt>
                <c:pt idx="655">
                  <c:v/>
                </c:pt>
                <c:pt idx="656">
                  <c:v>62.1943434104509</c:v>
                </c:pt>
                <c:pt idx="657">
                  <c:v>60.2433580851253</c:v>
                </c:pt>
                <c:pt idx="658">
                  <c:v>61.2166095360043</c:v>
                </c:pt>
                <c:pt idx="659">
                  <c:v/>
                </c:pt>
                <c:pt idx="660">
                  <c:v>61.6895095656226</c:v>
                </c:pt>
                <c:pt idx="661">
                  <c:v>61.8717717980644</c:v>
                </c:pt>
                <c:pt idx="662">
                  <c:v>85.1382910871857</c:v>
                </c:pt>
                <c:pt idx="663">
                  <c:v>61.7457577782375</c:v>
                </c:pt>
                <c:pt idx="664">
                  <c:v>72.8289892781631</c:v>
                </c:pt>
                <c:pt idx="665">
                  <c:v/>
                </c:pt>
                <c:pt idx="666">
                  <c:v>57.1511552607022</c:v>
                </c:pt>
                <c:pt idx="667">
                  <c:v>57.237994222419</c:v>
                </c:pt>
                <c:pt idx="668">
                  <c:v>50.7982801862097</c:v>
                </c:pt>
                <c:pt idx="669">
                  <c:v>90.2439351984559</c:v>
                </c:pt>
                <c:pt idx="670">
                  <c:v>52.1255947481742</c:v>
                </c:pt>
                <c:pt idx="671">
                  <c:v>61.1187974539975</c:v>
                </c:pt>
                <c:pt idx="672">
                  <c:v/>
                </c:pt>
                <c:pt idx="673">
                  <c:v>55.5809234933268</c:v>
                </c:pt>
                <c:pt idx="674">
                  <c:v>60.3925983936001</c:v>
                </c:pt>
                <c:pt idx="675">
                  <c:v>61.5519386525014</c:v>
                </c:pt>
                <c:pt idx="676">
                  <c:v/>
                </c:pt>
                <c:pt idx="677">
                  <c:v>63.0172219663179</c:v>
                </c:pt>
                <c:pt idx="678">
                  <c:v>68.9833014384832</c:v>
                </c:pt>
                <c:pt idx="679">
                  <c:v>74.5390180429324</c:v>
                </c:pt>
                <c:pt idx="680">
                  <c:v>75.4539015704364</c:v>
                </c:pt>
                <c:pt idx="681">
                  <c:v>63.6069853631263</c:v>
                </c:pt>
                <c:pt idx="682">
                  <c:v/>
                </c:pt>
                <c:pt idx="683">
                  <c:v>62.1644414172217</c:v>
                </c:pt>
                <c:pt idx="684">
                  <c:v/>
                </c:pt>
                <c:pt idx="685">
                  <c:v>63.1500469063493</c:v>
                </c:pt>
                <c:pt idx="686">
                  <c:v>41.4660025371826</c:v>
                </c:pt>
                <c:pt idx="687">
                  <c:v>54.9020937940866</c:v>
                </c:pt>
                <c:pt idx="688">
                  <c:v/>
                </c:pt>
                <c:pt idx="689">
                  <c:v>61.2652819909048</c:v>
                </c:pt>
                <c:pt idx="690">
                  <c:v>60.0958719102067</c:v>
                </c:pt>
                <c:pt idx="691">
                  <c:v>64.0063899921373</c:v>
                </c:pt>
                <c:pt idx="692">
                  <c:v/>
                </c:pt>
                <c:pt idx="693">
                  <c:v>75.7871659510219</c:v>
                </c:pt>
                <c:pt idx="694">
                  <c:v>62.5899217112717</c:v>
                </c:pt>
                <c:pt idx="695">
                  <c:v>51.0401002406725</c:v>
                </c:pt>
                <c:pt idx="696">
                  <c:v>51.8413736109077</c:v>
                </c:pt>
                <c:pt idx="697">
                  <c:v>65.228466310474</c:v>
                </c:pt>
                <c:pt idx="698">
                  <c:v/>
                </c:pt>
                <c:pt idx="699">
                  <c:v>56.3206098520122</c:v>
                </c:pt>
                <c:pt idx="700">
                  <c:v>63.4931371845064</c:v>
                </c:pt>
                <c:pt idx="701">
                  <c:v>52.0920602869966</c:v>
                </c:pt>
                <c:pt idx="702">
                  <c:v>92.9745589473262</c:v>
                </c:pt>
                <c:pt idx="703">
                  <c:v>77.4105181777889</c:v>
                </c:pt>
                <c:pt idx="704">
                  <c:v>86.5092956212292</c:v>
                </c:pt>
                <c:pt idx="705">
                  <c:v/>
                </c:pt>
                <c:pt idx="706">
                  <c:v>60.188900357117</c:v>
                </c:pt>
                <c:pt idx="707">
                  <c:v>76.2353006476817</c:v>
                </c:pt>
                <c:pt idx="708">
                  <c:v>62.1426435245114</c:v>
                </c:pt>
                <c:pt idx="709">
                  <c:v/>
                </c:pt>
                <c:pt idx="710">
                  <c:v>55.8895504339481</c:v>
                </c:pt>
                <c:pt idx="711">
                  <c:v>70.6285036357481</c:v>
                </c:pt>
                <c:pt idx="712">
                  <c:v>56.5569433501259</c:v>
                </c:pt>
                <c:pt idx="713">
                  <c:v>70.0260044124745</c:v>
                </c:pt>
                <c:pt idx="714">
                  <c:v>64.0267234603068</c:v>
                </c:pt>
                <c:pt idx="715">
                  <c:v/>
                </c:pt>
                <c:pt idx="716">
                  <c:v>54.9293005829404</c:v>
                </c:pt>
                <c:pt idx="717">
                  <c:v/>
                </c:pt>
                <c:pt idx="718">
                  <c:v>63.4802454538521</c:v>
                </c:pt>
                <c:pt idx="719">
                  <c:v>53.558422515331</c:v>
                </c:pt>
                <c:pt idx="720">
                  <c:v>45.7843616218569</c:v>
                </c:pt>
                <c:pt idx="721">
                  <c:v/>
                </c:pt>
                <c:pt idx="722">
                  <c:v>57.9163975179175</c:v>
                </c:pt>
                <c:pt idx="723">
                  <c:v>55.4898868992816</c:v>
                </c:pt>
                <c:pt idx="724">
                  <c:v>65.5735908547004</c:v>
                </c:pt>
                <c:pt idx="725">
                  <c:v/>
                </c:pt>
                <c:pt idx="726">
                  <c:v>54.8959311023466</c:v>
                </c:pt>
                <c:pt idx="727">
                  <c:v>62.3135503204921</c:v>
                </c:pt>
                <c:pt idx="728">
                  <c:v>55.2353673881966</c:v>
                </c:pt>
                <c:pt idx="729">
                  <c:v>65.5192388886383</c:v>
                </c:pt>
                <c:pt idx="730">
                  <c:v>69.0135736514724</c:v>
                </c:pt>
                <c:pt idx="731">
                  <c:v/>
                </c:pt>
                <c:pt idx="732">
                  <c:v>52.8514769106841</c:v>
                </c:pt>
                <c:pt idx="733">
                  <c:v>46.2500309467431</c:v>
                </c:pt>
                <c:pt idx="734">
                  <c:v>54.6563235410553</c:v>
                </c:pt>
                <c:pt idx="735">
                  <c:v>83.1824055984589</c:v>
                </c:pt>
                <c:pt idx="736">
                  <c:v>78.2018314969049</c:v>
                </c:pt>
                <c:pt idx="737">
                  <c:v>72.578506542219</c:v>
                </c:pt>
                <c:pt idx="738">
                  <c:v/>
                </c:pt>
                <c:pt idx="739">
                  <c:v>52.1062653938307</c:v>
                </c:pt>
                <c:pt idx="740">
                  <c:v>55.603657183946</c:v>
                </c:pt>
                <c:pt idx="741">
                  <c:v>61.7518437345015</c:v>
                </c:pt>
                <c:pt idx="742">
                  <c:v/>
                </c:pt>
                <c:pt idx="743">
                  <c:v>61.2265463790659</c:v>
                </c:pt>
                <c:pt idx="744">
                  <c:v>87.2966314638916</c:v>
                </c:pt>
                <c:pt idx="745">
                  <c:v>51.5084355208317</c:v>
                </c:pt>
                <c:pt idx="746">
                  <c:v>72.847317865573</c:v>
                </c:pt>
                <c:pt idx="747">
                  <c:v>65.2792736851823</c:v>
                </c:pt>
                <c:pt idx="748">
                  <c:v/>
                </c:pt>
                <c:pt idx="749">
                  <c:v>58.4383034290896</c:v>
                </c:pt>
                <c:pt idx="750">
                  <c:v/>
                </c:pt>
                <c:pt idx="751">
                  <c:v>65.9953901823701</c:v>
                </c:pt>
                <c:pt idx="752">
                  <c:v>42.8214891141018</c:v>
                </c:pt>
                <c:pt idx="753">
                  <c:v>86.432560882746</c:v>
                </c:pt>
                <c:pt idx="754">
                  <c:v/>
                </c:pt>
                <c:pt idx="755">
                  <c:v>54.5817886105894</c:v>
                </c:pt>
                <c:pt idx="756">
                  <c:v>59.5583555210807</c:v>
                </c:pt>
                <c:pt idx="757">
                  <c:v>65.5329053038382</c:v>
                </c:pt>
                <c:pt idx="758">
                  <c:v/>
                </c:pt>
                <c:pt idx="759">
                  <c:v>61.6498555592578</c:v>
                </c:pt>
                <c:pt idx="760">
                  <c:v>79.5573864372709</c:v>
                </c:pt>
                <c:pt idx="761">
                  <c:v>72.5236882795068</c:v>
                </c:pt>
                <c:pt idx="762">
                  <c:v>65.3067936826306</c:v>
                </c:pt>
                <c:pt idx="763">
                  <c:v>62.7551775260286</c:v>
                </c:pt>
                <c:pt idx="764">
                  <c:v/>
                </c:pt>
                <c:pt idx="765">
                  <c:v>61.6440387482023</c:v>
                </c:pt>
                <c:pt idx="766">
                  <c:v>58.5057486760832</c:v>
                </c:pt>
                <c:pt idx="767">
                  <c:v>50.0507389065001</c:v>
                </c:pt>
                <c:pt idx="768">
                  <c:v>90.344165486788</c:v>
                </c:pt>
                <c:pt idx="769">
                  <c:v>85.7694625750333</c:v>
                </c:pt>
                <c:pt idx="770">
                  <c:v>86.1929056689388</c:v>
                </c:pt>
                <c:pt idx="771">
                  <c:v/>
                </c:pt>
                <c:pt idx="772">
                  <c:v>54.1123233590707</c:v>
                </c:pt>
                <c:pt idx="773">
                  <c:v>69.7935230431846</c:v>
                </c:pt>
                <c:pt idx="774">
                  <c:v>83.0673505759328</c:v>
                </c:pt>
                <c:pt idx="775">
                  <c:v/>
                </c:pt>
                <c:pt idx="776">
                  <c:v>67.1901066456887</c:v>
                </c:pt>
                <c:pt idx="777">
                  <c:v>62.1430583926519</c:v>
                </c:pt>
                <c:pt idx="778">
                  <c:v>87.1026297227156</c:v>
                </c:pt>
                <c:pt idx="779">
                  <c:v>53.95463219643</c:v>
                </c:pt>
                <c:pt idx="780">
                  <c:v>66.421565415036</c:v>
                </c:pt>
                <c:pt idx="781">
                  <c:v/>
                </c:pt>
                <c:pt idx="782">
                  <c:v>57.7181334502967</c:v>
                </c:pt>
                <c:pt idx="783">
                  <c:v/>
                </c:pt>
                <c:pt idx="784">
                  <c:v>65.4138854994108</c:v>
                </c:pt>
                <c:pt idx="785">
                  <c:v>58.488636963395</c:v>
                </c:pt>
                <c:pt idx="786">
                  <c:v>63.1330456830391</c:v>
                </c:pt>
                <c:pt idx="787">
                  <c:v/>
                </c:pt>
                <c:pt idx="788">
                  <c:v>46.7777962100898</c:v>
                </c:pt>
                <c:pt idx="789">
                  <c:v>58.5393544768442</c:v>
                </c:pt>
                <c:pt idx="790">
                  <c:v>65.9590571808457</c:v>
                </c:pt>
                <c:pt idx="791">
                  <c:v>65.0655296883716</c:v>
                </c:pt>
                <c:pt idx="792">
                  <c:v/>
                </c:pt>
                <c:pt idx="793">
                  <c:v>91.0720238857948</c:v>
                </c:pt>
                <c:pt idx="794">
                  <c:v>78.1458225273003</c:v>
                </c:pt>
                <c:pt idx="795">
                  <c:v>64.8254487600135</c:v>
                </c:pt>
                <c:pt idx="796">
                  <c:v>63.9819635920467</c:v>
                </c:pt>
                <c:pt idx="797">
                  <c:v/>
                </c:pt>
                <c:pt idx="798">
                  <c:v>84.5135007660815</c:v>
                </c:pt>
                <c:pt idx="799">
                  <c:v>77.2505088798174</c:v>
                </c:pt>
                <c:pt idx="800">
                  <c:v>53.6087967582217</c:v>
                </c:pt>
                <c:pt idx="801">
                  <c:v>89.6007864963258</c:v>
                </c:pt>
                <c:pt idx="802">
                  <c:v>87.8584004282483</c:v>
                </c:pt>
                <c:pt idx="803">
                  <c:v>87.1792552214673</c:v>
                </c:pt>
                <c:pt idx="804">
                  <c:v/>
                </c:pt>
                <c:pt idx="805">
                  <c:v>51.4526190576096</c:v>
                </c:pt>
                <c:pt idx="806">
                  <c:v>86.4833458458922</c:v>
                </c:pt>
                <c:pt idx="807">
                  <c:v>72.0069730811569</c:v>
                </c:pt>
                <c:pt idx="808">
                  <c:v/>
                </c:pt>
                <c:pt idx="809">
                  <c:v>62.1390582006214</c:v>
                </c:pt>
                <c:pt idx="810">
                  <c:v>90.02523372202</c:v>
                </c:pt>
                <c:pt idx="811">
                  <c:v>86.9059154992345</c:v>
                </c:pt>
                <c:pt idx="812">
                  <c:v>73.0756909273566</c:v>
                </c:pt>
                <c:pt idx="813">
                  <c:v/>
                </c:pt>
                <c:pt idx="814">
                  <c:v>55.916101500039</c:v>
                </c:pt>
                <c:pt idx="815">
                  <c:v/>
                </c:pt>
                <c:pt idx="816">
                  <c:v>74.129734642267</c:v>
                </c:pt>
                <c:pt idx="817">
                  <c:v>89.6819423107513</c:v>
                </c:pt>
                <c:pt idx="818">
                  <c:v/>
                </c:pt>
                <c:pt idx="819">
                  <c:v>50.939136643024</c:v>
                </c:pt>
                <c:pt idx="820">
                  <c:v>56.404851165308</c:v>
                </c:pt>
                <c:pt idx="821">
                  <c:v>67.0706210252497</c:v>
                </c:pt>
                <c:pt idx="822">
                  <c:v>61.4343174066432</c:v>
                </c:pt>
                <c:pt idx="823">
                  <c:v/>
                </c:pt>
                <c:pt idx="824">
                  <c:v>61.9818772055722</c:v>
                </c:pt>
                <c:pt idx="825">
                  <c:v>65.9674011548063</c:v>
                </c:pt>
                <c:pt idx="826">
                  <c:v>46.2595324288967</c:v>
                </c:pt>
                <c:pt idx="827">
                  <c:v/>
                </c:pt>
                <c:pt idx="828">
                  <c:v>54.0840971827612</c:v>
                </c:pt>
                <c:pt idx="829">
                  <c:v>76.5373183889857</c:v>
                </c:pt>
                <c:pt idx="830">
                  <c:v>51.2706864430356</c:v>
                </c:pt>
                <c:pt idx="831">
                  <c:v>84.7963616387325</c:v>
                </c:pt>
                <c:pt idx="832">
                  <c:v>82.2944668259011</c:v>
                </c:pt>
                <c:pt idx="833">
                  <c:v>79.6543594189239</c:v>
                </c:pt>
                <c:pt idx="834">
                  <c:v/>
                </c:pt>
                <c:pt idx="835">
                  <c:v>51.5297660956531</c:v>
                </c:pt>
                <c:pt idx="836">
                  <c:v>85.2282060524551</c:v>
                </c:pt>
                <c:pt idx="837">
                  <c:v>55.6783617450951</c:v>
                </c:pt>
                <c:pt idx="838">
                  <c:v/>
                </c:pt>
                <c:pt idx="839">
                  <c:v>60.5370148282173</c:v>
                </c:pt>
                <c:pt idx="840">
                  <c:v>58.8024147337991</c:v>
                </c:pt>
                <c:pt idx="841">
                  <c:v>55.5541900672168</c:v>
                </c:pt>
                <c:pt idx="842">
                  <c:v>60.3115472959277</c:v>
                </c:pt>
                <c:pt idx="843">
                  <c:v>61.4700502025647</c:v>
                </c:pt>
                <c:pt idx="844">
                  <c:v/>
                </c:pt>
                <c:pt idx="845">
                  <c:v>52.8088536536049</c:v>
                </c:pt>
                <c:pt idx="846">
                  <c:v/>
                </c:pt>
                <c:pt idx="847">
                  <c:v>58.1270217142602</c:v>
                </c:pt>
                <c:pt idx="848">
                  <c:v>53.9739754247567</c:v>
                </c:pt>
                <c:pt idx="849">
                  <c:v>57.8312168489871</c:v>
                </c:pt>
                <c:pt idx="850">
                  <c:v/>
                </c:pt>
                <c:pt idx="851">
                  <c:v>48.2168570838389</c:v>
                </c:pt>
                <c:pt idx="852">
                  <c:v>34.3357308572382</c:v>
                </c:pt>
                <c:pt idx="853">
                  <c:v>79.9567217941165</c:v>
                </c:pt>
                <c:pt idx="854">
                  <c:v/>
                </c:pt>
                <c:pt idx="855">
                  <c:v>35.9909330149011</c:v>
                </c:pt>
                <c:pt idx="856">
                  <c:v>68.6952744009133</c:v>
                </c:pt>
                <c:pt idx="857">
                  <c:v>54.2190666492193</c:v>
                </c:pt>
                <c:pt idx="858">
                  <c:v>63.2615970517382</c:v>
                </c:pt>
                <c:pt idx="859">
                  <c:v>65.2960076795415</c:v>
                </c:pt>
                <c:pt idx="860">
                  <c:v/>
                </c:pt>
                <c:pt idx="861">
                  <c:v>49.2286003605393</c:v>
                </c:pt>
                <c:pt idx="862">
                  <c:v>54.4948376613897</c:v>
                </c:pt>
                <c:pt idx="863">
                  <c:v>35.2184405425468</c:v>
                </c:pt>
                <c:pt idx="864">
                  <c:v>92.9706815837695</c:v>
                </c:pt>
                <c:pt idx="865">
                  <c:v>86.4150786084211</c:v>
                </c:pt>
                <c:pt idx="866">
                  <c:v>58.067208356001</c:v>
                </c:pt>
                <c:pt idx="867">
                  <c:v/>
                </c:pt>
                <c:pt idx="868">
                  <c:v>38.2540808998275</c:v>
                </c:pt>
                <c:pt idx="869">
                  <c:v>55.0480600587472</c:v>
                </c:pt>
                <c:pt idx="870">
                  <c:v>53.713354514012</c:v>
                </c:pt>
                <c:pt idx="871">
                  <c:v/>
                </c:pt>
                <c:pt idx="872">
                  <c:v>57.0608950359379</c:v>
                </c:pt>
                <c:pt idx="873">
                  <c:v>57.9509709086319</c:v>
                </c:pt>
                <c:pt idx="874">
                  <c:v>54.6206961388208</c:v>
                </c:pt>
                <c:pt idx="875">
                  <c:v>61.6483588505968</c:v>
                </c:pt>
                <c:pt idx="876">
                  <c:v>58.1353359351281</c:v>
                </c:pt>
                <c:pt idx="877">
                  <c:v/>
                </c:pt>
                <c:pt idx="878">
                  <c:v>54.3221897717749</c:v>
                </c:pt>
                <c:pt idx="879">
                  <c:v/>
                </c:pt>
                <c:pt idx="880">
                  <c:v>46.4331118877978</c:v>
                </c:pt>
                <c:pt idx="881">
                  <c:v>48.0940361615496</c:v>
                </c:pt>
                <c:pt idx="882">
                  <c:v>55.05251643754</c:v>
                </c:pt>
                <c:pt idx="883">
                  <c:v/>
                </c:pt>
                <c:pt idx="884">
                  <c:v>42.1802655843831</c:v>
                </c:pt>
                <c:pt idx="885">
                  <c:v>37.8363591764504</c:v>
                </c:pt>
                <c:pt idx="886">
                  <c:v>62.155327629475</c:v>
                </c:pt>
                <c:pt idx="887">
                  <c:v>54.7175213411444</c:v>
                </c:pt>
                <c:pt idx="888">
                  <c:v/>
                </c:pt>
                <c:pt idx="889">
                  <c:v>57.1434358200751</c:v>
                </c:pt>
                <c:pt idx="890">
                  <c:v>53.9346652922876</c:v>
                </c:pt>
                <c:pt idx="891">
                  <c:v>63.3255870517473</c:v>
                </c:pt>
                <c:pt idx="892">
                  <c:v>56.3476246594881</c:v>
                </c:pt>
                <c:pt idx="893">
                  <c:v/>
                </c:pt>
                <c:pt idx="894">
                  <c:v>52.3112034804695</c:v>
                </c:pt>
                <c:pt idx="895">
                  <c:v>57.9960045613507</c:v>
                </c:pt>
                <c:pt idx="896">
                  <c:v>48.5367266366376</c:v>
                </c:pt>
                <c:pt idx="897">
                  <c:v>92.6783948877648</c:v>
                </c:pt>
                <c:pt idx="898">
                  <c:v>64.3248765766495</c:v>
                </c:pt>
                <c:pt idx="899">
                  <c:v>57.2634719900225</c:v>
                </c:pt>
                <c:pt idx="900">
                  <c:v/>
                </c:pt>
                <c:pt idx="901">
                  <c:v>47.1447691502288</c:v>
                </c:pt>
                <c:pt idx="902">
                  <c:v>52.8338478213999</c:v>
                </c:pt>
                <c:pt idx="903">
                  <c:v>60.6022610342548</c:v>
                </c:pt>
                <c:pt idx="904">
                  <c:v/>
                </c:pt>
                <c:pt idx="905">
                  <c:v>73.7081937328626</c:v>
                </c:pt>
                <c:pt idx="906">
                  <c:v>87.4464324051956</c:v>
                </c:pt>
                <c:pt idx="907">
                  <c:v>57.1845439740463</c:v>
                </c:pt>
                <c:pt idx="908">
                  <c:v>62.0914358339665</c:v>
                </c:pt>
                <c:pt idx="909">
                  <c:v>60.6323972918675</c:v>
                </c:pt>
                <c:pt idx="910">
                  <c:v/>
                </c:pt>
                <c:pt idx="911">
                  <c:v>58.721504498769</c:v>
                </c:pt>
                <c:pt idx="912">
                  <c:v/>
                </c:pt>
                <c:pt idx="913">
                  <c:v>62.8265950973405</c:v>
                </c:pt>
                <c:pt idx="914">
                  <c:v>51.9752445729938</c:v>
                </c:pt>
                <c:pt idx="915">
                  <c:v>24.7892851118316</c:v>
                </c:pt>
                <c:pt idx="916">
                  <c:v/>
                </c:pt>
                <c:pt idx="917">
                  <c:v>57.1179929165468</c:v>
                </c:pt>
                <c:pt idx="918">
                  <c:v>51.6313461089872</c:v>
                </c:pt>
                <c:pt idx="919">
                  <c:v>70.1871986589649</c:v>
                </c:pt>
                <c:pt idx="920">
                  <c:v>60.1202388470186</c:v>
                </c:pt>
                <c:pt idx="921">
                  <c:v/>
                </c:pt>
                <c:pt idx="922">
                  <c:v>62.1636563997956</c:v>
                </c:pt>
                <c:pt idx="923">
                  <c:v>55.5072134369097</c:v>
                </c:pt>
                <c:pt idx="924">
                  <c:v>46.5132989684815</c:v>
                </c:pt>
                <c:pt idx="925">
                  <c:v>62.1352080227979</c:v>
                </c:pt>
                <c:pt idx="926">
                  <c:v/>
                </c:pt>
                <c:pt idx="927">
                  <c:v>72.0536566489704</c:v>
                </c:pt>
                <c:pt idx="928">
                  <c:v>60.5743490232841</c:v>
                </c:pt>
                <c:pt idx="929">
                  <c:v>50.6291162037516</c:v>
                </c:pt>
                <c:pt idx="930">
                  <c:v>95.6689740918381</c:v>
                </c:pt>
                <c:pt idx="931">
                  <c:v>73.9938201079511</c:v>
                </c:pt>
                <c:pt idx="932">
                  <c:v>61.4739794680632</c:v>
                </c:pt>
                <c:pt idx="933">
                  <c:v/>
                </c:pt>
                <c:pt idx="934">
                  <c:v>53.3680965184635</c:v>
                </c:pt>
                <c:pt idx="935">
                  <c:v>67.8240291766761</c:v>
                </c:pt>
                <c:pt idx="936">
                  <c:v>58.9656073018348</c:v>
                </c:pt>
                <c:pt idx="937">
                  <c:v/>
                </c:pt>
                <c:pt idx="938">
                  <c:v>62.3001165435733</c:v>
                </c:pt>
                <c:pt idx="939">
                  <c:v>86.8254814091195</c:v>
                </c:pt>
                <c:pt idx="940">
                  <c:v>72.9341357976616</c:v>
                </c:pt>
                <c:pt idx="941">
                  <c:v>79.8583744511783</c:v>
                </c:pt>
                <c:pt idx="942">
                  <c:v>63.3193340747316</c:v>
                </c:pt>
                <c:pt idx="943">
                  <c:v/>
                </c:pt>
                <c:pt idx="944">
                  <c:v>54.8610079230007</c:v>
                </c:pt>
                <c:pt idx="945">
                  <c:v/>
                </c:pt>
                <c:pt idx="946">
                  <c:v>63.4524187492205</c:v>
                </c:pt>
                <c:pt idx="947">
                  <c:v>57.7851882174961</c:v>
                </c:pt>
                <c:pt idx="948">
                  <c:v>89.6368209777395</c:v>
                </c:pt>
                <c:pt idx="949">
                  <c:v/>
                </c:pt>
                <c:pt idx="950">
                  <c:v>54.1402042509568</c:v>
                </c:pt>
                <c:pt idx="951">
                  <c:v>74.2720715941222</c:v>
                </c:pt>
                <c:pt idx="952">
                  <c:v>56.7324717965119</c:v>
                </c:pt>
                <c:pt idx="953">
                  <c:v/>
                </c:pt>
                <c:pt idx="954">
                  <c:v>62.9092409173395</c:v>
                </c:pt>
                <c:pt idx="955">
                  <c:v>61.9297617201368</c:v>
                </c:pt>
                <c:pt idx="956">
                  <c:v>87.616657881283</c:v>
                </c:pt>
                <c:pt idx="957">
                  <c:v>64.1635412587646</c:v>
                </c:pt>
                <c:pt idx="958">
                  <c:v>55.5127855175269</c:v>
                </c:pt>
                <c:pt idx="959">
                  <c:v/>
                </c:pt>
                <c:pt idx="960">
                  <c:v>72.2814699464426</c:v>
                </c:pt>
                <c:pt idx="961">
                  <c:v>85.655834874196</c:v>
                </c:pt>
                <c:pt idx="962">
                  <c:v>50.6806378014055</c:v>
                </c:pt>
                <c:pt idx="963">
                  <c:v>92.7092492500625</c:v>
                </c:pt>
                <c:pt idx="964">
                  <c:v>86.370602607348</c:v>
                </c:pt>
                <c:pt idx="965">
                  <c:v>88.0956636290716</c:v>
                </c:pt>
                <c:pt idx="966">
                  <c:v/>
                </c:pt>
                <c:pt idx="967">
                  <c:v>48.673997576279</c:v>
                </c:pt>
                <c:pt idx="968">
                  <c:v>88.0389916299116</c:v>
                </c:pt>
                <c:pt idx="969">
                  <c:v>60.1201741673418</c:v>
                </c:pt>
                <c:pt idx="970">
                  <c:v/>
                </c:pt>
                <c:pt idx="971">
                  <c:v>62.7273072815242</c:v>
                </c:pt>
                <c:pt idx="972">
                  <c:v>79.2226183821105</c:v>
                </c:pt>
                <c:pt idx="973">
                  <c:v>59.4840215844042</c:v>
                </c:pt>
                <c:pt idx="974">
                  <c:v>62.0174828918862</c:v>
                </c:pt>
                <c:pt idx="975">
                  <c:v>63.3983960473663</c:v>
                </c:pt>
                <c:pt idx="976">
                  <c:v/>
                </c:pt>
                <c:pt idx="977">
                  <c:v>58.6759032213709</c:v>
                </c:pt>
                <c:pt idx="978">
                  <c:v/>
                </c:pt>
                <c:pt idx="979">
                  <c:v>63.1231193958201</c:v>
                </c:pt>
                <c:pt idx="980">
                  <c:v>52.8380385476156</c:v>
                </c:pt>
                <c:pt idx="981">
                  <c:v>63.2176710491016</c:v>
                </c:pt>
                <c:pt idx="982">
                  <c:v/>
                </c:pt>
                <c:pt idx="983">
                  <c:v>55.7009403539882</c:v>
                </c:pt>
                <c:pt idx="984">
                  <c:v>38.1566768040753</c:v>
                </c:pt>
                <c:pt idx="985">
                  <c:v>63.8553744604926</c:v>
                </c:pt>
                <c:pt idx="986">
                  <c:v>58.9148109405559</c:v>
                </c:pt>
                <c:pt idx="987">
                  <c:v/>
                </c:pt>
                <c:pt idx="988">
                  <c:v>61.8797303800246</c:v>
                </c:pt>
                <c:pt idx="989">
                  <c:v>64.1651961885278</c:v>
                </c:pt>
                <c:pt idx="990">
                  <c:v>63.7723555601067</c:v>
                </c:pt>
                <c:pt idx="991">
                  <c:v>64.3453615123666</c:v>
                </c:pt>
                <c:pt idx="992">
                  <c:v/>
                </c:pt>
                <c:pt idx="993">
                  <c:v>52.9773321830765</c:v>
                </c:pt>
                <c:pt idx="994">
                  <c:v>54.7998947217557</c:v>
                </c:pt>
                <c:pt idx="995">
                  <c:v>51.7901370324581</c:v>
                </c:pt>
                <c:pt idx="996">
                  <c:v>91.7499471189062</c:v>
                </c:pt>
                <c:pt idx="997">
                  <c:v>63.5996203446575</c:v>
                </c:pt>
                <c:pt idx="998">
                  <c:v>67.2624266292465</c:v>
                </c:pt>
                <c:pt idx="999">
                  <c:v/>
                </c:pt>
                <c:pt idx="1000">
                  <c:v>55.5021295942952</c:v>
                </c:pt>
                <c:pt idx="1001">
                  <c:v>63.0325189857685</c:v>
                </c:pt>
                <c:pt idx="1002">
                  <c:v>53.8834548002775</c:v>
                </c:pt>
                <c:pt idx="1003">
                  <c:v/>
                </c:pt>
                <c:pt idx="1004">
                  <c:v>64.3401102064044</c:v>
                </c:pt>
                <c:pt idx="1005">
                  <c:v>83.7360590670489</c:v>
                </c:pt>
                <c:pt idx="1006">
                  <c:v>56.5188921239453</c:v>
                </c:pt>
                <c:pt idx="1007">
                  <c:v>78.4311084058772</c:v>
                </c:pt>
                <c:pt idx="1008">
                  <c:v>57.042112525631</c:v>
                </c:pt>
                <c:pt idx="1009">
                  <c:v/>
                </c:pt>
                <c:pt idx="1010">
                  <c:v>54.8284161653591</c:v>
                </c:pt>
                <c:pt idx="1011">
                  <c:v/>
                </c:pt>
                <c:pt idx="1012">
                  <c:v>57.3616756724301</c:v>
                </c:pt>
                <c:pt idx="1013">
                  <c:v>77.0499913400707</c:v>
                </c:pt>
                <c:pt idx="1014">
                  <c:v>60.1267082296254</c:v>
                </c:pt>
                <c:pt idx="1015">
                  <c:v/>
                </c:pt>
                <c:pt idx="1016">
                  <c:v>59.4302369947377</c:v>
                </c:pt>
                <c:pt idx="1017">
                  <c:v>72.8441760606011</c:v>
                </c:pt>
                <c:pt idx="1018">
                  <c:v>61.2110763433003</c:v>
                </c:pt>
                <c:pt idx="1019">
                  <c:v/>
                </c:pt>
                <c:pt idx="1020">
                  <c:v>63.9834423180635</c:v>
                </c:pt>
                <c:pt idx="1021">
                  <c:v>51.5906894796967</c:v>
                </c:pt>
                <c:pt idx="1022">
                  <c:v>92.1706138114465</c:v>
                </c:pt>
                <c:pt idx="1023">
                  <c:v>61.8370427984589</c:v>
                </c:pt>
                <c:pt idx="1024">
                  <c:v>66.9098975198798</c:v>
                </c:pt>
                <c:pt idx="1025">
                  <c:v/>
                </c:pt>
                <c:pt idx="1026">
                  <c:v>62.0903782756084</c:v>
                </c:pt>
                <c:pt idx="1027">
                  <c:v>85.3261842960324</c:v>
                </c:pt>
                <c:pt idx="1028">
                  <c:v>56.060318668925</c:v>
                </c:pt>
                <c:pt idx="1029">
                  <c:v>94.2999344411061</c:v>
                </c:pt>
                <c:pt idx="1030">
                  <c:v>63.6753577896063</c:v>
                </c:pt>
                <c:pt idx="1031">
                  <c:v>81.4730568759899</c:v>
                </c:pt>
                <c:pt idx="1032">
                  <c:v/>
                </c:pt>
                <c:pt idx="1033">
                  <c:v>58.5469031436943</c:v>
                </c:pt>
                <c:pt idx="1034">
                  <c:v>76.3083544991758</c:v>
                </c:pt>
                <c:pt idx="1035">
                  <c:v>61.2318269784192</c:v>
                </c:pt>
                <c:pt idx="1036">
                  <c:v/>
                </c:pt>
                <c:pt idx="1037">
                  <c:v>61.2546288601274</c:v>
                </c:pt>
                <c:pt idx="1038">
                  <c:v>68.4916133133271</c:v>
                </c:pt>
                <c:pt idx="1039">
                  <c:v>70.1163136770322</c:v>
                </c:pt>
                <c:pt idx="1040">
                  <c:v>63.6139964820569</c:v>
                </c:pt>
                <c:pt idx="1041">
                  <c:v>62.8351793474263</c:v>
                </c:pt>
                <c:pt idx="1042">
                  <c:v/>
                </c:pt>
                <c:pt idx="1043">
                  <c:v>60.6218035834639</c:v>
                </c:pt>
                <c:pt idx="1044">
                  <c:v/>
                </c:pt>
                <c:pt idx="1045">
                  <c:v>63.2528936960449</c:v>
                </c:pt>
                <c:pt idx="1046">
                  <c:v>60.0892741167594</c:v>
                </c:pt>
                <c:pt idx="1047">
                  <c:v>64.3043326358611</c:v>
                </c:pt>
                <c:pt idx="1048">
                  <c:v/>
                </c:pt>
                <c:pt idx="1049">
                  <c:v>59.4672624711182</c:v>
                </c:pt>
                <c:pt idx="1050">
                  <c:v>55.2309507168891</c:v>
                </c:pt>
                <c:pt idx="1051">
                  <c:v>64.2207691864515</c:v>
                </c:pt>
                <c:pt idx="1052">
                  <c:v/>
                </c:pt>
                <c:pt idx="1053">
                  <c:v>63.8877700656881</c:v>
                </c:pt>
                <c:pt idx="1054">
                  <c:v>63.1215697860348</c:v>
                </c:pt>
                <c:pt idx="1055">
                  <c:v>64.0039390668986</c:v>
                </c:pt>
                <c:pt idx="1056">
                  <c:v>62.7506109732562</c:v>
                </c:pt>
                <c:pt idx="1057">
                  <c:v>65.0202877152343</c:v>
                </c:pt>
                <c:pt idx="1058">
                  <c:v/>
                </c:pt>
                <c:pt idx="1059">
                  <c:v>63.076870884689</c:v>
                </c:pt>
                <c:pt idx="1060">
                  <c:v>62.6124765389429</c:v>
                </c:pt>
                <c:pt idx="1061">
                  <c:v>49.287638572612</c:v>
                </c:pt>
                <c:pt idx="1062">
                  <c:v>92.371668408999</c:v>
                </c:pt>
                <c:pt idx="1063">
                  <c:v>64.7756652733354</c:v>
                </c:pt>
                <c:pt idx="1064">
                  <c:v>63.1901607513588</c:v>
                </c:pt>
                <c:pt idx="1065">
                  <c:v/>
                </c:pt>
                <c:pt idx="1066">
                  <c:v>60.2990611983216</c:v>
                </c:pt>
                <c:pt idx="1067">
                  <c:v>60.6085194097791</c:v>
                </c:pt>
                <c:pt idx="1068">
                  <c:v>60.0697871949721</c:v>
                </c:pt>
                <c:pt idx="1069">
                  <c:v/>
                </c:pt>
                <c:pt idx="1070">
                  <c:v>62.6908966867544</c:v>
                </c:pt>
                <c:pt idx="1071">
                  <c:v>85.2089267673476</c:v>
                </c:pt>
                <c:pt idx="1072">
                  <c:v>66.8814291649954</c:v>
                </c:pt>
                <c:pt idx="1073">
                  <c:v>59.5980292509267</c:v>
                </c:pt>
                <c:pt idx="1074">
                  <c:v>62.9530610629984</c:v>
                </c:pt>
                <c:pt idx="1075">
                  <c:v/>
                </c:pt>
                <c:pt idx="1076">
                  <c:v>59.5591086421074</c:v>
                </c:pt>
                <c:pt idx="1077">
                  <c:v/>
                </c:pt>
                <c:pt idx="1078">
                  <c:v>59.8039068546848</c:v>
                </c:pt>
                <c:pt idx="1079">
                  <c:v>53.9161735507201</c:v>
                </c:pt>
                <c:pt idx="1080">
                  <c:v>62.8458195686066</c:v>
                </c:pt>
                <c:pt idx="1081">
                  <c:v/>
                </c:pt>
                <c:pt idx="1082">
                  <c:v>61.585909921371</c:v>
                </c:pt>
                <c:pt idx="1083">
                  <c:v>59.7542851633999</c:v>
                </c:pt>
                <c:pt idx="1084">
                  <c:v>70.1856008650806</c:v>
                </c:pt>
                <c:pt idx="1085">
                  <c:v/>
                </c:pt>
                <c:pt idx="1086">
                  <c:v>63.0939085197478</c:v>
                </c:pt>
                <c:pt idx="1087">
                  <c:v>60.6090561390023</c:v>
                </c:pt>
                <c:pt idx="1088">
                  <c:v>62.362860204082</c:v>
                </c:pt>
                <c:pt idx="1089">
                  <c:v>73.3148369730291</c:v>
                </c:pt>
                <c:pt idx="1090">
                  <c:v>62.7050176676345</c:v>
                </c:pt>
                <c:pt idx="1091">
                  <c:v/>
                </c:pt>
                <c:pt idx="1092">
                  <c:v>62.8440432917792</c:v>
                </c:pt>
                <c:pt idx="1093">
                  <c:v>62.3675497477549</c:v>
                </c:pt>
                <c:pt idx="1094">
                  <c:v>47.6684640711511</c:v>
                </c:pt>
                <c:pt idx="1095">
                  <c:v>91.7053211949333</c:v>
                </c:pt>
                <c:pt idx="1096">
                  <c:v>64.2397227989805</c:v>
                </c:pt>
                <c:pt idx="1097">
                  <c:v>61.0625307661094</c:v>
                </c:pt>
                <c:pt idx="1098">
                  <c:v/>
                </c:pt>
                <c:pt idx="1099">
                  <c:v>58.94696686542</c:v>
                </c:pt>
                <c:pt idx="1100">
                  <c:v>60.9262879551558</c:v>
                </c:pt>
                <c:pt idx="1101">
                  <c:v>60.8439173044516</c:v>
                </c:pt>
                <c:pt idx="1102">
                  <c:v/>
                </c:pt>
                <c:pt idx="1103">
                  <c:v>60.6149077655252</c:v>
                </c:pt>
                <c:pt idx="1104">
                  <c:v>87.7827193706484</c:v>
                </c:pt>
                <c:pt idx="1105">
                  <c:v>45.6042693310313</c:v>
                </c:pt>
                <c:pt idx="1106">
                  <c:v>64.588886893017</c:v>
                </c:pt>
                <c:pt idx="1107">
                  <c:v>65.4235786511865</c:v>
                </c:pt>
                <c:pt idx="1108">
                  <c:v/>
                </c:pt>
                <c:pt idx="1109">
                  <c:v>61.3815363886047</c:v>
                </c:pt>
                <c:pt idx="1110">
                  <c:v/>
                </c:pt>
                <c:pt idx="1111">
                  <c:v>65.1617354518849</c:v>
                </c:pt>
                <c:pt idx="1112">
                  <c:v>61.5625216144342</c:v>
                </c:pt>
                <c:pt idx="1113">
                  <c:v>77.7909790386422</c:v>
                </c:pt>
                <c:pt idx="1114">
                  <c:v/>
                </c:pt>
                <c:pt idx="1115">
                  <c:v>60.4176809173128</c:v>
                </c:pt>
                <c:pt idx="1116">
                  <c:v>62.1267613908596</c:v>
                </c:pt>
                <c:pt idx="1117">
                  <c:v>65.2377324901499</c:v>
                </c:pt>
                <c:pt idx="1118">
                  <c:v>71.6883245148812</c:v>
                </c:pt>
                <c:pt idx="1119">
                  <c:v/>
                </c:pt>
                <c:pt idx="1120">
                  <c:v>65.5419641825505</c:v>
                </c:pt>
                <c:pt idx="1121">
                  <c:v>63.6332656302229</c:v>
                </c:pt>
                <c:pt idx="1122">
                  <c:v>65.0129907600332</c:v>
                </c:pt>
                <c:pt idx="1123">
                  <c:v>64.7659710877212</c:v>
                </c:pt>
                <c:pt idx="1124">
                  <c:v/>
                </c:pt>
                <c:pt idx="1125">
                  <c:v>63.4847694866672</c:v>
                </c:pt>
                <c:pt idx="1126">
                  <c:v>63.2084403446378</c:v>
                </c:pt>
                <c:pt idx="1127">
                  <c:v>56.871960398318</c:v>
                </c:pt>
                <c:pt idx="1128">
                  <c:v>89.3754399391182</c:v>
                </c:pt>
                <c:pt idx="1129">
                  <c:v>47.2073269235309</c:v>
                </c:pt>
                <c:pt idx="1130">
                  <c:v>62.9023820938067</c:v>
                </c:pt>
                <c:pt idx="1131">
                  <c:v/>
                </c:pt>
                <c:pt idx="1132">
                  <c:v>61.4215594217883</c:v>
                </c:pt>
                <c:pt idx="1133">
                  <c:v>72.4984170231248</c:v>
                </c:pt>
                <c:pt idx="1134">
                  <c:v>65.1821362985586</c:v>
                </c:pt>
                <c:pt idx="1135">
                  <c:v/>
                </c:pt>
                <c:pt idx="1136">
                  <c:v>58.1510636783437</c:v>
                </c:pt>
                <c:pt idx="1137">
                  <c:v>89.4836106262221</c:v>
                </c:pt>
                <c:pt idx="1138">
                  <c:v>62.9429481249508</c:v>
                </c:pt>
                <c:pt idx="1139">
                  <c:v>88.4208000615343</c:v>
                </c:pt>
                <c:pt idx="1140">
                  <c:v>76.7296280135944</c:v>
                </c:pt>
                <c:pt idx="1141">
                  <c:v/>
                </c:pt>
                <c:pt idx="1142">
                  <c:v>60.7397352887325</c:v>
                </c:pt>
                <c:pt idx="1143">
                  <c:v/>
                </c:pt>
                <c:pt idx="1144">
                  <c:v>64.6631059344145</c:v>
                </c:pt>
                <c:pt idx="1145">
                  <c:v>62.1703062020979</c:v>
                </c:pt>
                <c:pt idx="1146">
                  <c:v>65.4971656129926</c:v>
                </c:pt>
                <c:pt idx="1147">
                  <c:v/>
                </c:pt>
                <c:pt idx="1148">
                  <c:v>46.8777982496712</c:v>
                </c:pt>
                <c:pt idx="1149">
                  <c:v>60.1286930924837</c:v>
                </c:pt>
                <c:pt idx="1150">
                  <c:v>68.3134472797404</c:v>
                </c:pt>
                <c:pt idx="1151">
                  <c:v/>
                </c:pt>
                <c:pt idx="1152">
                  <c:v>80.3626049129388</c:v>
                </c:pt>
                <c:pt idx="1153">
                  <c:v>65.482255908269</c:v>
                </c:pt>
                <c:pt idx="1154">
                  <c:v>83.1694872328288</c:v>
                </c:pt>
                <c:pt idx="1155">
                  <c:v>77.036366031902</c:v>
                </c:pt>
                <c:pt idx="1156">
                  <c:v>74.0158637157716</c:v>
                </c:pt>
                <c:pt idx="1157">
                  <c:v/>
                </c:pt>
                <c:pt idx="1158">
                  <c:v>70.3170920611306</c:v>
                </c:pt>
                <c:pt idx="1159">
                  <c:v>82.4170115445143</c:v>
                </c:pt>
                <c:pt idx="1160">
                  <c:v>52.24687924791</c:v>
                </c:pt>
                <c:pt idx="1161">
                  <c:v>95.826839259675</c:v>
                </c:pt>
                <c:pt idx="1162">
                  <c:v>91.7865545657056</c:v>
                </c:pt>
                <c:pt idx="1163">
                  <c:v>80.3788991197836</c:v>
                </c:pt>
                <c:pt idx="1164">
                  <c:v/>
                </c:pt>
                <c:pt idx="1165">
                  <c:v>55.1059133421583</c:v>
                </c:pt>
                <c:pt idx="1166">
                  <c:v>78.6827274827793</c:v>
                </c:pt>
                <c:pt idx="1167">
                  <c:v>56.5402394393291</c:v>
                </c:pt>
                <c:pt idx="1168">
                  <c:v/>
                </c:pt>
                <c:pt idx="1169">
                  <c:v>54.3452548125163</c:v>
                </c:pt>
                <c:pt idx="1170">
                  <c:v>90.7293628971914</c:v>
                </c:pt>
                <c:pt idx="1171">
                  <c:v>77.5448154964996</c:v>
                </c:pt>
                <c:pt idx="1172">
                  <c:v>59.0726414329988</c:v>
                </c:pt>
                <c:pt idx="1173">
                  <c:v>81.7346470980761</c:v>
                </c:pt>
                <c:pt idx="1174">
                  <c:v/>
                </c:pt>
                <c:pt idx="1175">
                  <c:v>56.8842068623999</c:v>
                </c:pt>
                <c:pt idx="1176">
                  <c:v/>
                </c:pt>
                <c:pt idx="1177">
                  <c:v>61.9233484357347</c:v>
                </c:pt>
                <c:pt idx="1178">
                  <c:v>89.6827837468285</c:v>
                </c:pt>
                <c:pt idx="1179">
                  <c:v>91.599276837522</c:v>
                </c:pt>
                <c:pt idx="1180">
                  <c:v/>
                </c:pt>
                <c:pt idx="1181">
                  <c:v>72.820278512116</c:v>
                </c:pt>
                <c:pt idx="1182">
                  <c:v>49.7204330989637</c:v>
                </c:pt>
                <c:pt idx="1183">
                  <c:v>92.9240680630096</c:v>
                </c:pt>
                <c:pt idx="1184">
                  <c:v/>
                </c:pt>
                <c:pt idx="1185">
                  <c:v>78.2511359811863</c:v>
                </c:pt>
                <c:pt idx="1186">
                  <c:v>84.1160145779725</c:v>
                </c:pt>
                <c:pt idx="1187">
                  <c:v>91.4571384238202</c:v>
                </c:pt>
                <c:pt idx="1188">
                  <c:v>91.1717093885294</c:v>
                </c:pt>
                <c:pt idx="1189">
                  <c:v>67.5310918717159</c:v>
                </c:pt>
                <c:pt idx="1190">
                  <c:v/>
                </c:pt>
                <c:pt idx="1191">
                  <c:v>56.5668240244032</c:v>
                </c:pt>
                <c:pt idx="1192">
                  <c:v>63.3535951413884</c:v>
                </c:pt>
                <c:pt idx="1193">
                  <c:v>48.0199582259877</c:v>
                </c:pt>
                <c:pt idx="1194">
                  <c:v>99.0779866736867</c:v>
                </c:pt>
                <c:pt idx="1195">
                  <c:v>95.602418759183</c:v>
                </c:pt>
                <c:pt idx="1196">
                  <c:v>84.1245497465222</c:v>
                </c:pt>
                <c:pt idx="1197">
                  <c:v/>
                </c:pt>
                <c:pt idx="1198">
                  <c:v>48.8428916233443</c:v>
                </c:pt>
                <c:pt idx="1199">
                  <c:v>90.9700570976331</c:v>
                </c:pt>
                <c:pt idx="1200">
                  <c:v>68.0248724237821</c:v>
                </c:pt>
                <c:pt idx="1201">
                  <c:v/>
                </c:pt>
                <c:pt idx="1202">
                  <c:v>57.9567884912988</c:v>
                </c:pt>
                <c:pt idx="1203">
                  <c:v>83.4768336139232</c:v>
                </c:pt>
                <c:pt idx="1204">
                  <c:v>75.3983649607219</c:v>
                </c:pt>
                <c:pt idx="1205">
                  <c:v>49.564463478954</c:v>
                </c:pt>
                <c:pt idx="1206">
                  <c:v>56.2844039051664</c:v>
                </c:pt>
                <c:pt idx="1207">
                  <c:v/>
                </c:pt>
                <c:pt idx="1208">
                  <c:v>49.3275607353295</c:v>
                </c:pt>
                <c:pt idx="1209">
                  <c:v/>
                </c:pt>
                <c:pt idx="1210">
                  <c:v>61.2382293645397</c:v>
                </c:pt>
                <c:pt idx="1211">
                  <c:v>78.1712214214417</c:v>
                </c:pt>
                <c:pt idx="1212">
                  <c:v>91.5348071240155</c:v>
                </c:pt>
                <c:pt idx="1213">
                  <c:v/>
                </c:pt>
                <c:pt idx="1214">
                  <c:v>44.7989816638656</c:v>
                </c:pt>
                <c:pt idx="1215">
                  <c:v>42.0612963897223</c:v>
                </c:pt>
                <c:pt idx="1216">
                  <c:v>94.8651909877266</c:v>
                </c:pt>
                <c:pt idx="1217">
                  <c:v>81.1687946708201</c:v>
                </c:pt>
                <c:pt idx="1218">
                  <c:v/>
                </c:pt>
                <c:pt idx="1219">
                  <c:v>77.576578526159</c:v>
                </c:pt>
                <c:pt idx="1220">
                  <c:v>88.4967662057941</c:v>
                </c:pt>
                <c:pt idx="1221">
                  <c:v>88.1759693642521</c:v>
                </c:pt>
                <c:pt idx="1222">
                  <c:v>70.6901576656935</c:v>
                </c:pt>
                <c:pt idx="1223">
                  <c:v/>
                </c:pt>
                <c:pt idx="1224">
                  <c:v>57.0643729655261</c:v>
                </c:pt>
                <c:pt idx="1225">
                  <c:v>80.4970461062359</c:v>
                </c:pt>
                <c:pt idx="1226">
                  <c:v>55.3550417180365</c:v>
                </c:pt>
                <c:pt idx="1227">
                  <c:v>90.8596928026438</c:v>
                </c:pt>
                <c:pt idx="1228">
                  <c:v>91.8798380276291</c:v>
                </c:pt>
                <c:pt idx="1229">
                  <c:v>89.7967907409674</c:v>
                </c:pt>
                <c:pt idx="1230">
                  <c:v/>
                </c:pt>
                <c:pt idx="1231">
                  <c:v>46.2834233447552</c:v>
                </c:pt>
                <c:pt idx="1232">
                  <c:v>72.1996180849727</c:v>
                </c:pt>
                <c:pt idx="1233">
                  <c:v>75.3933599672646</c:v>
                </c:pt>
                <c:pt idx="1234">
                  <c:v/>
                </c:pt>
                <c:pt idx="1235">
                  <c:v>41.0279780826143</c:v>
                </c:pt>
                <c:pt idx="1236">
                  <c:v>87.9475739878972</c:v>
                </c:pt>
                <c:pt idx="1237">
                  <c:v>79.5582566940153</c:v>
                </c:pt>
                <c:pt idx="1238">
                  <c:v>57.3150472304112</c:v>
                </c:pt>
                <c:pt idx="1239">
                  <c:v>55.8929380239635</c:v>
                </c:pt>
                <c:pt idx="1240">
                  <c:v/>
                </c:pt>
                <c:pt idx="1241">
                  <c:v>57.1030754327909</c:v>
                </c:pt>
                <c:pt idx="1242">
                  <c:v/>
                </c:pt>
                <c:pt idx="1243">
                  <c:v>55.9087027224723</c:v>
                </c:pt>
                <c:pt idx="1244">
                  <c:v>39.9372980214933</c:v>
                </c:pt>
                <c:pt idx="1245">
                  <c:v>90.6274054064321</c:v>
                </c:pt>
                <c:pt idx="1246">
                  <c:v/>
                </c:pt>
                <c:pt idx="1247">
                  <c:v>67.9964253716981</c:v>
                </c:pt>
                <c:pt idx="1248">
                  <c:v>51.7800671294156</c:v>
                </c:pt>
                <c:pt idx="1249">
                  <c:v>83.7030577218704</c:v>
                </c:pt>
                <c:pt idx="1250">
                  <c:v>83.6561744392987</c:v>
                </c:pt>
                <c:pt idx="1251">
                  <c:v/>
                </c:pt>
                <c:pt idx="1252">
                  <c:v>71.051863538037</c:v>
                </c:pt>
                <c:pt idx="1253">
                  <c:v>74.7595361602973</c:v>
                </c:pt>
                <c:pt idx="1254">
                  <c:v>85.4206505044257</c:v>
                </c:pt>
                <c:pt idx="1255">
                  <c:v>65.4891636342291</c:v>
                </c:pt>
                <c:pt idx="1256">
                  <c:v/>
                </c:pt>
                <c:pt idx="1257">
                  <c:v>53.1669877597171</c:v>
                </c:pt>
                <c:pt idx="1258">
                  <c:v>61.5367088322697</c:v>
                </c:pt>
                <c:pt idx="1259">
                  <c:v>56.6267856167692</c:v>
                </c:pt>
                <c:pt idx="1260">
                  <c:v>94.4012512969089</c:v>
                </c:pt>
                <c:pt idx="1261">
                  <c:v>91.225458528898</c:v>
                </c:pt>
                <c:pt idx="1262">
                  <c:v>87.6429072880261</c:v>
                </c:pt>
                <c:pt idx="1263">
                  <c:v/>
                </c:pt>
                <c:pt idx="1264">
                  <c:v>51.6531700979223</c:v>
                </c:pt>
                <c:pt idx="1265">
                  <c:v>76.8308022394904</c:v>
                </c:pt>
                <c:pt idx="1266">
                  <c:v>58.5080295797541</c:v>
                </c:pt>
                <c:pt idx="1267">
                  <c:v/>
                </c:pt>
                <c:pt idx="1268">
                  <c:v>81.0554805540152</c:v>
                </c:pt>
                <c:pt idx="1269">
                  <c:v>83.0438912500002</c:v>
                </c:pt>
                <c:pt idx="1270">
                  <c:v>72.7387368198696</c:v>
                </c:pt>
                <c:pt idx="1271">
                  <c:v>74.2817069308304</c:v>
                </c:pt>
                <c:pt idx="1272">
                  <c:v>85.742957923961</c:v>
                </c:pt>
                <c:pt idx="1273">
                  <c:v/>
                </c:pt>
                <c:pt idx="1274">
                  <c:v>69.2352595575951</c:v>
                </c:pt>
                <c:pt idx="1275">
                  <c:v/>
                </c:pt>
                <c:pt idx="1276">
                  <c:v>85.0869320478301</c:v>
                </c:pt>
                <c:pt idx="1277">
                  <c:v>69.4809282769134</c:v>
                </c:pt>
                <c:pt idx="1278">
                  <c:v>85.6408461603459</c:v>
                </c:pt>
                <c:pt idx="1279">
                  <c:v/>
                </c:pt>
                <c:pt idx="1280">
                  <c:v>47.3920360662631</c:v>
                </c:pt>
                <c:pt idx="1281">
                  <c:v>54.5207760613693</c:v>
                </c:pt>
                <c:pt idx="1282">
                  <c:v>90.4423642747727</c:v>
                </c:pt>
                <c:pt idx="1283">
                  <c:v>87.2342669338131</c:v>
                </c:pt>
                <c:pt idx="1284">
                  <c:v/>
                </c:pt>
                <c:pt idx="1285">
                  <c:v>82.1747150600971</c:v>
                </c:pt>
                <c:pt idx="1286">
                  <c:v>75.2414953035693</c:v>
                </c:pt>
                <c:pt idx="1287">
                  <c:v>89.3882574146462</c:v>
                </c:pt>
                <c:pt idx="1288">
                  <c:v>79.5171701100959</c:v>
                </c:pt>
                <c:pt idx="1289">
                  <c:v/>
                </c:pt>
                <c:pt idx="1290">
                  <c:v>47.2385450065419</c:v>
                </c:pt>
                <c:pt idx="1291">
                  <c:v>77.326205286941</c:v>
                </c:pt>
                <c:pt idx="1292">
                  <c:v>45.9178059222406</c:v>
                </c:pt>
                <c:pt idx="1293">
                  <c:v>95.4544533944702</c:v>
                </c:pt>
                <c:pt idx="1294">
                  <c:v>92.1417376001421</c:v>
                </c:pt>
                <c:pt idx="1295">
                  <c:v>87.3487024894065</c:v>
                </c:pt>
                <c:pt idx="1296">
                  <c:v/>
                </c:pt>
                <c:pt idx="1297">
                  <c:v>52.0023169807921</c:v>
                </c:pt>
                <c:pt idx="1298">
                  <c:v>66.1544422791338</c:v>
                </c:pt>
                <c:pt idx="1299">
                  <c:v>54.6314863316309</c:v>
                </c:pt>
                <c:pt idx="1300">
                  <c:v/>
                </c:pt>
                <c:pt idx="1301">
                  <c:v>60.6119982760123</c:v>
                </c:pt>
                <c:pt idx="1302">
                  <c:v>74.1324090112838</c:v>
                </c:pt>
                <c:pt idx="1303">
                  <c:v>70.8559128849698</c:v>
                </c:pt>
                <c:pt idx="1304">
                  <c:v>62.1268107906425</c:v>
                </c:pt>
                <c:pt idx="1305">
                  <c:v>76.9371754790984</c:v>
                </c:pt>
                <c:pt idx="1306">
                  <c:v/>
                </c:pt>
                <c:pt idx="1307">
                  <c:v>57.0168911368199</c:v>
                </c:pt>
                <c:pt idx="1308">
                  <c:v/>
                </c:pt>
                <c:pt idx="1309">
                  <c:v>79.9256836271478</c:v>
                </c:pt>
                <c:pt idx="1310">
                  <c:v>55.2120127261165</c:v>
                </c:pt>
                <c:pt idx="1311">
                  <c:v>77.9958669330476</c:v>
                </c:pt>
                <c:pt idx="1312">
                  <c:v/>
                </c:pt>
                <c:pt idx="1313">
                  <c:v>57.324550094947</c:v>
                </c:pt>
                <c:pt idx="1314">
                  <c:v>53.6362253893176</c:v>
                </c:pt>
                <c:pt idx="1315">
                  <c:v>88.5943314883489</c:v>
                </c:pt>
                <c:pt idx="1316">
                  <c:v>85.3352242236059</c:v>
                </c:pt>
                <c:pt idx="1317">
                  <c:v/>
                </c:pt>
                <c:pt idx="1318">
                  <c:v>67.431650825523</c:v>
                </c:pt>
                <c:pt idx="1319">
                  <c:v>62.96198898626</c:v>
                </c:pt>
                <c:pt idx="1320">
                  <c:v>79.4494564807937</c:v>
                </c:pt>
                <c:pt idx="1321">
                  <c:v>55.4849068156999</c:v>
                </c:pt>
                <c:pt idx="1322">
                  <c:v/>
                </c:pt>
                <c:pt idx="1323">
                  <c:v>61.2964011898402</c:v>
                </c:pt>
                <c:pt idx="1324">
                  <c:v>59.7791640853901</c:v>
                </c:pt>
                <c:pt idx="1325">
                  <c:v>54.4316750531514</c:v>
                </c:pt>
                <c:pt idx="1326">
                  <c:v>95.3571584854579</c:v>
                </c:pt>
                <c:pt idx="1327">
                  <c:v>64.3912103764408</c:v>
                </c:pt>
                <c:pt idx="1328">
                  <c:v>60.5360285700779</c:v>
                </c:pt>
                <c:pt idx="1329">
                  <c:v/>
                </c:pt>
                <c:pt idx="1330">
                  <c:v>54.8626988977397</c:v>
                </c:pt>
                <c:pt idx="1331">
                  <c:v>60.1659770614262</c:v>
                </c:pt>
                <c:pt idx="1332">
                  <c:v>57.533583666122</c:v>
                </c:pt>
                <c:pt idx="1333">
                  <c:v/>
                </c:pt>
                <c:pt idx="1334">
                  <c:v>64.3198296993437</c:v>
                </c:pt>
                <c:pt idx="1335">
                  <c:v>86.0477245136924</c:v>
                </c:pt>
                <c:pt idx="1336">
                  <c:v>63.1584872467287</c:v>
                </c:pt>
                <c:pt idx="1337">
                  <c:v>72.5072273686279</c:v>
                </c:pt>
                <c:pt idx="1338">
                  <c:v>59.0294777918266</c:v>
                </c:pt>
                <c:pt idx="1339">
                  <c:v/>
                </c:pt>
                <c:pt idx="1340">
                  <c:v>61.5173467825382</c:v>
                </c:pt>
                <c:pt idx="1341">
                  <c:v/>
                </c:pt>
                <c:pt idx="1342">
                  <c:v>56.091053547474</c:v>
                </c:pt>
                <c:pt idx="1343">
                  <c:v>50.9756492352718</c:v>
                </c:pt>
                <c:pt idx="1344">
                  <c:v>72.0638532477993</c:v>
                </c:pt>
                <c:pt idx="1345">
                  <c:v/>
                </c:pt>
                <c:pt idx="1346">
                  <c:v>40.9692435894173</c:v>
                </c:pt>
                <c:pt idx="1347">
                  <c:v>73.0680894016904</c:v>
                </c:pt>
                <c:pt idx="1348">
                  <c:v>59.0966313611229</c:v>
                </c:pt>
                <c:pt idx="1349">
                  <c:v>64.4704005262594</c:v>
                </c:pt>
                <c:pt idx="1350">
                  <c:v/>
                </c:pt>
                <c:pt idx="1351">
                  <c:v>26.4089947590874</c:v>
                </c:pt>
                <c:pt idx="1352">
                  <c:v>87.3633763670108</c:v>
                </c:pt>
                <c:pt idx="1353">
                  <c:v>26.7518110329334</c:v>
                </c:pt>
                <c:pt idx="1354">
                  <c:v>64.2952414232793</c:v>
                </c:pt>
                <c:pt idx="1355">
                  <c:v/>
                </c:pt>
                <c:pt idx="1356">
                  <c:v>59.9178852964783</c:v>
                </c:pt>
                <c:pt idx="1357">
                  <c:v>76.9355415346748</c:v>
                </c:pt>
                <c:pt idx="1358">
                  <c:v>52.6573375142216</c:v>
                </c:pt>
                <c:pt idx="1359">
                  <c:v>92.9374584281683</c:v>
                </c:pt>
                <c:pt idx="1360">
                  <c:v>68.8787673715329</c:v>
                </c:pt>
                <c:pt idx="1361">
                  <c:v>88.5224974802883</c:v>
                </c:pt>
                <c:pt idx="1362">
                  <c:v/>
                </c:pt>
                <c:pt idx="1363">
                  <c:v>59.7978386682045</c:v>
                </c:pt>
                <c:pt idx="1364">
                  <c:v>67.9631919032774</c:v>
                </c:pt>
                <c:pt idx="1365">
                  <c:v>59.4255412720225</c:v>
                </c:pt>
                <c:pt idx="1366">
                  <c:v/>
                </c:pt>
                <c:pt idx="1367">
                  <c:v>63.4300023966288</c:v>
                </c:pt>
                <c:pt idx="1368">
                  <c:v>84.3488995879808</c:v>
                </c:pt>
                <c:pt idx="1369">
                  <c:v>64.5858811012691</c:v>
                </c:pt>
                <c:pt idx="1370">
                  <c:v>63.0228396076736</c:v>
                </c:pt>
                <c:pt idx="1371">
                  <c:v>62.1628145686408</c:v>
                </c:pt>
                <c:pt idx="1372">
                  <c:v/>
                </c:pt>
                <c:pt idx="1373">
                  <c:v>55.5448503244671</c:v>
                </c:pt>
                <c:pt idx="1374">
                  <c:v/>
                </c:pt>
                <c:pt idx="1375">
                  <c:v>61.2241662788203</c:v>
                </c:pt>
                <c:pt idx="1376">
                  <c:v>55.5700402891419</c:v>
                </c:pt>
                <c:pt idx="1377">
                  <c:v>64.8810645482809</c:v>
                </c:pt>
                <c:pt idx="1378">
                  <c:v/>
                </c:pt>
                <c:pt idx="1379">
                  <c:v>52.610481886369</c:v>
                </c:pt>
                <c:pt idx="1380">
                  <c:v>54.0058562436159</c:v>
                </c:pt>
                <c:pt idx="1381">
                  <c:v>62.4203418883297</c:v>
                </c:pt>
                <c:pt idx="1382">
                  <c:v>64.0509311945169</c:v>
                </c:pt>
                <c:pt idx="1383">
                  <c:v/>
                </c:pt>
                <c:pt idx="1384">
                  <c:v>44.7079136550761</c:v>
                </c:pt>
                <c:pt idx="1385">
                  <c:v>26.0881567046773</c:v>
                </c:pt>
                <c:pt idx="1386">
                  <c:v>62.2549283380729</c:v>
                </c:pt>
                <c:pt idx="1387">
                  <c:v>63.8578533373181</c:v>
                </c:pt>
                <c:pt idx="1388">
                  <c:v/>
                </c:pt>
                <c:pt idx="1389">
                  <c:v>65.4204900234276</c:v>
                </c:pt>
                <c:pt idx="1390">
                  <c:v>58.9579700334197</c:v>
                </c:pt>
                <c:pt idx="1391">
                  <c:v>53.9379737854101</c:v>
                </c:pt>
                <c:pt idx="1392">
                  <c:v>93.3635208705328</c:v>
                </c:pt>
                <c:pt idx="1393">
                  <c:v>64.0054553225766</c:v>
                </c:pt>
                <c:pt idx="1394">
                  <c:v>62.4116130375583</c:v>
                </c:pt>
                <c:pt idx="1395">
                  <c:v/>
                </c:pt>
                <c:pt idx="1396">
                  <c:v>58.0286712717983</c:v>
                </c:pt>
                <c:pt idx="1397">
                  <c:v>60.0996445650306</c:v>
                </c:pt>
                <c:pt idx="1398">
                  <c:v>60.5599352886076</c:v>
                </c:pt>
                <c:pt idx="1399">
                  <c:v/>
                </c:pt>
                <c:pt idx="1400">
                  <c:v>62.2618358472562</c:v>
                </c:pt>
                <c:pt idx="1401">
                  <c:v>82.7203696012665</c:v>
                </c:pt>
                <c:pt idx="1402">
                  <c:v>58.3395037126132</c:v>
                </c:pt>
                <c:pt idx="1403">
                  <c:v>65.4033350605743</c:v>
                </c:pt>
                <c:pt idx="1404">
                  <c:v>61.9533987625832</c:v>
                </c:pt>
                <c:pt idx="1405">
                  <c:v/>
                </c:pt>
                <c:pt idx="1406">
                  <c:v>61.499647576662</c:v>
                </c:pt>
                <c:pt idx="1407">
                  <c:v/>
                </c:pt>
                <c:pt idx="1408">
                  <c:v>61.3280621319851</c:v>
                </c:pt>
                <c:pt idx="1409">
                  <c:v>52.1122433060263</c:v>
                </c:pt>
                <c:pt idx="1410">
                  <c:v>63.4801798801726</c:v>
                </c:pt>
                <c:pt idx="1411">
                  <c:v/>
                </c:pt>
                <c:pt idx="1412">
                  <c:v>54.6807490398248</c:v>
                </c:pt>
                <c:pt idx="1413">
                  <c:v>51.1620732747517</c:v>
                </c:pt>
                <c:pt idx="1414">
                  <c:v>76.0616709579772</c:v>
                </c:pt>
                <c:pt idx="1415">
                  <c:v/>
                </c:pt>
                <c:pt idx="1416">
                  <c:v>63.4896585420912</c:v>
                </c:pt>
                <c:pt idx="1417">
                  <c:v>72.9106241475672</c:v>
                </c:pt>
                <c:pt idx="1418">
                  <c:v>64.4084217031507</c:v>
                </c:pt>
                <c:pt idx="1419">
                  <c:v>61.8878640182126</c:v>
                </c:pt>
                <c:pt idx="1420">
                  <c:v>66.279338008076</c:v>
                </c:pt>
                <c:pt idx="1421">
                  <c:v/>
                </c:pt>
                <c:pt idx="1422">
                  <c:v>62.9998839884715</c:v>
                </c:pt>
                <c:pt idx="1423">
                  <c:v>55.6944046042017</c:v>
                </c:pt>
                <c:pt idx="1424">
                  <c:v>48.5425331508807</c:v>
                </c:pt>
                <c:pt idx="1425">
                  <c:v>91.0377624543067</c:v>
                </c:pt>
                <c:pt idx="1426">
                  <c:v>63.442382877945</c:v>
                </c:pt>
                <c:pt idx="1427">
                  <c:v>62.5545302807248</c:v>
                </c:pt>
                <c:pt idx="1428">
                  <c:v/>
                </c:pt>
                <c:pt idx="1429">
                  <c:v>61.5752420602173</c:v>
                </c:pt>
                <c:pt idx="1430">
                  <c:v>53.3190299341669</c:v>
                </c:pt>
                <c:pt idx="1431">
                  <c:v>56.1311643692053</c:v>
                </c:pt>
                <c:pt idx="1432">
                  <c:v/>
                </c:pt>
                <c:pt idx="1433">
                  <c:v>60.346009893478</c:v>
                </c:pt>
                <c:pt idx="1434">
                  <c:v>85.4862974569473</c:v>
                </c:pt>
                <c:pt idx="1435">
                  <c:v>75.9091440696834</c:v>
                </c:pt>
                <c:pt idx="1436">
                  <c:v>66.2707797555778</c:v>
                </c:pt>
                <c:pt idx="1437">
                  <c:v>58.0743417854162</c:v>
                </c:pt>
                <c:pt idx="1438">
                  <c:v/>
                </c:pt>
                <c:pt idx="1439">
                  <c:v>56.4493083777282</c:v>
                </c:pt>
                <c:pt idx="1440">
                  <c:v/>
                </c:pt>
                <c:pt idx="1441">
                  <c:v>62.4518347017506</c:v>
                </c:pt>
                <c:pt idx="1442">
                  <c:v>53.9004209416832</c:v>
                </c:pt>
                <c:pt idx="1443">
                  <c:v>62.5590451191045</c:v>
                </c:pt>
                <c:pt idx="1444">
                  <c:v/>
                </c:pt>
                <c:pt idx="1445">
                  <c:v>51.1343299656136</c:v>
                </c:pt>
                <c:pt idx="1446">
                  <c:v>58.3860008861022</c:v>
                </c:pt>
                <c:pt idx="1447">
                  <c:v>81.206129464163</c:v>
                </c:pt>
                <c:pt idx="1448">
                  <c:v>63.0036013047573</c:v>
                </c:pt>
                <c:pt idx="1449">
                  <c:v/>
                </c:pt>
                <c:pt idx="1450">
                  <c:v>74.3291141462778</c:v>
                </c:pt>
                <c:pt idx="1451">
                  <c:v>64.3411735897166</c:v>
                </c:pt>
                <c:pt idx="1452">
                  <c:v>85.7545623978793</c:v>
                </c:pt>
                <c:pt idx="1453">
                  <c:v>67.0479893804486</c:v>
                </c:pt>
                <c:pt idx="1454">
                  <c:v/>
                </c:pt>
                <c:pt idx="1455">
                  <c:v>62.6249680469322</c:v>
                </c:pt>
                <c:pt idx="1456">
                  <c:v>60.8132815452055</c:v>
                </c:pt>
                <c:pt idx="1457">
                  <c:v>54.0416337180028</c:v>
                </c:pt>
                <c:pt idx="1458">
                  <c:v>95.1328054315965</c:v>
                </c:pt>
                <c:pt idx="1459">
                  <c:v>65.474569194703</c:v>
                </c:pt>
                <c:pt idx="1460">
                  <c:v>62.632374854435</c:v>
                </c:pt>
                <c:pt idx="1461">
                  <c:v/>
                </c:pt>
                <c:pt idx="1462">
                  <c:v>59.9551097753441</c:v>
                </c:pt>
                <c:pt idx="1463">
                  <c:v>66.1928216679357</c:v>
                </c:pt>
                <c:pt idx="1464">
                  <c:v>63.555735023552</c:v>
                </c:pt>
                <c:pt idx="1465">
                  <c:v/>
                </c:pt>
                <c:pt idx="1466">
                  <c:v>58.6456795966696</c:v>
                </c:pt>
                <c:pt idx="1467">
                  <c:v>88.8778918319881</c:v>
                </c:pt>
                <c:pt idx="1468">
                  <c:v>60.9905988945521</c:v>
                </c:pt>
                <c:pt idx="1469">
                  <c:v>79.7895313244233</c:v>
                </c:pt>
                <c:pt idx="1470">
                  <c:v>64.1937875947445</c:v>
                </c:pt>
                <c:pt idx="1471">
                  <c:v/>
                </c:pt>
                <c:pt idx="1472">
                  <c:v>63.4973647008666</c:v>
                </c:pt>
                <c:pt idx="1473">
                  <c:v/>
                </c:pt>
                <c:pt idx="1474">
                  <c:v>59.7491101343171</c:v>
                </c:pt>
                <c:pt idx="1475">
                  <c:v>60.3084472266407</c:v>
                </c:pt>
                <c:pt idx="1476">
                  <c:v>89.1668826026434</c:v>
                </c:pt>
                <c:pt idx="1477">
                  <c:v/>
                </c:pt>
                <c:pt idx="1478">
                  <c:v>59.9712123040399</c:v>
                </c:pt>
                <c:pt idx="1479">
                  <c:v>85.5986151713158</c:v>
                </c:pt>
                <c:pt idx="1480">
                  <c:v>85.3778700562211</c:v>
                </c:pt>
                <c:pt idx="1481">
                  <c:v/>
                </c:pt>
                <c:pt idx="1482">
                  <c:v>61.2412575763832</c:v>
                </c:pt>
                <c:pt idx="1483">
                  <c:v>63.1876022426913</c:v>
                </c:pt>
                <c:pt idx="1484">
                  <c:v>92.9782555714723</c:v>
                </c:pt>
                <c:pt idx="1485">
                  <c:v>78.4428422415727</c:v>
                </c:pt>
                <c:pt idx="1486">
                  <c:v>75.5517647170869</c:v>
                </c:pt>
                <c:pt idx="1487">
                  <c:v/>
                </c:pt>
                <c:pt idx="1488">
                  <c:v>86.0575089798974</c:v>
                </c:pt>
                <c:pt idx="1489">
                  <c:v>65.9909196742906</c:v>
                </c:pt>
                <c:pt idx="1490">
                  <c:v>63.0788564210079</c:v>
                </c:pt>
                <c:pt idx="1491">
                  <c:v>92.9628325014545</c:v>
                </c:pt>
                <c:pt idx="1492">
                  <c:v>90.6973718047406</c:v>
                </c:pt>
                <c:pt idx="1493">
                  <c:v>84.602246569786</c:v>
                </c:pt>
                <c:pt idx="1494">
                  <c:v/>
                </c:pt>
                <c:pt idx="1495">
                  <c:v>62.3001794253505</c:v>
                </c:pt>
                <c:pt idx="1496">
                  <c:v>76.5428599138844</c:v>
                </c:pt>
                <c:pt idx="1497">
                  <c:v>64.2571228631472</c:v>
                </c:pt>
                <c:pt idx="1498">
                  <c:v/>
                </c:pt>
                <c:pt idx="1499">
                  <c:v>58.8381449094726</c:v>
                </c:pt>
                <c:pt idx="1500">
                  <c:v>89.50043930226</c:v>
                </c:pt>
                <c:pt idx="1501">
                  <c:v>84.3164170819638</c:v>
                </c:pt>
                <c:pt idx="1502">
                  <c:v>30.6415569602142</c:v>
                </c:pt>
                <c:pt idx="1503">
                  <c:v>84.6012272075323</c:v>
                </c:pt>
                <c:pt idx="1504">
                  <c:v/>
                </c:pt>
                <c:pt idx="1505">
                  <c:v>60.9307858511528</c:v>
                </c:pt>
                <c:pt idx="1506">
                  <c:v/>
                </c:pt>
                <c:pt idx="1507">
                  <c:v>69.4736634236947</c:v>
                </c:pt>
                <c:pt idx="1508">
                  <c:v>62.5672074088489</c:v>
                </c:pt>
                <c:pt idx="1509">
                  <c:v>64.6364013524072</c:v>
                </c:pt>
                <c:pt idx="1510">
                  <c:v/>
                </c:pt>
                <c:pt idx="1511">
                  <c:v>56.9418102869202</c:v>
                </c:pt>
                <c:pt idx="1512">
                  <c:v>60.6927849154874</c:v>
                </c:pt>
                <c:pt idx="1513">
                  <c:v>91.7682193027452</c:v>
                </c:pt>
                <c:pt idx="1514">
                  <c:v>64.8369999652753</c:v>
                </c:pt>
                <c:pt idx="1515">
                  <c:v/>
                </c:pt>
                <c:pt idx="1516">
                  <c:v>50.5514772891396</c:v>
                </c:pt>
                <c:pt idx="1517">
                  <c:v>48.3686431342421</c:v>
                </c:pt>
                <c:pt idx="1518">
                  <c:v>90.2432094897222</c:v>
                </c:pt>
                <c:pt idx="1519">
                  <c:v>61.9554915335386</c:v>
                </c:pt>
                <c:pt idx="1520">
                  <c:v/>
                </c:pt>
                <c:pt idx="1521">
                  <c:v>65.8568155453012</c:v>
                </c:pt>
                <c:pt idx="1522">
                  <c:v>64.7503652730559</c:v>
                </c:pt>
                <c:pt idx="1523">
                  <c:v>56.3025049542212</c:v>
                </c:pt>
                <c:pt idx="1524">
                  <c:v>80.733285302057</c:v>
                </c:pt>
                <c:pt idx="1525">
                  <c:v>73.2213636663048</c:v>
                </c:pt>
                <c:pt idx="1526">
                  <c:v>75.2639534513204</c:v>
                </c:pt>
                <c:pt idx="1527">
                  <c:v/>
                </c:pt>
                <c:pt idx="1528">
                  <c:v>61.1422924844739</c:v>
                </c:pt>
                <c:pt idx="1529">
                  <c:v>49.2406272432435</c:v>
                </c:pt>
                <c:pt idx="1530">
                  <c:v>64.7566625546995</c:v>
                </c:pt>
                <c:pt idx="1531">
                  <c:v/>
                </c:pt>
                <c:pt idx="1532">
                  <c:v>61.3249773502951</c:v>
                </c:pt>
                <c:pt idx="1533">
                  <c:v>87.7205439156337</c:v>
                </c:pt>
                <c:pt idx="1534">
                  <c:v>85.892540433402</c:v>
                </c:pt>
                <c:pt idx="1535">
                  <c:v>63.3316207891655</c:v>
                </c:pt>
                <c:pt idx="1536">
                  <c:v>56.0330899554564</c:v>
                </c:pt>
                <c:pt idx="1537">
                  <c:v/>
                </c:pt>
                <c:pt idx="1538">
                  <c:v>58.885690923749</c:v>
                </c:pt>
                <c:pt idx="1539">
                  <c:v/>
                </c:pt>
                <c:pt idx="1540">
                  <c:v>64.1931817067326</c:v>
                </c:pt>
                <c:pt idx="1541">
                  <c:v>61.6077847523253</c:v>
                </c:pt>
                <c:pt idx="1542">
                  <c:v>74.3852853405744</c:v>
                </c:pt>
                <c:pt idx="1543">
                  <c:v/>
                </c:pt>
                <c:pt idx="1544">
                  <c:v>49.631566889746</c:v>
                </c:pt>
                <c:pt idx="1545">
                  <c:v>62.6356722208207</c:v>
                </c:pt>
                <c:pt idx="1546">
                  <c:v>90.9080851452167</c:v>
                </c:pt>
                <c:pt idx="1547">
                  <c:v/>
                </c:pt>
                <c:pt idx="1548">
                  <c:v>63.7828998582791</c:v>
                </c:pt>
                <c:pt idx="1549">
                  <c:v>74.812363224169</c:v>
                </c:pt>
                <c:pt idx="1550">
                  <c:v>72.0210251156624</c:v>
                </c:pt>
                <c:pt idx="1551">
                  <c:v>89.2194261364056</c:v>
                </c:pt>
                <c:pt idx="1552">
                  <c:v>64.9549713029021</c:v>
                </c:pt>
                <c:pt idx="1553">
                  <c:v/>
                </c:pt>
                <c:pt idx="1554">
                  <c:v>65.5680571549335</c:v>
                </c:pt>
                <c:pt idx="1555">
                  <c:v>63.5702884650771</c:v>
                </c:pt>
                <c:pt idx="1556">
                  <c:v>56.7209676794041</c:v>
                </c:pt>
                <c:pt idx="1557">
                  <c:v>91.1183554327987</c:v>
                </c:pt>
                <c:pt idx="1558">
                  <c:v>83.3139662224598</c:v>
                </c:pt>
                <c:pt idx="1559">
                  <c:v>85.8537048897176</c:v>
                </c:pt>
                <c:pt idx="1560">
                  <c:v/>
                </c:pt>
                <c:pt idx="1561">
                  <c:v>60.1399855849135</c:v>
                </c:pt>
                <c:pt idx="1562">
                  <c:v>59.9864200802587</c:v>
                </c:pt>
                <c:pt idx="1563">
                  <c:v>59.9203576941622</c:v>
                </c:pt>
                <c:pt idx="1564">
                  <c:v/>
                </c:pt>
                <c:pt idx="1565">
                  <c:v>64.0623490573879</c:v>
                </c:pt>
                <c:pt idx="1566">
                  <c:v>86.1270365912047</c:v>
                </c:pt>
                <c:pt idx="1567">
                  <c:v>59.0303827544086</c:v>
                </c:pt>
                <c:pt idx="1568">
                  <c:v>78.973438442338</c:v>
                </c:pt>
                <c:pt idx="1569">
                  <c:v>60.4877635106485</c:v>
                </c:pt>
                <c:pt idx="1570">
                  <c:v/>
                </c:pt>
                <c:pt idx="1571">
                  <c:v>62.2798902840755</c:v>
                </c:pt>
                <c:pt idx="1572">
                  <c:v/>
                </c:pt>
                <c:pt idx="1573">
                  <c:v>60.3497198595838</c:v>
                </c:pt>
                <c:pt idx="1574">
                  <c:v>74.8753864993616</c:v>
                </c:pt>
                <c:pt idx="1575">
                  <c:v>78.8284772177098</c:v>
                </c:pt>
                <c:pt idx="1576">
                  <c:v/>
                </c:pt>
                <c:pt idx="1577">
                  <c:v>54.3390562007048</c:v>
                </c:pt>
                <c:pt idx="1578">
                  <c:v>53.859693902743</c:v>
                </c:pt>
                <c:pt idx="1579">
                  <c:v>81.2341565182831</c:v>
                </c:pt>
                <c:pt idx="1580">
                  <c:v/>
                </c:pt>
                <c:pt idx="1581">
                  <c:v>64.7402944249684</c:v>
                </c:pt>
                <c:pt idx="1582">
                  <c:v>62.2033137940547</c:v>
                </c:pt>
                <c:pt idx="1583">
                  <c:v>87.1976323722405</c:v>
                </c:pt>
                <c:pt idx="1584">
                  <c:v>79.9043224983614</c:v>
                </c:pt>
                <c:pt idx="1585">
                  <c:v>75.6950384802699</c:v>
                </c:pt>
                <c:pt idx="1586">
                  <c:v/>
                </c:pt>
                <c:pt idx="1587">
                  <c:v>65.5179494804643</c:v>
                </c:pt>
                <c:pt idx="1588">
                  <c:v>57.4859712210873</c:v>
                </c:pt>
                <c:pt idx="1589">
                  <c:v>60.3592697067043</c:v>
                </c:pt>
                <c:pt idx="1590">
                  <c:v>93.7296893360614</c:v>
                </c:pt>
                <c:pt idx="1591">
                  <c:v>91.1020325874653</c:v>
                </c:pt>
                <c:pt idx="1592">
                  <c:v>90.5439552393837</c:v>
                </c:pt>
                <c:pt idx="1593">
                  <c:v/>
                </c:pt>
                <c:pt idx="1594">
                  <c:v>54.2501283960617</c:v>
                </c:pt>
                <c:pt idx="1595">
                  <c:v>63.2867041208934</c:v>
                </c:pt>
                <c:pt idx="1596">
                  <c:v>58.0097887172525</c:v>
                </c:pt>
                <c:pt idx="1597">
                  <c:v/>
                </c:pt>
                <c:pt idx="1598">
                  <c:v>62.750166755916</c:v>
                </c:pt>
                <c:pt idx="1599">
                  <c:v>87.9153737971496</c:v>
                </c:pt>
                <c:pt idx="1600">
                  <c:v>56.8831091330291</c:v>
                </c:pt>
                <c:pt idx="1601">
                  <c:v>76.3178490097699</c:v>
                </c:pt>
                <c:pt idx="1602">
                  <c:v>55.0565246430968</c:v>
                </c:pt>
                <c:pt idx="1603">
                  <c:v/>
                </c:pt>
                <c:pt idx="1604">
                  <c:v>78.9223531896317</c:v>
                </c:pt>
                <c:pt idx="1605">
                  <c:v/>
                </c:pt>
                <c:pt idx="1606">
                  <c:v>55.1812105134027</c:v>
                </c:pt>
                <c:pt idx="1607">
                  <c:v>59.5031720934322</c:v>
                </c:pt>
                <c:pt idx="1608">
                  <c:v>59.2687044109338</c:v>
                </c:pt>
                <c:pt idx="1609">
                  <c:v/>
                </c:pt>
                <c:pt idx="1610">
                  <c:v>55.2949889223018</c:v>
                </c:pt>
                <c:pt idx="1611">
                  <c:v>55.9501111178802</c:v>
                </c:pt>
                <c:pt idx="1612">
                  <c:v>75.2865773809094</c:v>
                </c:pt>
                <c:pt idx="1613">
                  <c:v/>
                </c:pt>
                <c:pt idx="1614">
                  <c:v>61.7734694730088</c:v>
                </c:pt>
                <c:pt idx="1615">
                  <c:v>60.0434965683916</c:v>
                </c:pt>
                <c:pt idx="1616">
                  <c:v>75.8552190709977</c:v>
                </c:pt>
                <c:pt idx="1617">
                  <c:v>86.322671537537</c:v>
                </c:pt>
                <c:pt idx="1618">
                  <c:v>55.7074160264124</c:v>
                </c:pt>
                <c:pt idx="1619">
                  <c:v/>
                </c:pt>
                <c:pt idx="1620">
                  <c:v>56.8364312891182</c:v>
                </c:pt>
                <c:pt idx="1621">
                  <c:v>57.8882186485924</c:v>
                </c:pt>
                <c:pt idx="1622">
                  <c:v>55.9453579815495</c:v>
                </c:pt>
                <c:pt idx="1623">
                  <c:v>96.8717283007697</c:v>
                </c:pt>
                <c:pt idx="1624">
                  <c:v>87.4385761106591</c:v>
                </c:pt>
                <c:pt idx="1625">
                  <c:v>86.5079512665551</c:v>
                </c:pt>
                <c:pt idx="1626">
                  <c:v/>
                </c:pt>
                <c:pt idx="1627">
                  <c:v>51.9742014924474</c:v>
                </c:pt>
                <c:pt idx="1628">
                  <c:v>83.7963248612059</c:v>
                </c:pt>
                <c:pt idx="1629">
                  <c:v>56.583630831466</c:v>
                </c:pt>
                <c:pt idx="1630">
                  <c:v/>
                </c:pt>
                <c:pt idx="1631">
                  <c:v>62.2706688651455</c:v>
                </c:pt>
                <c:pt idx="1632">
                  <c:v>84.3155805220378</c:v>
                </c:pt>
                <c:pt idx="1633">
                  <c:v>74.4598246337253</c:v>
                </c:pt>
                <c:pt idx="1634">
                  <c:v>28.2860513328443</c:v>
                </c:pt>
                <c:pt idx="1635">
                  <c:v>82.6961092848936</c:v>
                </c:pt>
                <c:pt idx="1636">
                  <c:v/>
                </c:pt>
                <c:pt idx="1637">
                  <c:v>55.6122634680899</c:v>
                </c:pt>
                <c:pt idx="1638">
                  <c:v/>
                </c:pt>
                <c:pt idx="1639">
                  <c:v>59.8064583076474</c:v>
                </c:pt>
                <c:pt idx="1640">
                  <c:v>57.4720112377874</c:v>
                </c:pt>
                <c:pt idx="1641">
                  <c:v>63.002958134199</c:v>
                </c:pt>
                <c:pt idx="1642">
                  <c:v/>
                </c:pt>
                <c:pt idx="1643">
                  <c:v>53.7330802179994</c:v>
                </c:pt>
                <c:pt idx="1644">
                  <c:v>56.5532005259541</c:v>
                </c:pt>
                <c:pt idx="1645">
                  <c:v>83.1102177578135</c:v>
                </c:pt>
                <c:pt idx="1646">
                  <c:v/>
                </c:pt>
                <c:pt idx="1647">
                  <c:v>62.3395072644037</c:v>
                </c:pt>
                <c:pt idx="1648">
                  <c:v>76.0480008412509</c:v>
                </c:pt>
                <c:pt idx="1649">
                  <c:v>60.4317136067326</c:v>
                </c:pt>
                <c:pt idx="1650">
                  <c:v>86.7647387316603</c:v>
                </c:pt>
                <c:pt idx="1651">
                  <c:v>59.9070072763823</c:v>
                </c:pt>
                <c:pt idx="1652">
                  <c:v/>
                </c:pt>
                <c:pt idx="1653">
                  <c:v>62.9901421947729</c:v>
                </c:pt>
                <c:pt idx="1654">
                  <c:v>61.2429063356001</c:v>
                </c:pt>
                <c:pt idx="1655">
                  <c:v>59.2547693298696</c:v>
                </c:pt>
                <c:pt idx="1656">
                  <c:v>93.7903640120294</c:v>
                </c:pt>
                <c:pt idx="1657">
                  <c:v>85.6058467474615</c:v>
                </c:pt>
                <c:pt idx="1658">
                  <c:v>62.7376587678928</c:v>
                </c:pt>
                <c:pt idx="1659">
                  <c:v/>
                </c:pt>
                <c:pt idx="1660">
                  <c:v>56.6830447831101</c:v>
                </c:pt>
                <c:pt idx="1661">
                  <c:v>71.0202550419307</c:v>
                </c:pt>
              </c:numCache>
            </c:numRef>
          </c:yVal>
          <c:smooth val="0"/>
        </c:ser>
        <c:ser>
          <c:idx val="1"/>
          <c:order val="1"/>
          <c:spPr>
            <a:solidFill>
              <a:srgbClr val="ed7d31"/>
            </a:solidFill>
            <a:ln w="1908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numFmt formatCode="0.0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Raw!$A$2:$A$1663</c:f>
              <c:numCache>
                <c:formatCode>General</c:formatCode>
                <c:ptCount val="166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</c:numCache>
            </c:numRef>
          </c:xVal>
          <c:yVal>
            <c:numRef>
              <c:f>Raw!$BQ$2:$BQ$1663</c:f>
              <c:numCache>
                <c:formatCode>General</c:formatCode>
                <c:ptCount val="1662"/>
                <c:pt idx="0">
                  <c:v>72.9295883287793</c:v>
                </c:pt>
                <c:pt idx="1">
                  <c:v>53.1691800196979</c:v>
                </c:pt>
                <c:pt idx="2">
                  <c:v/>
                </c:pt>
                <c:pt idx="3">
                  <c:v>75.0701713089992</c:v>
                </c:pt>
                <c:pt idx="4">
                  <c:v>81.6120597196711</c:v>
                </c:pt>
                <c:pt idx="5">
                  <c:v>69.542024986011</c:v>
                </c:pt>
                <c:pt idx="6">
                  <c:v>79.7118624768312</c:v>
                </c:pt>
                <c:pt idx="7">
                  <c:v>61.0217011823996</c:v>
                </c:pt>
                <c:pt idx="8">
                  <c:v>82.4885750895318</c:v>
                </c:pt>
                <c:pt idx="9">
                  <c:v>88.6197088626592</c:v>
                </c:pt>
                <c:pt idx="10">
                  <c:v>53.0813145313177</c:v>
                </c:pt>
                <c:pt idx="11">
                  <c:v>49.4264408992088</c:v>
                </c:pt>
                <c:pt idx="12">
                  <c:v>91.8593294450037</c:v>
                </c:pt>
                <c:pt idx="13">
                  <c:v>62.951819090979</c:v>
                </c:pt>
                <c:pt idx="14">
                  <c:v>73.1517605416366</c:v>
                </c:pt>
                <c:pt idx="15">
                  <c:v>88.4456541927573</c:v>
                </c:pt>
                <c:pt idx="16">
                  <c:v>71.6745017679528</c:v>
                </c:pt>
                <c:pt idx="17">
                  <c:v>71.1503692955015</c:v>
                </c:pt>
                <c:pt idx="18">
                  <c:v/>
                </c:pt>
                <c:pt idx="19">
                  <c:v>83.2348890311894</c:v>
                </c:pt>
                <c:pt idx="20">
                  <c:v>83.6230935787088</c:v>
                </c:pt>
                <c:pt idx="21">
                  <c:v>44.8813195505611</c:v>
                </c:pt>
                <c:pt idx="22">
                  <c:v>91.1042835363894</c:v>
                </c:pt>
                <c:pt idx="23">
                  <c:v>91.0949751535296</c:v>
                </c:pt>
                <c:pt idx="24">
                  <c:v>87.6259394845008</c:v>
                </c:pt>
                <c:pt idx="25">
                  <c:v>60.8002860942335</c:v>
                </c:pt>
                <c:pt idx="26">
                  <c:v>64.7181165874884</c:v>
                </c:pt>
                <c:pt idx="27">
                  <c:v>74.768161726707</c:v>
                </c:pt>
                <c:pt idx="28">
                  <c:v>52.3934845876789</c:v>
                </c:pt>
                <c:pt idx="29">
                  <c:v>81.1840139578657</c:v>
                </c:pt>
                <c:pt idx="30">
                  <c:v>75.1233206011459</c:v>
                </c:pt>
                <c:pt idx="31">
                  <c:v>78.2320147000694</c:v>
                </c:pt>
                <c:pt idx="32">
                  <c:v>72.7220400221438</c:v>
                </c:pt>
                <c:pt idx="33">
                  <c:v>52.6139971027603</c:v>
                </c:pt>
                <c:pt idx="34">
                  <c:v>77.1644089668844</c:v>
                </c:pt>
                <c:pt idx="35">
                  <c:v>69.2398493667663</c:v>
                </c:pt>
                <c:pt idx="36">
                  <c:v>86.7542990624741</c:v>
                </c:pt>
                <c:pt idx="37">
                  <c:v>38.3377801832132</c:v>
                </c:pt>
                <c:pt idx="38">
                  <c:v>46.0297190008038</c:v>
                </c:pt>
                <c:pt idx="39">
                  <c:v>89.5200532749799</c:v>
                </c:pt>
                <c:pt idx="40">
                  <c:v>82.0720817326603</c:v>
                </c:pt>
                <c:pt idx="41">
                  <c:v>72.1045828116084</c:v>
                </c:pt>
                <c:pt idx="42">
                  <c:v>86.3814304695308</c:v>
                </c:pt>
                <c:pt idx="43">
                  <c:v>86.5033656760549</c:v>
                </c:pt>
                <c:pt idx="44">
                  <c:v>76.2710817956474</c:v>
                </c:pt>
                <c:pt idx="45">
                  <c:v/>
                </c:pt>
                <c:pt idx="46">
                  <c:v>78.8611422260691</c:v>
                </c:pt>
                <c:pt idx="47">
                  <c:v>55.9409616885191</c:v>
                </c:pt>
                <c:pt idx="48">
                  <c:v>45.4258419997917</c:v>
                </c:pt>
                <c:pt idx="49">
                  <c:v>91.6634245554209</c:v>
                </c:pt>
                <c:pt idx="50">
                  <c:v>87.2124246228851</c:v>
                </c:pt>
                <c:pt idx="51">
                  <c:v>84.7924998971375</c:v>
                </c:pt>
                <c:pt idx="52">
                  <c:v>50.3634867653359</c:v>
                </c:pt>
                <c:pt idx="53">
                  <c:v>76.635775368116</c:v>
                </c:pt>
                <c:pt idx="54">
                  <c:v>75.2508476924831</c:v>
                </c:pt>
                <c:pt idx="55">
                  <c:v>55.2269140909553</c:v>
                </c:pt>
                <c:pt idx="56">
                  <c:v>83.0754055326737</c:v>
                </c:pt>
                <c:pt idx="57">
                  <c:v>62.8063892979366</c:v>
                </c:pt>
                <c:pt idx="58">
                  <c:v>86.1206421955971</c:v>
                </c:pt>
                <c:pt idx="59">
                  <c:v>82.4138099056728</c:v>
                </c:pt>
                <c:pt idx="60">
                  <c:v>63.666109005928</c:v>
                </c:pt>
                <c:pt idx="61">
                  <c:v>69.7731237557192</c:v>
                </c:pt>
                <c:pt idx="62">
                  <c:v>75.0760753394022</c:v>
                </c:pt>
                <c:pt idx="63">
                  <c:v>93.0172051509034</c:v>
                </c:pt>
                <c:pt idx="64">
                  <c:v>48.7718494197386</c:v>
                </c:pt>
                <c:pt idx="65">
                  <c:v>62.6920944315857</c:v>
                </c:pt>
                <c:pt idx="66">
                  <c:v>84.386142072661</c:v>
                </c:pt>
                <c:pt idx="67">
                  <c:v>87.5005782807634</c:v>
                </c:pt>
                <c:pt idx="68">
                  <c:v>87.7139416682954</c:v>
                </c:pt>
                <c:pt idx="69">
                  <c:v>94.8662650234461</c:v>
                </c:pt>
                <c:pt idx="70">
                  <c:v>90.9728721048735</c:v>
                </c:pt>
                <c:pt idx="71">
                  <c:v>86.5128207890718</c:v>
                </c:pt>
                <c:pt idx="72">
                  <c:v/>
                </c:pt>
                <c:pt idx="73">
                  <c:v>88.4261194130542</c:v>
                </c:pt>
                <c:pt idx="74">
                  <c:v>91.9428745972719</c:v>
                </c:pt>
                <c:pt idx="75">
                  <c:v>60.1429462251642</c:v>
                </c:pt>
                <c:pt idx="76">
                  <c:v>90.9382133356753</c:v>
                </c:pt>
                <c:pt idx="77">
                  <c:v>87.6962096357479</c:v>
                </c:pt>
                <c:pt idx="78">
                  <c:v>87.1022543530478</c:v>
                </c:pt>
                <c:pt idx="79">
                  <c:v>84.776788800179</c:v>
                </c:pt>
                <c:pt idx="80">
                  <c:v>68.0739383984018</c:v>
                </c:pt>
                <c:pt idx="81">
                  <c:v>74.9286411633823</c:v>
                </c:pt>
                <c:pt idx="82">
                  <c:v/>
                </c:pt>
                <c:pt idx="83">
                  <c:v>74.4856057197468</c:v>
                </c:pt>
                <c:pt idx="84">
                  <c:v>80.2110332488831</c:v>
                </c:pt>
                <c:pt idx="85">
                  <c:v>53.9803373385583</c:v>
                </c:pt>
                <c:pt idx="86">
                  <c:v>80.1812377792646</c:v>
                </c:pt>
                <c:pt idx="87">
                  <c:v>79.5869485625009</c:v>
                </c:pt>
                <c:pt idx="88">
                  <c:v/>
                </c:pt>
                <c:pt idx="89">
                  <c:v>76.8121175231159</c:v>
                </c:pt>
                <c:pt idx="90">
                  <c:v/>
                </c:pt>
                <c:pt idx="91">
                  <c:v>60.1999954116229</c:v>
                </c:pt>
                <c:pt idx="92">
                  <c:v>78.2640110021945</c:v>
                </c:pt>
                <c:pt idx="93">
                  <c:v>92.336060936114</c:v>
                </c:pt>
                <c:pt idx="94">
                  <c:v/>
                </c:pt>
                <c:pt idx="95">
                  <c:v>42.8719401998622</c:v>
                </c:pt>
                <c:pt idx="96">
                  <c:v>68.8189803803585</c:v>
                </c:pt>
                <c:pt idx="97">
                  <c:v>89.2057756338234</c:v>
                </c:pt>
                <c:pt idx="98">
                  <c:v>86.3705286601933</c:v>
                </c:pt>
                <c:pt idx="99">
                  <c:v/>
                </c:pt>
                <c:pt idx="100">
                  <c:v>78.9051628938888</c:v>
                </c:pt>
                <c:pt idx="101">
                  <c:v>91.5570331880628</c:v>
                </c:pt>
                <c:pt idx="102">
                  <c:v>90.9885155026017</c:v>
                </c:pt>
                <c:pt idx="103">
                  <c:v>86.3703934761531</c:v>
                </c:pt>
                <c:pt idx="104">
                  <c:v/>
                </c:pt>
                <c:pt idx="105">
                  <c:v>86.2084260443509</c:v>
                </c:pt>
                <c:pt idx="106">
                  <c:v>87.5774921984399</c:v>
                </c:pt>
                <c:pt idx="107">
                  <c:v>25.7945116866567</c:v>
                </c:pt>
                <c:pt idx="108">
                  <c:v/>
                </c:pt>
                <c:pt idx="109">
                  <c:v>93.6709988613566</c:v>
                </c:pt>
                <c:pt idx="110">
                  <c:v>82.6234093278575</c:v>
                </c:pt>
                <c:pt idx="111">
                  <c:v/>
                </c:pt>
                <c:pt idx="112">
                  <c:v>86.0322491593344</c:v>
                </c:pt>
                <c:pt idx="113">
                  <c:v>87.7384222167757</c:v>
                </c:pt>
                <c:pt idx="114">
                  <c:v>74.4234188823932</c:v>
                </c:pt>
                <c:pt idx="115">
                  <c:v/>
                </c:pt>
                <c:pt idx="116">
                  <c:v>62.109398974597</c:v>
                </c:pt>
                <c:pt idx="117">
                  <c:v>87.4356188859461</c:v>
                </c:pt>
                <c:pt idx="118">
                  <c:v>54.6128191646637</c:v>
                </c:pt>
                <c:pt idx="119">
                  <c:v>72.532847274203</c:v>
                </c:pt>
                <c:pt idx="120">
                  <c:v>88.53033470441</c:v>
                </c:pt>
                <c:pt idx="121">
                  <c:v/>
                </c:pt>
                <c:pt idx="122">
                  <c:v>64.1459320145136</c:v>
                </c:pt>
                <c:pt idx="123">
                  <c:v/>
                </c:pt>
                <c:pt idx="124">
                  <c:v>85.6827163412071</c:v>
                </c:pt>
                <c:pt idx="125">
                  <c:v>38.1800952046507</c:v>
                </c:pt>
                <c:pt idx="126">
                  <c:v>90.081001592605</c:v>
                </c:pt>
                <c:pt idx="127">
                  <c:v/>
                </c:pt>
                <c:pt idx="128">
                  <c:v>65.4814096695934</c:v>
                </c:pt>
                <c:pt idx="129">
                  <c:v>46.560307610389</c:v>
                </c:pt>
                <c:pt idx="130">
                  <c:v>91.5054385397348</c:v>
                </c:pt>
                <c:pt idx="131">
                  <c:v>56.8684083918392</c:v>
                </c:pt>
                <c:pt idx="132">
                  <c:v/>
                </c:pt>
                <c:pt idx="133">
                  <c:v>76.619916259093</c:v>
                </c:pt>
                <c:pt idx="134">
                  <c:v>87.1191568637248</c:v>
                </c:pt>
                <c:pt idx="135">
                  <c:v>88.6429084414563</c:v>
                </c:pt>
                <c:pt idx="136">
                  <c:v>84.5371226540349</c:v>
                </c:pt>
                <c:pt idx="137">
                  <c:v/>
                </c:pt>
                <c:pt idx="138">
                  <c:v>84.5543999659363</c:v>
                </c:pt>
                <c:pt idx="139">
                  <c:v>43.1031715219296</c:v>
                </c:pt>
                <c:pt idx="140">
                  <c:v>39.9575925389796</c:v>
                </c:pt>
                <c:pt idx="141">
                  <c:v>96.8587058528903</c:v>
                </c:pt>
                <c:pt idx="142">
                  <c:v>77.4918340700103</c:v>
                </c:pt>
                <c:pt idx="143">
                  <c:v>70.8860927808601</c:v>
                </c:pt>
                <c:pt idx="144">
                  <c:v/>
                </c:pt>
                <c:pt idx="145">
                  <c:v>58.4758646482227</c:v>
                </c:pt>
                <c:pt idx="146">
                  <c:v>75.9504001693194</c:v>
                </c:pt>
                <c:pt idx="147">
                  <c:v>71.2778222949867</c:v>
                </c:pt>
                <c:pt idx="148">
                  <c:v/>
                </c:pt>
                <c:pt idx="149">
                  <c:v>68.1732035620455</c:v>
                </c:pt>
                <c:pt idx="150">
                  <c:v>83.4986379426927</c:v>
                </c:pt>
                <c:pt idx="151">
                  <c:v>76.2170542848408</c:v>
                </c:pt>
                <c:pt idx="152">
                  <c:v>82.1839391677459</c:v>
                </c:pt>
                <c:pt idx="153">
                  <c:v>86.0006700301431</c:v>
                </c:pt>
                <c:pt idx="154">
                  <c:v/>
                </c:pt>
                <c:pt idx="155">
                  <c:v>74.4133090328685</c:v>
                </c:pt>
                <c:pt idx="156">
                  <c:v/>
                </c:pt>
                <c:pt idx="157">
                  <c:v>77.4617767570437</c:v>
                </c:pt>
                <c:pt idx="158">
                  <c:v>63.8451776940828</c:v>
                </c:pt>
                <c:pt idx="159">
                  <c:v>94.5884491693826</c:v>
                </c:pt>
                <c:pt idx="160">
                  <c:v/>
                </c:pt>
                <c:pt idx="161">
                  <c:v>75.3971858732967</c:v>
                </c:pt>
                <c:pt idx="162">
                  <c:v>74.7354782173706</c:v>
                </c:pt>
                <c:pt idx="163">
                  <c:v>90.4318790387115</c:v>
                </c:pt>
                <c:pt idx="164">
                  <c:v>86.6032161931246</c:v>
                </c:pt>
                <c:pt idx="165">
                  <c:v/>
                </c:pt>
                <c:pt idx="166">
                  <c:v>86.4424525992779</c:v>
                </c:pt>
                <c:pt idx="167">
                  <c:v>90.1288073355585</c:v>
                </c:pt>
                <c:pt idx="168">
                  <c:v>91.424688372962</c:v>
                </c:pt>
                <c:pt idx="169">
                  <c:v>74.3809588167149</c:v>
                </c:pt>
                <c:pt idx="170">
                  <c:v/>
                </c:pt>
                <c:pt idx="171">
                  <c:v>84.5070211970597</c:v>
                </c:pt>
                <c:pt idx="172">
                  <c:v>82.1649624680586</c:v>
                </c:pt>
                <c:pt idx="173">
                  <c:v>55.7417227802313</c:v>
                </c:pt>
                <c:pt idx="174">
                  <c:v/>
                </c:pt>
                <c:pt idx="175">
                  <c:v>92.1078171446362</c:v>
                </c:pt>
                <c:pt idx="176">
                  <c:v>91.2608771972368</c:v>
                </c:pt>
                <c:pt idx="177">
                  <c:v/>
                </c:pt>
                <c:pt idx="178">
                  <c:v>59.3704014351608</c:v>
                </c:pt>
                <c:pt idx="179">
                  <c:v>79.8295618058262</c:v>
                </c:pt>
                <c:pt idx="180">
                  <c:v>81.185540708</c:v>
                </c:pt>
                <c:pt idx="181">
                  <c:v/>
                </c:pt>
                <c:pt idx="182">
                  <c:v>60.2667277203644</c:v>
                </c:pt>
                <c:pt idx="183">
                  <c:v>88.7504800189987</c:v>
                </c:pt>
                <c:pt idx="184">
                  <c:v>62.9067492426043</c:v>
                </c:pt>
                <c:pt idx="185">
                  <c:v>87.2031148988691</c:v>
                </c:pt>
                <c:pt idx="186">
                  <c:v>87.7864742273322</c:v>
                </c:pt>
                <c:pt idx="187">
                  <c:v/>
                </c:pt>
                <c:pt idx="188">
                  <c:v>68.7501583039557</c:v>
                </c:pt>
                <c:pt idx="189">
                  <c:v/>
                </c:pt>
                <c:pt idx="190">
                  <c:v>85.8286602305758</c:v>
                </c:pt>
                <c:pt idx="191">
                  <c:v>60.2284802639023</c:v>
                </c:pt>
                <c:pt idx="192">
                  <c:v>88.7184521942214</c:v>
                </c:pt>
                <c:pt idx="193">
                  <c:v/>
                </c:pt>
                <c:pt idx="194">
                  <c:v>68.9733640246001</c:v>
                </c:pt>
                <c:pt idx="195">
                  <c:v>63.0335528698</c:v>
                </c:pt>
                <c:pt idx="196">
                  <c:v>89.8020006878552</c:v>
                </c:pt>
                <c:pt idx="197">
                  <c:v/>
                </c:pt>
                <c:pt idx="198">
                  <c:v>62.7769912845679</c:v>
                </c:pt>
                <c:pt idx="199">
                  <c:v>82.3874098008989</c:v>
                </c:pt>
                <c:pt idx="200">
                  <c:v>71.1412671951455</c:v>
                </c:pt>
                <c:pt idx="201">
                  <c:v>85.4167838578089</c:v>
                </c:pt>
                <c:pt idx="202">
                  <c:v>82.4715062966316</c:v>
                </c:pt>
                <c:pt idx="203">
                  <c:v/>
                </c:pt>
                <c:pt idx="204">
                  <c:v>71.7730264660287</c:v>
                </c:pt>
                <c:pt idx="205">
                  <c:v>64.1932285425899</c:v>
                </c:pt>
                <c:pt idx="206">
                  <c:v>50.9018442756584</c:v>
                </c:pt>
                <c:pt idx="207">
                  <c:v>95.3723622623428</c:v>
                </c:pt>
                <c:pt idx="208">
                  <c:v>84.7154624714074</c:v>
                </c:pt>
                <c:pt idx="209">
                  <c:v>85.5496044909255</c:v>
                </c:pt>
                <c:pt idx="210">
                  <c:v/>
                </c:pt>
                <c:pt idx="211">
                  <c:v>60.8585053397561</c:v>
                </c:pt>
                <c:pt idx="212">
                  <c:v>61.6821886913471</c:v>
                </c:pt>
                <c:pt idx="213">
                  <c:v>74.3528871979962</c:v>
                </c:pt>
                <c:pt idx="214">
                  <c:v/>
                </c:pt>
                <c:pt idx="215">
                  <c:v>60.7896268678406</c:v>
                </c:pt>
                <c:pt idx="216">
                  <c:v>84.2225201260112</c:v>
                </c:pt>
                <c:pt idx="217">
                  <c:v>78.6154864362472</c:v>
                </c:pt>
                <c:pt idx="218">
                  <c:v>63.6167126717487</c:v>
                </c:pt>
                <c:pt idx="219">
                  <c:v>86.267521676533</c:v>
                </c:pt>
                <c:pt idx="220">
                  <c:v/>
                </c:pt>
                <c:pt idx="221">
                  <c:v>62.7612380667023</c:v>
                </c:pt>
                <c:pt idx="222">
                  <c:v/>
                </c:pt>
                <c:pt idx="223">
                  <c:v>81.156280899702</c:v>
                </c:pt>
                <c:pt idx="224">
                  <c:v>52.4749784536827</c:v>
                </c:pt>
                <c:pt idx="225">
                  <c:v>83.1669375621815</c:v>
                </c:pt>
                <c:pt idx="226">
                  <c:v/>
                </c:pt>
                <c:pt idx="227">
                  <c:v>61.1335764174391</c:v>
                </c:pt>
                <c:pt idx="228">
                  <c:v>52.3512856298032</c:v>
                </c:pt>
                <c:pt idx="229">
                  <c:v>87.2337834496844</c:v>
                </c:pt>
                <c:pt idx="230">
                  <c:v/>
                </c:pt>
                <c:pt idx="231">
                  <c:v>80.154308421528</c:v>
                </c:pt>
                <c:pt idx="232">
                  <c:v>83.3134712903593</c:v>
                </c:pt>
                <c:pt idx="233">
                  <c:v>75.6393939490524</c:v>
                </c:pt>
                <c:pt idx="234">
                  <c:v>88.8848167561745</c:v>
                </c:pt>
                <c:pt idx="235">
                  <c:v>66.0543987825595</c:v>
                </c:pt>
                <c:pt idx="236">
                  <c:v/>
                </c:pt>
                <c:pt idx="237">
                  <c:v>62.7638952120665</c:v>
                </c:pt>
                <c:pt idx="238">
                  <c:v>44.6651380688375</c:v>
                </c:pt>
                <c:pt idx="239">
                  <c:v>55.00808913126</c:v>
                </c:pt>
                <c:pt idx="240">
                  <c:v>96.5792775703988</c:v>
                </c:pt>
                <c:pt idx="241">
                  <c:v>77.8976280936485</c:v>
                </c:pt>
                <c:pt idx="242">
                  <c:v>85.1040172739341</c:v>
                </c:pt>
                <c:pt idx="243">
                  <c:v/>
                </c:pt>
                <c:pt idx="244">
                  <c:v>61.3139197856082</c:v>
                </c:pt>
                <c:pt idx="245">
                  <c:v>61.4687820440295</c:v>
                </c:pt>
                <c:pt idx="246">
                  <c:v>79.5926051849711</c:v>
                </c:pt>
                <c:pt idx="247">
                  <c:v/>
                </c:pt>
                <c:pt idx="248">
                  <c:v>43.5941073456584</c:v>
                </c:pt>
                <c:pt idx="249">
                  <c:v>77.6017451117974</c:v>
                </c:pt>
                <c:pt idx="250">
                  <c:v>81.838811292857</c:v>
                </c:pt>
                <c:pt idx="251">
                  <c:v>75.6630654898461</c:v>
                </c:pt>
                <c:pt idx="252">
                  <c:v>85.5079953294975</c:v>
                </c:pt>
                <c:pt idx="253">
                  <c:v/>
                </c:pt>
                <c:pt idx="254">
                  <c:v>47.2064610979937</c:v>
                </c:pt>
                <c:pt idx="255">
                  <c:v/>
                </c:pt>
                <c:pt idx="256">
                  <c:v>78.1570340988828</c:v>
                </c:pt>
                <c:pt idx="257">
                  <c:v>67.1420977753058</c:v>
                </c:pt>
                <c:pt idx="258">
                  <c:v>55.4175888697568</c:v>
                </c:pt>
                <c:pt idx="259">
                  <c:v/>
                </c:pt>
                <c:pt idx="260">
                  <c:v>59.3979165786347</c:v>
                </c:pt>
                <c:pt idx="261">
                  <c:v>80.0250242853362</c:v>
                </c:pt>
                <c:pt idx="262">
                  <c:v>86.1429074835246</c:v>
                </c:pt>
                <c:pt idx="263">
                  <c:v>63.9452359380101</c:v>
                </c:pt>
                <c:pt idx="264">
                  <c:v/>
                </c:pt>
                <c:pt idx="265">
                  <c:v>77.2404483036362</c:v>
                </c:pt>
                <c:pt idx="266">
                  <c:v>86.866473756519</c:v>
                </c:pt>
                <c:pt idx="267">
                  <c:v>89.5717369075384</c:v>
                </c:pt>
                <c:pt idx="268">
                  <c:v>64.4561088258175</c:v>
                </c:pt>
                <c:pt idx="269">
                  <c:v/>
                </c:pt>
                <c:pt idx="270">
                  <c:v>61.0365192463637</c:v>
                </c:pt>
                <c:pt idx="271">
                  <c:v>83.8030121900944</c:v>
                </c:pt>
                <c:pt idx="272">
                  <c:v>43.4741100637365</c:v>
                </c:pt>
                <c:pt idx="273">
                  <c:v>95.797909154148</c:v>
                </c:pt>
                <c:pt idx="274">
                  <c:v>84.3885742161016</c:v>
                </c:pt>
                <c:pt idx="275">
                  <c:v>72.9859099163298</c:v>
                </c:pt>
                <c:pt idx="276">
                  <c:v/>
                </c:pt>
                <c:pt idx="277">
                  <c:v>56.0716971683525</c:v>
                </c:pt>
                <c:pt idx="278">
                  <c:v>69.5416679172229</c:v>
                </c:pt>
                <c:pt idx="279">
                  <c:v>74.6790289828122</c:v>
                </c:pt>
                <c:pt idx="280">
                  <c:v/>
                </c:pt>
                <c:pt idx="281">
                  <c:v>51.0145732249318</c:v>
                </c:pt>
                <c:pt idx="282">
                  <c:v>85.3432166157583</c:v>
                </c:pt>
                <c:pt idx="283">
                  <c:v>64.7709442686179</c:v>
                </c:pt>
                <c:pt idx="284">
                  <c:v>82.8825620971137</c:v>
                </c:pt>
                <c:pt idx="285">
                  <c:v>89.1971820297782</c:v>
                </c:pt>
                <c:pt idx="286">
                  <c:v/>
                </c:pt>
                <c:pt idx="287">
                  <c:v>60.9200148031127</c:v>
                </c:pt>
                <c:pt idx="288">
                  <c:v/>
                </c:pt>
                <c:pt idx="289">
                  <c:v>84.5843448288583</c:v>
                </c:pt>
                <c:pt idx="290">
                  <c:v>72.5769904065435</c:v>
                </c:pt>
                <c:pt idx="291">
                  <c:v>84.032126385265</c:v>
                </c:pt>
                <c:pt idx="292">
                  <c:v/>
                </c:pt>
                <c:pt idx="293">
                  <c:v>64.6861731195143</c:v>
                </c:pt>
                <c:pt idx="294">
                  <c:v>68.6002057240195</c:v>
                </c:pt>
                <c:pt idx="295">
                  <c:v>94.2498981744211</c:v>
                </c:pt>
                <c:pt idx="296">
                  <c:v/>
                </c:pt>
                <c:pt idx="297">
                  <c:v>86.1733689003378</c:v>
                </c:pt>
                <c:pt idx="298">
                  <c:v>87.8549976350281</c:v>
                </c:pt>
                <c:pt idx="299">
                  <c:v>79.7164661275291</c:v>
                </c:pt>
                <c:pt idx="300">
                  <c:v>92.3378610321513</c:v>
                </c:pt>
                <c:pt idx="301">
                  <c:v>63.1211931848559</c:v>
                </c:pt>
                <c:pt idx="302">
                  <c:v/>
                </c:pt>
                <c:pt idx="303">
                  <c:v>66.2316299735981</c:v>
                </c:pt>
                <c:pt idx="304">
                  <c:v>87.4083669263522</c:v>
                </c:pt>
                <c:pt idx="305">
                  <c:v>55.6870776943612</c:v>
                </c:pt>
                <c:pt idx="306">
                  <c:v>95.2422576502807</c:v>
                </c:pt>
                <c:pt idx="307">
                  <c:v>82.9676692720948</c:v>
                </c:pt>
                <c:pt idx="308">
                  <c:v>78.3815111010329</c:v>
                </c:pt>
                <c:pt idx="309">
                  <c:v/>
                </c:pt>
                <c:pt idx="310">
                  <c:v>61.704718726393</c:v>
                </c:pt>
                <c:pt idx="311">
                  <c:v>79.4261837542797</c:v>
                </c:pt>
                <c:pt idx="312">
                  <c:v>85.6507826586182</c:v>
                </c:pt>
                <c:pt idx="313">
                  <c:v/>
                </c:pt>
                <c:pt idx="314">
                  <c:v>85.242223996034</c:v>
                </c:pt>
                <c:pt idx="315">
                  <c:v>83.8104506336588</c:v>
                </c:pt>
                <c:pt idx="316">
                  <c:v>86.6111150606894</c:v>
                </c:pt>
                <c:pt idx="317">
                  <c:v>78.7664392997577</c:v>
                </c:pt>
                <c:pt idx="318">
                  <c:v>88.3432425058765</c:v>
                </c:pt>
                <c:pt idx="319">
                  <c:v/>
                </c:pt>
                <c:pt idx="320">
                  <c:v>88.0664023464925</c:v>
                </c:pt>
                <c:pt idx="321">
                  <c:v/>
                </c:pt>
                <c:pt idx="322">
                  <c:v>49.0065443164863</c:v>
                </c:pt>
                <c:pt idx="323">
                  <c:v>71.4024912716723</c:v>
                </c:pt>
                <c:pt idx="324">
                  <c:v>90.4290252425721</c:v>
                </c:pt>
                <c:pt idx="325">
                  <c:v/>
                </c:pt>
                <c:pt idx="326">
                  <c:v>58.3555138290038</c:v>
                </c:pt>
                <c:pt idx="327">
                  <c:v>84.57906011552</c:v>
                </c:pt>
                <c:pt idx="328">
                  <c:v>89.6148449499186</c:v>
                </c:pt>
                <c:pt idx="329">
                  <c:v>89.954849520707</c:v>
                </c:pt>
                <c:pt idx="330">
                  <c:v/>
                </c:pt>
                <c:pt idx="331">
                  <c:v>88.7156821460717</c:v>
                </c:pt>
                <c:pt idx="332">
                  <c:v>86.7259065988655</c:v>
                </c:pt>
                <c:pt idx="333">
                  <c:v>91.7095817134676</c:v>
                </c:pt>
                <c:pt idx="334">
                  <c:v>81.795648947925</c:v>
                </c:pt>
                <c:pt idx="335">
                  <c:v/>
                </c:pt>
                <c:pt idx="336">
                  <c:v>74.3424708262687</c:v>
                </c:pt>
                <c:pt idx="337">
                  <c:v>84.4453766825711</c:v>
                </c:pt>
                <c:pt idx="338">
                  <c:v>56.5172719281641</c:v>
                </c:pt>
                <c:pt idx="339">
                  <c:v>97.6403450981851</c:v>
                </c:pt>
                <c:pt idx="340">
                  <c:v>90.7268687755792</c:v>
                </c:pt>
                <c:pt idx="341">
                  <c:v>87.7985802168794</c:v>
                </c:pt>
                <c:pt idx="342">
                  <c:v/>
                </c:pt>
                <c:pt idx="343">
                  <c:v>73.5153896495185</c:v>
                </c:pt>
                <c:pt idx="344">
                  <c:v>86.4908379358107</c:v>
                </c:pt>
                <c:pt idx="345">
                  <c:v>83.6798993505056</c:v>
                </c:pt>
                <c:pt idx="346">
                  <c:v/>
                </c:pt>
                <c:pt idx="347">
                  <c:v>84.2836040560673</c:v>
                </c:pt>
                <c:pt idx="348">
                  <c:v>91.5446657218379</c:v>
                </c:pt>
                <c:pt idx="349">
                  <c:v>75.7500775776878</c:v>
                </c:pt>
                <c:pt idx="350">
                  <c:v>88.1339645746001</c:v>
                </c:pt>
                <c:pt idx="351">
                  <c:v>86.0692566944574</c:v>
                </c:pt>
                <c:pt idx="352">
                  <c:v/>
                </c:pt>
                <c:pt idx="353">
                  <c:v>70.6510112830403</c:v>
                </c:pt>
                <c:pt idx="354">
                  <c:v/>
                </c:pt>
                <c:pt idx="355">
                  <c:v>83.0676927707886</c:v>
                </c:pt>
                <c:pt idx="356">
                  <c:v>87.6813106810905</c:v>
                </c:pt>
                <c:pt idx="357">
                  <c:v>97.4306814876355</c:v>
                </c:pt>
                <c:pt idx="358">
                  <c:v/>
                </c:pt>
                <c:pt idx="359">
                  <c:v>30.3351605936654</c:v>
                </c:pt>
                <c:pt idx="360">
                  <c:v>86.4638909593736</c:v>
                </c:pt>
                <c:pt idx="361">
                  <c:v>94.2691095261847</c:v>
                </c:pt>
                <c:pt idx="362">
                  <c:v>92.2597690679302</c:v>
                </c:pt>
                <c:pt idx="363">
                  <c:v/>
                </c:pt>
                <c:pt idx="364">
                  <c:v>91.6319737724544</c:v>
                </c:pt>
                <c:pt idx="365">
                  <c:v>91.2925008339235</c:v>
                </c:pt>
                <c:pt idx="366">
                  <c:v>91.0615683148837</c:v>
                </c:pt>
                <c:pt idx="367">
                  <c:v>79.2917971285721</c:v>
                </c:pt>
                <c:pt idx="368">
                  <c:v/>
                </c:pt>
                <c:pt idx="369">
                  <c:v>64.4564136947895</c:v>
                </c:pt>
                <c:pt idx="370">
                  <c:v>87.1631357592885</c:v>
                </c:pt>
                <c:pt idx="371">
                  <c:v>43.7265543113314</c:v>
                </c:pt>
                <c:pt idx="372">
                  <c:v/>
                </c:pt>
                <c:pt idx="373">
                  <c:v>91.1076381870226</c:v>
                </c:pt>
                <c:pt idx="374">
                  <c:v>88.9554283963376</c:v>
                </c:pt>
                <c:pt idx="375">
                  <c:v/>
                </c:pt>
                <c:pt idx="376">
                  <c:v>59.1998639826381</c:v>
                </c:pt>
                <c:pt idx="377">
                  <c:v>87.6255833286106</c:v>
                </c:pt>
                <c:pt idx="378">
                  <c:v>90.769496134765</c:v>
                </c:pt>
                <c:pt idx="379">
                  <c:v/>
                </c:pt>
                <c:pt idx="380">
                  <c:v>88.0029397889307</c:v>
                </c:pt>
                <c:pt idx="381">
                  <c:v>94.9018002424967</c:v>
                </c:pt>
                <c:pt idx="382">
                  <c:v>87.1883451191665</c:v>
                </c:pt>
                <c:pt idx="383">
                  <c:v>92.9355170421868</c:v>
                </c:pt>
                <c:pt idx="384">
                  <c:v>90.2322785650418</c:v>
                </c:pt>
                <c:pt idx="385">
                  <c:v/>
                </c:pt>
                <c:pt idx="386">
                  <c:v>52.5587537571945</c:v>
                </c:pt>
                <c:pt idx="387">
                  <c:v/>
                </c:pt>
                <c:pt idx="388">
                  <c:v>87.6661339419176</c:v>
                </c:pt>
                <c:pt idx="389">
                  <c:v>88.2657568477876</c:v>
                </c:pt>
                <c:pt idx="390">
                  <c:v>94.9669259309371</c:v>
                </c:pt>
                <c:pt idx="391">
                  <c:v/>
                </c:pt>
                <c:pt idx="392">
                  <c:v>60.991638885074</c:v>
                </c:pt>
                <c:pt idx="393">
                  <c:v>78.3856689235437</c:v>
                </c:pt>
                <c:pt idx="394">
                  <c:v>91.1204004550599</c:v>
                </c:pt>
                <c:pt idx="395">
                  <c:v/>
                </c:pt>
                <c:pt idx="396">
                  <c:v>89.4615917159872</c:v>
                </c:pt>
                <c:pt idx="397">
                  <c:v>92.8700152939011</c:v>
                </c:pt>
                <c:pt idx="398">
                  <c:v>93.1314194006125</c:v>
                </c:pt>
                <c:pt idx="399">
                  <c:v>91.340277471586</c:v>
                </c:pt>
                <c:pt idx="400">
                  <c:v>81.5100286194879</c:v>
                </c:pt>
                <c:pt idx="401">
                  <c:v/>
                </c:pt>
                <c:pt idx="402">
                  <c:v>60.7863900502271</c:v>
                </c:pt>
                <c:pt idx="403">
                  <c:v>73.8470176221706</c:v>
                </c:pt>
                <c:pt idx="404">
                  <c:v>49.1894816747656</c:v>
                </c:pt>
                <c:pt idx="405">
                  <c:v>100.16300364475</c:v>
                </c:pt>
                <c:pt idx="406">
                  <c:v>95.5531002427336</c:v>
                </c:pt>
                <c:pt idx="407">
                  <c:v>71.4915119393456</c:v>
                </c:pt>
                <c:pt idx="408">
                  <c:v/>
                </c:pt>
                <c:pt idx="409">
                  <c:v>62.498778786591</c:v>
                </c:pt>
                <c:pt idx="410">
                  <c:v>78.9961321609208</c:v>
                </c:pt>
                <c:pt idx="411">
                  <c:v>86.9401125075444</c:v>
                </c:pt>
                <c:pt idx="412">
                  <c:v/>
                </c:pt>
                <c:pt idx="413">
                  <c:v>59.7984767313895</c:v>
                </c:pt>
                <c:pt idx="414">
                  <c:v>95.2950369642043</c:v>
                </c:pt>
                <c:pt idx="415">
                  <c:v>88.3066764852162</c:v>
                </c:pt>
                <c:pt idx="416">
                  <c:v>90.5814711009917</c:v>
                </c:pt>
                <c:pt idx="417">
                  <c:v>82.6894129478995</c:v>
                </c:pt>
                <c:pt idx="418">
                  <c:v/>
                </c:pt>
                <c:pt idx="419">
                  <c:v>76.2480958822024</c:v>
                </c:pt>
                <c:pt idx="420">
                  <c:v/>
                </c:pt>
                <c:pt idx="421">
                  <c:v>81.4646879291848</c:v>
                </c:pt>
                <c:pt idx="422">
                  <c:v>80.179878544349</c:v>
                </c:pt>
                <c:pt idx="423">
                  <c:v/>
                </c:pt>
                <c:pt idx="424">
                  <c:v/>
                </c:pt>
                <c:pt idx="425">
                  <c:v>63.9753760067119</c:v>
                </c:pt>
                <c:pt idx="426">
                  <c:v>75.6749750195936</c:v>
                </c:pt>
                <c:pt idx="427">
                  <c:v>84.5284079976533</c:v>
                </c:pt>
                <c:pt idx="428">
                  <c:v/>
                </c:pt>
                <c:pt idx="429">
                  <c:v>85.3054588911985</c:v>
                </c:pt>
                <c:pt idx="430">
                  <c:v>85.5444145091978</c:v>
                </c:pt>
                <c:pt idx="431">
                  <c:v>90.6836857145035</c:v>
                </c:pt>
                <c:pt idx="432">
                  <c:v>92.3889510110226</c:v>
                </c:pt>
                <c:pt idx="433">
                  <c:v>91.2006428648412</c:v>
                </c:pt>
                <c:pt idx="434">
                  <c:v/>
                </c:pt>
                <c:pt idx="435">
                  <c:v>78.6848097703892</c:v>
                </c:pt>
                <c:pt idx="436">
                  <c:v>81.3380963612644</c:v>
                </c:pt>
                <c:pt idx="437">
                  <c:v>52.078749965843</c:v>
                </c:pt>
                <c:pt idx="438">
                  <c:v>94.7844900365093</c:v>
                </c:pt>
                <c:pt idx="439">
                  <c:v>94.3119426907387</c:v>
                </c:pt>
                <c:pt idx="440">
                  <c:v>84.839582689131</c:v>
                </c:pt>
                <c:pt idx="441">
                  <c:v/>
                </c:pt>
                <c:pt idx="442">
                  <c:v>50.3808199476935</c:v>
                </c:pt>
                <c:pt idx="443">
                  <c:v>84.6504883115085</c:v>
                </c:pt>
                <c:pt idx="444">
                  <c:v>77.2168498796518</c:v>
                </c:pt>
                <c:pt idx="445">
                  <c:v/>
                </c:pt>
                <c:pt idx="446">
                  <c:v>78.9616118118652</c:v>
                </c:pt>
                <c:pt idx="447">
                  <c:v>85.8283706231545</c:v>
                </c:pt>
                <c:pt idx="448">
                  <c:v>78.8273914464524</c:v>
                </c:pt>
                <c:pt idx="449">
                  <c:v>84.776018267949</c:v>
                </c:pt>
                <c:pt idx="450">
                  <c:v>83.5839877426791</c:v>
                </c:pt>
                <c:pt idx="451">
                  <c:v/>
                </c:pt>
                <c:pt idx="452">
                  <c:v>50.7097303639602</c:v>
                </c:pt>
                <c:pt idx="453">
                  <c:v/>
                </c:pt>
                <c:pt idx="454">
                  <c:v>79.255942770797</c:v>
                </c:pt>
                <c:pt idx="455">
                  <c:v>79.041859388943</c:v>
                </c:pt>
                <c:pt idx="456">
                  <c:v>87.7555011612348</c:v>
                </c:pt>
                <c:pt idx="457">
                  <c:v/>
                </c:pt>
                <c:pt idx="458">
                  <c:v>70.4684771271984</c:v>
                </c:pt>
                <c:pt idx="459">
                  <c:v>65.1794899006273</c:v>
                </c:pt>
                <c:pt idx="460">
                  <c:v>93.0953250046556</c:v>
                </c:pt>
                <c:pt idx="461">
                  <c:v/>
                </c:pt>
                <c:pt idx="462">
                  <c:v>91.1875771646652</c:v>
                </c:pt>
                <c:pt idx="463">
                  <c:v>78.2849058825393</c:v>
                </c:pt>
                <c:pt idx="464">
                  <c:v>92.5587302999926</c:v>
                </c:pt>
                <c:pt idx="465">
                  <c:v>93.5274435125617</c:v>
                </c:pt>
                <c:pt idx="466">
                  <c:v>75.3265500959058</c:v>
                </c:pt>
                <c:pt idx="467">
                  <c:v/>
                </c:pt>
                <c:pt idx="468">
                  <c:v>68.1719146350209</c:v>
                </c:pt>
                <c:pt idx="469">
                  <c:v>86.3556819092697</c:v>
                </c:pt>
                <c:pt idx="470">
                  <c:v>57.1979909668077</c:v>
                </c:pt>
                <c:pt idx="471">
                  <c:v/>
                </c:pt>
                <c:pt idx="472">
                  <c:v>94.1591471145878</c:v>
                </c:pt>
                <c:pt idx="473">
                  <c:v>92.5032078909953</c:v>
                </c:pt>
                <c:pt idx="474">
                  <c:v/>
                </c:pt>
                <c:pt idx="475">
                  <c:v>74.3508200655441</c:v>
                </c:pt>
                <c:pt idx="476">
                  <c:v>81.7870066245354</c:v>
                </c:pt>
                <c:pt idx="477">
                  <c:v>75.6135036998168</c:v>
                </c:pt>
                <c:pt idx="478">
                  <c:v/>
                </c:pt>
                <c:pt idx="479">
                  <c:v>79.7498841816306</c:v>
                </c:pt>
                <c:pt idx="480">
                  <c:v>85.5325560850318</c:v>
                </c:pt>
                <c:pt idx="481">
                  <c:v>73.1964891851479</c:v>
                </c:pt>
                <c:pt idx="482">
                  <c:v>81.5119044884668</c:v>
                </c:pt>
                <c:pt idx="483">
                  <c:v>80.8866631820404</c:v>
                </c:pt>
                <c:pt idx="484">
                  <c:v/>
                </c:pt>
                <c:pt idx="485">
                  <c:v>75.4755404981776</c:v>
                </c:pt>
                <c:pt idx="486">
                  <c:v/>
                </c:pt>
                <c:pt idx="487">
                  <c:v>79.7577110875462</c:v>
                </c:pt>
                <c:pt idx="488">
                  <c:v>76.4773993686423</c:v>
                </c:pt>
                <c:pt idx="489">
                  <c:v>92.1060328309221</c:v>
                </c:pt>
                <c:pt idx="490">
                  <c:v/>
                </c:pt>
                <c:pt idx="491">
                  <c:v>44.6569783268666</c:v>
                </c:pt>
                <c:pt idx="492">
                  <c:v>72.3579386780819</c:v>
                </c:pt>
                <c:pt idx="493">
                  <c:v>92.0981575121053</c:v>
                </c:pt>
                <c:pt idx="494">
                  <c:v>90.7488892286566</c:v>
                </c:pt>
                <c:pt idx="495">
                  <c:v/>
                </c:pt>
                <c:pt idx="496">
                  <c:v>79.0340601882648</c:v>
                </c:pt>
                <c:pt idx="497">
                  <c:v>82.4758565253487</c:v>
                </c:pt>
                <c:pt idx="498">
                  <c:v>91.5074386873082</c:v>
                </c:pt>
                <c:pt idx="499">
                  <c:v>92.8359925358198</c:v>
                </c:pt>
                <c:pt idx="500">
                  <c:v/>
                </c:pt>
                <c:pt idx="501">
                  <c:v>81.268739126485</c:v>
                </c:pt>
                <c:pt idx="502">
                  <c:v>86.7290125622629</c:v>
                </c:pt>
                <c:pt idx="503">
                  <c:v>47.1992402699969</c:v>
                </c:pt>
                <c:pt idx="504">
                  <c:v/>
                </c:pt>
                <c:pt idx="505">
                  <c:v>94.0999362890069</c:v>
                </c:pt>
                <c:pt idx="506">
                  <c:v>91.7981955604069</c:v>
                </c:pt>
                <c:pt idx="507">
                  <c:v/>
                </c:pt>
                <c:pt idx="508">
                  <c:v>83.1357313486735</c:v>
                </c:pt>
                <c:pt idx="509">
                  <c:v>78.6517092293841</c:v>
                </c:pt>
                <c:pt idx="510">
                  <c:v>82.8042669020402</c:v>
                </c:pt>
                <c:pt idx="511">
                  <c:v/>
                </c:pt>
                <c:pt idx="512">
                  <c:v>78.8888169234125</c:v>
                </c:pt>
                <c:pt idx="513">
                  <c:v>87.1338708488486</c:v>
                </c:pt>
                <c:pt idx="514">
                  <c:v>79.6151838898018</c:v>
                </c:pt>
                <c:pt idx="515">
                  <c:v>89.1256665051032</c:v>
                </c:pt>
                <c:pt idx="516">
                  <c:v>90.3351858428188</c:v>
                </c:pt>
                <c:pt idx="517">
                  <c:v/>
                </c:pt>
                <c:pt idx="518">
                  <c:v>70.7364557959139</c:v>
                </c:pt>
                <c:pt idx="519">
                  <c:v/>
                </c:pt>
                <c:pt idx="520">
                  <c:v>88.4104009326757</c:v>
                </c:pt>
                <c:pt idx="521">
                  <c:v>50.1390244031233</c:v>
                </c:pt>
                <c:pt idx="522">
                  <c:v>78.1272240638335</c:v>
                </c:pt>
                <c:pt idx="523">
                  <c:v/>
                </c:pt>
                <c:pt idx="524">
                  <c:v>52.9997809773956</c:v>
                </c:pt>
                <c:pt idx="525">
                  <c:v>73.3253287102248</c:v>
                </c:pt>
                <c:pt idx="526">
                  <c:v>96.2106586161485</c:v>
                </c:pt>
                <c:pt idx="527">
                  <c:v/>
                </c:pt>
                <c:pt idx="528">
                  <c:v>59.1862004483647</c:v>
                </c:pt>
                <c:pt idx="529">
                  <c:v>93.9511223306169</c:v>
                </c:pt>
                <c:pt idx="530">
                  <c:v>94.3752595081335</c:v>
                </c:pt>
                <c:pt idx="531">
                  <c:v>97.2073972515823</c:v>
                </c:pt>
                <c:pt idx="532">
                  <c:v>92.4562371377874</c:v>
                </c:pt>
                <c:pt idx="533">
                  <c:v/>
                </c:pt>
                <c:pt idx="534">
                  <c:v>84.9120542042679</c:v>
                </c:pt>
                <c:pt idx="535">
                  <c:v>93.0133492174412</c:v>
                </c:pt>
                <c:pt idx="536">
                  <c:v>43.059176150772</c:v>
                </c:pt>
                <c:pt idx="537">
                  <c:v/>
                </c:pt>
                <c:pt idx="538">
                  <c:v>94.0302584068759</c:v>
                </c:pt>
                <c:pt idx="539">
                  <c:v>91.4523387028279</c:v>
                </c:pt>
                <c:pt idx="540">
                  <c:v/>
                </c:pt>
                <c:pt idx="541">
                  <c:v>81.526907998292</c:v>
                </c:pt>
                <c:pt idx="542">
                  <c:v>79.7119992628854</c:v>
                </c:pt>
                <c:pt idx="543">
                  <c:v>64.7156994582061</c:v>
                </c:pt>
                <c:pt idx="544">
                  <c:v/>
                </c:pt>
                <c:pt idx="545">
                  <c:v>70.4243422138796</c:v>
                </c:pt>
                <c:pt idx="546">
                  <c:v>86.1910924837806</c:v>
                </c:pt>
                <c:pt idx="547">
                  <c:v>75.7506656748354</c:v>
                </c:pt>
                <c:pt idx="548">
                  <c:v>76.596615989671</c:v>
                </c:pt>
                <c:pt idx="549">
                  <c:v>88.4117907424655</c:v>
                </c:pt>
                <c:pt idx="550">
                  <c:v/>
                </c:pt>
                <c:pt idx="551">
                  <c:v>74.9585693558874</c:v>
                </c:pt>
                <c:pt idx="552">
                  <c:v/>
                </c:pt>
                <c:pt idx="553">
                  <c:v>85.8916955781848</c:v>
                </c:pt>
                <c:pt idx="554">
                  <c:v>80.8240137429878</c:v>
                </c:pt>
                <c:pt idx="555">
                  <c:v>88.3231421037222</c:v>
                </c:pt>
                <c:pt idx="556">
                  <c:v/>
                </c:pt>
                <c:pt idx="557">
                  <c:v>55.6460815281144</c:v>
                </c:pt>
                <c:pt idx="558">
                  <c:v>80.3403356001791</c:v>
                </c:pt>
                <c:pt idx="559">
                  <c:v>96.2507624309841</c:v>
                </c:pt>
                <c:pt idx="560">
                  <c:v/>
                </c:pt>
                <c:pt idx="561">
                  <c:v>85.4074365869554</c:v>
                </c:pt>
                <c:pt idx="562">
                  <c:v>88.7792084803396</c:v>
                </c:pt>
                <c:pt idx="563">
                  <c:v>70.8804965625194</c:v>
                </c:pt>
                <c:pt idx="564">
                  <c:v>94.003507650855</c:v>
                </c:pt>
                <c:pt idx="565">
                  <c:v>84.0537183844832</c:v>
                </c:pt>
                <c:pt idx="566">
                  <c:v/>
                </c:pt>
                <c:pt idx="567">
                  <c:v>75.7288404642322</c:v>
                </c:pt>
                <c:pt idx="568">
                  <c:v>88.407551203037</c:v>
                </c:pt>
                <c:pt idx="569">
                  <c:v>44.591889607525</c:v>
                </c:pt>
                <c:pt idx="570">
                  <c:v>98.9162329383936</c:v>
                </c:pt>
                <c:pt idx="571">
                  <c:v>90.0141065846103</c:v>
                </c:pt>
                <c:pt idx="572">
                  <c:v>81.7556055014107</c:v>
                </c:pt>
                <c:pt idx="573">
                  <c:v/>
                </c:pt>
                <c:pt idx="574">
                  <c:v>68.488528662125</c:v>
                </c:pt>
                <c:pt idx="575">
                  <c:v>84.3624009907538</c:v>
                </c:pt>
                <c:pt idx="576">
                  <c:v>66.3371104682279</c:v>
                </c:pt>
                <c:pt idx="577">
                  <c:v/>
                </c:pt>
                <c:pt idx="578">
                  <c:v>60.6894279114779</c:v>
                </c:pt>
                <c:pt idx="579">
                  <c:v>60.3718168792819</c:v>
                </c:pt>
                <c:pt idx="580">
                  <c:v>58.3236456495617</c:v>
                </c:pt>
                <c:pt idx="581">
                  <c:v>68.08937244994</c:v>
                </c:pt>
                <c:pt idx="582">
                  <c:v>82.928119244377</c:v>
                </c:pt>
                <c:pt idx="583">
                  <c:v/>
                </c:pt>
                <c:pt idx="584">
                  <c:v>57.3364037542939</c:v>
                </c:pt>
                <c:pt idx="585">
                  <c:v/>
                </c:pt>
                <c:pt idx="586">
                  <c:v>65.0663062619239</c:v>
                </c:pt>
                <c:pt idx="587">
                  <c:v>62.555339767818</c:v>
                </c:pt>
                <c:pt idx="588">
                  <c:v>84.9286821233407</c:v>
                </c:pt>
                <c:pt idx="589">
                  <c:v/>
                </c:pt>
                <c:pt idx="590">
                  <c:v>58.7816144321524</c:v>
                </c:pt>
                <c:pt idx="591">
                  <c:v>61.3228003838574</c:v>
                </c:pt>
                <c:pt idx="592">
                  <c:v>83.4830096119004</c:v>
                </c:pt>
                <c:pt idx="593">
                  <c:v>77.652952370536</c:v>
                </c:pt>
                <c:pt idx="594">
                  <c:v/>
                </c:pt>
                <c:pt idx="595">
                  <c:v>80.6787639402855</c:v>
                </c:pt>
                <c:pt idx="596">
                  <c:v>85.4121776967877</c:v>
                </c:pt>
                <c:pt idx="597">
                  <c:v>82.0234262209846</c:v>
                </c:pt>
                <c:pt idx="598">
                  <c:v>81.0922043383618</c:v>
                </c:pt>
                <c:pt idx="599">
                  <c:v/>
                </c:pt>
                <c:pt idx="600">
                  <c:v>46.2724456187765</c:v>
                </c:pt>
                <c:pt idx="601">
                  <c:v>46.6662168429218</c:v>
                </c:pt>
                <c:pt idx="602">
                  <c:v>55.0770079232307</c:v>
                </c:pt>
                <c:pt idx="603">
                  <c:v>95.0670290952698</c:v>
                </c:pt>
                <c:pt idx="604">
                  <c:v>81.0958750801235</c:v>
                </c:pt>
                <c:pt idx="605">
                  <c:v>77.4281952369607</c:v>
                </c:pt>
                <c:pt idx="606">
                  <c:v/>
                </c:pt>
                <c:pt idx="607">
                  <c:v>58.8346477462729</c:v>
                </c:pt>
                <c:pt idx="608">
                  <c:v>73.1575718740062</c:v>
                </c:pt>
                <c:pt idx="609">
                  <c:v>60.1700173014666</c:v>
                </c:pt>
                <c:pt idx="610">
                  <c:v/>
                </c:pt>
                <c:pt idx="611">
                  <c:v>72.3635556477154</c:v>
                </c:pt>
                <c:pt idx="612">
                  <c:v>71.8780269326166</c:v>
                </c:pt>
                <c:pt idx="613">
                  <c:v>62.0020777013229</c:v>
                </c:pt>
                <c:pt idx="614">
                  <c:v>72.6399559089662</c:v>
                </c:pt>
                <c:pt idx="615">
                  <c:v>80.1056230576759</c:v>
                </c:pt>
                <c:pt idx="616">
                  <c:v/>
                </c:pt>
                <c:pt idx="617">
                  <c:v>84.1106456326183</c:v>
                </c:pt>
                <c:pt idx="618">
                  <c:v/>
                </c:pt>
                <c:pt idx="619">
                  <c:v>81.58505214503</c:v>
                </c:pt>
                <c:pt idx="620">
                  <c:v>82.8454885104346</c:v>
                </c:pt>
                <c:pt idx="621">
                  <c:v>88.2982435695665</c:v>
                </c:pt>
                <c:pt idx="622">
                  <c:v/>
                </c:pt>
                <c:pt idx="623">
                  <c:v>58.3962586928565</c:v>
                </c:pt>
                <c:pt idx="624">
                  <c:v>61.5783498410536</c:v>
                </c:pt>
                <c:pt idx="625">
                  <c:v>89.6586334202916</c:v>
                </c:pt>
                <c:pt idx="626">
                  <c:v/>
                </c:pt>
                <c:pt idx="627">
                  <c:v>46.7741977896924</c:v>
                </c:pt>
                <c:pt idx="628">
                  <c:v>79.7256479347814</c:v>
                </c:pt>
                <c:pt idx="629">
                  <c:v>64.0022657821887</c:v>
                </c:pt>
                <c:pt idx="630">
                  <c:v>89.3951873627011</c:v>
                </c:pt>
                <c:pt idx="631">
                  <c:v>90.2852864246528</c:v>
                </c:pt>
                <c:pt idx="632">
                  <c:v/>
                </c:pt>
                <c:pt idx="633">
                  <c:v>59.5791977690683</c:v>
                </c:pt>
                <c:pt idx="634">
                  <c:v>64.0035071304572</c:v>
                </c:pt>
                <c:pt idx="635">
                  <c:v>52.4831772986283</c:v>
                </c:pt>
                <c:pt idx="636">
                  <c:v>92.0090152512001</c:v>
                </c:pt>
                <c:pt idx="637">
                  <c:v>86.8781445006098</c:v>
                </c:pt>
                <c:pt idx="638">
                  <c:v>81.7386354827412</c:v>
                </c:pt>
                <c:pt idx="639">
                  <c:v/>
                </c:pt>
                <c:pt idx="640">
                  <c:v>60.9347418844956</c:v>
                </c:pt>
                <c:pt idx="641">
                  <c:v>80.3594700138965</c:v>
                </c:pt>
                <c:pt idx="642">
                  <c:v>83.316649761642</c:v>
                </c:pt>
                <c:pt idx="643">
                  <c:v/>
                </c:pt>
                <c:pt idx="644">
                  <c:v>76.8115159582817</c:v>
                </c:pt>
                <c:pt idx="645">
                  <c:v>81.3347099785433</c:v>
                </c:pt>
                <c:pt idx="646">
                  <c:v>81.8341970838234</c:v>
                </c:pt>
                <c:pt idx="647">
                  <c:v>84.9711755936457</c:v>
                </c:pt>
                <c:pt idx="648">
                  <c:v>82.2945491334719</c:v>
                </c:pt>
                <c:pt idx="649">
                  <c:v/>
                </c:pt>
                <c:pt idx="650">
                  <c:v>56.4089971120503</c:v>
                </c:pt>
                <c:pt idx="651">
                  <c:v/>
                </c:pt>
                <c:pt idx="652">
                  <c:v>80.5886562264365</c:v>
                </c:pt>
                <c:pt idx="653">
                  <c:v>72.7347683031959</c:v>
                </c:pt>
                <c:pt idx="654">
                  <c:v>81.3346199809299</c:v>
                </c:pt>
                <c:pt idx="655">
                  <c:v/>
                </c:pt>
                <c:pt idx="656">
                  <c:v>62.1943434104509</c:v>
                </c:pt>
                <c:pt idx="657">
                  <c:v>67.8100038312373</c:v>
                </c:pt>
                <c:pt idx="658">
                  <c:v>87.9828578028741</c:v>
                </c:pt>
                <c:pt idx="659">
                  <c:v/>
                </c:pt>
                <c:pt idx="660">
                  <c:v>69.4377938573927</c:v>
                </c:pt>
                <c:pt idx="661">
                  <c:v>84.1624903699565</c:v>
                </c:pt>
                <c:pt idx="662">
                  <c:v>88.0346692660403</c:v>
                </c:pt>
                <c:pt idx="663">
                  <c:v>84.344434492906</c:v>
                </c:pt>
                <c:pt idx="664">
                  <c:v>87.6242349381625</c:v>
                </c:pt>
                <c:pt idx="665">
                  <c:v/>
                </c:pt>
                <c:pt idx="666">
                  <c:v>75.2422216189058</c:v>
                </c:pt>
                <c:pt idx="667">
                  <c:v>56.8550516682302</c:v>
                </c:pt>
                <c:pt idx="668">
                  <c:v>50.7982801862097</c:v>
                </c:pt>
                <c:pt idx="669">
                  <c:v>93.8690808526054</c:v>
                </c:pt>
                <c:pt idx="670">
                  <c:v>87.0608318274041</c:v>
                </c:pt>
                <c:pt idx="671">
                  <c:v>84.056981785965</c:v>
                </c:pt>
                <c:pt idx="672">
                  <c:v/>
                </c:pt>
                <c:pt idx="673">
                  <c:v>75.2943959791685</c:v>
                </c:pt>
                <c:pt idx="674">
                  <c:v>81.9823937758754</c:v>
                </c:pt>
                <c:pt idx="675">
                  <c:v>87.1862175826428</c:v>
                </c:pt>
                <c:pt idx="676">
                  <c:v/>
                </c:pt>
                <c:pt idx="677">
                  <c:v>87.8254487879245</c:v>
                </c:pt>
                <c:pt idx="678">
                  <c:v>83.4055265897529</c:v>
                </c:pt>
                <c:pt idx="679">
                  <c:v>80.373056746167</c:v>
                </c:pt>
                <c:pt idx="680">
                  <c:v>89.2918648237262</c:v>
                </c:pt>
                <c:pt idx="681">
                  <c:v>87.1583016206291</c:v>
                </c:pt>
                <c:pt idx="682">
                  <c:v/>
                </c:pt>
                <c:pt idx="683">
                  <c:v>85.3312012617647</c:v>
                </c:pt>
                <c:pt idx="684">
                  <c:v/>
                </c:pt>
                <c:pt idx="685">
                  <c:v>75.3018337802459</c:v>
                </c:pt>
                <c:pt idx="686">
                  <c:v>79.1949713972883</c:v>
                </c:pt>
                <c:pt idx="687">
                  <c:v>75.3624018559527</c:v>
                </c:pt>
                <c:pt idx="688">
                  <c:v/>
                </c:pt>
                <c:pt idx="689">
                  <c:v>27.3989677777469</c:v>
                </c:pt>
                <c:pt idx="690">
                  <c:v>61.518031325671</c:v>
                </c:pt>
                <c:pt idx="691">
                  <c:v>90.9638456935467</c:v>
                </c:pt>
                <c:pt idx="692">
                  <c:v/>
                </c:pt>
                <c:pt idx="693">
                  <c:v>90.2149614593474</c:v>
                </c:pt>
                <c:pt idx="694">
                  <c:v>86.6037487521126</c:v>
                </c:pt>
                <c:pt idx="695">
                  <c:v>88.0080316083811</c:v>
                </c:pt>
                <c:pt idx="696">
                  <c:v>91.8274211290345</c:v>
                </c:pt>
                <c:pt idx="697">
                  <c:v>89.8993524438871</c:v>
                </c:pt>
                <c:pt idx="698">
                  <c:v/>
                </c:pt>
                <c:pt idx="699">
                  <c:v>56.3206098520122</c:v>
                </c:pt>
                <c:pt idx="700">
                  <c:v>87.1550607439545</c:v>
                </c:pt>
                <c:pt idx="701">
                  <c:v>52.0920602869966</c:v>
                </c:pt>
                <c:pt idx="702">
                  <c:v>97.157890976594</c:v>
                </c:pt>
                <c:pt idx="703">
                  <c:v>92.8800827967185</c:v>
                </c:pt>
                <c:pt idx="704">
                  <c:v>95.4267429313307</c:v>
                </c:pt>
                <c:pt idx="705">
                  <c:v/>
                </c:pt>
                <c:pt idx="706">
                  <c:v>81.5367326090506</c:v>
                </c:pt>
                <c:pt idx="707">
                  <c:v>88.9273710606201</c:v>
                </c:pt>
                <c:pt idx="708">
                  <c:v>86.2056935599507</c:v>
                </c:pt>
                <c:pt idx="709">
                  <c:v/>
                </c:pt>
                <c:pt idx="710">
                  <c:v>76.0432681488145</c:v>
                </c:pt>
                <c:pt idx="711">
                  <c:v>85.0026184057215</c:v>
                </c:pt>
                <c:pt idx="712">
                  <c:v>84.6688740955286</c:v>
                </c:pt>
                <c:pt idx="713">
                  <c:v>77.4595625058525</c:v>
                </c:pt>
                <c:pt idx="714">
                  <c:v>28.6339355014164</c:v>
                </c:pt>
                <c:pt idx="715">
                  <c:v/>
                </c:pt>
                <c:pt idx="716">
                  <c:v>69.7257585125397</c:v>
                </c:pt>
                <c:pt idx="717">
                  <c:v/>
                </c:pt>
                <c:pt idx="718">
                  <c:v>77.7675474855209</c:v>
                </c:pt>
                <c:pt idx="719">
                  <c:v>74.4234535820186</c:v>
                </c:pt>
                <c:pt idx="720">
                  <c:v>77.6440119778038</c:v>
                </c:pt>
                <c:pt idx="721">
                  <c:v/>
                </c:pt>
                <c:pt idx="722">
                  <c:v>57.9163975179175</c:v>
                </c:pt>
                <c:pt idx="723">
                  <c:v>68.585633344419</c:v>
                </c:pt>
                <c:pt idx="724">
                  <c:v>94.027285670689</c:v>
                </c:pt>
                <c:pt idx="725">
                  <c:v/>
                </c:pt>
                <c:pt idx="726">
                  <c:v>70.9492376775483</c:v>
                </c:pt>
                <c:pt idx="727">
                  <c:v>89.0758403182318</c:v>
                </c:pt>
                <c:pt idx="728">
                  <c:v>76.3463155870033</c:v>
                </c:pt>
                <c:pt idx="729">
                  <c:v>92.6138301874389</c:v>
                </c:pt>
                <c:pt idx="730">
                  <c:v>76.231163647788</c:v>
                </c:pt>
                <c:pt idx="731">
                  <c:v/>
                </c:pt>
                <c:pt idx="732">
                  <c:v>52.8514769106841</c:v>
                </c:pt>
                <c:pt idx="733">
                  <c:v>61.473213155627</c:v>
                </c:pt>
                <c:pt idx="734">
                  <c:v>54.6563235410553</c:v>
                </c:pt>
                <c:pt idx="735">
                  <c:v/>
                </c:pt>
                <c:pt idx="736">
                  <c:v>81.3878969696301</c:v>
                </c:pt>
                <c:pt idx="737">
                  <c:v>78.5385066430207</c:v>
                </c:pt>
                <c:pt idx="738">
                  <c:v/>
                </c:pt>
                <c:pt idx="739">
                  <c:v>52.1062653938307</c:v>
                </c:pt>
                <c:pt idx="740">
                  <c:v>75.4171501823521</c:v>
                </c:pt>
                <c:pt idx="741">
                  <c:v>84.4302501604857</c:v>
                </c:pt>
                <c:pt idx="742">
                  <c:v/>
                </c:pt>
                <c:pt idx="743">
                  <c:v>75.6761582254017</c:v>
                </c:pt>
                <c:pt idx="744">
                  <c:v>89.2649492542776</c:v>
                </c:pt>
                <c:pt idx="745">
                  <c:v>76.4442350128985</c:v>
                </c:pt>
                <c:pt idx="746">
                  <c:v>83.7479268797784</c:v>
                </c:pt>
                <c:pt idx="747">
                  <c:v>89.4199325723884</c:v>
                </c:pt>
                <c:pt idx="748">
                  <c:v/>
                </c:pt>
                <c:pt idx="749">
                  <c:v>67.759333013294</c:v>
                </c:pt>
                <c:pt idx="750">
                  <c:v/>
                </c:pt>
                <c:pt idx="751">
                  <c:v>91.9760436884823</c:v>
                </c:pt>
                <c:pt idx="752">
                  <c:v>79.980428307148</c:v>
                </c:pt>
                <c:pt idx="753">
                  <c:v>89.6043249351339</c:v>
                </c:pt>
                <c:pt idx="754">
                  <c:v/>
                </c:pt>
                <c:pt idx="755">
                  <c:v>69.1746738705158</c:v>
                </c:pt>
                <c:pt idx="756">
                  <c:v>72.3143701426623</c:v>
                </c:pt>
                <c:pt idx="757">
                  <c:v>90.0221070752648</c:v>
                </c:pt>
                <c:pt idx="758">
                  <c:v/>
                </c:pt>
                <c:pt idx="759">
                  <c:v>55.4077083563705</c:v>
                </c:pt>
                <c:pt idx="760">
                  <c:v>93.6480325897878</c:v>
                </c:pt>
                <c:pt idx="761">
                  <c:v>90.2003341644266</c:v>
                </c:pt>
                <c:pt idx="762">
                  <c:v>92.7453021117734</c:v>
                </c:pt>
                <c:pt idx="763">
                  <c:v>79.4855679135618</c:v>
                </c:pt>
                <c:pt idx="764">
                  <c:v/>
                </c:pt>
                <c:pt idx="765">
                  <c:v>76.1921797953439</c:v>
                </c:pt>
                <c:pt idx="766">
                  <c:v>76.3108381229009</c:v>
                </c:pt>
                <c:pt idx="767">
                  <c:v>67.8027624842983</c:v>
                </c:pt>
                <c:pt idx="768">
                  <c:v>93.4034556297733</c:v>
                </c:pt>
                <c:pt idx="769">
                  <c:v>91.2302240361107</c:v>
                </c:pt>
                <c:pt idx="770">
                  <c:v>89.7968382676603</c:v>
                </c:pt>
                <c:pt idx="771">
                  <c:v/>
                </c:pt>
                <c:pt idx="772">
                  <c:v>54.1123233590707</c:v>
                </c:pt>
                <c:pt idx="773">
                  <c:v>85.8916402646759</c:v>
                </c:pt>
                <c:pt idx="774">
                  <c:v>93.5102106973648</c:v>
                </c:pt>
                <c:pt idx="775">
                  <c:v/>
                </c:pt>
                <c:pt idx="776">
                  <c:v>82.7363214632893</c:v>
                </c:pt>
                <c:pt idx="777">
                  <c:v>87.9186955846417</c:v>
                </c:pt>
                <c:pt idx="778">
                  <c:v>89.3755583464907</c:v>
                </c:pt>
                <c:pt idx="779">
                  <c:v>75.1951552128337</c:v>
                </c:pt>
                <c:pt idx="780">
                  <c:v>92.6454786569315</c:v>
                </c:pt>
                <c:pt idx="781">
                  <c:v/>
                </c:pt>
                <c:pt idx="782">
                  <c:v>76.7160377605082</c:v>
                </c:pt>
                <c:pt idx="783">
                  <c:v/>
                </c:pt>
                <c:pt idx="784">
                  <c:v>91.0262085115087</c:v>
                </c:pt>
                <c:pt idx="785">
                  <c:v>68.4639072044284</c:v>
                </c:pt>
                <c:pt idx="786">
                  <c:v>85.8000969611851</c:v>
                </c:pt>
                <c:pt idx="787">
                  <c:v/>
                </c:pt>
                <c:pt idx="788">
                  <c:v>63.9659189692252</c:v>
                </c:pt>
                <c:pt idx="789">
                  <c:v>79.8524493987384</c:v>
                </c:pt>
                <c:pt idx="790">
                  <c:v>89.3534518256697</c:v>
                </c:pt>
                <c:pt idx="791">
                  <c:v>85.3199840908459</c:v>
                </c:pt>
                <c:pt idx="792">
                  <c:v/>
                </c:pt>
                <c:pt idx="793">
                  <c:v>95.3332489570551</c:v>
                </c:pt>
                <c:pt idx="794">
                  <c:v>85.798108241814</c:v>
                </c:pt>
                <c:pt idx="795">
                  <c:v>91.1734718397409</c:v>
                </c:pt>
                <c:pt idx="796">
                  <c:v>82.69231345225</c:v>
                </c:pt>
                <c:pt idx="797">
                  <c:v/>
                </c:pt>
                <c:pt idx="798">
                  <c:v>89.2115657611864</c:v>
                </c:pt>
                <c:pt idx="799">
                  <c:v>88.7596525183007</c:v>
                </c:pt>
                <c:pt idx="800">
                  <c:v>53.6087967582217</c:v>
                </c:pt>
                <c:pt idx="801">
                  <c:v/>
                </c:pt>
                <c:pt idx="802">
                  <c:v>90.5154680927528</c:v>
                </c:pt>
                <c:pt idx="803">
                  <c:v>90.8581493041169</c:v>
                </c:pt>
                <c:pt idx="804">
                  <c:v/>
                </c:pt>
                <c:pt idx="805">
                  <c:v>51.4526190576096</c:v>
                </c:pt>
                <c:pt idx="806">
                  <c:v>89.3734346682257</c:v>
                </c:pt>
                <c:pt idx="807">
                  <c:v>89.2983876900952</c:v>
                </c:pt>
                <c:pt idx="808">
                  <c:v/>
                </c:pt>
                <c:pt idx="809">
                  <c:v>59.6228777078458</c:v>
                </c:pt>
                <c:pt idx="810">
                  <c:v>93.1297756699562</c:v>
                </c:pt>
                <c:pt idx="811">
                  <c:v>88.6881151364591</c:v>
                </c:pt>
                <c:pt idx="812">
                  <c:v>83.2671923459604</c:v>
                </c:pt>
                <c:pt idx="813">
                  <c:v/>
                </c:pt>
                <c:pt idx="814">
                  <c:v>69.7280108479592</c:v>
                </c:pt>
                <c:pt idx="815">
                  <c:v/>
                </c:pt>
                <c:pt idx="816">
                  <c:v>86.1586293702627</c:v>
                </c:pt>
                <c:pt idx="817">
                  <c:v>93.2487469469165</c:v>
                </c:pt>
                <c:pt idx="818">
                  <c:v/>
                </c:pt>
                <c:pt idx="819">
                  <c:v>57.9206060524094</c:v>
                </c:pt>
                <c:pt idx="820">
                  <c:v>77.4251903049095</c:v>
                </c:pt>
                <c:pt idx="821">
                  <c:v>90.8592657452016</c:v>
                </c:pt>
                <c:pt idx="822">
                  <c:v>71.9119751196828</c:v>
                </c:pt>
                <c:pt idx="823">
                  <c:v/>
                </c:pt>
                <c:pt idx="824">
                  <c:v>83.1931852156932</c:v>
                </c:pt>
                <c:pt idx="825">
                  <c:v>93.4035861063448</c:v>
                </c:pt>
                <c:pt idx="826">
                  <c:v>86.401881239883</c:v>
                </c:pt>
                <c:pt idx="827">
                  <c:v/>
                </c:pt>
                <c:pt idx="828">
                  <c:v>39.2269480236267</c:v>
                </c:pt>
                <c:pt idx="829">
                  <c:v>87.3419833520662</c:v>
                </c:pt>
                <c:pt idx="830">
                  <c:v>69.4554016834427</c:v>
                </c:pt>
                <c:pt idx="831">
                  <c:v>88.4962020463459</c:v>
                </c:pt>
                <c:pt idx="832">
                  <c:v>85.7109145519791</c:v>
                </c:pt>
                <c:pt idx="833">
                  <c:v>83.8429023942498</c:v>
                </c:pt>
                <c:pt idx="834">
                  <c:v/>
                </c:pt>
                <c:pt idx="835">
                  <c:v>51.5297660956531</c:v>
                </c:pt>
                <c:pt idx="836">
                  <c:v>88.1351186972089</c:v>
                </c:pt>
                <c:pt idx="837">
                  <c:v>78.1992105396158</c:v>
                </c:pt>
                <c:pt idx="838">
                  <c:v/>
                </c:pt>
                <c:pt idx="839">
                  <c:v>60.5370148282173</c:v>
                </c:pt>
                <c:pt idx="840">
                  <c:v>61.8316897595663</c:v>
                </c:pt>
                <c:pt idx="841">
                  <c:v>75.6331950540738</c:v>
                </c:pt>
                <c:pt idx="842">
                  <c:v>82.7577442592389</c:v>
                </c:pt>
                <c:pt idx="843">
                  <c:v>83.7831710272517</c:v>
                </c:pt>
                <c:pt idx="844">
                  <c:v/>
                </c:pt>
                <c:pt idx="845">
                  <c:v>66.4400745838273</c:v>
                </c:pt>
                <c:pt idx="846">
                  <c:v/>
                </c:pt>
                <c:pt idx="847">
                  <c:v>65.4278528028407</c:v>
                </c:pt>
                <c:pt idx="848">
                  <c:v>73.117494686634</c:v>
                </c:pt>
                <c:pt idx="849">
                  <c:v>81.5917540785457</c:v>
                </c:pt>
                <c:pt idx="850">
                  <c:v/>
                </c:pt>
                <c:pt idx="851">
                  <c:v>48.2168570838389</c:v>
                </c:pt>
                <c:pt idx="852">
                  <c:v>32.9453831646606</c:v>
                </c:pt>
                <c:pt idx="853">
                  <c:v>90.9707997013949</c:v>
                </c:pt>
                <c:pt idx="854">
                  <c:v/>
                </c:pt>
                <c:pt idx="855">
                  <c:v>68.7382611362392</c:v>
                </c:pt>
                <c:pt idx="856">
                  <c:v>84.3047833606152</c:v>
                </c:pt>
                <c:pt idx="857">
                  <c:v>80.8485442102852</c:v>
                </c:pt>
                <c:pt idx="858">
                  <c:v>89.2296671674024</c:v>
                </c:pt>
                <c:pt idx="859">
                  <c:v>88.6776261062991</c:v>
                </c:pt>
                <c:pt idx="860">
                  <c:v/>
                </c:pt>
                <c:pt idx="861">
                  <c:v>48.899243502087</c:v>
                </c:pt>
                <c:pt idx="862">
                  <c:v>73.8230966275652</c:v>
                </c:pt>
                <c:pt idx="863">
                  <c:v>35.2184405425468</c:v>
                </c:pt>
                <c:pt idx="864">
                  <c:v>95.5477825620726</c:v>
                </c:pt>
                <c:pt idx="865">
                  <c:v>90.5083860300738</c:v>
                </c:pt>
                <c:pt idx="866">
                  <c:v>78.8602913810822</c:v>
                </c:pt>
                <c:pt idx="867">
                  <c:v/>
                </c:pt>
                <c:pt idx="868">
                  <c:v>38.2540808998275</c:v>
                </c:pt>
                <c:pt idx="869">
                  <c:v>76.3794915165101</c:v>
                </c:pt>
                <c:pt idx="870">
                  <c:v>53.713354514012</c:v>
                </c:pt>
                <c:pt idx="871">
                  <c:v/>
                </c:pt>
                <c:pt idx="872">
                  <c:v>69.9034137714466</c:v>
                </c:pt>
                <c:pt idx="873">
                  <c:v>68.470070734265</c:v>
                </c:pt>
                <c:pt idx="874">
                  <c:v>54.6206961388208</c:v>
                </c:pt>
                <c:pt idx="875">
                  <c:v>81.9398955360956</c:v>
                </c:pt>
                <c:pt idx="876">
                  <c:v>77.270562303608</c:v>
                </c:pt>
                <c:pt idx="877">
                  <c:v/>
                </c:pt>
                <c:pt idx="878">
                  <c:v>65.3661824809883</c:v>
                </c:pt>
                <c:pt idx="879">
                  <c:v/>
                </c:pt>
                <c:pt idx="880">
                  <c:v>46.4331118877978</c:v>
                </c:pt>
                <c:pt idx="881">
                  <c:v>65.1520553345778</c:v>
                </c:pt>
                <c:pt idx="882">
                  <c:v>88.4432428234239</c:v>
                </c:pt>
                <c:pt idx="883">
                  <c:v/>
                </c:pt>
                <c:pt idx="884">
                  <c:v>42.1802655843831</c:v>
                </c:pt>
                <c:pt idx="885">
                  <c:v>37.8363591764504</c:v>
                </c:pt>
                <c:pt idx="886">
                  <c:v>87.3066887512278</c:v>
                </c:pt>
                <c:pt idx="887">
                  <c:v>52.5018591827784</c:v>
                </c:pt>
                <c:pt idx="888">
                  <c:v/>
                </c:pt>
                <c:pt idx="889">
                  <c:v>73.189021894898</c:v>
                </c:pt>
                <c:pt idx="890">
                  <c:v>69.7068673404459</c:v>
                </c:pt>
                <c:pt idx="891">
                  <c:v>86.5277289792247</c:v>
                </c:pt>
                <c:pt idx="892">
                  <c:v>87.909184567314</c:v>
                </c:pt>
                <c:pt idx="893">
                  <c:v/>
                </c:pt>
                <c:pt idx="894">
                  <c:v>55.0060761823576</c:v>
                </c:pt>
                <c:pt idx="895">
                  <c:v>71.0489854985529</c:v>
                </c:pt>
                <c:pt idx="896">
                  <c:v>48.5367266366376</c:v>
                </c:pt>
                <c:pt idx="897">
                  <c:v>95.3688153842571</c:v>
                </c:pt>
                <c:pt idx="898">
                  <c:v>88.9578055971133</c:v>
                </c:pt>
                <c:pt idx="899">
                  <c:v>79.8716762985606</c:v>
                </c:pt>
                <c:pt idx="900">
                  <c:v/>
                </c:pt>
                <c:pt idx="901">
                  <c:v>46.829353864276</c:v>
                </c:pt>
                <c:pt idx="902">
                  <c:v>81.4318849889673</c:v>
                </c:pt>
                <c:pt idx="903">
                  <c:v>79.37594568969</c:v>
                </c:pt>
                <c:pt idx="904">
                  <c:v/>
                </c:pt>
                <c:pt idx="905">
                  <c:v>81.5826726370007</c:v>
                </c:pt>
                <c:pt idx="906">
                  <c:v>88.6405853179368</c:v>
                </c:pt>
                <c:pt idx="907">
                  <c:v>57.1845439740463</c:v>
                </c:pt>
                <c:pt idx="908">
                  <c:v>84.6977777998572</c:v>
                </c:pt>
                <c:pt idx="909">
                  <c:v>47.0348740173511</c:v>
                </c:pt>
                <c:pt idx="910">
                  <c:v/>
                </c:pt>
                <c:pt idx="911">
                  <c:v>72.5799204510067</c:v>
                </c:pt>
                <c:pt idx="912">
                  <c:v/>
                </c:pt>
                <c:pt idx="913">
                  <c:v>79.0436333175409</c:v>
                </c:pt>
                <c:pt idx="914">
                  <c:v>70.4098528780829</c:v>
                </c:pt>
                <c:pt idx="915">
                  <c:v>76.1437022879412</c:v>
                </c:pt>
                <c:pt idx="916">
                  <c:v/>
                </c:pt>
                <c:pt idx="917">
                  <c:v>61.9134160690366</c:v>
                </c:pt>
                <c:pt idx="918">
                  <c:v>70.8727479214712</c:v>
                </c:pt>
                <c:pt idx="919">
                  <c:v>92.3139411251349</c:v>
                </c:pt>
                <c:pt idx="920">
                  <c:v>74.3087594614272</c:v>
                </c:pt>
                <c:pt idx="921">
                  <c:v/>
                </c:pt>
                <c:pt idx="922">
                  <c:v>77.5187824528635</c:v>
                </c:pt>
                <c:pt idx="923">
                  <c:v>59.8091014154195</c:v>
                </c:pt>
                <c:pt idx="924">
                  <c:v>90.9320218757485</c:v>
                </c:pt>
                <c:pt idx="925">
                  <c:v>85.6361536791001</c:v>
                </c:pt>
                <c:pt idx="926">
                  <c:v/>
                </c:pt>
                <c:pt idx="927">
                  <c:v>79.3171076797358</c:v>
                </c:pt>
                <c:pt idx="928">
                  <c:v>83.4849423867081</c:v>
                </c:pt>
                <c:pt idx="929">
                  <c:v>50.6291162037516</c:v>
                </c:pt>
                <c:pt idx="930">
                  <c:v/>
                </c:pt>
                <c:pt idx="931">
                  <c:v>90.7672242578055</c:v>
                </c:pt>
                <c:pt idx="932">
                  <c:v>83.8555170053052</c:v>
                </c:pt>
                <c:pt idx="933">
                  <c:v/>
                </c:pt>
                <c:pt idx="934">
                  <c:v>67.1436713309827</c:v>
                </c:pt>
                <c:pt idx="935">
                  <c:v>77.6218015816478</c:v>
                </c:pt>
                <c:pt idx="936">
                  <c:v>76.0499372964142</c:v>
                </c:pt>
                <c:pt idx="937">
                  <c:v/>
                </c:pt>
                <c:pt idx="938">
                  <c:v>86.8968396257548</c:v>
                </c:pt>
                <c:pt idx="939">
                  <c:v>87.6873518323614</c:v>
                </c:pt>
                <c:pt idx="940">
                  <c:v>79.9051437249645</c:v>
                </c:pt>
                <c:pt idx="941">
                  <c:v>88.721211709033</c:v>
                </c:pt>
                <c:pt idx="942">
                  <c:v>87.0487020879991</c:v>
                </c:pt>
                <c:pt idx="943">
                  <c:v/>
                </c:pt>
                <c:pt idx="944">
                  <c:v>71.5568912390091</c:v>
                </c:pt>
                <c:pt idx="945">
                  <c:v/>
                </c:pt>
                <c:pt idx="946">
                  <c:v>87.8958870735011</c:v>
                </c:pt>
                <c:pt idx="947">
                  <c:v>79.0529363367219</c:v>
                </c:pt>
                <c:pt idx="948">
                  <c:v>94.196017121959</c:v>
                </c:pt>
                <c:pt idx="949">
                  <c:v/>
                </c:pt>
                <c:pt idx="950">
                  <c:v>54.1402042509568</c:v>
                </c:pt>
                <c:pt idx="951">
                  <c:v>77.331736709573</c:v>
                </c:pt>
                <c:pt idx="952">
                  <c:v>92.2482735632296</c:v>
                </c:pt>
                <c:pt idx="953">
                  <c:v/>
                </c:pt>
                <c:pt idx="954">
                  <c:v>79.8552774904965</c:v>
                </c:pt>
                <c:pt idx="955">
                  <c:v>85.8890922670738</c:v>
                </c:pt>
                <c:pt idx="956">
                  <c:v>89.9610190813018</c:v>
                </c:pt>
                <c:pt idx="957">
                  <c:v>89.4226116547739</c:v>
                </c:pt>
                <c:pt idx="958">
                  <c:v>78.1770778241962</c:v>
                </c:pt>
                <c:pt idx="959">
                  <c:v/>
                </c:pt>
                <c:pt idx="960">
                  <c:v>88.1471354151775</c:v>
                </c:pt>
                <c:pt idx="961">
                  <c:v>91.2983626986667</c:v>
                </c:pt>
                <c:pt idx="962">
                  <c:v>50.3415662956471</c:v>
                </c:pt>
                <c:pt idx="963">
                  <c:v>95.2791034543129</c:v>
                </c:pt>
                <c:pt idx="964">
                  <c:v>89.8098306286971</c:v>
                </c:pt>
                <c:pt idx="965">
                  <c:v>90.8325368493247</c:v>
                </c:pt>
                <c:pt idx="966">
                  <c:v/>
                </c:pt>
                <c:pt idx="967">
                  <c:v>48.673997576279</c:v>
                </c:pt>
                <c:pt idx="968">
                  <c:v>90.3150627728497</c:v>
                </c:pt>
                <c:pt idx="969">
                  <c:v>66.8223961302881</c:v>
                </c:pt>
                <c:pt idx="970">
                  <c:v/>
                </c:pt>
                <c:pt idx="971">
                  <c:v>81.070755952607</c:v>
                </c:pt>
                <c:pt idx="972">
                  <c:v>80.2334679227699</c:v>
                </c:pt>
                <c:pt idx="973">
                  <c:v>76.9350401653374</c:v>
                </c:pt>
                <c:pt idx="974">
                  <c:v>84.225105873718</c:v>
                </c:pt>
                <c:pt idx="975">
                  <c:v>84.2659568905446</c:v>
                </c:pt>
                <c:pt idx="976">
                  <c:v/>
                </c:pt>
                <c:pt idx="977">
                  <c:v>80.8684613026754</c:v>
                </c:pt>
                <c:pt idx="978">
                  <c:v/>
                </c:pt>
                <c:pt idx="979">
                  <c:v>60.5670915726414</c:v>
                </c:pt>
                <c:pt idx="980">
                  <c:v>71.5786630937213</c:v>
                </c:pt>
                <c:pt idx="981">
                  <c:v>85.6397493543511</c:v>
                </c:pt>
                <c:pt idx="982">
                  <c:v/>
                </c:pt>
                <c:pt idx="983">
                  <c:v>50.0611304002628</c:v>
                </c:pt>
                <c:pt idx="984">
                  <c:v>72.5061765484515</c:v>
                </c:pt>
                <c:pt idx="985">
                  <c:v>88.7318422375592</c:v>
                </c:pt>
                <c:pt idx="986">
                  <c:v>77.5641584357148</c:v>
                </c:pt>
                <c:pt idx="987">
                  <c:v/>
                </c:pt>
                <c:pt idx="988">
                  <c:v>59.3740507802834</c:v>
                </c:pt>
                <c:pt idx="989">
                  <c:v>88.0142078332141</c:v>
                </c:pt>
                <c:pt idx="990">
                  <c:v>89.95008545952</c:v>
                </c:pt>
                <c:pt idx="991">
                  <c:v>66.781370772102</c:v>
                </c:pt>
                <c:pt idx="992">
                  <c:v/>
                </c:pt>
                <c:pt idx="993">
                  <c:v>52.9773321830765</c:v>
                </c:pt>
                <c:pt idx="994">
                  <c:v>54.7998947217557</c:v>
                </c:pt>
                <c:pt idx="995">
                  <c:v>51.7901370324581</c:v>
                </c:pt>
                <c:pt idx="996">
                  <c:v>94.4651022711137</c:v>
                </c:pt>
                <c:pt idx="997">
                  <c:v>80.0161947638433</c:v>
                </c:pt>
                <c:pt idx="998">
                  <c:v>85.7197689828715</c:v>
                </c:pt>
                <c:pt idx="999">
                  <c:v/>
                </c:pt>
                <c:pt idx="1000">
                  <c:v>71.7327077821877</c:v>
                </c:pt>
                <c:pt idx="1001">
                  <c:v>85.9814919000699</c:v>
                </c:pt>
                <c:pt idx="1002">
                  <c:v>25.5072529609559</c:v>
                </c:pt>
                <c:pt idx="1003">
                  <c:v/>
                </c:pt>
                <c:pt idx="1004">
                  <c:v>88.6749999025396</c:v>
                </c:pt>
                <c:pt idx="1005">
                  <c:v>83.7788087319148</c:v>
                </c:pt>
                <c:pt idx="1006">
                  <c:v>56.5188921239453</c:v>
                </c:pt>
                <c:pt idx="1007">
                  <c:v>81.6621065617789</c:v>
                </c:pt>
                <c:pt idx="1008">
                  <c:v>57.042112525631</c:v>
                </c:pt>
                <c:pt idx="1009">
                  <c:v/>
                </c:pt>
                <c:pt idx="1010">
                  <c:v>75.5657673342882</c:v>
                </c:pt>
                <c:pt idx="1011">
                  <c:v/>
                </c:pt>
                <c:pt idx="1012">
                  <c:v>79.1670019730389</c:v>
                </c:pt>
                <c:pt idx="1013">
                  <c:v>80.2240938740258</c:v>
                </c:pt>
                <c:pt idx="1014">
                  <c:v>89.3086958364821</c:v>
                </c:pt>
                <c:pt idx="1015">
                  <c:v/>
                </c:pt>
                <c:pt idx="1016">
                  <c:v>68.6235874087717</c:v>
                </c:pt>
                <c:pt idx="1017">
                  <c:v>75.8450184980431</c:v>
                </c:pt>
                <c:pt idx="1018">
                  <c:v>87.84934876966</c:v>
                </c:pt>
                <c:pt idx="1019">
                  <c:v/>
                </c:pt>
                <c:pt idx="1020">
                  <c:v>87.8664868800031</c:v>
                </c:pt>
                <c:pt idx="1021">
                  <c:v>70.952928175399</c:v>
                </c:pt>
                <c:pt idx="1022">
                  <c:v>94.3669452011359</c:v>
                </c:pt>
                <c:pt idx="1023">
                  <c:v>87.304376288662</c:v>
                </c:pt>
                <c:pt idx="1024">
                  <c:v>79.7851819297492</c:v>
                </c:pt>
                <c:pt idx="1025">
                  <c:v/>
                </c:pt>
                <c:pt idx="1026">
                  <c:v>61.6749715449844</c:v>
                </c:pt>
                <c:pt idx="1027">
                  <c:v>88.9573614288343</c:v>
                </c:pt>
                <c:pt idx="1028">
                  <c:v>69.2906883803355</c:v>
                </c:pt>
                <c:pt idx="1029">
                  <c:v>97.049121883633</c:v>
                </c:pt>
                <c:pt idx="1030">
                  <c:v>86.7221370079558</c:v>
                </c:pt>
                <c:pt idx="1031">
                  <c:v>83.2558808044346</c:v>
                </c:pt>
                <c:pt idx="1032">
                  <c:v/>
                </c:pt>
                <c:pt idx="1033">
                  <c:v>79.312350921708</c:v>
                </c:pt>
                <c:pt idx="1034">
                  <c:v>78.5688354440091</c:v>
                </c:pt>
                <c:pt idx="1035">
                  <c:v>84.2432084087679</c:v>
                </c:pt>
                <c:pt idx="1036">
                  <c:v/>
                </c:pt>
                <c:pt idx="1037">
                  <c:v>61.2546288601274</c:v>
                </c:pt>
                <c:pt idx="1038">
                  <c:v>85.4378392691657</c:v>
                </c:pt>
                <c:pt idx="1039">
                  <c:v>80.5577878987932</c:v>
                </c:pt>
                <c:pt idx="1040">
                  <c:v>82.9736820354116</c:v>
                </c:pt>
                <c:pt idx="1041">
                  <c:v>64.3221640452247</c:v>
                </c:pt>
                <c:pt idx="1042">
                  <c:v/>
                </c:pt>
                <c:pt idx="1043">
                  <c:v>60.6218035834639</c:v>
                </c:pt>
                <c:pt idx="1044">
                  <c:v/>
                </c:pt>
                <c:pt idx="1045">
                  <c:v>87.1003538442349</c:v>
                </c:pt>
                <c:pt idx="1046">
                  <c:v>67.6365667119044</c:v>
                </c:pt>
                <c:pt idx="1047">
                  <c:v>89.0759796255668</c:v>
                </c:pt>
                <c:pt idx="1048">
                  <c:v/>
                </c:pt>
                <c:pt idx="1049">
                  <c:v>59.4672624711182</c:v>
                </c:pt>
                <c:pt idx="1050">
                  <c:v>55.2309507168891</c:v>
                </c:pt>
                <c:pt idx="1051">
                  <c:v>87.160258277956</c:v>
                </c:pt>
                <c:pt idx="1052">
                  <c:v/>
                </c:pt>
                <c:pt idx="1053">
                  <c:v>71.9121587943683</c:v>
                </c:pt>
                <c:pt idx="1054">
                  <c:v>87.488962202406</c:v>
                </c:pt>
                <c:pt idx="1055">
                  <c:v>85.0708141923154</c:v>
                </c:pt>
                <c:pt idx="1056">
                  <c:v>87.2572396079879</c:v>
                </c:pt>
                <c:pt idx="1057">
                  <c:v>84.0342763905418</c:v>
                </c:pt>
                <c:pt idx="1058">
                  <c:v/>
                </c:pt>
                <c:pt idx="1059">
                  <c:v>62.6548641673859</c:v>
                </c:pt>
                <c:pt idx="1060">
                  <c:v>74.6608202508078</c:v>
                </c:pt>
                <c:pt idx="1061">
                  <c:v>49.287638572612</c:v>
                </c:pt>
                <c:pt idx="1062">
                  <c:v>94.8319583273862</c:v>
                </c:pt>
                <c:pt idx="1063">
                  <c:v>85.28025268738</c:v>
                </c:pt>
                <c:pt idx="1064">
                  <c:v>85.9764714704796</c:v>
                </c:pt>
                <c:pt idx="1065">
                  <c:v/>
                </c:pt>
                <c:pt idx="1066">
                  <c:v>60.2990611983216</c:v>
                </c:pt>
                <c:pt idx="1067">
                  <c:v>79.7940064137267</c:v>
                </c:pt>
                <c:pt idx="1068">
                  <c:v>82.2812257295723</c:v>
                </c:pt>
                <c:pt idx="1069">
                  <c:v/>
                </c:pt>
                <c:pt idx="1070">
                  <c:v>81.7696547279308</c:v>
                </c:pt>
                <c:pt idx="1071">
                  <c:v>87.0820321774863</c:v>
                </c:pt>
                <c:pt idx="1072">
                  <c:v>77.7431562736426</c:v>
                </c:pt>
                <c:pt idx="1073">
                  <c:v>59.5980292509267</c:v>
                </c:pt>
                <c:pt idx="1074">
                  <c:v>75.7517562246516</c:v>
                </c:pt>
                <c:pt idx="1075">
                  <c:v/>
                </c:pt>
                <c:pt idx="1076">
                  <c:v>59.5591086421074</c:v>
                </c:pt>
                <c:pt idx="1077">
                  <c:v/>
                </c:pt>
                <c:pt idx="1078">
                  <c:v>59.8039068546848</c:v>
                </c:pt>
                <c:pt idx="1079">
                  <c:v>53.9161735507201</c:v>
                </c:pt>
                <c:pt idx="1080">
                  <c:v>62.8458195686066</c:v>
                </c:pt>
                <c:pt idx="1081">
                  <c:v/>
                </c:pt>
                <c:pt idx="1082">
                  <c:v>61.585909921371</c:v>
                </c:pt>
                <c:pt idx="1083">
                  <c:v>79.4223881285959</c:v>
                </c:pt>
                <c:pt idx="1084">
                  <c:v>91.9555303120448</c:v>
                </c:pt>
                <c:pt idx="1085">
                  <c:v/>
                </c:pt>
                <c:pt idx="1086">
                  <c:v>78.6788173653711</c:v>
                </c:pt>
                <c:pt idx="1087">
                  <c:v>83.9093418476603</c:v>
                </c:pt>
                <c:pt idx="1088">
                  <c:v>71.6141333840563</c:v>
                </c:pt>
                <c:pt idx="1089">
                  <c:v>88.2813403622748</c:v>
                </c:pt>
                <c:pt idx="1090">
                  <c:v>62.7050176676345</c:v>
                </c:pt>
                <c:pt idx="1091">
                  <c:v/>
                </c:pt>
                <c:pt idx="1092">
                  <c:v>62.8440432917792</c:v>
                </c:pt>
                <c:pt idx="1093">
                  <c:v>62.3675497477549</c:v>
                </c:pt>
                <c:pt idx="1094">
                  <c:v>47.6684640711511</c:v>
                </c:pt>
                <c:pt idx="1095">
                  <c:v>93.6997399931488</c:v>
                </c:pt>
                <c:pt idx="1096">
                  <c:v>85.3842060609087</c:v>
                </c:pt>
                <c:pt idx="1097">
                  <c:v>64.208238307157</c:v>
                </c:pt>
                <c:pt idx="1098">
                  <c:v/>
                </c:pt>
                <c:pt idx="1099">
                  <c:v>67.0259503949404</c:v>
                </c:pt>
                <c:pt idx="1100">
                  <c:v>73.9752818905169</c:v>
                </c:pt>
                <c:pt idx="1101">
                  <c:v>81.280238657756</c:v>
                </c:pt>
                <c:pt idx="1102">
                  <c:v/>
                </c:pt>
                <c:pt idx="1103">
                  <c:v>82.9241297373413</c:v>
                </c:pt>
                <c:pt idx="1104">
                  <c:v>90.1731204358889</c:v>
                </c:pt>
                <c:pt idx="1105">
                  <c:v>74.152471442037</c:v>
                </c:pt>
                <c:pt idx="1106">
                  <c:v>83.4767203229942</c:v>
                </c:pt>
                <c:pt idx="1107">
                  <c:v>88.9108717153401</c:v>
                </c:pt>
                <c:pt idx="1108">
                  <c:v/>
                </c:pt>
                <c:pt idx="1109">
                  <c:v>61.3815363886047</c:v>
                </c:pt>
                <c:pt idx="1110">
                  <c:v/>
                </c:pt>
                <c:pt idx="1111">
                  <c:v>87.461247881297</c:v>
                </c:pt>
                <c:pt idx="1112">
                  <c:v>83.7619072383887</c:v>
                </c:pt>
                <c:pt idx="1113">
                  <c:v>87.7144303621959</c:v>
                </c:pt>
                <c:pt idx="1114">
                  <c:v/>
                </c:pt>
                <c:pt idx="1115">
                  <c:v>60.4176809173128</c:v>
                </c:pt>
                <c:pt idx="1116">
                  <c:v>67.71460844108</c:v>
                </c:pt>
                <c:pt idx="1117">
                  <c:v>93.1004665149434</c:v>
                </c:pt>
                <c:pt idx="1118">
                  <c:v>89.8323901745835</c:v>
                </c:pt>
                <c:pt idx="1119">
                  <c:v/>
                </c:pt>
                <c:pt idx="1120">
                  <c:v>90.3722724286178</c:v>
                </c:pt>
                <c:pt idx="1121">
                  <c:v>81.5011629002907</c:v>
                </c:pt>
                <c:pt idx="1122">
                  <c:v>88.1978725709202</c:v>
                </c:pt>
                <c:pt idx="1123">
                  <c:v>88.5220598970789</c:v>
                </c:pt>
                <c:pt idx="1124">
                  <c:v/>
                </c:pt>
                <c:pt idx="1125">
                  <c:v>81.3109697950629</c:v>
                </c:pt>
                <c:pt idx="1126">
                  <c:v>84.0134773318303</c:v>
                </c:pt>
                <c:pt idx="1127">
                  <c:v>56.871960398318</c:v>
                </c:pt>
                <c:pt idx="1128">
                  <c:v>91.6879328039093</c:v>
                </c:pt>
                <c:pt idx="1129">
                  <c:v>88.644756490089</c:v>
                </c:pt>
                <c:pt idx="1130">
                  <c:v>85.2126335391436</c:v>
                </c:pt>
                <c:pt idx="1131">
                  <c:v/>
                </c:pt>
                <c:pt idx="1132">
                  <c:v>83.2065918681147</c:v>
                </c:pt>
                <c:pt idx="1133">
                  <c:v>87.4532956724076</c:v>
                </c:pt>
                <c:pt idx="1134">
                  <c:v>88.8265212624463</c:v>
                </c:pt>
                <c:pt idx="1135">
                  <c:v/>
                </c:pt>
                <c:pt idx="1136">
                  <c:v>58.1510636783437</c:v>
                </c:pt>
                <c:pt idx="1137">
                  <c:v>90.1049213013161</c:v>
                </c:pt>
                <c:pt idx="1138">
                  <c:v>62.9429481249508</c:v>
                </c:pt>
                <c:pt idx="1139">
                  <c:v>74.743375210046</c:v>
                </c:pt>
                <c:pt idx="1140">
                  <c:v>93.955912120844</c:v>
                </c:pt>
                <c:pt idx="1141">
                  <c:v/>
                </c:pt>
                <c:pt idx="1142">
                  <c:v>60.7397352887325</c:v>
                </c:pt>
                <c:pt idx="1143">
                  <c:v/>
                </c:pt>
                <c:pt idx="1144">
                  <c:v>88.1584715469294</c:v>
                </c:pt>
                <c:pt idx="1145">
                  <c:v>62.1703062020979</c:v>
                </c:pt>
                <c:pt idx="1146">
                  <c:v>63.1080007894049</c:v>
                </c:pt>
                <c:pt idx="1147">
                  <c:v/>
                </c:pt>
                <c:pt idx="1148">
                  <c:v>46.8777982496712</c:v>
                </c:pt>
                <c:pt idx="1149">
                  <c:v>60.1286930924837</c:v>
                </c:pt>
                <c:pt idx="1150">
                  <c:v>93.6875452176006</c:v>
                </c:pt>
                <c:pt idx="1151">
                  <c:v/>
                </c:pt>
                <c:pt idx="1152">
                  <c:v>62.7443192610378</c:v>
                </c:pt>
                <c:pt idx="1153">
                  <c:v>92.0972354107005</c:v>
                </c:pt>
                <c:pt idx="1154">
                  <c:v>64.9358350860679</c:v>
                </c:pt>
                <c:pt idx="1155">
                  <c:v>90.5209952552</c:v>
                </c:pt>
                <c:pt idx="1156">
                  <c:v>64.4543296647459</c:v>
                </c:pt>
                <c:pt idx="1157">
                  <c:v/>
                </c:pt>
                <c:pt idx="1158">
                  <c:v>63.1238745567035</c:v>
                </c:pt>
                <c:pt idx="1159">
                  <c:v>64.3483283113071</c:v>
                </c:pt>
                <c:pt idx="1160">
                  <c:v>52.24687924791</c:v>
                </c:pt>
                <c:pt idx="1161">
                  <c:v>93.8659704985782</c:v>
                </c:pt>
                <c:pt idx="1162">
                  <c:v>78.7095503898556</c:v>
                </c:pt>
                <c:pt idx="1163">
                  <c:v>65.0313455421127</c:v>
                </c:pt>
                <c:pt idx="1164">
                  <c:v/>
                </c:pt>
                <c:pt idx="1165">
                  <c:v>55.1059133421583</c:v>
                </c:pt>
                <c:pt idx="1166">
                  <c:v>64.0111473600008</c:v>
                </c:pt>
                <c:pt idx="1167">
                  <c:v>80.1591154693625</c:v>
                </c:pt>
                <c:pt idx="1168">
                  <c:v/>
                </c:pt>
                <c:pt idx="1169">
                  <c:v>85.7832160035191</c:v>
                </c:pt>
                <c:pt idx="1170">
                  <c:v>91.6766223483171</c:v>
                </c:pt>
                <c:pt idx="1171">
                  <c:v>81.7482127052304</c:v>
                </c:pt>
                <c:pt idx="1172">
                  <c:v>59.0726414329988</c:v>
                </c:pt>
                <c:pt idx="1173">
                  <c:v>89.1662344209895</c:v>
                </c:pt>
                <c:pt idx="1174">
                  <c:v/>
                </c:pt>
                <c:pt idx="1175">
                  <c:v>56.5036312715739</c:v>
                </c:pt>
                <c:pt idx="1176">
                  <c:v/>
                </c:pt>
                <c:pt idx="1177">
                  <c:v>84.9391069098877</c:v>
                </c:pt>
                <c:pt idx="1178">
                  <c:v>94.4722298406094</c:v>
                </c:pt>
                <c:pt idx="1179">
                  <c:v>96.9604592400928</c:v>
                </c:pt>
                <c:pt idx="1180">
                  <c:v/>
                </c:pt>
                <c:pt idx="1181">
                  <c:v>73.6448235816256</c:v>
                </c:pt>
                <c:pt idx="1182">
                  <c:v>64.8518822077152</c:v>
                </c:pt>
                <c:pt idx="1183">
                  <c:v>98.6488964444117</c:v>
                </c:pt>
                <c:pt idx="1184">
                  <c:v/>
                </c:pt>
                <c:pt idx="1185">
                  <c:v>95.4962959726699</c:v>
                </c:pt>
                <c:pt idx="1186">
                  <c:v>89.6088667483045</c:v>
                </c:pt>
                <c:pt idx="1187">
                  <c:v>93.9924626140312</c:v>
                </c:pt>
                <c:pt idx="1188">
                  <c:v>96.2626269437641</c:v>
                </c:pt>
                <c:pt idx="1189">
                  <c:v>83.4685915808155</c:v>
                </c:pt>
                <c:pt idx="1190">
                  <c:v/>
                </c:pt>
                <c:pt idx="1191">
                  <c:v>76.7889404525227</c:v>
                </c:pt>
                <c:pt idx="1192">
                  <c:v>87.3153624537769</c:v>
                </c:pt>
                <c:pt idx="1193">
                  <c:v>57.2603044591581</c:v>
                </c:pt>
                <c:pt idx="1194">
                  <c:v/>
                </c:pt>
                <c:pt idx="1195">
                  <c:v>97.8496456338367</c:v>
                </c:pt>
                <c:pt idx="1196">
                  <c:v>96.3419942719749</c:v>
                </c:pt>
                <c:pt idx="1197">
                  <c:v/>
                </c:pt>
                <c:pt idx="1198">
                  <c:v>48.8428916233443</c:v>
                </c:pt>
                <c:pt idx="1199">
                  <c:v>94.1159457919993</c:v>
                </c:pt>
                <c:pt idx="1200">
                  <c:v>79.336709433115</c:v>
                </c:pt>
                <c:pt idx="1201">
                  <c:v/>
                </c:pt>
                <c:pt idx="1202">
                  <c:v>69.1092511757083</c:v>
                </c:pt>
                <c:pt idx="1203">
                  <c:v>84.8655524999516</c:v>
                </c:pt>
                <c:pt idx="1204">
                  <c:v>77.5270345590948</c:v>
                </c:pt>
                <c:pt idx="1205">
                  <c:v>49.564463478954</c:v>
                </c:pt>
                <c:pt idx="1206">
                  <c:v>79.1609562698417</c:v>
                </c:pt>
                <c:pt idx="1207">
                  <c:v/>
                </c:pt>
                <c:pt idx="1208">
                  <c:v>58.8195252615609</c:v>
                </c:pt>
                <c:pt idx="1209">
                  <c:v/>
                </c:pt>
                <c:pt idx="1210">
                  <c:v>86.2467879225922</c:v>
                </c:pt>
                <c:pt idx="1211">
                  <c:v>81.9691515982547</c:v>
                </c:pt>
                <c:pt idx="1212">
                  <c:v>92.5331503863168</c:v>
                </c:pt>
                <c:pt idx="1213">
                  <c:v/>
                </c:pt>
                <c:pt idx="1214">
                  <c:v>52.0126595413774</c:v>
                </c:pt>
                <c:pt idx="1215">
                  <c:v>58.6675263163063</c:v>
                </c:pt>
                <c:pt idx="1216">
                  <c:v>96.3884587809415</c:v>
                </c:pt>
                <c:pt idx="1217">
                  <c:v>83.4112356975268</c:v>
                </c:pt>
                <c:pt idx="1218">
                  <c:v/>
                </c:pt>
                <c:pt idx="1219">
                  <c:v>82.7029881214988</c:v>
                </c:pt>
                <c:pt idx="1220">
                  <c:v>91.9734941770287</c:v>
                </c:pt>
                <c:pt idx="1221">
                  <c:v>92.2811529165282</c:v>
                </c:pt>
                <c:pt idx="1222">
                  <c:v>85.3738444990709</c:v>
                </c:pt>
                <c:pt idx="1223">
                  <c:v/>
                </c:pt>
                <c:pt idx="1224">
                  <c:v>79.0470053146657</c:v>
                </c:pt>
                <c:pt idx="1225">
                  <c:v>84.621545611999</c:v>
                </c:pt>
                <c:pt idx="1226">
                  <c:v>74.9883983316981</c:v>
                </c:pt>
                <c:pt idx="1227">
                  <c:v/>
                </c:pt>
                <c:pt idx="1228">
                  <c:v>94.3179546781536</c:v>
                </c:pt>
                <c:pt idx="1229">
                  <c:v>94.0056662953799</c:v>
                </c:pt>
                <c:pt idx="1230">
                  <c:v/>
                </c:pt>
                <c:pt idx="1231">
                  <c:v>54.6846622334551</c:v>
                </c:pt>
                <c:pt idx="1232">
                  <c:v>75.8816399734269</c:v>
                </c:pt>
                <c:pt idx="1233">
                  <c:v>79.9869840304789</c:v>
                </c:pt>
                <c:pt idx="1234">
                  <c:v/>
                </c:pt>
                <c:pt idx="1235">
                  <c:v>77.9622878994092</c:v>
                </c:pt>
                <c:pt idx="1236">
                  <c:v>90.3105508195996</c:v>
                </c:pt>
                <c:pt idx="1237">
                  <c:v>80.5196290511844</c:v>
                </c:pt>
                <c:pt idx="1238">
                  <c:v>57.3150472304112</c:v>
                </c:pt>
                <c:pt idx="1239">
                  <c:v>55.8929380239635</c:v>
                </c:pt>
                <c:pt idx="1240">
                  <c:v/>
                </c:pt>
                <c:pt idx="1241">
                  <c:v>70.5795382423603</c:v>
                </c:pt>
                <c:pt idx="1242">
                  <c:v/>
                </c:pt>
                <c:pt idx="1243">
                  <c:v>75.768682085946</c:v>
                </c:pt>
                <c:pt idx="1244">
                  <c:v>78.7400541207902</c:v>
                </c:pt>
                <c:pt idx="1245">
                  <c:v>99.3015760092484</c:v>
                </c:pt>
                <c:pt idx="1246">
                  <c:v/>
                </c:pt>
                <c:pt idx="1247">
                  <c:v>69.4360354180205</c:v>
                </c:pt>
                <c:pt idx="1248">
                  <c:v>73.4683675813436</c:v>
                </c:pt>
                <c:pt idx="1249">
                  <c:v>86.3497033897822</c:v>
                </c:pt>
                <c:pt idx="1250">
                  <c:v>87.7836578136024</c:v>
                </c:pt>
                <c:pt idx="1251">
                  <c:v/>
                </c:pt>
                <c:pt idx="1252">
                  <c:v>78.6240574131061</c:v>
                </c:pt>
                <c:pt idx="1253">
                  <c:v>82.536492917473</c:v>
                </c:pt>
                <c:pt idx="1254">
                  <c:v>88.504741922752</c:v>
                </c:pt>
                <c:pt idx="1255">
                  <c:v>89.3816906183034</c:v>
                </c:pt>
                <c:pt idx="1256">
                  <c:v/>
                </c:pt>
                <c:pt idx="1257">
                  <c:v>67.4887266000347</c:v>
                </c:pt>
                <c:pt idx="1258">
                  <c:v>83.3625825347793</c:v>
                </c:pt>
                <c:pt idx="1259">
                  <c:v>69.9908428869953</c:v>
                </c:pt>
                <c:pt idx="1260">
                  <c:v/>
                </c:pt>
                <c:pt idx="1261">
                  <c:v>95.9397712385286</c:v>
                </c:pt>
                <c:pt idx="1262">
                  <c:v>92.3234152118569</c:v>
                </c:pt>
                <c:pt idx="1263">
                  <c:v/>
                </c:pt>
                <c:pt idx="1264">
                  <c:v>64.4120871859584</c:v>
                </c:pt>
                <c:pt idx="1265">
                  <c:v>79.6650127334311</c:v>
                </c:pt>
                <c:pt idx="1266">
                  <c:v>79.9521098945807</c:v>
                </c:pt>
                <c:pt idx="1267">
                  <c:v/>
                </c:pt>
                <c:pt idx="1268">
                  <c:v>82.4640928560111</c:v>
                </c:pt>
                <c:pt idx="1269">
                  <c:v>83.8949053546518</c:v>
                </c:pt>
                <c:pt idx="1270">
                  <c:v>75.8016117738974</c:v>
                </c:pt>
                <c:pt idx="1271">
                  <c:v>86.2919676147835</c:v>
                </c:pt>
                <c:pt idx="1272">
                  <c:v>89.5175918442002</c:v>
                </c:pt>
                <c:pt idx="1273">
                  <c:v/>
                </c:pt>
                <c:pt idx="1274">
                  <c:v>77.9450188293808</c:v>
                </c:pt>
                <c:pt idx="1275">
                  <c:v/>
                </c:pt>
                <c:pt idx="1276">
                  <c:v>90.0669556739195</c:v>
                </c:pt>
                <c:pt idx="1277">
                  <c:v>79.2894526302296</c:v>
                </c:pt>
                <c:pt idx="1278">
                  <c:v>91.4886699892621</c:v>
                </c:pt>
                <c:pt idx="1279">
                  <c:v/>
                </c:pt>
                <c:pt idx="1280">
                  <c:v>52.8765854947826</c:v>
                </c:pt>
                <c:pt idx="1281">
                  <c:v>67.560453346791</c:v>
                </c:pt>
                <c:pt idx="1282">
                  <c:v/>
                </c:pt>
                <c:pt idx="1283">
                  <c:v>88.0644607661091</c:v>
                </c:pt>
                <c:pt idx="1284">
                  <c:v/>
                </c:pt>
                <c:pt idx="1285">
                  <c:v>87.8426704244612</c:v>
                </c:pt>
                <c:pt idx="1286">
                  <c:v>85.1373824564369</c:v>
                </c:pt>
                <c:pt idx="1287">
                  <c:v>95.5920070122926</c:v>
                </c:pt>
                <c:pt idx="1288">
                  <c:v>88.0122402893769</c:v>
                </c:pt>
                <c:pt idx="1289">
                  <c:v/>
                </c:pt>
                <c:pt idx="1290">
                  <c:v>47.2385450065419</c:v>
                </c:pt>
                <c:pt idx="1291">
                  <c:v>79.4998356021636</c:v>
                </c:pt>
                <c:pt idx="1292">
                  <c:v>45.9178059222406</c:v>
                </c:pt>
                <c:pt idx="1293">
                  <c:v>98.1004032900255</c:v>
                </c:pt>
                <c:pt idx="1294">
                  <c:v>94.3263719230378</c:v>
                </c:pt>
                <c:pt idx="1295">
                  <c:v>90.1952378289653</c:v>
                </c:pt>
                <c:pt idx="1296">
                  <c:v/>
                </c:pt>
                <c:pt idx="1297">
                  <c:v>70.754302080198</c:v>
                </c:pt>
                <c:pt idx="1298">
                  <c:v>80.7979565349755</c:v>
                </c:pt>
                <c:pt idx="1299">
                  <c:v>54.6314863316309</c:v>
                </c:pt>
                <c:pt idx="1300">
                  <c:v/>
                </c:pt>
                <c:pt idx="1301">
                  <c:v>82.468626105438</c:v>
                </c:pt>
                <c:pt idx="1302">
                  <c:v/>
                </c:pt>
                <c:pt idx="1303">
                  <c:v>78.3806213758862</c:v>
                </c:pt>
                <c:pt idx="1304">
                  <c:v>78.1632180403115</c:v>
                </c:pt>
                <c:pt idx="1305">
                  <c:v>88.7893260492172</c:v>
                </c:pt>
                <c:pt idx="1306">
                  <c:v/>
                </c:pt>
                <c:pt idx="1307">
                  <c:v>64.1782883512204</c:v>
                </c:pt>
                <c:pt idx="1308">
                  <c:v/>
                </c:pt>
                <c:pt idx="1309">
                  <c:v>90.45086310107</c:v>
                </c:pt>
                <c:pt idx="1310">
                  <c:v>74.7946397383308</c:v>
                </c:pt>
                <c:pt idx="1311">
                  <c:v>88.4343253835836</c:v>
                </c:pt>
                <c:pt idx="1312">
                  <c:v/>
                </c:pt>
                <c:pt idx="1313">
                  <c:v>69.7124419595608</c:v>
                </c:pt>
                <c:pt idx="1314">
                  <c:v>69.3211541703967</c:v>
                </c:pt>
                <c:pt idx="1315">
                  <c:v/>
                </c:pt>
                <c:pt idx="1316">
                  <c:v>87.863107959883</c:v>
                </c:pt>
                <c:pt idx="1317">
                  <c:v/>
                </c:pt>
                <c:pt idx="1318">
                  <c:v>87.2598029474025</c:v>
                </c:pt>
                <c:pt idx="1319">
                  <c:v>86.1620700239343</c:v>
                </c:pt>
                <c:pt idx="1320">
                  <c:v/>
                </c:pt>
                <c:pt idx="1321">
                  <c:v>63.0893972948187</c:v>
                </c:pt>
                <c:pt idx="1322">
                  <c:v/>
                </c:pt>
                <c:pt idx="1323">
                  <c:v>75.7624989391214</c:v>
                </c:pt>
                <c:pt idx="1324">
                  <c:v>81.149662375853</c:v>
                </c:pt>
                <c:pt idx="1325">
                  <c:v>54.4316750531514</c:v>
                </c:pt>
                <c:pt idx="1326">
                  <c:v>97.2410917141088</c:v>
                </c:pt>
                <c:pt idx="1327">
                  <c:v>88.2628250960237</c:v>
                </c:pt>
                <c:pt idx="1328">
                  <c:v>80.4614421159772</c:v>
                </c:pt>
                <c:pt idx="1329">
                  <c:v/>
                </c:pt>
                <c:pt idx="1330">
                  <c:v>54.8626988977397</c:v>
                </c:pt>
                <c:pt idx="1331">
                  <c:v>79.2113783058847</c:v>
                </c:pt>
                <c:pt idx="1332">
                  <c:v>78.6438877539627</c:v>
                </c:pt>
                <c:pt idx="1333">
                  <c:v/>
                </c:pt>
                <c:pt idx="1334">
                  <c:v>88.6470488475</c:v>
                </c:pt>
                <c:pt idx="1335">
                  <c:v/>
                </c:pt>
                <c:pt idx="1336">
                  <c:v>68.305034387448</c:v>
                </c:pt>
                <c:pt idx="1337">
                  <c:v>79.6736755716591</c:v>
                </c:pt>
                <c:pt idx="1338">
                  <c:v>80.9696382972304</c:v>
                </c:pt>
                <c:pt idx="1339">
                  <c:v/>
                </c:pt>
                <c:pt idx="1340">
                  <c:v>71.119002976051</c:v>
                </c:pt>
                <c:pt idx="1341">
                  <c:v/>
                </c:pt>
                <c:pt idx="1342">
                  <c:v>66.8844980757423</c:v>
                </c:pt>
                <c:pt idx="1343">
                  <c:v>63.0060247606907</c:v>
                </c:pt>
                <c:pt idx="1344">
                  <c:v>85.0789114443738</c:v>
                </c:pt>
                <c:pt idx="1345">
                  <c:v/>
                </c:pt>
                <c:pt idx="1346">
                  <c:v>59.2744263057209</c:v>
                </c:pt>
                <c:pt idx="1347">
                  <c:v>79.1657926252226</c:v>
                </c:pt>
                <c:pt idx="1348">
                  <c:v>80.2762123591193</c:v>
                </c:pt>
                <c:pt idx="1349">
                  <c:v>82.5733610164122</c:v>
                </c:pt>
                <c:pt idx="1350">
                  <c:v/>
                </c:pt>
                <c:pt idx="1351">
                  <c:v>83.8233554374206</c:v>
                </c:pt>
                <c:pt idx="1352">
                  <c:v>87.9935401868102</c:v>
                </c:pt>
                <c:pt idx="1353">
                  <c:v>84.372816094107</c:v>
                </c:pt>
                <c:pt idx="1354">
                  <c:v>75.5778250331722</c:v>
                </c:pt>
                <c:pt idx="1355">
                  <c:v/>
                </c:pt>
                <c:pt idx="1356">
                  <c:v>59.9178852964783</c:v>
                </c:pt>
                <c:pt idx="1357">
                  <c:v>84.6911165387994</c:v>
                </c:pt>
                <c:pt idx="1358">
                  <c:v>23.5493357237511</c:v>
                </c:pt>
                <c:pt idx="1359">
                  <c:v>96.8563280868272</c:v>
                </c:pt>
                <c:pt idx="1360">
                  <c:v>89.6129730451649</c:v>
                </c:pt>
                <c:pt idx="1361">
                  <c:v>90.8255714212855</c:v>
                </c:pt>
                <c:pt idx="1362">
                  <c:v/>
                </c:pt>
                <c:pt idx="1363">
                  <c:v>65.9019989804977</c:v>
                </c:pt>
                <c:pt idx="1364">
                  <c:v>70.57845995603</c:v>
                </c:pt>
                <c:pt idx="1365">
                  <c:v>82.1168782236999</c:v>
                </c:pt>
                <c:pt idx="1366">
                  <c:v/>
                </c:pt>
                <c:pt idx="1367">
                  <c:v>63.4300023966288</c:v>
                </c:pt>
                <c:pt idx="1368">
                  <c:v>84.4565282487002</c:v>
                </c:pt>
                <c:pt idx="1369">
                  <c:v>74.7574321325194</c:v>
                </c:pt>
                <c:pt idx="1370">
                  <c:v>63.0228396076736</c:v>
                </c:pt>
                <c:pt idx="1371">
                  <c:v>74.1246310854189</c:v>
                </c:pt>
                <c:pt idx="1372">
                  <c:v/>
                </c:pt>
                <c:pt idx="1373">
                  <c:v>66.8374164856438</c:v>
                </c:pt>
                <c:pt idx="1374">
                  <c:v/>
                </c:pt>
                <c:pt idx="1375">
                  <c:v>61.2241662788203</c:v>
                </c:pt>
                <c:pt idx="1376">
                  <c:v>55.5700402891419</c:v>
                </c:pt>
                <c:pt idx="1377">
                  <c:v>76.6580957882364</c:v>
                </c:pt>
                <c:pt idx="1378">
                  <c:v/>
                </c:pt>
                <c:pt idx="1379">
                  <c:v>71.9962646871827</c:v>
                </c:pt>
                <c:pt idx="1380">
                  <c:v>62.0174023432191</c:v>
                </c:pt>
                <c:pt idx="1381">
                  <c:v>87.6789419159187</c:v>
                </c:pt>
                <c:pt idx="1382">
                  <c:v>67.3505896715209</c:v>
                </c:pt>
                <c:pt idx="1383">
                  <c:v/>
                </c:pt>
                <c:pt idx="1384">
                  <c:v>78.7260504182977</c:v>
                </c:pt>
                <c:pt idx="1385">
                  <c:v>80.016009302957</c:v>
                </c:pt>
                <c:pt idx="1386">
                  <c:v>81.961582290241</c:v>
                </c:pt>
                <c:pt idx="1387">
                  <c:v>68.8069277836059</c:v>
                </c:pt>
                <c:pt idx="1388">
                  <c:v/>
                </c:pt>
                <c:pt idx="1389">
                  <c:v>74.3867030365434</c:v>
                </c:pt>
                <c:pt idx="1390">
                  <c:v>52.98838057707</c:v>
                </c:pt>
                <c:pt idx="1391">
                  <c:v>53.9379737854101</c:v>
                </c:pt>
                <c:pt idx="1392">
                  <c:v>95.1203977812583</c:v>
                </c:pt>
                <c:pt idx="1393">
                  <c:v>28.6244239966713</c:v>
                </c:pt>
                <c:pt idx="1394">
                  <c:v>82.1678651698992</c:v>
                </c:pt>
                <c:pt idx="1395">
                  <c:v/>
                </c:pt>
                <c:pt idx="1396">
                  <c:v>58.542219998132</c:v>
                </c:pt>
                <c:pt idx="1397">
                  <c:v>70.3496730671727</c:v>
                </c:pt>
                <c:pt idx="1398">
                  <c:v>83.9234882360307</c:v>
                </c:pt>
                <c:pt idx="1399">
                  <c:v/>
                </c:pt>
                <c:pt idx="1400">
                  <c:v>76.9557784920553</c:v>
                </c:pt>
                <c:pt idx="1401">
                  <c:v>83.1815943577493</c:v>
                </c:pt>
                <c:pt idx="1402">
                  <c:v>58.3395037126132</c:v>
                </c:pt>
                <c:pt idx="1403">
                  <c:v>65.4033350605743</c:v>
                </c:pt>
                <c:pt idx="1404">
                  <c:v>89.7251393011133</c:v>
                </c:pt>
                <c:pt idx="1405">
                  <c:v/>
                </c:pt>
                <c:pt idx="1406">
                  <c:v>81.7422359961104</c:v>
                </c:pt>
                <c:pt idx="1407">
                  <c:v/>
                </c:pt>
                <c:pt idx="1408">
                  <c:v>82.3156229190021</c:v>
                </c:pt>
                <c:pt idx="1409">
                  <c:v>52.1122433060263</c:v>
                </c:pt>
                <c:pt idx="1410">
                  <c:v>75.6954933187272</c:v>
                </c:pt>
                <c:pt idx="1411">
                  <c:v/>
                </c:pt>
                <c:pt idx="1412">
                  <c:v>54.6807490398248</c:v>
                </c:pt>
                <c:pt idx="1413">
                  <c:v>56.3846950974437</c:v>
                </c:pt>
                <c:pt idx="1414">
                  <c:v>88.6310694549487</c:v>
                </c:pt>
                <c:pt idx="1415">
                  <c:v/>
                </c:pt>
                <c:pt idx="1416">
                  <c:v>64.9921313877329</c:v>
                </c:pt>
                <c:pt idx="1417">
                  <c:v>91.0259671576432</c:v>
                </c:pt>
                <c:pt idx="1418">
                  <c:v>81.0337669863777</c:v>
                </c:pt>
                <c:pt idx="1419">
                  <c:v>91.2980092074543</c:v>
                </c:pt>
                <c:pt idx="1420">
                  <c:v>29.6413464102436</c:v>
                </c:pt>
                <c:pt idx="1421">
                  <c:v/>
                </c:pt>
                <c:pt idx="1422">
                  <c:v>60.4488463041358</c:v>
                </c:pt>
                <c:pt idx="1423">
                  <c:v>77.6689234112033</c:v>
                </c:pt>
                <c:pt idx="1424">
                  <c:v>48.5425331508807</c:v>
                </c:pt>
                <c:pt idx="1425">
                  <c:v>94.7622450136822</c:v>
                </c:pt>
                <c:pt idx="1426">
                  <c:v>89.3510769033833</c:v>
                </c:pt>
                <c:pt idx="1427">
                  <c:v>83.1443329892065</c:v>
                </c:pt>
                <c:pt idx="1428">
                  <c:v/>
                </c:pt>
                <c:pt idx="1429">
                  <c:v>61.5752420602173</c:v>
                </c:pt>
                <c:pt idx="1430">
                  <c:v>55.3376004664775</c:v>
                </c:pt>
                <c:pt idx="1431">
                  <c:v>84.9283899622548</c:v>
                </c:pt>
                <c:pt idx="1432">
                  <c:v/>
                </c:pt>
                <c:pt idx="1433">
                  <c:v>73.927899244882</c:v>
                </c:pt>
                <c:pt idx="1434">
                  <c:v>86.9414792564177</c:v>
                </c:pt>
                <c:pt idx="1435">
                  <c:v>80.1727991349008</c:v>
                </c:pt>
                <c:pt idx="1436">
                  <c:v>89.9619706101575</c:v>
                </c:pt>
                <c:pt idx="1437">
                  <c:v>89.1718289027415</c:v>
                </c:pt>
                <c:pt idx="1438">
                  <c:v/>
                </c:pt>
                <c:pt idx="1439">
                  <c:v>56.4493083777282</c:v>
                </c:pt>
                <c:pt idx="1440">
                  <c:v/>
                </c:pt>
                <c:pt idx="1441">
                  <c:v>85.7896613083389</c:v>
                </c:pt>
                <c:pt idx="1442">
                  <c:v>53.9004209416832</c:v>
                </c:pt>
                <c:pt idx="1443">
                  <c:v>85.8377728297996</c:v>
                </c:pt>
                <c:pt idx="1444">
                  <c:v/>
                </c:pt>
                <c:pt idx="1445">
                  <c:v>71.0089032656828</c:v>
                </c:pt>
                <c:pt idx="1446">
                  <c:v>58.3860008861022</c:v>
                </c:pt>
                <c:pt idx="1447">
                  <c:v>91.3203543816385</c:v>
                </c:pt>
                <c:pt idx="1448">
                  <c:v>63.0036013047573</c:v>
                </c:pt>
                <c:pt idx="1449">
                  <c:v/>
                </c:pt>
                <c:pt idx="1450">
                  <c:v>91.1103891118444</c:v>
                </c:pt>
                <c:pt idx="1451">
                  <c:v>86.3598750597884</c:v>
                </c:pt>
                <c:pt idx="1452">
                  <c:v>93.2295120000814</c:v>
                </c:pt>
                <c:pt idx="1453">
                  <c:v>85.874723707996</c:v>
                </c:pt>
                <c:pt idx="1454">
                  <c:v/>
                </c:pt>
                <c:pt idx="1455">
                  <c:v>73.9924788950488</c:v>
                </c:pt>
                <c:pt idx="1456">
                  <c:v>70.5131250234344</c:v>
                </c:pt>
                <c:pt idx="1457">
                  <c:v>54.0416337180028</c:v>
                </c:pt>
                <c:pt idx="1458">
                  <c:v/>
                </c:pt>
                <c:pt idx="1459">
                  <c:v>89.4379745443866</c:v>
                </c:pt>
                <c:pt idx="1460">
                  <c:v>78.7992802113558</c:v>
                </c:pt>
                <c:pt idx="1461">
                  <c:v/>
                </c:pt>
                <c:pt idx="1462">
                  <c:v>64.6017160454632</c:v>
                </c:pt>
                <c:pt idx="1463">
                  <c:v>90.0618890032091</c:v>
                </c:pt>
                <c:pt idx="1464">
                  <c:v>77.0849522489145</c:v>
                </c:pt>
                <c:pt idx="1465">
                  <c:v/>
                </c:pt>
                <c:pt idx="1466">
                  <c:v>69.9307036694214</c:v>
                </c:pt>
                <c:pt idx="1467">
                  <c:v>89.7956285538896</c:v>
                </c:pt>
                <c:pt idx="1468">
                  <c:v>60.9905988945521</c:v>
                </c:pt>
                <c:pt idx="1469">
                  <c:v>94.1683383424578</c:v>
                </c:pt>
                <c:pt idx="1470">
                  <c:v>79.3436754872835</c:v>
                </c:pt>
                <c:pt idx="1471">
                  <c:v/>
                </c:pt>
                <c:pt idx="1472">
                  <c:v>72.20000354499</c:v>
                </c:pt>
                <c:pt idx="1473">
                  <c:v/>
                </c:pt>
                <c:pt idx="1474">
                  <c:v>80.1963252805487</c:v>
                </c:pt>
                <c:pt idx="1475">
                  <c:v>82.2489552133695</c:v>
                </c:pt>
                <c:pt idx="1476">
                  <c:v>91.1324328246625</c:v>
                </c:pt>
                <c:pt idx="1477">
                  <c:v/>
                </c:pt>
                <c:pt idx="1478">
                  <c:v>61.2511608159905</c:v>
                </c:pt>
                <c:pt idx="1479">
                  <c:v>86.6481990595623</c:v>
                </c:pt>
                <c:pt idx="1480">
                  <c:v>94.7705466462176</c:v>
                </c:pt>
                <c:pt idx="1481">
                  <c:v/>
                </c:pt>
                <c:pt idx="1482">
                  <c:v>79.8788460810638</c:v>
                </c:pt>
                <c:pt idx="1483">
                  <c:v>83.1894919678206</c:v>
                </c:pt>
                <c:pt idx="1484">
                  <c:v>95.2381595936171</c:v>
                </c:pt>
                <c:pt idx="1485">
                  <c:v>88.7597758915605</c:v>
                </c:pt>
                <c:pt idx="1486">
                  <c:v>84.5761185629421</c:v>
                </c:pt>
                <c:pt idx="1487">
                  <c:v/>
                </c:pt>
                <c:pt idx="1488">
                  <c:v>90.1260618348771</c:v>
                </c:pt>
                <c:pt idx="1489">
                  <c:v>69.3905189220718</c:v>
                </c:pt>
                <c:pt idx="1490">
                  <c:v>48.9326861123241</c:v>
                </c:pt>
                <c:pt idx="1491">
                  <c:v>95.1409502547556</c:v>
                </c:pt>
                <c:pt idx="1492">
                  <c:v>92.9026747030828</c:v>
                </c:pt>
                <c:pt idx="1493">
                  <c:v>93.7936954268433</c:v>
                </c:pt>
                <c:pt idx="1494">
                  <c:v/>
                </c:pt>
                <c:pt idx="1495">
                  <c:v>62.3001794253505</c:v>
                </c:pt>
                <c:pt idx="1496">
                  <c:v>90.0724778130213</c:v>
                </c:pt>
                <c:pt idx="1497">
                  <c:v>87.7622690968433</c:v>
                </c:pt>
                <c:pt idx="1498">
                  <c:v/>
                </c:pt>
                <c:pt idx="1499">
                  <c:v>58.8381449094726</c:v>
                </c:pt>
                <c:pt idx="1500">
                  <c:v>90.4088225019581</c:v>
                </c:pt>
                <c:pt idx="1501">
                  <c:v>88.7640378655203</c:v>
                </c:pt>
                <c:pt idx="1502">
                  <c:v>93.9819219326447</c:v>
                </c:pt>
                <c:pt idx="1503">
                  <c:v>89.3559708235509</c:v>
                </c:pt>
                <c:pt idx="1504">
                  <c:v/>
                </c:pt>
                <c:pt idx="1505">
                  <c:v>80.9861336240152</c:v>
                </c:pt>
                <c:pt idx="1506">
                  <c:v/>
                </c:pt>
                <c:pt idx="1507">
                  <c:v>90.4407758172526</c:v>
                </c:pt>
                <c:pt idx="1508">
                  <c:v>86.2315450359548</c:v>
                </c:pt>
                <c:pt idx="1509">
                  <c:v>89.642874207336</c:v>
                </c:pt>
                <c:pt idx="1510">
                  <c:v/>
                </c:pt>
                <c:pt idx="1511">
                  <c:v>76.4283171676953</c:v>
                </c:pt>
                <c:pt idx="1512">
                  <c:v>79.9049459708784</c:v>
                </c:pt>
                <c:pt idx="1513">
                  <c:v>95.9454074038867</c:v>
                </c:pt>
                <c:pt idx="1514">
                  <c:v>83.7973895052281</c:v>
                </c:pt>
                <c:pt idx="1515">
                  <c:v/>
                </c:pt>
                <c:pt idx="1516">
                  <c:v>89.7730525352249</c:v>
                </c:pt>
                <c:pt idx="1517">
                  <c:v>94.3876528045868</c:v>
                </c:pt>
                <c:pt idx="1518">
                  <c:v>94.9915591224394</c:v>
                </c:pt>
                <c:pt idx="1519">
                  <c:v>86.6929707778954</c:v>
                </c:pt>
                <c:pt idx="1520">
                  <c:v/>
                </c:pt>
                <c:pt idx="1521">
                  <c:v>91.3926026033226</c:v>
                </c:pt>
                <c:pt idx="1522">
                  <c:v>87.7510942379832</c:v>
                </c:pt>
                <c:pt idx="1523">
                  <c:v>56.3025049542212</c:v>
                </c:pt>
                <c:pt idx="1524">
                  <c:v>94.4924428570294</c:v>
                </c:pt>
                <c:pt idx="1525">
                  <c:v>91.8724531786678</c:v>
                </c:pt>
                <c:pt idx="1526">
                  <c:v>94.5733052407643</c:v>
                </c:pt>
                <c:pt idx="1527">
                  <c:v/>
                </c:pt>
                <c:pt idx="1528">
                  <c:v>76.2451301012735</c:v>
                </c:pt>
                <c:pt idx="1529">
                  <c:v>80.6522928511799</c:v>
                </c:pt>
                <c:pt idx="1530">
                  <c:v>89.3391615031453</c:v>
                </c:pt>
                <c:pt idx="1531">
                  <c:v/>
                </c:pt>
                <c:pt idx="1532">
                  <c:v>82.3114824697925</c:v>
                </c:pt>
                <c:pt idx="1533">
                  <c:v>89.9055119999004</c:v>
                </c:pt>
                <c:pt idx="1534">
                  <c:v>88.5455216856723</c:v>
                </c:pt>
                <c:pt idx="1535">
                  <c:v>87.2850769028978</c:v>
                </c:pt>
                <c:pt idx="1536">
                  <c:v>90.0185586738754</c:v>
                </c:pt>
                <c:pt idx="1537">
                  <c:v/>
                </c:pt>
                <c:pt idx="1538">
                  <c:v>81.157595474629</c:v>
                </c:pt>
                <c:pt idx="1539">
                  <c:v/>
                </c:pt>
                <c:pt idx="1540">
                  <c:v>91.0409310609238</c:v>
                </c:pt>
                <c:pt idx="1541">
                  <c:v>86.0044761646237</c:v>
                </c:pt>
                <c:pt idx="1542">
                  <c:v>91.1039650437608</c:v>
                </c:pt>
                <c:pt idx="1543">
                  <c:v/>
                </c:pt>
                <c:pt idx="1544">
                  <c:v>72.7036907178901</c:v>
                </c:pt>
                <c:pt idx="1545">
                  <c:v>74.9426696126027</c:v>
                </c:pt>
                <c:pt idx="1546">
                  <c:v>95.3278450914884</c:v>
                </c:pt>
                <c:pt idx="1547">
                  <c:v/>
                </c:pt>
                <c:pt idx="1548">
                  <c:v>91.5826446306066</c:v>
                </c:pt>
                <c:pt idx="1549">
                  <c:v>96.715968827125</c:v>
                </c:pt>
                <c:pt idx="1550">
                  <c:v>90.5752927634141</c:v>
                </c:pt>
                <c:pt idx="1551">
                  <c:v>95.0416952246659</c:v>
                </c:pt>
                <c:pt idx="1552">
                  <c:v>80.9995837001348</c:v>
                </c:pt>
                <c:pt idx="1553">
                  <c:v/>
                </c:pt>
                <c:pt idx="1554">
                  <c:v>92.6343582035935</c:v>
                </c:pt>
                <c:pt idx="1555">
                  <c:v>88.3356938196214</c:v>
                </c:pt>
                <c:pt idx="1556">
                  <c:v>73.9828936592471</c:v>
                </c:pt>
                <c:pt idx="1557">
                  <c:v/>
                </c:pt>
                <c:pt idx="1558">
                  <c:v>89.8365548101786</c:v>
                </c:pt>
                <c:pt idx="1559">
                  <c:v>90.4664648395954</c:v>
                </c:pt>
                <c:pt idx="1560">
                  <c:v/>
                </c:pt>
                <c:pt idx="1561">
                  <c:v>81.749224946979</c:v>
                </c:pt>
                <c:pt idx="1562">
                  <c:v>87.8698374381754</c:v>
                </c:pt>
                <c:pt idx="1563">
                  <c:v>82.8434669632229</c:v>
                </c:pt>
                <c:pt idx="1564">
                  <c:v/>
                </c:pt>
                <c:pt idx="1565">
                  <c:v>87.1843049289271</c:v>
                </c:pt>
                <c:pt idx="1566">
                  <c:v>87.618670252455</c:v>
                </c:pt>
                <c:pt idx="1567">
                  <c:v>70.8518808435835</c:v>
                </c:pt>
                <c:pt idx="1568">
                  <c:v>93.5467657659796</c:v>
                </c:pt>
                <c:pt idx="1569">
                  <c:v>83.941716390611</c:v>
                </c:pt>
                <c:pt idx="1570">
                  <c:v/>
                </c:pt>
                <c:pt idx="1571">
                  <c:v>84.9319338459148</c:v>
                </c:pt>
                <c:pt idx="1572">
                  <c:v/>
                </c:pt>
                <c:pt idx="1573">
                  <c:v>84.1078210925642</c:v>
                </c:pt>
                <c:pt idx="1574">
                  <c:v>88.4356774111322</c:v>
                </c:pt>
                <c:pt idx="1575">
                  <c:v>93.2950566399008</c:v>
                </c:pt>
                <c:pt idx="1576">
                  <c:v/>
                </c:pt>
                <c:pt idx="1577">
                  <c:v>71.5399590885781</c:v>
                </c:pt>
                <c:pt idx="1578">
                  <c:v>75.1881402506939</c:v>
                </c:pt>
                <c:pt idx="1579">
                  <c:v>91.1900441464648</c:v>
                </c:pt>
                <c:pt idx="1580">
                  <c:v/>
                </c:pt>
                <c:pt idx="1581">
                  <c:v>64.7402944249684</c:v>
                </c:pt>
                <c:pt idx="1582">
                  <c:v>86.8207496325421</c:v>
                </c:pt>
                <c:pt idx="1583">
                  <c:v>94.6691095892509</c:v>
                </c:pt>
                <c:pt idx="1584">
                  <c:v>87.6435489352674</c:v>
                </c:pt>
                <c:pt idx="1585">
                  <c:v>92.2701805864504</c:v>
                </c:pt>
                <c:pt idx="1586">
                  <c:v/>
                </c:pt>
                <c:pt idx="1587">
                  <c:v>89.2092580162032</c:v>
                </c:pt>
                <c:pt idx="1588">
                  <c:v>78.7976215029853</c:v>
                </c:pt>
                <c:pt idx="1589">
                  <c:v>79.465857292127</c:v>
                </c:pt>
                <c:pt idx="1590">
                  <c:v>98.672130443696</c:v>
                </c:pt>
                <c:pt idx="1591">
                  <c:v>93.4280816558806</c:v>
                </c:pt>
                <c:pt idx="1592">
                  <c:v>94.925525812313</c:v>
                </c:pt>
                <c:pt idx="1593">
                  <c:v/>
                </c:pt>
                <c:pt idx="1594">
                  <c:v>52.0533922569328</c:v>
                </c:pt>
                <c:pt idx="1595">
                  <c:v>88.5707512775423</c:v>
                </c:pt>
                <c:pt idx="1596">
                  <c:v>81.9420555303913</c:v>
                </c:pt>
                <c:pt idx="1597">
                  <c:v/>
                </c:pt>
                <c:pt idx="1598">
                  <c:v>86.4911824155424</c:v>
                </c:pt>
                <c:pt idx="1599">
                  <c:v>89.2241734380139</c:v>
                </c:pt>
                <c:pt idx="1600">
                  <c:v>72.2187605476276</c:v>
                </c:pt>
                <c:pt idx="1601">
                  <c:v>88.0871994542619</c:v>
                </c:pt>
                <c:pt idx="1602">
                  <c:v>63.2239330677018</c:v>
                </c:pt>
                <c:pt idx="1603">
                  <c:v/>
                </c:pt>
                <c:pt idx="1604">
                  <c:v>79.0863351571955</c:v>
                </c:pt>
                <c:pt idx="1605">
                  <c:v/>
                </c:pt>
                <c:pt idx="1606">
                  <c:v>65.1975510990493</c:v>
                </c:pt>
                <c:pt idx="1607">
                  <c:v>80.7575479665129</c:v>
                </c:pt>
                <c:pt idx="1608">
                  <c:v>90.7932592309457</c:v>
                </c:pt>
                <c:pt idx="1609">
                  <c:v/>
                </c:pt>
                <c:pt idx="1610">
                  <c:v>67.0302844714089</c:v>
                </c:pt>
                <c:pt idx="1611">
                  <c:v>77.2188487406739</c:v>
                </c:pt>
                <c:pt idx="1612">
                  <c:v>88.1396133537684</c:v>
                </c:pt>
                <c:pt idx="1613">
                  <c:v/>
                </c:pt>
                <c:pt idx="1614">
                  <c:v>89.523538206188</c:v>
                </c:pt>
                <c:pt idx="1615">
                  <c:v>83.7492830085454</c:v>
                </c:pt>
                <c:pt idx="1616">
                  <c:v>89.2227964062913</c:v>
                </c:pt>
                <c:pt idx="1617">
                  <c:v>92.2910367405852</c:v>
                </c:pt>
                <c:pt idx="1618">
                  <c:v>87.5563400134813</c:v>
                </c:pt>
                <c:pt idx="1619">
                  <c:v/>
                </c:pt>
                <c:pt idx="1620">
                  <c:v>83.8309912424619</c:v>
                </c:pt>
                <c:pt idx="1621">
                  <c:v>79.7475908179214</c:v>
                </c:pt>
                <c:pt idx="1622">
                  <c:v>78.0331574007247</c:v>
                </c:pt>
                <c:pt idx="1623">
                  <c:v/>
                </c:pt>
                <c:pt idx="1624">
                  <c:v>90.5463704524487</c:v>
                </c:pt>
                <c:pt idx="1625">
                  <c:v>91.7832662838647</c:v>
                </c:pt>
                <c:pt idx="1626">
                  <c:v/>
                </c:pt>
                <c:pt idx="1627">
                  <c:v>67.1731019173989</c:v>
                </c:pt>
                <c:pt idx="1628">
                  <c:v>89.7035575273339</c:v>
                </c:pt>
                <c:pt idx="1629">
                  <c:v>78.7501491584087</c:v>
                </c:pt>
                <c:pt idx="1630">
                  <c:v/>
                </c:pt>
                <c:pt idx="1631">
                  <c:v>83.5808065512643</c:v>
                </c:pt>
                <c:pt idx="1632">
                  <c:v>86.4387546820755</c:v>
                </c:pt>
                <c:pt idx="1633">
                  <c:v>76.7476264323023</c:v>
                </c:pt>
                <c:pt idx="1634">
                  <c:v>87.1709856442145</c:v>
                </c:pt>
                <c:pt idx="1635">
                  <c:v>85.9790322876186</c:v>
                </c:pt>
                <c:pt idx="1636">
                  <c:v/>
                </c:pt>
                <c:pt idx="1637">
                  <c:v>76.3095241975387</c:v>
                </c:pt>
                <c:pt idx="1638">
                  <c:v/>
                </c:pt>
                <c:pt idx="1639">
                  <c:v>81.5157090064448</c:v>
                </c:pt>
                <c:pt idx="1640">
                  <c:v>67.9041716297739</c:v>
                </c:pt>
                <c:pt idx="1641">
                  <c:v>87.9521384016164</c:v>
                </c:pt>
                <c:pt idx="1642">
                  <c:v/>
                </c:pt>
                <c:pt idx="1643">
                  <c:v>73.8935260556446</c:v>
                </c:pt>
                <c:pt idx="1644">
                  <c:v>56.5532005259541</c:v>
                </c:pt>
                <c:pt idx="1645">
                  <c:v>89.3475897137668</c:v>
                </c:pt>
                <c:pt idx="1646">
                  <c:v/>
                </c:pt>
                <c:pt idx="1647">
                  <c:v>82.0729344805902</c:v>
                </c:pt>
                <c:pt idx="1648">
                  <c:v>82.1640168577865</c:v>
                </c:pt>
                <c:pt idx="1649">
                  <c:v>82.2634351347024</c:v>
                </c:pt>
                <c:pt idx="1650">
                  <c:v>92.8178762363709</c:v>
                </c:pt>
                <c:pt idx="1651">
                  <c:v>72.7376949954589</c:v>
                </c:pt>
                <c:pt idx="1652">
                  <c:v/>
                </c:pt>
                <c:pt idx="1653">
                  <c:v>88.5077408416976</c:v>
                </c:pt>
                <c:pt idx="1654">
                  <c:v>62.692210141454</c:v>
                </c:pt>
                <c:pt idx="1655">
                  <c:v>59.2547693298696</c:v>
                </c:pt>
                <c:pt idx="1656">
                  <c:v>95.2963731111088</c:v>
                </c:pt>
                <c:pt idx="1657">
                  <c:v>89.2330787826059</c:v>
                </c:pt>
                <c:pt idx="1658">
                  <c:v>79.6374757819289</c:v>
                </c:pt>
                <c:pt idx="1659">
                  <c:v/>
                </c:pt>
                <c:pt idx="1660">
                  <c:v>72.5993553968817</c:v>
                </c:pt>
                <c:pt idx="1661">
                  <c:v>85.7205573624772</c:v>
                </c:pt>
              </c:numCache>
            </c:numRef>
          </c:yVal>
          <c:smooth val="0"/>
        </c:ser>
        <c:axId val="7309274"/>
        <c:axId val="80485613"/>
      </c:scatterChart>
      <c:valAx>
        <c:axId val="7309274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sz="1000" spc="-1" strike="noStrike">
                    <a:solidFill>
                      <a:srgbClr val="595959"/>
                    </a:solidFill>
                    <a:latin typeface="Calibri"/>
                  </a:rPr>
                  <a:t>Points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0485613"/>
        <c:crosses val="autoZero"/>
        <c:crossBetween val="midCat"/>
      </c:valAx>
      <c:valAx>
        <c:axId val="8048561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sz="1000" spc="-1" strike="noStrike">
                    <a:solidFill>
                      <a:srgbClr val="595959"/>
                    </a:solidFill>
                    <a:latin typeface="Calibri"/>
                  </a:rPr>
                  <a:t>WQI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309274"/>
        <c:crosses val="autoZero"/>
        <c:crossBetween val="midCat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73</xdr:col>
      <xdr:colOff>9720</xdr:colOff>
      <xdr:row>5</xdr:row>
      <xdr:rowOff>142920</xdr:rowOff>
    </xdr:from>
    <xdr:to>
      <xdr:col>87</xdr:col>
      <xdr:colOff>551880</xdr:colOff>
      <xdr:row>39</xdr:row>
      <xdr:rowOff>61920</xdr:rowOff>
    </xdr:to>
    <xdr:graphicFrame>
      <xdr:nvGraphicFramePr>
        <xdr:cNvPr id="0" name="Chart 3"/>
        <xdr:cNvGraphicFramePr/>
      </xdr:nvGraphicFramePr>
      <xdr:xfrm>
        <a:off x="47259720" y="1260360"/>
        <a:ext cx="9112320" cy="5316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P1048576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pane xSplit="4" ySplit="3" topLeftCell="BP1455" activePane="bottomRight" state="frozen"/>
      <selection pane="topLeft" activeCell="A1" activeCellId="0" sqref="A1"/>
      <selection pane="topRight" activeCell="BP1" activeCellId="0" sqref="BP1"/>
      <selection pane="bottomLeft" activeCell="A1455" activeCellId="0" sqref="A1455"/>
      <selection pane="bottomRight" activeCell="A1" activeCellId="0" sqref="A1"/>
    </sheetView>
  </sheetViews>
  <sheetFormatPr defaultRowHeight="12.5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8"/>
    <col collapsed="false" customWidth="true" hidden="false" outlineLevel="0" max="3" min="3" style="0" width="25"/>
    <col collapsed="false" customWidth="true" hidden="false" outlineLevel="0" max="4" min="4" style="0" width="10.99"/>
    <col collapsed="false" customWidth="true" hidden="false" outlineLevel="0" max="5" min="5" style="0" width="18.73"/>
    <col collapsed="false" customWidth="true" hidden="false" outlineLevel="0" max="8" min="6" style="0" width="10.82"/>
    <col collapsed="false" customWidth="true" hidden="false" outlineLevel="0" max="12" min="9" style="0" width="10.46"/>
    <col collapsed="false" customWidth="true" hidden="false" outlineLevel="0" max="13" min="13" style="0" width="13.01"/>
    <col collapsed="false" customWidth="true" hidden="false" outlineLevel="0" max="14" min="14" style="0" width="11.27"/>
    <col collapsed="false" customWidth="true" hidden="false" outlineLevel="0" max="15" min="15" style="0" width="19.27"/>
    <col collapsed="false" customWidth="true" hidden="false" outlineLevel="0" max="16" min="16" style="0" width="18.27"/>
    <col collapsed="false" customWidth="true" hidden="false" outlineLevel="0" max="28" min="17" style="0" width="9.18"/>
    <col collapsed="false" customWidth="true" hidden="false" outlineLevel="0" max="29" min="29" style="0" width="14.54"/>
    <col collapsed="false" customWidth="true" hidden="false" outlineLevel="0" max="30" min="30" style="0" width="13.17"/>
    <col collapsed="false" customWidth="true" hidden="false" outlineLevel="0" max="31" min="31" style="0" width="13.45"/>
    <col collapsed="false" customWidth="true" hidden="false" outlineLevel="0" max="32" min="32" style="0" width="17"/>
    <col collapsed="false" customWidth="true" hidden="false" outlineLevel="0" max="33" min="33" style="0" width="12.82"/>
    <col collapsed="false" customWidth="true" hidden="false" outlineLevel="0" max="34" min="34" style="0" width="14.54"/>
    <col collapsed="false" customWidth="true" hidden="false" outlineLevel="0" max="35" min="35" style="0" width="16.45"/>
    <col collapsed="false" customWidth="true" hidden="false" outlineLevel="0" max="36" min="36" style="0" width="16"/>
    <col collapsed="false" customWidth="true" hidden="false" outlineLevel="0" max="37" min="37" style="0" width="15"/>
    <col collapsed="false" customWidth="true" hidden="true" outlineLevel="0" max="38" min="38" style="0" width="15"/>
    <col collapsed="false" customWidth="true" hidden="true" outlineLevel="0" max="39" min="39" style="0" width="15.72"/>
    <col collapsed="false" customWidth="true" hidden="true" outlineLevel="0" max="41" min="40" style="0" width="12.18"/>
    <col collapsed="false" customWidth="true" hidden="true" outlineLevel="0" max="42" min="42" style="0" width="16.54"/>
    <col collapsed="false" customWidth="true" hidden="true" outlineLevel="0" max="43" min="43" style="0" width="19.27"/>
    <col collapsed="false" customWidth="true" hidden="true" outlineLevel="0" max="44" min="44" style="0" width="22.28"/>
    <col collapsed="false" customWidth="true" hidden="true" outlineLevel="0" max="45" min="45" style="0" width="13.01"/>
    <col collapsed="false" customWidth="true" hidden="true" outlineLevel="0" max="46" min="46" style="0" width="22.28"/>
    <col collapsed="false" customWidth="true" hidden="true" outlineLevel="0" max="47" min="47" style="0" width="22.81"/>
    <col collapsed="false" customWidth="true" hidden="true" outlineLevel="0" max="48" min="48" style="0" width="15"/>
    <col collapsed="false" customWidth="true" hidden="true" outlineLevel="0" max="49" min="49" style="0" width="13.17"/>
    <col collapsed="false" customWidth="true" hidden="true" outlineLevel="0" max="50" min="50" style="0" width="16"/>
    <col collapsed="false" customWidth="true" hidden="true" outlineLevel="0" max="51" min="51" style="0" width="14.54"/>
    <col collapsed="false" customWidth="true" hidden="true" outlineLevel="0" max="52" min="52" style="0" width="17"/>
    <col collapsed="false" customWidth="true" hidden="true" outlineLevel="0" max="53" min="53" style="0" width="14.28"/>
    <col collapsed="false" customWidth="true" hidden="true" outlineLevel="0" max="54" min="54" style="0" width="20.72"/>
    <col collapsed="false" customWidth="true" hidden="true" outlineLevel="0" max="55" min="55" style="0" width="9.82"/>
    <col collapsed="false" customWidth="true" hidden="false" outlineLevel="0" max="56" min="56" style="0" width="15"/>
    <col collapsed="false" customWidth="true" hidden="false" outlineLevel="0" max="57" min="57" style="0" width="19.46"/>
    <col collapsed="false" customWidth="true" hidden="false" outlineLevel="0" max="58" min="58" style="0" width="9.82"/>
    <col collapsed="false" customWidth="true" hidden="false" outlineLevel="0" max="61" min="59" style="1" width="9.18"/>
    <col collapsed="false" customWidth="true" hidden="false" outlineLevel="0" max="63" min="62" style="0" width="8.67"/>
    <col collapsed="false" customWidth="true" hidden="false" outlineLevel="0" max="64" min="64" style="0" width="12.27"/>
    <col collapsed="false" customWidth="true" hidden="false" outlineLevel="0" max="66" min="65" style="2" width="12.27"/>
    <col collapsed="false" customWidth="true" hidden="false" outlineLevel="0" max="67" min="67" style="3" width="12.27"/>
    <col collapsed="false" customWidth="true" hidden="false" outlineLevel="0" max="69" min="68" style="2" width="12.27"/>
    <col collapsed="false" customWidth="true" hidden="false" outlineLevel="0" max="70" min="70" style="0" width="12.27"/>
    <col collapsed="false" customWidth="true" hidden="false" outlineLevel="0" max="71" min="71" style="0" width="8.67"/>
    <col collapsed="false" customWidth="true" hidden="false" outlineLevel="0" max="72" min="72" style="2" width="9.18"/>
    <col collapsed="false" customWidth="true" hidden="false" outlineLevel="0" max="73" min="73" style="0" width="12.82"/>
    <col collapsed="false" customWidth="true" hidden="false" outlineLevel="0" max="90" min="74" style="0" width="8.67"/>
    <col collapsed="false" customWidth="true" hidden="false" outlineLevel="0" max="91" min="91" style="0" width="11.18"/>
    <col collapsed="false" customWidth="true" hidden="false" outlineLevel="0" max="93" min="92" style="0" width="8.67"/>
    <col collapsed="false" customWidth="true" hidden="false" outlineLevel="0" max="94" min="94" style="0" width="12.55"/>
    <col collapsed="false" customWidth="true" hidden="false" outlineLevel="0" max="1025" min="95" style="0" width="8.67"/>
  </cols>
  <sheetData>
    <row r="1" s="12" customFormat="true" ht="38" hidden="false" customHeight="fals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5" t="s">
        <v>57</v>
      </c>
      <c r="BG1" s="6" t="s">
        <v>58</v>
      </c>
      <c r="BH1" s="6" t="s">
        <v>59</v>
      </c>
      <c r="BI1" s="6" t="s">
        <v>60</v>
      </c>
      <c r="BJ1" s="5" t="s">
        <v>61</v>
      </c>
      <c r="BK1" s="7" t="s">
        <v>62</v>
      </c>
      <c r="BL1" s="7" t="s">
        <v>63</v>
      </c>
      <c r="BM1" s="8" t="s">
        <v>64</v>
      </c>
      <c r="BN1" s="8" t="s">
        <v>65</v>
      </c>
      <c r="BO1" s="9" t="s">
        <v>63</v>
      </c>
      <c r="BP1" s="10" t="s">
        <v>66</v>
      </c>
      <c r="BQ1" s="10" t="s">
        <v>67</v>
      </c>
      <c r="BR1" s="11" t="s">
        <v>63</v>
      </c>
      <c r="BT1" s="13" t="s">
        <v>68</v>
      </c>
      <c r="BU1" s="14" t="s">
        <v>63</v>
      </c>
      <c r="CM1" s="12" t="s">
        <v>69</v>
      </c>
      <c r="CO1" s="12" t="s">
        <v>70</v>
      </c>
      <c r="CP1" s="12" t="s">
        <v>71</v>
      </c>
    </row>
    <row r="2" customFormat="false" ht="12.5" hidden="false" customHeight="false" outlineLevel="0" collapsed="false">
      <c r="A2" s="0" t="n">
        <v>1</v>
      </c>
      <c r="B2" s="15" t="s">
        <v>72</v>
      </c>
      <c r="C2" s="16" t="s">
        <v>73</v>
      </c>
      <c r="D2" s="0" t="s">
        <v>74</v>
      </c>
      <c r="E2" s="0" t="n">
        <v>8.4</v>
      </c>
      <c r="F2" s="0" t="n">
        <v>14.6</v>
      </c>
      <c r="G2" s="0" t="n">
        <v>6</v>
      </c>
      <c r="H2" s="0" t="n">
        <v>10.7</v>
      </c>
      <c r="I2" s="0" t="n">
        <v>17.8</v>
      </c>
      <c r="J2" s="0" t="n">
        <v>9.387</v>
      </c>
      <c r="K2" s="0" t="n">
        <v>0.117</v>
      </c>
      <c r="L2" s="0" t="n">
        <v>4.7</v>
      </c>
      <c r="M2" s="0" t="n">
        <v>2.3</v>
      </c>
      <c r="N2" s="0" t="n">
        <v>0</v>
      </c>
      <c r="O2" s="0" t="n">
        <v>659</v>
      </c>
      <c r="P2" s="0" t="n">
        <v>1948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AC2" s="0" t="n">
        <v>9.002</v>
      </c>
      <c r="AD2" s="0" t="n">
        <v>1.862</v>
      </c>
      <c r="AE2" s="0" t="n">
        <v>6.415</v>
      </c>
      <c r="AF2" s="0" t="n">
        <v>0.04</v>
      </c>
      <c r="AG2" s="0" t="n">
        <v>0.021</v>
      </c>
      <c r="AH2" s="0" t="n">
        <v>119.9</v>
      </c>
      <c r="AJ2" s="0" t="n">
        <v>25</v>
      </c>
      <c r="AP2" s="0" t="n">
        <v>0</v>
      </c>
      <c r="AY2" s="0" t="n">
        <v>0</v>
      </c>
      <c r="BF2" s="0" t="n">
        <f aca="false">IF(E2&lt;11,-3.6797*E2^2+48.115*E2-53.83,280.92*EXP(-0.2027*E2))</f>
        <v>90.6963680000001</v>
      </c>
      <c r="BG2" s="1" t="n">
        <f aca="false">32.208*LN(F2)+21.438</f>
        <v>107.78834139683</v>
      </c>
      <c r="BH2" s="1" t="n">
        <f aca="false">IF(G2&lt;=2, -10*G2+100, 88.958*EXP(-0.0755*G2))</f>
        <v>56.5522137311386</v>
      </c>
      <c r="BI2" s="1" t="n">
        <f aca="false">IF(I2&lt;=100, 0.0053*(I2)^2-1.0332*I2+100.76, 122.82*EXP(-0.0092*I2))</f>
        <v>84.048292</v>
      </c>
      <c r="BJ2" s="0" t="n">
        <f aca="false">IF(P2&lt;=1000, -6.942*LN(P2)+107.59, -36.304*LN(P2)+310.72)</f>
        <v>35.7332287895131</v>
      </c>
      <c r="BK2" s="0" t="n">
        <f aca="false">BF2^0.04*BG2^0.22*BH2^0.51*BI2^0.06*BJ2^0.17</f>
        <v>62.9089893685327</v>
      </c>
      <c r="BL2" s="0" t="str">
        <f aca="false">IF(BK2&gt;=90, "Very Good", IF(BK2&gt;=80, "Good", IF(BK2&gt;=70, "Slightly Good", IF(BK2&gt;=60, "Average", IF(BK2&gt;=50, "Slightly Poor", IF(BK2&gt;=40, "Poor", "Very Poor"))))))</f>
        <v>Average</v>
      </c>
      <c r="BM2" s="2" t="n">
        <f aca="false">IF(P2&lt;=1000, -6.942*LN(P2)+107.59, IF(AND(P2&gt;1000, P2&lt;=5213),-36.304*LN(P2)+310.72, IF(P2&gt;5213, 10)))</f>
        <v>35.7332287895131</v>
      </c>
      <c r="BN2" s="2" t="n">
        <f aca="false">BF2^0.04*BG2^0.22*BH2^0.51*BI2^0.06*BM2^0.17</f>
        <v>62.9089893685327</v>
      </c>
      <c r="BO2" s="3" t="str">
        <f aca="false">IF(BN2&gt;=90, "Very Good", IF(BN2&gt;=80, "Good", IF(BN2&gt;=70, "Slightly Good", IF(BN2&gt;=60, "Average", IF(BN2&gt;=50, "Slightly Poor", IF(BN2&gt;=40, "Poor", "Very Poor"))))))</f>
        <v>Average</v>
      </c>
      <c r="BP2" s="2" t="n">
        <f aca="false">IF(AJ2&lt;=1000, -6.942*LN(AJ2)+107.59, IF(AND(AJ2&gt;1000, AJ2&lt;=5213),-36.304*LN(AJ2)+310.72, IF(AJ2&gt;5213, 10)))</f>
        <v>85.244564023765</v>
      </c>
      <c r="BQ2" s="2" t="n">
        <f aca="false">BF2^0.04*BG2^0.22*BH2^0.51*BI2^0.06*BP2^0.17</f>
        <v>72.9295883287793</v>
      </c>
      <c r="BR2" s="0" t="str">
        <f aca="false">IF(BQ2&gt;=90, "Very Good", IF(BQ2&gt;=80, "Good", IF(BQ2&gt;=70, "Slightly Good", IF(BQ2&gt;=60, "Average", IF(BQ2&gt;=50, "Slightly Poor", IF(BQ2&gt;=40, "Poor", "Very Poor"))))))</f>
        <v>Slightly Good</v>
      </c>
      <c r="BT2" s="2" t="n">
        <f aca="false">9.81*LN(AH2)+30.6</f>
        <v>77.5571155885483</v>
      </c>
      <c r="BU2" s="0" t="str">
        <f aca="false">IF(BT2&lt;30, "Clean water", IF(AND(BT2&gt;=30, BT2&lt;40), "Hypolimia", IF(AND(BT2&gt;=40,BT2&lt;50), "Mesotrophic", IF(AND(BT2&gt;=50, BT2&lt;70), "Eutrophic", IF(BT2&gt;70,"Hypertrophic")))))</f>
        <v>Hypertrophic</v>
      </c>
      <c r="CM2" s="0" t="n">
        <f aca="false">IF(G2&gt;H2,1,0)</f>
        <v>0</v>
      </c>
      <c r="CO2" s="17" t="n">
        <f aca="false">14.652-0.41022*M2+0.007991*M2*M2-0.000077774*M2*M2*M2</f>
        <v>13.749820113742</v>
      </c>
      <c r="CP2" s="1" t="n">
        <f aca="false">F2/CO2*100</f>
        <v>106.183207338169</v>
      </c>
    </row>
    <row r="3" customFormat="false" ht="12.5" hidden="false" customHeight="false" outlineLevel="0" collapsed="false">
      <c r="A3" s="0" t="n">
        <v>2</v>
      </c>
      <c r="B3" s="15" t="s">
        <v>75</v>
      </c>
      <c r="C3" s="16" t="s">
        <v>76</v>
      </c>
      <c r="D3" s="0" t="s">
        <v>74</v>
      </c>
      <c r="E3" s="0" t="n">
        <v>7.9</v>
      </c>
      <c r="F3" s="0" t="n">
        <v>9.9</v>
      </c>
      <c r="G3" s="0" t="n">
        <v>4.3</v>
      </c>
      <c r="H3" s="0" t="n">
        <v>8.8</v>
      </c>
      <c r="I3" s="0" t="n">
        <v>5.6</v>
      </c>
      <c r="J3" s="0" t="n">
        <v>9.28</v>
      </c>
      <c r="K3" s="0" t="n">
        <v>0.235</v>
      </c>
      <c r="L3" s="0" t="n">
        <v>2.4</v>
      </c>
      <c r="M3" s="0" t="n">
        <v>3.1</v>
      </c>
      <c r="N3" s="0" t="n">
        <v>0</v>
      </c>
      <c r="O3" s="0" t="n">
        <v>2268</v>
      </c>
      <c r="P3" s="0" t="n">
        <v>90000</v>
      </c>
      <c r="AC3" s="0" t="n">
        <v>9.052</v>
      </c>
      <c r="AD3" s="0" t="n">
        <v>1.14</v>
      </c>
      <c r="AE3" s="0" t="n">
        <v>6.903</v>
      </c>
      <c r="AF3" s="0" t="n">
        <v>0.202</v>
      </c>
      <c r="AG3" s="0" t="n">
        <v>0.13</v>
      </c>
      <c r="AH3" s="0" t="n">
        <v>2</v>
      </c>
      <c r="AJ3" s="0" t="n">
        <v>43000</v>
      </c>
      <c r="BF3" s="0" t="n">
        <f aca="false">IF(E3&lt;11,-3.6797*E3^2+48.115*E3-53.83,280.92*EXP(-0.2027*E3))</f>
        <v>96.6284230000001</v>
      </c>
      <c r="BG3" s="1" t="n">
        <f aca="false">32.208*LN(F3)+21.438</f>
        <v>95.2759594579826</v>
      </c>
      <c r="BH3" s="1" t="n">
        <f aca="false">IF(G3&lt;=2, -10*G3+100, 88.958*EXP(-0.0755*G3))</f>
        <v>64.2970883684832</v>
      </c>
      <c r="BI3" s="1" t="n">
        <f aca="false">IF(I3&lt;=100, 0.0053*(I3)^2-1.0332*I3+100.76, 122.82*EXP(-0.0092*I3))</f>
        <v>95.140288</v>
      </c>
      <c r="BJ3" s="0" t="n">
        <f aca="false">IF(P3&lt;=1000, -6.942*LN(P3)+107.59, -36.304*LN(P3)+310.72)</f>
        <v>-103.420237919837</v>
      </c>
      <c r="BK3" s="0" t="e">
        <f aca="false">BF3^0.04*BG3^0.22*BH3^0.51*BI3^0.06*BJ3^0.17</f>
        <v>#NUM!</v>
      </c>
      <c r="BL3" s="0" t="e">
        <f aca="false">IF(BK3&gt;=90, "Very Good", IF(BK3&gt;=80, "Good", IF(BK3&gt;=70, "Slightly Good", IF(BK3&gt;=60, "Average", IF(BK3&gt;=50, "Slightly Poor", IF(BK3&gt;=40, "Poor", "Very Poor"))))))</f>
        <v>#NUM!</v>
      </c>
      <c r="BM3" s="2" t="n">
        <f aca="false">IF(P3&lt;=1000, -6.942*LN(P3)+107.59, IF(AND(P3&gt;1000, P3&lt;=5213),-36.304*LN(P3)+310.72, IF(P3&gt;5213, 10)))</f>
        <v>10</v>
      </c>
      <c r="BN3" s="2" t="n">
        <f aca="false">BF3^0.04*BG3^0.22*BH3^0.51*BI3^0.06*BM3^0.17</f>
        <v>53.1691800196979</v>
      </c>
      <c r="BO3" s="3" t="str">
        <f aca="false">IF(BN3&gt;=90, "Very Good", IF(BN3&gt;=80, "Good", IF(BN3&gt;=70, "Slightly Good", IF(BN3&gt;=60, "Average", IF(BN3&gt;=50, "Slightly Poor", IF(BN3&gt;=40, "Poor", "Very Poor"))))))</f>
        <v>Slightly Poor</v>
      </c>
      <c r="BP3" s="2" t="n">
        <f aca="false">IF(AJ3&lt;=1000, -6.942*LN(AJ3)+107.59, IF(AND(AJ3&gt;1000, AJ3&lt;=5213),-36.304*LN(AJ3)+310.72, IF(AJ3&gt;5213, 10)))</f>
        <v>10</v>
      </c>
      <c r="BQ3" s="2" t="n">
        <f aca="false">BF3^0.04*BG3^0.22*BH3^0.51*BI3^0.06*BP3^0.17</f>
        <v>53.1691800196979</v>
      </c>
      <c r="BR3" s="0" t="str">
        <f aca="false">IF(BQ3&gt;=90, "Very Good", IF(BQ3&gt;=80, "Good", IF(BQ3&gt;=70, "Slightly Good", IF(BQ3&gt;=60, "Average", IF(BQ3&gt;=50, "Slightly Poor", IF(BQ3&gt;=40, "Poor", "Very Poor"))))))</f>
        <v>Slightly Poor</v>
      </c>
      <c r="BT3" s="2" t="n">
        <f aca="false">9.81*LN(AH3)+30.6</f>
        <v>37.3997738412931</v>
      </c>
      <c r="BU3" s="0" t="str">
        <f aca="false">IF(BT3&lt;30, "Clean water", IF(AND(BT3&gt;=30, BT3&lt;40), "Hypolimia", IF(AND(BT3&gt;=40,BT3&lt;50), "Mesotrophic", IF(AND(BT3&gt;=50, BT3&lt;70), "Eutrophic", IF(BT3&gt;70,"Hypertrophic")))))</f>
        <v>Hypolimia</v>
      </c>
      <c r="CM3" s="0" t="n">
        <f aca="false">IF(G3&gt;H3,1,0)</f>
        <v>0</v>
      </c>
      <c r="CO3" s="17" t="n">
        <f aca="false">14.652-0.41022*M3+0.007991*M3*M3-0.000077774*M3*M3*M3</f>
        <v>13.454794544766</v>
      </c>
      <c r="CP3" s="1" t="n">
        <f aca="false">F3/CO3*100</f>
        <v>73.579718865727</v>
      </c>
    </row>
    <row r="4" customFormat="false" ht="12.5" hidden="false" customHeight="false" outlineLevel="0" collapsed="false">
      <c r="A4" s="0" t="n">
        <v>3</v>
      </c>
      <c r="B4" s="15" t="s">
        <v>77</v>
      </c>
      <c r="C4" s="16" t="s">
        <v>78</v>
      </c>
      <c r="D4" s="0" t="s">
        <v>74</v>
      </c>
      <c r="BD4" s="0" t="n">
        <v>37.133</v>
      </c>
      <c r="CM4" s="0" t="n">
        <f aca="false">IF(G4&gt;H4,1,0)</f>
        <v>0</v>
      </c>
      <c r="CO4" s="17"/>
      <c r="CP4" s="1"/>
    </row>
    <row r="5" customFormat="false" ht="12.5" hidden="false" customHeight="false" outlineLevel="0" collapsed="false">
      <c r="A5" s="0" t="n">
        <v>4</v>
      </c>
      <c r="B5" s="15" t="s">
        <v>79</v>
      </c>
      <c r="C5" s="16" t="s">
        <v>80</v>
      </c>
      <c r="D5" s="0" t="s">
        <v>74</v>
      </c>
      <c r="E5" s="0" t="n">
        <v>8</v>
      </c>
      <c r="F5" s="0" t="n">
        <v>13.1</v>
      </c>
      <c r="G5" s="0" t="n">
        <v>4.5</v>
      </c>
      <c r="H5" s="0" t="n">
        <v>9.2</v>
      </c>
      <c r="I5" s="0" t="n">
        <v>10.1</v>
      </c>
      <c r="J5" s="0" t="n">
        <v>11.82</v>
      </c>
      <c r="K5" s="0" t="n">
        <v>0.23</v>
      </c>
      <c r="L5" s="0" t="n">
        <v>6.4</v>
      </c>
      <c r="M5" s="0" t="n">
        <v>2.6</v>
      </c>
      <c r="N5" s="0" t="n">
        <v>0</v>
      </c>
      <c r="O5" s="0" t="n">
        <v>566</v>
      </c>
      <c r="P5" s="0" t="n">
        <v>1478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AC5" s="0" t="n">
        <v>11.363</v>
      </c>
      <c r="AD5" s="0" t="n">
        <v>3.023</v>
      </c>
      <c r="AE5" s="0" t="n">
        <v>7.527</v>
      </c>
      <c r="AF5" s="0" t="n">
        <v>0.149</v>
      </c>
      <c r="AG5" s="0" t="n">
        <v>0.116</v>
      </c>
      <c r="AH5" s="0" t="n">
        <v>89.2</v>
      </c>
      <c r="AJ5" s="0" t="n">
        <v>165</v>
      </c>
      <c r="AP5" s="0" t="n">
        <v>0</v>
      </c>
      <c r="AY5" s="0" t="n">
        <v>0</v>
      </c>
      <c r="BD5" s="0" t="n">
        <v>38.374</v>
      </c>
      <c r="BF5" s="0" t="n">
        <f aca="false">IF(E5&lt;11,-3.6797*E5^2+48.115*E5-53.83,280.92*EXP(-0.2027*E5))</f>
        <v>95.5892</v>
      </c>
      <c r="BG5" s="1" t="n">
        <f aca="false">32.208*LN(F5)+21.438</f>
        <v>104.29669471051</v>
      </c>
      <c r="BH5" s="1" t="n">
        <f aca="false">IF(G5&lt;=2, -10*G5+100, 88.958*EXP(-0.0755*G5))</f>
        <v>63.3334957672512</v>
      </c>
      <c r="BI5" s="1" t="n">
        <f aca="false">IF(I5&lt;=100, 0.0053*(I5)^2-1.0332*I5+100.76, 122.82*EXP(-0.0092*I5))</f>
        <v>90.865333</v>
      </c>
      <c r="BJ5" s="0" t="n">
        <f aca="false">IF(P5&lt;=1000, -6.942*LN(P5)+107.59, -36.304*LN(P5)+310.72)</f>
        <v>45.7572490348483</v>
      </c>
      <c r="BK5" s="0" t="n">
        <f aca="false">BF5^0.04*BG5^0.22*BH5^0.51*BI5^0.06*BJ5^0.17</f>
        <v>69.4785930158034</v>
      </c>
      <c r="BL5" s="0" t="str">
        <f aca="false">IF(BK5&gt;=90, "Very Good", IF(BK5&gt;=80, "Good", IF(BK5&gt;=70, "Slightly Good", IF(BK5&gt;=60, "Average", IF(BK5&gt;=50, "Slightly Poor", IF(BK5&gt;=40, "Poor", "Very Poor"))))))</f>
        <v>Average</v>
      </c>
      <c r="BM5" s="2" t="n">
        <f aca="false">IF(P5&lt;=1000, -6.942*LN(P5)+107.59, IF(AND(P5&gt;1000, P5&lt;=5213),-36.304*LN(P5)+310.72, IF(P5&gt;5213, 10)))</f>
        <v>45.7572490348483</v>
      </c>
      <c r="BN5" s="2" t="n">
        <f aca="false">BF5^0.04*BG5^0.22*BH5^0.51*BI5^0.06*BM5^0.17</f>
        <v>69.4785930158034</v>
      </c>
      <c r="BO5" s="3" t="str">
        <f aca="false">IF(BN5&gt;=90, "Very Good", IF(BN5&gt;=80, "Good", IF(BN5&gt;=70, "Slightly Good", IF(BN5&gt;=60, "Average", IF(BN5&gt;=50, "Slightly Poor", IF(BN5&gt;=40, "Poor", "Very Poor"))))))</f>
        <v>Average</v>
      </c>
      <c r="BP5" s="2" t="n">
        <f aca="false">IF(AJ5&lt;=1000, -6.942*LN(AJ5)+107.59, IF(AND(AJ5&gt;1000, AJ5&lt;=5213),-36.304*LN(AJ5)+310.72, IF(AJ5&gt;5213, 10)))</f>
        <v>72.1445265201822</v>
      </c>
      <c r="BQ5" s="2" t="n">
        <f aca="false">BF5^0.04*BG5^0.22*BH5^0.51*BI5^0.06*BP5^0.17</f>
        <v>75.0701713089992</v>
      </c>
      <c r="BR5" s="0" t="str">
        <f aca="false">IF(BQ5&gt;=90, "Very Good", IF(BQ5&gt;=80, "Good", IF(BQ5&gt;=70, "Slightly Good", IF(BQ5&gt;=60, "Average", IF(BQ5&gt;=50, "Slightly Poor", IF(BQ5&gt;=40, "Poor", "Very Poor"))))))</f>
        <v>Slightly Good</v>
      </c>
      <c r="BT5" s="2" t="n">
        <f aca="false">9.81*LN(AH5)+30.6</f>
        <v>74.6555429983383</v>
      </c>
      <c r="BU5" s="0" t="str">
        <f aca="false">IF(BT5&lt;30, "Clean water", IF(AND(BT5&gt;=30, BT5&lt;40), "Hypolimia", IF(AND(BT5&gt;=40,BT5&lt;50), "Mesotrophic", IF(AND(BT5&gt;=50, BT5&lt;70), "Eutrophic", IF(BT5&gt;70,"Hypertrophic")))))</f>
        <v>Hypertrophic</v>
      </c>
      <c r="CM5" s="0" t="n">
        <f aca="false">IF(G5&gt;H5,1,0)</f>
        <v>0</v>
      </c>
      <c r="CO5" s="17" t="n">
        <f aca="false">14.652-0.41022*M5+0.007991*M5*M5-0.000077774*M5*M5*M5</f>
        <v>13.638080204176</v>
      </c>
      <c r="CP5" s="1" t="n">
        <f aca="false">F5/CO5*100</f>
        <v>96.0545751592571</v>
      </c>
    </row>
    <row r="6" customFormat="false" ht="12.5" hidden="false" customHeight="false" outlineLevel="0" collapsed="false">
      <c r="A6" s="0" t="n">
        <v>5</v>
      </c>
      <c r="B6" s="15" t="s">
        <v>81</v>
      </c>
      <c r="C6" s="16" t="s">
        <v>82</v>
      </c>
      <c r="D6" s="0" t="s">
        <v>74</v>
      </c>
      <c r="E6" s="0" t="n">
        <v>7.6</v>
      </c>
      <c r="F6" s="0" t="n">
        <v>13.8</v>
      </c>
      <c r="G6" s="0" t="n">
        <v>3</v>
      </c>
      <c r="H6" s="0" t="n">
        <v>6.2</v>
      </c>
      <c r="I6" s="0" t="n">
        <v>2</v>
      </c>
      <c r="J6" s="0" t="n">
        <v>7.57</v>
      </c>
      <c r="K6" s="0" t="n">
        <v>0.046</v>
      </c>
      <c r="L6" s="0" t="n">
        <v>3</v>
      </c>
      <c r="M6" s="0" t="n">
        <v>0.5</v>
      </c>
      <c r="N6" s="0" t="n">
        <v>0</v>
      </c>
      <c r="O6" s="0" t="n">
        <v>523</v>
      </c>
      <c r="P6" s="0" t="n">
        <v>1500</v>
      </c>
      <c r="AC6" s="0" t="n">
        <v>6.737</v>
      </c>
      <c r="AD6" s="0" t="n">
        <v>0.046</v>
      </c>
      <c r="AE6" s="0" t="n">
        <v>6.36</v>
      </c>
      <c r="AF6" s="0" t="n">
        <v>0.015</v>
      </c>
      <c r="AG6" s="0" t="n">
        <v>0.003</v>
      </c>
      <c r="AH6" s="0" t="n">
        <v>5.8</v>
      </c>
      <c r="AJ6" s="0" t="n">
        <v>60</v>
      </c>
      <c r="BF6" s="0" t="n">
        <f aca="false">IF(E6&lt;11,-3.6797*E6^2+48.115*E6-53.83,280.92*EXP(-0.2027*E6))</f>
        <v>99.304528</v>
      </c>
      <c r="BG6" s="1" t="n">
        <f aca="false">32.208*LN(F6)+21.438</f>
        <v>105.973326016391</v>
      </c>
      <c r="BH6" s="1" t="n">
        <f aca="false">IF(G6&lt;=2, -10*G6+100, 88.958*EXP(-0.0755*G6))</f>
        <v>70.9279340534787</v>
      </c>
      <c r="BI6" s="1" t="n">
        <f aca="false">IF(I6&lt;=100, 0.0053*(I6)^2-1.0332*I6+100.76, 122.82*EXP(-0.0092*I6))</f>
        <v>98.7148</v>
      </c>
      <c r="BJ6" s="0" t="n">
        <f aca="false">IF(P6&lt;=1000, -6.942*LN(P6)+107.59, -36.304*LN(P6)+310.72)</f>
        <v>45.2208470670737</v>
      </c>
      <c r="BK6" s="0" t="n">
        <f aca="false">BF6^0.04*BG6^0.22*BH6^0.51*BI6^0.06*BJ6^0.17</f>
        <v>74.2009300066942</v>
      </c>
      <c r="BL6" s="0" t="str">
        <f aca="false">IF(BK6&gt;=90, "Very Good", IF(BK6&gt;=80, "Good", IF(BK6&gt;=70, "Slightly Good", IF(BK6&gt;=60, "Average", IF(BK6&gt;=50, "Slightly Poor", IF(BK6&gt;=40, "Poor", "Very Poor"))))))</f>
        <v>Slightly Good</v>
      </c>
      <c r="BM6" s="2" t="n">
        <f aca="false">IF(P6&lt;=1000, -6.942*LN(P6)+107.59, IF(AND(P6&gt;1000, P6&lt;=5213),-36.304*LN(P6)+310.72, IF(P6&gt;5213, 10)))</f>
        <v>45.2208470670737</v>
      </c>
      <c r="BN6" s="2" t="n">
        <f aca="false">BF6^0.04*BG6^0.22*BH6^0.51*BI6^0.06*BM6^0.17</f>
        <v>74.2009300066942</v>
      </c>
      <c r="BO6" s="3" t="str">
        <f aca="false">IF(BN6&gt;=90, "Very Good", IF(BN6&gt;=80, "Good", IF(BN6&gt;=70, "Slightly Good", IF(BN6&gt;=60, "Average", IF(BN6&gt;=50, "Slightly Poor", IF(BN6&gt;=40, "Poor", "Very Poor"))))))</f>
        <v>Slightly Good</v>
      </c>
      <c r="BP6" s="2" t="n">
        <f aca="false">IF(AJ6&lt;=1000, -6.942*LN(AJ6)+107.59, IF(AND(AJ6&gt;1000, AJ6&lt;=5213),-36.304*LN(AJ6)+310.72, IF(AJ6&gt;5213, 10)))</f>
        <v>79.1670600490542</v>
      </c>
      <c r="BQ6" s="2" t="n">
        <f aca="false">BF6^0.04*BG6^0.22*BH6^0.51*BI6^0.06*BP6^0.17</f>
        <v>81.6120597196711</v>
      </c>
      <c r="BR6" s="0" t="str">
        <f aca="false">IF(BQ6&gt;=90, "Very Good", IF(BQ6&gt;=80, "Good", IF(BQ6&gt;=70, "Slightly Good", IF(BQ6&gt;=60, "Average", IF(BQ6&gt;=50, "Slightly Poor", IF(BQ6&gt;=40, "Poor", "Very Poor"))))))</f>
        <v>Good</v>
      </c>
      <c r="BT6" s="2" t="n">
        <f aca="false">9.81*LN(AH6)+30.6</f>
        <v>47.8445861711888</v>
      </c>
      <c r="BU6" s="0" t="str">
        <f aca="false">IF(BT6&lt;30, "Clean water", IF(AND(BT6&gt;=30, BT6&lt;40), "Hypolimia", IF(AND(BT6&gt;=40,BT6&lt;50), "Mesotrophic", IF(AND(BT6&gt;=50, BT6&lt;70), "Eutrophic", IF(BT6&gt;70,"Hypertrophic")))))</f>
        <v>Mesotrophic</v>
      </c>
      <c r="CM6" s="0" t="n">
        <f aca="false">IF(G6&gt;H6,1,0)</f>
        <v>0</v>
      </c>
      <c r="CO6" s="17" t="n">
        <f aca="false">14.652-0.41022*M6+0.007991*M6*M6-0.000077774*M6*M6*M6</f>
        <v>14.44887802825</v>
      </c>
      <c r="CP6" s="1" t="n">
        <f aca="false">F6/CO6*100</f>
        <v>95.5091459213558</v>
      </c>
    </row>
    <row r="7" customFormat="false" ht="12.5" hidden="false" customHeight="false" outlineLevel="0" collapsed="false">
      <c r="A7" s="0" t="n">
        <v>6</v>
      </c>
      <c r="B7" s="15" t="s">
        <v>83</v>
      </c>
      <c r="C7" s="16" t="s">
        <v>84</v>
      </c>
      <c r="D7" s="0" t="s">
        <v>74</v>
      </c>
      <c r="E7" s="0" t="n">
        <v>8</v>
      </c>
      <c r="F7" s="0" t="n">
        <v>16.1</v>
      </c>
      <c r="G7" s="0" t="n">
        <v>6.4</v>
      </c>
      <c r="H7" s="0" t="n">
        <v>9.9</v>
      </c>
      <c r="I7" s="0" t="n">
        <v>10.2</v>
      </c>
      <c r="J7" s="0" t="n">
        <v>10.082</v>
      </c>
      <c r="K7" s="0" t="n">
        <v>0.18</v>
      </c>
      <c r="L7" s="0" t="n">
        <v>4.7</v>
      </c>
      <c r="M7" s="0" t="n">
        <v>4.3</v>
      </c>
      <c r="N7" s="0" t="n">
        <v>0</v>
      </c>
      <c r="O7" s="0" t="n">
        <v>531</v>
      </c>
      <c r="P7" s="0" t="n">
        <v>8700</v>
      </c>
      <c r="AC7" s="0" t="n">
        <v>9.218</v>
      </c>
      <c r="AD7" s="0" t="n">
        <v>2.013</v>
      </c>
      <c r="AE7" s="0" t="n">
        <v>6.464</v>
      </c>
      <c r="AF7" s="0" t="n">
        <v>0.074</v>
      </c>
      <c r="AG7" s="0" t="n">
        <v>0.051</v>
      </c>
      <c r="AH7" s="0" t="n">
        <v>114.6</v>
      </c>
      <c r="AJ7" s="0" t="n">
        <v>440</v>
      </c>
      <c r="BF7" s="0" t="n">
        <f aca="false">IF(E7&lt;11,-3.6797*E7^2+48.115*E7-53.83,280.92*EXP(-0.2027*E7))</f>
        <v>95.5892</v>
      </c>
      <c r="BG7" s="1" t="n">
        <f aca="false">32.208*LN(F7)+21.438</f>
        <v>110.938211112267</v>
      </c>
      <c r="BH7" s="1" t="n">
        <f aca="false">IF(G7&lt;=2, -10*G7+100, 88.958*EXP(-0.0755*G7))</f>
        <v>54.8698681565622</v>
      </c>
      <c r="BI7" s="1" t="n">
        <f aca="false">IF(I7&lt;=100, 0.0053*(I7)^2-1.0332*I7+100.76, 122.82*EXP(-0.0092*I7))</f>
        <v>90.772772</v>
      </c>
      <c r="BJ7" s="0" t="n">
        <f aca="false">IF(P7&lt;=1000, -6.942*LN(P7)+107.59, -36.304*LN(P7)+310.72)</f>
        <v>-18.5964267717477</v>
      </c>
      <c r="BK7" s="0" t="e">
        <f aca="false">BF7^0.04*BG7^0.22*BH7^0.51*BI7^0.06*BJ7^0.17</f>
        <v>#NUM!</v>
      </c>
      <c r="BL7" s="0" t="e">
        <f aca="false">IF(BK7&gt;=90, "Very Good", IF(BK7&gt;=80, "Good", IF(BK7&gt;=70, "Slightly Good", IF(BK7&gt;=60, "Average", IF(BK7&gt;=50, "Slightly Poor", IF(BK7&gt;=40, "Poor", "Very Poor"))))))</f>
        <v>#NUM!</v>
      </c>
      <c r="BM7" s="2" t="n">
        <f aca="false">IF(P7&lt;=1000, -6.942*LN(P7)+107.59, IF(AND(P7&gt;1000, P7&lt;=5213),-36.304*LN(P7)+310.72, IF(P7&gt;5213, 10)))</f>
        <v>10</v>
      </c>
      <c r="BN7" s="2" t="n">
        <f aca="false">BF7^0.04*BG7^0.22*BH7^0.51*BI7^0.06*BM7^0.17</f>
        <v>50.5442598556669</v>
      </c>
      <c r="BO7" s="3" t="str">
        <f aca="false">IF(BN7&gt;=90, "Very Good", IF(BN7&gt;=80, "Good", IF(BN7&gt;=70, "Slightly Good", IF(BN7&gt;=60, "Average", IF(BN7&gt;=50, "Slightly Poor", IF(BN7&gt;=40, "Poor", "Very Poor"))))))</f>
        <v>Slightly Poor</v>
      </c>
      <c r="BP7" s="2" t="n">
        <f aca="false">IF(AJ7&lt;=1000, -6.942*LN(AJ7)+107.59, IF(AND(AJ7&gt;1000, AJ7&lt;=5213),-36.304*LN(AJ7)+310.72, IF(AJ7&gt;5213, 10)))</f>
        <v>65.3356098457748</v>
      </c>
      <c r="BQ7" s="2" t="n">
        <f aca="false">BF7^0.04*BG7^0.22*BH7^0.51*BI7^0.06*BP7^0.17</f>
        <v>69.542024986011</v>
      </c>
      <c r="BR7" s="0" t="str">
        <f aca="false">IF(BQ7&gt;=90, "Very Good", IF(BQ7&gt;=80, "Good", IF(BQ7&gt;=70, "Slightly Good", IF(BQ7&gt;=60, "Average", IF(BQ7&gt;=50, "Slightly Poor", IF(BQ7&gt;=40, "Poor", "Very Poor"))))))</f>
        <v>Average</v>
      </c>
      <c r="BT7" s="2" t="n">
        <f aca="false">9.81*LN(AH7)+30.6</f>
        <v>77.1136029599931</v>
      </c>
      <c r="BU7" s="0" t="str">
        <f aca="false">IF(BT7&lt;30, "Clean water", IF(AND(BT7&gt;=30, BT7&lt;40), "Hypolimia", IF(AND(BT7&gt;=40,BT7&lt;50), "Mesotrophic", IF(AND(BT7&gt;=50, BT7&lt;70), "Eutrophic", IF(BT7&gt;70,"Hypertrophic")))))</f>
        <v>Hypertrophic</v>
      </c>
      <c r="CM7" s="0" t="n">
        <f aca="false">IF(G7&gt;H7,1,0)</f>
        <v>0</v>
      </c>
      <c r="CO7" s="17" t="n">
        <f aca="false">14.652-0.41022*M7+0.007991*M7*M7-0.000077774*M7*M7*M7</f>
        <v>13.029624012582</v>
      </c>
      <c r="CP7" s="1" t="n">
        <f aca="false">F7/CO7*100</f>
        <v>123.564578566911</v>
      </c>
    </row>
    <row r="8" customFormat="false" ht="12.5" hidden="false" customHeight="false" outlineLevel="0" collapsed="false">
      <c r="A8" s="0" t="n">
        <v>7</v>
      </c>
      <c r="B8" s="15" t="s">
        <v>85</v>
      </c>
      <c r="C8" s="16" t="s">
        <v>86</v>
      </c>
      <c r="D8" s="0" t="s">
        <v>74</v>
      </c>
      <c r="E8" s="0" t="n">
        <v>7.7</v>
      </c>
      <c r="F8" s="0" t="n">
        <v>12.7</v>
      </c>
      <c r="G8" s="0" t="n">
        <v>2.2</v>
      </c>
      <c r="H8" s="0" t="n">
        <v>6.6</v>
      </c>
      <c r="I8" s="0" t="n">
        <v>2.4</v>
      </c>
      <c r="J8" s="0" t="n">
        <v>8.075</v>
      </c>
      <c r="K8" s="0" t="n">
        <v>0.12</v>
      </c>
      <c r="L8" s="0" t="n">
        <v>3.9</v>
      </c>
      <c r="M8" s="0" t="n">
        <v>2.8</v>
      </c>
      <c r="N8" s="0" t="n">
        <v>0</v>
      </c>
      <c r="O8" s="0" t="n">
        <v>599</v>
      </c>
      <c r="P8" s="0" t="n">
        <v>60000</v>
      </c>
      <c r="AC8" s="0" t="n">
        <v>7.842</v>
      </c>
      <c r="AD8" s="0" t="n">
        <v>0.451</v>
      </c>
      <c r="AE8" s="0" t="n">
        <v>6.437</v>
      </c>
      <c r="AF8" s="0" t="n">
        <v>0.08</v>
      </c>
      <c r="AG8" s="0" t="n">
        <v>0.046</v>
      </c>
      <c r="AH8" s="0" t="n">
        <v>7.7</v>
      </c>
      <c r="AJ8" s="0" t="n">
        <v>1000</v>
      </c>
      <c r="BF8" s="0" t="n">
        <f aca="false">IF(E8&lt;11,-3.6797*E8^2+48.115*E8-53.83,280.92*EXP(-0.2027*E8))</f>
        <v>98.486087</v>
      </c>
      <c r="BG8" s="1" t="n">
        <f aca="false">32.208*LN(F8)+21.438</f>
        <v>103.297917005506</v>
      </c>
      <c r="BH8" s="1" t="n">
        <f aca="false">IF(G8&lt;=2, -10*G8+100, 88.958*EXP(-0.0755*G8))</f>
        <v>75.3440041238757</v>
      </c>
      <c r="BI8" s="1" t="n">
        <f aca="false">IF(I8&lt;=100, 0.0053*(I8)^2-1.0332*I8+100.76, 122.82*EXP(-0.0092*I8))</f>
        <v>98.310848</v>
      </c>
      <c r="BJ8" s="0" t="n">
        <f aca="false">IF(P8&lt;=1000, -6.942*LN(P8)+107.59, -36.304*LN(P8)+310.72)</f>
        <v>-88.7002326350786</v>
      </c>
      <c r="BK8" s="0" t="e">
        <f aca="false">BF8^0.04*BG8^0.22*BH8^0.51*BI8^0.06*BJ8^0.17</f>
        <v>#NUM!</v>
      </c>
      <c r="BL8" s="0" t="e">
        <f aca="false">IF(BK8&gt;=90, "Very Good", IF(BK8&gt;=80, "Good", IF(BK8&gt;=70, "Slightly Good", IF(BK8&gt;=60, "Average", IF(BK8&gt;=50, "Slightly Poor", IF(BK8&gt;=40, "Poor", "Very Poor"))))))</f>
        <v>#NUM!</v>
      </c>
      <c r="BM8" s="2" t="n">
        <f aca="false">IF(P8&lt;=1000, -6.942*LN(P8)+107.59, IF(AND(P8&gt;1000, P8&lt;=5213),-36.304*LN(P8)+310.72, IF(P8&gt;5213, 10)))</f>
        <v>10</v>
      </c>
      <c r="BN8" s="2" t="n">
        <f aca="false">BF8^0.04*BG8^0.22*BH8^0.51*BI8^0.06*BM8^0.17</f>
        <v>58.84181514732</v>
      </c>
      <c r="BO8" s="3" t="str">
        <f aca="false">IF(BN8&gt;=90, "Very Good", IF(BN8&gt;=80, "Good", IF(BN8&gt;=70, "Slightly Good", IF(BN8&gt;=60, "Average", IF(BN8&gt;=50, "Slightly Poor", IF(BN8&gt;=40, "Poor", "Very Poor"))))))</f>
        <v>Slightly Poor</v>
      </c>
      <c r="BP8" s="2" t="n">
        <f aca="false">IF(AJ8&lt;=1000, -6.942*LN(AJ8)+107.59, IF(AND(AJ8&gt;1000, AJ8&lt;=5213),-36.304*LN(AJ8)+310.72, IF(AJ8&gt;5213, 10)))</f>
        <v>59.636362853306</v>
      </c>
      <c r="BQ8" s="2" t="n">
        <f aca="false">BF8^0.04*BG8^0.22*BH8^0.51*BI8^0.06*BP8^0.17</f>
        <v>79.7118624768312</v>
      </c>
      <c r="BR8" s="0" t="str">
        <f aca="false">IF(BQ8&gt;=90, "Very Good", IF(BQ8&gt;=80, "Good", IF(BQ8&gt;=70, "Slightly Good", IF(BQ8&gt;=60, "Average", IF(BQ8&gt;=50, "Slightly Poor", IF(BQ8&gt;=40, "Poor", "Very Poor"))))))</f>
        <v>Slightly Good</v>
      </c>
      <c r="BT8" s="2" t="n">
        <f aca="false">9.81*LN(AH8)+30.6</f>
        <v>50.6243714261131</v>
      </c>
      <c r="BU8" s="0" t="str">
        <f aca="false">IF(BT8&lt;30, "Clean water", IF(AND(BT8&gt;=30, BT8&lt;40), "Hypolimia", IF(AND(BT8&gt;=40,BT8&lt;50), "Mesotrophic", IF(AND(BT8&gt;=50, BT8&lt;70), "Eutrophic", IF(BT8&gt;70,"Hypertrophic")))))</f>
        <v>Eutrophic</v>
      </c>
      <c r="CM8" s="0" t="n">
        <f aca="false">IF(G8&gt;H8,1,0)</f>
        <v>0</v>
      </c>
      <c r="CO8" s="17" t="n">
        <f aca="false">14.652-0.41022*M8+0.007991*M8*M8-0.000077774*M8*M8*M8</f>
        <v>13.564326145152</v>
      </c>
      <c r="CP8" s="1" t="n">
        <f aca="false">F8/CO8*100</f>
        <v>93.6279463063418</v>
      </c>
    </row>
    <row r="9" customFormat="false" ht="12.5" hidden="false" customHeight="false" outlineLevel="0" collapsed="false">
      <c r="A9" s="0" t="n">
        <v>8</v>
      </c>
      <c r="B9" s="15" t="s">
        <v>87</v>
      </c>
      <c r="C9" s="16" t="s">
        <v>88</v>
      </c>
      <c r="D9" s="0" t="s">
        <v>74</v>
      </c>
      <c r="E9" s="0" t="n">
        <v>7.6</v>
      </c>
      <c r="F9" s="0" t="n">
        <v>12.1</v>
      </c>
      <c r="G9" s="0" t="n">
        <v>6.8</v>
      </c>
      <c r="H9" s="0" t="n">
        <v>10</v>
      </c>
      <c r="I9" s="0" t="n">
        <v>9.3</v>
      </c>
      <c r="J9" s="0" t="n">
        <v>12.294</v>
      </c>
      <c r="K9" s="0" t="n">
        <v>0.263</v>
      </c>
      <c r="L9" s="0" t="n">
        <v>4.7</v>
      </c>
      <c r="M9" s="0" t="n">
        <v>4.9</v>
      </c>
      <c r="N9" s="0" t="n">
        <v>0</v>
      </c>
      <c r="O9" s="0" t="n">
        <v>559</v>
      </c>
      <c r="P9" s="0" t="n">
        <v>62000</v>
      </c>
      <c r="AC9" s="0" t="n">
        <v>11.126</v>
      </c>
      <c r="AD9" s="0" t="n">
        <v>3.572</v>
      </c>
      <c r="AE9" s="0" t="n">
        <v>7.171</v>
      </c>
      <c r="AF9" s="0" t="n">
        <v>0.173</v>
      </c>
      <c r="AG9" s="0" t="n">
        <v>0.145</v>
      </c>
      <c r="AH9" s="0" t="n">
        <v>101.1</v>
      </c>
      <c r="AJ9" s="0" t="n">
        <v>1900</v>
      </c>
      <c r="BF9" s="0" t="n">
        <f aca="false">IF(E9&lt;11,-3.6797*E9^2+48.115*E9-53.83,280.92*EXP(-0.2027*E9))</f>
        <v>99.304528</v>
      </c>
      <c r="BG9" s="1" t="n">
        <f aca="false">32.208*LN(F9)+21.438</f>
        <v>101.739161217428</v>
      </c>
      <c r="BH9" s="1" t="n">
        <f aca="false">IF(G9&lt;=2, -10*G9+100, 88.958*EXP(-0.0755*G9))</f>
        <v>53.2375699001289</v>
      </c>
      <c r="BI9" s="1" t="n">
        <f aca="false">IF(I9&lt;=100, 0.0053*(I9)^2-1.0332*I9+100.76, 122.82*EXP(-0.0092*I9))</f>
        <v>91.609637</v>
      </c>
      <c r="BJ9" s="0" t="n">
        <f aca="false">IF(P9&lt;=1000, -6.942*LN(P9)+107.59, -36.304*LN(P9)+310.72)</f>
        <v>-89.8906343628445</v>
      </c>
      <c r="BK9" s="0" t="e">
        <f aca="false">BF9^0.04*BG9^0.22*BH9^0.51*BI9^0.06*BJ9^0.17</f>
        <v>#NUM!</v>
      </c>
      <c r="BL9" s="0" t="e">
        <f aca="false">IF(BK9&gt;=90, "Very Good", IF(BK9&gt;=80, "Good", IF(BK9&gt;=70, "Slightly Good", IF(BK9&gt;=60, "Average", IF(BK9&gt;=50, "Slightly Poor", IF(BK9&gt;=40, "Poor", "Very Poor"))))))</f>
        <v>#NUM!</v>
      </c>
      <c r="BM9" s="2" t="n">
        <f aca="false">IF(P9&lt;=1000, -6.942*LN(P9)+107.59, IF(AND(P9&gt;1000, P9&lt;=5213),-36.304*LN(P9)+310.72, IF(P9&gt;5213, 10)))</f>
        <v>10</v>
      </c>
      <c r="BN9" s="2" t="n">
        <f aca="false">BF9^0.04*BG9^0.22*BH9^0.51*BI9^0.06*BM9^0.17</f>
        <v>48.93436074722</v>
      </c>
      <c r="BO9" s="3" t="str">
        <f aca="false">IF(BN9&gt;=90, "Very Good", IF(BN9&gt;=80, "Good", IF(BN9&gt;=70, "Slightly Good", IF(BN9&gt;=60, "Average", IF(BN9&gt;=50, "Slightly Poor", IF(BN9&gt;=40, "Poor", "Very Poor"))))))</f>
        <v>Poor</v>
      </c>
      <c r="BP9" s="2" t="n">
        <f aca="false">IF(AJ9&lt;=1000, -6.942*LN(AJ9)+107.59, IF(AND(AJ9&gt;1000, AJ9&lt;=5213),-36.304*LN(AJ9)+310.72, IF(AJ9&gt;5213, 10)))</f>
        <v>36.6389888682299</v>
      </c>
      <c r="BQ9" s="2" t="n">
        <f aca="false">BF9^0.04*BG9^0.22*BH9^0.51*BI9^0.06*BP9^0.17</f>
        <v>61.0217011823996</v>
      </c>
      <c r="BR9" s="0" t="str">
        <f aca="false">IF(BQ9&gt;=90, "Very Good", IF(BQ9&gt;=80, "Good", IF(BQ9&gt;=70, "Slightly Good", IF(BQ9&gt;=60, "Average", IF(BQ9&gt;=50, "Slightly Poor", IF(BQ9&gt;=40, "Poor", "Very Poor"))))))</f>
        <v>Average</v>
      </c>
      <c r="BT9" s="2" t="n">
        <f aca="false">9.81*LN(AH9)+30.6</f>
        <v>75.8840403363192</v>
      </c>
      <c r="BU9" s="0" t="str">
        <f aca="false">IF(BT9&lt;30, "Clean water", IF(AND(BT9&gt;=30, BT9&lt;40), "Hypolimia", IF(AND(BT9&gt;=40,BT9&lt;50), "Mesotrophic", IF(AND(BT9&gt;=50, BT9&lt;70), "Eutrophic", IF(BT9&gt;70,"Hypertrophic")))))</f>
        <v>Hypertrophic</v>
      </c>
      <c r="CM9" s="0" t="n">
        <f aca="false">IF(G9&gt;H9,1,0)</f>
        <v>0</v>
      </c>
      <c r="CO9" s="17" t="n">
        <f aca="false">14.652-0.41022*M9+0.007991*M9*M9-0.000077774*M9*M9*M9</f>
        <v>12.824635876674</v>
      </c>
      <c r="CP9" s="1" t="n">
        <f aca="false">F9/CO9*100</f>
        <v>94.3496573030038</v>
      </c>
    </row>
    <row r="10" customFormat="false" ht="12.5" hidden="false" customHeight="false" outlineLevel="0" collapsed="false">
      <c r="A10" s="0" t="n">
        <v>9</v>
      </c>
      <c r="B10" s="15" t="s">
        <v>89</v>
      </c>
      <c r="C10" s="16" t="s">
        <v>90</v>
      </c>
      <c r="D10" s="0" t="s">
        <v>74</v>
      </c>
      <c r="E10" s="0" t="n">
        <v>7.9</v>
      </c>
      <c r="F10" s="0" t="n">
        <v>10.3</v>
      </c>
      <c r="G10" s="0" t="n">
        <v>1.9</v>
      </c>
      <c r="H10" s="0" t="n">
        <v>4.2</v>
      </c>
      <c r="I10" s="0" t="n">
        <v>2.8</v>
      </c>
      <c r="J10" s="0" t="n">
        <v>3.146</v>
      </c>
      <c r="K10" s="0" t="n">
        <v>0.044</v>
      </c>
      <c r="L10" s="0" t="n">
        <v>2</v>
      </c>
      <c r="M10" s="0" t="n">
        <v>2.4</v>
      </c>
      <c r="N10" s="0" t="n">
        <v>0</v>
      </c>
      <c r="O10" s="0" t="n">
        <v>401</v>
      </c>
      <c r="P10" s="0" t="n">
        <v>13000</v>
      </c>
      <c r="AC10" s="0" t="n">
        <v>2.902</v>
      </c>
      <c r="AD10" s="0" t="n">
        <v>0.243</v>
      </c>
      <c r="AE10" s="0" t="n">
        <v>2.23</v>
      </c>
      <c r="AF10" s="0" t="n">
        <v>0.015</v>
      </c>
      <c r="AG10" s="0" t="n">
        <v>0.005</v>
      </c>
      <c r="AH10" s="0" t="n">
        <v>5.4</v>
      </c>
      <c r="AJ10" s="0" t="n">
        <v>500</v>
      </c>
      <c r="BF10" s="0" t="n">
        <f aca="false">IF(E10&lt;11,-3.6797*E10^2+48.115*E10-53.83,280.92*EXP(-0.2027*E10))</f>
        <v>96.6284230000001</v>
      </c>
      <c r="BG10" s="1" t="n">
        <f aca="false">32.208*LN(F10)+21.438</f>
        <v>96.5516905777479</v>
      </c>
      <c r="BH10" s="1" t="n">
        <f aca="false">IF(G10&lt;=2, -10*G10+100, 88.958*EXP(-0.0755*G10))</f>
        <v>81</v>
      </c>
      <c r="BI10" s="1" t="n">
        <f aca="false">IF(I10&lt;=100, 0.0053*(I10)^2-1.0332*I10+100.76, 122.82*EXP(-0.0092*I10))</f>
        <v>97.908592</v>
      </c>
      <c r="BJ10" s="0" t="n">
        <f aca="false">IF(P10&lt;=1000, -6.942*LN(P10)+107.59, -36.304*LN(P10)+310.72)</f>
        <v>-33.1770691214511</v>
      </c>
      <c r="BK10" s="0" t="e">
        <f aca="false">BF10^0.04*BG10^0.22*BH10^0.51*BI10^0.06*BJ10^0.17</f>
        <v>#NUM!</v>
      </c>
      <c r="BL10" s="0" t="e">
        <f aca="false">IF(BK10&gt;=90, "Very Good", IF(BK10&gt;=80, "Good", IF(BK10&gt;=70, "Slightly Good", IF(BK10&gt;=60, "Average", IF(BK10&gt;=50, "Slightly Poor", IF(BK10&gt;=40, "Poor", "Very Poor"))))))</f>
        <v>#NUM!</v>
      </c>
      <c r="BM10" s="2" t="n">
        <f aca="false">IF(P10&lt;=1000, -6.942*LN(P10)+107.59, IF(AND(P10&gt;1000, P10&lt;=5213),-36.304*LN(P10)+310.72, IF(P10&gt;5213, 10)))</f>
        <v>10</v>
      </c>
      <c r="BN10" s="2" t="n">
        <f aca="false">BF10^0.04*BG10^0.22*BH10^0.51*BI10^0.06*BM10^0.17</f>
        <v>60.0935662210229</v>
      </c>
      <c r="BO10" s="3" t="str">
        <f aca="false">IF(BN10&gt;=90, "Very Good", IF(BN10&gt;=80, "Good", IF(BN10&gt;=70, "Slightly Good", IF(BN10&gt;=60, "Average", IF(BN10&gt;=50, "Slightly Poor", IF(BN10&gt;=40, "Poor", "Very Poor"))))))</f>
        <v>Average</v>
      </c>
      <c r="BP10" s="2" t="n">
        <f aca="false">IF(AJ10&lt;=1000, -6.942*LN(AJ10)+107.59, IF(AND(AJ10&gt;1000, AJ10&lt;=5213),-36.304*LN(AJ10)+310.72, IF(AJ10&gt;5213, 10)))</f>
        <v>64.4481905807532</v>
      </c>
      <c r="BQ10" s="2" t="n">
        <f aca="false">BF10^0.04*BG10^0.22*BH10^0.51*BI10^0.06*BP10^0.17</f>
        <v>82.4885750895318</v>
      </c>
      <c r="BR10" s="0" t="str">
        <f aca="false">IF(BQ10&gt;=90, "Very Good", IF(BQ10&gt;=80, "Good", IF(BQ10&gt;=70, "Slightly Good", IF(BQ10&gt;=60, "Average", IF(BQ10&gt;=50, "Slightly Poor", IF(BQ10&gt;=40, "Poor", "Very Poor"))))))</f>
        <v>Good</v>
      </c>
      <c r="BT10" s="2" t="n">
        <f aca="false">9.81*LN(AH10)+30.6</f>
        <v>47.143573734524</v>
      </c>
      <c r="BU10" s="0" t="str">
        <f aca="false">IF(BT10&lt;30, "Clean water", IF(AND(BT10&gt;=30, BT10&lt;40), "Hypolimia", IF(AND(BT10&gt;=40,BT10&lt;50), "Mesotrophic", IF(AND(BT10&gt;=50, BT10&lt;70), "Eutrophic", IF(BT10&gt;70,"Hypertrophic")))))</f>
        <v>Mesotrophic</v>
      </c>
      <c r="CM10" s="0" t="n">
        <f aca="false">IF(G10&gt;H10,1,0)</f>
        <v>0</v>
      </c>
      <c r="CO10" s="17" t="n">
        <f aca="false">14.652-0.41022*M10+0.007991*M10*M10-0.000077774*M10*M10*M10</f>
        <v>13.712425012224</v>
      </c>
      <c r="CP10" s="1" t="n">
        <f aca="false">F10/CO10*100</f>
        <v>75.1143578967106</v>
      </c>
    </row>
    <row r="11" customFormat="false" ht="12.5" hidden="false" customHeight="false" outlineLevel="0" collapsed="false">
      <c r="A11" s="0" t="n">
        <v>10</v>
      </c>
      <c r="B11" s="15" t="s">
        <v>91</v>
      </c>
      <c r="C11" s="16" t="s">
        <v>92</v>
      </c>
      <c r="D11" s="0" t="s">
        <v>74</v>
      </c>
      <c r="E11" s="0" t="n">
        <v>7.6</v>
      </c>
      <c r="F11" s="0" t="n">
        <v>13.5</v>
      </c>
      <c r="G11" s="0" t="n">
        <v>1</v>
      </c>
      <c r="H11" s="0" t="n">
        <v>2.9</v>
      </c>
      <c r="I11" s="0" t="n">
        <v>0.8</v>
      </c>
      <c r="J11" s="0" t="n">
        <v>3.742</v>
      </c>
      <c r="K11" s="0" t="n">
        <v>0.007</v>
      </c>
      <c r="L11" s="0" t="n">
        <v>1.4</v>
      </c>
      <c r="M11" s="0" t="n">
        <v>5.5</v>
      </c>
      <c r="N11" s="0" t="n">
        <v>0</v>
      </c>
      <c r="O11" s="0" t="n">
        <v>494</v>
      </c>
      <c r="P11" s="0" t="n">
        <v>5200</v>
      </c>
      <c r="AC11" s="0" t="n">
        <v>3.592</v>
      </c>
      <c r="AD11" s="0" t="n">
        <v>0.193</v>
      </c>
      <c r="AE11" s="0" t="n">
        <v>2.959</v>
      </c>
      <c r="AF11" s="0" t="n">
        <v>0.006</v>
      </c>
      <c r="AG11" s="0" t="n">
        <v>0.003</v>
      </c>
      <c r="AH11" s="0" t="n">
        <v>3.5</v>
      </c>
      <c r="AJ11" s="0" t="n">
        <v>600</v>
      </c>
      <c r="BF11" s="0" t="n">
        <f aca="false">IF(E11&lt;11,-3.6797*E11^2+48.115*E11-53.83,280.92*EXP(-0.2027*E11))</f>
        <v>99.304528</v>
      </c>
      <c r="BG11" s="1" t="n">
        <f aca="false">32.208*LN(F11)+21.438</f>
        <v>105.265429388793</v>
      </c>
      <c r="BH11" s="1" t="n">
        <f aca="false">IF(G11&lt;=2, -10*G11+100, 88.958*EXP(-0.0755*G11))</f>
        <v>90</v>
      </c>
      <c r="BI11" s="1" t="n">
        <f aca="false">IF(I11&lt;=100, 0.0053*(I11)^2-1.0332*I11+100.76, 122.82*EXP(-0.0092*I11))</f>
        <v>99.936832</v>
      </c>
      <c r="BJ11" s="0" t="n">
        <f aca="false">IF(P11&lt;=1000, -6.942*LN(P11)+107.59, -36.304*LN(P11)+310.72)</f>
        <v>0.087949608508211</v>
      </c>
      <c r="BK11" s="0" t="n">
        <f aca="false">BF11^0.04*BG11^0.22*BH11^0.51*BI11^0.06*BJ11^0.17</f>
        <v>28.9700076551702</v>
      </c>
      <c r="BL11" s="0" t="str">
        <f aca="false">IF(BK11&gt;=90, "Very Good", IF(BK11&gt;=80, "Good", IF(BK11&gt;=70, "Slightly Good", IF(BK11&gt;=60, "Average", IF(BK11&gt;=50, "Slightly Poor", IF(BK11&gt;=40, "Poor", "Very Poor"))))))</f>
        <v>Very Poor</v>
      </c>
      <c r="BM11" s="2" t="n">
        <f aca="false">IF(P11&lt;=1000, -6.942*LN(P11)+107.59, IF(AND(P11&gt;1000, P11&lt;=5213),-36.304*LN(P11)+310.72, IF(P11&gt;5213, 10)))</f>
        <v>0.087949608508211</v>
      </c>
      <c r="BN11" s="2" t="n">
        <f aca="false">BF11^0.04*BG11^0.22*BH11^0.51*BI11^0.06*BM11^0.17</f>
        <v>28.9700076551702</v>
      </c>
      <c r="BO11" s="3" t="str">
        <f aca="false">IF(BN11&gt;=90, "Very Good", IF(BN11&gt;=80, "Good", IF(BN11&gt;=70, "Slightly Good", IF(BN11&gt;=60, "Average", IF(BN11&gt;=50, "Slightly Poor", IF(BN11&gt;=40, "Poor", "Very Poor"))))))</f>
        <v>Very Poor</v>
      </c>
      <c r="BP11" s="2" t="n">
        <f aca="false">IF(AJ11&lt;=1000, -6.942*LN(AJ11)+107.59, IF(AND(AJ11&gt;1000, AJ11&lt;=5213),-36.304*LN(AJ11)+310.72, IF(AJ11&gt;5213, 10)))</f>
        <v>63.1825143334895</v>
      </c>
      <c r="BQ11" s="2" t="n">
        <f aca="false">BF11^0.04*BG11^0.22*BH11^0.51*BI11^0.06*BP11^0.17</f>
        <v>88.6197088626592</v>
      </c>
      <c r="BR11" s="0" t="str">
        <f aca="false">IF(BQ11&gt;=90, "Very Good", IF(BQ11&gt;=80, "Good", IF(BQ11&gt;=70, "Slightly Good", IF(BQ11&gt;=60, "Average", IF(BQ11&gt;=50, "Slightly Poor", IF(BQ11&gt;=40, "Poor", "Very Poor"))))))</f>
        <v>Good</v>
      </c>
      <c r="BT11" s="2" t="n">
        <f aca="false">9.81*LN(AH11)+30.6</f>
        <v>42.8896047209396</v>
      </c>
      <c r="BU11" s="0" t="str">
        <f aca="false">IF(BT11&lt;30, "Clean water", IF(AND(BT11&gt;=30, BT11&lt;40), "Hypolimia", IF(AND(BT11&gt;=40,BT11&lt;50), "Mesotrophic", IF(AND(BT11&gt;=50, BT11&lt;70), "Eutrophic", IF(BT11&gt;70,"Hypertrophic")))))</f>
        <v>Mesotrophic</v>
      </c>
      <c r="CM11" s="0" t="n">
        <f aca="false">IF(G11&gt;H11,1,0)</f>
        <v>0</v>
      </c>
      <c r="CO11" s="17" t="n">
        <f aca="false">14.652-0.41022*M11+0.007991*M11*M11-0.000077774*M11*M11*M11</f>
        <v>12.62457810075</v>
      </c>
      <c r="CP11" s="1" t="n">
        <f aca="false">F11/CO11*100</f>
        <v>106.934266573217</v>
      </c>
    </row>
    <row r="12" customFormat="false" ht="12.5" hidden="false" customHeight="false" outlineLevel="0" collapsed="false">
      <c r="A12" s="0" t="n">
        <v>11</v>
      </c>
      <c r="B12" s="15" t="s">
        <v>93</v>
      </c>
      <c r="C12" s="16" t="s">
        <v>94</v>
      </c>
      <c r="D12" s="0" t="s">
        <v>74</v>
      </c>
      <c r="E12" s="0" t="n">
        <v>7.7</v>
      </c>
      <c r="F12" s="0" t="n">
        <v>10.5</v>
      </c>
      <c r="G12" s="0" t="n">
        <v>9.9</v>
      </c>
      <c r="H12" s="0" t="n">
        <v>9.9</v>
      </c>
      <c r="I12" s="0" t="n">
        <v>10.5</v>
      </c>
      <c r="J12" s="0" t="n">
        <v>23.01</v>
      </c>
      <c r="K12" s="0" t="n">
        <v>0.16</v>
      </c>
      <c r="L12" s="0" t="n">
        <v>7.3</v>
      </c>
      <c r="M12" s="0" t="n">
        <v>3.1</v>
      </c>
      <c r="N12" s="0" t="n">
        <v>0</v>
      </c>
      <c r="O12" s="0" t="n">
        <v>874</v>
      </c>
      <c r="P12" s="0" t="n">
        <v>13000</v>
      </c>
      <c r="AC12" s="0" t="n">
        <v>20.93</v>
      </c>
      <c r="AD12" s="0" t="n">
        <v>12.053</v>
      </c>
      <c r="AE12" s="0" t="n">
        <v>5.69</v>
      </c>
      <c r="AF12" s="0" t="n">
        <v>0.08</v>
      </c>
      <c r="AG12" s="0" t="n">
        <v>0.057</v>
      </c>
      <c r="AH12" s="0" t="n">
        <v>21.9</v>
      </c>
      <c r="AJ12" s="0" t="n">
        <v>2000</v>
      </c>
      <c r="BD12" s="0" t="n">
        <v>3.93</v>
      </c>
      <c r="BF12" s="0" t="n">
        <f aca="false">IF(E12&lt;11,-3.6797*E12^2+48.115*E12-53.83,280.92*EXP(-0.2027*E12))</f>
        <v>98.486087</v>
      </c>
      <c r="BG12" s="1" t="n">
        <f aca="false">32.208*LN(F12)+21.438</f>
        <v>97.1710942827213</v>
      </c>
      <c r="BH12" s="1" t="n">
        <f aca="false">IF(G12&lt;=2, -10*G12+100, 88.958*EXP(-0.0755*G12))</f>
        <v>42.1280735336964</v>
      </c>
      <c r="BI12" s="1" t="n">
        <f aca="false">IF(I12&lt;=100, 0.0053*(I12)^2-1.0332*I12+100.76, 122.82*EXP(-0.0092*I12))</f>
        <v>90.495725</v>
      </c>
      <c r="BJ12" s="0" t="n">
        <f aca="false">IF(P12&lt;=1000, -6.942*LN(P12)+107.59, -36.304*LN(P12)+310.72)</f>
        <v>-33.1770691214511</v>
      </c>
      <c r="BK12" s="0" t="e">
        <f aca="false">BF12^0.04*BG12^0.22*BH12^0.51*BI12^0.06*BJ12^0.17</f>
        <v>#NUM!</v>
      </c>
      <c r="BL12" s="0" t="e">
        <f aca="false">IF(BK12&gt;=90, "Very Good", IF(BK12&gt;=80, "Good", IF(BK12&gt;=70, "Slightly Good", IF(BK12&gt;=60, "Average", IF(BK12&gt;=50, "Slightly Poor", IF(BK12&gt;=40, "Poor", "Very Poor"))))))</f>
        <v>#NUM!</v>
      </c>
      <c r="BM12" s="2" t="n">
        <f aca="false">IF(P12&lt;=1000, -6.942*LN(P12)+107.59, IF(AND(P12&gt;1000, P12&lt;=5213),-36.304*LN(P12)+310.72, IF(P12&gt;5213, 10)))</f>
        <v>10</v>
      </c>
      <c r="BN12" s="2" t="n">
        <f aca="false">BF12^0.04*BG12^0.22*BH12^0.51*BI12^0.06*BM12^0.17</f>
        <v>42.9459639895225</v>
      </c>
      <c r="BO12" s="3" t="str">
        <f aca="false">IF(BN12&gt;=90, "Very Good", IF(BN12&gt;=80, "Good", IF(BN12&gt;=70, "Slightly Good", IF(BN12&gt;=60, "Average", IF(BN12&gt;=50, "Slightly Poor", IF(BN12&gt;=40, "Poor", "Very Poor"))))))</f>
        <v>Poor</v>
      </c>
      <c r="BP12" s="2" t="n">
        <f aca="false">IF(AJ12&lt;=1000, -6.942*LN(AJ12)+107.59, IF(AND(AJ12&gt;1000, AJ12&lt;=5213),-36.304*LN(AJ12)+310.72, IF(AJ12&gt;5213, 10)))</f>
        <v>34.7768371087843</v>
      </c>
      <c r="BQ12" s="2" t="n">
        <f aca="false">BF12^0.04*BG12^0.22*BH12^0.51*BI12^0.06*BP12^0.17</f>
        <v>53.0813145313177</v>
      </c>
      <c r="BR12" s="0" t="str">
        <f aca="false">IF(BQ12&gt;=90, "Very Good", IF(BQ12&gt;=80, "Good", IF(BQ12&gt;=70, "Slightly Good", IF(BQ12&gt;=60, "Average", IF(BQ12&gt;=50, "Slightly Poor", IF(BQ12&gt;=40, "Poor", "Very Poor"))))))</f>
        <v>Slightly Poor</v>
      </c>
      <c r="BT12" s="2" t="n">
        <f aca="false">9.81*LN(AH12)+30.6</f>
        <v>60.8784339072283</v>
      </c>
      <c r="BU12" s="0" t="str">
        <f aca="false">IF(BT12&lt;30, "Clean water", IF(AND(BT12&gt;=30, BT12&lt;40), "Hypolimia", IF(AND(BT12&gt;=40,BT12&lt;50), "Mesotrophic", IF(AND(BT12&gt;=50, BT12&lt;70), "Eutrophic", IF(BT12&gt;70,"Hypertrophic")))))</f>
        <v>Eutrophic</v>
      </c>
      <c r="CM12" s="0" t="n">
        <f aca="false">IF(G12&gt;H12,1,0)</f>
        <v>0</v>
      </c>
      <c r="CO12" s="17" t="n">
        <f aca="false">14.652-0.41022*M12+0.007991*M12*M12-0.000077774*M12*M12*M12</f>
        <v>13.454794544766</v>
      </c>
      <c r="CP12" s="1" t="n">
        <f aca="false">F12/CO12*100</f>
        <v>78.0390957666802</v>
      </c>
    </row>
    <row r="13" customFormat="false" ht="12.5" hidden="false" customHeight="false" outlineLevel="0" collapsed="false">
      <c r="A13" s="0" t="n">
        <v>12</v>
      </c>
      <c r="B13" s="15" t="s">
        <v>95</v>
      </c>
      <c r="C13" s="16" t="s">
        <v>96</v>
      </c>
      <c r="D13" s="0" t="s">
        <v>74</v>
      </c>
      <c r="E13" s="0" t="n">
        <v>8.1</v>
      </c>
      <c r="F13" s="0" t="n">
        <v>10.9</v>
      </c>
      <c r="G13" s="0" t="n">
        <v>6.2</v>
      </c>
      <c r="H13" s="0" t="n">
        <v>8.7</v>
      </c>
      <c r="I13" s="0" t="n">
        <v>4.4</v>
      </c>
      <c r="J13" s="0" t="n">
        <v>15.902</v>
      </c>
      <c r="K13" s="0" t="n">
        <v>0.063</v>
      </c>
      <c r="L13" s="0" t="n">
        <v>5.4</v>
      </c>
      <c r="M13" s="0" t="n">
        <v>3.9</v>
      </c>
      <c r="N13" s="0" t="n">
        <v>0</v>
      </c>
      <c r="O13" s="0" t="n">
        <v>841</v>
      </c>
      <c r="P13" s="0" t="n">
        <v>10000</v>
      </c>
      <c r="AC13" s="0" t="n">
        <v>15.106</v>
      </c>
      <c r="AD13" s="0" t="n">
        <v>7.307</v>
      </c>
      <c r="AE13" s="0" t="n">
        <v>5.131</v>
      </c>
      <c r="AF13" s="0" t="n">
        <v>0.042</v>
      </c>
      <c r="AG13" s="0" t="n">
        <v>0.014</v>
      </c>
      <c r="AH13" s="0" t="n">
        <v>7.9</v>
      </c>
      <c r="AJ13" s="0" t="n">
        <v>4000</v>
      </c>
      <c r="BF13" s="0" t="n">
        <f aca="false">IF(E13&lt;11,-3.6797*E13^2+48.115*E13-53.83,280.92*EXP(-0.2027*E13))</f>
        <v>94.476383</v>
      </c>
      <c r="BG13" s="1" t="n">
        <f aca="false">32.208*LN(F13)+21.438</f>
        <v>98.375271915684</v>
      </c>
      <c r="BH13" s="1" t="n">
        <f aca="false">IF(G13&lt;=2, -10*G13+100, 88.958*EXP(-0.0755*G13))</f>
        <v>55.7046902099751</v>
      </c>
      <c r="BI13" s="1" t="n">
        <f aca="false">IF(I13&lt;=100, 0.0053*(I13)^2-1.0332*I13+100.76, 122.82*EXP(-0.0092*I13))</f>
        <v>96.316528</v>
      </c>
      <c r="BJ13" s="0" t="n">
        <f aca="false">IF(P13&lt;=1000, -6.942*LN(P13)+107.59, -36.304*LN(P13)+310.72)</f>
        <v>-23.6521968642234</v>
      </c>
      <c r="BK13" s="0" t="e">
        <f aca="false">BF13^0.04*BG13^0.22*BH13^0.51*BI13^0.06*BJ13^0.17</f>
        <v>#NUM!</v>
      </c>
      <c r="BL13" s="0" t="e">
        <f aca="false">IF(BK13&gt;=90, "Very Good", IF(BK13&gt;=80, "Good", IF(BK13&gt;=70, "Slightly Good", IF(BK13&gt;=60, "Average", IF(BK13&gt;=50, "Slightly Poor", IF(BK13&gt;=40, "Poor", "Very Poor"))))))</f>
        <v>#NUM!</v>
      </c>
      <c r="BM13" s="2" t="n">
        <f aca="false">IF(P13&lt;=1000, -6.942*LN(P13)+107.59, IF(AND(P13&gt;1000, P13&lt;=5213),-36.304*LN(P13)+310.72, IF(P13&gt;5213, 10)))</f>
        <v>10</v>
      </c>
      <c r="BN13" s="2" t="n">
        <f aca="false">BF13^0.04*BG13^0.22*BH13^0.51*BI13^0.06*BM13^0.17</f>
        <v>49.7593486526456</v>
      </c>
      <c r="BO13" s="3" t="str">
        <f aca="false">IF(BN13&gt;=90, "Very Good", IF(BN13&gt;=80, "Good", IF(BN13&gt;=70, "Slightly Good", IF(BN13&gt;=60, "Average", IF(BN13&gt;=50, "Slightly Poor", IF(BN13&gt;=40, "Poor", "Very Poor"))))))</f>
        <v>Poor</v>
      </c>
      <c r="BP13" s="2" t="n">
        <f aca="false">IF(AJ13&lt;=1000, -6.942*LN(AJ13)+107.59, IF(AND(AJ13&gt;1000, AJ13&lt;=5213),-36.304*LN(AJ13)+310.72, IF(AJ13&gt;5213, 10)))</f>
        <v>9.61282186573601</v>
      </c>
      <c r="BQ13" s="2" t="n">
        <f aca="false">BF13^0.04*BG13^0.22*BH13^0.51*BI13^0.06*BP13^0.17</f>
        <v>49.4264408992088</v>
      </c>
      <c r="BR13" s="0" t="str">
        <f aca="false">IF(BQ13&gt;=90, "Very Good", IF(BQ13&gt;=80, "Good", IF(BQ13&gt;=70, "Slightly Good", IF(BQ13&gt;=60, "Average", IF(BQ13&gt;=50, "Slightly Poor", IF(BQ13&gt;=40, "Poor", "Very Poor"))))))</f>
        <v>Poor</v>
      </c>
      <c r="BT13" s="2" t="n">
        <f aca="false">9.81*LN(AH13)+30.6</f>
        <v>50.8759236704299</v>
      </c>
      <c r="BU13" s="0" t="str">
        <f aca="false">IF(BT13&lt;30, "Clean water", IF(AND(BT13&gt;=30, BT13&lt;40), "Hypolimia", IF(AND(BT13&gt;=40,BT13&lt;50), "Mesotrophic", IF(AND(BT13&gt;=50, BT13&lt;70), "Eutrophic", IF(BT13&gt;70,"Hypertrophic")))))</f>
        <v>Eutrophic</v>
      </c>
      <c r="CM13" s="0" t="n">
        <f aca="false">IF(G13&gt;H13,1,0)</f>
        <v>0</v>
      </c>
      <c r="CO13" s="17" t="n">
        <f aca="false">14.652-0.41022*M13+0.007991*M13*M13-0.000077774*M13*M13*M13</f>
        <v>13.169071634094</v>
      </c>
      <c r="CP13" s="1" t="n">
        <f aca="false">F13/CO13*100</f>
        <v>82.7696917661265</v>
      </c>
    </row>
    <row r="14" customFormat="false" ht="12.5" hidden="false" customHeight="false" outlineLevel="0" collapsed="false">
      <c r="A14" s="0" t="n">
        <v>13</v>
      </c>
      <c r="B14" s="15" t="s">
        <v>97</v>
      </c>
      <c r="C14" s="16" t="s">
        <v>98</v>
      </c>
      <c r="D14" s="0" t="s">
        <v>74</v>
      </c>
      <c r="E14" s="0" t="n">
        <v>8.2</v>
      </c>
      <c r="F14" s="0" t="n">
        <v>14.1</v>
      </c>
      <c r="G14" s="0" t="n">
        <v>1.5</v>
      </c>
      <c r="H14" s="0" t="n">
        <v>4.5</v>
      </c>
      <c r="I14" s="0" t="n">
        <v>3</v>
      </c>
      <c r="J14" s="0" t="n">
        <v>3.721</v>
      </c>
      <c r="K14" s="0" t="n">
        <v>0.021</v>
      </c>
      <c r="L14" s="0" t="n">
        <v>2.1</v>
      </c>
      <c r="M14" s="0" t="n">
        <v>3.8</v>
      </c>
      <c r="N14" s="0" t="n">
        <v>0</v>
      </c>
      <c r="O14" s="0" t="n">
        <v>324</v>
      </c>
      <c r="P14" s="0" t="n">
        <v>190</v>
      </c>
      <c r="AC14" s="0" t="n">
        <v>3.705</v>
      </c>
      <c r="AD14" s="0" t="n">
        <v>0.068</v>
      </c>
      <c r="AE14" s="0" t="n">
        <v>3.296</v>
      </c>
      <c r="AF14" s="0" t="n">
        <v>0.012</v>
      </c>
      <c r="AG14" s="0" t="n">
        <v>0.004</v>
      </c>
      <c r="AH14" s="0" t="n">
        <v>15.7</v>
      </c>
      <c r="AJ14" s="0" t="n">
        <v>8</v>
      </c>
      <c r="BF14" s="0" t="n">
        <f aca="false">IF(E14&lt;11,-3.6797*E14^2+48.115*E14-53.83,280.92*EXP(-0.2027*E14))</f>
        <v>93.289972</v>
      </c>
      <c r="BG14" s="1" t="n">
        <f aca="false">32.208*LN(F14)+21.438</f>
        <v>106.665997874148</v>
      </c>
      <c r="BH14" s="1" t="n">
        <f aca="false">IF(G14&lt;=2, -10*G14+100, 88.958*EXP(-0.0755*G14))</f>
        <v>85</v>
      </c>
      <c r="BI14" s="1" t="n">
        <f aca="false">IF(I14&lt;=100, 0.0053*(I14)^2-1.0332*I14+100.76, 122.82*EXP(-0.0092*I14))</f>
        <v>97.7081</v>
      </c>
      <c r="BJ14" s="0" t="n">
        <f aca="false">IF(P14&lt;=1000, -6.942*LN(P14)+107.59, -36.304*LN(P14)+310.72)</f>
        <v>71.1651588910619</v>
      </c>
      <c r="BK14" s="0" t="n">
        <f aca="false">BF14^0.04*BG14^0.22*BH14^0.51*BI14^0.06*BJ14^0.17</f>
        <v>87.7493820626476</v>
      </c>
      <c r="BL14" s="0" t="str">
        <f aca="false">IF(BK14&gt;=90, "Very Good", IF(BK14&gt;=80, "Good", IF(BK14&gt;=70, "Slightly Good", IF(BK14&gt;=60, "Average", IF(BK14&gt;=50, "Slightly Poor", IF(BK14&gt;=40, "Poor", "Very Poor"))))))</f>
        <v>Good</v>
      </c>
      <c r="BM14" s="2" t="n">
        <f aca="false">IF(P14&lt;=1000, -6.942*LN(P14)+107.59, IF(AND(P14&gt;1000, P14&lt;=5213),-36.304*LN(P14)+310.72, IF(P14&gt;5213, 10)))</f>
        <v>71.1651588910619</v>
      </c>
      <c r="BN14" s="2" t="n">
        <f aca="false">BF14^0.04*BG14^0.22*BH14^0.51*BI14^0.06*BM14^0.17</f>
        <v>87.7493820626476</v>
      </c>
      <c r="BO14" s="3" t="str">
        <f aca="false">IF(BN14&gt;=90, "Very Good", IF(BN14&gt;=80, "Good", IF(BN14&gt;=70, "Slightly Good", IF(BN14&gt;=60, "Average", IF(BN14&gt;=50, "Slightly Poor", IF(BN14&gt;=40, "Poor", "Very Poor"))))))</f>
        <v>Good</v>
      </c>
      <c r="BP14" s="2" t="n">
        <f aca="false">IF(AJ14&lt;=1000, -6.942*LN(AJ14)+107.59, IF(AND(AJ14&gt;1000, AJ14&lt;=5213),-36.304*LN(AJ14)+310.72, IF(AJ14&gt;5213, 10)))</f>
        <v>93.1545168176586</v>
      </c>
      <c r="BQ14" s="2" t="n">
        <f aca="false">BF14^0.04*BG14^0.22*BH14^0.51*BI14^0.06*BP14^0.17</f>
        <v>91.8593294450037</v>
      </c>
      <c r="BR14" s="0" t="str">
        <f aca="false">IF(BQ14&gt;=90, "Very Good", IF(BQ14&gt;=80, "Good", IF(BQ14&gt;=70, "Slightly Good", IF(BQ14&gt;=60, "Average", IF(BQ14&gt;=50, "Slightly Poor", IF(BQ14&gt;=40, "Poor", "Very Poor"))))))</f>
        <v>Very Good</v>
      </c>
      <c r="BT14" s="2" t="n">
        <f aca="false">9.81*LN(AH14)+30.6</f>
        <v>57.6134115881953</v>
      </c>
      <c r="BU14" s="0" t="str">
        <f aca="false">IF(BT14&lt;30, "Clean water", IF(AND(BT14&gt;=30, BT14&lt;40), "Hypolimia", IF(AND(BT14&gt;=40,BT14&lt;50), "Mesotrophic", IF(AND(BT14&gt;=50, BT14&lt;70), "Eutrophic", IF(BT14&gt;70,"Hypertrophic")))))</f>
        <v>Eutrophic</v>
      </c>
      <c r="CM14" s="0" t="n">
        <f aca="false">IF(G14&gt;H14,1,0)</f>
        <v>0</v>
      </c>
      <c r="CO14" s="17" t="n">
        <f aca="false">14.652-0.41022*M14+0.007991*M14*M14-0.000077774*M14*M14*M14</f>
        <v>13.204286425072</v>
      </c>
      <c r="CP14" s="1" t="n">
        <f aca="false">F14/CO14*100</f>
        <v>106.78350609865</v>
      </c>
    </row>
    <row r="15" customFormat="false" ht="12.5" hidden="false" customHeight="false" outlineLevel="0" collapsed="false">
      <c r="A15" s="0" t="n">
        <v>14</v>
      </c>
      <c r="B15" s="15" t="s">
        <v>99</v>
      </c>
      <c r="C15" s="16" t="s">
        <v>100</v>
      </c>
      <c r="D15" s="0" t="s">
        <v>74</v>
      </c>
      <c r="E15" s="0" t="n">
        <v>7.3</v>
      </c>
      <c r="F15" s="0" t="n">
        <v>13.6</v>
      </c>
      <c r="G15" s="0" t="n">
        <v>1.4</v>
      </c>
      <c r="H15" s="0" t="n">
        <v>4</v>
      </c>
      <c r="I15" s="0" t="n">
        <v>0.8</v>
      </c>
      <c r="J15" s="0" t="n">
        <v>7.53</v>
      </c>
      <c r="K15" s="0" t="n">
        <v>0.065</v>
      </c>
      <c r="L15" s="0" t="n">
        <v>2.3</v>
      </c>
      <c r="M15" s="0" t="n">
        <v>2.2</v>
      </c>
      <c r="N15" s="0" t="n">
        <v>0</v>
      </c>
      <c r="O15" s="0" t="n">
        <v>604</v>
      </c>
      <c r="P15" s="0" t="n">
        <v>10000</v>
      </c>
      <c r="AC15" s="0" t="n">
        <v>7.388</v>
      </c>
      <c r="AD15" s="0" t="n">
        <v>0.179</v>
      </c>
      <c r="AE15" s="0" t="n">
        <v>6.666</v>
      </c>
      <c r="AF15" s="0" t="n">
        <v>0.054</v>
      </c>
      <c r="AG15" s="0" t="n">
        <v>0.042</v>
      </c>
      <c r="AH15" s="0" t="n">
        <v>4.5</v>
      </c>
      <c r="AJ15" s="0" t="n">
        <v>4000</v>
      </c>
      <c r="BF15" s="0" t="n">
        <f aca="false">IF(E15&lt;11,-3.6797*E15^2+48.115*E15-53.83,280.92*EXP(-0.2027*E15))</f>
        <v>101.318287</v>
      </c>
      <c r="BG15" s="1" t="n">
        <f aca="false">32.208*LN(F15)+21.438</f>
        <v>105.503127884635</v>
      </c>
      <c r="BH15" s="1" t="n">
        <f aca="false">IF(G15&lt;=2, -10*G15+100, 88.958*EXP(-0.0755*G15))</f>
        <v>86</v>
      </c>
      <c r="BI15" s="1" t="n">
        <f aca="false">IF(I15&lt;=100, 0.0053*(I15)^2-1.0332*I15+100.76, 122.82*EXP(-0.0092*I15))</f>
        <v>99.936832</v>
      </c>
      <c r="BJ15" s="0" t="n">
        <f aca="false">IF(P15&lt;=1000, -6.942*LN(P15)+107.59, -36.304*LN(P15)+310.72)</f>
        <v>-23.6521968642234</v>
      </c>
      <c r="BK15" s="0" t="e">
        <f aca="false">BF15^0.04*BG15^0.22*BH15^0.51*BI15^0.06*BJ15^0.17</f>
        <v>#NUM!</v>
      </c>
      <c r="BL15" s="0" t="e">
        <f aca="false">IF(BK15&gt;=90, "Very Good", IF(BK15&gt;=80, "Good", IF(BK15&gt;=70, "Slightly Good", IF(BK15&gt;=60, "Average", IF(BK15&gt;=50, "Slightly Poor", IF(BK15&gt;=40, "Poor", "Very Poor"))))))</f>
        <v>#NUM!</v>
      </c>
      <c r="BM15" s="2" t="n">
        <f aca="false">IF(P15&lt;=1000, -6.942*LN(P15)+107.59, IF(AND(P15&gt;1000, P15&lt;=5213),-36.304*LN(P15)+310.72, IF(P15&gt;5213, 10)))</f>
        <v>10</v>
      </c>
      <c r="BN15" s="2" t="n">
        <f aca="false">BF15^0.04*BG15^0.22*BH15^0.51*BI15^0.06*BM15^0.17</f>
        <v>63.3758259239022</v>
      </c>
      <c r="BO15" s="3" t="str">
        <f aca="false">IF(BN15&gt;=90, "Very Good", IF(BN15&gt;=80, "Good", IF(BN15&gt;=70, "Slightly Good", IF(BN15&gt;=60, "Average", IF(BN15&gt;=50, "Slightly Poor", IF(BN15&gt;=40, "Poor", "Very Poor"))))))</f>
        <v>Average</v>
      </c>
      <c r="BP15" s="2" t="n">
        <f aca="false">IF(AJ15&lt;=1000, -6.942*LN(AJ15)+107.59, IF(AND(AJ15&gt;1000, AJ15&lt;=5213),-36.304*LN(AJ15)+310.72, IF(AJ15&gt;5213, 10)))</f>
        <v>9.61282186573601</v>
      </c>
      <c r="BQ15" s="2" t="n">
        <f aca="false">BF15^0.04*BG15^0.22*BH15^0.51*BI15^0.06*BP15^0.17</f>
        <v>62.951819090979</v>
      </c>
      <c r="BR15" s="0" t="str">
        <f aca="false">IF(BQ15&gt;=90, "Very Good", IF(BQ15&gt;=80, "Good", IF(BQ15&gt;=70, "Slightly Good", IF(BQ15&gt;=60, "Average", IF(BQ15&gt;=50, "Slightly Poor", IF(BQ15&gt;=40, "Poor", "Very Poor"))))))</f>
        <v>Average</v>
      </c>
      <c r="BT15" s="2" t="n">
        <f aca="false">9.81*LN(AH15)+30.6</f>
        <v>45.3549992623753</v>
      </c>
      <c r="BU15" s="0" t="str">
        <f aca="false">IF(BT15&lt;30, "Clean water", IF(AND(BT15&gt;=30, BT15&lt;40), "Hypolimia", IF(AND(BT15&gt;=40,BT15&lt;50), "Mesotrophic", IF(AND(BT15&gt;=50, BT15&lt;70), "Eutrophic", IF(BT15&gt;70,"Hypertrophic")))))</f>
        <v>Mesotrophic</v>
      </c>
      <c r="CM15" s="0" t="n">
        <f aca="false">IF(G15&gt;H15,1,0)</f>
        <v>0</v>
      </c>
      <c r="CO15" s="17" t="n">
        <f aca="false">14.652-0.41022*M15+0.007991*M15*M15-0.000077774*M15*M15*M15</f>
        <v>13.787364302448</v>
      </c>
      <c r="CP15" s="1" t="n">
        <f aca="false">F15/CO15*100</f>
        <v>98.6410433616037</v>
      </c>
    </row>
    <row r="16" customFormat="false" ht="12.5" hidden="false" customHeight="false" outlineLevel="0" collapsed="false">
      <c r="A16" s="0" t="n">
        <v>15</v>
      </c>
      <c r="B16" s="15" t="s">
        <v>101</v>
      </c>
      <c r="C16" s="16" t="s">
        <v>102</v>
      </c>
      <c r="D16" s="0" t="s">
        <v>74</v>
      </c>
      <c r="E16" s="0" t="n">
        <v>8.2</v>
      </c>
      <c r="F16" s="0" t="n">
        <v>15.5</v>
      </c>
      <c r="G16" s="0" t="n">
        <v>6.3</v>
      </c>
      <c r="H16" s="0" t="n">
        <v>11.6</v>
      </c>
      <c r="I16" s="0" t="n">
        <v>18.3</v>
      </c>
      <c r="J16" s="0" t="n">
        <v>8.878</v>
      </c>
      <c r="K16" s="0" t="n">
        <v>0.132</v>
      </c>
      <c r="L16" s="0" t="n">
        <v>5.6</v>
      </c>
      <c r="M16" s="0" t="n">
        <v>3.3</v>
      </c>
      <c r="N16" s="0" t="n">
        <v>0</v>
      </c>
      <c r="O16" s="0" t="n">
        <v>495</v>
      </c>
      <c r="P16" s="0" t="n">
        <v>590</v>
      </c>
      <c r="AC16" s="0" t="n">
        <v>8.493</v>
      </c>
      <c r="AD16" s="0" t="n">
        <v>1.128</v>
      </c>
      <c r="AE16" s="0" t="n">
        <v>6.871</v>
      </c>
      <c r="AF16" s="0" t="n">
        <v>0.034</v>
      </c>
      <c r="AG16" s="0" t="n">
        <v>0.011</v>
      </c>
      <c r="AH16" s="0" t="n">
        <v>211.6</v>
      </c>
      <c r="AJ16" s="0" t="n">
        <v>12</v>
      </c>
      <c r="BF16" s="0" t="n">
        <f aca="false">IF(E16&lt;11,-3.6797*E16^2+48.115*E16-53.83,280.92*EXP(-0.2027*E16))</f>
        <v>93.289972</v>
      </c>
      <c r="BG16" s="1" t="n">
        <f aca="false">32.208*LN(F16)+21.438</f>
        <v>109.714975490583</v>
      </c>
      <c r="BH16" s="1" t="n">
        <f aca="false">IF(G16&lt;=2, -10*G16+100, 88.958*EXP(-0.0755*G16))</f>
        <v>55.2857034641278</v>
      </c>
      <c r="BI16" s="1" t="n">
        <f aca="false">IF(I16&lt;=100, 0.0053*(I16)^2-1.0332*I16+100.76, 122.82*EXP(-0.0092*I16))</f>
        <v>83.627357</v>
      </c>
      <c r="BJ16" s="0" t="n">
        <f aca="false">IF(P16&lt;=1000, -6.942*LN(P16)+107.59, -36.304*LN(P16)+310.72)</f>
        <v>63.2991893488418</v>
      </c>
      <c r="BK16" s="0" t="n">
        <f aca="false">BF16^0.04*BG16^0.22*BH16^0.51*BI16^0.06*BJ16^0.17</f>
        <v>68.8593683642715</v>
      </c>
      <c r="BL16" s="0" t="str">
        <f aca="false">IF(BK16&gt;=90, "Very Good", IF(BK16&gt;=80, "Good", IF(BK16&gt;=70, "Slightly Good", IF(BK16&gt;=60, "Average", IF(BK16&gt;=50, "Slightly Poor", IF(BK16&gt;=40, "Poor", "Very Poor"))))))</f>
        <v>Average</v>
      </c>
      <c r="BM16" s="2" t="n">
        <f aca="false">IF(P16&lt;=1000, -6.942*LN(P16)+107.59, IF(AND(P16&gt;1000, P16&lt;=5213),-36.304*LN(P16)+310.72, IF(P16&gt;5213, 10)))</f>
        <v>63.2991893488418</v>
      </c>
      <c r="BN16" s="2" t="n">
        <f aca="false">BF16^0.04*BG16^0.22*BH16^0.51*BI16^0.06*BM16^0.17</f>
        <v>68.8593683642715</v>
      </c>
      <c r="BO16" s="3" t="str">
        <f aca="false">IF(BN16&gt;=90, "Very Good", IF(BN16&gt;=80, "Good", IF(BN16&gt;=70, "Slightly Good", IF(BN16&gt;=60, "Average", IF(BN16&gt;=50, "Slightly Poor", IF(BN16&gt;=40, "Poor", "Very Poor"))))))</f>
        <v>Average</v>
      </c>
      <c r="BP16" s="2" t="n">
        <f aca="false">IF(AJ16&lt;=1000, -6.942*LN(AJ16)+107.59, IF(AND(AJ16&gt;1000, AJ16&lt;=5213),-36.304*LN(AJ16)+310.72, IF(AJ16&gt;5213, 10)))</f>
        <v>90.3397780371717</v>
      </c>
      <c r="BQ16" s="2" t="n">
        <f aca="false">BF16^0.04*BG16^0.22*BH16^0.51*BI16^0.06*BP16^0.17</f>
        <v>73.1517605416366</v>
      </c>
      <c r="BR16" s="0" t="str">
        <f aca="false">IF(BQ16&gt;=90, "Very Good", IF(BQ16&gt;=80, "Good", IF(BQ16&gt;=70, "Slightly Good", IF(BQ16&gt;=60, "Average", IF(BQ16&gt;=50, "Slightly Poor", IF(BQ16&gt;=40, "Poor", "Very Poor"))))))</f>
        <v>Slightly Good</v>
      </c>
      <c r="BT16" s="2" t="n">
        <f aca="false">9.81*LN(AH16)+30.6</f>
        <v>83.1295844368445</v>
      </c>
      <c r="BU16" s="0" t="str">
        <f aca="false">IF(BT16&lt;30, "Clean water", IF(AND(BT16&gt;=30, BT16&lt;40), "Hypolimia", IF(AND(BT16&gt;=40,BT16&lt;50), "Mesotrophic", IF(AND(BT16&gt;=50, BT16&lt;70), "Eutrophic", IF(BT16&gt;70,"Hypertrophic")))))</f>
        <v>Hypertrophic</v>
      </c>
      <c r="CM16" s="0" t="n">
        <f aca="false">IF(G16&gt;H16,1,0)</f>
        <v>0</v>
      </c>
      <c r="CO16" s="17" t="n">
        <f aca="false">14.652-0.41022*M16+0.007991*M16*M16-0.000077774*M16*M16*M16</f>
        <v>13.382501025762</v>
      </c>
      <c r="CP16" s="1" t="n">
        <f aca="false">F16/CO16*100</f>
        <v>115.822894167254</v>
      </c>
    </row>
    <row r="17" customFormat="false" ht="12.5" hidden="false" customHeight="false" outlineLevel="0" collapsed="false">
      <c r="A17" s="0" t="n">
        <v>16</v>
      </c>
      <c r="B17" s="15" t="s">
        <v>103</v>
      </c>
      <c r="C17" s="16" t="s">
        <v>104</v>
      </c>
      <c r="D17" s="0" t="s">
        <v>74</v>
      </c>
      <c r="E17" s="0" t="n">
        <v>8.1</v>
      </c>
      <c r="F17" s="0" t="n">
        <v>12.5</v>
      </c>
      <c r="G17" s="0" t="n">
        <v>1.3</v>
      </c>
      <c r="H17" s="0" t="n">
        <v>3.3</v>
      </c>
      <c r="I17" s="0" t="n">
        <v>1.6</v>
      </c>
      <c r="J17" s="0" t="n">
        <v>7.738</v>
      </c>
      <c r="K17" s="0" t="n">
        <v>0.011</v>
      </c>
      <c r="L17" s="0" t="n">
        <v>2.2</v>
      </c>
      <c r="M17" s="0" t="n">
        <v>4</v>
      </c>
      <c r="N17" s="0" t="n">
        <v>0</v>
      </c>
      <c r="O17" s="0" t="n">
        <v>565</v>
      </c>
      <c r="P17" s="0" t="n">
        <v>3000</v>
      </c>
      <c r="AC17" s="0" t="n">
        <v>7.507</v>
      </c>
      <c r="AD17" s="0" t="n">
        <v>0.053</v>
      </c>
      <c r="AE17" s="0" t="n">
        <v>7.057</v>
      </c>
      <c r="AF17" s="0" t="n">
        <v>0.009</v>
      </c>
      <c r="AG17" s="0" t="n">
        <v>0.005</v>
      </c>
      <c r="AH17" s="0" t="n">
        <v>4.4</v>
      </c>
      <c r="AJ17" s="0" t="n">
        <v>160</v>
      </c>
      <c r="BF17" s="0" t="n">
        <f aca="false">IF(E17&lt;11,-3.6797*E17^2+48.115*E17-53.83,280.92*EXP(-0.2027*E17))</f>
        <v>94.476383</v>
      </c>
      <c r="BG17" s="1" t="n">
        <f aca="false">32.208*LN(F17)+21.438</f>
        <v>102.78666817588</v>
      </c>
      <c r="BH17" s="1" t="n">
        <f aca="false">IF(G17&lt;=2, -10*G17+100, 88.958*EXP(-0.0755*G17))</f>
        <v>87</v>
      </c>
      <c r="BI17" s="1" t="n">
        <f aca="false">IF(I17&lt;=100, 0.0053*(I17)^2-1.0332*I17+100.76, 122.82*EXP(-0.0092*I17))</f>
        <v>99.120448</v>
      </c>
      <c r="BJ17" s="0" t="n">
        <f aca="false">IF(P17&lt;=1000, -6.942*LN(P17)+107.59, -36.304*LN(P17)+310.72)</f>
        <v>20.0568318240255</v>
      </c>
      <c r="BK17" s="0" t="n">
        <f aca="false">BF17^0.04*BG17^0.22*BH17^0.51*BI17^0.06*BJ17^0.17</f>
        <v>71.1128746226121</v>
      </c>
      <c r="BL17" s="0" t="str">
        <f aca="false">IF(BK17&gt;=90, "Very Good", IF(BK17&gt;=80, "Good", IF(BK17&gt;=70, "Slightly Good", IF(BK17&gt;=60, "Average", IF(BK17&gt;=50, "Slightly Poor", IF(BK17&gt;=40, "Poor", "Very Poor"))))))</f>
        <v>Slightly Good</v>
      </c>
      <c r="BM17" s="2" t="n">
        <f aca="false">IF(P17&lt;=1000, -6.942*LN(P17)+107.59, IF(AND(P17&gt;1000, P17&lt;=5213),-36.304*LN(P17)+310.72, IF(P17&gt;5213, 10)))</f>
        <v>20.0568318240255</v>
      </c>
      <c r="BN17" s="2" t="n">
        <f aca="false">BF17^0.04*BG17^0.22*BH17^0.51*BI17^0.06*BM17^0.17</f>
        <v>71.1128746226121</v>
      </c>
      <c r="BO17" s="3" t="str">
        <f aca="false">IF(BN17&gt;=90, "Very Good", IF(BN17&gt;=80, "Good", IF(BN17&gt;=70, "Slightly Good", IF(BN17&gt;=60, "Average", IF(BN17&gt;=50, "Slightly Poor", IF(BN17&gt;=40, "Poor", "Very Poor"))))))</f>
        <v>Slightly Good</v>
      </c>
      <c r="BP17" s="2" t="n">
        <f aca="false">IF(AJ17&lt;=1000, -6.942*LN(AJ17)+107.59, IF(AND(AJ17&gt;1000, AJ17&lt;=5213),-36.304*LN(AJ17)+310.72, IF(AJ17&gt;5213, 10)))</f>
        <v>72.3581433746468</v>
      </c>
      <c r="BQ17" s="2" t="n">
        <f aca="false">BF17^0.04*BG17^0.22*BH17^0.51*BI17^0.06*BP17^0.17</f>
        <v>88.4456541927573</v>
      </c>
      <c r="BR17" s="0" t="str">
        <f aca="false">IF(BQ17&gt;=90, "Very Good", IF(BQ17&gt;=80, "Good", IF(BQ17&gt;=70, "Slightly Good", IF(BQ17&gt;=60, "Average", IF(BQ17&gt;=50, "Slightly Poor", IF(BQ17&gt;=40, "Poor", "Very Poor"))))))</f>
        <v>Good</v>
      </c>
      <c r="BT17" s="2" t="n">
        <f aca="false">9.81*LN(AH17)+30.6</f>
        <v>45.1345405464666</v>
      </c>
      <c r="BU17" s="0" t="str">
        <f aca="false">IF(BT17&lt;30, "Clean water", IF(AND(BT17&gt;=30, BT17&lt;40), "Hypolimia", IF(AND(BT17&gt;=40,BT17&lt;50), "Mesotrophic", IF(AND(BT17&gt;=50, BT17&lt;70), "Eutrophic", IF(BT17&gt;70,"Hypertrophic")))))</f>
        <v>Mesotrophic</v>
      </c>
      <c r="CM17" s="0" t="n">
        <f aca="false">IF(G17&gt;H17,1,0)</f>
        <v>0</v>
      </c>
      <c r="CO17" s="17" t="n">
        <f aca="false">14.652-0.41022*M17+0.007991*M17*M17-0.000077774*M17*M17*M17</f>
        <v>13.133998464</v>
      </c>
      <c r="CP17" s="1" t="n">
        <f aca="false">F17/CO17*100</f>
        <v>95.1728449966111</v>
      </c>
    </row>
    <row r="18" customFormat="false" ht="12.5" hidden="false" customHeight="false" outlineLevel="0" collapsed="false">
      <c r="A18" s="0" t="n">
        <v>17</v>
      </c>
      <c r="B18" s="15" t="s">
        <v>105</v>
      </c>
      <c r="C18" s="16" t="s">
        <v>106</v>
      </c>
      <c r="D18" s="0" t="s">
        <v>74</v>
      </c>
      <c r="E18" s="0" t="n">
        <v>8.3</v>
      </c>
      <c r="F18" s="0" t="n">
        <v>14.3</v>
      </c>
      <c r="G18" s="0" t="n">
        <v>6.2</v>
      </c>
      <c r="H18" s="0" t="n">
        <v>9.4</v>
      </c>
      <c r="I18" s="0" t="n">
        <v>10.9</v>
      </c>
      <c r="J18" s="0" t="n">
        <v>5.941</v>
      </c>
      <c r="K18" s="0" t="n">
        <v>0.081</v>
      </c>
      <c r="L18" s="0" t="n">
        <v>4</v>
      </c>
      <c r="M18" s="0" t="n">
        <v>2.9</v>
      </c>
      <c r="N18" s="0" t="n">
        <v>0</v>
      </c>
      <c r="O18" s="0" t="n">
        <v>427</v>
      </c>
      <c r="P18" s="0" t="n">
        <v>2700</v>
      </c>
      <c r="AC18" s="0" t="n">
        <v>5.739</v>
      </c>
      <c r="AD18" s="0" t="n">
        <v>0.509</v>
      </c>
      <c r="AE18" s="0" t="n">
        <v>4.498</v>
      </c>
      <c r="AF18" s="0" t="n">
        <v>0.022</v>
      </c>
      <c r="AG18" s="0" t="n">
        <v>0.005</v>
      </c>
      <c r="AH18" s="0" t="n">
        <v>132.2</v>
      </c>
      <c r="AJ18" s="0" t="n">
        <v>62</v>
      </c>
      <c r="BF18" s="0" t="n">
        <f aca="false">IF(E18&lt;11,-3.6797*E18^2+48.115*E18-53.83,280.92*EXP(-0.2027*E18))</f>
        <v>92.029967</v>
      </c>
      <c r="BG18" s="1" t="n">
        <f aca="false">32.208*LN(F18)+21.438</f>
        <v>107.119639176259</v>
      </c>
      <c r="BH18" s="1" t="n">
        <f aca="false">IF(G18&lt;=2, -10*G18+100, 88.958*EXP(-0.0755*G18))</f>
        <v>55.7046902099751</v>
      </c>
      <c r="BI18" s="1" t="n">
        <f aca="false">IF(I18&lt;=100, 0.0053*(I18)^2-1.0332*I18+100.76, 122.82*EXP(-0.0092*I18))</f>
        <v>90.127813</v>
      </c>
      <c r="BJ18" s="0" t="n">
        <f aca="false">IF(P18&lt;=1000, -6.942*LN(P18)+107.59, -36.304*LN(P18)+310.72)</f>
        <v>23.8818399844672</v>
      </c>
      <c r="BK18" s="0" t="n">
        <f aca="false">BF18^0.04*BG18^0.22*BH18^0.51*BI18^0.06*BJ18^0.17</f>
        <v>58.4919668874247</v>
      </c>
      <c r="BL18" s="0" t="str">
        <f aca="false">IF(BK18&gt;=90, "Very Good", IF(BK18&gt;=80, "Good", IF(BK18&gt;=70, "Slightly Good", IF(BK18&gt;=60, "Average", IF(BK18&gt;=50, "Slightly Poor", IF(BK18&gt;=40, "Poor", "Very Poor"))))))</f>
        <v>Slightly Poor</v>
      </c>
      <c r="BM18" s="2" t="n">
        <f aca="false">IF(P18&lt;=1000, -6.942*LN(P18)+107.59, IF(AND(P18&gt;1000, P18&lt;=5213),-36.304*LN(P18)+310.72, IF(P18&gt;5213, 10)))</f>
        <v>23.8818399844672</v>
      </c>
      <c r="BN18" s="2" t="n">
        <f aca="false">BF18^0.04*BG18^0.22*BH18^0.51*BI18^0.06*BM18^0.17</f>
        <v>58.4919668874247</v>
      </c>
      <c r="BO18" s="3" t="str">
        <f aca="false">IF(BN18&gt;=90, "Very Good", IF(BN18&gt;=80, "Good", IF(BN18&gt;=70, "Slightly Good", IF(BN18&gt;=60, "Average", IF(BN18&gt;=50, "Slightly Poor", IF(BN18&gt;=40, "Poor", "Very Poor"))))))</f>
        <v>Slightly Poor</v>
      </c>
      <c r="BP18" s="2" t="n">
        <f aca="false">IF(AJ18&lt;=1000, -6.942*LN(AJ18)+107.59, IF(AND(AJ18&gt;1000, AJ18&lt;=5213),-36.304*LN(AJ18)+310.72, IF(AJ18&gt;5213, 10)))</f>
        <v>78.939433099017</v>
      </c>
      <c r="BQ18" s="2" t="n">
        <f aca="false">BF18^0.04*BG18^0.22*BH18^0.51*BI18^0.06*BP18^0.17</f>
        <v>71.6745017679528</v>
      </c>
      <c r="BR18" s="0" t="str">
        <f aca="false">IF(BQ18&gt;=90, "Very Good", IF(BQ18&gt;=80, "Good", IF(BQ18&gt;=70, "Slightly Good", IF(BQ18&gt;=60, "Average", IF(BQ18&gt;=50, "Slightly Poor", IF(BQ18&gt;=40, "Poor", "Very Poor"))))))</f>
        <v>Slightly Good</v>
      </c>
      <c r="BT18" s="2" t="n">
        <f aca="false">9.81*LN(AH18)+30.6</f>
        <v>78.5151392479665</v>
      </c>
      <c r="BU18" s="0" t="str">
        <f aca="false">IF(BT18&lt;30, "Clean water", IF(AND(BT18&gt;=30, BT18&lt;40), "Hypolimia", IF(AND(BT18&gt;=40,BT18&lt;50), "Mesotrophic", IF(AND(BT18&gt;=50, BT18&lt;70), "Eutrophic", IF(BT18&gt;70,"Hypertrophic")))))</f>
        <v>Hypertrophic</v>
      </c>
      <c r="CM18" s="0" t="n">
        <f aca="false">IF(G18&gt;H18,1,0)</f>
        <v>0</v>
      </c>
      <c r="CO18" s="17" t="n">
        <f aca="false">14.652-0.41022*M18+0.007991*M18*M18-0.000077774*M18*M18*M18</f>
        <v>13.527669479914</v>
      </c>
      <c r="CP18" s="1" t="n">
        <f aca="false">F18/CO18*100</f>
        <v>105.709265156373</v>
      </c>
    </row>
    <row r="19" customFormat="false" ht="12.5" hidden="false" customHeight="false" outlineLevel="0" collapsed="false">
      <c r="A19" s="0" t="n">
        <v>18</v>
      </c>
      <c r="B19" s="15" t="s">
        <v>107</v>
      </c>
      <c r="C19" s="16" t="s">
        <v>108</v>
      </c>
      <c r="D19" s="0" t="s">
        <v>74</v>
      </c>
      <c r="E19" s="0" t="n">
        <v>7.9</v>
      </c>
      <c r="F19" s="0" t="n">
        <v>13.1</v>
      </c>
      <c r="G19" s="0" t="n">
        <v>1</v>
      </c>
      <c r="H19" s="0" t="n">
        <v>2.1</v>
      </c>
      <c r="I19" s="0" t="n">
        <v>1.2</v>
      </c>
      <c r="J19" s="0" t="n">
        <v>6.886</v>
      </c>
      <c r="K19" s="0" t="n">
        <v>0.026</v>
      </c>
      <c r="L19" s="0" t="n">
        <v>1</v>
      </c>
      <c r="M19" s="0" t="n">
        <v>6.4</v>
      </c>
      <c r="N19" s="0" t="n">
        <v>0</v>
      </c>
      <c r="O19" s="0" t="n">
        <v>612</v>
      </c>
      <c r="P19" s="0" t="n">
        <v>12000</v>
      </c>
      <c r="AC19" s="0" t="n">
        <v>6.431</v>
      </c>
      <c r="AD19" s="0" t="n">
        <v>0.087</v>
      </c>
      <c r="AE19" s="0" t="n">
        <v>6.139</v>
      </c>
      <c r="AF19" s="0" t="n">
        <v>0.023</v>
      </c>
      <c r="AG19" s="0" t="n">
        <v>0.023</v>
      </c>
      <c r="AH19" s="0" t="n">
        <v>3.4</v>
      </c>
      <c r="AJ19" s="0" t="n">
        <v>3200</v>
      </c>
      <c r="BF19" s="0" t="n">
        <f aca="false">IF(E19&lt;11,-3.6797*E19^2+48.115*E19-53.83,280.92*EXP(-0.2027*E19))</f>
        <v>96.6284230000001</v>
      </c>
      <c r="BG19" s="1" t="n">
        <f aca="false">32.208*LN(F19)+21.438</f>
        <v>104.29669471051</v>
      </c>
      <c r="BH19" s="1" t="n">
        <f aca="false">IF(G19&lt;=2, -10*G19+100, 88.958*EXP(-0.0755*G19))</f>
        <v>90</v>
      </c>
      <c r="BI19" s="1" t="n">
        <f aca="false">IF(I19&lt;=100, 0.0053*(I19)^2-1.0332*I19+100.76, 122.82*EXP(-0.0092*I19))</f>
        <v>99.527792</v>
      </c>
      <c r="BJ19" s="0" t="n">
        <f aca="false">IF(P19&lt;=1000, -6.942*LN(P19)+107.59, -36.304*LN(P19)+310.72)</f>
        <v>-30.271198662071</v>
      </c>
      <c r="BK19" s="0" t="e">
        <f aca="false">BF19^0.04*BG19^0.22*BH19^0.51*BI19^0.06*BJ19^0.17</f>
        <v>#NUM!</v>
      </c>
      <c r="BL19" s="0" t="e">
        <f aca="false">IF(BK19&gt;=90, "Very Good", IF(BK19&gt;=80, "Good", IF(BK19&gt;=70, "Slightly Good", IF(BK19&gt;=60, "Average", IF(BK19&gt;=50, "Slightly Poor", IF(BK19&gt;=40, "Poor", "Very Poor"))))))</f>
        <v>#NUM!</v>
      </c>
      <c r="BM19" s="2" t="n">
        <f aca="false">IF(P19&lt;=1000, -6.942*LN(P19)+107.59, IF(AND(P19&gt;1000, P19&lt;=5213),-36.304*LN(P19)+310.72, IF(P19&gt;5213, 10)))</f>
        <v>10</v>
      </c>
      <c r="BN19" s="2" t="n">
        <f aca="false">BF19^0.04*BG19^0.22*BH19^0.51*BI19^0.06*BM19^0.17</f>
        <v>64.5600796657873</v>
      </c>
      <c r="BO19" s="3" t="str">
        <f aca="false">IF(BN19&gt;=90, "Very Good", IF(BN19&gt;=80, "Good", IF(BN19&gt;=70, "Slightly Good", IF(BN19&gt;=60, "Average", IF(BN19&gt;=50, "Slightly Poor", IF(BN19&gt;=40, "Poor", "Very Poor"))))))</f>
        <v>Average</v>
      </c>
      <c r="BP19" s="2" t="n">
        <f aca="false">IF(AJ19&lt;=1000, -6.942*LN(AJ19)+107.59, IF(AND(AJ19&gt;1000, AJ19&lt;=5213),-36.304*LN(AJ19)+310.72, IF(AJ19&gt;5213, 10)))</f>
        <v>17.7138253526471</v>
      </c>
      <c r="BQ19" s="2" t="n">
        <f aca="false">BF19^0.04*BG19^0.22*BH19^0.51*BI19^0.06*BP19^0.17</f>
        <v>71.1503692955015</v>
      </c>
      <c r="BR19" s="0" t="str">
        <f aca="false">IF(BQ19&gt;=90, "Very Good", IF(BQ19&gt;=80, "Good", IF(BQ19&gt;=70, "Slightly Good", IF(BQ19&gt;=60, "Average", IF(BQ19&gt;=50, "Slightly Poor", IF(BQ19&gt;=40, "Poor", "Very Poor"))))))</f>
        <v>Slightly Good</v>
      </c>
      <c r="BT19" s="2" t="n">
        <f aca="false">9.81*LN(AH19)+30.6</f>
        <v>42.605236984213</v>
      </c>
      <c r="BU19" s="0" t="str">
        <f aca="false">IF(BT19&lt;30, "Clean water", IF(AND(BT19&gt;=30, BT19&lt;40), "Hypolimia", IF(AND(BT19&gt;=40,BT19&lt;50), "Mesotrophic", IF(AND(BT19&gt;=50, BT19&lt;70), "Eutrophic", IF(BT19&gt;70,"Hypertrophic")))))</f>
        <v>Mesotrophic</v>
      </c>
      <c r="CM19" s="0" t="n">
        <f aca="false">IF(G19&gt;H19,1,0)</f>
        <v>0</v>
      </c>
      <c r="CO19" s="17" t="n">
        <f aca="false">14.652-0.41022*M19+0.007991*M19*M19-0.000077774*M19*M19*M19</f>
        <v>12.333515372544</v>
      </c>
      <c r="CP19" s="1" t="n">
        <f aca="false">F19/CO19*100</f>
        <v>106.214648494802</v>
      </c>
    </row>
    <row r="20" customFormat="false" ht="12.5" hidden="false" customHeight="false" outlineLevel="0" collapsed="false">
      <c r="A20" s="0" t="n">
        <v>19</v>
      </c>
      <c r="B20" s="15" t="s">
        <v>109</v>
      </c>
      <c r="C20" s="16" t="s">
        <v>110</v>
      </c>
      <c r="D20" s="0" t="s">
        <v>74</v>
      </c>
      <c r="E20" s="0" t="n">
        <v>7.8</v>
      </c>
      <c r="F20" s="0" t="n">
        <v>12.8</v>
      </c>
      <c r="G20" s="0" t="n">
        <v>2.4</v>
      </c>
      <c r="H20" s="0" t="n">
        <v>5.3</v>
      </c>
      <c r="I20" s="0" t="n">
        <v>4.4</v>
      </c>
      <c r="J20" s="0" t="n">
        <v>11.87</v>
      </c>
      <c r="K20" s="0" t="n">
        <v>0.11</v>
      </c>
      <c r="L20" s="0" t="n">
        <v>4.7</v>
      </c>
      <c r="M20" s="0" t="n">
        <v>7.3</v>
      </c>
      <c r="O20" s="0" t="n">
        <v>574</v>
      </c>
      <c r="AC20" s="0" t="n">
        <v>11.505</v>
      </c>
      <c r="AD20" s="0" t="n">
        <v>0.951</v>
      </c>
      <c r="AE20" s="0" t="n">
        <v>10.086</v>
      </c>
      <c r="AF20" s="0" t="n">
        <v>0.06</v>
      </c>
      <c r="AG20" s="0" t="n">
        <v>0.044</v>
      </c>
      <c r="BD20" s="0" t="n">
        <v>1.838</v>
      </c>
      <c r="BF20" s="0" t="n">
        <f aca="false">IF(E20&lt;11,-3.6797*E20^2+48.115*E20-53.83,280.92*EXP(-0.2027*E20))</f>
        <v>97.5940520000001</v>
      </c>
      <c r="BG20" s="1" t="n">
        <f aca="false">32.208*LN(F20)+21.438</f>
        <v>103.550530065171</v>
      </c>
      <c r="BH20" s="1" t="n">
        <f aca="false">IF(G20&lt;=2, -10*G20+100, 88.958*EXP(-0.0755*G20))</f>
        <v>74.2148561832273</v>
      </c>
      <c r="BI20" s="1" t="n">
        <f aca="false">IF(I20&lt;=100, 0.0053*(I20)^2-1.0332*I20+100.76, 122.82*EXP(-0.0092*I20))</f>
        <v>96.316528</v>
      </c>
      <c r="BJ20" s="0" t="e">
        <f aca="false">IF(P20&lt;=1000, -6.942*LN(P20)+107.59, -36.304*LN(P20)+310.72)</f>
        <v>#VALUE!</v>
      </c>
      <c r="BK20" s="0" t="e">
        <f aca="false">BF20^0.04*BG20^0.22*BH20^0.51*BI20^0.06*BJ20^0.17</f>
        <v>#VALUE!</v>
      </c>
      <c r="BL20" s="0" t="e">
        <f aca="false">IF(BK20&gt;=90, "Very Good", IF(BK20&gt;=80, "Good", IF(BK20&gt;=70, "Slightly Good", IF(BK20&gt;=60, "Average", IF(BK20&gt;=50, "Slightly Poor", IF(BK20&gt;=40, "Poor", "Very Poor"))))))</f>
        <v>#VALUE!</v>
      </c>
      <c r="BM20" s="2" t="e">
        <f aca="false">IF(P20&lt;=1000, -6.942*LN(P20)+107.59, IF(AND(P20&gt;1000, P20&lt;=5213),-36.304*LN(P20)+310.72, IF(P20&gt;5213, 10)))</f>
        <v>#VALUE!</v>
      </c>
      <c r="BN20" s="2" t="e">
        <f aca="false">BF20^0.04*BG20^0.22*BH20^0.51*BI20^0.06*BM20^0.17</f>
        <v>#VALUE!</v>
      </c>
      <c r="BO20" s="3" t="e">
        <f aca="false">IF(BN20&gt;=90, "Very Good", IF(BN20&gt;=80, "Good", IF(BN20&gt;=70, "Slightly Good", IF(BN20&gt;=60, "Average", IF(BN20&gt;=50, "Slightly Poor", IF(BN20&gt;=40, "Poor", "Very Poor"))))))</f>
        <v>#VALUE!</v>
      </c>
      <c r="BP20" s="2" t="e">
        <f aca="false">IF(AJ20&lt;=1000, -6.942*LN(AJ20)+107.59, IF(AND(AJ20&gt;1000, AJ20&lt;=5213),-36.304*LN(AJ20)+310.72, IF(AJ20&gt;5213, 10)))</f>
        <v>#VALUE!</v>
      </c>
      <c r="BQ20" s="2" t="e">
        <f aca="false">BF20^0.04*BG20^0.22*BH20^0.51*BI20^0.06*BP20^0.17</f>
        <v>#VALUE!</v>
      </c>
      <c r="BR20" s="0" t="e">
        <f aca="false">IF(BQ20&gt;=90, "Very Good", IF(BQ20&gt;=80, "Good", IF(BQ20&gt;=70, "Slightly Good", IF(BQ20&gt;=60, "Average", IF(BQ20&gt;=50, "Slightly Poor", IF(BQ20&gt;=40, "Poor", "Very Poor"))))))</f>
        <v>#VALUE!</v>
      </c>
      <c r="CM20" s="0" t="n">
        <f aca="false">IF(G20&gt;H20,1,0)</f>
        <v>0</v>
      </c>
      <c r="CO20" s="17" t="n">
        <f aca="false">14.652-0.41022*M20+0.007991*M20*M20-0.000077774*M20*M20*M20</f>
        <v>12.052978981842</v>
      </c>
      <c r="CP20" s="1" t="n">
        <f aca="false">F20/CO20*100</f>
        <v>106.197812335717</v>
      </c>
    </row>
    <row r="21" customFormat="false" ht="12.5" hidden="false" customHeight="false" outlineLevel="0" collapsed="false">
      <c r="A21" s="0" t="n">
        <v>20</v>
      </c>
      <c r="B21" s="15" t="s">
        <v>111</v>
      </c>
      <c r="C21" s="16" t="s">
        <v>112</v>
      </c>
      <c r="D21" s="0" t="s">
        <v>74</v>
      </c>
      <c r="E21" s="0" t="n">
        <v>7.5</v>
      </c>
      <c r="F21" s="0" t="n">
        <v>12.4</v>
      </c>
      <c r="G21" s="0" t="n">
        <v>2</v>
      </c>
      <c r="H21" s="0" t="n">
        <v>6</v>
      </c>
      <c r="I21" s="0" t="n">
        <v>1.6</v>
      </c>
      <c r="J21" s="0" t="n">
        <v>9.128</v>
      </c>
      <c r="K21" s="0" t="n">
        <v>0.095</v>
      </c>
      <c r="L21" s="0" t="n">
        <v>3.6</v>
      </c>
      <c r="M21" s="0" t="n">
        <v>4</v>
      </c>
      <c r="N21" s="0" t="n">
        <v>0</v>
      </c>
      <c r="O21" s="0" t="n">
        <v>561</v>
      </c>
      <c r="P21" s="0" t="n">
        <v>7000</v>
      </c>
      <c r="AC21" s="0" t="n">
        <v>8.577</v>
      </c>
      <c r="AD21" s="0" t="n">
        <v>0.352</v>
      </c>
      <c r="AE21" s="0" t="n">
        <v>7.33</v>
      </c>
      <c r="AF21" s="0" t="n">
        <v>0.065</v>
      </c>
      <c r="AG21" s="0" t="n">
        <v>0.049</v>
      </c>
      <c r="AH21" s="0" t="n">
        <v>3.2</v>
      </c>
      <c r="AJ21" s="0" t="n">
        <v>500</v>
      </c>
      <c r="BF21" s="0" t="n">
        <f aca="false">IF(E21&lt;11,-3.6797*E21^2+48.115*E21-53.83,280.92*EXP(-0.2027*E21))</f>
        <v>100.049375</v>
      </c>
      <c r="BG21" s="1" t="n">
        <f aca="false">32.208*LN(F21)+21.438</f>
        <v>102.527967989855</v>
      </c>
      <c r="BH21" s="1" t="n">
        <f aca="false">IF(G21&lt;=2, -10*G21+100, 88.958*EXP(-0.0755*G21))</f>
        <v>80</v>
      </c>
      <c r="BI21" s="1" t="n">
        <f aca="false">IF(I21&lt;=100, 0.0053*(I21)^2-1.0332*I21+100.76, 122.82*EXP(-0.0092*I21))</f>
        <v>99.120448</v>
      </c>
      <c r="BJ21" s="0" t="n">
        <f aca="false">IF(P21&lt;=1000, -6.942*LN(P21)+107.59, -36.304*LN(P21)+310.72)</f>
        <v>-10.7034696994716</v>
      </c>
      <c r="BK21" s="0" t="e">
        <f aca="false">BF21^0.04*BG21^0.22*BH21^0.51*BI21^0.06*BJ21^0.17</f>
        <v>#NUM!</v>
      </c>
      <c r="BL21" s="0" t="e">
        <f aca="false">IF(BK21&gt;=90, "Very Good", IF(BK21&gt;=80, "Good", IF(BK21&gt;=70, "Slightly Good", IF(BK21&gt;=60, "Average", IF(BK21&gt;=50, "Slightly Poor", IF(BK21&gt;=40, "Poor", "Very Poor"))))))</f>
        <v>#NUM!</v>
      </c>
      <c r="BM21" s="2" t="n">
        <f aca="false">IF(P21&lt;=1000, -6.942*LN(P21)+107.59, IF(AND(P21&gt;1000, P21&lt;=5213),-36.304*LN(P21)+310.72, IF(P21&gt;5213, 10)))</f>
        <v>10</v>
      </c>
      <c r="BN21" s="2" t="n">
        <f aca="false">BF21^0.04*BG21^0.22*BH21^0.51*BI21^0.06*BM21^0.17</f>
        <v>60.6372617112892</v>
      </c>
      <c r="BO21" s="3" t="str">
        <f aca="false">IF(BN21&gt;=90, "Very Good", IF(BN21&gt;=80, "Good", IF(BN21&gt;=70, "Slightly Good", IF(BN21&gt;=60, "Average", IF(BN21&gt;=50, "Slightly Poor", IF(BN21&gt;=40, "Poor", "Very Poor"))))))</f>
        <v>Average</v>
      </c>
      <c r="BP21" s="2" t="n">
        <f aca="false">IF(AJ21&lt;=1000, -6.942*LN(AJ21)+107.59, IF(AND(AJ21&gt;1000, AJ21&lt;=5213),-36.304*LN(AJ21)+310.72, IF(AJ21&gt;5213, 10)))</f>
        <v>64.4481905807532</v>
      </c>
      <c r="BQ21" s="2" t="n">
        <f aca="false">BF21^0.04*BG21^0.22*BH21^0.51*BI21^0.06*BP21^0.17</f>
        <v>83.2348890311894</v>
      </c>
      <c r="BR21" s="0" t="str">
        <f aca="false">IF(BQ21&gt;=90, "Very Good", IF(BQ21&gt;=80, "Good", IF(BQ21&gt;=70, "Slightly Good", IF(BQ21&gt;=60, "Average", IF(BQ21&gt;=50, "Slightly Poor", IF(BQ21&gt;=40, "Poor", "Very Poor"))))))</f>
        <v>Good</v>
      </c>
      <c r="BT21" s="2" t="n">
        <f aca="false">9.81*LN(AH21)+30.6</f>
        <v>42.0105094441937</v>
      </c>
      <c r="BU21" s="0" t="str">
        <f aca="false">IF(BT21&lt;30, "Clean water", IF(AND(BT21&gt;=30, BT21&lt;40), "Hypolimia", IF(AND(BT21&gt;=40,BT21&lt;50), "Mesotrophic", IF(AND(BT21&gt;=50, BT21&lt;70), "Eutrophic", IF(BT21&gt;70,"Hypertrophic")))))</f>
        <v>Mesotrophic</v>
      </c>
      <c r="CM21" s="0" t="n">
        <f aca="false">IF(G21&gt;H21,1,0)</f>
        <v>0</v>
      </c>
      <c r="CO21" s="17" t="n">
        <f aca="false">14.652-0.41022*M21+0.007991*M21*M21-0.000077774*M21*M21*M21</f>
        <v>13.133998464</v>
      </c>
      <c r="CP21" s="1" t="n">
        <f aca="false">F21/CO21*100</f>
        <v>94.4114622366382</v>
      </c>
    </row>
    <row r="22" customFormat="false" ht="12.5" hidden="false" customHeight="false" outlineLevel="0" collapsed="false">
      <c r="A22" s="0" t="n">
        <v>21</v>
      </c>
      <c r="B22" s="15" t="s">
        <v>113</v>
      </c>
      <c r="C22" s="16" t="s">
        <v>114</v>
      </c>
      <c r="D22" s="0" t="s">
        <v>74</v>
      </c>
      <c r="E22" s="0" t="n">
        <v>7.9</v>
      </c>
      <c r="F22" s="0" t="n">
        <v>9.5</v>
      </c>
      <c r="G22" s="0" t="n">
        <v>1.4</v>
      </c>
      <c r="H22" s="0" t="n">
        <v>4.8</v>
      </c>
      <c r="I22" s="0" t="n">
        <v>2.4</v>
      </c>
      <c r="J22" s="0" t="n">
        <v>8.013</v>
      </c>
      <c r="K22" s="0" t="n">
        <v>0.033</v>
      </c>
      <c r="L22" s="0" t="n">
        <v>2.8</v>
      </c>
      <c r="M22" s="0" t="n">
        <v>3.9</v>
      </c>
      <c r="N22" s="0" t="n">
        <v>0</v>
      </c>
      <c r="O22" s="0" t="n">
        <v>564</v>
      </c>
      <c r="P22" s="0" t="n">
        <v>4000</v>
      </c>
      <c r="AC22" s="0" t="n">
        <v>7.708</v>
      </c>
      <c r="AD22" s="0" t="n">
        <v>0.162</v>
      </c>
      <c r="AE22" s="0" t="n">
        <v>6.807</v>
      </c>
      <c r="AF22" s="0" t="n">
        <v>0.018</v>
      </c>
      <c r="AG22" s="0" t="n">
        <v>0.007</v>
      </c>
      <c r="AH22" s="0" t="n">
        <v>3.4</v>
      </c>
      <c r="AJ22" s="0" t="n">
        <v>900</v>
      </c>
      <c r="BF22" s="0" t="n">
        <f aca="false">IF(E22&lt;11,-3.6797*E22^2+48.115*E22-53.83,280.92*EXP(-0.2027*E22))</f>
        <v>96.6284230000001</v>
      </c>
      <c r="BG22" s="1" t="n">
        <f aca="false">32.208*LN(F22)+21.438</f>
        <v>93.947606249518</v>
      </c>
      <c r="BH22" s="1" t="n">
        <f aca="false">IF(G22&lt;=2, -10*G22+100, 88.958*EXP(-0.0755*G22))</f>
        <v>86</v>
      </c>
      <c r="BI22" s="1" t="n">
        <f aca="false">IF(I22&lt;=100, 0.0053*(I22)^2-1.0332*I22+100.76, 122.82*EXP(-0.0092*I22))</f>
        <v>98.310848</v>
      </c>
      <c r="BJ22" s="0" t="n">
        <f aca="false">IF(P22&lt;=1000, -6.942*LN(P22)+107.59, -36.304*LN(P22)+310.72)</f>
        <v>9.61282186573601</v>
      </c>
      <c r="BK22" s="0" t="n">
        <f aca="false">BF22^0.04*BG22^0.22*BH22^0.51*BI22^0.06*BJ22^0.17</f>
        <v>61.189091144276</v>
      </c>
      <c r="BL22" s="0" t="str">
        <f aca="false">IF(BK22&gt;=90, "Very Good", IF(BK22&gt;=80, "Good", IF(BK22&gt;=70, "Slightly Good", IF(BK22&gt;=60, "Average", IF(BK22&gt;=50, "Slightly Poor", IF(BK22&gt;=40, "Poor", "Very Poor"))))))</f>
        <v>Average</v>
      </c>
      <c r="BM22" s="2" t="n">
        <f aca="false">IF(P22&lt;=1000, -6.942*LN(P22)+107.59, IF(AND(P22&gt;1000, P22&lt;=5213),-36.304*LN(P22)+310.72, IF(P22&gt;5213, 10)))</f>
        <v>9.61282186573601</v>
      </c>
      <c r="BN22" s="2" t="n">
        <f aca="false">BF22^0.04*BG22^0.22*BH22^0.51*BI22^0.06*BM22^0.17</f>
        <v>61.189091144276</v>
      </c>
      <c r="BO22" s="3" t="str">
        <f aca="false">IF(BN22&gt;=90, "Very Good", IF(BN22&gt;=80, "Good", IF(BN22&gt;=70, "Slightly Good", IF(BN22&gt;=60, "Average", IF(BN22&gt;=50, "Slightly Poor", IF(BN22&gt;=40, "Poor", "Very Poor"))))))</f>
        <v>Average</v>
      </c>
      <c r="BP22" s="2" t="n">
        <f aca="false">IF(AJ22&lt;=1000, -6.942*LN(AJ22)+107.59, IF(AND(AJ22&gt;1000, AJ22&lt;=5213),-36.304*LN(AJ22)+310.72, IF(AJ22&gt;5213, 10)))</f>
        <v>60.3677755530026</v>
      </c>
      <c r="BQ22" s="2" t="n">
        <f aca="false">BF22^0.04*BG22^0.22*BH22^0.51*BI22^0.06*BP22^0.17</f>
        <v>83.6230935787088</v>
      </c>
      <c r="BR22" s="0" t="str">
        <f aca="false">IF(BQ22&gt;=90, "Very Good", IF(BQ22&gt;=80, "Good", IF(BQ22&gt;=70, "Slightly Good", IF(BQ22&gt;=60, "Average", IF(BQ22&gt;=50, "Slightly Poor", IF(BQ22&gt;=40, "Poor", "Very Poor"))))))</f>
        <v>Good</v>
      </c>
      <c r="BT22" s="2" t="n">
        <f aca="false">9.81*LN(AH22)+30.6</f>
        <v>42.605236984213</v>
      </c>
      <c r="BU22" s="0" t="str">
        <f aca="false">IF(BT22&lt;30, "Clean water", IF(AND(BT22&gt;=30, BT22&lt;40), "Hypolimia", IF(AND(BT22&gt;=40,BT22&lt;50), "Mesotrophic", IF(AND(BT22&gt;=50, BT22&lt;70), "Eutrophic", IF(BT22&gt;70,"Hypertrophic")))))</f>
        <v>Mesotrophic</v>
      </c>
      <c r="CM22" s="0" t="n">
        <f aca="false">IF(G22&gt;H22,1,0)</f>
        <v>0</v>
      </c>
      <c r="CO22" s="17" t="n">
        <f aca="false">14.652-0.41022*M22+0.007991*M22*M22-0.000077774*M22*M22*M22</f>
        <v>13.169071634094</v>
      </c>
      <c r="CP22" s="1" t="n">
        <f aca="false">F22/CO22*100</f>
        <v>72.1387221814864</v>
      </c>
    </row>
    <row r="23" customFormat="false" ht="12.5" hidden="false" customHeight="false" outlineLevel="0" collapsed="false">
      <c r="A23" s="0" t="n">
        <v>22</v>
      </c>
      <c r="B23" s="15" t="s">
        <v>115</v>
      </c>
      <c r="C23" s="16" t="s">
        <v>116</v>
      </c>
      <c r="D23" s="0" t="s">
        <v>74</v>
      </c>
      <c r="E23" s="0" t="n">
        <v>7.3</v>
      </c>
      <c r="F23" s="0" t="n">
        <v>7.8</v>
      </c>
      <c r="G23" s="0" t="n">
        <v>8.2</v>
      </c>
      <c r="H23" s="0" t="n">
        <v>10.3</v>
      </c>
      <c r="I23" s="0" t="n">
        <v>10</v>
      </c>
      <c r="J23" s="0" t="n">
        <v>15.092</v>
      </c>
      <c r="K23" s="0" t="n">
        <v>0.837</v>
      </c>
      <c r="L23" s="0" t="n">
        <v>4.9</v>
      </c>
      <c r="M23" s="0" t="n">
        <v>10.4</v>
      </c>
      <c r="N23" s="0" t="n">
        <v>0</v>
      </c>
      <c r="O23" s="0" t="n">
        <v>637</v>
      </c>
      <c r="P23" s="0" t="n">
        <v>500000</v>
      </c>
      <c r="AC23" s="0" t="n">
        <v>14.536</v>
      </c>
      <c r="AD23" s="0" t="n">
        <v>5.903</v>
      </c>
      <c r="AE23" s="0" t="n">
        <v>6.699</v>
      </c>
      <c r="AF23" s="0" t="n">
        <v>0.738</v>
      </c>
      <c r="AG23" s="0" t="n">
        <v>0.714</v>
      </c>
      <c r="AH23" s="0" t="n">
        <v>3.5</v>
      </c>
      <c r="AJ23" s="0" t="n">
        <v>29000</v>
      </c>
      <c r="BF23" s="0" t="n">
        <f aca="false">IF(E23&lt;11,-3.6797*E23^2+48.115*E23-53.83,280.92*EXP(-0.2027*E23))</f>
        <v>101.318287</v>
      </c>
      <c r="BG23" s="1" t="n">
        <f aca="false">32.208*LN(F23)+21.438</f>
        <v>87.5972172148662</v>
      </c>
      <c r="BH23" s="1" t="n">
        <f aca="false">IF(G23&lt;=2, -10*G23+100, 88.958*EXP(-0.0755*G23))</f>
        <v>47.8975496815711</v>
      </c>
      <c r="BI23" s="1" t="n">
        <f aca="false">IF(I23&lt;=100, 0.0053*(I23)^2-1.0332*I23+100.76, 122.82*EXP(-0.0092*I23))</f>
        <v>90.958</v>
      </c>
      <c r="BJ23" s="0" t="n">
        <f aca="false">IF(P23&lt;=1000, -6.942*LN(P23)+107.59, -36.304*LN(P23)+310.72)</f>
        <v>-165.674280053287</v>
      </c>
      <c r="BK23" s="0" t="e">
        <f aca="false">BF23^0.04*BG23^0.22*BH23^0.51*BI23^0.06*BJ23^0.17</f>
        <v>#NUM!</v>
      </c>
      <c r="BL23" s="0" t="e">
        <f aca="false">IF(BK23&gt;=90, "Very Good", IF(BK23&gt;=80, "Good", IF(BK23&gt;=70, "Slightly Good", IF(BK23&gt;=60, "Average", IF(BK23&gt;=50, "Slightly Poor", IF(BK23&gt;=40, "Poor", "Very Poor"))))))</f>
        <v>#NUM!</v>
      </c>
      <c r="BM23" s="2" t="n">
        <f aca="false">IF(P23&lt;=1000, -6.942*LN(P23)+107.59, IF(AND(P23&gt;1000, P23&lt;=5213),-36.304*LN(P23)+310.72, IF(P23&gt;5213, 10)))</f>
        <v>10</v>
      </c>
      <c r="BN23" s="2" t="n">
        <f aca="false">BF23^0.04*BG23^0.22*BH23^0.51*BI23^0.06*BM23^0.17</f>
        <v>44.8813195505611</v>
      </c>
      <c r="BO23" s="3" t="str">
        <f aca="false">IF(BN23&gt;=90, "Very Good", IF(BN23&gt;=80, "Good", IF(BN23&gt;=70, "Slightly Good", IF(BN23&gt;=60, "Average", IF(BN23&gt;=50, "Slightly Poor", IF(BN23&gt;=40, "Poor", "Very Poor"))))))</f>
        <v>Poor</v>
      </c>
      <c r="BP23" s="2" t="n">
        <f aca="false">IF(AJ23&lt;=1000, -6.942*LN(AJ23)+107.59, IF(AND(AJ23&gt;1000, AJ23&lt;=5213),-36.304*LN(AJ23)+310.72, IF(AJ23&gt;5213, 10)))</f>
        <v>10</v>
      </c>
      <c r="BQ23" s="2" t="n">
        <f aca="false">BF23^0.04*BG23^0.22*BH23^0.51*BI23^0.06*BP23^0.17</f>
        <v>44.8813195505611</v>
      </c>
      <c r="BR23" s="0" t="str">
        <f aca="false">IF(BQ23&gt;=90, "Very Good", IF(BQ23&gt;=80, "Good", IF(BQ23&gt;=70, "Slightly Good", IF(BQ23&gt;=60, "Average", IF(BQ23&gt;=50, "Slightly Poor", IF(BQ23&gt;=40, "Poor", "Very Poor"))))))</f>
        <v>Poor</v>
      </c>
      <c r="BT23" s="2" t="n">
        <f aca="false">9.81*LN(AH23)+30.6</f>
        <v>42.8896047209396</v>
      </c>
      <c r="BU23" s="0" t="str">
        <f aca="false">IF(BT23&lt;30, "Clean water", IF(AND(BT23&gt;=30, BT23&lt;40), "Hypolimia", IF(AND(BT23&gt;=40,BT23&lt;50), "Mesotrophic", IF(AND(BT23&gt;=50, BT23&lt;70), "Eutrophic", IF(BT23&gt;70,"Hypertrophic")))))</f>
        <v>Mesotrophic</v>
      </c>
      <c r="CM23" s="0" t="n">
        <f aca="false">IF(G23&gt;H23,1,0)</f>
        <v>0</v>
      </c>
      <c r="CO23" s="17" t="n">
        <f aca="false">14.652-0.41022*M23+0.007991*M23*M23-0.000077774*M23*M23*M23</f>
        <v>11.162533387264</v>
      </c>
      <c r="CP23" s="1" t="n">
        <f aca="false">F23/CO23*100</f>
        <v>69.8766107064861</v>
      </c>
    </row>
    <row r="24" customFormat="false" ht="12.5" hidden="false" customHeight="false" outlineLevel="0" collapsed="false">
      <c r="A24" s="0" t="n">
        <v>23</v>
      </c>
      <c r="B24" s="15" t="s">
        <v>117</v>
      </c>
      <c r="C24" s="16" t="s">
        <v>118</v>
      </c>
      <c r="D24" s="0" t="s">
        <v>74</v>
      </c>
      <c r="E24" s="0" t="n">
        <v>7.8</v>
      </c>
      <c r="F24" s="0" t="n">
        <v>13.5</v>
      </c>
      <c r="G24" s="0" t="n">
        <v>1.2</v>
      </c>
      <c r="H24" s="0" t="n">
        <v>3.1</v>
      </c>
      <c r="I24" s="0" t="n">
        <v>2.8</v>
      </c>
      <c r="J24" s="0" t="n">
        <v>3.049</v>
      </c>
      <c r="K24" s="0" t="n">
        <v>0.01</v>
      </c>
      <c r="L24" s="0" t="n">
        <v>1.8</v>
      </c>
      <c r="M24" s="0" t="n">
        <v>3.1</v>
      </c>
      <c r="N24" s="0" t="n">
        <v>0</v>
      </c>
      <c r="O24" s="0" t="n">
        <v>302</v>
      </c>
      <c r="P24" s="0" t="n">
        <v>320</v>
      </c>
      <c r="AC24" s="0" t="n">
        <v>2.904</v>
      </c>
      <c r="AD24" s="0" t="n">
        <v>0.035</v>
      </c>
      <c r="AE24" s="0" t="n">
        <v>2.417</v>
      </c>
      <c r="AF24" s="0" t="n">
        <v>0.004</v>
      </c>
      <c r="AG24" s="0" t="n">
        <v>0</v>
      </c>
      <c r="AH24" s="0" t="n">
        <v>2.2</v>
      </c>
      <c r="AJ24" s="0" t="n">
        <v>50</v>
      </c>
      <c r="BF24" s="0" t="n">
        <f aca="false">IF(E24&lt;11,-3.6797*E24^2+48.115*E24-53.83,280.92*EXP(-0.2027*E24))</f>
        <v>97.5940520000001</v>
      </c>
      <c r="BG24" s="1" t="n">
        <f aca="false">32.208*LN(F24)+21.438</f>
        <v>105.265429388793</v>
      </c>
      <c r="BH24" s="1" t="n">
        <f aca="false">IF(G24&lt;=2, -10*G24+100, 88.958*EXP(-0.0755*G24))</f>
        <v>88</v>
      </c>
      <c r="BI24" s="1" t="n">
        <f aca="false">IF(I24&lt;=100, 0.0053*(I24)^2-1.0332*I24+100.76, 122.82*EXP(-0.0092*I24))</f>
        <v>97.908592</v>
      </c>
      <c r="BJ24" s="0" t="n">
        <f aca="false">IF(P24&lt;=1000, -6.942*LN(P24)+107.59, -36.304*LN(P24)+310.72)</f>
        <v>67.5463156471996</v>
      </c>
      <c r="BK24" s="0" t="n">
        <f aca="false">BF24^0.04*BG24^0.22*BH24^0.51*BI24^0.06*BJ24^0.17</f>
        <v>88.4397480686261</v>
      </c>
      <c r="BL24" s="0" t="str">
        <f aca="false">IF(BK24&gt;=90, "Very Good", IF(BK24&gt;=80, "Good", IF(BK24&gt;=70, "Slightly Good", IF(BK24&gt;=60, "Average", IF(BK24&gt;=50, "Slightly Poor", IF(BK24&gt;=40, "Poor", "Very Poor"))))))</f>
        <v>Good</v>
      </c>
      <c r="BM24" s="2" t="n">
        <f aca="false">IF(P24&lt;=1000, -6.942*LN(P24)+107.59, IF(AND(P24&gt;1000, P24&lt;=5213),-36.304*LN(P24)+310.72, IF(P24&gt;5213, 10)))</f>
        <v>67.5463156471996</v>
      </c>
      <c r="BN24" s="2" t="n">
        <f aca="false">BF24^0.04*BG24^0.22*BH24^0.51*BI24^0.06*BM24^0.17</f>
        <v>88.4397480686261</v>
      </c>
      <c r="BO24" s="3" t="str">
        <f aca="false">IF(BN24&gt;=90, "Very Good", IF(BN24&gt;=80, "Good", IF(BN24&gt;=70, "Slightly Good", IF(BN24&gt;=60, "Average", IF(BN24&gt;=50, "Slightly Poor", IF(BN24&gt;=40, "Poor", "Very Poor"))))))</f>
        <v>Good</v>
      </c>
      <c r="BP24" s="2" t="n">
        <f aca="false">IF(AJ24&lt;=1000, -6.942*LN(AJ24)+107.59, IF(AND(AJ24&gt;1000, AJ24&lt;=5213),-36.304*LN(AJ24)+310.72, IF(AJ24&gt;5213, 10)))</f>
        <v>80.4327362963178</v>
      </c>
      <c r="BQ24" s="2" t="n">
        <f aca="false">BF24^0.04*BG24^0.22*BH24^0.51*BI24^0.06*BP24^0.17</f>
        <v>91.1042835363894</v>
      </c>
      <c r="BR24" s="0" t="str">
        <f aca="false">IF(BQ24&gt;=90, "Very Good", IF(BQ24&gt;=80, "Good", IF(BQ24&gt;=70, "Slightly Good", IF(BQ24&gt;=60, "Average", IF(BQ24&gt;=50, "Slightly Poor", IF(BQ24&gt;=40, "Poor", "Very Poor"))))))</f>
        <v>Very Good</v>
      </c>
      <c r="BT24" s="2" t="n">
        <f aca="false">9.81*LN(AH24)+30.6</f>
        <v>38.3347667051735</v>
      </c>
      <c r="BU24" s="0" t="str">
        <f aca="false">IF(BT24&lt;30, "Clean water", IF(AND(BT24&gt;=30, BT24&lt;40), "Hypolimia", IF(AND(BT24&gt;=40,BT24&lt;50), "Mesotrophic", IF(AND(BT24&gt;=50, BT24&lt;70), "Eutrophic", IF(BT24&gt;70,"Hypertrophic")))))</f>
        <v>Hypolimia</v>
      </c>
      <c r="CM24" s="0" t="n">
        <f aca="false">IF(G24&gt;H24,1,0)</f>
        <v>0</v>
      </c>
      <c r="CO24" s="17" t="n">
        <f aca="false">14.652-0.41022*M24+0.007991*M24*M24-0.000077774*M24*M24*M24</f>
        <v>13.454794544766</v>
      </c>
      <c r="CP24" s="1" t="n">
        <f aca="false">F24/CO24*100</f>
        <v>100.335980271446</v>
      </c>
    </row>
    <row r="25" customFormat="false" ht="12.5" hidden="false" customHeight="false" outlineLevel="0" collapsed="false">
      <c r="A25" s="0" t="n">
        <v>24</v>
      </c>
      <c r="B25" s="15" t="s">
        <v>119</v>
      </c>
      <c r="C25" s="16" t="s">
        <v>120</v>
      </c>
      <c r="D25" s="0" t="s">
        <v>74</v>
      </c>
      <c r="E25" s="0" t="n">
        <v>7.9</v>
      </c>
      <c r="F25" s="0" t="n">
        <v>13.8</v>
      </c>
      <c r="G25" s="0" t="n">
        <v>1.2</v>
      </c>
      <c r="H25" s="0" t="n">
        <v>3</v>
      </c>
      <c r="I25" s="0" t="n">
        <v>2</v>
      </c>
      <c r="J25" s="0" t="n">
        <v>3.184</v>
      </c>
      <c r="K25" s="0" t="n">
        <v>0.008</v>
      </c>
      <c r="L25" s="0" t="n">
        <v>1.6</v>
      </c>
      <c r="M25" s="0" t="n">
        <v>2</v>
      </c>
      <c r="N25" s="0" t="n">
        <v>0</v>
      </c>
      <c r="O25" s="0" t="n">
        <v>318</v>
      </c>
      <c r="P25" s="0" t="n">
        <v>900</v>
      </c>
      <c r="AC25" s="0" t="n">
        <v>2.991</v>
      </c>
      <c r="AD25" s="0" t="n">
        <v>0.061</v>
      </c>
      <c r="AE25" s="0" t="n">
        <v>2.557</v>
      </c>
      <c r="AF25" s="0" t="n">
        <v>0.003</v>
      </c>
      <c r="AG25" s="0" t="n">
        <v>0.002</v>
      </c>
      <c r="AH25" s="0" t="n">
        <v>3</v>
      </c>
      <c r="AJ25" s="0" t="n">
        <v>56</v>
      </c>
      <c r="BF25" s="0" t="n">
        <f aca="false">IF(E25&lt;11,-3.6797*E25^2+48.115*E25-53.83,280.92*EXP(-0.2027*E25))</f>
        <v>96.6284230000001</v>
      </c>
      <c r="BG25" s="1" t="n">
        <f aca="false">32.208*LN(F25)+21.438</f>
        <v>105.973326016391</v>
      </c>
      <c r="BH25" s="1" t="n">
        <f aca="false">IF(G25&lt;=2, -10*G25+100, 88.958*EXP(-0.0755*G25))</f>
        <v>88</v>
      </c>
      <c r="BI25" s="1" t="n">
        <f aca="false">IF(I25&lt;=100, 0.0053*(I25)^2-1.0332*I25+100.76, 122.82*EXP(-0.0092*I25))</f>
        <v>98.7148</v>
      </c>
      <c r="BJ25" s="0" t="n">
        <f aca="false">IF(P25&lt;=1000, -6.942*LN(P25)+107.59, -36.304*LN(P25)+310.72)</f>
        <v>60.3677755530026</v>
      </c>
      <c r="BK25" s="0" t="n">
        <f aca="false">BF25^0.04*BG25^0.22*BH25^0.51*BI25^0.06*BJ25^0.17</f>
        <v>86.9027297274731</v>
      </c>
      <c r="BL25" s="0" t="str">
        <f aca="false">IF(BK25&gt;=90, "Very Good", IF(BK25&gt;=80, "Good", IF(BK25&gt;=70, "Slightly Good", IF(BK25&gt;=60, "Average", IF(BK25&gt;=50, "Slightly Poor", IF(BK25&gt;=40, "Poor", "Very Poor"))))))</f>
        <v>Good</v>
      </c>
      <c r="BM25" s="2" t="n">
        <f aca="false">IF(P25&lt;=1000, -6.942*LN(P25)+107.59, IF(AND(P25&gt;1000, P25&lt;=5213),-36.304*LN(P25)+310.72, IF(P25&gt;5213, 10)))</f>
        <v>60.3677755530026</v>
      </c>
      <c r="BN25" s="2" t="n">
        <f aca="false">BF25^0.04*BG25^0.22*BH25^0.51*BI25^0.06*BM25^0.17</f>
        <v>86.9027297274731</v>
      </c>
      <c r="BO25" s="3" t="str">
        <f aca="false">IF(BN25&gt;=90, "Very Good", IF(BN25&gt;=80, "Good", IF(BN25&gt;=70, "Slightly Good", IF(BN25&gt;=60, "Average", IF(BN25&gt;=50, "Slightly Poor", IF(BN25&gt;=40, "Poor", "Very Poor"))))))</f>
        <v>Good</v>
      </c>
      <c r="BP25" s="2" t="n">
        <f aca="false">IF(AJ25&lt;=1000, -6.942*LN(AJ25)+107.59, IF(AND(AJ25&gt;1000, AJ25&lt;=5213),-36.304*LN(AJ25)+310.72, IF(AJ25&gt;5213, 10)))</f>
        <v>79.6460085629166</v>
      </c>
      <c r="BQ25" s="2" t="n">
        <f aca="false">BF25^0.04*BG25^0.22*BH25^0.51*BI25^0.06*BP25^0.17</f>
        <v>91.0949751535296</v>
      </c>
      <c r="BR25" s="0" t="str">
        <f aca="false">IF(BQ25&gt;=90, "Very Good", IF(BQ25&gt;=80, "Good", IF(BQ25&gt;=70, "Slightly Good", IF(BQ25&gt;=60, "Average", IF(BQ25&gt;=50, "Slightly Poor", IF(BQ25&gt;=40, "Poor", "Very Poor"))))))</f>
        <v>Very Good</v>
      </c>
      <c r="BT25" s="2" t="n">
        <f aca="false">9.81*LN(AH25)+30.6</f>
        <v>41.3773865518342</v>
      </c>
      <c r="BU25" s="0" t="str">
        <f aca="false">IF(BT25&lt;30, "Clean water", IF(AND(BT25&gt;=30, BT25&lt;40), "Hypolimia", IF(AND(BT25&gt;=40,BT25&lt;50), "Mesotrophic", IF(AND(BT25&gt;=50, BT25&lt;70), "Eutrophic", IF(BT25&gt;70,"Hypertrophic")))))</f>
        <v>Mesotrophic</v>
      </c>
      <c r="CM25" s="0" t="n">
        <f aca="false">IF(G25&gt;H25,1,0)</f>
        <v>0</v>
      </c>
      <c r="CO25" s="17" t="n">
        <f aca="false">14.652-0.41022*M25+0.007991*M25*M25-0.000077774*M25*M25*M25</f>
        <v>13.862901808</v>
      </c>
      <c r="CP25" s="1" t="n">
        <f aca="false">F25/CO25*100</f>
        <v>99.5462579994349</v>
      </c>
    </row>
    <row r="26" customFormat="false" ht="12.5" hidden="false" customHeight="false" outlineLevel="0" collapsed="false">
      <c r="A26" s="0" t="n">
        <v>25</v>
      </c>
      <c r="B26" s="15" t="s">
        <v>121</v>
      </c>
      <c r="C26" s="16" t="s">
        <v>122</v>
      </c>
      <c r="D26" s="0" t="s">
        <v>74</v>
      </c>
      <c r="E26" s="0" t="n">
        <v>7.9</v>
      </c>
      <c r="F26" s="0" t="n">
        <v>11.7</v>
      </c>
      <c r="G26" s="0" t="n">
        <v>2</v>
      </c>
      <c r="H26" s="0" t="n">
        <v>2.9</v>
      </c>
      <c r="I26" s="0" t="n">
        <v>0.8</v>
      </c>
      <c r="J26" s="0" t="n">
        <v>3.456</v>
      </c>
      <c r="K26" s="0" t="n">
        <v>0.016</v>
      </c>
      <c r="L26" s="0" t="n">
        <v>1.7</v>
      </c>
      <c r="M26" s="0" t="n">
        <v>2.7</v>
      </c>
      <c r="N26" s="0" t="n">
        <v>0</v>
      </c>
      <c r="O26" s="0" t="n">
        <v>348</v>
      </c>
      <c r="P26" s="0" t="n">
        <v>1100</v>
      </c>
      <c r="AC26" s="0" t="n">
        <v>3.338</v>
      </c>
      <c r="AD26" s="0" t="n">
        <v>0.131</v>
      </c>
      <c r="AE26" s="0" t="n">
        <v>2.779</v>
      </c>
      <c r="AF26" s="0" t="n">
        <v>0.009</v>
      </c>
      <c r="AG26" s="0" t="n">
        <v>0.006</v>
      </c>
      <c r="AH26" s="0" t="n">
        <v>3.4</v>
      </c>
      <c r="AJ26" s="0" t="n">
        <v>13</v>
      </c>
      <c r="BF26" s="0" t="n">
        <f aca="false">IF(E26&lt;11,-3.6797*E26^2+48.115*E26-53.83,280.92*EXP(-0.2027*E26))</f>
        <v>96.6284230000001</v>
      </c>
      <c r="BG26" s="1" t="n">
        <f aca="false">32.208*LN(F26)+21.438</f>
        <v>100.656437416814</v>
      </c>
      <c r="BH26" s="1" t="n">
        <f aca="false">IF(G26&lt;=2, -10*G26+100, 88.958*EXP(-0.0755*G26))</f>
        <v>80</v>
      </c>
      <c r="BI26" s="1" t="n">
        <f aca="false">IF(I26&lt;=100, 0.0053*(I26)^2-1.0332*I26+100.76, 122.82*EXP(-0.0092*I26))</f>
        <v>99.936832</v>
      </c>
      <c r="BJ26" s="0" t="n">
        <f aca="false">IF(P26&lt;=1000, -6.942*LN(P26)+107.59, -36.304*LN(P26)+310.72)</f>
        <v>56.4807115842163</v>
      </c>
      <c r="BK26" s="0" t="n">
        <f aca="false">BF26^0.04*BG26^0.22*BH26^0.51*BI26^0.06*BJ26^0.17</f>
        <v>80.9863438362388</v>
      </c>
      <c r="BL26" s="0" t="str">
        <f aca="false">IF(BK26&gt;=90, "Very Good", IF(BK26&gt;=80, "Good", IF(BK26&gt;=70, "Slightly Good", IF(BK26&gt;=60, "Average", IF(BK26&gt;=50, "Slightly Poor", IF(BK26&gt;=40, "Poor", "Very Poor"))))))</f>
        <v>Good</v>
      </c>
      <c r="BM26" s="2" t="n">
        <f aca="false">IF(P26&lt;=1000, -6.942*LN(P26)+107.59, IF(AND(P26&gt;1000, P26&lt;=5213),-36.304*LN(P26)+310.72, IF(P26&gt;5213, 10)))</f>
        <v>56.4807115842163</v>
      </c>
      <c r="BN26" s="2" t="n">
        <f aca="false">BF26^0.04*BG26^0.22*BH26^0.51*BI26^0.06*BM26^0.17</f>
        <v>80.9863438362388</v>
      </c>
      <c r="BO26" s="3" t="str">
        <f aca="false">IF(BN26&gt;=90, "Very Good", IF(BN26&gt;=80, "Good", IF(BN26&gt;=70, "Slightly Good", IF(BN26&gt;=60, "Average", IF(BN26&gt;=50, "Slightly Poor", IF(BN26&gt;=40, "Poor", "Very Poor"))))))</f>
        <v>Good</v>
      </c>
      <c r="BP26" s="2" t="n">
        <f aca="false">IF(AJ26&lt;=1000, -6.942*LN(AJ26)+107.59, IF(AND(AJ26&gt;1000, AJ26&lt;=5213),-36.304*LN(AJ26)+310.72, IF(AJ26&gt;5213, 10)))</f>
        <v>89.784121560502</v>
      </c>
      <c r="BQ26" s="2" t="n">
        <f aca="false">BF26^0.04*BG26^0.22*BH26^0.51*BI26^0.06*BP26^0.17</f>
        <v>87.6259394845008</v>
      </c>
      <c r="BR26" s="0" t="str">
        <f aca="false">IF(BQ26&gt;=90, "Very Good", IF(BQ26&gt;=80, "Good", IF(BQ26&gt;=70, "Slightly Good", IF(BQ26&gt;=60, "Average", IF(BQ26&gt;=50, "Slightly Poor", IF(BQ26&gt;=40, "Poor", "Very Poor"))))))</f>
        <v>Good</v>
      </c>
      <c r="BT26" s="2" t="n">
        <f aca="false">9.81*LN(AH26)+30.6</f>
        <v>42.605236984213</v>
      </c>
      <c r="BU26" s="0" t="str">
        <f aca="false">IF(BT26&lt;30, "Clean water", IF(AND(BT26&gt;=30, BT26&lt;40), "Hypolimia", IF(AND(BT26&gt;=40,BT26&lt;50), "Mesotrophic", IF(AND(BT26&gt;=50, BT26&lt;70), "Eutrophic", IF(BT26&gt;70,"Hypertrophic")))))</f>
        <v>Mesotrophic</v>
      </c>
      <c r="CM26" s="0" t="n">
        <f aca="false">IF(G26&gt;H26,1,0)</f>
        <v>0</v>
      </c>
      <c r="CO26" s="17" t="n">
        <f aca="false">14.652-0.41022*M26+0.007991*M26*M26-0.000077774*M26*M26*M26</f>
        <v>13.601129564358</v>
      </c>
      <c r="CP26" s="1" t="n">
        <f aca="false">F26/CO26*100</f>
        <v>86.0222670818463</v>
      </c>
    </row>
    <row r="27" customFormat="false" ht="12.5" hidden="false" customHeight="false" outlineLevel="0" collapsed="false">
      <c r="A27" s="0" t="n">
        <v>26</v>
      </c>
      <c r="B27" s="15" t="s">
        <v>123</v>
      </c>
      <c r="C27" s="16" t="s">
        <v>124</v>
      </c>
      <c r="D27" s="0" t="s">
        <v>74</v>
      </c>
      <c r="E27" s="0" t="n">
        <v>7.4</v>
      </c>
      <c r="F27" s="0" t="n">
        <v>9.1</v>
      </c>
      <c r="G27" s="0" t="n">
        <v>4.3</v>
      </c>
      <c r="H27" s="0" t="n">
        <v>8.1</v>
      </c>
      <c r="I27" s="0" t="n">
        <v>4.8</v>
      </c>
      <c r="J27" s="0" t="n">
        <v>11.083</v>
      </c>
      <c r="K27" s="0" t="n">
        <v>0.229</v>
      </c>
      <c r="L27" s="0" t="n">
        <v>5</v>
      </c>
      <c r="M27" s="0" t="n">
        <v>8.5</v>
      </c>
      <c r="N27" s="0" t="n">
        <v>0</v>
      </c>
      <c r="O27" s="0" t="n">
        <v>644</v>
      </c>
      <c r="P27" s="0" t="n">
        <v>29000</v>
      </c>
      <c r="AC27" s="0" t="n">
        <v>10.656</v>
      </c>
      <c r="AD27" s="0" t="n">
        <v>3.645</v>
      </c>
      <c r="AE27" s="0" t="n">
        <v>5.688</v>
      </c>
      <c r="AF27" s="0" t="n">
        <v>0.162</v>
      </c>
      <c r="AG27" s="0" t="n">
        <v>0.098</v>
      </c>
      <c r="AH27" s="0" t="n">
        <v>6.4</v>
      </c>
      <c r="AJ27" s="0" t="n">
        <v>2800</v>
      </c>
      <c r="BF27" s="0" t="n">
        <f aca="false">IF(E27&lt;11,-3.6797*E27^2+48.115*E27-53.83,280.92*EXP(-0.2027*E27))</f>
        <v>100.720628</v>
      </c>
      <c r="BG27" s="1" t="n">
        <f aca="false">32.208*LN(F27)+21.438</f>
        <v>92.5621023107425</v>
      </c>
      <c r="BH27" s="1" t="n">
        <f aca="false">IF(G27&lt;=2, -10*G27+100, 88.958*EXP(-0.0755*G27))</f>
        <v>64.2970883684832</v>
      </c>
      <c r="BI27" s="1" t="n">
        <f aca="false">IF(I27&lt;=100, 0.0053*(I27)^2-1.0332*I27+100.76, 122.82*EXP(-0.0092*I27))</f>
        <v>95.922752</v>
      </c>
      <c r="BJ27" s="0" t="n">
        <f aca="false">IF(P27&lt;=1000, -6.942*LN(P27)+107.59, -36.304*LN(P27)+310.72)</f>
        <v>-62.3054554599964</v>
      </c>
      <c r="BK27" s="0" t="e">
        <f aca="false">BF27^0.04*BG27^0.22*BH27^0.51*BI27^0.06*BJ27^0.17</f>
        <v>#NUM!</v>
      </c>
      <c r="BL27" s="0" t="e">
        <f aca="false">IF(BK27&gt;=90, "Very Good", IF(BK27&gt;=80, "Good", IF(BK27&gt;=70, "Slightly Good", IF(BK27&gt;=60, "Average", IF(BK27&gt;=50, "Slightly Poor", IF(BK27&gt;=40, "Poor", "Very Poor"))))))</f>
        <v>#NUM!</v>
      </c>
      <c r="BM27" s="2" t="n">
        <f aca="false">IF(P27&lt;=1000, -6.942*LN(P27)+107.59, IF(AND(P27&gt;1000, P27&lt;=5213),-36.304*LN(P27)+310.72, IF(P27&gt;5213, 10)))</f>
        <v>10</v>
      </c>
      <c r="BN27" s="2" t="n">
        <f aca="false">BF27^0.04*BG27^0.22*BH27^0.51*BI27^0.06*BM27^0.17</f>
        <v>52.9459697812531</v>
      </c>
      <c r="BO27" s="3" t="str">
        <f aca="false">IF(BN27&gt;=90, "Very Good", IF(BN27&gt;=80, "Good", IF(BN27&gt;=70, "Slightly Good", IF(BN27&gt;=60, "Average", IF(BN27&gt;=50, "Slightly Poor", IF(BN27&gt;=40, "Poor", "Very Poor"))))))</f>
        <v>Slightly Poor</v>
      </c>
      <c r="BP27" s="2" t="n">
        <f aca="false">IF(AJ27&lt;=1000, -6.942*LN(AJ27)+107.59, IF(AND(AJ27&gt;1000, AJ27&lt;=5213),-36.304*LN(AJ27)+310.72, IF(AJ27&gt;5213, 10)))</f>
        <v>22.5615490304878</v>
      </c>
      <c r="BQ27" s="2" t="n">
        <f aca="false">BF27^0.04*BG27^0.22*BH27^0.51*BI27^0.06*BP27^0.17</f>
        <v>60.8002860942335</v>
      </c>
      <c r="BR27" s="0" t="str">
        <f aca="false">IF(BQ27&gt;=90, "Very Good", IF(BQ27&gt;=80, "Good", IF(BQ27&gt;=70, "Slightly Good", IF(BQ27&gt;=60, "Average", IF(BQ27&gt;=50, "Slightly Poor", IF(BQ27&gt;=40, "Poor", "Very Poor"))))))</f>
        <v>Average</v>
      </c>
      <c r="BT27" s="2" t="n">
        <f aca="false">9.81*LN(AH27)+30.6</f>
        <v>48.8102832854868</v>
      </c>
      <c r="BU27" s="0" t="str">
        <f aca="false">IF(BT27&lt;30, "Clean water", IF(AND(BT27&gt;=30, BT27&lt;40), "Hypolimia", IF(AND(BT27&gt;=40,BT27&lt;50), "Mesotrophic", IF(AND(BT27&gt;=50, BT27&lt;70), "Eutrophic", IF(BT27&gt;70,"Hypertrophic")))))</f>
        <v>Mesotrophic</v>
      </c>
      <c r="CM27" s="0" t="n">
        <f aca="false">IF(G27&gt;H27,1,0)</f>
        <v>0</v>
      </c>
      <c r="CO27" s="17" t="n">
        <f aca="false">14.652-0.41022*M27+0.007991*M27*M27-0.000077774*M27*M27*M27</f>
        <v>11.69471679225</v>
      </c>
      <c r="CP27" s="1" t="n">
        <f aca="false">F27/CO27*100</f>
        <v>77.8129146832397</v>
      </c>
    </row>
    <row r="28" s="18" customFormat="true" ht="12.5" hidden="false" customHeight="false" outlineLevel="0" collapsed="false">
      <c r="A28" s="18" t="n">
        <v>27</v>
      </c>
      <c r="B28" s="19" t="s">
        <v>125</v>
      </c>
      <c r="C28" s="18" t="s">
        <v>126</v>
      </c>
      <c r="D28" s="18" t="s">
        <v>74</v>
      </c>
      <c r="E28" s="18" t="n">
        <v>8.1</v>
      </c>
      <c r="F28" s="18" t="n">
        <v>13.6</v>
      </c>
      <c r="G28" s="18" t="n">
        <v>6</v>
      </c>
      <c r="H28" s="18" t="n">
        <v>3.6</v>
      </c>
      <c r="I28" s="18" t="n">
        <v>2.4</v>
      </c>
      <c r="J28" s="18" t="n">
        <v>11.768</v>
      </c>
      <c r="K28" s="18" t="n">
        <v>0.028</v>
      </c>
      <c r="L28" s="18" t="n">
        <v>1.8</v>
      </c>
      <c r="M28" s="18" t="n">
        <v>2.6</v>
      </c>
      <c r="N28" s="18" t="n">
        <v>0</v>
      </c>
      <c r="O28" s="18" t="n">
        <v>690</v>
      </c>
      <c r="P28" s="18" t="n">
        <v>4000</v>
      </c>
      <c r="AC28" s="18" t="n">
        <v>11.129</v>
      </c>
      <c r="AD28" s="18" t="n">
        <v>1.649</v>
      </c>
      <c r="AE28" s="18" t="n">
        <v>7.802</v>
      </c>
      <c r="AF28" s="18" t="n">
        <v>0.01</v>
      </c>
      <c r="AG28" s="18" t="n">
        <v>0.006</v>
      </c>
      <c r="AH28" s="18" t="n">
        <v>5.3</v>
      </c>
      <c r="AJ28" s="18" t="n">
        <v>1700</v>
      </c>
      <c r="BF28" s="18" t="n">
        <f aca="false">IF(E28&lt;11,-3.6797*E28^2+48.115*E28-53.83,280.92*EXP(-0.2027*E28))</f>
        <v>94.476383</v>
      </c>
      <c r="BG28" s="20" t="n">
        <f aca="false">32.208*LN(F28)+21.438</f>
        <v>105.503127884635</v>
      </c>
      <c r="BH28" s="20" t="n">
        <f aca="false">IF(G28&lt;=2, -10*G28+100, 88.958*EXP(-0.0755*G28))</f>
        <v>56.5522137311386</v>
      </c>
      <c r="BI28" s="20" t="n">
        <f aca="false">IF(I28&lt;=100, 0.0053*(I28)^2-1.0332*I28+100.76, 122.82*EXP(-0.0092*I28))</f>
        <v>98.310848</v>
      </c>
      <c r="BJ28" s="18" t="n">
        <f aca="false">IF(P28&lt;=1000, -6.942*LN(P28)+107.59, -36.304*LN(P28)+310.72)</f>
        <v>9.61282186573601</v>
      </c>
      <c r="BK28" s="18" t="n">
        <f aca="false">BF28^0.04*BG28^0.22*BH28^0.51*BI28^0.06*BJ28^0.17</f>
        <v>50.6432238032739</v>
      </c>
      <c r="BL28" s="18" t="str">
        <f aca="false">IF(BK28&gt;=90, "Very Good", IF(BK28&gt;=80, "Good", IF(BK28&gt;=70, "Slightly Good", IF(BK28&gt;=60, "Average", IF(BK28&gt;=50, "Slightly Poor", IF(BK28&gt;=40, "Poor", "Very Poor"))))))</f>
        <v>Slightly Poor</v>
      </c>
      <c r="BM28" s="21" t="n">
        <f aca="false">IF(P28&lt;=1000, -6.942*LN(P28)+107.59, IF(AND(P28&gt;1000, P28&lt;=5213),-36.304*LN(P28)+310.72, IF(P28&gt;5213, 10)))</f>
        <v>9.61282186573601</v>
      </c>
      <c r="BN28" s="21" t="n">
        <f aca="false">BF28^0.04*BG28^0.22*BH28^0.51*BI28^0.06*BM28^0.17</f>
        <v>50.6432238032739</v>
      </c>
      <c r="BO28" s="22" t="str">
        <f aca="false">IF(BN28&gt;=90, "Very Good", IF(BN28&gt;=80, "Good", IF(BN28&gt;=70, "Slightly Good", IF(BN28&gt;=60, "Average", IF(BN28&gt;=50, "Slightly Poor", IF(BN28&gt;=40, "Poor", "Very Poor"))))))</f>
        <v>Slightly Poor</v>
      </c>
      <c r="BP28" s="21" t="n">
        <f aca="false">IF(AJ28&lt;=1000, -6.942*LN(AJ28)+107.59, IF(AND(AJ28&gt;1000, AJ28&lt;=5213),-36.304*LN(AJ28)+310.72, IF(AJ28&gt;5213, 10)))</f>
        <v>40.6769243252715</v>
      </c>
      <c r="BQ28" s="21" t="n">
        <f aca="false">BF28^0.04*BG28^0.22*BH28^0.51*BI28^0.06*BP28^0.17</f>
        <v>64.7181165874884</v>
      </c>
      <c r="BR28" s="18" t="str">
        <f aca="false">IF(BQ28&gt;=90, "Very Good", IF(BQ28&gt;=80, "Good", IF(BQ28&gt;=70, "Slightly Good", IF(BQ28&gt;=60, "Average", IF(BQ28&gt;=50, "Slightly Poor", IF(BQ28&gt;=40, "Poor", "Very Poor"))))))</f>
        <v>Average</v>
      </c>
      <c r="BT28" s="21" t="n">
        <f aca="false">9.81*LN(AH28)+30.6</f>
        <v>46.9602039096747</v>
      </c>
      <c r="BU28" s="18" t="str">
        <f aca="false">IF(BT28&lt;30, "Clean water", IF(AND(BT28&gt;=30, BT28&lt;40), "Hypolimia", IF(AND(BT28&gt;=40,BT28&lt;50), "Mesotrophic", IF(AND(BT28&gt;=50, BT28&lt;70), "Eutrophic", IF(BT28&gt;70,"Hypertrophic")))))</f>
        <v>Mesotrophic</v>
      </c>
      <c r="CM28" s="18" t="n">
        <f aca="false">IF(G28&gt;H28,1,0)</f>
        <v>1</v>
      </c>
      <c r="CO28" s="17" t="n">
        <f aca="false">14.652-0.41022*M28+0.007991*M28*M28-0.000077774*M28*M28*M28</f>
        <v>13.638080204176</v>
      </c>
      <c r="CP28" s="1" t="n">
        <f aca="false">F28/CO28*100</f>
        <v>99.7207803180074</v>
      </c>
    </row>
    <row r="29" customFormat="false" ht="12.5" hidden="false" customHeight="false" outlineLevel="0" collapsed="false">
      <c r="A29" s="0" t="n">
        <v>28</v>
      </c>
      <c r="B29" s="15" t="s">
        <v>72</v>
      </c>
      <c r="C29" s="16" t="s">
        <v>73</v>
      </c>
      <c r="D29" s="0" t="s">
        <v>127</v>
      </c>
      <c r="E29" s="0" t="n">
        <v>7.7</v>
      </c>
      <c r="F29" s="0" t="n">
        <v>13.2</v>
      </c>
      <c r="G29" s="0" t="n">
        <v>4.4</v>
      </c>
      <c r="H29" s="0" t="n">
        <v>9.9</v>
      </c>
      <c r="I29" s="0" t="n">
        <v>13.9</v>
      </c>
      <c r="J29" s="0" t="n">
        <v>11.85</v>
      </c>
      <c r="K29" s="0" t="n">
        <v>0.174</v>
      </c>
      <c r="L29" s="0" t="n">
        <v>4.7</v>
      </c>
      <c r="M29" s="0" t="n">
        <v>4.3</v>
      </c>
      <c r="N29" s="0" t="n">
        <v>0</v>
      </c>
      <c r="O29" s="0" t="n">
        <v>972</v>
      </c>
      <c r="P29" s="0" t="n">
        <v>19100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AC29" s="0" t="n">
        <v>11.491</v>
      </c>
      <c r="AD29" s="0" t="n">
        <v>4.355</v>
      </c>
      <c r="AE29" s="0" t="n">
        <v>6.115</v>
      </c>
      <c r="AF29" s="0" t="n">
        <v>0.1</v>
      </c>
      <c r="AG29" s="0" t="n">
        <v>0.081</v>
      </c>
      <c r="AH29" s="0" t="n">
        <v>44.7</v>
      </c>
      <c r="AJ29" s="0" t="n">
        <v>255</v>
      </c>
      <c r="AP29" s="0" t="n">
        <v>0</v>
      </c>
      <c r="AY29" s="0" t="n">
        <v>0</v>
      </c>
      <c r="BF29" s="0" t="n">
        <f aca="false">IF(E29&lt;11,-3.6797*E29^2+48.115*E29-53.83,280.92*EXP(-0.2027*E29))</f>
        <v>98.486087</v>
      </c>
      <c r="BG29" s="1" t="n">
        <f aca="false">32.208*LN(F29)+21.438</f>
        <v>104.54162364751</v>
      </c>
      <c r="BH29" s="1" t="n">
        <f aca="false">IF(G29&lt;=2, -10*G29+100, 88.958*EXP(-0.0755*G29))</f>
        <v>63.8134732954719</v>
      </c>
      <c r="BI29" s="1" t="n">
        <f aca="false">IF(I29&lt;=100, 0.0053*(I29)^2-1.0332*I29+100.76, 122.82*EXP(-0.0092*I29))</f>
        <v>87.422533</v>
      </c>
      <c r="BJ29" s="0" t="n">
        <f aca="false">IF(P29&lt;=1000, -6.942*LN(P29)+107.59, -36.304*LN(P29)+310.72)</f>
        <v>-47.1446329639165</v>
      </c>
      <c r="BK29" s="0" t="e">
        <f aca="false">BF29^0.04*BG29^0.22*BH29^0.51*BI29^0.06*BJ29^0.17</f>
        <v>#NUM!</v>
      </c>
      <c r="BL29" s="0" t="e">
        <f aca="false">IF(BK29&gt;=90, "Very Good", IF(BK29&gt;=80, "Good", IF(BK29&gt;=70, "Slightly Good", IF(BK29&gt;=60, "Average", IF(BK29&gt;=50, "Slightly Poor", IF(BK29&gt;=40, "Poor", "Very Poor"))))))</f>
        <v>#NUM!</v>
      </c>
      <c r="BM29" s="2" t="n">
        <f aca="false">IF(P29&lt;=1000, -6.942*LN(P29)+107.59, IF(AND(P29&gt;1000, P29&lt;=5213),-36.304*LN(P29)+310.72, IF(P29&gt;5213, 10)))</f>
        <v>10</v>
      </c>
      <c r="BN29" s="2" t="n">
        <f aca="false">BF29^0.04*BG29^0.22*BH29^0.51*BI29^0.06*BM29^0.17</f>
        <v>53.8246664246604</v>
      </c>
      <c r="BO29" s="3" t="str">
        <f aca="false">IF(BN29&gt;=90, "Very Good", IF(BN29&gt;=80, "Good", IF(BN29&gt;=70, "Slightly Good", IF(BN29&gt;=60, "Average", IF(BN29&gt;=50, "Slightly Poor", IF(BN29&gt;=40, "Poor", "Very Poor"))))))</f>
        <v>Slightly Poor</v>
      </c>
      <c r="BP29" s="2" t="n">
        <f aca="false">IF(AJ29&lt;=1000, -6.942*LN(AJ29)+107.59, IF(AND(AJ29&gt;1000, AJ29&lt;=5213),-36.304*LN(AJ29)+310.72, IF(AJ29&gt;5213, 10)))</f>
        <v>69.1225484695102</v>
      </c>
      <c r="BQ29" s="2" t="n">
        <f aca="false">BF29^0.04*BG29^0.22*BH29^0.51*BI29^0.06*BP29^0.17</f>
        <v>74.768161726707</v>
      </c>
      <c r="BR29" s="0" t="str">
        <f aca="false">IF(BQ29&gt;=90, "Very Good", IF(BQ29&gt;=80, "Good", IF(BQ29&gt;=70, "Slightly Good", IF(BQ29&gt;=60, "Average", IF(BQ29&gt;=50, "Slightly Poor", IF(BQ29&gt;=40, "Poor", "Very Poor"))))))</f>
        <v>Slightly Good</v>
      </c>
      <c r="BT29" s="2" t="n">
        <f aca="false">9.81*LN(AH29)+30.6</f>
        <v>67.8777400508875</v>
      </c>
      <c r="BU29" s="0" t="str">
        <f aca="false">IF(BT29&lt;30, "Clean water", IF(AND(BT29&gt;=30, BT29&lt;40), "Hypolimia", IF(AND(BT29&gt;=40,BT29&lt;50), "Mesotrophic", IF(AND(BT29&gt;=50, BT29&lt;70), "Eutrophic", IF(BT29&gt;70,"Hypertrophic")))))</f>
        <v>Eutrophic</v>
      </c>
      <c r="CM29" s="0" t="n">
        <f aca="false">IF(G29&gt;H29,1,0)</f>
        <v>0</v>
      </c>
      <c r="CO29" s="17" t="n">
        <f aca="false">14.652-0.41022*M29+0.007991*M29*M29-0.000077774*M29*M29*M29</f>
        <v>13.029624012582</v>
      </c>
      <c r="CP29" s="1" t="n">
        <f aca="false">F29/CO29*100</f>
        <v>101.307604787778</v>
      </c>
    </row>
    <row r="30" customFormat="false" ht="12.5" hidden="false" customHeight="false" outlineLevel="0" collapsed="false">
      <c r="A30" s="0" t="n">
        <v>29</v>
      </c>
      <c r="B30" s="15" t="s">
        <v>75</v>
      </c>
      <c r="C30" s="16" t="s">
        <v>76</v>
      </c>
      <c r="D30" s="0" t="s">
        <v>127</v>
      </c>
      <c r="E30" s="0" t="n">
        <v>7.8</v>
      </c>
      <c r="F30" s="0" t="n">
        <v>13.5</v>
      </c>
      <c r="G30" s="0" t="n">
        <v>5.3</v>
      </c>
      <c r="H30" s="0" t="n">
        <v>5.7</v>
      </c>
      <c r="I30" s="0" t="n">
        <v>3.2</v>
      </c>
      <c r="J30" s="0" t="n">
        <v>7.671</v>
      </c>
      <c r="K30" s="0" t="n">
        <v>0.203</v>
      </c>
      <c r="L30" s="0" t="n">
        <v>2.7</v>
      </c>
      <c r="M30" s="0" t="n">
        <v>4.9</v>
      </c>
      <c r="N30" s="0" t="n">
        <v>0</v>
      </c>
      <c r="O30" s="0" t="n">
        <v>1513</v>
      </c>
      <c r="P30" s="0" t="n">
        <v>210000</v>
      </c>
      <c r="AC30" s="0" t="n">
        <v>7.188</v>
      </c>
      <c r="AD30" s="0" t="n">
        <v>0.529</v>
      </c>
      <c r="AE30" s="0" t="n">
        <v>4.765</v>
      </c>
      <c r="AF30" s="0" t="n">
        <v>0.164</v>
      </c>
      <c r="AG30" s="0" t="n">
        <v>0.153</v>
      </c>
      <c r="AH30" s="0" t="n">
        <v>2.1</v>
      </c>
      <c r="AJ30" s="0" t="n">
        <v>58000</v>
      </c>
      <c r="BF30" s="0" t="n">
        <f aca="false">IF(E30&lt;11,-3.6797*E30^2+48.115*E30-53.83,280.92*EXP(-0.2027*E30))</f>
        <v>97.5940520000001</v>
      </c>
      <c r="BG30" s="1" t="n">
        <f aca="false">32.208*LN(F30)+21.438</f>
        <v>105.265429388793</v>
      </c>
      <c r="BH30" s="1" t="n">
        <f aca="false">IF(G30&lt;=2, -10*G30+100, 88.958*EXP(-0.0755*G30))</f>
        <v>59.6213867764478</v>
      </c>
      <c r="BI30" s="1" t="n">
        <f aca="false">IF(I30&lt;=100, 0.0053*(I30)^2-1.0332*I30+100.76, 122.82*EXP(-0.0092*I30))</f>
        <v>97.508032</v>
      </c>
      <c r="BJ30" s="0" t="n">
        <f aca="false">IF(P30&lt;=1000, -6.942*LN(P30)+107.59, -36.304*LN(P30)+310.72)</f>
        <v>-134.180539443335</v>
      </c>
      <c r="BK30" s="0" t="e">
        <f aca="false">BF30^0.04*BG30^0.22*BH30^0.51*BI30^0.06*BJ30^0.17</f>
        <v>#NUM!</v>
      </c>
      <c r="BL30" s="0" t="e">
        <f aca="false">IF(BK30&gt;=90, "Very Good", IF(BK30&gt;=80, "Good", IF(BK30&gt;=70, "Slightly Good", IF(BK30&gt;=60, "Average", IF(BK30&gt;=50, "Slightly Poor", IF(BK30&gt;=40, "Poor", "Very Poor"))))))</f>
        <v>#NUM!</v>
      </c>
      <c r="BM30" s="2" t="n">
        <f aca="false">IF(P30&lt;=1000, -6.942*LN(P30)+107.59, IF(AND(P30&gt;1000, P30&lt;=5213),-36.304*LN(P30)+310.72, IF(P30&gt;5213, 10)))</f>
        <v>10</v>
      </c>
      <c r="BN30" s="2" t="n">
        <f aca="false">BF30^0.04*BG30^0.22*BH30^0.51*BI30^0.06*BM30^0.17</f>
        <v>52.3934845876789</v>
      </c>
      <c r="BO30" s="3" t="str">
        <f aca="false">IF(BN30&gt;=90, "Very Good", IF(BN30&gt;=80, "Good", IF(BN30&gt;=70, "Slightly Good", IF(BN30&gt;=60, "Average", IF(BN30&gt;=50, "Slightly Poor", IF(BN30&gt;=40, "Poor", "Very Poor"))))))</f>
        <v>Slightly Poor</v>
      </c>
      <c r="BP30" s="2" t="n">
        <f aca="false">IF(AJ30&lt;=1000, -6.942*LN(AJ30)+107.59, IF(AND(AJ30&gt;1000, AJ30&lt;=5213),-36.304*LN(AJ30)+310.72, IF(AJ30&gt;5213, 10)))</f>
        <v>10</v>
      </c>
      <c r="BQ30" s="2" t="n">
        <f aca="false">BF30^0.04*BG30^0.22*BH30^0.51*BI30^0.06*BP30^0.17</f>
        <v>52.3934845876789</v>
      </c>
      <c r="BR30" s="0" t="str">
        <f aca="false">IF(BQ30&gt;=90, "Very Good", IF(BQ30&gt;=80, "Good", IF(BQ30&gt;=70, "Slightly Good", IF(BQ30&gt;=60, "Average", IF(BQ30&gt;=50, "Slightly Poor", IF(BQ30&gt;=40, "Poor", "Very Poor"))))))</f>
        <v>Slightly Poor</v>
      </c>
      <c r="BT30" s="2" t="n">
        <f aca="false">9.81*LN(AH30)+30.6</f>
        <v>37.8784053517952</v>
      </c>
      <c r="BU30" s="0" t="str">
        <f aca="false">IF(BT30&lt;30, "Clean water", IF(AND(BT30&gt;=30, BT30&lt;40), "Hypolimia", IF(AND(BT30&gt;=40,BT30&lt;50), "Mesotrophic", IF(AND(BT30&gt;=50, BT30&lt;70), "Eutrophic", IF(BT30&gt;70,"Hypertrophic")))))</f>
        <v>Hypolimia</v>
      </c>
      <c r="CM30" s="0" t="n">
        <f aca="false">IF(G30&gt;H30,1,0)</f>
        <v>0</v>
      </c>
      <c r="CO30" s="17" t="n">
        <f aca="false">14.652-0.41022*M30+0.007991*M30*M30-0.000077774*M30*M30*M30</f>
        <v>12.824635876674</v>
      </c>
      <c r="CP30" s="1" t="n">
        <f aca="false">F30/CO30*100</f>
        <v>105.266146577732</v>
      </c>
    </row>
    <row r="31" customFormat="false" ht="12.5" hidden="false" customHeight="false" outlineLevel="0" collapsed="false">
      <c r="A31" s="0" t="n">
        <v>30</v>
      </c>
      <c r="B31" s="15" t="s">
        <v>77</v>
      </c>
      <c r="C31" s="16" t="s">
        <v>78</v>
      </c>
      <c r="D31" s="0" t="s">
        <v>127</v>
      </c>
      <c r="E31" s="0" t="n">
        <v>8</v>
      </c>
      <c r="F31" s="0" t="n">
        <v>12.9</v>
      </c>
      <c r="G31" s="0" t="n">
        <v>2.1</v>
      </c>
      <c r="H31" s="0" t="n">
        <v>4.2</v>
      </c>
      <c r="I31" s="0" t="n">
        <v>6</v>
      </c>
      <c r="J31" s="0" t="n">
        <v>3.636</v>
      </c>
      <c r="K31" s="0" t="n">
        <v>0.036</v>
      </c>
      <c r="L31" s="0" t="n">
        <v>3</v>
      </c>
      <c r="M31" s="0" t="n">
        <v>3</v>
      </c>
      <c r="N31" s="0" t="n">
        <v>0</v>
      </c>
      <c r="O31" s="0" t="n">
        <v>321</v>
      </c>
      <c r="P31" s="0" t="n">
        <v>3000</v>
      </c>
      <c r="AC31" s="0" t="n">
        <v>3.531</v>
      </c>
      <c r="AD31" s="0" t="n">
        <v>0.305</v>
      </c>
      <c r="AE31" s="0" t="n">
        <v>2.765</v>
      </c>
      <c r="AF31" s="0" t="n">
        <v>0.009</v>
      </c>
      <c r="AG31" s="0" t="n">
        <v>0</v>
      </c>
      <c r="AH31" s="0" t="n">
        <v>18.4</v>
      </c>
      <c r="AJ31" s="0" t="n">
        <v>410</v>
      </c>
      <c r="BD31" s="0" t="n">
        <v>59.854</v>
      </c>
      <c r="BF31" s="0" t="n">
        <f aca="false">IF(E31&lt;11,-3.6797*E31^2+48.115*E31-53.83,280.92*EXP(-0.2027*E31))</f>
        <v>95.5892</v>
      </c>
      <c r="BG31" s="1" t="n">
        <f aca="false">32.208*LN(F31)+21.438</f>
        <v>103.801177244529</v>
      </c>
      <c r="BH31" s="1" t="n">
        <f aca="false">IF(G31&lt;=2, -10*G31+100, 88.958*EXP(-0.0755*G31))</f>
        <v>75.9150041678102</v>
      </c>
      <c r="BI31" s="1" t="n">
        <f aca="false">IF(I31&lt;=100, 0.0053*(I31)^2-1.0332*I31+100.76, 122.82*EXP(-0.0092*I31))</f>
        <v>94.7516</v>
      </c>
      <c r="BJ31" s="0" t="n">
        <f aca="false">IF(P31&lt;=1000, -6.942*LN(P31)+107.59, -36.304*LN(P31)+310.72)</f>
        <v>20.0568318240255</v>
      </c>
      <c r="BK31" s="0" t="n">
        <f aca="false">BF31^0.04*BG31^0.22*BH31^0.51*BI31^0.06*BJ31^0.17</f>
        <v>66.3327084574012</v>
      </c>
      <c r="BL31" s="0" t="str">
        <f aca="false">IF(BK31&gt;=90, "Very Good", IF(BK31&gt;=80, "Good", IF(BK31&gt;=70, "Slightly Good", IF(BK31&gt;=60, "Average", IF(BK31&gt;=50, "Slightly Poor", IF(BK31&gt;=40, "Poor", "Very Poor"))))))</f>
        <v>Average</v>
      </c>
      <c r="BM31" s="2" t="n">
        <f aca="false">IF(P31&lt;=1000, -6.942*LN(P31)+107.59, IF(AND(P31&gt;1000, P31&lt;=5213),-36.304*LN(P31)+310.72, IF(P31&gt;5213, 10)))</f>
        <v>20.0568318240255</v>
      </c>
      <c r="BN31" s="2" t="n">
        <f aca="false">BF31^0.04*BG31^0.22*BH31^0.51*BI31^0.06*BM31^0.17</f>
        <v>66.3327084574012</v>
      </c>
      <c r="BO31" s="3" t="str">
        <f aca="false">IF(BN31&gt;=90, "Very Good", IF(BN31&gt;=80, "Good", IF(BN31&gt;=70, "Slightly Good", IF(BN31&gt;=60, "Average", IF(BN31&gt;=50, "Slightly Poor", IF(BN31&gt;=40, "Poor", "Very Poor"))))))</f>
        <v>Average</v>
      </c>
      <c r="BP31" s="2" t="n">
        <f aca="false">IF(AJ31&lt;=1000, -6.942*LN(AJ31)+107.59, IF(AND(AJ31&gt;1000, AJ31&lt;=5213),-36.304*LN(AJ31)+310.72, IF(AJ31&gt;5213, 10)))</f>
        <v>65.825836997374</v>
      </c>
      <c r="BQ31" s="2" t="n">
        <f aca="false">BF31^0.04*BG31^0.22*BH31^0.51*BI31^0.06*BP31^0.17</f>
        <v>81.1840139578657</v>
      </c>
      <c r="BR31" s="0" t="str">
        <f aca="false">IF(BQ31&gt;=90, "Very Good", IF(BQ31&gt;=80, "Good", IF(BQ31&gt;=70, "Slightly Good", IF(BQ31&gt;=60, "Average", IF(BQ31&gt;=50, "Slightly Poor", IF(BQ31&gt;=40, "Poor", "Very Poor"))))))</f>
        <v>Good</v>
      </c>
      <c r="BT31" s="2" t="n">
        <f aca="false">9.81*LN(AH31)+30.6</f>
        <v>59.1701600198726</v>
      </c>
      <c r="BU31" s="0" t="str">
        <f aca="false">IF(BT31&lt;30, "Clean water", IF(AND(BT31&gt;=30, BT31&lt;40), "Hypolimia", IF(AND(BT31&gt;=40,BT31&lt;50), "Mesotrophic", IF(AND(BT31&gt;=50, BT31&lt;70), "Eutrophic", IF(BT31&gt;70,"Hypertrophic")))))</f>
        <v>Eutrophic</v>
      </c>
      <c r="CM31" s="0" t="n">
        <f aca="false">IF(G31&gt;H31,1,0)</f>
        <v>0</v>
      </c>
      <c r="CO31" s="17" t="n">
        <f aca="false">14.652-0.41022*M31+0.007991*M31*M31-0.000077774*M31*M31*M31</f>
        <v>13.491159102</v>
      </c>
      <c r="CP31" s="1" t="n">
        <f aca="false">F31/CO31*100</f>
        <v>95.6181741129095</v>
      </c>
    </row>
    <row r="32" customFormat="false" ht="12.5" hidden="false" customHeight="false" outlineLevel="0" collapsed="false">
      <c r="A32" s="0" t="n">
        <v>31</v>
      </c>
      <c r="B32" s="15" t="s">
        <v>79</v>
      </c>
      <c r="C32" s="16" t="s">
        <v>80</v>
      </c>
      <c r="D32" s="0" t="s">
        <v>127</v>
      </c>
      <c r="E32" s="0" t="n">
        <v>8</v>
      </c>
      <c r="F32" s="0" t="n">
        <v>10.6</v>
      </c>
      <c r="G32" s="0" t="n">
        <v>3.8</v>
      </c>
      <c r="H32" s="0" t="n">
        <v>8.3</v>
      </c>
      <c r="I32" s="0" t="n">
        <v>9.5</v>
      </c>
      <c r="J32" s="0" t="n">
        <v>10.363</v>
      </c>
      <c r="K32" s="0" t="n">
        <v>0.239</v>
      </c>
      <c r="L32" s="0" t="n">
        <v>6</v>
      </c>
      <c r="M32" s="0" t="n">
        <v>3.5</v>
      </c>
      <c r="N32" s="0" t="n">
        <v>0</v>
      </c>
      <c r="O32" s="0" t="n">
        <v>522</v>
      </c>
      <c r="P32" s="0" t="n">
        <v>6505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AC32" s="0" t="n">
        <v>10.153</v>
      </c>
      <c r="AD32" s="0" t="n">
        <v>2.395</v>
      </c>
      <c r="AE32" s="0" t="n">
        <v>6.116</v>
      </c>
      <c r="AF32" s="0" t="n">
        <v>0.171</v>
      </c>
      <c r="AG32" s="0" t="n">
        <v>0.134</v>
      </c>
      <c r="AH32" s="0" t="n">
        <v>32.2</v>
      </c>
      <c r="AJ32" s="0" t="n">
        <v>330</v>
      </c>
      <c r="AP32" s="0" t="n">
        <v>0</v>
      </c>
      <c r="AY32" s="0" t="n">
        <v>0</v>
      </c>
      <c r="BD32" s="0" t="n">
        <v>62.068</v>
      </c>
      <c r="BF32" s="0" t="n">
        <f aca="false">IF(E32&lt;11,-3.6797*E32^2+48.115*E32-53.83,280.92*EXP(-0.2027*E32))</f>
        <v>95.5892</v>
      </c>
      <c r="BG32" s="1" t="n">
        <f aca="false">32.208*LN(F32)+21.438</f>
        <v>97.4763856680092</v>
      </c>
      <c r="BH32" s="1" t="n">
        <f aca="false">IF(G32&lt;=2, -10*G32+100, 88.958*EXP(-0.0755*G32))</f>
        <v>66.7706991099565</v>
      </c>
      <c r="BI32" s="1" t="n">
        <f aca="false">IF(I32&lt;=100, 0.0053*(I32)^2-1.0332*I32+100.76, 122.82*EXP(-0.0092*I32))</f>
        <v>91.422925</v>
      </c>
      <c r="BJ32" s="0" t="n">
        <f aca="false">IF(P32&lt;=1000, -6.942*LN(P32)+107.59, -36.304*LN(P32)+310.72)</f>
        <v>-8.04096929692554</v>
      </c>
      <c r="BK32" s="0" t="e">
        <f aca="false">BF32^0.04*BG32^0.22*BH32^0.51*BI32^0.06*BJ32^0.17</f>
        <v>#NUM!</v>
      </c>
      <c r="BL32" s="0" t="e">
        <f aca="false">IF(BK32&gt;=90, "Very Good", IF(BK32&gt;=80, "Good", IF(BK32&gt;=70, "Slightly Good", IF(BK32&gt;=60, "Average", IF(BK32&gt;=50, "Slightly Poor", IF(BK32&gt;=40, "Poor", "Very Poor"))))))</f>
        <v>#NUM!</v>
      </c>
      <c r="BM32" s="2" t="n">
        <f aca="false">IF(P32&lt;=1000, -6.942*LN(P32)+107.59, IF(AND(P32&gt;1000, P32&lt;=5213),-36.304*LN(P32)+310.72, IF(P32&gt;5213, 10)))</f>
        <v>10</v>
      </c>
      <c r="BN32" s="2" t="n">
        <f aca="false">BF32^0.04*BG32^0.22*BH32^0.51*BI32^0.06*BM32^0.17</f>
        <v>54.3220752275815</v>
      </c>
      <c r="BO32" s="3" t="str">
        <f aca="false">IF(BN32&gt;=90, "Very Good", IF(BN32&gt;=80, "Good", IF(BN32&gt;=70, "Slightly Good", IF(BN32&gt;=60, "Average", IF(BN32&gt;=50, "Slightly Poor", IF(BN32&gt;=40, "Poor", "Very Poor"))))))</f>
        <v>Slightly Poor</v>
      </c>
      <c r="BP32" s="2" t="n">
        <f aca="false">IF(AJ32&lt;=1000, -6.942*LN(AJ32)+107.59, IF(AND(AJ32&gt;1000, AJ32&lt;=5213),-36.304*LN(AJ32)+310.72, IF(AJ32&gt;5213, 10)))</f>
        <v>67.332698792735</v>
      </c>
      <c r="BQ32" s="2" t="n">
        <f aca="false">BF32^0.04*BG32^0.22*BH32^0.51*BI32^0.06*BP32^0.17</f>
        <v>75.1233206011459</v>
      </c>
      <c r="BR32" s="0" t="str">
        <f aca="false">IF(BQ32&gt;=90, "Very Good", IF(BQ32&gt;=80, "Good", IF(BQ32&gt;=70, "Slightly Good", IF(BQ32&gt;=60, "Average", IF(BQ32&gt;=50, "Slightly Poor", IF(BQ32&gt;=40, "Poor", "Very Poor"))))))</f>
        <v>Slightly Good</v>
      </c>
      <c r="BT32" s="2" t="n">
        <f aca="false">9.81*LN(AH32)+30.6</f>
        <v>64.6599908995191</v>
      </c>
      <c r="BU32" s="0" t="str">
        <f aca="false">IF(BT32&lt;30, "Clean water", IF(AND(BT32&gt;=30, BT32&lt;40), "Hypolimia", IF(AND(BT32&gt;=40,BT32&lt;50), "Mesotrophic", IF(AND(BT32&gt;=50, BT32&lt;70), "Eutrophic", IF(BT32&gt;70,"Hypertrophic")))))</f>
        <v>Eutrophic</v>
      </c>
      <c r="CM32" s="0" t="n">
        <f aca="false">IF(G32&gt;H32,1,0)</f>
        <v>0</v>
      </c>
      <c r="CO32" s="17" t="n">
        <f aca="false">14.652-0.41022*M32+0.007991*M32*M32-0.000077774*M32*M32*M32</f>
        <v>13.31078518975</v>
      </c>
      <c r="CP32" s="1" t="n">
        <f aca="false">F32/CO32*100</f>
        <v>79.6346710497781</v>
      </c>
    </row>
    <row r="33" customFormat="false" ht="12.5" hidden="false" customHeight="false" outlineLevel="0" collapsed="false">
      <c r="A33" s="0" t="n">
        <v>32</v>
      </c>
      <c r="B33" s="15" t="s">
        <v>81</v>
      </c>
      <c r="C33" s="16" t="s">
        <v>82</v>
      </c>
      <c r="D33" s="0" t="s">
        <v>127</v>
      </c>
      <c r="E33" s="0" t="n">
        <v>7.1</v>
      </c>
      <c r="F33" s="0" t="n">
        <v>12.8</v>
      </c>
      <c r="G33" s="0" t="n">
        <v>2.5</v>
      </c>
      <c r="H33" s="0" t="n">
        <v>5.2</v>
      </c>
      <c r="I33" s="0" t="n">
        <v>2.4</v>
      </c>
      <c r="J33" s="0" t="n">
        <v>8.372</v>
      </c>
      <c r="K33" s="0" t="n">
        <v>0.114</v>
      </c>
      <c r="L33" s="0" t="n">
        <v>3.6</v>
      </c>
      <c r="M33" s="0" t="n">
        <v>2.4</v>
      </c>
      <c r="N33" s="0" t="n">
        <v>0</v>
      </c>
      <c r="O33" s="0" t="n">
        <v>613</v>
      </c>
      <c r="P33" s="0" t="n">
        <v>6400</v>
      </c>
      <c r="AC33" s="0" t="n">
        <v>7.604</v>
      </c>
      <c r="AD33" s="0" t="n">
        <v>1.586</v>
      </c>
      <c r="AE33" s="0" t="n">
        <v>5.663</v>
      </c>
      <c r="AF33" s="0" t="n">
        <v>0.091</v>
      </c>
      <c r="AG33" s="0" t="n">
        <v>0.082</v>
      </c>
      <c r="AH33" s="0" t="n">
        <v>0.5</v>
      </c>
      <c r="AJ33" s="0" t="n">
        <v>1100</v>
      </c>
      <c r="BF33" s="0" t="n">
        <f aca="false">IF(E33&lt;11,-3.6797*E33^2+48.115*E33-53.83,280.92*EXP(-0.2027*E33))</f>
        <v>102.292823</v>
      </c>
      <c r="BG33" s="1" t="n">
        <f aca="false">32.208*LN(F33)+21.438</f>
        <v>103.550530065171</v>
      </c>
      <c r="BH33" s="1" t="n">
        <f aca="false">IF(G33&lt;=2, -10*G33+100, 88.958*EXP(-0.0755*G33))</f>
        <v>73.6566439219523</v>
      </c>
      <c r="BI33" s="1" t="n">
        <f aca="false">IF(I33&lt;=100, 0.0053*(I33)^2-1.0332*I33+100.76, 122.82*EXP(-0.0092*I33))</f>
        <v>98.310848</v>
      </c>
      <c r="BJ33" s="0" t="n">
        <f aca="false">IF(P33&lt;=1000, -6.942*LN(P33)+107.59, -36.304*LN(P33)+310.72)</f>
        <v>-7.45018989040113</v>
      </c>
      <c r="BK33" s="0" t="e">
        <f aca="false">BF33^0.04*BG33^0.22*BH33^0.51*BI33^0.06*BJ33^0.17</f>
        <v>#NUM!</v>
      </c>
      <c r="BL33" s="0" t="e">
        <f aca="false">IF(BK33&gt;=90, "Very Good", IF(BK33&gt;=80, "Good", IF(BK33&gt;=70, "Slightly Good", IF(BK33&gt;=60, "Average", IF(BK33&gt;=50, "Slightly Poor", IF(BK33&gt;=40, "Poor", "Very Poor"))))))</f>
        <v>#NUM!</v>
      </c>
      <c r="BM33" s="2" t="n">
        <f aca="false">IF(P33&lt;=1000, -6.942*LN(P33)+107.59, IF(AND(P33&gt;1000, P33&lt;=5213),-36.304*LN(P33)+310.72, IF(P33&gt;5213, 10)))</f>
        <v>10</v>
      </c>
      <c r="BN33" s="2" t="n">
        <f aca="false">BF33^0.04*BG33^0.22*BH33^0.51*BI33^0.06*BM33^0.17</f>
        <v>58.2856289984859</v>
      </c>
      <c r="BO33" s="3" t="str">
        <f aca="false">IF(BN33&gt;=90, "Very Good", IF(BN33&gt;=80, "Good", IF(BN33&gt;=70, "Slightly Good", IF(BN33&gt;=60, "Average", IF(BN33&gt;=50, "Slightly Poor", IF(BN33&gt;=40, "Poor", "Very Poor"))))))</f>
        <v>Slightly Poor</v>
      </c>
      <c r="BP33" s="2" t="n">
        <f aca="false">IF(AJ33&lt;=1000, -6.942*LN(AJ33)+107.59, IF(AND(AJ33&gt;1000, AJ33&lt;=5213),-36.304*LN(AJ33)+310.72, IF(AJ33&gt;5213, 10)))</f>
        <v>56.4807115842163</v>
      </c>
      <c r="BQ33" s="2" t="n">
        <f aca="false">BF33^0.04*BG33^0.22*BH33^0.51*BI33^0.06*BP33^0.17</f>
        <v>78.2320147000694</v>
      </c>
      <c r="BR33" s="0" t="str">
        <f aca="false">IF(BQ33&gt;=90, "Very Good", IF(BQ33&gt;=80, "Good", IF(BQ33&gt;=70, "Slightly Good", IF(BQ33&gt;=60, "Average", IF(BQ33&gt;=50, "Slightly Poor", IF(BQ33&gt;=40, "Poor", "Very Poor"))))))</f>
        <v>Slightly Good</v>
      </c>
      <c r="BT33" s="2" t="n">
        <f aca="false">9.81*LN(AH33)+30.6</f>
        <v>23.8002261587069</v>
      </c>
      <c r="BU33" s="0" t="str">
        <f aca="false">IF(BT33&lt;30, "Clean water", IF(AND(BT33&gt;=30, BT33&lt;40), "Hypolimia", IF(AND(BT33&gt;=40,BT33&lt;50), "Mesotrophic", IF(AND(BT33&gt;=50, BT33&lt;70), "Eutrophic", IF(BT33&gt;70,"Hypertrophic")))))</f>
        <v>Clean water</v>
      </c>
      <c r="CM33" s="0" t="n">
        <f aca="false">IF(G33&gt;H33,1,0)</f>
        <v>0</v>
      </c>
      <c r="CO33" s="17" t="n">
        <f aca="false">14.652-0.41022*M33+0.007991*M33*M33-0.000077774*M33*M33*M33</f>
        <v>13.712425012224</v>
      </c>
      <c r="CP33" s="1" t="n">
        <f aca="false">F33/CO33*100</f>
        <v>93.3459981629025</v>
      </c>
    </row>
    <row r="34" customFormat="false" ht="12.5" hidden="false" customHeight="false" outlineLevel="0" collapsed="false">
      <c r="A34" s="0" t="n">
        <v>33</v>
      </c>
      <c r="B34" s="15" t="s">
        <v>83</v>
      </c>
      <c r="C34" s="16" t="s">
        <v>84</v>
      </c>
      <c r="D34" s="0" t="s">
        <v>127</v>
      </c>
      <c r="E34" s="0" t="n">
        <v>7.7</v>
      </c>
      <c r="F34" s="0" t="n">
        <v>13.3</v>
      </c>
      <c r="G34" s="0" t="n">
        <v>2.7</v>
      </c>
      <c r="H34" s="0" t="n">
        <v>5.2</v>
      </c>
      <c r="I34" s="0" t="n">
        <v>5.2</v>
      </c>
      <c r="J34" s="0" t="n">
        <v>5.775</v>
      </c>
      <c r="K34" s="0" t="n">
        <v>0.048</v>
      </c>
      <c r="L34" s="0" t="n">
        <v>2.5</v>
      </c>
      <c r="M34" s="0" t="n">
        <v>4</v>
      </c>
      <c r="N34" s="0" t="n">
        <v>0</v>
      </c>
      <c r="O34" s="0" t="n">
        <v>362</v>
      </c>
      <c r="P34" s="0" t="n">
        <v>40000</v>
      </c>
      <c r="AC34" s="0" t="n">
        <v>5.737</v>
      </c>
      <c r="AD34" s="0" t="n">
        <v>1.257</v>
      </c>
      <c r="AE34" s="0" t="n">
        <v>1.754</v>
      </c>
      <c r="AF34" s="0" t="n">
        <v>0.023</v>
      </c>
      <c r="AG34" s="0" t="n">
        <v>0.006</v>
      </c>
      <c r="AH34" s="0" t="n">
        <v>5.9</v>
      </c>
      <c r="AJ34" s="0" t="n">
        <v>1800</v>
      </c>
      <c r="BF34" s="0" t="n">
        <f aca="false">IF(E34&lt;11,-3.6797*E34^2+48.115*E34-53.83,280.92*EXP(-0.2027*E34))</f>
        <v>98.486087</v>
      </c>
      <c r="BG34" s="1" t="n">
        <f aca="false">32.208*LN(F34)+21.438</f>
        <v>104.784704046614</v>
      </c>
      <c r="BH34" s="1" t="n">
        <f aca="false">IF(G34&lt;=2, -10*G34+100, 88.958*EXP(-0.0755*G34))</f>
        <v>72.5527837174588</v>
      </c>
      <c r="BI34" s="1" t="n">
        <f aca="false">IF(I34&lt;=100, 0.0053*(I34)^2-1.0332*I34+100.76, 122.82*EXP(-0.0092*I34))</f>
        <v>95.530672</v>
      </c>
      <c r="BJ34" s="0" t="n">
        <f aca="false">IF(P34&lt;=1000, -6.942*LN(P34)+107.59, -36.304*LN(P34)+310.72)</f>
        <v>-73.9802273503198</v>
      </c>
      <c r="BK34" s="0" t="e">
        <f aca="false">BF34^0.04*BG34^0.22*BH34^0.51*BI34^0.06*BJ34^0.17</f>
        <v>#NUM!</v>
      </c>
      <c r="BL34" s="0" t="e">
        <f aca="false">IF(BK34&gt;=90, "Very Good", IF(BK34&gt;=80, "Good", IF(BK34&gt;=70, "Slightly Good", IF(BK34&gt;=60, "Average", IF(BK34&gt;=50, "Slightly Poor", IF(BK34&gt;=40, "Poor", "Very Poor"))))))</f>
        <v>#NUM!</v>
      </c>
      <c r="BM34" s="2" t="n">
        <f aca="false">IF(P34&lt;=1000, -6.942*LN(P34)+107.59, IF(AND(P34&gt;1000, P34&lt;=5213),-36.304*LN(P34)+310.72, IF(P34&gt;5213, 10)))</f>
        <v>10</v>
      </c>
      <c r="BN34" s="2" t="n">
        <f aca="false">BF34^0.04*BG34^0.22*BH34^0.51*BI34^0.06*BM34^0.17</f>
        <v>57.8019755844134</v>
      </c>
      <c r="BO34" s="3" t="str">
        <f aca="false">IF(BN34&gt;=90, "Very Good", IF(BN34&gt;=80, "Good", IF(BN34&gt;=70, "Slightly Good", IF(BN34&gt;=60, "Average", IF(BN34&gt;=50, "Slightly Poor", IF(BN34&gt;=40, "Poor", "Very Poor"))))))</f>
        <v>Slightly Poor</v>
      </c>
      <c r="BP34" s="2" t="n">
        <f aca="false">IF(AJ34&lt;=1000, -6.942*LN(AJ34)+107.59, IF(AND(AJ34&gt;1000, AJ34&lt;=5213),-36.304*LN(AJ34)+310.72, IF(AJ34&gt;5213, 10)))</f>
        <v>38.601845269226</v>
      </c>
      <c r="BQ34" s="2" t="n">
        <f aca="false">BF34^0.04*BG34^0.22*BH34^0.51*BI34^0.06*BP34^0.17</f>
        <v>72.7220400221438</v>
      </c>
      <c r="BR34" s="0" t="str">
        <f aca="false">IF(BQ34&gt;=90, "Very Good", IF(BQ34&gt;=80, "Good", IF(BQ34&gt;=70, "Slightly Good", IF(BQ34&gt;=60, "Average", IF(BQ34&gt;=50, "Slightly Poor", IF(BQ34&gt;=40, "Poor", "Very Poor"))))))</f>
        <v>Slightly Good</v>
      </c>
      <c r="BT34" s="2" t="n">
        <f aca="false">9.81*LN(AH34)+30.6</f>
        <v>48.0122825624435</v>
      </c>
      <c r="BU34" s="0" t="str">
        <f aca="false">IF(BT34&lt;30, "Clean water", IF(AND(BT34&gt;=30, BT34&lt;40), "Hypolimia", IF(AND(BT34&gt;=40,BT34&lt;50), "Mesotrophic", IF(AND(BT34&gt;=50, BT34&lt;70), "Eutrophic", IF(BT34&gt;70,"Hypertrophic")))))</f>
        <v>Mesotrophic</v>
      </c>
      <c r="CM34" s="0" t="n">
        <f aca="false">IF(G34&gt;H34,1,0)</f>
        <v>0</v>
      </c>
      <c r="CO34" s="17" t="n">
        <f aca="false">14.652-0.41022*M34+0.007991*M34*M34-0.000077774*M34*M34*M34</f>
        <v>13.133998464</v>
      </c>
      <c r="CP34" s="1" t="n">
        <f aca="false">F34/CO34*100</f>
        <v>101.263907076394</v>
      </c>
    </row>
    <row r="35" customFormat="false" ht="12.5" hidden="false" customHeight="false" outlineLevel="0" collapsed="false">
      <c r="A35" s="0" t="n">
        <v>34</v>
      </c>
      <c r="B35" s="15" t="s">
        <v>85</v>
      </c>
      <c r="C35" s="16" t="s">
        <v>86</v>
      </c>
      <c r="D35" s="0" t="s">
        <v>127</v>
      </c>
      <c r="E35" s="0" t="n">
        <v>7.3</v>
      </c>
      <c r="F35" s="0" t="n">
        <v>11.2</v>
      </c>
      <c r="G35" s="0" t="n">
        <v>4.9</v>
      </c>
      <c r="H35" s="0" t="n">
        <v>6.4</v>
      </c>
      <c r="I35" s="0" t="n">
        <v>2.8</v>
      </c>
      <c r="J35" s="0" t="n">
        <v>8.33</v>
      </c>
      <c r="K35" s="0" t="n">
        <v>0.124</v>
      </c>
      <c r="L35" s="0" t="n">
        <v>4.2</v>
      </c>
      <c r="M35" s="0" t="n">
        <v>5</v>
      </c>
      <c r="N35" s="0" t="n">
        <v>0</v>
      </c>
      <c r="O35" s="0" t="n">
        <v>649</v>
      </c>
      <c r="P35" s="0" t="n">
        <v>80000</v>
      </c>
      <c r="AC35" s="0" t="n">
        <v>7.967</v>
      </c>
      <c r="AD35" s="0" t="n">
        <v>2.456</v>
      </c>
      <c r="AE35" s="0" t="n">
        <v>4.601</v>
      </c>
      <c r="AF35" s="0" t="n">
        <v>0.092</v>
      </c>
      <c r="AG35" s="0" t="n">
        <v>0.076</v>
      </c>
      <c r="AH35" s="0" t="n">
        <v>1.5</v>
      </c>
      <c r="AJ35" s="0" t="n">
        <v>43000</v>
      </c>
      <c r="BF35" s="0" t="n">
        <f aca="false">IF(E35&lt;11,-3.6797*E35^2+48.115*E35-53.83,280.92*EXP(-0.2027*E35))</f>
        <v>101.318287</v>
      </c>
      <c r="BG35" s="1" t="n">
        <f aca="false">32.208*LN(F35)+21.438</f>
        <v>99.2497509715202</v>
      </c>
      <c r="BH35" s="1" t="n">
        <f aca="false">IF(G35&lt;=2, -10*G35+100, 88.958*EXP(-0.0755*G35))</f>
        <v>61.4494169788763</v>
      </c>
      <c r="BI35" s="1" t="n">
        <f aca="false">IF(I35&lt;=100, 0.0053*(I35)^2-1.0332*I35+100.76, 122.82*EXP(-0.0092*I35))</f>
        <v>97.908592</v>
      </c>
      <c r="BJ35" s="0" t="n">
        <f aca="false">IF(P35&lt;=1000, -6.942*LN(P35)+107.59, -36.304*LN(P35)+310.72)</f>
        <v>-99.1442425933681</v>
      </c>
      <c r="BK35" s="0" t="e">
        <f aca="false">BF35^0.04*BG35^0.22*BH35^0.51*BI35^0.06*BJ35^0.17</f>
        <v>#NUM!</v>
      </c>
      <c r="BL35" s="0" t="e">
        <f aca="false">IF(BK35&gt;=90, "Very Good", IF(BK35&gt;=80, "Good", IF(BK35&gt;=70, "Slightly Good", IF(BK35&gt;=60, "Average", IF(BK35&gt;=50, "Slightly Poor", IF(BK35&gt;=40, "Poor", "Very Poor"))))))</f>
        <v>#NUM!</v>
      </c>
      <c r="BM35" s="2" t="n">
        <f aca="false">IF(P35&lt;=1000, -6.942*LN(P35)+107.59, IF(AND(P35&gt;1000, P35&lt;=5213),-36.304*LN(P35)+310.72, IF(P35&gt;5213, 10)))</f>
        <v>10</v>
      </c>
      <c r="BN35" s="2" t="n">
        <f aca="false">BF35^0.04*BG35^0.22*BH35^0.51*BI35^0.06*BM35^0.17</f>
        <v>52.6139971027603</v>
      </c>
      <c r="BO35" s="3" t="str">
        <f aca="false">IF(BN35&gt;=90, "Very Good", IF(BN35&gt;=80, "Good", IF(BN35&gt;=70, "Slightly Good", IF(BN35&gt;=60, "Average", IF(BN35&gt;=50, "Slightly Poor", IF(BN35&gt;=40, "Poor", "Very Poor"))))))</f>
        <v>Slightly Poor</v>
      </c>
      <c r="BP35" s="2" t="n">
        <f aca="false">IF(AJ35&lt;=1000, -6.942*LN(AJ35)+107.59, IF(AND(AJ35&gt;1000, AJ35&lt;=5213),-36.304*LN(AJ35)+310.72, IF(AJ35&gt;5213, 10)))</f>
        <v>10</v>
      </c>
      <c r="BQ35" s="2" t="n">
        <f aca="false">BF35^0.04*BG35^0.22*BH35^0.51*BI35^0.06*BP35^0.17</f>
        <v>52.6139971027603</v>
      </c>
      <c r="BR35" s="0" t="str">
        <f aca="false">IF(BQ35&gt;=90, "Very Good", IF(BQ35&gt;=80, "Good", IF(BQ35&gt;=70, "Slightly Good", IF(BQ35&gt;=60, "Average", IF(BQ35&gt;=50, "Slightly Poor", IF(BQ35&gt;=40, "Poor", "Very Poor"))))))</f>
        <v>Slightly Poor</v>
      </c>
      <c r="BT35" s="2" t="n">
        <f aca="false">9.81*LN(AH35)+30.6</f>
        <v>34.5776127105411</v>
      </c>
      <c r="BU35" s="0" t="str">
        <f aca="false">IF(BT35&lt;30, "Clean water", IF(AND(BT35&gt;=30, BT35&lt;40), "Hypolimia", IF(AND(BT35&gt;=40,BT35&lt;50), "Mesotrophic", IF(AND(BT35&gt;=50, BT35&lt;70), "Eutrophic", IF(BT35&gt;70,"Hypertrophic")))))</f>
        <v>Hypolimia</v>
      </c>
      <c r="CM35" s="0" t="n">
        <f aca="false">IF(G35&gt;H35,1,0)</f>
        <v>0</v>
      </c>
      <c r="CO35" s="17" t="n">
        <f aca="false">14.652-0.41022*M35+0.007991*M35*M35-0.000077774*M35*M35*M35</f>
        <v>12.79095325</v>
      </c>
      <c r="CP35" s="1" t="n">
        <f aca="false">F35/CO35*100</f>
        <v>87.5618867577364</v>
      </c>
    </row>
    <row r="36" customFormat="false" ht="12.5" hidden="false" customHeight="false" outlineLevel="0" collapsed="false">
      <c r="A36" s="0" t="n">
        <v>35</v>
      </c>
      <c r="B36" s="15" t="s">
        <v>87</v>
      </c>
      <c r="C36" s="16" t="s">
        <v>88</v>
      </c>
      <c r="D36" s="0" t="s">
        <v>127</v>
      </c>
      <c r="E36" s="0" t="n">
        <v>7.7</v>
      </c>
      <c r="F36" s="0" t="n">
        <v>13.4</v>
      </c>
      <c r="G36" s="0" t="n">
        <v>3.1</v>
      </c>
      <c r="H36" s="0" t="n">
        <v>5.2</v>
      </c>
      <c r="I36" s="0" t="n">
        <v>4.8</v>
      </c>
      <c r="J36" s="0" t="n">
        <v>5.538</v>
      </c>
      <c r="K36" s="0" t="n">
        <v>0.054</v>
      </c>
      <c r="L36" s="0" t="n">
        <v>2.5</v>
      </c>
      <c r="M36" s="0" t="n">
        <v>3.9</v>
      </c>
      <c r="N36" s="0" t="n">
        <v>0</v>
      </c>
      <c r="O36" s="0" t="n">
        <v>349</v>
      </c>
      <c r="P36" s="0" t="n">
        <v>190000</v>
      </c>
      <c r="AC36" s="0" t="n">
        <v>5.467</v>
      </c>
      <c r="AD36" s="0" t="n">
        <v>1.068</v>
      </c>
      <c r="AE36" s="0" t="n">
        <v>1.758</v>
      </c>
      <c r="AF36" s="0" t="n">
        <v>0.023</v>
      </c>
      <c r="AG36" s="0" t="n">
        <v>0.007</v>
      </c>
      <c r="AH36" s="0" t="n">
        <v>4.4</v>
      </c>
      <c r="AJ36" s="0" t="n">
        <v>1000</v>
      </c>
      <c r="BF36" s="0" t="n">
        <f aca="false">IF(E36&lt;11,-3.6797*E36^2+48.115*E36-53.83,280.92*EXP(-0.2027*E36))</f>
        <v>98.486087</v>
      </c>
      <c r="BG36" s="1" t="n">
        <f aca="false">32.208*LN(F36)+21.438</f>
        <v>105.025963601667</v>
      </c>
      <c r="BH36" s="1" t="n">
        <f aca="false">IF(G36&lt;=2, -10*G36+100, 88.958*EXP(-0.0755*G36))</f>
        <v>70.3944446082144</v>
      </c>
      <c r="BI36" s="1" t="n">
        <f aca="false">IF(I36&lt;=100, 0.0053*(I36)^2-1.0332*I36+100.76, 122.82*EXP(-0.0092*I36))</f>
        <v>95.922752</v>
      </c>
      <c r="BJ36" s="0" t="n">
        <f aca="false">IF(P36&lt;=1000, -6.942*LN(P36)+107.59, -36.304*LN(P36)+310.72)</f>
        <v>-130.547109563882</v>
      </c>
      <c r="BK36" s="0" t="e">
        <f aca="false">BF36^0.04*BG36^0.22*BH36^0.51*BI36^0.06*BJ36^0.17</f>
        <v>#NUM!</v>
      </c>
      <c r="BL36" s="0" t="e">
        <f aca="false">IF(BK36&gt;=90, "Very Good", IF(BK36&gt;=80, "Good", IF(BK36&gt;=70, "Slightly Good", IF(BK36&gt;=60, "Average", IF(BK36&gt;=50, "Slightly Poor", IF(BK36&gt;=40, "Poor", "Very Poor"))))))</f>
        <v>#NUM!</v>
      </c>
      <c r="BM36" s="2" t="n">
        <f aca="false">IF(P36&lt;=1000, -6.942*LN(P36)+107.59, IF(AND(P36&gt;1000, P36&lt;=5213),-36.304*LN(P36)+310.72, IF(P36&gt;5213, 10)))</f>
        <v>10</v>
      </c>
      <c r="BN36" s="2" t="n">
        <f aca="false">BF36^0.04*BG36^0.22*BH36^0.51*BI36^0.06*BM36^0.17</f>
        <v>56.9613323199083</v>
      </c>
      <c r="BO36" s="3" t="str">
        <f aca="false">IF(BN36&gt;=90, "Very Good", IF(BN36&gt;=80, "Good", IF(BN36&gt;=70, "Slightly Good", IF(BN36&gt;=60, "Average", IF(BN36&gt;=50, "Slightly Poor", IF(BN36&gt;=40, "Poor", "Very Poor"))))))</f>
        <v>Slightly Poor</v>
      </c>
      <c r="BP36" s="2" t="n">
        <f aca="false">IF(AJ36&lt;=1000, -6.942*LN(AJ36)+107.59, IF(AND(AJ36&gt;1000, AJ36&lt;=5213),-36.304*LN(AJ36)+310.72, IF(AJ36&gt;5213, 10)))</f>
        <v>59.636362853306</v>
      </c>
      <c r="BQ36" s="2" t="n">
        <f aca="false">BF36^0.04*BG36^0.22*BH36^0.51*BI36^0.06*BP36^0.17</f>
        <v>77.1644089668844</v>
      </c>
      <c r="BR36" s="0" t="str">
        <f aca="false">IF(BQ36&gt;=90, "Very Good", IF(BQ36&gt;=80, "Good", IF(BQ36&gt;=70, "Slightly Good", IF(BQ36&gt;=60, "Average", IF(BQ36&gt;=50, "Slightly Poor", IF(BQ36&gt;=40, "Poor", "Very Poor"))))))</f>
        <v>Slightly Good</v>
      </c>
      <c r="BT36" s="2" t="n">
        <f aca="false">9.81*LN(AH36)+30.6</f>
        <v>45.1345405464666</v>
      </c>
      <c r="BU36" s="0" t="str">
        <f aca="false">IF(BT36&lt;30, "Clean water", IF(AND(BT36&gt;=30, BT36&lt;40), "Hypolimia", IF(AND(BT36&gt;=40,BT36&lt;50), "Mesotrophic", IF(AND(BT36&gt;=50, BT36&lt;70), "Eutrophic", IF(BT36&gt;70,"Hypertrophic")))))</f>
        <v>Mesotrophic</v>
      </c>
      <c r="CM36" s="0" t="n">
        <f aca="false">IF(G36&gt;H36,1,0)</f>
        <v>0</v>
      </c>
      <c r="CO36" s="17" t="n">
        <f aca="false">14.652-0.41022*M36+0.007991*M36*M36-0.000077774*M36*M36*M36</f>
        <v>13.169071634094</v>
      </c>
      <c r="CP36" s="1" t="n">
        <f aca="false">F36/CO36*100</f>
        <v>101.753566024412</v>
      </c>
    </row>
    <row r="37" customFormat="false" ht="12.5" hidden="false" customHeight="false" outlineLevel="0" collapsed="false">
      <c r="A37" s="0" t="n">
        <v>36</v>
      </c>
      <c r="B37" s="15" t="s">
        <v>89</v>
      </c>
      <c r="C37" s="16" t="s">
        <v>90</v>
      </c>
      <c r="D37" s="0" t="s">
        <v>127</v>
      </c>
      <c r="E37" s="0" t="n">
        <v>7.6</v>
      </c>
      <c r="F37" s="0" t="n">
        <v>12.5</v>
      </c>
      <c r="G37" s="0" t="n">
        <v>3.7</v>
      </c>
      <c r="H37" s="0" t="n">
        <v>4.7</v>
      </c>
      <c r="I37" s="0" t="n">
        <v>1.6</v>
      </c>
      <c r="J37" s="0" t="n">
        <v>4.223</v>
      </c>
      <c r="K37" s="0" t="n">
        <v>0.083</v>
      </c>
      <c r="L37" s="0" t="n">
        <v>2.7</v>
      </c>
      <c r="M37" s="0" t="n">
        <v>4</v>
      </c>
      <c r="N37" s="0" t="n">
        <v>0</v>
      </c>
      <c r="O37" s="0" t="n">
        <v>460</v>
      </c>
      <c r="P37" s="0" t="n">
        <v>130000</v>
      </c>
      <c r="AC37" s="0" t="n">
        <v>3.93</v>
      </c>
      <c r="AD37" s="0" t="n">
        <v>0.764</v>
      </c>
      <c r="AE37" s="0" t="n">
        <v>2.59</v>
      </c>
      <c r="AF37" s="0" t="n">
        <v>0.043</v>
      </c>
      <c r="AG37" s="0" t="n">
        <v>0.024</v>
      </c>
      <c r="AH37" s="0" t="n">
        <v>0.8</v>
      </c>
      <c r="AJ37" s="0" t="n">
        <v>1900</v>
      </c>
      <c r="BF37" s="0" t="n">
        <f aca="false">IF(E37&lt;11,-3.6797*E37^2+48.115*E37-53.83,280.92*EXP(-0.2027*E37))</f>
        <v>99.304528</v>
      </c>
      <c r="BG37" s="1" t="n">
        <f aca="false">32.208*LN(F37)+21.438</f>
        <v>102.78666817588</v>
      </c>
      <c r="BH37" s="1" t="n">
        <f aca="false">IF(G37&lt;=2, -10*G37+100, 88.958*EXP(-0.0755*G37))</f>
        <v>67.2767257350167</v>
      </c>
      <c r="BI37" s="1" t="n">
        <f aca="false">IF(I37&lt;=100, 0.0053*(I37)^2-1.0332*I37+100.76, 122.82*EXP(-0.0092*I37))</f>
        <v>99.120448</v>
      </c>
      <c r="BJ37" s="0" t="n">
        <f aca="false">IF(P37&lt;=1000, -6.942*LN(P37)+107.59, -36.304*LN(P37)+310.72)</f>
        <v>-116.770118337507</v>
      </c>
      <c r="BK37" s="0" t="e">
        <f aca="false">BF37^0.04*BG37^0.22*BH37^0.51*BI37^0.06*BJ37^0.17</f>
        <v>#NUM!</v>
      </c>
      <c r="BL37" s="0" t="e">
        <f aca="false">IF(BK37&gt;=90, "Very Good", IF(BK37&gt;=80, "Good", IF(BK37&gt;=70, "Slightly Good", IF(BK37&gt;=60, "Average", IF(BK37&gt;=50, "Slightly Poor", IF(BK37&gt;=40, "Poor", "Very Poor"))))))</f>
        <v>#NUM!</v>
      </c>
      <c r="BM37" s="2" t="n">
        <f aca="false">IF(P37&lt;=1000, -6.942*LN(P37)+107.59, IF(AND(P37&gt;1000, P37&lt;=5213),-36.304*LN(P37)+310.72, IF(P37&gt;5213, 10)))</f>
        <v>10</v>
      </c>
      <c r="BN37" s="2" t="n">
        <f aca="false">BF37^0.04*BG37^0.22*BH37^0.51*BI37^0.06*BM37^0.17</f>
        <v>55.5246363399284</v>
      </c>
      <c r="BO37" s="3" t="str">
        <f aca="false">IF(BN37&gt;=90, "Very Good", IF(BN37&gt;=80, "Good", IF(BN37&gt;=70, "Slightly Good", IF(BN37&gt;=60, "Average", IF(BN37&gt;=50, "Slightly Poor", IF(BN37&gt;=40, "Poor", "Very Poor"))))))</f>
        <v>Slightly Poor</v>
      </c>
      <c r="BP37" s="2" t="n">
        <f aca="false">IF(AJ37&lt;=1000, -6.942*LN(AJ37)+107.59, IF(AND(AJ37&gt;1000, AJ37&lt;=5213),-36.304*LN(AJ37)+310.72, IF(AJ37&gt;5213, 10)))</f>
        <v>36.6389888682299</v>
      </c>
      <c r="BQ37" s="2" t="n">
        <f aca="false">BF37^0.04*BG37^0.22*BH37^0.51*BI37^0.06*BP37^0.17</f>
        <v>69.2398493667663</v>
      </c>
      <c r="BR37" s="0" t="str">
        <f aca="false">IF(BQ37&gt;=90, "Very Good", IF(BQ37&gt;=80, "Good", IF(BQ37&gt;=70, "Slightly Good", IF(BQ37&gt;=60, "Average", IF(BQ37&gt;=50, "Slightly Poor", IF(BQ37&gt;=40, "Poor", "Very Poor"))))))</f>
        <v>Average</v>
      </c>
      <c r="BT37" s="2" t="n">
        <f aca="false">9.81*LN(AH37)+30.6</f>
        <v>28.4109617616076</v>
      </c>
      <c r="BU37" s="0" t="str">
        <f aca="false">IF(BT37&lt;30, "Clean water", IF(AND(BT37&gt;=30, BT37&lt;40), "Hypolimia", IF(AND(BT37&gt;=40,BT37&lt;50), "Mesotrophic", IF(AND(BT37&gt;=50, BT37&lt;70), "Eutrophic", IF(BT37&gt;70,"Hypertrophic")))))</f>
        <v>Clean water</v>
      </c>
      <c r="CM37" s="0" t="n">
        <f aca="false">IF(G37&gt;H37,1,0)</f>
        <v>0</v>
      </c>
      <c r="CO37" s="17" t="n">
        <f aca="false">14.652-0.41022*M37+0.007991*M37*M37-0.000077774*M37*M37*M37</f>
        <v>13.133998464</v>
      </c>
      <c r="CP37" s="1" t="n">
        <f aca="false">F37/CO37*100</f>
        <v>95.1728449966111</v>
      </c>
    </row>
    <row r="38" customFormat="false" ht="12.5" hidden="false" customHeight="false" outlineLevel="0" collapsed="false">
      <c r="A38" s="0" t="n">
        <v>37</v>
      </c>
      <c r="B38" s="15" t="s">
        <v>91</v>
      </c>
      <c r="C38" s="16" t="s">
        <v>92</v>
      </c>
      <c r="D38" s="0" t="s">
        <v>127</v>
      </c>
      <c r="E38" s="0" t="n">
        <v>7.6</v>
      </c>
      <c r="F38" s="0" t="n">
        <v>12</v>
      </c>
      <c r="G38" s="0" t="n">
        <v>1.1</v>
      </c>
      <c r="H38" s="0" t="n">
        <v>2.5</v>
      </c>
      <c r="I38" s="0" t="n">
        <v>0.4</v>
      </c>
      <c r="J38" s="0" t="n">
        <v>4.392</v>
      </c>
      <c r="K38" s="0" t="n">
        <v>0.024</v>
      </c>
      <c r="L38" s="0" t="n">
        <v>1.4</v>
      </c>
      <c r="M38" s="0" t="n">
        <v>7.8</v>
      </c>
      <c r="N38" s="0" t="n">
        <v>0</v>
      </c>
      <c r="O38" s="0" t="n">
        <v>511</v>
      </c>
      <c r="P38" s="0" t="n">
        <v>12000</v>
      </c>
      <c r="AC38" s="0" t="n">
        <v>3.983</v>
      </c>
      <c r="AD38" s="0" t="n">
        <v>0.285</v>
      </c>
      <c r="AE38" s="0" t="n">
        <v>3.34</v>
      </c>
      <c r="AF38" s="0" t="n">
        <v>0.007</v>
      </c>
      <c r="AG38" s="0" t="n">
        <v>0.005</v>
      </c>
      <c r="AH38" s="0" t="n">
        <v>1.8</v>
      </c>
      <c r="AJ38" s="0" t="n">
        <v>900</v>
      </c>
      <c r="BF38" s="0" t="n">
        <f aca="false">IF(E38&lt;11,-3.6797*E38^2+48.115*E38-53.83,280.92*EXP(-0.2027*E38))</f>
        <v>99.304528</v>
      </c>
      <c r="BG38" s="1" t="n">
        <f aca="false">32.208*LN(F38)+21.438</f>
        <v>101.471873376372</v>
      </c>
      <c r="BH38" s="1" t="n">
        <f aca="false">IF(G38&lt;=2, -10*G38+100, 88.958*EXP(-0.0755*G38))</f>
        <v>89</v>
      </c>
      <c r="BI38" s="1" t="n">
        <f aca="false">IF(I38&lt;=100, 0.0053*(I38)^2-1.0332*I38+100.76, 122.82*EXP(-0.0092*I38))</f>
        <v>100.347568</v>
      </c>
      <c r="BJ38" s="0" t="n">
        <f aca="false">IF(P38&lt;=1000, -6.942*LN(P38)+107.59, -36.304*LN(P38)+310.72)</f>
        <v>-30.271198662071</v>
      </c>
      <c r="BK38" s="0" t="e">
        <f aca="false">BF38^0.04*BG38^0.22*BH38^0.51*BI38^0.06*BJ38^0.17</f>
        <v>#NUM!</v>
      </c>
      <c r="BL38" s="0" t="e">
        <f aca="false">IF(BK38&gt;=90, "Very Good", IF(BK38&gt;=80, "Good", IF(BK38&gt;=70, "Slightly Good", IF(BK38&gt;=60, "Average", IF(BK38&gt;=50, "Slightly Poor", IF(BK38&gt;=40, "Poor", "Very Poor"))))))</f>
        <v>#NUM!</v>
      </c>
      <c r="BM38" s="2" t="n">
        <f aca="false">IF(P38&lt;=1000, -6.942*LN(P38)+107.59, IF(AND(P38&gt;1000, P38&lt;=5213),-36.304*LN(P38)+310.72, IF(P38&gt;5213, 10)))</f>
        <v>10</v>
      </c>
      <c r="BN38" s="2" t="n">
        <f aca="false">BF38^0.04*BG38^0.22*BH38^0.51*BI38^0.06*BM38^0.17</f>
        <v>63.9078380233882</v>
      </c>
      <c r="BO38" s="3" t="str">
        <f aca="false">IF(BN38&gt;=90, "Very Good", IF(BN38&gt;=80, "Good", IF(BN38&gt;=70, "Slightly Good", IF(BN38&gt;=60, "Average", IF(BN38&gt;=50, "Slightly Poor", IF(BN38&gt;=40, "Poor", "Very Poor"))))))</f>
        <v>Average</v>
      </c>
      <c r="BP38" s="2" t="n">
        <f aca="false">IF(AJ38&lt;=1000, -6.942*LN(AJ38)+107.59, IF(AND(AJ38&gt;1000, AJ38&lt;=5213),-36.304*LN(AJ38)+310.72, IF(AJ38&gt;5213, 10)))</f>
        <v>60.3677755530026</v>
      </c>
      <c r="BQ38" s="2" t="n">
        <f aca="false">BF38^0.04*BG38^0.22*BH38^0.51*BI38^0.06*BP38^0.17</f>
        <v>86.7542990624741</v>
      </c>
      <c r="BR38" s="0" t="str">
        <f aca="false">IF(BQ38&gt;=90, "Very Good", IF(BQ38&gt;=80, "Good", IF(BQ38&gt;=70, "Slightly Good", IF(BQ38&gt;=60, "Average", IF(BQ38&gt;=50, "Slightly Poor", IF(BQ38&gt;=40, "Poor", "Very Poor"))))))</f>
        <v>Good</v>
      </c>
      <c r="BT38" s="2" t="n">
        <f aca="false">9.81*LN(AH38)+30.6</f>
        <v>36.3661871826898</v>
      </c>
      <c r="BU38" s="0" t="str">
        <f aca="false">IF(BT38&lt;30, "Clean water", IF(AND(BT38&gt;=30, BT38&lt;40), "Hypolimia", IF(AND(BT38&gt;=40,BT38&lt;50), "Mesotrophic", IF(AND(BT38&gt;=50, BT38&lt;70), "Eutrophic", IF(BT38&gt;70,"Hypertrophic")))))</f>
        <v>Hypolimia</v>
      </c>
      <c r="CM38" s="0" t="n">
        <f aca="false">IF(G38&gt;H38,1,0)</f>
        <v>0</v>
      </c>
      <c r="CO38" s="17" t="n">
        <f aca="false">14.652-0.41022*M38+0.007991*M38*M38-0.000077774*M38*M38*M38</f>
        <v>11.901548632752</v>
      </c>
      <c r="CP38" s="1" t="n">
        <f aca="false">F38/CO38*100</f>
        <v>100.827214762431</v>
      </c>
    </row>
    <row r="39" s="18" customFormat="true" ht="12.5" hidden="false" customHeight="false" outlineLevel="0" collapsed="false">
      <c r="A39" s="18" t="n">
        <v>38</v>
      </c>
      <c r="B39" s="19" t="s">
        <v>128</v>
      </c>
      <c r="C39" s="18" t="s">
        <v>94</v>
      </c>
      <c r="D39" s="18" t="s">
        <v>127</v>
      </c>
      <c r="E39" s="18" t="n">
        <v>7.5</v>
      </c>
      <c r="F39" s="18" t="n">
        <v>9.7</v>
      </c>
      <c r="G39" s="18" t="n">
        <v>11.5</v>
      </c>
      <c r="H39" s="18" t="n">
        <v>11.1</v>
      </c>
      <c r="I39" s="18" t="n">
        <v>19.3</v>
      </c>
      <c r="J39" s="18" t="n">
        <v>20.68</v>
      </c>
      <c r="K39" s="18" t="n">
        <v>0.185</v>
      </c>
      <c r="L39" s="18" t="n">
        <v>8.3</v>
      </c>
      <c r="M39" s="18" t="n">
        <v>7.2</v>
      </c>
      <c r="N39" s="18" t="n">
        <v>0</v>
      </c>
      <c r="O39" s="18" t="n">
        <v>892</v>
      </c>
      <c r="P39" s="18" t="n">
        <v>46000</v>
      </c>
      <c r="AC39" s="18" t="n">
        <v>17.435</v>
      </c>
      <c r="AD39" s="18" t="n">
        <v>12.186</v>
      </c>
      <c r="AE39" s="18" t="n">
        <v>2.856</v>
      </c>
      <c r="AF39" s="18" t="n">
        <v>0.05</v>
      </c>
      <c r="AG39" s="18" t="n">
        <v>0.011</v>
      </c>
      <c r="AH39" s="18" t="n">
        <v>13.7</v>
      </c>
      <c r="AJ39" s="18" t="n">
        <v>4200</v>
      </c>
      <c r="BD39" s="18" t="n">
        <v>3.713</v>
      </c>
      <c r="BF39" s="18" t="n">
        <f aca="false">IF(E39&lt;11,-3.6797*E39^2+48.115*E39-53.83,280.92*EXP(-0.2027*E39))</f>
        <v>100.049375</v>
      </c>
      <c r="BG39" s="20" t="n">
        <f aca="false">32.208*LN(F39)+21.438</f>
        <v>94.6186305204847</v>
      </c>
      <c r="BH39" s="20" t="n">
        <f aca="false">IF(G39&lt;=2, -10*G39+100, 88.958*EXP(-0.0755*G39))</f>
        <v>37.3343699304293</v>
      </c>
      <c r="BI39" s="20" t="n">
        <f aca="false">IF(I39&lt;=100, 0.0053*(I39)^2-1.0332*I39+100.76, 122.82*EXP(-0.0092*I39))</f>
        <v>82.793437</v>
      </c>
      <c r="BJ39" s="18" t="n">
        <f aca="false">IF(P39&lt;=1000, -6.942*LN(P39)+107.59, -36.304*LN(P39)+310.72)</f>
        <v>-79.0541449063076</v>
      </c>
      <c r="BK39" s="18" t="e">
        <f aca="false">BF39^0.04*BG39^0.22*BH39^0.51*BI39^0.06*BJ39^0.17</f>
        <v>#NUM!</v>
      </c>
      <c r="BL39" s="18" t="e">
        <f aca="false">IF(BK39&gt;=90, "Very Good", IF(BK39&gt;=80, "Good", IF(BK39&gt;=70, "Slightly Good", IF(BK39&gt;=60, "Average", IF(BK39&gt;=50, "Slightly Poor", IF(BK39&gt;=40, "Poor", "Very Poor"))))))</f>
        <v>#NUM!</v>
      </c>
      <c r="BM39" s="21" t="n">
        <f aca="false">IF(P39&lt;=1000, -6.942*LN(P39)+107.59, IF(AND(P39&gt;1000, P39&lt;=5213),-36.304*LN(P39)+310.72, IF(P39&gt;5213, 10)))</f>
        <v>10</v>
      </c>
      <c r="BN39" s="21" t="n">
        <f aca="false">BF39^0.04*BG39^0.22*BH39^0.51*BI39^0.06*BM39^0.17</f>
        <v>39.9556956267784</v>
      </c>
      <c r="BO39" s="22" t="str">
        <f aca="false">IF(BN39&gt;=90, "Very Good", IF(BN39&gt;=80, "Good", IF(BN39&gt;=70, "Slightly Good", IF(BN39&gt;=60, "Average", IF(BN39&gt;=50, "Slightly Poor", IF(BN39&gt;=40, "Poor", "Very Poor"))))))</f>
        <v>Very Poor</v>
      </c>
      <c r="BP39" s="21" t="n">
        <f aca="false">IF(AJ39&lt;=1000, -6.942*LN(AJ39)+107.59, IF(AND(AJ39&gt;1000, AJ39&lt;=5213),-36.304*LN(AJ39)+310.72, IF(AJ39&gt;5213, 10)))</f>
        <v>7.84154374572893</v>
      </c>
      <c r="BQ39" s="21" t="n">
        <f aca="false">BF39^0.04*BG39^0.22*BH39^0.51*BI39^0.06*BP39^0.17</f>
        <v>38.3377801832132</v>
      </c>
      <c r="BR39" s="18" t="str">
        <f aca="false">IF(BQ39&gt;=90, "Very Good", IF(BQ39&gt;=80, "Good", IF(BQ39&gt;=70, "Slightly Good", IF(BQ39&gt;=60, "Average", IF(BQ39&gt;=50, "Slightly Poor", IF(BQ39&gt;=40, "Poor", "Very Poor"))))))</f>
        <v>Very Poor</v>
      </c>
      <c r="BT39" s="21" t="n">
        <f aca="false">9.81*LN(AH39)+30.6</f>
        <v>56.2766531201023</v>
      </c>
      <c r="BU39" s="18" t="str">
        <f aca="false">IF(BT39&lt;30, "Clean water", IF(AND(BT39&gt;=30, BT39&lt;40), "Hypolimia", IF(AND(BT39&gt;=40,BT39&lt;50), "Mesotrophic", IF(AND(BT39&gt;=50, BT39&lt;70), "Eutrophic", IF(BT39&gt;70,"Hypertrophic")))))</f>
        <v>Eutrophic</v>
      </c>
      <c r="CM39" s="18" t="n">
        <f aca="false">IF(G39&gt;H39,1,0)</f>
        <v>1</v>
      </c>
      <c r="CO39" s="17" t="n">
        <f aca="false">14.652-0.41022*M39+0.007991*M39*M39-0.000077774*M39*M39*M39</f>
        <v>12.083640450048</v>
      </c>
      <c r="CP39" s="1" t="n">
        <f aca="false">F39/CO39*100</f>
        <v>80.2738217849032</v>
      </c>
    </row>
    <row r="40" customFormat="false" ht="12.5" hidden="false" customHeight="false" outlineLevel="0" collapsed="false">
      <c r="A40" s="0" t="n">
        <v>39</v>
      </c>
      <c r="B40" s="15" t="s">
        <v>95</v>
      </c>
      <c r="C40" s="16" t="s">
        <v>96</v>
      </c>
      <c r="D40" s="0" t="s">
        <v>127</v>
      </c>
      <c r="E40" s="0" t="n">
        <v>7.5</v>
      </c>
      <c r="F40" s="0" t="n">
        <v>9.1</v>
      </c>
      <c r="G40" s="0" t="n">
        <v>8.1</v>
      </c>
      <c r="H40" s="0" t="n">
        <v>8.8</v>
      </c>
      <c r="I40" s="0" t="n">
        <v>8.4</v>
      </c>
      <c r="J40" s="0" t="n">
        <v>16.481</v>
      </c>
      <c r="K40" s="0" t="n">
        <v>0.098</v>
      </c>
      <c r="L40" s="0" t="n">
        <v>5.8</v>
      </c>
      <c r="M40" s="0" t="n">
        <v>6.3</v>
      </c>
      <c r="N40" s="0" t="n">
        <v>0</v>
      </c>
      <c r="O40" s="0" t="n">
        <v>937</v>
      </c>
      <c r="P40" s="0" t="n">
        <v>70000</v>
      </c>
      <c r="AC40" s="0" t="n">
        <v>15.677</v>
      </c>
      <c r="AD40" s="0" t="n">
        <v>11.952</v>
      </c>
      <c r="AE40" s="0" t="n">
        <v>2.832</v>
      </c>
      <c r="AF40" s="0" t="n">
        <v>0.052</v>
      </c>
      <c r="AG40" s="0" t="n">
        <v>0.025</v>
      </c>
      <c r="AH40" s="0" t="n">
        <v>1.1</v>
      </c>
      <c r="AJ40" s="0" t="n">
        <v>3900</v>
      </c>
      <c r="BF40" s="0" t="n">
        <f aca="false">IF(E40&lt;11,-3.6797*E40^2+48.115*E40-53.83,280.92*EXP(-0.2027*E40))</f>
        <v>100.049375</v>
      </c>
      <c r="BG40" s="1" t="n">
        <f aca="false">32.208*LN(F40)+21.438</f>
        <v>92.5621023107425</v>
      </c>
      <c r="BH40" s="1" t="n">
        <f aca="false">IF(G40&lt;=2, -10*G40+100, 88.958*EXP(-0.0755*G40))</f>
        <v>48.2605447638017</v>
      </c>
      <c r="BI40" s="1" t="n">
        <f aca="false">IF(I40&lt;=100, 0.0053*(I40)^2-1.0332*I40+100.76, 122.82*EXP(-0.0092*I40))</f>
        <v>92.455088</v>
      </c>
      <c r="BJ40" s="0" t="n">
        <f aca="false">IF(P40&lt;=1000, -6.942*LN(P40)+107.59, -36.304*LN(P40)+310.72)</f>
        <v>-94.2965189155274</v>
      </c>
      <c r="BK40" s="0" t="e">
        <f aca="false">BF40^0.04*BG40^0.22*BH40^0.51*BI40^0.06*BJ40^0.17</f>
        <v>#NUM!</v>
      </c>
      <c r="BL40" s="0" t="e">
        <f aca="false">IF(BK40&gt;=90, "Very Good", IF(BK40&gt;=80, "Good", IF(BK40&gt;=70, "Slightly Good", IF(BK40&gt;=60, "Average", IF(BK40&gt;=50, "Slightly Poor", IF(BK40&gt;=40, "Poor", "Very Poor"))))))</f>
        <v>#NUM!</v>
      </c>
      <c r="BM40" s="2" t="n">
        <f aca="false">IF(P40&lt;=1000, -6.942*LN(P40)+107.59, IF(AND(P40&gt;1000, P40&lt;=5213),-36.304*LN(P40)+310.72, IF(P40&gt;5213, 10)))</f>
        <v>10</v>
      </c>
      <c r="BN40" s="2" t="n">
        <f aca="false">BF40^0.04*BG40^0.22*BH40^0.51*BI40^0.06*BM40^0.17</f>
        <v>45.6259334325914</v>
      </c>
      <c r="BO40" s="3" t="str">
        <f aca="false">IF(BN40&gt;=90, "Very Good", IF(BN40&gt;=80, "Good", IF(BN40&gt;=70, "Slightly Good", IF(BN40&gt;=60, "Average", IF(BN40&gt;=50, "Slightly Poor", IF(BN40&gt;=40, "Poor", "Very Poor"))))))</f>
        <v>Poor</v>
      </c>
      <c r="BP40" s="2" t="n">
        <f aca="false">IF(AJ40&lt;=1000, -6.942*LN(AJ40)+107.59, IF(AND(AJ40&gt;1000, AJ40&lt;=5213),-36.304*LN(AJ40)+310.72, IF(AJ40&gt;5213, 10)))</f>
        <v>10.5319595667977</v>
      </c>
      <c r="BQ40" s="2" t="n">
        <f aca="false">BF40^0.04*BG40^0.22*BH40^0.51*BI40^0.06*BP40^0.17</f>
        <v>46.0297190008038</v>
      </c>
      <c r="BR40" s="0" t="str">
        <f aca="false">IF(BQ40&gt;=90, "Very Good", IF(BQ40&gt;=80, "Good", IF(BQ40&gt;=70, "Slightly Good", IF(BQ40&gt;=60, "Average", IF(BQ40&gt;=50, "Slightly Poor", IF(BQ40&gt;=40, "Poor", "Very Poor"))))))</f>
        <v>Poor</v>
      </c>
      <c r="BT40" s="2" t="n">
        <f aca="false">9.81*LN(AH40)+30.6</f>
        <v>31.5349928638804</v>
      </c>
      <c r="BU40" s="0" t="str">
        <f aca="false">IF(BT40&lt;30, "Clean water", IF(AND(BT40&gt;=30, BT40&lt;40), "Hypolimia", IF(AND(BT40&gt;=40,BT40&lt;50), "Mesotrophic", IF(AND(BT40&gt;=50, BT40&lt;70), "Eutrophic", IF(BT40&gt;70,"Hypertrophic")))))</f>
        <v>Hypolimia</v>
      </c>
      <c r="CM40" s="0" t="n">
        <f aca="false">IF(G40&gt;H40,1,0)</f>
        <v>0</v>
      </c>
      <c r="CO40" s="17" t="n">
        <f aca="false">14.652-0.41022*M40+0.007991*M40*M40-0.000077774*M40*M40*M40</f>
        <v>12.365329634622</v>
      </c>
      <c r="CP40" s="1" t="n">
        <f aca="false">F40/CO40*100</f>
        <v>73.5928622114584</v>
      </c>
    </row>
    <row r="41" customFormat="false" ht="12.5" hidden="false" customHeight="false" outlineLevel="0" collapsed="false">
      <c r="A41" s="0" t="n">
        <v>40</v>
      </c>
      <c r="B41" s="15" t="s">
        <v>97</v>
      </c>
      <c r="C41" s="16" t="s">
        <v>98</v>
      </c>
      <c r="D41" s="0" t="s">
        <v>127</v>
      </c>
      <c r="E41" s="0" t="n">
        <v>7.9</v>
      </c>
      <c r="F41" s="0" t="n">
        <v>13.5</v>
      </c>
      <c r="G41" s="0" t="n">
        <v>1.6</v>
      </c>
      <c r="H41" s="0" t="n">
        <v>4.1</v>
      </c>
      <c r="I41" s="0" t="n">
        <v>4.8</v>
      </c>
      <c r="J41" s="0" t="n">
        <v>3.196</v>
      </c>
      <c r="K41" s="0" t="n">
        <v>0.019</v>
      </c>
      <c r="L41" s="0" t="n">
        <v>1.6</v>
      </c>
      <c r="M41" s="0" t="n">
        <v>3.9</v>
      </c>
      <c r="N41" s="0" t="n">
        <v>0</v>
      </c>
      <c r="O41" s="0" t="n">
        <v>273</v>
      </c>
      <c r="P41" s="0" t="n">
        <v>4600</v>
      </c>
      <c r="AC41" s="0" t="n">
        <v>3.165</v>
      </c>
      <c r="AD41" s="0" t="n">
        <v>0.197</v>
      </c>
      <c r="AE41" s="0" t="n">
        <v>1.204</v>
      </c>
      <c r="AF41" s="0" t="n">
        <v>0.014</v>
      </c>
      <c r="AG41" s="0" t="n">
        <v>0.008</v>
      </c>
      <c r="AH41" s="0" t="n">
        <v>7.1</v>
      </c>
      <c r="AJ41" s="0" t="n">
        <v>29</v>
      </c>
      <c r="BF41" s="0" t="n">
        <f aca="false">IF(E41&lt;11,-3.6797*E41^2+48.115*E41-53.83,280.92*EXP(-0.2027*E41))</f>
        <v>96.6284230000001</v>
      </c>
      <c r="BG41" s="1" t="n">
        <f aca="false">32.208*LN(F41)+21.438</f>
        <v>105.265429388793</v>
      </c>
      <c r="BH41" s="1" t="n">
        <f aca="false">IF(G41&lt;=2, -10*G41+100, 88.958*EXP(-0.0755*G41))</f>
        <v>84</v>
      </c>
      <c r="BI41" s="1" t="n">
        <f aca="false">IF(I41&lt;=100, 0.0053*(I41)^2-1.0332*I41+100.76, 122.82*EXP(-0.0092*I41))</f>
        <v>95.922752</v>
      </c>
      <c r="BJ41" s="0" t="n">
        <f aca="false">IF(P41&lt;=1000, -6.942*LN(P41)+107.59, -36.304*LN(P41)+310.72)</f>
        <v>4.5389043097482</v>
      </c>
      <c r="BK41" s="0" t="n">
        <f aca="false">BF41^0.04*BG41^0.22*BH41^0.51*BI41^0.06*BJ41^0.17</f>
        <v>54.4861940198376</v>
      </c>
      <c r="BL41" s="0" t="str">
        <f aca="false">IF(BK41&gt;=90, "Very Good", IF(BK41&gt;=80, "Good", IF(BK41&gt;=70, "Slightly Good", IF(BK41&gt;=60, "Average", IF(BK41&gt;=50, "Slightly Poor", IF(BK41&gt;=40, "Poor", "Very Poor"))))))</f>
        <v>Slightly Poor</v>
      </c>
      <c r="BM41" s="2" t="n">
        <f aca="false">IF(P41&lt;=1000, -6.942*LN(P41)+107.59, IF(AND(P41&gt;1000, P41&lt;=5213),-36.304*LN(P41)+310.72, IF(P41&gt;5213, 10)))</f>
        <v>4.5389043097482</v>
      </c>
      <c r="BN41" s="2" t="n">
        <f aca="false">BF41^0.04*BG41^0.22*BH41^0.51*BI41^0.06*BM41^0.17</f>
        <v>54.4861940198376</v>
      </c>
      <c r="BO41" s="3" t="str">
        <f aca="false">IF(BN41&gt;=90, "Very Good", IF(BN41&gt;=80, "Good", IF(BN41&gt;=70, "Slightly Good", IF(BN41&gt;=60, "Average", IF(BN41&gt;=50, "Slightly Poor", IF(BN41&gt;=40, "Poor", "Very Poor"))))))</f>
        <v>Slightly Poor</v>
      </c>
      <c r="BP41" s="2" t="n">
        <f aca="false">IF(AJ41&lt;=1000, -6.942*LN(AJ41)+107.59, IF(AND(AJ41&gt;1000, AJ41&lt;=5213),-36.304*LN(AJ41)+310.72, IF(AJ41&gt;5213, 10)))</f>
        <v>84.2142323482339</v>
      </c>
      <c r="BQ41" s="2" t="n">
        <f aca="false">BF41^0.04*BG41^0.22*BH41^0.51*BI41^0.06*BP41^0.17</f>
        <v>89.5200532749799</v>
      </c>
      <c r="BR41" s="0" t="str">
        <f aca="false">IF(BQ41&gt;=90, "Very Good", IF(BQ41&gt;=80, "Good", IF(BQ41&gt;=70, "Slightly Good", IF(BQ41&gt;=60, "Average", IF(BQ41&gt;=50, "Slightly Poor", IF(BQ41&gt;=40, "Poor", "Very Poor"))))))</f>
        <v>Good</v>
      </c>
      <c r="BT41" s="2" t="n">
        <f aca="false">9.81*LN(AH41)+30.6</f>
        <v>49.8285298315037</v>
      </c>
      <c r="BU41" s="0" t="str">
        <f aca="false">IF(BT41&lt;30, "Clean water", IF(AND(BT41&gt;=30, BT41&lt;40), "Hypolimia", IF(AND(BT41&gt;=40,BT41&lt;50), "Mesotrophic", IF(AND(BT41&gt;=50, BT41&lt;70), "Eutrophic", IF(BT41&gt;70,"Hypertrophic")))))</f>
        <v>Mesotrophic</v>
      </c>
      <c r="CM41" s="0" t="n">
        <f aca="false">IF(G41&gt;H41,1,0)</f>
        <v>0</v>
      </c>
      <c r="CO41" s="17" t="n">
        <f aca="false">14.652-0.41022*M41+0.007991*M41*M41-0.000077774*M41*M41*M41</f>
        <v>13.169071634094</v>
      </c>
      <c r="CP41" s="1" t="n">
        <f aca="false">F41/CO41*100</f>
        <v>102.512920994744</v>
      </c>
    </row>
    <row r="42" customFormat="false" ht="12.5" hidden="false" customHeight="false" outlineLevel="0" collapsed="false">
      <c r="A42" s="0" t="n">
        <v>41</v>
      </c>
      <c r="B42" s="15" t="s">
        <v>99</v>
      </c>
      <c r="C42" s="16" t="s">
        <v>100</v>
      </c>
      <c r="D42" s="0" t="s">
        <v>127</v>
      </c>
      <c r="E42" s="0" t="n">
        <v>7.5</v>
      </c>
      <c r="F42" s="0" t="n">
        <v>14.3</v>
      </c>
      <c r="G42" s="0" t="n">
        <v>1.7</v>
      </c>
      <c r="H42" s="0" t="n">
        <v>4.2</v>
      </c>
      <c r="I42" s="0" t="n">
        <v>2.8</v>
      </c>
      <c r="J42" s="0" t="n">
        <v>6.762</v>
      </c>
      <c r="K42" s="0" t="n">
        <v>0.072</v>
      </c>
      <c r="L42" s="0" t="n">
        <v>2.5</v>
      </c>
      <c r="M42" s="0" t="n">
        <v>5.5</v>
      </c>
      <c r="N42" s="0" t="n">
        <v>0</v>
      </c>
      <c r="O42" s="0" t="n">
        <v>649</v>
      </c>
      <c r="P42" s="0" t="n">
        <v>50000</v>
      </c>
      <c r="AC42" s="0" t="n">
        <v>6.415</v>
      </c>
      <c r="AD42" s="0" t="n">
        <v>0.127</v>
      </c>
      <c r="AE42" s="0" t="n">
        <v>5.666</v>
      </c>
      <c r="AF42" s="0" t="n">
        <v>0.037</v>
      </c>
      <c r="AG42" s="0" t="n">
        <v>0.029</v>
      </c>
      <c r="AH42" s="0" t="n">
        <v>2</v>
      </c>
      <c r="AJ42" s="0" t="n">
        <v>1300</v>
      </c>
      <c r="BF42" s="0" t="n">
        <f aca="false">IF(E42&lt;11,-3.6797*E42^2+48.115*E42-53.83,280.92*EXP(-0.2027*E42))</f>
        <v>100.049375</v>
      </c>
      <c r="BG42" s="1" t="n">
        <f aca="false">32.208*LN(F42)+21.438</f>
        <v>107.119639176259</v>
      </c>
      <c r="BH42" s="1" t="n">
        <f aca="false">IF(G42&lt;=2, -10*G42+100, 88.958*EXP(-0.0755*G42))</f>
        <v>83</v>
      </c>
      <c r="BI42" s="1" t="n">
        <f aca="false">IF(I42&lt;=100, 0.0053*(I42)^2-1.0332*I42+100.76, 122.82*EXP(-0.0092*I42))</f>
        <v>97.908592</v>
      </c>
      <c r="BJ42" s="0" t="n">
        <f aca="false">IF(P42&lt;=1000, -6.942*LN(P42)+107.59, -36.304*LN(P42)+310.72)</f>
        <v>-82.0812308372309</v>
      </c>
      <c r="BK42" s="0" t="e">
        <f aca="false">BF42^0.04*BG42^0.22*BH42^0.51*BI42^0.06*BJ42^0.17</f>
        <v>#NUM!</v>
      </c>
      <c r="BL42" s="0" t="e">
        <f aca="false">IF(BK42&gt;=90, "Very Good", IF(BK42&gt;=80, "Good", IF(BK42&gt;=70, "Slightly Good", IF(BK42&gt;=60, "Average", IF(BK42&gt;=50, "Slightly Poor", IF(BK42&gt;=40, "Poor", "Very Poor"))))))</f>
        <v>#NUM!</v>
      </c>
      <c r="BM42" s="2" t="n">
        <f aca="false">IF(P42&lt;=1000, -6.942*LN(P42)+107.59, IF(AND(P42&gt;1000, P42&lt;=5213),-36.304*LN(P42)+310.72, IF(P42&gt;5213, 10)))</f>
        <v>10</v>
      </c>
      <c r="BN42" s="2" t="n">
        <f aca="false">BF42^0.04*BG42^0.22*BH42^0.51*BI42^0.06*BM42^0.17</f>
        <v>62.3388595492207</v>
      </c>
      <c r="BO42" s="3" t="str">
        <f aca="false">IF(BN42&gt;=90, "Very Good", IF(BN42&gt;=80, "Good", IF(BN42&gt;=70, "Slightly Good", IF(BN42&gt;=60, "Average", IF(BN42&gt;=50, "Slightly Poor", IF(BN42&gt;=40, "Poor", "Very Poor"))))))</f>
        <v>Average</v>
      </c>
      <c r="BP42" s="2" t="n">
        <f aca="false">IF(AJ42&lt;=1000, -6.942*LN(AJ42)+107.59, IF(AND(AJ42&gt;1000, AJ42&lt;=5213),-36.304*LN(AJ42)+310.72, IF(AJ42&gt;5213, 10)))</f>
        <v>50.4159800946047</v>
      </c>
      <c r="BQ42" s="2" t="n">
        <f aca="false">BF42^0.04*BG42^0.22*BH42^0.51*BI42^0.06*BP42^0.17</f>
        <v>82.0720817326603</v>
      </c>
      <c r="BR42" s="0" t="str">
        <f aca="false">IF(BQ42&gt;=90, "Very Good", IF(BQ42&gt;=80, "Good", IF(BQ42&gt;=70, "Slightly Good", IF(BQ42&gt;=60, "Average", IF(BQ42&gt;=50, "Slightly Poor", IF(BQ42&gt;=40, "Poor", "Very Poor"))))))</f>
        <v>Good</v>
      </c>
      <c r="BT42" s="2" t="n">
        <f aca="false">9.81*LN(AH42)+30.6</f>
        <v>37.3997738412931</v>
      </c>
      <c r="BU42" s="0" t="str">
        <f aca="false">IF(BT42&lt;30, "Clean water", IF(AND(BT42&gt;=30, BT42&lt;40), "Hypolimia", IF(AND(BT42&gt;=40,BT42&lt;50), "Mesotrophic", IF(AND(BT42&gt;=50, BT42&lt;70), "Eutrophic", IF(BT42&gt;70,"Hypertrophic")))))</f>
        <v>Hypolimia</v>
      </c>
      <c r="CM42" s="0" t="n">
        <f aca="false">IF(G42&gt;H42,1,0)</f>
        <v>0</v>
      </c>
      <c r="CO42" s="17" t="n">
        <f aca="false">14.652-0.41022*M42+0.007991*M42*M42-0.000077774*M42*M42*M42</f>
        <v>12.62457810075</v>
      </c>
      <c r="CP42" s="1" t="n">
        <f aca="false">F42/CO42*100</f>
        <v>113.271111999778</v>
      </c>
    </row>
    <row r="43" customFormat="false" ht="12.5" hidden="false" customHeight="false" outlineLevel="0" collapsed="false">
      <c r="A43" s="0" t="n">
        <v>42</v>
      </c>
      <c r="B43" s="15" t="s">
        <v>101</v>
      </c>
      <c r="C43" s="16" t="s">
        <v>102</v>
      </c>
      <c r="D43" s="0" t="s">
        <v>127</v>
      </c>
      <c r="E43" s="0" t="n">
        <v>7.5</v>
      </c>
      <c r="F43" s="0" t="n">
        <v>9.9</v>
      </c>
      <c r="G43" s="0" t="n">
        <v>4.5</v>
      </c>
      <c r="H43" s="0" t="n">
        <v>7.9</v>
      </c>
      <c r="I43" s="0" t="n">
        <v>7.6</v>
      </c>
      <c r="J43" s="0" t="n">
        <v>11.382</v>
      </c>
      <c r="K43" s="0" t="n">
        <v>0.214</v>
      </c>
      <c r="L43" s="0" t="n">
        <v>4.3</v>
      </c>
      <c r="M43" s="0" t="n">
        <v>5.3</v>
      </c>
      <c r="N43" s="0" t="n">
        <v>0</v>
      </c>
      <c r="O43" s="0" t="n">
        <v>544</v>
      </c>
      <c r="P43" s="0" t="n">
        <v>66000</v>
      </c>
      <c r="AC43" s="0" t="n">
        <v>11.29</v>
      </c>
      <c r="AD43" s="0" t="n">
        <v>4.62</v>
      </c>
      <c r="AE43" s="0" t="n">
        <v>5.935</v>
      </c>
      <c r="AF43" s="0" t="n">
        <v>0.175</v>
      </c>
      <c r="AG43" s="0" t="n">
        <v>0.126</v>
      </c>
      <c r="AH43" s="0" t="n">
        <v>14.1</v>
      </c>
      <c r="AJ43" s="0" t="n">
        <v>640</v>
      </c>
      <c r="BF43" s="0" t="n">
        <f aca="false">IF(E43&lt;11,-3.6797*E43^2+48.115*E43-53.83,280.92*EXP(-0.2027*E43))</f>
        <v>100.049375</v>
      </c>
      <c r="BG43" s="1" t="n">
        <f aca="false">32.208*LN(F43)+21.438</f>
        <v>95.2759594579826</v>
      </c>
      <c r="BH43" s="1" t="n">
        <f aca="false">IF(G43&lt;=2, -10*G43+100, 88.958*EXP(-0.0755*G43))</f>
        <v>63.3334957672512</v>
      </c>
      <c r="BI43" s="1" t="n">
        <f aca="false">IF(I43&lt;=100, 0.0053*(I43)^2-1.0332*I43+100.76, 122.82*EXP(-0.0092*I43))</f>
        <v>93.213808</v>
      </c>
      <c r="BJ43" s="0" t="n">
        <f aca="false">IF(P43&lt;=1000, -6.942*LN(P43)+107.59, -36.304*LN(P43)+310.72)</f>
        <v>-92.1603734026948</v>
      </c>
      <c r="BK43" s="0" t="e">
        <f aca="false">BF43^0.04*BG43^0.22*BH43^0.51*BI43^0.06*BJ43^0.17</f>
        <v>#NUM!</v>
      </c>
      <c r="BL43" s="0" t="e">
        <f aca="false">IF(BK43&gt;=90, "Very Good", IF(BK43&gt;=80, "Good", IF(BK43&gt;=70, "Slightly Good", IF(BK43&gt;=60, "Average", IF(BK43&gt;=50, "Slightly Poor", IF(BK43&gt;=40, "Poor", "Very Poor"))))))</f>
        <v>#NUM!</v>
      </c>
      <c r="BM43" s="2" t="n">
        <f aca="false">IF(P43&lt;=1000, -6.942*LN(P43)+107.59, IF(AND(P43&gt;1000, P43&lt;=5213),-36.304*LN(P43)+310.72, IF(P43&gt;5213, 10)))</f>
        <v>10</v>
      </c>
      <c r="BN43" s="2" t="n">
        <f aca="false">BF43^0.04*BG43^0.22*BH43^0.51*BI43^0.06*BM43^0.17</f>
        <v>52.7699627568261</v>
      </c>
      <c r="BO43" s="3" t="str">
        <f aca="false">IF(BN43&gt;=90, "Very Good", IF(BN43&gt;=80, "Good", IF(BN43&gt;=70, "Slightly Good", IF(BN43&gt;=60, "Average", IF(BN43&gt;=50, "Slightly Poor", IF(BN43&gt;=40, "Poor", "Very Poor"))))))</f>
        <v>Slightly Poor</v>
      </c>
      <c r="BP43" s="2" t="n">
        <f aca="false">IF(AJ43&lt;=1000, -6.942*LN(AJ43)+107.59, IF(AND(AJ43&gt;1000, AJ43&lt;=5213),-36.304*LN(AJ43)+310.72, IF(AJ43&gt;5213, 10)))</f>
        <v>62.7344879197525</v>
      </c>
      <c r="BQ43" s="2" t="n">
        <f aca="false">BF43^0.04*BG43^0.22*BH43^0.51*BI43^0.06*BP43^0.17</f>
        <v>72.1045828116084</v>
      </c>
      <c r="BR43" s="0" t="str">
        <f aca="false">IF(BQ43&gt;=90, "Very Good", IF(BQ43&gt;=80, "Good", IF(BQ43&gt;=70, "Slightly Good", IF(BQ43&gt;=60, "Average", IF(BQ43&gt;=50, "Slightly Poor", IF(BQ43&gt;=40, "Poor", "Very Poor"))))))</f>
        <v>Slightly Good</v>
      </c>
      <c r="BT43" s="2" t="n">
        <f aca="false">9.81*LN(AH43)+30.6</f>
        <v>56.5589747623382</v>
      </c>
      <c r="BU43" s="0" t="str">
        <f aca="false">IF(BT43&lt;30, "Clean water", IF(AND(BT43&gt;=30, BT43&lt;40), "Hypolimia", IF(AND(BT43&gt;=40,BT43&lt;50), "Mesotrophic", IF(AND(BT43&gt;=50, BT43&lt;70), "Eutrophic", IF(BT43&gt;70,"Hypertrophic")))))</f>
        <v>Eutrophic</v>
      </c>
      <c r="CM43" s="0" t="n">
        <f aca="false">IF(G43&gt;H43,1,0)</f>
        <v>0</v>
      </c>
      <c r="CO43" s="17" t="n">
        <f aca="false">14.652-0.41022*M43+0.007991*M43*M43-0.000077774*M43*M43*M43</f>
        <v>12.690722430202</v>
      </c>
      <c r="CP43" s="1" t="n">
        <f aca="false">F43/CO43*100</f>
        <v>78.009743373155</v>
      </c>
    </row>
    <row r="44" customFormat="false" ht="12.5" hidden="false" customHeight="false" outlineLevel="0" collapsed="false">
      <c r="A44" s="0" t="n">
        <v>43</v>
      </c>
      <c r="B44" s="15" t="s">
        <v>103</v>
      </c>
      <c r="C44" s="16" t="s">
        <v>104</v>
      </c>
      <c r="D44" s="0" t="s">
        <v>127</v>
      </c>
      <c r="E44" s="0" t="n">
        <v>7.7</v>
      </c>
      <c r="F44" s="0" t="n">
        <v>14.1</v>
      </c>
      <c r="G44" s="0" t="n">
        <v>1.4</v>
      </c>
      <c r="H44" s="0" t="n">
        <v>3.7</v>
      </c>
      <c r="I44" s="0" t="n">
        <v>0.8</v>
      </c>
      <c r="J44" s="0" t="n">
        <v>8.99</v>
      </c>
      <c r="K44" s="0" t="n">
        <v>0.025</v>
      </c>
      <c r="L44" s="0" t="n">
        <v>2.2</v>
      </c>
      <c r="M44" s="0" t="n">
        <v>6.3</v>
      </c>
      <c r="N44" s="0" t="n">
        <v>0</v>
      </c>
      <c r="O44" s="0" t="n">
        <v>532</v>
      </c>
      <c r="P44" s="0" t="n">
        <v>7800</v>
      </c>
      <c r="AC44" s="0" t="n">
        <v>8.182</v>
      </c>
      <c r="AD44" s="0" t="n">
        <v>0.037</v>
      </c>
      <c r="AE44" s="0" t="n">
        <v>7.749</v>
      </c>
      <c r="AF44" s="0" t="n">
        <v>0.021</v>
      </c>
      <c r="AG44" s="0" t="n">
        <v>0.011</v>
      </c>
      <c r="AH44" s="0" t="n">
        <v>0</v>
      </c>
      <c r="AJ44" s="0" t="n">
        <v>780</v>
      </c>
      <c r="BF44" s="0" t="n">
        <f aca="false">IF(E44&lt;11,-3.6797*E44^2+48.115*E44-53.83,280.92*EXP(-0.2027*E44))</f>
        <v>98.486087</v>
      </c>
      <c r="BG44" s="1" t="n">
        <f aca="false">32.208*LN(F44)+21.438</f>
        <v>106.665997874148</v>
      </c>
      <c r="BH44" s="1" t="n">
        <f aca="false">IF(G44&lt;=2, -10*G44+100, 88.958*EXP(-0.0755*G44))</f>
        <v>86</v>
      </c>
      <c r="BI44" s="1" t="n">
        <f aca="false">IF(I44&lt;=100, 0.0053*(I44)^2-1.0332*I44+100.76, 122.82*EXP(-0.0092*I44))</f>
        <v>99.936832</v>
      </c>
      <c r="BJ44" s="0" t="n">
        <f aca="false">IF(P44&lt;=1000, -6.942*LN(P44)+107.59, -36.304*LN(P44)+310.72)</f>
        <v>-14.6320556762506</v>
      </c>
      <c r="BK44" s="0" t="e">
        <f aca="false">BF44^0.04*BG44^0.22*BH44^0.51*BI44^0.06*BJ44^0.17</f>
        <v>#NUM!</v>
      </c>
      <c r="BL44" s="0" t="e">
        <f aca="false">IF(BK44&gt;=90, "Very Good", IF(BK44&gt;=80, "Good", IF(BK44&gt;=70, "Slightly Good", IF(BK44&gt;=60, "Average", IF(BK44&gt;=50, "Slightly Poor", IF(BK44&gt;=40, "Poor", "Very Poor"))))))</f>
        <v>#NUM!</v>
      </c>
      <c r="BM44" s="2" t="n">
        <f aca="false">IF(P44&lt;=1000, -6.942*LN(P44)+107.59, IF(AND(P44&gt;1000, P44&lt;=5213),-36.304*LN(P44)+310.72, IF(P44&gt;5213, 10)))</f>
        <v>10</v>
      </c>
      <c r="BN44" s="2" t="n">
        <f aca="false">BF44^0.04*BG44^0.22*BH44^0.51*BI44^0.06*BM44^0.17</f>
        <v>63.4568427458297</v>
      </c>
      <c r="BO44" s="3" t="str">
        <f aca="false">IF(BN44&gt;=90, "Very Good", IF(BN44&gt;=80, "Good", IF(BN44&gt;=70, "Slightly Good", IF(BN44&gt;=60, "Average", IF(BN44&gt;=50, "Slightly Poor", IF(BN44&gt;=40, "Poor", "Very Poor"))))))</f>
        <v>Average</v>
      </c>
      <c r="BP44" s="2" t="n">
        <f aca="false">IF(AJ44&lt;=1000, -6.942*LN(AJ44)+107.59, IF(AND(AJ44&gt;1000, AJ44&lt;=5213),-36.304*LN(AJ44)+310.72, IF(AJ44&gt;5213, 10)))</f>
        <v>61.3611816095562</v>
      </c>
      <c r="BQ44" s="2" t="n">
        <f aca="false">BF44^0.04*BG44^0.22*BH44^0.51*BI44^0.06*BP44^0.17</f>
        <v>86.3814304695308</v>
      </c>
      <c r="BR44" s="0" t="str">
        <f aca="false">IF(BQ44&gt;=90, "Very Good", IF(BQ44&gt;=80, "Good", IF(BQ44&gt;=70, "Slightly Good", IF(BQ44&gt;=60, "Average", IF(BQ44&gt;=50, "Slightly Poor", IF(BQ44&gt;=40, "Poor", "Very Poor"))))))</f>
        <v>Good</v>
      </c>
      <c r="BT44" s="2" t="e">
        <f aca="false">9.81*LN(AH44)+30.6</f>
        <v>#VALUE!</v>
      </c>
      <c r="BU44" s="0" t="e">
        <f aca="false">IF(BT44&lt;30, "Clean water", IF(AND(BT44&gt;=30, BT44&lt;40), "Hypolimia", IF(AND(BT44&gt;=40,BT44&lt;50), "Mesotrophic", IF(AND(BT44&gt;=50, BT44&lt;70), "Eutrophic", IF(BT44&gt;70,"Hypertrophic")))))</f>
        <v>#VALUE!</v>
      </c>
      <c r="CM44" s="0" t="n">
        <f aca="false">IF(G44&gt;H44,1,0)</f>
        <v>0</v>
      </c>
      <c r="CO44" s="17" t="n">
        <f aca="false">14.652-0.41022*M44+0.007991*M44*M44-0.000077774*M44*M44*M44</f>
        <v>12.365329634622</v>
      </c>
      <c r="CP44" s="1" t="n">
        <f aca="false">F44/CO44*100</f>
        <v>114.028500789183</v>
      </c>
    </row>
    <row r="45" customFormat="false" ht="12.5" hidden="false" customHeight="false" outlineLevel="0" collapsed="false">
      <c r="A45" s="0" t="n">
        <v>44</v>
      </c>
      <c r="B45" s="15" t="s">
        <v>105</v>
      </c>
      <c r="C45" s="16" t="s">
        <v>106</v>
      </c>
      <c r="D45" s="0" t="s">
        <v>127</v>
      </c>
      <c r="E45" s="0" t="n">
        <v>7.7</v>
      </c>
      <c r="F45" s="0" t="n">
        <v>15.9</v>
      </c>
      <c r="G45" s="0" t="n">
        <v>1.7</v>
      </c>
      <c r="H45" s="0" t="n">
        <v>4.6</v>
      </c>
      <c r="I45" s="0" t="n">
        <v>5.8</v>
      </c>
      <c r="J45" s="0" t="n">
        <v>4.183</v>
      </c>
      <c r="K45" s="0" t="n">
        <v>0.028</v>
      </c>
      <c r="L45" s="0" t="n">
        <v>1.9</v>
      </c>
      <c r="M45" s="0" t="n">
        <v>4.1</v>
      </c>
      <c r="N45" s="0" t="n">
        <v>0</v>
      </c>
      <c r="O45" s="0" t="n">
        <v>328</v>
      </c>
      <c r="P45" s="0" t="n">
        <v>32000</v>
      </c>
      <c r="AC45" s="0" t="n">
        <v>4.057</v>
      </c>
      <c r="AD45" s="0" t="n">
        <v>0.529</v>
      </c>
      <c r="AE45" s="0" t="n">
        <v>1.41</v>
      </c>
      <c r="AF45" s="0" t="n">
        <v>0.019</v>
      </c>
      <c r="AG45" s="0" t="n">
        <v>0.007</v>
      </c>
      <c r="AH45" s="0" t="n">
        <v>15.2</v>
      </c>
      <c r="AJ45" s="0" t="n">
        <v>350</v>
      </c>
      <c r="BF45" s="0" t="n">
        <f aca="false">IF(E45&lt;11,-3.6797*E45^2+48.115*E45-53.83,280.92*EXP(-0.2027*E45))</f>
        <v>98.486087</v>
      </c>
      <c r="BG45" s="1" t="n">
        <f aca="false">32.208*LN(F45)+21.438</f>
        <v>110.535605869957</v>
      </c>
      <c r="BH45" s="1" t="n">
        <f aca="false">IF(G45&lt;=2, -10*G45+100, 88.958*EXP(-0.0755*G45))</f>
        <v>83</v>
      </c>
      <c r="BI45" s="1" t="n">
        <f aca="false">IF(I45&lt;=100, 0.0053*(I45)^2-1.0332*I45+100.76, 122.82*EXP(-0.0092*I45))</f>
        <v>94.945732</v>
      </c>
      <c r="BJ45" s="0" t="n">
        <f aca="false">IF(P45&lt;=1000, -6.942*LN(P45)+107.59, -36.304*LN(P45)+310.72)</f>
        <v>-65.8792238634088</v>
      </c>
      <c r="BK45" s="0" t="e">
        <f aca="false">BF45^0.04*BG45^0.22*BH45^0.51*BI45^0.06*BJ45^0.17</f>
        <v>#NUM!</v>
      </c>
      <c r="BL45" s="0" t="e">
        <f aca="false">IF(BK45&gt;=90, "Very Good", IF(BK45&gt;=80, "Good", IF(BK45&gt;=70, "Slightly Good", IF(BK45&gt;=60, "Average", IF(BK45&gt;=50, "Slightly Poor", IF(BK45&gt;=40, "Poor", "Very Poor"))))))</f>
        <v>#NUM!</v>
      </c>
      <c r="BM45" s="2" t="n">
        <f aca="false">IF(P45&lt;=1000, -6.942*LN(P45)+107.59, IF(AND(P45&gt;1000, P45&lt;=5213),-36.304*LN(P45)+310.72, IF(P45&gt;5213, 10)))</f>
        <v>10</v>
      </c>
      <c r="BN45" s="2" t="n">
        <f aca="false">BF45^0.04*BG45^0.22*BH45^0.51*BI45^0.06*BM45^0.17</f>
        <v>62.6157853993577</v>
      </c>
      <c r="BO45" s="3" t="str">
        <f aca="false">IF(BN45&gt;=90, "Very Good", IF(BN45&gt;=80, "Good", IF(BN45&gt;=70, "Slightly Good", IF(BN45&gt;=60, "Average", IF(BN45&gt;=50, "Slightly Poor", IF(BN45&gt;=40, "Poor", "Very Poor"))))))</f>
        <v>Average</v>
      </c>
      <c r="BP45" s="2" t="n">
        <f aca="false">IF(AJ45&lt;=1000, -6.942*LN(AJ45)+107.59, IF(AND(AJ45&gt;1000, AJ45&lt;=5213),-36.304*LN(AJ45)+310.72, IF(AJ45&gt;5213, 10)))</f>
        <v>66.9242280415758</v>
      </c>
      <c r="BQ45" s="2" t="n">
        <f aca="false">BF45^0.04*BG45^0.22*BH45^0.51*BI45^0.06*BP45^0.17</f>
        <v>86.5033656760549</v>
      </c>
      <c r="BR45" s="0" t="str">
        <f aca="false">IF(BQ45&gt;=90, "Very Good", IF(BQ45&gt;=80, "Good", IF(BQ45&gt;=70, "Slightly Good", IF(BQ45&gt;=60, "Average", IF(BQ45&gt;=50, "Slightly Poor", IF(BQ45&gt;=40, "Poor", "Very Poor"))))))</f>
        <v>Good</v>
      </c>
      <c r="BT45" s="2" t="n">
        <f aca="false">9.81*LN(AH45)+30.6</f>
        <v>57.2959081472304</v>
      </c>
      <c r="BU45" s="0" t="str">
        <f aca="false">IF(BT45&lt;30, "Clean water", IF(AND(BT45&gt;=30, BT45&lt;40), "Hypolimia", IF(AND(BT45&gt;=40,BT45&lt;50), "Mesotrophic", IF(AND(BT45&gt;=50, BT45&lt;70), "Eutrophic", IF(BT45&gt;70,"Hypertrophic")))))</f>
        <v>Eutrophic</v>
      </c>
      <c r="CM45" s="0" t="n">
        <f aca="false">IF(G45&gt;H45,1,0)</f>
        <v>0</v>
      </c>
      <c r="CO45" s="17" t="n">
        <f aca="false">14.652-0.41022*M45+0.007991*M45*M45-0.000077774*M45*M45*M45</f>
        <v>13.099066448146</v>
      </c>
      <c r="CP45" s="1" t="n">
        <f aca="false">F45/CO45*100</f>
        <v>121.382695957317</v>
      </c>
    </row>
    <row r="46" customFormat="false" ht="12.5" hidden="false" customHeight="false" outlineLevel="0" collapsed="false">
      <c r="A46" s="0" t="n">
        <v>45</v>
      </c>
      <c r="B46" s="15" t="s">
        <v>107</v>
      </c>
      <c r="C46" s="16" t="s">
        <v>108</v>
      </c>
      <c r="D46" s="0" t="s">
        <v>127</v>
      </c>
      <c r="E46" s="0" t="n">
        <v>7.6</v>
      </c>
      <c r="F46" s="0" t="n">
        <v>10.4</v>
      </c>
      <c r="G46" s="0" t="n">
        <v>0.9</v>
      </c>
      <c r="H46" s="0" t="n">
        <v>1.7</v>
      </c>
      <c r="I46" s="0" t="n">
        <v>0.8</v>
      </c>
      <c r="J46" s="0" t="n">
        <v>6.766</v>
      </c>
      <c r="K46" s="0" t="n">
        <v>0.038</v>
      </c>
      <c r="L46" s="0" t="n">
        <v>0.9</v>
      </c>
      <c r="M46" s="0" t="n">
        <v>9.2</v>
      </c>
      <c r="N46" s="0" t="n">
        <v>0</v>
      </c>
      <c r="O46" s="0" t="n">
        <v>613</v>
      </c>
      <c r="P46" s="0" t="n">
        <v>28000</v>
      </c>
      <c r="AC46" s="0" t="n">
        <v>5.912</v>
      </c>
      <c r="AD46" s="0" t="n">
        <v>0.095</v>
      </c>
      <c r="AE46" s="0" t="n">
        <v>5.815</v>
      </c>
      <c r="AF46" s="0" t="n">
        <v>0.034</v>
      </c>
      <c r="AG46" s="0" t="n">
        <v>0.031</v>
      </c>
      <c r="AH46" s="0" t="n">
        <v>2.8</v>
      </c>
      <c r="AJ46" s="0" t="n">
        <v>2400</v>
      </c>
      <c r="BF46" s="0" t="n">
        <f aca="false">IF(E46&lt;11,-3.6797*E46^2+48.115*E46-53.83,280.92*EXP(-0.2027*E46))</f>
        <v>99.304528</v>
      </c>
      <c r="BG46" s="1" t="n">
        <f aca="false">32.208*LN(F46)+21.438</f>
        <v>96.8628814043931</v>
      </c>
      <c r="BH46" s="1" t="n">
        <f aca="false">IF(G46&lt;=2, -10*G46+100, 88.958*EXP(-0.0755*G46))</f>
        <v>91</v>
      </c>
      <c r="BI46" s="1" t="n">
        <f aca="false">IF(I46&lt;=100, 0.0053*(I46)^2-1.0332*I46+100.76, 122.82*EXP(-0.0092*I46))</f>
        <v>99.936832</v>
      </c>
      <c r="BJ46" s="0" t="n">
        <f aca="false">IF(P46&lt;=1000, -6.942*LN(P46)+107.59, -36.304*LN(P46)+310.72)</f>
        <v>-61.0315001855681</v>
      </c>
      <c r="BK46" s="0" t="e">
        <f aca="false">BF46^0.04*BG46^0.22*BH46^0.51*BI46^0.06*BJ46^0.17</f>
        <v>#NUM!</v>
      </c>
      <c r="BL46" s="0" t="e">
        <f aca="false">IF(BK46&gt;=90, "Very Good", IF(BK46&gt;=80, "Good", IF(BK46&gt;=70, "Slightly Good", IF(BK46&gt;=60, "Average", IF(BK46&gt;=50, "Slightly Poor", IF(BK46&gt;=40, "Poor", "Very Poor"))))))</f>
        <v>#NUM!</v>
      </c>
      <c r="BM46" s="2" t="n">
        <f aca="false">IF(P46&lt;=1000, -6.942*LN(P46)+107.59, IF(AND(P46&gt;1000, P46&lt;=5213),-36.304*LN(P46)+310.72, IF(P46&gt;5213, 10)))</f>
        <v>10</v>
      </c>
      <c r="BN46" s="2" t="n">
        <f aca="false">BF46^0.04*BG46^0.22*BH46^0.51*BI46^0.06*BM46^0.17</f>
        <v>63.9628831224647</v>
      </c>
      <c r="BO46" s="3" t="str">
        <f aca="false">IF(BN46&gt;=90, "Very Good", IF(BN46&gt;=80, "Good", IF(BN46&gt;=70, "Slightly Good", IF(BN46&gt;=60, "Average", IF(BN46&gt;=50, "Slightly Poor", IF(BN46&gt;=40, "Poor", "Very Poor"))))))</f>
        <v>Average</v>
      </c>
      <c r="BP46" s="2" t="n">
        <f aca="false">IF(AJ46&lt;=1000, -6.942*LN(AJ46)+107.59, IF(AND(AJ46&gt;1000, AJ46&lt;=5213),-36.304*LN(AJ46)+310.72, IF(AJ46&gt;5213, 10)))</f>
        <v>28.1578353109365</v>
      </c>
      <c r="BQ46" s="2" t="n">
        <f aca="false">BF46^0.04*BG46^0.22*BH46^0.51*BI46^0.06*BP46^0.17</f>
        <v>76.2710817956474</v>
      </c>
      <c r="BR46" s="0" t="str">
        <f aca="false">IF(BQ46&gt;=90, "Very Good", IF(BQ46&gt;=80, "Good", IF(BQ46&gt;=70, "Slightly Good", IF(BQ46&gt;=60, "Average", IF(BQ46&gt;=50, "Slightly Poor", IF(BQ46&gt;=40, "Poor", "Very Poor"))))))</f>
        <v>Slightly Good</v>
      </c>
      <c r="BT46" s="2" t="n">
        <f aca="false">9.81*LN(AH46)+30.6</f>
        <v>40.7005664825472</v>
      </c>
      <c r="BU46" s="0" t="str">
        <f aca="false">IF(BT46&lt;30, "Clean water", IF(AND(BT46&gt;=30, BT46&lt;40), "Hypolimia", IF(AND(BT46&gt;=40,BT46&lt;50), "Mesotrophic", IF(AND(BT46&gt;=50, BT46&lt;70), "Eutrophic", IF(BT46&gt;70,"Hypertrophic")))))</f>
        <v>Mesotrophic</v>
      </c>
      <c r="CM46" s="0" t="n">
        <f aca="false">IF(G46&gt;H46,1,0)</f>
        <v>0</v>
      </c>
      <c r="CO46" s="17" t="n">
        <f aca="false">14.652-0.41022*M46+0.007991*M46*M46-0.000077774*M46*M46*M46</f>
        <v>11.493772559488</v>
      </c>
      <c r="CP46" s="1" t="n">
        <f aca="false">F46/CO46*100</f>
        <v>90.4837810751258</v>
      </c>
    </row>
    <row r="47" customFormat="false" ht="12.5" hidden="false" customHeight="false" outlineLevel="0" collapsed="false">
      <c r="A47" s="0" t="n">
        <v>46</v>
      </c>
      <c r="B47" s="15" t="s">
        <v>109</v>
      </c>
      <c r="C47" s="16" t="s">
        <v>110</v>
      </c>
      <c r="D47" s="0" t="s">
        <v>127</v>
      </c>
      <c r="E47" s="0" t="n">
        <v>7.8</v>
      </c>
      <c r="F47" s="0" t="n">
        <v>10.9</v>
      </c>
      <c r="G47" s="0" t="n">
        <v>4.4</v>
      </c>
      <c r="H47" s="0" t="n">
        <v>6.5</v>
      </c>
      <c r="I47" s="0" t="n">
        <v>7.7</v>
      </c>
      <c r="J47" s="0" t="n">
        <v>8.84</v>
      </c>
      <c r="K47" s="0" t="n">
        <v>0.115</v>
      </c>
      <c r="L47" s="0" t="n">
        <v>5</v>
      </c>
      <c r="M47" s="0" t="n">
        <v>8.9</v>
      </c>
      <c r="O47" s="0" t="n">
        <v>584</v>
      </c>
      <c r="AC47" s="0" t="n">
        <v>8.535</v>
      </c>
      <c r="AD47" s="0" t="n">
        <v>1.717</v>
      </c>
      <c r="AE47" s="0" t="n">
        <v>5.36</v>
      </c>
      <c r="AF47" s="0" t="n">
        <v>0.045</v>
      </c>
      <c r="AG47" s="0" t="n">
        <v>0.034</v>
      </c>
      <c r="BD47" s="0" t="n">
        <v>2.368</v>
      </c>
      <c r="BF47" s="0" t="n">
        <f aca="false">IF(E47&lt;11,-3.6797*E47^2+48.115*E47-53.83,280.92*EXP(-0.2027*E47))</f>
        <v>97.5940520000001</v>
      </c>
      <c r="BG47" s="1" t="n">
        <f aca="false">32.208*LN(F47)+21.438</f>
        <v>98.375271915684</v>
      </c>
      <c r="BH47" s="1" t="n">
        <f aca="false">IF(G47&lt;=2, -10*G47+100, 88.958*EXP(-0.0755*G47))</f>
        <v>63.8134732954719</v>
      </c>
      <c r="BI47" s="1" t="n">
        <f aca="false">IF(I47&lt;=100, 0.0053*(I47)^2-1.0332*I47+100.76, 122.82*EXP(-0.0092*I47))</f>
        <v>93.118597</v>
      </c>
      <c r="BJ47" s="0" t="e">
        <f aca="false">IF(P47&lt;=1000, -6.942*LN(P47)+107.59, -36.304*LN(P47)+310.72)</f>
        <v>#VALUE!</v>
      </c>
      <c r="BK47" s="0" t="e">
        <f aca="false">BF47^0.04*BG47^0.22*BH47^0.51*BI47^0.06*BJ47^0.17</f>
        <v>#VALUE!</v>
      </c>
      <c r="BL47" s="0" t="e">
        <f aca="false">IF(BK47&gt;=90, "Very Good", IF(BK47&gt;=80, "Good", IF(BK47&gt;=70, "Slightly Good", IF(BK47&gt;=60, "Average", IF(BK47&gt;=50, "Slightly Poor", IF(BK47&gt;=40, "Poor", "Very Poor"))))))</f>
        <v>#VALUE!</v>
      </c>
      <c r="BM47" s="2" t="e">
        <f aca="false">IF(P47&lt;=1000, -6.942*LN(P47)+107.59, IF(AND(P47&gt;1000, P47&lt;=5213),-36.304*LN(P47)+310.72, IF(P47&gt;5213, 10)))</f>
        <v>#VALUE!</v>
      </c>
      <c r="BN47" s="2" t="e">
        <f aca="false">BF47^0.04*BG47^0.22*BH47^0.51*BI47^0.06*BM47^0.17</f>
        <v>#VALUE!</v>
      </c>
      <c r="BO47" s="3" t="e">
        <f aca="false">IF(BN47&gt;=90, "Very Good", IF(BN47&gt;=80, "Good", IF(BN47&gt;=70, "Slightly Good", IF(BN47&gt;=60, "Average", IF(BN47&gt;=50, "Slightly Poor", IF(BN47&gt;=40, "Poor", "Very Poor"))))))</f>
        <v>#VALUE!</v>
      </c>
      <c r="BP47" s="2" t="e">
        <f aca="false">IF(AJ47&lt;=1000, -6.942*LN(AJ47)+107.59, IF(AND(AJ47&gt;1000, AJ47&lt;=5213),-36.304*LN(AJ47)+310.72, IF(AJ47&gt;5213, 10)))</f>
        <v>#VALUE!</v>
      </c>
      <c r="BQ47" s="2" t="e">
        <f aca="false">BF47^0.04*BG47^0.22*BH47^0.51*BI47^0.06*BP47^0.17</f>
        <v>#VALUE!</v>
      </c>
      <c r="BR47" s="0" t="e">
        <f aca="false">IF(BQ47&gt;=90, "Very Good", IF(BQ47&gt;=80, "Good", IF(BQ47&gt;=70, "Slightly Good", IF(BQ47&gt;=60, "Average", IF(BQ47&gt;=50, "Slightly Poor", IF(BQ47&gt;=40, "Poor", "Very Poor"))))))</f>
        <v>#VALUE!</v>
      </c>
      <c r="BT47" s="2" t="e">
        <f aca="false">9.81*LN(AH47)+30.6</f>
        <v>#VALUE!</v>
      </c>
      <c r="BU47" s="0" t="e">
        <f aca="false">IF(BT47&lt;30, "Clean water", IF(AND(BT47&gt;=30, BT47&lt;40), "Hypolimia", IF(AND(BT47&gt;=40,BT47&lt;50), "Mesotrophic", IF(AND(BT47&gt;=50, BT47&lt;70), "Eutrophic", IF(BT47&gt;70,"Hypertrophic")))))</f>
        <v>#VALUE!</v>
      </c>
      <c r="CM47" s="0" t="n">
        <f aca="false">IF(G47&gt;H47,1,0)</f>
        <v>0</v>
      </c>
      <c r="CO47" s="17" t="n">
        <f aca="false">14.652-0.41022*M47+0.007991*M47*M47-0.000077774*M47*M47*M47</f>
        <v>11.579180850994</v>
      </c>
      <c r="CP47" s="1" t="n">
        <f aca="false">F47/CO47*100</f>
        <v>94.134465470969</v>
      </c>
    </row>
    <row r="48" customFormat="false" ht="12.5" hidden="false" customHeight="false" outlineLevel="0" collapsed="false">
      <c r="A48" s="0" t="n">
        <v>47</v>
      </c>
      <c r="B48" s="15" t="s">
        <v>111</v>
      </c>
      <c r="C48" s="16" t="s">
        <v>112</v>
      </c>
      <c r="D48" s="0" t="s">
        <v>127</v>
      </c>
      <c r="E48" s="0" t="n">
        <v>7.7</v>
      </c>
      <c r="F48" s="0" t="n">
        <v>13.1</v>
      </c>
      <c r="G48" s="0" t="n">
        <v>2.3</v>
      </c>
      <c r="H48" s="0" t="n">
        <v>5.6</v>
      </c>
      <c r="I48" s="0" t="n">
        <v>2</v>
      </c>
      <c r="J48" s="0" t="n">
        <v>8.046</v>
      </c>
      <c r="K48" s="0" t="n">
        <v>0.083</v>
      </c>
      <c r="L48" s="0" t="n">
        <v>3.6</v>
      </c>
      <c r="M48" s="0" t="n">
        <v>9.6</v>
      </c>
      <c r="N48" s="0" t="n">
        <v>0</v>
      </c>
      <c r="O48" s="0" t="n">
        <v>619</v>
      </c>
      <c r="P48" s="0" t="n">
        <v>42000</v>
      </c>
      <c r="AC48" s="0" t="n">
        <v>7.737</v>
      </c>
      <c r="AD48" s="0" t="n">
        <v>1.403</v>
      </c>
      <c r="AE48" s="0" t="n">
        <v>5.453</v>
      </c>
      <c r="AF48" s="0" t="n">
        <v>0.046</v>
      </c>
      <c r="AG48" s="0" t="n">
        <v>0.032</v>
      </c>
      <c r="AH48" s="0" t="n">
        <v>1</v>
      </c>
      <c r="AJ48" s="0" t="n">
        <v>1100</v>
      </c>
      <c r="BF48" s="0" t="n">
        <f aca="false">IF(E48&lt;11,-3.6797*E48^2+48.115*E48-53.83,280.92*EXP(-0.2027*E48))</f>
        <v>98.486087</v>
      </c>
      <c r="BG48" s="1" t="n">
        <f aca="false">32.208*LN(F48)+21.438</f>
        <v>104.29669471051</v>
      </c>
      <c r="BH48" s="1" t="n">
        <f aca="false">IF(G48&lt;=2, -10*G48+100, 88.958*EXP(-0.0755*G48))</f>
        <v>74.7772988969374</v>
      </c>
      <c r="BI48" s="1" t="n">
        <f aca="false">IF(I48&lt;=100, 0.0053*(I48)^2-1.0332*I48+100.76, 122.82*EXP(-0.0092*I48))</f>
        <v>98.7148</v>
      </c>
      <c r="BJ48" s="0" t="n">
        <f aca="false">IF(P48&lt;=1000, -6.942*LN(P48)+107.59, -36.304*LN(P48)+310.72)</f>
        <v>-75.7515054703269</v>
      </c>
      <c r="BK48" s="0" t="e">
        <f aca="false">BF48^0.04*BG48^0.22*BH48^0.51*BI48^0.06*BJ48^0.17</f>
        <v>#NUM!</v>
      </c>
      <c r="BL48" s="0" t="e">
        <f aca="false">IF(BK48&gt;=90, "Very Good", IF(BK48&gt;=80, "Good", IF(BK48&gt;=70, "Slightly Good", IF(BK48&gt;=60, "Average", IF(BK48&gt;=50, "Slightly Poor", IF(BK48&gt;=40, "Poor", "Very Poor"))))))</f>
        <v>#NUM!</v>
      </c>
      <c r="BM48" s="2" t="n">
        <f aca="false">IF(P48&lt;=1000, -6.942*LN(P48)+107.59, IF(AND(P48&gt;1000, P48&lt;=5213),-36.304*LN(P48)+310.72, IF(P48&gt;5213, 10)))</f>
        <v>10</v>
      </c>
      <c r="BN48" s="2" t="n">
        <f aca="false">BF48^0.04*BG48^0.22*BH48^0.51*BI48^0.06*BM48^0.17</f>
        <v>58.7543513459001</v>
      </c>
      <c r="BO48" s="3" t="str">
        <f aca="false">IF(BN48&gt;=90, "Very Good", IF(BN48&gt;=80, "Good", IF(BN48&gt;=70, "Slightly Good", IF(BN48&gt;=60, "Average", IF(BN48&gt;=50, "Slightly Poor", IF(BN48&gt;=40, "Poor", "Very Poor"))))))</f>
        <v>Slightly Poor</v>
      </c>
      <c r="BP48" s="2" t="n">
        <f aca="false">IF(AJ48&lt;=1000, -6.942*LN(AJ48)+107.59, IF(AND(AJ48&gt;1000, AJ48&lt;=5213),-36.304*LN(AJ48)+310.72, IF(AJ48&gt;5213, 10)))</f>
        <v>56.4807115842163</v>
      </c>
      <c r="BQ48" s="2" t="n">
        <f aca="false">BF48^0.04*BG48^0.22*BH48^0.51*BI48^0.06*BP48^0.17</f>
        <v>78.8611422260691</v>
      </c>
      <c r="BR48" s="0" t="str">
        <f aca="false">IF(BQ48&gt;=90, "Very Good", IF(BQ48&gt;=80, "Good", IF(BQ48&gt;=70, "Slightly Good", IF(BQ48&gt;=60, "Average", IF(BQ48&gt;=50, "Slightly Poor", IF(BQ48&gt;=40, "Poor", "Very Poor"))))))</f>
        <v>Slightly Good</v>
      </c>
      <c r="BT48" s="2" t="n">
        <f aca="false">9.81*LN(AH48)+30.6</f>
        <v>30.6</v>
      </c>
      <c r="BU48" s="0" t="str">
        <f aca="false">IF(BT48&lt;30, "Clean water", IF(AND(BT48&gt;=30, BT48&lt;40), "Hypolimia", IF(AND(BT48&gt;=40,BT48&lt;50), "Mesotrophic", IF(AND(BT48&gt;=50, BT48&lt;70), "Eutrophic", IF(BT48&gt;70,"Hypertrophic")))))</f>
        <v>Hypolimia</v>
      </c>
      <c r="CM48" s="0" t="n">
        <f aca="false">IF(G48&gt;H48,1,0)</f>
        <v>0</v>
      </c>
      <c r="CO48" s="17" t="n">
        <f aca="false">14.652-0.41022*M48+0.007991*M48*M48-0.000077774*M48*M48*M48</f>
        <v>11.381529102336</v>
      </c>
      <c r="CP48" s="1" t="n">
        <f aca="false">F48/CO48*100</f>
        <v>115.098769965024</v>
      </c>
    </row>
    <row r="49" customFormat="false" ht="12.5" hidden="false" customHeight="false" outlineLevel="0" collapsed="false">
      <c r="A49" s="0" t="n">
        <v>48</v>
      </c>
      <c r="B49" s="15" t="s">
        <v>113</v>
      </c>
      <c r="C49" s="16" t="s">
        <v>114</v>
      </c>
      <c r="D49" s="0" t="s">
        <v>127</v>
      </c>
      <c r="E49" s="0" t="n">
        <v>7.7</v>
      </c>
      <c r="F49" s="0" t="n">
        <v>13.1</v>
      </c>
      <c r="G49" s="0" t="n">
        <v>3.4</v>
      </c>
      <c r="H49" s="0" t="n">
        <v>5.4</v>
      </c>
      <c r="I49" s="0" t="n">
        <v>2</v>
      </c>
      <c r="J49" s="0" t="n">
        <v>8.843</v>
      </c>
      <c r="K49" s="0" t="n">
        <v>0.082</v>
      </c>
      <c r="L49" s="0" t="n">
        <v>3.4</v>
      </c>
      <c r="M49" s="0" t="n">
        <v>6.3</v>
      </c>
      <c r="N49" s="0" t="n">
        <v>0</v>
      </c>
      <c r="O49" s="0" t="n">
        <v>651</v>
      </c>
      <c r="P49" s="0" t="n">
        <v>110000</v>
      </c>
      <c r="AC49" s="0" t="n">
        <v>7.989</v>
      </c>
      <c r="AD49" s="0" t="n">
        <v>0.889</v>
      </c>
      <c r="AE49" s="0" t="n">
        <v>6.503</v>
      </c>
      <c r="AF49" s="0" t="n">
        <v>0.039</v>
      </c>
      <c r="AG49" s="0" t="n">
        <v>0.02</v>
      </c>
      <c r="AH49" s="0" t="n">
        <v>1</v>
      </c>
      <c r="AJ49" s="0" t="n">
        <v>4000</v>
      </c>
      <c r="BF49" s="0" t="n">
        <f aca="false">IF(E49&lt;11,-3.6797*E49^2+48.115*E49-53.83,280.92*EXP(-0.2027*E49))</f>
        <v>98.486087</v>
      </c>
      <c r="BG49" s="1" t="n">
        <f aca="false">32.208*LN(F49)+21.438</f>
        <v>104.29669471051</v>
      </c>
      <c r="BH49" s="1" t="n">
        <f aca="false">IF(G49&lt;=2, -10*G49+100, 88.958*EXP(-0.0755*G49))</f>
        <v>68.8179318432025</v>
      </c>
      <c r="BI49" s="1" t="n">
        <f aca="false">IF(I49&lt;=100, 0.0053*(I49)^2-1.0332*I49+100.76, 122.82*EXP(-0.0092*I49))</f>
        <v>98.7148</v>
      </c>
      <c r="BJ49" s="0" t="n">
        <f aca="false">IF(P49&lt;=1000, -6.942*LN(P49)+107.59, -36.304*LN(P49)+310.72)</f>
        <v>-110.705386847895</v>
      </c>
      <c r="BK49" s="0" t="e">
        <f aca="false">BF49^0.04*BG49^0.22*BH49^0.51*BI49^0.06*BJ49^0.17</f>
        <v>#NUM!</v>
      </c>
      <c r="BL49" s="0" t="e">
        <f aca="false">IF(BK49&gt;=90, "Very Good", IF(BK49&gt;=80, "Good", IF(BK49&gt;=70, "Slightly Good", IF(BK49&gt;=60, "Average", IF(BK49&gt;=50, "Slightly Poor", IF(BK49&gt;=40, "Poor", "Very Poor"))))))</f>
        <v>#NUM!</v>
      </c>
      <c r="BM49" s="2" t="n">
        <f aca="false">IF(P49&lt;=1000, -6.942*LN(P49)+107.59, IF(AND(P49&gt;1000, P49&lt;=5213),-36.304*LN(P49)+310.72, IF(P49&gt;5213, 10)))</f>
        <v>10</v>
      </c>
      <c r="BN49" s="2" t="n">
        <f aca="false">BF49^0.04*BG49^0.22*BH49^0.51*BI49^0.06*BM49^0.17</f>
        <v>56.3177474643511</v>
      </c>
      <c r="BO49" s="3" t="str">
        <f aca="false">IF(BN49&gt;=90, "Very Good", IF(BN49&gt;=80, "Good", IF(BN49&gt;=70, "Slightly Good", IF(BN49&gt;=60, "Average", IF(BN49&gt;=50, "Slightly Poor", IF(BN49&gt;=40, "Poor", "Very Poor"))))))</f>
        <v>Slightly Poor</v>
      </c>
      <c r="BP49" s="2" t="n">
        <f aca="false">IF(AJ49&lt;=1000, -6.942*LN(AJ49)+107.59, IF(AND(AJ49&gt;1000, AJ49&lt;=5213),-36.304*LN(AJ49)+310.72, IF(AJ49&gt;5213, 10)))</f>
        <v>9.61282186573601</v>
      </c>
      <c r="BQ49" s="2" t="n">
        <f aca="false">BF49^0.04*BG49^0.22*BH49^0.51*BI49^0.06*BP49^0.17</f>
        <v>55.9409616885191</v>
      </c>
      <c r="BR49" s="0" t="str">
        <f aca="false">IF(BQ49&gt;=90, "Very Good", IF(BQ49&gt;=80, "Good", IF(BQ49&gt;=70, "Slightly Good", IF(BQ49&gt;=60, "Average", IF(BQ49&gt;=50, "Slightly Poor", IF(BQ49&gt;=40, "Poor", "Very Poor"))))))</f>
        <v>Slightly Poor</v>
      </c>
      <c r="BT49" s="2" t="n">
        <f aca="false">9.81*LN(AH49)+30.6</f>
        <v>30.6</v>
      </c>
      <c r="BU49" s="0" t="str">
        <f aca="false">IF(BT49&lt;30, "Clean water", IF(AND(BT49&gt;=30, BT49&lt;40), "Hypolimia", IF(AND(BT49&gt;=40,BT49&lt;50), "Mesotrophic", IF(AND(BT49&gt;=50, BT49&lt;70), "Eutrophic", IF(BT49&gt;70,"Hypertrophic")))))</f>
        <v>Hypolimia</v>
      </c>
      <c r="CM49" s="0" t="n">
        <f aca="false">IF(G49&gt;H49,1,0)</f>
        <v>0</v>
      </c>
      <c r="CO49" s="17" t="n">
        <f aca="false">14.652-0.41022*M49+0.007991*M49*M49-0.000077774*M49*M49*M49</f>
        <v>12.365329634622</v>
      </c>
      <c r="CP49" s="1" t="n">
        <f aca="false">F49/CO49*100</f>
        <v>105.941373073638</v>
      </c>
    </row>
    <row r="50" customFormat="false" ht="12.5" hidden="false" customHeight="false" outlineLevel="0" collapsed="false">
      <c r="A50" s="0" t="n">
        <v>49</v>
      </c>
      <c r="B50" s="15" t="s">
        <v>115</v>
      </c>
      <c r="C50" s="16" t="s">
        <v>116</v>
      </c>
      <c r="D50" s="0" t="s">
        <v>127</v>
      </c>
      <c r="E50" s="0" t="n">
        <v>7.2</v>
      </c>
      <c r="F50" s="0" t="n">
        <v>10</v>
      </c>
      <c r="G50" s="0" t="n">
        <v>8.5</v>
      </c>
      <c r="H50" s="0" t="n">
        <v>8.6</v>
      </c>
      <c r="I50" s="0" t="n">
        <v>3.2</v>
      </c>
      <c r="J50" s="0" t="n">
        <v>14.292</v>
      </c>
      <c r="K50" s="0" t="n">
        <v>0.408</v>
      </c>
      <c r="L50" s="0" t="n">
        <v>5.4</v>
      </c>
      <c r="M50" s="0" t="n">
        <v>10.9</v>
      </c>
      <c r="N50" s="0" t="n">
        <v>0</v>
      </c>
      <c r="O50" s="0" t="n">
        <v>670</v>
      </c>
      <c r="P50" s="0" t="n">
        <v>320000</v>
      </c>
      <c r="AC50" s="0" t="n">
        <v>13.567</v>
      </c>
      <c r="AD50" s="0" t="n">
        <v>5.153</v>
      </c>
      <c r="AE50" s="0" t="n">
        <v>6.556</v>
      </c>
      <c r="AF50" s="0" t="n">
        <v>0.336</v>
      </c>
      <c r="AG50" s="0" t="n">
        <v>0.296</v>
      </c>
      <c r="AH50" s="0" t="n">
        <v>0.2</v>
      </c>
      <c r="AJ50" s="0" t="n">
        <v>60000</v>
      </c>
      <c r="BF50" s="0" t="n">
        <f aca="false">IF(E50&lt;11,-3.6797*E50^2+48.115*E50-53.83,280.92*EXP(-0.2027*E50))</f>
        <v>101.842352</v>
      </c>
      <c r="BG50" s="1" t="n">
        <f aca="false">32.208*LN(F50)+21.438</f>
        <v>95.5996606751522</v>
      </c>
      <c r="BH50" s="1" t="n">
        <f aca="false">IF(G50&lt;=2, -10*G50+100, 88.958*EXP(-0.0755*G50))</f>
        <v>46.8248642032489</v>
      </c>
      <c r="BI50" s="1" t="n">
        <f aca="false">IF(I50&lt;=100, 0.0053*(I50)^2-1.0332*I50+100.76, 122.82*EXP(-0.0092*I50))</f>
        <v>97.508032</v>
      </c>
      <c r="BJ50" s="0" t="n">
        <f aca="false">IF(P50&lt;=1000, -6.942*LN(P50)+107.59, -36.304*LN(P50)+310.72)</f>
        <v>-149.472273079465</v>
      </c>
      <c r="BK50" s="0" t="e">
        <f aca="false">BF50^0.04*BG50^0.22*BH50^0.51*BI50^0.06*BJ50^0.17</f>
        <v>#NUM!</v>
      </c>
      <c r="BL50" s="0" t="e">
        <f aca="false">IF(BK50&gt;=90, "Very Good", IF(BK50&gt;=80, "Good", IF(BK50&gt;=70, "Slightly Good", IF(BK50&gt;=60, "Average", IF(BK50&gt;=50, "Slightly Poor", IF(BK50&gt;=40, "Poor", "Very Poor"))))))</f>
        <v>#NUM!</v>
      </c>
      <c r="BM50" s="2" t="n">
        <f aca="false">IF(P50&lt;=1000, -6.942*LN(P50)+107.59, IF(AND(P50&gt;1000, P50&lt;=5213),-36.304*LN(P50)+310.72, IF(P50&gt;5213, 10)))</f>
        <v>10</v>
      </c>
      <c r="BN50" s="2" t="n">
        <f aca="false">BF50^0.04*BG50^0.22*BH50^0.51*BI50^0.06*BM50^0.17</f>
        <v>45.4258419997917</v>
      </c>
      <c r="BO50" s="3" t="str">
        <f aca="false">IF(BN50&gt;=90, "Very Good", IF(BN50&gt;=80, "Good", IF(BN50&gt;=70, "Slightly Good", IF(BN50&gt;=60, "Average", IF(BN50&gt;=50, "Slightly Poor", IF(BN50&gt;=40, "Poor", "Very Poor"))))))</f>
        <v>Poor</v>
      </c>
      <c r="BP50" s="2" t="n">
        <f aca="false">IF(AJ50&lt;=1000, -6.942*LN(AJ50)+107.59, IF(AND(AJ50&gt;1000, AJ50&lt;=5213),-36.304*LN(AJ50)+310.72, IF(AJ50&gt;5213, 10)))</f>
        <v>10</v>
      </c>
      <c r="BQ50" s="2" t="n">
        <f aca="false">BF50^0.04*BG50^0.22*BH50^0.51*BI50^0.06*BP50^0.17</f>
        <v>45.4258419997917</v>
      </c>
      <c r="BR50" s="0" t="str">
        <f aca="false">IF(BQ50&gt;=90, "Very Good", IF(BQ50&gt;=80, "Good", IF(BQ50&gt;=70, "Slightly Good", IF(BQ50&gt;=60, "Average", IF(BQ50&gt;=50, "Slightly Poor", IF(BQ50&gt;=40, "Poor", "Very Poor"))))))</f>
        <v>Poor</v>
      </c>
      <c r="BT50" s="2" t="n">
        <f aca="false">9.81*LN(AH50)+30.6</f>
        <v>14.8114140790215</v>
      </c>
      <c r="BU50" s="0" t="str">
        <f aca="false">IF(BT50&lt;30, "Clean water", IF(AND(BT50&gt;=30, BT50&lt;40), "Hypolimia", IF(AND(BT50&gt;=40,BT50&lt;50), "Mesotrophic", IF(AND(BT50&gt;=50, BT50&lt;70), "Eutrophic", IF(BT50&gt;70,"Hypertrophic")))))</f>
        <v>Clean water</v>
      </c>
      <c r="CM50" s="0" t="n">
        <f aca="false">IF(G50&gt;H50,1,0)</f>
        <v>0</v>
      </c>
      <c r="CO50" s="17" t="n">
        <f aca="false">14.652-0.41022*M50+0.007991*M50*M50-0.000077774*M50*M50*M50</f>
        <v>11.029293124554</v>
      </c>
      <c r="CP50" s="1" t="n">
        <f aca="false">F50/CO50*100</f>
        <v>90.667641951935</v>
      </c>
    </row>
    <row r="51" customFormat="false" ht="12.5" hidden="false" customHeight="false" outlineLevel="0" collapsed="false">
      <c r="A51" s="0" t="n">
        <v>50</v>
      </c>
      <c r="B51" s="15" t="s">
        <v>117</v>
      </c>
      <c r="C51" s="16" t="s">
        <v>118</v>
      </c>
      <c r="D51" s="0" t="s">
        <v>127</v>
      </c>
      <c r="E51" s="0" t="n">
        <v>7.6</v>
      </c>
      <c r="F51" s="0" t="n">
        <v>13.5</v>
      </c>
      <c r="G51" s="0" t="n">
        <v>0.8</v>
      </c>
      <c r="H51" s="0" t="n">
        <v>2.9</v>
      </c>
      <c r="I51" s="0" t="n">
        <v>1.6</v>
      </c>
      <c r="J51" s="0" t="n">
        <v>4.036</v>
      </c>
      <c r="K51" s="0" t="n">
        <v>0.018</v>
      </c>
      <c r="L51" s="0" t="n">
        <v>1.6</v>
      </c>
      <c r="M51" s="0" t="n">
        <v>3.1</v>
      </c>
      <c r="N51" s="0" t="n">
        <v>0</v>
      </c>
      <c r="O51" s="0" t="n">
        <v>365</v>
      </c>
      <c r="P51" s="0" t="n">
        <v>1000</v>
      </c>
      <c r="AC51" s="0" t="n">
        <v>3.814</v>
      </c>
      <c r="AD51" s="0" t="n">
        <v>0.501</v>
      </c>
      <c r="AE51" s="0" t="n">
        <v>2.865</v>
      </c>
      <c r="AF51" s="0" t="n">
        <v>0.007</v>
      </c>
      <c r="AG51" s="0" t="n">
        <v>0.003</v>
      </c>
      <c r="AH51" s="0" t="n">
        <v>0.6</v>
      </c>
      <c r="AJ51" s="0" t="n">
        <v>160</v>
      </c>
      <c r="BF51" s="0" t="n">
        <f aca="false">IF(E51&lt;11,-3.6797*E51^2+48.115*E51-53.83,280.92*EXP(-0.2027*E51))</f>
        <v>99.304528</v>
      </c>
      <c r="BG51" s="1" t="n">
        <f aca="false">32.208*LN(F51)+21.438</f>
        <v>105.265429388793</v>
      </c>
      <c r="BH51" s="1" t="n">
        <f aca="false">IF(G51&lt;=2, -10*G51+100, 88.958*EXP(-0.0755*G51))</f>
        <v>92</v>
      </c>
      <c r="BI51" s="1" t="n">
        <f aca="false">IF(I51&lt;=100, 0.0053*(I51)^2-1.0332*I51+100.76, 122.82*EXP(-0.0092*I51))</f>
        <v>99.120448</v>
      </c>
      <c r="BJ51" s="0" t="n">
        <f aca="false">IF(P51&lt;=1000, -6.942*LN(P51)+107.59, -36.304*LN(P51)+310.72)</f>
        <v>59.636362853306</v>
      </c>
      <c r="BK51" s="0" t="n">
        <f aca="false">BF51^0.04*BG51^0.22*BH51^0.51*BI51^0.06*BJ51^0.17</f>
        <v>88.6992838159734</v>
      </c>
      <c r="BL51" s="0" t="str">
        <f aca="false">IF(BK51&gt;=90, "Very Good", IF(BK51&gt;=80, "Good", IF(BK51&gt;=70, "Slightly Good", IF(BK51&gt;=60, "Average", IF(BK51&gt;=50, "Slightly Poor", IF(BK51&gt;=40, "Poor", "Very Poor"))))))</f>
        <v>Good</v>
      </c>
      <c r="BM51" s="2" t="n">
        <f aca="false">IF(P51&lt;=1000, -6.942*LN(P51)+107.59, IF(AND(P51&gt;1000, P51&lt;=5213),-36.304*LN(P51)+310.72, IF(P51&gt;5213, 10)))</f>
        <v>59.636362853306</v>
      </c>
      <c r="BN51" s="2" t="n">
        <f aca="false">BF51^0.04*BG51^0.22*BH51^0.51*BI51^0.06*BM51^0.17</f>
        <v>88.6992838159734</v>
      </c>
      <c r="BO51" s="3" t="str">
        <f aca="false">IF(BN51&gt;=90, "Very Good", IF(BN51&gt;=80, "Good", IF(BN51&gt;=70, "Slightly Good", IF(BN51&gt;=60, "Average", IF(BN51&gt;=50, "Slightly Poor", IF(BN51&gt;=40, "Poor", "Very Poor"))))))</f>
        <v>Good</v>
      </c>
      <c r="BP51" s="2" t="n">
        <f aca="false">IF(AJ51&lt;=1000, -6.942*LN(AJ51)+107.59, IF(AND(AJ51&gt;1000, AJ51&lt;=5213),-36.304*LN(AJ51)+310.72, IF(AJ51&gt;5213, 10)))</f>
        <v>72.3581433746468</v>
      </c>
      <c r="BQ51" s="2" t="n">
        <f aca="false">BF51^0.04*BG51^0.22*BH51^0.51*BI51^0.06*BP51^0.17</f>
        <v>91.6634245554209</v>
      </c>
      <c r="BR51" s="0" t="str">
        <f aca="false">IF(BQ51&gt;=90, "Very Good", IF(BQ51&gt;=80, "Good", IF(BQ51&gt;=70, "Slightly Good", IF(BQ51&gt;=60, "Average", IF(BQ51&gt;=50, "Slightly Poor", IF(BQ51&gt;=40, "Poor", "Very Poor"))))))</f>
        <v>Very Good</v>
      </c>
      <c r="BT51" s="2" t="n">
        <f aca="false">9.81*LN(AH51)+30.6</f>
        <v>25.5888006308556</v>
      </c>
      <c r="BU51" s="0" t="str">
        <f aca="false">IF(BT51&lt;30, "Clean water", IF(AND(BT51&gt;=30, BT51&lt;40), "Hypolimia", IF(AND(BT51&gt;=40,BT51&lt;50), "Mesotrophic", IF(AND(BT51&gt;=50, BT51&lt;70), "Eutrophic", IF(BT51&gt;70,"Hypertrophic")))))</f>
        <v>Clean water</v>
      </c>
      <c r="CM51" s="0" t="n">
        <f aca="false">IF(G51&gt;H51,1,0)</f>
        <v>0</v>
      </c>
      <c r="CO51" s="17" t="n">
        <f aca="false">14.652-0.41022*M51+0.007991*M51*M51-0.000077774*M51*M51*M51</f>
        <v>13.454794544766</v>
      </c>
      <c r="CP51" s="1" t="n">
        <f aca="false">F51/CO51*100</f>
        <v>100.335980271446</v>
      </c>
    </row>
    <row r="52" customFormat="false" ht="12.5" hidden="false" customHeight="false" outlineLevel="0" collapsed="false">
      <c r="A52" s="0" t="n">
        <v>51</v>
      </c>
      <c r="B52" s="15" t="s">
        <v>119</v>
      </c>
      <c r="C52" s="16" t="s">
        <v>120</v>
      </c>
      <c r="D52" s="0" t="s">
        <v>127</v>
      </c>
      <c r="E52" s="0" t="n">
        <v>7.8</v>
      </c>
      <c r="F52" s="0" t="n">
        <v>13.2</v>
      </c>
      <c r="G52" s="0" t="n">
        <v>1.3</v>
      </c>
      <c r="H52" s="0" t="n">
        <v>2.9</v>
      </c>
      <c r="I52" s="0" t="n">
        <v>1.2</v>
      </c>
      <c r="J52" s="0" t="n">
        <v>4.233</v>
      </c>
      <c r="K52" s="0" t="n">
        <v>0.015</v>
      </c>
      <c r="L52" s="0" t="n">
        <v>1.6</v>
      </c>
      <c r="M52" s="0" t="n">
        <v>4.3</v>
      </c>
      <c r="N52" s="0" t="n">
        <v>0</v>
      </c>
      <c r="O52" s="0" t="n">
        <v>378</v>
      </c>
      <c r="P52" s="0" t="n">
        <v>4400</v>
      </c>
      <c r="AC52" s="0" t="n">
        <v>4.032</v>
      </c>
      <c r="AD52" s="0" t="n">
        <v>0.413</v>
      </c>
      <c r="AE52" s="0" t="n">
        <v>3.064</v>
      </c>
      <c r="AF52" s="0" t="n">
        <v>0.006</v>
      </c>
      <c r="AG52" s="0" t="n">
        <v>0.001</v>
      </c>
      <c r="AH52" s="0" t="n">
        <v>1.2</v>
      </c>
      <c r="AJ52" s="0" t="n">
        <v>490</v>
      </c>
      <c r="BF52" s="0" t="n">
        <f aca="false">IF(E52&lt;11,-3.6797*E52^2+48.115*E52-53.83,280.92*EXP(-0.2027*E52))</f>
        <v>97.5940520000001</v>
      </c>
      <c r="BG52" s="1" t="n">
        <f aca="false">32.208*LN(F52)+21.438</f>
        <v>104.54162364751</v>
      </c>
      <c r="BH52" s="1" t="n">
        <f aca="false">IF(G52&lt;=2, -10*G52+100, 88.958*EXP(-0.0755*G52))</f>
        <v>87</v>
      </c>
      <c r="BI52" s="1" t="n">
        <f aca="false">IF(I52&lt;=100, 0.0053*(I52)^2-1.0332*I52+100.76, 122.82*EXP(-0.0092*I52))</f>
        <v>99.527792</v>
      </c>
      <c r="BJ52" s="0" t="n">
        <f aca="false">IF(P52&lt;=1000, -6.942*LN(P52)+107.59, -36.304*LN(P52)+310.72)</f>
        <v>6.15268109811979</v>
      </c>
      <c r="BK52" s="0" t="n">
        <f aca="false">BF52^0.04*BG52^0.22*BH52^0.51*BI52^0.06*BJ52^0.17</f>
        <v>58.4780654400762</v>
      </c>
      <c r="BL52" s="0" t="str">
        <f aca="false">IF(BK52&gt;=90, "Very Good", IF(BK52&gt;=80, "Good", IF(BK52&gt;=70, "Slightly Good", IF(BK52&gt;=60, "Average", IF(BK52&gt;=50, "Slightly Poor", IF(BK52&gt;=40, "Poor", "Very Poor"))))))</f>
        <v>Slightly Poor</v>
      </c>
      <c r="BM52" s="2" t="n">
        <f aca="false">IF(P52&lt;=1000, -6.942*LN(P52)+107.59, IF(AND(P52&gt;1000, P52&lt;=5213),-36.304*LN(P52)+310.72, IF(P52&gt;5213, 10)))</f>
        <v>6.15268109811979</v>
      </c>
      <c r="BN52" s="2" t="n">
        <f aca="false">BF52^0.04*BG52^0.22*BH52^0.51*BI52^0.06*BM52^0.17</f>
        <v>58.4780654400762</v>
      </c>
      <c r="BO52" s="3" t="str">
        <f aca="false">IF(BN52&gt;=90, "Very Good", IF(BN52&gt;=80, "Good", IF(BN52&gt;=70, "Slightly Good", IF(BN52&gt;=60, "Average", IF(BN52&gt;=50, "Slightly Poor", IF(BN52&gt;=40, "Poor", "Very Poor"))))))</f>
        <v>Slightly Poor</v>
      </c>
      <c r="BP52" s="2" t="n">
        <f aca="false">IF(AJ52&lt;=1000, -6.942*LN(AJ52)+107.59, IF(AND(AJ52&gt;1000, AJ52&lt;=5213),-36.304*LN(AJ52)+310.72, IF(AJ52&gt;5213, 10)))</f>
        <v>64.5884377749514</v>
      </c>
      <c r="BQ52" s="2" t="n">
        <f aca="false">BF52^0.04*BG52^0.22*BH52^0.51*BI52^0.06*BP52^0.17</f>
        <v>87.2124246228851</v>
      </c>
      <c r="BR52" s="0" t="str">
        <f aca="false">IF(BQ52&gt;=90, "Very Good", IF(BQ52&gt;=80, "Good", IF(BQ52&gt;=70, "Slightly Good", IF(BQ52&gt;=60, "Average", IF(BQ52&gt;=50, "Slightly Poor", IF(BQ52&gt;=40, "Poor", "Very Poor"))))))</f>
        <v>Good</v>
      </c>
      <c r="BT52" s="2" t="n">
        <f aca="false">9.81*LN(AH52)+30.6</f>
        <v>32.3885744721487</v>
      </c>
      <c r="BU52" s="0" t="str">
        <f aca="false">IF(BT52&lt;30, "Clean water", IF(AND(BT52&gt;=30, BT52&lt;40), "Hypolimia", IF(AND(BT52&gt;=40,BT52&lt;50), "Mesotrophic", IF(AND(BT52&gt;=50, BT52&lt;70), "Eutrophic", IF(BT52&gt;70,"Hypertrophic")))))</f>
        <v>Hypolimia</v>
      </c>
      <c r="CM52" s="0" t="n">
        <f aca="false">IF(G52&gt;H52,1,0)</f>
        <v>0</v>
      </c>
      <c r="CO52" s="17" t="n">
        <f aca="false">14.652-0.41022*M52+0.007991*M52*M52-0.000077774*M52*M52*M52</f>
        <v>13.029624012582</v>
      </c>
      <c r="CP52" s="1" t="n">
        <f aca="false">F52/CO52*100</f>
        <v>101.307604787778</v>
      </c>
    </row>
    <row r="53" customFormat="false" ht="12.5" hidden="false" customHeight="false" outlineLevel="0" collapsed="false">
      <c r="A53" s="0" t="n">
        <v>52</v>
      </c>
      <c r="B53" s="15" t="s">
        <v>121</v>
      </c>
      <c r="C53" s="16" t="s">
        <v>122</v>
      </c>
      <c r="D53" s="0" t="s">
        <v>127</v>
      </c>
      <c r="E53" s="0" t="n">
        <v>7.5</v>
      </c>
      <c r="F53" s="0" t="n">
        <v>13.5</v>
      </c>
      <c r="G53" s="0" t="n">
        <v>1.6</v>
      </c>
      <c r="H53" s="0" t="n">
        <v>3.2</v>
      </c>
      <c r="I53" s="0" t="n">
        <v>1.2</v>
      </c>
      <c r="J53" s="0" t="n">
        <v>4.577</v>
      </c>
      <c r="K53" s="0" t="n">
        <v>0.053</v>
      </c>
      <c r="L53" s="0" t="n">
        <v>1.8</v>
      </c>
      <c r="M53" s="0" t="n">
        <v>5.1</v>
      </c>
      <c r="N53" s="0" t="n">
        <v>0</v>
      </c>
      <c r="O53" s="0" t="n">
        <v>421</v>
      </c>
      <c r="P53" s="0" t="n">
        <v>13000</v>
      </c>
      <c r="AC53" s="0" t="n">
        <v>4.248</v>
      </c>
      <c r="AD53" s="0" t="n">
        <v>0.471</v>
      </c>
      <c r="AE53" s="0" t="n">
        <v>3.374</v>
      </c>
      <c r="AF53" s="0" t="n">
        <v>0.018</v>
      </c>
      <c r="AG53" s="0" t="n">
        <v>0.01</v>
      </c>
      <c r="AH53" s="0" t="n">
        <v>1.6</v>
      </c>
      <c r="AJ53" s="0" t="n">
        <v>960</v>
      </c>
      <c r="BF53" s="0" t="n">
        <f aca="false">IF(E53&lt;11,-3.6797*E53^2+48.115*E53-53.83,280.92*EXP(-0.2027*E53))</f>
        <v>100.049375</v>
      </c>
      <c r="BG53" s="1" t="n">
        <f aca="false">32.208*LN(F53)+21.438</f>
        <v>105.265429388793</v>
      </c>
      <c r="BH53" s="1" t="n">
        <f aca="false">IF(G53&lt;=2, -10*G53+100, 88.958*EXP(-0.0755*G53))</f>
        <v>84</v>
      </c>
      <c r="BI53" s="1" t="n">
        <f aca="false">IF(I53&lt;=100, 0.0053*(I53)^2-1.0332*I53+100.76, 122.82*EXP(-0.0092*I53))</f>
        <v>99.527792</v>
      </c>
      <c r="BJ53" s="0" t="n">
        <f aca="false">IF(P53&lt;=1000, -6.942*LN(P53)+107.59, -36.304*LN(P53)+310.72)</f>
        <v>-33.1770691214511</v>
      </c>
      <c r="BK53" s="0" t="e">
        <f aca="false">BF53^0.04*BG53^0.22*BH53^0.51*BI53^0.06*BJ53^0.17</f>
        <v>#NUM!</v>
      </c>
      <c r="BL53" s="0" t="e">
        <f aca="false">IF(BK53&gt;=90, "Very Good", IF(BK53&gt;=80, "Good", IF(BK53&gt;=70, "Slightly Good", IF(BK53&gt;=60, "Average", IF(BK53&gt;=50, "Slightly Poor", IF(BK53&gt;=40, "Poor", "Very Poor"))))))</f>
        <v>#NUM!</v>
      </c>
      <c r="BM53" s="2" t="n">
        <f aca="false">IF(P53&lt;=1000, -6.942*LN(P53)+107.59, IF(AND(P53&gt;1000, P53&lt;=5213),-36.304*LN(P53)+310.72, IF(P53&gt;5213, 10)))</f>
        <v>10</v>
      </c>
      <c r="BN53" s="2" t="n">
        <f aca="false">BF53^0.04*BG53^0.22*BH53^0.51*BI53^0.06*BM53^0.17</f>
        <v>62.54182382517</v>
      </c>
      <c r="BO53" s="3" t="str">
        <f aca="false">IF(BN53&gt;=90, "Very Good", IF(BN53&gt;=80, "Good", IF(BN53&gt;=70, "Slightly Good", IF(BN53&gt;=60, "Average", IF(BN53&gt;=50, "Slightly Poor", IF(BN53&gt;=40, "Poor", "Very Poor"))))))</f>
        <v>Average</v>
      </c>
      <c r="BP53" s="2" t="n">
        <f aca="false">IF(AJ53&lt;=1000, -6.942*LN(AJ53)+107.59, IF(AND(AJ53&gt;1000, AJ53&lt;=5213),-36.304*LN(AJ53)+310.72, IF(AJ53&gt;5213, 10)))</f>
        <v>59.9197491392656</v>
      </c>
      <c r="BQ53" s="2" t="n">
        <f aca="false">BF53^0.04*BG53^0.22*BH53^0.51*BI53^0.06*BP53^0.17</f>
        <v>84.7924998971375</v>
      </c>
      <c r="BR53" s="0" t="str">
        <f aca="false">IF(BQ53&gt;=90, "Very Good", IF(BQ53&gt;=80, "Good", IF(BQ53&gt;=70, "Slightly Good", IF(BQ53&gt;=60, "Average", IF(BQ53&gt;=50, "Slightly Poor", IF(BQ53&gt;=40, "Poor", "Very Poor"))))))</f>
        <v>Good</v>
      </c>
      <c r="BT53" s="2" t="n">
        <f aca="false">9.81*LN(AH53)+30.6</f>
        <v>35.2107356029007</v>
      </c>
      <c r="BU53" s="0" t="str">
        <f aca="false">IF(BT53&lt;30, "Clean water", IF(AND(BT53&gt;=30, BT53&lt;40), "Hypolimia", IF(AND(BT53&gt;=40,BT53&lt;50), "Mesotrophic", IF(AND(BT53&gt;=50, BT53&lt;70), "Eutrophic", IF(BT53&gt;70,"Hypertrophic")))))</f>
        <v>Hypolimia</v>
      </c>
      <c r="CM53" s="0" t="n">
        <f aca="false">IF(G53&gt;H53,1,0)</f>
        <v>0</v>
      </c>
      <c r="CO53" s="17" t="n">
        <f aca="false">14.652-0.41022*M53+0.007991*M53*M53-0.000077774*M53*M53*M53</f>
        <v>12.757407111126</v>
      </c>
      <c r="CP53" s="1" t="n">
        <f aca="false">F53/CO53*100</f>
        <v>105.820876314485</v>
      </c>
    </row>
    <row r="54" customFormat="false" ht="12.5" hidden="false" customHeight="false" outlineLevel="0" collapsed="false">
      <c r="A54" s="0" t="n">
        <v>53</v>
      </c>
      <c r="B54" s="15" t="s">
        <v>123</v>
      </c>
      <c r="C54" s="16" t="s">
        <v>124</v>
      </c>
      <c r="D54" s="0" t="s">
        <v>127</v>
      </c>
      <c r="E54" s="0" t="n">
        <v>7.3</v>
      </c>
      <c r="F54" s="0" t="n">
        <v>11.4</v>
      </c>
      <c r="G54" s="0" t="n">
        <v>6.1</v>
      </c>
      <c r="H54" s="0" t="n">
        <v>8.4</v>
      </c>
      <c r="I54" s="0" t="n">
        <v>0.8</v>
      </c>
      <c r="J54" s="0" t="n">
        <v>12.299</v>
      </c>
      <c r="K54" s="0" t="n">
        <v>0.189</v>
      </c>
      <c r="L54" s="0" t="n">
        <v>5.7</v>
      </c>
      <c r="M54" s="0" t="n">
        <v>10.3</v>
      </c>
      <c r="N54" s="0" t="n">
        <v>0</v>
      </c>
      <c r="O54" s="0" t="n">
        <v>721</v>
      </c>
      <c r="P54" s="0" t="n">
        <v>56000</v>
      </c>
      <c r="AC54" s="0" t="n">
        <v>11.745</v>
      </c>
      <c r="AD54" s="0" t="n">
        <v>4.82</v>
      </c>
      <c r="AE54" s="0" t="n">
        <v>5.374</v>
      </c>
      <c r="AF54" s="0" t="n">
        <v>0.107</v>
      </c>
      <c r="AG54" s="0" t="n">
        <v>0.087</v>
      </c>
      <c r="AH54" s="0" t="n">
        <v>2.9</v>
      </c>
      <c r="AJ54" s="0" t="n">
        <v>6800</v>
      </c>
      <c r="BF54" s="0" t="n">
        <f aca="false">IF(E54&lt;11,-3.6797*E54^2+48.115*E54-53.83,280.92*EXP(-0.2027*E54))</f>
        <v>101.318287</v>
      </c>
      <c r="BG54" s="1" t="n">
        <f aca="false">32.208*LN(F54)+21.438</f>
        <v>99.8198189507377</v>
      </c>
      <c r="BH54" s="1" t="n">
        <f aca="false">IF(G54&lt;=2, -10*G54+100, 88.958*EXP(-0.0755*G54))</f>
        <v>56.1268522775095</v>
      </c>
      <c r="BI54" s="1" t="n">
        <f aca="false">IF(I54&lt;=100, 0.0053*(I54)^2-1.0332*I54+100.76, 122.82*EXP(-0.0092*I54))</f>
        <v>99.936832</v>
      </c>
      <c r="BJ54" s="0" t="n">
        <f aca="false">IF(P54&lt;=1000, -6.942*LN(P54)+107.59, -36.304*LN(P54)+310.72)</f>
        <v>-86.1955154286164</v>
      </c>
      <c r="BK54" s="0" t="e">
        <f aca="false">BF54^0.04*BG54^0.22*BH54^0.51*BI54^0.06*BJ54^0.17</f>
        <v>#NUM!</v>
      </c>
      <c r="BL54" s="0" t="e">
        <f aca="false">IF(BK54&gt;=90, "Very Good", IF(BK54&gt;=80, "Good", IF(BK54&gt;=70, "Slightly Good", IF(BK54&gt;=60, "Average", IF(BK54&gt;=50, "Slightly Poor", IF(BK54&gt;=40, "Poor", "Very Poor"))))))</f>
        <v>#NUM!</v>
      </c>
      <c r="BM54" s="2" t="n">
        <f aca="false">IF(P54&lt;=1000, -6.942*LN(P54)+107.59, IF(AND(P54&gt;1000, P54&lt;=5213),-36.304*LN(P54)+310.72, IF(P54&gt;5213, 10)))</f>
        <v>10</v>
      </c>
      <c r="BN54" s="2" t="n">
        <f aca="false">BF54^0.04*BG54^0.22*BH54^0.51*BI54^0.06*BM54^0.17</f>
        <v>50.3634867653359</v>
      </c>
      <c r="BO54" s="3" t="str">
        <f aca="false">IF(BN54&gt;=90, "Very Good", IF(BN54&gt;=80, "Good", IF(BN54&gt;=70, "Slightly Good", IF(BN54&gt;=60, "Average", IF(BN54&gt;=50, "Slightly Poor", IF(BN54&gt;=40, "Poor", "Very Poor"))))))</f>
        <v>Slightly Poor</v>
      </c>
      <c r="BP54" s="2" t="n">
        <f aca="false">IF(AJ54&lt;=1000, -6.942*LN(AJ54)+107.59, IF(AND(AJ54&gt;1000, AJ54&lt;=5213),-36.304*LN(AJ54)+310.72, IF(AJ54&gt;5213, 10)))</f>
        <v>10</v>
      </c>
      <c r="BQ54" s="2" t="n">
        <f aca="false">BF54^0.04*BG54^0.22*BH54^0.51*BI54^0.06*BP54^0.17</f>
        <v>50.3634867653359</v>
      </c>
      <c r="BR54" s="0" t="str">
        <f aca="false">IF(BQ54&gt;=90, "Very Good", IF(BQ54&gt;=80, "Good", IF(BQ54&gt;=70, "Slightly Good", IF(BQ54&gt;=60, "Average", IF(BQ54&gt;=50, "Slightly Poor", IF(BQ54&gt;=40, "Poor", "Very Poor"))))))</f>
        <v>Slightly Poor</v>
      </c>
      <c r="BT54" s="2" t="n">
        <f aca="false">9.81*LN(AH54)+30.6</f>
        <v>41.0448123298957</v>
      </c>
      <c r="BU54" s="0" t="str">
        <f aca="false">IF(BT54&lt;30, "Clean water", IF(AND(BT54&gt;=30, BT54&lt;40), "Hypolimia", IF(AND(BT54&gt;=40,BT54&lt;50), "Mesotrophic", IF(AND(BT54&gt;=50, BT54&lt;70), "Eutrophic", IF(BT54&gt;70,"Hypertrophic")))))</f>
        <v>Mesotrophic</v>
      </c>
      <c r="CM54" s="0" t="n">
        <f aca="false">IF(G54&gt;H54,1,0)</f>
        <v>0</v>
      </c>
      <c r="CO54" s="17" t="n">
        <f aca="false">14.652-0.41022*M54+0.007991*M54*M54-0.000077774*M54*M54*M54</f>
        <v>11.189513440302</v>
      </c>
      <c r="CP54" s="1" t="n">
        <f aca="false">F54/CO54*100</f>
        <v>101.881105562105</v>
      </c>
    </row>
    <row r="55" s="18" customFormat="true" ht="12.5" hidden="false" customHeight="false" outlineLevel="0" collapsed="false">
      <c r="A55" s="18" t="n">
        <v>54</v>
      </c>
      <c r="B55" s="19" t="s">
        <v>125</v>
      </c>
      <c r="C55" s="18" t="s">
        <v>126</v>
      </c>
      <c r="D55" s="18" t="s">
        <v>127</v>
      </c>
      <c r="E55" s="18" t="n">
        <v>7.9</v>
      </c>
      <c r="F55" s="18" t="n">
        <v>12.3</v>
      </c>
      <c r="G55" s="18" t="n">
        <v>3.4</v>
      </c>
      <c r="H55" s="18" t="n">
        <v>2.6</v>
      </c>
      <c r="I55" s="18" t="n">
        <v>2.4</v>
      </c>
      <c r="J55" s="18" t="n">
        <v>10.439</v>
      </c>
      <c r="K55" s="18" t="n">
        <v>0.048</v>
      </c>
      <c r="L55" s="18" t="n">
        <v>2</v>
      </c>
      <c r="M55" s="18" t="n">
        <v>6.5</v>
      </c>
      <c r="N55" s="18" t="n">
        <v>0</v>
      </c>
      <c r="O55" s="18" t="n">
        <v>691</v>
      </c>
      <c r="P55" s="18" t="n">
        <v>10000</v>
      </c>
      <c r="AC55" s="18" t="n">
        <v>10.132</v>
      </c>
      <c r="AD55" s="18" t="n">
        <v>3.088</v>
      </c>
      <c r="AE55" s="18" t="n">
        <v>6.331</v>
      </c>
      <c r="AF55" s="18" t="n">
        <v>0.021</v>
      </c>
      <c r="AG55" s="18" t="n">
        <v>0.016</v>
      </c>
      <c r="AH55" s="18" t="n">
        <v>0.5</v>
      </c>
      <c r="AJ55" s="18" t="n">
        <v>600</v>
      </c>
      <c r="BF55" s="18" t="n">
        <f aca="false">IF(E55&lt;11,-3.6797*E55^2+48.115*E55-53.83,280.92*EXP(-0.2027*E55))</f>
        <v>96.6284230000001</v>
      </c>
      <c r="BG55" s="20" t="n">
        <f aca="false">32.208*LN(F55)+21.438</f>
        <v>102.267173042683</v>
      </c>
      <c r="BH55" s="20" t="n">
        <f aca="false">IF(G55&lt;=2, -10*G55+100, 88.958*EXP(-0.0755*G55))</f>
        <v>68.8179318432025</v>
      </c>
      <c r="BI55" s="20" t="n">
        <f aca="false">IF(I55&lt;=100, 0.0053*(I55)^2-1.0332*I55+100.76, 122.82*EXP(-0.0092*I55))</f>
        <v>98.310848</v>
      </c>
      <c r="BJ55" s="18" t="n">
        <f aca="false">IF(P55&lt;=1000, -6.942*LN(P55)+107.59, -36.304*LN(P55)+310.72)</f>
        <v>-23.6521968642234</v>
      </c>
      <c r="BK55" s="18" t="e">
        <f aca="false">BF55^0.04*BG55^0.22*BH55^0.51*BI55^0.06*BJ55^0.17</f>
        <v>#NUM!</v>
      </c>
      <c r="BL55" s="18" t="e">
        <f aca="false">IF(BK55&gt;=90, "Very Good", IF(BK55&gt;=80, "Good", IF(BK55&gt;=70, "Slightly Good", IF(BK55&gt;=60, "Average", IF(BK55&gt;=50, "Slightly Poor", IF(BK55&gt;=40, "Poor", "Very Poor"))))))</f>
        <v>#NUM!</v>
      </c>
      <c r="BM55" s="21" t="n">
        <f aca="false">IF(P55&lt;=1000, -6.942*LN(P55)+107.59, IF(AND(P55&gt;1000, P55&lt;=5213),-36.304*LN(P55)+310.72, IF(P55&gt;5213, 10)))</f>
        <v>10</v>
      </c>
      <c r="BN55" s="21" t="n">
        <f aca="false">BF55^0.04*BG55^0.22*BH55^0.51*BI55^0.06*BM55^0.17</f>
        <v>56.0183202427515</v>
      </c>
      <c r="BO55" s="22" t="str">
        <f aca="false">IF(BN55&gt;=90, "Very Good", IF(BN55&gt;=80, "Good", IF(BN55&gt;=70, "Slightly Good", IF(BN55&gt;=60, "Average", IF(BN55&gt;=50, "Slightly Poor", IF(BN55&gt;=40, "Poor", "Very Poor"))))))</f>
        <v>Slightly Poor</v>
      </c>
      <c r="BP55" s="21" t="n">
        <f aca="false">IF(AJ55&lt;=1000, -6.942*LN(AJ55)+107.59, IF(AND(AJ55&gt;1000, AJ55&lt;=5213),-36.304*LN(AJ55)+310.72, IF(AJ55&gt;5213, 10)))</f>
        <v>63.1825143334895</v>
      </c>
      <c r="BQ55" s="21" t="n">
        <f aca="false">BF55^0.04*BG55^0.22*BH55^0.51*BI55^0.06*BP55^0.17</f>
        <v>76.635775368116</v>
      </c>
      <c r="BR55" s="18" t="str">
        <f aca="false">IF(BQ55&gt;=90, "Very Good", IF(BQ55&gt;=80, "Good", IF(BQ55&gt;=70, "Slightly Good", IF(BQ55&gt;=60, "Average", IF(BQ55&gt;=50, "Slightly Poor", IF(BQ55&gt;=40, "Poor", "Very Poor"))))))</f>
        <v>Slightly Good</v>
      </c>
      <c r="BT55" s="21" t="n">
        <f aca="false">9.81*LN(AH55)+30.6</f>
        <v>23.8002261587069</v>
      </c>
      <c r="BU55" s="18" t="str">
        <f aca="false">IF(BT55&lt;30, "Clean water", IF(AND(BT55&gt;=30, BT55&lt;40), "Hypolimia", IF(AND(BT55&gt;=40,BT55&lt;50), "Mesotrophic", IF(AND(BT55&gt;=50, BT55&lt;70), "Eutrophic", IF(BT55&gt;70,"Hypertrophic")))))</f>
        <v>Clean water</v>
      </c>
      <c r="CM55" s="18" t="n">
        <f aca="false">IF(G55&gt;H55,1,0)</f>
        <v>1</v>
      </c>
      <c r="CO55" s="17" t="n">
        <f aca="false">14.652-0.41022*M55+0.007991*M55*M55-0.000077774*M55*M55*M55</f>
        <v>12.30183106525</v>
      </c>
      <c r="CP55" s="1" t="n">
        <f aca="false">F55/CO55*100</f>
        <v>99.9851155064617</v>
      </c>
    </row>
    <row r="56" customFormat="false" ht="12.5" hidden="false" customHeight="false" outlineLevel="0" collapsed="false">
      <c r="A56" s="0" t="n">
        <v>55</v>
      </c>
      <c r="B56" s="15" t="s">
        <v>72</v>
      </c>
      <c r="C56" s="16" t="s">
        <v>73</v>
      </c>
      <c r="D56" s="0" t="s">
        <v>129</v>
      </c>
      <c r="E56" s="0" t="n">
        <v>8.2</v>
      </c>
      <c r="F56" s="0" t="n">
        <v>13.7</v>
      </c>
      <c r="G56" s="0" t="n">
        <v>4.5</v>
      </c>
      <c r="H56" s="0" t="n">
        <v>7.3</v>
      </c>
      <c r="I56" s="0" t="n">
        <v>13.7</v>
      </c>
      <c r="J56" s="0" t="n">
        <v>5.658</v>
      </c>
      <c r="K56" s="0" t="n">
        <v>0.087</v>
      </c>
      <c r="L56" s="0" t="n">
        <v>3.2</v>
      </c>
      <c r="M56" s="0" t="n">
        <v>8.6</v>
      </c>
      <c r="N56" s="0" t="n">
        <v>0</v>
      </c>
      <c r="O56" s="0" t="n">
        <v>332</v>
      </c>
      <c r="P56" s="0" t="n">
        <v>18220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AC56" s="0" t="n">
        <v>5.054</v>
      </c>
      <c r="AD56" s="0" t="n">
        <v>1.136</v>
      </c>
      <c r="AE56" s="0" t="n">
        <v>3.716</v>
      </c>
      <c r="AF56" s="0" t="n">
        <v>0.023</v>
      </c>
      <c r="AG56" s="0" t="n">
        <v>0.012</v>
      </c>
      <c r="AH56" s="0" t="n">
        <v>32.6</v>
      </c>
      <c r="AI56" s="0" t="n">
        <v>0</v>
      </c>
      <c r="AJ56" s="0" t="n">
        <v>141</v>
      </c>
      <c r="AP56" s="0" t="n">
        <v>0</v>
      </c>
      <c r="AQ56" s="0" t="n">
        <v>0</v>
      </c>
      <c r="AR56" s="0" t="n">
        <v>0</v>
      </c>
      <c r="AS56" s="0" t="n">
        <v>0</v>
      </c>
      <c r="AU56" s="0" t="n">
        <v>0</v>
      </c>
      <c r="AV56" s="0" t="n">
        <v>0</v>
      </c>
      <c r="AY56" s="0" t="n">
        <v>0</v>
      </c>
      <c r="AZ56" s="0" t="n">
        <v>0</v>
      </c>
      <c r="BB56" s="0" t="n">
        <v>0</v>
      </c>
      <c r="BE56" s="0" t="n">
        <v>0</v>
      </c>
      <c r="BF56" s="0" t="n">
        <f aca="false">IF(E56&lt;11,-3.6797*E56^2+48.115*E56-53.83,280.92*EXP(-0.2027*E56))</f>
        <v>93.289972</v>
      </c>
      <c r="BG56" s="1" t="n">
        <f aca="false">32.208*LN(F56)+21.438</f>
        <v>105.73908498392</v>
      </c>
      <c r="BH56" s="1" t="n">
        <f aca="false">IF(G56&lt;=2, -10*G56+100, 88.958*EXP(-0.0755*G56))</f>
        <v>63.3334957672512</v>
      </c>
      <c r="BI56" s="1" t="n">
        <f aca="false">IF(I56&lt;=100, 0.0053*(I56)^2-1.0332*I56+100.76, 122.82*EXP(-0.0092*I56))</f>
        <v>87.599917</v>
      </c>
      <c r="BJ56" s="0" t="n">
        <f aca="false">IF(P56&lt;=1000, -6.942*LN(P56)+107.59, -36.304*LN(P56)+310.72)</f>
        <v>-45.4322298012296</v>
      </c>
      <c r="BK56" s="0" t="e">
        <f aca="false">BF56^0.04*BG56^0.22*BH56^0.51*BI56^0.06*BJ56^0.17</f>
        <v>#NUM!</v>
      </c>
      <c r="BL56" s="0" t="e">
        <f aca="false">IF(BK56&gt;=90, "Very Good", IF(BK56&gt;=80, "Good", IF(BK56&gt;=70, "Slightly Good", IF(BK56&gt;=60, "Average", IF(BK56&gt;=50, "Slightly Poor", IF(BK56&gt;=40, "Poor", "Very Poor"))))))</f>
        <v>#NUM!</v>
      </c>
      <c r="BM56" s="2" t="n">
        <f aca="false">IF(P56&lt;=1000, -6.942*LN(P56)+107.59, IF(AND(P56&gt;1000, P56&lt;=5213),-36.304*LN(P56)+310.72, IF(P56&gt;5213, 10)))</f>
        <v>10</v>
      </c>
      <c r="BN56" s="2" t="n">
        <f aca="false">BF56^0.04*BG56^0.22*BH56^0.51*BI56^0.06*BM56^0.17</f>
        <v>53.6424376858051</v>
      </c>
      <c r="BO56" s="3" t="str">
        <f aca="false">IF(BN56&gt;=90, "Very Good", IF(BN56&gt;=80, "Good", IF(BN56&gt;=70, "Slightly Good", IF(BN56&gt;=60, "Average", IF(BN56&gt;=50, "Slightly Poor", IF(BN56&gt;=40, "Poor", "Very Poor"))))))</f>
        <v>Slightly Poor</v>
      </c>
      <c r="BP56" s="2" t="n">
        <f aca="false">IF(AJ56&lt;=1000, -6.942*LN(AJ56)+107.59, IF(AND(AJ56&gt;1000, AJ56&lt;=5213),-36.304*LN(AJ56)+310.72, IF(AJ56&gt;5213, 10)))</f>
        <v>73.2357088409948</v>
      </c>
      <c r="BQ56" s="2" t="n">
        <f aca="false">BF56^0.04*BG56^0.22*BH56^0.51*BI56^0.06*BP56^0.17</f>
        <v>75.2508476924831</v>
      </c>
      <c r="BR56" s="0" t="str">
        <f aca="false">IF(BQ56&gt;=90, "Very Good", IF(BQ56&gt;=80, "Good", IF(BQ56&gt;=70, "Slightly Good", IF(BQ56&gt;=60, "Average", IF(BQ56&gt;=50, "Slightly Poor", IF(BQ56&gt;=40, "Poor", "Very Poor"))))))</f>
        <v>Slightly Good</v>
      </c>
      <c r="BT56" s="2" t="n">
        <f aca="false">9.81*LN(AH56)+30.6</f>
        <v>64.7811035489358</v>
      </c>
      <c r="BU56" s="0" t="str">
        <f aca="false">IF(BT56&lt;30, "Clean water", IF(AND(BT56&gt;=30, BT56&lt;40), "Hypolimia", IF(AND(BT56&gt;=40,BT56&lt;50), "Mesotrophic", IF(AND(BT56&gt;=50, BT56&lt;70), "Eutrophic", IF(BT56&gt;70,"Hypertrophic")))))</f>
        <v>Eutrophic</v>
      </c>
      <c r="CM56" s="0" t="n">
        <f aca="false">IF(G56&gt;H56,1,0)</f>
        <v>0</v>
      </c>
      <c r="CO56" s="17" t="n">
        <f aca="false">14.652-0.41022*M56+0.007991*M56*M56-0.000077774*M56*M56*M56</f>
        <v>11.665653740656</v>
      </c>
      <c r="CP56" s="1" t="n">
        <f aca="false">F56/CO56*100</f>
        <v>117.438767724213</v>
      </c>
    </row>
    <row r="57" customFormat="false" ht="12.5" hidden="false" customHeight="false" outlineLevel="0" collapsed="false">
      <c r="A57" s="0" t="n">
        <v>56</v>
      </c>
      <c r="B57" s="15" t="s">
        <v>75</v>
      </c>
      <c r="C57" s="16" t="s">
        <v>76</v>
      </c>
      <c r="D57" s="0" t="s">
        <v>129</v>
      </c>
      <c r="E57" s="0" t="n">
        <v>8.1</v>
      </c>
      <c r="F57" s="0" t="n">
        <v>12.1</v>
      </c>
      <c r="G57" s="0" t="n">
        <v>6.7</v>
      </c>
      <c r="H57" s="0" t="n">
        <v>8.2</v>
      </c>
      <c r="I57" s="0" t="n">
        <v>8</v>
      </c>
      <c r="J57" s="0" t="n">
        <v>8.51</v>
      </c>
      <c r="K57" s="0" t="n">
        <v>0.275</v>
      </c>
      <c r="L57" s="0" t="n">
        <v>4.3</v>
      </c>
      <c r="M57" s="0" t="n">
        <v>6.2</v>
      </c>
      <c r="N57" s="0" t="n">
        <v>0</v>
      </c>
      <c r="O57" s="0" t="n">
        <v>1869</v>
      </c>
      <c r="P57" s="0" t="n">
        <v>11000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</v>
      </c>
      <c r="AC57" s="0" t="n">
        <v>7.246</v>
      </c>
      <c r="AD57" s="0" t="n">
        <v>1.976</v>
      </c>
      <c r="AE57" s="0" t="n">
        <v>4.379</v>
      </c>
      <c r="AF57" s="0" t="n">
        <v>0.216</v>
      </c>
      <c r="AG57" s="0" t="n">
        <v>0.174</v>
      </c>
      <c r="AH57" s="0" t="n">
        <v>7.8</v>
      </c>
      <c r="AJ57" s="0" t="n">
        <v>3000</v>
      </c>
      <c r="AP57" s="0" t="n">
        <v>0</v>
      </c>
      <c r="AY57" s="0" t="n">
        <v>0</v>
      </c>
      <c r="BF57" s="0" t="n">
        <f aca="false">IF(E57&lt;11,-3.6797*E57^2+48.115*E57-53.83,280.92*EXP(-0.2027*E57))</f>
        <v>94.476383</v>
      </c>
      <c r="BG57" s="1" t="n">
        <f aca="false">32.208*LN(F57)+21.438</f>
        <v>101.739161217428</v>
      </c>
      <c r="BH57" s="1" t="n">
        <f aca="false">IF(G57&lt;=2, -10*G57+100, 88.958*EXP(-0.0755*G57))</f>
        <v>53.6410347160147</v>
      </c>
      <c r="BI57" s="1" t="n">
        <f aca="false">IF(I57&lt;=100, 0.0053*(I57)^2-1.0332*I57+100.76, 122.82*EXP(-0.0092*I57))</f>
        <v>92.8336</v>
      </c>
      <c r="BJ57" s="0" t="n">
        <f aca="false">IF(P57&lt;=1000, -6.942*LN(P57)+107.59, -36.304*LN(P57)+310.72)</f>
        <v>-27.1123376318395</v>
      </c>
      <c r="BK57" s="0" t="e">
        <f aca="false">BF57^0.04*BG57^0.22*BH57^0.51*BI57^0.06*BJ57^0.17</f>
        <v>#NUM!</v>
      </c>
      <c r="BL57" s="0" t="e">
        <f aca="false">IF(BK57&gt;=90, "Very Good", IF(BK57&gt;=80, "Good", IF(BK57&gt;=70, "Slightly Good", IF(BK57&gt;=60, "Average", IF(BK57&gt;=50, "Slightly Poor", IF(BK57&gt;=40, "Poor", "Very Poor"))))))</f>
        <v>#NUM!</v>
      </c>
      <c r="BM57" s="2" t="n">
        <f aca="false">IF(P57&lt;=1000, -6.942*LN(P57)+107.59, IF(AND(P57&gt;1000, P57&lt;=5213),-36.304*LN(P57)+310.72, IF(P57&gt;5213, 10)))</f>
        <v>10</v>
      </c>
      <c r="BN57" s="2" t="n">
        <f aca="false">BF57^0.04*BG57^0.22*BH57^0.51*BI57^0.06*BM57^0.17</f>
        <v>49.0643647476869</v>
      </c>
      <c r="BO57" s="3" t="str">
        <f aca="false">IF(BN57&gt;=90, "Very Good", IF(BN57&gt;=80, "Good", IF(BN57&gt;=70, "Slightly Good", IF(BN57&gt;=60, "Average", IF(BN57&gt;=50, "Slightly Poor", IF(BN57&gt;=40, "Poor", "Very Poor"))))))</f>
        <v>Poor</v>
      </c>
      <c r="BP57" s="2" t="n">
        <f aca="false">IF(AJ57&lt;=1000, -6.942*LN(AJ57)+107.59, IF(AND(AJ57&gt;1000, AJ57&lt;=5213),-36.304*LN(AJ57)+310.72, IF(AJ57&gt;5213, 10)))</f>
        <v>20.0568318240255</v>
      </c>
      <c r="BQ57" s="2" t="n">
        <f aca="false">BF57^0.04*BG57^0.22*BH57^0.51*BI57^0.06*BP57^0.17</f>
        <v>55.2269140909553</v>
      </c>
      <c r="BR57" s="0" t="str">
        <f aca="false">IF(BQ57&gt;=90, "Very Good", IF(BQ57&gt;=80, "Good", IF(BQ57&gt;=70, "Slightly Good", IF(BQ57&gt;=60, "Average", IF(BQ57&gt;=50, "Slightly Poor", IF(BQ57&gt;=40, "Poor", "Very Poor"))))))</f>
        <v>Slightly Poor</v>
      </c>
      <c r="BT57" s="2" t="n">
        <f aca="false">9.81*LN(AH57)+30.6</f>
        <v>50.7509538275533</v>
      </c>
      <c r="BU57" s="0" t="str">
        <f aca="false">IF(BT57&lt;30, "Clean water", IF(AND(BT57&gt;=30, BT57&lt;40), "Hypolimia", IF(AND(BT57&gt;=40,BT57&lt;50), "Mesotrophic", IF(AND(BT57&gt;=50, BT57&lt;70), "Eutrophic", IF(BT57&gt;70,"Hypertrophic")))))</f>
        <v>Eutrophic</v>
      </c>
      <c r="CM57" s="0" t="n">
        <f aca="false">IF(G57&gt;H57,1,0)</f>
        <v>0</v>
      </c>
      <c r="CO57" s="17" t="n">
        <f aca="false">14.652-0.41022*M57+0.007991*M57*M57-0.000077774*M57*M57*M57</f>
        <v>12.397274318128</v>
      </c>
      <c r="CP57" s="1" t="n">
        <f aca="false">F57/CO57*100</f>
        <v>97.6020993768501</v>
      </c>
    </row>
    <row r="58" customFormat="false" ht="12.5" hidden="false" customHeight="false" outlineLevel="0" collapsed="false">
      <c r="A58" s="0" t="n">
        <v>57</v>
      </c>
      <c r="B58" s="15" t="s">
        <v>77</v>
      </c>
      <c r="C58" s="16" t="s">
        <v>78</v>
      </c>
      <c r="D58" s="0" t="s">
        <v>129</v>
      </c>
      <c r="E58" s="0" t="n">
        <v>8.2</v>
      </c>
      <c r="F58" s="0" t="n">
        <v>13.3</v>
      </c>
      <c r="G58" s="0" t="n">
        <v>2.7</v>
      </c>
      <c r="H58" s="0" t="n">
        <v>5</v>
      </c>
      <c r="I58" s="0" t="n">
        <v>7.1</v>
      </c>
      <c r="J58" s="0" t="n">
        <v>3.512</v>
      </c>
      <c r="K58" s="0" t="n">
        <v>0.037</v>
      </c>
      <c r="L58" s="0" t="n">
        <v>3.7</v>
      </c>
      <c r="M58" s="0" t="n">
        <v>8.8</v>
      </c>
      <c r="N58" s="0" t="n">
        <v>0</v>
      </c>
      <c r="O58" s="0" t="n">
        <v>265</v>
      </c>
      <c r="P58" s="0" t="n">
        <v>130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AC58" s="0" t="n">
        <v>3.341</v>
      </c>
      <c r="AD58" s="0" t="n">
        <v>0.162</v>
      </c>
      <c r="AE58" s="0" t="n">
        <v>2.609</v>
      </c>
      <c r="AF58" s="0" t="n">
        <v>0.01</v>
      </c>
      <c r="AG58" s="0" t="n">
        <v>0.002</v>
      </c>
      <c r="AH58" s="0" t="n">
        <v>24.3</v>
      </c>
      <c r="AJ58" s="0" t="n">
        <v>22</v>
      </c>
      <c r="AP58" s="0" t="n">
        <v>0</v>
      </c>
      <c r="AY58" s="0" t="n">
        <v>0</v>
      </c>
      <c r="BD58" s="0" t="n">
        <v>141.851</v>
      </c>
      <c r="BF58" s="0" t="n">
        <f aca="false">IF(E58&lt;11,-3.6797*E58^2+48.115*E58-53.83,280.92*EXP(-0.2027*E58))</f>
        <v>93.289972</v>
      </c>
      <c r="BG58" s="1" t="n">
        <f aca="false">32.208*LN(F58)+21.438</f>
        <v>104.784704046614</v>
      </c>
      <c r="BH58" s="1" t="n">
        <f aca="false">IF(G58&lt;=2, -10*G58+100, 88.958*EXP(-0.0755*G58))</f>
        <v>72.5527837174588</v>
      </c>
      <c r="BI58" s="1" t="n">
        <f aca="false">IF(I58&lt;=100, 0.0053*(I58)^2-1.0332*I58+100.76, 122.82*EXP(-0.0092*I58))</f>
        <v>93.691453</v>
      </c>
      <c r="BJ58" s="0" t="n">
        <f aca="false">IF(P58&lt;=1000, -6.942*LN(P58)+107.59, -36.304*LN(P58)+310.72)</f>
        <v>73.7995758449374</v>
      </c>
      <c r="BK58" s="0" t="n">
        <f aca="false">BF58^0.04*BG58^0.22*BH58^0.51*BI58^0.06*BJ58^0.17</f>
        <v>80.921452786387</v>
      </c>
      <c r="BL58" s="0" t="str">
        <f aca="false">IF(BK58&gt;=90, "Very Good", IF(BK58&gt;=80, "Good", IF(BK58&gt;=70, "Slightly Good", IF(BK58&gt;=60, "Average", IF(BK58&gt;=50, "Slightly Poor", IF(BK58&gt;=40, "Poor", "Very Poor"))))))</f>
        <v>Good</v>
      </c>
      <c r="BM58" s="2" t="n">
        <f aca="false">IF(P58&lt;=1000, -6.942*LN(P58)+107.59, IF(AND(P58&gt;1000, P58&lt;=5213),-36.304*LN(P58)+310.72, IF(P58&gt;5213, 10)))</f>
        <v>73.7995758449374</v>
      </c>
      <c r="BN58" s="2" t="n">
        <f aca="false">BF58^0.04*BG58^0.22*BH58^0.51*BI58^0.06*BM58^0.17</f>
        <v>80.921452786387</v>
      </c>
      <c r="BO58" s="3" t="str">
        <f aca="false">IF(BN58&gt;=90, "Very Good", IF(BN58&gt;=80, "Good", IF(BN58&gt;=70, "Slightly Good", IF(BN58&gt;=60, "Average", IF(BN58&gt;=50, "Slightly Poor", IF(BN58&gt;=40, "Poor", "Very Poor"))))))</f>
        <v>Good</v>
      </c>
      <c r="BP58" s="2" t="n">
        <f aca="false">IF(AJ58&lt;=1000, -6.942*LN(AJ58)+107.59, IF(AND(AJ58&gt;1000, AJ58&lt;=5213),-36.304*LN(AJ58)+310.72, IF(AJ58&gt;5213, 10)))</f>
        <v>86.1319832887866</v>
      </c>
      <c r="BQ58" s="2" t="n">
        <f aca="false">BF58^0.04*BG58^0.22*BH58^0.51*BI58^0.06*BP58^0.17</f>
        <v>83.0754055326737</v>
      </c>
      <c r="BR58" s="0" t="str">
        <f aca="false">IF(BQ58&gt;=90, "Very Good", IF(BQ58&gt;=80, "Good", IF(BQ58&gt;=70, "Slightly Good", IF(BQ58&gt;=60, "Average", IF(BQ58&gt;=50, "Slightly Poor", IF(BQ58&gt;=40, "Poor", "Very Poor"))))))</f>
        <v>Good</v>
      </c>
      <c r="BT58" s="2" t="n">
        <f aca="false">9.81*LN(AH58)+30.6</f>
        <v>61.8985729968992</v>
      </c>
      <c r="BU58" s="0" t="str">
        <f aca="false">IF(BT58&lt;30, "Clean water", IF(AND(BT58&gt;=30, BT58&lt;40), "Hypolimia", IF(AND(BT58&gt;=40,BT58&lt;50), "Mesotrophic", IF(AND(BT58&gt;=50, BT58&lt;70), "Eutrophic", IF(BT58&gt;70,"Hypertrophic")))))</f>
        <v>Eutrophic</v>
      </c>
      <c r="CM58" s="0" t="n">
        <f aca="false">IF(G58&gt;H58,1,0)</f>
        <v>0</v>
      </c>
      <c r="CO58" s="17" t="n">
        <f aca="false">14.652-0.41022*M58+0.007991*M58*M58-0.000077774*M58*M58*M58</f>
        <v>11.607886236672</v>
      </c>
      <c r="CP58" s="1" t="n">
        <f aca="false">F58/CO58*100</f>
        <v>114.577277282252</v>
      </c>
    </row>
    <row r="59" customFormat="false" ht="12.5" hidden="false" customHeight="false" outlineLevel="0" collapsed="false">
      <c r="A59" s="0" t="n">
        <v>58</v>
      </c>
      <c r="B59" s="15" t="s">
        <v>79</v>
      </c>
      <c r="C59" s="16" t="s">
        <v>80</v>
      </c>
      <c r="D59" s="0" t="s">
        <v>129</v>
      </c>
      <c r="E59" s="0" t="n">
        <v>7.7</v>
      </c>
      <c r="F59" s="0" t="n">
        <v>13.4</v>
      </c>
      <c r="G59" s="0" t="n">
        <v>4.6</v>
      </c>
      <c r="H59" s="0" t="n">
        <v>8.9</v>
      </c>
      <c r="I59" s="0" t="n">
        <v>12.1</v>
      </c>
      <c r="J59" s="0" t="n">
        <v>7.118</v>
      </c>
      <c r="K59" s="0" t="n">
        <v>0.146</v>
      </c>
      <c r="L59" s="0" t="n">
        <v>5.5</v>
      </c>
      <c r="M59" s="0" t="n">
        <v>9.3</v>
      </c>
      <c r="N59" s="0" t="n">
        <v>0</v>
      </c>
      <c r="O59" s="0" t="n">
        <v>338</v>
      </c>
      <c r="P59" s="0" t="n">
        <v>18800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AC59" s="0" t="n">
        <v>6.741</v>
      </c>
      <c r="AD59" s="0" t="n">
        <v>1.615</v>
      </c>
      <c r="AE59" s="0" t="n">
        <v>4.027</v>
      </c>
      <c r="AF59" s="0" t="n">
        <v>0.046</v>
      </c>
      <c r="AG59" s="0" t="n">
        <v>0.03</v>
      </c>
      <c r="AH59" s="0" t="n">
        <v>35.9</v>
      </c>
      <c r="AI59" s="0" t="n">
        <v>0</v>
      </c>
      <c r="AJ59" s="0" t="n">
        <v>2574</v>
      </c>
      <c r="AP59" s="0" t="n">
        <v>0</v>
      </c>
      <c r="AQ59" s="0" t="n">
        <v>0</v>
      </c>
      <c r="AR59" s="0" t="n">
        <v>0</v>
      </c>
      <c r="AS59" s="0" t="n">
        <v>0</v>
      </c>
      <c r="AU59" s="0" t="n">
        <v>0</v>
      </c>
      <c r="AV59" s="0" t="n">
        <v>0</v>
      </c>
      <c r="AY59" s="0" t="n">
        <v>0</v>
      </c>
      <c r="AZ59" s="0" t="n">
        <v>0</v>
      </c>
      <c r="BB59" s="0" t="n">
        <v>0</v>
      </c>
      <c r="BD59" s="0" t="n">
        <v>145.189</v>
      </c>
      <c r="BE59" s="0" t="n">
        <v>0</v>
      </c>
      <c r="BF59" s="0" t="n">
        <f aca="false">IF(E59&lt;11,-3.6797*E59^2+48.115*E59-53.83,280.92*EXP(-0.2027*E59))</f>
        <v>98.486087</v>
      </c>
      <c r="BG59" s="1" t="n">
        <f aca="false">32.208*LN(F59)+21.438</f>
        <v>105.025963601667</v>
      </c>
      <c r="BH59" s="1" t="n">
        <f aca="false">IF(G59&lt;=2, -10*G59+100, 88.958*EXP(-0.0755*G59))</f>
        <v>62.8571284237721</v>
      </c>
      <c r="BI59" s="1" t="n">
        <f aca="false">IF(I59&lt;=100, 0.0053*(I59)^2-1.0332*I59+100.76, 122.82*EXP(-0.0092*I59))</f>
        <v>89.034253</v>
      </c>
      <c r="BJ59" s="0" t="n">
        <f aca="false">IF(P59&lt;=1000, -6.942*LN(P59)+107.59, -36.304*LN(P59)+310.72)</f>
        <v>-46.5698874506901</v>
      </c>
      <c r="BK59" s="0" t="e">
        <f aca="false">BF59^0.04*BG59^0.22*BH59^0.51*BI59^0.06*BJ59^0.17</f>
        <v>#NUM!</v>
      </c>
      <c r="BL59" s="0" t="e">
        <f aca="false">IF(BK59&gt;=90, "Very Good", IF(BK59&gt;=80, "Good", IF(BK59&gt;=70, "Slightly Good", IF(BK59&gt;=60, "Average", IF(BK59&gt;=50, "Slightly Poor", IF(BK59&gt;=40, "Poor", "Very Poor"))))))</f>
        <v>#NUM!</v>
      </c>
      <c r="BM59" s="2" t="n">
        <f aca="false">IF(P59&lt;=1000, -6.942*LN(P59)+107.59, IF(AND(P59&gt;1000, P59&lt;=5213),-36.304*LN(P59)+310.72, IF(P59&gt;5213, 10)))</f>
        <v>10</v>
      </c>
      <c r="BN59" s="2" t="n">
        <f aca="false">BF59^0.04*BG59^0.22*BH59^0.51*BI59^0.06*BM59^0.17</f>
        <v>53.524732397122</v>
      </c>
      <c r="BO59" s="3" t="str">
        <f aca="false">IF(BN59&gt;=90, "Very Good", IF(BN59&gt;=80, "Good", IF(BN59&gt;=70, "Slightly Good", IF(BN59&gt;=60, "Average", IF(BN59&gt;=50, "Slightly Poor", IF(BN59&gt;=40, "Poor", "Very Poor"))))))</f>
        <v>Slightly Poor</v>
      </c>
      <c r="BP59" s="2" t="n">
        <f aca="false">IF(AJ59&lt;=1000, -6.942*LN(AJ59)+107.59, IF(AND(AJ59&gt;1000, AJ59&lt;=5213),-36.304*LN(AJ59)+310.72, IF(AJ59&gt;5213, 10)))</f>
        <v>25.616832244382</v>
      </c>
      <c r="BQ59" s="2" t="n">
        <f aca="false">BF59^0.04*BG59^0.22*BH59^0.51*BI59^0.06*BP59^0.17</f>
        <v>62.8063892979366</v>
      </c>
      <c r="BR59" s="0" t="str">
        <f aca="false">IF(BQ59&gt;=90, "Very Good", IF(BQ59&gt;=80, "Good", IF(BQ59&gt;=70, "Slightly Good", IF(BQ59&gt;=60, "Average", IF(BQ59&gt;=50, "Slightly Poor", IF(BQ59&gt;=40, "Poor", "Very Poor"))))))</f>
        <v>Average</v>
      </c>
      <c r="BT59" s="2" t="n">
        <f aca="false">9.81*LN(AH59)+30.6</f>
        <v>65.7270328687984</v>
      </c>
      <c r="BU59" s="0" t="str">
        <f aca="false">IF(BT59&lt;30, "Clean water", IF(AND(BT59&gt;=30, BT59&lt;40), "Hypolimia", IF(AND(BT59&gt;=40,BT59&lt;50), "Mesotrophic", IF(AND(BT59&gt;=50, BT59&lt;70), "Eutrophic", IF(BT59&gt;70,"Hypertrophic")))))</f>
        <v>Eutrophic</v>
      </c>
      <c r="CM59" s="0" t="n">
        <f aca="false">IF(G59&gt;H59,1,0)</f>
        <v>0</v>
      </c>
      <c r="CO59" s="17" t="n">
        <f aca="false">14.652-0.41022*M59+0.007991*M59*M59-0.000077774*M59*M59*M59</f>
        <v>11.465537528682</v>
      </c>
      <c r="CP59" s="1" t="n">
        <f aca="false">F59/CO59*100</f>
        <v>116.871973655651</v>
      </c>
    </row>
    <row r="60" customFormat="false" ht="12.5" hidden="false" customHeight="false" outlineLevel="0" collapsed="false">
      <c r="A60" s="0" t="n">
        <v>59</v>
      </c>
      <c r="B60" s="15" t="s">
        <v>81</v>
      </c>
      <c r="C60" s="16" t="s">
        <v>82</v>
      </c>
      <c r="D60" s="0" t="s">
        <v>129</v>
      </c>
      <c r="E60" s="0" t="n">
        <v>8.5</v>
      </c>
      <c r="F60" s="0" t="n">
        <v>13.5</v>
      </c>
      <c r="G60" s="0" t="n">
        <v>1.5</v>
      </c>
      <c r="H60" s="0" t="n">
        <v>3.5</v>
      </c>
      <c r="I60" s="0" t="n">
        <v>1.6</v>
      </c>
      <c r="J60" s="0" t="n">
        <v>4.221</v>
      </c>
      <c r="K60" s="0" t="n">
        <v>0.035</v>
      </c>
      <c r="L60" s="0" t="n">
        <v>1.8</v>
      </c>
      <c r="M60" s="0" t="n">
        <v>5.7</v>
      </c>
      <c r="N60" s="0" t="n">
        <v>0</v>
      </c>
      <c r="O60" s="0" t="n">
        <v>261</v>
      </c>
      <c r="P60" s="0" t="n">
        <v>16000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AC60" s="0" t="n">
        <v>3.558</v>
      </c>
      <c r="AD60" s="0" t="n">
        <v>0.057</v>
      </c>
      <c r="AE60" s="0" t="n">
        <v>3.031</v>
      </c>
      <c r="AF60" s="0" t="n">
        <v>0.021</v>
      </c>
      <c r="AG60" s="0" t="n">
        <v>0.013</v>
      </c>
      <c r="AH60" s="0" t="n">
        <v>7.5</v>
      </c>
      <c r="AJ60" s="0" t="n">
        <v>450</v>
      </c>
      <c r="AP60" s="0" t="n">
        <v>0</v>
      </c>
      <c r="AY60" s="0" t="n">
        <v>0</v>
      </c>
      <c r="BF60" s="0" t="n">
        <f aca="false">IF(E60&lt;11,-3.6797*E60^2+48.115*E60-53.83,280.92*EXP(-0.2027*E60))</f>
        <v>89.289175</v>
      </c>
      <c r="BG60" s="1" t="n">
        <f aca="false">32.208*LN(F60)+21.438</f>
        <v>105.265429388793</v>
      </c>
      <c r="BH60" s="1" t="n">
        <f aca="false">IF(G60&lt;=2, -10*G60+100, 88.958*EXP(-0.0755*G60))</f>
        <v>85</v>
      </c>
      <c r="BI60" s="1" t="n">
        <f aca="false">IF(I60&lt;=100, 0.0053*(I60)^2-1.0332*I60+100.76, 122.82*EXP(-0.0092*I60))</f>
        <v>99.120448</v>
      </c>
      <c r="BJ60" s="0" t="n">
        <f aca="false">IF(P60&lt;=1000, -6.942*LN(P60)+107.59, -36.304*LN(P60)+310.72)</f>
        <v>-40.7152086203605</v>
      </c>
      <c r="BK60" s="0" t="e">
        <f aca="false">BF60^0.04*BG60^0.22*BH60^0.51*BI60^0.06*BJ60^0.17</f>
        <v>#NUM!</v>
      </c>
      <c r="BL60" s="0" t="e">
        <f aca="false">IF(BK60&gt;=90, "Very Good", IF(BK60&gt;=80, "Good", IF(BK60&gt;=70, "Slightly Good", IF(BK60&gt;=60, "Average", IF(BK60&gt;=50, "Slightly Poor", IF(BK60&gt;=40, "Poor", "Very Poor"))))))</f>
        <v>#NUM!</v>
      </c>
      <c r="BM60" s="2" t="n">
        <f aca="false">IF(P60&lt;=1000, -6.942*LN(P60)+107.59, IF(AND(P60&gt;1000, P60&lt;=5213),-36.304*LN(P60)+310.72, IF(P60&gt;5213, 10)))</f>
        <v>10</v>
      </c>
      <c r="BN60" s="2" t="n">
        <f aca="false">BF60^0.04*BG60^0.22*BH60^0.51*BI60^0.06*BM60^0.17</f>
        <v>62.6193086537845</v>
      </c>
      <c r="BO60" s="3" t="str">
        <f aca="false">IF(BN60&gt;=90, "Very Good", IF(BN60&gt;=80, "Good", IF(BN60&gt;=70, "Slightly Good", IF(BN60&gt;=60, "Average", IF(BN60&gt;=50, "Slightly Poor", IF(BN60&gt;=40, "Poor", "Very Poor"))))))</f>
        <v>Average</v>
      </c>
      <c r="BP60" s="2" t="n">
        <f aca="false">IF(AJ60&lt;=1000, -6.942*LN(AJ60)+107.59, IF(AND(AJ60&gt;1000, AJ60&lt;=5213),-36.304*LN(AJ60)+310.72, IF(AJ60&gt;5213, 10)))</f>
        <v>65.1796032804498</v>
      </c>
      <c r="BQ60" s="2" t="n">
        <f aca="false">BF60^0.04*BG60^0.22*BH60^0.51*BI60^0.06*BP60^0.17</f>
        <v>86.1206421955971</v>
      </c>
      <c r="BR60" s="0" t="str">
        <f aca="false">IF(BQ60&gt;=90, "Very Good", IF(BQ60&gt;=80, "Good", IF(BQ60&gt;=70, "Slightly Good", IF(BQ60&gt;=60, "Average", IF(BQ60&gt;=50, "Slightly Poor", IF(BQ60&gt;=40, "Poor", "Very Poor"))))))</f>
        <v>Good</v>
      </c>
      <c r="BT60" s="2" t="n">
        <f aca="false">9.81*LN(AH60)+30.6</f>
        <v>50.3661986315196</v>
      </c>
      <c r="BU60" s="0" t="str">
        <f aca="false">IF(BT60&lt;30, "Clean water", IF(AND(BT60&gt;=30, BT60&lt;40), "Hypolimia", IF(AND(BT60&gt;=40,BT60&lt;50), "Mesotrophic", IF(AND(BT60&gt;=50, BT60&lt;70), "Eutrophic", IF(BT60&gt;70,"Hypertrophic")))))</f>
        <v>Eutrophic</v>
      </c>
      <c r="CM60" s="0" t="n">
        <f aca="false">IF(G60&gt;H60,1,0)</f>
        <v>0</v>
      </c>
      <c r="CO60" s="17" t="n">
        <f aca="false">14.652-0.41022*M60+0.007991*M60*M60-0.000077774*M60*M60*M60</f>
        <v>12.558970389618</v>
      </c>
      <c r="CP60" s="1" t="n">
        <f aca="false">F60/CO60*100</f>
        <v>107.492888200134</v>
      </c>
    </row>
    <row r="61" customFormat="false" ht="12.5" hidden="false" customHeight="false" outlineLevel="0" collapsed="false">
      <c r="A61" s="0" t="n">
        <v>60</v>
      </c>
      <c r="B61" s="15" t="s">
        <v>83</v>
      </c>
      <c r="C61" s="16" t="s">
        <v>84</v>
      </c>
      <c r="D61" s="0" t="s">
        <v>129</v>
      </c>
      <c r="E61" s="0" t="n">
        <v>7.7</v>
      </c>
      <c r="F61" s="0" t="n">
        <v>13.2</v>
      </c>
      <c r="G61" s="0" t="n">
        <v>2.1</v>
      </c>
      <c r="H61" s="0" t="n">
        <v>5.4</v>
      </c>
      <c r="I61" s="0" t="n">
        <v>7.6</v>
      </c>
      <c r="J61" s="0" t="n">
        <v>3.803</v>
      </c>
      <c r="K61" s="0" t="n">
        <v>0.013</v>
      </c>
      <c r="L61" s="0" t="n">
        <v>2.5</v>
      </c>
      <c r="M61" s="0" t="n">
        <v>7.6</v>
      </c>
      <c r="N61" s="0" t="n">
        <v>0</v>
      </c>
      <c r="O61" s="0" t="n">
        <v>291</v>
      </c>
      <c r="P61" s="0" t="n">
        <v>4200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</v>
      </c>
      <c r="AC61" s="0" t="n">
        <v>3.474</v>
      </c>
      <c r="AD61" s="0" t="n">
        <v>0.364</v>
      </c>
      <c r="AE61" s="0" t="n">
        <v>3.063</v>
      </c>
      <c r="AF61" s="0" t="n">
        <v>0.007</v>
      </c>
      <c r="AG61" s="0" t="n">
        <v>0.007</v>
      </c>
      <c r="AH61" s="0" t="n">
        <v>9.8</v>
      </c>
      <c r="AJ61" s="0" t="n">
        <v>190</v>
      </c>
      <c r="AP61" s="0" t="n">
        <v>0</v>
      </c>
      <c r="AY61" s="0" t="n">
        <v>0</v>
      </c>
      <c r="BF61" s="0" t="n">
        <f aca="false">IF(E61&lt;11,-3.6797*E61^2+48.115*E61-53.83,280.92*EXP(-0.2027*E61))</f>
        <v>98.486087</v>
      </c>
      <c r="BG61" s="1" t="n">
        <f aca="false">32.208*LN(F61)+21.438</f>
        <v>104.54162364751</v>
      </c>
      <c r="BH61" s="1" t="n">
        <f aca="false">IF(G61&lt;=2, -10*G61+100, 88.958*EXP(-0.0755*G61))</f>
        <v>75.9150041678102</v>
      </c>
      <c r="BI61" s="1" t="n">
        <f aca="false">IF(I61&lt;=100, 0.0053*(I61)^2-1.0332*I61+100.76, 122.82*EXP(-0.0092*I61))</f>
        <v>93.213808</v>
      </c>
      <c r="BJ61" s="0" t="n">
        <f aca="false">IF(P61&lt;=1000, -6.942*LN(P61)+107.59, -36.304*LN(P61)+310.72)</f>
        <v>7.84154374572893</v>
      </c>
      <c r="BK61" s="0" t="n">
        <f aca="false">BF61^0.04*BG61^0.22*BH61^0.51*BI61^0.06*BJ61^0.17</f>
        <v>56.6451585147374</v>
      </c>
      <c r="BL61" s="0" t="str">
        <f aca="false">IF(BK61&gt;=90, "Very Good", IF(BK61&gt;=80, "Good", IF(BK61&gt;=70, "Slightly Good", IF(BK61&gt;=60, "Average", IF(BK61&gt;=50, "Slightly Poor", IF(BK61&gt;=40, "Poor", "Very Poor"))))))</f>
        <v>Slightly Poor</v>
      </c>
      <c r="BM61" s="2" t="n">
        <f aca="false">IF(P61&lt;=1000, -6.942*LN(P61)+107.59, IF(AND(P61&gt;1000, P61&lt;=5213),-36.304*LN(P61)+310.72, IF(P61&gt;5213, 10)))</f>
        <v>7.84154374572893</v>
      </c>
      <c r="BN61" s="2" t="n">
        <f aca="false">BF61^0.04*BG61^0.22*BH61^0.51*BI61^0.06*BM61^0.17</f>
        <v>56.6451585147374</v>
      </c>
      <c r="BO61" s="3" t="str">
        <f aca="false">IF(BN61&gt;=90, "Very Good", IF(BN61&gt;=80, "Good", IF(BN61&gt;=70, "Slightly Good", IF(BN61&gt;=60, "Average", IF(BN61&gt;=50, "Slightly Poor", IF(BN61&gt;=40, "Poor", "Very Poor"))))))</f>
        <v>Slightly Poor</v>
      </c>
      <c r="BP61" s="2" t="n">
        <f aca="false">IF(AJ61&lt;=1000, -6.942*LN(AJ61)+107.59, IF(AND(AJ61&gt;1000, AJ61&lt;=5213),-36.304*LN(AJ61)+310.72, IF(AJ61&gt;5213, 10)))</f>
        <v>71.1651588910619</v>
      </c>
      <c r="BQ61" s="2" t="n">
        <f aca="false">BF61^0.04*BG61^0.22*BH61^0.51*BI61^0.06*BP61^0.17</f>
        <v>82.4138099056728</v>
      </c>
      <c r="BR61" s="0" t="str">
        <f aca="false">IF(BQ61&gt;=90, "Very Good", IF(BQ61&gt;=80, "Good", IF(BQ61&gt;=70, "Slightly Good", IF(BQ61&gt;=60, "Average", IF(BQ61&gt;=50, "Slightly Poor", IF(BQ61&gt;=40, "Poor", "Very Poor"))))))</f>
        <v>Good</v>
      </c>
      <c r="BT61" s="2" t="n">
        <f aca="false">9.81*LN(AH61)+30.6</f>
        <v>52.9901712034867</v>
      </c>
      <c r="BU61" s="0" t="str">
        <f aca="false">IF(BT61&lt;30, "Clean water", IF(AND(BT61&gt;=30, BT61&lt;40), "Hypolimia", IF(AND(BT61&gt;=40,BT61&lt;50), "Mesotrophic", IF(AND(BT61&gt;=50, BT61&lt;70), "Eutrophic", IF(BT61&gt;70,"Hypertrophic")))))</f>
        <v>Eutrophic</v>
      </c>
      <c r="CM61" s="0" t="n">
        <f aca="false">IF(G61&gt;H61,1,0)</f>
        <v>0</v>
      </c>
      <c r="CO61" s="17" t="n">
        <f aca="false">14.652-0.41022*M61+0.007991*M61*M61-0.000077774*M61*M61*M61</f>
        <v>11.961747240576</v>
      </c>
      <c r="CP61" s="1" t="n">
        <f aca="false">F61/CO61*100</f>
        <v>110.351771647738</v>
      </c>
    </row>
    <row r="62" customFormat="false" ht="12.5" hidden="false" customHeight="false" outlineLevel="0" collapsed="false">
      <c r="A62" s="0" t="n">
        <v>61</v>
      </c>
      <c r="B62" s="15" t="s">
        <v>85</v>
      </c>
      <c r="C62" s="16" t="s">
        <v>86</v>
      </c>
      <c r="D62" s="0" t="s">
        <v>129</v>
      </c>
      <c r="E62" s="0" t="n">
        <v>8</v>
      </c>
      <c r="F62" s="0" t="n">
        <v>7.7</v>
      </c>
      <c r="G62" s="0" t="n">
        <v>3.7</v>
      </c>
      <c r="H62" s="0" t="n">
        <v>7.5</v>
      </c>
      <c r="I62" s="0" t="n">
        <v>3.9</v>
      </c>
      <c r="J62" s="0" t="n">
        <v>9.345</v>
      </c>
      <c r="K62" s="0" t="n">
        <v>0.151</v>
      </c>
      <c r="L62" s="0" t="n">
        <v>5</v>
      </c>
      <c r="M62" s="0" t="n">
        <v>5.8</v>
      </c>
      <c r="N62" s="0" t="n">
        <v>0</v>
      </c>
      <c r="O62" s="0" t="n">
        <v>588</v>
      </c>
      <c r="P62" s="0" t="n">
        <v>34000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</v>
      </c>
      <c r="AC62" s="0" t="n">
        <v>8.208</v>
      </c>
      <c r="AD62" s="0" t="n">
        <v>1.573</v>
      </c>
      <c r="AE62" s="0" t="n">
        <v>5.449</v>
      </c>
      <c r="AF62" s="0" t="n">
        <v>0.112</v>
      </c>
      <c r="AG62" s="0" t="n">
        <v>0.079</v>
      </c>
      <c r="AH62" s="0" t="n">
        <v>5.5</v>
      </c>
      <c r="AJ62" s="0" t="n">
        <v>2400</v>
      </c>
      <c r="AP62" s="0" t="n">
        <v>0</v>
      </c>
      <c r="AY62" s="0" t="n">
        <v>0</v>
      </c>
      <c r="BF62" s="0" t="n">
        <f aca="false">IF(E62&lt;11,-3.6797*E62^2+48.115*E62-53.83,280.92*EXP(-0.2027*E62))</f>
        <v>95.5892</v>
      </c>
      <c r="BG62" s="1" t="n">
        <f aca="false">32.208*LN(F62)+21.438</f>
        <v>87.1816243519112</v>
      </c>
      <c r="BH62" s="1" t="n">
        <f aca="false">IF(G62&lt;=2, -10*G62+100, 88.958*EXP(-0.0755*G62))</f>
        <v>67.2767257350167</v>
      </c>
      <c r="BI62" s="1" t="n">
        <f aca="false">IF(I62&lt;=100, 0.0053*(I62)^2-1.0332*I62+100.76, 122.82*EXP(-0.0092*I62))</f>
        <v>96.811133</v>
      </c>
      <c r="BJ62" s="0" t="n">
        <f aca="false">IF(P62&lt;=1000, -6.942*LN(P62)+107.59, -36.304*LN(P62)+310.72)</f>
        <v>-68.0801401338326</v>
      </c>
      <c r="BK62" s="0" t="e">
        <f aca="false">BF62^0.04*BG62^0.22*BH62^0.51*BI62^0.06*BJ62^0.17</f>
        <v>#NUM!</v>
      </c>
      <c r="BL62" s="0" t="e">
        <f aca="false">IF(BK62&gt;=90, "Very Good", IF(BK62&gt;=80, "Good", IF(BK62&gt;=70, "Slightly Good", IF(BK62&gt;=60, "Average", IF(BK62&gt;=50, "Slightly Poor", IF(BK62&gt;=40, "Poor", "Very Poor"))))))</f>
        <v>#NUM!</v>
      </c>
      <c r="BM62" s="2" t="n">
        <f aca="false">IF(P62&lt;=1000, -6.942*LN(P62)+107.59, IF(AND(P62&gt;1000, P62&lt;=5213),-36.304*LN(P62)+310.72, IF(P62&gt;5213, 10)))</f>
        <v>10</v>
      </c>
      <c r="BN62" s="2" t="n">
        <f aca="false">BF62^0.04*BG62^0.22*BH62^0.51*BI62^0.06*BM62^0.17</f>
        <v>53.3920300241587</v>
      </c>
      <c r="BO62" s="3" t="str">
        <f aca="false">IF(BN62&gt;=90, "Very Good", IF(BN62&gt;=80, "Good", IF(BN62&gt;=70, "Slightly Good", IF(BN62&gt;=60, "Average", IF(BN62&gt;=50, "Slightly Poor", IF(BN62&gt;=40, "Poor", "Very Poor"))))))</f>
        <v>Slightly Poor</v>
      </c>
      <c r="BP62" s="2" t="n">
        <f aca="false">IF(AJ62&lt;=1000, -6.942*LN(AJ62)+107.59, IF(AND(AJ62&gt;1000, AJ62&lt;=5213),-36.304*LN(AJ62)+310.72, IF(AJ62&gt;5213, 10)))</f>
        <v>28.1578353109365</v>
      </c>
      <c r="BQ62" s="2" t="n">
        <f aca="false">BF62^0.04*BG62^0.22*BH62^0.51*BI62^0.06*BP62^0.17</f>
        <v>63.666109005928</v>
      </c>
      <c r="BR62" s="0" t="str">
        <f aca="false">IF(BQ62&gt;=90, "Very Good", IF(BQ62&gt;=80, "Good", IF(BQ62&gt;=70, "Slightly Good", IF(BQ62&gt;=60, "Average", IF(BQ62&gt;=50, "Slightly Poor", IF(BQ62&gt;=40, "Poor", "Very Poor"))))))</f>
        <v>Average</v>
      </c>
      <c r="BT62" s="2" t="n">
        <f aca="false">9.81*LN(AH62)+30.6</f>
        <v>47.323578784859</v>
      </c>
      <c r="BU62" s="0" t="str">
        <f aca="false">IF(BT62&lt;30, "Clean water", IF(AND(BT62&gt;=30, BT62&lt;40), "Hypolimia", IF(AND(BT62&gt;=40,BT62&lt;50), "Mesotrophic", IF(AND(BT62&gt;=50, BT62&lt;70), "Eutrophic", IF(BT62&gt;70,"Hypertrophic")))))</f>
        <v>Mesotrophic</v>
      </c>
      <c r="CM62" s="0" t="n">
        <f aca="false">IF(G62&gt;H62,1,0)</f>
        <v>0</v>
      </c>
      <c r="CO62" s="17" t="n">
        <f aca="false">14.652-0.41022*M62+0.007991*M62*M62-0.000077774*M62*M62*M62</f>
        <v>12.526366599312</v>
      </c>
      <c r="CP62" s="1" t="n">
        <f aca="false">F62/CO62*100</f>
        <v>61.4703388963797</v>
      </c>
    </row>
    <row r="63" customFormat="false" ht="12.5" hidden="false" customHeight="false" outlineLevel="0" collapsed="false">
      <c r="A63" s="0" t="n">
        <v>62</v>
      </c>
      <c r="B63" s="15" t="s">
        <v>87</v>
      </c>
      <c r="C63" s="16" t="s">
        <v>88</v>
      </c>
      <c r="D63" s="0" t="s">
        <v>129</v>
      </c>
      <c r="E63" s="0" t="n">
        <v>7.7</v>
      </c>
      <c r="F63" s="0" t="n">
        <v>12.3</v>
      </c>
      <c r="G63" s="0" t="n">
        <v>2.9</v>
      </c>
      <c r="H63" s="0" t="n">
        <v>6.2</v>
      </c>
      <c r="I63" s="0" t="n">
        <v>8</v>
      </c>
      <c r="J63" s="0" t="n">
        <v>5.381</v>
      </c>
      <c r="K63" s="0" t="n">
        <v>0.039</v>
      </c>
      <c r="L63" s="0" t="n">
        <v>2.9</v>
      </c>
      <c r="M63" s="0" t="n">
        <v>8.1</v>
      </c>
      <c r="N63" s="0" t="n">
        <v>0</v>
      </c>
      <c r="O63" s="0" t="n">
        <v>337</v>
      </c>
      <c r="P63" s="0" t="n">
        <v>63000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</v>
      </c>
      <c r="AC63" s="0" t="n">
        <v>4.795</v>
      </c>
      <c r="AD63" s="0" t="n">
        <v>1.058</v>
      </c>
      <c r="AE63" s="0" t="n">
        <v>3.721</v>
      </c>
      <c r="AF63" s="0" t="n">
        <v>0.017</v>
      </c>
      <c r="AG63" s="0" t="n">
        <v>0.008</v>
      </c>
      <c r="AH63" s="0" t="n">
        <v>2.4</v>
      </c>
      <c r="AJ63" s="0" t="n">
        <v>2100</v>
      </c>
      <c r="AP63" s="0" t="n">
        <v>0</v>
      </c>
      <c r="AY63" s="0" t="n">
        <v>0</v>
      </c>
      <c r="BF63" s="0" t="n">
        <f aca="false">IF(E63&lt;11,-3.6797*E63^2+48.115*E63-53.83,280.92*EXP(-0.2027*E63))</f>
        <v>98.486087</v>
      </c>
      <c r="BG63" s="1" t="n">
        <f aca="false">32.208*LN(F63)+21.438</f>
        <v>102.267173042683</v>
      </c>
      <c r="BH63" s="1" t="n">
        <f aca="false">IF(G63&lt;=2, -10*G63+100, 88.958*EXP(-0.0755*G63))</f>
        <v>71.4654665875093</v>
      </c>
      <c r="BI63" s="1" t="n">
        <f aca="false">IF(I63&lt;=100, 0.0053*(I63)^2-1.0332*I63+100.76, 122.82*EXP(-0.0092*I63))</f>
        <v>92.8336</v>
      </c>
      <c r="BJ63" s="0" t="n">
        <f aca="false">IF(P63&lt;=1000, -6.942*LN(P63)+107.59, -36.304*LN(P63)+310.72)</f>
        <v>-90.4715107550857</v>
      </c>
      <c r="BK63" s="0" t="e">
        <f aca="false">BF63^0.04*BG63^0.22*BH63^0.51*BI63^0.06*BJ63^0.17</f>
        <v>#NUM!</v>
      </c>
      <c r="BL63" s="0" t="e">
        <f aca="false">IF(BK63&gt;=90, "Very Good", IF(BK63&gt;=80, "Good", IF(BK63&gt;=70, "Slightly Good", IF(BK63&gt;=60, "Average", IF(BK63&gt;=50, "Slightly Poor", IF(BK63&gt;=40, "Poor", "Very Poor"))))))</f>
        <v>#NUM!</v>
      </c>
      <c r="BM63" s="2" t="n">
        <f aca="false">IF(P63&lt;=1000, -6.942*LN(P63)+107.59, IF(AND(P63&gt;1000, P63&lt;=5213),-36.304*LN(P63)+310.72, IF(P63&gt;5213, 10)))</f>
        <v>10</v>
      </c>
      <c r="BN63" s="2" t="n">
        <f aca="false">BF63^0.04*BG63^0.22*BH63^0.51*BI63^0.06*BM63^0.17</f>
        <v>56.9545416475903</v>
      </c>
      <c r="BO63" s="3" t="str">
        <f aca="false">IF(BN63&gt;=90, "Very Good", IF(BN63&gt;=80, "Good", IF(BN63&gt;=70, "Slightly Good", IF(BN63&gt;=60, "Average", IF(BN63&gt;=50, "Slightly Poor", IF(BN63&gt;=40, "Poor", "Very Poor"))))))</f>
        <v>Slightly Poor</v>
      </c>
      <c r="BP63" s="2" t="n">
        <f aca="false">IF(AJ63&lt;=1000, -6.942*LN(AJ63)+107.59, IF(AND(AJ63&gt;1000, AJ63&lt;=5213),-36.304*LN(AJ63)+310.72, IF(AJ63&gt;5213, 10)))</f>
        <v>33.0055589887772</v>
      </c>
      <c r="BQ63" s="2" t="n">
        <f aca="false">BF63^0.04*BG63^0.22*BH63^0.51*BI63^0.06*BP63^0.17</f>
        <v>69.7731237557192</v>
      </c>
      <c r="BR63" s="0" t="str">
        <f aca="false">IF(BQ63&gt;=90, "Very Good", IF(BQ63&gt;=80, "Good", IF(BQ63&gt;=70, "Slightly Good", IF(BQ63&gt;=60, "Average", IF(BQ63&gt;=50, "Slightly Poor", IF(BQ63&gt;=40, "Poor", "Very Poor"))))))</f>
        <v>Average</v>
      </c>
      <c r="BT63" s="2" t="n">
        <f aca="false">9.81*LN(AH63)+30.6</f>
        <v>39.1883483134418</v>
      </c>
      <c r="BU63" s="0" t="str">
        <f aca="false">IF(BT63&lt;30, "Clean water", IF(AND(BT63&gt;=30, BT63&lt;40), "Hypolimia", IF(AND(BT63&gt;=40,BT63&lt;50), "Mesotrophic", IF(AND(BT63&gt;=50, BT63&lt;70), "Eutrophic", IF(BT63&gt;70,"Hypertrophic")))))</f>
        <v>Hypolimia</v>
      </c>
      <c r="CM63" s="0" t="n">
        <f aca="false">IF(G63&gt;H63,1,0)</f>
        <v>0</v>
      </c>
      <c r="CO63" s="17" t="n">
        <f aca="false">14.652-0.41022*M63+0.007991*M63*M63-0.000077774*M63*M63*M63</f>
        <v>11.812175217666</v>
      </c>
      <c r="CP63" s="1" t="n">
        <f aca="false">F63/CO63*100</f>
        <v>104.129847156385</v>
      </c>
    </row>
    <row r="64" customFormat="false" ht="12.5" hidden="false" customHeight="false" outlineLevel="0" collapsed="false">
      <c r="A64" s="0" t="n">
        <v>63</v>
      </c>
      <c r="B64" s="15" t="s">
        <v>89</v>
      </c>
      <c r="C64" s="16" t="s">
        <v>90</v>
      </c>
      <c r="D64" s="0" t="s">
        <v>129</v>
      </c>
      <c r="E64" s="0" t="n">
        <v>7.5</v>
      </c>
      <c r="F64" s="0" t="n">
        <v>8.1</v>
      </c>
      <c r="G64" s="0" t="n">
        <v>3.8</v>
      </c>
      <c r="H64" s="0" t="n">
        <v>6.3</v>
      </c>
      <c r="I64" s="0" t="n">
        <v>12.3</v>
      </c>
      <c r="J64" s="0" t="n">
        <v>4.406</v>
      </c>
      <c r="K64" s="0" t="n">
        <v>0.128</v>
      </c>
      <c r="L64" s="0" t="n">
        <v>3.1</v>
      </c>
      <c r="M64" s="0" t="n">
        <v>6.1</v>
      </c>
      <c r="N64" s="0" t="n">
        <v>0</v>
      </c>
      <c r="O64" s="0" t="n">
        <v>376</v>
      </c>
      <c r="P64" s="0" t="n">
        <v>8000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</v>
      </c>
      <c r="AC64" s="0" t="n">
        <v>3.74</v>
      </c>
      <c r="AD64" s="0" t="n">
        <v>1.222</v>
      </c>
      <c r="AE64" s="0" t="n">
        <v>1.751</v>
      </c>
      <c r="AF64" s="0" t="n">
        <v>0.071</v>
      </c>
      <c r="AG64" s="0" t="n">
        <v>0.05</v>
      </c>
      <c r="AH64" s="0" t="n">
        <v>3.8</v>
      </c>
      <c r="AJ64" s="0" t="n">
        <v>100</v>
      </c>
      <c r="AP64" s="0" t="n">
        <v>0</v>
      </c>
      <c r="AY64" s="0" t="n">
        <v>0</v>
      </c>
      <c r="BF64" s="0" t="n">
        <f aca="false">IF(E64&lt;11,-3.6797*E64^2+48.115*E64-53.83,280.92*EXP(-0.2027*E64))</f>
        <v>100.049375</v>
      </c>
      <c r="BG64" s="1" t="n">
        <f aca="false">32.208*LN(F64)+21.438</f>
        <v>88.8127576985377</v>
      </c>
      <c r="BH64" s="1" t="n">
        <f aca="false">IF(G64&lt;=2, -10*G64+100, 88.958*EXP(-0.0755*G64))</f>
        <v>66.7706991099565</v>
      </c>
      <c r="BI64" s="1" t="n">
        <f aca="false">IF(I64&lt;=100, 0.0053*(I64)^2-1.0332*I64+100.76, 122.82*EXP(-0.0092*I64))</f>
        <v>88.853477</v>
      </c>
      <c r="BJ64" s="0" t="n">
        <f aca="false">IF(P64&lt;=1000, -6.942*LN(P64)+107.59, -36.304*LN(P64)+310.72)</f>
        <v>-15.5511933773122</v>
      </c>
      <c r="BK64" s="0" t="e">
        <f aca="false">BF64^0.04*BG64^0.22*BH64^0.51*BI64^0.06*BJ64^0.17</f>
        <v>#NUM!</v>
      </c>
      <c r="BL64" s="0" t="e">
        <f aca="false">IF(BK64&gt;=90, "Very Good", IF(BK64&gt;=80, "Good", IF(BK64&gt;=70, "Slightly Good", IF(BK64&gt;=60, "Average", IF(BK64&gt;=50, "Slightly Poor", IF(BK64&gt;=40, "Poor", "Very Poor"))))))</f>
        <v>#NUM!</v>
      </c>
      <c r="BM64" s="2" t="n">
        <f aca="false">IF(P64&lt;=1000, -6.942*LN(P64)+107.59, IF(AND(P64&gt;1000, P64&lt;=5213),-36.304*LN(P64)+310.72, IF(P64&gt;5213, 10)))</f>
        <v>10</v>
      </c>
      <c r="BN64" s="2" t="n">
        <f aca="false">BF64^0.04*BG64^0.22*BH64^0.51*BI64^0.06*BM64^0.17</f>
        <v>53.2270552734088</v>
      </c>
      <c r="BO64" s="3" t="str">
        <f aca="false">IF(BN64&gt;=90, "Very Good", IF(BN64&gt;=80, "Good", IF(BN64&gt;=70, "Slightly Good", IF(BN64&gt;=60, "Average", IF(BN64&gt;=50, "Slightly Poor", IF(BN64&gt;=40, "Poor", "Very Poor"))))))</f>
        <v>Slightly Poor</v>
      </c>
      <c r="BP64" s="2" t="n">
        <f aca="false">IF(AJ64&lt;=1000, -6.942*LN(AJ64)+107.59, IF(AND(AJ64&gt;1000, AJ64&lt;=5213),-36.304*LN(AJ64)+310.72, IF(AJ64&gt;5213, 10)))</f>
        <v>75.6209085688707</v>
      </c>
      <c r="BQ64" s="2" t="n">
        <f aca="false">BF64^0.04*BG64^0.22*BH64^0.51*BI64^0.06*BP64^0.17</f>
        <v>75.0760753394022</v>
      </c>
      <c r="BR64" s="0" t="str">
        <f aca="false">IF(BQ64&gt;=90, "Very Good", IF(BQ64&gt;=80, "Good", IF(BQ64&gt;=70, "Slightly Good", IF(BQ64&gt;=60, "Average", IF(BQ64&gt;=50, "Slightly Poor", IF(BQ64&gt;=40, "Poor", "Very Poor"))))))</f>
        <v>Slightly Good</v>
      </c>
      <c r="BT64" s="2" t="n">
        <f aca="false">9.81*LN(AH64)+30.6</f>
        <v>43.6963604646443</v>
      </c>
      <c r="BU64" s="0" t="str">
        <f aca="false">IF(BT64&lt;30, "Clean water", IF(AND(BT64&gt;=30, BT64&lt;40), "Hypolimia", IF(AND(BT64&gt;=40,BT64&lt;50), "Mesotrophic", IF(AND(BT64&gt;=50, BT64&lt;70), "Eutrophic", IF(BT64&gt;70,"Hypertrophic")))))</f>
        <v>Mesotrophic</v>
      </c>
      <c r="CM64" s="0" t="n">
        <f aca="false">IF(G64&gt;H64,1,0)</f>
        <v>0</v>
      </c>
      <c r="CO64" s="17" t="n">
        <f aca="false">14.652-0.41022*M64+0.007991*M64*M64-0.000077774*M64*M64*M64</f>
        <v>12.429349889706</v>
      </c>
      <c r="CP64" s="1" t="n">
        <f aca="false">F64/CO64*100</f>
        <v>65.1683319874069</v>
      </c>
    </row>
    <row r="65" customFormat="false" ht="12.5" hidden="false" customHeight="false" outlineLevel="0" collapsed="false">
      <c r="A65" s="0" t="n">
        <v>64</v>
      </c>
      <c r="B65" s="15" t="s">
        <v>91</v>
      </c>
      <c r="C65" s="16" t="s">
        <v>92</v>
      </c>
      <c r="D65" s="0" t="s">
        <v>129</v>
      </c>
      <c r="E65" s="0" t="n">
        <v>7.4</v>
      </c>
      <c r="F65" s="0" t="n">
        <v>11.4</v>
      </c>
      <c r="G65" s="0" t="n">
        <v>0.9</v>
      </c>
      <c r="H65" s="0" t="n">
        <v>2.3</v>
      </c>
      <c r="I65" s="0" t="n">
        <v>0.9</v>
      </c>
      <c r="J65" s="0" t="n">
        <v>4.139</v>
      </c>
      <c r="K65" s="0" t="n">
        <v>0.023</v>
      </c>
      <c r="L65" s="0" t="n">
        <v>1.3</v>
      </c>
      <c r="M65" s="0" t="n">
        <v>8.9</v>
      </c>
      <c r="N65" s="0" t="n">
        <v>0</v>
      </c>
      <c r="O65" s="0" t="n">
        <v>474</v>
      </c>
      <c r="P65" s="0" t="n">
        <v>1300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</v>
      </c>
      <c r="AC65" s="0" t="n">
        <v>3.544</v>
      </c>
      <c r="AD65" s="0" t="n">
        <v>0.194</v>
      </c>
      <c r="AE65" s="0" t="n">
        <v>2.944</v>
      </c>
      <c r="AF65" s="0" t="n">
        <v>0.022</v>
      </c>
      <c r="AG65" s="0" t="n">
        <v>0.014</v>
      </c>
      <c r="AH65" s="0" t="n">
        <v>0.8</v>
      </c>
      <c r="AJ65" s="0" t="n">
        <v>20</v>
      </c>
      <c r="AP65" s="0" t="n">
        <v>0</v>
      </c>
      <c r="AY65" s="0" t="n">
        <v>0</v>
      </c>
      <c r="BF65" s="0" t="n">
        <f aca="false">IF(E65&lt;11,-3.6797*E65^2+48.115*E65-53.83,280.92*EXP(-0.2027*E65))</f>
        <v>100.720628</v>
      </c>
      <c r="BG65" s="1" t="n">
        <f aca="false">32.208*LN(F65)+21.438</f>
        <v>99.8198189507377</v>
      </c>
      <c r="BH65" s="1" t="n">
        <f aca="false">IF(G65&lt;=2, -10*G65+100, 88.958*EXP(-0.0755*G65))</f>
        <v>91</v>
      </c>
      <c r="BI65" s="1" t="n">
        <f aca="false">IF(I65&lt;=100, 0.0053*(I65)^2-1.0332*I65+100.76, 122.82*EXP(-0.0092*I65))</f>
        <v>99.834413</v>
      </c>
      <c r="BJ65" s="0" t="n">
        <f aca="false">IF(P65&lt;=1000, -6.942*LN(P65)+107.59, -36.304*LN(P65)+310.72)</f>
        <v>50.4159800946047</v>
      </c>
      <c r="BK65" s="0" t="n">
        <f aca="false">BF65^0.04*BG65^0.22*BH65^0.51*BI65^0.06*BJ65^0.17</f>
        <v>84.811930886916</v>
      </c>
      <c r="BL65" s="0" t="str">
        <f aca="false">IF(BK65&gt;=90, "Very Good", IF(BK65&gt;=80, "Good", IF(BK65&gt;=70, "Slightly Good", IF(BK65&gt;=60, "Average", IF(BK65&gt;=50, "Slightly Poor", IF(BK65&gt;=40, "Poor", "Very Poor"))))))</f>
        <v>Good</v>
      </c>
      <c r="BM65" s="2" t="n">
        <f aca="false">IF(P65&lt;=1000, -6.942*LN(P65)+107.59, IF(AND(P65&gt;1000, P65&lt;=5213),-36.304*LN(P65)+310.72, IF(P65&gt;5213, 10)))</f>
        <v>50.4159800946047</v>
      </c>
      <c r="BN65" s="2" t="n">
        <f aca="false">BF65^0.04*BG65^0.22*BH65^0.51*BI65^0.06*BM65^0.17</f>
        <v>84.811930886916</v>
      </c>
      <c r="BO65" s="3" t="str">
        <f aca="false">IF(BN65&gt;=90, "Very Good", IF(BN65&gt;=80, "Good", IF(BN65&gt;=70, "Slightly Good", IF(BN65&gt;=60, "Average", IF(BN65&gt;=50, "Slightly Poor", IF(BN65&gt;=40, "Poor", "Very Poor"))))))</f>
        <v>Good</v>
      </c>
      <c r="BP65" s="2" t="n">
        <f aca="false">IF(AJ65&lt;=1000, -6.942*LN(AJ65)+107.59, IF(AND(AJ65&gt;1000, AJ65&lt;=5213),-36.304*LN(AJ65)+310.72, IF(AJ65&gt;5213, 10)))</f>
        <v>86.7936265569882</v>
      </c>
      <c r="BQ65" s="2" t="n">
        <f aca="false">BF65^0.04*BG65^0.22*BH65^0.51*BI65^0.06*BP65^0.17</f>
        <v>93.0172051509034</v>
      </c>
      <c r="BR65" s="0" t="str">
        <f aca="false">IF(BQ65&gt;=90, "Very Good", IF(BQ65&gt;=80, "Good", IF(BQ65&gt;=70, "Slightly Good", IF(BQ65&gt;=60, "Average", IF(BQ65&gt;=50, "Slightly Poor", IF(BQ65&gt;=40, "Poor", "Very Poor"))))))</f>
        <v>Very Good</v>
      </c>
      <c r="BT65" s="2" t="n">
        <f aca="false">9.81*LN(AH65)+30.6</f>
        <v>28.4109617616076</v>
      </c>
      <c r="BU65" s="0" t="str">
        <f aca="false">IF(BT65&lt;30, "Clean water", IF(AND(BT65&gt;=30, BT65&lt;40), "Hypolimia", IF(AND(BT65&gt;=40,BT65&lt;50), "Mesotrophic", IF(AND(BT65&gt;=50, BT65&lt;70), "Eutrophic", IF(BT65&gt;70,"Hypertrophic")))))</f>
        <v>Clean water</v>
      </c>
      <c r="CM65" s="0" t="n">
        <f aca="false">IF(G65&gt;H65,1,0)</f>
        <v>0</v>
      </c>
      <c r="CO65" s="17" t="n">
        <f aca="false">14.652-0.41022*M65+0.007991*M65*M65-0.000077774*M65*M65*M65</f>
        <v>11.579180850994</v>
      </c>
      <c r="CP65" s="1" t="n">
        <f aca="false">F65/CO65*100</f>
        <v>98.4525602173437</v>
      </c>
    </row>
    <row r="66" customFormat="false" ht="12.5" hidden="false" customHeight="false" outlineLevel="0" collapsed="false">
      <c r="A66" s="0" t="n">
        <v>65</v>
      </c>
      <c r="B66" s="15" t="s">
        <v>93</v>
      </c>
      <c r="C66" s="16" t="s">
        <v>94</v>
      </c>
      <c r="D66" s="0" t="s">
        <v>129</v>
      </c>
      <c r="E66" s="0" t="n">
        <v>7.6</v>
      </c>
      <c r="F66" s="0" t="n">
        <v>9.5</v>
      </c>
      <c r="G66" s="0" t="n">
        <v>8.3</v>
      </c>
      <c r="H66" s="0" t="n">
        <v>11.5</v>
      </c>
      <c r="I66" s="0" t="n">
        <v>13.7</v>
      </c>
      <c r="J66" s="0" t="n">
        <v>20.051</v>
      </c>
      <c r="K66" s="0" t="n">
        <v>0.155</v>
      </c>
      <c r="L66" s="0" t="n">
        <v>8.8</v>
      </c>
      <c r="M66" s="0" t="n">
        <v>13.5</v>
      </c>
      <c r="N66" s="0" t="n">
        <v>0</v>
      </c>
      <c r="O66" s="0" t="n">
        <v>803</v>
      </c>
      <c r="P66" s="0" t="n">
        <v>32000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AC66" s="0" t="n">
        <v>19.679</v>
      </c>
      <c r="AD66" s="0" t="n">
        <v>14.185</v>
      </c>
      <c r="AE66" s="0" t="n">
        <v>4.049</v>
      </c>
      <c r="AF66" s="0" t="n">
        <v>0.064</v>
      </c>
      <c r="AG66" s="0" t="n">
        <v>0.026</v>
      </c>
      <c r="AH66" s="0" t="n">
        <v>9.9</v>
      </c>
      <c r="AJ66" s="0" t="n">
        <v>3400</v>
      </c>
      <c r="AP66" s="0" t="n">
        <v>0</v>
      </c>
      <c r="AY66" s="0" t="n">
        <v>0.0004</v>
      </c>
      <c r="BD66" s="0" t="n">
        <v>3.678</v>
      </c>
      <c r="BF66" s="0" t="n">
        <f aca="false">IF(E66&lt;11,-3.6797*E66^2+48.115*E66-53.83,280.92*EXP(-0.2027*E66))</f>
        <v>99.304528</v>
      </c>
      <c r="BG66" s="1" t="n">
        <f aca="false">32.208*LN(F66)+21.438</f>
        <v>93.947606249518</v>
      </c>
      <c r="BH66" s="1" t="n">
        <f aca="false">IF(G66&lt;=2, -10*G66+100, 88.958*EXP(-0.0755*G66))</f>
        <v>47.5372848923856</v>
      </c>
      <c r="BI66" s="1" t="n">
        <f aca="false">IF(I66&lt;=100, 0.0053*(I66)^2-1.0332*I66+100.76, 122.82*EXP(-0.0092*I66))</f>
        <v>87.599917</v>
      </c>
      <c r="BJ66" s="0" t="n">
        <f aca="false">IF(P66&lt;=1000, -6.942*LN(P66)+107.59, -36.304*LN(P66)+310.72)</f>
        <v>-65.8792238634088</v>
      </c>
      <c r="BK66" s="0" t="e">
        <f aca="false">BF66^0.04*BG66^0.22*BH66^0.51*BI66^0.06*BJ66^0.17</f>
        <v>#NUM!</v>
      </c>
      <c r="BL66" s="0" t="e">
        <f aca="false">IF(BK66&gt;=90, "Very Good", IF(BK66&gt;=80, "Good", IF(BK66&gt;=70, "Slightly Good", IF(BK66&gt;=60, "Average", IF(BK66&gt;=50, "Slightly Poor", IF(BK66&gt;=40, "Poor", "Very Poor"))))))</f>
        <v>#NUM!</v>
      </c>
      <c r="BM66" s="2" t="n">
        <f aca="false">IF(P66&lt;=1000, -6.942*LN(P66)+107.59, IF(AND(P66&gt;1000, P66&lt;=5213),-36.304*LN(P66)+310.72, IF(P66&gt;5213, 10)))</f>
        <v>10</v>
      </c>
      <c r="BN66" s="2" t="n">
        <f aca="false">BF66^0.04*BG66^0.22*BH66^0.51*BI66^0.06*BM66^0.17</f>
        <v>45.2638376331852</v>
      </c>
      <c r="BO66" s="3" t="str">
        <f aca="false">IF(BN66&gt;=90, "Very Good", IF(BN66&gt;=80, "Good", IF(BN66&gt;=70, "Slightly Good", IF(BN66&gt;=60, "Average", IF(BN66&gt;=50, "Slightly Poor", IF(BN66&gt;=40, "Poor", "Very Poor"))))))</f>
        <v>Poor</v>
      </c>
      <c r="BP66" s="2" t="n">
        <f aca="false">IF(AJ66&lt;=1000, -6.942*LN(AJ66)+107.59, IF(AND(AJ66&gt;1000, AJ66&lt;=5213),-36.304*LN(AJ66)+310.72, IF(AJ66&gt;5213, 10)))</f>
        <v>15.5129090822232</v>
      </c>
      <c r="BQ66" s="2" t="n">
        <f aca="false">BF66^0.04*BG66^0.22*BH66^0.51*BI66^0.06*BP66^0.17</f>
        <v>48.7718494197386</v>
      </c>
      <c r="BR66" s="0" t="str">
        <f aca="false">IF(BQ66&gt;=90, "Very Good", IF(BQ66&gt;=80, "Good", IF(BQ66&gt;=70, "Slightly Good", IF(BQ66&gt;=60, "Average", IF(BQ66&gt;=50, "Slightly Poor", IF(BQ66&gt;=40, "Poor", "Very Poor"))))))</f>
        <v>Poor</v>
      </c>
      <c r="BT66" s="2" t="n">
        <f aca="false">9.81*LN(AH66)+30.6</f>
        <v>53.0897659675487</v>
      </c>
      <c r="BU66" s="0" t="str">
        <f aca="false">IF(BT66&lt;30, "Clean water", IF(AND(BT66&gt;=30, BT66&lt;40), "Hypolimia", IF(AND(BT66&gt;=40,BT66&lt;50), "Mesotrophic", IF(AND(BT66&gt;=50, BT66&lt;70), "Eutrophic", IF(BT66&gt;70,"Hypertrophic")))))</f>
        <v>Eutrophic</v>
      </c>
      <c r="CM66" s="0" t="n">
        <f aca="false">IF(G66&gt;H66,1,0)</f>
        <v>0</v>
      </c>
      <c r="CO66" s="17" t="n">
        <f aca="false">14.652-0.41022*M66+0.007991*M66*M66-0.000077774*M66*M66*M66</f>
        <v>10.37903654475</v>
      </c>
      <c r="CP66" s="1" t="n">
        <f aca="false">F66/CO66*100</f>
        <v>91.5306537272514</v>
      </c>
    </row>
    <row r="67" customFormat="false" ht="12.5" hidden="false" customHeight="false" outlineLevel="0" collapsed="false">
      <c r="A67" s="0" t="n">
        <v>66</v>
      </c>
      <c r="B67" s="15" t="s">
        <v>95</v>
      </c>
      <c r="C67" s="16" t="s">
        <v>96</v>
      </c>
      <c r="D67" s="0" t="s">
        <v>129</v>
      </c>
      <c r="E67" s="0" t="n">
        <v>7.8</v>
      </c>
      <c r="F67" s="0" t="n">
        <v>8.8</v>
      </c>
      <c r="G67" s="0" t="n">
        <v>5.1</v>
      </c>
      <c r="H67" s="0" t="n">
        <v>8</v>
      </c>
      <c r="I67" s="0" t="n">
        <v>3.8</v>
      </c>
      <c r="J67" s="0" t="n">
        <v>15.893</v>
      </c>
      <c r="K67" s="0" t="n">
        <v>0.116</v>
      </c>
      <c r="L67" s="0" t="n">
        <v>5.4</v>
      </c>
      <c r="M67" s="0" t="n">
        <v>7.3</v>
      </c>
      <c r="N67" s="0" t="n">
        <v>0</v>
      </c>
      <c r="O67" s="0" t="n">
        <v>662</v>
      </c>
      <c r="P67" s="0" t="n">
        <v>46000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</v>
      </c>
      <c r="AC67" s="0" t="n">
        <v>13.489</v>
      </c>
      <c r="AD67" s="0" t="n">
        <v>9.141</v>
      </c>
      <c r="AE67" s="0" t="n">
        <v>2.609</v>
      </c>
      <c r="AF67" s="0" t="n">
        <v>0.06</v>
      </c>
      <c r="AG67" s="0" t="n">
        <v>0.032</v>
      </c>
      <c r="AH67" s="0" t="n">
        <v>2.3</v>
      </c>
      <c r="AJ67" s="0" t="n">
        <v>2100</v>
      </c>
      <c r="AP67" s="0" t="n">
        <v>0</v>
      </c>
      <c r="AY67" s="0" t="n">
        <v>0</v>
      </c>
      <c r="BF67" s="0" t="n">
        <f aca="false">IF(E67&lt;11,-3.6797*E67^2+48.115*E67-53.83,280.92*EXP(-0.2027*E67))</f>
        <v>97.5940520000001</v>
      </c>
      <c r="BG67" s="1" t="n">
        <f aca="false">32.208*LN(F67)+21.438</f>
        <v>91.4824034455619</v>
      </c>
      <c r="BH67" s="1" t="n">
        <f aca="false">IF(G67&lt;=2, -10*G67+100, 88.958*EXP(-0.0755*G67))</f>
        <v>60.5285011947661</v>
      </c>
      <c r="BI67" s="1" t="n">
        <f aca="false">IF(I67&lt;=100, 0.0053*(I67)^2-1.0332*I67+100.76, 122.82*EXP(-0.0092*I67))</f>
        <v>96.910372</v>
      </c>
      <c r="BJ67" s="0" t="n">
        <f aca="false">IF(P67&lt;=1000, -6.942*LN(P67)+107.59, -36.304*LN(P67)+310.72)</f>
        <v>-79.0541449063076</v>
      </c>
      <c r="BK67" s="0" t="e">
        <f aca="false">BF67^0.04*BG67^0.22*BH67^0.51*BI67^0.06*BJ67^0.17</f>
        <v>#NUM!</v>
      </c>
      <c r="BL67" s="0" t="e">
        <f aca="false">IF(BK67&gt;=90, "Very Good", IF(BK67&gt;=80, "Good", IF(BK67&gt;=70, "Slightly Good", IF(BK67&gt;=60, "Average", IF(BK67&gt;=50, "Slightly Poor", IF(BK67&gt;=40, "Poor", "Very Poor"))))))</f>
        <v>#NUM!</v>
      </c>
      <c r="BM67" s="2" t="n">
        <f aca="false">IF(P67&lt;=1000, -6.942*LN(P67)+107.59, IF(AND(P67&gt;1000, P67&lt;=5213),-36.304*LN(P67)+310.72, IF(P67&gt;5213, 10)))</f>
        <v>10</v>
      </c>
      <c r="BN67" s="2" t="n">
        <f aca="false">BF67^0.04*BG67^0.22*BH67^0.51*BI67^0.06*BM67^0.17</f>
        <v>51.1744252096172</v>
      </c>
      <c r="BO67" s="3" t="str">
        <f aca="false">IF(BN67&gt;=90, "Very Good", IF(BN67&gt;=80, "Good", IF(BN67&gt;=70, "Slightly Good", IF(BN67&gt;=60, "Average", IF(BN67&gt;=50, "Slightly Poor", IF(BN67&gt;=40, "Poor", "Very Poor"))))))</f>
        <v>Slightly Poor</v>
      </c>
      <c r="BP67" s="2" t="n">
        <f aca="false">IF(AJ67&lt;=1000, -6.942*LN(AJ67)+107.59, IF(AND(AJ67&gt;1000, AJ67&lt;=5213),-36.304*LN(AJ67)+310.72, IF(AJ67&gt;5213, 10)))</f>
        <v>33.0055589887772</v>
      </c>
      <c r="BQ67" s="2" t="n">
        <f aca="false">BF67^0.04*BG67^0.22*BH67^0.51*BI67^0.06*BP67^0.17</f>
        <v>62.6920944315857</v>
      </c>
      <c r="BR67" s="0" t="str">
        <f aca="false">IF(BQ67&gt;=90, "Very Good", IF(BQ67&gt;=80, "Good", IF(BQ67&gt;=70, "Slightly Good", IF(BQ67&gt;=60, "Average", IF(BQ67&gt;=50, "Slightly Poor", IF(BQ67&gt;=40, "Poor", "Very Poor"))))))</f>
        <v>Average</v>
      </c>
      <c r="BT67" s="2" t="n">
        <f aca="false">9.81*LN(AH67)+30.6</f>
        <v>38.7708384959934</v>
      </c>
      <c r="BU67" s="0" t="str">
        <f aca="false">IF(BT67&lt;30, "Clean water", IF(AND(BT67&gt;=30, BT67&lt;40), "Hypolimia", IF(AND(BT67&gt;=40,BT67&lt;50), "Mesotrophic", IF(AND(BT67&gt;=50, BT67&lt;70), "Eutrophic", IF(BT67&gt;70,"Hypertrophic")))))</f>
        <v>Hypolimia</v>
      </c>
      <c r="CM67" s="0" t="n">
        <f aca="false">IF(G67&gt;H67,1,0)</f>
        <v>0</v>
      </c>
      <c r="CO67" s="17" t="n">
        <f aca="false">14.652-0.41022*M67+0.007991*M67*M67-0.000077774*M67*M67*M67</f>
        <v>12.052978981842</v>
      </c>
      <c r="CP67" s="1" t="n">
        <f aca="false">F67/CO67*100</f>
        <v>73.0109959808056</v>
      </c>
    </row>
    <row r="68" customFormat="false" ht="12.5" hidden="false" customHeight="false" outlineLevel="0" collapsed="false">
      <c r="A68" s="0" t="n">
        <v>67</v>
      </c>
      <c r="B68" s="15" t="s">
        <v>97</v>
      </c>
      <c r="C68" s="16" t="s">
        <v>98</v>
      </c>
      <c r="D68" s="0" t="s">
        <v>129</v>
      </c>
      <c r="E68" s="0" t="n">
        <v>7.6</v>
      </c>
      <c r="F68" s="0" t="n">
        <v>14.1</v>
      </c>
      <c r="G68" s="0" t="n">
        <v>3.1</v>
      </c>
      <c r="H68" s="0" t="n">
        <v>4.5</v>
      </c>
      <c r="I68" s="0" t="n">
        <v>8.2</v>
      </c>
      <c r="J68" s="0" t="n">
        <v>3.092</v>
      </c>
      <c r="K68" s="0" t="n">
        <v>0.022</v>
      </c>
      <c r="L68" s="0" t="n">
        <v>2.3</v>
      </c>
      <c r="M68" s="0" t="n">
        <v>7.1</v>
      </c>
      <c r="N68" s="0" t="n">
        <v>0</v>
      </c>
      <c r="O68" s="0" t="n">
        <v>226</v>
      </c>
      <c r="P68" s="0" t="n">
        <v>290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</v>
      </c>
      <c r="AC68" s="0" t="n">
        <v>2.523</v>
      </c>
      <c r="AD68" s="0" t="n">
        <v>0.138</v>
      </c>
      <c r="AE68" s="0" t="n">
        <v>2.365</v>
      </c>
      <c r="AF68" s="0" t="n">
        <v>0.01</v>
      </c>
      <c r="AG68" s="0" t="n">
        <v>0.006</v>
      </c>
      <c r="AH68" s="0" t="n">
        <v>14.1</v>
      </c>
      <c r="AJ68" s="0" t="n">
        <v>3</v>
      </c>
      <c r="AP68" s="0" t="n">
        <v>0</v>
      </c>
      <c r="AY68" s="0" t="n">
        <v>0</v>
      </c>
      <c r="BF68" s="0" t="n">
        <f aca="false">IF(E68&lt;11,-3.6797*E68^2+48.115*E68-53.83,280.92*EXP(-0.2027*E68))</f>
        <v>99.304528</v>
      </c>
      <c r="BG68" s="1" t="n">
        <f aca="false">32.208*LN(F68)+21.438</f>
        <v>106.665997874148</v>
      </c>
      <c r="BH68" s="1" t="n">
        <f aca="false">IF(G68&lt;=2, -10*G68+100, 88.958*EXP(-0.0755*G68))</f>
        <v>70.3944446082144</v>
      </c>
      <c r="BI68" s="1" t="n">
        <f aca="false">IF(I68&lt;=100, 0.0053*(I68)^2-1.0332*I68+100.76, 122.82*EXP(-0.0092*I68))</f>
        <v>92.644132</v>
      </c>
      <c r="BJ68" s="0" t="n">
        <f aca="false">IF(P68&lt;=1000, -6.942*LN(P68)+107.59, -36.304*LN(P68)+310.72)</f>
        <v>68.2296866326692</v>
      </c>
      <c r="BK68" s="0" t="n">
        <f aca="false">BF68^0.04*BG68^0.22*BH68^0.51*BI68^0.06*BJ68^0.17</f>
        <v>79.0812651352414</v>
      </c>
      <c r="BL68" s="0" t="str">
        <f aca="false">IF(BK68&gt;=90, "Very Good", IF(BK68&gt;=80, "Good", IF(BK68&gt;=70, "Slightly Good", IF(BK68&gt;=60, "Average", IF(BK68&gt;=50, "Slightly Poor", IF(BK68&gt;=40, "Poor", "Very Poor"))))))</f>
        <v>Slightly Good</v>
      </c>
      <c r="BM68" s="2" t="n">
        <f aca="false">IF(P68&lt;=1000, -6.942*LN(P68)+107.59, IF(AND(P68&gt;1000, P68&lt;=5213),-36.304*LN(P68)+310.72, IF(P68&gt;5213, 10)))</f>
        <v>68.2296866326692</v>
      </c>
      <c r="BN68" s="2" t="n">
        <f aca="false">BF68^0.04*BG68^0.22*BH68^0.51*BI68^0.06*BM68^0.17</f>
        <v>79.0812651352414</v>
      </c>
      <c r="BO68" s="3" t="str">
        <f aca="false">IF(BN68&gt;=90, "Very Good", IF(BN68&gt;=80, "Good", IF(BN68&gt;=70, "Slightly Good", IF(BN68&gt;=60, "Average", IF(BN68&gt;=50, "Slightly Poor", IF(BN68&gt;=40, "Poor", "Very Poor"))))))</f>
        <v>Slightly Good</v>
      </c>
      <c r="BP68" s="2" t="n">
        <f aca="false">IF(AJ68&lt;=1000, -6.942*LN(AJ68)+107.59, IF(AND(AJ68&gt;1000, AJ68&lt;=5213),-36.304*LN(AJ68)+310.72, IF(AJ68&gt;5213, 10)))</f>
        <v>99.963433492066</v>
      </c>
      <c r="BQ68" s="2" t="n">
        <f aca="false">BF68^0.04*BG68^0.22*BH68^0.51*BI68^0.06*BP68^0.17</f>
        <v>84.386142072661</v>
      </c>
      <c r="BR68" s="0" t="str">
        <f aca="false">IF(BQ68&gt;=90, "Very Good", IF(BQ68&gt;=80, "Good", IF(BQ68&gt;=70, "Slightly Good", IF(BQ68&gt;=60, "Average", IF(BQ68&gt;=50, "Slightly Poor", IF(BQ68&gt;=40, "Poor", "Very Poor"))))))</f>
        <v>Good</v>
      </c>
      <c r="BT68" s="2" t="n">
        <f aca="false">9.81*LN(AH68)+30.6</f>
        <v>56.5589747623382</v>
      </c>
      <c r="BU68" s="0" t="str">
        <f aca="false">IF(BT68&lt;30, "Clean water", IF(AND(BT68&gt;=30, BT68&lt;40), "Hypolimia", IF(AND(BT68&gt;=40,BT68&lt;50), "Mesotrophic", IF(AND(BT68&gt;=50, BT68&lt;70), "Eutrophic", IF(BT68&gt;70,"Hypertrophic")))))</f>
        <v>Eutrophic</v>
      </c>
      <c r="CM68" s="0" t="n">
        <f aca="false">IF(G68&gt;H68,1,0)</f>
        <v>0</v>
      </c>
      <c r="CO68" s="17" t="n">
        <f aca="false">14.652-0.41022*M68+0.007991*M68*M68-0.000077774*M68*M68*M68</f>
        <v>12.114428139886</v>
      </c>
      <c r="CP68" s="1" t="n">
        <f aca="false">F68/CO68*100</f>
        <v>116.390141054836</v>
      </c>
    </row>
    <row r="69" customFormat="false" ht="12.5" hidden="false" customHeight="false" outlineLevel="0" collapsed="false">
      <c r="A69" s="0" t="n">
        <v>68</v>
      </c>
      <c r="B69" s="15" t="s">
        <v>99</v>
      </c>
      <c r="C69" s="16" t="s">
        <v>100</v>
      </c>
      <c r="D69" s="0" t="s">
        <v>129</v>
      </c>
      <c r="E69" s="0" t="n">
        <v>7.9</v>
      </c>
      <c r="F69" s="0" t="n">
        <v>13.8</v>
      </c>
      <c r="G69" s="0" t="n">
        <v>1.8</v>
      </c>
      <c r="H69" s="0" t="n">
        <v>3.6</v>
      </c>
      <c r="I69" s="0" t="n">
        <v>2.1</v>
      </c>
      <c r="J69" s="0" t="n">
        <v>6.418</v>
      </c>
      <c r="K69" s="0" t="n">
        <v>0.1</v>
      </c>
      <c r="L69" s="0" t="n">
        <v>2.6</v>
      </c>
      <c r="M69" s="0" t="n">
        <v>5.8</v>
      </c>
      <c r="N69" s="0" t="n">
        <v>0</v>
      </c>
      <c r="O69" s="0" t="n">
        <v>517</v>
      </c>
      <c r="P69" s="0" t="n">
        <v>2000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</v>
      </c>
      <c r="AC69" s="0" t="n">
        <v>5.418</v>
      </c>
      <c r="AD69" s="0" t="n">
        <v>0.208</v>
      </c>
      <c r="AE69" s="0" t="n">
        <v>4.561</v>
      </c>
      <c r="AF69" s="0" t="n">
        <v>0.083</v>
      </c>
      <c r="AG69" s="0" t="n">
        <v>0.064</v>
      </c>
      <c r="AH69" s="0" t="n">
        <v>2.4</v>
      </c>
      <c r="AJ69" s="0" t="n">
        <v>74</v>
      </c>
      <c r="AP69" s="0" t="n">
        <v>0</v>
      </c>
      <c r="AY69" s="0" t="n">
        <v>0</v>
      </c>
      <c r="BF69" s="0" t="n">
        <f aca="false">IF(E69&lt;11,-3.6797*E69^2+48.115*E69-53.83,280.92*EXP(-0.2027*E69))</f>
        <v>96.6284230000001</v>
      </c>
      <c r="BG69" s="1" t="n">
        <f aca="false">32.208*LN(F69)+21.438</f>
        <v>105.973326016391</v>
      </c>
      <c r="BH69" s="1" t="n">
        <f aca="false">IF(G69&lt;=2, -10*G69+100, 88.958*EXP(-0.0755*G69))</f>
        <v>82</v>
      </c>
      <c r="BI69" s="1" t="n">
        <f aca="false">IF(I69&lt;=100, 0.0053*(I69)^2-1.0332*I69+100.76, 122.82*EXP(-0.0092*I69))</f>
        <v>98.613653</v>
      </c>
      <c r="BJ69" s="0" t="n">
        <f aca="false">IF(P69&lt;=1000, -6.942*LN(P69)+107.59, -36.304*LN(P69)+310.72)</f>
        <v>34.7768371087843</v>
      </c>
      <c r="BK69" s="0" t="n">
        <f aca="false">BF69^0.04*BG69^0.22*BH69^0.51*BI69^0.06*BJ69^0.17</f>
        <v>76.3217010497614</v>
      </c>
      <c r="BL69" s="0" t="str">
        <f aca="false">IF(BK69&gt;=90, "Very Good", IF(BK69&gt;=80, "Good", IF(BK69&gt;=70, "Slightly Good", IF(BK69&gt;=60, "Average", IF(BK69&gt;=50, "Slightly Poor", IF(BK69&gt;=40, "Poor", "Very Poor"))))))</f>
        <v>Slightly Good</v>
      </c>
      <c r="BM69" s="2" t="n">
        <f aca="false">IF(P69&lt;=1000, -6.942*LN(P69)+107.59, IF(AND(P69&gt;1000, P69&lt;=5213),-36.304*LN(P69)+310.72, IF(P69&gt;5213, 10)))</f>
        <v>34.7768371087843</v>
      </c>
      <c r="BN69" s="2" t="n">
        <f aca="false">BF69^0.04*BG69^0.22*BH69^0.51*BI69^0.06*BM69^0.17</f>
        <v>76.3217010497614</v>
      </c>
      <c r="BO69" s="3" t="str">
        <f aca="false">IF(BN69&gt;=90, "Very Good", IF(BN69&gt;=80, "Good", IF(BN69&gt;=70, "Slightly Good", IF(BN69&gt;=60, "Average", IF(BN69&gt;=50, "Slightly Poor", IF(BN69&gt;=40, "Poor", "Very Poor"))))))</f>
        <v>Slightly Good</v>
      </c>
      <c r="BP69" s="2" t="n">
        <f aca="false">IF(AJ69&lt;=1000, -6.942*LN(AJ69)+107.59, IF(AND(AJ69&gt;1000, AJ69&lt;=5213),-36.304*LN(AJ69)+310.72, IF(AJ69&gt;5213, 10)))</f>
        <v>77.7111801229767</v>
      </c>
      <c r="BQ69" s="2" t="n">
        <f aca="false">BF69^0.04*BG69^0.22*BH69^0.51*BI69^0.06*BP69^0.17</f>
        <v>87.5005782807634</v>
      </c>
      <c r="BR69" s="0" t="str">
        <f aca="false">IF(BQ69&gt;=90, "Very Good", IF(BQ69&gt;=80, "Good", IF(BQ69&gt;=70, "Slightly Good", IF(BQ69&gt;=60, "Average", IF(BQ69&gt;=50, "Slightly Poor", IF(BQ69&gt;=40, "Poor", "Very Poor"))))))</f>
        <v>Good</v>
      </c>
      <c r="BT69" s="2" t="n">
        <f aca="false">9.81*LN(AH69)+30.6</f>
        <v>39.1883483134418</v>
      </c>
      <c r="BU69" s="0" t="str">
        <f aca="false">IF(BT69&lt;30, "Clean water", IF(AND(BT69&gt;=30, BT69&lt;40), "Hypolimia", IF(AND(BT69&gt;=40,BT69&lt;50), "Mesotrophic", IF(AND(BT69&gt;=50, BT69&lt;70), "Eutrophic", IF(BT69&gt;70,"Hypertrophic")))))</f>
        <v>Hypolimia</v>
      </c>
      <c r="CM69" s="0" t="n">
        <f aca="false">IF(G69&gt;H69,1,0)</f>
        <v>0</v>
      </c>
      <c r="CO69" s="17" t="n">
        <f aca="false">14.652-0.41022*M69+0.007991*M69*M69-0.000077774*M69*M69*M69</f>
        <v>12.526366599312</v>
      </c>
      <c r="CP69" s="1" t="n">
        <f aca="false">F69/CO69*100</f>
        <v>110.167620359745</v>
      </c>
    </row>
    <row r="70" customFormat="false" ht="12.5" hidden="false" customHeight="false" outlineLevel="0" collapsed="false">
      <c r="A70" s="0" t="n">
        <v>69</v>
      </c>
      <c r="B70" s="15" t="s">
        <v>101</v>
      </c>
      <c r="C70" s="16" t="s">
        <v>102</v>
      </c>
      <c r="D70" s="0" t="s">
        <v>129</v>
      </c>
      <c r="E70" s="0" t="n">
        <v>8.1</v>
      </c>
      <c r="F70" s="0" t="n">
        <v>13.7</v>
      </c>
      <c r="G70" s="0" t="n">
        <v>1.3</v>
      </c>
      <c r="H70" s="0" t="n">
        <v>6.7</v>
      </c>
      <c r="I70" s="0" t="n">
        <v>10</v>
      </c>
      <c r="J70" s="0" t="n">
        <v>4.361</v>
      </c>
      <c r="K70" s="0" t="n">
        <v>0.048</v>
      </c>
      <c r="L70" s="0" t="n">
        <v>3.1</v>
      </c>
      <c r="M70" s="0" t="n">
        <v>7.1</v>
      </c>
      <c r="N70" s="0" t="n">
        <v>0</v>
      </c>
      <c r="O70" s="0" t="n">
        <v>314</v>
      </c>
      <c r="P70" s="0" t="n">
        <v>3700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</v>
      </c>
      <c r="AC70" s="0" t="n">
        <v>4.078</v>
      </c>
      <c r="AD70" s="0" t="n">
        <v>0.453</v>
      </c>
      <c r="AE70" s="0" t="n">
        <v>3.271</v>
      </c>
      <c r="AF70" s="0" t="n">
        <v>0.014</v>
      </c>
      <c r="AG70" s="0" t="n">
        <v>0.006</v>
      </c>
      <c r="AH70" s="0" t="n">
        <v>26.5</v>
      </c>
      <c r="AI70" s="0" t="n">
        <v>0</v>
      </c>
      <c r="AJ70" s="0" t="n">
        <v>280</v>
      </c>
      <c r="AP70" s="0" t="n">
        <v>0</v>
      </c>
      <c r="AQ70" s="0" t="n">
        <v>0</v>
      </c>
      <c r="AR70" s="0" t="n">
        <v>0</v>
      </c>
      <c r="AS70" s="0" t="n">
        <v>0</v>
      </c>
      <c r="AU70" s="0" t="n">
        <v>0</v>
      </c>
      <c r="AV70" s="0" t="n">
        <v>0</v>
      </c>
      <c r="AY70" s="0" t="n">
        <v>0</v>
      </c>
      <c r="AZ70" s="0" t="n">
        <v>0</v>
      </c>
      <c r="BB70" s="0" t="n">
        <v>0</v>
      </c>
      <c r="BE70" s="0" t="n">
        <v>0</v>
      </c>
      <c r="BF70" s="0" t="n">
        <f aca="false">IF(E70&lt;11,-3.6797*E70^2+48.115*E70-53.83,280.92*EXP(-0.2027*E70))</f>
        <v>94.476383</v>
      </c>
      <c r="BG70" s="1" t="n">
        <f aca="false">32.208*LN(F70)+21.438</f>
        <v>105.73908498392</v>
      </c>
      <c r="BH70" s="1" t="n">
        <f aca="false">IF(G70&lt;=2, -10*G70+100, 88.958*EXP(-0.0755*G70))</f>
        <v>87</v>
      </c>
      <c r="BI70" s="1" t="n">
        <f aca="false">IF(I70&lt;=100, 0.0053*(I70)^2-1.0332*I70+100.76, 122.82*EXP(-0.0092*I70))</f>
        <v>90.958</v>
      </c>
      <c r="BJ70" s="0" t="n">
        <f aca="false">IF(P70&lt;=1000, -6.942*LN(P70)+107.59, -36.304*LN(P70)+310.72)</f>
        <v>12.4431376672524</v>
      </c>
      <c r="BK70" s="0" t="n">
        <f aca="false">BF70^0.04*BG70^0.22*BH70^0.51*BI70^0.06*BJ70^0.17</f>
        <v>65.6399297938063</v>
      </c>
      <c r="BL70" s="0" t="str">
        <f aca="false">IF(BK70&gt;=90, "Very Good", IF(BK70&gt;=80, "Good", IF(BK70&gt;=70, "Slightly Good", IF(BK70&gt;=60, "Average", IF(BK70&gt;=50, "Slightly Poor", IF(BK70&gt;=40, "Poor", "Very Poor"))))))</f>
        <v>Average</v>
      </c>
      <c r="BM70" s="2" t="n">
        <f aca="false">IF(P70&lt;=1000, -6.942*LN(P70)+107.59, IF(AND(P70&gt;1000, P70&lt;=5213),-36.304*LN(P70)+310.72, IF(P70&gt;5213, 10)))</f>
        <v>12.4431376672524</v>
      </c>
      <c r="BN70" s="2" t="n">
        <f aca="false">BF70^0.04*BG70^0.22*BH70^0.51*BI70^0.06*BM70^0.17</f>
        <v>65.6399297938063</v>
      </c>
      <c r="BO70" s="3" t="str">
        <f aca="false">IF(BN70&gt;=90, "Very Good", IF(BN70&gt;=80, "Good", IF(BN70&gt;=70, "Slightly Good", IF(BN70&gt;=60, "Average", IF(BN70&gt;=50, "Slightly Poor", IF(BN70&gt;=40, "Poor", "Very Poor"))))))</f>
        <v>Average</v>
      </c>
      <c r="BP70" s="2" t="n">
        <f aca="false">IF(AJ70&lt;=1000, -6.942*LN(AJ70)+107.59, IF(AND(AJ70&gt;1000, AJ70&lt;=5213),-36.304*LN(AJ70)+310.72, IF(AJ70&gt;5213, 10)))</f>
        <v>68.4732905747991</v>
      </c>
      <c r="BQ70" s="2" t="n">
        <f aca="false">BF70^0.04*BG70^0.22*BH70^0.51*BI70^0.06*BP70^0.17</f>
        <v>87.7139416682954</v>
      </c>
      <c r="BR70" s="0" t="str">
        <f aca="false">IF(BQ70&gt;=90, "Very Good", IF(BQ70&gt;=80, "Good", IF(BQ70&gt;=70, "Slightly Good", IF(BQ70&gt;=60, "Average", IF(BQ70&gt;=50, "Slightly Poor", IF(BQ70&gt;=40, "Poor", "Very Poor"))))))</f>
        <v>Good</v>
      </c>
      <c r="BT70" s="2" t="n">
        <f aca="false">9.81*LN(AH70)+30.6</f>
        <v>62.7487898306533</v>
      </c>
      <c r="BU70" s="0" t="str">
        <f aca="false">IF(BT70&lt;30, "Clean water", IF(AND(BT70&gt;=30, BT70&lt;40), "Hypolimia", IF(AND(BT70&gt;=40,BT70&lt;50), "Mesotrophic", IF(AND(BT70&gt;=50, BT70&lt;70), "Eutrophic", IF(BT70&gt;70,"Hypertrophic")))))</f>
        <v>Eutrophic</v>
      </c>
      <c r="CM70" s="0" t="n">
        <f aca="false">IF(G70&gt;H70,1,0)</f>
        <v>0</v>
      </c>
      <c r="CO70" s="17" t="n">
        <f aca="false">14.652-0.41022*M70+0.007991*M70*M70-0.000077774*M70*M70*M70</f>
        <v>12.114428139886</v>
      </c>
      <c r="CP70" s="1" t="n">
        <f aca="false">F70/CO70*100</f>
        <v>113.088293081649</v>
      </c>
    </row>
    <row r="71" customFormat="false" ht="12.5" hidden="false" customHeight="false" outlineLevel="0" collapsed="false">
      <c r="A71" s="0" t="n">
        <v>70</v>
      </c>
      <c r="B71" s="15" t="s">
        <v>103</v>
      </c>
      <c r="C71" s="16" t="s">
        <v>104</v>
      </c>
      <c r="D71" s="0" t="s">
        <v>129</v>
      </c>
      <c r="E71" s="0" t="n">
        <v>7.8</v>
      </c>
      <c r="F71" s="0" t="n">
        <v>12.6</v>
      </c>
      <c r="G71" s="0" t="n">
        <v>0.9</v>
      </c>
      <c r="H71" s="0" t="n">
        <v>2.6</v>
      </c>
      <c r="I71" s="0" t="n">
        <v>0.5</v>
      </c>
      <c r="J71" s="0" t="n">
        <v>7.89</v>
      </c>
      <c r="K71" s="0" t="n">
        <v>0.038</v>
      </c>
      <c r="L71" s="0" t="n">
        <v>2</v>
      </c>
      <c r="M71" s="0" t="n">
        <v>7.3</v>
      </c>
      <c r="N71" s="0" t="n">
        <v>0</v>
      </c>
      <c r="O71" s="0" t="n">
        <v>394</v>
      </c>
      <c r="P71" s="0" t="n">
        <v>600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</v>
      </c>
      <c r="AC71" s="0" t="n">
        <v>6.769</v>
      </c>
      <c r="AD71" s="0" t="n">
        <v>0.033</v>
      </c>
      <c r="AE71" s="0" t="n">
        <v>6.149</v>
      </c>
      <c r="AF71" s="0" t="n">
        <v>0.031</v>
      </c>
      <c r="AG71" s="0" t="n">
        <v>0.022</v>
      </c>
      <c r="AH71" s="0" t="n">
        <v>0.5</v>
      </c>
      <c r="AJ71" s="0" t="n">
        <v>7</v>
      </c>
      <c r="AP71" s="0" t="n">
        <v>0</v>
      </c>
      <c r="AY71" s="0" t="n">
        <v>0</v>
      </c>
      <c r="BF71" s="0" t="n">
        <f aca="false">IF(E71&lt;11,-3.6797*E71^2+48.115*E71-53.83,280.92*EXP(-0.2027*E71))</f>
        <v>97.5940520000001</v>
      </c>
      <c r="BG71" s="1" t="n">
        <f aca="false">32.208*LN(F71)+21.438</f>
        <v>103.043306983941</v>
      </c>
      <c r="BH71" s="1" t="n">
        <f aca="false">IF(G71&lt;=2, -10*G71+100, 88.958*EXP(-0.0755*G71))</f>
        <v>91</v>
      </c>
      <c r="BI71" s="1" t="n">
        <f aca="false">IF(I71&lt;=100, 0.0053*(I71)^2-1.0332*I71+100.76, 122.82*EXP(-0.0092*I71))</f>
        <v>100.244725</v>
      </c>
      <c r="BJ71" s="0" t="n">
        <f aca="false">IF(P71&lt;=1000, -6.942*LN(P71)+107.59, -36.304*LN(P71)+310.72)</f>
        <v>63.1825143334895</v>
      </c>
      <c r="BK71" s="0" t="n">
        <f aca="false">BF71^0.04*BG71^0.22*BH71^0.51*BI71^0.06*BJ71^0.17</f>
        <v>88.6579250724273</v>
      </c>
      <c r="BL71" s="0" t="str">
        <f aca="false">IF(BK71&gt;=90, "Very Good", IF(BK71&gt;=80, "Good", IF(BK71&gt;=70, "Slightly Good", IF(BK71&gt;=60, "Average", IF(BK71&gt;=50, "Slightly Poor", IF(BK71&gt;=40, "Poor", "Very Poor"))))))</f>
        <v>Good</v>
      </c>
      <c r="BM71" s="2" t="n">
        <f aca="false">IF(P71&lt;=1000, -6.942*LN(P71)+107.59, IF(AND(P71&gt;1000, P71&lt;=5213),-36.304*LN(P71)+310.72, IF(P71&gt;5213, 10)))</f>
        <v>63.1825143334895</v>
      </c>
      <c r="BN71" s="2" t="n">
        <f aca="false">BF71^0.04*BG71^0.22*BH71^0.51*BI71^0.06*BM71^0.17</f>
        <v>88.6579250724273</v>
      </c>
      <c r="BO71" s="3" t="str">
        <f aca="false">IF(BN71&gt;=90, "Very Good", IF(BN71&gt;=80, "Good", IF(BN71&gt;=70, "Slightly Good", IF(BN71&gt;=60, "Average", IF(BN71&gt;=50, "Slightly Poor", IF(BN71&gt;=40, "Poor", "Very Poor"))))))</f>
        <v>Good</v>
      </c>
      <c r="BP71" s="2" t="n">
        <f aca="false">IF(AJ71&lt;=1000, -6.942*LN(AJ71)+107.59, IF(AND(AJ71&gt;1000, AJ71&lt;=5213),-36.304*LN(AJ71)+310.72, IF(AJ71&gt;5213, 10)))</f>
        <v>94.081491745258</v>
      </c>
      <c r="BQ71" s="2" t="n">
        <f aca="false">BF71^0.04*BG71^0.22*BH71^0.51*BI71^0.06*BP71^0.17</f>
        <v>94.8662650234461</v>
      </c>
      <c r="BR71" s="0" t="str">
        <f aca="false">IF(BQ71&gt;=90, "Very Good", IF(BQ71&gt;=80, "Good", IF(BQ71&gt;=70, "Slightly Good", IF(BQ71&gt;=60, "Average", IF(BQ71&gt;=50, "Slightly Poor", IF(BQ71&gt;=40, "Poor", "Very Poor"))))))</f>
        <v>Very Good</v>
      </c>
      <c r="BT71" s="2" t="n">
        <f aca="false">9.81*LN(AH71)+30.6</f>
        <v>23.8002261587069</v>
      </c>
      <c r="BU71" s="0" t="str">
        <f aca="false">IF(BT71&lt;30, "Clean water", IF(AND(BT71&gt;=30, BT71&lt;40), "Hypolimia", IF(AND(BT71&gt;=40,BT71&lt;50), "Mesotrophic", IF(AND(BT71&gt;=50, BT71&lt;70), "Eutrophic", IF(BT71&gt;70,"Hypertrophic")))))</f>
        <v>Clean water</v>
      </c>
      <c r="CM71" s="0" t="n">
        <f aca="false">IF(G71&gt;H71,1,0)</f>
        <v>0</v>
      </c>
      <c r="CO71" s="17" t="n">
        <f aca="false">14.652-0.41022*M71+0.007991*M71*M71-0.000077774*M71*M71*M71</f>
        <v>12.052978981842</v>
      </c>
      <c r="CP71" s="1" t="n">
        <f aca="false">F71/CO71*100</f>
        <v>104.538471517972</v>
      </c>
    </row>
    <row r="72" customFormat="false" ht="12.5" hidden="false" customHeight="false" outlineLevel="0" collapsed="false">
      <c r="A72" s="0" t="n">
        <v>71</v>
      </c>
      <c r="B72" s="15" t="s">
        <v>105</v>
      </c>
      <c r="C72" s="16" t="s">
        <v>106</v>
      </c>
      <c r="D72" s="0" t="s">
        <v>129</v>
      </c>
      <c r="E72" s="0" t="n">
        <v>7.6</v>
      </c>
      <c r="F72" s="0" t="n">
        <v>15.6</v>
      </c>
      <c r="G72" s="0" t="n">
        <v>1.6</v>
      </c>
      <c r="H72" s="0" t="n">
        <v>4.1</v>
      </c>
      <c r="I72" s="0" t="n">
        <v>7.8</v>
      </c>
      <c r="J72" s="0" t="n">
        <v>3.166</v>
      </c>
      <c r="K72" s="0" t="n">
        <v>0.012</v>
      </c>
      <c r="L72" s="0" t="n">
        <v>2.3</v>
      </c>
      <c r="M72" s="0" t="n">
        <v>6.9</v>
      </c>
      <c r="N72" s="0" t="n">
        <v>0</v>
      </c>
      <c r="O72" s="0" t="n">
        <v>254</v>
      </c>
      <c r="P72" s="0" t="n">
        <v>1300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AC72" s="0" t="n">
        <v>2.803</v>
      </c>
      <c r="AD72" s="0" t="n">
        <v>0.169</v>
      </c>
      <c r="AE72" s="0" t="n">
        <v>2.59</v>
      </c>
      <c r="AF72" s="0" t="n">
        <v>0.008</v>
      </c>
      <c r="AG72" s="0" t="n">
        <v>0.003</v>
      </c>
      <c r="AH72" s="0" t="n">
        <v>14</v>
      </c>
      <c r="AJ72" s="0" t="n">
        <v>17</v>
      </c>
      <c r="AP72" s="0" t="n">
        <v>0</v>
      </c>
      <c r="AY72" s="0" t="n">
        <v>0</v>
      </c>
      <c r="BF72" s="0" t="n">
        <f aca="false">IF(E72&lt;11,-3.6797*E72^2+48.115*E72-53.83,280.92*EXP(-0.2027*E72))</f>
        <v>99.304528</v>
      </c>
      <c r="BG72" s="1" t="n">
        <f aca="false">32.208*LN(F72)+21.438</f>
        <v>109.922101606341</v>
      </c>
      <c r="BH72" s="1" t="n">
        <f aca="false">IF(G72&lt;=2, -10*G72+100, 88.958*EXP(-0.0755*G72))</f>
        <v>84</v>
      </c>
      <c r="BI72" s="1" t="n">
        <f aca="false">IF(I72&lt;=100, 0.0053*(I72)^2-1.0332*I72+100.76, 122.82*EXP(-0.0092*I72))</f>
        <v>93.023492</v>
      </c>
      <c r="BJ72" s="0" t="n">
        <f aca="false">IF(P72&lt;=1000, -6.942*LN(P72)+107.59, -36.304*LN(P72)+310.72)</f>
        <v>50.4159800946047</v>
      </c>
      <c r="BK72" s="0" t="n">
        <f aca="false">BF72^0.04*BG72^0.22*BH72^0.51*BI72^0.06*BJ72^0.17</f>
        <v>82.766017361826</v>
      </c>
      <c r="BL72" s="0" t="str">
        <f aca="false">IF(BK72&gt;=90, "Very Good", IF(BK72&gt;=80, "Good", IF(BK72&gt;=70, "Slightly Good", IF(BK72&gt;=60, "Average", IF(BK72&gt;=50, "Slightly Poor", IF(BK72&gt;=40, "Poor", "Very Poor"))))))</f>
        <v>Good</v>
      </c>
      <c r="BM72" s="2" t="n">
        <f aca="false">IF(P72&lt;=1000, -6.942*LN(P72)+107.59, IF(AND(P72&gt;1000, P72&lt;=5213),-36.304*LN(P72)+310.72, IF(P72&gt;5213, 10)))</f>
        <v>50.4159800946047</v>
      </c>
      <c r="BN72" s="2" t="n">
        <f aca="false">BF72^0.04*BG72^0.22*BH72^0.51*BI72^0.06*BM72^0.17</f>
        <v>82.766017361826</v>
      </c>
      <c r="BO72" s="3" t="str">
        <f aca="false">IF(BN72&gt;=90, "Very Good", IF(BN72&gt;=80, "Good", IF(BN72&gt;=70, "Slightly Good", IF(BN72&gt;=60, "Average", IF(BN72&gt;=50, "Slightly Poor", IF(BN72&gt;=40, "Poor", "Very Poor"))))))</f>
        <v>Good</v>
      </c>
      <c r="BP72" s="2" t="n">
        <f aca="false">IF(AJ72&lt;=1000, -6.942*LN(AJ72)+107.59, IF(AND(AJ72&gt;1000, AJ72&lt;=5213),-36.304*LN(AJ72)+310.72, IF(AJ72&gt;5213, 10)))</f>
        <v>87.9218329655618</v>
      </c>
      <c r="BQ72" s="2" t="n">
        <f aca="false">BF72^0.04*BG72^0.22*BH72^0.51*BI72^0.06*BP72^0.17</f>
        <v>90.9728721048735</v>
      </c>
      <c r="BR72" s="0" t="str">
        <f aca="false">IF(BQ72&gt;=90, "Very Good", IF(BQ72&gt;=80, "Good", IF(BQ72&gt;=70, "Slightly Good", IF(BQ72&gt;=60, "Average", IF(BQ72&gt;=50, "Slightly Poor", IF(BQ72&gt;=40, "Poor", "Very Poor"))))))</f>
        <v>Very Good</v>
      </c>
      <c r="BT72" s="2" t="n">
        <f aca="false">9.81*LN(AH72)+30.6</f>
        <v>56.4891524035257</v>
      </c>
      <c r="BU72" s="0" t="str">
        <f aca="false">IF(BT72&lt;30, "Clean water", IF(AND(BT72&gt;=30, BT72&lt;40), "Hypolimia", IF(AND(BT72&gt;=40,BT72&lt;50), "Mesotrophic", IF(AND(BT72&gt;=50, BT72&lt;70), "Eutrophic", IF(BT72&gt;70,"Hypertrophic")))))</f>
        <v>Eutrophic</v>
      </c>
      <c r="CM72" s="0" t="n">
        <f aca="false">IF(G72&gt;H72,1,0)</f>
        <v>0</v>
      </c>
      <c r="CO72" s="17" t="n">
        <f aca="false">14.652-0.41022*M72+0.007991*M72*M72-0.000077774*M72*M72*M72</f>
        <v>12.176384051034</v>
      </c>
      <c r="CP72" s="1" t="n">
        <f aca="false">F72/CO72*100</f>
        <v>128.116852545196</v>
      </c>
    </row>
    <row r="73" customFormat="false" ht="12.5" hidden="false" customHeight="false" outlineLevel="0" collapsed="false">
      <c r="A73" s="0" t="n">
        <v>72</v>
      </c>
      <c r="B73" s="15" t="s">
        <v>107</v>
      </c>
      <c r="C73" s="16" t="s">
        <v>108</v>
      </c>
      <c r="D73" s="0" t="s">
        <v>129</v>
      </c>
      <c r="E73" s="0" t="n">
        <v>7.8</v>
      </c>
      <c r="F73" s="0" t="n">
        <v>10.8</v>
      </c>
      <c r="G73" s="0" t="n">
        <v>1</v>
      </c>
      <c r="H73" s="0" t="n">
        <v>2.1</v>
      </c>
      <c r="I73" s="0" t="n">
        <v>0.9</v>
      </c>
      <c r="J73" s="0" t="n">
        <v>7.319</v>
      </c>
      <c r="K73" s="0" t="n">
        <v>0.061</v>
      </c>
      <c r="L73" s="0" t="n">
        <v>1.1</v>
      </c>
      <c r="M73" s="0" t="n">
        <v>8.9</v>
      </c>
      <c r="N73" s="0" t="n">
        <v>0</v>
      </c>
      <c r="O73" s="0" t="n">
        <v>484</v>
      </c>
      <c r="P73" s="0" t="n">
        <v>2300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</v>
      </c>
      <c r="AC73" s="0" t="n">
        <v>6.326</v>
      </c>
      <c r="AD73" s="0" t="n">
        <v>0.071</v>
      </c>
      <c r="AE73" s="0" t="n">
        <v>5.833</v>
      </c>
      <c r="AF73" s="0" t="n">
        <v>0.052</v>
      </c>
      <c r="AG73" s="0" t="n">
        <v>0.041</v>
      </c>
      <c r="AH73" s="0" t="n">
        <v>0.8</v>
      </c>
      <c r="AJ73" s="0" t="n">
        <v>900</v>
      </c>
      <c r="AP73" s="0" t="n">
        <v>0</v>
      </c>
      <c r="AY73" s="0" t="n">
        <v>0</v>
      </c>
      <c r="BF73" s="0" t="n">
        <f aca="false">IF(E73&lt;11,-3.6797*E73^2+48.115*E73-53.83,280.92*EXP(-0.2027*E73))</f>
        <v>97.5940520000001</v>
      </c>
      <c r="BG73" s="1" t="n">
        <f aca="false">32.208*LN(F73)+21.438</f>
        <v>98.0784218880646</v>
      </c>
      <c r="BH73" s="1" t="n">
        <f aca="false">IF(G73&lt;=2, -10*G73+100, 88.958*EXP(-0.0755*G73))</f>
        <v>90</v>
      </c>
      <c r="BI73" s="1" t="n">
        <f aca="false">IF(I73&lt;=100, 0.0053*(I73)^2-1.0332*I73+100.76, 122.82*EXP(-0.0092*I73))</f>
        <v>99.834413</v>
      </c>
      <c r="BJ73" s="0" t="n">
        <f aca="false">IF(P73&lt;=1000, -6.942*LN(P73)+107.59, -36.304*LN(P73)+310.72)</f>
        <v>29.7029195527965</v>
      </c>
      <c r="BK73" s="0" t="n">
        <f aca="false">BF73^0.04*BG73^0.22*BH73^0.51*BI73^0.06*BJ73^0.17</f>
        <v>76.6865935759341</v>
      </c>
      <c r="BL73" s="0" t="str">
        <f aca="false">IF(BK73&gt;=90, "Very Good", IF(BK73&gt;=80, "Good", IF(BK73&gt;=70, "Slightly Good", IF(BK73&gt;=60, "Average", IF(BK73&gt;=50, "Slightly Poor", IF(BK73&gt;=40, "Poor", "Very Poor"))))))</f>
        <v>Slightly Good</v>
      </c>
      <c r="BM73" s="2" t="n">
        <f aca="false">IF(P73&lt;=1000, -6.942*LN(P73)+107.59, IF(AND(P73&gt;1000, P73&lt;=5213),-36.304*LN(P73)+310.72, IF(P73&gt;5213, 10)))</f>
        <v>29.7029195527965</v>
      </c>
      <c r="BN73" s="2" t="n">
        <f aca="false">BF73^0.04*BG73^0.22*BH73^0.51*BI73^0.06*BM73^0.17</f>
        <v>76.6865935759341</v>
      </c>
      <c r="BO73" s="3" t="str">
        <f aca="false">IF(BN73&gt;=90, "Very Good", IF(BN73&gt;=80, "Good", IF(BN73&gt;=70, "Slightly Good", IF(BN73&gt;=60, "Average", IF(BN73&gt;=50, "Slightly Poor", IF(BN73&gt;=40, "Poor", "Very Poor"))))))</f>
        <v>Slightly Good</v>
      </c>
      <c r="BP73" s="2" t="n">
        <f aca="false">IF(AJ73&lt;=1000, -6.942*LN(AJ73)+107.59, IF(AND(AJ73&gt;1000, AJ73&lt;=5213),-36.304*LN(AJ73)+310.72, IF(AJ73&gt;5213, 10)))</f>
        <v>60.3677755530026</v>
      </c>
      <c r="BQ73" s="2" t="n">
        <f aca="false">BF73^0.04*BG73^0.22*BH73^0.51*BI73^0.06*BP73^0.17</f>
        <v>86.5128207890718</v>
      </c>
      <c r="BR73" s="0" t="str">
        <f aca="false">IF(BQ73&gt;=90, "Very Good", IF(BQ73&gt;=80, "Good", IF(BQ73&gt;=70, "Slightly Good", IF(BQ73&gt;=60, "Average", IF(BQ73&gt;=50, "Slightly Poor", IF(BQ73&gt;=40, "Poor", "Very Poor"))))))</f>
        <v>Good</v>
      </c>
      <c r="BT73" s="2" t="n">
        <f aca="false">9.81*LN(AH73)+30.6</f>
        <v>28.4109617616076</v>
      </c>
      <c r="BU73" s="0" t="str">
        <f aca="false">IF(BT73&lt;30, "Clean water", IF(AND(BT73&gt;=30, BT73&lt;40), "Hypolimia", IF(AND(BT73&gt;=40,BT73&lt;50), "Mesotrophic", IF(AND(BT73&gt;=50, BT73&lt;70), "Eutrophic", IF(BT73&gt;70,"Hypertrophic")))))</f>
        <v>Clean water</v>
      </c>
      <c r="CM73" s="0" t="n">
        <f aca="false">IF(G73&gt;H73,1,0)</f>
        <v>0</v>
      </c>
      <c r="CO73" s="17" t="n">
        <f aca="false">14.652-0.41022*M73+0.007991*M73*M73-0.000077774*M73*M73*M73</f>
        <v>11.579180850994</v>
      </c>
      <c r="CP73" s="1" t="n">
        <f aca="false">F73/CO73*100</f>
        <v>93.2708465216941</v>
      </c>
    </row>
    <row r="74" customFormat="false" ht="12.5" hidden="false" customHeight="false" outlineLevel="0" collapsed="false">
      <c r="A74" s="0" t="n">
        <v>73</v>
      </c>
      <c r="B74" s="15" t="s">
        <v>109</v>
      </c>
      <c r="C74" s="16" t="s">
        <v>110</v>
      </c>
      <c r="D74" s="0" t="s">
        <v>129</v>
      </c>
      <c r="E74" s="0" t="n">
        <v>7.5</v>
      </c>
      <c r="F74" s="0" t="n">
        <v>12.7</v>
      </c>
      <c r="G74" s="0" t="n">
        <v>3.9</v>
      </c>
      <c r="H74" s="0" t="n">
        <v>7.3</v>
      </c>
      <c r="I74" s="0" t="n">
        <v>7.7</v>
      </c>
      <c r="J74" s="0" t="n">
        <v>8.456</v>
      </c>
      <c r="K74" s="0" t="n">
        <v>0.155</v>
      </c>
      <c r="L74" s="0" t="n">
        <v>5.6</v>
      </c>
      <c r="M74" s="0" t="n">
        <v>14.4</v>
      </c>
      <c r="O74" s="0" t="n">
        <v>477</v>
      </c>
      <c r="AC74" s="0" t="n">
        <v>8.161</v>
      </c>
      <c r="AD74" s="0" t="n">
        <v>1.093</v>
      </c>
      <c r="AE74" s="0" t="n">
        <v>5.766</v>
      </c>
      <c r="AF74" s="0" t="n">
        <v>0.075</v>
      </c>
      <c r="AG74" s="0" t="n">
        <v>0.045</v>
      </c>
      <c r="BD74" s="0" t="n">
        <v>2.357</v>
      </c>
      <c r="BF74" s="0" t="n">
        <f aca="false">IF(E74&lt;11,-3.6797*E74^2+48.115*E74-53.83,280.92*EXP(-0.2027*E74))</f>
        <v>100.049375</v>
      </c>
      <c r="BG74" s="1" t="n">
        <f aca="false">32.208*LN(F74)+21.438</f>
        <v>103.297917005506</v>
      </c>
      <c r="BH74" s="1" t="n">
        <f aca="false">IF(G74&lt;=2, -10*G74+100, 88.958*EXP(-0.0755*G74))</f>
        <v>66.2684785997522</v>
      </c>
      <c r="BI74" s="1" t="n">
        <f aca="false">IF(I74&lt;=100, 0.0053*(I74)^2-1.0332*I74+100.76, 122.82*EXP(-0.0092*I74))</f>
        <v>93.118597</v>
      </c>
      <c r="BJ74" s="0" t="e">
        <f aca="false">IF(P74&lt;=1000, -6.942*LN(P74)+107.59, -36.304*LN(P74)+310.72)</f>
        <v>#VALUE!</v>
      </c>
      <c r="BK74" s="0" t="e">
        <f aca="false">BF74^0.04*BG74^0.22*BH74^0.51*BI74^0.06*BJ74^0.17</f>
        <v>#VALUE!</v>
      </c>
      <c r="BL74" s="0" t="e">
        <f aca="false">IF(BK74&gt;=90, "Very Good", IF(BK74&gt;=80, "Good", IF(BK74&gt;=70, "Slightly Good", IF(BK74&gt;=60, "Average", IF(BK74&gt;=50, "Slightly Poor", IF(BK74&gt;=40, "Poor", "Very Poor"))))))</f>
        <v>#VALUE!</v>
      </c>
      <c r="BM74" s="2" t="e">
        <f aca="false">IF(P74&lt;=1000, -6.942*LN(P74)+107.59, IF(AND(P74&gt;1000, P74&lt;=5213),-36.304*LN(P74)+310.72, IF(P74&gt;5213, 10)))</f>
        <v>#VALUE!</v>
      </c>
      <c r="BN74" s="2" t="e">
        <f aca="false">BF74^0.04*BG74^0.22*BH74^0.51*BI74^0.06*BM74^0.17</f>
        <v>#VALUE!</v>
      </c>
      <c r="BO74" s="3" t="e">
        <f aca="false">IF(BN74&gt;=90, "Very Good", IF(BN74&gt;=80, "Good", IF(BN74&gt;=70, "Slightly Good", IF(BN74&gt;=60, "Average", IF(BN74&gt;=50, "Slightly Poor", IF(BN74&gt;=40, "Poor", "Very Poor"))))))</f>
        <v>#VALUE!</v>
      </c>
      <c r="BP74" s="2" t="e">
        <f aca="false">IF(AJ74&lt;=1000, -6.942*LN(AJ74)+107.59, IF(AND(AJ74&gt;1000, AJ74&lt;=5213),-36.304*LN(AJ74)+310.72, IF(AJ74&gt;5213, 10)))</f>
        <v>#VALUE!</v>
      </c>
      <c r="BQ74" s="2" t="e">
        <f aca="false">BF74^0.04*BG74^0.22*BH74^0.51*BI74^0.06*BP74^0.17</f>
        <v>#VALUE!</v>
      </c>
      <c r="BR74" s="0" t="e">
        <f aca="false">IF(BQ74&gt;=90, "Very Good", IF(BQ74&gt;=80, "Good", IF(BQ74&gt;=70, "Slightly Good", IF(BQ74&gt;=60, "Average", IF(BQ74&gt;=50, "Slightly Poor", IF(BQ74&gt;=40, "Poor", "Very Poor"))))))</f>
        <v>#VALUE!</v>
      </c>
      <c r="BT74" s="2" t="e">
        <f aca="false">9.81*LN(AH74)+30.6</f>
        <v>#VALUE!</v>
      </c>
      <c r="BU74" s="0" t="e">
        <f aca="false">IF(BT74&lt;30, "Clean water", IF(AND(BT74&gt;=30, BT74&lt;40), "Hypolimia", IF(AND(BT74&gt;=40,BT74&lt;50), "Mesotrophic", IF(AND(BT74&gt;=50, BT74&lt;70), "Eutrophic", IF(BT74&gt;70,"Hypertrophic")))))</f>
        <v>#VALUE!</v>
      </c>
      <c r="CM74" s="0" t="n">
        <f aca="false">IF(G74&gt;H74,1,0)</f>
        <v>0</v>
      </c>
      <c r="CO74" s="17" t="n">
        <f aca="false">14.652-0.41022*M74+0.007991*M74*M74-0.000077774*M74*M74*M74</f>
        <v>10.169613840384</v>
      </c>
      <c r="CP74" s="1" t="n">
        <f aca="false">F74/CO74*100</f>
        <v>124.881831299904</v>
      </c>
    </row>
    <row r="75" customFormat="false" ht="12.5" hidden="false" customHeight="false" outlineLevel="0" collapsed="false">
      <c r="A75" s="0" t="n">
        <v>74</v>
      </c>
      <c r="B75" s="15" t="s">
        <v>111</v>
      </c>
      <c r="C75" s="16" t="s">
        <v>112</v>
      </c>
      <c r="D75" s="0" t="s">
        <v>129</v>
      </c>
      <c r="E75" s="0" t="n">
        <v>7.6</v>
      </c>
      <c r="F75" s="0" t="n">
        <v>12</v>
      </c>
      <c r="G75" s="0" t="n">
        <v>1.4</v>
      </c>
      <c r="H75" s="0" t="n">
        <v>5.5</v>
      </c>
      <c r="I75" s="0" t="n">
        <v>3.2</v>
      </c>
      <c r="J75" s="0" t="n">
        <v>7.131</v>
      </c>
      <c r="K75" s="0" t="n">
        <v>0.071</v>
      </c>
      <c r="L75" s="0" t="n">
        <v>3.3</v>
      </c>
      <c r="M75" s="0" t="n">
        <v>10.2</v>
      </c>
      <c r="N75" s="0" t="n">
        <v>0</v>
      </c>
      <c r="O75" s="0" t="n">
        <v>477</v>
      </c>
      <c r="P75" s="0" t="n">
        <v>5000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AC75" s="0" t="n">
        <v>5.993</v>
      </c>
      <c r="AD75" s="0" t="n">
        <v>0.582</v>
      </c>
      <c r="AE75" s="0" t="n">
        <v>4.702</v>
      </c>
      <c r="AF75" s="0" t="n">
        <v>0.055</v>
      </c>
      <c r="AG75" s="0" t="n">
        <v>0.031</v>
      </c>
      <c r="AH75" s="0" t="n">
        <v>1.1</v>
      </c>
      <c r="AJ75" s="0" t="n">
        <v>100</v>
      </c>
      <c r="AP75" s="0" t="n">
        <v>0</v>
      </c>
      <c r="AY75" s="0" t="n">
        <v>0</v>
      </c>
      <c r="BF75" s="0" t="n">
        <f aca="false">IF(E75&lt;11,-3.6797*E75^2+48.115*E75-53.83,280.92*EXP(-0.2027*E75))</f>
        <v>99.304528</v>
      </c>
      <c r="BG75" s="1" t="n">
        <f aca="false">32.208*LN(F75)+21.438</f>
        <v>101.471873376372</v>
      </c>
      <c r="BH75" s="1" t="n">
        <f aca="false">IF(G75&lt;=2, -10*G75+100, 88.958*EXP(-0.0755*G75))</f>
        <v>86</v>
      </c>
      <c r="BI75" s="1" t="n">
        <f aca="false">IF(I75&lt;=100, 0.0053*(I75)^2-1.0332*I75+100.76, 122.82*EXP(-0.0092*I75))</f>
        <v>97.508032</v>
      </c>
      <c r="BJ75" s="0" t="n">
        <f aca="false">IF(P75&lt;=1000, -6.942*LN(P75)+107.59, -36.304*LN(P75)+310.72)</f>
        <v>1.5118183788249</v>
      </c>
      <c r="BK75" s="0" t="n">
        <f aca="false">BF75^0.04*BG75^0.22*BH75^0.51*BI75^0.06*BJ75^0.17</f>
        <v>45.4701493235305</v>
      </c>
      <c r="BL75" s="0" t="str">
        <f aca="false">IF(BK75&gt;=90, "Very Good", IF(BK75&gt;=80, "Good", IF(BK75&gt;=70, "Slightly Good", IF(BK75&gt;=60, "Average", IF(BK75&gt;=50, "Slightly Poor", IF(BK75&gt;=40, "Poor", "Very Poor"))))))</f>
        <v>Poor</v>
      </c>
      <c r="BM75" s="2" t="n">
        <f aca="false">IF(P75&lt;=1000, -6.942*LN(P75)+107.59, IF(AND(P75&gt;1000, P75&lt;=5213),-36.304*LN(P75)+310.72, IF(P75&gt;5213, 10)))</f>
        <v>1.5118183788249</v>
      </c>
      <c r="BN75" s="2" t="n">
        <f aca="false">BF75^0.04*BG75^0.22*BH75^0.51*BI75^0.06*BM75^0.17</f>
        <v>45.4701493235305</v>
      </c>
      <c r="BO75" s="3" t="str">
        <f aca="false">IF(BN75&gt;=90, "Very Good", IF(BN75&gt;=80, "Good", IF(BN75&gt;=70, "Slightly Good", IF(BN75&gt;=60, "Average", IF(BN75&gt;=50, "Slightly Poor", IF(BN75&gt;=40, "Poor", "Very Poor"))))))</f>
        <v>Poor</v>
      </c>
      <c r="BP75" s="2" t="n">
        <f aca="false">IF(AJ75&lt;=1000, -6.942*LN(AJ75)+107.59, IF(AND(AJ75&gt;1000, AJ75&lt;=5213),-36.304*LN(AJ75)+310.72, IF(AJ75&gt;5213, 10)))</f>
        <v>75.6209085688707</v>
      </c>
      <c r="BQ75" s="2" t="n">
        <f aca="false">BF75^0.04*BG75^0.22*BH75^0.51*BI75^0.06*BP75^0.17</f>
        <v>88.4261194130542</v>
      </c>
      <c r="BR75" s="0" t="str">
        <f aca="false">IF(BQ75&gt;=90, "Very Good", IF(BQ75&gt;=80, "Good", IF(BQ75&gt;=70, "Slightly Good", IF(BQ75&gt;=60, "Average", IF(BQ75&gt;=50, "Slightly Poor", IF(BQ75&gt;=40, "Poor", "Very Poor"))))))</f>
        <v>Good</v>
      </c>
      <c r="BT75" s="2" t="n">
        <f aca="false">9.81*LN(AH75)+30.6</f>
        <v>31.5349928638804</v>
      </c>
      <c r="BU75" s="0" t="str">
        <f aca="false">IF(BT75&lt;30, "Clean water", IF(AND(BT75&gt;=30, BT75&lt;40), "Hypolimia", IF(AND(BT75&gt;=40,BT75&lt;50), "Mesotrophic", IF(AND(BT75&gt;=50, BT75&lt;70), "Eutrophic", IF(BT75&gt;70,"Hypertrophic")))))</f>
        <v>Hypolimia</v>
      </c>
      <c r="CM75" s="0" t="n">
        <f aca="false">IF(G75&gt;H75,1,0)</f>
        <v>0</v>
      </c>
      <c r="CO75" s="17" t="n">
        <f aca="false">14.652-0.41022*M75+0.007991*M75*M75-0.000077774*M75*M75*M75</f>
        <v>11.216605249008</v>
      </c>
      <c r="CP75" s="1" t="n">
        <f aca="false">F75/CO75*100</f>
        <v>106.984241074734</v>
      </c>
    </row>
    <row r="76" customFormat="false" ht="12.5" hidden="false" customHeight="false" outlineLevel="0" collapsed="false">
      <c r="A76" s="0" t="n">
        <v>75</v>
      </c>
      <c r="B76" s="15" t="s">
        <v>113</v>
      </c>
      <c r="C76" s="16" t="s">
        <v>114</v>
      </c>
      <c r="D76" s="0" t="s">
        <v>129</v>
      </c>
      <c r="E76" s="0" t="n">
        <v>7.7</v>
      </c>
      <c r="F76" s="0" t="n">
        <v>11.4</v>
      </c>
      <c r="G76" s="0" t="n">
        <v>1.2</v>
      </c>
      <c r="H76" s="0" t="n">
        <v>4.7</v>
      </c>
      <c r="I76" s="0" t="n">
        <v>1.6</v>
      </c>
      <c r="J76" s="0" t="n">
        <v>7.749</v>
      </c>
      <c r="K76" s="0" t="n">
        <v>0.05</v>
      </c>
      <c r="L76" s="0" t="n">
        <v>3.1</v>
      </c>
      <c r="M76" s="0" t="n">
        <v>6.1</v>
      </c>
      <c r="N76" s="0" t="n">
        <v>0</v>
      </c>
      <c r="O76" s="0" t="n">
        <v>477</v>
      </c>
      <c r="P76" s="0" t="n">
        <v>3000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</v>
      </c>
      <c r="AC76" s="0" t="n">
        <v>6.679</v>
      </c>
      <c r="AD76" s="0" t="n">
        <v>0.261</v>
      </c>
      <c r="AE76" s="0" t="n">
        <v>5.627</v>
      </c>
      <c r="AF76" s="0" t="n">
        <v>0.042</v>
      </c>
      <c r="AG76" s="0" t="n">
        <v>0.027</v>
      </c>
      <c r="AH76" s="0" t="n">
        <v>0.8</v>
      </c>
      <c r="AJ76" s="0" t="n">
        <v>12</v>
      </c>
      <c r="AP76" s="0" t="n">
        <v>0</v>
      </c>
      <c r="AY76" s="0" t="n">
        <v>0</v>
      </c>
      <c r="BF76" s="0" t="n">
        <f aca="false">IF(E76&lt;11,-3.6797*E76^2+48.115*E76-53.83,280.92*EXP(-0.2027*E76))</f>
        <v>98.486087</v>
      </c>
      <c r="BG76" s="1" t="n">
        <f aca="false">32.208*LN(F76)+21.438</f>
        <v>99.8198189507377</v>
      </c>
      <c r="BH76" s="1" t="n">
        <f aca="false">IF(G76&lt;=2, -10*G76+100, 88.958*EXP(-0.0755*G76))</f>
        <v>88</v>
      </c>
      <c r="BI76" s="1" t="n">
        <f aca="false">IF(I76&lt;=100, 0.0053*(I76)^2-1.0332*I76+100.76, 122.82*EXP(-0.0092*I76))</f>
        <v>99.120448</v>
      </c>
      <c r="BJ76" s="0" t="n">
        <f aca="false">IF(P76&lt;=1000, -6.942*LN(P76)+107.59, -36.304*LN(P76)+310.72)</f>
        <v>20.0568318240255</v>
      </c>
      <c r="BK76" s="0" t="n">
        <f aca="false">BF76^0.04*BG76^0.22*BH76^0.51*BI76^0.06*BJ76^0.17</f>
        <v>71.1874180065632</v>
      </c>
      <c r="BL76" s="0" t="str">
        <f aca="false">IF(BK76&gt;=90, "Very Good", IF(BK76&gt;=80, "Good", IF(BK76&gt;=70, "Slightly Good", IF(BK76&gt;=60, "Average", IF(BK76&gt;=50, "Slightly Poor", IF(BK76&gt;=40, "Poor", "Very Poor"))))))</f>
        <v>Slightly Good</v>
      </c>
      <c r="BM76" s="2" t="n">
        <f aca="false">IF(P76&lt;=1000, -6.942*LN(P76)+107.59, IF(AND(P76&gt;1000, P76&lt;=5213),-36.304*LN(P76)+310.72, IF(P76&gt;5213, 10)))</f>
        <v>20.0568318240255</v>
      </c>
      <c r="BN76" s="2" t="n">
        <f aca="false">BF76^0.04*BG76^0.22*BH76^0.51*BI76^0.06*BM76^0.17</f>
        <v>71.1874180065632</v>
      </c>
      <c r="BO76" s="3" t="str">
        <f aca="false">IF(BN76&gt;=90, "Very Good", IF(BN76&gt;=80, "Good", IF(BN76&gt;=70, "Slightly Good", IF(BN76&gt;=60, "Average", IF(BN76&gt;=50, "Slightly Poor", IF(BN76&gt;=40, "Poor", "Very Poor"))))))</f>
        <v>Slightly Good</v>
      </c>
      <c r="BP76" s="2" t="n">
        <f aca="false">IF(AJ76&lt;=1000, -6.942*LN(AJ76)+107.59, IF(AND(AJ76&gt;1000, AJ76&lt;=5213),-36.304*LN(AJ76)+310.72, IF(AJ76&gt;5213, 10)))</f>
        <v>90.3397780371717</v>
      </c>
      <c r="BQ76" s="2" t="n">
        <f aca="false">BF76^0.04*BG76^0.22*BH76^0.51*BI76^0.06*BP76^0.17</f>
        <v>91.9428745972719</v>
      </c>
      <c r="BR76" s="0" t="str">
        <f aca="false">IF(BQ76&gt;=90, "Very Good", IF(BQ76&gt;=80, "Good", IF(BQ76&gt;=70, "Slightly Good", IF(BQ76&gt;=60, "Average", IF(BQ76&gt;=50, "Slightly Poor", IF(BQ76&gt;=40, "Poor", "Very Poor"))))))</f>
        <v>Very Good</v>
      </c>
      <c r="BT76" s="2" t="n">
        <f aca="false">9.81*LN(AH76)+30.6</f>
        <v>28.4109617616076</v>
      </c>
      <c r="BU76" s="0" t="str">
        <f aca="false">IF(BT76&lt;30, "Clean water", IF(AND(BT76&gt;=30, BT76&lt;40), "Hypolimia", IF(AND(BT76&gt;=40,BT76&lt;50), "Mesotrophic", IF(AND(BT76&gt;=50, BT76&lt;70), "Eutrophic", IF(BT76&gt;70,"Hypertrophic")))))</f>
        <v>Clean water</v>
      </c>
      <c r="CM76" s="0" t="n">
        <f aca="false">IF(G76&gt;H76,1,0)</f>
        <v>0</v>
      </c>
      <c r="CO76" s="17" t="n">
        <f aca="false">14.652-0.41022*M76+0.007991*M76*M76-0.000077774*M76*M76*M76</f>
        <v>12.429349889706</v>
      </c>
      <c r="CP76" s="1" t="n">
        <f aca="false">F76/CO76*100</f>
        <v>91.7183931674616</v>
      </c>
    </row>
    <row r="77" customFormat="false" ht="12.5" hidden="false" customHeight="false" outlineLevel="0" collapsed="false">
      <c r="A77" s="0" t="n">
        <v>76</v>
      </c>
      <c r="B77" s="15" t="s">
        <v>115</v>
      </c>
      <c r="C77" s="16" t="s">
        <v>116</v>
      </c>
      <c r="D77" s="0" t="s">
        <v>129</v>
      </c>
      <c r="E77" s="0" t="n">
        <v>7.2</v>
      </c>
      <c r="F77" s="0" t="n">
        <v>9.6</v>
      </c>
      <c r="G77" s="0" t="n">
        <v>6.6</v>
      </c>
      <c r="H77" s="0" t="n">
        <v>9.7</v>
      </c>
      <c r="I77" s="0" t="n">
        <v>5.4</v>
      </c>
      <c r="J77" s="0" t="n">
        <v>15.405</v>
      </c>
      <c r="K77" s="0" t="n">
        <v>0.687</v>
      </c>
      <c r="L77" s="0" t="n">
        <v>5.5</v>
      </c>
      <c r="M77" s="0" t="n">
        <v>12</v>
      </c>
      <c r="N77" s="0" t="n">
        <v>0</v>
      </c>
      <c r="O77" s="0" t="n">
        <v>601</v>
      </c>
      <c r="P77" s="0" t="n">
        <v>480000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</v>
      </c>
      <c r="AC77" s="0" t="n">
        <v>12.977</v>
      </c>
      <c r="AD77" s="0" t="n">
        <v>5.69</v>
      </c>
      <c r="AE77" s="0" t="n">
        <v>5.504</v>
      </c>
      <c r="AF77" s="0" t="n">
        <v>0.298</v>
      </c>
      <c r="AG77" s="0" t="n">
        <v>0.233</v>
      </c>
      <c r="AH77" s="0" t="n">
        <v>1.6</v>
      </c>
      <c r="AJ77" s="0" t="n">
        <v>2000</v>
      </c>
      <c r="AP77" s="0" t="n">
        <v>0</v>
      </c>
      <c r="AY77" s="0" t="n">
        <v>0</v>
      </c>
      <c r="BF77" s="0" t="n">
        <f aca="false">IF(E77&lt;11,-3.6797*E77^2+48.115*E77-53.83,280.92*EXP(-0.2027*E77))</f>
        <v>101.842352</v>
      </c>
      <c r="BG77" s="1" t="n">
        <f aca="false">32.208*LN(F77)+21.438</f>
        <v>94.2848658756438</v>
      </c>
      <c r="BH77" s="1" t="n">
        <f aca="false">IF(G77&lt;=2, -10*G77+100, 88.958*EXP(-0.0755*G77))</f>
        <v>54.0475572195066</v>
      </c>
      <c r="BI77" s="1" t="n">
        <f aca="false">IF(I77&lt;=100, 0.0053*(I77)^2-1.0332*I77+100.76, 122.82*EXP(-0.0092*I77))</f>
        <v>95.335268</v>
      </c>
      <c r="BJ77" s="0" t="n">
        <f aca="false">IF(P77&lt;=1000, -6.942*LN(P77)+107.59, -36.304*LN(P77)+310.72)</f>
        <v>-164.192278364223</v>
      </c>
      <c r="BK77" s="0" t="e">
        <f aca="false">BF77^0.04*BG77^0.22*BH77^0.51*BI77^0.06*BJ77^0.17</f>
        <v>#NUM!</v>
      </c>
      <c r="BL77" s="0" t="e">
        <f aca="false">IF(BK77&gt;=90, "Very Good", IF(BK77&gt;=80, "Good", IF(BK77&gt;=70, "Slightly Good", IF(BK77&gt;=60, "Average", IF(BK77&gt;=50, "Slightly Poor", IF(BK77&gt;=40, "Poor", "Very Poor"))))))</f>
        <v>#NUM!</v>
      </c>
      <c r="BM77" s="2" t="n">
        <f aca="false">IF(P77&lt;=1000, -6.942*LN(P77)+107.59, IF(AND(P77&gt;1000, P77&lt;=5213),-36.304*LN(P77)+310.72, IF(P77&gt;5213, 10)))</f>
        <v>10</v>
      </c>
      <c r="BN77" s="2" t="n">
        <f aca="false">BF77^0.04*BG77^0.22*BH77^0.51*BI77^0.06*BM77^0.17</f>
        <v>48.6592471496876</v>
      </c>
      <c r="BO77" s="3" t="str">
        <f aca="false">IF(BN77&gt;=90, "Very Good", IF(BN77&gt;=80, "Good", IF(BN77&gt;=70, "Slightly Good", IF(BN77&gt;=60, "Average", IF(BN77&gt;=50, "Slightly Poor", IF(BN77&gt;=40, "Poor", "Very Poor"))))))</f>
        <v>Poor</v>
      </c>
      <c r="BP77" s="2" t="n">
        <f aca="false">IF(AJ77&lt;=1000, -6.942*LN(AJ77)+107.59, IF(AND(AJ77&gt;1000, AJ77&lt;=5213),-36.304*LN(AJ77)+310.72, IF(AJ77&gt;5213, 10)))</f>
        <v>34.7768371087843</v>
      </c>
      <c r="BQ77" s="2" t="n">
        <f aca="false">BF77^0.04*BG77^0.22*BH77^0.51*BI77^0.06*BP77^0.17</f>
        <v>60.1429462251642</v>
      </c>
      <c r="BR77" s="0" t="str">
        <f aca="false">IF(BQ77&gt;=90, "Very Good", IF(BQ77&gt;=80, "Good", IF(BQ77&gt;=70, "Slightly Good", IF(BQ77&gt;=60, "Average", IF(BQ77&gt;=50, "Slightly Poor", IF(BQ77&gt;=40, "Poor", "Very Poor"))))))</f>
        <v>Average</v>
      </c>
      <c r="BT77" s="2" t="n">
        <f aca="false">9.81*LN(AH77)+30.6</f>
        <v>35.2107356029007</v>
      </c>
      <c r="BU77" s="0" t="str">
        <f aca="false">IF(BT77&lt;30, "Clean water", IF(AND(BT77&gt;=30, BT77&lt;40), "Hypolimia", IF(AND(BT77&gt;=40,BT77&lt;50), "Mesotrophic", IF(AND(BT77&gt;=50, BT77&lt;70), "Eutrophic", IF(BT77&gt;70,"Hypertrophic")))))</f>
        <v>Hypolimia</v>
      </c>
      <c r="CM77" s="0" t="n">
        <f aca="false">IF(G77&gt;H77,1,0)</f>
        <v>0</v>
      </c>
      <c r="CO77" s="17" t="n">
        <f aca="false">14.652-0.41022*M77+0.007991*M77*M77-0.000077774*M77*M77*M77</f>
        <v>10.745670528</v>
      </c>
      <c r="CP77" s="1" t="n">
        <f aca="false">F77/CO77*100</f>
        <v>89.3383058319653</v>
      </c>
    </row>
    <row r="78" customFormat="false" ht="12.5" hidden="false" customHeight="false" outlineLevel="0" collapsed="false">
      <c r="A78" s="0" t="n">
        <v>77</v>
      </c>
      <c r="B78" s="15" t="s">
        <v>117</v>
      </c>
      <c r="C78" s="16" t="s">
        <v>118</v>
      </c>
      <c r="D78" s="0" t="s">
        <v>129</v>
      </c>
      <c r="E78" s="0" t="n">
        <v>8.1</v>
      </c>
      <c r="F78" s="0" t="n">
        <v>12.8</v>
      </c>
      <c r="G78" s="0" t="n">
        <v>1.3</v>
      </c>
      <c r="H78" s="0" t="n">
        <v>3.6</v>
      </c>
      <c r="I78" s="0" t="n">
        <v>1.8</v>
      </c>
      <c r="J78" s="0" t="n">
        <v>3.694</v>
      </c>
      <c r="K78" s="0" t="n">
        <v>0.01</v>
      </c>
      <c r="L78" s="0" t="n">
        <v>1.7</v>
      </c>
      <c r="M78" s="0" t="n">
        <v>5.4</v>
      </c>
      <c r="N78" s="0" t="n">
        <v>0</v>
      </c>
      <c r="O78" s="0" t="n">
        <v>282</v>
      </c>
      <c r="P78" s="0" t="n">
        <v>260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</v>
      </c>
      <c r="AC78" s="0" t="n">
        <v>3.185</v>
      </c>
      <c r="AD78" s="0" t="n">
        <v>0.202</v>
      </c>
      <c r="AE78" s="0" t="n">
        <v>2.468</v>
      </c>
      <c r="AF78" s="0" t="n">
        <v>0.008</v>
      </c>
      <c r="AG78" s="0" t="n">
        <v>0</v>
      </c>
      <c r="AH78" s="0" t="n">
        <v>6.9</v>
      </c>
      <c r="AJ78" s="0" t="n">
        <v>28</v>
      </c>
      <c r="AP78" s="0" t="n">
        <v>0</v>
      </c>
      <c r="AY78" s="0" t="n">
        <v>0</v>
      </c>
      <c r="BF78" s="0" t="n">
        <f aca="false">IF(E78&lt;11,-3.6797*E78^2+48.115*E78-53.83,280.92*EXP(-0.2027*E78))</f>
        <v>94.476383</v>
      </c>
      <c r="BG78" s="1" t="n">
        <f aca="false">32.208*LN(F78)+21.438</f>
        <v>103.550530065171</v>
      </c>
      <c r="BH78" s="1" t="n">
        <f aca="false">IF(G78&lt;=2, -10*G78+100, 88.958*EXP(-0.0755*G78))</f>
        <v>87</v>
      </c>
      <c r="BI78" s="1" t="n">
        <f aca="false">IF(I78&lt;=100, 0.0053*(I78)^2-1.0332*I78+100.76, 122.82*EXP(-0.0092*I78))</f>
        <v>98.917412</v>
      </c>
      <c r="BJ78" s="0" t="n">
        <f aca="false">IF(P78&lt;=1000, -6.942*LN(P78)+107.59, -36.304*LN(P78)+310.72)</f>
        <v>68.9877481174902</v>
      </c>
      <c r="BK78" s="0" t="n">
        <f aca="false">BF78^0.04*BG78^0.22*BH78^0.51*BI78^0.06*BJ78^0.17</f>
        <v>87.8635730804548</v>
      </c>
      <c r="BL78" s="0" t="str">
        <f aca="false">IF(BK78&gt;=90, "Very Good", IF(BK78&gt;=80, "Good", IF(BK78&gt;=70, "Slightly Good", IF(BK78&gt;=60, "Average", IF(BK78&gt;=50, "Slightly Poor", IF(BK78&gt;=40, "Poor", "Very Poor"))))))</f>
        <v>Good</v>
      </c>
      <c r="BM78" s="2" t="n">
        <f aca="false">IF(P78&lt;=1000, -6.942*LN(P78)+107.59, IF(AND(P78&gt;1000, P78&lt;=5213),-36.304*LN(P78)+310.72, IF(P78&gt;5213, 10)))</f>
        <v>68.9877481174902</v>
      </c>
      <c r="BN78" s="2" t="n">
        <f aca="false">BF78^0.04*BG78^0.22*BH78^0.51*BI78^0.06*BM78^0.17</f>
        <v>87.8635730804548</v>
      </c>
      <c r="BO78" s="3" t="str">
        <f aca="false">IF(BN78&gt;=90, "Very Good", IF(BN78&gt;=80, "Good", IF(BN78&gt;=70, "Slightly Good", IF(BN78&gt;=60, "Average", IF(BN78&gt;=50, "Slightly Poor", IF(BN78&gt;=40, "Poor", "Very Poor"))))))</f>
        <v>Good</v>
      </c>
      <c r="BP78" s="2" t="n">
        <f aca="false">IF(AJ78&lt;=1000, -6.942*LN(AJ78)+107.59, IF(AND(AJ78&gt;1000, AJ78&lt;=5213),-36.304*LN(AJ78)+310.72, IF(AJ78&gt;5213, 10)))</f>
        <v>84.4578362903637</v>
      </c>
      <c r="BQ78" s="2" t="n">
        <f aca="false">BF78^0.04*BG78^0.22*BH78^0.51*BI78^0.06*BP78^0.17</f>
        <v>90.9382133356753</v>
      </c>
      <c r="BR78" s="0" t="str">
        <f aca="false">IF(BQ78&gt;=90, "Very Good", IF(BQ78&gt;=80, "Good", IF(BQ78&gt;=70, "Slightly Good", IF(BQ78&gt;=60, "Average", IF(BQ78&gt;=50, "Slightly Poor", IF(BQ78&gt;=40, "Poor", "Very Poor"))))))</f>
        <v>Very Good</v>
      </c>
      <c r="BT78" s="2" t="n">
        <f aca="false">9.81*LN(AH78)+30.6</f>
        <v>49.5482250478275</v>
      </c>
      <c r="BU78" s="0" t="str">
        <f aca="false">IF(BT78&lt;30, "Clean water", IF(AND(BT78&gt;=30, BT78&lt;40), "Hypolimia", IF(AND(BT78&gt;=40,BT78&lt;50), "Mesotrophic", IF(AND(BT78&gt;=50, BT78&lt;70), "Eutrophic", IF(BT78&gt;70,"Hypertrophic")))))</f>
        <v>Mesotrophic</v>
      </c>
      <c r="CM78" s="0" t="n">
        <f aca="false">IF(G78&gt;H78,1,0)</f>
        <v>0</v>
      </c>
      <c r="CO78" s="17" t="n">
        <f aca="false">14.652-0.41022*M78+0.007991*M78*M78-0.000077774*M78*M78*M78</f>
        <v>12.657582954864</v>
      </c>
      <c r="CP78" s="1" t="n">
        <f aca="false">F78/CO78*100</f>
        <v>101.125151979204</v>
      </c>
    </row>
    <row r="79" customFormat="false" ht="12.5" hidden="false" customHeight="false" outlineLevel="0" collapsed="false">
      <c r="A79" s="0" t="n">
        <v>78</v>
      </c>
      <c r="B79" s="15" t="s">
        <v>119</v>
      </c>
      <c r="C79" s="16" t="s">
        <v>120</v>
      </c>
      <c r="D79" s="0" t="s">
        <v>129</v>
      </c>
      <c r="E79" s="0" t="n">
        <v>8.1</v>
      </c>
      <c r="F79" s="0" t="n">
        <v>12.5</v>
      </c>
      <c r="G79" s="0" t="n">
        <v>1.3</v>
      </c>
      <c r="H79" s="0" t="n">
        <v>3</v>
      </c>
      <c r="I79" s="0" t="n">
        <v>1.2</v>
      </c>
      <c r="J79" s="0" t="n">
        <v>3.748</v>
      </c>
      <c r="K79" s="0" t="n">
        <v>0.01</v>
      </c>
      <c r="L79" s="0" t="n">
        <v>1.5</v>
      </c>
      <c r="M79" s="0" t="n">
        <v>6.2</v>
      </c>
      <c r="N79" s="0" t="n">
        <v>0</v>
      </c>
      <c r="O79" s="0" t="n">
        <v>300</v>
      </c>
      <c r="P79" s="0" t="n">
        <v>1700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</v>
      </c>
      <c r="AC79" s="0" t="n">
        <v>3.136</v>
      </c>
      <c r="AD79" s="0" t="n">
        <v>0.164</v>
      </c>
      <c r="AE79" s="0" t="n">
        <v>2.57</v>
      </c>
      <c r="AF79" s="0" t="n">
        <v>0.006</v>
      </c>
      <c r="AG79" s="0" t="n">
        <v>0.002</v>
      </c>
      <c r="AH79" s="0" t="n">
        <v>3.6</v>
      </c>
      <c r="AJ79" s="0" t="n">
        <v>270</v>
      </c>
      <c r="AP79" s="0" t="n">
        <v>0</v>
      </c>
      <c r="AY79" s="0" t="n">
        <v>0</v>
      </c>
      <c r="BF79" s="0" t="n">
        <f aca="false">IF(E79&lt;11,-3.6797*E79^2+48.115*E79-53.83,280.92*EXP(-0.2027*E79))</f>
        <v>94.476383</v>
      </c>
      <c r="BG79" s="1" t="n">
        <f aca="false">32.208*LN(F79)+21.438</f>
        <v>102.78666817588</v>
      </c>
      <c r="BH79" s="1" t="n">
        <f aca="false">IF(G79&lt;=2, -10*G79+100, 88.958*EXP(-0.0755*G79))</f>
        <v>87</v>
      </c>
      <c r="BI79" s="1" t="n">
        <f aca="false">IF(I79&lt;=100, 0.0053*(I79)^2-1.0332*I79+100.76, 122.82*EXP(-0.0092*I79))</f>
        <v>99.527792</v>
      </c>
      <c r="BJ79" s="0" t="n">
        <f aca="false">IF(P79&lt;=1000, -6.942*LN(P79)+107.59, -36.304*LN(P79)+310.72)</f>
        <v>40.6769243252715</v>
      </c>
      <c r="BK79" s="0" t="n">
        <f aca="false">BF79^0.04*BG79^0.22*BH79^0.51*BI79^0.06*BJ79^0.17</f>
        <v>80.2157564074188</v>
      </c>
      <c r="BL79" s="0" t="str">
        <f aca="false">IF(BK79&gt;=90, "Very Good", IF(BK79&gt;=80, "Good", IF(BK79&gt;=70, "Slightly Good", IF(BK79&gt;=60, "Average", IF(BK79&gt;=50, "Slightly Poor", IF(BK79&gt;=40, "Poor", "Very Poor"))))))</f>
        <v>Good</v>
      </c>
      <c r="BM79" s="2" t="n">
        <f aca="false">IF(P79&lt;=1000, -6.942*LN(P79)+107.59, IF(AND(P79&gt;1000, P79&lt;=5213),-36.304*LN(P79)+310.72, IF(P79&gt;5213, 10)))</f>
        <v>40.6769243252715</v>
      </c>
      <c r="BN79" s="2" t="n">
        <f aca="false">BF79^0.04*BG79^0.22*BH79^0.51*BI79^0.06*BM79^0.17</f>
        <v>80.2157564074188</v>
      </c>
      <c r="BO79" s="3" t="str">
        <f aca="false">IF(BN79&gt;=90, "Very Good", IF(BN79&gt;=80, "Good", IF(BN79&gt;=70, "Slightly Good", IF(BN79&gt;=60, "Average", IF(BN79&gt;=50, "Slightly Poor", IF(BN79&gt;=40, "Poor", "Very Poor"))))))</f>
        <v>Good</v>
      </c>
      <c r="BP79" s="2" t="n">
        <f aca="false">IF(AJ79&lt;=1000, -6.942*LN(AJ79)+107.59, IF(AND(AJ79&gt;1000, AJ79&lt;=5213),-36.304*LN(AJ79)+310.72, IF(AJ79&gt;5213, 10)))</f>
        <v>68.7257547606333</v>
      </c>
      <c r="BQ79" s="2" t="n">
        <f aca="false">BF79^0.04*BG79^0.22*BH79^0.51*BI79^0.06*BP79^0.17</f>
        <v>87.6962096357479</v>
      </c>
      <c r="BR79" s="0" t="str">
        <f aca="false">IF(BQ79&gt;=90, "Very Good", IF(BQ79&gt;=80, "Good", IF(BQ79&gt;=70, "Slightly Good", IF(BQ79&gt;=60, "Average", IF(BQ79&gt;=50, "Slightly Poor", IF(BQ79&gt;=40, "Poor", "Very Poor"))))))</f>
        <v>Good</v>
      </c>
      <c r="BT79" s="2" t="n">
        <f aca="false">9.81*LN(AH79)+30.6</f>
        <v>43.1659610239829</v>
      </c>
      <c r="BU79" s="0" t="str">
        <f aca="false">IF(BT79&lt;30, "Clean water", IF(AND(BT79&gt;=30, BT79&lt;40), "Hypolimia", IF(AND(BT79&gt;=40,BT79&lt;50), "Mesotrophic", IF(AND(BT79&gt;=50, BT79&lt;70), "Eutrophic", IF(BT79&gt;70,"Hypertrophic")))))</f>
        <v>Mesotrophic</v>
      </c>
      <c r="CM79" s="0" t="n">
        <f aca="false">IF(G79&gt;H79,1,0)</f>
        <v>0</v>
      </c>
      <c r="CO79" s="17" t="n">
        <f aca="false">14.652-0.41022*M79+0.007991*M79*M79-0.000077774*M79*M79*M79</f>
        <v>12.397274318128</v>
      </c>
      <c r="CP79" s="1" t="n">
        <f aca="false">F79/CO79*100</f>
        <v>100.828615058729</v>
      </c>
    </row>
    <row r="80" customFormat="false" ht="12.5" hidden="false" customHeight="false" outlineLevel="0" collapsed="false">
      <c r="A80" s="0" t="n">
        <v>79</v>
      </c>
      <c r="B80" s="15" t="s">
        <v>121</v>
      </c>
      <c r="C80" s="16" t="s">
        <v>122</v>
      </c>
      <c r="D80" s="0" t="s">
        <v>129</v>
      </c>
      <c r="E80" s="0" t="n">
        <v>7.8</v>
      </c>
      <c r="F80" s="0" t="n">
        <v>12.3</v>
      </c>
      <c r="G80" s="0" t="n">
        <v>1.9</v>
      </c>
      <c r="H80" s="0" t="n">
        <v>3.4</v>
      </c>
      <c r="I80" s="0" t="n">
        <v>0.9</v>
      </c>
      <c r="J80" s="0" t="n">
        <v>4.637</v>
      </c>
      <c r="K80" s="0" t="n">
        <v>0.047</v>
      </c>
      <c r="L80" s="0" t="n">
        <v>1.8</v>
      </c>
      <c r="M80" s="0" t="n">
        <v>7.1</v>
      </c>
      <c r="N80" s="0" t="n">
        <v>0</v>
      </c>
      <c r="O80" s="0" t="n">
        <v>346</v>
      </c>
      <c r="P80" s="0" t="n">
        <v>1700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</v>
      </c>
      <c r="AC80" s="0" t="n">
        <v>3.986</v>
      </c>
      <c r="AD80" s="0" t="n">
        <v>0.568</v>
      </c>
      <c r="AE80" s="0" t="n">
        <v>2.856</v>
      </c>
      <c r="AF80" s="0" t="n">
        <v>0.039</v>
      </c>
      <c r="AG80" s="0" t="n">
        <v>0.032</v>
      </c>
      <c r="AH80" s="0" t="n">
        <v>1.3</v>
      </c>
      <c r="AJ80" s="0" t="n">
        <v>42</v>
      </c>
      <c r="AP80" s="0" t="n">
        <v>0</v>
      </c>
      <c r="AY80" s="0" t="n">
        <v>0</v>
      </c>
      <c r="BF80" s="0" t="n">
        <f aca="false">IF(E80&lt;11,-3.6797*E80^2+48.115*E80-53.83,280.92*EXP(-0.2027*E80))</f>
        <v>97.5940520000001</v>
      </c>
      <c r="BG80" s="1" t="n">
        <f aca="false">32.208*LN(F80)+21.438</f>
        <v>102.267173042683</v>
      </c>
      <c r="BH80" s="1" t="n">
        <f aca="false">IF(G80&lt;=2, -10*G80+100, 88.958*EXP(-0.0755*G80))</f>
        <v>81</v>
      </c>
      <c r="BI80" s="1" t="n">
        <f aca="false">IF(I80&lt;=100, 0.0053*(I80)^2-1.0332*I80+100.76, 122.82*EXP(-0.0092*I80))</f>
        <v>99.834413</v>
      </c>
      <c r="BJ80" s="0" t="n">
        <f aca="false">IF(P80&lt;=1000, -6.942*LN(P80)+107.59, -36.304*LN(P80)+310.72)</f>
        <v>40.6769243252715</v>
      </c>
      <c r="BK80" s="0" t="n">
        <f aca="false">BF80^0.04*BG80^0.22*BH80^0.51*BI80^0.06*BJ80^0.17</f>
        <v>77.3735036641006</v>
      </c>
      <c r="BL80" s="0" t="str">
        <f aca="false">IF(BK80&gt;=90, "Very Good", IF(BK80&gt;=80, "Good", IF(BK80&gt;=70, "Slightly Good", IF(BK80&gt;=60, "Average", IF(BK80&gt;=50, "Slightly Poor", IF(BK80&gt;=40, "Poor", "Very Poor"))))))</f>
        <v>Slightly Good</v>
      </c>
      <c r="BM80" s="2" t="n">
        <f aca="false">IF(P80&lt;=1000, -6.942*LN(P80)+107.59, IF(AND(P80&gt;1000, P80&lt;=5213),-36.304*LN(P80)+310.72, IF(P80&gt;5213, 10)))</f>
        <v>40.6769243252715</v>
      </c>
      <c r="BN80" s="2" t="n">
        <f aca="false">BF80^0.04*BG80^0.22*BH80^0.51*BI80^0.06*BM80^0.17</f>
        <v>77.3735036641006</v>
      </c>
      <c r="BO80" s="3" t="str">
        <f aca="false">IF(BN80&gt;=90, "Very Good", IF(BN80&gt;=80, "Good", IF(BN80&gt;=70, "Slightly Good", IF(BN80&gt;=60, "Average", IF(BN80&gt;=50, "Slightly Poor", IF(BN80&gt;=40, "Poor", "Very Poor"))))))</f>
        <v>Slightly Good</v>
      </c>
      <c r="BP80" s="2" t="n">
        <f aca="false">IF(AJ80&lt;=1000, -6.942*LN(AJ80)+107.59, IF(AND(AJ80&gt;1000, AJ80&lt;=5213),-36.304*LN(AJ80)+310.72, IF(AJ80&gt;5213, 10)))</f>
        <v>81.6430975098769</v>
      </c>
      <c r="BQ80" s="2" t="n">
        <f aca="false">BF80^0.04*BG80^0.22*BH80^0.51*BI80^0.06*BP80^0.17</f>
        <v>87.1022543530478</v>
      </c>
      <c r="BR80" s="0" t="str">
        <f aca="false">IF(BQ80&gt;=90, "Very Good", IF(BQ80&gt;=80, "Good", IF(BQ80&gt;=70, "Slightly Good", IF(BQ80&gt;=60, "Average", IF(BQ80&gt;=50, "Slightly Poor", IF(BQ80&gt;=40, "Poor", "Very Poor"))))))</f>
        <v>Good</v>
      </c>
      <c r="BT80" s="2" t="n">
        <f aca="false">9.81*LN(AH80)+30.6</f>
        <v>33.1737934344261</v>
      </c>
      <c r="BU80" s="0" t="str">
        <f aca="false">IF(BT80&lt;30, "Clean water", IF(AND(BT80&gt;=30, BT80&lt;40), "Hypolimia", IF(AND(BT80&gt;=40,BT80&lt;50), "Mesotrophic", IF(AND(BT80&gt;=50, BT80&lt;70), "Eutrophic", IF(BT80&gt;70,"Hypertrophic")))))</f>
        <v>Hypolimia</v>
      </c>
      <c r="CM80" s="0" t="n">
        <f aca="false">IF(G80&gt;H80,1,0)</f>
        <v>0</v>
      </c>
      <c r="CO80" s="17" t="n">
        <f aca="false">14.652-0.41022*M80+0.007991*M80*M80-0.000077774*M80*M80*M80</f>
        <v>12.114428139886</v>
      </c>
      <c r="CP80" s="1" t="n">
        <f aca="false">F80/CO80*100</f>
        <v>101.531825175495</v>
      </c>
    </row>
    <row r="81" customFormat="false" ht="12.5" hidden="false" customHeight="false" outlineLevel="0" collapsed="false">
      <c r="A81" s="0" t="n">
        <v>80</v>
      </c>
      <c r="B81" s="15" t="s">
        <v>123</v>
      </c>
      <c r="C81" s="16" t="s">
        <v>124</v>
      </c>
      <c r="D81" s="0" t="s">
        <v>129</v>
      </c>
      <c r="E81" s="0" t="n">
        <v>7.4</v>
      </c>
      <c r="F81" s="0" t="n">
        <v>10.3</v>
      </c>
      <c r="G81" s="0" t="n">
        <v>1.9</v>
      </c>
      <c r="H81" s="0" t="n">
        <v>7.3</v>
      </c>
      <c r="I81" s="0" t="n">
        <v>5.2</v>
      </c>
      <c r="J81" s="0" t="n">
        <v>9.612</v>
      </c>
      <c r="K81" s="0" t="n">
        <v>0.132</v>
      </c>
      <c r="L81" s="0" t="n">
        <v>4.8</v>
      </c>
      <c r="M81" s="0" t="n">
        <v>8.5</v>
      </c>
      <c r="N81" s="0" t="n">
        <v>0</v>
      </c>
      <c r="O81" s="0" t="n">
        <v>583</v>
      </c>
      <c r="P81" s="0" t="n">
        <v>5000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</v>
      </c>
      <c r="AC81" s="0" t="n">
        <v>9.101</v>
      </c>
      <c r="AD81" s="0" t="n">
        <v>2.475</v>
      </c>
      <c r="AE81" s="0" t="n">
        <v>5.336</v>
      </c>
      <c r="AF81" s="0" t="n">
        <v>0.085</v>
      </c>
      <c r="AG81" s="0" t="n">
        <v>0.056</v>
      </c>
      <c r="AH81" s="0" t="n">
        <v>1.3</v>
      </c>
      <c r="AJ81" s="0" t="n">
        <v>100</v>
      </c>
      <c r="AP81" s="0" t="n">
        <v>0</v>
      </c>
      <c r="AY81" s="0" t="n">
        <v>0</v>
      </c>
      <c r="BF81" s="0" t="n">
        <f aca="false">IF(E81&lt;11,-3.6797*E81^2+48.115*E81-53.83,280.92*EXP(-0.2027*E81))</f>
        <v>100.720628</v>
      </c>
      <c r="BG81" s="1" t="n">
        <f aca="false">32.208*LN(F81)+21.438</f>
        <v>96.5516905777479</v>
      </c>
      <c r="BH81" s="1" t="n">
        <f aca="false">IF(G81&lt;=2, -10*G81+100, 88.958*EXP(-0.0755*G81))</f>
        <v>81</v>
      </c>
      <c r="BI81" s="1" t="n">
        <f aca="false">IF(I81&lt;=100, 0.0053*(I81)^2-1.0332*I81+100.76, 122.82*EXP(-0.0092*I81))</f>
        <v>95.530672</v>
      </c>
      <c r="BJ81" s="0" t="n">
        <f aca="false">IF(P81&lt;=1000, -6.942*LN(P81)+107.59, -36.304*LN(P81)+310.72)</f>
        <v>1.5118183788249</v>
      </c>
      <c r="BK81" s="0" t="n">
        <f aca="false">BF81^0.04*BG81^0.22*BH81^0.51*BI81^0.06*BJ81^0.17</f>
        <v>43.59360414661</v>
      </c>
      <c r="BL81" s="0" t="str">
        <f aca="false">IF(BK81&gt;=90, "Very Good", IF(BK81&gt;=80, "Good", IF(BK81&gt;=70, "Slightly Good", IF(BK81&gt;=60, "Average", IF(BK81&gt;=50, "Slightly Poor", IF(BK81&gt;=40, "Poor", "Very Poor"))))))</f>
        <v>Poor</v>
      </c>
      <c r="BM81" s="2" t="n">
        <f aca="false">IF(P81&lt;=1000, -6.942*LN(P81)+107.59, IF(AND(P81&gt;1000, P81&lt;=5213),-36.304*LN(P81)+310.72, IF(P81&gt;5213, 10)))</f>
        <v>1.5118183788249</v>
      </c>
      <c r="BN81" s="2" t="n">
        <f aca="false">BF81^0.04*BG81^0.22*BH81^0.51*BI81^0.06*BM81^0.17</f>
        <v>43.59360414661</v>
      </c>
      <c r="BO81" s="3" t="str">
        <f aca="false">IF(BN81&gt;=90, "Very Good", IF(BN81&gt;=80, "Good", IF(BN81&gt;=70, "Slightly Good", IF(BN81&gt;=60, "Average", IF(BN81&gt;=50, "Slightly Poor", IF(BN81&gt;=40, "Poor", "Very Poor"))))))</f>
        <v>Poor</v>
      </c>
      <c r="BP81" s="2" t="n">
        <f aca="false">IF(AJ81&lt;=1000, -6.942*LN(AJ81)+107.59, IF(AND(AJ81&gt;1000, AJ81&lt;=5213),-36.304*LN(AJ81)+310.72, IF(AJ81&gt;5213, 10)))</f>
        <v>75.6209085688707</v>
      </c>
      <c r="BQ81" s="2" t="n">
        <f aca="false">BF81^0.04*BG81^0.22*BH81^0.51*BI81^0.06*BP81^0.17</f>
        <v>84.776788800179</v>
      </c>
      <c r="BR81" s="0" t="str">
        <f aca="false">IF(BQ81&gt;=90, "Very Good", IF(BQ81&gt;=80, "Good", IF(BQ81&gt;=70, "Slightly Good", IF(BQ81&gt;=60, "Average", IF(BQ81&gt;=50, "Slightly Poor", IF(BQ81&gt;=40, "Poor", "Very Poor"))))))</f>
        <v>Good</v>
      </c>
      <c r="BT81" s="2" t="n">
        <f aca="false">9.81*LN(AH81)+30.6</f>
        <v>33.1737934344261</v>
      </c>
      <c r="BU81" s="0" t="str">
        <f aca="false">IF(BT81&lt;30, "Clean water", IF(AND(BT81&gt;=30, BT81&lt;40), "Hypolimia", IF(AND(BT81&gt;=40,BT81&lt;50), "Mesotrophic", IF(AND(BT81&gt;=50, BT81&lt;70), "Eutrophic", IF(BT81&gt;70,"Hypertrophic")))))</f>
        <v>Hypolimia</v>
      </c>
      <c r="CM81" s="0" t="n">
        <f aca="false">IF(G81&gt;H81,1,0)</f>
        <v>0</v>
      </c>
      <c r="CO81" s="17" t="n">
        <f aca="false">14.652-0.41022*M81+0.007991*M81*M81-0.000077774*M81*M81*M81</f>
        <v>11.69471679225</v>
      </c>
      <c r="CP81" s="1" t="n">
        <f aca="false">F81/CO81*100</f>
        <v>88.0739583777329</v>
      </c>
    </row>
    <row r="82" s="18" customFormat="true" ht="12.5" hidden="false" customHeight="false" outlineLevel="0" collapsed="false">
      <c r="A82" s="18" t="n">
        <v>81</v>
      </c>
      <c r="B82" s="19" t="s">
        <v>125</v>
      </c>
      <c r="C82" s="18" t="s">
        <v>126</v>
      </c>
      <c r="D82" s="18" t="s">
        <v>129</v>
      </c>
      <c r="E82" s="18" t="n">
        <v>8.2</v>
      </c>
      <c r="F82" s="18" t="n">
        <v>12.3</v>
      </c>
      <c r="G82" s="18" t="n">
        <v>6.3</v>
      </c>
      <c r="H82" s="18" t="n">
        <v>3.6</v>
      </c>
      <c r="I82" s="18" t="n">
        <v>2.3</v>
      </c>
      <c r="J82" s="18" t="n">
        <v>12.728</v>
      </c>
      <c r="K82" s="18" t="n">
        <v>0.027</v>
      </c>
      <c r="L82" s="18" t="n">
        <v>1.9</v>
      </c>
      <c r="M82" s="18" t="n">
        <v>7.9</v>
      </c>
      <c r="N82" s="18" t="n">
        <v>0</v>
      </c>
      <c r="O82" s="18" t="n">
        <v>563</v>
      </c>
      <c r="P82" s="18" t="n">
        <v>20000</v>
      </c>
      <c r="Q82" s="18" t="n">
        <v>0</v>
      </c>
      <c r="R82" s="18" t="n">
        <v>0</v>
      </c>
      <c r="S82" s="18" t="n">
        <v>0</v>
      </c>
      <c r="T82" s="18" t="n">
        <v>0</v>
      </c>
      <c r="U82" s="18" t="n">
        <v>0</v>
      </c>
      <c r="V82" s="18" t="n">
        <v>0</v>
      </c>
      <c r="AC82" s="18" t="n">
        <v>11.017</v>
      </c>
      <c r="AD82" s="18" t="n">
        <v>3.705</v>
      </c>
      <c r="AE82" s="18" t="n">
        <v>6.407</v>
      </c>
      <c r="AF82" s="18" t="n">
        <v>0.022</v>
      </c>
      <c r="AG82" s="18" t="n">
        <v>0.012</v>
      </c>
      <c r="AH82" s="18" t="n">
        <v>3.6</v>
      </c>
      <c r="AJ82" s="18" t="n">
        <v>800</v>
      </c>
      <c r="AP82" s="18" t="n">
        <v>0</v>
      </c>
      <c r="AY82" s="18" t="n">
        <v>0</v>
      </c>
      <c r="BF82" s="18" t="n">
        <f aca="false">IF(E82&lt;11,-3.6797*E82^2+48.115*E82-53.83,280.92*EXP(-0.2027*E82))</f>
        <v>93.289972</v>
      </c>
      <c r="BG82" s="20" t="n">
        <f aca="false">32.208*LN(F82)+21.438</f>
        <v>102.267173042683</v>
      </c>
      <c r="BH82" s="20" t="n">
        <f aca="false">IF(G82&lt;=2, -10*G82+100, 88.958*EXP(-0.0755*G82))</f>
        <v>55.2857034641278</v>
      </c>
      <c r="BI82" s="20" t="n">
        <f aca="false">IF(I82&lt;=100, 0.0053*(I82)^2-1.0332*I82+100.76, 122.82*EXP(-0.0092*I82))</f>
        <v>98.411677</v>
      </c>
      <c r="BJ82" s="18" t="n">
        <f aca="false">IF(P82&lt;=1000, -6.942*LN(P82)+107.59, -36.304*LN(P82)+310.72)</f>
        <v>-48.8162121072716</v>
      </c>
      <c r="BK82" s="18" t="e">
        <f aca="false">BF82^0.04*BG82^0.22*BH82^0.51*BI82^0.06*BJ82^0.17</f>
        <v>#NUM!</v>
      </c>
      <c r="BL82" s="18" t="e">
        <f aca="false">IF(BK82&gt;=90, "Very Good", IF(BK82&gt;=80, "Good", IF(BK82&gt;=70, "Slightly Good", IF(BK82&gt;=60, "Average", IF(BK82&gt;=50, "Slightly Poor", IF(BK82&gt;=40, "Poor", "Very Poor"))))))</f>
        <v>#NUM!</v>
      </c>
      <c r="BM82" s="21" t="n">
        <f aca="false">IF(P82&lt;=1000, -6.942*LN(P82)+107.59, IF(AND(P82&gt;1000, P82&lt;=5213),-36.304*LN(P82)+310.72, IF(P82&gt;5213, 10)))</f>
        <v>10</v>
      </c>
      <c r="BN82" s="21" t="n">
        <f aca="false">BF82^0.04*BG82^0.22*BH82^0.51*BI82^0.06*BM82^0.17</f>
        <v>50.0323290407432</v>
      </c>
      <c r="BO82" s="22" t="str">
        <f aca="false">IF(BN82&gt;=90, "Very Good", IF(BN82&gt;=80, "Good", IF(BN82&gt;=70, "Slightly Good", IF(BN82&gt;=60, "Average", IF(BN82&gt;=50, "Slightly Poor", IF(BN82&gt;=40, "Poor", "Very Poor"))))))</f>
        <v>Slightly Poor</v>
      </c>
      <c r="BP82" s="21" t="n">
        <f aca="false">IF(AJ82&lt;=1000, -6.942*LN(AJ82)+107.59, IF(AND(AJ82&gt;1000, AJ82&lt;=5213),-36.304*LN(AJ82)+310.72, IF(AJ82&gt;5213, 10)))</f>
        <v>61.1854253865293</v>
      </c>
      <c r="BQ82" s="21" t="n">
        <f aca="false">BF82^0.04*BG82^0.22*BH82^0.51*BI82^0.06*BP82^0.17</f>
        <v>68.0739383984018</v>
      </c>
      <c r="BR82" s="18" t="str">
        <f aca="false">IF(BQ82&gt;=90, "Very Good", IF(BQ82&gt;=80, "Good", IF(BQ82&gt;=70, "Slightly Good", IF(BQ82&gt;=60, "Average", IF(BQ82&gt;=50, "Slightly Poor", IF(BQ82&gt;=40, "Poor", "Very Poor"))))))</f>
        <v>Average</v>
      </c>
      <c r="BT82" s="21" t="n">
        <f aca="false">9.81*LN(AH82)+30.6</f>
        <v>43.1659610239829</v>
      </c>
      <c r="BU82" s="18" t="str">
        <f aca="false">IF(BT82&lt;30, "Clean water", IF(AND(BT82&gt;=30, BT82&lt;40), "Hypolimia", IF(AND(BT82&gt;=40,BT82&lt;50), "Mesotrophic", IF(AND(BT82&gt;=50, BT82&lt;70), "Eutrophic", IF(BT82&gt;70,"Hypertrophic")))))</f>
        <v>Mesotrophic</v>
      </c>
      <c r="CM82" s="18" t="n">
        <f aca="false">IF(G82&gt;H82,1,0)</f>
        <v>1</v>
      </c>
      <c r="CO82" s="17" t="n">
        <f aca="false">14.652-0.41022*M82+0.007991*M82*M82-0.000077774*M82*M82*M82</f>
        <v>11.871634694814</v>
      </c>
      <c r="CP82" s="1" t="n">
        <f aca="false">F82/CO82*100</f>
        <v>103.608309354171</v>
      </c>
    </row>
    <row r="83" customFormat="false" ht="12.5" hidden="false" customHeight="false" outlineLevel="0" collapsed="false">
      <c r="A83" s="0" t="n">
        <v>82</v>
      </c>
      <c r="B83" s="15" t="s">
        <v>72</v>
      </c>
      <c r="C83" s="16" t="s">
        <v>73</v>
      </c>
      <c r="D83" s="0" t="s">
        <v>130</v>
      </c>
      <c r="E83" s="0" t="n">
        <v>7.7</v>
      </c>
      <c r="F83" s="0" t="n">
        <v>11.4</v>
      </c>
      <c r="G83" s="0" t="n">
        <v>3.6</v>
      </c>
      <c r="H83" s="0" t="n">
        <v>6</v>
      </c>
      <c r="I83" s="0" t="n">
        <v>11.1</v>
      </c>
      <c r="J83" s="0" t="n">
        <v>4.503</v>
      </c>
      <c r="K83" s="0" t="n">
        <v>0.087</v>
      </c>
      <c r="L83" s="0" t="n">
        <v>2.6</v>
      </c>
      <c r="M83" s="0" t="n">
        <v>16.1</v>
      </c>
      <c r="N83" s="0" t="n">
        <v>0</v>
      </c>
      <c r="O83" s="0" t="n">
        <v>299</v>
      </c>
      <c r="P83" s="0" t="n">
        <v>10875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</v>
      </c>
      <c r="AC83" s="0" t="n">
        <v>4.19</v>
      </c>
      <c r="AD83" s="0" t="n">
        <v>0.734</v>
      </c>
      <c r="AE83" s="0" t="n">
        <v>2.88</v>
      </c>
      <c r="AF83" s="0" t="n">
        <v>0.035</v>
      </c>
      <c r="AG83" s="0" t="n">
        <v>0.01</v>
      </c>
      <c r="AH83" s="0" t="n">
        <v>9</v>
      </c>
      <c r="AJ83" s="0" t="n">
        <v>778</v>
      </c>
      <c r="AP83" s="0" t="n">
        <v>0</v>
      </c>
      <c r="AY83" s="0" t="n">
        <v>0</v>
      </c>
      <c r="BF83" s="0" t="n">
        <f aca="false">IF(E83&lt;11,-3.6797*E83^2+48.115*E83-53.83,280.92*EXP(-0.2027*E83))</f>
        <v>98.486087</v>
      </c>
      <c r="BG83" s="1" t="n">
        <f aca="false">32.208*LN(F83)+21.438</f>
        <v>99.8198189507377</v>
      </c>
      <c r="BH83" s="1" t="n">
        <f aca="false">IF(G83&lt;=2, -10*G83+100, 88.958*EXP(-0.0755*G83))</f>
        <v>67.7865873198524</v>
      </c>
      <c r="BI83" s="1" t="n">
        <f aca="false">IF(I83&lt;=100, 0.0053*(I83)^2-1.0332*I83+100.76, 122.82*EXP(-0.0092*I83))</f>
        <v>89.944493</v>
      </c>
      <c r="BJ83" s="0" t="n">
        <f aca="false">IF(P83&lt;=1000, -6.942*LN(P83)+107.59, -36.304*LN(P83)+310.72)</f>
        <v>-26.6974302586587</v>
      </c>
      <c r="BK83" s="0" t="e">
        <f aca="false">BF83^0.04*BG83^0.22*BH83^0.51*BI83^0.06*BJ83^0.17</f>
        <v>#NUM!</v>
      </c>
      <c r="BL83" s="0" t="e">
        <f aca="false">IF(BK83&gt;=90, "Very Good", IF(BK83&gt;=80, "Good", IF(BK83&gt;=70, "Slightly Good", IF(BK83&gt;=60, "Average", IF(BK83&gt;=50, "Slightly Poor", IF(BK83&gt;=40, "Poor", "Very Poor"))))))</f>
        <v>#NUM!</v>
      </c>
      <c r="BM83" s="2" t="n">
        <f aca="false">IF(P83&lt;=1000, -6.942*LN(P83)+107.59, IF(AND(P83&gt;1000, P83&lt;=5213),-36.304*LN(P83)+310.72, IF(P83&gt;5213, 10)))</f>
        <v>10</v>
      </c>
      <c r="BN83" s="2" t="n">
        <f aca="false">BF83^0.04*BG83^0.22*BH83^0.51*BI83^0.06*BM83^0.17</f>
        <v>55.0407678442901</v>
      </c>
      <c r="BO83" s="3" t="str">
        <f aca="false">IF(BN83&gt;=90, "Very Good", IF(BN83&gt;=80, "Good", IF(BN83&gt;=70, "Slightly Good", IF(BN83&gt;=60, "Average", IF(BN83&gt;=50, "Slightly Poor", IF(BN83&gt;=40, "Poor", "Very Poor"))))))</f>
        <v>Slightly Poor</v>
      </c>
      <c r="BP83" s="2" t="n">
        <f aca="false">IF(AJ83&lt;=1000, -6.942*LN(AJ83)+107.59, IF(AND(AJ83&gt;1000, AJ83&lt;=5213),-36.304*LN(AJ83)+310.72, IF(AJ83&gt;5213, 10)))</f>
        <v>61.3790044691536</v>
      </c>
      <c r="BQ83" s="2" t="n">
        <f aca="false">BF83^0.04*BG83^0.22*BH83^0.51*BI83^0.06*BP83^0.17</f>
        <v>74.9286411633823</v>
      </c>
      <c r="BR83" s="0" t="str">
        <f aca="false">IF(BQ83&gt;=90, "Very Good", IF(BQ83&gt;=80, "Good", IF(BQ83&gt;=70, "Slightly Good", IF(BQ83&gt;=60, "Average", IF(BQ83&gt;=50, "Slightly Poor", IF(BQ83&gt;=40, "Poor", "Very Poor"))))))</f>
        <v>Slightly Good</v>
      </c>
      <c r="BT83" s="2" t="n">
        <f aca="false">9.81*LN(AH83)+30.6</f>
        <v>52.1547731036683</v>
      </c>
      <c r="BU83" s="0" t="str">
        <f aca="false">IF(BT83&lt;30, "Clean water", IF(AND(BT83&gt;=30, BT83&lt;40), "Hypolimia", IF(AND(BT83&gt;=40,BT83&lt;50), "Mesotrophic", IF(AND(BT83&gt;=50, BT83&lt;70), "Eutrophic", IF(BT83&gt;70,"Hypertrophic")))))</f>
        <v>Eutrophic</v>
      </c>
      <c r="CM83" s="0" t="n">
        <f aca="false">IF(G83&gt;H83,1,0)</f>
        <v>0</v>
      </c>
      <c r="CO83" s="17" t="n">
        <f aca="false">14.652-0.41022*M83+0.007991*M83*M83-0.000077774*M83*M83*M83</f>
        <v>9.794232353506</v>
      </c>
      <c r="CP83" s="1" t="n">
        <f aca="false">F83/CO83*100</f>
        <v>116.39503320461</v>
      </c>
    </row>
    <row r="84" customFormat="false" ht="12.5" hidden="false" customHeight="false" outlineLevel="0" collapsed="false">
      <c r="A84" s="0" t="n">
        <v>83</v>
      </c>
      <c r="B84" s="15" t="s">
        <v>131</v>
      </c>
      <c r="C84" s="16" t="s">
        <v>132</v>
      </c>
      <c r="D84" s="0" t="s">
        <v>130</v>
      </c>
      <c r="E84" s="0" t="n">
        <v>8.8</v>
      </c>
      <c r="F84" s="0" t="n">
        <v>14.2</v>
      </c>
      <c r="G84" s="0" t="n">
        <v>3.7</v>
      </c>
      <c r="H84" s="0" t="n">
        <v>5.9</v>
      </c>
      <c r="I84" s="0" t="n">
        <v>6</v>
      </c>
      <c r="J84" s="0" t="n">
        <v>3.292</v>
      </c>
      <c r="K84" s="0" t="n">
        <v>0.103</v>
      </c>
      <c r="L84" s="0" t="n">
        <v>5.3</v>
      </c>
      <c r="M84" s="0" t="n">
        <v>20.3</v>
      </c>
      <c r="O84" s="0" t="n">
        <v>465</v>
      </c>
      <c r="BD84" s="0" t="n">
        <v>0.034</v>
      </c>
      <c r="BF84" s="0" t="n">
        <f aca="false">IF(E84&lt;11,-3.6797*E84^2+48.115*E84-53.83,280.92*EXP(-0.2027*E84))</f>
        <v>84.626032</v>
      </c>
      <c r="BG84" s="1" t="n">
        <f aca="false">32.208*LN(F84)+21.438</f>
        <v>106.893617196069</v>
      </c>
      <c r="BH84" s="1" t="n">
        <f aca="false">IF(G84&lt;=2, -10*G84+100, 88.958*EXP(-0.0755*G84))</f>
        <v>67.2767257350167</v>
      </c>
      <c r="BI84" s="1" t="n">
        <f aca="false">IF(I84&lt;=100, 0.0053*(I84)^2-1.0332*I84+100.76, 122.82*EXP(-0.0092*I84))</f>
        <v>94.7516</v>
      </c>
      <c r="BJ84" s="0" t="e">
        <f aca="false">IF(P84&lt;=1000, -6.942*LN(P84)+107.59, -36.304*LN(P84)+310.72)</f>
        <v>#VALUE!</v>
      </c>
      <c r="BK84" s="0" t="e">
        <f aca="false">BF84^0.04*BG84^0.22*BH84^0.51*BI84^0.06*BJ84^0.17</f>
        <v>#VALUE!</v>
      </c>
      <c r="BL84" s="0" t="e">
        <f aca="false">IF(BK84&gt;=90, "Very Good", IF(BK84&gt;=80, "Good", IF(BK84&gt;=70, "Slightly Good", IF(BK84&gt;=60, "Average", IF(BK84&gt;=50, "Slightly Poor", IF(BK84&gt;=40, "Poor", "Very Poor"))))))</f>
        <v>#VALUE!</v>
      </c>
      <c r="BM84" s="2" t="e">
        <f aca="false">IF(P84&lt;=1000, -6.942*LN(P84)+107.59, IF(AND(P84&gt;1000, P84&lt;=5213),-36.304*LN(P84)+310.72, IF(P84&gt;5213, 10)))</f>
        <v>#VALUE!</v>
      </c>
      <c r="BN84" s="2" t="e">
        <f aca="false">BF84^0.04*BG84^0.22*BH84^0.51*BI84^0.06*BM84^0.17</f>
        <v>#VALUE!</v>
      </c>
      <c r="BO84" s="3" t="e">
        <f aca="false">IF(BN84&gt;=90, "Very Good", IF(BN84&gt;=80, "Good", IF(BN84&gt;=70, "Slightly Good", IF(BN84&gt;=60, "Average", IF(BN84&gt;=50, "Slightly Poor", IF(BN84&gt;=40, "Poor", "Very Poor"))))))</f>
        <v>#VALUE!</v>
      </c>
      <c r="BP84" s="2" t="e">
        <f aca="false">IF(AJ84&lt;=1000, -6.942*LN(AJ84)+107.59, IF(AND(AJ84&gt;1000, AJ84&lt;=5213),-36.304*LN(AJ84)+310.72, IF(AJ84&gt;5213, 10)))</f>
        <v>#VALUE!</v>
      </c>
      <c r="BQ84" s="2" t="e">
        <f aca="false">BF84^0.04*BG84^0.22*BH84^0.51*BI84^0.06*BP84^0.17</f>
        <v>#VALUE!</v>
      </c>
      <c r="BR84" s="0" t="e">
        <f aca="false">IF(BQ84&gt;=90, "Very Good", IF(BQ84&gt;=80, "Good", IF(BQ84&gt;=70, "Slightly Good", IF(BQ84&gt;=60, "Average", IF(BQ84&gt;=50, "Slightly Poor", IF(BQ84&gt;=40, "Poor", "Very Poor"))))))</f>
        <v>#VALUE!</v>
      </c>
      <c r="BT84" s="2" t="e">
        <f aca="false">9.81*LN(AH84)+30.6</f>
        <v>#VALUE!</v>
      </c>
      <c r="BU84" s="0" t="e">
        <f aca="false">IF(BT84&lt;30, "Clean water", IF(AND(BT84&gt;=30, BT84&lt;40), "Hypolimia", IF(AND(BT84&gt;=40,BT84&lt;50), "Mesotrophic", IF(AND(BT84&gt;=50, BT84&lt;70), "Eutrophic", IF(BT84&gt;70,"Hypertrophic")))))</f>
        <v>#VALUE!</v>
      </c>
      <c r="CM84" s="0" t="n">
        <f aca="false">IF(G84&gt;H84,1,0)</f>
        <v>0</v>
      </c>
      <c r="CO84" s="17" t="n">
        <f aca="false">14.652-0.41022*M84+0.007991*M84*M84-0.000077774*M84*M84*M84</f>
        <v>8.966932470502</v>
      </c>
      <c r="CP84" s="1" t="n">
        <f aca="false">F84/CO84*100</f>
        <v>158.359617926341</v>
      </c>
    </row>
    <row r="85" customFormat="false" ht="12.5" hidden="false" customHeight="false" outlineLevel="0" collapsed="false">
      <c r="A85" s="0" t="n">
        <v>84</v>
      </c>
      <c r="B85" s="15" t="s">
        <v>75</v>
      </c>
      <c r="C85" s="16" t="s">
        <v>76</v>
      </c>
      <c r="D85" s="0" t="s">
        <v>130</v>
      </c>
      <c r="E85" s="0" t="n">
        <v>8</v>
      </c>
      <c r="F85" s="0" t="n">
        <v>9.6</v>
      </c>
      <c r="G85" s="0" t="n">
        <v>3.7</v>
      </c>
      <c r="H85" s="0" t="n">
        <v>6.8</v>
      </c>
      <c r="I85" s="0" t="n">
        <v>5.6</v>
      </c>
      <c r="J85" s="0" t="n">
        <v>5.376</v>
      </c>
      <c r="K85" s="0" t="n">
        <v>0.192</v>
      </c>
      <c r="L85" s="0" t="n">
        <v>2.8</v>
      </c>
      <c r="M85" s="0" t="n">
        <v>12.6</v>
      </c>
      <c r="N85" s="0" t="n">
        <v>0</v>
      </c>
      <c r="O85" s="0" t="n">
        <v>1465</v>
      </c>
      <c r="P85" s="0" t="n">
        <v>34000</v>
      </c>
      <c r="AC85" s="0" t="n">
        <v>4.838</v>
      </c>
      <c r="AD85" s="0" t="n">
        <v>1.343</v>
      </c>
      <c r="AE85" s="0" t="n">
        <v>2.944</v>
      </c>
      <c r="AF85" s="0" t="n">
        <v>0.141</v>
      </c>
      <c r="AG85" s="0" t="n">
        <v>0.108</v>
      </c>
      <c r="AH85" s="0" t="n">
        <v>20.4</v>
      </c>
      <c r="AJ85" s="0" t="n">
        <v>500</v>
      </c>
      <c r="BF85" s="0" t="n">
        <f aca="false">IF(E85&lt;11,-3.6797*E85^2+48.115*E85-53.83,280.92*EXP(-0.2027*E85))</f>
        <v>95.5892</v>
      </c>
      <c r="BG85" s="1" t="n">
        <f aca="false">32.208*LN(F85)+21.438</f>
        <v>94.2848658756438</v>
      </c>
      <c r="BH85" s="1" t="n">
        <f aca="false">IF(G85&lt;=2, -10*G85+100, 88.958*EXP(-0.0755*G85))</f>
        <v>67.2767257350167</v>
      </c>
      <c r="BI85" s="1" t="n">
        <f aca="false">IF(I85&lt;=100, 0.0053*(I85)^2-1.0332*I85+100.76, 122.82*EXP(-0.0092*I85))</f>
        <v>95.140288</v>
      </c>
      <c r="BJ85" s="0" t="n">
        <f aca="false">IF(P85&lt;=1000, -6.942*LN(P85)+107.59, -36.304*LN(P85)+310.72)</f>
        <v>-68.0801401338326</v>
      </c>
      <c r="BK85" s="0" t="e">
        <f aca="false">BF85^0.04*BG85^0.22*BH85^0.51*BI85^0.06*BJ85^0.17</f>
        <v>#NUM!</v>
      </c>
      <c r="BL85" s="0" t="e">
        <f aca="false">IF(BK85&gt;=90, "Very Good", IF(BK85&gt;=80, "Good", IF(BK85&gt;=70, "Slightly Good", IF(BK85&gt;=60, "Average", IF(BK85&gt;=50, "Slightly Poor", IF(BK85&gt;=40, "Poor", "Very Poor"))))))</f>
        <v>#NUM!</v>
      </c>
      <c r="BM85" s="2" t="n">
        <f aca="false">IF(P85&lt;=1000, -6.942*LN(P85)+107.59, IF(AND(P85&gt;1000, P85&lt;=5213),-36.304*LN(P85)+310.72, IF(P85&gt;5213, 10)))</f>
        <v>10</v>
      </c>
      <c r="BN85" s="2" t="n">
        <f aca="false">BF85^0.04*BG85^0.22*BH85^0.51*BI85^0.06*BM85^0.17</f>
        <v>54.2633410138836</v>
      </c>
      <c r="BO85" s="3" t="str">
        <f aca="false">IF(BN85&gt;=90, "Very Good", IF(BN85&gt;=80, "Good", IF(BN85&gt;=70, "Slightly Good", IF(BN85&gt;=60, "Average", IF(BN85&gt;=50, "Slightly Poor", IF(BN85&gt;=40, "Poor", "Very Poor"))))))</f>
        <v>Slightly Poor</v>
      </c>
      <c r="BP85" s="2" t="n">
        <f aca="false">IF(AJ85&lt;=1000, -6.942*LN(AJ85)+107.59, IF(AND(AJ85&gt;1000, AJ85&lt;=5213),-36.304*LN(AJ85)+310.72, IF(AJ85&gt;5213, 10)))</f>
        <v>64.4481905807532</v>
      </c>
      <c r="BQ85" s="2" t="n">
        <f aca="false">BF85^0.04*BG85^0.22*BH85^0.51*BI85^0.06*BP85^0.17</f>
        <v>74.4856057197468</v>
      </c>
      <c r="BR85" s="0" t="str">
        <f aca="false">IF(BQ85&gt;=90, "Very Good", IF(BQ85&gt;=80, "Good", IF(BQ85&gt;=70, "Slightly Good", IF(BQ85&gt;=60, "Average", IF(BQ85&gt;=50, "Slightly Poor", IF(BQ85&gt;=40, "Poor", "Very Poor"))))))</f>
        <v>Slightly Good</v>
      </c>
      <c r="BT85" s="2" t="n">
        <f aca="false">9.81*LN(AH85)+30.6</f>
        <v>60.1823973773402</v>
      </c>
      <c r="BU85" s="0" t="str">
        <f aca="false">IF(BT85&lt;30, "Clean water", IF(AND(BT85&gt;=30, BT85&lt;40), "Hypolimia", IF(AND(BT85&gt;=40,BT85&lt;50), "Mesotrophic", IF(AND(BT85&gt;=50, BT85&lt;70), "Eutrophic", IF(BT85&gt;70,"Hypertrophic")))))</f>
        <v>Eutrophic</v>
      </c>
      <c r="CM85" s="0" t="n">
        <f aca="false">IF(G85&gt;H85,1,0)</f>
        <v>0</v>
      </c>
      <c r="CO85" s="17" t="n">
        <f aca="false">14.652-0.41022*M85+0.007991*M85*M85-0.000077774*M85*M85*M85</f>
        <v>10.596301916976</v>
      </c>
      <c r="CP85" s="1" t="n">
        <f aca="false">F85/CO85*100</f>
        <v>90.5976450578493</v>
      </c>
    </row>
    <row r="86" customFormat="false" ht="12.5" hidden="false" customHeight="false" outlineLevel="0" collapsed="false">
      <c r="A86" s="0" t="n">
        <v>85</v>
      </c>
      <c r="B86" s="15" t="s">
        <v>77</v>
      </c>
      <c r="C86" s="16" t="s">
        <v>78</v>
      </c>
      <c r="D86" s="0" t="s">
        <v>130</v>
      </c>
      <c r="E86" s="0" t="n">
        <v>8.5</v>
      </c>
      <c r="F86" s="0" t="n">
        <v>12.1</v>
      </c>
      <c r="G86" s="0" t="n">
        <v>2.5</v>
      </c>
      <c r="H86" s="0" t="n">
        <v>4.2</v>
      </c>
      <c r="I86" s="0" t="n">
        <v>7.8</v>
      </c>
      <c r="J86" s="0" t="n">
        <v>2.794</v>
      </c>
      <c r="K86" s="0" t="n">
        <v>0.034</v>
      </c>
      <c r="L86" s="0" t="n">
        <v>3.7</v>
      </c>
      <c r="M86" s="0" t="n">
        <v>14.3</v>
      </c>
      <c r="N86" s="0" t="n">
        <v>0</v>
      </c>
      <c r="O86" s="0" t="n">
        <v>242</v>
      </c>
      <c r="P86" s="0" t="n">
        <v>440</v>
      </c>
      <c r="AC86" s="0" t="n">
        <v>2.491</v>
      </c>
      <c r="AD86" s="0" t="n">
        <v>0.046</v>
      </c>
      <c r="AE86" s="0" t="n">
        <v>2.007</v>
      </c>
      <c r="AF86" s="0" t="n">
        <v>0.009</v>
      </c>
      <c r="AG86" s="0" t="n">
        <v>0.002</v>
      </c>
      <c r="AH86" s="0" t="n">
        <v>14.5</v>
      </c>
      <c r="AJ86" s="0" t="n">
        <v>210</v>
      </c>
      <c r="BD86" s="0" t="n">
        <v>249.204</v>
      </c>
      <c r="BF86" s="0" t="n">
        <f aca="false">IF(E86&lt;11,-3.6797*E86^2+48.115*E86-53.83,280.92*EXP(-0.2027*E86))</f>
        <v>89.289175</v>
      </c>
      <c r="BG86" s="1" t="n">
        <f aca="false">32.208*LN(F86)+21.438</f>
        <v>101.739161217428</v>
      </c>
      <c r="BH86" s="1" t="n">
        <f aca="false">IF(G86&lt;=2, -10*G86+100, 88.958*EXP(-0.0755*G86))</f>
        <v>73.6566439219523</v>
      </c>
      <c r="BI86" s="1" t="n">
        <f aca="false">IF(I86&lt;=100, 0.0053*(I86)^2-1.0332*I86+100.76, 122.82*EXP(-0.0092*I86))</f>
        <v>93.023492</v>
      </c>
      <c r="BJ86" s="0" t="n">
        <f aca="false">IF(P86&lt;=1000, -6.942*LN(P86)+107.59, -36.304*LN(P86)+310.72)</f>
        <v>65.3356098457748</v>
      </c>
      <c r="BK86" s="0" t="n">
        <f aca="false">BF86^0.04*BG86^0.22*BH86^0.51*BI86^0.06*BJ86^0.17</f>
        <v>79.186013275607</v>
      </c>
      <c r="BL86" s="0" t="str">
        <f aca="false">IF(BK86&gt;=90, "Very Good", IF(BK86&gt;=80, "Good", IF(BK86&gt;=70, "Slightly Good", IF(BK86&gt;=60, "Average", IF(BK86&gt;=50, "Slightly Poor", IF(BK86&gt;=40, "Poor", "Very Poor"))))))</f>
        <v>Slightly Good</v>
      </c>
      <c r="BM86" s="2" t="n">
        <f aca="false">IF(P86&lt;=1000, -6.942*LN(P86)+107.59, IF(AND(P86&gt;1000, P86&lt;=5213),-36.304*LN(P86)+310.72, IF(P86&gt;5213, 10)))</f>
        <v>65.3356098457748</v>
      </c>
      <c r="BN86" s="2" t="n">
        <f aca="false">BF86^0.04*BG86^0.22*BH86^0.51*BI86^0.06*BM86^0.17</f>
        <v>79.186013275607</v>
      </c>
      <c r="BO86" s="3" t="str">
        <f aca="false">IF(BN86&gt;=90, "Very Good", IF(BN86&gt;=80, "Good", IF(BN86&gt;=70, "Slightly Good", IF(BN86&gt;=60, "Average", IF(BN86&gt;=50, "Slightly Poor", IF(BN86&gt;=40, "Poor", "Very Poor"))))))</f>
        <v>Slightly Good</v>
      </c>
      <c r="BP86" s="2" t="n">
        <f aca="false">IF(AJ86&lt;=1000, -6.942*LN(AJ86)+107.59, IF(AND(AJ86&gt;1000, AJ86&lt;=5213),-36.304*LN(AJ86)+310.72, IF(AJ86&gt;5213, 10)))</f>
        <v>70.4703795217593</v>
      </c>
      <c r="BQ86" s="2" t="n">
        <f aca="false">BF86^0.04*BG86^0.22*BH86^0.51*BI86^0.06*BP86^0.17</f>
        <v>80.2110332488831</v>
      </c>
      <c r="BR86" s="0" t="str">
        <f aca="false">IF(BQ86&gt;=90, "Very Good", IF(BQ86&gt;=80, "Good", IF(BQ86&gt;=70, "Slightly Good", IF(BQ86&gt;=60, "Average", IF(BQ86&gt;=50, "Slightly Poor", IF(BQ86&gt;=40, "Poor", "Very Poor"))))))</f>
        <v>Good</v>
      </c>
      <c r="BT86" s="2" t="n">
        <f aca="false">9.81*LN(AH86)+30.6</f>
        <v>56.8333982508743</v>
      </c>
      <c r="BU86" s="0" t="str">
        <f aca="false">IF(BT86&lt;30, "Clean water", IF(AND(BT86&gt;=30, BT86&lt;40), "Hypolimia", IF(AND(BT86&gt;=40,BT86&lt;50), "Mesotrophic", IF(AND(BT86&gt;=50, BT86&lt;70), "Eutrophic", IF(BT86&gt;70,"Hypertrophic")))))</f>
        <v>Eutrophic</v>
      </c>
      <c r="CM86" s="0" t="n">
        <f aca="false">IF(G86&gt;H86,1,0)</f>
        <v>0</v>
      </c>
      <c r="CO86" s="17" t="n">
        <f aca="false">14.652-0.41022*M86+0.007991*M86*M86-0.000077774*M86*M86*M86</f>
        <v>10.192506314782</v>
      </c>
      <c r="CP86" s="1" t="n">
        <f aca="false">F86/CO86*100</f>
        <v>118.714667681408</v>
      </c>
    </row>
    <row r="87" customFormat="false" ht="12.5" hidden="false" customHeight="false" outlineLevel="0" collapsed="false">
      <c r="A87" s="0" t="n">
        <v>86</v>
      </c>
      <c r="B87" s="15" t="s">
        <v>79</v>
      </c>
      <c r="C87" s="16" t="s">
        <v>80</v>
      </c>
      <c r="D87" s="0" t="s">
        <v>130</v>
      </c>
      <c r="E87" s="0" t="n">
        <v>7.6</v>
      </c>
      <c r="F87" s="0" t="n">
        <v>9.1</v>
      </c>
      <c r="G87" s="0" t="n">
        <v>3.7</v>
      </c>
      <c r="H87" s="0" t="n">
        <v>5.5</v>
      </c>
      <c r="I87" s="0" t="n">
        <v>10</v>
      </c>
      <c r="J87" s="0" t="n">
        <v>4.824</v>
      </c>
      <c r="K87" s="0" t="n">
        <v>0.104</v>
      </c>
      <c r="L87" s="0" t="n">
        <v>4.7</v>
      </c>
      <c r="M87" s="0" t="n">
        <v>15.1</v>
      </c>
      <c r="N87" s="0" t="n">
        <v>0</v>
      </c>
      <c r="O87" s="0" t="n">
        <v>288</v>
      </c>
      <c r="P87" s="0" t="n">
        <v>107200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AC87" s="0" t="n">
        <v>4.321</v>
      </c>
      <c r="AD87" s="0" t="n">
        <v>1.126</v>
      </c>
      <c r="AE87" s="0" t="n">
        <v>2.772</v>
      </c>
      <c r="AF87" s="0" t="n">
        <v>0.029</v>
      </c>
      <c r="AG87" s="0" t="n">
        <v>0.012</v>
      </c>
      <c r="AH87" s="0" t="n">
        <v>22.9</v>
      </c>
      <c r="AJ87" s="0" t="n">
        <v>9725</v>
      </c>
      <c r="AP87" s="0" t="n">
        <v>0</v>
      </c>
      <c r="AY87" s="0" t="n">
        <v>0</v>
      </c>
      <c r="BD87" s="0" t="n">
        <v>269.436</v>
      </c>
      <c r="BF87" s="0" t="n">
        <f aca="false">IF(E87&lt;11,-3.6797*E87^2+48.115*E87-53.83,280.92*EXP(-0.2027*E87))</f>
        <v>99.304528</v>
      </c>
      <c r="BG87" s="1" t="n">
        <f aca="false">32.208*LN(F87)+21.438</f>
        <v>92.5621023107425</v>
      </c>
      <c r="BH87" s="1" t="n">
        <f aca="false">IF(G87&lt;=2, -10*G87+100, 88.958*EXP(-0.0755*G87))</f>
        <v>67.2767257350167</v>
      </c>
      <c r="BI87" s="1" t="n">
        <f aca="false">IF(I87&lt;=100, 0.0053*(I87)^2-1.0332*I87+100.76, 122.82*EXP(-0.0092*I87))</f>
        <v>90.958</v>
      </c>
      <c r="BJ87" s="0" t="n">
        <f aca="false">IF(P87&lt;=1000, -6.942*LN(P87)+107.59, -36.304*LN(P87)+310.72)</f>
        <v>-109.769320258674</v>
      </c>
      <c r="BK87" s="0" t="e">
        <f aca="false">BF87^0.04*BG87^0.22*BH87^0.51*BI87^0.06*BJ87^0.17</f>
        <v>#NUM!</v>
      </c>
      <c r="BL87" s="0" t="e">
        <f aca="false">IF(BK87&gt;=90, "Very Good", IF(BK87&gt;=80, "Good", IF(BK87&gt;=70, "Slightly Good", IF(BK87&gt;=60, "Average", IF(BK87&gt;=50, "Slightly Poor", IF(BK87&gt;=40, "Poor", "Very Poor"))))))</f>
        <v>#NUM!</v>
      </c>
      <c r="BM87" s="2" t="n">
        <f aca="false">IF(P87&lt;=1000, -6.942*LN(P87)+107.59, IF(AND(P87&gt;1000, P87&lt;=5213),-36.304*LN(P87)+310.72, IF(P87&gt;5213, 10)))</f>
        <v>10</v>
      </c>
      <c r="BN87" s="2" t="n">
        <f aca="false">BF87^0.04*BG87^0.22*BH87^0.51*BI87^0.06*BM87^0.17</f>
        <v>53.9803373385583</v>
      </c>
      <c r="BO87" s="3" t="str">
        <f aca="false">IF(BN87&gt;=90, "Very Good", IF(BN87&gt;=80, "Good", IF(BN87&gt;=70, "Slightly Good", IF(BN87&gt;=60, "Average", IF(BN87&gt;=50, "Slightly Poor", IF(BN87&gt;=40, "Poor", "Very Poor"))))))</f>
        <v>Slightly Poor</v>
      </c>
      <c r="BP87" s="2" t="n">
        <f aca="false">IF(AJ87&lt;=1000, -6.942*LN(AJ87)+107.59, IF(AND(AJ87&gt;1000, AJ87&lt;=5213),-36.304*LN(AJ87)+310.72, IF(AJ87&gt;5213, 10)))</f>
        <v>10</v>
      </c>
      <c r="BQ87" s="2" t="n">
        <f aca="false">BF87^0.04*BG87^0.22*BH87^0.51*BI87^0.06*BP87^0.17</f>
        <v>53.9803373385583</v>
      </c>
      <c r="BR87" s="0" t="str">
        <f aca="false">IF(BQ87&gt;=90, "Very Good", IF(BQ87&gt;=80, "Good", IF(BQ87&gt;=70, "Slightly Good", IF(BQ87&gt;=60, "Average", IF(BQ87&gt;=50, "Slightly Poor", IF(BQ87&gt;=40, "Poor", "Very Poor"))))))</f>
        <v>Slightly Poor</v>
      </c>
      <c r="BT87" s="2" t="n">
        <f aca="false">9.81*LN(AH87)+30.6</f>
        <v>61.3164530925955</v>
      </c>
      <c r="BU87" s="0" t="str">
        <f aca="false">IF(BT87&lt;30, "Clean water", IF(AND(BT87&gt;=30, BT87&lt;40), "Hypolimia", IF(AND(BT87&gt;=40,BT87&lt;50), "Mesotrophic", IF(AND(BT87&gt;=50, BT87&lt;70), "Eutrophic", IF(BT87&gt;70,"Hypertrophic")))))</f>
        <v>Eutrophic</v>
      </c>
      <c r="CM87" s="0" t="n">
        <f aca="false">IF(G87&gt;H87,1,0)</f>
        <v>0</v>
      </c>
      <c r="CO87" s="17" t="n">
        <f aca="false">14.652-0.41022*M87+0.007991*M87*M87-0.000077774*M87*M87*M87</f>
        <v>10.011933838926</v>
      </c>
      <c r="CP87" s="1" t="n">
        <f aca="false">F87/CO87*100</f>
        <v>90.8915315103219</v>
      </c>
    </row>
    <row r="88" customFormat="false" ht="12.5" hidden="false" customHeight="false" outlineLevel="0" collapsed="false">
      <c r="A88" s="0" t="n">
        <v>87</v>
      </c>
      <c r="B88" s="15" t="s">
        <v>81</v>
      </c>
      <c r="C88" s="16" t="s">
        <v>82</v>
      </c>
      <c r="D88" s="0" t="s">
        <v>130</v>
      </c>
      <c r="E88" s="0" t="n">
        <v>8</v>
      </c>
      <c r="F88" s="0" t="n">
        <v>10.8</v>
      </c>
      <c r="G88" s="0" t="n">
        <v>2.8</v>
      </c>
      <c r="H88" s="0" t="n">
        <v>5.2</v>
      </c>
      <c r="I88" s="0" t="n">
        <v>3.1</v>
      </c>
      <c r="J88" s="0" t="n">
        <v>4.628</v>
      </c>
      <c r="K88" s="0" t="n">
        <v>0.081</v>
      </c>
      <c r="L88" s="0" t="n">
        <v>3.3</v>
      </c>
      <c r="M88" s="0" t="n">
        <v>12</v>
      </c>
      <c r="N88" s="0" t="n">
        <v>0</v>
      </c>
      <c r="O88" s="0" t="n">
        <v>375</v>
      </c>
      <c r="P88" s="0" t="n">
        <v>7000</v>
      </c>
      <c r="AC88" s="0" t="n">
        <v>4.273</v>
      </c>
      <c r="AD88" s="0" t="n">
        <v>0.214</v>
      </c>
      <c r="AE88" s="0" t="n">
        <v>3.507</v>
      </c>
      <c r="AF88" s="0" t="n">
        <v>0.053</v>
      </c>
      <c r="AG88" s="0" t="n">
        <v>0.034</v>
      </c>
      <c r="AH88" s="0" t="n">
        <v>24.3</v>
      </c>
      <c r="AJ88" s="0" t="n">
        <v>90</v>
      </c>
      <c r="BF88" s="0" t="n">
        <f aca="false">IF(E88&lt;11,-3.6797*E88^2+48.115*E88-53.83,280.92*EXP(-0.2027*E88))</f>
        <v>95.5892</v>
      </c>
      <c r="BG88" s="1" t="n">
        <f aca="false">32.208*LN(F88)+21.438</f>
        <v>98.0784218880646</v>
      </c>
      <c r="BH88" s="1" t="n">
        <f aca="false">IF(G88&lt;=2, -10*G88+100, 88.958*EXP(-0.0755*G88))</f>
        <v>72.0070728511501</v>
      </c>
      <c r="BI88" s="1" t="n">
        <f aca="false">IF(I88&lt;=100, 0.0053*(I88)^2-1.0332*I88+100.76, 122.82*EXP(-0.0092*I88))</f>
        <v>97.608013</v>
      </c>
      <c r="BJ88" s="0" t="n">
        <f aca="false">IF(P88&lt;=1000, -6.942*LN(P88)+107.59, -36.304*LN(P88)+310.72)</f>
        <v>-10.7034696994716</v>
      </c>
      <c r="BK88" s="0" t="e">
        <f aca="false">BF88^0.04*BG88^0.22*BH88^0.51*BI88^0.06*BJ88^0.17</f>
        <v>#NUM!</v>
      </c>
      <c r="BL88" s="0" t="e">
        <f aca="false">IF(BK88&gt;=90, "Very Good", IF(BK88&gt;=80, "Good", IF(BK88&gt;=70, "Slightly Good", IF(BK88&gt;=60, "Average", IF(BK88&gt;=50, "Slightly Poor", IF(BK88&gt;=40, "Poor", "Very Poor"))))))</f>
        <v>#NUM!</v>
      </c>
      <c r="BM88" s="2" t="n">
        <f aca="false">IF(P88&lt;=1000, -6.942*LN(P88)+107.59, IF(AND(P88&gt;1000, P88&lt;=5213),-36.304*LN(P88)+310.72, IF(P88&gt;5213, 10)))</f>
        <v>10</v>
      </c>
      <c r="BN88" s="2" t="n">
        <f aca="false">BF88^0.04*BG88^0.22*BH88^0.51*BI88^0.06*BM88^0.17</f>
        <v>56.7535424589383</v>
      </c>
      <c r="BO88" s="3" t="str">
        <f aca="false">IF(BN88&gt;=90, "Very Good", IF(BN88&gt;=80, "Good", IF(BN88&gt;=70, "Slightly Good", IF(BN88&gt;=60, "Average", IF(BN88&gt;=50, "Slightly Poor", IF(BN88&gt;=40, "Poor", "Very Poor"))))))</f>
        <v>Slightly Poor</v>
      </c>
      <c r="BP88" s="2" t="n">
        <f aca="false">IF(AJ88&lt;=1000, -6.942*LN(AJ88)+107.59, IF(AND(AJ88&gt;1000, AJ88&lt;=5213),-36.304*LN(AJ88)+310.72, IF(AJ88&gt;5213, 10)))</f>
        <v>76.3523212685673</v>
      </c>
      <c r="BQ88" s="2" t="n">
        <f aca="false">BF88^0.04*BG88^0.22*BH88^0.51*BI88^0.06*BP88^0.17</f>
        <v>80.1812377792646</v>
      </c>
      <c r="BR88" s="0" t="str">
        <f aca="false">IF(BQ88&gt;=90, "Very Good", IF(BQ88&gt;=80, "Good", IF(BQ88&gt;=70, "Slightly Good", IF(BQ88&gt;=60, "Average", IF(BQ88&gt;=50, "Slightly Poor", IF(BQ88&gt;=40, "Poor", "Very Poor"))))))</f>
        <v>Good</v>
      </c>
      <c r="BT88" s="2" t="n">
        <f aca="false">9.81*LN(AH88)+30.6</f>
        <v>61.8985729968992</v>
      </c>
      <c r="BU88" s="0" t="str">
        <f aca="false">IF(BT88&lt;30, "Clean water", IF(AND(BT88&gt;=30, BT88&lt;40), "Hypolimia", IF(AND(BT88&gt;=40,BT88&lt;50), "Mesotrophic", IF(AND(BT88&gt;=50, BT88&lt;70), "Eutrophic", IF(BT88&gt;70,"Hypertrophic")))))</f>
        <v>Eutrophic</v>
      </c>
      <c r="CM88" s="0" t="n">
        <f aca="false">IF(G88&gt;H88,1,0)</f>
        <v>0</v>
      </c>
      <c r="CO88" s="17" t="n">
        <f aca="false">14.652-0.41022*M88+0.007991*M88*M88-0.000077774*M88*M88*M88</f>
        <v>10.745670528</v>
      </c>
      <c r="CP88" s="1" t="n">
        <f aca="false">F88/CO88*100</f>
        <v>100.505594060961</v>
      </c>
    </row>
    <row r="89" customFormat="false" ht="12.5" hidden="false" customHeight="false" outlineLevel="0" collapsed="false">
      <c r="A89" s="0" t="n">
        <v>88</v>
      </c>
      <c r="B89" s="15" t="s">
        <v>83</v>
      </c>
      <c r="C89" s="16" t="s">
        <v>84</v>
      </c>
      <c r="D89" s="0" t="s">
        <v>130</v>
      </c>
      <c r="E89" s="0" t="n">
        <v>7.7</v>
      </c>
      <c r="F89" s="0" t="n">
        <v>11</v>
      </c>
      <c r="G89" s="0" t="n">
        <v>2.3</v>
      </c>
      <c r="H89" s="0" t="n">
        <v>5</v>
      </c>
      <c r="I89" s="0" t="n">
        <v>9.6</v>
      </c>
      <c r="J89" s="0" t="n">
        <v>3.159</v>
      </c>
      <c r="K89" s="0" t="n">
        <v>0.049</v>
      </c>
      <c r="L89" s="0" t="n">
        <v>2</v>
      </c>
      <c r="M89" s="0" t="n">
        <v>14.7</v>
      </c>
      <c r="N89" s="0" t="n">
        <v>0</v>
      </c>
      <c r="O89" s="0" t="n">
        <v>267</v>
      </c>
      <c r="P89" s="0" t="n">
        <v>7400</v>
      </c>
      <c r="AC89" s="0" t="n">
        <v>3.038</v>
      </c>
      <c r="AD89" s="0" t="n">
        <v>0.156</v>
      </c>
      <c r="AE89" s="0" t="n">
        <v>2.497</v>
      </c>
      <c r="AF89" s="0" t="n">
        <v>0.015</v>
      </c>
      <c r="AG89" s="0" t="n">
        <v>0.005</v>
      </c>
      <c r="AH89" s="0" t="n">
        <v>5.8</v>
      </c>
      <c r="AJ89" s="0" t="n">
        <v>410</v>
      </c>
      <c r="BF89" s="0" t="n">
        <f aca="false">IF(E89&lt;11,-3.6797*E89^2+48.115*E89-53.83,280.92*EXP(-0.2027*E89))</f>
        <v>98.486087</v>
      </c>
      <c r="BG89" s="1" t="n">
        <f aca="false">32.208*LN(F89)+21.438</f>
        <v>98.6694109462899</v>
      </c>
      <c r="BH89" s="1" t="n">
        <f aca="false">IF(G89&lt;=2, -10*G89+100, 88.958*EXP(-0.0755*G89))</f>
        <v>74.7772988969374</v>
      </c>
      <c r="BI89" s="1" t="n">
        <f aca="false">IF(I89&lt;=100, 0.0053*(I89)^2-1.0332*I89+100.76, 122.82*EXP(-0.0092*I89))</f>
        <v>91.329728</v>
      </c>
      <c r="BJ89" s="0" t="n">
        <f aca="false">IF(P89&lt;=1000, -6.942*LN(P89)+107.59, -36.304*LN(P89)+310.72)</f>
        <v>-12.7208775757958</v>
      </c>
      <c r="BK89" s="0" t="e">
        <f aca="false">BF89^0.04*BG89^0.22*BH89^0.51*BI89^0.06*BJ89^0.17</f>
        <v>#NUM!</v>
      </c>
      <c r="BL89" s="0" t="e">
        <f aca="false">IF(BK89&gt;=90, "Very Good", IF(BK89&gt;=80, "Good", IF(BK89&gt;=70, "Slightly Good", IF(BK89&gt;=60, "Average", IF(BK89&gt;=50, "Slightly Poor", IF(BK89&gt;=40, "Poor", "Very Poor"))))))</f>
        <v>#NUM!</v>
      </c>
      <c r="BM89" s="2" t="n">
        <f aca="false">IF(P89&lt;=1000, -6.942*LN(P89)+107.59, IF(AND(P89&gt;1000, P89&lt;=5213),-36.304*LN(P89)+310.72, IF(P89&gt;5213, 10)))</f>
        <v>10</v>
      </c>
      <c r="BN89" s="2" t="n">
        <f aca="false">BF89^0.04*BG89^0.22*BH89^0.51*BI89^0.06*BM89^0.17</f>
        <v>57.7716095584543</v>
      </c>
      <c r="BO89" s="3" t="str">
        <f aca="false">IF(BN89&gt;=90, "Very Good", IF(BN89&gt;=80, "Good", IF(BN89&gt;=70, "Slightly Good", IF(BN89&gt;=60, "Average", IF(BN89&gt;=50, "Slightly Poor", IF(BN89&gt;=40, "Poor", "Very Poor"))))))</f>
        <v>Slightly Poor</v>
      </c>
      <c r="BP89" s="2" t="n">
        <f aca="false">IF(AJ89&lt;=1000, -6.942*LN(AJ89)+107.59, IF(AND(AJ89&gt;1000, AJ89&lt;=5213),-36.304*LN(AJ89)+310.72, IF(AJ89&gt;5213, 10)))</f>
        <v>65.825836997374</v>
      </c>
      <c r="BQ89" s="2" t="n">
        <f aca="false">BF89^0.04*BG89^0.22*BH89^0.51*BI89^0.06*BP89^0.17</f>
        <v>79.5869485625009</v>
      </c>
      <c r="BR89" s="0" t="str">
        <f aca="false">IF(BQ89&gt;=90, "Very Good", IF(BQ89&gt;=80, "Good", IF(BQ89&gt;=70, "Slightly Good", IF(BQ89&gt;=60, "Average", IF(BQ89&gt;=50, "Slightly Poor", IF(BQ89&gt;=40, "Poor", "Very Poor"))))))</f>
        <v>Slightly Good</v>
      </c>
      <c r="BT89" s="2" t="n">
        <f aca="false">9.81*LN(AH89)+30.6</f>
        <v>47.8445861711888</v>
      </c>
      <c r="BU89" s="0" t="str">
        <f aca="false">IF(BT89&lt;30, "Clean water", IF(AND(BT89&gt;=30, BT89&lt;40), "Hypolimia", IF(AND(BT89&gt;=40,BT89&lt;50), "Mesotrophic", IF(AND(BT89&gt;=50, BT89&lt;70), "Eutrophic", IF(BT89&gt;70,"Hypertrophic")))))</f>
        <v>Mesotrophic</v>
      </c>
      <c r="CM89" s="0" t="n">
        <f aca="false">IF(G89&gt;H89,1,0)</f>
        <v>0</v>
      </c>
      <c r="CO89" s="17" t="n">
        <f aca="false">14.652-0.41022*M89+0.007991*M89*M89-0.000077774*M89*M89*M89</f>
        <v>10.101490290198</v>
      </c>
      <c r="CP89" s="1" t="n">
        <f aca="false">F89/CO89*100</f>
        <v>108.894823278441</v>
      </c>
    </row>
    <row r="90" customFormat="false" ht="12.5" hidden="false" customHeight="false" outlineLevel="0" collapsed="false">
      <c r="A90" s="0" t="n">
        <v>89</v>
      </c>
      <c r="B90" s="15" t="s">
        <v>133</v>
      </c>
      <c r="C90" s="16" t="s">
        <v>134</v>
      </c>
      <c r="D90" s="0" t="s">
        <v>130</v>
      </c>
      <c r="E90" s="0" t="n">
        <v>9.3</v>
      </c>
      <c r="F90" s="0" t="n">
        <v>13.9</v>
      </c>
      <c r="G90" s="0" t="n">
        <v>3.2</v>
      </c>
      <c r="H90" s="0" t="n">
        <v>5.3</v>
      </c>
      <c r="I90" s="0" t="n">
        <v>40.9</v>
      </c>
      <c r="J90" s="0" t="n">
        <v>5.904</v>
      </c>
      <c r="K90" s="0" t="n">
        <v>0.149</v>
      </c>
      <c r="L90" s="0" t="n">
        <v>4.1</v>
      </c>
      <c r="M90" s="0" t="n">
        <v>19.8</v>
      </c>
      <c r="O90" s="0" t="n">
        <v>2562</v>
      </c>
      <c r="BD90" s="0" t="n">
        <v>0.075</v>
      </c>
      <c r="BF90" s="0" t="n">
        <f aca="false">IF(E90&lt;11,-3.6797*E90^2+48.115*E90-53.83,280.92*EXP(-0.2027*E90))</f>
        <v>75.382247</v>
      </c>
      <c r="BG90" s="1" t="n">
        <f aca="false">32.208*LN(F90)+21.438</f>
        <v>106.205875763121</v>
      </c>
      <c r="BH90" s="1" t="n">
        <f aca="false">IF(G90&lt;=2, -10*G90+100, 88.958*EXP(-0.0755*G90))</f>
        <v>69.8649678413399</v>
      </c>
      <c r="BI90" s="1" t="n">
        <f aca="false">IF(I90&lt;=100, 0.0053*(I90)^2-1.0332*I90+100.76, 122.82*EXP(-0.0092*I90))</f>
        <v>67.368013</v>
      </c>
      <c r="BJ90" s="0" t="e">
        <f aca="false">IF(P90&lt;=1000, -6.942*LN(P90)+107.59, -36.304*LN(P90)+310.72)</f>
        <v>#VALUE!</v>
      </c>
      <c r="BK90" s="0" t="e">
        <f aca="false">BF90^0.04*BG90^0.22*BH90^0.51*BI90^0.06*BJ90^0.17</f>
        <v>#VALUE!</v>
      </c>
      <c r="BL90" s="0" t="e">
        <f aca="false">IF(BK90&gt;=90, "Very Good", IF(BK90&gt;=80, "Good", IF(BK90&gt;=70, "Slightly Good", IF(BK90&gt;=60, "Average", IF(BK90&gt;=50, "Slightly Poor", IF(BK90&gt;=40, "Poor", "Very Poor"))))))</f>
        <v>#VALUE!</v>
      </c>
      <c r="BM90" s="2" t="e">
        <f aca="false">IF(P90&lt;=1000, -6.942*LN(P90)+107.59, IF(AND(P90&gt;1000, P90&lt;=5213),-36.304*LN(P90)+310.72, IF(P90&gt;5213, 10)))</f>
        <v>#VALUE!</v>
      </c>
      <c r="BN90" s="2" t="e">
        <f aca="false">BF90^0.04*BG90^0.22*BH90^0.51*BI90^0.06*BM90^0.17</f>
        <v>#VALUE!</v>
      </c>
      <c r="BO90" s="3" t="e">
        <f aca="false">IF(BN90&gt;=90, "Very Good", IF(BN90&gt;=80, "Good", IF(BN90&gt;=70, "Slightly Good", IF(BN90&gt;=60, "Average", IF(BN90&gt;=50, "Slightly Poor", IF(BN90&gt;=40, "Poor", "Very Poor"))))))</f>
        <v>#VALUE!</v>
      </c>
      <c r="BP90" s="2" t="e">
        <f aca="false">IF(AJ90&lt;=1000, -6.942*LN(AJ90)+107.59, IF(AND(AJ90&gt;1000, AJ90&lt;=5213),-36.304*LN(AJ90)+310.72, IF(AJ90&gt;5213, 10)))</f>
        <v>#VALUE!</v>
      </c>
      <c r="BQ90" s="2" t="e">
        <f aca="false">BF90^0.04*BG90^0.22*BH90^0.51*BI90^0.06*BP90^0.17</f>
        <v>#VALUE!</v>
      </c>
      <c r="BR90" s="0" t="e">
        <f aca="false">IF(BQ90&gt;=90, "Very Good", IF(BQ90&gt;=80, "Good", IF(BQ90&gt;=70, "Slightly Good", IF(BQ90&gt;=60, "Average", IF(BQ90&gt;=50, "Slightly Poor", IF(BQ90&gt;=40, "Poor", "Very Poor"))))))</f>
        <v>#VALUE!</v>
      </c>
      <c r="BT90" s="2" t="e">
        <f aca="false">9.81*LN(AH90)+30.6</f>
        <v>#VALUE!</v>
      </c>
      <c r="BU90" s="0" t="e">
        <f aca="false">IF(BT90&lt;30, "Clean water", IF(AND(BT90&gt;=30, BT90&lt;40), "Hypolimia", IF(AND(BT90&gt;=40,BT90&lt;50), "Mesotrophic", IF(AND(BT90&gt;=50, BT90&lt;70), "Eutrophic", IF(BT90&gt;70,"Hypertrophic")))))</f>
        <v>#VALUE!</v>
      </c>
      <c r="CM90" s="0" t="n">
        <f aca="false">IF(G90&gt;H90,1,0)</f>
        <v>0</v>
      </c>
      <c r="CO90" s="17" t="n">
        <f aca="false">14.652-0.41022*M90+0.007991*M90*M90-0.000077774*M90*M90*M90</f>
        <v>9.058723364592</v>
      </c>
      <c r="CP90" s="1" t="n">
        <f aca="false">F90/CO90*100</f>
        <v>153.443255087479</v>
      </c>
    </row>
    <row r="91" customFormat="false" ht="12.5" hidden="false" customHeight="false" outlineLevel="0" collapsed="false">
      <c r="A91" s="0" t="n">
        <v>90</v>
      </c>
      <c r="B91" s="15" t="s">
        <v>85</v>
      </c>
      <c r="C91" s="16" t="s">
        <v>86</v>
      </c>
      <c r="D91" s="0" t="s">
        <v>130</v>
      </c>
      <c r="E91" s="0" t="n">
        <v>7.9</v>
      </c>
      <c r="F91" s="0" t="n">
        <v>11.1</v>
      </c>
      <c r="G91" s="0" t="n">
        <v>3.4</v>
      </c>
      <c r="H91" s="0" t="n">
        <v>7.7</v>
      </c>
      <c r="I91" s="0" t="n">
        <v>7.2</v>
      </c>
      <c r="J91" s="0" t="n">
        <v>8.095</v>
      </c>
      <c r="K91" s="0" t="n">
        <v>0.21</v>
      </c>
      <c r="L91" s="0" t="n">
        <v>5.5</v>
      </c>
      <c r="M91" s="0" t="n">
        <v>14</v>
      </c>
      <c r="N91" s="0" t="n">
        <v>0</v>
      </c>
      <c r="O91" s="0" t="n">
        <v>598</v>
      </c>
      <c r="P91" s="0" t="n">
        <v>80000</v>
      </c>
      <c r="AC91" s="0" t="n">
        <v>7.642</v>
      </c>
      <c r="AD91" s="0" t="n">
        <v>0.687</v>
      </c>
      <c r="AE91" s="0" t="n">
        <v>5.91</v>
      </c>
      <c r="AF91" s="0" t="n">
        <v>0.186</v>
      </c>
      <c r="AG91" s="0" t="n">
        <v>0.128</v>
      </c>
      <c r="AH91" s="0" t="n">
        <v>18.6</v>
      </c>
      <c r="AJ91" s="0" t="n">
        <v>300</v>
      </c>
      <c r="BF91" s="0" t="n">
        <f aca="false">IF(E91&lt;11,-3.6797*E91^2+48.115*E91-53.83,280.92*EXP(-0.2027*E91))</f>
        <v>96.6284230000001</v>
      </c>
      <c r="BG91" s="1" t="n">
        <f aca="false">32.208*LN(F91)+21.438</f>
        <v>98.9608880487154</v>
      </c>
      <c r="BH91" s="1" t="n">
        <f aca="false">IF(G91&lt;=2, -10*G91+100, 88.958*EXP(-0.0755*G91))</f>
        <v>68.8179318432025</v>
      </c>
      <c r="BI91" s="1" t="n">
        <f aca="false">IF(I91&lt;=100, 0.0053*(I91)^2-1.0332*I91+100.76, 122.82*EXP(-0.0092*I91))</f>
        <v>93.595712</v>
      </c>
      <c r="BJ91" s="0" t="n">
        <f aca="false">IF(P91&lt;=1000, -6.942*LN(P91)+107.59, -36.304*LN(P91)+310.72)</f>
        <v>-99.1442425933681</v>
      </c>
      <c r="BK91" s="0" t="e">
        <f aca="false">BF91^0.04*BG91^0.22*BH91^0.51*BI91^0.06*BJ91^0.17</f>
        <v>#NUM!</v>
      </c>
      <c r="BL91" s="0" t="e">
        <f aca="false">IF(BK91&gt;=90, "Very Good", IF(BK91&gt;=80, "Good", IF(BK91&gt;=70, "Slightly Good", IF(BK91&gt;=60, "Average", IF(BK91&gt;=50, "Slightly Poor", IF(BK91&gt;=40, "Poor", "Very Poor"))))))</f>
        <v>#NUM!</v>
      </c>
      <c r="BM91" s="2" t="n">
        <f aca="false">IF(P91&lt;=1000, -6.942*LN(P91)+107.59, IF(AND(P91&gt;1000, P91&lt;=5213),-36.304*LN(P91)+310.72, IF(P91&gt;5213, 10)))</f>
        <v>10</v>
      </c>
      <c r="BN91" s="2" t="n">
        <f aca="false">BF91^0.04*BG91^0.22*BH91^0.51*BI91^0.06*BM91^0.17</f>
        <v>55.4509978608598</v>
      </c>
      <c r="BO91" s="3" t="str">
        <f aca="false">IF(BN91&gt;=90, "Very Good", IF(BN91&gt;=80, "Good", IF(BN91&gt;=70, "Slightly Good", IF(BN91&gt;=60, "Average", IF(BN91&gt;=50, "Slightly Poor", IF(BN91&gt;=40, "Poor", "Very Poor"))))))</f>
        <v>Slightly Poor</v>
      </c>
      <c r="BP91" s="2" t="n">
        <f aca="false">IF(AJ91&lt;=1000, -6.942*LN(AJ91)+107.59, IF(AND(AJ91&gt;1000, AJ91&lt;=5213),-36.304*LN(AJ91)+310.72, IF(AJ91&gt;5213, 10)))</f>
        <v>67.9943420609366</v>
      </c>
      <c r="BQ91" s="2" t="n">
        <f aca="false">BF91^0.04*BG91^0.22*BH91^0.51*BI91^0.06*BP91^0.17</f>
        <v>76.8121175231159</v>
      </c>
      <c r="BR91" s="0" t="str">
        <f aca="false">IF(BQ91&gt;=90, "Very Good", IF(BQ91&gt;=80, "Good", IF(BQ91&gt;=70, "Slightly Good", IF(BQ91&gt;=60, "Average", IF(BQ91&gt;=50, "Slightly Poor", IF(BQ91&gt;=40, "Poor", "Very Poor"))))))</f>
        <v>Slightly Good</v>
      </c>
      <c r="BT91" s="2" t="n">
        <f aca="false">9.81*LN(AH91)+30.6</f>
        <v>59.2762151068549</v>
      </c>
      <c r="BU91" s="0" t="str">
        <f aca="false">IF(BT91&lt;30, "Clean water", IF(AND(BT91&gt;=30, BT91&lt;40), "Hypolimia", IF(AND(BT91&gt;=40,BT91&lt;50), "Mesotrophic", IF(AND(BT91&gt;=50, BT91&lt;70), "Eutrophic", IF(BT91&gt;70,"Hypertrophic")))))</f>
        <v>Eutrophic</v>
      </c>
      <c r="CM91" s="0" t="n">
        <f aca="false">IF(G91&gt;H91,1,0)</f>
        <v>0</v>
      </c>
      <c r="CO91" s="17" t="n">
        <f aca="false">14.652-0.41022*M91+0.007991*M91*M91-0.000077774*M91*M91*M91</f>
        <v>10.261744144</v>
      </c>
      <c r="CP91" s="1" t="n">
        <f aca="false">F91/CO91*100</f>
        <v>108.16874640643</v>
      </c>
    </row>
    <row r="92" customFormat="false" ht="12.5" hidden="false" customHeight="false" outlineLevel="0" collapsed="false">
      <c r="A92" s="0" t="n">
        <v>91</v>
      </c>
      <c r="B92" s="15" t="s">
        <v>135</v>
      </c>
      <c r="C92" s="16" t="s">
        <v>136</v>
      </c>
      <c r="D92" s="0" t="s">
        <v>130</v>
      </c>
      <c r="E92" s="0" t="n">
        <v>7.6</v>
      </c>
      <c r="F92" s="0" t="n">
        <v>10.8</v>
      </c>
      <c r="G92" s="0" t="n">
        <v>3.9</v>
      </c>
      <c r="H92" s="0" t="n">
        <v>9.5</v>
      </c>
      <c r="I92" s="0" t="n">
        <v>11.7</v>
      </c>
      <c r="J92" s="0" t="n">
        <v>7.089</v>
      </c>
      <c r="K92" s="0" t="n">
        <v>0.205</v>
      </c>
      <c r="L92" s="0" t="n">
        <v>8.2</v>
      </c>
      <c r="M92" s="0" t="n">
        <v>20.3</v>
      </c>
      <c r="O92" s="0" t="n">
        <v>547</v>
      </c>
      <c r="BD92" s="0" t="n">
        <v>0.685</v>
      </c>
      <c r="BF92" s="0" t="n">
        <f aca="false">IF(E92&lt;11,-3.6797*E92^2+48.115*E92-53.83,280.92*EXP(-0.2027*E92))</f>
        <v>99.304528</v>
      </c>
      <c r="BG92" s="1" t="n">
        <f aca="false">32.208*LN(F92)+21.438</f>
        <v>98.0784218880646</v>
      </c>
      <c r="BH92" s="1" t="n">
        <f aca="false">IF(G92&lt;=2, -10*G92+100, 88.958*EXP(-0.0755*G92))</f>
        <v>66.2684785997522</v>
      </c>
      <c r="BI92" s="1" t="n">
        <f aca="false">IF(I92&lt;=100, 0.0053*(I92)^2-1.0332*I92+100.76, 122.82*EXP(-0.0092*I92))</f>
        <v>89.397077</v>
      </c>
      <c r="BJ92" s="0" t="e">
        <f aca="false">IF(P92&lt;=1000, -6.942*LN(P92)+107.59, -36.304*LN(P92)+310.72)</f>
        <v>#VALUE!</v>
      </c>
      <c r="BK92" s="0" t="e">
        <f aca="false">BF92^0.04*BG92^0.22*BH92^0.51*BI92^0.06*BJ92^0.17</f>
        <v>#VALUE!</v>
      </c>
      <c r="BL92" s="0" t="e">
        <f aca="false">IF(BK92&gt;=90, "Very Good", IF(BK92&gt;=80, "Good", IF(BK92&gt;=70, "Slightly Good", IF(BK92&gt;=60, "Average", IF(BK92&gt;=50, "Slightly Poor", IF(BK92&gt;=40, "Poor", "Very Poor"))))))</f>
        <v>#VALUE!</v>
      </c>
      <c r="BM92" s="2" t="e">
        <f aca="false">IF(P92&lt;=1000, -6.942*LN(P92)+107.59, IF(AND(P92&gt;1000, P92&lt;=5213),-36.304*LN(P92)+310.72, IF(P92&gt;5213, 10)))</f>
        <v>#VALUE!</v>
      </c>
      <c r="BN92" s="2" t="e">
        <f aca="false">BF92^0.04*BG92^0.22*BH92^0.51*BI92^0.06*BM92^0.17</f>
        <v>#VALUE!</v>
      </c>
      <c r="BO92" s="3" t="e">
        <f aca="false">IF(BN92&gt;=90, "Very Good", IF(BN92&gt;=80, "Good", IF(BN92&gt;=70, "Slightly Good", IF(BN92&gt;=60, "Average", IF(BN92&gt;=50, "Slightly Poor", IF(BN92&gt;=40, "Poor", "Very Poor"))))))</f>
        <v>#VALUE!</v>
      </c>
      <c r="BP92" s="2" t="e">
        <f aca="false">IF(AJ92&lt;=1000, -6.942*LN(AJ92)+107.59, IF(AND(AJ92&gt;1000, AJ92&lt;=5213),-36.304*LN(AJ92)+310.72, IF(AJ92&gt;5213, 10)))</f>
        <v>#VALUE!</v>
      </c>
      <c r="BQ92" s="2" t="e">
        <f aca="false">BF92^0.04*BG92^0.22*BH92^0.51*BI92^0.06*BP92^0.17</f>
        <v>#VALUE!</v>
      </c>
      <c r="BR92" s="0" t="e">
        <f aca="false">IF(BQ92&gt;=90, "Very Good", IF(BQ92&gt;=80, "Good", IF(BQ92&gt;=70, "Slightly Good", IF(BQ92&gt;=60, "Average", IF(BQ92&gt;=50, "Slightly Poor", IF(BQ92&gt;=40, "Poor", "Very Poor"))))))</f>
        <v>#VALUE!</v>
      </c>
      <c r="BT92" s="2" t="e">
        <f aca="false">9.81*LN(AH92)+30.6</f>
        <v>#VALUE!</v>
      </c>
      <c r="BU92" s="0" t="e">
        <f aca="false">IF(BT92&lt;30, "Clean water", IF(AND(BT92&gt;=30, BT92&lt;40), "Hypolimia", IF(AND(BT92&gt;=40,BT92&lt;50), "Mesotrophic", IF(AND(BT92&gt;=50, BT92&lt;70), "Eutrophic", IF(BT92&gt;70,"Hypertrophic")))))</f>
        <v>#VALUE!</v>
      </c>
      <c r="CM92" s="0" t="n">
        <f aca="false">IF(G92&gt;H92,1,0)</f>
        <v>0</v>
      </c>
      <c r="CO92" s="17" t="n">
        <f aca="false">14.652-0.41022*M92+0.007991*M92*M92-0.000077774*M92*M92*M92</f>
        <v>8.966932470502</v>
      </c>
      <c r="CP92" s="1" t="n">
        <f aca="false">F92/CO92*100</f>
        <v>120.442526310175</v>
      </c>
    </row>
    <row r="93" customFormat="false" ht="12.5" hidden="false" customHeight="false" outlineLevel="0" collapsed="false">
      <c r="A93" s="0" t="n">
        <v>92</v>
      </c>
      <c r="B93" s="15" t="s">
        <v>87</v>
      </c>
      <c r="C93" s="16" t="s">
        <v>88</v>
      </c>
      <c r="D93" s="0" t="s">
        <v>130</v>
      </c>
      <c r="E93" s="0" t="n">
        <v>7.7</v>
      </c>
      <c r="F93" s="0" t="n">
        <v>10.4</v>
      </c>
      <c r="G93" s="0" t="n">
        <v>3.4</v>
      </c>
      <c r="H93" s="0" t="n">
        <v>5.8</v>
      </c>
      <c r="I93" s="0" t="n">
        <v>7.2</v>
      </c>
      <c r="J93" s="0" t="n">
        <v>4.518</v>
      </c>
      <c r="K93" s="0" t="n">
        <v>0.062</v>
      </c>
      <c r="L93" s="0" t="n">
        <v>2.4</v>
      </c>
      <c r="M93" s="0" t="n">
        <v>15.3</v>
      </c>
      <c r="N93" s="0" t="n">
        <v>0</v>
      </c>
      <c r="O93" s="0" t="n">
        <v>305</v>
      </c>
      <c r="P93" s="0" t="n">
        <v>68000</v>
      </c>
      <c r="AC93" s="0" t="n">
        <v>4.282</v>
      </c>
      <c r="AD93" s="0" t="n">
        <v>0.96</v>
      </c>
      <c r="AE93" s="0" t="n">
        <v>2.922</v>
      </c>
      <c r="AF93" s="0" t="n">
        <v>0.023</v>
      </c>
      <c r="AG93" s="0" t="n">
        <v>0.005</v>
      </c>
      <c r="AH93" s="0" t="n">
        <v>12.4</v>
      </c>
      <c r="AJ93" s="0" t="n">
        <v>3300</v>
      </c>
      <c r="BF93" s="0" t="n">
        <f aca="false">IF(E93&lt;11,-3.6797*E93^2+48.115*E93-53.83,280.92*EXP(-0.2027*E93))</f>
        <v>98.486087</v>
      </c>
      <c r="BG93" s="1" t="n">
        <f aca="false">32.208*LN(F93)+21.438</f>
        <v>96.8628814043931</v>
      </c>
      <c r="BH93" s="1" t="n">
        <f aca="false">IF(G93&lt;=2, -10*G93+100, 88.958*EXP(-0.0755*G93))</f>
        <v>68.8179318432025</v>
      </c>
      <c r="BI93" s="1" t="n">
        <f aca="false">IF(I93&lt;=100, 0.0053*(I93)^2-1.0332*I93+100.76, 122.82*EXP(-0.0092*I93))</f>
        <v>93.595712</v>
      </c>
      <c r="BJ93" s="0" t="n">
        <f aca="false">IF(P93&lt;=1000, -6.942*LN(P93)+107.59, -36.304*LN(P93)+310.72)</f>
        <v>-93.2441553768808</v>
      </c>
      <c r="BK93" s="0" t="e">
        <f aca="false">BF93^0.04*BG93^0.22*BH93^0.51*BI93^0.06*BJ93^0.17</f>
        <v>#NUM!</v>
      </c>
      <c r="BL93" s="0" t="e">
        <f aca="false">IF(BK93&gt;=90, "Very Good", IF(BK93&gt;=80, "Good", IF(BK93&gt;=70, "Slightly Good", IF(BK93&gt;=60, "Average", IF(BK93&gt;=50, "Slightly Poor", IF(BK93&gt;=40, "Poor", "Very Poor"))))))</f>
        <v>#NUM!</v>
      </c>
      <c r="BM93" s="2" t="n">
        <f aca="false">IF(P93&lt;=1000, -6.942*LN(P93)+107.59, IF(AND(P93&gt;1000, P93&lt;=5213),-36.304*LN(P93)+310.72, IF(P93&gt;5213, 10)))</f>
        <v>10</v>
      </c>
      <c r="BN93" s="2" t="n">
        <f aca="false">BF93^0.04*BG93^0.22*BH93^0.51*BI93^0.06*BM93^0.17</f>
        <v>55.2322583969901</v>
      </c>
      <c r="BO93" s="3" t="str">
        <f aca="false">IF(BN93&gt;=90, "Very Good", IF(BN93&gt;=80, "Good", IF(BN93&gt;=70, "Slightly Good", IF(BN93&gt;=60, "Average", IF(BN93&gt;=50, "Slightly Poor", IF(BN93&gt;=40, "Poor", "Very Poor"))))))</f>
        <v>Slightly Poor</v>
      </c>
      <c r="BP93" s="2" t="n">
        <f aca="false">IF(AJ93&lt;=1000, -6.942*LN(AJ93)+107.59, IF(AND(AJ93&gt;1000, AJ93&lt;=5213),-36.304*LN(AJ93)+310.72, IF(AJ93&gt;5213, 10)))</f>
        <v>16.5966910564093</v>
      </c>
      <c r="BQ93" s="2" t="n">
        <f aca="false">BF93^0.04*BG93^0.22*BH93^0.51*BI93^0.06*BP93^0.17</f>
        <v>60.1999954116229</v>
      </c>
      <c r="BR93" s="0" t="str">
        <f aca="false">IF(BQ93&gt;=90, "Very Good", IF(BQ93&gt;=80, "Good", IF(BQ93&gt;=70, "Slightly Good", IF(BQ93&gt;=60, "Average", IF(BQ93&gt;=50, "Slightly Poor", IF(BQ93&gt;=40, "Poor", "Very Poor"))))))</f>
        <v>Average</v>
      </c>
      <c r="BT93" s="2" t="n">
        <f aca="false">9.81*LN(AH93)+30.6</f>
        <v>55.2986023963138</v>
      </c>
      <c r="BU93" s="0" t="str">
        <f aca="false">IF(BT93&lt;30, "Clean water", IF(AND(BT93&gt;=30, BT93&lt;40), "Hypolimia", IF(AND(BT93&gt;=40,BT93&lt;50), "Mesotrophic", IF(AND(BT93&gt;=50, BT93&lt;70), "Eutrophic", IF(BT93&gt;70,"Hypertrophic")))))</f>
        <v>Eutrophic</v>
      </c>
      <c r="CM93" s="0" t="n">
        <f aca="false">IF(G93&gt;H93,1,0)</f>
        <v>0</v>
      </c>
      <c r="CO93" s="17" t="n">
        <f aca="false">14.652-0.41022*M93+0.007991*M93*M93-0.000077774*M93*M93*M93</f>
        <v>9.967693620402</v>
      </c>
      <c r="CP93" s="1" t="n">
        <f aca="false">F93/CO93*100</f>
        <v>104.337075316131</v>
      </c>
    </row>
    <row r="94" customFormat="false" ht="12.5" hidden="false" customHeight="false" outlineLevel="0" collapsed="false">
      <c r="A94" s="0" t="n">
        <v>93</v>
      </c>
      <c r="B94" s="15" t="s">
        <v>89</v>
      </c>
      <c r="C94" s="16" t="s">
        <v>90</v>
      </c>
      <c r="D94" s="0" t="s">
        <v>130</v>
      </c>
      <c r="E94" s="0" t="n">
        <v>7.7</v>
      </c>
      <c r="F94" s="0" t="n">
        <v>8.1</v>
      </c>
      <c r="G94" s="0" t="n">
        <v>3.1</v>
      </c>
      <c r="H94" s="0" t="n">
        <v>6.4</v>
      </c>
      <c r="I94" s="0" t="n">
        <v>23.7</v>
      </c>
      <c r="J94" s="0" t="n">
        <v>2.676</v>
      </c>
      <c r="K94" s="0" t="n">
        <v>0.04</v>
      </c>
      <c r="L94" s="0" t="n">
        <v>2.6</v>
      </c>
      <c r="M94" s="0" t="n">
        <v>12.7</v>
      </c>
      <c r="N94" s="0" t="n">
        <v>0</v>
      </c>
      <c r="O94" s="0" t="n">
        <v>332</v>
      </c>
      <c r="P94" s="0" t="n">
        <v>6000</v>
      </c>
      <c r="AC94" s="0" t="n">
        <v>2.379</v>
      </c>
      <c r="AD94" s="0" t="n">
        <v>0.234</v>
      </c>
      <c r="AE94" s="0" t="n">
        <v>1.738</v>
      </c>
      <c r="AF94" s="0" t="n">
        <v>0.017</v>
      </c>
      <c r="AG94" s="0" t="n">
        <v>0.002</v>
      </c>
      <c r="AH94" s="0" t="n">
        <v>21.1</v>
      </c>
      <c r="AJ94" s="0" t="n">
        <v>22</v>
      </c>
      <c r="BF94" s="0" t="n">
        <f aca="false">IF(E94&lt;11,-3.6797*E94^2+48.115*E94-53.83,280.92*EXP(-0.2027*E94))</f>
        <v>98.486087</v>
      </c>
      <c r="BG94" s="1" t="n">
        <f aca="false">32.208*LN(F94)+21.438</f>
        <v>88.8127576985377</v>
      </c>
      <c r="BH94" s="1" t="n">
        <f aca="false">IF(G94&lt;=2, -10*G94+100, 88.958*EXP(-0.0755*G94))</f>
        <v>70.3944446082144</v>
      </c>
      <c r="BI94" s="1" t="n">
        <f aca="false">IF(I94&lt;=100, 0.0053*(I94)^2-1.0332*I94+100.76, 122.82*EXP(-0.0092*I94))</f>
        <v>79.250117</v>
      </c>
      <c r="BJ94" s="0" t="n">
        <f aca="false">IF(P94&lt;=1000, -6.942*LN(P94)+107.59, -36.304*LN(P94)+310.72)</f>
        <v>-5.10718341902276</v>
      </c>
      <c r="BK94" s="0" t="e">
        <f aca="false">BF94^0.04*BG94^0.22*BH94^0.51*BI94^0.06*BJ94^0.17</f>
        <v>#NUM!</v>
      </c>
      <c r="BL94" s="0" t="e">
        <f aca="false">IF(BK94&gt;=90, "Very Good", IF(BK94&gt;=80, "Good", IF(BK94&gt;=70, "Slightly Good", IF(BK94&gt;=60, "Average", IF(BK94&gt;=50, "Slightly Poor", IF(BK94&gt;=40, "Poor", "Very Poor"))))))</f>
        <v>#NUM!</v>
      </c>
      <c r="BM94" s="2" t="n">
        <f aca="false">IF(P94&lt;=1000, -6.942*LN(P94)+107.59, IF(AND(P94&gt;1000, P94&lt;=5213),-36.304*LN(P94)+310.72, IF(P94&gt;5213, 10)))</f>
        <v>10</v>
      </c>
      <c r="BN94" s="2" t="n">
        <f aca="false">BF94^0.04*BG94^0.22*BH94^0.51*BI94^0.06*BM94^0.17</f>
        <v>54.2730396337669</v>
      </c>
      <c r="BO94" s="3" t="str">
        <f aca="false">IF(BN94&gt;=90, "Very Good", IF(BN94&gt;=80, "Good", IF(BN94&gt;=70, "Slightly Good", IF(BN94&gt;=60, "Average", IF(BN94&gt;=50, "Slightly Poor", IF(BN94&gt;=40, "Poor", "Very Poor"))))))</f>
        <v>Slightly Poor</v>
      </c>
      <c r="BP94" s="2" t="n">
        <f aca="false">IF(AJ94&lt;=1000, -6.942*LN(AJ94)+107.59, IF(AND(AJ94&gt;1000, AJ94&lt;=5213),-36.304*LN(AJ94)+310.72, IF(AJ94&gt;5213, 10)))</f>
        <v>86.1319832887866</v>
      </c>
      <c r="BQ94" s="2" t="n">
        <f aca="false">BF94^0.04*BG94^0.22*BH94^0.51*BI94^0.06*BP94^0.17</f>
        <v>78.2640110021945</v>
      </c>
      <c r="BR94" s="0" t="str">
        <f aca="false">IF(BQ94&gt;=90, "Very Good", IF(BQ94&gt;=80, "Good", IF(BQ94&gt;=70, "Slightly Good", IF(BQ94&gt;=60, "Average", IF(BQ94&gt;=50, "Slightly Poor", IF(BQ94&gt;=40, "Poor", "Very Poor"))))))</f>
        <v>Slightly Good</v>
      </c>
      <c r="BT94" s="2" t="n">
        <f aca="false">9.81*LN(AH94)+30.6</f>
        <v>60.5133685271286</v>
      </c>
      <c r="BU94" s="0" t="str">
        <f aca="false">IF(BT94&lt;30, "Clean water", IF(AND(BT94&gt;=30, BT94&lt;40), "Hypolimia", IF(AND(BT94&gt;=40,BT94&lt;50), "Mesotrophic", IF(AND(BT94&gt;=50, BT94&lt;70), "Eutrophic", IF(BT94&gt;70,"Hypertrophic")))))</f>
        <v>Eutrophic</v>
      </c>
      <c r="CM94" s="0" t="n">
        <f aca="false">IF(G94&gt;H94,1,0)</f>
        <v>0</v>
      </c>
      <c r="CO94" s="17" t="n">
        <f aca="false">14.652-0.41022*M94+0.007991*M94*M94-0.000077774*M94*M94*M94</f>
        <v>10.571763450558</v>
      </c>
      <c r="CP94" s="1" t="n">
        <f aca="false">F94/CO94*100</f>
        <v>76.6191944975128</v>
      </c>
    </row>
    <row r="95" customFormat="false" ht="12.5" hidden="false" customHeight="false" outlineLevel="0" collapsed="false">
      <c r="A95" s="0" t="n">
        <v>94</v>
      </c>
      <c r="B95" s="15" t="s">
        <v>91</v>
      </c>
      <c r="C95" s="16" t="s">
        <v>92</v>
      </c>
      <c r="D95" s="0" t="s">
        <v>130</v>
      </c>
      <c r="E95" s="0" t="n">
        <v>7.7</v>
      </c>
      <c r="F95" s="0" t="n">
        <v>13.7</v>
      </c>
      <c r="G95" s="0" t="n">
        <v>1.2</v>
      </c>
      <c r="H95" s="0" t="n">
        <v>2.3</v>
      </c>
      <c r="I95" s="0" t="n">
        <v>4.2</v>
      </c>
      <c r="J95" s="0" t="n">
        <v>3.171</v>
      </c>
      <c r="K95" s="0" t="n">
        <v>0.015</v>
      </c>
      <c r="L95" s="0" t="n">
        <v>1.3</v>
      </c>
      <c r="M95" s="0" t="n">
        <v>17.3</v>
      </c>
      <c r="N95" s="0" t="n">
        <v>0</v>
      </c>
      <c r="O95" s="0" t="n">
        <v>482</v>
      </c>
      <c r="P95" s="0" t="n">
        <v>900</v>
      </c>
      <c r="AC95" s="0" t="n">
        <v>3.053</v>
      </c>
      <c r="AD95" s="0" t="n">
        <v>0.081</v>
      </c>
      <c r="AE95" s="0" t="n">
        <v>2.499</v>
      </c>
      <c r="AF95" s="0" t="n">
        <v>0.009</v>
      </c>
      <c r="AG95" s="0" t="n">
        <v>0.002</v>
      </c>
      <c r="AH95" s="0" t="n">
        <v>12.6</v>
      </c>
      <c r="AJ95" s="0" t="n">
        <v>20</v>
      </c>
      <c r="BF95" s="0" t="n">
        <f aca="false">IF(E95&lt;11,-3.6797*E95^2+48.115*E95-53.83,280.92*EXP(-0.2027*E95))</f>
        <v>98.486087</v>
      </c>
      <c r="BG95" s="1" t="n">
        <f aca="false">32.208*LN(F95)+21.438</f>
        <v>105.73908498392</v>
      </c>
      <c r="BH95" s="1" t="n">
        <f aca="false">IF(G95&lt;=2, -10*G95+100, 88.958*EXP(-0.0755*G95))</f>
        <v>88</v>
      </c>
      <c r="BI95" s="1" t="n">
        <f aca="false">IF(I95&lt;=100, 0.0053*(I95)^2-1.0332*I95+100.76, 122.82*EXP(-0.0092*I95))</f>
        <v>96.514052</v>
      </c>
      <c r="BJ95" s="0" t="n">
        <f aca="false">IF(P95&lt;=1000, -6.942*LN(P95)+107.59, -36.304*LN(P95)+310.72)</f>
        <v>60.3677755530026</v>
      </c>
      <c r="BK95" s="0" t="n">
        <f aca="false">BF95^0.04*BG95^0.22*BH95^0.51*BI95^0.06*BJ95^0.17</f>
        <v>86.8091074691573</v>
      </c>
      <c r="BL95" s="0" t="str">
        <f aca="false">IF(BK95&gt;=90, "Very Good", IF(BK95&gt;=80, "Good", IF(BK95&gt;=70, "Slightly Good", IF(BK95&gt;=60, "Average", IF(BK95&gt;=50, "Slightly Poor", IF(BK95&gt;=40, "Poor", "Very Poor"))))))</f>
        <v>Good</v>
      </c>
      <c r="BM95" s="2" t="n">
        <f aca="false">IF(P95&lt;=1000, -6.942*LN(P95)+107.59, IF(AND(P95&gt;1000, P95&lt;=5213),-36.304*LN(P95)+310.72, IF(P95&gt;5213, 10)))</f>
        <v>60.3677755530026</v>
      </c>
      <c r="BN95" s="2" t="n">
        <f aca="false">BF95^0.04*BG95^0.22*BH95^0.51*BI95^0.06*BM95^0.17</f>
        <v>86.8091074691573</v>
      </c>
      <c r="BO95" s="3" t="str">
        <f aca="false">IF(BN95&gt;=90, "Very Good", IF(BN95&gt;=80, "Good", IF(BN95&gt;=70, "Slightly Good", IF(BN95&gt;=60, "Average", IF(BN95&gt;=50, "Slightly Poor", IF(BN95&gt;=40, "Poor", "Very Poor"))))))</f>
        <v>Good</v>
      </c>
      <c r="BP95" s="2" t="n">
        <f aca="false">IF(AJ95&lt;=1000, -6.942*LN(AJ95)+107.59, IF(AND(AJ95&gt;1000, AJ95&lt;=5213),-36.304*LN(AJ95)+310.72, IF(AJ95&gt;5213, 10)))</f>
        <v>86.7936265569882</v>
      </c>
      <c r="BQ95" s="2" t="n">
        <f aca="false">BF95^0.04*BG95^0.22*BH95^0.51*BI95^0.06*BP95^0.17</f>
        <v>92.336060936114</v>
      </c>
      <c r="BR95" s="0" t="str">
        <f aca="false">IF(BQ95&gt;=90, "Very Good", IF(BQ95&gt;=80, "Good", IF(BQ95&gt;=70, "Slightly Good", IF(BQ95&gt;=60, "Average", IF(BQ95&gt;=50, "Slightly Poor", IF(BQ95&gt;=40, "Poor", "Very Poor"))))))</f>
        <v>Very Good</v>
      </c>
      <c r="BT95" s="2" t="n">
        <f aca="false">9.81*LN(AH95)+30.6</f>
        <v>55.4555657449224</v>
      </c>
      <c r="BU95" s="0" t="str">
        <f aca="false">IF(BT95&lt;30, "Clean water", IF(AND(BT95&gt;=30, BT95&lt;40), "Hypolimia", IF(AND(BT95&gt;=40,BT95&lt;50), "Mesotrophic", IF(AND(BT95&gt;=50, BT95&lt;70), "Eutrophic", IF(BT95&gt;70,"Hypertrophic")))))</f>
        <v>Eutrophic</v>
      </c>
      <c r="CM95" s="0" t="n">
        <f aca="false">IF(G95&gt;H95,1,0)</f>
        <v>0</v>
      </c>
      <c r="CO95" s="17" t="n">
        <f aca="false">14.652-0.41022*M95+0.007991*M95*M95-0.000077774*M95*M95*M95</f>
        <v>9.544128628042</v>
      </c>
      <c r="CP95" s="1" t="n">
        <f aca="false">F95/CO95*100</f>
        <v>143.543748559166</v>
      </c>
    </row>
    <row r="96" customFormat="false" ht="12.5" hidden="false" customHeight="false" outlineLevel="0" collapsed="false">
      <c r="A96" s="0" t="n">
        <v>95</v>
      </c>
      <c r="B96" s="15" t="s">
        <v>137</v>
      </c>
      <c r="C96" s="16" t="s">
        <v>138</v>
      </c>
      <c r="D96" s="0" t="s">
        <v>130</v>
      </c>
      <c r="E96" s="0" t="n">
        <v>7.5</v>
      </c>
      <c r="F96" s="0" t="n">
        <v>8.7</v>
      </c>
      <c r="G96" s="0" t="n">
        <v>7.9</v>
      </c>
      <c r="H96" s="0" t="n">
        <v>12.2</v>
      </c>
      <c r="I96" s="0" t="n">
        <v>18.2</v>
      </c>
      <c r="J96" s="0" t="n">
        <v>13.396</v>
      </c>
      <c r="K96" s="0" t="n">
        <v>0.122</v>
      </c>
      <c r="L96" s="0" t="n">
        <v>9.3</v>
      </c>
      <c r="M96" s="0" t="n">
        <v>21.9</v>
      </c>
      <c r="O96" s="0" t="n">
        <v>661</v>
      </c>
      <c r="BD96" s="0" t="n">
        <v>5.312</v>
      </c>
      <c r="BF96" s="0" t="n">
        <f aca="false">IF(E96&lt;11,-3.6797*E96^2+48.115*E96-53.83,280.92*EXP(-0.2027*E96))</f>
        <v>100.049375</v>
      </c>
      <c r="BG96" s="1" t="n">
        <f aca="false">32.208*LN(F96)+21.438</f>
        <v>91.1143080104746</v>
      </c>
      <c r="BH96" s="1" t="n">
        <f aca="false">IF(G96&lt;=2, -10*G96+100, 88.958*EXP(-0.0755*G96))</f>
        <v>48.9948087311141</v>
      </c>
      <c r="BI96" s="1" t="n">
        <f aca="false">IF(I96&lt;=100, 0.0053*(I96)^2-1.0332*I96+100.76, 122.82*EXP(-0.0092*I96))</f>
        <v>83.711332</v>
      </c>
      <c r="BJ96" s="0" t="e">
        <f aca="false">IF(P96&lt;=1000, -6.942*LN(P96)+107.59, -36.304*LN(P96)+310.72)</f>
        <v>#VALUE!</v>
      </c>
      <c r="BK96" s="0" t="e">
        <f aca="false">BF96^0.04*BG96^0.22*BH96^0.51*BI96^0.06*BJ96^0.17</f>
        <v>#VALUE!</v>
      </c>
      <c r="BL96" s="0" t="e">
        <f aca="false">IF(BK96&gt;=90, "Very Good", IF(BK96&gt;=80, "Good", IF(BK96&gt;=70, "Slightly Good", IF(BK96&gt;=60, "Average", IF(BK96&gt;=50, "Slightly Poor", IF(BK96&gt;=40, "Poor", "Very Poor"))))))</f>
        <v>#VALUE!</v>
      </c>
      <c r="BM96" s="2" t="e">
        <f aca="false">IF(P96&lt;=1000, -6.942*LN(P96)+107.59, IF(AND(P96&gt;1000, P96&lt;=5213),-36.304*LN(P96)+310.72, IF(P96&gt;5213, 10)))</f>
        <v>#VALUE!</v>
      </c>
      <c r="BN96" s="2" t="e">
        <f aca="false">BF96^0.04*BG96^0.22*BH96^0.51*BI96^0.06*BM96^0.17</f>
        <v>#VALUE!</v>
      </c>
      <c r="BO96" s="3" t="e">
        <f aca="false">IF(BN96&gt;=90, "Very Good", IF(BN96&gt;=80, "Good", IF(BN96&gt;=70, "Slightly Good", IF(BN96&gt;=60, "Average", IF(BN96&gt;=50, "Slightly Poor", IF(BN96&gt;=40, "Poor", "Very Poor"))))))</f>
        <v>#VALUE!</v>
      </c>
      <c r="BP96" s="2" t="e">
        <f aca="false">IF(AJ96&lt;=1000, -6.942*LN(AJ96)+107.59, IF(AND(AJ96&gt;1000, AJ96&lt;=5213),-36.304*LN(AJ96)+310.72, IF(AJ96&gt;5213, 10)))</f>
        <v>#VALUE!</v>
      </c>
      <c r="BQ96" s="2" t="e">
        <f aca="false">BF96^0.04*BG96^0.22*BH96^0.51*BI96^0.06*BP96^0.17</f>
        <v>#VALUE!</v>
      </c>
      <c r="BR96" s="0" t="e">
        <f aca="false">IF(BQ96&gt;=90, "Very Good", IF(BQ96&gt;=80, "Good", IF(BQ96&gt;=70, "Slightly Good", IF(BQ96&gt;=60, "Average", IF(BQ96&gt;=50, "Slightly Poor", IF(BQ96&gt;=40, "Poor", "Very Poor"))))))</f>
        <v>#VALUE!</v>
      </c>
      <c r="BT96" s="2" t="e">
        <f aca="false">9.81*LN(AH96)+30.6</f>
        <v>#VALUE!</v>
      </c>
      <c r="BU96" s="0" t="e">
        <f aca="false">IF(BT96&lt;30, "Clean water", IF(AND(BT96&gt;=30, BT96&lt;40), "Hypolimia", IF(AND(BT96&gt;=40,BT96&lt;50), "Mesotrophic", IF(AND(BT96&gt;=50, BT96&lt;70), "Eutrophic", IF(BT96&gt;70,"Hypertrophic")))))</f>
        <v>#VALUE!</v>
      </c>
      <c r="CM96" s="0" t="n">
        <f aca="false">IF(G96&gt;H96,1,0)</f>
        <v>0</v>
      </c>
      <c r="CO96" s="17" t="n">
        <f aca="false">14.652-0.41022*M96+0.007991*M96*M96-0.000077774*M96*M96*M96</f>
        <v>8.683849489734</v>
      </c>
      <c r="CP96" s="1" t="n">
        <f aca="false">F96/CO96*100</f>
        <v>100.185983304813</v>
      </c>
    </row>
    <row r="97" customFormat="false" ht="12.5" hidden="false" customHeight="false" outlineLevel="0" collapsed="false">
      <c r="A97" s="0" t="n">
        <v>96</v>
      </c>
      <c r="B97" s="15" t="s">
        <v>93</v>
      </c>
      <c r="C97" s="16" t="s">
        <v>94</v>
      </c>
      <c r="D97" s="0" t="s">
        <v>130</v>
      </c>
      <c r="E97" s="0" t="n">
        <v>7.4</v>
      </c>
      <c r="F97" s="0" t="n">
        <v>7</v>
      </c>
      <c r="G97" s="0" t="n">
        <v>8.9</v>
      </c>
      <c r="H97" s="0" t="n">
        <v>14.7</v>
      </c>
      <c r="I97" s="0" t="n">
        <v>26.1</v>
      </c>
      <c r="J97" s="0" t="n">
        <v>19.843</v>
      </c>
      <c r="K97" s="0" t="n">
        <v>0.42</v>
      </c>
      <c r="L97" s="0" t="n">
        <v>12.6</v>
      </c>
      <c r="M97" s="0" t="n">
        <v>17.2</v>
      </c>
      <c r="N97" s="0" t="n">
        <v>0</v>
      </c>
      <c r="O97" s="0" t="n">
        <v>756</v>
      </c>
      <c r="P97" s="0" t="n">
        <v>2800000</v>
      </c>
      <c r="AC97" s="0" t="n">
        <v>19.29</v>
      </c>
      <c r="AD97" s="0" t="n">
        <v>14.697</v>
      </c>
      <c r="AE97" s="0" t="n">
        <v>3.305</v>
      </c>
      <c r="AF97" s="0" t="n">
        <v>0.185</v>
      </c>
      <c r="AG97" s="0" t="n">
        <v>0.095</v>
      </c>
      <c r="AH97" s="0" t="n">
        <v>27.4</v>
      </c>
      <c r="AJ97" s="0" t="n">
        <v>800000</v>
      </c>
      <c r="BD97" s="0" t="n">
        <v>6.521</v>
      </c>
      <c r="BF97" s="0" t="n">
        <f aca="false">IF(E97&lt;11,-3.6797*E97^2+48.115*E97-53.83,280.92*EXP(-0.2027*E97))</f>
        <v>100.720628</v>
      </c>
      <c r="BG97" s="1" t="n">
        <f aca="false">32.208*LN(F97)+21.438</f>
        <v>84.1118740807735</v>
      </c>
      <c r="BH97" s="1" t="n">
        <f aca="false">IF(G97&lt;=2, -10*G97+100, 88.958*EXP(-0.0755*G97))</f>
        <v>45.4318930377523</v>
      </c>
      <c r="BI97" s="1" t="n">
        <f aca="false">IF(I97&lt;=100, 0.0053*(I97)^2-1.0332*I97+100.76, 122.82*EXP(-0.0092*I97))</f>
        <v>77.403893</v>
      </c>
      <c r="BJ97" s="0" t="n">
        <f aca="false">IF(P97&lt;=1000, -6.942*LN(P97)+107.59, -36.304*LN(P97)+310.72)</f>
        <v>-228.21759861768</v>
      </c>
      <c r="BK97" s="0" t="e">
        <f aca="false">BF97^0.04*BG97^0.22*BH97^0.51*BI97^0.06*BJ97^0.17</f>
        <v>#NUM!</v>
      </c>
      <c r="BL97" s="0" t="e">
        <f aca="false">IF(BK97&gt;=90, "Very Good", IF(BK97&gt;=80, "Good", IF(BK97&gt;=70, "Slightly Good", IF(BK97&gt;=60, "Average", IF(BK97&gt;=50, "Slightly Poor", IF(BK97&gt;=40, "Poor", "Very Poor"))))))</f>
        <v>#NUM!</v>
      </c>
      <c r="BM97" s="2" t="n">
        <f aca="false">IF(P97&lt;=1000, -6.942*LN(P97)+107.59, IF(AND(P97&gt;1000, P97&lt;=5213),-36.304*LN(P97)+310.72, IF(P97&gt;5213, 10)))</f>
        <v>10</v>
      </c>
      <c r="BN97" s="2" t="n">
        <f aca="false">BF97^0.04*BG97^0.22*BH97^0.51*BI97^0.06*BM97^0.17</f>
        <v>42.8719401998622</v>
      </c>
      <c r="BO97" s="3" t="str">
        <f aca="false">IF(BN97&gt;=90, "Very Good", IF(BN97&gt;=80, "Good", IF(BN97&gt;=70, "Slightly Good", IF(BN97&gt;=60, "Average", IF(BN97&gt;=50, "Slightly Poor", IF(BN97&gt;=40, "Poor", "Very Poor"))))))</f>
        <v>Poor</v>
      </c>
      <c r="BP97" s="2" t="n">
        <f aca="false">IF(AJ97&lt;=1000, -6.942*LN(AJ97)+107.59, IF(AND(AJ97&gt;1000, AJ97&lt;=5213),-36.304*LN(AJ97)+310.72, IF(AJ97&gt;5213, 10)))</f>
        <v>10</v>
      </c>
      <c r="BQ97" s="2" t="n">
        <f aca="false">BF97^0.04*BG97^0.22*BH97^0.51*BI97^0.06*BP97^0.17</f>
        <v>42.8719401998622</v>
      </c>
      <c r="BR97" s="0" t="str">
        <f aca="false">IF(BQ97&gt;=90, "Very Good", IF(BQ97&gt;=80, "Good", IF(BQ97&gt;=70, "Slightly Good", IF(BQ97&gt;=60, "Average", IF(BQ97&gt;=50, "Slightly Poor", IF(BQ97&gt;=40, "Poor", "Very Poor"))))))</f>
        <v>Poor</v>
      </c>
      <c r="BT97" s="2" t="n">
        <f aca="false">9.81*LN(AH97)+30.6</f>
        <v>63.0764269613954</v>
      </c>
      <c r="BU97" s="0" t="str">
        <f aca="false">IF(BT97&lt;30, "Clean water", IF(AND(BT97&gt;=30, BT97&lt;40), "Hypolimia", IF(AND(BT97&gt;=40,BT97&lt;50), "Mesotrophic", IF(AND(BT97&gt;=50, BT97&lt;70), "Eutrophic", IF(BT97&gt;70,"Hypertrophic")))))</f>
        <v>Eutrophic</v>
      </c>
      <c r="CM97" s="0" t="n">
        <f aca="false">IF(G97&gt;H97,1,0)</f>
        <v>0</v>
      </c>
      <c r="CO97" s="17" t="n">
        <f aca="false">14.652-0.41022*M97+0.007991*M97*M97-0.000077774*M97*M97*M97</f>
        <v>9.564524485248</v>
      </c>
      <c r="CP97" s="1" t="n">
        <f aca="false">F97/CO97*100</f>
        <v>73.1871198698541</v>
      </c>
    </row>
    <row r="98" customFormat="false" ht="12.5" hidden="false" customHeight="false" outlineLevel="0" collapsed="false">
      <c r="A98" s="0" t="n">
        <v>97</v>
      </c>
      <c r="B98" s="15" t="s">
        <v>95</v>
      </c>
      <c r="C98" s="16" t="s">
        <v>96</v>
      </c>
      <c r="D98" s="0" t="s">
        <v>130</v>
      </c>
      <c r="E98" s="0" t="n">
        <v>7.6</v>
      </c>
      <c r="F98" s="0" t="n">
        <v>7</v>
      </c>
      <c r="G98" s="0" t="n">
        <v>5</v>
      </c>
      <c r="H98" s="0" t="n">
        <v>11.4</v>
      </c>
      <c r="I98" s="0" t="n">
        <v>4.3</v>
      </c>
      <c r="J98" s="0" t="n">
        <v>16.398</v>
      </c>
      <c r="K98" s="0" t="n">
        <v>0.122</v>
      </c>
      <c r="L98" s="0" t="n">
        <v>6.6</v>
      </c>
      <c r="M98" s="0" t="n">
        <v>14.8</v>
      </c>
      <c r="N98" s="0" t="n">
        <v>0</v>
      </c>
      <c r="O98" s="0" t="n">
        <v>761</v>
      </c>
      <c r="P98" s="0" t="n">
        <v>8000</v>
      </c>
      <c r="AC98" s="0" t="n">
        <v>14.559</v>
      </c>
      <c r="AD98" s="0" t="n">
        <v>9.385</v>
      </c>
      <c r="AE98" s="0" t="n">
        <v>4.089</v>
      </c>
      <c r="AF98" s="0" t="n">
        <v>0.055</v>
      </c>
      <c r="AG98" s="0" t="n">
        <v>0.014</v>
      </c>
      <c r="AH98" s="0" t="n">
        <v>21</v>
      </c>
      <c r="AJ98" s="0" t="n">
        <v>700</v>
      </c>
      <c r="BF98" s="0" t="n">
        <f aca="false">IF(E98&lt;11,-3.6797*E98^2+48.115*E98-53.83,280.92*EXP(-0.2027*E98))</f>
        <v>99.304528</v>
      </c>
      <c r="BG98" s="1" t="n">
        <f aca="false">32.208*LN(F98)+21.438</f>
        <v>84.1118740807735</v>
      </c>
      <c r="BH98" s="1" t="n">
        <f aca="false">IF(G98&lt;=2, -10*G98+100, 88.958*EXP(-0.0755*G98))</f>
        <v>60.9872208665356</v>
      </c>
      <c r="BI98" s="1" t="n">
        <f aca="false">IF(I98&lt;=100, 0.0053*(I98)^2-1.0332*I98+100.76, 122.82*EXP(-0.0092*I98))</f>
        <v>96.415237</v>
      </c>
      <c r="BJ98" s="0" t="n">
        <f aca="false">IF(P98&lt;=1000, -6.942*LN(P98)+107.59, -36.304*LN(P98)+310.72)</f>
        <v>-15.5511933773122</v>
      </c>
      <c r="BK98" s="0" t="e">
        <f aca="false">BF98^0.04*BG98^0.22*BH98^0.51*BI98^0.06*BJ98^0.17</f>
        <v>#NUM!</v>
      </c>
      <c r="BL98" s="0" t="e">
        <f aca="false">IF(BK98&gt;=90, "Very Good", IF(BK98&gt;=80, "Good", IF(BK98&gt;=70, "Slightly Good", IF(BK98&gt;=60, "Average", IF(BK98&gt;=50, "Slightly Poor", IF(BK98&gt;=40, "Poor", "Very Poor"))))))</f>
        <v>#NUM!</v>
      </c>
      <c r="BM98" s="2" t="n">
        <f aca="false">IF(P98&lt;=1000, -6.942*LN(P98)+107.59, IF(AND(P98&gt;1000, P98&lt;=5213),-36.304*LN(P98)+310.72, IF(P98&gt;5213, 10)))</f>
        <v>10</v>
      </c>
      <c r="BN98" s="2" t="n">
        <f aca="false">BF98^0.04*BG98^0.22*BH98^0.51*BI98^0.06*BM98^0.17</f>
        <v>50.4507841344243</v>
      </c>
      <c r="BO98" s="3" t="str">
        <f aca="false">IF(BN98&gt;=90, "Very Good", IF(BN98&gt;=80, "Good", IF(BN98&gt;=70, "Slightly Good", IF(BN98&gt;=60, "Average", IF(BN98&gt;=50, "Slightly Poor", IF(BN98&gt;=40, "Poor", "Very Poor"))))))</f>
        <v>Slightly Poor</v>
      </c>
      <c r="BP98" s="2" t="n">
        <f aca="false">IF(AJ98&lt;=1000, -6.942*LN(AJ98)+107.59, IF(AND(AJ98&gt;1000, AJ98&lt;=5213),-36.304*LN(AJ98)+310.72, IF(AJ98&gt;5213, 10)))</f>
        <v>62.1124003141287</v>
      </c>
      <c r="BQ98" s="2" t="n">
        <f aca="false">BF98^0.04*BG98^0.22*BH98^0.51*BI98^0.06*BP98^0.17</f>
        <v>68.8189803803585</v>
      </c>
      <c r="BR98" s="0" t="str">
        <f aca="false">IF(BQ98&gt;=90, "Very Good", IF(BQ98&gt;=80, "Good", IF(BQ98&gt;=70, "Slightly Good", IF(BQ98&gt;=60, "Average", IF(BQ98&gt;=50, "Slightly Poor", IF(BQ98&gt;=40, "Poor", "Very Poor"))))))</f>
        <v>Average</v>
      </c>
      <c r="BT98" s="2" t="n">
        <f aca="false">9.81*LN(AH98)+30.6</f>
        <v>60.4667651140668</v>
      </c>
      <c r="BU98" s="0" t="str">
        <f aca="false">IF(BT98&lt;30, "Clean water", IF(AND(BT98&gt;=30, BT98&lt;40), "Hypolimia", IF(AND(BT98&gt;=40,BT98&lt;50), "Mesotrophic", IF(AND(BT98&gt;=50, BT98&lt;70), "Eutrophic", IF(BT98&gt;70,"Hypertrophic")))))</f>
        <v>Eutrophic</v>
      </c>
      <c r="CM98" s="0" t="n">
        <f aca="false">IF(G98&gt;H98,1,0)</f>
        <v>0</v>
      </c>
      <c r="CO98" s="17" t="n">
        <f aca="false">14.652-0.41022*M98+0.007991*M98*M98-0.000077774*M98*M98*M98</f>
        <v>10.078965508992</v>
      </c>
      <c r="CP98" s="1" t="n">
        <f aca="false">F98/CO98*100</f>
        <v>69.4515721256801</v>
      </c>
    </row>
    <row r="99" customFormat="false" ht="12.5" hidden="false" customHeight="false" outlineLevel="0" collapsed="false">
      <c r="A99" s="0" t="n">
        <v>98</v>
      </c>
      <c r="B99" s="15" t="s">
        <v>97</v>
      </c>
      <c r="C99" s="16" t="s">
        <v>98</v>
      </c>
      <c r="D99" s="0" t="s">
        <v>130</v>
      </c>
      <c r="E99" s="0" t="n">
        <v>7.7</v>
      </c>
      <c r="F99" s="0" t="n">
        <v>12.3</v>
      </c>
      <c r="G99" s="0" t="n">
        <v>1.6</v>
      </c>
      <c r="H99" s="0" t="n">
        <v>4.1</v>
      </c>
      <c r="I99" s="0" t="n">
        <v>5.7</v>
      </c>
      <c r="J99" s="0" t="n">
        <v>2.887</v>
      </c>
      <c r="K99" s="0" t="n">
        <v>0.028</v>
      </c>
      <c r="L99" s="0" t="n">
        <v>2</v>
      </c>
      <c r="M99" s="0" t="n">
        <v>14</v>
      </c>
      <c r="N99" s="0" t="n">
        <v>0</v>
      </c>
      <c r="O99" s="0" t="n">
        <v>268</v>
      </c>
      <c r="P99" s="0" t="n">
        <v>590</v>
      </c>
      <c r="AC99" s="0" t="n">
        <v>2.726</v>
      </c>
      <c r="AD99" s="0" t="n">
        <v>0.137</v>
      </c>
      <c r="AE99" s="0" t="n">
        <v>2.329</v>
      </c>
      <c r="AF99" s="0" t="n">
        <v>0.009</v>
      </c>
      <c r="AG99" s="0" t="n">
        <v>0.003</v>
      </c>
      <c r="AH99" s="0" t="n">
        <v>6.1</v>
      </c>
      <c r="AJ99" s="0" t="n">
        <v>24</v>
      </c>
      <c r="BF99" s="0" t="n">
        <f aca="false">IF(E99&lt;11,-3.6797*E99^2+48.115*E99-53.83,280.92*EXP(-0.2027*E99))</f>
        <v>98.486087</v>
      </c>
      <c r="BG99" s="1" t="n">
        <f aca="false">32.208*LN(F99)+21.438</f>
        <v>102.267173042683</v>
      </c>
      <c r="BH99" s="1" t="n">
        <f aca="false">IF(G99&lt;=2, -10*G99+100, 88.958*EXP(-0.0755*G99))</f>
        <v>84</v>
      </c>
      <c r="BI99" s="1" t="n">
        <f aca="false">IF(I99&lt;=100, 0.0053*(I99)^2-1.0332*I99+100.76, 122.82*EXP(-0.0092*I99))</f>
        <v>95.042957</v>
      </c>
      <c r="BJ99" s="0" t="n">
        <f aca="false">IF(P99&lt;=1000, -6.942*LN(P99)+107.59, -36.304*LN(P99)+310.72)</f>
        <v>63.2991893488418</v>
      </c>
      <c r="BK99" s="0" t="n">
        <f aca="false">BF99^0.04*BG99^0.22*BH99^0.51*BI99^0.06*BJ99^0.17</f>
        <v>84.7563582496783</v>
      </c>
      <c r="BL99" s="0" t="str">
        <f aca="false">IF(BK99&gt;=90, "Very Good", IF(BK99&gt;=80, "Good", IF(BK99&gt;=70, "Slightly Good", IF(BK99&gt;=60, "Average", IF(BK99&gt;=50, "Slightly Poor", IF(BK99&gt;=40, "Poor", "Very Poor"))))))</f>
        <v>Good</v>
      </c>
      <c r="BM99" s="2" t="n">
        <f aca="false">IF(P99&lt;=1000, -6.942*LN(P99)+107.59, IF(AND(P99&gt;1000, P99&lt;=5213),-36.304*LN(P99)+310.72, IF(P99&gt;5213, 10)))</f>
        <v>63.2991893488418</v>
      </c>
      <c r="BN99" s="2" t="n">
        <f aca="false">BF99^0.04*BG99^0.22*BH99^0.51*BI99^0.06*BM99^0.17</f>
        <v>84.7563582496783</v>
      </c>
      <c r="BO99" s="3" t="str">
        <f aca="false">IF(BN99&gt;=90, "Very Good", IF(BN99&gt;=80, "Good", IF(BN99&gt;=70, "Slightly Good", IF(BN99&gt;=60, "Average", IF(BN99&gt;=50, "Slightly Poor", IF(BN99&gt;=40, "Poor", "Very Poor"))))))</f>
        <v>Good</v>
      </c>
      <c r="BP99" s="2" t="n">
        <f aca="false">IF(AJ99&lt;=1000, -6.942*LN(AJ99)+107.59, IF(AND(AJ99&gt;1000, AJ99&lt;=5213),-36.304*LN(AJ99)+310.72, IF(AJ99&gt;5213, 10)))</f>
        <v>85.5279503097246</v>
      </c>
      <c r="BQ99" s="2" t="n">
        <f aca="false">BF99^0.04*BG99^0.22*BH99^0.51*BI99^0.06*BP99^0.17</f>
        <v>89.2057756338234</v>
      </c>
      <c r="BR99" s="0" t="str">
        <f aca="false">IF(BQ99&gt;=90, "Very Good", IF(BQ99&gt;=80, "Good", IF(BQ99&gt;=70, "Slightly Good", IF(BQ99&gt;=60, "Average", IF(BQ99&gt;=50, "Slightly Poor", IF(BQ99&gt;=40, "Poor", "Very Poor"))))))</f>
        <v>Good</v>
      </c>
      <c r="BT99" s="2" t="n">
        <f aca="false">9.81*LN(AH99)+30.6</f>
        <v>48.3393128452686</v>
      </c>
      <c r="BU99" s="0" t="str">
        <f aca="false">IF(BT99&lt;30, "Clean water", IF(AND(BT99&gt;=30, BT99&lt;40), "Hypolimia", IF(AND(BT99&gt;=40,BT99&lt;50), "Mesotrophic", IF(AND(BT99&gt;=50, BT99&lt;70), "Eutrophic", IF(BT99&gt;70,"Hypertrophic")))))</f>
        <v>Mesotrophic</v>
      </c>
      <c r="CM99" s="0" t="n">
        <f aca="false">IF(G99&gt;H99,1,0)</f>
        <v>0</v>
      </c>
      <c r="CO99" s="17" t="n">
        <f aca="false">14.652-0.41022*M99+0.007991*M99*M99-0.000077774*M99*M99*M99</f>
        <v>10.261744144</v>
      </c>
      <c r="CP99" s="1" t="n">
        <f aca="false">F99/CO99*100</f>
        <v>119.862664936854</v>
      </c>
    </row>
    <row r="100" customFormat="false" ht="12.5" hidden="false" customHeight="false" outlineLevel="0" collapsed="false">
      <c r="A100" s="0" t="n">
        <v>99</v>
      </c>
      <c r="B100" s="15" t="s">
        <v>99</v>
      </c>
      <c r="C100" s="16" t="s">
        <v>100</v>
      </c>
      <c r="D100" s="0" t="s">
        <v>130</v>
      </c>
      <c r="E100" s="0" t="n">
        <v>7.8</v>
      </c>
      <c r="F100" s="0" t="n">
        <v>10.7</v>
      </c>
      <c r="G100" s="0" t="n">
        <v>1.2</v>
      </c>
      <c r="H100" s="0" t="n">
        <v>4.6</v>
      </c>
      <c r="I100" s="0" t="n">
        <v>8.5</v>
      </c>
      <c r="J100" s="0" t="n">
        <v>6.159</v>
      </c>
      <c r="K100" s="0" t="n">
        <v>0.072</v>
      </c>
      <c r="L100" s="0" t="n">
        <v>3.2</v>
      </c>
      <c r="M100" s="0" t="n">
        <v>13</v>
      </c>
      <c r="N100" s="0" t="n">
        <v>0</v>
      </c>
      <c r="O100" s="0" t="n">
        <v>570</v>
      </c>
      <c r="P100" s="0" t="n">
        <v>4000</v>
      </c>
      <c r="AC100" s="0" t="n">
        <v>5.802</v>
      </c>
      <c r="AD100" s="0" t="n">
        <v>0.04</v>
      </c>
      <c r="AE100" s="0" t="n">
        <v>5.207</v>
      </c>
      <c r="AF100" s="0" t="n">
        <v>0.066</v>
      </c>
      <c r="AG100" s="0" t="n">
        <v>0.047</v>
      </c>
      <c r="AH100" s="0" t="n">
        <v>12.6</v>
      </c>
      <c r="AJ100" s="0" t="n">
        <v>400</v>
      </c>
      <c r="BF100" s="0" t="n">
        <f aca="false">IF(E100&lt;11,-3.6797*E100^2+48.115*E100-53.83,280.92*EXP(-0.2027*E100))</f>
        <v>97.5940520000001</v>
      </c>
      <c r="BG100" s="1" t="n">
        <f aca="false">32.208*LN(F100)+21.438</f>
        <v>97.7788104251968</v>
      </c>
      <c r="BH100" s="1" t="n">
        <f aca="false">IF(G100&lt;=2, -10*G100+100, 88.958*EXP(-0.0755*G100))</f>
        <v>88</v>
      </c>
      <c r="BI100" s="1" t="n">
        <f aca="false">IF(I100&lt;=100, 0.0053*(I100)^2-1.0332*I100+100.76, 122.82*EXP(-0.0092*I100))</f>
        <v>92.360725</v>
      </c>
      <c r="BJ100" s="0" t="n">
        <f aca="false">IF(P100&lt;=1000, -6.942*LN(P100)+107.59, -36.304*LN(P100)+310.72)</f>
        <v>9.61282186573601</v>
      </c>
      <c r="BK100" s="0" t="n">
        <f aca="false">BF100^0.04*BG100^0.22*BH100^0.51*BI100^0.06*BJ100^0.17</f>
        <v>62.2487784952631</v>
      </c>
      <c r="BL100" s="0" t="str">
        <f aca="false">IF(BK100&gt;=90, "Very Good", IF(BK100&gt;=80, "Good", IF(BK100&gt;=70, "Slightly Good", IF(BK100&gt;=60, "Average", IF(BK100&gt;=50, "Slightly Poor", IF(BK100&gt;=40, "Poor", "Very Poor"))))))</f>
        <v>Average</v>
      </c>
      <c r="BM100" s="2" t="n">
        <f aca="false">IF(P100&lt;=1000, -6.942*LN(P100)+107.59, IF(AND(P100&gt;1000, P100&lt;=5213),-36.304*LN(P100)+310.72, IF(P100&gt;5213, 10)))</f>
        <v>9.61282186573601</v>
      </c>
      <c r="BN100" s="2" t="n">
        <f aca="false">BF100^0.04*BG100^0.22*BH100^0.51*BI100^0.06*BM100^0.17</f>
        <v>62.2487784952631</v>
      </c>
      <c r="BO100" s="3" t="str">
        <f aca="false">IF(BN100&gt;=90, "Very Good", IF(BN100&gt;=80, "Good", IF(BN100&gt;=70, "Slightly Good", IF(BN100&gt;=60, "Average", IF(BN100&gt;=50, "Slightly Poor", IF(BN100&gt;=40, "Poor", "Very Poor"))))))</f>
        <v>Average</v>
      </c>
      <c r="BP100" s="2" t="n">
        <f aca="false">IF(AJ100&lt;=1000, -6.942*LN(AJ100)+107.59, IF(AND(AJ100&gt;1000, AJ100&lt;=5213),-36.304*LN(AJ100)+310.72, IF(AJ100&gt;5213, 10)))</f>
        <v>65.9972531139764</v>
      </c>
      <c r="BQ100" s="2" t="n">
        <f aca="false">BF100^0.04*BG100^0.22*BH100^0.51*BI100^0.06*BP100^0.17</f>
        <v>86.3705286601933</v>
      </c>
      <c r="BR100" s="0" t="str">
        <f aca="false">IF(BQ100&gt;=90, "Very Good", IF(BQ100&gt;=80, "Good", IF(BQ100&gt;=70, "Slightly Good", IF(BQ100&gt;=60, "Average", IF(BQ100&gt;=50, "Slightly Poor", IF(BQ100&gt;=40, "Poor", "Very Poor"))))))</f>
        <v>Good</v>
      </c>
      <c r="BT100" s="2" t="n">
        <f aca="false">9.81*LN(AH100)+30.6</f>
        <v>55.4555657449224</v>
      </c>
      <c r="BU100" s="0" t="str">
        <f aca="false">IF(BT100&lt;30, "Clean water", IF(AND(BT100&gt;=30, BT100&lt;40), "Hypolimia", IF(AND(BT100&gt;=40,BT100&lt;50), "Mesotrophic", IF(AND(BT100&gt;=50, BT100&lt;70), "Eutrophic", IF(BT100&gt;70,"Hypertrophic")))))</f>
        <v>Eutrophic</v>
      </c>
      <c r="CM100" s="0" t="n">
        <f aca="false">IF(G100&gt;H100,1,0)</f>
        <v>0</v>
      </c>
      <c r="CO100" s="17" t="n">
        <f aca="false">14.652-0.41022*M100+0.007991*M100*M100-0.000077774*M100*M100*M100</f>
        <v>10.498749522</v>
      </c>
      <c r="CP100" s="1" t="n">
        <f aca="false">F100/CO100*100</f>
        <v>101.916899508635</v>
      </c>
    </row>
    <row r="101" customFormat="false" ht="12.5" hidden="false" customHeight="false" outlineLevel="0" collapsed="false">
      <c r="A101" s="0" t="n">
        <v>100</v>
      </c>
      <c r="B101" s="15" t="s">
        <v>99</v>
      </c>
      <c r="C101" s="16" t="s">
        <v>100</v>
      </c>
      <c r="D101" s="0" t="s">
        <v>130</v>
      </c>
      <c r="E101" s="0" t="n">
        <v>7.8</v>
      </c>
      <c r="F101" s="0" t="n">
        <v>10.6</v>
      </c>
      <c r="G101" s="0" t="n">
        <v>3.6</v>
      </c>
      <c r="H101" s="0" t="n">
        <v>5.9</v>
      </c>
      <c r="I101" s="0" t="n">
        <v>20.5</v>
      </c>
      <c r="J101" s="0" t="n">
        <v>5.498</v>
      </c>
      <c r="K101" s="0" t="n">
        <v>0.229</v>
      </c>
      <c r="L101" s="0" t="n">
        <v>4.9</v>
      </c>
      <c r="M101" s="0" t="n">
        <v>18.8</v>
      </c>
      <c r="O101" s="0" t="n">
        <v>431</v>
      </c>
      <c r="BD101" s="0" t="n">
        <v>0.541</v>
      </c>
      <c r="BF101" s="0" t="n">
        <f aca="false">IF(E101&lt;11,-3.6797*E101^2+48.115*E101-53.83,280.92*EXP(-0.2027*E101))</f>
        <v>97.5940520000001</v>
      </c>
      <c r="BG101" s="1" t="n">
        <f aca="false">32.208*LN(F101)+21.438</f>
        <v>97.4763856680092</v>
      </c>
      <c r="BH101" s="1" t="n">
        <f aca="false">IF(G101&lt;=2, -10*G101+100, 88.958*EXP(-0.0755*G101))</f>
        <v>67.7865873198524</v>
      </c>
      <c r="BI101" s="1" t="n">
        <f aca="false">IF(I101&lt;=100, 0.0053*(I101)^2-1.0332*I101+100.76, 122.82*EXP(-0.0092*I101))</f>
        <v>81.806725</v>
      </c>
      <c r="BJ101" s="0" t="e">
        <f aca="false">IF(P101&lt;=1000, -6.942*LN(P101)+107.59, -36.304*LN(P101)+310.72)</f>
        <v>#VALUE!</v>
      </c>
      <c r="BK101" s="0" t="e">
        <f aca="false">BF101^0.04*BG101^0.22*BH101^0.51*BI101^0.06*BJ101^0.17</f>
        <v>#VALUE!</v>
      </c>
      <c r="BL101" s="0" t="e">
        <f aca="false">IF(BK101&gt;=90, "Very Good", IF(BK101&gt;=80, "Good", IF(BK101&gt;=70, "Slightly Good", IF(BK101&gt;=60, "Average", IF(BK101&gt;=50, "Slightly Poor", IF(BK101&gt;=40, "Poor", "Very Poor"))))))</f>
        <v>#VALUE!</v>
      </c>
      <c r="BM101" s="2" t="e">
        <f aca="false">IF(P101&lt;=1000, -6.942*LN(P101)+107.59, IF(AND(P101&gt;1000, P101&lt;=5213),-36.304*LN(P101)+310.72, IF(P101&gt;5213, 10)))</f>
        <v>#VALUE!</v>
      </c>
      <c r="BN101" s="2" t="e">
        <f aca="false">BF101^0.04*BG101^0.22*BH101^0.51*BI101^0.06*BM101^0.17</f>
        <v>#VALUE!</v>
      </c>
      <c r="BO101" s="3" t="e">
        <f aca="false">IF(BN101&gt;=90, "Very Good", IF(BN101&gt;=80, "Good", IF(BN101&gt;=70, "Slightly Good", IF(BN101&gt;=60, "Average", IF(BN101&gt;=50, "Slightly Poor", IF(BN101&gt;=40, "Poor", "Very Poor"))))))</f>
        <v>#VALUE!</v>
      </c>
      <c r="BP101" s="2" t="e">
        <f aca="false">IF(AJ101&lt;=1000, -6.942*LN(AJ101)+107.59, IF(AND(AJ101&gt;1000, AJ101&lt;=5213),-36.304*LN(AJ101)+310.72, IF(AJ101&gt;5213, 10)))</f>
        <v>#VALUE!</v>
      </c>
      <c r="BQ101" s="2" t="e">
        <f aca="false">BF101^0.04*BG101^0.22*BH101^0.51*BI101^0.06*BP101^0.17</f>
        <v>#VALUE!</v>
      </c>
      <c r="BR101" s="0" t="e">
        <f aca="false">IF(BQ101&gt;=90, "Very Good", IF(BQ101&gt;=80, "Good", IF(BQ101&gt;=70, "Slightly Good", IF(BQ101&gt;=60, "Average", IF(BQ101&gt;=50, "Slightly Poor", IF(BQ101&gt;=40, "Poor", "Very Poor"))))))</f>
        <v>#VALUE!</v>
      </c>
      <c r="BT101" s="2" t="e">
        <f aca="false">9.81*LN(AH101)+30.6</f>
        <v>#VALUE!</v>
      </c>
      <c r="BU101" s="0" t="e">
        <f aca="false">IF(BT101&lt;30, "Clean water", IF(AND(BT101&gt;=30, BT101&lt;40), "Hypolimia", IF(AND(BT101&gt;=40,BT101&lt;50), "Mesotrophic", IF(AND(BT101&gt;=50, BT101&lt;70), "Eutrophic", IF(BT101&gt;70,"Hypertrophic")))))</f>
        <v>#VALUE!</v>
      </c>
      <c r="CM101" s="0" t="n">
        <f aca="false">IF(G101&gt;H101,1,0)</f>
        <v>0</v>
      </c>
      <c r="CO101" s="17" t="n">
        <f aca="false">14.652-0.41022*M101+0.007991*M101*M101-0.000077774*M101*M101*M101</f>
        <v>9.247420319872</v>
      </c>
      <c r="CP101" s="1" t="n">
        <f aca="false">F101/CO101*100</f>
        <v>114.626562147515</v>
      </c>
    </row>
    <row r="102" customFormat="false" ht="12.5" hidden="false" customHeight="false" outlineLevel="0" collapsed="false">
      <c r="A102" s="0" t="n">
        <v>101</v>
      </c>
      <c r="B102" s="15" t="s">
        <v>101</v>
      </c>
      <c r="C102" s="16" t="s">
        <v>102</v>
      </c>
      <c r="D102" s="0" t="s">
        <v>130</v>
      </c>
      <c r="E102" s="0" t="n">
        <v>7.6</v>
      </c>
      <c r="F102" s="0" t="n">
        <v>10.2</v>
      </c>
      <c r="G102" s="0" t="n">
        <v>2.7</v>
      </c>
      <c r="H102" s="0" t="n">
        <v>5.9</v>
      </c>
      <c r="I102" s="0" t="n">
        <v>9</v>
      </c>
      <c r="J102" s="0" t="n">
        <v>4.361</v>
      </c>
      <c r="K102" s="0" t="n">
        <v>0.074</v>
      </c>
      <c r="L102" s="0" t="n">
        <v>2.4</v>
      </c>
      <c r="M102" s="0" t="n">
        <v>15.5</v>
      </c>
      <c r="N102" s="0" t="n">
        <v>0</v>
      </c>
      <c r="O102" s="0" t="n">
        <v>308</v>
      </c>
      <c r="P102" s="0" t="n">
        <v>3700</v>
      </c>
      <c r="AC102" s="0" t="n">
        <v>4.115</v>
      </c>
      <c r="AD102" s="0" t="n">
        <v>0.552</v>
      </c>
      <c r="AE102" s="0" t="n">
        <v>2.968</v>
      </c>
      <c r="AF102" s="0" t="n">
        <v>0.035</v>
      </c>
      <c r="AG102" s="0" t="n">
        <v>0.005</v>
      </c>
      <c r="AH102" s="0" t="n">
        <v>12.2</v>
      </c>
      <c r="AJ102" s="0" t="n">
        <v>210</v>
      </c>
      <c r="BF102" s="0" t="n">
        <f aca="false">IF(E102&lt;11,-3.6797*E102^2+48.115*E102-53.83,280.92*EXP(-0.2027*E102))</f>
        <v>99.304528</v>
      </c>
      <c r="BG102" s="1" t="n">
        <f aca="false">32.208*LN(F102)+21.438</f>
        <v>96.2374636951076</v>
      </c>
      <c r="BH102" s="1" t="n">
        <f aca="false">IF(G102&lt;=2, -10*G102+100, 88.958*EXP(-0.0755*G102))</f>
        <v>72.5527837174588</v>
      </c>
      <c r="BI102" s="1" t="n">
        <f aca="false">IF(I102&lt;=100, 0.0053*(I102)^2-1.0332*I102+100.76, 122.82*EXP(-0.0092*I102))</f>
        <v>91.8905</v>
      </c>
      <c r="BJ102" s="0" t="n">
        <f aca="false">IF(P102&lt;=1000, -6.942*LN(P102)+107.59, -36.304*LN(P102)+310.72)</f>
        <v>12.4431376672524</v>
      </c>
      <c r="BK102" s="0" t="n">
        <f aca="false">BF102^0.04*BG102^0.22*BH102^0.51*BI102^0.06*BJ102^0.17</f>
        <v>58.7600803517104</v>
      </c>
      <c r="BL102" s="0" t="str">
        <f aca="false">IF(BK102&gt;=90, "Very Good", IF(BK102&gt;=80, "Good", IF(BK102&gt;=70, "Slightly Good", IF(BK102&gt;=60, "Average", IF(BK102&gt;=50, "Slightly Poor", IF(BK102&gt;=40, "Poor", "Very Poor"))))))</f>
        <v>Slightly Poor</v>
      </c>
      <c r="BM102" s="2" t="n">
        <f aca="false">IF(P102&lt;=1000, -6.942*LN(P102)+107.59, IF(AND(P102&gt;1000, P102&lt;=5213),-36.304*LN(P102)+310.72, IF(P102&gt;5213, 10)))</f>
        <v>12.4431376672524</v>
      </c>
      <c r="BN102" s="2" t="n">
        <f aca="false">BF102^0.04*BG102^0.22*BH102^0.51*BI102^0.06*BM102^0.17</f>
        <v>58.7600803517104</v>
      </c>
      <c r="BO102" s="3" t="str">
        <f aca="false">IF(BN102&gt;=90, "Very Good", IF(BN102&gt;=80, "Good", IF(BN102&gt;=70, "Slightly Good", IF(BN102&gt;=60, "Average", IF(BN102&gt;=50, "Slightly Poor", IF(BN102&gt;=40, "Poor", "Very Poor"))))))</f>
        <v>Slightly Poor</v>
      </c>
      <c r="BP102" s="2" t="n">
        <f aca="false">IF(AJ102&lt;=1000, -6.942*LN(AJ102)+107.59, IF(AND(AJ102&gt;1000, AJ102&lt;=5213),-36.304*LN(AJ102)+310.72, IF(AJ102&gt;5213, 10)))</f>
        <v>70.4703795217593</v>
      </c>
      <c r="BQ102" s="2" t="n">
        <f aca="false">BF102^0.04*BG102^0.22*BH102^0.51*BI102^0.06*BP102^0.17</f>
        <v>78.9051628938888</v>
      </c>
      <c r="BR102" s="0" t="str">
        <f aca="false">IF(BQ102&gt;=90, "Very Good", IF(BQ102&gt;=80, "Good", IF(BQ102&gt;=70, "Slightly Good", IF(BQ102&gt;=60, "Average", IF(BQ102&gt;=50, "Slightly Poor", IF(BQ102&gt;=40, "Poor", "Very Poor"))))))</f>
        <v>Slightly Good</v>
      </c>
      <c r="BT102" s="2" t="n">
        <f aca="false">9.81*LN(AH102)+30.6</f>
        <v>55.1390866865617</v>
      </c>
      <c r="BU102" s="0" t="str">
        <f aca="false">IF(BT102&lt;30, "Clean water", IF(AND(BT102&gt;=30, BT102&lt;40), "Hypolimia", IF(AND(BT102&gt;=40,BT102&lt;50), "Mesotrophic", IF(AND(BT102&gt;=50, BT102&lt;70), "Eutrophic", IF(BT102&gt;70,"Hypertrophic")))))</f>
        <v>Eutrophic</v>
      </c>
      <c r="CM102" s="0" t="n">
        <f aca="false">IF(G102&gt;H102,1,0)</f>
        <v>0</v>
      </c>
      <c r="CO102" s="17" t="n">
        <f aca="false">14.652-0.41022*M102+0.007991*M102*M102-0.000077774*M102*M102*M102</f>
        <v>9.92380709575</v>
      </c>
      <c r="CP102" s="1" t="n">
        <f aca="false">F102/CO102*100</f>
        <v>102.783134552951</v>
      </c>
    </row>
    <row r="103" customFormat="false" ht="12.5" hidden="false" customHeight="false" outlineLevel="0" collapsed="false">
      <c r="A103" s="0" t="n">
        <v>102</v>
      </c>
      <c r="B103" s="15" t="s">
        <v>103</v>
      </c>
      <c r="C103" s="16" t="s">
        <v>104</v>
      </c>
      <c r="D103" s="0" t="s">
        <v>130</v>
      </c>
      <c r="E103" s="0" t="n">
        <v>8.8</v>
      </c>
      <c r="F103" s="0" t="n">
        <v>12.8</v>
      </c>
      <c r="G103" s="0" t="n">
        <v>1.2</v>
      </c>
      <c r="H103" s="0" t="n">
        <v>4</v>
      </c>
      <c r="I103" s="0" t="n">
        <v>4.2</v>
      </c>
      <c r="J103" s="0" t="n">
        <v>6.782</v>
      </c>
      <c r="K103" s="0" t="n">
        <v>0.018</v>
      </c>
      <c r="L103" s="0" t="n">
        <v>2.6</v>
      </c>
      <c r="M103" s="0" t="n">
        <v>16.9</v>
      </c>
      <c r="N103" s="0" t="n">
        <v>0</v>
      </c>
      <c r="O103" s="0" t="n">
        <v>351</v>
      </c>
      <c r="P103" s="0" t="n">
        <v>160</v>
      </c>
      <c r="AC103" s="0" t="n">
        <v>6.329</v>
      </c>
      <c r="AD103" s="0" t="n">
        <v>0.039</v>
      </c>
      <c r="AE103" s="0" t="n">
        <v>5.85</v>
      </c>
      <c r="AF103" s="0" t="n">
        <v>0.015</v>
      </c>
      <c r="AG103" s="0" t="n">
        <v>0.002</v>
      </c>
      <c r="AH103" s="0" t="n">
        <v>23.6</v>
      </c>
      <c r="AJ103" s="0" t="n">
        <v>17</v>
      </c>
      <c r="BF103" s="0" t="n">
        <f aca="false">IF(E103&lt;11,-3.6797*E103^2+48.115*E103-53.83,280.92*EXP(-0.2027*E103))</f>
        <v>84.626032</v>
      </c>
      <c r="BG103" s="1" t="n">
        <f aca="false">32.208*LN(F103)+21.438</f>
        <v>103.550530065171</v>
      </c>
      <c r="BH103" s="1" t="n">
        <f aca="false">IF(G103&lt;=2, -10*G103+100, 88.958*EXP(-0.0755*G103))</f>
        <v>88</v>
      </c>
      <c r="BI103" s="1" t="n">
        <f aca="false">IF(I103&lt;=100, 0.0053*(I103)^2-1.0332*I103+100.76, 122.82*EXP(-0.0092*I103))</f>
        <v>96.514052</v>
      </c>
      <c r="BJ103" s="0" t="n">
        <f aca="false">IF(P103&lt;=1000, -6.942*LN(P103)+107.59, -36.304*LN(P103)+310.72)</f>
        <v>72.3581433746468</v>
      </c>
      <c r="BK103" s="0" t="n">
        <f aca="false">BF103^0.04*BG103^0.22*BH103^0.51*BI103^0.06*BJ103^0.17</f>
        <v>88.5743812498407</v>
      </c>
      <c r="BL103" s="0" t="str">
        <f aca="false">IF(BK103&gt;=90, "Very Good", IF(BK103&gt;=80, "Good", IF(BK103&gt;=70, "Slightly Good", IF(BK103&gt;=60, "Average", IF(BK103&gt;=50, "Slightly Poor", IF(BK103&gt;=40, "Poor", "Very Poor"))))))</f>
        <v>Good</v>
      </c>
      <c r="BM103" s="2" t="n">
        <f aca="false">IF(P103&lt;=1000, -6.942*LN(P103)+107.59, IF(AND(P103&gt;1000, P103&lt;=5213),-36.304*LN(P103)+310.72, IF(P103&gt;5213, 10)))</f>
        <v>72.3581433746468</v>
      </c>
      <c r="BN103" s="2" t="n">
        <f aca="false">BF103^0.04*BG103^0.22*BH103^0.51*BI103^0.06*BM103^0.17</f>
        <v>88.5743812498407</v>
      </c>
      <c r="BO103" s="3" t="str">
        <f aca="false">IF(BN103&gt;=90, "Very Good", IF(BN103&gt;=80, "Good", IF(BN103&gt;=70, "Slightly Good", IF(BN103&gt;=60, "Average", IF(BN103&gt;=50, "Slightly Poor", IF(BN103&gt;=40, "Poor", "Very Poor"))))))</f>
        <v>Good</v>
      </c>
      <c r="BP103" s="2" t="n">
        <f aca="false">IF(AJ103&lt;=1000, -6.942*LN(AJ103)+107.59, IF(AND(AJ103&gt;1000, AJ103&lt;=5213),-36.304*LN(AJ103)+310.72, IF(AJ103&gt;5213, 10)))</f>
        <v>87.9218329655618</v>
      </c>
      <c r="BQ103" s="2" t="n">
        <f aca="false">BF103^0.04*BG103^0.22*BH103^0.51*BI103^0.06*BP103^0.17</f>
        <v>91.5570331880628</v>
      </c>
      <c r="BR103" s="0" t="str">
        <f aca="false">IF(BQ103&gt;=90, "Very Good", IF(BQ103&gt;=80, "Good", IF(BQ103&gt;=70, "Slightly Good", IF(BQ103&gt;=60, "Average", IF(BQ103&gt;=50, "Slightly Poor", IF(BQ103&gt;=40, "Poor", "Very Poor"))))))</f>
        <v>Very Good</v>
      </c>
      <c r="BT103" s="2" t="n">
        <f aca="false">9.81*LN(AH103)+30.6</f>
        <v>61.6118302450297</v>
      </c>
      <c r="BU103" s="0" t="str">
        <f aca="false">IF(BT103&lt;30, "Clean water", IF(AND(BT103&gt;=30, BT103&lt;40), "Hypolimia", IF(AND(BT103&gt;=40,BT103&lt;50), "Mesotrophic", IF(AND(BT103&gt;=50, BT103&lt;70), "Eutrophic", IF(BT103&gt;70,"Hypertrophic")))))</f>
        <v>Eutrophic</v>
      </c>
      <c r="CM103" s="0" t="n">
        <f aca="false">IF(G103&gt;H103,1,0)</f>
        <v>0</v>
      </c>
      <c r="CO103" s="17" t="n">
        <f aca="false">14.652-0.41022*M103+0.007991*M103*M103-0.000077774*M103*M103*M103</f>
        <v>9.626191266834</v>
      </c>
      <c r="CP103" s="1" t="n">
        <f aca="false">F103/CO103*100</f>
        <v>132.970555489594</v>
      </c>
    </row>
    <row r="104" customFormat="false" ht="12.5" hidden="false" customHeight="false" outlineLevel="0" collapsed="false">
      <c r="A104" s="0" t="n">
        <v>103</v>
      </c>
      <c r="B104" s="15" t="s">
        <v>105</v>
      </c>
      <c r="C104" s="16" t="s">
        <v>106</v>
      </c>
      <c r="D104" s="0" t="s">
        <v>130</v>
      </c>
      <c r="E104" s="0" t="n">
        <v>7.8</v>
      </c>
      <c r="F104" s="0" t="n">
        <v>10.3</v>
      </c>
      <c r="G104" s="0" t="n">
        <v>1.4</v>
      </c>
      <c r="H104" s="0" t="n">
        <v>3.9</v>
      </c>
      <c r="I104" s="0" t="n">
        <v>5</v>
      </c>
      <c r="J104" s="0" t="n">
        <v>2.633</v>
      </c>
      <c r="K104" s="0" t="n">
        <v>0.023</v>
      </c>
      <c r="L104" s="0" t="n">
        <v>2</v>
      </c>
      <c r="M104" s="0" t="n">
        <v>13.6</v>
      </c>
      <c r="N104" s="0" t="n">
        <v>0</v>
      </c>
      <c r="O104" s="0" t="n">
        <v>241</v>
      </c>
      <c r="P104" s="0" t="n">
        <v>220</v>
      </c>
      <c r="AC104" s="0" t="n">
        <v>2.481</v>
      </c>
      <c r="AD104" s="0" t="n">
        <v>0.064</v>
      </c>
      <c r="AE104" s="0" t="n">
        <v>2.167</v>
      </c>
      <c r="AF104" s="0" t="n">
        <v>0.007</v>
      </c>
      <c r="AG104" s="0" t="n">
        <v>0.001</v>
      </c>
      <c r="AH104" s="0" t="n">
        <v>5.7</v>
      </c>
      <c r="AJ104" s="0" t="n">
        <v>5</v>
      </c>
      <c r="BF104" s="0" t="n">
        <f aca="false">IF(E104&lt;11,-3.6797*E104^2+48.115*E104-53.83,280.92*EXP(-0.2027*E104))</f>
        <v>97.5940520000001</v>
      </c>
      <c r="BG104" s="1" t="n">
        <f aca="false">32.208*LN(F104)+21.438</f>
        <v>96.5516905777479</v>
      </c>
      <c r="BH104" s="1" t="n">
        <f aca="false">IF(G104&lt;=2, -10*G104+100, 88.958*EXP(-0.0755*G104))</f>
        <v>86</v>
      </c>
      <c r="BI104" s="1" t="n">
        <f aca="false">IF(I104&lt;=100, 0.0053*(I104)^2-1.0332*I104+100.76, 122.82*EXP(-0.0092*I104))</f>
        <v>95.7265</v>
      </c>
      <c r="BJ104" s="0" t="n">
        <f aca="false">IF(P104&lt;=1000, -6.942*LN(P104)+107.59, -36.304*LN(P104)+310.72)</f>
        <v>70.1474375732219</v>
      </c>
      <c r="BK104" s="0" t="n">
        <f aca="false">BF104^0.04*BG104^0.22*BH104^0.51*BI104^0.06*BJ104^0.17</f>
        <v>86.1990058408276</v>
      </c>
      <c r="BL104" s="0" t="str">
        <f aca="false">IF(BK104&gt;=90, "Very Good", IF(BK104&gt;=80, "Good", IF(BK104&gt;=70, "Slightly Good", IF(BK104&gt;=60, "Average", IF(BK104&gt;=50, "Slightly Poor", IF(BK104&gt;=40, "Poor", "Very Poor"))))))</f>
        <v>Good</v>
      </c>
      <c r="BM104" s="2" t="n">
        <f aca="false">IF(P104&lt;=1000, -6.942*LN(P104)+107.59, IF(AND(P104&gt;1000, P104&lt;=5213),-36.304*LN(P104)+310.72, IF(P104&gt;5213, 10)))</f>
        <v>70.1474375732219</v>
      </c>
      <c r="BN104" s="2" t="n">
        <f aca="false">BF104^0.04*BG104^0.22*BH104^0.51*BI104^0.06*BM104^0.17</f>
        <v>86.1990058408276</v>
      </c>
      <c r="BO104" s="3" t="str">
        <f aca="false">IF(BN104&gt;=90, "Very Good", IF(BN104&gt;=80, "Good", IF(BN104&gt;=70, "Slightly Good", IF(BN104&gt;=60, "Average", IF(BN104&gt;=50, "Slightly Poor", IF(BN104&gt;=40, "Poor", "Very Poor"))))))</f>
        <v>Good</v>
      </c>
      <c r="BP104" s="2" t="n">
        <f aca="false">IF(AJ104&lt;=1000, -6.942*LN(AJ104)+107.59, IF(AND(AJ104&gt;1000, AJ104&lt;=5213),-36.304*LN(AJ104)+310.72, IF(AJ104&gt;5213, 10)))</f>
        <v>96.4172820118825</v>
      </c>
      <c r="BQ104" s="2" t="n">
        <f aca="false">BF104^0.04*BG104^0.22*BH104^0.51*BI104^0.06*BP104^0.17</f>
        <v>90.9885155026017</v>
      </c>
      <c r="BR104" s="0" t="str">
        <f aca="false">IF(BQ104&gt;=90, "Very Good", IF(BQ104&gt;=80, "Good", IF(BQ104&gt;=70, "Slightly Good", IF(BQ104&gt;=60, "Average", IF(BQ104&gt;=50, "Slightly Poor", IF(BQ104&gt;=40, "Poor", "Very Poor"))))))</f>
        <v>Very Good</v>
      </c>
      <c r="BT104" s="2" t="n">
        <f aca="false">9.81*LN(AH104)+30.6</f>
        <v>47.6739731751854</v>
      </c>
      <c r="BU104" s="0" t="str">
        <f aca="false">IF(BT104&lt;30, "Clean water", IF(AND(BT104&gt;=30, BT104&lt;40), "Hypolimia", IF(AND(BT104&gt;=40,BT104&lt;50), "Mesotrophic", IF(AND(BT104&gt;=50, BT104&lt;70), "Eutrophic", IF(BT104&gt;70,"Hypertrophic")))))</f>
        <v>Mesotrophic</v>
      </c>
      <c r="CM104" s="0" t="n">
        <f aca="false">IF(G104&gt;H104,1,0)</f>
        <v>0</v>
      </c>
      <c r="CO104" s="17" t="n">
        <f aca="false">14.652-0.41022*M104+0.007991*M104*M104-0.000077774*M104*M104*M104</f>
        <v>10.355386285056</v>
      </c>
      <c r="CP104" s="1" t="n">
        <f aca="false">F104/CO104*100</f>
        <v>99.4651451570095</v>
      </c>
    </row>
    <row r="105" customFormat="false" ht="12.5" hidden="false" customHeight="false" outlineLevel="0" collapsed="false">
      <c r="A105" s="0" t="n">
        <v>104</v>
      </c>
      <c r="B105" s="15" t="s">
        <v>107</v>
      </c>
      <c r="C105" s="16" t="s">
        <v>108</v>
      </c>
      <c r="D105" s="0" t="s">
        <v>130</v>
      </c>
      <c r="E105" s="0" t="n">
        <v>9.1</v>
      </c>
      <c r="F105" s="0" t="n">
        <v>18.5</v>
      </c>
      <c r="G105" s="0" t="n">
        <v>1.5</v>
      </c>
      <c r="H105" s="0" t="n">
        <v>1.8</v>
      </c>
      <c r="I105" s="0" t="n">
        <v>0.9</v>
      </c>
      <c r="J105" s="0" t="n">
        <v>6.032</v>
      </c>
      <c r="K105" s="0" t="n">
        <v>0.013</v>
      </c>
      <c r="L105" s="0" t="n">
        <v>1</v>
      </c>
      <c r="M105" s="0" t="n">
        <v>15.6</v>
      </c>
      <c r="N105" s="0" t="n">
        <v>0</v>
      </c>
      <c r="O105" s="0" t="n">
        <v>572</v>
      </c>
      <c r="P105" s="0" t="n">
        <v>6000</v>
      </c>
      <c r="AC105" s="0" t="n">
        <v>5.711</v>
      </c>
      <c r="AD105" s="0" t="n">
        <v>0.026</v>
      </c>
      <c r="AE105" s="0" t="n">
        <v>5.37</v>
      </c>
      <c r="AF105" s="0" t="n">
        <v>0.006</v>
      </c>
      <c r="AG105" s="0" t="n">
        <v>0.001</v>
      </c>
      <c r="AH105" s="0" t="n">
        <v>4.5</v>
      </c>
      <c r="AJ105" s="0" t="n">
        <v>900</v>
      </c>
      <c r="BF105" s="0" t="n">
        <f aca="false">IF(E105&lt;11,-3.6797*E105^2+48.115*E105-53.83,280.92*EXP(-0.2027*E105))</f>
        <v>79.300543</v>
      </c>
      <c r="BG105" s="1" t="n">
        <f aca="false">32.208*LN(F105)+21.438</f>
        <v>115.41355973897</v>
      </c>
      <c r="BH105" s="1" t="n">
        <f aca="false">IF(G105&lt;=2, -10*G105+100, 88.958*EXP(-0.0755*G105))</f>
        <v>85</v>
      </c>
      <c r="BI105" s="1" t="n">
        <f aca="false">IF(I105&lt;=100, 0.0053*(I105)^2-1.0332*I105+100.76, 122.82*EXP(-0.0092*I105))</f>
        <v>99.834413</v>
      </c>
      <c r="BJ105" s="0" t="n">
        <f aca="false">IF(P105&lt;=1000, -6.942*LN(P105)+107.59, -36.304*LN(P105)+310.72)</f>
        <v>-5.10718341902276</v>
      </c>
      <c r="BK105" s="0" t="e">
        <f aca="false">BF105^0.04*BG105^0.22*BH105^0.51*BI105^0.06*BJ105^0.17</f>
        <v>#NUM!</v>
      </c>
      <c r="BL105" s="0" t="e">
        <f aca="false">IF(BK105&gt;=90, "Very Good", IF(BK105&gt;=80, "Good", IF(BK105&gt;=70, "Slightly Good", IF(BK105&gt;=60, "Average", IF(BK105&gt;=50, "Slightly Poor", IF(BK105&gt;=40, "Poor", "Very Poor"))))))</f>
        <v>#NUM!</v>
      </c>
      <c r="BM105" s="2" t="n">
        <f aca="false">IF(P105&lt;=1000, -6.942*LN(P105)+107.59, IF(AND(P105&gt;1000, P105&lt;=5213),-36.304*LN(P105)+310.72, IF(P105&gt;5213, 10)))</f>
        <v>10</v>
      </c>
      <c r="BN105" s="2" t="n">
        <f aca="false">BF105^0.04*BG105^0.22*BH105^0.51*BI105^0.06*BM105^0.17</f>
        <v>63.6250327181524</v>
      </c>
      <c r="BO105" s="3" t="str">
        <f aca="false">IF(BN105&gt;=90, "Very Good", IF(BN105&gt;=80, "Good", IF(BN105&gt;=70, "Slightly Good", IF(BN105&gt;=60, "Average", IF(BN105&gt;=50, "Slightly Poor", IF(BN105&gt;=40, "Poor", "Very Poor"))))))</f>
        <v>Average</v>
      </c>
      <c r="BP105" s="2" t="n">
        <f aca="false">IF(AJ105&lt;=1000, -6.942*LN(AJ105)+107.59, IF(AND(AJ105&gt;1000, AJ105&lt;=5213),-36.304*LN(AJ105)+310.72, IF(AJ105&gt;5213, 10)))</f>
        <v>60.3677755530026</v>
      </c>
      <c r="BQ105" s="2" t="n">
        <f aca="false">BF105^0.04*BG105^0.22*BH105^0.51*BI105^0.06*BP105^0.17</f>
        <v>86.3703934761531</v>
      </c>
      <c r="BR105" s="0" t="str">
        <f aca="false">IF(BQ105&gt;=90, "Very Good", IF(BQ105&gt;=80, "Good", IF(BQ105&gt;=70, "Slightly Good", IF(BQ105&gt;=60, "Average", IF(BQ105&gt;=50, "Slightly Poor", IF(BQ105&gt;=40, "Poor", "Very Poor"))))))</f>
        <v>Good</v>
      </c>
      <c r="BT105" s="2" t="n">
        <f aca="false">9.81*LN(AH105)+30.6</f>
        <v>45.3549992623753</v>
      </c>
      <c r="BU105" s="0" t="str">
        <f aca="false">IF(BT105&lt;30, "Clean water", IF(AND(BT105&gt;=30, BT105&lt;40), "Hypolimia", IF(AND(BT105&gt;=40,BT105&lt;50), "Mesotrophic", IF(AND(BT105&gt;=50, BT105&lt;70), "Eutrophic", IF(BT105&gt;70,"Hypertrophic")))))</f>
        <v>Mesotrophic</v>
      </c>
      <c r="CM105" s="0" t="n">
        <f aca="false">IF(G105&gt;H105,1,0)</f>
        <v>0</v>
      </c>
      <c r="CO105" s="17" t="n">
        <f aca="false">14.652-0.41022*M105+0.007991*M105*M105-0.000077774*M105*M105*M105</f>
        <v>9.901995302016</v>
      </c>
      <c r="CP105" s="1" t="n">
        <f aca="false">F105/CO105*100</f>
        <v>186.831031885397</v>
      </c>
    </row>
    <row r="106" customFormat="false" ht="12.5" hidden="false" customHeight="false" outlineLevel="0" collapsed="false">
      <c r="A106" s="0" t="n">
        <v>105</v>
      </c>
      <c r="B106" s="15" t="s">
        <v>109</v>
      </c>
      <c r="C106" s="16" t="s">
        <v>110</v>
      </c>
      <c r="D106" s="0" t="s">
        <v>130</v>
      </c>
      <c r="E106" s="0" t="n">
        <v>7.5</v>
      </c>
      <c r="F106" s="0" t="n">
        <v>9.3</v>
      </c>
      <c r="G106" s="0" t="n">
        <v>4.8</v>
      </c>
      <c r="H106" s="0" t="n">
        <v>8.8</v>
      </c>
      <c r="I106" s="0" t="n">
        <v>13.1</v>
      </c>
      <c r="J106" s="0" t="n">
        <v>7.506</v>
      </c>
      <c r="K106" s="0" t="n">
        <v>0.213</v>
      </c>
      <c r="L106" s="0" t="n">
        <v>6.9</v>
      </c>
      <c r="M106" s="0" t="n">
        <v>18.3</v>
      </c>
      <c r="O106" s="0" t="n">
        <v>475</v>
      </c>
      <c r="AC106" s="0" t="n">
        <v>7.185</v>
      </c>
      <c r="AD106" s="0" t="n">
        <v>1.305</v>
      </c>
      <c r="AE106" s="0" t="n">
        <v>4.839</v>
      </c>
      <c r="AF106" s="0" t="n">
        <v>0.114</v>
      </c>
      <c r="AG106" s="0" t="n">
        <v>0.068</v>
      </c>
      <c r="BD106" s="0" t="n">
        <v>2.987</v>
      </c>
      <c r="BF106" s="0" t="n">
        <f aca="false">IF(E106&lt;11,-3.6797*E106^2+48.115*E106-53.83,280.92*EXP(-0.2027*E106))</f>
        <v>100.049375</v>
      </c>
      <c r="BG106" s="1" t="n">
        <f aca="false">32.208*LN(F106)+21.438</f>
        <v>93.2623038003278</v>
      </c>
      <c r="BH106" s="1" t="n">
        <f aca="false">IF(G106&lt;=2, -10*G106+100, 88.958*EXP(-0.0755*G106))</f>
        <v>61.9151158782472</v>
      </c>
      <c r="BI106" s="1" t="n">
        <f aca="false">IF(I106&lt;=100, 0.0053*(I106)^2-1.0332*I106+100.76, 122.82*EXP(-0.0092*I106))</f>
        <v>88.134613</v>
      </c>
      <c r="BJ106" s="0" t="e">
        <f aca="false">IF(P106&lt;=1000, -6.942*LN(P106)+107.59, -36.304*LN(P106)+310.72)</f>
        <v>#VALUE!</v>
      </c>
      <c r="BK106" s="0" t="e">
        <f aca="false">BF106^0.04*BG106^0.22*BH106^0.51*BI106^0.06*BJ106^0.17</f>
        <v>#VALUE!</v>
      </c>
      <c r="BL106" s="0" t="e">
        <f aca="false">IF(BK106&gt;=90, "Very Good", IF(BK106&gt;=80, "Good", IF(BK106&gt;=70, "Slightly Good", IF(BK106&gt;=60, "Average", IF(BK106&gt;=50, "Slightly Poor", IF(BK106&gt;=40, "Poor", "Very Poor"))))))</f>
        <v>#VALUE!</v>
      </c>
      <c r="BM106" s="2" t="e">
        <f aca="false">IF(P106&lt;=1000, -6.942*LN(P106)+107.59, IF(AND(P106&gt;1000, P106&lt;=5213),-36.304*LN(P106)+310.72, IF(P106&gt;5213, 10)))</f>
        <v>#VALUE!</v>
      </c>
      <c r="BN106" s="2" t="e">
        <f aca="false">BF106^0.04*BG106^0.22*BH106^0.51*BI106^0.06*BM106^0.17</f>
        <v>#VALUE!</v>
      </c>
      <c r="BO106" s="3" t="e">
        <f aca="false">IF(BN106&gt;=90, "Very Good", IF(BN106&gt;=80, "Good", IF(BN106&gt;=70, "Slightly Good", IF(BN106&gt;=60, "Average", IF(BN106&gt;=50, "Slightly Poor", IF(BN106&gt;=40, "Poor", "Very Poor"))))))</f>
        <v>#VALUE!</v>
      </c>
      <c r="BP106" s="2" t="e">
        <f aca="false">IF(AJ106&lt;=1000, -6.942*LN(AJ106)+107.59, IF(AND(AJ106&gt;1000, AJ106&lt;=5213),-36.304*LN(AJ106)+310.72, IF(AJ106&gt;5213, 10)))</f>
        <v>#VALUE!</v>
      </c>
      <c r="BQ106" s="2" t="e">
        <f aca="false">BF106^0.04*BG106^0.22*BH106^0.51*BI106^0.06*BP106^0.17</f>
        <v>#VALUE!</v>
      </c>
      <c r="BR106" s="0" t="e">
        <f aca="false">IF(BQ106&gt;=90, "Very Good", IF(BQ106&gt;=80, "Good", IF(BQ106&gt;=70, "Slightly Good", IF(BQ106&gt;=60, "Average", IF(BQ106&gt;=50, "Slightly Poor", IF(BQ106&gt;=40, "Poor", "Very Poor"))))))</f>
        <v>#VALUE!</v>
      </c>
      <c r="BT106" s="2" t="e">
        <f aca="false">9.81*LN(AH106)+30.6</f>
        <v>#VALUE!</v>
      </c>
      <c r="BU106" s="0" t="e">
        <f aca="false">IF(BT106&lt;30, "Clean water", IF(AND(BT106&gt;=30, BT106&lt;40), "Hypolimia", IF(AND(BT106&gt;=40,BT106&lt;50), "Mesotrophic", IF(AND(BT106&gt;=50, BT106&lt;70), "Eutrophic", IF(BT106&gt;70,"Hypertrophic")))))</f>
        <v>#VALUE!</v>
      </c>
      <c r="CM106" s="0" t="n">
        <f aca="false">IF(G106&gt;H106,1,0)</f>
        <v>0</v>
      </c>
      <c r="CO106" s="17" t="n">
        <f aca="false">14.652-0.41022*M106+0.007991*M106*M106-0.000077774*M106*M106*M106</f>
        <v>9.344443042062</v>
      </c>
      <c r="CP106" s="1" t="n">
        <f aca="false">F106/CO106*100</f>
        <v>99.524390679445</v>
      </c>
    </row>
    <row r="107" customFormat="false" ht="12.5" hidden="false" customHeight="false" outlineLevel="0" collapsed="false">
      <c r="A107" s="0" t="n">
        <v>106</v>
      </c>
      <c r="B107" s="15" t="s">
        <v>111</v>
      </c>
      <c r="C107" s="16" t="s">
        <v>112</v>
      </c>
      <c r="D107" s="0" t="s">
        <v>130</v>
      </c>
      <c r="E107" s="0" t="n">
        <v>7.7</v>
      </c>
      <c r="F107" s="0" t="n">
        <v>11</v>
      </c>
      <c r="G107" s="0" t="n">
        <v>1.9</v>
      </c>
      <c r="H107" s="0" t="n">
        <v>6.8</v>
      </c>
      <c r="I107" s="0" t="n">
        <v>6.6</v>
      </c>
      <c r="J107" s="0" t="n">
        <v>7.559</v>
      </c>
      <c r="K107" s="0" t="n">
        <v>0.083</v>
      </c>
      <c r="L107" s="0" t="n">
        <v>4.4</v>
      </c>
      <c r="M107" s="0" t="n">
        <v>16.8</v>
      </c>
      <c r="N107" s="0" t="n">
        <v>0</v>
      </c>
      <c r="O107" s="0" t="n">
        <v>536</v>
      </c>
      <c r="P107" s="0" t="n">
        <v>18000</v>
      </c>
      <c r="AC107" s="0" t="n">
        <v>7.425</v>
      </c>
      <c r="AD107" s="0" t="n">
        <v>0.604</v>
      </c>
      <c r="AE107" s="0" t="n">
        <v>5.278</v>
      </c>
      <c r="AF107" s="0" t="n">
        <v>0.066</v>
      </c>
      <c r="AG107" s="0" t="n">
        <v>0.039</v>
      </c>
      <c r="AH107" s="0" t="n">
        <v>20.4</v>
      </c>
      <c r="AJ107" s="0" t="n">
        <v>40</v>
      </c>
      <c r="BF107" s="0" t="n">
        <f aca="false">IF(E107&lt;11,-3.6797*E107^2+48.115*E107-53.83,280.92*EXP(-0.2027*E107))</f>
        <v>98.486087</v>
      </c>
      <c r="BG107" s="1" t="n">
        <f aca="false">32.208*LN(F107)+21.438</f>
        <v>98.6694109462899</v>
      </c>
      <c r="BH107" s="1" t="n">
        <f aca="false">IF(G107&lt;=2, -10*G107+100, 88.958*EXP(-0.0755*G107))</f>
        <v>81</v>
      </c>
      <c r="BI107" s="1" t="n">
        <f aca="false">IF(I107&lt;=100, 0.0053*(I107)^2-1.0332*I107+100.76, 122.82*EXP(-0.0092*I107))</f>
        <v>94.171748</v>
      </c>
      <c r="BJ107" s="0" t="n">
        <f aca="false">IF(P107&lt;=1000, -6.942*LN(P107)+107.59, -36.304*LN(P107)+310.72)</f>
        <v>-44.9912039468299</v>
      </c>
      <c r="BK107" s="0" t="e">
        <f aca="false">BF107^0.04*BG107^0.22*BH107^0.51*BI107^0.06*BJ107^0.17</f>
        <v>#NUM!</v>
      </c>
      <c r="BL107" s="0" t="e">
        <f aca="false">IF(BK107&gt;=90, "Very Good", IF(BK107&gt;=80, "Good", IF(BK107&gt;=70, "Slightly Good", IF(BK107&gt;=60, "Average", IF(BK107&gt;=50, "Slightly Poor", IF(BK107&gt;=40, "Poor", "Very Poor"))))))</f>
        <v>#NUM!</v>
      </c>
      <c r="BM107" s="2" t="n">
        <f aca="false">IF(P107&lt;=1000, -6.942*LN(P107)+107.59, IF(AND(P107&gt;1000, P107&lt;=5213),-36.304*LN(P107)+310.72, IF(P107&gt;5213, 10)))</f>
        <v>10</v>
      </c>
      <c r="BN107" s="2" t="n">
        <f aca="false">BF107^0.04*BG107^0.22*BH107^0.51*BI107^0.06*BM107^0.17</f>
        <v>60.2861778811793</v>
      </c>
      <c r="BO107" s="3" t="str">
        <f aca="false">IF(BN107&gt;=90, "Very Good", IF(BN107&gt;=80, "Good", IF(BN107&gt;=70, "Slightly Good", IF(BN107&gt;=60, "Average", IF(BN107&gt;=50, "Slightly Poor", IF(BN107&gt;=40, "Poor", "Very Poor"))))))</f>
        <v>Average</v>
      </c>
      <c r="BP107" s="2" t="n">
        <f aca="false">IF(AJ107&lt;=1000, -6.942*LN(AJ107)+107.59, IF(AND(AJ107&gt;1000, AJ107&lt;=5213),-36.304*LN(AJ107)+310.72, IF(AJ107&gt;5213, 10)))</f>
        <v>81.981798829541</v>
      </c>
      <c r="BQ107" s="2" t="n">
        <f aca="false">BF107^0.04*BG107^0.22*BH107^0.51*BI107^0.06*BP107^0.17</f>
        <v>86.2084260443509</v>
      </c>
      <c r="BR107" s="0" t="str">
        <f aca="false">IF(BQ107&gt;=90, "Very Good", IF(BQ107&gt;=80, "Good", IF(BQ107&gt;=70, "Slightly Good", IF(BQ107&gt;=60, "Average", IF(BQ107&gt;=50, "Slightly Poor", IF(BQ107&gt;=40, "Poor", "Very Poor"))))))</f>
        <v>Good</v>
      </c>
      <c r="BT107" s="2" t="n">
        <f aca="false">9.81*LN(AH107)+30.6</f>
        <v>60.1823973773402</v>
      </c>
      <c r="BU107" s="0" t="str">
        <f aca="false">IF(BT107&lt;30, "Clean water", IF(AND(BT107&gt;=30, BT107&lt;40), "Hypolimia", IF(AND(BT107&gt;=40,BT107&lt;50), "Mesotrophic", IF(AND(BT107&gt;=50, BT107&lt;70), "Eutrophic", IF(BT107&gt;70,"Hypertrophic")))))</f>
        <v>Eutrophic</v>
      </c>
      <c r="CM107" s="0" t="n">
        <f aca="false">IF(G107&gt;H107,1,0)</f>
        <v>0</v>
      </c>
      <c r="CO107" s="17" t="n">
        <f aca="false">14.652-0.41022*M107+0.007991*M107*M107-0.000077774*M107*M107*M107</f>
        <v>9.646908152832</v>
      </c>
      <c r="CP107" s="1" t="n">
        <f aca="false">F107/CO107*100</f>
        <v>114.026171139307</v>
      </c>
    </row>
    <row r="108" customFormat="false" ht="12.5" hidden="false" customHeight="false" outlineLevel="0" collapsed="false">
      <c r="A108" s="0" t="n">
        <v>107</v>
      </c>
      <c r="B108" s="15" t="s">
        <v>113</v>
      </c>
      <c r="C108" s="16" t="s">
        <v>114</v>
      </c>
      <c r="D108" s="0" t="s">
        <v>130</v>
      </c>
      <c r="E108" s="0" t="n">
        <v>7.8</v>
      </c>
      <c r="F108" s="0" t="n">
        <v>9.9</v>
      </c>
      <c r="G108" s="0" t="n">
        <v>1.3</v>
      </c>
      <c r="H108" s="0" t="n">
        <v>8.4</v>
      </c>
      <c r="I108" s="0" t="n">
        <v>4.8</v>
      </c>
      <c r="J108" s="0" t="n">
        <v>6.81</v>
      </c>
      <c r="K108" s="0" t="n">
        <v>0.03</v>
      </c>
      <c r="L108" s="0" t="n">
        <v>3.3</v>
      </c>
      <c r="M108" s="0" t="n">
        <v>14.1</v>
      </c>
      <c r="N108" s="0" t="n">
        <v>0</v>
      </c>
      <c r="O108" s="0" t="n">
        <v>537</v>
      </c>
      <c r="P108" s="0" t="n">
        <v>9000</v>
      </c>
      <c r="AC108" s="0" t="n">
        <v>6.271</v>
      </c>
      <c r="AD108" s="0" t="n">
        <v>0.128</v>
      </c>
      <c r="AE108" s="0" t="n">
        <v>5.532</v>
      </c>
      <c r="AF108" s="0" t="n">
        <v>0.028</v>
      </c>
      <c r="AG108" s="0" t="n">
        <v>0.01</v>
      </c>
      <c r="AH108" s="0" t="n">
        <v>12.4</v>
      </c>
      <c r="AJ108" s="0" t="n">
        <v>100</v>
      </c>
      <c r="BF108" s="0" t="n">
        <f aca="false">IF(E108&lt;11,-3.6797*E108^2+48.115*E108-53.83,280.92*EXP(-0.2027*E108))</f>
        <v>97.5940520000001</v>
      </c>
      <c r="BG108" s="1" t="n">
        <f aca="false">32.208*LN(F108)+21.438</f>
        <v>95.2759594579826</v>
      </c>
      <c r="BH108" s="1" t="n">
        <f aca="false">IF(G108&lt;=2, -10*G108+100, 88.958*EXP(-0.0755*G108))</f>
        <v>87</v>
      </c>
      <c r="BI108" s="1" t="n">
        <f aca="false">IF(I108&lt;=100, 0.0053*(I108)^2-1.0332*I108+100.76, 122.82*EXP(-0.0092*I108))</f>
        <v>95.922752</v>
      </c>
      <c r="BJ108" s="0" t="n">
        <f aca="false">IF(P108&lt;=1000, -6.942*LN(P108)+107.59, -36.304*LN(P108)+310.72)</f>
        <v>-19.8271887037816</v>
      </c>
      <c r="BK108" s="0" t="e">
        <f aca="false">BF108^0.04*BG108^0.22*BH108^0.51*BI108^0.06*BJ108^0.17</f>
        <v>#NUM!</v>
      </c>
      <c r="BL108" s="0" t="e">
        <f aca="false">IF(BK108&gt;=90, "Very Good", IF(BK108&gt;=80, "Good", IF(BK108&gt;=70, "Slightly Good", IF(BK108&gt;=60, "Average", IF(BK108&gt;=50, "Slightly Poor", IF(BK108&gt;=40, "Poor", "Very Poor"))))))</f>
        <v>#NUM!</v>
      </c>
      <c r="BM108" s="2" t="n">
        <f aca="false">IF(P108&lt;=1000, -6.942*LN(P108)+107.59, IF(AND(P108&gt;1000, P108&lt;=5213),-36.304*LN(P108)+310.72, IF(P108&gt;5213, 10)))</f>
        <v>10</v>
      </c>
      <c r="BN108" s="2" t="n">
        <f aca="false">BF108^0.04*BG108^0.22*BH108^0.51*BI108^0.06*BM108^0.17</f>
        <v>62.0902464184405</v>
      </c>
      <c r="BO108" s="3" t="str">
        <f aca="false">IF(BN108&gt;=90, "Very Good", IF(BN108&gt;=80, "Good", IF(BN108&gt;=70, "Slightly Good", IF(BN108&gt;=60, "Average", IF(BN108&gt;=50, "Slightly Poor", IF(BN108&gt;=40, "Poor", "Very Poor"))))))</f>
        <v>Average</v>
      </c>
      <c r="BP108" s="2" t="n">
        <f aca="false">IF(AJ108&lt;=1000, -6.942*LN(AJ108)+107.59, IF(AND(AJ108&gt;1000, AJ108&lt;=5213),-36.304*LN(AJ108)+310.72, IF(AJ108&gt;5213, 10)))</f>
        <v>75.6209085688707</v>
      </c>
      <c r="BQ108" s="2" t="n">
        <f aca="false">BF108^0.04*BG108^0.22*BH108^0.51*BI108^0.06*BP108^0.17</f>
        <v>87.5774921984399</v>
      </c>
      <c r="BR108" s="0" t="str">
        <f aca="false">IF(BQ108&gt;=90, "Very Good", IF(BQ108&gt;=80, "Good", IF(BQ108&gt;=70, "Slightly Good", IF(BQ108&gt;=60, "Average", IF(BQ108&gt;=50, "Slightly Poor", IF(BQ108&gt;=40, "Poor", "Very Poor"))))))</f>
        <v>Good</v>
      </c>
      <c r="BT108" s="2" t="n">
        <f aca="false">9.81*LN(AH108)+30.6</f>
        <v>55.2986023963138</v>
      </c>
      <c r="BU108" s="0" t="str">
        <f aca="false">IF(BT108&lt;30, "Clean water", IF(AND(BT108&gt;=30, BT108&lt;40), "Hypolimia", IF(AND(BT108&gt;=40,BT108&lt;50), "Mesotrophic", IF(AND(BT108&gt;=50, BT108&lt;70), "Eutrophic", IF(BT108&gt;70,"Hypertrophic")))))</f>
        <v>Eutrophic</v>
      </c>
      <c r="CM108" s="0" t="n">
        <f aca="false">IF(G108&gt;H108,1,0)</f>
        <v>0</v>
      </c>
      <c r="CO108" s="17" t="n">
        <f aca="false">14.652-0.41022*M108+0.007991*M108*M108-0.000077774*M108*M108*M108</f>
        <v>10.238570999946</v>
      </c>
      <c r="CP108" s="1" t="n">
        <f aca="false">F108/CO108*100</f>
        <v>96.6931811094753</v>
      </c>
    </row>
    <row r="109" s="18" customFormat="true" ht="12.5" hidden="false" customHeight="false" outlineLevel="0" collapsed="false">
      <c r="A109" s="18" t="n">
        <v>108</v>
      </c>
      <c r="B109" s="19" t="s">
        <v>139</v>
      </c>
      <c r="C109" s="18" t="s">
        <v>116</v>
      </c>
      <c r="D109" s="18" t="s">
        <v>130</v>
      </c>
      <c r="E109" s="18" t="n">
        <v>7.3</v>
      </c>
      <c r="F109" s="18" t="n">
        <v>7.9</v>
      </c>
      <c r="G109" s="18" t="n">
        <v>22.7</v>
      </c>
      <c r="H109" s="18" t="n">
        <v>11.9</v>
      </c>
      <c r="I109" s="18" t="n">
        <v>4.4</v>
      </c>
      <c r="J109" s="18" t="n">
        <v>16.117</v>
      </c>
      <c r="K109" s="18" t="n">
        <v>0.572</v>
      </c>
      <c r="L109" s="18" t="n">
        <v>6.8</v>
      </c>
      <c r="M109" s="18" t="n">
        <v>18</v>
      </c>
      <c r="N109" s="18" t="n">
        <v>0</v>
      </c>
      <c r="O109" s="18" t="n">
        <v>636</v>
      </c>
      <c r="P109" s="18" t="n">
        <v>500000</v>
      </c>
      <c r="AC109" s="18" t="n">
        <v>15.017</v>
      </c>
      <c r="AD109" s="18" t="n">
        <v>8.822</v>
      </c>
      <c r="AE109" s="18" t="n">
        <v>5.304</v>
      </c>
      <c r="AF109" s="18" t="n">
        <v>0.336</v>
      </c>
      <c r="AG109" s="18" t="n">
        <v>0.238</v>
      </c>
      <c r="AH109" s="18" t="n">
        <v>6.2</v>
      </c>
      <c r="AJ109" s="18" t="n">
        <v>21000</v>
      </c>
      <c r="BF109" s="18" t="n">
        <f aca="false">IF(E109&lt;11,-3.6797*E109^2+48.115*E109-53.83,280.92*EXP(-0.2027*E109))</f>
        <v>101.318287</v>
      </c>
      <c r="BG109" s="20" t="n">
        <f aca="false">32.208*LN(F109)+21.438</f>
        <v>88.0075157571056</v>
      </c>
      <c r="BH109" s="20" t="n">
        <f aca="false">IF(G109&lt;=2, -10*G109+100, 88.958*EXP(-0.0755*G109))</f>
        <v>16.0276338519154</v>
      </c>
      <c r="BI109" s="20" t="n">
        <f aca="false">IF(I109&lt;=100, 0.0053*(I109)^2-1.0332*I109+100.76, 122.82*EXP(-0.0092*I109))</f>
        <v>96.316528</v>
      </c>
      <c r="BJ109" s="18" t="n">
        <f aca="false">IF(P109&lt;=1000, -6.942*LN(P109)+107.59, -36.304*LN(P109)+310.72)</f>
        <v>-165.674280053287</v>
      </c>
      <c r="BK109" s="18" t="e">
        <f aca="false">BF109^0.04*BG109^0.22*BH109^0.51*BI109^0.06*BJ109^0.17</f>
        <v>#NUM!</v>
      </c>
      <c r="BL109" s="18" t="e">
        <f aca="false">IF(BK109&gt;=90, "Very Good", IF(BK109&gt;=80, "Good", IF(BK109&gt;=70, "Slightly Good", IF(BK109&gt;=60, "Average", IF(BK109&gt;=50, "Slightly Poor", IF(BK109&gt;=40, "Poor", "Very Poor"))))))</f>
        <v>#NUM!</v>
      </c>
      <c r="BM109" s="21" t="n">
        <f aca="false">IF(P109&lt;=1000, -6.942*LN(P109)+107.59, IF(AND(P109&gt;1000, P109&lt;=5213),-36.304*LN(P109)+310.72, IF(P109&gt;5213, 10)))</f>
        <v>10</v>
      </c>
      <c r="BN109" s="21" t="n">
        <f aca="false">BF109^0.04*BG109^0.22*BH109^0.51*BI109^0.06*BM109^0.17</f>
        <v>25.7945116866567</v>
      </c>
      <c r="BO109" s="22" t="str">
        <f aca="false">IF(BN109&gt;=90, "Very Good", IF(BN109&gt;=80, "Good", IF(BN109&gt;=70, "Slightly Good", IF(BN109&gt;=60, "Average", IF(BN109&gt;=50, "Slightly Poor", IF(BN109&gt;=40, "Poor", "Very Poor"))))))</f>
        <v>Very Poor</v>
      </c>
      <c r="BP109" s="21" t="n">
        <f aca="false">IF(AJ109&lt;=1000, -6.942*LN(AJ109)+107.59, IF(AND(AJ109&gt;1000, AJ109&lt;=5213),-36.304*LN(AJ109)+310.72, IF(AJ109&gt;5213, 10)))</f>
        <v>10</v>
      </c>
      <c r="BQ109" s="21" t="n">
        <f aca="false">BF109^0.04*BG109^0.22*BH109^0.51*BI109^0.06*BP109^0.17</f>
        <v>25.7945116866567</v>
      </c>
      <c r="BR109" s="18" t="str">
        <f aca="false">IF(BQ109&gt;=90, "Very Good", IF(BQ109&gt;=80, "Good", IF(BQ109&gt;=70, "Slightly Good", IF(BQ109&gt;=60, "Average", IF(BQ109&gt;=50, "Slightly Poor", IF(BQ109&gt;=40, "Poor", "Very Poor"))))))</f>
        <v>Very Poor</v>
      </c>
      <c r="BT109" s="21" t="n">
        <f aca="false">9.81*LN(AH109)+30.6</f>
        <v>48.4988285550208</v>
      </c>
      <c r="BU109" s="18" t="str">
        <f aca="false">IF(BT109&lt;30, "Clean water", IF(AND(BT109&gt;=30, BT109&lt;40), "Hypolimia", IF(AND(BT109&gt;=40,BT109&lt;50), "Mesotrophic", IF(AND(BT109&gt;=50, BT109&lt;70), "Eutrophic", IF(BT109&gt;70,"Hypertrophic")))))</f>
        <v>Mesotrophic</v>
      </c>
      <c r="CM109" s="18" t="n">
        <f aca="false">IF(G109&gt;H109,1,0)</f>
        <v>1</v>
      </c>
      <c r="CO109" s="17" t="n">
        <f aca="false">14.652-0.41022*M109+0.007991*M109*M109-0.000077774*M109*M109*M109</f>
        <v>9.403546032</v>
      </c>
      <c r="CP109" s="1" t="n">
        <f aca="false">F109/CO109*100</f>
        <v>84.0108611487254</v>
      </c>
    </row>
    <row r="110" customFormat="false" ht="12.5" hidden="false" customHeight="false" outlineLevel="0" collapsed="false">
      <c r="A110" s="0" t="n">
        <v>109</v>
      </c>
      <c r="B110" s="15" t="s">
        <v>117</v>
      </c>
      <c r="C110" s="16" t="s">
        <v>118</v>
      </c>
      <c r="D110" s="0" t="s">
        <v>130</v>
      </c>
      <c r="E110" s="0" t="n">
        <v>7.9</v>
      </c>
      <c r="F110" s="0" t="n">
        <v>11.2</v>
      </c>
      <c r="G110" s="0" t="n">
        <v>0.6</v>
      </c>
      <c r="H110" s="0" t="n">
        <v>2.3</v>
      </c>
      <c r="I110" s="0" t="n">
        <v>1.3</v>
      </c>
      <c r="J110" s="0" t="n">
        <v>2.774</v>
      </c>
      <c r="K110" s="0" t="n">
        <v>0.009</v>
      </c>
      <c r="L110" s="0" t="n">
        <v>1.3</v>
      </c>
      <c r="M110" s="0" t="n">
        <v>11.7</v>
      </c>
      <c r="N110" s="0" t="n">
        <v>0</v>
      </c>
      <c r="O110" s="0" t="n">
        <v>251</v>
      </c>
      <c r="P110" s="0" t="n">
        <v>2</v>
      </c>
      <c r="AC110" s="0" t="n">
        <v>2.6</v>
      </c>
      <c r="AD110" s="0" t="n">
        <v>0.064</v>
      </c>
      <c r="AE110" s="0" t="n">
        <v>2.208</v>
      </c>
      <c r="AF110" s="0" t="n">
        <v>0.004</v>
      </c>
      <c r="AG110" s="0" t="n">
        <v>0</v>
      </c>
      <c r="AH110" s="0" t="n">
        <v>3.2</v>
      </c>
      <c r="AJ110" s="0" t="n">
        <v>0</v>
      </c>
      <c r="BF110" s="0" t="n">
        <f aca="false">IF(E110&lt;11,-3.6797*E110^2+48.115*E110-53.83,280.92*EXP(-0.2027*E110))</f>
        <v>96.6284230000001</v>
      </c>
      <c r="BG110" s="1" t="n">
        <f aca="false">32.208*LN(F110)+21.438</f>
        <v>99.2497509715202</v>
      </c>
      <c r="BH110" s="1" t="n">
        <f aca="false">IF(G110&lt;=2, -10*G110+100, 88.958*EXP(-0.0755*G110))</f>
        <v>94</v>
      </c>
      <c r="BI110" s="1" t="n">
        <f aca="false">IF(I110&lt;=100, 0.0053*(I110)^2-1.0332*I110+100.76, 122.82*EXP(-0.0092*I110))</f>
        <v>99.425797</v>
      </c>
      <c r="BJ110" s="0" t="n">
        <f aca="false">IF(P110&lt;=1000, -6.942*LN(P110)+107.59, -36.304*LN(P110)+310.72)</f>
        <v>102.778172272553</v>
      </c>
      <c r="BK110" s="0" t="n">
        <f aca="false">BF110^0.04*BG110^0.22*BH110^0.51*BI110^0.06*BJ110^0.17</f>
        <v>97.0181459549877</v>
      </c>
      <c r="BL110" s="0" t="str">
        <f aca="false">IF(BK110&gt;=90, "Very Good", IF(BK110&gt;=80, "Good", IF(BK110&gt;=70, "Slightly Good", IF(BK110&gt;=60, "Average", IF(BK110&gt;=50, "Slightly Poor", IF(BK110&gt;=40, "Poor", "Very Poor"))))))</f>
        <v>Very Good</v>
      </c>
      <c r="BM110" s="2" t="n">
        <f aca="false">IF(P110&lt;=1000, -6.942*LN(P110)+107.59, IF(AND(P110&gt;1000, P110&lt;=5213),-36.304*LN(P110)+310.72, IF(P110&gt;5213, 10)))</f>
        <v>102.778172272553</v>
      </c>
      <c r="BN110" s="2" t="n">
        <f aca="false">BF110^0.04*BG110^0.22*BH110^0.51*BI110^0.06*BM110^0.17</f>
        <v>97.0181459549877</v>
      </c>
      <c r="BO110" s="3" t="str">
        <f aca="false">IF(BN110&gt;=90, "Very Good", IF(BN110&gt;=80, "Good", IF(BN110&gt;=70, "Slightly Good", IF(BN110&gt;=60, "Average", IF(BN110&gt;=50, "Slightly Poor", IF(BN110&gt;=40, "Poor", "Very Poor"))))))</f>
        <v>Very Good</v>
      </c>
      <c r="BP110" s="2" t="e">
        <f aca="false">IF(AJ110&lt;=1000, -6.942*LN(AJ110)+107.59, IF(AND(AJ110&gt;1000, AJ110&lt;=5213),-36.304*LN(AJ110)+310.72, IF(AJ110&gt;5213, 10)))</f>
        <v>#VALUE!</v>
      </c>
      <c r="BQ110" s="2" t="e">
        <f aca="false">BF110^0.04*BG110^0.22*BH110^0.51*BI110^0.06*BP110^0.17</f>
        <v>#VALUE!</v>
      </c>
      <c r="BR110" s="0" t="e">
        <f aca="false">IF(BQ110&gt;=90, "Very Good", IF(BQ110&gt;=80, "Good", IF(BQ110&gt;=70, "Slightly Good", IF(BQ110&gt;=60, "Average", IF(BQ110&gt;=50, "Slightly Poor", IF(BQ110&gt;=40, "Poor", "Very Poor"))))))</f>
        <v>#VALUE!</v>
      </c>
      <c r="BT110" s="2" t="n">
        <f aca="false">9.81*LN(AH110)+30.6</f>
        <v>42.0105094441937</v>
      </c>
      <c r="BU110" s="0" t="str">
        <f aca="false">IF(BT110&lt;30, "Clean water", IF(AND(BT110&gt;=30, BT110&lt;40), "Hypolimia", IF(AND(BT110&gt;=40,BT110&lt;50), "Mesotrophic", IF(AND(BT110&gt;=50, BT110&lt;70), "Eutrophic", IF(BT110&gt;70,"Hypertrophic")))))</f>
        <v>Mesotrophic</v>
      </c>
      <c r="CM110" s="0" t="n">
        <f aca="false">IF(G110&gt;H110,1,0)</f>
        <v>0</v>
      </c>
      <c r="CO110" s="17" t="n">
        <f aca="false">14.652-0.41022*M110+0.007991*M110*M110-0.000077774*M110*M110*M110</f>
        <v>10.821750140538</v>
      </c>
      <c r="CP110" s="1" t="n">
        <f aca="false">F110/CO110*100</f>
        <v>103.495274373829</v>
      </c>
    </row>
    <row r="111" customFormat="false" ht="12.5" hidden="false" customHeight="false" outlineLevel="0" collapsed="false">
      <c r="A111" s="0" t="n">
        <v>110</v>
      </c>
      <c r="B111" s="15" t="s">
        <v>119</v>
      </c>
      <c r="C111" s="16" t="s">
        <v>120</v>
      </c>
      <c r="D111" s="0" t="s">
        <v>130</v>
      </c>
      <c r="E111" s="0" t="n">
        <v>8.1</v>
      </c>
      <c r="F111" s="0" t="n">
        <v>11.4</v>
      </c>
      <c r="G111" s="0" t="n">
        <v>0.8</v>
      </c>
      <c r="H111" s="0" t="n">
        <v>1.8</v>
      </c>
      <c r="I111" s="0" t="n">
        <v>0.7</v>
      </c>
      <c r="J111" s="0" t="n">
        <v>2.916</v>
      </c>
      <c r="K111" s="0" t="n">
        <v>0.009</v>
      </c>
      <c r="L111" s="0" t="n">
        <v>1.4</v>
      </c>
      <c r="M111" s="0" t="n">
        <v>14.6</v>
      </c>
      <c r="N111" s="0" t="n">
        <v>0</v>
      </c>
      <c r="O111" s="0" t="n">
        <v>267</v>
      </c>
      <c r="P111" s="0" t="n">
        <v>1800</v>
      </c>
      <c r="AC111" s="0" t="n">
        <v>2.73</v>
      </c>
      <c r="AD111" s="0" t="n">
        <v>0.051</v>
      </c>
      <c r="AE111" s="0" t="n">
        <v>2.277</v>
      </c>
      <c r="AF111" s="0" t="n">
        <v>0.004</v>
      </c>
      <c r="AG111" s="0" t="n">
        <v>0</v>
      </c>
      <c r="AH111" s="0" t="n">
        <v>3.3</v>
      </c>
      <c r="AJ111" s="0" t="n">
        <v>15</v>
      </c>
      <c r="BF111" s="0" t="n">
        <f aca="false">IF(E111&lt;11,-3.6797*E111^2+48.115*E111-53.83,280.92*EXP(-0.2027*E111))</f>
        <v>94.476383</v>
      </c>
      <c r="BG111" s="1" t="n">
        <f aca="false">32.208*LN(F111)+21.438</f>
        <v>99.8198189507377</v>
      </c>
      <c r="BH111" s="1" t="n">
        <f aca="false">IF(G111&lt;=2, -10*G111+100, 88.958*EXP(-0.0755*G111))</f>
        <v>92</v>
      </c>
      <c r="BI111" s="1" t="n">
        <f aca="false">IF(I111&lt;=100, 0.0053*(I111)^2-1.0332*I111+100.76, 122.82*EXP(-0.0092*I111))</f>
        <v>100.039357</v>
      </c>
      <c r="BJ111" s="0" t="n">
        <f aca="false">IF(P111&lt;=1000, -6.942*LN(P111)+107.59, -36.304*LN(P111)+310.72)</f>
        <v>38.601845269226</v>
      </c>
      <c r="BK111" s="0" t="n">
        <f aca="false">BF111^0.04*BG111^0.22*BH111^0.51*BI111^0.06*BJ111^0.17</f>
        <v>81.3029002400443</v>
      </c>
      <c r="BL111" s="0" t="str">
        <f aca="false">IF(BK111&gt;=90, "Very Good", IF(BK111&gt;=80, "Good", IF(BK111&gt;=70, "Slightly Good", IF(BK111&gt;=60, "Average", IF(BK111&gt;=50, "Slightly Poor", IF(BK111&gt;=40, "Poor", "Very Poor"))))))</f>
        <v>Good</v>
      </c>
      <c r="BM111" s="2" t="n">
        <f aca="false">IF(P111&lt;=1000, -6.942*LN(P111)+107.59, IF(AND(P111&gt;1000, P111&lt;=5213),-36.304*LN(P111)+310.72, IF(P111&gt;5213, 10)))</f>
        <v>38.601845269226</v>
      </c>
      <c r="BN111" s="2" t="n">
        <f aca="false">BF111^0.04*BG111^0.22*BH111^0.51*BI111^0.06*BM111^0.17</f>
        <v>81.3029002400443</v>
      </c>
      <c r="BO111" s="3" t="str">
        <f aca="false">IF(BN111&gt;=90, "Very Good", IF(BN111&gt;=80, "Good", IF(BN111&gt;=70, "Slightly Good", IF(BN111&gt;=60, "Average", IF(BN111&gt;=50, "Slightly Poor", IF(BN111&gt;=40, "Poor", "Very Poor"))))))</f>
        <v>Good</v>
      </c>
      <c r="BP111" s="2" t="n">
        <f aca="false">IF(AJ111&lt;=1000, -6.942*LN(AJ111)+107.59, IF(AND(AJ111&gt;1000, AJ111&lt;=5213),-36.304*LN(AJ111)+310.72, IF(AJ111&gt;5213, 10)))</f>
        <v>88.7907155039485</v>
      </c>
      <c r="BQ111" s="2" t="n">
        <f aca="false">BF111^0.04*BG111^0.22*BH111^0.51*BI111^0.06*BP111^0.17</f>
        <v>93.6709988613566</v>
      </c>
      <c r="BR111" s="0" t="str">
        <f aca="false">IF(BQ111&gt;=90, "Very Good", IF(BQ111&gt;=80, "Good", IF(BQ111&gt;=70, "Slightly Good", IF(BQ111&gt;=60, "Average", IF(BQ111&gt;=50, "Slightly Poor", IF(BQ111&gt;=40, "Poor", "Very Poor"))))))</f>
        <v>Very Good</v>
      </c>
      <c r="BT111" s="2" t="n">
        <f aca="false">9.81*LN(AH111)+30.6</f>
        <v>42.3123794157146</v>
      </c>
      <c r="BU111" s="0" t="str">
        <f aca="false">IF(BT111&lt;30, "Clean water", IF(AND(BT111&gt;=30, BT111&lt;40), "Hypolimia", IF(AND(BT111&gt;=40,BT111&lt;50), "Mesotrophic", IF(AND(BT111&gt;=50, BT111&lt;70), "Eutrophic", IF(BT111&gt;70,"Hypertrophic")))))</f>
        <v>Mesotrophic</v>
      </c>
      <c r="CM111" s="0" t="n">
        <f aca="false">IF(G111&gt;H111,1,0)</f>
        <v>0</v>
      </c>
      <c r="CO111" s="17" t="n">
        <f aca="false">14.652-0.41022*M111+0.007991*M111*M111-0.000077774*M111*M111*M111</f>
        <v>10.124106294736</v>
      </c>
      <c r="CP111" s="1" t="n">
        <f aca="false">F111/CO111*100</f>
        <v>112.602531701266</v>
      </c>
    </row>
    <row r="112" customFormat="false" ht="12.5" hidden="false" customHeight="false" outlineLevel="0" collapsed="false">
      <c r="A112" s="0" t="n">
        <v>111</v>
      </c>
      <c r="B112" s="15" t="s">
        <v>121</v>
      </c>
      <c r="C112" s="16" t="s">
        <v>122</v>
      </c>
      <c r="D112" s="0" t="s">
        <v>130</v>
      </c>
      <c r="E112" s="0" t="n">
        <v>8.1</v>
      </c>
      <c r="F112" s="0" t="n">
        <v>11</v>
      </c>
      <c r="G112" s="0" t="n">
        <v>2.3</v>
      </c>
      <c r="H112" s="0" t="n">
        <v>3</v>
      </c>
      <c r="I112" s="0" t="n">
        <v>3.9</v>
      </c>
      <c r="J112" s="0" t="n">
        <v>3.501</v>
      </c>
      <c r="K112" s="0" t="n">
        <v>0.037</v>
      </c>
      <c r="L112" s="0" t="n">
        <v>1.9</v>
      </c>
      <c r="M112" s="0" t="n">
        <v>16</v>
      </c>
      <c r="N112" s="0" t="n">
        <v>0</v>
      </c>
      <c r="O112" s="0" t="n">
        <v>167</v>
      </c>
      <c r="P112" s="0" t="n">
        <v>1100</v>
      </c>
      <c r="AC112" s="0" t="n">
        <v>3.348</v>
      </c>
      <c r="AD112" s="0" t="n">
        <v>0.485</v>
      </c>
      <c r="AE112" s="0" t="n">
        <v>2.439</v>
      </c>
      <c r="AF112" s="0" t="n">
        <v>0.027</v>
      </c>
      <c r="AG112" s="0" t="n">
        <v>0.017</v>
      </c>
      <c r="AH112" s="0" t="n">
        <v>10.6</v>
      </c>
      <c r="AJ112" s="0" t="n">
        <v>45</v>
      </c>
      <c r="BF112" s="0" t="n">
        <f aca="false">IF(E112&lt;11,-3.6797*E112^2+48.115*E112-53.83,280.92*EXP(-0.2027*E112))</f>
        <v>94.476383</v>
      </c>
      <c r="BG112" s="1" t="n">
        <f aca="false">32.208*LN(F112)+21.438</f>
        <v>98.6694109462899</v>
      </c>
      <c r="BH112" s="1" t="n">
        <f aca="false">IF(G112&lt;=2, -10*G112+100, 88.958*EXP(-0.0755*G112))</f>
        <v>74.7772988969374</v>
      </c>
      <c r="BI112" s="1" t="n">
        <f aca="false">IF(I112&lt;=100, 0.0053*(I112)^2-1.0332*I112+100.76, 122.82*EXP(-0.0092*I112))</f>
        <v>96.811133</v>
      </c>
      <c r="BJ112" s="0" t="n">
        <f aca="false">IF(P112&lt;=1000, -6.942*LN(P112)+107.59, -36.304*LN(P112)+310.72)</f>
        <v>56.4807115842163</v>
      </c>
      <c r="BK112" s="0" t="n">
        <f aca="false">BF112^0.04*BG112^0.22*BH112^0.51*BI112^0.06*BJ112^0.17</f>
        <v>77.6844719341139</v>
      </c>
      <c r="BL112" s="0" t="str">
        <f aca="false">IF(BK112&gt;=90, "Very Good", IF(BK112&gt;=80, "Good", IF(BK112&gt;=70, "Slightly Good", IF(BK112&gt;=60, "Average", IF(BK112&gt;=50, "Slightly Poor", IF(BK112&gt;=40, "Poor", "Very Poor"))))))</f>
        <v>Slightly Good</v>
      </c>
      <c r="BM112" s="2" t="n">
        <f aca="false">IF(P112&lt;=1000, -6.942*LN(P112)+107.59, IF(AND(P112&gt;1000, P112&lt;=5213),-36.304*LN(P112)+310.72, IF(P112&gt;5213, 10)))</f>
        <v>56.4807115842163</v>
      </c>
      <c r="BN112" s="2" t="n">
        <f aca="false">BF112^0.04*BG112^0.22*BH112^0.51*BI112^0.06*BM112^0.17</f>
        <v>77.6844719341139</v>
      </c>
      <c r="BO112" s="3" t="str">
        <f aca="false">IF(BN112&gt;=90, "Very Good", IF(BN112&gt;=80, "Good", IF(BN112&gt;=70, "Slightly Good", IF(BN112&gt;=60, "Average", IF(BN112&gt;=50, "Slightly Poor", IF(BN112&gt;=40, "Poor", "Very Poor"))))))</f>
        <v>Slightly Good</v>
      </c>
      <c r="BP112" s="2" t="n">
        <f aca="false">IF(AJ112&lt;=1000, -6.942*LN(AJ112)+107.59, IF(AND(AJ112&gt;1000, AJ112&lt;=5213),-36.304*LN(AJ112)+310.72, IF(AJ112&gt;5213, 10)))</f>
        <v>81.1641489960145</v>
      </c>
      <c r="BQ112" s="2" t="n">
        <f aca="false">BF112^0.04*BG112^0.22*BH112^0.51*BI112^0.06*BP112^0.17</f>
        <v>82.6234093278575</v>
      </c>
      <c r="BR112" s="0" t="str">
        <f aca="false">IF(BQ112&gt;=90, "Very Good", IF(BQ112&gt;=80, "Good", IF(BQ112&gt;=70, "Slightly Good", IF(BQ112&gt;=60, "Average", IF(BQ112&gt;=50, "Slightly Poor", IF(BQ112&gt;=40, "Poor", "Very Poor"))))))</f>
        <v>Good</v>
      </c>
      <c r="BT112" s="2" t="n">
        <f aca="false">9.81*LN(AH112)+30.6</f>
        <v>53.7599777509678</v>
      </c>
      <c r="BU112" s="0" t="str">
        <f aca="false">IF(BT112&lt;30, "Clean water", IF(AND(BT112&gt;=30, BT112&lt;40), "Hypolimia", IF(AND(BT112&gt;=40,BT112&lt;50), "Mesotrophic", IF(AND(BT112&gt;=50, BT112&lt;70), "Eutrophic", IF(BT112&gt;70,"Hypertrophic")))))</f>
        <v>Eutrophic</v>
      </c>
      <c r="CM112" s="0" t="n">
        <f aca="false">IF(G112&gt;H112,1,0)</f>
        <v>0</v>
      </c>
      <c r="CO112" s="17" t="n">
        <f aca="false">14.652-0.41022*M112+0.007991*M112*M112-0.000077774*M112*M112*M112</f>
        <v>9.815613696</v>
      </c>
      <c r="CP112" s="1" t="n">
        <f aca="false">F112/CO112*100</f>
        <v>112.066350008076</v>
      </c>
    </row>
    <row r="113" customFormat="false" ht="12.5" hidden="false" customHeight="false" outlineLevel="0" collapsed="false">
      <c r="A113" s="0" t="n">
        <v>112</v>
      </c>
      <c r="B113" s="15" t="s">
        <v>140</v>
      </c>
      <c r="C113" s="16" t="s">
        <v>141</v>
      </c>
      <c r="D113" s="0" t="s">
        <v>130</v>
      </c>
      <c r="E113" s="0" t="n">
        <v>8.3</v>
      </c>
      <c r="F113" s="0" t="n">
        <v>10.2</v>
      </c>
      <c r="G113" s="0" t="n">
        <v>3.9</v>
      </c>
      <c r="H113" s="0" t="n">
        <v>5</v>
      </c>
      <c r="I113" s="0" t="n">
        <v>9.9</v>
      </c>
      <c r="J113" s="0" t="n">
        <v>4.184</v>
      </c>
      <c r="K113" s="0" t="n">
        <v>0.125</v>
      </c>
      <c r="L113" s="0" t="n">
        <v>4.2</v>
      </c>
      <c r="M113" s="0" t="n">
        <v>17.7</v>
      </c>
      <c r="O113" s="0" t="n">
        <v>1057</v>
      </c>
      <c r="BD113" s="0" t="n">
        <v>0.033</v>
      </c>
      <c r="BF113" s="0" t="n">
        <f aca="false">IF(E113&lt;11,-3.6797*E113^2+48.115*E113-53.83,280.92*EXP(-0.2027*E113))</f>
        <v>92.029967</v>
      </c>
      <c r="BG113" s="1" t="n">
        <f aca="false">32.208*LN(F113)+21.438</f>
        <v>96.2374636951076</v>
      </c>
      <c r="BH113" s="1" t="n">
        <f aca="false">IF(G113&lt;=2, -10*G113+100, 88.958*EXP(-0.0755*G113))</f>
        <v>66.2684785997522</v>
      </c>
      <c r="BI113" s="1" t="n">
        <f aca="false">IF(I113&lt;=100, 0.0053*(I113)^2-1.0332*I113+100.76, 122.82*EXP(-0.0092*I113))</f>
        <v>91.050773</v>
      </c>
      <c r="BJ113" s="0" t="e">
        <f aca="false">IF(P113&lt;=1000, -6.942*LN(P113)+107.59, -36.304*LN(P113)+310.72)</f>
        <v>#VALUE!</v>
      </c>
      <c r="BK113" s="0" t="e">
        <f aca="false">BF113^0.04*BG113^0.22*BH113^0.51*BI113^0.06*BJ113^0.17</f>
        <v>#VALUE!</v>
      </c>
      <c r="BL113" s="0" t="e">
        <f aca="false">IF(BK113&gt;=90, "Very Good", IF(BK113&gt;=80, "Good", IF(BK113&gt;=70, "Slightly Good", IF(BK113&gt;=60, "Average", IF(BK113&gt;=50, "Slightly Poor", IF(BK113&gt;=40, "Poor", "Very Poor"))))))</f>
        <v>#VALUE!</v>
      </c>
      <c r="BM113" s="2" t="e">
        <f aca="false">IF(P113&lt;=1000, -6.942*LN(P113)+107.59, IF(AND(P113&gt;1000, P113&lt;=5213),-36.304*LN(P113)+310.72, IF(P113&gt;5213, 10)))</f>
        <v>#VALUE!</v>
      </c>
      <c r="BN113" s="2" t="e">
        <f aca="false">BF113^0.04*BG113^0.22*BH113^0.51*BI113^0.06*BM113^0.17</f>
        <v>#VALUE!</v>
      </c>
      <c r="BO113" s="3" t="e">
        <f aca="false">IF(BN113&gt;=90, "Very Good", IF(BN113&gt;=80, "Good", IF(BN113&gt;=70, "Slightly Good", IF(BN113&gt;=60, "Average", IF(BN113&gt;=50, "Slightly Poor", IF(BN113&gt;=40, "Poor", "Very Poor"))))))</f>
        <v>#VALUE!</v>
      </c>
      <c r="BP113" s="2" t="e">
        <f aca="false">IF(AJ113&lt;=1000, -6.942*LN(AJ113)+107.59, IF(AND(AJ113&gt;1000, AJ113&lt;=5213),-36.304*LN(AJ113)+310.72, IF(AJ113&gt;5213, 10)))</f>
        <v>#VALUE!</v>
      </c>
      <c r="BQ113" s="2" t="e">
        <f aca="false">BF113^0.04*BG113^0.22*BH113^0.51*BI113^0.06*BP113^0.17</f>
        <v>#VALUE!</v>
      </c>
      <c r="BR113" s="0" t="e">
        <f aca="false">IF(BQ113&gt;=90, "Very Good", IF(BQ113&gt;=80, "Good", IF(BQ113&gt;=70, "Slightly Good", IF(BQ113&gt;=60, "Average", IF(BQ113&gt;=50, "Slightly Poor", IF(BQ113&gt;=40, "Poor", "Very Poor"))))))</f>
        <v>#VALUE!</v>
      </c>
      <c r="BT113" s="2" t="e">
        <f aca="false">9.81*LN(AH113)+30.6</f>
        <v>#VALUE!</v>
      </c>
      <c r="BU113" s="0" t="e">
        <f aca="false">IF(BT113&lt;30, "Clean water", IF(AND(BT113&gt;=30, BT113&lt;40), "Hypolimia", IF(AND(BT113&gt;=40,BT113&lt;50), "Mesotrophic", IF(AND(BT113&gt;=50, BT113&lt;70), "Eutrophic", IF(BT113&gt;70,"Hypertrophic")))))</f>
        <v>#VALUE!</v>
      </c>
      <c r="CM113" s="0" t="n">
        <f aca="false">IF(G113&gt;H113,1,0)</f>
        <v>0</v>
      </c>
      <c r="CO113" s="17" t="n">
        <f aca="false">14.652-0.41022*M113+0.007991*M113*M113-0.000077774*M113*M113*M113</f>
        <v>9.463331438658</v>
      </c>
      <c r="CP113" s="1" t="n">
        <f aca="false">F113/CO113*100</f>
        <v>107.784452717493</v>
      </c>
    </row>
    <row r="114" customFormat="false" ht="12.5" hidden="false" customHeight="false" outlineLevel="0" collapsed="false">
      <c r="A114" s="0" t="n">
        <v>113</v>
      </c>
      <c r="B114" s="15" t="s">
        <v>123</v>
      </c>
      <c r="C114" s="16" t="s">
        <v>124</v>
      </c>
      <c r="D114" s="0" t="s">
        <v>130</v>
      </c>
      <c r="E114" s="0" t="n">
        <v>7.3</v>
      </c>
      <c r="F114" s="0" t="n">
        <v>9.4</v>
      </c>
      <c r="G114" s="0" t="n">
        <v>1.8</v>
      </c>
      <c r="H114" s="0" t="n">
        <v>7.4</v>
      </c>
      <c r="I114" s="0" t="n">
        <v>3.1</v>
      </c>
      <c r="J114" s="0" t="n">
        <v>9.926</v>
      </c>
      <c r="K114" s="0" t="n">
        <v>0.088</v>
      </c>
      <c r="L114" s="0" t="n">
        <v>5.1</v>
      </c>
      <c r="M114" s="0" t="n">
        <v>15.5</v>
      </c>
      <c r="N114" s="0" t="n">
        <v>0</v>
      </c>
      <c r="O114" s="0" t="n">
        <v>607</v>
      </c>
      <c r="P114" s="0" t="n">
        <v>19000</v>
      </c>
      <c r="AC114" s="0" t="n">
        <v>9.868</v>
      </c>
      <c r="AD114" s="0" t="n">
        <v>3.638</v>
      </c>
      <c r="AE114" s="0" t="n">
        <v>4.821</v>
      </c>
      <c r="AF114" s="0" t="n">
        <v>0.06</v>
      </c>
      <c r="AG114" s="0" t="n">
        <v>0.034</v>
      </c>
      <c r="AH114" s="0" t="n">
        <v>5.9</v>
      </c>
      <c r="AJ114" s="0" t="n">
        <v>40</v>
      </c>
      <c r="BF114" s="0" t="n">
        <f aca="false">IF(E114&lt;11,-3.6797*E114^2+48.115*E114-53.83,280.92*EXP(-0.2027*E114))</f>
        <v>101.318287</v>
      </c>
      <c r="BG114" s="1" t="n">
        <f aca="false">32.208*LN(F114)+21.438</f>
        <v>93.6067776722001</v>
      </c>
      <c r="BH114" s="1" t="n">
        <f aca="false">IF(G114&lt;=2, -10*G114+100, 88.958*EXP(-0.0755*G114))</f>
        <v>82</v>
      </c>
      <c r="BI114" s="1" t="n">
        <f aca="false">IF(I114&lt;=100, 0.0053*(I114)^2-1.0332*I114+100.76, 122.82*EXP(-0.0092*I114))</f>
        <v>97.608013</v>
      </c>
      <c r="BJ114" s="0" t="n">
        <f aca="false">IF(P114&lt;=1000, -6.942*LN(P114)+107.59, -36.304*LN(P114)+310.72)</f>
        <v>-46.9540603478259</v>
      </c>
      <c r="BK114" s="0" t="e">
        <f aca="false">BF114^0.04*BG114^0.22*BH114^0.51*BI114^0.06*BJ114^0.17</f>
        <v>#NUM!</v>
      </c>
      <c r="BL114" s="0" t="e">
        <f aca="false">IF(BK114&gt;=90, "Very Good", IF(BK114&gt;=80, "Good", IF(BK114&gt;=70, "Slightly Good", IF(BK114&gt;=60, "Average", IF(BK114&gt;=50, "Slightly Poor", IF(BK114&gt;=40, "Poor", "Very Poor"))))))</f>
        <v>#NUM!</v>
      </c>
      <c r="BM114" s="2" t="n">
        <f aca="false">IF(P114&lt;=1000, -6.942*LN(P114)+107.59, IF(AND(P114&gt;1000, P114&lt;=5213),-36.304*LN(P114)+310.72, IF(P114&gt;5213, 10)))</f>
        <v>10</v>
      </c>
      <c r="BN114" s="2" t="n">
        <f aca="false">BF114^0.04*BG114^0.22*BH114^0.51*BI114^0.06*BM114^0.17</f>
        <v>60.1629761071069</v>
      </c>
      <c r="BO114" s="3" t="str">
        <f aca="false">IF(BN114&gt;=90, "Very Good", IF(BN114&gt;=80, "Good", IF(BN114&gt;=70, "Slightly Good", IF(BN114&gt;=60, "Average", IF(BN114&gt;=50, "Slightly Poor", IF(BN114&gt;=40, "Poor", "Very Poor"))))))</f>
        <v>Average</v>
      </c>
      <c r="BP114" s="2" t="n">
        <f aca="false">IF(AJ114&lt;=1000, -6.942*LN(AJ114)+107.59, IF(AND(AJ114&gt;1000, AJ114&lt;=5213),-36.304*LN(AJ114)+310.72, IF(AJ114&gt;5213, 10)))</f>
        <v>81.981798829541</v>
      </c>
      <c r="BQ114" s="2" t="n">
        <f aca="false">BF114^0.04*BG114^0.22*BH114^0.51*BI114^0.06*BP114^0.17</f>
        <v>86.0322491593344</v>
      </c>
      <c r="BR114" s="0" t="str">
        <f aca="false">IF(BQ114&gt;=90, "Very Good", IF(BQ114&gt;=80, "Good", IF(BQ114&gt;=70, "Slightly Good", IF(BQ114&gt;=60, "Average", IF(BQ114&gt;=50, "Slightly Poor", IF(BQ114&gt;=40, "Poor", "Very Poor"))))))</f>
        <v>Good</v>
      </c>
      <c r="BT114" s="2" t="n">
        <f aca="false">9.81*LN(AH114)+30.6</f>
        <v>48.0122825624435</v>
      </c>
      <c r="BU114" s="0" t="str">
        <f aca="false">IF(BT114&lt;30, "Clean water", IF(AND(BT114&gt;=30, BT114&lt;40), "Hypolimia", IF(AND(BT114&gt;=40,BT114&lt;50), "Mesotrophic", IF(AND(BT114&gt;=50, BT114&lt;70), "Eutrophic", IF(BT114&gt;70,"Hypertrophic")))))</f>
        <v>Mesotrophic</v>
      </c>
      <c r="CM114" s="0" t="n">
        <f aca="false">IF(G114&gt;H114,1,0)</f>
        <v>0</v>
      </c>
      <c r="CO114" s="17" t="n">
        <f aca="false">14.652-0.41022*M114+0.007991*M114*M114-0.000077774*M114*M114*M114</f>
        <v>9.92380709575</v>
      </c>
      <c r="CP114" s="1" t="n">
        <f aca="false">F114/CO114*100</f>
        <v>94.7217122350723</v>
      </c>
    </row>
    <row r="115" customFormat="false" ht="12.5" hidden="false" customHeight="false" outlineLevel="0" collapsed="false">
      <c r="A115" s="0" t="n">
        <v>114</v>
      </c>
      <c r="B115" s="15" t="s">
        <v>125</v>
      </c>
      <c r="C115" s="16" t="s">
        <v>126</v>
      </c>
      <c r="D115" s="0" t="s">
        <v>130</v>
      </c>
      <c r="E115" s="0" t="n">
        <v>8.6</v>
      </c>
      <c r="F115" s="0" t="n">
        <v>14.8</v>
      </c>
      <c r="G115" s="0" t="n">
        <v>1.9</v>
      </c>
      <c r="H115" s="0" t="n">
        <v>3.1</v>
      </c>
      <c r="I115" s="0" t="n">
        <v>3.6</v>
      </c>
      <c r="J115" s="0" t="n">
        <v>6.889</v>
      </c>
      <c r="K115" s="0" t="n">
        <v>0.037</v>
      </c>
      <c r="L115" s="0" t="n">
        <v>2</v>
      </c>
      <c r="M115" s="0" t="n">
        <v>15.4</v>
      </c>
      <c r="N115" s="0" t="n">
        <v>0</v>
      </c>
      <c r="O115" s="0" t="n">
        <v>601</v>
      </c>
      <c r="P115" s="0" t="n">
        <v>1200</v>
      </c>
      <c r="AC115" s="0" t="n">
        <v>6.815</v>
      </c>
      <c r="AD115" s="0" t="n">
        <v>1.109</v>
      </c>
      <c r="AE115" s="0" t="n">
        <v>5.511</v>
      </c>
      <c r="AF115" s="0" t="n">
        <v>0.017</v>
      </c>
      <c r="AG115" s="0" t="n">
        <v>0.005</v>
      </c>
      <c r="AH115" s="0" t="n">
        <v>17.5</v>
      </c>
      <c r="AJ115" s="0" t="n">
        <v>40</v>
      </c>
      <c r="BF115" s="0" t="n">
        <f aca="false">IF(E115&lt;11,-3.6797*E115^2+48.115*E115-53.83,280.92*EXP(-0.2027*E115))</f>
        <v>87.808388</v>
      </c>
      <c r="BG115" s="1" t="n">
        <f aca="false">32.208*LN(F115)+21.438</f>
        <v>108.226552238242</v>
      </c>
      <c r="BH115" s="1" t="n">
        <f aca="false">IF(G115&lt;=2, -10*G115+100, 88.958*EXP(-0.0755*G115))</f>
        <v>81</v>
      </c>
      <c r="BI115" s="1" t="n">
        <f aca="false">IF(I115&lt;=100, 0.0053*(I115)^2-1.0332*I115+100.76, 122.82*EXP(-0.0092*I115))</f>
        <v>97.109168</v>
      </c>
      <c r="BJ115" s="0" t="n">
        <f aca="false">IF(P115&lt;=1000, -6.942*LN(P115)+107.59, -36.304*LN(P115)+310.72)</f>
        <v>53.3218505539848</v>
      </c>
      <c r="BK115" s="0" t="n">
        <f aca="false">BF115^0.04*BG115^0.22*BH115^0.51*BI115^0.06*BJ115^0.17</f>
        <v>81.5514601273411</v>
      </c>
      <c r="BL115" s="0" t="str">
        <f aca="false">IF(BK115&gt;=90, "Very Good", IF(BK115&gt;=80, "Good", IF(BK115&gt;=70, "Slightly Good", IF(BK115&gt;=60, "Average", IF(BK115&gt;=50, "Slightly Poor", IF(BK115&gt;=40, "Poor", "Very Poor"))))))</f>
        <v>Good</v>
      </c>
      <c r="BM115" s="2" t="n">
        <f aca="false">IF(P115&lt;=1000, -6.942*LN(P115)+107.59, IF(AND(P115&gt;1000, P115&lt;=5213),-36.304*LN(P115)+310.72, IF(P115&gt;5213, 10)))</f>
        <v>53.3218505539848</v>
      </c>
      <c r="BN115" s="2" t="n">
        <f aca="false">BF115^0.04*BG115^0.22*BH115^0.51*BI115^0.06*BM115^0.17</f>
        <v>81.5514601273411</v>
      </c>
      <c r="BO115" s="3" t="str">
        <f aca="false">IF(BN115&gt;=90, "Very Good", IF(BN115&gt;=80, "Good", IF(BN115&gt;=70, "Slightly Good", IF(BN115&gt;=60, "Average", IF(BN115&gt;=50, "Slightly Poor", IF(BN115&gt;=40, "Poor", "Very Poor"))))))</f>
        <v>Good</v>
      </c>
      <c r="BP115" s="2" t="n">
        <f aca="false">IF(AJ115&lt;=1000, -6.942*LN(AJ115)+107.59, IF(AND(AJ115&gt;1000, AJ115&lt;=5213),-36.304*LN(AJ115)+310.72, IF(AJ115&gt;5213, 10)))</f>
        <v>81.981798829541</v>
      </c>
      <c r="BQ115" s="2" t="n">
        <f aca="false">BF115^0.04*BG115^0.22*BH115^0.51*BI115^0.06*BP115^0.17</f>
        <v>87.7384222167757</v>
      </c>
      <c r="BR115" s="0" t="str">
        <f aca="false">IF(BQ115&gt;=90, "Very Good", IF(BQ115&gt;=80, "Good", IF(BQ115&gt;=70, "Slightly Good", IF(BQ115&gt;=60, "Average", IF(BQ115&gt;=50, "Slightly Poor", IF(BQ115&gt;=40, "Poor", "Very Poor"))))))</f>
        <v>Good</v>
      </c>
      <c r="BT115" s="2" t="n">
        <f aca="false">9.81*LN(AH115)+30.6</f>
        <v>58.6781906419181</v>
      </c>
      <c r="BU115" s="0" t="str">
        <f aca="false">IF(BT115&lt;30, "Clean water", IF(AND(BT115&gt;=30, BT115&lt;40), "Hypolimia", IF(AND(BT115&gt;=40,BT115&lt;50), "Mesotrophic", IF(AND(BT115&gt;=50, BT115&lt;70), "Eutrophic", IF(BT115&gt;70,"Hypertrophic")))))</f>
        <v>Eutrophic</v>
      </c>
      <c r="CM115" s="0" t="n">
        <f aca="false">IF(G115&gt;H115,1,0)</f>
        <v>0</v>
      </c>
      <c r="CO115" s="17" t="n">
        <f aca="false">14.652-0.41022*M115+0.007991*M115*M115-0.000077774*M115*M115*M115</f>
        <v>9.945706379664</v>
      </c>
      <c r="CP115" s="1" t="n">
        <f aca="false">F115/CO115*100</f>
        <v>148.807932137043</v>
      </c>
    </row>
    <row r="116" customFormat="false" ht="12.5" hidden="false" customHeight="false" outlineLevel="0" collapsed="false">
      <c r="A116" s="0" t="n">
        <v>115</v>
      </c>
      <c r="B116" s="15" t="s">
        <v>72</v>
      </c>
      <c r="C116" s="16" t="s">
        <v>73</v>
      </c>
      <c r="D116" s="0" t="s">
        <v>142</v>
      </c>
      <c r="E116" s="0" t="n">
        <v>7.9</v>
      </c>
      <c r="F116" s="0" t="n">
        <v>10.1</v>
      </c>
      <c r="G116" s="0" t="n">
        <v>2.5</v>
      </c>
      <c r="H116" s="0" t="n">
        <v>5.5</v>
      </c>
      <c r="I116" s="0" t="n">
        <v>13.8</v>
      </c>
      <c r="J116" s="0" t="n">
        <v>3.495</v>
      </c>
      <c r="K116" s="0" t="n">
        <v>0.078</v>
      </c>
      <c r="L116" s="0" t="n">
        <v>2.5</v>
      </c>
      <c r="M116" s="0" t="n">
        <v>20.3</v>
      </c>
      <c r="N116" s="0" t="n">
        <v>0</v>
      </c>
      <c r="O116" s="0" t="n">
        <v>275</v>
      </c>
      <c r="P116" s="0" t="n">
        <v>13025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AC116" s="0" t="n">
        <v>3.341</v>
      </c>
      <c r="AD116" s="0" t="n">
        <v>0.579</v>
      </c>
      <c r="AE116" s="0" t="n">
        <v>2.181</v>
      </c>
      <c r="AF116" s="0" t="n">
        <v>0.04</v>
      </c>
      <c r="AG116" s="0" t="n">
        <v>0.022</v>
      </c>
      <c r="AH116" s="0" t="n">
        <v>20.3</v>
      </c>
      <c r="AJ116" s="0" t="n">
        <v>1348</v>
      </c>
      <c r="AP116" s="0" t="n">
        <v>0</v>
      </c>
      <c r="AY116" s="0" t="n">
        <v>0</v>
      </c>
      <c r="BF116" s="0" t="n">
        <f aca="false">IF(E116&lt;11,-3.6797*E116^2+48.115*E116-53.83,280.92*EXP(-0.2027*E116))</f>
        <v>96.6284230000001</v>
      </c>
      <c r="BG116" s="1" t="n">
        <f aca="false">32.208*LN(F116)+21.438</f>
        <v>95.9201409312711</v>
      </c>
      <c r="BH116" s="1" t="n">
        <f aca="false">IF(G116&lt;=2, -10*G116+100, 88.958*EXP(-0.0755*G116))</f>
        <v>73.6566439219523</v>
      </c>
      <c r="BI116" s="1" t="n">
        <f aca="false">IF(I116&lt;=100, 0.0053*(I116)^2-1.0332*I116+100.76, 122.82*EXP(-0.0092*I116))</f>
        <v>87.511172</v>
      </c>
      <c r="BJ116" s="0" t="n">
        <f aca="false">IF(P116&lt;=1000, -6.942*LN(P116)+107.59, -36.304*LN(P116)+310.72)</f>
        <v>-33.2468174618294</v>
      </c>
      <c r="BK116" s="0" t="e">
        <f aca="false">BF116^0.04*BG116^0.22*BH116^0.51*BI116^0.06*BJ116^0.17</f>
        <v>#NUM!</v>
      </c>
      <c r="BL116" s="0" t="e">
        <f aca="false">IF(BK116&gt;=90, "Very Good", IF(BK116&gt;=80, "Good", IF(BK116&gt;=70, "Slightly Good", IF(BK116&gt;=60, "Average", IF(BK116&gt;=50, "Slightly Poor", IF(BK116&gt;=40, "Poor", "Very Poor"))))))</f>
        <v>#NUM!</v>
      </c>
      <c r="BM116" s="2" t="n">
        <f aca="false">IF(P116&lt;=1000, -6.942*LN(P116)+107.59, IF(AND(P116&gt;1000, P116&lt;=5213),-36.304*LN(P116)+310.72, IF(P116&gt;5213, 10)))</f>
        <v>10</v>
      </c>
      <c r="BN116" s="2" t="n">
        <f aca="false">BF116^0.04*BG116^0.22*BH116^0.51*BI116^0.06*BM116^0.17</f>
        <v>56.7840345410484</v>
      </c>
      <c r="BO116" s="3" t="str">
        <f aca="false">IF(BN116&gt;=90, "Very Good", IF(BN116&gt;=80, "Good", IF(BN116&gt;=70, "Slightly Good", IF(BN116&gt;=60, "Average", IF(BN116&gt;=50, "Slightly Poor", IF(BN116&gt;=40, "Poor", "Very Poor"))))))</f>
        <v>Slightly Poor</v>
      </c>
      <c r="BP116" s="2" t="n">
        <f aca="false">IF(AJ116&lt;=1000, -6.942*LN(AJ116)+107.59, IF(AND(AJ116&gt;1000, AJ116&lt;=5213),-36.304*LN(AJ116)+310.72, IF(AJ116&gt;5213, 10)))</f>
        <v>49.0996788103914</v>
      </c>
      <c r="BQ116" s="2" t="n">
        <f aca="false">BF116^0.04*BG116^0.22*BH116^0.51*BI116^0.06*BP116^0.17</f>
        <v>74.4234188823932</v>
      </c>
      <c r="BR116" s="0" t="str">
        <f aca="false">IF(BQ116&gt;=90, "Very Good", IF(BQ116&gt;=80, "Good", IF(BQ116&gt;=70, "Slightly Good", IF(BQ116&gt;=60, "Average", IF(BQ116&gt;=50, "Slightly Poor", IF(BQ116&gt;=40, "Poor", "Very Poor"))))))</f>
        <v>Slightly Good</v>
      </c>
      <c r="BT116" s="2" t="n">
        <f aca="false">9.81*LN(AH116)+30.6</f>
        <v>60.1341908921283</v>
      </c>
      <c r="BU116" s="0" t="str">
        <f aca="false">IF(BT116&lt;30, "Clean water", IF(AND(BT116&gt;=30, BT116&lt;40), "Hypolimia", IF(AND(BT116&gt;=40,BT116&lt;50), "Mesotrophic", IF(AND(BT116&gt;=50, BT116&lt;70), "Eutrophic", IF(BT116&gt;70,"Hypertrophic")))))</f>
        <v>Eutrophic</v>
      </c>
      <c r="CM116" s="0" t="n">
        <f aca="false">IF(G116&gt;H116,1,0)</f>
        <v>0</v>
      </c>
      <c r="CO116" s="17" t="n">
        <f aca="false">14.652-0.41022*M116+0.007991*M116*M116-0.000077774*M116*M116*M116</f>
        <v>8.966932470502</v>
      </c>
      <c r="CP116" s="1" t="n">
        <f aca="false">F116/CO116*100</f>
        <v>112.636066271553</v>
      </c>
    </row>
    <row r="117" customFormat="false" ht="12.5" hidden="false" customHeight="false" outlineLevel="0" collapsed="false">
      <c r="A117" s="0" t="n">
        <v>116</v>
      </c>
      <c r="B117" s="15" t="s">
        <v>131</v>
      </c>
      <c r="C117" s="16" t="s">
        <v>132</v>
      </c>
      <c r="D117" s="0" t="s">
        <v>142</v>
      </c>
      <c r="E117" s="0" t="n">
        <v>8</v>
      </c>
      <c r="F117" s="0" t="n">
        <v>8.9</v>
      </c>
      <c r="G117" s="0" t="n">
        <v>3.8</v>
      </c>
      <c r="H117" s="0" t="n">
        <v>6.5</v>
      </c>
      <c r="I117" s="0" t="n">
        <v>16.8</v>
      </c>
      <c r="J117" s="0" t="n">
        <v>3.081</v>
      </c>
      <c r="K117" s="0" t="n">
        <v>0.116</v>
      </c>
      <c r="L117" s="0" t="n">
        <v>5.9</v>
      </c>
      <c r="M117" s="0" t="n">
        <v>18.7</v>
      </c>
      <c r="O117" s="0" t="n">
        <v>349</v>
      </c>
      <c r="BD117" s="0" t="n">
        <v>0.16</v>
      </c>
      <c r="BF117" s="0" t="n">
        <f aca="false">IF(E117&lt;11,-3.6797*E117^2+48.115*E117-53.83,280.92*EXP(-0.2027*E117))</f>
        <v>95.5892</v>
      </c>
      <c r="BG117" s="1" t="n">
        <f aca="false">32.208*LN(F117)+21.438</f>
        <v>91.8463395211805</v>
      </c>
      <c r="BH117" s="1" t="n">
        <f aca="false">IF(G117&lt;=2, -10*G117+100, 88.958*EXP(-0.0755*G117))</f>
        <v>66.7706991099565</v>
      </c>
      <c r="BI117" s="1" t="n">
        <f aca="false">IF(I117&lt;=100, 0.0053*(I117)^2-1.0332*I117+100.76, 122.82*EXP(-0.0092*I117))</f>
        <v>84.898112</v>
      </c>
      <c r="BJ117" s="0" t="e">
        <f aca="false">IF(P117&lt;=1000, -6.942*LN(P117)+107.59, -36.304*LN(P117)+310.72)</f>
        <v>#VALUE!</v>
      </c>
      <c r="BK117" s="0" t="e">
        <f aca="false">BF117^0.04*BG117^0.22*BH117^0.51*BI117^0.06*BJ117^0.17</f>
        <v>#VALUE!</v>
      </c>
      <c r="BL117" s="0" t="e">
        <f aca="false">IF(BK117&gt;=90, "Very Good", IF(BK117&gt;=80, "Good", IF(BK117&gt;=70, "Slightly Good", IF(BK117&gt;=60, "Average", IF(BK117&gt;=50, "Slightly Poor", IF(BK117&gt;=40, "Poor", "Very Poor"))))))</f>
        <v>#VALUE!</v>
      </c>
      <c r="BM117" s="2" t="e">
        <f aca="false">IF(P117&lt;=1000, -6.942*LN(P117)+107.59, IF(AND(P117&gt;1000, P117&lt;=5213),-36.304*LN(P117)+310.72, IF(P117&gt;5213, 10)))</f>
        <v>#VALUE!</v>
      </c>
      <c r="BN117" s="2" t="e">
        <f aca="false">BF117^0.04*BG117^0.22*BH117^0.51*BI117^0.06*BM117^0.17</f>
        <v>#VALUE!</v>
      </c>
      <c r="BO117" s="3" t="e">
        <f aca="false">IF(BN117&gt;=90, "Very Good", IF(BN117&gt;=80, "Good", IF(BN117&gt;=70, "Slightly Good", IF(BN117&gt;=60, "Average", IF(BN117&gt;=50, "Slightly Poor", IF(BN117&gt;=40, "Poor", "Very Poor"))))))</f>
        <v>#VALUE!</v>
      </c>
      <c r="BP117" s="2" t="e">
        <f aca="false">IF(AJ117&lt;=1000, -6.942*LN(AJ117)+107.59, IF(AND(AJ117&gt;1000, AJ117&lt;=5213),-36.304*LN(AJ117)+310.72, IF(AJ117&gt;5213, 10)))</f>
        <v>#VALUE!</v>
      </c>
      <c r="BQ117" s="2" t="e">
        <f aca="false">BF117^0.04*BG117^0.22*BH117^0.51*BI117^0.06*BP117^0.17</f>
        <v>#VALUE!</v>
      </c>
      <c r="BR117" s="0" t="e">
        <f aca="false">IF(BQ117&gt;=90, "Very Good", IF(BQ117&gt;=80, "Good", IF(BQ117&gt;=70, "Slightly Good", IF(BQ117&gt;=60, "Average", IF(BQ117&gt;=50, "Slightly Poor", IF(BQ117&gt;=40, "Poor", "Very Poor"))))))</f>
        <v>#VALUE!</v>
      </c>
      <c r="BT117" s="2" t="e">
        <f aca="false">9.81*LN(AH117)+30.6</f>
        <v>#VALUE!</v>
      </c>
      <c r="BU117" s="0" t="e">
        <f aca="false">IF(BT117&lt;30, "Clean water", IF(AND(BT117&gt;=30, BT117&lt;40), "Hypolimia", IF(AND(BT117&gt;=40,BT117&lt;50), "Mesotrophic", IF(AND(BT117&gt;=50, BT117&lt;70), "Eutrophic", IF(BT117&gt;70,"Hypertrophic")))))</f>
        <v>#VALUE!</v>
      </c>
      <c r="CM117" s="0" t="n">
        <f aca="false">IF(G117&gt;H117,1,0)</f>
        <v>0</v>
      </c>
      <c r="CO117" s="17" t="n">
        <f aca="false">14.652-0.41022*M117+0.007991*M117*M117-0.000077774*M117*M117*M117</f>
        <v>9.266678815878</v>
      </c>
      <c r="CP117" s="1" t="n">
        <f aca="false">F117/CO117*100</f>
        <v>96.043039548865</v>
      </c>
    </row>
    <row r="118" customFormat="false" ht="12.5" hidden="false" customHeight="false" outlineLevel="0" collapsed="false">
      <c r="A118" s="0" t="n">
        <v>117</v>
      </c>
      <c r="B118" s="15" t="s">
        <v>75</v>
      </c>
      <c r="C118" s="16" t="s">
        <v>76</v>
      </c>
      <c r="D118" s="0" t="s">
        <v>142</v>
      </c>
      <c r="E118" s="0" t="n">
        <v>8.2</v>
      </c>
      <c r="F118" s="0" t="n">
        <v>12</v>
      </c>
      <c r="G118" s="0" t="n">
        <v>1.4</v>
      </c>
      <c r="H118" s="0" t="n">
        <v>2.7</v>
      </c>
      <c r="I118" s="0" t="n">
        <v>3.4</v>
      </c>
      <c r="J118" s="0" t="n">
        <v>2.605</v>
      </c>
      <c r="K118" s="0" t="n">
        <v>0.075</v>
      </c>
      <c r="L118" s="0" t="n">
        <v>1.7</v>
      </c>
      <c r="M118" s="0" t="n">
        <v>20.3</v>
      </c>
      <c r="N118" s="0" t="n">
        <v>0</v>
      </c>
      <c r="O118" s="0" t="n">
        <v>745</v>
      </c>
      <c r="P118" s="0" t="n">
        <v>140000</v>
      </c>
      <c r="AC118" s="0" t="n">
        <v>2.565</v>
      </c>
      <c r="AD118" s="0" t="n">
        <v>0.123</v>
      </c>
      <c r="AE118" s="0" t="n">
        <v>1.982</v>
      </c>
      <c r="AF118" s="0" t="n">
        <v>0.05</v>
      </c>
      <c r="AG118" s="0" t="n">
        <v>0.025</v>
      </c>
      <c r="AH118" s="0" t="n">
        <v>10.2</v>
      </c>
      <c r="AJ118" s="0" t="n">
        <v>4000</v>
      </c>
      <c r="BF118" s="0" t="n">
        <f aca="false">IF(E118&lt;11,-3.6797*E118^2+48.115*E118-53.83,280.92*EXP(-0.2027*E118))</f>
        <v>93.289972</v>
      </c>
      <c r="BG118" s="1" t="n">
        <f aca="false">32.208*LN(F118)+21.438</f>
        <v>101.471873376372</v>
      </c>
      <c r="BH118" s="1" t="n">
        <f aca="false">IF(G118&lt;=2, -10*G118+100, 88.958*EXP(-0.0755*G118))</f>
        <v>86</v>
      </c>
      <c r="BI118" s="1" t="n">
        <f aca="false">IF(I118&lt;=100, 0.0053*(I118)^2-1.0332*I118+100.76, 122.82*EXP(-0.0092*I118))</f>
        <v>97.308388</v>
      </c>
      <c r="BJ118" s="0" t="n">
        <f aca="false">IF(P118&lt;=1000, -6.942*LN(P118)+107.59, -36.304*LN(P118)+310.72)</f>
        <v>-119.460534158576</v>
      </c>
      <c r="BK118" s="0" t="e">
        <f aca="false">BF118^0.04*BG118^0.22*BH118^0.51*BI118^0.06*BJ118^0.17</f>
        <v>#NUM!</v>
      </c>
      <c r="BL118" s="0" t="e">
        <f aca="false">IF(BK118&gt;=90, "Very Good", IF(BK118&gt;=80, "Good", IF(BK118&gt;=70, "Slightly Good", IF(BK118&gt;=60, "Average", IF(BK118&gt;=50, "Slightly Poor", IF(BK118&gt;=40, "Poor", "Very Poor"))))))</f>
        <v>#NUM!</v>
      </c>
      <c r="BM118" s="2" t="n">
        <f aca="false">IF(P118&lt;=1000, -6.942*LN(P118)+107.59, IF(AND(P118&gt;1000, P118&lt;=5213),-36.304*LN(P118)+310.72, IF(P118&gt;5213, 10)))</f>
        <v>10</v>
      </c>
      <c r="BN118" s="2" t="n">
        <f aca="false">BF118^0.04*BG118^0.22*BH118^0.51*BI118^0.06*BM118^0.17</f>
        <v>62.5277317556707</v>
      </c>
      <c r="BO118" s="3" t="str">
        <f aca="false">IF(BN118&gt;=90, "Very Good", IF(BN118&gt;=80, "Good", IF(BN118&gt;=70, "Slightly Good", IF(BN118&gt;=60, "Average", IF(BN118&gt;=50, "Slightly Poor", IF(BN118&gt;=40, "Poor", "Very Poor"))))))</f>
        <v>Average</v>
      </c>
      <c r="BP118" s="2" t="n">
        <f aca="false">IF(AJ118&lt;=1000, -6.942*LN(AJ118)+107.59, IF(AND(AJ118&gt;1000, AJ118&lt;=5213),-36.304*LN(AJ118)+310.72, IF(AJ118&gt;5213, 10)))</f>
        <v>9.61282186573601</v>
      </c>
      <c r="BQ118" s="2" t="n">
        <f aca="false">BF118^0.04*BG118^0.22*BH118^0.51*BI118^0.06*BP118^0.17</f>
        <v>62.109398974597</v>
      </c>
      <c r="BR118" s="0" t="str">
        <f aca="false">IF(BQ118&gt;=90, "Very Good", IF(BQ118&gt;=80, "Good", IF(BQ118&gt;=70, "Slightly Good", IF(BQ118&gt;=60, "Average", IF(BQ118&gt;=50, "Slightly Poor", IF(BQ118&gt;=40, "Poor", "Very Poor"))))))</f>
        <v>Average</v>
      </c>
      <c r="BT118" s="2" t="n">
        <f aca="false">9.81*LN(AH118)+30.6</f>
        <v>53.3826235360471</v>
      </c>
      <c r="BU118" s="0" t="str">
        <f aca="false">IF(BT118&lt;30, "Clean water", IF(AND(BT118&gt;=30, BT118&lt;40), "Hypolimia", IF(AND(BT118&gt;=40,BT118&lt;50), "Mesotrophic", IF(AND(BT118&gt;=50, BT118&lt;70), "Eutrophic", IF(BT118&gt;70,"Hypertrophic")))))</f>
        <v>Eutrophic</v>
      </c>
      <c r="CM118" s="0" t="n">
        <f aca="false">IF(G118&gt;H118,1,0)</f>
        <v>0</v>
      </c>
      <c r="CO118" s="17" t="n">
        <f aca="false">14.652-0.41022*M118+0.007991*M118*M118-0.000077774*M118*M118*M118</f>
        <v>8.966932470502</v>
      </c>
      <c r="CP118" s="1" t="n">
        <f aca="false">F118/CO118*100</f>
        <v>133.825029233528</v>
      </c>
    </row>
    <row r="119" customFormat="false" ht="12.5" hidden="false" customHeight="false" outlineLevel="0" collapsed="false">
      <c r="A119" s="0" t="n">
        <v>118</v>
      </c>
      <c r="B119" s="15" t="s">
        <v>77</v>
      </c>
      <c r="C119" s="16" t="s">
        <v>78</v>
      </c>
      <c r="D119" s="0" t="s">
        <v>142</v>
      </c>
      <c r="E119" s="0" t="n">
        <v>8.4</v>
      </c>
      <c r="F119" s="0" t="n">
        <v>11.3</v>
      </c>
      <c r="G119" s="0" t="n">
        <v>2</v>
      </c>
      <c r="H119" s="0" t="n">
        <v>3.8</v>
      </c>
      <c r="I119" s="0" t="n">
        <v>6.4</v>
      </c>
      <c r="J119" s="0" t="n">
        <v>2.101</v>
      </c>
      <c r="K119" s="0" t="n">
        <v>0.046</v>
      </c>
      <c r="L119" s="0" t="n">
        <v>3.4</v>
      </c>
      <c r="M119" s="0" t="n">
        <v>19.5</v>
      </c>
      <c r="N119" s="0" t="n">
        <v>0</v>
      </c>
      <c r="O119" s="0" t="n">
        <v>181</v>
      </c>
      <c r="P119" s="0" t="n">
        <v>25</v>
      </c>
      <c r="AC119" s="0" t="n">
        <v>2.019</v>
      </c>
      <c r="AD119" s="0" t="n">
        <v>0.016</v>
      </c>
      <c r="AE119" s="0" t="n">
        <v>1.766</v>
      </c>
      <c r="AF119" s="0" t="n">
        <v>0.029</v>
      </c>
      <c r="AG119" s="0" t="n">
        <v>0.001</v>
      </c>
      <c r="AH119" s="0" t="n">
        <v>7.7</v>
      </c>
      <c r="AJ119" s="0" t="n">
        <v>8</v>
      </c>
      <c r="BD119" s="0" t="n">
        <v>362.141</v>
      </c>
      <c r="BF119" s="0" t="n">
        <f aca="false">IF(E119&lt;11,-3.6797*E119^2+48.115*E119-53.83,280.92*EXP(-0.2027*E119))</f>
        <v>90.6963680000001</v>
      </c>
      <c r="BG119" s="1" t="n">
        <f aca="false">32.208*LN(F119)+21.438</f>
        <v>99.5360461899348</v>
      </c>
      <c r="BH119" s="1" t="n">
        <f aca="false">IF(G119&lt;=2, -10*G119+100, 88.958*EXP(-0.0755*G119))</f>
        <v>80</v>
      </c>
      <c r="BI119" s="1" t="n">
        <f aca="false">IF(I119&lt;=100, 0.0053*(I119)^2-1.0332*I119+100.76, 122.82*EXP(-0.0092*I119))</f>
        <v>94.364608</v>
      </c>
      <c r="BJ119" s="0" t="n">
        <f aca="false">IF(P119&lt;=1000, -6.942*LN(P119)+107.59, -36.304*LN(P119)+310.72)</f>
        <v>85.244564023765</v>
      </c>
      <c r="BK119" s="0" t="n">
        <f aca="false">BF119^0.04*BG119^0.22*BH119^0.51*BI119^0.06*BJ119^0.17</f>
        <v>86.1265518855699</v>
      </c>
      <c r="BL119" s="0" t="str">
        <f aca="false">IF(BK119&gt;=90, "Very Good", IF(BK119&gt;=80, "Good", IF(BK119&gt;=70, "Slightly Good", IF(BK119&gt;=60, "Average", IF(BK119&gt;=50, "Slightly Poor", IF(BK119&gt;=40, "Poor", "Very Poor"))))))</f>
        <v>Good</v>
      </c>
      <c r="BM119" s="2" t="n">
        <f aca="false">IF(P119&lt;=1000, -6.942*LN(P119)+107.59, IF(AND(P119&gt;1000, P119&lt;=5213),-36.304*LN(P119)+310.72, IF(P119&gt;5213, 10)))</f>
        <v>85.244564023765</v>
      </c>
      <c r="BN119" s="2" t="n">
        <f aca="false">BF119^0.04*BG119^0.22*BH119^0.51*BI119^0.06*BM119^0.17</f>
        <v>86.1265518855699</v>
      </c>
      <c r="BO119" s="3" t="str">
        <f aca="false">IF(BN119&gt;=90, "Very Good", IF(BN119&gt;=80, "Good", IF(BN119&gt;=70, "Slightly Good", IF(BN119&gt;=60, "Average", IF(BN119&gt;=50, "Slightly Poor", IF(BN119&gt;=40, "Poor", "Very Poor"))))))</f>
        <v>Good</v>
      </c>
      <c r="BP119" s="2" t="n">
        <f aca="false">IF(AJ119&lt;=1000, -6.942*LN(AJ119)+107.59, IF(AND(AJ119&gt;1000, AJ119&lt;=5213),-36.304*LN(AJ119)+310.72, IF(AJ119&gt;5213, 10)))</f>
        <v>93.1545168176586</v>
      </c>
      <c r="BQ119" s="2" t="n">
        <f aca="false">BF119^0.04*BG119^0.22*BH119^0.51*BI119^0.06*BP119^0.17</f>
        <v>87.4356188859461</v>
      </c>
      <c r="BR119" s="0" t="str">
        <f aca="false">IF(BQ119&gt;=90, "Very Good", IF(BQ119&gt;=80, "Good", IF(BQ119&gt;=70, "Slightly Good", IF(BQ119&gt;=60, "Average", IF(BQ119&gt;=50, "Slightly Poor", IF(BQ119&gt;=40, "Poor", "Very Poor"))))))</f>
        <v>Good</v>
      </c>
      <c r="BT119" s="2" t="n">
        <f aca="false">9.81*LN(AH119)+30.6</f>
        <v>50.6243714261131</v>
      </c>
      <c r="BU119" s="0" t="str">
        <f aca="false">IF(BT119&lt;30, "Clean water", IF(AND(BT119&gt;=30, BT119&lt;40), "Hypolimia", IF(AND(BT119&gt;=40,BT119&lt;50), "Mesotrophic", IF(AND(BT119&gt;=50, BT119&lt;70), "Eutrophic", IF(BT119&gt;70,"Hypertrophic")))))</f>
        <v>Eutrophic</v>
      </c>
      <c r="CM119" s="0" t="n">
        <f aca="false">IF(G119&gt;H119,1,0)</f>
        <v>0</v>
      </c>
      <c r="CO119" s="17" t="n">
        <f aca="false">14.652-0.41022*M119+0.007991*M119*M119-0.000077774*M119*M119*M119</f>
        <v>9.11460326175</v>
      </c>
      <c r="CP119" s="1" t="n">
        <f aca="false">F119/CO119*100</f>
        <v>123.976871790143</v>
      </c>
    </row>
    <row r="120" customFormat="false" ht="12.5" hidden="false" customHeight="false" outlineLevel="0" collapsed="false">
      <c r="A120" s="0" t="n">
        <v>119</v>
      </c>
      <c r="B120" s="15" t="s">
        <v>79</v>
      </c>
      <c r="C120" s="16" t="s">
        <v>80</v>
      </c>
      <c r="D120" s="0" t="s">
        <v>142</v>
      </c>
      <c r="E120" s="0" t="n">
        <v>7.7</v>
      </c>
      <c r="F120" s="0" t="n">
        <v>9.1</v>
      </c>
      <c r="G120" s="0" t="n">
        <v>3.4</v>
      </c>
      <c r="H120" s="0" t="n">
        <v>4.5</v>
      </c>
      <c r="I120" s="0" t="n">
        <v>9.3</v>
      </c>
      <c r="J120" s="0" t="n">
        <v>3.169</v>
      </c>
      <c r="K120" s="0" t="n">
        <v>0.109</v>
      </c>
      <c r="L120" s="0" t="n">
        <v>4.5</v>
      </c>
      <c r="M120" s="0" t="n">
        <v>19</v>
      </c>
      <c r="N120" s="0" t="n">
        <v>0</v>
      </c>
      <c r="O120" s="0" t="n">
        <v>231</v>
      </c>
      <c r="P120" s="0" t="n">
        <v>165475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AC120" s="0" t="n">
        <v>2.957</v>
      </c>
      <c r="AD120" s="0" t="n">
        <v>0.503</v>
      </c>
      <c r="AE120" s="0" t="n">
        <v>2.021</v>
      </c>
      <c r="AF120" s="0" t="n">
        <v>0.052</v>
      </c>
      <c r="AG120" s="0" t="n">
        <v>0.025</v>
      </c>
      <c r="AH120" s="0" t="n">
        <v>15.8</v>
      </c>
      <c r="AJ120" s="0" t="n">
        <v>41325</v>
      </c>
      <c r="AP120" s="0" t="n">
        <v>0</v>
      </c>
      <c r="AY120" s="0" t="n">
        <v>0</v>
      </c>
      <c r="BD120" s="0" t="n">
        <v>373.433</v>
      </c>
      <c r="BF120" s="0" t="n">
        <f aca="false">IF(E120&lt;11,-3.6797*E120^2+48.115*E120-53.83,280.92*EXP(-0.2027*E120))</f>
        <v>98.486087</v>
      </c>
      <c r="BG120" s="1" t="n">
        <f aca="false">32.208*LN(F120)+21.438</f>
        <v>92.5621023107425</v>
      </c>
      <c r="BH120" s="1" t="n">
        <f aca="false">IF(G120&lt;=2, -10*G120+100, 88.958*EXP(-0.0755*G120))</f>
        <v>68.8179318432025</v>
      </c>
      <c r="BI120" s="1" t="n">
        <f aca="false">IF(I120&lt;=100, 0.0053*(I120)^2-1.0332*I120+100.76, 122.82*EXP(-0.0092*I120))</f>
        <v>91.609637</v>
      </c>
      <c r="BJ120" s="0" t="n">
        <f aca="false">IF(P120&lt;=1000, -6.942*LN(P120)+107.59, -36.304*LN(P120)+310.72)</f>
        <v>-125.529753502653</v>
      </c>
      <c r="BK120" s="0" t="e">
        <f aca="false">BF120^0.04*BG120^0.22*BH120^0.51*BI120^0.06*BJ120^0.17</f>
        <v>#NUM!</v>
      </c>
      <c r="BL120" s="0" t="e">
        <f aca="false">IF(BK120&gt;=90, "Very Good", IF(BK120&gt;=80, "Good", IF(BK120&gt;=70, "Slightly Good", IF(BK120&gt;=60, "Average", IF(BK120&gt;=50, "Slightly Poor", IF(BK120&gt;=40, "Poor", "Very Poor"))))))</f>
        <v>#NUM!</v>
      </c>
      <c r="BM120" s="2" t="n">
        <f aca="false">IF(P120&lt;=1000, -6.942*LN(P120)+107.59, IF(AND(P120&gt;1000, P120&lt;=5213),-36.304*LN(P120)+310.72, IF(P120&gt;5213, 10)))</f>
        <v>10</v>
      </c>
      <c r="BN120" s="2" t="n">
        <f aca="false">BF120^0.04*BG120^0.22*BH120^0.51*BI120^0.06*BM120^0.17</f>
        <v>54.6128191646637</v>
      </c>
      <c r="BO120" s="3" t="str">
        <f aca="false">IF(BN120&gt;=90, "Very Good", IF(BN120&gt;=80, "Good", IF(BN120&gt;=70, "Slightly Good", IF(BN120&gt;=60, "Average", IF(BN120&gt;=50, "Slightly Poor", IF(BN120&gt;=40, "Poor", "Very Poor"))))))</f>
        <v>Slightly Poor</v>
      </c>
      <c r="BP120" s="2" t="n">
        <f aca="false">IF(AJ120&lt;=1000, -6.942*LN(AJ120)+107.59, IF(AND(AJ120&gt;1000, AJ120&lt;=5213),-36.304*LN(AJ120)+310.72, IF(AJ120&gt;5213, 10)))</f>
        <v>10</v>
      </c>
      <c r="BQ120" s="2" t="n">
        <f aca="false">BF120^0.04*BG120^0.22*BH120^0.51*BI120^0.06*BP120^0.17</f>
        <v>54.6128191646637</v>
      </c>
      <c r="BR120" s="0" t="str">
        <f aca="false">IF(BQ120&gt;=90, "Very Good", IF(BQ120&gt;=80, "Good", IF(BQ120&gt;=70, "Slightly Good", IF(BQ120&gt;=60, "Average", IF(BQ120&gt;=50, "Slightly Poor", IF(BQ120&gt;=40, "Poor", "Very Poor"))))))</f>
        <v>Slightly Poor</v>
      </c>
      <c r="BT120" s="2" t="n">
        <f aca="false">9.81*LN(AH120)+30.6</f>
        <v>57.675697511723</v>
      </c>
      <c r="BU120" s="0" t="str">
        <f aca="false">IF(BT120&lt;30, "Clean water", IF(AND(BT120&gt;=30, BT120&lt;40), "Hypolimia", IF(AND(BT120&gt;=40,BT120&lt;50), "Mesotrophic", IF(AND(BT120&gt;=50, BT120&lt;70), "Eutrophic", IF(BT120&gt;70,"Hypertrophic")))))</f>
        <v>Eutrophic</v>
      </c>
      <c r="CM120" s="0" t="n">
        <f aca="false">IF(G120&gt;H120,1,0)</f>
        <v>0</v>
      </c>
      <c r="CO120" s="17" t="n">
        <f aca="false">14.652-0.41022*M120+0.007991*M120*M120-0.000077774*M120*M120*M120</f>
        <v>9.209119134</v>
      </c>
      <c r="CP120" s="1" t="n">
        <f aca="false">F120/CO120*100</f>
        <v>98.8150969445369</v>
      </c>
    </row>
    <row r="121" customFormat="false" ht="12.5" hidden="false" customHeight="false" outlineLevel="0" collapsed="false">
      <c r="A121" s="0" t="n">
        <v>120</v>
      </c>
      <c r="B121" s="15" t="s">
        <v>81</v>
      </c>
      <c r="C121" s="16" t="s">
        <v>82</v>
      </c>
      <c r="D121" s="0" t="s">
        <v>142</v>
      </c>
      <c r="E121" s="0" t="n">
        <v>7.9</v>
      </c>
      <c r="F121" s="0" t="n">
        <v>9.9</v>
      </c>
      <c r="G121" s="0" t="n">
        <v>1.2</v>
      </c>
      <c r="H121" s="0" t="n">
        <v>1.6</v>
      </c>
      <c r="I121" s="0" t="n">
        <v>1.5</v>
      </c>
      <c r="J121" s="0" t="n">
        <v>2.842</v>
      </c>
      <c r="K121" s="0" t="n">
        <v>0.033</v>
      </c>
      <c r="L121" s="0" t="n">
        <v>1.5</v>
      </c>
      <c r="M121" s="0" t="n">
        <v>17.7</v>
      </c>
      <c r="N121" s="0" t="n">
        <v>0</v>
      </c>
      <c r="O121" s="0" t="n">
        <v>210</v>
      </c>
      <c r="P121" s="0" t="n">
        <v>43000</v>
      </c>
      <c r="AC121" s="0" t="n">
        <v>2.841</v>
      </c>
      <c r="AD121" s="0" t="n">
        <v>0.089</v>
      </c>
      <c r="AE121" s="0" t="n">
        <v>2.393</v>
      </c>
      <c r="AF121" s="0" t="n">
        <v>0.033</v>
      </c>
      <c r="AG121" s="0" t="n">
        <v>0.016</v>
      </c>
      <c r="AH121" s="0" t="n">
        <v>4.2</v>
      </c>
      <c r="AJ121" s="0" t="n">
        <v>2700</v>
      </c>
      <c r="BF121" s="0" t="n">
        <f aca="false">IF(E121&lt;11,-3.6797*E121^2+48.115*E121-53.83,280.92*EXP(-0.2027*E121))</f>
        <v>96.6284230000001</v>
      </c>
      <c r="BG121" s="1" t="n">
        <f aca="false">32.208*LN(F121)+21.438</f>
        <v>95.2759594579826</v>
      </c>
      <c r="BH121" s="1" t="n">
        <f aca="false">IF(G121&lt;=2, -10*G121+100, 88.958*EXP(-0.0755*G121))</f>
        <v>88</v>
      </c>
      <c r="BI121" s="1" t="n">
        <f aca="false">IF(I121&lt;=100, 0.0053*(I121)^2-1.0332*I121+100.76, 122.82*EXP(-0.0092*I121))</f>
        <v>99.222125</v>
      </c>
      <c r="BJ121" s="0" t="n">
        <f aca="false">IF(P121&lt;=1000, -6.942*LN(P121)+107.59, -36.304*LN(P121)+310.72)</f>
        <v>-76.6057566483066</v>
      </c>
      <c r="BK121" s="0" t="e">
        <f aca="false">BF121^0.04*BG121^0.22*BH121^0.51*BI121^0.06*BJ121^0.17</f>
        <v>#NUM!</v>
      </c>
      <c r="BL121" s="0" t="e">
        <f aca="false">IF(BK121&gt;=90, "Very Good", IF(BK121&gt;=80, "Good", IF(BK121&gt;=70, "Slightly Good", IF(BK121&gt;=60, "Average", IF(BK121&gt;=50, "Slightly Poor", IF(BK121&gt;=40, "Poor", "Very Poor"))))))</f>
        <v>#NUM!</v>
      </c>
      <c r="BM121" s="2" t="n">
        <f aca="false">IF(P121&lt;=1000, -6.942*LN(P121)+107.59, IF(AND(P121&gt;1000, P121&lt;=5213),-36.304*LN(P121)+310.72, IF(P121&gt;5213, 10)))</f>
        <v>10</v>
      </c>
      <c r="BN121" s="2" t="n">
        <f aca="false">BF121^0.04*BG121^0.22*BH121^0.51*BI121^0.06*BM121^0.17</f>
        <v>62.5551691418521</v>
      </c>
      <c r="BO121" s="3" t="str">
        <f aca="false">IF(BN121&gt;=90, "Very Good", IF(BN121&gt;=80, "Good", IF(BN121&gt;=70, "Slightly Good", IF(BN121&gt;=60, "Average", IF(BN121&gt;=50, "Slightly Poor", IF(BN121&gt;=40, "Poor", "Very Poor"))))))</f>
        <v>Average</v>
      </c>
      <c r="BP121" s="2" t="n">
        <f aca="false">IF(AJ121&lt;=1000, -6.942*LN(AJ121)+107.59, IF(AND(AJ121&gt;1000, AJ121&lt;=5213),-36.304*LN(AJ121)+310.72, IF(AJ121&gt;5213, 10)))</f>
        <v>23.8818399844672</v>
      </c>
      <c r="BQ121" s="2" t="n">
        <f aca="false">BF121^0.04*BG121^0.22*BH121^0.51*BI121^0.06*BP121^0.17</f>
        <v>72.532847274203</v>
      </c>
      <c r="BR121" s="0" t="str">
        <f aca="false">IF(BQ121&gt;=90, "Very Good", IF(BQ121&gt;=80, "Good", IF(BQ121&gt;=70, "Slightly Good", IF(BQ121&gt;=60, "Average", IF(BQ121&gt;=50, "Slightly Poor", IF(BQ121&gt;=40, "Poor", "Very Poor"))))))</f>
        <v>Slightly Good</v>
      </c>
      <c r="BT121" s="2" t="n">
        <f aca="false">9.81*LN(AH121)+30.6</f>
        <v>44.6781791930883</v>
      </c>
      <c r="BU121" s="0" t="str">
        <f aca="false">IF(BT121&lt;30, "Clean water", IF(AND(BT121&gt;=30, BT121&lt;40), "Hypolimia", IF(AND(BT121&gt;=40,BT121&lt;50), "Mesotrophic", IF(AND(BT121&gt;=50, BT121&lt;70), "Eutrophic", IF(BT121&gt;70,"Hypertrophic")))))</f>
        <v>Mesotrophic</v>
      </c>
      <c r="CM121" s="0" t="n">
        <f aca="false">IF(G121&gt;H121,1,0)</f>
        <v>0</v>
      </c>
      <c r="CO121" s="17" t="n">
        <f aca="false">14.652-0.41022*M121+0.007991*M121*M121-0.000077774*M121*M121*M121</f>
        <v>9.463331438658</v>
      </c>
      <c r="CP121" s="1" t="n">
        <f aca="false">F121/CO121*100</f>
        <v>104.614321755214</v>
      </c>
    </row>
    <row r="122" customFormat="false" ht="12.5" hidden="false" customHeight="false" outlineLevel="0" collapsed="false">
      <c r="A122" s="0" t="n">
        <v>121</v>
      </c>
      <c r="B122" s="15" t="s">
        <v>83</v>
      </c>
      <c r="C122" s="16" t="s">
        <v>84</v>
      </c>
      <c r="D122" s="0" t="s">
        <v>142</v>
      </c>
      <c r="E122" s="0" t="n">
        <v>8.1</v>
      </c>
      <c r="F122" s="0" t="n">
        <v>9.6</v>
      </c>
      <c r="G122" s="0" t="n">
        <v>1</v>
      </c>
      <c r="H122" s="0" t="n">
        <v>4.1</v>
      </c>
      <c r="I122" s="0" t="n">
        <v>4.8</v>
      </c>
      <c r="J122" s="0" t="n">
        <v>2.435</v>
      </c>
      <c r="K122" s="0" t="n">
        <v>0.038</v>
      </c>
      <c r="L122" s="0" t="n">
        <v>1.9</v>
      </c>
      <c r="M122" s="0" t="n">
        <v>21.2</v>
      </c>
      <c r="N122" s="0" t="n">
        <v>0</v>
      </c>
      <c r="O122" s="0" t="n">
        <v>221</v>
      </c>
      <c r="P122" s="0" t="n">
        <v>5300</v>
      </c>
      <c r="AC122" s="0" t="n">
        <v>2.327</v>
      </c>
      <c r="AD122" s="0" t="n">
        <v>0.075</v>
      </c>
      <c r="AE122" s="0" t="n">
        <v>1.847</v>
      </c>
      <c r="AF122" s="0" t="n">
        <v>0.017</v>
      </c>
      <c r="AG122" s="0" t="n">
        <v>0.014</v>
      </c>
      <c r="AH122" s="0" t="n">
        <v>13.2</v>
      </c>
      <c r="AJ122" s="0" t="n">
        <v>120</v>
      </c>
      <c r="BF122" s="0" t="n">
        <f aca="false">IF(E122&lt;11,-3.6797*E122^2+48.115*E122-53.83,280.92*EXP(-0.2027*E122))</f>
        <v>94.476383</v>
      </c>
      <c r="BG122" s="1" t="n">
        <f aca="false">32.208*LN(F122)+21.438</f>
        <v>94.2848658756438</v>
      </c>
      <c r="BH122" s="1" t="n">
        <f aca="false">IF(G122&lt;=2, -10*G122+100, 88.958*EXP(-0.0755*G122))</f>
        <v>90</v>
      </c>
      <c r="BI122" s="1" t="n">
        <f aca="false">IF(I122&lt;=100, 0.0053*(I122)^2-1.0332*I122+100.76, 122.82*EXP(-0.0092*I122))</f>
        <v>95.922752</v>
      </c>
      <c r="BJ122" s="0" t="n">
        <f aca="false">IF(P122&lt;=1000, -6.942*LN(P122)+107.59, -36.304*LN(P122)+310.72)</f>
        <v>-0.603576061707884</v>
      </c>
      <c r="BK122" s="0" t="e">
        <f aca="false">BF122^0.04*BG122^0.22*BH122^0.51*BI122^0.06*BJ122^0.17</f>
        <v>#NUM!</v>
      </c>
      <c r="BL122" s="0" t="e">
        <f aca="false">IF(BK122&gt;=90, "Very Good", IF(BK122&gt;=80, "Good", IF(BK122&gt;=70, "Slightly Good", IF(BK122&gt;=60, "Average", IF(BK122&gt;=50, "Slightly Poor", IF(BK122&gt;=40, "Poor", "Very Poor"))))))</f>
        <v>#NUM!</v>
      </c>
      <c r="BM122" s="2" t="n">
        <f aca="false">IF(P122&lt;=1000, -6.942*LN(P122)+107.59, IF(AND(P122&gt;1000, P122&lt;=5213),-36.304*LN(P122)+310.72, IF(P122&gt;5213, 10)))</f>
        <v>10</v>
      </c>
      <c r="BN122" s="2" t="n">
        <f aca="false">BF122^0.04*BG122^0.22*BH122^0.51*BI122^0.06*BM122^0.17</f>
        <v>62.9461460694978</v>
      </c>
      <c r="BO122" s="3" t="str">
        <f aca="false">IF(BN122&gt;=90, "Very Good", IF(BN122&gt;=80, "Good", IF(BN122&gt;=70, "Slightly Good", IF(BN122&gt;=60, "Average", IF(BN122&gt;=50, "Slightly Poor", IF(BN122&gt;=40, "Poor", "Very Poor"))))))</f>
        <v>Average</v>
      </c>
      <c r="BP122" s="2" t="n">
        <f aca="false">IF(AJ122&lt;=1000, -6.942*LN(AJ122)+107.59, IF(AND(AJ122&gt;1000, AJ122&lt;=5213),-36.304*LN(AJ122)+310.72, IF(AJ122&gt;5213, 10)))</f>
        <v>74.3552323216071</v>
      </c>
      <c r="BQ122" s="2" t="n">
        <f aca="false">BF122^0.04*BG122^0.22*BH122^0.51*BI122^0.06*BP122^0.17</f>
        <v>88.53033470441</v>
      </c>
      <c r="BR122" s="0" t="str">
        <f aca="false">IF(BQ122&gt;=90, "Very Good", IF(BQ122&gt;=80, "Good", IF(BQ122&gt;=70, "Slightly Good", IF(BQ122&gt;=60, "Average", IF(BQ122&gt;=50, "Slightly Poor", IF(BQ122&gt;=40, "Poor", "Very Poor"))))))</f>
        <v>Good</v>
      </c>
      <c r="BT122" s="2" t="n">
        <f aca="false">9.81*LN(AH122)+30.6</f>
        <v>55.9119270983007</v>
      </c>
      <c r="BU122" s="0" t="str">
        <f aca="false">IF(BT122&lt;30, "Clean water", IF(AND(BT122&gt;=30, BT122&lt;40), "Hypolimia", IF(AND(BT122&gt;=40,BT122&lt;50), "Mesotrophic", IF(AND(BT122&gt;=50, BT122&lt;70), "Eutrophic", IF(BT122&gt;70,"Hypertrophic")))))</f>
        <v>Eutrophic</v>
      </c>
      <c r="CM122" s="0" t="n">
        <f aca="false">IF(G122&gt;H122,1,0)</f>
        <v>0</v>
      </c>
      <c r="CO122" s="17" t="n">
        <f aca="false">14.652-0.41022*M122+0.007991*M122*M122-0.000077774*M122*M122*M122</f>
        <v>8.805770412928</v>
      </c>
      <c r="CP122" s="1" t="n">
        <f aca="false">F122/CO122*100</f>
        <v>109.019421922538</v>
      </c>
    </row>
    <row r="123" customFormat="false" ht="12.5" hidden="false" customHeight="false" outlineLevel="0" collapsed="false">
      <c r="A123" s="0" t="n">
        <v>122</v>
      </c>
      <c r="B123" s="15" t="s">
        <v>133</v>
      </c>
      <c r="C123" s="16" t="s">
        <v>134</v>
      </c>
      <c r="D123" s="0" t="s">
        <v>142</v>
      </c>
      <c r="E123" s="0" t="n">
        <v>8.3</v>
      </c>
      <c r="F123" s="0" t="n">
        <v>9.5</v>
      </c>
      <c r="G123" s="0" t="n">
        <v>3.8</v>
      </c>
      <c r="H123" s="0" t="n">
        <v>5.5</v>
      </c>
      <c r="I123" s="0" t="n">
        <v>62.6</v>
      </c>
      <c r="J123" s="0" t="n">
        <v>6.014</v>
      </c>
      <c r="K123" s="0" t="n">
        <v>0.178</v>
      </c>
      <c r="L123" s="0" t="n">
        <v>4.6</v>
      </c>
      <c r="M123" s="0" t="n">
        <v>20.2</v>
      </c>
      <c r="O123" s="0" t="n">
        <v>2119</v>
      </c>
      <c r="BD123" s="0" t="n">
        <v>0.304</v>
      </c>
      <c r="BF123" s="0" t="n">
        <f aca="false">IF(E123&lt;11,-3.6797*E123^2+48.115*E123-53.83,280.92*EXP(-0.2027*E123))</f>
        <v>92.029967</v>
      </c>
      <c r="BG123" s="1" t="n">
        <f aca="false">32.208*LN(F123)+21.438</f>
        <v>93.947606249518</v>
      </c>
      <c r="BH123" s="1" t="n">
        <f aca="false">IF(G123&lt;=2, -10*G123+100, 88.958*EXP(-0.0755*G123))</f>
        <v>66.7706991099565</v>
      </c>
      <c r="BI123" s="1" t="n">
        <f aca="false">IF(I123&lt;=100, 0.0053*(I123)^2-1.0332*I123+100.76, 122.82*EXP(-0.0092*I123))</f>
        <v>56.851108</v>
      </c>
      <c r="BJ123" s="0" t="e">
        <f aca="false">IF(P123&lt;=1000, -6.942*LN(P123)+107.59, -36.304*LN(P123)+310.72)</f>
        <v>#VALUE!</v>
      </c>
      <c r="BK123" s="0" t="e">
        <f aca="false">BF123^0.04*BG123^0.22*BH123^0.51*BI123^0.06*BJ123^0.17</f>
        <v>#VALUE!</v>
      </c>
      <c r="BL123" s="0" t="e">
        <f aca="false">IF(BK123&gt;=90, "Very Good", IF(BK123&gt;=80, "Good", IF(BK123&gt;=70, "Slightly Good", IF(BK123&gt;=60, "Average", IF(BK123&gt;=50, "Slightly Poor", IF(BK123&gt;=40, "Poor", "Very Poor"))))))</f>
        <v>#VALUE!</v>
      </c>
      <c r="BM123" s="2" t="e">
        <f aca="false">IF(P123&lt;=1000, -6.942*LN(P123)+107.59, IF(AND(P123&gt;1000, P123&lt;=5213),-36.304*LN(P123)+310.72, IF(P123&gt;5213, 10)))</f>
        <v>#VALUE!</v>
      </c>
      <c r="BN123" s="2" t="e">
        <f aca="false">BF123^0.04*BG123^0.22*BH123^0.51*BI123^0.06*BM123^0.17</f>
        <v>#VALUE!</v>
      </c>
      <c r="BO123" s="3" t="e">
        <f aca="false">IF(BN123&gt;=90, "Very Good", IF(BN123&gt;=80, "Good", IF(BN123&gt;=70, "Slightly Good", IF(BN123&gt;=60, "Average", IF(BN123&gt;=50, "Slightly Poor", IF(BN123&gt;=40, "Poor", "Very Poor"))))))</f>
        <v>#VALUE!</v>
      </c>
      <c r="BP123" s="2" t="e">
        <f aca="false">IF(AJ123&lt;=1000, -6.942*LN(AJ123)+107.59, IF(AND(AJ123&gt;1000, AJ123&lt;=5213),-36.304*LN(AJ123)+310.72, IF(AJ123&gt;5213, 10)))</f>
        <v>#VALUE!</v>
      </c>
      <c r="BQ123" s="2" t="e">
        <f aca="false">BF123^0.04*BG123^0.22*BH123^0.51*BI123^0.06*BP123^0.17</f>
        <v>#VALUE!</v>
      </c>
      <c r="BR123" s="0" t="e">
        <f aca="false">IF(BQ123&gt;=90, "Very Good", IF(BQ123&gt;=80, "Good", IF(BQ123&gt;=70, "Slightly Good", IF(BQ123&gt;=60, "Average", IF(BQ123&gt;=50, "Slightly Poor", IF(BQ123&gt;=40, "Poor", "Very Poor"))))))</f>
        <v>#VALUE!</v>
      </c>
      <c r="BT123" s="2" t="e">
        <f aca="false">9.81*LN(AH123)+30.6</f>
        <v>#VALUE!</v>
      </c>
      <c r="BU123" s="0" t="e">
        <f aca="false">IF(BT123&lt;30, "Clean water", IF(AND(BT123&gt;=30, BT123&lt;40), "Hypolimia", IF(AND(BT123&gt;=40,BT123&lt;50), "Mesotrophic", IF(AND(BT123&gt;=50, BT123&lt;70), "Eutrophic", IF(BT123&gt;70,"Hypertrophic")))))</f>
        <v>#VALUE!</v>
      </c>
      <c r="CM123" s="0" t="n">
        <f aca="false">IF(G123&gt;H123,1,0)</f>
        <v>0</v>
      </c>
      <c r="CO123" s="17" t="n">
        <f aca="false">14.652-0.41022*M123+0.007991*M123*M123-0.000077774*M123*M123*M123</f>
        <v>8.985158600208</v>
      </c>
      <c r="CP123" s="1" t="n">
        <f aca="false">F123/CO123*100</f>
        <v>105.729908871949</v>
      </c>
    </row>
    <row r="124" customFormat="false" ht="12.5" hidden="false" customHeight="false" outlineLevel="0" collapsed="false">
      <c r="A124" s="0" t="n">
        <v>123</v>
      </c>
      <c r="B124" s="15" t="s">
        <v>85</v>
      </c>
      <c r="C124" s="16" t="s">
        <v>86</v>
      </c>
      <c r="D124" s="0" t="s">
        <v>142</v>
      </c>
      <c r="E124" s="0" t="n">
        <v>7.8</v>
      </c>
      <c r="F124" s="0" t="n">
        <v>8.7</v>
      </c>
      <c r="G124" s="0" t="n">
        <v>2.3</v>
      </c>
      <c r="H124" s="0" t="n">
        <v>5.1</v>
      </c>
      <c r="I124" s="0" t="n">
        <v>2.7</v>
      </c>
      <c r="J124" s="0" t="n">
        <v>6.919</v>
      </c>
      <c r="K124" s="0" t="n">
        <v>0.18</v>
      </c>
      <c r="L124" s="0" t="n">
        <v>4.2</v>
      </c>
      <c r="M124" s="0" t="n">
        <v>21.6</v>
      </c>
      <c r="N124" s="0" t="n">
        <v>0</v>
      </c>
      <c r="O124" s="0" t="n">
        <v>582</v>
      </c>
      <c r="P124" s="0" t="n">
        <v>310000</v>
      </c>
      <c r="AC124" s="0" t="n">
        <v>6.739</v>
      </c>
      <c r="AD124" s="0" t="n">
        <v>0.522</v>
      </c>
      <c r="AE124" s="0" t="n">
        <v>5.032</v>
      </c>
      <c r="AF124" s="0" t="n">
        <v>0.162</v>
      </c>
      <c r="AG124" s="0" t="n">
        <v>0.154</v>
      </c>
      <c r="AH124" s="0" t="n">
        <v>6.8</v>
      </c>
      <c r="AJ124" s="0" t="n">
        <v>3000</v>
      </c>
      <c r="BF124" s="0" t="n">
        <f aca="false">IF(E124&lt;11,-3.6797*E124^2+48.115*E124-53.83,280.92*EXP(-0.2027*E124))</f>
        <v>97.5940520000001</v>
      </c>
      <c r="BG124" s="1" t="n">
        <f aca="false">32.208*LN(F124)+21.438</f>
        <v>91.1143080104746</v>
      </c>
      <c r="BH124" s="1" t="n">
        <f aca="false">IF(G124&lt;=2, -10*G124+100, 88.958*EXP(-0.0755*G124))</f>
        <v>74.7772988969374</v>
      </c>
      <c r="BI124" s="1" t="n">
        <f aca="false">IF(I124&lt;=100, 0.0053*(I124)^2-1.0332*I124+100.76, 122.82*EXP(-0.0092*I124))</f>
        <v>98.008997</v>
      </c>
      <c r="BJ124" s="0" t="n">
        <f aca="false">IF(P124&lt;=1000, -6.942*LN(P124)+107.59, -36.304*LN(P124)+310.72)</f>
        <v>-148.319668335852</v>
      </c>
      <c r="BK124" s="0" t="e">
        <f aca="false">BF124^0.04*BG124^0.22*BH124^0.51*BI124^0.06*BJ124^0.17</f>
        <v>#NUM!</v>
      </c>
      <c r="BL124" s="0" t="e">
        <f aca="false">IF(BK124&gt;=90, "Very Good", IF(BK124&gt;=80, "Good", IF(BK124&gt;=70, "Slightly Good", IF(BK124&gt;=60, "Average", IF(BK124&gt;=50, "Slightly Poor", IF(BK124&gt;=40, "Poor", "Very Poor"))))))</f>
        <v>#NUM!</v>
      </c>
      <c r="BM124" s="2" t="n">
        <f aca="false">IF(P124&lt;=1000, -6.942*LN(P124)+107.59, IF(AND(P124&gt;1000, P124&lt;=5213),-36.304*LN(P124)+310.72, IF(P124&gt;5213, 10)))</f>
        <v>10</v>
      </c>
      <c r="BN124" s="2" t="n">
        <f aca="false">BF124^0.04*BG124^0.22*BH124^0.51*BI124^0.06*BM124^0.17</f>
        <v>56.9881453136607</v>
      </c>
      <c r="BO124" s="3" t="str">
        <f aca="false">IF(BN124&gt;=90, "Very Good", IF(BN124&gt;=80, "Good", IF(BN124&gt;=70, "Slightly Good", IF(BN124&gt;=60, "Average", IF(BN124&gt;=50, "Slightly Poor", IF(BN124&gt;=40, "Poor", "Very Poor"))))))</f>
        <v>Slightly Poor</v>
      </c>
      <c r="BP124" s="2" t="n">
        <f aca="false">IF(AJ124&lt;=1000, -6.942*LN(AJ124)+107.59, IF(AND(AJ124&gt;1000, AJ124&lt;=5213),-36.304*LN(AJ124)+310.72, IF(AJ124&gt;5213, 10)))</f>
        <v>20.0568318240255</v>
      </c>
      <c r="BQ124" s="2" t="n">
        <f aca="false">BF124^0.04*BG124^0.22*BH124^0.51*BI124^0.06*BP124^0.17</f>
        <v>64.1459320145136</v>
      </c>
      <c r="BR124" s="0" t="str">
        <f aca="false">IF(BQ124&gt;=90, "Very Good", IF(BQ124&gt;=80, "Good", IF(BQ124&gt;=70, "Slightly Good", IF(BQ124&gt;=60, "Average", IF(BQ124&gt;=50, "Slightly Poor", IF(BQ124&gt;=40, "Poor", "Very Poor"))))))</f>
        <v>Average</v>
      </c>
      <c r="BT124" s="2" t="n">
        <f aca="false">9.81*LN(AH124)+30.6</f>
        <v>49.405010825506</v>
      </c>
      <c r="BU124" s="0" t="str">
        <f aca="false">IF(BT124&lt;30, "Clean water", IF(AND(BT124&gt;=30, BT124&lt;40), "Hypolimia", IF(AND(BT124&gt;=40,BT124&lt;50), "Mesotrophic", IF(AND(BT124&gt;=50, BT124&lt;70), "Eutrophic", IF(BT124&gt;70,"Hypertrophic")))))</f>
        <v>Mesotrophic</v>
      </c>
      <c r="CM124" s="0" t="n">
        <f aca="false">IF(G124&gt;H124,1,0)</f>
        <v>0</v>
      </c>
      <c r="CO124" s="17" t="n">
        <f aca="false">14.652-0.41022*M124+0.007991*M124*M124-0.000077774*M124*M124*M124</f>
        <v>8.735746231296</v>
      </c>
      <c r="CP124" s="1" t="n">
        <f aca="false">F124/CO124*100</f>
        <v>99.5908050629042</v>
      </c>
    </row>
    <row r="125" customFormat="false" ht="12.5" hidden="false" customHeight="false" outlineLevel="0" collapsed="false">
      <c r="A125" s="0" t="n">
        <v>124</v>
      </c>
      <c r="B125" s="15" t="s">
        <v>135</v>
      </c>
      <c r="C125" s="16" t="s">
        <v>136</v>
      </c>
      <c r="D125" s="0" t="s">
        <v>142</v>
      </c>
      <c r="E125" s="0" t="n">
        <v>7.5</v>
      </c>
      <c r="F125" s="0" t="n">
        <v>6.8</v>
      </c>
      <c r="G125" s="0" t="n">
        <v>7</v>
      </c>
      <c r="H125" s="0" t="n">
        <v>11.9</v>
      </c>
      <c r="I125" s="0" t="n">
        <v>37.6</v>
      </c>
      <c r="J125" s="0" t="n">
        <v>5.071</v>
      </c>
      <c r="K125" s="0" t="n">
        <v>0.267</v>
      </c>
      <c r="L125" s="0" t="n">
        <v>9.1</v>
      </c>
      <c r="M125" s="0" t="n">
        <v>19.4</v>
      </c>
      <c r="O125" s="0" t="n">
        <v>416</v>
      </c>
      <c r="BD125" s="0" t="n">
        <v>3.605</v>
      </c>
      <c r="BF125" s="0" t="n">
        <f aca="false">IF(E125&lt;11,-3.6797*E125^2+48.115*E125-53.83,280.92*EXP(-0.2027*E125))</f>
        <v>100.049375</v>
      </c>
      <c r="BG125" s="1" t="n">
        <f aca="false">32.208*LN(F125)+21.438</f>
        <v>83.1782434931598</v>
      </c>
      <c r="BH125" s="1" t="n">
        <f aca="false">IF(G125&lt;=2, -10*G125+100, 88.958*EXP(-0.0755*G125))</f>
        <v>52.4397215097113</v>
      </c>
      <c r="BI125" s="1" t="n">
        <f aca="false">IF(I125&lt;=100, 0.0053*(I125)^2-1.0332*I125+100.76, 122.82*EXP(-0.0092*I125))</f>
        <v>69.404608</v>
      </c>
      <c r="BJ125" s="0" t="e">
        <f aca="false">IF(P125&lt;=1000, -6.942*LN(P125)+107.59, -36.304*LN(P125)+310.72)</f>
        <v>#VALUE!</v>
      </c>
      <c r="BK125" s="0" t="e">
        <f aca="false">BF125^0.04*BG125^0.22*BH125^0.51*BI125^0.06*BJ125^0.17</f>
        <v>#VALUE!</v>
      </c>
      <c r="BL125" s="0" t="e">
        <f aca="false">IF(BK125&gt;=90, "Very Good", IF(BK125&gt;=80, "Good", IF(BK125&gt;=70, "Slightly Good", IF(BK125&gt;=60, "Average", IF(BK125&gt;=50, "Slightly Poor", IF(BK125&gt;=40, "Poor", "Very Poor"))))))</f>
        <v>#VALUE!</v>
      </c>
      <c r="BM125" s="2" t="e">
        <f aca="false">IF(P125&lt;=1000, -6.942*LN(P125)+107.59, IF(AND(P125&gt;1000, P125&lt;=5213),-36.304*LN(P125)+310.72, IF(P125&gt;5213, 10)))</f>
        <v>#VALUE!</v>
      </c>
      <c r="BN125" s="2" t="e">
        <f aca="false">BF125^0.04*BG125^0.22*BH125^0.51*BI125^0.06*BM125^0.17</f>
        <v>#VALUE!</v>
      </c>
      <c r="BO125" s="3" t="e">
        <f aca="false">IF(BN125&gt;=90, "Very Good", IF(BN125&gt;=80, "Good", IF(BN125&gt;=70, "Slightly Good", IF(BN125&gt;=60, "Average", IF(BN125&gt;=50, "Slightly Poor", IF(BN125&gt;=40, "Poor", "Very Poor"))))))</f>
        <v>#VALUE!</v>
      </c>
      <c r="BP125" s="2" t="e">
        <f aca="false">IF(AJ125&lt;=1000, -6.942*LN(AJ125)+107.59, IF(AND(AJ125&gt;1000, AJ125&lt;=5213),-36.304*LN(AJ125)+310.72, IF(AJ125&gt;5213, 10)))</f>
        <v>#VALUE!</v>
      </c>
      <c r="BQ125" s="2" t="e">
        <f aca="false">BF125^0.04*BG125^0.22*BH125^0.51*BI125^0.06*BP125^0.17</f>
        <v>#VALUE!</v>
      </c>
      <c r="BR125" s="0" t="e">
        <f aca="false">IF(BQ125&gt;=90, "Very Good", IF(BQ125&gt;=80, "Good", IF(BQ125&gt;=70, "Slightly Good", IF(BQ125&gt;=60, "Average", IF(BQ125&gt;=50, "Slightly Poor", IF(BQ125&gt;=40, "Poor", "Very Poor"))))))</f>
        <v>#VALUE!</v>
      </c>
      <c r="BT125" s="2" t="e">
        <f aca="false">9.81*LN(AH125)+30.6</f>
        <v>#VALUE!</v>
      </c>
      <c r="BU125" s="0" t="e">
        <f aca="false">IF(BT125&lt;30, "Clean water", IF(AND(BT125&gt;=30, BT125&lt;40), "Hypolimia", IF(AND(BT125&gt;=40,BT125&lt;50), "Mesotrophic", IF(AND(BT125&gt;=50, BT125&lt;70), "Eutrophic", IF(BT125&gt;70,"Hypertrophic")))))</f>
        <v>#VALUE!</v>
      </c>
      <c r="CM125" s="0" t="n">
        <f aca="false">IF(G125&gt;H125,1,0)</f>
        <v>0</v>
      </c>
      <c r="CO125" s="17" t="n">
        <f aca="false">14.652-0.41022*M125+0.007991*M125*M125-0.000077774*M125*M125*M125</f>
        <v>9.133366920784</v>
      </c>
      <c r="CP125" s="1" t="n">
        <f aca="false">F125/CO125*100</f>
        <v>74.4522809493818</v>
      </c>
    </row>
    <row r="126" customFormat="false" ht="12.5" hidden="false" customHeight="false" outlineLevel="0" collapsed="false">
      <c r="A126" s="0" t="n">
        <v>125</v>
      </c>
      <c r="B126" s="15" t="s">
        <v>87</v>
      </c>
      <c r="C126" s="16" t="s">
        <v>88</v>
      </c>
      <c r="D126" s="0" t="s">
        <v>142</v>
      </c>
      <c r="E126" s="0" t="n">
        <v>7.8</v>
      </c>
      <c r="F126" s="0" t="n">
        <v>9.4</v>
      </c>
      <c r="G126" s="0" t="n">
        <v>1.1</v>
      </c>
      <c r="H126" s="0" t="n">
        <v>4.1</v>
      </c>
      <c r="I126" s="0" t="n">
        <v>6.4</v>
      </c>
      <c r="J126" s="0" t="n">
        <v>2.491</v>
      </c>
      <c r="K126" s="0" t="n">
        <v>0.039</v>
      </c>
      <c r="L126" s="0" t="n">
        <v>2.1</v>
      </c>
      <c r="M126" s="0" t="n">
        <v>20.8</v>
      </c>
      <c r="N126" s="0" t="n">
        <v>0</v>
      </c>
      <c r="O126" s="0" t="n">
        <v>223</v>
      </c>
      <c r="P126" s="0" t="n">
        <v>6700</v>
      </c>
      <c r="AC126" s="0" t="n">
        <v>2.351</v>
      </c>
      <c r="AD126" s="0" t="n">
        <v>0.107</v>
      </c>
      <c r="AE126" s="0" t="n">
        <v>1.909</v>
      </c>
      <c r="AF126" s="0" t="n">
        <v>0.018</v>
      </c>
      <c r="AG126" s="0" t="n">
        <v>0.015</v>
      </c>
      <c r="AH126" s="0" t="n">
        <v>16.9</v>
      </c>
      <c r="AJ126" s="0" t="n">
        <v>540</v>
      </c>
      <c r="BF126" s="0" t="n">
        <f aca="false">IF(E126&lt;11,-3.6797*E126^2+48.115*E126-53.83,280.92*EXP(-0.2027*E126))</f>
        <v>97.5940520000001</v>
      </c>
      <c r="BG126" s="1" t="n">
        <f aca="false">32.208*LN(F126)+21.438</f>
        <v>93.6067776722001</v>
      </c>
      <c r="BH126" s="1" t="n">
        <f aca="false">IF(G126&lt;=2, -10*G126+100, 88.958*EXP(-0.0755*G126))</f>
        <v>89</v>
      </c>
      <c r="BI126" s="1" t="n">
        <f aca="false">IF(I126&lt;=100, 0.0053*(I126)^2-1.0332*I126+100.76, 122.82*EXP(-0.0092*I126))</f>
        <v>94.364608</v>
      </c>
      <c r="BJ126" s="0" t="n">
        <f aca="false">IF(P126&lt;=1000, -6.942*LN(P126)+107.59, -36.304*LN(P126)+310.72)</f>
        <v>-9.11325928648125</v>
      </c>
      <c r="BK126" s="0" t="e">
        <f aca="false">BF126^0.04*BG126^0.22*BH126^0.51*BI126^0.06*BJ126^0.17</f>
        <v>#NUM!</v>
      </c>
      <c r="BL126" s="0" t="e">
        <f aca="false">IF(BK126&gt;=90, "Very Good", IF(BK126&gt;=80, "Good", IF(BK126&gt;=70, "Slightly Good", IF(BK126&gt;=60, "Average", IF(BK126&gt;=50, "Slightly Poor", IF(BK126&gt;=40, "Poor", "Very Poor"))))))</f>
        <v>#NUM!</v>
      </c>
      <c r="BM126" s="2" t="n">
        <f aca="false">IF(P126&lt;=1000, -6.942*LN(P126)+107.59, IF(AND(P126&gt;1000, P126&lt;=5213),-36.304*LN(P126)+310.72, IF(P126&gt;5213, 10)))</f>
        <v>10</v>
      </c>
      <c r="BN126" s="2" t="n">
        <f aca="false">BF126^0.04*BG126^0.22*BH126^0.51*BI126^0.06*BM126^0.17</f>
        <v>62.508919327579</v>
      </c>
      <c r="BO126" s="3" t="str">
        <f aca="false">IF(BN126&gt;=90, "Very Good", IF(BN126&gt;=80, "Good", IF(BN126&gt;=70, "Slightly Good", IF(BN126&gt;=60, "Average", IF(BN126&gt;=50, "Slightly Poor", IF(BN126&gt;=40, "Poor", "Very Poor"))))))</f>
        <v>Average</v>
      </c>
      <c r="BP126" s="2" t="n">
        <f aca="false">IF(AJ126&lt;=1000, -6.942*LN(AJ126)+107.59, IF(AND(AJ126&gt;1000, AJ126&lt;=5213),-36.304*LN(AJ126)+310.72, IF(AJ126&gt;5213, 10)))</f>
        <v>63.9139270331861</v>
      </c>
      <c r="BQ126" s="2" t="n">
        <f aca="false">BF126^0.04*BG126^0.22*BH126^0.51*BI126^0.06*BP126^0.17</f>
        <v>85.6827163412071</v>
      </c>
      <c r="BR126" s="0" t="str">
        <f aca="false">IF(BQ126&gt;=90, "Very Good", IF(BQ126&gt;=80, "Good", IF(BQ126&gt;=70, "Slightly Good", IF(BQ126&gt;=60, "Average", IF(BQ126&gt;=50, "Slightly Poor", IF(BQ126&gt;=40, "Poor", "Very Poor"))))))</f>
        <v>Good</v>
      </c>
      <c r="BT126" s="2" t="n">
        <f aca="false">9.81*LN(AH126)+30.6</f>
        <v>58.3359466311238</v>
      </c>
      <c r="BU126" s="0" t="str">
        <f aca="false">IF(BT126&lt;30, "Clean water", IF(AND(BT126&gt;=30, BT126&lt;40), "Hypolimia", IF(AND(BT126&gt;=40,BT126&lt;50), "Mesotrophic", IF(AND(BT126&gt;=50, BT126&lt;70), "Eutrophic", IF(BT126&gt;70,"Hypertrophic")))))</f>
        <v>Eutrophic</v>
      </c>
      <c r="CM126" s="0" t="n">
        <f aca="false">IF(G126&gt;H126,1,0)</f>
        <v>0</v>
      </c>
      <c r="CO126" s="17" t="n">
        <f aca="false">14.652-0.41022*M126+0.007991*M126*M126-0.000077774*M126*M126*M126</f>
        <v>8.876768858112</v>
      </c>
      <c r="CP126" s="1" t="n">
        <f aca="false">F126/CO126*100</f>
        <v>105.894387363819</v>
      </c>
    </row>
    <row r="127" s="18" customFormat="true" ht="12.5" hidden="false" customHeight="false" outlineLevel="0" collapsed="false">
      <c r="A127" s="18" t="n">
        <v>126</v>
      </c>
      <c r="B127" s="19" t="s">
        <v>89</v>
      </c>
      <c r="C127" s="18" t="s">
        <v>90</v>
      </c>
      <c r="D127" s="18" t="s">
        <v>142</v>
      </c>
      <c r="E127" s="18" t="n">
        <v>7.5</v>
      </c>
      <c r="F127" s="18" t="n">
        <v>3</v>
      </c>
      <c r="G127" s="18" t="n">
        <v>12.5</v>
      </c>
      <c r="H127" s="18" t="n">
        <v>4.7</v>
      </c>
      <c r="I127" s="18" t="n">
        <v>6.1</v>
      </c>
      <c r="J127" s="18" t="n">
        <v>2.874</v>
      </c>
      <c r="K127" s="18" t="n">
        <v>0.154</v>
      </c>
      <c r="L127" s="18" t="n">
        <v>2.9</v>
      </c>
      <c r="M127" s="18" t="n">
        <v>20.9</v>
      </c>
      <c r="N127" s="18" t="n">
        <v>0</v>
      </c>
      <c r="O127" s="18" t="n">
        <v>289</v>
      </c>
      <c r="P127" s="18" t="n">
        <v>20000</v>
      </c>
      <c r="AC127" s="18" t="n">
        <v>2.716</v>
      </c>
      <c r="AD127" s="18" t="n">
        <v>1.628</v>
      </c>
      <c r="AE127" s="18" t="n">
        <v>0.629</v>
      </c>
      <c r="AF127" s="18" t="n">
        <v>0.119</v>
      </c>
      <c r="AG127" s="18" t="n">
        <v>0.113</v>
      </c>
      <c r="AH127" s="18" t="n">
        <v>11.4</v>
      </c>
      <c r="AJ127" s="18" t="n">
        <v>3200</v>
      </c>
      <c r="BF127" s="18" t="n">
        <f aca="false">IF(E127&lt;11,-3.6797*E127^2+48.115*E127-53.83,280.92*EXP(-0.2027*E127))</f>
        <v>100.049375</v>
      </c>
      <c r="BG127" s="20" t="n">
        <f aca="false">32.208*LN(F127)+21.438</f>
        <v>56.8221045934225</v>
      </c>
      <c r="BH127" s="20" t="n">
        <f aca="false">IF(G127&lt;=2, -10*G127+100, 88.958*EXP(-0.0755*G127))</f>
        <v>34.6194044887451</v>
      </c>
      <c r="BI127" s="20" t="n">
        <f aca="false">IF(I127&lt;=100, 0.0053*(I127)^2-1.0332*I127+100.76, 122.82*EXP(-0.0092*I127))</f>
        <v>94.654693</v>
      </c>
      <c r="BJ127" s="18" t="n">
        <f aca="false">IF(P127&lt;=1000, -6.942*LN(P127)+107.59, -36.304*LN(P127)+310.72)</f>
        <v>-48.8162121072716</v>
      </c>
      <c r="BK127" s="18" t="e">
        <f aca="false">BF127^0.04*BG127^0.22*BH127^0.51*BI127^0.06*BJ127^0.17</f>
        <v>#NUM!</v>
      </c>
      <c r="BL127" s="18" t="e">
        <f aca="false">IF(BK127&gt;=90, "Very Good", IF(BK127&gt;=80, "Good", IF(BK127&gt;=70, "Slightly Good", IF(BK127&gt;=60, "Average", IF(BK127&gt;=50, "Slightly Poor", IF(BK127&gt;=40, "Poor", "Very Poor"))))))</f>
        <v>#NUM!</v>
      </c>
      <c r="BM127" s="21" t="n">
        <f aca="false">IF(P127&lt;=1000, -6.942*LN(P127)+107.59, IF(AND(P127&gt;1000, P127&lt;=5213),-36.304*LN(P127)+310.72, IF(P127&gt;5213, 10)))</f>
        <v>10</v>
      </c>
      <c r="BN127" s="21" t="n">
        <f aca="false">BF127^0.04*BG127^0.22*BH127^0.51*BI127^0.06*BM127^0.17</f>
        <v>34.6436710373538</v>
      </c>
      <c r="BO127" s="22" t="str">
        <f aca="false">IF(BN127&gt;=90, "Very Good", IF(BN127&gt;=80, "Good", IF(BN127&gt;=70, "Slightly Good", IF(BN127&gt;=60, "Average", IF(BN127&gt;=50, "Slightly Poor", IF(BN127&gt;=40, "Poor", "Very Poor"))))))</f>
        <v>Very Poor</v>
      </c>
      <c r="BP127" s="21" t="n">
        <f aca="false">IF(AJ127&lt;=1000, -6.942*LN(AJ127)+107.59, IF(AND(AJ127&gt;1000, AJ127&lt;=5213),-36.304*LN(AJ127)+310.72, IF(AJ127&gt;5213, 10)))</f>
        <v>17.7138253526471</v>
      </c>
      <c r="BQ127" s="21" t="n">
        <f aca="false">BF127^0.04*BG127^0.22*BH127^0.51*BI127^0.06*BP127^0.17</f>
        <v>38.1800952046507</v>
      </c>
      <c r="BR127" s="18" t="str">
        <f aca="false">IF(BQ127&gt;=90, "Very Good", IF(BQ127&gt;=80, "Good", IF(BQ127&gt;=70, "Slightly Good", IF(BQ127&gt;=60, "Average", IF(BQ127&gt;=50, "Slightly Poor", IF(BQ127&gt;=40, "Poor", "Very Poor"))))))</f>
        <v>Very Poor</v>
      </c>
      <c r="BT127" s="21" t="n">
        <f aca="false">9.81*LN(AH127)+30.6</f>
        <v>54.4737470164784</v>
      </c>
      <c r="BU127" s="18" t="str">
        <f aca="false">IF(BT127&lt;30, "Clean water", IF(AND(BT127&gt;=30, BT127&lt;40), "Hypolimia", IF(AND(BT127&gt;=40,BT127&lt;50), "Mesotrophic", IF(AND(BT127&gt;=50, BT127&lt;70), "Eutrophic", IF(BT127&gt;70,"Hypertrophic")))))</f>
        <v>Eutrophic</v>
      </c>
      <c r="CM127" s="18" t="n">
        <f aca="false">IF(G127&gt;H127,1,0)</f>
        <v>1</v>
      </c>
      <c r="CO127" s="17" t="n">
        <f aca="false">14.652-0.41022*M127+0.007991*M127*M127-0.000077774*M127*M127*M127</f>
        <v>8.858926276354</v>
      </c>
      <c r="CP127" s="1" t="n">
        <f aca="false">F127/CO127*100</f>
        <v>33.8641490674498</v>
      </c>
    </row>
    <row r="128" customFormat="false" ht="12.5" hidden="false" customHeight="false" outlineLevel="0" collapsed="false">
      <c r="A128" s="0" t="n">
        <v>127</v>
      </c>
      <c r="B128" s="15" t="s">
        <v>91</v>
      </c>
      <c r="C128" s="16" t="s">
        <v>92</v>
      </c>
      <c r="D128" s="0" t="s">
        <v>142</v>
      </c>
      <c r="E128" s="0" t="n">
        <v>7.8</v>
      </c>
      <c r="F128" s="0" t="n">
        <v>12.8</v>
      </c>
      <c r="G128" s="0" t="n">
        <v>1.2</v>
      </c>
      <c r="H128" s="0" t="n">
        <v>1.3</v>
      </c>
      <c r="I128" s="0" t="n">
        <v>0.9</v>
      </c>
      <c r="J128" s="0" t="n">
        <v>3.273</v>
      </c>
      <c r="K128" s="0" t="n">
        <v>0.036</v>
      </c>
      <c r="L128" s="0" t="n">
        <v>1.5</v>
      </c>
      <c r="M128" s="0" t="n">
        <v>25.1</v>
      </c>
      <c r="N128" s="0" t="n">
        <v>0</v>
      </c>
      <c r="O128" s="0" t="n">
        <v>488</v>
      </c>
      <c r="P128" s="0" t="n">
        <v>3600</v>
      </c>
      <c r="AC128" s="0" t="n">
        <v>3.168</v>
      </c>
      <c r="AD128" s="0" t="n">
        <v>0.125</v>
      </c>
      <c r="AE128" s="0" t="n">
        <v>2.586</v>
      </c>
      <c r="AF128" s="0" t="n">
        <v>0.033</v>
      </c>
      <c r="AG128" s="0" t="n">
        <v>0.012</v>
      </c>
      <c r="AH128" s="0" t="n">
        <v>3.3</v>
      </c>
      <c r="AJ128" s="0" t="n">
        <v>90</v>
      </c>
      <c r="BF128" s="0" t="n">
        <f aca="false">IF(E128&lt;11,-3.6797*E128^2+48.115*E128-53.83,280.92*EXP(-0.2027*E128))</f>
        <v>97.5940520000001</v>
      </c>
      <c r="BG128" s="1" t="n">
        <f aca="false">32.208*LN(F128)+21.438</f>
        <v>103.550530065171</v>
      </c>
      <c r="BH128" s="1" t="n">
        <f aca="false">IF(G128&lt;=2, -10*G128+100, 88.958*EXP(-0.0755*G128))</f>
        <v>88</v>
      </c>
      <c r="BI128" s="1" t="n">
        <f aca="false">IF(I128&lt;=100, 0.0053*(I128)^2-1.0332*I128+100.76, 122.82*EXP(-0.0092*I128))</f>
        <v>99.834413</v>
      </c>
      <c r="BJ128" s="0" t="n">
        <f aca="false">IF(P128&lt;=1000, -6.942*LN(P128)+107.59, -36.304*LN(P128)+310.72)</f>
        <v>13.4378300261777</v>
      </c>
      <c r="BK128" s="0" t="n">
        <f aca="false">BF128^0.04*BG128^0.22*BH128^0.51*BI128^0.06*BJ128^0.17</f>
        <v>67.0454606592237</v>
      </c>
      <c r="BL128" s="0" t="str">
        <f aca="false">IF(BK128&gt;=90, "Very Good", IF(BK128&gt;=80, "Good", IF(BK128&gt;=70, "Slightly Good", IF(BK128&gt;=60, "Average", IF(BK128&gt;=50, "Slightly Poor", IF(BK128&gt;=40, "Poor", "Very Poor"))))))</f>
        <v>Average</v>
      </c>
      <c r="BM128" s="2" t="n">
        <f aca="false">IF(P128&lt;=1000, -6.942*LN(P128)+107.59, IF(AND(P128&gt;1000, P128&lt;=5213),-36.304*LN(P128)+310.72, IF(P128&gt;5213, 10)))</f>
        <v>13.4378300261777</v>
      </c>
      <c r="BN128" s="2" t="n">
        <f aca="false">BF128^0.04*BG128^0.22*BH128^0.51*BI128^0.06*BM128^0.17</f>
        <v>67.0454606592237</v>
      </c>
      <c r="BO128" s="3" t="str">
        <f aca="false">IF(BN128&gt;=90, "Very Good", IF(BN128&gt;=80, "Good", IF(BN128&gt;=70, "Slightly Good", IF(BN128&gt;=60, "Average", IF(BN128&gt;=50, "Slightly Poor", IF(BN128&gt;=40, "Poor", "Very Poor"))))))</f>
        <v>Average</v>
      </c>
      <c r="BP128" s="2" t="n">
        <f aca="false">IF(AJ128&lt;=1000, -6.942*LN(AJ128)+107.59, IF(AND(AJ128&gt;1000, AJ128&lt;=5213),-36.304*LN(AJ128)+310.72, IF(AJ128&gt;5213, 10)))</f>
        <v>76.3523212685673</v>
      </c>
      <c r="BQ128" s="2" t="n">
        <f aca="false">BF128^0.04*BG128^0.22*BH128^0.51*BI128^0.06*BP128^0.17</f>
        <v>90.081001592605</v>
      </c>
      <c r="BR128" s="0" t="str">
        <f aca="false">IF(BQ128&gt;=90, "Very Good", IF(BQ128&gt;=80, "Good", IF(BQ128&gt;=70, "Slightly Good", IF(BQ128&gt;=60, "Average", IF(BQ128&gt;=50, "Slightly Poor", IF(BQ128&gt;=40, "Poor", "Very Poor"))))))</f>
        <v>Very Good</v>
      </c>
      <c r="BT128" s="2" t="n">
        <f aca="false">9.81*LN(AH128)+30.6</f>
        <v>42.3123794157146</v>
      </c>
      <c r="BU128" s="0" t="str">
        <f aca="false">IF(BT128&lt;30, "Clean water", IF(AND(BT128&gt;=30, BT128&lt;40), "Hypolimia", IF(AND(BT128&gt;=40,BT128&lt;50), "Mesotrophic", IF(AND(BT128&gt;=50, BT128&lt;70), "Eutrophic", IF(BT128&gt;70,"Hypertrophic")))))</f>
        <v>Mesotrophic</v>
      </c>
      <c r="CM128" s="0" t="n">
        <f aca="false">IF(G128&gt;H128,1,0)</f>
        <v>0</v>
      </c>
      <c r="CO128" s="17" t="n">
        <f aca="false">14.652-0.41022*M128+0.007991*M128*M128-0.000077774*M128*M128*M128</f>
        <v>8.160028126726</v>
      </c>
      <c r="CP128" s="1" t="n">
        <f aca="false">F128/CO128*100</f>
        <v>156.862204409284</v>
      </c>
    </row>
    <row r="129" customFormat="false" ht="12.5" hidden="false" customHeight="false" outlineLevel="0" collapsed="false">
      <c r="A129" s="0" t="n">
        <v>128</v>
      </c>
      <c r="B129" s="15" t="s">
        <v>137</v>
      </c>
      <c r="C129" s="16" t="s">
        <v>138</v>
      </c>
      <c r="D129" s="0" t="s">
        <v>142</v>
      </c>
      <c r="E129" s="0" t="n">
        <v>7.4</v>
      </c>
      <c r="F129" s="0" t="n">
        <v>4.7</v>
      </c>
      <c r="G129" s="0" t="n">
        <v>9.8</v>
      </c>
      <c r="H129" s="0" t="n">
        <v>15</v>
      </c>
      <c r="I129" s="0" t="n">
        <v>36.5</v>
      </c>
      <c r="J129" s="0" t="n">
        <v>7.465</v>
      </c>
      <c r="K129" s="0" t="n">
        <v>0.245</v>
      </c>
      <c r="L129" s="0" t="n">
        <v>10.7</v>
      </c>
      <c r="M129" s="0" t="n">
        <v>20.6</v>
      </c>
      <c r="O129" s="0" t="n">
        <v>427</v>
      </c>
      <c r="BD129" s="0" t="n">
        <v>15.354</v>
      </c>
      <c r="BF129" s="0" t="n">
        <f aca="false">IF(E129&lt;11,-3.6797*E129^2+48.115*E129-53.83,280.92*EXP(-0.2027*E129))</f>
        <v>100.720628</v>
      </c>
      <c r="BG129" s="1" t="n">
        <f aca="false">32.208*LN(F129)+21.438</f>
        <v>71.2818932807253</v>
      </c>
      <c r="BH129" s="1" t="n">
        <f aca="false">IF(G129&lt;=2, -10*G129+100, 88.958*EXP(-0.0755*G129))</f>
        <v>42.4473442191124</v>
      </c>
      <c r="BI129" s="1" t="n">
        <f aca="false">IF(I129&lt;=100, 0.0053*(I129)^2-1.0332*I129+100.76, 122.82*EXP(-0.0092*I129))</f>
        <v>70.109125</v>
      </c>
      <c r="BJ129" s="0" t="e">
        <f aca="false">IF(P129&lt;=1000, -6.942*LN(P129)+107.59, -36.304*LN(P129)+310.72)</f>
        <v>#VALUE!</v>
      </c>
      <c r="BK129" s="0" t="e">
        <f aca="false">BF129^0.04*BG129^0.22*BH129^0.51*BI129^0.06*BJ129^0.17</f>
        <v>#VALUE!</v>
      </c>
      <c r="BL129" s="0" t="e">
        <f aca="false">IF(BK129&gt;=90, "Very Good", IF(BK129&gt;=80, "Good", IF(BK129&gt;=70, "Slightly Good", IF(BK129&gt;=60, "Average", IF(BK129&gt;=50, "Slightly Poor", IF(BK129&gt;=40, "Poor", "Very Poor"))))))</f>
        <v>#VALUE!</v>
      </c>
      <c r="BM129" s="2" t="e">
        <f aca="false">IF(P129&lt;=1000, -6.942*LN(P129)+107.59, IF(AND(P129&gt;1000, P129&lt;=5213),-36.304*LN(P129)+310.72, IF(P129&gt;5213, 10)))</f>
        <v>#VALUE!</v>
      </c>
      <c r="BN129" s="2" t="e">
        <f aca="false">BF129^0.04*BG129^0.22*BH129^0.51*BI129^0.06*BM129^0.17</f>
        <v>#VALUE!</v>
      </c>
      <c r="BO129" s="3" t="e">
        <f aca="false">IF(BN129&gt;=90, "Very Good", IF(BN129&gt;=80, "Good", IF(BN129&gt;=70, "Slightly Good", IF(BN129&gt;=60, "Average", IF(BN129&gt;=50, "Slightly Poor", IF(BN129&gt;=40, "Poor", "Very Poor"))))))</f>
        <v>#VALUE!</v>
      </c>
      <c r="BP129" s="2" t="e">
        <f aca="false">IF(AJ129&lt;=1000, -6.942*LN(AJ129)+107.59, IF(AND(AJ129&gt;1000, AJ129&lt;=5213),-36.304*LN(AJ129)+310.72, IF(AJ129&gt;5213, 10)))</f>
        <v>#VALUE!</v>
      </c>
      <c r="BQ129" s="2" t="e">
        <f aca="false">BF129^0.04*BG129^0.22*BH129^0.51*BI129^0.06*BP129^0.17</f>
        <v>#VALUE!</v>
      </c>
      <c r="BR129" s="0" t="e">
        <f aca="false">IF(BQ129&gt;=90, "Very Good", IF(BQ129&gt;=80, "Good", IF(BQ129&gt;=70, "Slightly Good", IF(BQ129&gt;=60, "Average", IF(BQ129&gt;=50, "Slightly Poor", IF(BQ129&gt;=40, "Poor", "Very Poor"))))))</f>
        <v>#VALUE!</v>
      </c>
      <c r="BT129" s="2" t="e">
        <f aca="false">9.81*LN(AH129)+30.6</f>
        <v>#VALUE!</v>
      </c>
      <c r="BU129" s="0" t="e">
        <f aca="false">IF(BT129&lt;30, "Clean water", IF(AND(BT129&gt;=30, BT129&lt;40), "Hypolimia", IF(AND(BT129&gt;=40,BT129&lt;50), "Mesotrophic", IF(AND(BT129&gt;=50, BT129&lt;70), "Eutrophic", IF(BT129&gt;70,"Hypertrophic")))))</f>
        <v>#VALUE!</v>
      </c>
      <c r="CM129" s="0" t="n">
        <f aca="false">IF(G129&gt;H129,1,0)</f>
        <v>0</v>
      </c>
      <c r="CO129" s="17" t="n">
        <f aca="false">14.652-0.41022*M129+0.007991*M129*M129-0.000077774*M129*M129*M129</f>
        <v>8.912642762416</v>
      </c>
      <c r="CP129" s="1" t="n">
        <f aca="false">F129/CO129*100</f>
        <v>52.7340781549057</v>
      </c>
    </row>
    <row r="130" customFormat="false" ht="12.5" hidden="false" customHeight="false" outlineLevel="0" collapsed="false">
      <c r="A130" s="0" t="n">
        <v>129</v>
      </c>
      <c r="B130" s="15" t="s">
        <v>93</v>
      </c>
      <c r="C130" s="16" t="s">
        <v>94</v>
      </c>
      <c r="D130" s="0" t="s">
        <v>142</v>
      </c>
      <c r="E130" s="0" t="n">
        <v>7.4</v>
      </c>
      <c r="F130" s="0" t="n">
        <v>7.1</v>
      </c>
      <c r="G130" s="0" t="n">
        <v>4.1</v>
      </c>
      <c r="H130" s="0" t="n">
        <v>8.7</v>
      </c>
      <c r="I130" s="0" t="n">
        <v>12.9</v>
      </c>
      <c r="J130" s="0" t="n">
        <v>8.841</v>
      </c>
      <c r="K130" s="0" t="n">
        <v>0.166</v>
      </c>
      <c r="L130" s="0" t="n">
        <v>7.1</v>
      </c>
      <c r="M130" s="0" t="n">
        <v>23.1</v>
      </c>
      <c r="N130" s="0" t="n">
        <v>0</v>
      </c>
      <c r="O130" s="0" t="n">
        <v>549</v>
      </c>
      <c r="P130" s="0" t="n">
        <v>6700</v>
      </c>
      <c r="AC130" s="0" t="n">
        <v>8.508</v>
      </c>
      <c r="AD130" s="0" t="n">
        <v>3.021</v>
      </c>
      <c r="AE130" s="0" t="n">
        <v>4.538</v>
      </c>
      <c r="AF130" s="0" t="n">
        <v>0.069</v>
      </c>
      <c r="AG130" s="0" t="n">
        <v>0.041</v>
      </c>
      <c r="AH130" s="0" t="n">
        <v>4.4</v>
      </c>
      <c r="AJ130" s="0" t="n">
        <v>1800</v>
      </c>
      <c r="BD130" s="0" t="n">
        <v>5.97</v>
      </c>
      <c r="BF130" s="0" t="n">
        <f aca="false">IF(E130&lt;11,-3.6797*E130^2+48.115*E130-53.83,280.92*EXP(-0.2027*E130))</f>
        <v>100.720628</v>
      </c>
      <c r="BG130" s="1" t="n">
        <f aca="false">32.208*LN(F130)+21.438</f>
        <v>84.5687328045945</v>
      </c>
      <c r="BH130" s="1" t="n">
        <f aca="false">IF(G130&lt;=2, -10*G130+100, 88.958*EXP(-0.0755*G130))</f>
        <v>65.2753416273956</v>
      </c>
      <c r="BI130" s="1" t="n">
        <f aca="false">IF(I130&lt;=100, 0.0053*(I130)^2-1.0332*I130+100.76, 122.82*EXP(-0.0092*I130))</f>
        <v>88.313693</v>
      </c>
      <c r="BJ130" s="0" t="n">
        <f aca="false">IF(P130&lt;=1000, -6.942*LN(P130)+107.59, -36.304*LN(P130)+310.72)</f>
        <v>-9.11325928648125</v>
      </c>
      <c r="BK130" s="0" t="e">
        <f aca="false">BF130^0.04*BG130^0.22*BH130^0.51*BI130^0.06*BJ130^0.17</f>
        <v>#NUM!</v>
      </c>
      <c r="BL130" s="0" t="e">
        <f aca="false">IF(BK130&gt;=90, "Very Good", IF(BK130&gt;=80, "Good", IF(BK130&gt;=70, "Slightly Good", IF(BK130&gt;=60, "Average", IF(BK130&gt;=50, "Slightly Poor", IF(BK130&gt;=40, "Poor", "Very Poor"))))))</f>
        <v>#NUM!</v>
      </c>
      <c r="BM130" s="2" t="n">
        <f aca="false">IF(P130&lt;=1000, -6.942*LN(P130)+107.59, IF(AND(P130&gt;1000, P130&lt;=5213),-36.304*LN(P130)+310.72, IF(P130&gt;5213, 10)))</f>
        <v>10</v>
      </c>
      <c r="BN130" s="2" t="n">
        <f aca="false">BF130^0.04*BG130^0.22*BH130^0.51*BI130^0.06*BM130^0.17</f>
        <v>52.0468738473548</v>
      </c>
      <c r="BO130" s="3" t="str">
        <f aca="false">IF(BN130&gt;=90, "Very Good", IF(BN130&gt;=80, "Good", IF(BN130&gt;=70, "Slightly Good", IF(BN130&gt;=60, "Average", IF(BN130&gt;=50, "Slightly Poor", IF(BN130&gt;=40, "Poor", "Very Poor"))))))</f>
        <v>Slightly Poor</v>
      </c>
      <c r="BP130" s="2" t="n">
        <f aca="false">IF(AJ130&lt;=1000, -6.942*LN(AJ130)+107.59, IF(AND(AJ130&gt;1000, AJ130&lt;=5213),-36.304*LN(AJ130)+310.72, IF(AJ130&gt;5213, 10)))</f>
        <v>38.601845269226</v>
      </c>
      <c r="BQ130" s="2" t="n">
        <f aca="false">BF130^0.04*BG130^0.22*BH130^0.51*BI130^0.06*BP130^0.17</f>
        <v>65.4814096695934</v>
      </c>
      <c r="BR130" s="0" t="str">
        <f aca="false">IF(BQ130&gt;=90, "Very Good", IF(BQ130&gt;=80, "Good", IF(BQ130&gt;=70, "Slightly Good", IF(BQ130&gt;=60, "Average", IF(BQ130&gt;=50, "Slightly Poor", IF(BQ130&gt;=40, "Poor", "Very Poor"))))))</f>
        <v>Average</v>
      </c>
      <c r="BT130" s="2" t="n">
        <f aca="false">9.81*LN(AH130)+30.6</f>
        <v>45.1345405464666</v>
      </c>
      <c r="BU130" s="0" t="str">
        <f aca="false">IF(BT130&lt;30, "Clean water", IF(AND(BT130&gt;=30, BT130&lt;40), "Hypolimia", IF(AND(BT130&gt;=40,BT130&lt;50), "Mesotrophic", IF(AND(BT130&gt;=50, BT130&lt;70), "Eutrophic", IF(BT130&gt;70,"Hypertrophic")))))</f>
        <v>Mesotrophic</v>
      </c>
      <c r="CM130" s="0" t="n">
        <f aca="false">IF(G130&gt;H130,1,0)</f>
        <v>0</v>
      </c>
      <c r="CO130" s="17" t="n">
        <f aca="false">14.652-0.41022*M130+0.007991*M130*M130-0.000077774*M130*M130*M130</f>
        <v>8.481322776366</v>
      </c>
      <c r="CP130" s="1" t="n">
        <f aca="false">F130/CO130*100</f>
        <v>83.7133568337337</v>
      </c>
    </row>
    <row r="131" s="18" customFormat="true" ht="12.5" hidden="false" customHeight="false" outlineLevel="0" collapsed="false">
      <c r="A131" s="18" t="n">
        <v>130</v>
      </c>
      <c r="B131" s="19" t="s">
        <v>143</v>
      </c>
      <c r="C131" s="18" t="s">
        <v>96</v>
      </c>
      <c r="D131" s="18" t="s">
        <v>142</v>
      </c>
      <c r="E131" s="18" t="n">
        <v>7.5</v>
      </c>
      <c r="F131" s="18" t="n">
        <v>5.4</v>
      </c>
      <c r="G131" s="18" t="n">
        <v>8.1</v>
      </c>
      <c r="H131" s="18" t="n">
        <v>5.7</v>
      </c>
      <c r="I131" s="18" t="n">
        <v>5.7</v>
      </c>
      <c r="J131" s="18" t="n">
        <v>7.531</v>
      </c>
      <c r="K131" s="18" t="n">
        <v>0.086</v>
      </c>
      <c r="L131" s="18" t="n">
        <v>4</v>
      </c>
      <c r="M131" s="18" t="n">
        <v>20.7</v>
      </c>
      <c r="N131" s="18" t="n">
        <v>0</v>
      </c>
      <c r="O131" s="18" t="n">
        <v>525</v>
      </c>
      <c r="P131" s="18" t="n">
        <v>25000</v>
      </c>
      <c r="AC131" s="18" t="n">
        <v>7.488</v>
      </c>
      <c r="AD131" s="18" t="n">
        <v>1.911</v>
      </c>
      <c r="AE131" s="18" t="n">
        <v>4.195</v>
      </c>
      <c r="AF131" s="18" t="n">
        <v>0.071</v>
      </c>
      <c r="AG131" s="18" t="n">
        <v>0.044</v>
      </c>
      <c r="AH131" s="18" t="n">
        <v>8.8</v>
      </c>
      <c r="AJ131" s="18" t="n">
        <v>3500</v>
      </c>
      <c r="BF131" s="18" t="n">
        <f aca="false">IF(E131&lt;11,-3.6797*E131^2+48.115*E131-53.83,280.92*EXP(-0.2027*E131))</f>
        <v>100.049375</v>
      </c>
      <c r="BG131" s="20" t="n">
        <f aca="false">32.208*LN(F131)+21.438</f>
        <v>75.7535374965899</v>
      </c>
      <c r="BH131" s="20" t="n">
        <f aca="false">IF(G131&lt;=2, -10*G131+100, 88.958*EXP(-0.0755*G131))</f>
        <v>48.2605447638017</v>
      </c>
      <c r="BI131" s="20" t="n">
        <f aca="false">IF(I131&lt;=100, 0.0053*(I131)^2-1.0332*I131+100.76, 122.82*EXP(-0.0092*I131))</f>
        <v>95.042957</v>
      </c>
      <c r="BJ131" s="18" t="n">
        <f aca="false">IF(P131&lt;=1000, -6.942*LN(P131)+107.59, -36.304*LN(P131)+310.72)</f>
        <v>-56.9172155941827</v>
      </c>
      <c r="BK131" s="18" t="e">
        <f aca="false">BF131^0.04*BG131^0.22*BH131^0.51*BI131^0.06*BJ131^0.17</f>
        <v>#NUM!</v>
      </c>
      <c r="BL131" s="18" t="e">
        <f aca="false">IF(BK131&gt;=90, "Very Good", IF(BK131&gt;=80, "Good", IF(BK131&gt;=70, "Slightly Good", IF(BK131&gt;=60, "Average", IF(BK131&gt;=50, "Slightly Poor", IF(BK131&gt;=40, "Poor", "Very Poor"))))))</f>
        <v>#NUM!</v>
      </c>
      <c r="BM131" s="21" t="n">
        <f aca="false">IF(P131&lt;=1000, -6.942*LN(P131)+107.59, IF(AND(P131&gt;1000, P131&lt;=5213),-36.304*LN(P131)+310.72, IF(P131&gt;5213, 10)))</f>
        <v>10</v>
      </c>
      <c r="BN131" s="21" t="n">
        <f aca="false">BF131^0.04*BG131^0.22*BH131^0.51*BI131^0.06*BM131^0.17</f>
        <v>43.7305002781492</v>
      </c>
      <c r="BO131" s="22" t="str">
        <f aca="false">IF(BN131&gt;=90, "Very Good", IF(BN131&gt;=80, "Good", IF(BN131&gt;=70, "Slightly Good", IF(BN131&gt;=60, "Average", IF(BN131&gt;=50, "Slightly Poor", IF(BN131&gt;=40, "Poor", "Very Poor"))))))</f>
        <v>Poor</v>
      </c>
      <c r="BP131" s="21" t="n">
        <f aca="false">IF(AJ131&lt;=1000, -6.942*LN(AJ131)+107.59, IF(AND(AJ131&gt;1000, AJ131&lt;=5213),-36.304*LN(AJ131)+310.72, IF(AJ131&gt;5213, 10)))</f>
        <v>14.4605455435767</v>
      </c>
      <c r="BQ131" s="21" t="n">
        <f aca="false">BF131^0.04*BG131^0.22*BH131^0.51*BI131^0.06*BP131^0.17</f>
        <v>46.560307610389</v>
      </c>
      <c r="BR131" s="18" t="str">
        <f aca="false">IF(BQ131&gt;=90, "Very Good", IF(BQ131&gt;=80, "Good", IF(BQ131&gt;=70, "Slightly Good", IF(BQ131&gt;=60, "Average", IF(BQ131&gt;=50, "Slightly Poor", IF(BQ131&gt;=40, "Poor", "Very Poor"))))))</f>
        <v>Poor</v>
      </c>
      <c r="BT131" s="21" t="n">
        <f aca="false">9.81*LN(AH131)+30.6</f>
        <v>51.9343143877596</v>
      </c>
      <c r="BU131" s="18" t="str">
        <f aca="false">IF(BT131&lt;30, "Clean water", IF(AND(BT131&gt;=30, BT131&lt;40), "Hypolimia", IF(AND(BT131&gt;=40,BT131&lt;50), "Mesotrophic", IF(AND(BT131&gt;=50, BT131&lt;70), "Eutrophic", IF(BT131&gt;70,"Hypertrophic")))))</f>
        <v>Eutrophic</v>
      </c>
      <c r="CM131" s="18" t="n">
        <f aca="false">IF(G131&gt;H131,1,0)</f>
        <v>1</v>
      </c>
      <c r="CO131" s="17" t="n">
        <f aca="false">14.652-0.41022*M131+0.007991*M131*M131-0.000077774*M131*M131*M131</f>
        <v>8.894674197918</v>
      </c>
      <c r="CP131" s="1" t="n">
        <f aca="false">F131/CO131*100</f>
        <v>60.7104867456977</v>
      </c>
    </row>
    <row r="132" customFormat="false" ht="12.5" hidden="false" customHeight="false" outlineLevel="0" collapsed="false">
      <c r="A132" s="0" t="n">
        <v>131</v>
      </c>
      <c r="B132" s="15" t="s">
        <v>97</v>
      </c>
      <c r="C132" s="16" t="s">
        <v>98</v>
      </c>
      <c r="D132" s="0" t="s">
        <v>142</v>
      </c>
      <c r="E132" s="0" t="n">
        <v>8.2</v>
      </c>
      <c r="F132" s="0" t="n">
        <v>11.2</v>
      </c>
      <c r="G132" s="0" t="n">
        <v>0.9</v>
      </c>
      <c r="H132" s="0" t="n">
        <v>3.8</v>
      </c>
      <c r="I132" s="0" t="n">
        <v>3.6</v>
      </c>
      <c r="J132" s="0" t="n">
        <v>2.206</v>
      </c>
      <c r="K132" s="0" t="n">
        <v>0.035</v>
      </c>
      <c r="L132" s="0" t="n">
        <v>1.6</v>
      </c>
      <c r="M132" s="0" t="n">
        <v>19.9</v>
      </c>
      <c r="N132" s="0" t="n">
        <v>0</v>
      </c>
      <c r="O132" s="0" t="n">
        <v>207</v>
      </c>
      <c r="P132" s="0" t="n">
        <v>3300</v>
      </c>
      <c r="AC132" s="0" t="n">
        <v>2.047</v>
      </c>
      <c r="AD132" s="0" t="n">
        <v>0.009</v>
      </c>
      <c r="AE132" s="0" t="n">
        <v>1.747</v>
      </c>
      <c r="AF132" s="0" t="n">
        <v>0.012</v>
      </c>
      <c r="AG132" s="0" t="n">
        <v>0.01</v>
      </c>
      <c r="AH132" s="0" t="n">
        <v>4.6</v>
      </c>
      <c r="AJ132" s="0" t="n">
        <v>42</v>
      </c>
      <c r="BF132" s="0" t="n">
        <f aca="false">IF(E132&lt;11,-3.6797*E132^2+48.115*E132-53.83,280.92*EXP(-0.2027*E132))</f>
        <v>93.289972</v>
      </c>
      <c r="BG132" s="1" t="n">
        <f aca="false">32.208*LN(F132)+21.438</f>
        <v>99.2497509715202</v>
      </c>
      <c r="BH132" s="1" t="n">
        <f aca="false">IF(G132&lt;=2, -10*G132+100, 88.958*EXP(-0.0755*G132))</f>
        <v>91</v>
      </c>
      <c r="BI132" s="1" t="n">
        <f aca="false">IF(I132&lt;=100, 0.0053*(I132)^2-1.0332*I132+100.76, 122.82*EXP(-0.0092*I132))</f>
        <v>97.109168</v>
      </c>
      <c r="BJ132" s="0" t="n">
        <f aca="false">IF(P132&lt;=1000, -6.942*LN(P132)+107.59, -36.304*LN(P132)+310.72)</f>
        <v>16.5966910564093</v>
      </c>
      <c r="BK132" s="0" t="n">
        <f aca="false">BF132^0.04*BG132^0.22*BH132^0.51*BI132^0.06*BJ132^0.17</f>
        <v>69.7949905702543</v>
      </c>
      <c r="BL132" s="0" t="str">
        <f aca="false">IF(BK132&gt;=90, "Very Good", IF(BK132&gt;=80, "Good", IF(BK132&gt;=70, "Slightly Good", IF(BK132&gt;=60, "Average", IF(BK132&gt;=50, "Slightly Poor", IF(BK132&gt;=40, "Poor", "Very Poor"))))))</f>
        <v>Average</v>
      </c>
      <c r="BM132" s="2" t="n">
        <f aca="false">IF(P132&lt;=1000, -6.942*LN(P132)+107.59, IF(AND(P132&gt;1000, P132&lt;=5213),-36.304*LN(P132)+310.72, IF(P132&gt;5213, 10)))</f>
        <v>16.5966910564093</v>
      </c>
      <c r="BN132" s="2" t="n">
        <f aca="false">BF132^0.04*BG132^0.22*BH132^0.51*BI132^0.06*BM132^0.17</f>
        <v>69.7949905702543</v>
      </c>
      <c r="BO132" s="3" t="str">
        <f aca="false">IF(BN132&gt;=90, "Very Good", IF(BN132&gt;=80, "Good", IF(BN132&gt;=70, "Slightly Good", IF(BN132&gt;=60, "Average", IF(BN132&gt;=50, "Slightly Poor", IF(BN132&gt;=40, "Poor", "Very Poor"))))))</f>
        <v>Average</v>
      </c>
      <c r="BP132" s="2" t="n">
        <f aca="false">IF(AJ132&lt;=1000, -6.942*LN(AJ132)+107.59, IF(AND(AJ132&gt;1000, AJ132&lt;=5213),-36.304*LN(AJ132)+310.72, IF(AJ132&gt;5213, 10)))</f>
        <v>81.6430975098769</v>
      </c>
      <c r="BQ132" s="2" t="n">
        <f aca="false">BF132^0.04*BG132^0.22*BH132^0.51*BI132^0.06*BP132^0.17</f>
        <v>91.5054385397348</v>
      </c>
      <c r="BR132" s="0" t="str">
        <f aca="false">IF(BQ132&gt;=90, "Very Good", IF(BQ132&gt;=80, "Good", IF(BQ132&gt;=70, "Slightly Good", IF(BQ132&gt;=60, "Average", IF(BQ132&gt;=50, "Slightly Poor", IF(BQ132&gt;=40, "Poor", "Very Poor"))))))</f>
        <v>Very Good</v>
      </c>
      <c r="BT132" s="2" t="n">
        <f aca="false">9.81*LN(AH132)+30.6</f>
        <v>45.5706123372864</v>
      </c>
      <c r="BU132" s="0" t="str">
        <f aca="false">IF(BT132&lt;30, "Clean water", IF(AND(BT132&gt;=30, BT132&lt;40), "Hypolimia", IF(AND(BT132&gt;=40,BT132&lt;50), "Mesotrophic", IF(AND(BT132&gt;=50, BT132&lt;70), "Eutrophic", IF(BT132&gt;70,"Hypertrophic")))))</f>
        <v>Mesotrophic</v>
      </c>
      <c r="CM132" s="0" t="n">
        <f aca="false">IF(G132&gt;H132,1,0)</f>
        <v>0</v>
      </c>
      <c r="CO132" s="17" t="n">
        <f aca="false">14.652-0.41022*M132+0.007991*M132*M132-0.000077774*M132*M132*M132</f>
        <v>9.040232203374</v>
      </c>
      <c r="CP132" s="1" t="n">
        <f aca="false">F132/CO132*100</f>
        <v>123.890623028687</v>
      </c>
    </row>
    <row r="133" customFormat="false" ht="12.5" hidden="false" customHeight="false" outlineLevel="0" collapsed="false">
      <c r="A133" s="0" t="n">
        <v>132</v>
      </c>
      <c r="B133" s="15" t="s">
        <v>99</v>
      </c>
      <c r="C133" s="16" t="s">
        <v>100</v>
      </c>
      <c r="D133" s="0" t="s">
        <v>142</v>
      </c>
      <c r="E133" s="0" t="n">
        <v>8.5</v>
      </c>
      <c r="F133" s="0" t="n">
        <v>8.7</v>
      </c>
      <c r="G133" s="0" t="n">
        <v>2.2</v>
      </c>
      <c r="H133" s="0" t="n">
        <v>3.1</v>
      </c>
      <c r="I133" s="0" t="n">
        <v>6.6</v>
      </c>
      <c r="J133" s="0" t="n">
        <v>4.479</v>
      </c>
      <c r="K133" s="0" t="n">
        <v>0.075</v>
      </c>
      <c r="L133" s="0" t="n">
        <v>1.9</v>
      </c>
      <c r="M133" s="0" t="n">
        <v>17.9</v>
      </c>
      <c r="N133" s="0" t="n">
        <v>0</v>
      </c>
      <c r="O133" s="0" t="n">
        <v>388</v>
      </c>
      <c r="P133" s="0" t="n">
        <v>140000</v>
      </c>
      <c r="AC133" s="0" t="n">
        <v>4.447</v>
      </c>
      <c r="AD133" s="0" t="n">
        <v>0.157</v>
      </c>
      <c r="AE133" s="0" t="n">
        <v>3.858</v>
      </c>
      <c r="AF133" s="0" t="n">
        <v>0.053</v>
      </c>
      <c r="AG133" s="0" t="n">
        <v>0.04</v>
      </c>
      <c r="AH133" s="0" t="n">
        <v>15.9</v>
      </c>
      <c r="AJ133" s="0" t="n">
        <v>21000</v>
      </c>
      <c r="BF133" s="0" t="n">
        <f aca="false">IF(E133&lt;11,-3.6797*E133^2+48.115*E133-53.83,280.92*EXP(-0.2027*E133))</f>
        <v>89.289175</v>
      </c>
      <c r="BG133" s="1" t="n">
        <f aca="false">32.208*LN(F133)+21.438</f>
        <v>91.1143080104746</v>
      </c>
      <c r="BH133" s="1" t="n">
        <f aca="false">IF(G133&lt;=2, -10*G133+100, 88.958*EXP(-0.0755*G133))</f>
        <v>75.3440041238757</v>
      </c>
      <c r="BI133" s="1" t="n">
        <f aca="false">IF(I133&lt;=100, 0.0053*(I133)^2-1.0332*I133+100.76, 122.82*EXP(-0.0092*I133))</f>
        <v>94.171748</v>
      </c>
      <c r="BJ133" s="0" t="n">
        <f aca="false">IF(P133&lt;=1000, -6.942*LN(P133)+107.59, -36.304*LN(P133)+310.72)</f>
        <v>-119.460534158576</v>
      </c>
      <c r="BK133" s="0" t="e">
        <f aca="false">BF133^0.04*BG133^0.22*BH133^0.51*BI133^0.06*BJ133^0.17</f>
        <v>#NUM!</v>
      </c>
      <c r="BL133" s="0" t="e">
        <f aca="false">IF(BK133&gt;=90, "Very Good", IF(BK133&gt;=80, "Good", IF(BK133&gt;=70, "Slightly Good", IF(BK133&gt;=60, "Average", IF(BK133&gt;=50, "Slightly Poor", IF(BK133&gt;=40, "Poor", "Very Poor"))))))</f>
        <v>#NUM!</v>
      </c>
      <c r="BM133" s="2" t="n">
        <f aca="false">IF(P133&lt;=1000, -6.942*LN(P133)+107.59, IF(AND(P133&gt;1000, P133&lt;=5213),-36.304*LN(P133)+310.72, IF(P133&gt;5213, 10)))</f>
        <v>10</v>
      </c>
      <c r="BN133" s="2" t="n">
        <f aca="false">BF133^0.04*BG133^0.22*BH133^0.51*BI133^0.06*BM133^0.17</f>
        <v>56.8684083918392</v>
      </c>
      <c r="BO133" s="3" t="str">
        <f aca="false">IF(BN133&gt;=90, "Very Good", IF(BN133&gt;=80, "Good", IF(BN133&gt;=70, "Slightly Good", IF(BN133&gt;=60, "Average", IF(BN133&gt;=50, "Slightly Poor", IF(BN133&gt;=40, "Poor", "Very Poor"))))))</f>
        <v>Slightly Poor</v>
      </c>
      <c r="BP133" s="2" t="n">
        <f aca="false">IF(AJ133&lt;=1000, -6.942*LN(AJ133)+107.59, IF(AND(AJ133&gt;1000, AJ133&lt;=5213),-36.304*LN(AJ133)+310.72, IF(AJ133&gt;5213, 10)))</f>
        <v>10</v>
      </c>
      <c r="BQ133" s="2" t="n">
        <f aca="false">BF133^0.04*BG133^0.22*BH133^0.51*BI133^0.06*BP133^0.17</f>
        <v>56.8684083918392</v>
      </c>
      <c r="BR133" s="0" t="str">
        <f aca="false">IF(BQ133&gt;=90, "Very Good", IF(BQ133&gt;=80, "Good", IF(BQ133&gt;=70, "Slightly Good", IF(BQ133&gt;=60, "Average", IF(BQ133&gt;=50, "Slightly Poor", IF(BQ133&gt;=40, "Poor", "Very Poor"))))))</f>
        <v>Slightly Poor</v>
      </c>
      <c r="BT133" s="2" t="n">
        <f aca="false">9.81*LN(AH133)+30.6</f>
        <v>57.7375904615089</v>
      </c>
      <c r="BU133" s="0" t="str">
        <f aca="false">IF(BT133&lt;30, "Clean water", IF(AND(BT133&gt;=30, BT133&lt;40), "Hypolimia", IF(AND(BT133&gt;=40,BT133&lt;50), "Mesotrophic", IF(AND(BT133&gt;=50, BT133&lt;70), "Eutrophic", IF(BT133&gt;70,"Hypertrophic")))))</f>
        <v>Eutrophic</v>
      </c>
      <c r="CM133" s="0" t="n">
        <f aca="false">IF(G133&gt;H133,1,0)</f>
        <v>0</v>
      </c>
      <c r="CO133" s="17" t="n">
        <f aca="false">14.652-0.41022*M133+0.007991*M133*M133-0.000077774*M133*M133*M133</f>
        <v>9.423398054614</v>
      </c>
      <c r="CP133" s="1" t="n">
        <f aca="false">F133/CO133*100</f>
        <v>92.323384299151</v>
      </c>
    </row>
    <row r="134" customFormat="false" ht="12.5" hidden="false" customHeight="false" outlineLevel="0" collapsed="false">
      <c r="A134" s="0" t="n">
        <v>133</v>
      </c>
      <c r="B134" s="15" t="s">
        <v>99</v>
      </c>
      <c r="C134" s="16" t="s">
        <v>100</v>
      </c>
      <c r="D134" s="0" t="s">
        <v>142</v>
      </c>
      <c r="E134" s="0" t="n">
        <v>7.7</v>
      </c>
      <c r="F134" s="0" t="n">
        <v>7.3</v>
      </c>
      <c r="G134" s="0" t="n">
        <v>6.1</v>
      </c>
      <c r="H134" s="0" t="n">
        <v>10.2</v>
      </c>
      <c r="I134" s="0" t="n">
        <v>49.3</v>
      </c>
      <c r="J134" s="0" t="n">
        <v>5.802</v>
      </c>
      <c r="K134" s="0" t="n">
        <v>0.563</v>
      </c>
      <c r="L134" s="0" t="n">
        <v>7.1</v>
      </c>
      <c r="M134" s="0" t="n">
        <v>19.5</v>
      </c>
      <c r="O134" s="0" t="n">
        <v>335</v>
      </c>
      <c r="BD134" s="0" t="n">
        <v>1.311</v>
      </c>
      <c r="BF134" s="0" t="n">
        <f aca="false">IF(E134&lt;11,-3.6797*E134^2+48.115*E134-53.83,280.92*EXP(-0.2027*E134))</f>
        <v>98.486087</v>
      </c>
      <c r="BG134" s="1" t="n">
        <f aca="false">32.208*LN(F134)+21.438</f>
        <v>85.4634570053551</v>
      </c>
      <c r="BH134" s="1" t="n">
        <f aca="false">IF(G134&lt;=2, -10*G134+100, 88.958*EXP(-0.0755*G134))</f>
        <v>56.1268522775095</v>
      </c>
      <c r="BI134" s="1" t="n">
        <f aca="false">IF(I134&lt;=100, 0.0053*(I134)^2-1.0332*I134+100.76, 122.82*EXP(-0.0092*I134))</f>
        <v>62.704837</v>
      </c>
      <c r="BJ134" s="0" t="e">
        <f aca="false">IF(P134&lt;=1000, -6.942*LN(P134)+107.59, -36.304*LN(P134)+310.72)</f>
        <v>#VALUE!</v>
      </c>
      <c r="BK134" s="0" t="e">
        <f aca="false">BF134^0.04*BG134^0.22*BH134^0.51*BI134^0.06*BJ134^0.17</f>
        <v>#VALUE!</v>
      </c>
      <c r="BL134" s="0" t="e">
        <f aca="false">IF(BK134&gt;=90, "Very Good", IF(BK134&gt;=80, "Good", IF(BK134&gt;=70, "Slightly Good", IF(BK134&gt;=60, "Average", IF(BK134&gt;=50, "Slightly Poor", IF(BK134&gt;=40, "Poor", "Very Poor"))))))</f>
        <v>#VALUE!</v>
      </c>
      <c r="BM134" s="2" t="e">
        <f aca="false">IF(P134&lt;=1000, -6.942*LN(P134)+107.59, IF(AND(P134&gt;1000, P134&lt;=5213),-36.304*LN(P134)+310.72, IF(P134&gt;5213, 10)))</f>
        <v>#VALUE!</v>
      </c>
      <c r="BN134" s="2" t="e">
        <f aca="false">BF134^0.04*BG134^0.22*BH134^0.51*BI134^0.06*BM134^0.17</f>
        <v>#VALUE!</v>
      </c>
      <c r="BO134" s="3" t="e">
        <f aca="false">IF(BN134&gt;=90, "Very Good", IF(BN134&gt;=80, "Good", IF(BN134&gt;=70, "Slightly Good", IF(BN134&gt;=60, "Average", IF(BN134&gt;=50, "Slightly Poor", IF(BN134&gt;=40, "Poor", "Very Poor"))))))</f>
        <v>#VALUE!</v>
      </c>
      <c r="BP134" s="2" t="e">
        <f aca="false">IF(AJ134&lt;=1000, -6.942*LN(AJ134)+107.59, IF(AND(AJ134&gt;1000, AJ134&lt;=5213),-36.304*LN(AJ134)+310.72, IF(AJ134&gt;5213, 10)))</f>
        <v>#VALUE!</v>
      </c>
      <c r="BQ134" s="2" t="e">
        <f aca="false">BF134^0.04*BG134^0.22*BH134^0.51*BI134^0.06*BP134^0.17</f>
        <v>#VALUE!</v>
      </c>
      <c r="BR134" s="0" t="e">
        <f aca="false">IF(BQ134&gt;=90, "Very Good", IF(BQ134&gt;=80, "Good", IF(BQ134&gt;=70, "Slightly Good", IF(BQ134&gt;=60, "Average", IF(BQ134&gt;=50, "Slightly Poor", IF(BQ134&gt;=40, "Poor", "Very Poor"))))))</f>
        <v>#VALUE!</v>
      </c>
      <c r="BT134" s="2" t="e">
        <f aca="false">9.81*LN(AH134)+30.6</f>
        <v>#VALUE!</v>
      </c>
      <c r="BU134" s="0" t="e">
        <f aca="false">IF(BT134&lt;30, "Clean water", IF(AND(BT134&gt;=30, BT134&lt;40), "Hypolimia", IF(AND(BT134&gt;=40,BT134&lt;50), "Mesotrophic", IF(AND(BT134&gt;=50, BT134&lt;70), "Eutrophic", IF(BT134&gt;70,"Hypertrophic")))))</f>
        <v>#VALUE!</v>
      </c>
      <c r="CM134" s="0" t="n">
        <f aca="false">IF(G134&gt;H134,1,0)</f>
        <v>0</v>
      </c>
      <c r="CO134" s="17" t="n">
        <f aca="false">14.652-0.41022*M134+0.007991*M134*M134-0.000077774*M134*M134*M134</f>
        <v>9.11460326175</v>
      </c>
      <c r="CP134" s="1" t="n">
        <f aca="false">F134/CO134*100</f>
        <v>80.0912534573491</v>
      </c>
    </row>
    <row r="135" customFormat="false" ht="12.5" hidden="false" customHeight="false" outlineLevel="0" collapsed="false">
      <c r="A135" s="0" t="n">
        <v>134</v>
      </c>
      <c r="B135" s="15" t="s">
        <v>101</v>
      </c>
      <c r="C135" s="16" t="s">
        <v>102</v>
      </c>
      <c r="D135" s="0" t="s">
        <v>142</v>
      </c>
      <c r="E135" s="0" t="n">
        <v>7.9</v>
      </c>
      <c r="F135" s="0" t="n">
        <v>9.6</v>
      </c>
      <c r="G135" s="0" t="n">
        <v>2.9</v>
      </c>
      <c r="H135" s="0" t="n">
        <v>5.1</v>
      </c>
      <c r="I135" s="0" t="n">
        <v>6</v>
      </c>
      <c r="J135" s="0" t="n">
        <v>3.308</v>
      </c>
      <c r="K135" s="0" t="n">
        <v>0.083</v>
      </c>
      <c r="L135" s="0" t="n">
        <v>2.7</v>
      </c>
      <c r="M135" s="0" t="n">
        <v>21.3</v>
      </c>
      <c r="N135" s="0" t="n">
        <v>0</v>
      </c>
      <c r="O135" s="0" t="n">
        <v>245</v>
      </c>
      <c r="P135" s="0" t="n">
        <v>8900</v>
      </c>
      <c r="AC135" s="0" t="n">
        <v>3.032</v>
      </c>
      <c r="AD135" s="0" t="n">
        <v>0.534</v>
      </c>
      <c r="AE135" s="0" t="n">
        <v>2.029</v>
      </c>
      <c r="AF135" s="0" t="n">
        <v>0.046</v>
      </c>
      <c r="AG135" s="0" t="n">
        <v>0.038</v>
      </c>
      <c r="AH135" s="0" t="n">
        <v>7.5</v>
      </c>
      <c r="AJ135" s="0" t="n">
        <v>580</v>
      </c>
      <c r="BF135" s="0" t="n">
        <f aca="false">IF(E135&lt;11,-3.6797*E135^2+48.115*E135-53.83,280.92*EXP(-0.2027*E135))</f>
        <v>96.6284230000001</v>
      </c>
      <c r="BG135" s="1" t="n">
        <f aca="false">32.208*LN(F135)+21.438</f>
        <v>94.2848658756438</v>
      </c>
      <c r="BH135" s="1" t="n">
        <f aca="false">IF(G135&lt;=2, -10*G135+100, 88.958*EXP(-0.0755*G135))</f>
        <v>71.4654665875093</v>
      </c>
      <c r="BI135" s="1" t="n">
        <f aca="false">IF(I135&lt;=100, 0.0053*(I135)^2-1.0332*I135+100.76, 122.82*EXP(-0.0092*I135))</f>
        <v>94.7516</v>
      </c>
      <c r="BJ135" s="0" t="n">
        <f aca="false">IF(P135&lt;=1000, -6.942*LN(P135)+107.59, -36.304*LN(P135)+310.72)</f>
        <v>-19.4215531988673</v>
      </c>
      <c r="BK135" s="0" t="e">
        <f aca="false">BF135^0.04*BG135^0.22*BH135^0.51*BI135^0.06*BJ135^0.17</f>
        <v>#NUM!</v>
      </c>
      <c r="BL135" s="0" t="e">
        <f aca="false">IF(BK135&gt;=90, "Very Good", IF(BK135&gt;=80, "Good", IF(BK135&gt;=70, "Slightly Good", IF(BK135&gt;=60, "Average", IF(BK135&gt;=50, "Slightly Poor", IF(BK135&gt;=40, "Poor", "Very Poor"))))))</f>
        <v>#NUM!</v>
      </c>
      <c r="BM135" s="2" t="n">
        <f aca="false">IF(P135&lt;=1000, -6.942*LN(P135)+107.59, IF(AND(P135&gt;1000, P135&lt;=5213),-36.304*LN(P135)+310.72, IF(P135&gt;5213, 10)))</f>
        <v>10</v>
      </c>
      <c r="BN135" s="2" t="n">
        <f aca="false">BF135^0.04*BG135^0.22*BH135^0.51*BI135^0.06*BM135^0.17</f>
        <v>55.9713400992142</v>
      </c>
      <c r="BO135" s="3" t="str">
        <f aca="false">IF(BN135&gt;=90, "Very Good", IF(BN135&gt;=80, "Good", IF(BN135&gt;=70, "Slightly Good", IF(BN135&gt;=60, "Average", IF(BN135&gt;=50, "Slightly Poor", IF(BN135&gt;=40, "Poor", "Very Poor"))))))</f>
        <v>Slightly Poor</v>
      </c>
      <c r="BP135" s="2" t="n">
        <f aca="false">IF(AJ135&lt;=1000, -6.942*LN(AJ135)+107.59, IF(AND(AJ135&gt;1000, AJ135&lt;=5213),-36.304*LN(AJ135)+310.72, IF(AJ135&gt;5213, 10)))</f>
        <v>63.4178589052221</v>
      </c>
      <c r="BQ135" s="2" t="n">
        <f aca="false">BF135^0.04*BG135^0.22*BH135^0.51*BI135^0.06*BP135^0.17</f>
        <v>76.619916259093</v>
      </c>
      <c r="BR135" s="0" t="str">
        <f aca="false">IF(BQ135&gt;=90, "Very Good", IF(BQ135&gt;=80, "Good", IF(BQ135&gt;=70, "Slightly Good", IF(BQ135&gt;=60, "Average", IF(BQ135&gt;=50, "Slightly Poor", IF(BQ135&gt;=40, "Poor", "Very Poor"))))))</f>
        <v>Slightly Good</v>
      </c>
      <c r="BT135" s="2" t="n">
        <f aca="false">9.81*LN(AH135)+30.6</f>
        <v>50.3661986315196</v>
      </c>
      <c r="BU135" s="0" t="str">
        <f aca="false">IF(BT135&lt;30, "Clean water", IF(AND(BT135&gt;=30, BT135&lt;40), "Hypolimia", IF(AND(BT135&gt;=40,BT135&lt;50), "Mesotrophic", IF(AND(BT135&gt;=50, BT135&lt;70), "Eutrophic", IF(BT135&gt;70,"Hypertrophic")))))</f>
        <v>Eutrophic</v>
      </c>
      <c r="CM135" s="0" t="n">
        <f aca="false">IF(G135&gt;H135,1,0)</f>
        <v>0</v>
      </c>
      <c r="CO135" s="17" t="n">
        <f aca="false">14.652-0.41022*M135+0.007991*M135*M135-0.000077774*M135*M135*M135</f>
        <v>8.788174196922</v>
      </c>
      <c r="CP135" s="1" t="n">
        <f aca="false">F135/CO135*100</f>
        <v>109.237707228907</v>
      </c>
    </row>
    <row r="136" customFormat="false" ht="12.5" hidden="false" customHeight="false" outlineLevel="0" collapsed="false">
      <c r="A136" s="0" t="n">
        <v>135</v>
      </c>
      <c r="B136" s="15" t="s">
        <v>103</v>
      </c>
      <c r="C136" s="16" t="s">
        <v>104</v>
      </c>
      <c r="D136" s="0" t="s">
        <v>142</v>
      </c>
      <c r="E136" s="0" t="n">
        <v>7.8</v>
      </c>
      <c r="F136" s="0" t="n">
        <v>10.2</v>
      </c>
      <c r="G136" s="0" t="n">
        <v>1.1</v>
      </c>
      <c r="H136" s="0" t="n">
        <v>1.4</v>
      </c>
      <c r="I136" s="0" t="n">
        <v>2</v>
      </c>
      <c r="J136" s="0" t="n">
        <v>4.315</v>
      </c>
      <c r="K136" s="0" t="n">
        <v>0.032</v>
      </c>
      <c r="L136" s="0" t="n">
        <v>1.5</v>
      </c>
      <c r="M136" s="0" t="n">
        <v>22.5</v>
      </c>
      <c r="N136" s="0" t="n">
        <v>0</v>
      </c>
      <c r="O136" s="0" t="n">
        <v>251</v>
      </c>
      <c r="P136" s="0" t="n">
        <v>18000</v>
      </c>
      <c r="AC136" s="0" t="n">
        <v>4.305</v>
      </c>
      <c r="AD136" s="0" t="n">
        <v>0.039</v>
      </c>
      <c r="AE136" s="0" t="n">
        <v>3.715</v>
      </c>
      <c r="AF136" s="0" t="n">
        <v>0.029</v>
      </c>
      <c r="AG136" s="0" t="n">
        <v>0.012</v>
      </c>
      <c r="AH136" s="0" t="n">
        <v>6.6</v>
      </c>
      <c r="AJ136" s="0" t="n">
        <v>350</v>
      </c>
      <c r="BF136" s="0" t="n">
        <f aca="false">IF(E136&lt;11,-3.6797*E136^2+48.115*E136-53.83,280.92*EXP(-0.2027*E136))</f>
        <v>97.5940520000001</v>
      </c>
      <c r="BG136" s="1" t="n">
        <f aca="false">32.208*LN(F136)+21.438</f>
        <v>96.2374636951076</v>
      </c>
      <c r="BH136" s="1" t="n">
        <f aca="false">IF(G136&lt;=2, -10*G136+100, 88.958*EXP(-0.0755*G136))</f>
        <v>89</v>
      </c>
      <c r="BI136" s="1" t="n">
        <f aca="false">IF(I136&lt;=100, 0.0053*(I136)^2-1.0332*I136+100.76, 122.82*EXP(-0.0092*I136))</f>
        <v>98.7148</v>
      </c>
      <c r="BJ136" s="0" t="n">
        <f aca="false">IF(P136&lt;=1000, -6.942*LN(P136)+107.59, -36.304*LN(P136)+310.72)</f>
        <v>-44.9912039468299</v>
      </c>
      <c r="BK136" s="0" t="e">
        <f aca="false">BF136^0.04*BG136^0.22*BH136^0.51*BI136^0.06*BJ136^0.17</f>
        <v>#NUM!</v>
      </c>
      <c r="BL136" s="0" t="e">
        <f aca="false">IF(BK136&gt;=90, "Very Good", IF(BK136&gt;=80, "Good", IF(BK136&gt;=70, "Slightly Good", IF(BK136&gt;=60, "Average", IF(BK136&gt;=50, "Slightly Poor", IF(BK136&gt;=40, "Poor", "Very Poor"))))))</f>
        <v>#NUM!</v>
      </c>
      <c r="BM136" s="2" t="n">
        <f aca="false">IF(P136&lt;=1000, -6.942*LN(P136)+107.59, IF(AND(P136&gt;1000, P136&lt;=5213),-36.304*LN(P136)+310.72, IF(P136&gt;5213, 10)))</f>
        <v>10</v>
      </c>
      <c r="BN136" s="2" t="n">
        <f aca="false">BF136^0.04*BG136^0.22*BH136^0.51*BI136^0.06*BM136^0.17</f>
        <v>63.0615281581117</v>
      </c>
      <c r="BO136" s="3" t="str">
        <f aca="false">IF(BN136&gt;=90, "Very Good", IF(BN136&gt;=80, "Good", IF(BN136&gt;=70, "Slightly Good", IF(BN136&gt;=60, "Average", IF(BN136&gt;=50, "Slightly Poor", IF(BN136&gt;=40, "Poor", "Very Poor"))))))</f>
        <v>Average</v>
      </c>
      <c r="BP136" s="2" t="n">
        <f aca="false">IF(AJ136&lt;=1000, -6.942*LN(AJ136)+107.59, IF(AND(AJ136&gt;1000, AJ136&lt;=5213),-36.304*LN(AJ136)+310.72, IF(AJ136&gt;5213, 10)))</f>
        <v>66.9242280415758</v>
      </c>
      <c r="BQ136" s="2" t="n">
        <f aca="false">BF136^0.04*BG136^0.22*BH136^0.51*BI136^0.06*BP136^0.17</f>
        <v>87.1191568637248</v>
      </c>
      <c r="BR136" s="0" t="str">
        <f aca="false">IF(BQ136&gt;=90, "Very Good", IF(BQ136&gt;=80, "Good", IF(BQ136&gt;=70, "Slightly Good", IF(BQ136&gt;=60, "Average", IF(BQ136&gt;=50, "Slightly Poor", IF(BQ136&gt;=40, "Poor", "Very Poor"))))))</f>
        <v>Good</v>
      </c>
      <c r="BT136" s="2" t="n">
        <f aca="false">9.81*LN(AH136)+30.6</f>
        <v>49.1121532570076</v>
      </c>
      <c r="BU136" s="0" t="str">
        <f aca="false">IF(BT136&lt;30, "Clean water", IF(AND(BT136&gt;=30, BT136&lt;40), "Hypolimia", IF(AND(BT136&gt;=40,BT136&lt;50), "Mesotrophic", IF(AND(BT136&gt;=50, BT136&lt;70), "Eutrophic", IF(BT136&gt;70,"Hypertrophic")))))</f>
        <v>Mesotrophic</v>
      </c>
      <c r="CM136" s="0" t="n">
        <f aca="false">IF(G136&gt;H136,1,0)</f>
        <v>0</v>
      </c>
      <c r="CO136" s="17" t="n">
        <f aca="false">14.652-0.41022*M136+0.007991*M136*M136-0.000077774*M136*M136*M136</f>
        <v>8.58159928125</v>
      </c>
      <c r="CP136" s="1" t="n">
        <f aca="false">F136/CO136*100</f>
        <v>118.858963996211</v>
      </c>
    </row>
    <row r="137" customFormat="false" ht="12.5" hidden="false" customHeight="false" outlineLevel="0" collapsed="false">
      <c r="A137" s="0" t="n">
        <v>136</v>
      </c>
      <c r="B137" s="15" t="s">
        <v>105</v>
      </c>
      <c r="C137" s="16" t="s">
        <v>106</v>
      </c>
      <c r="D137" s="0" t="s">
        <v>142</v>
      </c>
      <c r="E137" s="0" t="n">
        <v>8.4</v>
      </c>
      <c r="F137" s="0" t="n">
        <v>11.4</v>
      </c>
      <c r="G137" s="0" t="n">
        <v>1.1</v>
      </c>
      <c r="H137" s="0" t="n">
        <v>4.1</v>
      </c>
      <c r="I137" s="0" t="n">
        <v>5.4</v>
      </c>
      <c r="J137" s="0" t="n">
        <v>2.228</v>
      </c>
      <c r="K137" s="0" t="n">
        <v>0.022</v>
      </c>
      <c r="L137" s="0" t="n">
        <v>1.9</v>
      </c>
      <c r="M137" s="0" t="n">
        <v>19</v>
      </c>
      <c r="N137" s="0" t="n">
        <v>0</v>
      </c>
      <c r="O137" s="0" t="n">
        <v>208</v>
      </c>
      <c r="P137" s="0" t="n">
        <v>3800</v>
      </c>
      <c r="AC137" s="0" t="n">
        <v>2.002</v>
      </c>
      <c r="AD137" s="0" t="n">
        <v>0.016</v>
      </c>
      <c r="AE137" s="0" t="n">
        <v>1.782</v>
      </c>
      <c r="AF137" s="0" t="n">
        <v>0.011</v>
      </c>
      <c r="AG137" s="0" t="n">
        <v>0.009</v>
      </c>
      <c r="AH137" s="0" t="n">
        <v>11.7</v>
      </c>
      <c r="AJ137" s="0" t="n">
        <v>150</v>
      </c>
      <c r="BF137" s="0" t="n">
        <f aca="false">IF(E137&lt;11,-3.6797*E137^2+48.115*E137-53.83,280.92*EXP(-0.2027*E137))</f>
        <v>90.6963680000001</v>
      </c>
      <c r="BG137" s="1" t="n">
        <f aca="false">32.208*LN(F137)+21.438</f>
        <v>99.8198189507377</v>
      </c>
      <c r="BH137" s="1" t="n">
        <f aca="false">IF(G137&lt;=2, -10*G137+100, 88.958*EXP(-0.0755*G137))</f>
        <v>89</v>
      </c>
      <c r="BI137" s="1" t="n">
        <f aca="false">IF(I137&lt;=100, 0.0053*(I137)^2-1.0332*I137+100.76, 122.82*EXP(-0.0092*I137))</f>
        <v>95.335268</v>
      </c>
      <c r="BJ137" s="0" t="n">
        <f aca="false">IF(P137&lt;=1000, -6.942*LN(P137)+107.59, -36.304*LN(P137)+310.72)</f>
        <v>11.4749736251816</v>
      </c>
      <c r="BK137" s="0" t="n">
        <f aca="false">BF137^0.04*BG137^0.22*BH137^0.51*BI137^0.06*BJ137^0.17</f>
        <v>64.7490191903665</v>
      </c>
      <c r="BL137" s="0" t="str">
        <f aca="false">IF(BK137&gt;=90, "Very Good", IF(BK137&gt;=80, "Good", IF(BK137&gt;=70, "Slightly Good", IF(BK137&gt;=60, "Average", IF(BK137&gt;=50, "Slightly Poor", IF(BK137&gt;=40, "Poor", "Very Poor"))))))</f>
        <v>Average</v>
      </c>
      <c r="BM137" s="2" t="n">
        <f aca="false">IF(P137&lt;=1000, -6.942*LN(P137)+107.59, IF(AND(P137&gt;1000, P137&lt;=5213),-36.304*LN(P137)+310.72, IF(P137&gt;5213, 10)))</f>
        <v>11.4749736251816</v>
      </c>
      <c r="BN137" s="2" t="n">
        <f aca="false">BF137^0.04*BG137^0.22*BH137^0.51*BI137^0.06*BM137^0.17</f>
        <v>64.7490191903665</v>
      </c>
      <c r="BO137" s="3" t="str">
        <f aca="false">IF(BN137&gt;=90, "Very Good", IF(BN137&gt;=80, "Good", IF(BN137&gt;=70, "Slightly Good", IF(BN137&gt;=60, "Average", IF(BN137&gt;=50, "Slightly Poor", IF(BN137&gt;=40, "Poor", "Very Poor"))))))</f>
        <v>Average</v>
      </c>
      <c r="BP137" s="2" t="n">
        <f aca="false">IF(AJ137&lt;=1000, -6.942*LN(AJ137)+107.59, IF(AND(AJ137&gt;1000, AJ137&lt;=5213),-36.304*LN(AJ137)+310.72, IF(AJ137&gt;5213, 10)))</f>
        <v>72.8061697883838</v>
      </c>
      <c r="BQ137" s="2" t="n">
        <f aca="false">BF137^0.04*BG137^0.22*BH137^0.51*BI137^0.06*BP137^0.17</f>
        <v>88.6429084414563</v>
      </c>
      <c r="BR137" s="0" t="str">
        <f aca="false">IF(BQ137&gt;=90, "Very Good", IF(BQ137&gt;=80, "Good", IF(BQ137&gt;=70, "Slightly Good", IF(BQ137&gt;=60, "Average", IF(BQ137&gt;=50, "Slightly Poor", IF(BQ137&gt;=40, "Poor", "Very Poor"))))))</f>
        <v>Good</v>
      </c>
      <c r="BT137" s="2" t="n">
        <f aca="false">9.81*LN(AH137)+30.6</f>
        <v>54.7285665380944</v>
      </c>
      <c r="BU137" s="0" t="str">
        <f aca="false">IF(BT137&lt;30, "Clean water", IF(AND(BT137&gt;=30, BT137&lt;40), "Hypolimia", IF(AND(BT137&gt;=40,BT137&lt;50), "Mesotrophic", IF(AND(BT137&gt;=50, BT137&lt;70), "Eutrophic", IF(BT137&gt;70,"Hypertrophic")))))</f>
        <v>Eutrophic</v>
      </c>
      <c r="CM137" s="0" t="n">
        <f aca="false">IF(G137&gt;H137,1,0)</f>
        <v>0</v>
      </c>
      <c r="CO137" s="17" t="n">
        <f aca="false">14.652-0.41022*M137+0.007991*M137*M137-0.000077774*M137*M137*M137</f>
        <v>9.209119134</v>
      </c>
      <c r="CP137" s="1" t="n">
        <f aca="false">F137/CO137*100</f>
        <v>123.790341227222</v>
      </c>
    </row>
    <row r="138" customFormat="false" ht="12.5" hidden="false" customHeight="false" outlineLevel="0" collapsed="false">
      <c r="A138" s="0" t="n">
        <v>137</v>
      </c>
      <c r="B138" s="15" t="s">
        <v>107</v>
      </c>
      <c r="C138" s="16" t="s">
        <v>108</v>
      </c>
      <c r="D138" s="0" t="s">
        <v>142</v>
      </c>
      <c r="E138" s="0" t="n">
        <v>7.9</v>
      </c>
      <c r="F138" s="0" t="n">
        <v>9</v>
      </c>
      <c r="G138" s="0" t="n">
        <v>0.9</v>
      </c>
      <c r="H138" s="0" t="n">
        <v>1.9</v>
      </c>
      <c r="I138" s="0" t="n">
        <v>6.5</v>
      </c>
      <c r="J138" s="0" t="n">
        <v>5.206</v>
      </c>
      <c r="K138" s="0" t="n">
        <v>0.078</v>
      </c>
      <c r="L138" s="0" t="n">
        <v>1.3</v>
      </c>
      <c r="M138" s="0" t="n">
        <v>19.4</v>
      </c>
      <c r="N138" s="0" t="n">
        <v>0</v>
      </c>
      <c r="O138" s="0" t="n">
        <v>391</v>
      </c>
      <c r="P138" s="0" t="n">
        <v>22000</v>
      </c>
      <c r="AC138" s="0" t="n">
        <v>5.183</v>
      </c>
      <c r="AD138" s="0" t="n">
        <v>0.116</v>
      </c>
      <c r="AE138" s="0" t="n">
        <v>4.32</v>
      </c>
      <c r="AF138" s="0" t="n">
        <v>0.078</v>
      </c>
      <c r="AG138" s="0" t="n">
        <v>0.066</v>
      </c>
      <c r="AH138" s="0" t="n">
        <v>3</v>
      </c>
      <c r="AJ138" s="0" t="n">
        <v>1100</v>
      </c>
      <c r="BF138" s="0" t="n">
        <f aca="false">IF(E138&lt;11,-3.6797*E138^2+48.115*E138-53.83,280.92*EXP(-0.2027*E138))</f>
        <v>96.6284230000001</v>
      </c>
      <c r="BG138" s="1" t="n">
        <f aca="false">32.208*LN(F138)+21.438</f>
        <v>92.206209186845</v>
      </c>
      <c r="BH138" s="1" t="n">
        <f aca="false">IF(G138&lt;=2, -10*G138+100, 88.958*EXP(-0.0755*G138))</f>
        <v>91</v>
      </c>
      <c r="BI138" s="1" t="n">
        <f aca="false">IF(I138&lt;=100, 0.0053*(I138)^2-1.0332*I138+100.76, 122.82*EXP(-0.0092*I138))</f>
        <v>94.268125</v>
      </c>
      <c r="BJ138" s="0" t="n">
        <f aca="false">IF(P138&lt;=1000, -6.942*LN(P138)+107.59, -36.304*LN(P138)+310.72)</f>
        <v>-52.2763528748878</v>
      </c>
      <c r="BK138" s="0" t="e">
        <f aca="false">BF138^0.04*BG138^0.22*BH138^0.51*BI138^0.06*BJ138^0.17</f>
        <v>#NUM!</v>
      </c>
      <c r="BL138" s="0" t="e">
        <f aca="false">IF(BK138&gt;=90, "Very Good", IF(BK138&gt;=80, "Good", IF(BK138&gt;=70, "Slightly Good", IF(BK138&gt;=60, "Average", IF(BK138&gt;=50, "Slightly Poor", IF(BK138&gt;=40, "Poor", "Very Poor"))))))</f>
        <v>#NUM!</v>
      </c>
      <c r="BM138" s="2" t="n">
        <f aca="false">IF(P138&lt;=1000, -6.942*LN(P138)+107.59, IF(AND(P138&gt;1000, P138&lt;=5213),-36.304*LN(P138)+310.72, IF(P138&gt;5213, 10)))</f>
        <v>10</v>
      </c>
      <c r="BN138" s="2" t="n">
        <f aca="false">BF138^0.04*BG138^0.22*BH138^0.51*BI138^0.06*BM138^0.17</f>
        <v>62.9831583208378</v>
      </c>
      <c r="BO138" s="3" t="str">
        <f aca="false">IF(BN138&gt;=90, "Very Good", IF(BN138&gt;=80, "Good", IF(BN138&gt;=70, "Slightly Good", IF(BN138&gt;=60, "Average", IF(BN138&gt;=50, "Slightly Poor", IF(BN138&gt;=40, "Poor", "Very Poor"))))))</f>
        <v>Average</v>
      </c>
      <c r="BP138" s="2" t="n">
        <f aca="false">IF(AJ138&lt;=1000, -6.942*LN(AJ138)+107.59, IF(AND(AJ138&gt;1000, AJ138&lt;=5213),-36.304*LN(AJ138)+310.72, IF(AJ138&gt;5213, 10)))</f>
        <v>56.4807115842163</v>
      </c>
      <c r="BQ138" s="2" t="n">
        <f aca="false">BF138^0.04*BG138^0.22*BH138^0.51*BI138^0.06*BP138^0.17</f>
        <v>84.5371226540349</v>
      </c>
      <c r="BR138" s="0" t="str">
        <f aca="false">IF(BQ138&gt;=90, "Very Good", IF(BQ138&gt;=80, "Good", IF(BQ138&gt;=70, "Slightly Good", IF(BQ138&gt;=60, "Average", IF(BQ138&gt;=50, "Slightly Poor", IF(BQ138&gt;=40, "Poor", "Very Poor"))))))</f>
        <v>Good</v>
      </c>
      <c r="BT138" s="2" t="n">
        <f aca="false">9.81*LN(AH138)+30.6</f>
        <v>41.3773865518342</v>
      </c>
      <c r="BU138" s="0" t="str">
        <f aca="false">IF(BT138&lt;30, "Clean water", IF(AND(BT138&gt;=30, BT138&lt;40), "Hypolimia", IF(AND(BT138&gt;=40,BT138&lt;50), "Mesotrophic", IF(AND(BT138&gt;=50, BT138&lt;70), "Eutrophic", IF(BT138&gt;70,"Hypertrophic")))))</f>
        <v>Mesotrophic</v>
      </c>
      <c r="CM138" s="0" t="n">
        <f aca="false">IF(G138&gt;H138,1,0)</f>
        <v>0</v>
      </c>
      <c r="CO138" s="17" t="n">
        <f aca="false">14.652-0.41022*M138+0.007991*M138*M138-0.000077774*M138*M138*M138</f>
        <v>9.133366920784</v>
      </c>
      <c r="CP138" s="1" t="n">
        <f aca="false">F138/CO138*100</f>
        <v>98.5397836094758</v>
      </c>
    </row>
    <row r="139" customFormat="false" ht="12.5" hidden="false" customHeight="false" outlineLevel="0" collapsed="false">
      <c r="A139" s="0" t="n">
        <v>138</v>
      </c>
      <c r="B139" s="15" t="s">
        <v>109</v>
      </c>
      <c r="C139" s="16" t="s">
        <v>110</v>
      </c>
      <c r="D139" s="0" t="s">
        <v>142</v>
      </c>
      <c r="E139" s="0" t="n">
        <v>7.5</v>
      </c>
      <c r="F139" s="0" t="n">
        <v>9</v>
      </c>
      <c r="G139" s="0" t="n">
        <v>2.8</v>
      </c>
      <c r="H139" s="0" t="n">
        <v>6</v>
      </c>
      <c r="I139" s="0" t="n">
        <v>12.2</v>
      </c>
      <c r="J139" s="0" t="n">
        <v>6.346</v>
      </c>
      <c r="K139" s="0" t="n">
        <v>0.156</v>
      </c>
      <c r="L139" s="0" t="n">
        <v>5</v>
      </c>
      <c r="M139" s="0" t="n">
        <v>20.8</v>
      </c>
      <c r="O139" s="0" t="n">
        <v>383</v>
      </c>
      <c r="AC139" s="0" t="n">
        <v>6.205</v>
      </c>
      <c r="AD139" s="0" t="n">
        <v>0.404</v>
      </c>
      <c r="AE139" s="0" t="n">
        <v>5.207</v>
      </c>
      <c r="AF139" s="0" t="n">
        <v>0.099</v>
      </c>
      <c r="AG139" s="0" t="n">
        <v>0.055</v>
      </c>
      <c r="BD139" s="0" t="n">
        <v>4.36</v>
      </c>
      <c r="BF139" s="0" t="n">
        <f aca="false">IF(E139&lt;11,-3.6797*E139^2+48.115*E139-53.83,280.92*EXP(-0.2027*E139))</f>
        <v>100.049375</v>
      </c>
      <c r="BG139" s="1" t="n">
        <f aca="false">32.208*LN(F139)+21.438</f>
        <v>92.206209186845</v>
      </c>
      <c r="BH139" s="1" t="n">
        <f aca="false">IF(G139&lt;=2, -10*G139+100, 88.958*EXP(-0.0755*G139))</f>
        <v>72.0070728511501</v>
      </c>
      <c r="BI139" s="1" t="n">
        <f aca="false">IF(I139&lt;=100, 0.0053*(I139)^2-1.0332*I139+100.76, 122.82*EXP(-0.0092*I139))</f>
        <v>88.943812</v>
      </c>
      <c r="BJ139" s="0" t="e">
        <f aca="false">IF(P139&lt;=1000, -6.942*LN(P139)+107.59, -36.304*LN(P139)+310.72)</f>
        <v>#VALUE!</v>
      </c>
      <c r="BK139" s="0" t="e">
        <f aca="false">BF139^0.04*BG139^0.22*BH139^0.51*BI139^0.06*BJ139^0.17</f>
        <v>#VALUE!</v>
      </c>
      <c r="BL139" s="0" t="e">
        <f aca="false">IF(BK139&gt;=90, "Very Good", IF(BK139&gt;=80, "Good", IF(BK139&gt;=70, "Slightly Good", IF(BK139&gt;=60, "Average", IF(BK139&gt;=50, "Slightly Poor", IF(BK139&gt;=40, "Poor", "Very Poor"))))))</f>
        <v>#VALUE!</v>
      </c>
      <c r="BM139" s="2" t="e">
        <f aca="false">IF(P139&lt;=1000, -6.942*LN(P139)+107.59, IF(AND(P139&gt;1000, P139&lt;=5213),-36.304*LN(P139)+310.72, IF(P139&gt;5213, 10)))</f>
        <v>#VALUE!</v>
      </c>
      <c r="BN139" s="2" t="e">
        <f aca="false">BF139^0.04*BG139^0.22*BH139^0.51*BI139^0.06*BM139^0.17</f>
        <v>#VALUE!</v>
      </c>
      <c r="BO139" s="3" t="e">
        <f aca="false">IF(BN139&gt;=90, "Very Good", IF(BN139&gt;=80, "Good", IF(BN139&gt;=70, "Slightly Good", IF(BN139&gt;=60, "Average", IF(BN139&gt;=50, "Slightly Poor", IF(BN139&gt;=40, "Poor", "Very Poor"))))))</f>
        <v>#VALUE!</v>
      </c>
      <c r="BP139" s="2" t="e">
        <f aca="false">IF(AJ139&lt;=1000, -6.942*LN(AJ139)+107.59, IF(AND(AJ139&gt;1000, AJ139&lt;=5213),-36.304*LN(AJ139)+310.72, IF(AJ139&gt;5213, 10)))</f>
        <v>#VALUE!</v>
      </c>
      <c r="BQ139" s="2" t="e">
        <f aca="false">BF139^0.04*BG139^0.22*BH139^0.51*BI139^0.06*BP139^0.17</f>
        <v>#VALUE!</v>
      </c>
      <c r="BR139" s="0" t="e">
        <f aca="false">IF(BQ139&gt;=90, "Very Good", IF(BQ139&gt;=80, "Good", IF(BQ139&gt;=70, "Slightly Good", IF(BQ139&gt;=60, "Average", IF(BQ139&gt;=50, "Slightly Poor", IF(BQ139&gt;=40, "Poor", "Very Poor"))))))</f>
        <v>#VALUE!</v>
      </c>
      <c r="BT139" s="2" t="e">
        <f aca="false">9.81*LN(AH139)+30.6</f>
        <v>#VALUE!</v>
      </c>
      <c r="BU139" s="0" t="e">
        <f aca="false">IF(BT139&lt;30, "Clean water", IF(AND(BT139&gt;=30, BT139&lt;40), "Hypolimia", IF(AND(BT139&gt;=40,BT139&lt;50), "Mesotrophic", IF(AND(BT139&gt;=50, BT139&lt;70), "Eutrophic", IF(BT139&gt;70,"Hypertrophic")))))</f>
        <v>#VALUE!</v>
      </c>
      <c r="CM139" s="0" t="n">
        <f aca="false">IF(G139&gt;H139,1,0)</f>
        <v>0</v>
      </c>
      <c r="CO139" s="17" t="n">
        <f aca="false">14.652-0.41022*M139+0.007991*M139*M139-0.000077774*M139*M139*M139</f>
        <v>8.876768858112</v>
      </c>
      <c r="CP139" s="1" t="n">
        <f aca="false">F139/CO139*100</f>
        <v>101.388243220678</v>
      </c>
    </row>
    <row r="140" customFormat="false" ht="12.5" hidden="false" customHeight="false" outlineLevel="0" collapsed="false">
      <c r="A140" s="0" t="n">
        <v>139</v>
      </c>
      <c r="B140" s="15" t="s">
        <v>111</v>
      </c>
      <c r="C140" s="16" t="s">
        <v>112</v>
      </c>
      <c r="D140" s="0" t="s">
        <v>142</v>
      </c>
      <c r="E140" s="0" t="n">
        <v>7.7</v>
      </c>
      <c r="F140" s="0" t="n">
        <v>10.1</v>
      </c>
      <c r="G140" s="0" t="n">
        <v>1.1</v>
      </c>
      <c r="H140" s="0" t="n">
        <v>2.1</v>
      </c>
      <c r="I140" s="0" t="n">
        <v>3.1</v>
      </c>
      <c r="J140" s="0" t="n">
        <v>5.078</v>
      </c>
      <c r="K140" s="0" t="n">
        <v>0.043</v>
      </c>
      <c r="L140" s="0" t="n">
        <v>2.3</v>
      </c>
      <c r="M140" s="0" t="n">
        <v>24.7</v>
      </c>
      <c r="N140" s="0" t="n">
        <v>0</v>
      </c>
      <c r="O140" s="0" t="n">
        <v>390</v>
      </c>
      <c r="P140" s="0" t="n">
        <v>50000</v>
      </c>
      <c r="AC140" s="0" t="n">
        <v>4.987</v>
      </c>
      <c r="AD140" s="0" t="n">
        <v>0.101</v>
      </c>
      <c r="AE140" s="0" t="n">
        <v>4.099</v>
      </c>
      <c r="AF140" s="0" t="n">
        <v>0.041</v>
      </c>
      <c r="AG140" s="0" t="n">
        <v>0.028</v>
      </c>
      <c r="AH140" s="0" t="n">
        <v>13.3</v>
      </c>
      <c r="AJ140" s="0" t="n">
        <v>1100</v>
      </c>
      <c r="BF140" s="0" t="n">
        <f aca="false">IF(E140&lt;11,-3.6797*E140^2+48.115*E140-53.83,280.92*EXP(-0.2027*E140))</f>
        <v>98.486087</v>
      </c>
      <c r="BG140" s="1" t="n">
        <f aca="false">32.208*LN(F140)+21.438</f>
        <v>95.9201409312711</v>
      </c>
      <c r="BH140" s="1" t="n">
        <f aca="false">IF(G140&lt;=2, -10*G140+100, 88.958*EXP(-0.0755*G140))</f>
        <v>89</v>
      </c>
      <c r="BI140" s="1" t="n">
        <f aca="false">IF(I140&lt;=100, 0.0053*(I140)^2-1.0332*I140+100.76, 122.82*EXP(-0.0092*I140))</f>
        <v>97.608013</v>
      </c>
      <c r="BJ140" s="0" t="n">
        <f aca="false">IF(P140&lt;=1000, -6.942*LN(P140)+107.59, -36.304*LN(P140)+310.72)</f>
        <v>-82.0812308372309</v>
      </c>
      <c r="BK140" s="0" t="e">
        <f aca="false">BF140^0.04*BG140^0.22*BH140^0.51*BI140^0.06*BJ140^0.17</f>
        <v>#NUM!</v>
      </c>
      <c r="BL140" s="0" t="e">
        <f aca="false">IF(BK140&gt;=90, "Very Good", IF(BK140&gt;=80, "Good", IF(BK140&gt;=70, "Slightly Good", IF(BK140&gt;=60, "Average", IF(BK140&gt;=50, "Slightly Poor", IF(BK140&gt;=40, "Poor", "Very Poor"))))))</f>
        <v>#NUM!</v>
      </c>
      <c r="BM140" s="2" t="n">
        <f aca="false">IF(P140&lt;=1000, -6.942*LN(P140)+107.59, IF(AND(P140&gt;1000, P140&lt;=5213),-36.304*LN(P140)+310.72, IF(P140&gt;5213, 10)))</f>
        <v>10</v>
      </c>
      <c r="BN140" s="2" t="n">
        <f aca="false">BF140^0.04*BG140^0.22*BH140^0.51*BI140^0.06*BM140^0.17</f>
        <v>62.9960305317279</v>
      </c>
      <c r="BO140" s="3" t="str">
        <f aca="false">IF(BN140&gt;=90, "Very Good", IF(BN140&gt;=80, "Good", IF(BN140&gt;=70, "Slightly Good", IF(BN140&gt;=60, "Average", IF(BN140&gt;=50, "Slightly Poor", IF(BN140&gt;=40, "Poor", "Very Poor"))))))</f>
        <v>Average</v>
      </c>
      <c r="BP140" s="2" t="n">
        <f aca="false">IF(AJ140&lt;=1000, -6.942*LN(AJ140)+107.59, IF(AND(AJ140&gt;1000, AJ140&lt;=5213),-36.304*LN(AJ140)+310.72, IF(AJ140&gt;5213, 10)))</f>
        <v>56.4807115842163</v>
      </c>
      <c r="BQ140" s="2" t="n">
        <f aca="false">BF140^0.04*BG140^0.22*BH140^0.51*BI140^0.06*BP140^0.17</f>
        <v>84.5543999659363</v>
      </c>
      <c r="BR140" s="0" t="str">
        <f aca="false">IF(BQ140&gt;=90, "Very Good", IF(BQ140&gt;=80, "Good", IF(BQ140&gt;=70, "Slightly Good", IF(BQ140&gt;=60, "Average", IF(BQ140&gt;=50, "Slightly Poor", IF(BQ140&gt;=40, "Poor", "Very Poor"))))))</f>
        <v>Good</v>
      </c>
      <c r="BT140" s="2" t="n">
        <f aca="false">9.81*LN(AH140)+30.6</f>
        <v>55.9859651855838</v>
      </c>
      <c r="BU140" s="0" t="str">
        <f aca="false">IF(BT140&lt;30, "Clean water", IF(AND(BT140&gt;=30, BT140&lt;40), "Hypolimia", IF(AND(BT140&gt;=40,BT140&lt;50), "Mesotrophic", IF(AND(BT140&gt;=50, BT140&lt;70), "Eutrophic", IF(BT140&gt;70,"Hypertrophic")))))</f>
        <v>Eutrophic</v>
      </c>
      <c r="CM140" s="0" t="n">
        <f aca="false">IF(G140&gt;H140,1,0)</f>
        <v>0</v>
      </c>
      <c r="CO140" s="17" t="n">
        <f aca="false">14.652-0.41022*M140+0.007991*M140*M140-0.000077774*M140*M140*M140</f>
        <v>8.222801440398</v>
      </c>
      <c r="CP140" s="1" t="n">
        <f aca="false">F140/CO140*100</f>
        <v>122.829185080154</v>
      </c>
    </row>
    <row r="141" s="18" customFormat="true" ht="12.5" hidden="false" customHeight="false" outlineLevel="0" collapsed="false">
      <c r="A141" s="18" t="n">
        <v>140</v>
      </c>
      <c r="B141" s="19" t="s">
        <v>144</v>
      </c>
      <c r="C141" s="18" t="s">
        <v>114</v>
      </c>
      <c r="D141" s="18" t="s">
        <v>142</v>
      </c>
      <c r="E141" s="18" t="n">
        <v>7.7</v>
      </c>
      <c r="F141" s="18" t="n">
        <v>7.7</v>
      </c>
      <c r="G141" s="18" t="n">
        <v>9.3</v>
      </c>
      <c r="H141" s="18" t="n">
        <v>2.7</v>
      </c>
      <c r="I141" s="18" t="n">
        <v>3.3</v>
      </c>
      <c r="J141" s="18" t="n">
        <v>4.836</v>
      </c>
      <c r="K141" s="18" t="n">
        <v>0.056</v>
      </c>
      <c r="L141" s="18" t="n">
        <v>2.4</v>
      </c>
      <c r="M141" s="18" t="n">
        <v>21.4</v>
      </c>
      <c r="N141" s="18" t="n">
        <v>0</v>
      </c>
      <c r="O141" s="18" t="n">
        <v>202</v>
      </c>
      <c r="P141" s="18" t="n">
        <v>11000</v>
      </c>
      <c r="AC141" s="18" t="n">
        <v>4.744</v>
      </c>
      <c r="AD141" s="18" t="n">
        <v>0.694</v>
      </c>
      <c r="AE141" s="18" t="n">
        <v>3.324</v>
      </c>
      <c r="AF141" s="18" t="n">
        <v>0.038</v>
      </c>
      <c r="AG141" s="18" t="n">
        <v>0.017</v>
      </c>
      <c r="AH141" s="18" t="n">
        <v>4.7</v>
      </c>
      <c r="AJ141" s="18" t="n">
        <v>7000</v>
      </c>
      <c r="BF141" s="18" t="n">
        <f aca="false">IF(E141&lt;11,-3.6797*E141^2+48.115*E141-53.83,280.92*EXP(-0.2027*E141))</f>
        <v>98.486087</v>
      </c>
      <c r="BG141" s="20" t="n">
        <f aca="false">32.208*LN(F141)+21.438</f>
        <v>87.1816243519112</v>
      </c>
      <c r="BH141" s="20" t="n">
        <f aca="false">IF(G141&lt;=2, -10*G141+100, 88.958*EXP(-0.0755*G141))</f>
        <v>44.0803607253292</v>
      </c>
      <c r="BI141" s="20" t="n">
        <f aca="false">IF(I141&lt;=100, 0.0053*(I141)^2-1.0332*I141+100.76, 122.82*EXP(-0.0092*I141))</f>
        <v>97.408157</v>
      </c>
      <c r="BJ141" s="18" t="n">
        <f aca="false">IF(P141&lt;=1000, -6.942*LN(P141)+107.59, -36.304*LN(P141)+310.72)</f>
        <v>-27.1123376318395</v>
      </c>
      <c r="BK141" s="18" t="e">
        <f aca="false">BF141^0.04*BG141^0.22*BH141^0.51*BI141^0.06*BJ141^0.17</f>
        <v>#NUM!</v>
      </c>
      <c r="BL141" s="18" t="e">
        <f aca="false">IF(BK141&gt;=90, "Very Good", IF(BK141&gt;=80, "Good", IF(BK141&gt;=70, "Slightly Good", IF(BK141&gt;=60, "Average", IF(BK141&gt;=50, "Slightly Poor", IF(BK141&gt;=40, "Poor", "Very Poor"))))))</f>
        <v>#NUM!</v>
      </c>
      <c r="BM141" s="21" t="n">
        <f aca="false">IF(P141&lt;=1000, -6.942*LN(P141)+107.59, IF(AND(P141&gt;1000, P141&lt;=5213),-36.304*LN(P141)+310.72, IF(P141&gt;5213, 10)))</f>
        <v>10</v>
      </c>
      <c r="BN141" s="21" t="n">
        <f aca="false">BF141^0.04*BG141^0.22*BH141^0.51*BI141^0.06*BM141^0.17</f>
        <v>43.1031715219296</v>
      </c>
      <c r="BO141" s="22" t="str">
        <f aca="false">IF(BN141&gt;=90, "Very Good", IF(BN141&gt;=80, "Good", IF(BN141&gt;=70, "Slightly Good", IF(BN141&gt;=60, "Average", IF(BN141&gt;=50, "Slightly Poor", IF(BN141&gt;=40, "Poor", "Very Poor"))))))</f>
        <v>Poor</v>
      </c>
      <c r="BP141" s="21" t="n">
        <f aca="false">IF(AJ141&lt;=1000, -6.942*LN(AJ141)+107.59, IF(AND(AJ141&gt;1000, AJ141&lt;=5213),-36.304*LN(AJ141)+310.72, IF(AJ141&gt;5213, 10)))</f>
        <v>10</v>
      </c>
      <c r="BQ141" s="21" t="n">
        <f aca="false">BF141^0.04*BG141^0.22*BH141^0.51*BI141^0.06*BP141^0.17</f>
        <v>43.1031715219296</v>
      </c>
      <c r="BR141" s="18" t="str">
        <f aca="false">IF(BQ141&gt;=90, "Very Good", IF(BQ141&gt;=80, "Good", IF(BQ141&gt;=70, "Slightly Good", IF(BQ141&gt;=60, "Average", IF(BQ141&gt;=50, "Slightly Poor", IF(BQ141&gt;=40, "Poor", "Very Poor"))))))</f>
        <v>Poor</v>
      </c>
      <c r="BT141" s="21" t="n">
        <f aca="false">9.81*LN(AH141)+30.6</f>
        <v>45.7815882105041</v>
      </c>
      <c r="BU141" s="18" t="str">
        <f aca="false">IF(BT141&lt;30, "Clean water", IF(AND(BT141&gt;=30, BT141&lt;40), "Hypolimia", IF(AND(BT141&gt;=40,BT141&lt;50), "Mesotrophic", IF(AND(BT141&gt;=50, BT141&lt;70), "Eutrophic", IF(BT141&gt;70,"Hypertrophic")))))</f>
        <v>Mesotrophic</v>
      </c>
      <c r="CM141" s="18" t="n">
        <f aca="false">IF(G141&gt;H141,1,0)</f>
        <v>1</v>
      </c>
      <c r="CO141" s="17" t="n">
        <f aca="false">14.652-0.41022*M141+0.007991*M141*M141-0.000077774*M141*M141*M141</f>
        <v>8.770638405744</v>
      </c>
      <c r="CP141" s="1" t="n">
        <f aca="false">F141/CO141*100</f>
        <v>87.7929250276374</v>
      </c>
    </row>
    <row r="142" s="18" customFormat="true" ht="12.5" hidden="false" customHeight="false" outlineLevel="0" collapsed="false">
      <c r="A142" s="18" t="n">
        <v>141</v>
      </c>
      <c r="B142" s="19" t="s">
        <v>139</v>
      </c>
      <c r="C142" s="18" t="s">
        <v>116</v>
      </c>
      <c r="D142" s="18" t="s">
        <v>142</v>
      </c>
      <c r="E142" s="18" t="n">
        <v>7.2</v>
      </c>
      <c r="F142" s="18" t="n">
        <v>5.9</v>
      </c>
      <c r="G142" s="18" t="n">
        <v>10.7</v>
      </c>
      <c r="H142" s="18" t="n">
        <v>5.4</v>
      </c>
      <c r="I142" s="18" t="n">
        <v>4</v>
      </c>
      <c r="J142" s="18" t="n">
        <v>11.873</v>
      </c>
      <c r="K142" s="18" t="n">
        <v>0.192</v>
      </c>
      <c r="L142" s="18" t="n">
        <v>4.3</v>
      </c>
      <c r="M142" s="18" t="n">
        <v>23.4</v>
      </c>
      <c r="N142" s="18" t="n">
        <v>0</v>
      </c>
      <c r="O142" s="18" t="n">
        <v>516</v>
      </c>
      <c r="P142" s="18" t="n">
        <v>500000</v>
      </c>
      <c r="AC142" s="18" t="n">
        <v>11.772</v>
      </c>
      <c r="AD142" s="18" t="n">
        <v>4.687</v>
      </c>
      <c r="AE142" s="18" t="n">
        <v>5.634</v>
      </c>
      <c r="AF142" s="18" t="n">
        <v>0.164</v>
      </c>
      <c r="AG142" s="18" t="n">
        <v>0.162</v>
      </c>
      <c r="AH142" s="18" t="n">
        <v>6.7</v>
      </c>
      <c r="AJ142" s="18" t="n">
        <v>60000</v>
      </c>
      <c r="BF142" s="18" t="n">
        <f aca="false">IF(E142&lt;11,-3.6797*E142^2+48.115*E142-53.83,280.92*EXP(-0.2027*E142))</f>
        <v>101.842352</v>
      </c>
      <c r="BG142" s="20" t="n">
        <f aca="false">32.208*LN(F142)+21.438</f>
        <v>78.6056653181632</v>
      </c>
      <c r="BH142" s="20" t="n">
        <f aca="false">IF(G142&lt;=2, -10*G142+100, 88.958*EXP(-0.0755*G142))</f>
        <v>39.6588588056105</v>
      </c>
      <c r="BI142" s="20" t="n">
        <f aca="false">IF(I142&lt;=100, 0.0053*(I142)^2-1.0332*I142+100.76, 122.82*EXP(-0.0092*I142))</f>
        <v>96.712</v>
      </c>
      <c r="BJ142" s="18" t="n">
        <f aca="false">IF(P142&lt;=1000, -6.942*LN(P142)+107.59, -36.304*LN(P142)+310.72)</f>
        <v>-165.674280053287</v>
      </c>
      <c r="BK142" s="18" t="e">
        <f aca="false">BF142^0.04*BG142^0.22*BH142^0.51*BI142^0.06*BJ142^0.17</f>
        <v>#NUM!</v>
      </c>
      <c r="BL142" s="18" t="e">
        <f aca="false">IF(BK142&gt;=90, "Very Good", IF(BK142&gt;=80, "Good", IF(BK142&gt;=70, "Slightly Good", IF(BK142&gt;=60, "Average", IF(BK142&gt;=50, "Slightly Poor", IF(BK142&gt;=40, "Poor", "Very Poor"))))))</f>
        <v>#NUM!</v>
      </c>
      <c r="BM142" s="21" t="n">
        <f aca="false">IF(P142&lt;=1000, -6.942*LN(P142)+107.59, IF(AND(P142&gt;1000, P142&lt;=5213),-36.304*LN(P142)+310.72, IF(P142&gt;5213, 10)))</f>
        <v>10</v>
      </c>
      <c r="BN142" s="21" t="n">
        <f aca="false">BF142^0.04*BG142^0.22*BH142^0.51*BI142^0.06*BM142^0.17</f>
        <v>39.9575925389796</v>
      </c>
      <c r="BO142" s="22" t="str">
        <f aca="false">IF(BN142&gt;=90, "Very Good", IF(BN142&gt;=80, "Good", IF(BN142&gt;=70, "Slightly Good", IF(BN142&gt;=60, "Average", IF(BN142&gt;=50, "Slightly Poor", IF(BN142&gt;=40, "Poor", "Very Poor"))))))</f>
        <v>Very Poor</v>
      </c>
      <c r="BP142" s="21" t="n">
        <f aca="false">IF(AJ142&lt;=1000, -6.942*LN(AJ142)+107.59, IF(AND(AJ142&gt;1000, AJ142&lt;=5213),-36.304*LN(AJ142)+310.72, IF(AJ142&gt;5213, 10)))</f>
        <v>10</v>
      </c>
      <c r="BQ142" s="21" t="n">
        <f aca="false">BF142^0.04*BG142^0.22*BH142^0.51*BI142^0.06*BP142^0.17</f>
        <v>39.9575925389796</v>
      </c>
      <c r="BR142" s="18" t="str">
        <f aca="false">IF(BQ142&gt;=90, "Very Good", IF(BQ142&gt;=80, "Good", IF(BQ142&gt;=70, "Slightly Good", IF(BQ142&gt;=60, "Average", IF(BQ142&gt;=50, "Slightly Poor", IF(BQ142&gt;=40, "Poor", "Very Poor"))))))</f>
        <v>Very Poor</v>
      </c>
      <c r="BT142" s="21" t="n">
        <f aca="false">9.81*LN(AH142)+30.6</f>
        <v>49.2596748339538</v>
      </c>
      <c r="BU142" s="18" t="str">
        <f aca="false">IF(BT142&lt;30, "Clean water", IF(AND(BT142&gt;=30, BT142&lt;40), "Hypolimia", IF(AND(BT142&gt;=40,BT142&lt;50), "Mesotrophic", IF(AND(BT142&gt;=50, BT142&lt;70), "Eutrophic", IF(BT142&gt;70,"Hypertrophic")))))</f>
        <v>Mesotrophic</v>
      </c>
      <c r="CM142" s="18" t="n">
        <f aca="false">IF(G142&gt;H142,1,0)</f>
        <v>1</v>
      </c>
      <c r="CO142" s="17" t="n">
        <f aca="false">14.652-0.41022*M142+0.007991*M142*M142-0.000077774*M142*M142*M142</f>
        <v>8.431893164304</v>
      </c>
      <c r="CP142" s="1" t="n">
        <f aca="false">F142/CO142*100</f>
        <v>69.9724235712255</v>
      </c>
    </row>
    <row r="143" customFormat="false" ht="12.5" hidden="false" customHeight="false" outlineLevel="0" collapsed="false">
      <c r="A143" s="0" t="n">
        <v>142</v>
      </c>
      <c r="B143" s="15" t="s">
        <v>117</v>
      </c>
      <c r="C143" s="16" t="s">
        <v>118</v>
      </c>
      <c r="D143" s="0" t="s">
        <v>142</v>
      </c>
      <c r="E143" s="0" t="n">
        <v>8.1</v>
      </c>
      <c r="F143" s="0" t="n">
        <v>10.6</v>
      </c>
      <c r="G143" s="0" t="n">
        <v>0.3</v>
      </c>
      <c r="H143" s="0" t="n">
        <v>0.6</v>
      </c>
      <c r="I143" s="0" t="n">
        <v>0.8</v>
      </c>
      <c r="J143" s="0" t="n">
        <v>2.136</v>
      </c>
      <c r="K143" s="0" t="n">
        <v>0.02</v>
      </c>
      <c r="L143" s="0" t="n">
        <v>1.2</v>
      </c>
      <c r="M143" s="0" t="n">
        <v>20</v>
      </c>
      <c r="N143" s="0" t="n">
        <v>0</v>
      </c>
      <c r="O143" s="0" t="n">
        <v>212</v>
      </c>
      <c r="P143" s="0" t="n">
        <v>39</v>
      </c>
      <c r="AC143" s="0" t="n">
        <v>2.108</v>
      </c>
      <c r="AD143" s="0" t="n">
        <v>0.049</v>
      </c>
      <c r="AE143" s="0" t="n">
        <v>1.741</v>
      </c>
      <c r="AF143" s="0" t="n">
        <v>0.014</v>
      </c>
      <c r="AG143" s="0" t="n">
        <v>0</v>
      </c>
      <c r="AH143" s="0" t="n">
        <v>3.1</v>
      </c>
      <c r="AJ143" s="0" t="n">
        <v>6</v>
      </c>
      <c r="BF143" s="0" t="n">
        <f aca="false">IF(E143&lt;11,-3.6797*E143^2+48.115*E143-53.83,280.92*EXP(-0.2027*E143))</f>
        <v>94.476383</v>
      </c>
      <c r="BG143" s="1" t="n">
        <f aca="false">32.208*LN(F143)+21.438</f>
        <v>97.4763856680092</v>
      </c>
      <c r="BH143" s="1" t="n">
        <f aca="false">IF(G143&lt;=2, -10*G143+100, 88.958*EXP(-0.0755*G143))</f>
        <v>97</v>
      </c>
      <c r="BI143" s="1" t="n">
        <f aca="false">IF(I143&lt;=100, 0.0053*(I143)^2-1.0332*I143+100.76, 122.82*EXP(-0.0092*I143))</f>
        <v>99.936832</v>
      </c>
      <c r="BJ143" s="0" t="n">
        <f aca="false">IF(P143&lt;=1000, -6.942*LN(P143)+107.59, -36.304*LN(P143)+310.72)</f>
        <v>82.157555052568</v>
      </c>
      <c r="BK143" s="0" t="n">
        <f aca="false">BF143^0.04*BG143^0.22*BH143^0.51*BI143^0.06*BJ143^0.17</f>
        <v>94.4708879655182</v>
      </c>
      <c r="BL143" s="0" t="str">
        <f aca="false">IF(BK143&gt;=90, "Very Good", IF(BK143&gt;=80, "Good", IF(BK143&gt;=70, "Slightly Good", IF(BK143&gt;=60, "Average", IF(BK143&gt;=50, "Slightly Poor", IF(BK143&gt;=40, "Poor", "Very Poor"))))))</f>
        <v>Very Good</v>
      </c>
      <c r="BM143" s="2" t="n">
        <f aca="false">IF(P143&lt;=1000, -6.942*LN(P143)+107.59, IF(AND(P143&gt;1000, P143&lt;=5213),-36.304*LN(P143)+310.72, IF(P143&gt;5213, 10)))</f>
        <v>82.157555052568</v>
      </c>
      <c r="BN143" s="2" t="n">
        <f aca="false">BF143^0.04*BG143^0.22*BH143^0.51*BI143^0.06*BM143^0.17</f>
        <v>94.4708879655182</v>
      </c>
      <c r="BO143" s="3" t="str">
        <f aca="false">IF(BN143&gt;=90, "Very Good", IF(BN143&gt;=80, "Good", IF(BN143&gt;=70, "Slightly Good", IF(BN143&gt;=60, "Average", IF(BN143&gt;=50, "Slightly Poor", IF(BN143&gt;=40, "Poor", "Very Poor"))))))</f>
        <v>Very Good</v>
      </c>
      <c r="BP143" s="2" t="n">
        <f aca="false">IF(AJ143&lt;=1000, -6.942*LN(AJ143)+107.59, IF(AND(AJ143&gt;1000, AJ143&lt;=5213),-36.304*LN(AJ143)+310.72, IF(AJ143&gt;5213, 10)))</f>
        <v>95.1516057646188</v>
      </c>
      <c r="BQ143" s="2" t="n">
        <f aca="false">BF143^0.04*BG143^0.22*BH143^0.51*BI143^0.06*BP143^0.17</f>
        <v>96.8587058528903</v>
      </c>
      <c r="BR143" s="0" t="str">
        <f aca="false">IF(BQ143&gt;=90, "Very Good", IF(BQ143&gt;=80, "Good", IF(BQ143&gt;=70, "Slightly Good", IF(BQ143&gt;=60, "Average", IF(BQ143&gt;=50, "Slightly Poor", IF(BQ143&gt;=40, "Poor", "Very Poor"))))))</f>
        <v>Very Good</v>
      </c>
      <c r="BT143" s="2" t="n">
        <f aca="false">9.81*LN(AH143)+30.6</f>
        <v>41.6990547137277</v>
      </c>
      <c r="BU143" s="0" t="str">
        <f aca="false">IF(BT143&lt;30, "Clean water", IF(AND(BT143&gt;=30, BT143&lt;40), "Hypolimia", IF(AND(BT143&gt;=40,BT143&lt;50), "Mesotrophic", IF(AND(BT143&gt;=50, BT143&lt;70), "Eutrophic", IF(BT143&gt;70,"Hypertrophic")))))</f>
        <v>Mesotrophic</v>
      </c>
      <c r="CM143" s="0" t="n">
        <f aca="false">IF(G143&gt;H143,1,0)</f>
        <v>0</v>
      </c>
      <c r="CO143" s="17" t="n">
        <f aca="false">14.652-0.41022*M143+0.007991*M143*M143-0.000077774*M143*M143*M143</f>
        <v>9.021808</v>
      </c>
      <c r="CP143" s="1" t="n">
        <f aca="false">F143/CO143*100</f>
        <v>117.493078992592</v>
      </c>
    </row>
    <row r="144" customFormat="false" ht="12.5" hidden="false" customHeight="false" outlineLevel="0" collapsed="false">
      <c r="A144" s="0" t="n">
        <v>143</v>
      </c>
      <c r="B144" s="15" t="s">
        <v>119</v>
      </c>
      <c r="C144" s="16" t="s">
        <v>120</v>
      </c>
      <c r="D144" s="0" t="s">
        <v>142</v>
      </c>
      <c r="E144" s="0" t="n">
        <v>8</v>
      </c>
      <c r="F144" s="0" t="n">
        <v>9.5</v>
      </c>
      <c r="G144" s="0" t="n">
        <v>1.1</v>
      </c>
      <c r="H144" s="0" t="n">
        <v>1.1</v>
      </c>
      <c r="I144" s="0" t="n">
        <v>1.5</v>
      </c>
      <c r="J144" s="0" t="n">
        <v>2.298</v>
      </c>
      <c r="K144" s="0" t="n">
        <v>0.028</v>
      </c>
      <c r="L144" s="0" t="n">
        <v>1.2</v>
      </c>
      <c r="M144" s="0" t="n">
        <v>23</v>
      </c>
      <c r="N144" s="0" t="n">
        <v>0</v>
      </c>
      <c r="O144" s="0" t="n">
        <v>233</v>
      </c>
      <c r="P144" s="0" t="n">
        <v>4700</v>
      </c>
      <c r="AC144" s="0" t="n">
        <v>2.084</v>
      </c>
      <c r="AD144" s="0" t="n">
        <v>0.065</v>
      </c>
      <c r="AE144" s="0" t="n">
        <v>0.12</v>
      </c>
      <c r="AF144" s="0" t="n">
        <v>0.024</v>
      </c>
      <c r="AG144" s="0" t="n">
        <v>0.012</v>
      </c>
      <c r="AH144" s="0" t="n">
        <v>3.4</v>
      </c>
      <c r="AJ144" s="0" t="n">
        <v>2000</v>
      </c>
      <c r="BF144" s="0" t="n">
        <f aca="false">IF(E144&lt;11,-3.6797*E144^2+48.115*E144-53.83,280.92*EXP(-0.2027*E144))</f>
        <v>95.5892</v>
      </c>
      <c r="BG144" s="1" t="n">
        <f aca="false">32.208*LN(F144)+21.438</f>
        <v>93.947606249518</v>
      </c>
      <c r="BH144" s="1" t="n">
        <f aca="false">IF(G144&lt;=2, -10*G144+100, 88.958*EXP(-0.0755*G144))</f>
        <v>89</v>
      </c>
      <c r="BI144" s="1" t="n">
        <f aca="false">IF(I144&lt;=100, 0.0053*(I144)^2-1.0332*I144+100.76, 122.82*EXP(-0.0092*I144))</f>
        <v>99.222125</v>
      </c>
      <c r="BJ144" s="0" t="n">
        <f aca="false">IF(P144&lt;=1000, -6.942*LN(P144)+107.59, -36.304*LN(P144)+310.72)</f>
        <v>3.75814303540642</v>
      </c>
      <c r="BK144" s="0" t="n">
        <f aca="false">BF144^0.04*BG144^0.22*BH144^0.51*BI144^0.06*BJ144^0.17</f>
        <v>53.0862548907779</v>
      </c>
      <c r="BL144" s="0" t="str">
        <f aca="false">IF(BK144&gt;=90, "Very Good", IF(BK144&gt;=80, "Good", IF(BK144&gt;=70, "Slightly Good", IF(BK144&gt;=60, "Average", IF(BK144&gt;=50, "Slightly Poor", IF(BK144&gt;=40, "Poor", "Very Poor"))))))</f>
        <v>Slightly Poor</v>
      </c>
      <c r="BM144" s="2" t="n">
        <f aca="false">IF(P144&lt;=1000, -6.942*LN(P144)+107.59, IF(AND(P144&gt;1000, P144&lt;=5213),-36.304*LN(P144)+310.72, IF(P144&gt;5213, 10)))</f>
        <v>3.75814303540642</v>
      </c>
      <c r="BN144" s="2" t="n">
        <f aca="false">BF144^0.04*BG144^0.22*BH144^0.51*BI144^0.06*BM144^0.17</f>
        <v>53.0862548907779</v>
      </c>
      <c r="BO144" s="3" t="str">
        <f aca="false">IF(BN144&gt;=90, "Very Good", IF(BN144&gt;=80, "Good", IF(BN144&gt;=70, "Slightly Good", IF(BN144&gt;=60, "Average", IF(BN144&gt;=50, "Slightly Poor", IF(BN144&gt;=40, "Poor", "Very Poor"))))))</f>
        <v>Slightly Poor</v>
      </c>
      <c r="BP144" s="2" t="n">
        <f aca="false">IF(AJ144&lt;=1000, -6.942*LN(AJ144)+107.59, IF(AND(AJ144&gt;1000, AJ144&lt;=5213),-36.304*LN(AJ144)+310.72, IF(AJ144&gt;5213, 10)))</f>
        <v>34.7768371087843</v>
      </c>
      <c r="BQ144" s="2" t="n">
        <f aca="false">BF144^0.04*BG144^0.22*BH144^0.51*BI144^0.06*BP144^0.17</f>
        <v>77.4918340700103</v>
      </c>
      <c r="BR144" s="0" t="str">
        <f aca="false">IF(BQ144&gt;=90, "Very Good", IF(BQ144&gt;=80, "Good", IF(BQ144&gt;=70, "Slightly Good", IF(BQ144&gt;=60, "Average", IF(BQ144&gt;=50, "Slightly Poor", IF(BQ144&gt;=40, "Poor", "Very Poor"))))))</f>
        <v>Slightly Good</v>
      </c>
      <c r="BT144" s="2" t="n">
        <f aca="false">9.81*LN(AH144)+30.6</f>
        <v>42.605236984213</v>
      </c>
      <c r="BU144" s="0" t="str">
        <f aca="false">IF(BT144&lt;30, "Clean water", IF(AND(BT144&gt;=30, BT144&lt;40), "Hypolimia", IF(AND(BT144&gt;=40,BT144&lt;50), "Mesotrophic", IF(AND(BT144&gt;=50, BT144&lt;70), "Eutrophic", IF(BT144&gt;70,"Hypertrophic")))))</f>
        <v>Mesotrophic</v>
      </c>
      <c r="CM144" s="0" t="n">
        <f aca="false">IF(G144&gt;H144,1,0)</f>
        <v>0</v>
      </c>
      <c r="CO144" s="17" t="n">
        <f aca="false">14.652-0.41022*M144+0.007991*M144*M144-0.000077774*M144*M144*M144</f>
        <v>8.497902742</v>
      </c>
      <c r="CP144" s="1" t="n">
        <f aca="false">F144/CO144*100</f>
        <v>111.792289090898</v>
      </c>
    </row>
    <row r="145" s="18" customFormat="true" ht="12.5" hidden="false" customHeight="false" outlineLevel="0" collapsed="false">
      <c r="A145" s="18" t="n">
        <v>144</v>
      </c>
      <c r="B145" s="19" t="s">
        <v>145</v>
      </c>
      <c r="C145" s="18" t="s">
        <v>122</v>
      </c>
      <c r="D145" s="18" t="s">
        <v>142</v>
      </c>
      <c r="E145" s="18" t="n">
        <v>8</v>
      </c>
      <c r="F145" s="18" t="n">
        <v>8</v>
      </c>
      <c r="G145" s="18" t="n">
        <v>1.6</v>
      </c>
      <c r="H145" s="18" t="n">
        <v>1.5</v>
      </c>
      <c r="I145" s="18" t="n">
        <v>3.4</v>
      </c>
      <c r="J145" s="18" t="n">
        <v>2.133</v>
      </c>
      <c r="K145" s="18" t="n">
        <v>0.033</v>
      </c>
      <c r="L145" s="18" t="n">
        <v>1.6</v>
      </c>
      <c r="M145" s="18" t="n">
        <v>25.3</v>
      </c>
      <c r="N145" s="18" t="n">
        <v>0</v>
      </c>
      <c r="O145" s="18" t="n">
        <v>267</v>
      </c>
      <c r="P145" s="18" t="n">
        <v>8400</v>
      </c>
      <c r="AC145" s="18" t="n">
        <v>2.053</v>
      </c>
      <c r="AD145" s="18" t="n">
        <v>0.226</v>
      </c>
      <c r="AE145" s="18" t="n">
        <v>1.41</v>
      </c>
      <c r="AF145" s="18" t="n">
        <v>0.031</v>
      </c>
      <c r="AG145" s="18" t="n">
        <v>0.02</v>
      </c>
      <c r="AH145" s="18" t="n">
        <v>3.8</v>
      </c>
      <c r="AJ145" s="18" t="n">
        <v>2500</v>
      </c>
      <c r="BF145" s="18" t="n">
        <f aca="false">IF(E145&lt;11,-3.6797*E145^2+48.115*E145-53.83,280.92*EXP(-0.2027*E145))</f>
        <v>95.5892</v>
      </c>
      <c r="BG145" s="20" t="n">
        <f aca="false">32.208*LN(F145)+21.438</f>
        <v>88.4126531744242</v>
      </c>
      <c r="BH145" s="20" t="n">
        <f aca="false">IF(G145&lt;=2, -10*G145+100, 88.958*EXP(-0.0755*G145))</f>
        <v>84</v>
      </c>
      <c r="BI145" s="20" t="n">
        <f aca="false">IF(I145&lt;=100, 0.0053*(I145)^2-1.0332*I145+100.76, 122.82*EXP(-0.0092*I145))</f>
        <v>97.308388</v>
      </c>
      <c r="BJ145" s="18" t="n">
        <f aca="false">IF(P145&lt;=1000, -6.942*LN(P145)+107.59, -36.304*LN(P145)+310.72)</f>
        <v>-17.3224714973193</v>
      </c>
      <c r="BK145" s="18" t="e">
        <f aca="false">BF145^0.04*BG145^0.22*BH145^0.51*BI145^0.06*BJ145^0.17</f>
        <v>#NUM!</v>
      </c>
      <c r="BL145" s="18" t="e">
        <f aca="false">IF(BK145&gt;=90, "Very Good", IF(BK145&gt;=80, "Good", IF(BK145&gt;=70, "Slightly Good", IF(BK145&gt;=60, "Average", IF(BK145&gt;=50, "Slightly Poor", IF(BK145&gt;=40, "Poor", "Very Poor"))))))</f>
        <v>#NUM!</v>
      </c>
      <c r="BM145" s="21" t="n">
        <f aca="false">IF(P145&lt;=1000, -6.942*LN(P145)+107.59, IF(AND(P145&gt;1000, P145&lt;=5213),-36.304*LN(P145)+310.72, IF(P145&gt;5213, 10)))</f>
        <v>10</v>
      </c>
      <c r="BN145" s="21" t="n">
        <f aca="false">BF145^0.04*BG145^0.22*BH145^0.51*BI145^0.06*BM145^0.17</f>
        <v>59.9958179759036</v>
      </c>
      <c r="BO145" s="22" t="str">
        <f aca="false">IF(BN145&gt;=90, "Very Good", IF(BN145&gt;=80, "Good", IF(BN145&gt;=70, "Slightly Good", IF(BN145&gt;=60, "Average", IF(BN145&gt;=50, "Slightly Poor", IF(BN145&gt;=40, "Poor", "Very Poor"))))))</f>
        <v>Slightly Poor</v>
      </c>
      <c r="BP145" s="21" t="n">
        <f aca="false">IF(AJ145&lt;=1000, -6.942*LN(AJ145)+107.59, IF(AND(AJ145&gt;1000, AJ145&lt;=5213),-36.304*LN(AJ145)+310.72, IF(AJ145&gt;5213, 10)))</f>
        <v>26.6758336218732</v>
      </c>
      <c r="BQ145" s="21" t="n">
        <f aca="false">BF145^0.04*BG145^0.22*BH145^0.51*BI145^0.06*BP145^0.17</f>
        <v>70.8860927808601</v>
      </c>
      <c r="BR145" s="18" t="str">
        <f aca="false">IF(BQ145&gt;=90, "Very Good", IF(BQ145&gt;=80, "Good", IF(BQ145&gt;=70, "Slightly Good", IF(BQ145&gt;=60, "Average", IF(BQ145&gt;=50, "Slightly Poor", IF(BQ145&gt;=40, "Poor", "Very Poor"))))))</f>
        <v>Slightly Good</v>
      </c>
      <c r="BT145" s="21" t="n">
        <f aca="false">9.81*LN(AH145)+30.6</f>
        <v>43.6963604646443</v>
      </c>
      <c r="BU145" s="18" t="str">
        <f aca="false">IF(BT145&lt;30, "Clean water", IF(AND(BT145&gt;=30, BT145&lt;40), "Hypolimia", IF(AND(BT145&gt;=40,BT145&lt;50), "Mesotrophic", IF(AND(BT145&gt;=50, BT145&lt;70), "Eutrophic", IF(BT145&gt;70,"Hypertrophic")))))</f>
        <v>Mesotrophic</v>
      </c>
      <c r="CM145" s="18" t="n">
        <f aca="false">IF(G145&gt;H145,1,0)</f>
        <v>1</v>
      </c>
      <c r="CO145" s="17" t="n">
        <f aca="false">14.652-0.41022*M145+0.007991*M145*M145-0.000077774*M145*M145*M145</f>
        <v>8.128899490602</v>
      </c>
      <c r="CP145" s="1" t="n">
        <f aca="false">F145/CO145*100</f>
        <v>98.4143057648699</v>
      </c>
    </row>
    <row r="146" customFormat="false" ht="12.5" hidden="false" customHeight="false" outlineLevel="0" collapsed="false">
      <c r="A146" s="0" t="n">
        <v>145</v>
      </c>
      <c r="B146" s="15" t="s">
        <v>140</v>
      </c>
      <c r="C146" s="16" t="s">
        <v>141</v>
      </c>
      <c r="D146" s="0" t="s">
        <v>142</v>
      </c>
      <c r="E146" s="0" t="n">
        <v>8.1</v>
      </c>
      <c r="F146" s="0" t="n">
        <v>7.8</v>
      </c>
      <c r="G146" s="0" t="n">
        <v>5.3</v>
      </c>
      <c r="H146" s="0" t="n">
        <v>7.1</v>
      </c>
      <c r="I146" s="0" t="n">
        <v>75.4</v>
      </c>
      <c r="J146" s="0" t="n">
        <v>4.686</v>
      </c>
      <c r="K146" s="0" t="n">
        <v>0.269</v>
      </c>
      <c r="L146" s="0" t="n">
        <v>6.2</v>
      </c>
      <c r="M146" s="0" t="n">
        <v>19</v>
      </c>
      <c r="O146" s="0" t="n">
        <v>837</v>
      </c>
      <c r="BD146" s="0" t="n">
        <v>0.199</v>
      </c>
      <c r="BF146" s="0" t="n">
        <f aca="false">IF(E146&lt;11,-3.6797*E146^2+48.115*E146-53.83,280.92*EXP(-0.2027*E146))</f>
        <v>94.476383</v>
      </c>
      <c r="BG146" s="1" t="n">
        <f aca="false">32.208*LN(F146)+21.438</f>
        <v>87.5972172148662</v>
      </c>
      <c r="BH146" s="1" t="n">
        <f aca="false">IF(G146&lt;=2, -10*G146+100, 88.958*EXP(-0.0755*G146))</f>
        <v>59.6213867764478</v>
      </c>
      <c r="BI146" s="1" t="n">
        <f aca="false">IF(I146&lt;=100, 0.0053*(I146)^2-1.0332*I146+100.76, 122.82*EXP(-0.0092*I146))</f>
        <v>52.988068</v>
      </c>
      <c r="BJ146" s="0" t="e">
        <f aca="false">IF(P146&lt;=1000, -6.942*LN(P146)+107.59, -36.304*LN(P146)+310.72)</f>
        <v>#VALUE!</v>
      </c>
      <c r="BK146" s="0" t="e">
        <f aca="false">BF146^0.04*BG146^0.22*BH146^0.51*BI146^0.06*BJ146^0.17</f>
        <v>#VALUE!</v>
      </c>
      <c r="BL146" s="0" t="e">
        <f aca="false">IF(BK146&gt;=90, "Very Good", IF(BK146&gt;=80, "Good", IF(BK146&gt;=70, "Slightly Good", IF(BK146&gt;=60, "Average", IF(BK146&gt;=50, "Slightly Poor", IF(BK146&gt;=40, "Poor", "Very Poor"))))))</f>
        <v>#VALUE!</v>
      </c>
      <c r="BM146" s="2" t="e">
        <f aca="false">IF(P146&lt;=1000, -6.942*LN(P146)+107.59, IF(AND(P146&gt;1000, P146&lt;=5213),-36.304*LN(P146)+310.72, IF(P146&gt;5213, 10)))</f>
        <v>#VALUE!</v>
      </c>
      <c r="BN146" s="2" t="e">
        <f aca="false">BF146^0.04*BG146^0.22*BH146^0.51*BI146^0.06*BM146^0.17</f>
        <v>#VALUE!</v>
      </c>
      <c r="BO146" s="3" t="e">
        <f aca="false">IF(BN146&gt;=90, "Very Good", IF(BN146&gt;=80, "Good", IF(BN146&gt;=70, "Slightly Good", IF(BN146&gt;=60, "Average", IF(BN146&gt;=50, "Slightly Poor", IF(BN146&gt;=40, "Poor", "Very Poor"))))))</f>
        <v>#VALUE!</v>
      </c>
      <c r="BP146" s="2" t="e">
        <f aca="false">IF(AJ146&lt;=1000, -6.942*LN(AJ146)+107.59, IF(AND(AJ146&gt;1000, AJ146&lt;=5213),-36.304*LN(AJ146)+310.72, IF(AJ146&gt;5213, 10)))</f>
        <v>#VALUE!</v>
      </c>
      <c r="BQ146" s="2" t="e">
        <f aca="false">BF146^0.04*BG146^0.22*BH146^0.51*BI146^0.06*BP146^0.17</f>
        <v>#VALUE!</v>
      </c>
      <c r="BR146" s="0" t="e">
        <f aca="false">IF(BQ146&gt;=90, "Very Good", IF(BQ146&gt;=80, "Good", IF(BQ146&gt;=70, "Slightly Good", IF(BQ146&gt;=60, "Average", IF(BQ146&gt;=50, "Slightly Poor", IF(BQ146&gt;=40, "Poor", "Very Poor"))))))</f>
        <v>#VALUE!</v>
      </c>
      <c r="BT146" s="2" t="e">
        <f aca="false">9.81*LN(AH146)+30.6</f>
        <v>#VALUE!</v>
      </c>
      <c r="BU146" s="0" t="e">
        <f aca="false">IF(BT146&lt;30, "Clean water", IF(AND(BT146&gt;=30, BT146&lt;40), "Hypolimia", IF(AND(BT146&gt;=40,BT146&lt;50), "Mesotrophic", IF(AND(BT146&gt;=50, BT146&lt;70), "Eutrophic", IF(BT146&gt;70,"Hypertrophic")))))</f>
        <v>#VALUE!</v>
      </c>
      <c r="CM146" s="0" t="n">
        <f aca="false">IF(G146&gt;H146,1,0)</f>
        <v>0</v>
      </c>
      <c r="CO146" s="17" t="n">
        <f aca="false">14.652-0.41022*M146+0.007991*M146*M146-0.000077774*M146*M146*M146</f>
        <v>9.209119134</v>
      </c>
      <c r="CP146" s="1" t="n">
        <f aca="false">F146/CO146*100</f>
        <v>84.6986545238888</v>
      </c>
    </row>
    <row r="147" customFormat="false" ht="12.5" hidden="false" customHeight="false" outlineLevel="0" collapsed="false">
      <c r="A147" s="0" t="n">
        <v>146</v>
      </c>
      <c r="B147" s="15" t="s">
        <v>123</v>
      </c>
      <c r="C147" s="16" t="s">
        <v>124</v>
      </c>
      <c r="D147" s="0" t="s">
        <v>142</v>
      </c>
      <c r="E147" s="0" t="n">
        <v>7.8</v>
      </c>
      <c r="F147" s="0" t="n">
        <v>7.8</v>
      </c>
      <c r="G147" s="0" t="n">
        <v>2</v>
      </c>
      <c r="H147" s="0" t="n">
        <v>5.1</v>
      </c>
      <c r="I147" s="0" t="n">
        <v>2.7</v>
      </c>
      <c r="J147" s="0" t="n">
        <v>6.764</v>
      </c>
      <c r="K147" s="0" t="n">
        <v>0.147</v>
      </c>
      <c r="L147" s="0" t="n">
        <v>3.8</v>
      </c>
      <c r="M147" s="0" t="n">
        <v>21.9</v>
      </c>
      <c r="N147" s="0" t="n">
        <v>0</v>
      </c>
      <c r="O147" s="0" t="n">
        <v>497</v>
      </c>
      <c r="P147" s="0" t="n">
        <v>60000</v>
      </c>
      <c r="AC147" s="0" t="n">
        <v>6.715</v>
      </c>
      <c r="AD147" s="0" t="n">
        <v>1.852</v>
      </c>
      <c r="AE147" s="0" t="n">
        <v>3.616</v>
      </c>
      <c r="AF147" s="0" t="n">
        <v>0.119</v>
      </c>
      <c r="AG147" s="0" t="n">
        <v>0.109</v>
      </c>
      <c r="AH147" s="0" t="n">
        <v>6</v>
      </c>
      <c r="AJ147" s="0" t="n">
        <v>9000</v>
      </c>
      <c r="BF147" s="0" t="n">
        <f aca="false">IF(E147&lt;11,-3.6797*E147^2+48.115*E147-53.83,280.92*EXP(-0.2027*E147))</f>
        <v>97.5940520000001</v>
      </c>
      <c r="BG147" s="1" t="n">
        <f aca="false">32.208*LN(F147)+21.438</f>
        <v>87.5972172148662</v>
      </c>
      <c r="BH147" s="1" t="n">
        <f aca="false">IF(G147&lt;=2, -10*G147+100, 88.958*EXP(-0.0755*G147))</f>
        <v>80</v>
      </c>
      <c r="BI147" s="1" t="n">
        <f aca="false">IF(I147&lt;=100, 0.0053*(I147)^2-1.0332*I147+100.76, 122.82*EXP(-0.0092*I147))</f>
        <v>98.008997</v>
      </c>
      <c r="BJ147" s="0" t="n">
        <f aca="false">IF(P147&lt;=1000, -6.942*LN(P147)+107.59, -36.304*LN(P147)+310.72)</f>
        <v>-88.7002326350786</v>
      </c>
      <c r="BK147" s="0" t="e">
        <f aca="false">BF147^0.04*BG147^0.22*BH147^0.51*BI147^0.06*BJ147^0.17</f>
        <v>#NUM!</v>
      </c>
      <c r="BL147" s="0" t="e">
        <f aca="false">IF(BK147&gt;=90, "Very Good", IF(BK147&gt;=80, "Good", IF(BK147&gt;=70, "Slightly Good", IF(BK147&gt;=60, "Average", IF(BK147&gt;=50, "Slightly Poor", IF(BK147&gt;=40, "Poor", "Very Poor"))))))</f>
        <v>#NUM!</v>
      </c>
      <c r="BM147" s="2" t="n">
        <f aca="false">IF(P147&lt;=1000, -6.942*LN(P147)+107.59, IF(AND(P147&gt;1000, P147&lt;=5213),-36.304*LN(P147)+310.72, IF(P147&gt;5213, 10)))</f>
        <v>10</v>
      </c>
      <c r="BN147" s="2" t="n">
        <f aca="false">BF147^0.04*BG147^0.22*BH147^0.51*BI147^0.06*BM147^0.17</f>
        <v>58.4758646482227</v>
      </c>
      <c r="BO147" s="3" t="str">
        <f aca="false">IF(BN147&gt;=90, "Very Good", IF(BN147&gt;=80, "Good", IF(BN147&gt;=70, "Slightly Good", IF(BN147&gt;=60, "Average", IF(BN147&gt;=50, "Slightly Poor", IF(BN147&gt;=40, "Poor", "Very Poor"))))))</f>
        <v>Slightly Poor</v>
      </c>
      <c r="BP147" s="2" t="n">
        <f aca="false">IF(AJ147&lt;=1000, -6.942*LN(AJ147)+107.59, IF(AND(AJ147&gt;1000, AJ147&lt;=5213),-36.304*LN(AJ147)+310.72, IF(AJ147&gt;5213, 10)))</f>
        <v>10</v>
      </c>
      <c r="BQ147" s="2" t="n">
        <f aca="false">BF147^0.04*BG147^0.22*BH147^0.51*BI147^0.06*BP147^0.17</f>
        <v>58.4758646482227</v>
      </c>
      <c r="BR147" s="0" t="str">
        <f aca="false">IF(BQ147&gt;=90, "Very Good", IF(BQ147&gt;=80, "Good", IF(BQ147&gt;=70, "Slightly Good", IF(BQ147&gt;=60, "Average", IF(BQ147&gt;=50, "Slightly Poor", IF(BQ147&gt;=40, "Poor", "Very Poor"))))))</f>
        <v>Slightly Poor</v>
      </c>
      <c r="BT147" s="2" t="n">
        <f aca="false">9.81*LN(AH147)+30.6</f>
        <v>48.1771603931272</v>
      </c>
      <c r="BU147" s="0" t="str">
        <f aca="false">IF(BT147&lt;30, "Clean water", IF(AND(BT147&gt;=30, BT147&lt;40), "Hypolimia", IF(AND(BT147&gt;=40,BT147&lt;50), "Mesotrophic", IF(AND(BT147&gt;=50, BT147&lt;70), "Eutrophic", IF(BT147&gt;70,"Hypertrophic")))))</f>
        <v>Mesotrophic</v>
      </c>
      <c r="CM147" s="0" t="n">
        <f aca="false">IF(G147&gt;H147,1,0)</f>
        <v>0</v>
      </c>
      <c r="CO147" s="17" t="n">
        <f aca="false">14.652-0.41022*M147+0.007991*M147*M147-0.000077774*M147*M147*M147</f>
        <v>8.683849489734</v>
      </c>
      <c r="CP147" s="1" t="n">
        <f aca="false">F147/CO147*100</f>
        <v>89.8219160663841</v>
      </c>
    </row>
    <row r="148" customFormat="false" ht="12.5" hidden="false" customHeight="false" outlineLevel="0" collapsed="false">
      <c r="A148" s="0" t="n">
        <v>147</v>
      </c>
      <c r="B148" s="15" t="s">
        <v>125</v>
      </c>
      <c r="C148" s="16" t="s">
        <v>126</v>
      </c>
      <c r="D148" s="0" t="s">
        <v>142</v>
      </c>
      <c r="E148" s="0" t="n">
        <v>8</v>
      </c>
      <c r="F148" s="0" t="n">
        <v>9.3</v>
      </c>
      <c r="G148" s="0" t="n">
        <v>2.3</v>
      </c>
      <c r="H148" s="0" t="n">
        <v>3.6</v>
      </c>
      <c r="I148" s="0" t="n">
        <v>5.3</v>
      </c>
      <c r="J148" s="0" t="n">
        <v>9.034</v>
      </c>
      <c r="K148" s="0" t="n">
        <v>0.051</v>
      </c>
      <c r="L148" s="0" t="n">
        <v>1.9</v>
      </c>
      <c r="M148" s="0" t="n">
        <v>20.2</v>
      </c>
      <c r="N148" s="0" t="n">
        <v>0</v>
      </c>
      <c r="O148" s="0" t="n">
        <v>472</v>
      </c>
      <c r="P148" s="0" t="n">
        <v>14000</v>
      </c>
      <c r="AC148" s="0" t="n">
        <v>8.96</v>
      </c>
      <c r="AD148" s="0" t="n">
        <v>1.474</v>
      </c>
      <c r="AE148" s="0" t="n">
        <v>5.757</v>
      </c>
      <c r="AF148" s="0" t="n">
        <v>0.046</v>
      </c>
      <c r="AG148" s="0" t="n">
        <v>0.027</v>
      </c>
      <c r="AH148" s="0" t="n">
        <v>28.3</v>
      </c>
      <c r="AJ148" s="0" t="n">
        <v>1200</v>
      </c>
      <c r="BF148" s="0" t="n">
        <f aca="false">IF(E148&lt;11,-3.6797*E148^2+48.115*E148-53.83,280.92*EXP(-0.2027*E148))</f>
        <v>95.5892</v>
      </c>
      <c r="BG148" s="1" t="n">
        <f aca="false">32.208*LN(F148)+21.438</f>
        <v>93.2623038003278</v>
      </c>
      <c r="BH148" s="1" t="n">
        <f aca="false">IF(G148&lt;=2, -10*G148+100, 88.958*EXP(-0.0755*G148))</f>
        <v>74.7772988969374</v>
      </c>
      <c r="BI148" s="1" t="n">
        <f aca="false">IF(I148&lt;=100, 0.0053*(I148)^2-1.0332*I148+100.76, 122.82*EXP(-0.0092*I148))</f>
        <v>95.432917</v>
      </c>
      <c r="BJ148" s="0" t="n">
        <f aca="false">IF(P148&lt;=1000, -6.942*LN(P148)+107.59, -36.304*LN(P148)+310.72)</f>
        <v>-35.8674849425199</v>
      </c>
      <c r="BK148" s="0" t="e">
        <f aca="false">BF148^0.04*BG148^0.22*BH148^0.51*BI148^0.06*BJ148^0.17</f>
        <v>#NUM!</v>
      </c>
      <c r="BL148" s="0" t="e">
        <f aca="false">IF(BK148&gt;=90, "Very Good", IF(BK148&gt;=80, "Good", IF(BK148&gt;=70, "Slightly Good", IF(BK148&gt;=60, "Average", IF(BK148&gt;=50, "Slightly Poor", IF(BK148&gt;=40, "Poor", "Very Poor"))))))</f>
        <v>#NUM!</v>
      </c>
      <c r="BM148" s="2" t="n">
        <f aca="false">IF(P148&lt;=1000, -6.942*LN(P148)+107.59, IF(AND(P148&gt;1000, P148&lt;=5213),-36.304*LN(P148)+310.72, IF(P148&gt;5213, 10)))</f>
        <v>10</v>
      </c>
      <c r="BN148" s="2" t="n">
        <f aca="false">BF148^0.04*BG148^0.22*BH148^0.51*BI148^0.06*BM148^0.17</f>
        <v>57.1420978004793</v>
      </c>
      <c r="BO148" s="3" t="str">
        <f aca="false">IF(BN148&gt;=90, "Very Good", IF(BN148&gt;=80, "Good", IF(BN148&gt;=70, "Slightly Good", IF(BN148&gt;=60, "Average", IF(BN148&gt;=50, "Slightly Poor", IF(BN148&gt;=40, "Poor", "Very Poor"))))))</f>
        <v>Slightly Poor</v>
      </c>
      <c r="BP148" s="2" t="n">
        <f aca="false">IF(AJ148&lt;=1000, -6.942*LN(AJ148)+107.59, IF(AND(AJ148&gt;1000, AJ148&lt;=5213),-36.304*LN(AJ148)+310.72, IF(AJ148&gt;5213, 10)))</f>
        <v>53.3218505539848</v>
      </c>
      <c r="BQ148" s="2" t="n">
        <f aca="false">BF148^0.04*BG148^0.22*BH148^0.51*BI148^0.06*BP148^0.17</f>
        <v>75.9504001693194</v>
      </c>
      <c r="BR148" s="0" t="str">
        <f aca="false">IF(BQ148&gt;=90, "Very Good", IF(BQ148&gt;=80, "Good", IF(BQ148&gt;=70, "Slightly Good", IF(BQ148&gt;=60, "Average", IF(BQ148&gt;=50, "Slightly Poor", IF(BQ148&gt;=40, "Poor", "Very Poor"))))))</f>
        <v>Slightly Good</v>
      </c>
      <c r="BT148" s="2" t="n">
        <f aca="false">9.81*LN(AH148)+30.6</f>
        <v>63.3934743036086</v>
      </c>
      <c r="BU148" s="0" t="str">
        <f aca="false">IF(BT148&lt;30, "Clean water", IF(AND(BT148&gt;=30, BT148&lt;40), "Hypolimia", IF(AND(BT148&gt;=40,BT148&lt;50), "Mesotrophic", IF(AND(BT148&gt;=50, BT148&lt;70), "Eutrophic", IF(BT148&gt;70,"Hypertrophic")))))</f>
        <v>Eutrophic</v>
      </c>
      <c r="CM148" s="0" t="n">
        <f aca="false">IF(G148&gt;H148,1,0)</f>
        <v>0</v>
      </c>
      <c r="CO148" s="17" t="n">
        <f aca="false">14.652-0.41022*M148+0.007991*M148*M148-0.000077774*M148*M148*M148</f>
        <v>8.985158600208</v>
      </c>
      <c r="CP148" s="1" t="n">
        <f aca="false">F148/CO148*100</f>
        <v>103.504016053592</v>
      </c>
    </row>
    <row r="149" customFormat="false" ht="12.5" hidden="false" customHeight="false" outlineLevel="0" collapsed="false">
      <c r="A149" s="0" t="n">
        <v>148</v>
      </c>
      <c r="B149" s="15" t="s">
        <v>72</v>
      </c>
      <c r="C149" s="16" t="s">
        <v>73</v>
      </c>
      <c r="D149" s="0" t="s">
        <v>146</v>
      </c>
      <c r="E149" s="0" t="n">
        <v>7.7</v>
      </c>
      <c r="F149" s="0" t="n">
        <v>8.5</v>
      </c>
      <c r="G149" s="0" t="n">
        <v>3.3</v>
      </c>
      <c r="H149" s="0" t="n">
        <v>6</v>
      </c>
      <c r="I149" s="0" t="n">
        <v>30.5</v>
      </c>
      <c r="J149" s="0" t="n">
        <v>3.851</v>
      </c>
      <c r="K149" s="0" t="n">
        <v>0.093</v>
      </c>
      <c r="L149" s="0" t="n">
        <v>2.6</v>
      </c>
      <c r="M149" s="0" t="n">
        <v>24.7</v>
      </c>
      <c r="N149" s="0" t="n">
        <v>0</v>
      </c>
      <c r="O149" s="0" t="n">
        <v>319</v>
      </c>
      <c r="P149" s="0" t="n">
        <v>16240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</v>
      </c>
      <c r="AC149" s="0" t="n">
        <v>3.687</v>
      </c>
      <c r="AD149" s="0" t="n">
        <v>0.605</v>
      </c>
      <c r="AE149" s="0" t="n">
        <v>2.849</v>
      </c>
      <c r="AF149" s="0" t="n">
        <v>0.056</v>
      </c>
      <c r="AG149" s="0" t="n">
        <v>0.021</v>
      </c>
      <c r="AH149" s="0" t="n">
        <v>24.8</v>
      </c>
      <c r="AJ149" s="0" t="n">
        <v>1243</v>
      </c>
      <c r="AP149" s="0" t="n">
        <v>0</v>
      </c>
      <c r="AY149" s="0" t="n">
        <v>0</v>
      </c>
      <c r="BF149" s="0" t="n">
        <f aca="false">IF(E149&lt;11,-3.6797*E149^2+48.115*E149-53.83,280.92*EXP(-0.2027*E149))</f>
        <v>98.486087</v>
      </c>
      <c r="BG149" s="1" t="n">
        <f aca="false">32.208*LN(F149)+21.438</f>
        <v>90.3652509938879</v>
      </c>
      <c r="BH149" s="1" t="n">
        <f aca="false">IF(G149&lt;=2, -10*G149+100, 88.958*EXP(-0.0755*G149))</f>
        <v>69.3394735712124</v>
      </c>
      <c r="BI149" s="1" t="n">
        <f aca="false">IF(I149&lt;=100, 0.0053*(I149)^2-1.0332*I149+100.76, 122.82*EXP(-0.0092*I149))</f>
        <v>74.177725</v>
      </c>
      <c r="BJ149" s="0" t="n">
        <f aca="false">IF(P149&lt;=1000, -6.942*LN(P149)+107.59, -36.304*LN(P149)+310.72)</f>
        <v>-41.2557248083336</v>
      </c>
      <c r="BK149" s="0" t="e">
        <f aca="false">BF149^0.04*BG149^0.22*BH149^0.51*BI149^0.06*BJ149^0.17</f>
        <v>#NUM!</v>
      </c>
      <c r="BL149" s="0" t="e">
        <f aca="false">IF(BK149&gt;=90, "Very Good", IF(BK149&gt;=80, "Good", IF(BK149&gt;=70, "Slightly Good", IF(BK149&gt;=60, "Average", IF(BK149&gt;=50, "Slightly Poor", IF(BK149&gt;=40, "Poor", "Very Poor"))))))</f>
        <v>#NUM!</v>
      </c>
      <c r="BM149" s="2" t="n">
        <f aca="false">IF(P149&lt;=1000, -6.942*LN(P149)+107.59, IF(AND(P149&gt;1000, P149&lt;=5213),-36.304*LN(P149)+310.72, IF(P149&gt;5213, 10)))</f>
        <v>10</v>
      </c>
      <c r="BN149" s="2" t="n">
        <f aca="false">BF149^0.04*BG149^0.22*BH149^0.51*BI149^0.06*BM149^0.17</f>
        <v>53.8482758565262</v>
      </c>
      <c r="BO149" s="3" t="str">
        <f aca="false">IF(BN149&gt;=90, "Very Good", IF(BN149&gt;=80, "Good", IF(BN149&gt;=70, "Slightly Good", IF(BN149&gt;=60, "Average", IF(BN149&gt;=50, "Slightly Poor", IF(BN149&gt;=40, "Poor", "Very Poor"))))))</f>
        <v>Slightly Poor</v>
      </c>
      <c r="BP149" s="2" t="n">
        <f aca="false">IF(AJ149&lt;=1000, -6.942*LN(AJ149)+107.59, IF(AND(AJ149&gt;1000, AJ149&lt;=5213),-36.304*LN(AJ149)+310.72, IF(AJ149&gt;5213, 10)))</f>
        <v>52.0437226457951</v>
      </c>
      <c r="BQ149" s="2" t="n">
        <f aca="false">BF149^0.04*BG149^0.22*BH149^0.51*BI149^0.06*BP149^0.17</f>
        <v>71.2778222949867</v>
      </c>
      <c r="BR149" s="0" t="str">
        <f aca="false">IF(BQ149&gt;=90, "Very Good", IF(BQ149&gt;=80, "Good", IF(BQ149&gt;=70, "Slightly Good", IF(BQ149&gt;=60, "Average", IF(BQ149&gt;=50, "Slightly Poor", IF(BQ149&gt;=40, "Poor", "Very Poor"))))))</f>
        <v>Slightly Good</v>
      </c>
      <c r="BT149" s="2" t="n">
        <f aca="false">9.81*LN(AH149)+30.6</f>
        <v>62.0983762376069</v>
      </c>
      <c r="BU149" s="0" t="str">
        <f aca="false">IF(BT149&lt;30, "Clean water", IF(AND(BT149&gt;=30, BT149&lt;40), "Hypolimia", IF(AND(BT149&gt;=40,BT149&lt;50), "Mesotrophic", IF(AND(BT149&gt;=50, BT149&lt;70), "Eutrophic", IF(BT149&gt;70,"Hypertrophic")))))</f>
        <v>Eutrophic</v>
      </c>
      <c r="CM149" s="0" t="n">
        <f aca="false">IF(G149&gt;H149,1,0)</f>
        <v>0</v>
      </c>
      <c r="CO149" s="17" t="n">
        <f aca="false">14.652-0.41022*M149+0.007991*M149*M149-0.000077774*M149*M149*M149</f>
        <v>8.222801440398</v>
      </c>
      <c r="CP149" s="1" t="n">
        <f aca="false">F149/CO149*100</f>
        <v>103.371096354585</v>
      </c>
    </row>
    <row r="150" customFormat="false" ht="12.5" hidden="false" customHeight="false" outlineLevel="0" collapsed="false">
      <c r="A150" s="0" t="n">
        <v>149</v>
      </c>
      <c r="B150" s="15" t="s">
        <v>131</v>
      </c>
      <c r="C150" s="16" t="s">
        <v>132</v>
      </c>
      <c r="D150" s="0" t="s">
        <v>146</v>
      </c>
      <c r="E150" s="0" t="n">
        <v>9</v>
      </c>
      <c r="F150" s="0" t="n">
        <v>13.1</v>
      </c>
      <c r="G150" s="0" t="n">
        <v>2.3</v>
      </c>
      <c r="H150" s="0" t="n">
        <v>4.9</v>
      </c>
      <c r="I150" s="0" t="n">
        <v>6.8</v>
      </c>
      <c r="J150" s="0" t="n">
        <v>2.411</v>
      </c>
      <c r="K150" s="0" t="n">
        <v>0.076</v>
      </c>
      <c r="L150" s="0" t="n">
        <v>3.6</v>
      </c>
      <c r="M150" s="0" t="n">
        <v>25.8</v>
      </c>
      <c r="O150" s="0" t="n">
        <v>495</v>
      </c>
      <c r="BD150" s="0" t="n">
        <v>0.048</v>
      </c>
      <c r="BF150" s="0" t="n">
        <f aca="false">IF(E150&lt;11,-3.6797*E150^2+48.115*E150-53.83,280.92*EXP(-0.2027*E150))</f>
        <v>81.1493</v>
      </c>
      <c r="BG150" s="1" t="n">
        <f aca="false">32.208*LN(F150)+21.438</f>
        <v>104.29669471051</v>
      </c>
      <c r="BH150" s="1" t="n">
        <f aca="false">IF(G150&lt;=2, -10*G150+100, 88.958*EXP(-0.0755*G150))</f>
        <v>74.7772988969374</v>
      </c>
      <c r="BI150" s="1" t="n">
        <f aca="false">IF(I150&lt;=100, 0.0053*(I150)^2-1.0332*I150+100.76, 122.82*EXP(-0.0092*I150))</f>
        <v>93.979312</v>
      </c>
      <c r="BJ150" s="0" t="e">
        <f aca="false">IF(P150&lt;=1000, -6.942*LN(P150)+107.59, -36.304*LN(P150)+310.72)</f>
        <v>#VALUE!</v>
      </c>
      <c r="BK150" s="0" t="e">
        <f aca="false">BF150^0.04*BG150^0.22*BH150^0.51*BI150^0.06*BJ150^0.17</f>
        <v>#VALUE!</v>
      </c>
      <c r="BL150" s="0" t="e">
        <f aca="false">IF(BK150&gt;=90, "Very Good", IF(BK150&gt;=80, "Good", IF(BK150&gt;=70, "Slightly Good", IF(BK150&gt;=60, "Average", IF(BK150&gt;=50, "Slightly Poor", IF(BK150&gt;=40, "Poor", "Very Poor"))))))</f>
        <v>#VALUE!</v>
      </c>
      <c r="BM150" s="2" t="e">
        <f aca="false">IF(P150&lt;=1000, -6.942*LN(P150)+107.59, IF(AND(P150&gt;1000, P150&lt;=5213),-36.304*LN(P150)+310.72, IF(P150&gt;5213, 10)))</f>
        <v>#VALUE!</v>
      </c>
      <c r="BN150" s="2" t="e">
        <f aca="false">BF150^0.04*BG150^0.22*BH150^0.51*BI150^0.06*BM150^0.17</f>
        <v>#VALUE!</v>
      </c>
      <c r="BO150" s="3" t="e">
        <f aca="false">IF(BN150&gt;=90, "Very Good", IF(BN150&gt;=80, "Good", IF(BN150&gt;=70, "Slightly Good", IF(BN150&gt;=60, "Average", IF(BN150&gt;=50, "Slightly Poor", IF(BN150&gt;=40, "Poor", "Very Poor"))))))</f>
        <v>#VALUE!</v>
      </c>
      <c r="BP150" s="2" t="e">
        <f aca="false">IF(AJ150&lt;=1000, -6.942*LN(AJ150)+107.59, IF(AND(AJ150&gt;1000, AJ150&lt;=5213),-36.304*LN(AJ150)+310.72, IF(AJ150&gt;5213, 10)))</f>
        <v>#VALUE!</v>
      </c>
      <c r="BQ150" s="2" t="e">
        <f aca="false">BF150^0.04*BG150^0.22*BH150^0.51*BI150^0.06*BP150^0.17</f>
        <v>#VALUE!</v>
      </c>
      <c r="BR150" s="0" t="e">
        <f aca="false">IF(BQ150&gt;=90, "Very Good", IF(BQ150&gt;=80, "Good", IF(BQ150&gt;=70, "Slightly Good", IF(BQ150&gt;=60, "Average", IF(BQ150&gt;=50, "Slightly Poor", IF(BQ150&gt;=40, "Poor", "Very Poor"))))))</f>
        <v>#VALUE!</v>
      </c>
      <c r="BT150" s="2" t="e">
        <f aca="false">9.81*LN(AH150)+30.6</f>
        <v>#VALUE!</v>
      </c>
      <c r="BU150" s="0" t="e">
        <f aca="false">IF(BT150&lt;30, "Clean water", IF(AND(BT150&gt;=30, BT150&lt;40), "Hypolimia", IF(AND(BT150&gt;=40,BT150&lt;50), "Mesotrophic", IF(AND(BT150&gt;=50, BT150&lt;70), "Eutrophic", IF(BT150&gt;70,"Hypertrophic")))))</f>
        <v>#VALUE!</v>
      </c>
      <c r="CM150" s="0" t="n">
        <f aca="false">IF(G150&gt;H150,1,0)</f>
        <v>0</v>
      </c>
      <c r="CO150" s="17" t="n">
        <f aca="false">14.652-0.41022*M150+0.007991*M150*M150-0.000077774*M150*M150*M150</f>
        <v>8.051800517712</v>
      </c>
      <c r="CP150" s="1" t="n">
        <f aca="false">F150/CO150*100</f>
        <v>162.696529443113</v>
      </c>
    </row>
    <row r="151" customFormat="false" ht="12.5" hidden="false" customHeight="false" outlineLevel="0" collapsed="false">
      <c r="A151" s="0" t="n">
        <v>150</v>
      </c>
      <c r="B151" s="15" t="s">
        <v>75</v>
      </c>
      <c r="C151" s="16" t="s">
        <v>76</v>
      </c>
      <c r="D151" s="0" t="s">
        <v>146</v>
      </c>
      <c r="E151" s="0" t="n">
        <v>8.1</v>
      </c>
      <c r="F151" s="0" t="n">
        <v>9.3</v>
      </c>
      <c r="G151" s="0" t="n">
        <v>5.4</v>
      </c>
      <c r="H151" s="0" t="n">
        <v>8.6</v>
      </c>
      <c r="I151" s="0" t="n">
        <v>40</v>
      </c>
      <c r="J151" s="0" t="n">
        <v>2.822</v>
      </c>
      <c r="K151" s="0" t="n">
        <v>0.057</v>
      </c>
      <c r="L151" s="0" t="n">
        <v>2</v>
      </c>
      <c r="M151" s="0" t="n">
        <v>22.3</v>
      </c>
      <c r="N151" s="0" t="n">
        <v>0</v>
      </c>
      <c r="O151" s="0" t="n">
        <v>2180</v>
      </c>
      <c r="P151" s="0" t="n">
        <v>40000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AC151" s="0" t="n">
        <v>2.757</v>
      </c>
      <c r="AD151" s="0" t="n">
        <v>0.055</v>
      </c>
      <c r="AE151" s="0" t="n">
        <v>2.335</v>
      </c>
      <c r="AF151" s="0" t="n">
        <v>0.028</v>
      </c>
      <c r="AG151" s="0" t="n">
        <v>0.012</v>
      </c>
      <c r="AH151" s="0" t="n">
        <v>76.3</v>
      </c>
      <c r="AJ151" s="0" t="n">
        <v>500</v>
      </c>
      <c r="AP151" s="0" t="n">
        <v>0.3</v>
      </c>
      <c r="AY151" s="0" t="n">
        <v>0</v>
      </c>
      <c r="BF151" s="0" t="n">
        <f aca="false">IF(E151&lt;11,-3.6797*E151^2+48.115*E151-53.83,280.92*EXP(-0.2027*E151))</f>
        <v>94.476383</v>
      </c>
      <c r="BG151" s="1" t="n">
        <f aca="false">32.208*LN(F151)+21.438</f>
        <v>93.2623038003278</v>
      </c>
      <c r="BH151" s="1" t="n">
        <f aca="false">IF(G151&lt;=2, -10*G151+100, 88.958*EXP(-0.0755*G151))</f>
        <v>59.1729403218637</v>
      </c>
      <c r="BI151" s="1" t="n">
        <f aca="false">IF(I151&lt;=100, 0.0053*(I151)^2-1.0332*I151+100.76, 122.82*EXP(-0.0092*I151))</f>
        <v>67.912</v>
      </c>
      <c r="BJ151" s="0" t="n">
        <f aca="false">IF(P151&lt;=1000, -6.942*LN(P151)+107.59, -36.304*LN(P151)+310.72)</f>
        <v>-73.9802273503198</v>
      </c>
      <c r="BK151" s="0" t="e">
        <f aca="false">BF151^0.04*BG151^0.22*BH151^0.51*BI151^0.06*BJ151^0.17</f>
        <v>#NUM!</v>
      </c>
      <c r="BL151" s="0" t="e">
        <f aca="false">IF(BK151&gt;=90, "Very Good", IF(BK151&gt;=80, "Good", IF(BK151&gt;=70, "Slightly Good", IF(BK151&gt;=60, "Average", IF(BK151&gt;=50, "Slightly Poor", IF(BK151&gt;=40, "Poor", "Very Poor"))))))</f>
        <v>#NUM!</v>
      </c>
      <c r="BM151" s="2" t="n">
        <f aca="false">IF(P151&lt;=1000, -6.942*LN(P151)+107.59, IF(AND(P151&gt;1000, P151&lt;=5213),-36.304*LN(P151)+310.72, IF(P151&gt;5213, 10)))</f>
        <v>10</v>
      </c>
      <c r="BN151" s="2" t="n">
        <f aca="false">BF151^0.04*BG151^0.22*BH151^0.51*BI151^0.06*BM151^0.17</f>
        <v>49.664707122271</v>
      </c>
      <c r="BO151" s="3" t="str">
        <f aca="false">IF(BN151&gt;=90, "Very Good", IF(BN151&gt;=80, "Good", IF(BN151&gt;=70, "Slightly Good", IF(BN151&gt;=60, "Average", IF(BN151&gt;=50, "Slightly Poor", IF(BN151&gt;=40, "Poor", "Very Poor"))))))</f>
        <v>Poor</v>
      </c>
      <c r="BP151" s="2" t="n">
        <f aca="false">IF(AJ151&lt;=1000, -6.942*LN(AJ151)+107.59, IF(AND(AJ151&gt;1000, AJ151&lt;=5213),-36.304*LN(AJ151)+310.72, IF(AJ151&gt;5213, 10)))</f>
        <v>64.4481905807532</v>
      </c>
      <c r="BQ151" s="2" t="n">
        <f aca="false">BF151^0.04*BG151^0.22*BH151^0.51*BI151^0.06*BP151^0.17</f>
        <v>68.1732035620455</v>
      </c>
      <c r="BR151" s="0" t="str">
        <f aca="false">IF(BQ151&gt;=90, "Very Good", IF(BQ151&gt;=80, "Good", IF(BQ151&gt;=70, "Slightly Good", IF(BQ151&gt;=60, "Average", IF(BQ151&gt;=50, "Slightly Poor", IF(BQ151&gt;=40, "Poor", "Very Poor"))))))</f>
        <v>Average</v>
      </c>
      <c r="BT151" s="2" t="n">
        <f aca="false">9.81*LN(AH151)+30.6</f>
        <v>73.1231415246289</v>
      </c>
      <c r="BU151" s="0" t="str">
        <f aca="false">IF(BT151&lt;30, "Clean water", IF(AND(BT151&gt;=30, BT151&lt;40), "Hypolimia", IF(AND(BT151&gt;=40,BT151&lt;50), "Mesotrophic", IF(AND(BT151&gt;=50, BT151&lt;70), "Eutrophic", IF(BT151&gt;70,"Hypertrophic")))))</f>
        <v>Hypertrophic</v>
      </c>
      <c r="CM151" s="0" t="n">
        <f aca="false">IF(G151&gt;H151,1,0)</f>
        <v>0</v>
      </c>
      <c r="CO151" s="17" t="n">
        <f aca="false">14.652-0.41022*M151+0.007991*M151*M151-0.000077774*M151*M151*M151</f>
        <v>8.615458406142</v>
      </c>
      <c r="CP151" s="1" t="n">
        <f aca="false">F151/CO151*100</f>
        <v>107.945504018335</v>
      </c>
    </row>
    <row r="152" customFormat="false" ht="12.5" hidden="false" customHeight="false" outlineLevel="0" collapsed="false">
      <c r="A152" s="0" t="n">
        <v>151</v>
      </c>
      <c r="B152" s="15" t="s">
        <v>77</v>
      </c>
      <c r="C152" s="16" t="s">
        <v>78</v>
      </c>
      <c r="D152" s="0" t="s">
        <v>146</v>
      </c>
      <c r="E152" s="0" t="n">
        <v>8.2</v>
      </c>
      <c r="F152" s="0" t="n">
        <v>11.2</v>
      </c>
      <c r="G152" s="0" t="n">
        <v>2.2</v>
      </c>
      <c r="H152" s="0" t="n">
        <v>4.4</v>
      </c>
      <c r="I152" s="0" t="n">
        <v>5.3</v>
      </c>
      <c r="J152" s="0" t="n">
        <v>1.84</v>
      </c>
      <c r="K152" s="0" t="n">
        <v>0.031</v>
      </c>
      <c r="L152" s="0" t="n">
        <v>3.5</v>
      </c>
      <c r="M152" s="0" t="n">
        <v>23.3</v>
      </c>
      <c r="N152" s="0" t="n">
        <v>0</v>
      </c>
      <c r="O152" s="0" t="n">
        <v>173</v>
      </c>
      <c r="P152" s="0" t="n">
        <v>34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</v>
      </c>
      <c r="AC152" s="0" t="n">
        <v>1.753</v>
      </c>
      <c r="AD152" s="0" t="n">
        <v>0.086</v>
      </c>
      <c r="AE152" s="0" t="n">
        <v>1.452</v>
      </c>
      <c r="AF152" s="0" t="n">
        <v>0.015</v>
      </c>
      <c r="AG152" s="0" t="n">
        <v>0.001</v>
      </c>
      <c r="AH152" s="0" t="n">
        <v>11.5</v>
      </c>
      <c r="AJ152" s="0" t="n">
        <v>28</v>
      </c>
      <c r="AP152" s="0" t="n">
        <v>0</v>
      </c>
      <c r="AY152" s="0" t="n">
        <v>0</v>
      </c>
      <c r="BD152" s="0" t="n">
        <v>168.199</v>
      </c>
      <c r="BF152" s="0" t="n">
        <f aca="false">IF(E152&lt;11,-3.6797*E152^2+48.115*E152-53.83,280.92*EXP(-0.2027*E152))</f>
        <v>93.289972</v>
      </c>
      <c r="BG152" s="1" t="n">
        <f aca="false">32.208*LN(F152)+21.438</f>
        <v>99.2497509715202</v>
      </c>
      <c r="BH152" s="1" t="n">
        <f aca="false">IF(G152&lt;=2, -10*G152+100, 88.958*EXP(-0.0755*G152))</f>
        <v>75.3440041238757</v>
      </c>
      <c r="BI152" s="1" t="n">
        <f aca="false">IF(I152&lt;=100, 0.0053*(I152)^2-1.0332*I152+100.76, 122.82*EXP(-0.0092*I152))</f>
        <v>95.432917</v>
      </c>
      <c r="BJ152" s="0" t="n">
        <f aca="false">IF(P152&lt;=1000, -6.942*LN(P152)+107.59, -36.304*LN(P152)+310.72)</f>
        <v>83.1100052381146</v>
      </c>
      <c r="BK152" s="0" t="n">
        <f aca="false">BF152^0.04*BG152^0.22*BH152^0.51*BI152^0.06*BJ152^0.17</f>
        <v>83.2705939020497</v>
      </c>
      <c r="BL152" s="0" t="str">
        <f aca="false">IF(BK152&gt;=90, "Very Good", IF(BK152&gt;=80, "Good", IF(BK152&gt;=70, "Slightly Good", IF(BK152&gt;=60, "Average", IF(BK152&gt;=50, "Slightly Poor", IF(BK152&gt;=40, "Poor", "Very Poor"))))))</f>
        <v>Good</v>
      </c>
      <c r="BM152" s="2" t="n">
        <f aca="false">IF(P152&lt;=1000, -6.942*LN(P152)+107.59, IF(AND(P152&gt;1000, P152&lt;=5213),-36.304*LN(P152)+310.72, IF(P152&gt;5213, 10)))</f>
        <v>83.1100052381146</v>
      </c>
      <c r="BN152" s="2" t="n">
        <f aca="false">BF152^0.04*BG152^0.22*BH152^0.51*BI152^0.06*BM152^0.17</f>
        <v>83.2705939020497</v>
      </c>
      <c r="BO152" s="3" t="str">
        <f aca="false">IF(BN152&gt;=90, "Very Good", IF(BN152&gt;=80, "Good", IF(BN152&gt;=70, "Slightly Good", IF(BN152&gt;=60, "Average", IF(BN152&gt;=50, "Slightly Poor", IF(BN152&gt;=40, "Poor", "Very Poor"))))))</f>
        <v>Good</v>
      </c>
      <c r="BP152" s="2" t="n">
        <f aca="false">IF(AJ152&lt;=1000, -6.942*LN(AJ152)+107.59, IF(AND(AJ152&gt;1000, AJ152&lt;=5213),-36.304*LN(AJ152)+310.72, IF(AJ152&gt;5213, 10)))</f>
        <v>84.4578362903637</v>
      </c>
      <c r="BQ152" s="2" t="n">
        <f aca="false">BF152^0.04*BG152^0.22*BH152^0.51*BI152^0.06*BP152^0.17</f>
        <v>83.4986379426927</v>
      </c>
      <c r="BR152" s="0" t="str">
        <f aca="false">IF(BQ152&gt;=90, "Very Good", IF(BQ152&gt;=80, "Good", IF(BQ152&gt;=70, "Slightly Good", IF(BQ152&gt;=60, "Average", IF(BQ152&gt;=50, "Slightly Poor", IF(BQ152&gt;=40, "Poor", "Very Poor"))))))</f>
        <v>Good</v>
      </c>
      <c r="BT152" s="2" t="n">
        <f aca="false">9.81*LN(AH152)+30.6</f>
        <v>54.5594244169719</v>
      </c>
      <c r="BU152" s="0" t="str">
        <f aca="false">IF(BT152&lt;30, "Clean water", IF(AND(BT152&gt;=30, BT152&lt;40), "Hypolimia", IF(AND(BT152&gt;=40,BT152&lt;50), "Mesotrophic", IF(AND(BT152&gt;=50, BT152&lt;70), "Eutrophic", IF(BT152&gt;70,"Hypertrophic")))))</f>
        <v>Eutrophic</v>
      </c>
      <c r="CM152" s="0" t="n">
        <f aca="false">IF(G152&gt;H152,1,0)</f>
        <v>0</v>
      </c>
      <c r="CO152" s="17" t="n">
        <f aca="false">14.652-0.41022*M152+0.007991*M152*M152-0.000077774*M152*M152*M152</f>
        <v>8.448318454162</v>
      </c>
      <c r="CP152" s="1" t="n">
        <f aca="false">F152/CO152*100</f>
        <v>132.570760214211</v>
      </c>
    </row>
    <row r="153" customFormat="false" ht="12.5" hidden="false" customHeight="false" outlineLevel="0" collapsed="false">
      <c r="A153" s="0" t="n">
        <v>152</v>
      </c>
      <c r="B153" s="15" t="s">
        <v>79</v>
      </c>
      <c r="C153" s="16" t="s">
        <v>80</v>
      </c>
      <c r="D153" s="0" t="s">
        <v>146</v>
      </c>
      <c r="E153" s="0" t="n">
        <v>7.4</v>
      </c>
      <c r="F153" s="0" t="n">
        <v>8</v>
      </c>
      <c r="G153" s="0" t="n">
        <v>2.4</v>
      </c>
      <c r="H153" s="0" t="n">
        <v>4.8</v>
      </c>
      <c r="I153" s="0" t="n">
        <v>9.9</v>
      </c>
      <c r="J153" s="0" t="n">
        <v>3.755</v>
      </c>
      <c r="K153" s="0" t="n">
        <v>0.12</v>
      </c>
      <c r="L153" s="0" t="n">
        <v>4.4</v>
      </c>
      <c r="M153" s="0" t="n">
        <v>24.1</v>
      </c>
      <c r="N153" s="0" t="n">
        <v>0</v>
      </c>
      <c r="O153" s="0" t="n">
        <v>250</v>
      </c>
      <c r="P153" s="0" t="n">
        <v>4744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</v>
      </c>
      <c r="AC153" s="0" t="n">
        <v>3.535</v>
      </c>
      <c r="AD153" s="0" t="n">
        <v>0.767</v>
      </c>
      <c r="AE153" s="0" t="n">
        <v>2.298</v>
      </c>
      <c r="AF153" s="0" t="n">
        <v>0.085</v>
      </c>
      <c r="AG153" s="0" t="n">
        <v>0.03</v>
      </c>
      <c r="AH153" s="0" t="n">
        <v>21</v>
      </c>
      <c r="AJ153" s="0" t="n">
        <v>960</v>
      </c>
      <c r="AP153" s="0" t="n">
        <v>0</v>
      </c>
      <c r="AY153" s="0" t="n">
        <v>0</v>
      </c>
      <c r="BD153" s="0" t="n">
        <v>172.187</v>
      </c>
      <c r="BF153" s="0" t="n">
        <f aca="false">IF(E153&lt;11,-3.6797*E153^2+48.115*E153-53.83,280.92*EXP(-0.2027*E153))</f>
        <v>100.720628</v>
      </c>
      <c r="BG153" s="1" t="n">
        <f aca="false">32.208*LN(F153)+21.438</f>
        <v>88.4126531744242</v>
      </c>
      <c r="BH153" s="1" t="n">
        <f aca="false">IF(G153&lt;=2, -10*G153+100, 88.958*EXP(-0.0755*G153))</f>
        <v>74.2148561832273</v>
      </c>
      <c r="BI153" s="1" t="n">
        <f aca="false">IF(I153&lt;=100, 0.0053*(I153)^2-1.0332*I153+100.76, 122.82*EXP(-0.0092*I153))</f>
        <v>91.050773</v>
      </c>
      <c r="BJ153" s="0" t="n">
        <f aca="false">IF(P153&lt;=1000, -6.942*LN(P153)+107.59, -36.304*LN(P153)+310.72)</f>
        <v>3.41985680964177</v>
      </c>
      <c r="BK153" s="0" t="n">
        <f aca="false">BF153^0.04*BG153^0.22*BH153^0.51*BI153^0.06*BJ153^0.17</f>
        <v>46.8432057631871</v>
      </c>
      <c r="BL153" s="0" t="str">
        <f aca="false">IF(BK153&gt;=90, "Very Good", IF(BK153&gt;=80, "Good", IF(BK153&gt;=70, "Slightly Good", IF(BK153&gt;=60, "Average", IF(BK153&gt;=50, "Slightly Poor", IF(BK153&gt;=40, "Poor", "Very Poor"))))))</f>
        <v>Poor</v>
      </c>
      <c r="BM153" s="2" t="n">
        <f aca="false">IF(P153&lt;=1000, -6.942*LN(P153)+107.59, IF(AND(P153&gt;1000, P153&lt;=5213),-36.304*LN(P153)+310.72, IF(P153&gt;5213, 10)))</f>
        <v>3.41985680964177</v>
      </c>
      <c r="BN153" s="2" t="n">
        <f aca="false">BF153^0.04*BG153^0.22*BH153^0.51*BI153^0.06*BM153^0.17</f>
        <v>46.8432057631871</v>
      </c>
      <c r="BO153" s="3" t="str">
        <f aca="false">IF(BN153&gt;=90, "Very Good", IF(BN153&gt;=80, "Good", IF(BN153&gt;=70, "Slightly Good", IF(BN153&gt;=60, "Average", IF(BN153&gt;=50, "Slightly Poor", IF(BN153&gt;=40, "Poor", "Very Poor"))))))</f>
        <v>Poor</v>
      </c>
      <c r="BP153" s="2" t="n">
        <f aca="false">IF(AJ153&lt;=1000, -6.942*LN(AJ153)+107.59, IF(AND(AJ153&gt;1000, AJ153&lt;=5213),-36.304*LN(AJ153)+310.72, IF(AJ153&gt;5213, 10)))</f>
        <v>59.9197491392656</v>
      </c>
      <c r="BQ153" s="2" t="n">
        <f aca="false">BF153^0.04*BG153^0.22*BH153^0.51*BI153^0.06*BP153^0.17</f>
        <v>76.2170542848408</v>
      </c>
      <c r="BR153" s="0" t="str">
        <f aca="false">IF(BQ153&gt;=90, "Very Good", IF(BQ153&gt;=80, "Good", IF(BQ153&gt;=70, "Slightly Good", IF(BQ153&gt;=60, "Average", IF(BQ153&gt;=50, "Slightly Poor", IF(BQ153&gt;=40, "Poor", "Very Poor"))))))</f>
        <v>Slightly Good</v>
      </c>
      <c r="BT153" s="2" t="n">
        <f aca="false">9.81*LN(AH153)+30.6</f>
        <v>60.4667651140668</v>
      </c>
      <c r="BU153" s="0" t="str">
        <f aca="false">IF(BT153&lt;30, "Clean water", IF(AND(BT153&gt;=30, BT153&lt;40), "Hypolimia", IF(AND(BT153&gt;=40,BT153&lt;50), "Mesotrophic", IF(AND(BT153&gt;=50, BT153&lt;70), "Eutrophic", IF(BT153&gt;70,"Hypertrophic")))))</f>
        <v>Eutrophic</v>
      </c>
      <c r="CM153" s="0" t="n">
        <f aca="false">IF(G153&gt;H153,1,0)</f>
        <v>0</v>
      </c>
      <c r="CO153" s="17" t="n">
        <f aca="false">14.652-0.41022*M153+0.007991*M153*M153-0.000077774*M153*M153*M153</f>
        <v>8.318307511746</v>
      </c>
      <c r="CP153" s="1" t="n">
        <f aca="false">F153/CO153*100</f>
        <v>96.1734101402656</v>
      </c>
    </row>
    <row r="154" customFormat="false" ht="12.5" hidden="false" customHeight="false" outlineLevel="0" collapsed="false">
      <c r="A154" s="0" t="n">
        <v>153</v>
      </c>
      <c r="B154" s="15" t="s">
        <v>81</v>
      </c>
      <c r="C154" s="16" t="s">
        <v>82</v>
      </c>
      <c r="D154" s="0" t="s">
        <v>146</v>
      </c>
      <c r="E154" s="0" t="n">
        <v>8.2</v>
      </c>
      <c r="F154" s="0" t="n">
        <v>10.3</v>
      </c>
      <c r="G154" s="0" t="n">
        <v>1.1</v>
      </c>
      <c r="H154" s="0" t="n">
        <v>4.8</v>
      </c>
      <c r="I154" s="0" t="n">
        <v>1.6</v>
      </c>
      <c r="J154" s="0" t="n">
        <v>2.315</v>
      </c>
      <c r="K154" s="0" t="n">
        <v>0.067</v>
      </c>
      <c r="L154" s="0" t="n">
        <v>2.3</v>
      </c>
      <c r="M154" s="0" t="n">
        <v>22.3</v>
      </c>
      <c r="N154" s="0" t="n">
        <v>0</v>
      </c>
      <c r="O154" s="0" t="n">
        <v>352</v>
      </c>
      <c r="P154" s="0" t="n">
        <v>5000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</v>
      </c>
      <c r="AC154" s="0" t="n">
        <v>2.232</v>
      </c>
      <c r="AD154" s="0" t="n">
        <v>0.154</v>
      </c>
      <c r="AE154" s="0" t="n">
        <v>1.778</v>
      </c>
      <c r="AF154" s="0" t="n">
        <v>0.044</v>
      </c>
      <c r="AG154" s="0" t="n">
        <v>0.042</v>
      </c>
      <c r="AH154" s="0" t="n">
        <v>12.9</v>
      </c>
      <c r="AJ154" s="0" t="n">
        <v>1400</v>
      </c>
      <c r="AP154" s="0" t="n">
        <v>0.2</v>
      </c>
      <c r="AY154" s="0" t="n">
        <v>0</v>
      </c>
      <c r="BF154" s="0" t="n">
        <f aca="false">IF(E154&lt;11,-3.6797*E154^2+48.115*E154-53.83,280.92*EXP(-0.2027*E154))</f>
        <v>93.289972</v>
      </c>
      <c r="BG154" s="1" t="n">
        <f aca="false">32.208*LN(F154)+21.438</f>
        <v>96.5516905777479</v>
      </c>
      <c r="BH154" s="1" t="n">
        <f aca="false">IF(G154&lt;=2, -10*G154+100, 88.958*EXP(-0.0755*G154))</f>
        <v>89</v>
      </c>
      <c r="BI154" s="1" t="n">
        <f aca="false">IF(I154&lt;=100, 0.0053*(I154)^2-1.0332*I154+100.76, 122.82*EXP(-0.0092*I154))</f>
        <v>99.120448</v>
      </c>
      <c r="BJ154" s="0" t="n">
        <f aca="false">IF(P154&lt;=1000, -6.942*LN(P154)+107.59, -36.304*LN(P154)+310.72)</f>
        <v>1.5118183788249</v>
      </c>
      <c r="BK154" s="0" t="n">
        <f aca="false">BF154^0.04*BG154^0.22*BH154^0.51*BI154^0.06*BJ154^0.17</f>
        <v>45.6997902664209</v>
      </c>
      <c r="BL154" s="0" t="str">
        <f aca="false">IF(BK154&gt;=90, "Very Good", IF(BK154&gt;=80, "Good", IF(BK154&gt;=70, "Slightly Good", IF(BK154&gt;=60, "Average", IF(BK154&gt;=50, "Slightly Poor", IF(BK154&gt;=40, "Poor", "Very Poor"))))))</f>
        <v>Poor</v>
      </c>
      <c r="BM154" s="2" t="n">
        <f aca="false">IF(P154&lt;=1000, -6.942*LN(P154)+107.59, IF(AND(P154&gt;1000, P154&lt;=5213),-36.304*LN(P154)+310.72, IF(P154&gt;5213, 10)))</f>
        <v>1.5118183788249</v>
      </c>
      <c r="BN154" s="2" t="n">
        <f aca="false">BF154^0.04*BG154^0.22*BH154^0.51*BI154^0.06*BM154^0.17</f>
        <v>45.6997902664209</v>
      </c>
      <c r="BO154" s="3" t="str">
        <f aca="false">IF(BN154&gt;=90, "Very Good", IF(BN154&gt;=80, "Good", IF(BN154&gt;=70, "Slightly Good", IF(BN154&gt;=60, "Average", IF(BN154&gt;=50, "Slightly Poor", IF(BN154&gt;=40, "Poor", "Very Poor"))))))</f>
        <v>Poor</v>
      </c>
      <c r="BP154" s="2" t="n">
        <f aca="false">IF(AJ154&lt;=1000, -6.942*LN(AJ154)+107.59, IF(AND(AJ154&gt;1000, AJ154&lt;=5213),-36.304*LN(AJ154)+310.72, IF(AJ154&gt;5213, 10)))</f>
        <v>47.725564273536</v>
      </c>
      <c r="BQ154" s="2" t="n">
        <f aca="false">BF154^0.04*BG154^0.22*BH154^0.51*BI154^0.06*BP154^0.17</f>
        <v>82.1839391677459</v>
      </c>
      <c r="BR154" s="0" t="str">
        <f aca="false">IF(BQ154&gt;=90, "Very Good", IF(BQ154&gt;=80, "Good", IF(BQ154&gt;=70, "Slightly Good", IF(BQ154&gt;=60, "Average", IF(BQ154&gt;=50, "Slightly Poor", IF(BQ154&gt;=40, "Poor", "Very Poor"))))))</f>
        <v>Good</v>
      </c>
      <c r="BT154" s="2" t="n">
        <f aca="false">9.81*LN(AH154)+30.6</f>
        <v>55.6863999245164</v>
      </c>
      <c r="BU154" s="0" t="str">
        <f aca="false">IF(BT154&lt;30, "Clean water", IF(AND(BT154&gt;=30, BT154&lt;40), "Hypolimia", IF(AND(BT154&gt;=40,BT154&lt;50), "Mesotrophic", IF(AND(BT154&gt;=50, BT154&lt;70), "Eutrophic", IF(BT154&gt;70,"Hypertrophic")))))</f>
        <v>Eutrophic</v>
      </c>
      <c r="CM154" s="0" t="n">
        <f aca="false">IF(G154&gt;H154,1,0)</f>
        <v>0</v>
      </c>
      <c r="CO154" s="17" t="n">
        <f aca="false">14.652-0.41022*M154+0.007991*M154*M154-0.000077774*M154*M154*M154</f>
        <v>8.615458406142</v>
      </c>
      <c r="CP154" s="1" t="n">
        <f aca="false">F154/CO154*100</f>
        <v>119.552547461167</v>
      </c>
    </row>
    <row r="155" customFormat="false" ht="12.5" hidden="false" customHeight="false" outlineLevel="0" collapsed="false">
      <c r="A155" s="0" t="n">
        <v>154</v>
      </c>
      <c r="B155" s="15" t="s">
        <v>83</v>
      </c>
      <c r="C155" s="16" t="s">
        <v>84</v>
      </c>
      <c r="D155" s="0" t="s">
        <v>146</v>
      </c>
      <c r="E155" s="0" t="n">
        <v>7.7</v>
      </c>
      <c r="F155" s="0" t="n">
        <v>8.5</v>
      </c>
      <c r="G155" s="0" t="n">
        <v>1.3</v>
      </c>
      <c r="H155" s="0" t="n">
        <v>4.7</v>
      </c>
      <c r="I155" s="0" t="n">
        <v>2.2</v>
      </c>
      <c r="J155" s="0" t="n">
        <v>3.272</v>
      </c>
      <c r="K155" s="0" t="n">
        <v>0.041</v>
      </c>
      <c r="L155" s="0" t="n">
        <v>2.1</v>
      </c>
      <c r="M155" s="0" t="n">
        <v>24.4</v>
      </c>
      <c r="N155" s="0" t="n">
        <v>0</v>
      </c>
      <c r="O155" s="0" t="n">
        <v>232</v>
      </c>
      <c r="P155" s="0" t="n">
        <v>4300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</v>
      </c>
      <c r="AC155" s="0" t="n">
        <v>3.15</v>
      </c>
      <c r="AD155" s="0" t="n">
        <v>0.392</v>
      </c>
      <c r="AE155" s="0" t="n">
        <v>2.56</v>
      </c>
      <c r="AF155" s="0" t="n">
        <v>0.023</v>
      </c>
      <c r="AG155" s="0" t="n">
        <v>0.005</v>
      </c>
      <c r="AH155" s="0" t="n">
        <v>5.2</v>
      </c>
      <c r="AJ155" s="0" t="n">
        <v>170</v>
      </c>
      <c r="AP155" s="0" t="n">
        <v>0</v>
      </c>
      <c r="AY155" s="0" t="n">
        <v>0</v>
      </c>
      <c r="BF155" s="0" t="n">
        <f aca="false">IF(E155&lt;11,-3.6797*E155^2+48.115*E155-53.83,280.92*EXP(-0.2027*E155))</f>
        <v>98.486087</v>
      </c>
      <c r="BG155" s="1" t="n">
        <f aca="false">32.208*LN(F155)+21.438</f>
        <v>90.3652509938879</v>
      </c>
      <c r="BH155" s="1" t="n">
        <f aca="false">IF(G155&lt;=2, -10*G155+100, 88.958*EXP(-0.0755*G155))</f>
        <v>87</v>
      </c>
      <c r="BI155" s="1" t="n">
        <f aca="false">IF(I155&lt;=100, 0.0053*(I155)^2-1.0332*I155+100.76, 122.82*EXP(-0.0092*I155))</f>
        <v>98.512612</v>
      </c>
      <c r="BJ155" s="0" t="n">
        <f aca="false">IF(P155&lt;=1000, -6.942*LN(P155)+107.59, -36.304*LN(P155)+310.72)</f>
        <v>6.98729256774925</v>
      </c>
      <c r="BK155" s="0" t="n">
        <f aca="false">BF155^0.04*BG155^0.22*BH155^0.51*BI155^0.06*BJ155^0.17</f>
        <v>57.8565007098529</v>
      </c>
      <c r="BL155" s="0" t="str">
        <f aca="false">IF(BK155&gt;=90, "Very Good", IF(BK155&gt;=80, "Good", IF(BK155&gt;=70, "Slightly Good", IF(BK155&gt;=60, "Average", IF(BK155&gt;=50, "Slightly Poor", IF(BK155&gt;=40, "Poor", "Very Poor"))))))</f>
        <v>Slightly Poor</v>
      </c>
      <c r="BM155" s="2" t="n">
        <f aca="false">IF(P155&lt;=1000, -6.942*LN(P155)+107.59, IF(AND(P155&gt;1000, P155&lt;=5213),-36.304*LN(P155)+310.72, IF(P155&gt;5213, 10)))</f>
        <v>6.98729256774925</v>
      </c>
      <c r="BN155" s="2" t="n">
        <f aca="false">BF155^0.04*BG155^0.22*BH155^0.51*BI155^0.06*BM155^0.17</f>
        <v>57.8565007098529</v>
      </c>
      <c r="BO155" s="3" t="str">
        <f aca="false">IF(BN155&gt;=90, "Very Good", IF(BN155&gt;=80, "Good", IF(BN155&gt;=70, "Slightly Good", IF(BN155&gt;=60, "Average", IF(BN155&gt;=50, "Slightly Poor", IF(BN155&gt;=40, "Poor", "Very Poor"))))))</f>
        <v>Slightly Poor</v>
      </c>
      <c r="BP155" s="2" t="n">
        <f aca="false">IF(AJ155&lt;=1000, -6.942*LN(AJ155)+107.59, IF(AND(AJ155&gt;1000, AJ155&lt;=5213),-36.304*LN(AJ155)+310.72, IF(AJ155&gt;5213, 10)))</f>
        <v>71.9372872499971</v>
      </c>
      <c r="BQ155" s="2" t="n">
        <f aca="false">BF155^0.04*BG155^0.22*BH155^0.51*BI155^0.06*BP155^0.17</f>
        <v>86.0006700301431</v>
      </c>
      <c r="BR155" s="0" t="str">
        <f aca="false">IF(BQ155&gt;=90, "Very Good", IF(BQ155&gt;=80, "Good", IF(BQ155&gt;=70, "Slightly Good", IF(BQ155&gt;=60, "Average", IF(BQ155&gt;=50, "Slightly Poor", IF(BQ155&gt;=40, "Poor", "Very Poor"))))))</f>
        <v>Good</v>
      </c>
      <c r="BT155" s="2" t="n">
        <f aca="false">9.81*LN(AH155)+30.6</f>
        <v>46.7733411170122</v>
      </c>
      <c r="BU155" s="0" t="str">
        <f aca="false">IF(BT155&lt;30, "Clean water", IF(AND(BT155&gt;=30, BT155&lt;40), "Hypolimia", IF(AND(BT155&gt;=40,BT155&lt;50), "Mesotrophic", IF(AND(BT155&gt;=50, BT155&lt;70), "Eutrophic", IF(BT155&gt;70,"Hypertrophic")))))</f>
        <v>Mesotrophic</v>
      </c>
      <c r="CM155" s="0" t="n">
        <f aca="false">IF(G155&gt;H155,1,0)</f>
        <v>0</v>
      </c>
      <c r="CO155" s="17" t="n">
        <f aca="false">14.652-0.41022*M155+0.007991*M155*M155-0.000077774*M155*M155*M155</f>
        <v>8.270347661184</v>
      </c>
      <c r="CP155" s="1" t="n">
        <f aca="false">F155/CO155*100</f>
        <v>102.776816020611</v>
      </c>
    </row>
    <row r="156" customFormat="false" ht="12.5" hidden="false" customHeight="false" outlineLevel="0" collapsed="false">
      <c r="A156" s="0" t="n">
        <v>155</v>
      </c>
      <c r="B156" s="15" t="s">
        <v>133</v>
      </c>
      <c r="C156" s="16" t="s">
        <v>134</v>
      </c>
      <c r="D156" s="0" t="s">
        <v>146</v>
      </c>
      <c r="E156" s="0" t="n">
        <v>9.1</v>
      </c>
      <c r="F156" s="0" t="n">
        <v>10.7</v>
      </c>
      <c r="G156" s="0" t="n">
        <v>4.7</v>
      </c>
      <c r="H156" s="0" t="n">
        <v>6.8</v>
      </c>
      <c r="I156" s="0" t="n">
        <v>101.9</v>
      </c>
      <c r="J156" s="0" t="n">
        <v>5.514</v>
      </c>
      <c r="K156" s="0" t="n">
        <v>0.132</v>
      </c>
      <c r="L156" s="0" t="n">
        <v>5</v>
      </c>
      <c r="M156" s="0" t="n">
        <v>29.3</v>
      </c>
      <c r="O156" s="0" t="n">
        <v>3713</v>
      </c>
      <c r="BD156" s="0" t="n">
        <v>0.069</v>
      </c>
      <c r="BF156" s="0" t="n">
        <f aca="false">IF(E156&lt;11,-3.6797*E156^2+48.115*E156-53.83,280.92*EXP(-0.2027*E156))</f>
        <v>79.300543</v>
      </c>
      <c r="BG156" s="1" t="n">
        <f aca="false">32.208*LN(F156)+21.438</f>
        <v>97.7788104251968</v>
      </c>
      <c r="BH156" s="1" t="n">
        <f aca="false">IF(G156&lt;=2, -10*G156+100, 88.958*EXP(-0.0755*G156))</f>
        <v>62.384344110776</v>
      </c>
      <c r="BI156" s="1" t="n">
        <f aca="false">IF(I156&lt;=100, 0.0053*(I156)^2-1.0332*I156+100.76, 122.82*EXP(-0.0092*I156))</f>
        <v>48.0979650181253</v>
      </c>
      <c r="BJ156" s="0" t="e">
        <f aca="false">IF(P156&lt;=1000, -6.942*LN(P156)+107.59, -36.304*LN(P156)+310.72)</f>
        <v>#VALUE!</v>
      </c>
      <c r="BK156" s="0" t="e">
        <f aca="false">BF156^0.04*BG156^0.22*BH156^0.51*BI156^0.06*BJ156^0.17</f>
        <v>#VALUE!</v>
      </c>
      <c r="BL156" s="0" t="e">
        <f aca="false">IF(BK156&gt;=90, "Very Good", IF(BK156&gt;=80, "Good", IF(BK156&gt;=70, "Slightly Good", IF(BK156&gt;=60, "Average", IF(BK156&gt;=50, "Slightly Poor", IF(BK156&gt;=40, "Poor", "Very Poor"))))))</f>
        <v>#VALUE!</v>
      </c>
      <c r="BM156" s="2" t="e">
        <f aca="false">IF(P156&lt;=1000, -6.942*LN(P156)+107.59, IF(AND(P156&gt;1000, P156&lt;=5213),-36.304*LN(P156)+310.72, IF(P156&gt;5213, 10)))</f>
        <v>#VALUE!</v>
      </c>
      <c r="BN156" s="2" t="e">
        <f aca="false">BF156^0.04*BG156^0.22*BH156^0.51*BI156^0.06*BM156^0.17</f>
        <v>#VALUE!</v>
      </c>
      <c r="BO156" s="3" t="e">
        <f aca="false">IF(BN156&gt;=90, "Very Good", IF(BN156&gt;=80, "Good", IF(BN156&gt;=70, "Slightly Good", IF(BN156&gt;=60, "Average", IF(BN156&gt;=50, "Slightly Poor", IF(BN156&gt;=40, "Poor", "Very Poor"))))))</f>
        <v>#VALUE!</v>
      </c>
      <c r="BP156" s="2" t="e">
        <f aca="false">IF(AJ156&lt;=1000, -6.942*LN(AJ156)+107.59, IF(AND(AJ156&gt;1000, AJ156&lt;=5213),-36.304*LN(AJ156)+310.72, IF(AJ156&gt;5213, 10)))</f>
        <v>#VALUE!</v>
      </c>
      <c r="BQ156" s="2" t="e">
        <f aca="false">BF156^0.04*BG156^0.22*BH156^0.51*BI156^0.06*BP156^0.17</f>
        <v>#VALUE!</v>
      </c>
      <c r="BR156" s="0" t="e">
        <f aca="false">IF(BQ156&gt;=90, "Very Good", IF(BQ156&gt;=80, "Good", IF(BQ156&gt;=70, "Slightly Good", IF(BQ156&gt;=60, "Average", IF(BQ156&gt;=50, "Slightly Poor", IF(BQ156&gt;=40, "Poor", "Very Poor"))))))</f>
        <v>#VALUE!</v>
      </c>
      <c r="BT156" s="2" t="e">
        <f aca="false">9.81*LN(AH156)+30.6</f>
        <v>#VALUE!</v>
      </c>
      <c r="BU156" s="0" t="e">
        <f aca="false">IF(BT156&lt;30, "Clean water", IF(AND(BT156&gt;=30, BT156&lt;40), "Hypolimia", IF(AND(BT156&gt;=40,BT156&lt;50), "Mesotrophic", IF(AND(BT156&gt;=50, BT156&lt;70), "Eutrophic", IF(BT156&gt;70,"Hypertrophic")))))</f>
        <v>#VALUE!</v>
      </c>
      <c r="CM156" s="0" t="n">
        <f aca="false">IF(G156&gt;H156,1,0)</f>
        <v>0</v>
      </c>
      <c r="CO156" s="17" t="n">
        <f aca="false">14.652-0.41022*M156+0.007991*M156*M156-0.000077774*M156*M156*M156</f>
        <v>7.536439293082</v>
      </c>
      <c r="CP156" s="1" t="n">
        <f aca="false">F156/CO156*100</f>
        <v>141.97686180292</v>
      </c>
    </row>
    <row r="157" customFormat="false" ht="12.5" hidden="false" customHeight="false" outlineLevel="0" collapsed="false">
      <c r="A157" s="0" t="n">
        <v>156</v>
      </c>
      <c r="B157" s="15" t="s">
        <v>85</v>
      </c>
      <c r="C157" s="16" t="s">
        <v>86</v>
      </c>
      <c r="D157" s="0" t="s">
        <v>146</v>
      </c>
      <c r="E157" s="0" t="n">
        <v>8</v>
      </c>
      <c r="F157" s="0" t="n">
        <v>10.2</v>
      </c>
      <c r="G157" s="0" t="n">
        <v>1.7</v>
      </c>
      <c r="H157" s="0" t="n">
        <v>7.4</v>
      </c>
      <c r="I157" s="0" t="n">
        <v>3.7</v>
      </c>
      <c r="J157" s="0" t="n">
        <v>6.912</v>
      </c>
      <c r="K157" s="0" t="n">
        <v>0.289</v>
      </c>
      <c r="L157" s="0" t="n">
        <v>4.2</v>
      </c>
      <c r="M157" s="0" t="n">
        <v>24</v>
      </c>
      <c r="N157" s="0" t="n">
        <v>0</v>
      </c>
      <c r="O157" s="0" t="n">
        <v>584</v>
      </c>
      <c r="P157" s="0" t="n">
        <v>48000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AC157" s="0" t="n">
        <v>6.81</v>
      </c>
      <c r="AD157" s="0" t="n">
        <v>0.108</v>
      </c>
      <c r="AE157" s="0" t="n">
        <v>5.809</v>
      </c>
      <c r="AF157" s="0" t="n">
        <v>0.2</v>
      </c>
      <c r="AG157" s="0" t="n">
        <v>0.18</v>
      </c>
      <c r="AH157" s="0" t="n">
        <v>28</v>
      </c>
      <c r="AJ157" s="0" t="n">
        <v>2100</v>
      </c>
      <c r="AP157" s="0" t="n">
        <v>0.2</v>
      </c>
      <c r="AY157" s="0" t="n">
        <v>0</v>
      </c>
      <c r="BF157" s="0" t="n">
        <f aca="false">IF(E157&lt;11,-3.6797*E157^2+48.115*E157-53.83,280.92*EXP(-0.2027*E157))</f>
        <v>95.5892</v>
      </c>
      <c r="BG157" s="1" t="n">
        <f aca="false">32.208*LN(F157)+21.438</f>
        <v>96.2374636951076</v>
      </c>
      <c r="BH157" s="1" t="n">
        <f aca="false">IF(G157&lt;=2, -10*G157+100, 88.958*EXP(-0.0755*G157))</f>
        <v>83</v>
      </c>
      <c r="BI157" s="1" t="n">
        <f aca="false">IF(I157&lt;=100, 0.0053*(I157)^2-1.0332*I157+100.76, 122.82*EXP(-0.0092*I157))</f>
        <v>97.009717</v>
      </c>
      <c r="BJ157" s="0" t="n">
        <f aca="false">IF(P157&lt;=1000, -6.942*LN(P157)+107.59, -36.304*LN(P157)+310.72)</f>
        <v>-80.5992291481676</v>
      </c>
      <c r="BK157" s="0" t="e">
        <f aca="false">BF157^0.04*BG157^0.22*BH157^0.51*BI157^0.06*BJ157^0.17</f>
        <v>#NUM!</v>
      </c>
      <c r="BL157" s="0" t="e">
        <f aca="false">IF(BK157&gt;=90, "Very Good", IF(BK157&gt;=80, "Good", IF(BK157&gt;=70, "Slightly Good", IF(BK157&gt;=60, "Average", IF(BK157&gt;=50, "Slightly Poor", IF(BK157&gt;=40, "Poor", "Very Poor"))))))</f>
        <v>#NUM!</v>
      </c>
      <c r="BM157" s="2" t="n">
        <f aca="false">IF(P157&lt;=1000, -6.942*LN(P157)+107.59, IF(AND(P157&gt;1000, P157&lt;=5213),-36.304*LN(P157)+310.72, IF(P157&gt;5213, 10)))</f>
        <v>10</v>
      </c>
      <c r="BN157" s="2" t="n">
        <f aca="false">BF157^0.04*BG157^0.22*BH157^0.51*BI157^0.06*BM157^0.17</f>
        <v>60.7422411426738</v>
      </c>
      <c r="BO157" s="3" t="str">
        <f aca="false">IF(BN157&gt;=90, "Very Good", IF(BN157&gt;=80, "Good", IF(BN157&gt;=70, "Slightly Good", IF(BN157&gt;=60, "Average", IF(BN157&gt;=50, "Slightly Poor", IF(BN157&gt;=40, "Poor", "Very Poor"))))))</f>
        <v>Average</v>
      </c>
      <c r="BP157" s="2" t="n">
        <f aca="false">IF(AJ157&lt;=1000, -6.942*LN(AJ157)+107.59, IF(AND(AJ157&gt;1000, AJ157&lt;=5213),-36.304*LN(AJ157)+310.72, IF(AJ157&gt;5213, 10)))</f>
        <v>33.0055589887772</v>
      </c>
      <c r="BQ157" s="2" t="n">
        <f aca="false">BF157^0.04*BG157^0.22*BH157^0.51*BI157^0.06*BP157^0.17</f>
        <v>74.4133090328685</v>
      </c>
      <c r="BR157" s="0" t="str">
        <f aca="false">IF(BQ157&gt;=90, "Very Good", IF(BQ157&gt;=80, "Good", IF(BQ157&gt;=70, "Slightly Good", IF(BQ157&gt;=60, "Average", IF(BQ157&gt;=50, "Slightly Poor", IF(BQ157&gt;=40, "Poor", "Very Poor"))))))</f>
        <v>Slightly Good</v>
      </c>
      <c r="BT157" s="2" t="n">
        <f aca="false">9.81*LN(AH157)+30.6</f>
        <v>63.2889262448188</v>
      </c>
      <c r="BU157" s="0" t="str">
        <f aca="false">IF(BT157&lt;30, "Clean water", IF(AND(BT157&gt;=30, BT157&lt;40), "Hypolimia", IF(AND(BT157&gt;=40,BT157&lt;50), "Mesotrophic", IF(AND(BT157&gt;=50, BT157&lt;70), "Eutrophic", IF(BT157&gt;70,"Hypertrophic")))))</f>
        <v>Eutrophic</v>
      </c>
      <c r="CM157" s="0" t="n">
        <f aca="false">IF(G157&gt;H157,1,0)</f>
        <v>0</v>
      </c>
      <c r="CO157" s="17" t="n">
        <f aca="false">14.652-0.41022*M157+0.007991*M157*M157-0.000077774*M157*M157*M157</f>
        <v>8.334388224</v>
      </c>
      <c r="CP157" s="1" t="n">
        <f aca="false">F157/CO157*100</f>
        <v>122.384507727007</v>
      </c>
    </row>
    <row r="158" customFormat="false" ht="12.5" hidden="false" customHeight="false" outlineLevel="0" collapsed="false">
      <c r="A158" s="0" t="n">
        <v>157</v>
      </c>
      <c r="B158" s="15" t="s">
        <v>135</v>
      </c>
      <c r="C158" s="16" t="s">
        <v>136</v>
      </c>
      <c r="D158" s="0" t="s">
        <v>146</v>
      </c>
      <c r="E158" s="0" t="n">
        <v>7.9</v>
      </c>
      <c r="F158" s="0" t="n">
        <v>11.3</v>
      </c>
      <c r="G158" s="0" t="n">
        <v>3.3</v>
      </c>
      <c r="H158" s="0" t="n">
        <v>9.5</v>
      </c>
      <c r="I158" s="0" t="n">
        <v>18.1</v>
      </c>
      <c r="J158" s="0" t="n">
        <v>6.64</v>
      </c>
      <c r="K158" s="0" t="n">
        <v>0.217</v>
      </c>
      <c r="L158" s="0" t="n">
        <v>6.5</v>
      </c>
      <c r="M158" s="0" t="n">
        <v>28.5</v>
      </c>
      <c r="O158" s="0" t="n">
        <v>555</v>
      </c>
      <c r="BD158" s="0" t="n">
        <v>0.597</v>
      </c>
      <c r="BF158" s="0" t="n">
        <f aca="false">IF(E158&lt;11,-3.6797*E158^2+48.115*E158-53.83,280.92*EXP(-0.2027*E158))</f>
        <v>96.6284230000001</v>
      </c>
      <c r="BG158" s="1" t="n">
        <f aca="false">32.208*LN(F158)+21.438</f>
        <v>99.5360461899348</v>
      </c>
      <c r="BH158" s="1" t="n">
        <f aca="false">IF(G158&lt;=2, -10*G158+100, 88.958*EXP(-0.0755*G158))</f>
        <v>69.3394735712124</v>
      </c>
      <c r="BI158" s="1" t="n">
        <f aca="false">IF(I158&lt;=100, 0.0053*(I158)^2-1.0332*I158+100.76, 122.82*EXP(-0.0092*I158))</f>
        <v>83.795413</v>
      </c>
      <c r="BJ158" s="0" t="e">
        <f aca="false">IF(P158&lt;=1000, -6.942*LN(P158)+107.59, -36.304*LN(P158)+310.72)</f>
        <v>#VALUE!</v>
      </c>
      <c r="BK158" s="0" t="e">
        <f aca="false">BF158^0.04*BG158^0.22*BH158^0.51*BI158^0.06*BJ158^0.17</f>
        <v>#VALUE!</v>
      </c>
      <c r="BL158" s="0" t="e">
        <f aca="false">IF(BK158&gt;=90, "Very Good", IF(BK158&gt;=80, "Good", IF(BK158&gt;=70, "Slightly Good", IF(BK158&gt;=60, "Average", IF(BK158&gt;=50, "Slightly Poor", IF(BK158&gt;=40, "Poor", "Very Poor"))))))</f>
        <v>#VALUE!</v>
      </c>
      <c r="BM158" s="2" t="e">
        <f aca="false">IF(P158&lt;=1000, -6.942*LN(P158)+107.59, IF(AND(P158&gt;1000, P158&lt;=5213),-36.304*LN(P158)+310.72, IF(P158&gt;5213, 10)))</f>
        <v>#VALUE!</v>
      </c>
      <c r="BN158" s="2" t="e">
        <f aca="false">BF158^0.04*BG158^0.22*BH158^0.51*BI158^0.06*BM158^0.17</f>
        <v>#VALUE!</v>
      </c>
      <c r="BO158" s="3" t="e">
        <f aca="false">IF(BN158&gt;=90, "Very Good", IF(BN158&gt;=80, "Good", IF(BN158&gt;=70, "Slightly Good", IF(BN158&gt;=60, "Average", IF(BN158&gt;=50, "Slightly Poor", IF(BN158&gt;=40, "Poor", "Very Poor"))))))</f>
        <v>#VALUE!</v>
      </c>
      <c r="BP158" s="2" t="e">
        <f aca="false">IF(AJ158&lt;=1000, -6.942*LN(AJ158)+107.59, IF(AND(AJ158&gt;1000, AJ158&lt;=5213),-36.304*LN(AJ158)+310.72, IF(AJ158&gt;5213, 10)))</f>
        <v>#VALUE!</v>
      </c>
      <c r="BQ158" s="2" t="e">
        <f aca="false">BF158^0.04*BG158^0.22*BH158^0.51*BI158^0.06*BP158^0.17</f>
        <v>#VALUE!</v>
      </c>
      <c r="BR158" s="0" t="e">
        <f aca="false">IF(BQ158&gt;=90, "Very Good", IF(BQ158&gt;=80, "Good", IF(BQ158&gt;=70, "Slightly Good", IF(BQ158&gt;=60, "Average", IF(BQ158&gt;=50, "Slightly Poor", IF(BQ158&gt;=40, "Poor", "Very Poor"))))))</f>
        <v>#VALUE!</v>
      </c>
      <c r="BT158" s="2" t="e">
        <f aca="false">9.81*LN(AH158)+30.6</f>
        <v>#VALUE!</v>
      </c>
      <c r="BU158" s="0" t="e">
        <f aca="false">IF(BT158&lt;30, "Clean water", IF(AND(BT158&gt;=30, BT158&lt;40), "Hypolimia", IF(AND(BT158&gt;=40,BT158&lt;50), "Mesotrophic", IF(AND(BT158&gt;=50, BT158&lt;70), "Eutrophic", IF(BT158&gt;70,"Hypertrophic")))))</f>
        <v>#VALUE!</v>
      </c>
      <c r="CM158" s="0" t="n">
        <f aca="false">IF(G158&gt;H158,1,0)</f>
        <v>0</v>
      </c>
      <c r="CO158" s="17" t="n">
        <f aca="false">14.652-0.41022*M158+0.007991*M158*M158-0.000077774*M158*M158*M158</f>
        <v>7.65101970225</v>
      </c>
      <c r="CP158" s="1" t="n">
        <f aca="false">F158/CO158*100</f>
        <v>147.692731684862</v>
      </c>
    </row>
    <row r="159" customFormat="false" ht="12.5" hidden="false" customHeight="false" outlineLevel="0" collapsed="false">
      <c r="A159" s="0" t="n">
        <v>158</v>
      </c>
      <c r="B159" s="15" t="s">
        <v>87</v>
      </c>
      <c r="C159" s="16" t="s">
        <v>88</v>
      </c>
      <c r="D159" s="0" t="s">
        <v>146</v>
      </c>
      <c r="E159" s="0" t="n">
        <v>7.5</v>
      </c>
      <c r="F159" s="0" t="n">
        <v>8</v>
      </c>
      <c r="G159" s="0" t="n">
        <v>2.1</v>
      </c>
      <c r="H159" s="0" t="n">
        <v>5.5</v>
      </c>
      <c r="I159" s="0" t="n">
        <v>3.6</v>
      </c>
      <c r="J159" s="0" t="n">
        <v>5.282</v>
      </c>
      <c r="K159" s="0" t="n">
        <v>0.093</v>
      </c>
      <c r="L159" s="0" t="n">
        <v>2.4</v>
      </c>
      <c r="M159" s="0" t="n">
        <v>24.6</v>
      </c>
      <c r="N159" s="0" t="n">
        <v>0</v>
      </c>
      <c r="O159" s="0" t="n">
        <v>277</v>
      </c>
      <c r="P159" s="0" t="n">
        <v>20000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AC159" s="0" t="n">
        <v>5.189</v>
      </c>
      <c r="AD159" s="0" t="n">
        <v>1.602</v>
      </c>
      <c r="AE159" s="0" t="n">
        <v>3.307</v>
      </c>
      <c r="AF159" s="0" t="n">
        <v>0.067</v>
      </c>
      <c r="AG159" s="0" t="n">
        <v>0.006</v>
      </c>
      <c r="AH159" s="0" t="n">
        <v>12.1</v>
      </c>
      <c r="AJ159" s="0" t="n">
        <v>910</v>
      </c>
      <c r="AP159" s="0" t="n">
        <v>0</v>
      </c>
      <c r="AY159" s="0" t="n">
        <v>0</v>
      </c>
      <c r="BF159" s="0" t="n">
        <f aca="false">IF(E159&lt;11,-3.6797*E159^2+48.115*E159-53.83,280.92*EXP(-0.2027*E159))</f>
        <v>100.049375</v>
      </c>
      <c r="BG159" s="1" t="n">
        <f aca="false">32.208*LN(F159)+21.438</f>
        <v>88.4126531744242</v>
      </c>
      <c r="BH159" s="1" t="n">
        <f aca="false">IF(G159&lt;=2, -10*G159+100, 88.958*EXP(-0.0755*G159))</f>
        <v>75.9150041678102</v>
      </c>
      <c r="BI159" s="1" t="n">
        <f aca="false">IF(I159&lt;=100, 0.0053*(I159)^2-1.0332*I159+100.76, 122.82*EXP(-0.0092*I159))</f>
        <v>97.109168</v>
      </c>
      <c r="BJ159" s="0" t="n">
        <f aca="false">IF(P159&lt;=1000, -6.942*LN(P159)+107.59, -36.304*LN(P159)+310.72)</f>
        <v>-48.8162121072716</v>
      </c>
      <c r="BK159" s="0" t="e">
        <f aca="false">BF159^0.04*BG159^0.22*BH159^0.51*BI159^0.06*BJ159^0.17</f>
        <v>#NUM!</v>
      </c>
      <c r="BL159" s="0" t="e">
        <f aca="false">IF(BK159&gt;=90, "Very Good", IF(BK159&gt;=80, "Good", IF(BK159&gt;=70, "Slightly Good", IF(BK159&gt;=60, "Average", IF(BK159&gt;=50, "Slightly Poor", IF(BK159&gt;=40, "Poor", "Very Poor"))))))</f>
        <v>#NUM!</v>
      </c>
      <c r="BM159" s="2" t="n">
        <f aca="false">IF(P159&lt;=1000, -6.942*LN(P159)+107.59, IF(AND(P159&gt;1000, P159&lt;=5213),-36.304*LN(P159)+310.72, IF(P159&gt;5213, 10)))</f>
        <v>10</v>
      </c>
      <c r="BN159" s="2" t="n">
        <f aca="false">BF159^0.04*BG159^0.22*BH159^0.51*BI159^0.06*BM159^0.17</f>
        <v>57.0748066168214</v>
      </c>
      <c r="BO159" s="3" t="str">
        <f aca="false">IF(BN159&gt;=90, "Very Good", IF(BN159&gt;=80, "Good", IF(BN159&gt;=70, "Slightly Good", IF(BN159&gt;=60, "Average", IF(BN159&gt;=50, "Slightly Poor", IF(BN159&gt;=40, "Poor", "Very Poor"))))))</f>
        <v>Slightly Poor</v>
      </c>
      <c r="BP159" s="2" t="n">
        <f aca="false">IF(AJ159&lt;=1000, -6.942*LN(AJ159)+107.59, IF(AND(AJ159&gt;1000, AJ159&lt;=5213),-36.304*LN(AJ159)+310.72, IF(AJ159&gt;5213, 10)))</f>
        <v>60.2910675901954</v>
      </c>
      <c r="BQ159" s="2" t="n">
        <f aca="false">BF159^0.04*BG159^0.22*BH159^0.51*BI159^0.06*BP159^0.17</f>
        <v>77.4617767570437</v>
      </c>
      <c r="BR159" s="0" t="str">
        <f aca="false">IF(BQ159&gt;=90, "Very Good", IF(BQ159&gt;=80, "Good", IF(BQ159&gt;=70, "Slightly Good", IF(BQ159&gt;=60, "Average", IF(BQ159&gt;=50, "Slightly Poor", IF(BQ159&gt;=40, "Poor", "Very Poor"))))))</f>
        <v>Slightly Good</v>
      </c>
      <c r="BT159" s="2" t="n">
        <f aca="false">9.81*LN(AH159)+30.6</f>
        <v>55.0583454900325</v>
      </c>
      <c r="BU159" s="0" t="str">
        <f aca="false">IF(BT159&lt;30, "Clean water", IF(AND(BT159&gt;=30, BT159&lt;40), "Hypolimia", IF(AND(BT159&gt;=40,BT159&lt;50), "Mesotrophic", IF(AND(BT159&gt;=50, BT159&lt;70), "Eutrophic", IF(BT159&gt;70,"Hypertrophic")))))</f>
        <v>Eutrophic</v>
      </c>
      <c r="CM159" s="0" t="n">
        <f aca="false">IF(G159&gt;H159,1,0)</f>
        <v>0</v>
      </c>
      <c r="CO159" s="17" t="n">
        <f aca="false">14.652-0.41022*M159+0.007991*M159*M159-0.000077774*M159*M159*M159</f>
        <v>8.238604999536</v>
      </c>
      <c r="CP159" s="1" t="n">
        <f aca="false">F159/CO159*100</f>
        <v>97.1038179455207</v>
      </c>
    </row>
    <row r="160" customFormat="false" ht="12.5" hidden="false" customHeight="false" outlineLevel="0" collapsed="false">
      <c r="A160" s="0" t="n">
        <v>159</v>
      </c>
      <c r="B160" s="15" t="s">
        <v>89</v>
      </c>
      <c r="C160" s="16" t="s">
        <v>90</v>
      </c>
      <c r="D160" s="0" t="s">
        <v>146</v>
      </c>
      <c r="E160" s="0" t="n">
        <v>7.8</v>
      </c>
      <c r="F160" s="0" t="n">
        <v>5.5</v>
      </c>
      <c r="G160" s="0" t="n">
        <v>3.8</v>
      </c>
      <c r="H160" s="0" t="n">
        <v>6.3</v>
      </c>
      <c r="I160" s="0" t="n">
        <v>5.3</v>
      </c>
      <c r="J160" s="0" t="n">
        <v>2.458</v>
      </c>
      <c r="K160" s="0" t="n">
        <v>0.125</v>
      </c>
      <c r="L160" s="0" t="n">
        <v>2.7</v>
      </c>
      <c r="M160" s="0" t="n">
        <v>22.8</v>
      </c>
      <c r="N160" s="0" t="n">
        <v>0</v>
      </c>
      <c r="O160" s="0" t="n">
        <v>280</v>
      </c>
      <c r="P160" s="0" t="n">
        <v>30000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AC160" s="0" t="n">
        <v>2.322</v>
      </c>
      <c r="AD160" s="0" t="n">
        <v>1.387</v>
      </c>
      <c r="AE160" s="0" t="n">
        <v>0.578</v>
      </c>
      <c r="AF160" s="0" t="n">
        <v>0.056</v>
      </c>
      <c r="AG160" s="0" t="n">
        <v>0.054</v>
      </c>
      <c r="AH160" s="0" t="n">
        <v>39.1</v>
      </c>
      <c r="AJ160" s="0" t="n">
        <v>2000</v>
      </c>
      <c r="AP160" s="0" t="n">
        <v>0.2</v>
      </c>
      <c r="AY160" s="0" t="n">
        <v>0</v>
      </c>
      <c r="BF160" s="0" t="n">
        <f aca="false">IF(E160&lt;11,-3.6797*E160^2+48.115*E160-53.83,280.92*EXP(-0.2027*E160))</f>
        <v>97.5940520000001</v>
      </c>
      <c r="BG160" s="1" t="n">
        <f aca="false">32.208*LN(F160)+21.438</f>
        <v>76.3445265548152</v>
      </c>
      <c r="BH160" s="1" t="n">
        <f aca="false">IF(G160&lt;=2, -10*G160+100, 88.958*EXP(-0.0755*G160))</f>
        <v>66.7706991099565</v>
      </c>
      <c r="BI160" s="1" t="n">
        <f aca="false">IF(I160&lt;=100, 0.0053*(I160)^2-1.0332*I160+100.76, 122.82*EXP(-0.0092*I160))</f>
        <v>95.432917</v>
      </c>
      <c r="BJ160" s="0" t="n">
        <f aca="false">IF(P160&lt;=1000, -6.942*LN(P160)+107.59, -36.304*LN(P160)+310.72)</f>
        <v>-63.5362173920304</v>
      </c>
      <c r="BK160" s="0" t="e">
        <f aca="false">BF160^0.04*BG160^0.22*BH160^0.51*BI160^0.06*BJ160^0.17</f>
        <v>#NUM!</v>
      </c>
      <c r="BL160" s="0" t="e">
        <f aca="false">IF(BK160&gt;=90, "Very Good", IF(BK160&gt;=80, "Good", IF(BK160&gt;=70, "Slightly Good", IF(BK160&gt;=60, "Average", IF(BK160&gt;=50, "Slightly Poor", IF(BK160&gt;=40, "Poor", "Very Poor"))))))</f>
        <v>#NUM!</v>
      </c>
      <c r="BM160" s="2" t="n">
        <f aca="false">IF(P160&lt;=1000, -6.942*LN(P160)+107.59, IF(AND(P160&gt;1000, P160&lt;=5213),-36.304*LN(P160)+310.72, IF(P160&gt;5213, 10)))</f>
        <v>10</v>
      </c>
      <c r="BN160" s="2" t="n">
        <f aca="false">BF160^0.04*BG160^0.22*BH160^0.51*BI160^0.06*BM160^0.17</f>
        <v>51.6545742388697</v>
      </c>
      <c r="BO160" s="3" t="str">
        <f aca="false">IF(BN160&gt;=90, "Very Good", IF(BN160&gt;=80, "Good", IF(BN160&gt;=70, "Slightly Good", IF(BN160&gt;=60, "Average", IF(BN160&gt;=50, "Slightly Poor", IF(BN160&gt;=40, "Poor", "Very Poor"))))))</f>
        <v>Slightly Poor</v>
      </c>
      <c r="BP160" s="2" t="n">
        <f aca="false">IF(AJ160&lt;=1000, -6.942*LN(AJ160)+107.59, IF(AND(AJ160&gt;1000, AJ160&lt;=5213),-36.304*LN(AJ160)+310.72, IF(AJ160&gt;5213, 10)))</f>
        <v>34.7768371087843</v>
      </c>
      <c r="BQ160" s="2" t="n">
        <f aca="false">BF160^0.04*BG160^0.22*BH160^0.51*BI160^0.06*BP160^0.17</f>
        <v>63.8451776940828</v>
      </c>
      <c r="BR160" s="0" t="str">
        <f aca="false">IF(BQ160&gt;=90, "Very Good", IF(BQ160&gt;=80, "Good", IF(BQ160&gt;=70, "Slightly Good", IF(BQ160&gt;=60, "Average", IF(BQ160&gt;=50, "Slightly Poor", IF(BQ160&gt;=40, "Poor", "Very Poor"))))))</f>
        <v>Average</v>
      </c>
      <c r="BT160" s="2" t="n">
        <f aca="false">9.81*LN(AH160)+30.6</f>
        <v>66.5646614011849</v>
      </c>
      <c r="BU160" s="0" t="str">
        <f aca="false">IF(BT160&lt;30, "Clean water", IF(AND(BT160&gt;=30, BT160&lt;40), "Hypolimia", IF(AND(BT160&gt;=40,BT160&lt;50), "Mesotrophic", IF(AND(BT160&gt;=50, BT160&lt;70), "Eutrophic", IF(BT160&gt;70,"Hypertrophic")))))</f>
        <v>Eutrophic</v>
      </c>
      <c r="CM160" s="0" t="n">
        <f aca="false">IF(G160&gt;H160,1,0)</f>
        <v>0</v>
      </c>
      <c r="CO160" s="17" t="n">
        <f aca="false">14.652-0.41022*M160+0.007991*M160*M160-0.000077774*M160*M160*M160</f>
        <v>8.531220615552</v>
      </c>
      <c r="CP160" s="1" t="n">
        <f aca="false">F160/CO160*100</f>
        <v>64.4690865217313</v>
      </c>
    </row>
    <row r="161" customFormat="false" ht="12.5" hidden="false" customHeight="false" outlineLevel="0" collapsed="false">
      <c r="A161" s="0" t="n">
        <v>160</v>
      </c>
      <c r="B161" s="15" t="s">
        <v>91</v>
      </c>
      <c r="C161" s="16" t="s">
        <v>92</v>
      </c>
      <c r="D161" s="0" t="s">
        <v>146</v>
      </c>
      <c r="E161" s="0" t="n">
        <v>7.8</v>
      </c>
      <c r="F161" s="0" t="n">
        <v>14.1</v>
      </c>
      <c r="G161" s="0" t="n">
        <v>0.6</v>
      </c>
      <c r="H161" s="0" t="n">
        <v>2.8</v>
      </c>
      <c r="I161" s="0" t="n">
        <v>1.2</v>
      </c>
      <c r="J161" s="0" t="n">
        <v>2.405</v>
      </c>
      <c r="K161" s="0" t="n">
        <v>0.027</v>
      </c>
      <c r="L161" s="0" t="n">
        <v>1.3</v>
      </c>
      <c r="M161" s="0" t="n">
        <v>24.5</v>
      </c>
      <c r="N161" s="0" t="n">
        <v>0</v>
      </c>
      <c r="O161" s="0" t="n">
        <v>524</v>
      </c>
      <c r="P161" s="0" t="n">
        <v>1400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AC161" s="0" t="n">
        <v>2.372</v>
      </c>
      <c r="AD161" s="0" t="n">
        <v>0.087</v>
      </c>
      <c r="AE161" s="0" t="n">
        <v>1.953</v>
      </c>
      <c r="AF161" s="0" t="n">
        <v>0.008</v>
      </c>
      <c r="AG161" s="0" t="n">
        <v>0.005</v>
      </c>
      <c r="AH161" s="0" t="n">
        <v>7.2</v>
      </c>
      <c r="AJ161" s="0" t="n">
        <v>50</v>
      </c>
      <c r="AP161" s="0" t="n">
        <v>0.2</v>
      </c>
      <c r="AY161" s="0" t="n">
        <v>0</v>
      </c>
      <c r="BF161" s="0" t="n">
        <f aca="false">IF(E161&lt;11,-3.6797*E161^2+48.115*E161-53.83,280.92*EXP(-0.2027*E161))</f>
        <v>97.5940520000001</v>
      </c>
      <c r="BG161" s="1" t="n">
        <f aca="false">32.208*LN(F161)+21.438</f>
        <v>106.665997874148</v>
      </c>
      <c r="BH161" s="1" t="n">
        <f aca="false">IF(G161&lt;=2, -10*G161+100, 88.958*EXP(-0.0755*G161))</f>
        <v>94</v>
      </c>
      <c r="BI161" s="1" t="n">
        <f aca="false">IF(I161&lt;=100, 0.0053*(I161)^2-1.0332*I161+100.76, 122.82*EXP(-0.0092*I161))</f>
        <v>99.527792</v>
      </c>
      <c r="BJ161" s="0" t="n">
        <f aca="false">IF(P161&lt;=1000, -6.942*LN(P161)+107.59, -36.304*LN(P161)+310.72)</f>
        <v>47.725564273536</v>
      </c>
      <c r="BK161" s="0" t="n">
        <f aca="false">BF161^0.04*BG161^0.22*BH161^0.51*BI161^0.06*BJ161^0.17</f>
        <v>86.5570016227963</v>
      </c>
      <c r="BL161" s="0" t="str">
        <f aca="false">IF(BK161&gt;=90, "Very Good", IF(BK161&gt;=80, "Good", IF(BK161&gt;=70, "Slightly Good", IF(BK161&gt;=60, "Average", IF(BK161&gt;=50, "Slightly Poor", IF(BK161&gt;=40, "Poor", "Very Poor"))))))</f>
        <v>Good</v>
      </c>
      <c r="BM161" s="2" t="n">
        <f aca="false">IF(P161&lt;=1000, -6.942*LN(P161)+107.59, IF(AND(P161&gt;1000, P161&lt;=5213),-36.304*LN(P161)+310.72, IF(P161&gt;5213, 10)))</f>
        <v>47.725564273536</v>
      </c>
      <c r="BN161" s="2" t="n">
        <f aca="false">BF161^0.04*BG161^0.22*BH161^0.51*BI161^0.06*BM161^0.17</f>
        <v>86.5570016227963</v>
      </c>
      <c r="BO161" s="3" t="str">
        <f aca="false">IF(BN161&gt;=90, "Very Good", IF(BN161&gt;=80, "Good", IF(BN161&gt;=70, "Slightly Good", IF(BN161&gt;=60, "Average", IF(BN161&gt;=50, "Slightly Poor", IF(BN161&gt;=40, "Poor", "Very Poor"))))))</f>
        <v>Good</v>
      </c>
      <c r="BP161" s="2" t="n">
        <f aca="false">IF(AJ161&lt;=1000, -6.942*LN(AJ161)+107.59, IF(AND(AJ161&gt;1000, AJ161&lt;=5213),-36.304*LN(AJ161)+310.72, IF(AJ161&gt;5213, 10)))</f>
        <v>80.4327362963178</v>
      </c>
      <c r="BQ161" s="2" t="n">
        <f aca="false">BF161^0.04*BG161^0.22*BH161^0.51*BI161^0.06*BP161^0.17</f>
        <v>94.5884491693826</v>
      </c>
      <c r="BR161" s="0" t="str">
        <f aca="false">IF(BQ161&gt;=90, "Very Good", IF(BQ161&gt;=80, "Good", IF(BQ161&gt;=70, "Slightly Good", IF(BQ161&gt;=60, "Average", IF(BQ161&gt;=50, "Slightly Poor", IF(BQ161&gt;=40, "Poor", "Very Poor"))))))</f>
        <v>Very Good</v>
      </c>
      <c r="BT161" s="2" t="n">
        <f aca="false">9.81*LN(AH161)+30.6</f>
        <v>49.9657348652759</v>
      </c>
      <c r="BU161" s="0" t="str">
        <f aca="false">IF(BT161&lt;30, "Clean water", IF(AND(BT161&gt;=30, BT161&lt;40), "Hypolimia", IF(AND(BT161&gt;=40,BT161&lt;50), "Mesotrophic", IF(AND(BT161&gt;=50, BT161&lt;70), "Eutrophic", IF(BT161&gt;70,"Hypertrophic")))))</f>
        <v>Mesotrophic</v>
      </c>
      <c r="CM161" s="0" t="n">
        <f aca="false">IF(G161&gt;H161,1,0)</f>
        <v>0</v>
      </c>
      <c r="CO161" s="17" t="n">
        <f aca="false">14.652-0.41022*M161+0.007991*M161*M161-0.000077774*M161*M161*M161</f>
        <v>8.25445358425</v>
      </c>
      <c r="CP161" s="1" t="n">
        <f aca="false">F161/CO161*100</f>
        <v>170.816879107585</v>
      </c>
    </row>
    <row r="162" customFormat="false" ht="12.5" hidden="false" customHeight="false" outlineLevel="0" collapsed="false">
      <c r="A162" s="0" t="n">
        <v>161</v>
      </c>
      <c r="B162" s="15" t="s">
        <v>137</v>
      </c>
      <c r="C162" s="16" t="s">
        <v>138</v>
      </c>
      <c r="D162" s="0" t="s">
        <v>146</v>
      </c>
      <c r="E162" s="0" t="n">
        <v>7.8</v>
      </c>
      <c r="F162" s="0" t="n">
        <v>8.9</v>
      </c>
      <c r="G162" s="0" t="n">
        <v>6.6</v>
      </c>
      <c r="H162" s="0" t="n">
        <v>13.5</v>
      </c>
      <c r="I162" s="0" t="n">
        <v>11.1</v>
      </c>
      <c r="J162" s="0" t="n">
        <v>10.705</v>
      </c>
      <c r="K162" s="0" t="n">
        <v>0.097</v>
      </c>
      <c r="L162" s="0" t="n">
        <v>8.1</v>
      </c>
      <c r="M162" s="0" t="n">
        <v>29.6</v>
      </c>
      <c r="O162" s="0" t="n">
        <v>660</v>
      </c>
      <c r="BD162" s="0" t="n">
        <v>4.681</v>
      </c>
      <c r="BF162" s="0" t="n">
        <f aca="false">IF(E162&lt;11,-3.6797*E162^2+48.115*E162-53.83,280.92*EXP(-0.2027*E162))</f>
        <v>97.5940520000001</v>
      </c>
      <c r="BG162" s="1" t="n">
        <f aca="false">32.208*LN(F162)+21.438</f>
        <v>91.8463395211805</v>
      </c>
      <c r="BH162" s="1" t="n">
        <f aca="false">IF(G162&lt;=2, -10*G162+100, 88.958*EXP(-0.0755*G162))</f>
        <v>54.0475572195066</v>
      </c>
      <c r="BI162" s="1" t="n">
        <f aca="false">IF(I162&lt;=100, 0.0053*(I162)^2-1.0332*I162+100.76, 122.82*EXP(-0.0092*I162))</f>
        <v>89.944493</v>
      </c>
      <c r="BJ162" s="0" t="e">
        <f aca="false">IF(P162&lt;=1000, -6.942*LN(P162)+107.59, -36.304*LN(P162)+310.72)</f>
        <v>#VALUE!</v>
      </c>
      <c r="BK162" s="0" t="e">
        <f aca="false">BF162^0.04*BG162^0.22*BH162^0.51*BI162^0.06*BJ162^0.17</f>
        <v>#VALUE!</v>
      </c>
      <c r="BL162" s="0" t="e">
        <f aca="false">IF(BK162&gt;=90, "Very Good", IF(BK162&gt;=80, "Good", IF(BK162&gt;=70, "Slightly Good", IF(BK162&gt;=60, "Average", IF(BK162&gt;=50, "Slightly Poor", IF(BK162&gt;=40, "Poor", "Very Poor"))))))</f>
        <v>#VALUE!</v>
      </c>
      <c r="BM162" s="2" t="e">
        <f aca="false">IF(P162&lt;=1000, -6.942*LN(P162)+107.59, IF(AND(P162&gt;1000, P162&lt;=5213),-36.304*LN(P162)+310.72, IF(P162&gt;5213, 10)))</f>
        <v>#VALUE!</v>
      </c>
      <c r="BN162" s="2" t="e">
        <f aca="false">BF162^0.04*BG162^0.22*BH162^0.51*BI162^0.06*BM162^0.17</f>
        <v>#VALUE!</v>
      </c>
      <c r="BO162" s="3" t="e">
        <f aca="false">IF(BN162&gt;=90, "Very Good", IF(BN162&gt;=80, "Good", IF(BN162&gt;=70, "Slightly Good", IF(BN162&gt;=60, "Average", IF(BN162&gt;=50, "Slightly Poor", IF(BN162&gt;=40, "Poor", "Very Poor"))))))</f>
        <v>#VALUE!</v>
      </c>
      <c r="BP162" s="2" t="e">
        <f aca="false">IF(AJ162&lt;=1000, -6.942*LN(AJ162)+107.59, IF(AND(AJ162&gt;1000, AJ162&lt;=5213),-36.304*LN(AJ162)+310.72, IF(AJ162&gt;5213, 10)))</f>
        <v>#VALUE!</v>
      </c>
      <c r="BQ162" s="2" t="e">
        <f aca="false">BF162^0.04*BG162^0.22*BH162^0.51*BI162^0.06*BP162^0.17</f>
        <v>#VALUE!</v>
      </c>
      <c r="BR162" s="0" t="e">
        <f aca="false">IF(BQ162&gt;=90, "Very Good", IF(BQ162&gt;=80, "Good", IF(BQ162&gt;=70, "Slightly Good", IF(BQ162&gt;=60, "Average", IF(BQ162&gt;=50, "Slightly Poor", IF(BQ162&gt;=40, "Poor", "Very Poor"))))))</f>
        <v>#VALUE!</v>
      </c>
      <c r="BT162" s="2" t="e">
        <f aca="false">9.81*LN(AH162)+30.6</f>
        <v>#VALUE!</v>
      </c>
      <c r="BU162" s="0" t="e">
        <f aca="false">IF(BT162&lt;30, "Clean water", IF(AND(BT162&gt;=30, BT162&lt;40), "Hypolimia", IF(AND(BT162&gt;=40,BT162&lt;50), "Mesotrophic", IF(AND(BT162&gt;=50, BT162&lt;70), "Eutrophic", IF(BT162&gt;70,"Hypertrophic")))))</f>
        <v>#VALUE!</v>
      </c>
      <c r="CM162" s="0" t="n">
        <f aca="false">IF(G162&gt;H162,1,0)</f>
        <v>0</v>
      </c>
      <c r="CO162" s="17" t="n">
        <f aca="false">14.652-0.41022*M162+0.007991*M162*M162-0.000077774*M162*M162*M162</f>
        <v>7.493865511936</v>
      </c>
      <c r="CP162" s="1" t="n">
        <f aca="false">F162/CO162*100</f>
        <v>118.763807354487</v>
      </c>
    </row>
    <row r="163" customFormat="false" ht="12.5" hidden="false" customHeight="false" outlineLevel="0" collapsed="false">
      <c r="A163" s="0" t="n">
        <v>162</v>
      </c>
      <c r="B163" s="15" t="s">
        <v>93</v>
      </c>
      <c r="C163" s="16" t="s">
        <v>94</v>
      </c>
      <c r="D163" s="0" t="s">
        <v>146</v>
      </c>
      <c r="E163" s="0" t="n">
        <v>7.6</v>
      </c>
      <c r="F163" s="0" t="n">
        <v>8.2</v>
      </c>
      <c r="G163" s="0" t="n">
        <v>3.4</v>
      </c>
      <c r="H163" s="0" t="n">
        <v>9.2</v>
      </c>
      <c r="I163" s="0" t="n">
        <v>6.1</v>
      </c>
      <c r="J163" s="0" t="n">
        <v>10.619</v>
      </c>
      <c r="K163" s="0" t="n">
        <v>0.147</v>
      </c>
      <c r="L163" s="0" t="n">
        <v>7.2</v>
      </c>
      <c r="M163" s="0" t="n">
        <v>26.9</v>
      </c>
      <c r="N163" s="0" t="n">
        <v>0</v>
      </c>
      <c r="O163" s="0" t="n">
        <v>637</v>
      </c>
      <c r="P163" s="0" t="n">
        <v>370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</v>
      </c>
      <c r="AC163" s="0" t="n">
        <v>10.335</v>
      </c>
      <c r="AD163" s="0" t="n">
        <v>2.172</v>
      </c>
      <c r="AE163" s="0" t="n">
        <v>5.527</v>
      </c>
      <c r="AF163" s="0" t="n">
        <v>0.097</v>
      </c>
      <c r="AG163" s="0" t="n">
        <v>0.03</v>
      </c>
      <c r="AH163" s="0" t="n">
        <v>9.4</v>
      </c>
      <c r="AJ163" s="0" t="n">
        <v>260</v>
      </c>
      <c r="AP163" s="0" t="n">
        <v>0</v>
      </c>
      <c r="AY163" s="0" t="n">
        <v>0.0004</v>
      </c>
      <c r="BD163" s="0" t="n">
        <v>4.396</v>
      </c>
      <c r="BF163" s="0" t="n">
        <f aca="false">IF(E163&lt;11,-3.6797*E163^2+48.115*E163-53.83,280.92*EXP(-0.2027*E163))</f>
        <v>99.304528</v>
      </c>
      <c r="BG163" s="1" t="n">
        <f aca="false">32.208*LN(F163)+21.438</f>
        <v>89.2079528407348</v>
      </c>
      <c r="BH163" s="1" t="n">
        <f aca="false">IF(G163&lt;=2, -10*G163+100, 88.958*EXP(-0.0755*G163))</f>
        <v>68.8179318432025</v>
      </c>
      <c r="BI163" s="1" t="n">
        <f aca="false">IF(I163&lt;=100, 0.0053*(I163)^2-1.0332*I163+100.76, 122.82*EXP(-0.0092*I163))</f>
        <v>94.654693</v>
      </c>
      <c r="BJ163" s="0" t="n">
        <f aca="false">IF(P163&lt;=1000, -6.942*LN(P163)+107.59, -36.304*LN(P163)+310.72)</f>
        <v>66.5384621348591</v>
      </c>
      <c r="BK163" s="0" t="n">
        <f aca="false">BF163^0.04*BG163^0.22*BH163^0.51*BI163^0.06*BJ163^0.17</f>
        <v>74.9352690332472</v>
      </c>
      <c r="BL163" s="0" t="str">
        <f aca="false">IF(BK163&gt;=90, "Very Good", IF(BK163&gt;=80, "Good", IF(BK163&gt;=70, "Slightly Good", IF(BK163&gt;=60, "Average", IF(BK163&gt;=50, "Slightly Poor", IF(BK163&gt;=40, "Poor", "Very Poor"))))))</f>
        <v>Slightly Good</v>
      </c>
      <c r="BM163" s="2" t="n">
        <f aca="false">IF(P163&lt;=1000, -6.942*LN(P163)+107.59, IF(AND(P163&gt;1000, P163&lt;=5213),-36.304*LN(P163)+310.72, IF(P163&gt;5213, 10)))</f>
        <v>66.5384621348591</v>
      </c>
      <c r="BN163" s="2" t="n">
        <f aca="false">BF163^0.04*BG163^0.22*BH163^0.51*BI163^0.06*BM163^0.17</f>
        <v>74.9352690332472</v>
      </c>
      <c r="BO163" s="3" t="str">
        <f aca="false">IF(BN163&gt;=90, "Very Good", IF(BN163&gt;=80, "Good", IF(BN163&gt;=70, "Slightly Good", IF(BN163&gt;=60, "Average", IF(BN163&gt;=50, "Slightly Poor", IF(BN163&gt;=40, "Poor", "Very Poor"))))))</f>
        <v>Slightly Good</v>
      </c>
      <c r="BP163" s="2" t="n">
        <f aca="false">IF(AJ163&lt;=1000, -6.942*LN(AJ163)+107.59, IF(AND(AJ163&gt;1000, AJ163&lt;=5213),-36.304*LN(AJ163)+310.72, IF(AJ163&gt;5213, 10)))</f>
        <v>68.9877481174902</v>
      </c>
      <c r="BQ163" s="2" t="n">
        <f aca="false">BF163^0.04*BG163^0.22*BH163^0.51*BI163^0.06*BP163^0.17</f>
        <v>75.3971858732967</v>
      </c>
      <c r="BR163" s="0" t="str">
        <f aca="false">IF(BQ163&gt;=90, "Very Good", IF(BQ163&gt;=80, "Good", IF(BQ163&gt;=70, "Slightly Good", IF(BQ163&gt;=60, "Average", IF(BQ163&gt;=50, "Slightly Poor", IF(BQ163&gt;=40, "Poor", "Very Poor"))))))</f>
        <v>Slightly Good</v>
      </c>
      <c r="BT163" s="2" t="n">
        <f aca="false">9.81*LN(AH163)+30.6</f>
        <v>52.5813620517972</v>
      </c>
      <c r="BU163" s="0" t="str">
        <f aca="false">IF(BT163&lt;30, "Clean water", IF(AND(BT163&gt;=30, BT163&lt;40), "Hypolimia", IF(AND(BT163&gt;=40,BT163&lt;50), "Mesotrophic", IF(AND(BT163&gt;=50, BT163&lt;70), "Eutrophic", IF(BT163&gt;70,"Hypertrophic")))))</f>
        <v>Eutrophic</v>
      </c>
      <c r="CM163" s="0" t="n">
        <f aca="false">IF(G163&gt;H163,1,0)</f>
        <v>0</v>
      </c>
      <c r="CO163" s="17" t="n">
        <f aca="false">14.652-0.41022*M163+0.007991*M163*M163-0.000077774*M163*M163*M163</f>
        <v>7.885570122634</v>
      </c>
      <c r="CP163" s="1" t="n">
        <f aca="false">F163/CO163*100</f>
        <v>103.987408297385</v>
      </c>
    </row>
    <row r="164" customFormat="false" ht="12.5" hidden="false" customHeight="false" outlineLevel="0" collapsed="false">
      <c r="A164" s="0" t="n">
        <v>163</v>
      </c>
      <c r="B164" s="15" t="s">
        <v>95</v>
      </c>
      <c r="C164" s="16" t="s">
        <v>96</v>
      </c>
      <c r="D164" s="0" t="s">
        <v>146</v>
      </c>
      <c r="E164" s="0" t="n">
        <v>7.8</v>
      </c>
      <c r="F164" s="0" t="n">
        <v>6.3</v>
      </c>
      <c r="G164" s="0" t="n">
        <v>3.1</v>
      </c>
      <c r="H164" s="0" t="n">
        <v>6.7</v>
      </c>
      <c r="I164" s="0" t="n">
        <v>17.3</v>
      </c>
      <c r="J164" s="0" t="n">
        <v>6.189</v>
      </c>
      <c r="K164" s="0" t="n">
        <v>0.109</v>
      </c>
      <c r="L164" s="0" t="n">
        <v>3.3</v>
      </c>
      <c r="M164" s="0" t="n">
        <v>24.9</v>
      </c>
      <c r="N164" s="0" t="n">
        <v>0</v>
      </c>
      <c r="O164" s="0" t="n">
        <v>476</v>
      </c>
      <c r="P164" s="0" t="n">
        <v>9000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</v>
      </c>
      <c r="AC164" s="0" t="n">
        <v>6.083</v>
      </c>
      <c r="AD164" s="0" t="n">
        <v>1.172</v>
      </c>
      <c r="AE164" s="0" t="n">
        <v>3.707</v>
      </c>
      <c r="AF164" s="0" t="n">
        <v>0.061</v>
      </c>
      <c r="AG164" s="0" t="n">
        <v>0.038</v>
      </c>
      <c r="AH164" s="0" t="n">
        <v>30.6</v>
      </c>
      <c r="AJ164" s="0" t="n">
        <v>150</v>
      </c>
      <c r="AP164" s="0" t="n">
        <v>0.2</v>
      </c>
      <c r="AY164" s="0" t="n">
        <v>0</v>
      </c>
      <c r="BF164" s="0" t="n">
        <f aca="false">IF(E164&lt;11,-3.6797*E164^2+48.115*E164-53.83,280.92*EXP(-0.2027*E164))</f>
        <v>97.5940520000001</v>
      </c>
      <c r="BG164" s="1" t="n">
        <f aca="false">32.208*LN(F164)+21.438</f>
        <v>80.7184225924663</v>
      </c>
      <c r="BH164" s="1" t="n">
        <f aca="false">IF(G164&lt;=2, -10*G164+100, 88.958*EXP(-0.0755*G164))</f>
        <v>70.3944446082144</v>
      </c>
      <c r="BI164" s="1" t="n">
        <f aca="false">IF(I164&lt;=100, 0.0053*(I164)^2-1.0332*I164+100.76, 122.82*EXP(-0.0092*I164))</f>
        <v>84.471877</v>
      </c>
      <c r="BJ164" s="0" t="n">
        <f aca="false">IF(P164&lt;=1000, -6.942*LN(P164)+107.59, -36.304*LN(P164)+310.72)</f>
        <v>-19.8271887037816</v>
      </c>
      <c r="BK164" s="0" t="e">
        <f aca="false">BF164^0.04*BG164^0.22*BH164^0.51*BI164^0.06*BJ164^0.17</f>
        <v>#NUM!</v>
      </c>
      <c r="BL164" s="0" t="e">
        <f aca="false">IF(BK164&gt;=90, "Very Good", IF(BK164&gt;=80, "Good", IF(BK164&gt;=70, "Slightly Good", IF(BK164&gt;=60, "Average", IF(BK164&gt;=50, "Slightly Poor", IF(BK164&gt;=40, "Poor", "Very Poor"))))))</f>
        <v>#NUM!</v>
      </c>
      <c r="BM164" s="2" t="n">
        <f aca="false">IF(P164&lt;=1000, -6.942*LN(P164)+107.59, IF(AND(P164&gt;1000, P164&lt;=5213),-36.304*LN(P164)+310.72, IF(P164&gt;5213, 10)))</f>
        <v>10</v>
      </c>
      <c r="BN164" s="2" t="n">
        <f aca="false">BF164^0.04*BG164^0.22*BH164^0.51*BI164^0.06*BM164^0.17</f>
        <v>53.3283598081582</v>
      </c>
      <c r="BO164" s="3" t="str">
        <f aca="false">IF(BN164&gt;=90, "Very Good", IF(BN164&gt;=80, "Good", IF(BN164&gt;=70, "Slightly Good", IF(BN164&gt;=60, "Average", IF(BN164&gt;=50, "Slightly Poor", IF(BN164&gt;=40, "Poor", "Very Poor"))))))</f>
        <v>Slightly Poor</v>
      </c>
      <c r="BP164" s="2" t="n">
        <f aca="false">IF(AJ164&lt;=1000, -6.942*LN(AJ164)+107.59, IF(AND(AJ164&gt;1000, AJ164&lt;=5213),-36.304*LN(AJ164)+310.72, IF(AJ164&gt;5213, 10)))</f>
        <v>72.8061697883838</v>
      </c>
      <c r="BQ164" s="2" t="n">
        <f aca="false">BF164^0.04*BG164^0.22*BH164^0.51*BI164^0.06*BP164^0.17</f>
        <v>74.7354782173706</v>
      </c>
      <c r="BR164" s="0" t="str">
        <f aca="false">IF(BQ164&gt;=90, "Very Good", IF(BQ164&gt;=80, "Good", IF(BQ164&gt;=70, "Slightly Good", IF(BQ164&gt;=60, "Average", IF(BQ164&gt;=50, "Slightly Poor", IF(BQ164&gt;=40, "Poor", "Very Poor"))))))</f>
        <v>Slightly Good</v>
      </c>
      <c r="BT164" s="2" t="n">
        <f aca="false">9.81*LN(AH164)+30.6</f>
        <v>64.1600100878813</v>
      </c>
      <c r="BU164" s="0" t="str">
        <f aca="false">IF(BT164&lt;30, "Clean water", IF(AND(BT164&gt;=30, BT164&lt;40), "Hypolimia", IF(AND(BT164&gt;=40,BT164&lt;50), "Mesotrophic", IF(AND(BT164&gt;=50, BT164&lt;70), "Eutrophic", IF(BT164&gt;70,"Hypertrophic")))))</f>
        <v>Eutrophic</v>
      </c>
      <c r="CM164" s="0" t="n">
        <f aca="false">IF(G164&gt;H164,1,0)</f>
        <v>0</v>
      </c>
      <c r="CO164" s="17" t="n">
        <f aca="false">14.652-0.41022*M164+0.007991*M164*M164-0.000077774*M164*M164*M164</f>
        <v>8.191327532274</v>
      </c>
      <c r="CP164" s="1" t="n">
        <f aca="false">F164/CO164*100</f>
        <v>76.9106103397511</v>
      </c>
    </row>
    <row r="165" customFormat="false" ht="12.5" hidden="false" customHeight="false" outlineLevel="0" collapsed="false">
      <c r="A165" s="0" t="n">
        <v>164</v>
      </c>
      <c r="B165" s="15" t="s">
        <v>97</v>
      </c>
      <c r="C165" s="16" t="s">
        <v>98</v>
      </c>
      <c r="D165" s="0" t="s">
        <v>146</v>
      </c>
      <c r="E165" s="0" t="n">
        <v>7.5</v>
      </c>
      <c r="F165" s="0" t="n">
        <v>9.4</v>
      </c>
      <c r="G165" s="0" t="n">
        <v>1.1</v>
      </c>
      <c r="H165" s="0" t="n">
        <v>4.5</v>
      </c>
      <c r="I165" s="0" t="n">
        <v>3.8</v>
      </c>
      <c r="J165" s="0" t="n">
        <v>2.16</v>
      </c>
      <c r="K165" s="0" t="n">
        <v>0.024</v>
      </c>
      <c r="L165" s="0" t="n">
        <v>2.1</v>
      </c>
      <c r="M165" s="0" t="n">
        <v>23.7</v>
      </c>
      <c r="N165" s="0" t="n">
        <v>0</v>
      </c>
      <c r="O165" s="0" t="n">
        <v>178</v>
      </c>
      <c r="P165" s="0" t="n">
        <v>2800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</v>
      </c>
      <c r="AC165" s="0" t="n">
        <v>2.107</v>
      </c>
      <c r="AD165" s="0" t="n">
        <v>0.027</v>
      </c>
      <c r="AE165" s="0" t="n">
        <v>1.874</v>
      </c>
      <c r="AF165" s="0" t="n">
        <v>0.014</v>
      </c>
      <c r="AG165" s="0" t="n">
        <v>0.039</v>
      </c>
      <c r="AH165" s="0" t="n">
        <v>4.6</v>
      </c>
      <c r="AJ165" s="0" t="n">
        <v>21</v>
      </c>
      <c r="AP165" s="0" t="n">
        <v>0</v>
      </c>
      <c r="AY165" s="0" t="n">
        <v>0</v>
      </c>
      <c r="BF165" s="0" t="n">
        <f aca="false">IF(E165&lt;11,-3.6797*E165^2+48.115*E165-53.83,280.92*EXP(-0.2027*E165))</f>
        <v>100.049375</v>
      </c>
      <c r="BG165" s="1" t="n">
        <f aca="false">32.208*LN(F165)+21.438</f>
        <v>93.6067776722001</v>
      </c>
      <c r="BH165" s="1" t="n">
        <f aca="false">IF(G165&lt;=2, -10*G165+100, 88.958*EXP(-0.0755*G165))</f>
        <v>89</v>
      </c>
      <c r="BI165" s="1" t="n">
        <f aca="false">IF(I165&lt;=100, 0.0053*(I165)^2-1.0332*I165+100.76, 122.82*EXP(-0.0092*I165))</f>
        <v>96.910372</v>
      </c>
      <c r="BJ165" s="0" t="n">
        <f aca="false">IF(P165&lt;=1000, -6.942*LN(P165)+107.59, -36.304*LN(P165)+310.72)</f>
        <v>22.5615490304878</v>
      </c>
      <c r="BK165" s="0" t="n">
        <f aca="false">BF165^0.04*BG165^0.22*BH165^0.51*BI165^0.06*BJ165^0.17</f>
        <v>71.9680962525066</v>
      </c>
      <c r="BL165" s="0" t="str">
        <f aca="false">IF(BK165&gt;=90, "Very Good", IF(BK165&gt;=80, "Good", IF(BK165&gt;=70, "Slightly Good", IF(BK165&gt;=60, "Average", IF(BK165&gt;=50, "Slightly Poor", IF(BK165&gt;=40, "Poor", "Very Poor"))))))</f>
        <v>Slightly Good</v>
      </c>
      <c r="BM165" s="2" t="n">
        <f aca="false">IF(P165&lt;=1000, -6.942*LN(P165)+107.59, IF(AND(P165&gt;1000, P165&lt;=5213),-36.304*LN(P165)+310.72, IF(P165&gt;5213, 10)))</f>
        <v>22.5615490304878</v>
      </c>
      <c r="BN165" s="2" t="n">
        <f aca="false">BF165^0.04*BG165^0.22*BH165^0.51*BI165^0.06*BM165^0.17</f>
        <v>71.9680962525066</v>
      </c>
      <c r="BO165" s="3" t="str">
        <f aca="false">IF(BN165&gt;=90, "Very Good", IF(BN165&gt;=80, "Good", IF(BN165&gt;=70, "Slightly Good", IF(BN165&gt;=60, "Average", IF(BN165&gt;=50, "Slightly Poor", IF(BN165&gt;=40, "Poor", "Very Poor"))))))</f>
        <v>Slightly Good</v>
      </c>
      <c r="BP165" s="2" t="n">
        <f aca="false">IF(AJ165&lt;=1000, -6.942*LN(AJ165)+107.59, IF(AND(AJ165&gt;1000, AJ165&lt;=5213),-36.304*LN(AJ165)+310.72, IF(AJ165&gt;5213, 10)))</f>
        <v>86.454925237324</v>
      </c>
      <c r="BQ165" s="2" t="n">
        <f aca="false">BF165^0.04*BG165^0.22*BH165^0.51*BI165^0.06*BP165^0.17</f>
        <v>90.4318790387115</v>
      </c>
      <c r="BR165" s="0" t="str">
        <f aca="false">IF(BQ165&gt;=90, "Very Good", IF(BQ165&gt;=80, "Good", IF(BQ165&gt;=70, "Slightly Good", IF(BQ165&gt;=60, "Average", IF(BQ165&gt;=50, "Slightly Poor", IF(BQ165&gt;=40, "Poor", "Very Poor"))))))</f>
        <v>Very Good</v>
      </c>
      <c r="BT165" s="2" t="n">
        <f aca="false">9.81*LN(AH165)+30.6</f>
        <v>45.5706123372864</v>
      </c>
      <c r="BU165" s="0" t="str">
        <f aca="false">IF(BT165&lt;30, "Clean water", IF(AND(BT165&gt;=30, BT165&lt;40), "Hypolimia", IF(AND(BT165&gt;=40,BT165&lt;50), "Mesotrophic", IF(AND(BT165&gt;=50, BT165&lt;70), "Eutrophic", IF(BT165&gt;70,"Hypertrophic")))))</f>
        <v>Mesotrophic</v>
      </c>
      <c r="CM165" s="0" t="n">
        <f aca="false">IF(G165&gt;H165,1,0)</f>
        <v>0</v>
      </c>
      <c r="CO165" s="17" t="n">
        <f aca="false">14.652-0.41022*M165+0.007991*M165*M165-0.000077774*M165*M165*M165</f>
        <v>8.382919179978</v>
      </c>
      <c r="CP165" s="1" t="n">
        <f aca="false">F165/CO165*100</f>
        <v>112.132776162882</v>
      </c>
    </row>
    <row r="166" customFormat="false" ht="12.5" hidden="false" customHeight="false" outlineLevel="0" collapsed="false">
      <c r="A166" s="0" t="n">
        <v>165</v>
      </c>
      <c r="B166" s="15" t="s">
        <v>99</v>
      </c>
      <c r="C166" s="16" t="s">
        <v>100</v>
      </c>
      <c r="D166" s="0" t="s">
        <v>146</v>
      </c>
      <c r="E166" s="0" t="n">
        <v>8.1</v>
      </c>
      <c r="F166" s="0" t="n">
        <v>9.3</v>
      </c>
      <c r="G166" s="0" t="n">
        <v>0.7</v>
      </c>
      <c r="H166" s="0" t="n">
        <v>4.8</v>
      </c>
      <c r="I166" s="0" t="n">
        <v>2.9</v>
      </c>
      <c r="J166" s="0" t="n">
        <v>5.48</v>
      </c>
      <c r="K166" s="0" t="n">
        <v>0.153</v>
      </c>
      <c r="L166" s="0" t="n">
        <v>2.3</v>
      </c>
      <c r="M166" s="0" t="n">
        <v>22.7</v>
      </c>
      <c r="N166" s="0" t="n">
        <v>0</v>
      </c>
      <c r="O166" s="0" t="n">
        <v>557</v>
      </c>
      <c r="P166" s="0" t="n">
        <v>60000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</v>
      </c>
      <c r="AC166" s="0" t="n">
        <v>5.456</v>
      </c>
      <c r="AD166" s="0" t="n">
        <v>0.034</v>
      </c>
      <c r="AE166" s="0" t="n">
        <v>4.921</v>
      </c>
      <c r="AF166" s="0" t="n">
        <v>0.135</v>
      </c>
      <c r="AG166" s="0" t="n">
        <v>0.077</v>
      </c>
      <c r="AH166" s="0" t="n">
        <v>10.3</v>
      </c>
      <c r="AJ166" s="0" t="n">
        <v>1000</v>
      </c>
      <c r="AP166" s="0" t="n">
        <v>0.2</v>
      </c>
      <c r="AY166" s="0" t="n">
        <v>0</v>
      </c>
      <c r="BF166" s="0" t="n">
        <f aca="false">IF(E166&lt;11,-3.6797*E166^2+48.115*E166-53.83,280.92*EXP(-0.2027*E166))</f>
        <v>94.476383</v>
      </c>
      <c r="BG166" s="1" t="n">
        <f aca="false">32.208*LN(F166)+21.438</f>
        <v>93.2623038003278</v>
      </c>
      <c r="BH166" s="1" t="n">
        <f aca="false">IF(G166&lt;=2, -10*G166+100, 88.958*EXP(-0.0755*G166))</f>
        <v>93</v>
      </c>
      <c r="BI166" s="1" t="n">
        <f aca="false">IF(I166&lt;=100, 0.0053*(I166)^2-1.0332*I166+100.76, 122.82*EXP(-0.0092*I166))</f>
        <v>97.808293</v>
      </c>
      <c r="BJ166" s="0" t="n">
        <f aca="false">IF(P166&lt;=1000, -6.942*LN(P166)+107.59, -36.304*LN(P166)+310.72)</f>
        <v>-88.7002326350786</v>
      </c>
      <c r="BK166" s="0" t="e">
        <f aca="false">BF166^0.04*BG166^0.22*BH166^0.51*BI166^0.06*BJ166^0.17</f>
        <v>#NUM!</v>
      </c>
      <c r="BL166" s="0" t="e">
        <f aca="false">IF(BK166&gt;=90, "Very Good", IF(BK166&gt;=80, "Good", IF(BK166&gt;=70, "Slightly Good", IF(BK166&gt;=60, "Average", IF(BK166&gt;=50, "Slightly Poor", IF(BK166&gt;=40, "Poor", "Very Poor"))))))</f>
        <v>#NUM!</v>
      </c>
      <c r="BM166" s="2" t="n">
        <f aca="false">IF(P166&lt;=1000, -6.942*LN(P166)+107.59, IF(AND(P166&gt;1000, P166&lt;=5213),-36.304*LN(P166)+310.72, IF(P166&gt;5213, 10)))</f>
        <v>10</v>
      </c>
      <c r="BN166" s="2" t="n">
        <f aca="false">BF166^0.04*BG166^0.22*BH166^0.51*BI166^0.06*BM166^0.17</f>
        <v>63.9288843599707</v>
      </c>
      <c r="BO166" s="3" t="str">
        <f aca="false">IF(BN166&gt;=90, "Very Good", IF(BN166&gt;=80, "Good", IF(BN166&gt;=70, "Slightly Good", IF(BN166&gt;=60, "Average", IF(BN166&gt;=50, "Slightly Poor", IF(BN166&gt;=40, "Poor", "Very Poor"))))))</f>
        <v>Average</v>
      </c>
      <c r="BP166" s="2" t="n">
        <f aca="false">IF(AJ166&lt;=1000, -6.942*LN(AJ166)+107.59, IF(AND(AJ166&gt;1000, AJ166&lt;=5213),-36.304*LN(AJ166)+310.72, IF(AJ166&gt;5213, 10)))</f>
        <v>59.636362853306</v>
      </c>
      <c r="BQ166" s="2" t="n">
        <f aca="false">BF166^0.04*BG166^0.22*BH166^0.51*BI166^0.06*BP166^0.17</f>
        <v>86.6032161931246</v>
      </c>
      <c r="BR166" s="0" t="str">
        <f aca="false">IF(BQ166&gt;=90, "Very Good", IF(BQ166&gt;=80, "Good", IF(BQ166&gt;=70, "Slightly Good", IF(BQ166&gt;=60, "Average", IF(BQ166&gt;=50, "Slightly Poor", IF(BQ166&gt;=40, "Poor", "Very Poor"))))))</f>
        <v>Good</v>
      </c>
      <c r="BT166" s="2" t="n">
        <f aca="false">9.81*LN(AH166)+30.6</f>
        <v>53.4783316122612</v>
      </c>
      <c r="BU166" s="0" t="str">
        <f aca="false">IF(BT166&lt;30, "Clean water", IF(AND(BT166&gt;=30, BT166&lt;40), "Hypolimia", IF(AND(BT166&gt;=40,BT166&lt;50), "Mesotrophic", IF(AND(BT166&gt;=50, BT166&lt;70), "Eutrophic", IF(BT166&gt;70,"Hypertrophic")))))</f>
        <v>Eutrophic</v>
      </c>
      <c r="CM166" s="0" t="n">
        <f aca="false">IF(G166&gt;H166,1,0)</f>
        <v>0</v>
      </c>
      <c r="CO166" s="17" t="n">
        <f aca="false">14.652-0.41022*M166+0.007991*M166*M166-0.000077774*M166*M166*M166</f>
        <v>8.547959456758</v>
      </c>
      <c r="CP166" s="1" t="n">
        <f aca="false">F166/CO166*100</f>
        <v>108.797895533389</v>
      </c>
    </row>
    <row r="167" customFormat="false" ht="12.5" hidden="false" customHeight="false" outlineLevel="0" collapsed="false">
      <c r="A167" s="0" t="n">
        <v>166</v>
      </c>
      <c r="B167" s="15" t="s">
        <v>99</v>
      </c>
      <c r="C167" s="16" t="s">
        <v>100</v>
      </c>
      <c r="D167" s="0" t="s">
        <v>146</v>
      </c>
      <c r="E167" s="0" t="n">
        <v>7.9</v>
      </c>
      <c r="F167" s="0" t="n">
        <v>8.5</v>
      </c>
      <c r="G167" s="0" t="n">
        <v>1.7</v>
      </c>
      <c r="H167" s="0" t="n">
        <v>5.5</v>
      </c>
      <c r="I167" s="0" t="n">
        <v>11.7</v>
      </c>
      <c r="J167" s="0" t="n">
        <v>5.694</v>
      </c>
      <c r="K167" s="0" t="n">
        <v>0.258</v>
      </c>
      <c r="L167" s="0" t="n">
        <v>4.3</v>
      </c>
      <c r="M167" s="0" t="n">
        <v>26.1</v>
      </c>
      <c r="O167" s="0" t="n">
        <v>544</v>
      </c>
      <c r="BD167" s="0" t="n">
        <v>0.407</v>
      </c>
      <c r="BF167" s="0" t="n">
        <f aca="false">IF(E167&lt;11,-3.6797*E167^2+48.115*E167-53.83,280.92*EXP(-0.2027*E167))</f>
        <v>96.6284230000001</v>
      </c>
      <c r="BG167" s="1" t="n">
        <f aca="false">32.208*LN(F167)+21.438</f>
        <v>90.3652509938879</v>
      </c>
      <c r="BH167" s="1" t="n">
        <f aca="false">IF(G167&lt;=2, -10*G167+100, 88.958*EXP(-0.0755*G167))</f>
        <v>83</v>
      </c>
      <c r="BI167" s="1" t="n">
        <f aca="false">IF(I167&lt;=100, 0.0053*(I167)^2-1.0332*I167+100.76, 122.82*EXP(-0.0092*I167))</f>
        <v>89.397077</v>
      </c>
      <c r="BJ167" s="0" t="e">
        <f aca="false">IF(P167&lt;=1000, -6.942*LN(P167)+107.59, -36.304*LN(P167)+310.72)</f>
        <v>#VALUE!</v>
      </c>
      <c r="BK167" s="0" t="e">
        <f aca="false">BF167^0.04*BG167^0.22*BH167^0.51*BI167^0.06*BJ167^0.17</f>
        <v>#VALUE!</v>
      </c>
      <c r="BL167" s="0" t="e">
        <f aca="false">IF(BK167&gt;=90, "Very Good", IF(BK167&gt;=80, "Good", IF(BK167&gt;=70, "Slightly Good", IF(BK167&gt;=60, "Average", IF(BK167&gt;=50, "Slightly Poor", IF(BK167&gt;=40, "Poor", "Very Poor"))))))</f>
        <v>#VALUE!</v>
      </c>
      <c r="BM167" s="2" t="e">
        <f aca="false">IF(P167&lt;=1000, -6.942*LN(P167)+107.59, IF(AND(P167&gt;1000, P167&lt;=5213),-36.304*LN(P167)+310.72, IF(P167&gt;5213, 10)))</f>
        <v>#VALUE!</v>
      </c>
      <c r="BN167" s="2" t="e">
        <f aca="false">BF167^0.04*BG167^0.22*BH167^0.51*BI167^0.06*BM167^0.17</f>
        <v>#VALUE!</v>
      </c>
      <c r="BO167" s="3" t="e">
        <f aca="false">IF(BN167&gt;=90, "Very Good", IF(BN167&gt;=80, "Good", IF(BN167&gt;=70, "Slightly Good", IF(BN167&gt;=60, "Average", IF(BN167&gt;=50, "Slightly Poor", IF(BN167&gt;=40, "Poor", "Very Poor"))))))</f>
        <v>#VALUE!</v>
      </c>
      <c r="BP167" s="2" t="e">
        <f aca="false">IF(AJ167&lt;=1000, -6.942*LN(AJ167)+107.59, IF(AND(AJ167&gt;1000, AJ167&lt;=5213),-36.304*LN(AJ167)+310.72, IF(AJ167&gt;5213, 10)))</f>
        <v>#VALUE!</v>
      </c>
      <c r="BQ167" s="2" t="e">
        <f aca="false">BF167^0.04*BG167^0.22*BH167^0.51*BI167^0.06*BP167^0.17</f>
        <v>#VALUE!</v>
      </c>
      <c r="BR167" s="0" t="e">
        <f aca="false">IF(BQ167&gt;=90, "Very Good", IF(BQ167&gt;=80, "Good", IF(BQ167&gt;=70, "Slightly Good", IF(BQ167&gt;=60, "Average", IF(BQ167&gt;=50, "Slightly Poor", IF(BQ167&gt;=40, "Poor", "Very Poor"))))))</f>
        <v>#VALUE!</v>
      </c>
      <c r="BT167" s="2" t="e">
        <f aca="false">9.81*LN(AH167)+30.6</f>
        <v>#VALUE!</v>
      </c>
      <c r="BU167" s="0" t="e">
        <f aca="false">IF(BT167&lt;30, "Clean water", IF(AND(BT167&gt;=30, BT167&lt;40), "Hypolimia", IF(AND(BT167&gt;=40,BT167&lt;50), "Mesotrophic", IF(AND(BT167&gt;=50, BT167&lt;70), "Eutrophic", IF(BT167&gt;70,"Hypertrophic")))))</f>
        <v>#VALUE!</v>
      </c>
      <c r="CM167" s="0" t="n">
        <f aca="false">IF(G167&gt;H167,1,0)</f>
        <v>0</v>
      </c>
      <c r="CO167" s="17" t="n">
        <f aca="false">14.652-0.41022*M167+0.007991*M167*M167-0.000077774*M167*M167*M167</f>
        <v>8.006017977306</v>
      </c>
      <c r="CP167" s="1" t="n">
        <f aca="false">F167/CO167*100</f>
        <v>106.170133818014</v>
      </c>
    </row>
    <row r="168" customFormat="false" ht="12.5" hidden="false" customHeight="false" outlineLevel="0" collapsed="false">
      <c r="A168" s="0" t="n">
        <v>167</v>
      </c>
      <c r="B168" s="15" t="s">
        <v>101</v>
      </c>
      <c r="C168" s="16" t="s">
        <v>102</v>
      </c>
      <c r="D168" s="0" t="s">
        <v>146</v>
      </c>
      <c r="E168" s="0" t="n">
        <v>7.4</v>
      </c>
      <c r="F168" s="0" t="n">
        <v>7.2</v>
      </c>
      <c r="G168" s="0" t="n">
        <v>1.2</v>
      </c>
      <c r="H168" s="0" t="n">
        <v>4.4</v>
      </c>
      <c r="I168" s="0" t="n">
        <v>4</v>
      </c>
      <c r="J168" s="0" t="n">
        <v>3.106</v>
      </c>
      <c r="K168" s="0" t="n">
        <v>0.082</v>
      </c>
      <c r="L168" s="0" t="n">
        <v>2.1</v>
      </c>
      <c r="M168" s="0" t="n">
        <v>24.9</v>
      </c>
      <c r="N168" s="0" t="n">
        <v>0</v>
      </c>
      <c r="O168" s="0" t="n">
        <v>233</v>
      </c>
      <c r="P168" s="0" t="n">
        <v>3200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</v>
      </c>
      <c r="AC168" s="0" t="n">
        <v>2.957</v>
      </c>
      <c r="AD168" s="0" t="n">
        <v>0.446</v>
      </c>
      <c r="AE168" s="0" t="n">
        <v>2.345</v>
      </c>
      <c r="AF168" s="0" t="n">
        <v>0.066</v>
      </c>
      <c r="AG168" s="0" t="n">
        <v>0.007</v>
      </c>
      <c r="AH168" s="0" t="n">
        <v>5.4</v>
      </c>
      <c r="AJ168" s="0" t="n">
        <v>75</v>
      </c>
      <c r="AP168" s="0" t="n">
        <v>0</v>
      </c>
      <c r="AY168" s="0" t="n">
        <v>0</v>
      </c>
      <c r="BF168" s="0" t="n">
        <f aca="false">IF(E168&lt;11,-3.6797*E168^2+48.115*E168-53.83,280.92*EXP(-0.2027*E168))</f>
        <v>100.720628</v>
      </c>
      <c r="BG168" s="1" t="n">
        <f aca="false">32.208*LN(F168)+21.438</f>
        <v>85.0192016861169</v>
      </c>
      <c r="BH168" s="1" t="n">
        <f aca="false">IF(G168&lt;=2, -10*G168+100, 88.958*EXP(-0.0755*G168))</f>
        <v>88</v>
      </c>
      <c r="BI168" s="1" t="n">
        <f aca="false">IF(I168&lt;=100, 0.0053*(I168)^2-1.0332*I168+100.76, 122.82*EXP(-0.0092*I168))</f>
        <v>96.712</v>
      </c>
      <c r="BJ168" s="0" t="n">
        <f aca="false">IF(P168&lt;=1000, -6.942*LN(P168)+107.59, -36.304*LN(P168)+310.72)</f>
        <v>17.7138253526471</v>
      </c>
      <c r="BK168" s="0" t="n">
        <f aca="false">BF168^0.04*BG168^0.22*BH168^0.51*BI168^0.06*BJ168^0.17</f>
        <v>67.2429205182928</v>
      </c>
      <c r="BL168" s="0" t="str">
        <f aca="false">IF(BK168&gt;=90, "Very Good", IF(BK168&gt;=80, "Good", IF(BK168&gt;=70, "Slightly Good", IF(BK168&gt;=60, "Average", IF(BK168&gt;=50, "Slightly Poor", IF(BK168&gt;=40, "Poor", "Very Poor"))))))</f>
        <v>Average</v>
      </c>
      <c r="BM168" s="2" t="n">
        <f aca="false">IF(P168&lt;=1000, -6.942*LN(P168)+107.59, IF(AND(P168&gt;1000, P168&lt;=5213),-36.304*LN(P168)+310.72, IF(P168&gt;5213, 10)))</f>
        <v>17.7138253526471</v>
      </c>
      <c r="BN168" s="2" t="n">
        <f aca="false">BF168^0.04*BG168^0.22*BH168^0.51*BI168^0.06*BM168^0.17</f>
        <v>67.2429205182928</v>
      </c>
      <c r="BO168" s="3" t="str">
        <f aca="false">IF(BN168&gt;=90, "Very Good", IF(BN168&gt;=80, "Good", IF(BN168&gt;=70, "Slightly Good", IF(BN168&gt;=60, "Average", IF(BN168&gt;=50, "Slightly Poor", IF(BN168&gt;=40, "Poor", "Very Poor"))))))</f>
        <v>Average</v>
      </c>
      <c r="BP168" s="2" t="n">
        <f aca="false">IF(AJ168&lt;=1000, -6.942*LN(AJ168)+107.59, IF(AND(AJ168&gt;1000, AJ168&lt;=5213),-36.304*LN(AJ168)+310.72, IF(AJ168&gt;5213, 10)))</f>
        <v>77.6179975158309</v>
      </c>
      <c r="BQ168" s="2" t="n">
        <f aca="false">BF168^0.04*BG168^0.22*BH168^0.51*BI168^0.06*BP168^0.17</f>
        <v>86.4424525992779</v>
      </c>
      <c r="BR168" s="0" t="str">
        <f aca="false">IF(BQ168&gt;=90, "Very Good", IF(BQ168&gt;=80, "Good", IF(BQ168&gt;=70, "Slightly Good", IF(BQ168&gt;=60, "Average", IF(BQ168&gt;=50, "Slightly Poor", IF(BQ168&gt;=40, "Poor", "Very Poor"))))))</f>
        <v>Good</v>
      </c>
      <c r="BT168" s="2" t="n">
        <f aca="false">9.81*LN(AH168)+30.6</f>
        <v>47.143573734524</v>
      </c>
      <c r="BU168" s="0" t="str">
        <f aca="false">IF(BT168&lt;30, "Clean water", IF(AND(BT168&gt;=30, BT168&lt;40), "Hypolimia", IF(AND(BT168&gt;=40,BT168&lt;50), "Mesotrophic", IF(AND(BT168&gt;=50, BT168&lt;70), "Eutrophic", IF(BT168&gt;70,"Hypertrophic")))))</f>
        <v>Mesotrophic</v>
      </c>
      <c r="CM168" s="0" t="n">
        <f aca="false">IF(G168&gt;H168,1,0)</f>
        <v>0</v>
      </c>
      <c r="CO168" s="17" t="n">
        <f aca="false">14.652-0.41022*M168+0.007991*M168*M168-0.000077774*M168*M168*M168</f>
        <v>8.191327532274</v>
      </c>
      <c r="CP168" s="1" t="n">
        <f aca="false">F168/CO168*100</f>
        <v>87.8978403882869</v>
      </c>
    </row>
    <row r="169" customFormat="false" ht="12.5" hidden="false" customHeight="false" outlineLevel="0" collapsed="false">
      <c r="A169" s="0" t="n">
        <v>168</v>
      </c>
      <c r="B169" s="15" t="s">
        <v>103</v>
      </c>
      <c r="C169" s="16" t="s">
        <v>104</v>
      </c>
      <c r="D169" s="0" t="s">
        <v>146</v>
      </c>
      <c r="E169" s="0" t="n">
        <v>8.6</v>
      </c>
      <c r="F169" s="0" t="n">
        <v>10.5</v>
      </c>
      <c r="G169" s="0" t="n">
        <v>0.7</v>
      </c>
      <c r="H169" s="0" t="n">
        <v>3.6</v>
      </c>
      <c r="I169" s="0" t="n">
        <v>3.1</v>
      </c>
      <c r="J169" s="0" t="n">
        <v>5.708</v>
      </c>
      <c r="K169" s="0" t="n">
        <v>0.025</v>
      </c>
      <c r="L169" s="0" t="n">
        <v>1.9</v>
      </c>
      <c r="M169" s="0" t="n">
        <v>25.4</v>
      </c>
      <c r="N169" s="0" t="n">
        <v>0</v>
      </c>
      <c r="O169" s="0" t="n">
        <v>501</v>
      </c>
      <c r="P169" s="0" t="n">
        <v>1400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AC169" s="0" t="n">
        <v>5.393</v>
      </c>
      <c r="AD169" s="0" t="n">
        <v>0.051</v>
      </c>
      <c r="AE169" s="0" t="n">
        <v>5.097</v>
      </c>
      <c r="AF169" s="0" t="n">
        <v>0.023</v>
      </c>
      <c r="AG169" s="0" t="n">
        <v>0.005</v>
      </c>
      <c r="AH169" s="0" t="n">
        <v>11.8</v>
      </c>
      <c r="AJ169" s="0" t="n">
        <v>150</v>
      </c>
      <c r="AP169" s="0" t="n">
        <v>0.2</v>
      </c>
      <c r="AY169" s="0" t="n">
        <v>0</v>
      </c>
      <c r="BF169" s="0" t="n">
        <f aca="false">IF(E169&lt;11,-3.6797*E169^2+48.115*E169-53.83,280.92*EXP(-0.2027*E169))</f>
        <v>87.808388</v>
      </c>
      <c r="BG169" s="1" t="n">
        <f aca="false">32.208*LN(F169)+21.438</f>
        <v>97.1710942827213</v>
      </c>
      <c r="BH169" s="1" t="n">
        <f aca="false">IF(G169&lt;=2, -10*G169+100, 88.958*EXP(-0.0755*G169))</f>
        <v>93</v>
      </c>
      <c r="BI169" s="1" t="n">
        <f aca="false">IF(I169&lt;=100, 0.0053*(I169)^2-1.0332*I169+100.76, 122.82*EXP(-0.0092*I169))</f>
        <v>97.608013</v>
      </c>
      <c r="BJ169" s="0" t="n">
        <f aca="false">IF(P169&lt;=1000, -6.942*LN(P169)+107.59, -36.304*LN(P169)+310.72)</f>
        <v>47.725564273536</v>
      </c>
      <c r="BK169" s="0" t="n">
        <f aca="false">BF169^0.04*BG169^0.22*BH169^0.51*BI169^0.06*BJ169^0.17</f>
        <v>83.8846921514048</v>
      </c>
      <c r="BL169" s="0" t="str">
        <f aca="false">IF(BK169&gt;=90, "Very Good", IF(BK169&gt;=80, "Good", IF(BK169&gt;=70, "Slightly Good", IF(BK169&gt;=60, "Average", IF(BK169&gt;=50, "Slightly Poor", IF(BK169&gt;=40, "Poor", "Very Poor"))))))</f>
        <v>Good</v>
      </c>
      <c r="BM169" s="2" t="n">
        <f aca="false">IF(P169&lt;=1000, -6.942*LN(P169)+107.59, IF(AND(P169&gt;1000, P169&lt;=5213),-36.304*LN(P169)+310.72, IF(P169&gt;5213, 10)))</f>
        <v>47.725564273536</v>
      </c>
      <c r="BN169" s="2" t="n">
        <f aca="false">BF169^0.04*BG169^0.22*BH169^0.51*BI169^0.06*BM169^0.17</f>
        <v>83.8846921514048</v>
      </c>
      <c r="BO169" s="3" t="str">
        <f aca="false">IF(BN169&gt;=90, "Very Good", IF(BN169&gt;=80, "Good", IF(BN169&gt;=70, "Slightly Good", IF(BN169&gt;=60, "Average", IF(BN169&gt;=50, "Slightly Poor", IF(BN169&gt;=40, "Poor", "Very Poor"))))))</f>
        <v>Good</v>
      </c>
      <c r="BP169" s="2" t="n">
        <f aca="false">IF(AJ169&lt;=1000, -6.942*LN(AJ169)+107.59, IF(AND(AJ169&gt;1000, AJ169&lt;=5213),-36.304*LN(AJ169)+310.72, IF(AJ169&gt;5213, 10)))</f>
        <v>72.8061697883838</v>
      </c>
      <c r="BQ169" s="2" t="n">
        <f aca="false">BF169^0.04*BG169^0.22*BH169^0.51*BI169^0.06*BP169^0.17</f>
        <v>90.1288073355585</v>
      </c>
      <c r="BR169" s="0" t="str">
        <f aca="false">IF(BQ169&gt;=90, "Very Good", IF(BQ169&gt;=80, "Good", IF(BQ169&gt;=70, "Slightly Good", IF(BQ169&gt;=60, "Average", IF(BQ169&gt;=50, "Slightly Poor", IF(BQ169&gt;=40, "Poor", "Very Poor"))))))</f>
        <v>Very Good</v>
      </c>
      <c r="BT169" s="2" t="n">
        <f aca="false">9.81*LN(AH169)+30.6</f>
        <v>54.8120564037366</v>
      </c>
      <c r="BU169" s="0" t="str">
        <f aca="false">IF(BT169&lt;30, "Clean water", IF(AND(BT169&gt;=30, BT169&lt;40), "Hypolimia", IF(AND(BT169&gt;=40,BT169&lt;50), "Mesotrophic", IF(AND(BT169&gt;=50, BT169&lt;70), "Eutrophic", IF(BT169&gt;70,"Hypertrophic")))))</f>
        <v>Eutrophic</v>
      </c>
      <c r="CM169" s="0" t="n">
        <f aca="false">IF(G169&gt;H169,1,0)</f>
        <v>0</v>
      </c>
      <c r="CO169" s="17" t="n">
        <f aca="false">14.652-0.41022*M169+0.007991*M169*M169-0.000077774*M169*M169*M169</f>
        <v>8.113398044464</v>
      </c>
      <c r="CP169" s="1" t="n">
        <f aca="false">F169/CO169*100</f>
        <v>129.415565986738</v>
      </c>
    </row>
    <row r="170" customFormat="false" ht="12.5" hidden="false" customHeight="false" outlineLevel="0" collapsed="false">
      <c r="A170" s="0" t="n">
        <v>169</v>
      </c>
      <c r="B170" s="15" t="s">
        <v>105</v>
      </c>
      <c r="C170" s="16" t="s">
        <v>106</v>
      </c>
      <c r="D170" s="0" t="s">
        <v>146</v>
      </c>
      <c r="E170" s="0" t="n">
        <v>8.2</v>
      </c>
      <c r="F170" s="0" t="n">
        <v>9.6</v>
      </c>
      <c r="G170" s="0" t="n">
        <v>1</v>
      </c>
      <c r="H170" s="0" t="n">
        <v>4</v>
      </c>
      <c r="I170" s="0" t="n">
        <v>2.2</v>
      </c>
      <c r="J170" s="0" t="n">
        <v>2.138</v>
      </c>
      <c r="K170" s="0" t="n">
        <v>0.014</v>
      </c>
      <c r="L170" s="0" t="n">
        <v>2</v>
      </c>
      <c r="M170" s="0" t="n">
        <v>24.8</v>
      </c>
      <c r="N170" s="0" t="n">
        <v>0</v>
      </c>
      <c r="O170" s="0" t="n">
        <v>182</v>
      </c>
      <c r="P170" s="0" t="n">
        <v>970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AC170" s="0" t="n">
        <v>1.987</v>
      </c>
      <c r="AD170" s="0" t="n">
        <v>0.235</v>
      </c>
      <c r="AE170" s="0" t="n">
        <v>1.638</v>
      </c>
      <c r="AF170" s="0" t="n">
        <v>0.01</v>
      </c>
      <c r="AG170" s="0" t="n">
        <v>0.034</v>
      </c>
      <c r="AH170" s="0" t="n">
        <v>3.6</v>
      </c>
      <c r="AJ170" s="0" t="n">
        <v>14</v>
      </c>
      <c r="AP170" s="0" t="n">
        <v>0</v>
      </c>
      <c r="AY170" s="0" t="n">
        <v>0</v>
      </c>
      <c r="BF170" s="0" t="n">
        <f aca="false">IF(E170&lt;11,-3.6797*E170^2+48.115*E170-53.83,280.92*EXP(-0.2027*E170))</f>
        <v>93.289972</v>
      </c>
      <c r="BG170" s="1" t="n">
        <f aca="false">32.208*LN(F170)+21.438</f>
        <v>94.2848658756438</v>
      </c>
      <c r="BH170" s="1" t="n">
        <f aca="false">IF(G170&lt;=2, -10*G170+100, 88.958*EXP(-0.0755*G170))</f>
        <v>90</v>
      </c>
      <c r="BI170" s="1" t="n">
        <f aca="false">IF(I170&lt;=100, 0.0053*(I170)^2-1.0332*I170+100.76, 122.82*EXP(-0.0092*I170))</f>
        <v>98.512612</v>
      </c>
      <c r="BJ170" s="0" t="n">
        <f aca="false">IF(P170&lt;=1000, -6.942*LN(P170)+107.59, -36.304*LN(P170)+310.72)</f>
        <v>59.8478106716649</v>
      </c>
      <c r="BK170" s="0" t="n">
        <f aca="false">BF170^0.04*BG170^0.22*BH170^0.51*BI170^0.06*BJ170^0.17</f>
        <v>85.4165509883211</v>
      </c>
      <c r="BL170" s="0" t="str">
        <f aca="false">IF(BK170&gt;=90, "Very Good", IF(BK170&gt;=80, "Good", IF(BK170&gt;=70, "Slightly Good", IF(BK170&gt;=60, "Average", IF(BK170&gt;=50, "Slightly Poor", IF(BK170&gt;=40, "Poor", "Very Poor"))))))</f>
        <v>Good</v>
      </c>
      <c r="BM170" s="2" t="n">
        <f aca="false">IF(P170&lt;=1000, -6.942*LN(P170)+107.59, IF(AND(P170&gt;1000, P170&lt;=5213),-36.304*LN(P170)+310.72, IF(P170&gt;5213, 10)))</f>
        <v>59.8478106716649</v>
      </c>
      <c r="BN170" s="2" t="n">
        <f aca="false">BF170^0.04*BG170^0.22*BH170^0.51*BI170^0.06*BM170^0.17</f>
        <v>85.4165509883211</v>
      </c>
      <c r="BO170" s="3" t="str">
        <f aca="false">IF(BN170&gt;=90, "Very Good", IF(BN170&gt;=80, "Good", IF(BN170&gt;=70, "Slightly Good", IF(BN170&gt;=60, "Average", IF(BN170&gt;=50, "Slightly Poor", IF(BN170&gt;=40, "Poor", "Very Poor"))))))</f>
        <v>Good</v>
      </c>
      <c r="BP170" s="2" t="n">
        <f aca="false">IF(AJ170&lt;=1000, -6.942*LN(AJ170)+107.59, IF(AND(AJ170&gt;1000, AJ170&lt;=5213),-36.304*LN(AJ170)+310.72, IF(AJ170&gt;5213, 10)))</f>
        <v>89.2696640178109</v>
      </c>
      <c r="BQ170" s="2" t="n">
        <f aca="false">BF170^0.04*BG170^0.22*BH170^0.51*BI170^0.06*BP170^0.17</f>
        <v>91.424688372962</v>
      </c>
      <c r="BR170" s="0" t="str">
        <f aca="false">IF(BQ170&gt;=90, "Very Good", IF(BQ170&gt;=80, "Good", IF(BQ170&gt;=70, "Slightly Good", IF(BQ170&gt;=60, "Average", IF(BQ170&gt;=50, "Slightly Poor", IF(BQ170&gt;=40, "Poor", "Very Poor"))))))</f>
        <v>Very Good</v>
      </c>
      <c r="BT170" s="2" t="n">
        <f aca="false">9.81*LN(AH170)+30.6</f>
        <v>43.1659610239829</v>
      </c>
      <c r="BU170" s="0" t="str">
        <f aca="false">IF(BT170&lt;30, "Clean water", IF(AND(BT170&gt;=30, BT170&lt;40), "Hypolimia", IF(AND(BT170&gt;=40,BT170&lt;50), "Mesotrophic", IF(AND(BT170&gt;=50, BT170&lt;70), "Eutrophic", IF(BT170&gt;70,"Hypertrophic")))))</f>
        <v>Mesotrophic</v>
      </c>
      <c r="CM170" s="0" t="n">
        <f aca="false">IF(G170&gt;H170,1,0)</f>
        <v>0</v>
      </c>
      <c r="CO170" s="17" t="n">
        <f aca="false">14.652-0.41022*M170+0.007991*M170*M170-0.000077774*M170*M170*M170</f>
        <v>8.207042440192</v>
      </c>
      <c r="CP170" s="1" t="n">
        <f aca="false">F170/CO170*100</f>
        <v>116.97271057094</v>
      </c>
    </row>
    <row r="171" customFormat="false" ht="12.5" hidden="false" customHeight="false" outlineLevel="0" collapsed="false">
      <c r="A171" s="0" t="n">
        <v>170</v>
      </c>
      <c r="B171" s="15" t="s">
        <v>107</v>
      </c>
      <c r="C171" s="16" t="s">
        <v>108</v>
      </c>
      <c r="D171" s="0" t="s">
        <v>146</v>
      </c>
      <c r="E171" s="0" t="n">
        <v>8.1</v>
      </c>
      <c r="F171" s="0" t="n">
        <v>10.7</v>
      </c>
      <c r="G171" s="0" t="n">
        <v>0.3</v>
      </c>
      <c r="H171" s="0" t="n">
        <v>2.1</v>
      </c>
      <c r="I171" s="0" t="n">
        <v>0.9</v>
      </c>
      <c r="J171" s="0" t="n">
        <v>6.473</v>
      </c>
      <c r="K171" s="0" t="n">
        <v>0.055</v>
      </c>
      <c r="L171" s="0" t="n">
        <v>0.9</v>
      </c>
      <c r="M171" s="0" t="n">
        <v>22.3</v>
      </c>
      <c r="N171" s="0" t="n">
        <v>0</v>
      </c>
      <c r="O171" s="0" t="n">
        <v>621</v>
      </c>
      <c r="P171" s="0" t="n">
        <v>13000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</v>
      </c>
      <c r="AC171" s="0" t="n">
        <v>6.455</v>
      </c>
      <c r="AD171" s="0" t="n">
        <v>0.046</v>
      </c>
      <c r="AE171" s="0" t="n">
        <v>5.979</v>
      </c>
      <c r="AF171" s="0" t="n">
        <v>0.048</v>
      </c>
      <c r="AG171" s="0" t="n">
        <v>0.047</v>
      </c>
      <c r="AH171" s="0" t="n">
        <v>1</v>
      </c>
      <c r="AJ171" s="0" t="n">
        <v>3000</v>
      </c>
      <c r="AP171" s="0" t="n">
        <v>0.2</v>
      </c>
      <c r="AY171" s="0" t="n">
        <v>0</v>
      </c>
      <c r="BF171" s="0" t="n">
        <f aca="false">IF(E171&lt;11,-3.6797*E171^2+48.115*E171-53.83,280.92*EXP(-0.2027*E171))</f>
        <v>94.476383</v>
      </c>
      <c r="BG171" s="1" t="n">
        <f aca="false">32.208*LN(F171)+21.438</f>
        <v>97.7788104251968</v>
      </c>
      <c r="BH171" s="1" t="n">
        <f aca="false">IF(G171&lt;=2, -10*G171+100, 88.958*EXP(-0.0755*G171))</f>
        <v>97</v>
      </c>
      <c r="BI171" s="1" t="n">
        <f aca="false">IF(I171&lt;=100, 0.0053*(I171)^2-1.0332*I171+100.76, 122.82*EXP(-0.0092*I171))</f>
        <v>99.834413</v>
      </c>
      <c r="BJ171" s="0" t="n">
        <f aca="false">IF(P171&lt;=1000, -6.942*LN(P171)+107.59, -36.304*LN(P171)+310.72)</f>
        <v>-33.1770691214511</v>
      </c>
      <c r="BK171" s="0" t="e">
        <f aca="false">BF171^0.04*BG171^0.22*BH171^0.51*BI171^0.06*BJ171^0.17</f>
        <v>#NUM!</v>
      </c>
      <c r="BL171" s="0" t="e">
        <f aca="false">IF(BK171&gt;=90, "Very Good", IF(BK171&gt;=80, "Good", IF(BK171&gt;=70, "Slightly Good", IF(BK171&gt;=60, "Average", IF(BK171&gt;=50, "Slightly Poor", IF(BK171&gt;=40, "Poor", "Very Poor"))))))</f>
        <v>#NUM!</v>
      </c>
      <c r="BM171" s="2" t="n">
        <f aca="false">IF(P171&lt;=1000, -6.942*LN(P171)+107.59, IF(AND(P171&gt;1000, P171&lt;=5213),-36.304*LN(P171)+310.72, IF(P171&gt;5213, 10)))</f>
        <v>10</v>
      </c>
      <c r="BN171" s="2" t="n">
        <f aca="false">BF171^0.04*BG171^0.22*BH171^0.51*BI171^0.06*BM171^0.17</f>
        <v>66.0810866175783</v>
      </c>
      <c r="BO171" s="3" t="str">
        <f aca="false">IF(BN171&gt;=90, "Very Good", IF(BN171&gt;=80, "Good", IF(BN171&gt;=70, "Slightly Good", IF(BN171&gt;=60, "Average", IF(BN171&gt;=50, "Slightly Poor", IF(BN171&gt;=40, "Poor", "Very Poor"))))))</f>
        <v>Average</v>
      </c>
      <c r="BP171" s="2" t="n">
        <f aca="false">IF(AJ171&lt;=1000, -6.942*LN(AJ171)+107.59, IF(AND(AJ171&gt;1000, AJ171&lt;=5213),-36.304*LN(AJ171)+310.72, IF(AJ171&gt;5213, 10)))</f>
        <v>20.0568318240255</v>
      </c>
      <c r="BQ171" s="2" t="n">
        <f aca="false">BF171^0.04*BG171^0.22*BH171^0.51*BI171^0.06*BP171^0.17</f>
        <v>74.3809588167149</v>
      </c>
      <c r="BR171" s="0" t="str">
        <f aca="false">IF(BQ171&gt;=90, "Very Good", IF(BQ171&gt;=80, "Good", IF(BQ171&gt;=70, "Slightly Good", IF(BQ171&gt;=60, "Average", IF(BQ171&gt;=50, "Slightly Poor", IF(BQ171&gt;=40, "Poor", "Very Poor"))))))</f>
        <v>Slightly Good</v>
      </c>
      <c r="BT171" s="2" t="n">
        <f aca="false">9.81*LN(AH171)+30.6</f>
        <v>30.6</v>
      </c>
      <c r="BU171" s="0" t="str">
        <f aca="false">IF(BT171&lt;30, "Clean water", IF(AND(BT171&gt;=30, BT171&lt;40), "Hypolimia", IF(AND(BT171&gt;=40,BT171&lt;50), "Mesotrophic", IF(AND(BT171&gt;=50, BT171&lt;70), "Eutrophic", IF(BT171&gt;70,"Hypertrophic")))))</f>
        <v>Hypolimia</v>
      </c>
      <c r="CM171" s="0" t="n">
        <f aca="false">IF(G171&gt;H171,1,0)</f>
        <v>0</v>
      </c>
      <c r="CO171" s="17" t="n">
        <f aca="false">14.652-0.41022*M171+0.007991*M171*M171-0.000077774*M171*M171*M171</f>
        <v>8.615458406142</v>
      </c>
      <c r="CP171" s="1" t="n">
        <f aca="false">F171/CO171*100</f>
        <v>124.1953648383</v>
      </c>
    </row>
    <row r="172" customFormat="false" ht="12.5" hidden="false" customHeight="false" outlineLevel="0" collapsed="false">
      <c r="A172" s="0" t="n">
        <v>171</v>
      </c>
      <c r="B172" s="15" t="s">
        <v>109</v>
      </c>
      <c r="C172" s="16" t="s">
        <v>110</v>
      </c>
      <c r="D172" s="0" t="s">
        <v>146</v>
      </c>
      <c r="E172" s="0" t="n">
        <v>7.4</v>
      </c>
      <c r="F172" s="0" t="n">
        <v>9.7</v>
      </c>
      <c r="G172" s="0" t="n">
        <v>2</v>
      </c>
      <c r="H172" s="0" t="n">
        <v>5.8</v>
      </c>
      <c r="I172" s="0" t="n">
        <v>8.2</v>
      </c>
      <c r="J172" s="0" t="n">
        <v>7.258</v>
      </c>
      <c r="K172" s="0" t="n">
        <v>0.105</v>
      </c>
      <c r="L172" s="0" t="n">
        <v>4.9</v>
      </c>
      <c r="M172" s="0" t="n">
        <v>25</v>
      </c>
      <c r="O172" s="0" t="n">
        <v>483</v>
      </c>
      <c r="AC172" s="0" t="n">
        <v>7.022</v>
      </c>
      <c r="AD172" s="0" t="n">
        <v>0.421</v>
      </c>
      <c r="AE172" s="0" t="n">
        <v>5.574</v>
      </c>
      <c r="AF172" s="0" t="n">
        <v>0.063</v>
      </c>
      <c r="AG172" s="0" t="n">
        <v>0.018</v>
      </c>
      <c r="BD172" s="0" t="n">
        <v>2.203</v>
      </c>
      <c r="BF172" s="0" t="n">
        <f aca="false">IF(E172&lt;11,-3.6797*E172^2+48.115*E172-53.83,280.92*EXP(-0.2027*E172))</f>
        <v>100.720628</v>
      </c>
      <c r="BG172" s="1" t="n">
        <f aca="false">32.208*LN(F172)+21.438</f>
        <v>94.6186305204847</v>
      </c>
      <c r="BH172" s="1" t="n">
        <f aca="false">IF(G172&lt;=2, -10*G172+100, 88.958*EXP(-0.0755*G172))</f>
        <v>80</v>
      </c>
      <c r="BI172" s="1" t="n">
        <f aca="false">IF(I172&lt;=100, 0.0053*(I172)^2-1.0332*I172+100.76, 122.82*EXP(-0.0092*I172))</f>
        <v>92.644132</v>
      </c>
      <c r="BJ172" s="0" t="e">
        <f aca="false">IF(P172&lt;=1000, -6.942*LN(P172)+107.59, -36.304*LN(P172)+310.72)</f>
        <v>#VALUE!</v>
      </c>
      <c r="BK172" s="0" t="e">
        <f aca="false">BF172^0.04*BG172^0.22*BH172^0.51*BI172^0.06*BJ172^0.17</f>
        <v>#VALUE!</v>
      </c>
      <c r="BL172" s="0" t="e">
        <f aca="false">IF(BK172&gt;=90, "Very Good", IF(BK172&gt;=80, "Good", IF(BK172&gt;=70, "Slightly Good", IF(BK172&gt;=60, "Average", IF(BK172&gt;=50, "Slightly Poor", IF(BK172&gt;=40, "Poor", "Very Poor"))))))</f>
        <v>#VALUE!</v>
      </c>
      <c r="BM172" s="2" t="e">
        <f aca="false">IF(P172&lt;=1000, -6.942*LN(P172)+107.59, IF(AND(P172&gt;1000, P172&lt;=5213),-36.304*LN(P172)+310.72, IF(P172&gt;5213, 10)))</f>
        <v>#VALUE!</v>
      </c>
      <c r="BN172" s="2" t="e">
        <f aca="false">BF172^0.04*BG172^0.22*BH172^0.51*BI172^0.06*BM172^0.17</f>
        <v>#VALUE!</v>
      </c>
      <c r="BO172" s="3" t="e">
        <f aca="false">IF(BN172&gt;=90, "Very Good", IF(BN172&gt;=80, "Good", IF(BN172&gt;=70, "Slightly Good", IF(BN172&gt;=60, "Average", IF(BN172&gt;=50, "Slightly Poor", IF(BN172&gt;=40, "Poor", "Very Poor"))))))</f>
        <v>#VALUE!</v>
      </c>
      <c r="BP172" s="2" t="e">
        <f aca="false">IF(AJ172&lt;=1000, -6.942*LN(AJ172)+107.59, IF(AND(AJ172&gt;1000, AJ172&lt;=5213),-36.304*LN(AJ172)+310.72, IF(AJ172&gt;5213, 10)))</f>
        <v>#VALUE!</v>
      </c>
      <c r="BQ172" s="2" t="e">
        <f aca="false">BF172^0.04*BG172^0.22*BH172^0.51*BI172^0.06*BP172^0.17</f>
        <v>#VALUE!</v>
      </c>
      <c r="BR172" s="0" t="e">
        <f aca="false">IF(BQ172&gt;=90, "Very Good", IF(BQ172&gt;=80, "Good", IF(BQ172&gt;=70, "Slightly Good", IF(BQ172&gt;=60, "Average", IF(BQ172&gt;=50, "Slightly Poor", IF(BQ172&gt;=40, "Poor", "Very Poor"))))))</f>
        <v>#VALUE!</v>
      </c>
      <c r="BT172" s="2" t="e">
        <f aca="false">9.81*LN(AH172)+30.6</f>
        <v>#VALUE!</v>
      </c>
      <c r="BU172" s="0" t="e">
        <f aca="false">IF(BT172&lt;30, "Clean water", IF(AND(BT172&gt;=30, BT172&lt;40), "Hypolimia", IF(AND(BT172&gt;=40,BT172&lt;50), "Mesotrophic", IF(AND(BT172&gt;=50, BT172&lt;70), "Eutrophic", IF(BT172&gt;70,"Hypertrophic")))))</f>
        <v>#VALUE!</v>
      </c>
      <c r="CM172" s="0" t="n">
        <f aca="false">IF(G172&gt;H172,1,0)</f>
        <v>0</v>
      </c>
      <c r="CO172" s="17" t="n">
        <f aca="false">14.652-0.41022*M172+0.007991*M172*M172-0.000077774*M172*M172*M172</f>
        <v>8.17565625</v>
      </c>
      <c r="CP172" s="1" t="n">
        <f aca="false">F172/CO172*100</f>
        <v>118.644910003402</v>
      </c>
    </row>
    <row r="173" customFormat="false" ht="12.5" hidden="false" customHeight="false" outlineLevel="0" collapsed="false">
      <c r="A173" s="0" t="n">
        <v>172</v>
      </c>
      <c r="B173" s="15" t="s">
        <v>111</v>
      </c>
      <c r="C173" s="16" t="s">
        <v>112</v>
      </c>
      <c r="D173" s="0" t="s">
        <v>146</v>
      </c>
      <c r="E173" s="0" t="n">
        <v>8</v>
      </c>
      <c r="F173" s="0" t="n">
        <v>11.3</v>
      </c>
      <c r="G173" s="0" t="n">
        <v>1.4</v>
      </c>
      <c r="H173" s="0" t="n">
        <v>5.5</v>
      </c>
      <c r="I173" s="0" t="n">
        <v>1.9</v>
      </c>
      <c r="J173" s="0" t="n">
        <v>7.593</v>
      </c>
      <c r="K173" s="0" t="n">
        <v>0.026</v>
      </c>
      <c r="L173" s="0" t="n">
        <v>3.1</v>
      </c>
      <c r="M173" s="0" t="n">
        <v>25.8</v>
      </c>
      <c r="N173" s="0" t="n">
        <v>0</v>
      </c>
      <c r="O173" s="0" t="n">
        <v>511</v>
      </c>
      <c r="P173" s="0" t="n">
        <v>90000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</v>
      </c>
      <c r="AC173" s="0" t="n">
        <v>7.127</v>
      </c>
      <c r="AD173" s="0" t="n">
        <v>0.111</v>
      </c>
      <c r="AE173" s="0" t="n">
        <v>6.767</v>
      </c>
      <c r="AF173" s="0" t="n">
        <v>0.023</v>
      </c>
      <c r="AG173" s="0" t="n">
        <v>0.02</v>
      </c>
      <c r="AH173" s="0" t="n">
        <v>28.3</v>
      </c>
      <c r="AJ173" s="0" t="n">
        <v>1000</v>
      </c>
      <c r="AP173" s="0" t="n">
        <v>0.2</v>
      </c>
      <c r="AY173" s="0" t="n">
        <v>0</v>
      </c>
      <c r="BF173" s="0" t="n">
        <f aca="false">IF(E173&lt;11,-3.6797*E173^2+48.115*E173-53.83,280.92*EXP(-0.2027*E173))</f>
        <v>95.5892</v>
      </c>
      <c r="BG173" s="1" t="n">
        <f aca="false">32.208*LN(F173)+21.438</f>
        <v>99.5360461899348</v>
      </c>
      <c r="BH173" s="1" t="n">
        <f aca="false">IF(G173&lt;=2, -10*G173+100, 88.958*EXP(-0.0755*G173))</f>
        <v>86</v>
      </c>
      <c r="BI173" s="1" t="n">
        <f aca="false">IF(I173&lt;=100, 0.0053*(I173)^2-1.0332*I173+100.76, 122.82*EXP(-0.0092*I173))</f>
        <v>98.816053</v>
      </c>
      <c r="BJ173" s="0" t="n">
        <f aca="false">IF(P173&lt;=1000, -6.942*LN(P173)+107.59, -36.304*LN(P173)+310.72)</f>
        <v>-103.420237919837</v>
      </c>
      <c r="BK173" s="0" t="e">
        <f aca="false">BF173^0.04*BG173^0.22*BH173^0.51*BI173^0.06*BJ173^0.17</f>
        <v>#NUM!</v>
      </c>
      <c r="BL173" s="0" t="e">
        <f aca="false">IF(BK173&gt;=90, "Very Good", IF(BK173&gt;=80, "Good", IF(BK173&gt;=70, "Slightly Good", IF(BK173&gt;=60, "Average", IF(BK173&gt;=50, "Slightly Poor", IF(BK173&gt;=40, "Poor", "Very Poor"))))))</f>
        <v>#NUM!</v>
      </c>
      <c r="BM173" s="2" t="n">
        <f aca="false">IF(P173&lt;=1000, -6.942*LN(P173)+107.59, IF(AND(P173&gt;1000, P173&lt;=5213),-36.304*LN(P173)+310.72, IF(P173&gt;5213, 10)))</f>
        <v>10</v>
      </c>
      <c r="BN173" s="2" t="n">
        <f aca="false">BF173^0.04*BG173^0.22*BH173^0.51*BI173^0.06*BM173^0.17</f>
        <v>62.3815121792361</v>
      </c>
      <c r="BO173" s="3" t="str">
        <f aca="false">IF(BN173&gt;=90, "Very Good", IF(BN173&gt;=80, "Good", IF(BN173&gt;=70, "Slightly Good", IF(BN173&gt;=60, "Average", IF(BN173&gt;=50, "Slightly Poor", IF(BN173&gt;=40, "Poor", "Very Poor"))))))</f>
        <v>Average</v>
      </c>
      <c r="BP173" s="2" t="n">
        <f aca="false">IF(AJ173&lt;=1000, -6.942*LN(AJ173)+107.59, IF(AND(AJ173&gt;1000, AJ173&lt;=5213),-36.304*LN(AJ173)+310.72, IF(AJ173&gt;5213, 10)))</f>
        <v>59.636362853306</v>
      </c>
      <c r="BQ173" s="2" t="n">
        <f aca="false">BF173^0.04*BG173^0.22*BH173^0.51*BI173^0.06*BP173^0.17</f>
        <v>84.5070211970597</v>
      </c>
      <c r="BR173" s="0" t="str">
        <f aca="false">IF(BQ173&gt;=90, "Very Good", IF(BQ173&gt;=80, "Good", IF(BQ173&gt;=70, "Slightly Good", IF(BQ173&gt;=60, "Average", IF(BQ173&gt;=50, "Slightly Poor", IF(BQ173&gt;=40, "Poor", "Very Poor"))))))</f>
        <v>Good</v>
      </c>
      <c r="BT173" s="2" t="n">
        <f aca="false">9.81*LN(AH173)+30.6</f>
        <v>63.3934743036086</v>
      </c>
      <c r="BU173" s="0" t="str">
        <f aca="false">IF(BT173&lt;30, "Clean water", IF(AND(BT173&gt;=30, BT173&lt;40), "Hypolimia", IF(AND(BT173&gt;=40,BT173&lt;50), "Mesotrophic", IF(AND(BT173&gt;=50, BT173&lt;70), "Eutrophic", IF(BT173&gt;70,"Hypertrophic")))))</f>
        <v>Eutrophic</v>
      </c>
      <c r="CM173" s="0" t="n">
        <f aca="false">IF(G173&gt;H173,1,0)</f>
        <v>0</v>
      </c>
      <c r="CO173" s="17" t="n">
        <f aca="false">14.652-0.41022*M173+0.007991*M173*M173-0.000077774*M173*M173*M173</f>
        <v>8.051800517712</v>
      </c>
      <c r="CP173" s="1" t="n">
        <f aca="false">F173/CO173*100</f>
        <v>140.341281122685</v>
      </c>
    </row>
    <row r="174" customFormat="false" ht="12.5" hidden="false" customHeight="false" outlineLevel="0" collapsed="false">
      <c r="A174" s="0" t="n">
        <v>173</v>
      </c>
      <c r="B174" s="15" t="s">
        <v>113</v>
      </c>
      <c r="C174" s="16" t="s">
        <v>114</v>
      </c>
      <c r="D174" s="0" t="s">
        <v>146</v>
      </c>
      <c r="E174" s="0" t="n">
        <v>8.1</v>
      </c>
      <c r="F174" s="0" t="n">
        <v>9</v>
      </c>
      <c r="G174" s="0" t="n">
        <v>1.7</v>
      </c>
      <c r="H174" s="0" t="n">
        <v>4.8</v>
      </c>
      <c r="I174" s="0" t="n">
        <v>6</v>
      </c>
      <c r="J174" s="0" t="n">
        <v>6.825</v>
      </c>
      <c r="K174" s="0" t="n">
        <v>0.034</v>
      </c>
      <c r="L174" s="0" t="n">
        <v>2.5</v>
      </c>
      <c r="M174" s="0" t="n">
        <v>24</v>
      </c>
      <c r="N174" s="0" t="n">
        <v>0</v>
      </c>
      <c r="O174" s="0" t="n">
        <v>491</v>
      </c>
      <c r="P174" s="0" t="n">
        <v>44000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</v>
      </c>
      <c r="AC174" s="0" t="n">
        <v>6.536</v>
      </c>
      <c r="AD174" s="0" t="n">
        <v>0.143</v>
      </c>
      <c r="AE174" s="0" t="n">
        <v>6.107</v>
      </c>
      <c r="AF174" s="0" t="n">
        <v>0.024</v>
      </c>
      <c r="AG174" s="0" t="n">
        <v>0.018</v>
      </c>
      <c r="AH174" s="0" t="n">
        <v>12.5</v>
      </c>
      <c r="AJ174" s="0" t="n">
        <v>600</v>
      </c>
      <c r="AP174" s="0" t="n">
        <v>0.2</v>
      </c>
      <c r="AY174" s="0" t="n">
        <v>0</v>
      </c>
      <c r="BF174" s="0" t="n">
        <f aca="false">IF(E174&lt;11,-3.6797*E174^2+48.115*E174-53.83,280.92*EXP(-0.2027*E174))</f>
        <v>94.476383</v>
      </c>
      <c r="BG174" s="1" t="n">
        <f aca="false">32.208*LN(F174)+21.438</f>
        <v>92.206209186845</v>
      </c>
      <c r="BH174" s="1" t="n">
        <f aca="false">IF(G174&lt;=2, -10*G174+100, 88.958*EXP(-0.0755*G174))</f>
        <v>83</v>
      </c>
      <c r="BI174" s="1" t="n">
        <f aca="false">IF(I174&lt;=100, 0.0053*(I174)^2-1.0332*I174+100.76, 122.82*EXP(-0.0092*I174))</f>
        <v>94.7516</v>
      </c>
      <c r="BJ174" s="0" t="n">
        <f aca="false">IF(P174&lt;=1000, -6.942*LN(P174)+107.59, -36.304*LN(P174)+310.72)</f>
        <v>-77.440368117936</v>
      </c>
      <c r="BK174" s="0" t="e">
        <f aca="false">BF174^0.04*BG174^0.22*BH174^0.51*BI174^0.06*BJ174^0.17</f>
        <v>#NUM!</v>
      </c>
      <c r="BL174" s="0" t="e">
        <f aca="false">IF(BK174&gt;=90, "Very Good", IF(BK174&gt;=80, "Good", IF(BK174&gt;=70, "Slightly Good", IF(BK174&gt;=60, "Average", IF(BK174&gt;=50, "Slightly Poor", IF(BK174&gt;=40, "Poor", "Very Poor"))))))</f>
        <v>#NUM!</v>
      </c>
      <c r="BM174" s="2" t="n">
        <f aca="false">IF(P174&lt;=1000, -6.942*LN(P174)+107.59, IF(AND(P174&gt;1000, P174&lt;=5213),-36.304*LN(P174)+310.72, IF(P174&gt;5213, 10)))</f>
        <v>10</v>
      </c>
      <c r="BN174" s="2" t="n">
        <f aca="false">BF174^0.04*BG174^0.22*BH174^0.51*BI174^0.06*BM174^0.17</f>
        <v>60.0599805790485</v>
      </c>
      <c r="BO174" s="3" t="str">
        <f aca="false">IF(BN174&gt;=90, "Very Good", IF(BN174&gt;=80, "Good", IF(BN174&gt;=70, "Slightly Good", IF(BN174&gt;=60, "Average", IF(BN174&gt;=50, "Slightly Poor", IF(BN174&gt;=40, "Poor", "Very Poor"))))))</f>
        <v>Average</v>
      </c>
      <c r="BP174" s="2" t="n">
        <f aca="false">IF(AJ174&lt;=1000, -6.942*LN(AJ174)+107.59, IF(AND(AJ174&gt;1000, AJ174&lt;=5213),-36.304*LN(AJ174)+310.72, IF(AJ174&gt;5213, 10)))</f>
        <v>63.1825143334895</v>
      </c>
      <c r="BQ174" s="2" t="n">
        <f aca="false">BF174^0.04*BG174^0.22*BH174^0.51*BI174^0.06*BP174^0.17</f>
        <v>82.1649624680586</v>
      </c>
      <c r="BR174" s="0" t="str">
        <f aca="false">IF(BQ174&gt;=90, "Very Good", IF(BQ174&gt;=80, "Good", IF(BQ174&gt;=70, "Slightly Good", IF(BQ174&gt;=60, "Average", IF(BQ174&gt;=50, "Slightly Poor", IF(BQ174&gt;=40, "Poor", "Very Poor"))))))</f>
        <v>Good</v>
      </c>
      <c r="BT174" s="2" t="n">
        <f aca="false">9.81*LN(AH174)+30.6</f>
        <v>55.377398000664</v>
      </c>
      <c r="BU174" s="0" t="str">
        <f aca="false">IF(BT174&lt;30, "Clean water", IF(AND(BT174&gt;=30, BT174&lt;40), "Hypolimia", IF(AND(BT174&gt;=40,BT174&lt;50), "Mesotrophic", IF(AND(BT174&gt;=50, BT174&lt;70), "Eutrophic", IF(BT174&gt;70,"Hypertrophic")))))</f>
        <v>Eutrophic</v>
      </c>
      <c r="CM174" s="0" t="n">
        <f aca="false">IF(G174&gt;H174,1,0)</f>
        <v>0</v>
      </c>
      <c r="CO174" s="17" t="n">
        <f aca="false">14.652-0.41022*M174+0.007991*M174*M174-0.000077774*M174*M174*M174</f>
        <v>8.334388224</v>
      </c>
      <c r="CP174" s="1" t="n">
        <f aca="false">F174/CO174*100</f>
        <v>107.986330347359</v>
      </c>
    </row>
    <row r="175" customFormat="false" ht="12.5" hidden="false" customHeight="false" outlineLevel="0" collapsed="false">
      <c r="A175" s="0" t="n">
        <v>174</v>
      </c>
      <c r="B175" s="15" t="s">
        <v>115</v>
      </c>
      <c r="C175" s="16" t="s">
        <v>116</v>
      </c>
      <c r="D175" s="0" t="s">
        <v>146</v>
      </c>
      <c r="E175" s="0" t="n">
        <v>7.7</v>
      </c>
      <c r="F175" s="0" t="n">
        <v>6.1</v>
      </c>
      <c r="G175" s="0" t="n">
        <v>2.1</v>
      </c>
      <c r="H175" s="0" t="n">
        <v>5.2</v>
      </c>
      <c r="I175" s="0" t="n">
        <v>3.8</v>
      </c>
      <c r="J175" s="0" t="n">
        <v>15.226</v>
      </c>
      <c r="K175" s="0" t="n">
        <v>0.171</v>
      </c>
      <c r="L175" s="0" t="n">
        <v>4.3</v>
      </c>
      <c r="M175" s="0" t="n">
        <v>26.3</v>
      </c>
      <c r="N175" s="0" t="n">
        <v>0</v>
      </c>
      <c r="O175" s="0" t="n">
        <v>576</v>
      </c>
      <c r="P175" s="0" t="n">
        <v>300000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AC175" s="0" t="n">
        <v>14.889</v>
      </c>
      <c r="AD175" s="0" t="n">
        <v>6.304</v>
      </c>
      <c r="AE175" s="0" t="n">
        <v>6.34</v>
      </c>
      <c r="AF175" s="0" t="n">
        <v>0.148</v>
      </c>
      <c r="AG175" s="0" t="n">
        <v>0.126</v>
      </c>
      <c r="AH175" s="0" t="n">
        <v>9.4</v>
      </c>
      <c r="AJ175" s="0" t="n">
        <v>20000</v>
      </c>
      <c r="AP175" s="0" t="n">
        <v>0.2</v>
      </c>
      <c r="AY175" s="0" t="n">
        <v>0</v>
      </c>
      <c r="BF175" s="0" t="n">
        <f aca="false">IF(E175&lt;11,-3.6797*E175^2+48.115*E175-53.83,280.92*EXP(-0.2027*E175))</f>
        <v>98.486087</v>
      </c>
      <c r="BG175" s="1" t="n">
        <f aca="false">32.208*LN(F175)+21.438</f>
        <v>79.6793647421418</v>
      </c>
      <c r="BH175" s="1" t="n">
        <f aca="false">IF(G175&lt;=2, -10*G175+100, 88.958*EXP(-0.0755*G175))</f>
        <v>75.9150041678102</v>
      </c>
      <c r="BI175" s="1" t="n">
        <f aca="false">IF(I175&lt;=100, 0.0053*(I175)^2-1.0332*I175+100.76, 122.82*EXP(-0.0092*I175))</f>
        <v>96.910372</v>
      </c>
      <c r="BJ175" s="0" t="n">
        <f aca="false">IF(P175&lt;=1000, -6.942*LN(P175)+107.59, -36.304*LN(P175)+310.72)</f>
        <v>-147.129266608086</v>
      </c>
      <c r="BK175" s="0" t="e">
        <f aca="false">BF175^0.04*BG175^0.22*BH175^0.51*BI175^0.06*BJ175^0.17</f>
        <v>#NUM!</v>
      </c>
      <c r="BL175" s="0" t="e">
        <f aca="false">IF(BK175&gt;=90, "Very Good", IF(BK175&gt;=80, "Good", IF(BK175&gt;=70, "Slightly Good", IF(BK175&gt;=60, "Average", IF(BK175&gt;=50, "Slightly Poor", IF(BK175&gt;=40, "Poor", "Very Poor"))))))</f>
        <v>#NUM!</v>
      </c>
      <c r="BM175" s="2" t="n">
        <f aca="false">IF(P175&lt;=1000, -6.942*LN(P175)+107.59, IF(AND(P175&gt;1000, P175&lt;=5213),-36.304*LN(P175)+310.72, IF(P175&gt;5213, 10)))</f>
        <v>10</v>
      </c>
      <c r="BN175" s="2" t="n">
        <f aca="false">BF175^0.04*BG175^0.22*BH175^0.51*BI175^0.06*BM175^0.17</f>
        <v>55.7417227802313</v>
      </c>
      <c r="BO175" s="3" t="str">
        <f aca="false">IF(BN175&gt;=90, "Very Good", IF(BN175&gt;=80, "Good", IF(BN175&gt;=70, "Slightly Good", IF(BN175&gt;=60, "Average", IF(BN175&gt;=50, "Slightly Poor", IF(BN175&gt;=40, "Poor", "Very Poor"))))))</f>
        <v>Slightly Poor</v>
      </c>
      <c r="BP175" s="2" t="n">
        <f aca="false">IF(AJ175&lt;=1000, -6.942*LN(AJ175)+107.59, IF(AND(AJ175&gt;1000, AJ175&lt;=5213),-36.304*LN(AJ175)+310.72, IF(AJ175&gt;5213, 10)))</f>
        <v>10</v>
      </c>
      <c r="BQ175" s="2" t="n">
        <f aca="false">BF175^0.04*BG175^0.22*BH175^0.51*BI175^0.06*BP175^0.17</f>
        <v>55.7417227802313</v>
      </c>
      <c r="BR175" s="0" t="str">
        <f aca="false">IF(BQ175&gt;=90, "Very Good", IF(BQ175&gt;=80, "Good", IF(BQ175&gt;=70, "Slightly Good", IF(BQ175&gt;=60, "Average", IF(BQ175&gt;=50, "Slightly Poor", IF(BQ175&gt;=40, "Poor", "Very Poor"))))))</f>
        <v>Slightly Poor</v>
      </c>
      <c r="BT175" s="2" t="n">
        <f aca="false">9.81*LN(AH175)+30.6</f>
        <v>52.5813620517972</v>
      </c>
      <c r="BU175" s="0" t="str">
        <f aca="false">IF(BT175&lt;30, "Clean water", IF(AND(BT175&gt;=30, BT175&lt;40), "Hypolimia", IF(AND(BT175&gt;=40,BT175&lt;50), "Mesotrophic", IF(AND(BT175&gt;=50, BT175&lt;70), "Eutrophic", IF(BT175&gt;70,"Hypertrophic")))))</f>
        <v>Eutrophic</v>
      </c>
      <c r="CM175" s="0" t="n">
        <f aca="false">IF(G175&gt;H175,1,0)</f>
        <v>0</v>
      </c>
      <c r="CO175" s="17" t="n">
        <f aca="false">14.652-0.41022*M175+0.007991*M175*M175-0.000077774*M175*M175*M175</f>
        <v>7.975687191022</v>
      </c>
      <c r="CP175" s="1" t="n">
        <f aca="false">F175/CO175*100</f>
        <v>76.4824378627411</v>
      </c>
    </row>
    <row r="176" customFormat="false" ht="12.5" hidden="false" customHeight="false" outlineLevel="0" collapsed="false">
      <c r="A176" s="0" t="n">
        <v>175</v>
      </c>
      <c r="B176" s="15" t="s">
        <v>117</v>
      </c>
      <c r="C176" s="16" t="s">
        <v>118</v>
      </c>
      <c r="D176" s="0" t="s">
        <v>146</v>
      </c>
      <c r="E176" s="0" t="n">
        <v>7.7</v>
      </c>
      <c r="F176" s="0" t="n">
        <v>9.2</v>
      </c>
      <c r="G176" s="0" t="n">
        <v>0.1</v>
      </c>
      <c r="H176" s="0" t="n">
        <v>0.8</v>
      </c>
      <c r="I176" s="0" t="n">
        <v>0.2</v>
      </c>
      <c r="J176" s="0" t="n">
        <v>1.56</v>
      </c>
      <c r="K176" s="0" t="n">
        <v>0.028</v>
      </c>
      <c r="L176" s="0" t="n">
        <v>1.2</v>
      </c>
      <c r="M176" s="0" t="n">
        <v>21.8</v>
      </c>
      <c r="N176" s="0" t="n">
        <v>0</v>
      </c>
      <c r="O176" s="0" t="n">
        <v>185</v>
      </c>
      <c r="P176" s="0" t="n">
        <v>200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AC176" s="0" t="n">
        <v>1.511</v>
      </c>
      <c r="AD176" s="0" t="n">
        <v>0.021</v>
      </c>
      <c r="AE176" s="0" t="n">
        <v>1.351</v>
      </c>
      <c r="AF176" s="0" t="n">
        <v>0.003</v>
      </c>
      <c r="AG176" s="0" t="n">
        <v>0</v>
      </c>
      <c r="AH176" s="0" t="n">
        <v>0.3</v>
      </c>
      <c r="AJ176" s="0" t="n">
        <v>0</v>
      </c>
      <c r="AP176" s="0" t="n">
        <v>0.2</v>
      </c>
      <c r="AY176" s="0" t="n">
        <v>0</v>
      </c>
      <c r="BF176" s="0" t="n">
        <f aca="false">IF(E176&lt;11,-3.6797*E176^2+48.115*E176-53.83,280.92*EXP(-0.2027*E176))</f>
        <v>98.486087</v>
      </c>
      <c r="BG176" s="1" t="n">
        <f aca="false">32.208*LN(F176)+21.438</f>
        <v>92.9141058144433</v>
      </c>
      <c r="BH176" s="1" t="n">
        <f aca="false">IF(G176&lt;=2, -10*G176+100, 88.958*EXP(-0.0755*G176))</f>
        <v>99</v>
      </c>
      <c r="BI176" s="1" t="n">
        <f aca="false">IF(I176&lt;=100, 0.0053*(I176)^2-1.0332*I176+100.76, 122.82*EXP(-0.0092*I176))</f>
        <v>100.553572</v>
      </c>
      <c r="BJ176" s="0" t="n">
        <f aca="false">IF(P176&lt;=1000, -6.942*LN(P176)+107.59, -36.304*LN(P176)+310.72)</f>
        <v>70.8090808414235</v>
      </c>
      <c r="BK176" s="0" t="n">
        <f aca="false">BF176^0.04*BG176^0.22*BH176^0.51*BI176^0.06*BJ176^0.17</f>
        <v>92.2881373610884</v>
      </c>
      <c r="BL176" s="0" t="str">
        <f aca="false">IF(BK176&gt;=90, "Very Good", IF(BK176&gt;=80, "Good", IF(BK176&gt;=70, "Slightly Good", IF(BK176&gt;=60, "Average", IF(BK176&gt;=50, "Slightly Poor", IF(BK176&gt;=40, "Poor", "Very Poor"))))))</f>
        <v>Very Good</v>
      </c>
      <c r="BM176" s="2" t="n">
        <f aca="false">IF(P176&lt;=1000, -6.942*LN(P176)+107.59, IF(AND(P176&gt;1000, P176&lt;=5213),-36.304*LN(P176)+310.72, IF(P176&gt;5213, 10)))</f>
        <v>70.8090808414235</v>
      </c>
      <c r="BN176" s="2" t="n">
        <f aca="false">BF176^0.04*BG176^0.22*BH176^0.51*BI176^0.06*BM176^0.17</f>
        <v>92.2881373610884</v>
      </c>
      <c r="BO176" s="3" t="str">
        <f aca="false">IF(BN176&gt;=90, "Very Good", IF(BN176&gt;=80, "Good", IF(BN176&gt;=70, "Slightly Good", IF(BN176&gt;=60, "Average", IF(BN176&gt;=50, "Slightly Poor", IF(BN176&gt;=40, "Poor", "Very Poor"))))))</f>
        <v>Very Good</v>
      </c>
      <c r="BP176" s="2" t="e">
        <f aca="false">IF(AJ176&lt;=1000, -6.942*LN(AJ176)+107.59, IF(AND(AJ176&gt;1000, AJ176&lt;=5213),-36.304*LN(AJ176)+310.72, IF(AJ176&gt;5213, 10)))</f>
        <v>#VALUE!</v>
      </c>
      <c r="BQ176" s="2" t="e">
        <f aca="false">BF176^0.04*BG176^0.22*BH176^0.51*BI176^0.06*BP176^0.17</f>
        <v>#VALUE!</v>
      </c>
      <c r="BR176" s="0" t="e">
        <f aca="false">IF(BQ176&gt;=90, "Very Good", IF(BQ176&gt;=80, "Good", IF(BQ176&gt;=70, "Slightly Good", IF(BQ176&gt;=60, "Average", IF(BQ176&gt;=50, "Slightly Poor", IF(BQ176&gt;=40, "Poor", "Very Poor"))))))</f>
        <v>#VALUE!</v>
      </c>
      <c r="BT176" s="2" t="n">
        <f aca="false">9.81*LN(AH176)+30.6</f>
        <v>18.7890267895626</v>
      </c>
      <c r="BU176" s="0" t="str">
        <f aca="false">IF(BT176&lt;30, "Clean water", IF(AND(BT176&gt;=30, BT176&lt;40), "Hypolimia", IF(AND(BT176&gt;=40,BT176&lt;50), "Mesotrophic", IF(AND(BT176&gt;=50, BT176&lt;70), "Eutrophic", IF(BT176&gt;70,"Hypertrophic")))))</f>
        <v>Clean water</v>
      </c>
      <c r="CM176" s="0" t="n">
        <f aca="false">IF(G176&gt;H176,1,0)</f>
        <v>0</v>
      </c>
      <c r="CO176" s="17" t="n">
        <f aca="false">14.652-0.41022*M176+0.007991*M176*M176-0.000077774*M176*M176*M176</f>
        <v>8.701090156432</v>
      </c>
      <c r="CP176" s="1" t="n">
        <f aca="false">F176/CO176*100</f>
        <v>105.733877417638</v>
      </c>
    </row>
    <row r="177" customFormat="false" ht="12.5" hidden="false" customHeight="false" outlineLevel="0" collapsed="false">
      <c r="A177" s="0" t="n">
        <v>176</v>
      </c>
      <c r="B177" s="15" t="s">
        <v>119</v>
      </c>
      <c r="C177" s="16" t="s">
        <v>120</v>
      </c>
      <c r="D177" s="0" t="s">
        <v>146</v>
      </c>
      <c r="E177" s="0" t="n">
        <v>8.2</v>
      </c>
      <c r="F177" s="0" t="n">
        <v>10.1</v>
      </c>
      <c r="G177" s="0" t="n">
        <v>0.2</v>
      </c>
      <c r="H177" s="0" t="n">
        <v>2.4</v>
      </c>
      <c r="I177" s="0" t="n">
        <v>1.5</v>
      </c>
      <c r="J177" s="0" t="n">
        <v>1.54</v>
      </c>
      <c r="K177" s="0" t="n">
        <v>0.002</v>
      </c>
      <c r="L177" s="0" t="n">
        <v>1.3</v>
      </c>
      <c r="M177" s="0" t="n">
        <v>24.6</v>
      </c>
      <c r="N177" s="0" t="n">
        <v>0</v>
      </c>
      <c r="O177" s="0" t="n">
        <v>203</v>
      </c>
      <c r="P177" s="0" t="n">
        <v>8400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</v>
      </c>
      <c r="AC177" s="0" t="n">
        <v>1.519</v>
      </c>
      <c r="AD177" s="0" t="n">
        <v>0.026</v>
      </c>
      <c r="AE177" s="0" t="n">
        <v>1.27</v>
      </c>
      <c r="AF177" s="0" t="n">
        <v>0.001</v>
      </c>
      <c r="AG177" s="0" t="n">
        <v>0</v>
      </c>
      <c r="AH177" s="0" t="n">
        <v>4.3</v>
      </c>
      <c r="AJ177" s="0" t="n">
        <v>210</v>
      </c>
      <c r="AP177" s="0" t="n">
        <v>0.2</v>
      </c>
      <c r="AY177" s="0" t="n">
        <v>0</v>
      </c>
      <c r="BF177" s="0" t="n">
        <f aca="false">IF(E177&lt;11,-3.6797*E177^2+48.115*E177-53.83,280.92*EXP(-0.2027*E177))</f>
        <v>93.289972</v>
      </c>
      <c r="BG177" s="1" t="n">
        <f aca="false">32.208*LN(F177)+21.438</f>
        <v>95.9201409312711</v>
      </c>
      <c r="BH177" s="1" t="n">
        <f aca="false">IF(G177&lt;=2, -10*G177+100, 88.958*EXP(-0.0755*G177))</f>
        <v>98</v>
      </c>
      <c r="BI177" s="1" t="n">
        <f aca="false">IF(I177&lt;=100, 0.0053*(I177)^2-1.0332*I177+100.76, 122.82*EXP(-0.0092*I177))</f>
        <v>99.222125</v>
      </c>
      <c r="BJ177" s="0" t="n">
        <f aca="false">IF(P177&lt;=1000, -6.942*LN(P177)+107.59, -36.304*LN(P177)+310.72)</f>
        <v>-17.3224714973193</v>
      </c>
      <c r="BK177" s="0" t="e">
        <f aca="false">BF177^0.04*BG177^0.22*BH177^0.51*BI177^0.06*BJ177^0.17</f>
        <v>#NUM!</v>
      </c>
      <c r="BL177" s="0" t="e">
        <f aca="false">IF(BK177&gt;=90, "Very Good", IF(BK177&gt;=80, "Good", IF(BK177&gt;=70, "Slightly Good", IF(BK177&gt;=60, "Average", IF(BK177&gt;=50, "Slightly Poor", IF(BK177&gt;=40, "Poor", "Very Poor"))))))</f>
        <v>#NUM!</v>
      </c>
      <c r="BM177" s="2" t="n">
        <f aca="false">IF(P177&lt;=1000, -6.942*LN(P177)+107.59, IF(AND(P177&gt;1000, P177&lt;=5213),-36.304*LN(P177)+310.72, IF(P177&gt;5213, 10)))</f>
        <v>10</v>
      </c>
      <c r="BN177" s="2" t="n">
        <f aca="false">BF177^0.04*BG177^0.22*BH177^0.51*BI177^0.06*BM177^0.17</f>
        <v>66.0899413318412</v>
      </c>
      <c r="BO177" s="3" t="str">
        <f aca="false">IF(BN177&gt;=90, "Very Good", IF(BN177&gt;=80, "Good", IF(BN177&gt;=70, "Slightly Good", IF(BN177&gt;=60, "Average", IF(BN177&gt;=50, "Slightly Poor", IF(BN177&gt;=40, "Poor", "Very Poor"))))))</f>
        <v>Average</v>
      </c>
      <c r="BP177" s="2" t="n">
        <f aca="false">IF(AJ177&lt;=1000, -6.942*LN(AJ177)+107.59, IF(AND(AJ177&gt;1000, AJ177&lt;=5213),-36.304*LN(AJ177)+310.72, IF(AJ177&gt;5213, 10)))</f>
        <v>70.4703795217593</v>
      </c>
      <c r="BQ177" s="2" t="n">
        <f aca="false">BF177^0.04*BG177^0.22*BH177^0.51*BI177^0.06*BP177^0.17</f>
        <v>92.1078171446362</v>
      </c>
      <c r="BR177" s="0" t="str">
        <f aca="false">IF(BQ177&gt;=90, "Very Good", IF(BQ177&gt;=80, "Good", IF(BQ177&gt;=70, "Slightly Good", IF(BQ177&gt;=60, "Average", IF(BQ177&gt;=50, "Slightly Poor", IF(BQ177&gt;=40, "Poor", "Very Poor"))))))</f>
        <v>Very Good</v>
      </c>
      <c r="BT177" s="2" t="n">
        <f aca="false">9.81*LN(AH177)+30.6</f>
        <v>44.9090133726823</v>
      </c>
      <c r="BU177" s="0" t="str">
        <f aca="false">IF(BT177&lt;30, "Clean water", IF(AND(BT177&gt;=30, BT177&lt;40), "Hypolimia", IF(AND(BT177&gt;=40,BT177&lt;50), "Mesotrophic", IF(AND(BT177&gt;=50, BT177&lt;70), "Eutrophic", IF(BT177&gt;70,"Hypertrophic")))))</f>
        <v>Mesotrophic</v>
      </c>
      <c r="CM177" s="0" t="n">
        <f aca="false">IF(G177&gt;H177,1,0)</f>
        <v>0</v>
      </c>
      <c r="CO177" s="17" t="n">
        <f aca="false">14.652-0.41022*M177+0.007991*M177*M177-0.000077774*M177*M177*M177</f>
        <v>8.238604999536</v>
      </c>
      <c r="CP177" s="1" t="n">
        <f aca="false">F177/CO177*100</f>
        <v>122.59357015622</v>
      </c>
    </row>
    <row r="178" customFormat="false" ht="12.5" hidden="false" customHeight="false" outlineLevel="0" collapsed="false">
      <c r="A178" s="0" t="n">
        <v>177</v>
      </c>
      <c r="B178" s="15" t="s">
        <v>121</v>
      </c>
      <c r="C178" s="16" t="s">
        <v>122</v>
      </c>
      <c r="D178" s="0" t="s">
        <v>146</v>
      </c>
      <c r="E178" s="0" t="n">
        <v>8</v>
      </c>
      <c r="F178" s="0" t="n">
        <v>8.9</v>
      </c>
      <c r="G178" s="0" t="n">
        <v>0.5</v>
      </c>
      <c r="H178" s="0" t="n">
        <v>4.1</v>
      </c>
      <c r="I178" s="0" t="n">
        <v>7.4</v>
      </c>
      <c r="J178" s="0" t="n">
        <v>1.636</v>
      </c>
      <c r="K178" s="0" t="n">
        <v>0.039</v>
      </c>
      <c r="L178" s="0" t="n">
        <v>1.4</v>
      </c>
      <c r="M178" s="0" t="n">
        <v>26.7</v>
      </c>
      <c r="N178" s="0" t="n">
        <v>0</v>
      </c>
      <c r="O178" s="0" t="n">
        <v>272</v>
      </c>
      <c r="P178" s="0" t="n">
        <v>800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</v>
      </c>
      <c r="AC178" s="0" t="n">
        <v>1.467</v>
      </c>
      <c r="AD178" s="0" t="n">
        <v>0.225</v>
      </c>
      <c r="AE178" s="0" t="n">
        <v>1.131</v>
      </c>
      <c r="AF178" s="0" t="n">
        <v>0.017</v>
      </c>
      <c r="AG178" s="0" t="n">
        <v>0.016</v>
      </c>
      <c r="AH178" s="0" t="n">
        <v>9.2</v>
      </c>
      <c r="AJ178" s="0" t="n">
        <v>64</v>
      </c>
      <c r="AP178" s="0" t="n">
        <v>0.2</v>
      </c>
      <c r="AY178" s="0" t="n">
        <v>0</v>
      </c>
      <c r="BF178" s="0" t="n">
        <f aca="false">IF(E178&lt;11,-3.6797*E178^2+48.115*E178-53.83,280.92*EXP(-0.2027*E178))</f>
        <v>95.5892</v>
      </c>
      <c r="BG178" s="1" t="n">
        <f aca="false">32.208*LN(F178)+21.438</f>
        <v>91.8463395211805</v>
      </c>
      <c r="BH178" s="1" t="n">
        <f aca="false">IF(G178&lt;=2, -10*G178+100, 88.958*EXP(-0.0755*G178))</f>
        <v>95</v>
      </c>
      <c r="BI178" s="1" t="n">
        <f aca="false">IF(I178&lt;=100, 0.0053*(I178)^2-1.0332*I178+100.76, 122.82*EXP(-0.0092*I178))</f>
        <v>93.404548</v>
      </c>
      <c r="BJ178" s="0" t="n">
        <f aca="false">IF(P178&lt;=1000, -6.942*LN(P178)+107.59, -36.304*LN(P178)+310.72)</f>
        <v>61.1854253865293</v>
      </c>
      <c r="BK178" s="0" t="n">
        <f aca="false">BF178^0.04*BG178^0.22*BH178^0.51*BI178^0.06*BJ178^0.17</f>
        <v>87.4341793105792</v>
      </c>
      <c r="BL178" s="0" t="str">
        <f aca="false">IF(BK178&gt;=90, "Very Good", IF(BK178&gt;=80, "Good", IF(BK178&gt;=70, "Slightly Good", IF(BK178&gt;=60, "Average", IF(BK178&gt;=50, "Slightly Poor", IF(BK178&gt;=40, "Poor", "Very Poor"))))))</f>
        <v>Good</v>
      </c>
      <c r="BM178" s="2" t="n">
        <f aca="false">IF(P178&lt;=1000, -6.942*LN(P178)+107.59, IF(AND(P178&gt;1000, P178&lt;=5213),-36.304*LN(P178)+310.72, IF(P178&gt;5213, 10)))</f>
        <v>61.1854253865293</v>
      </c>
      <c r="BN178" s="2" t="n">
        <f aca="false">BF178^0.04*BG178^0.22*BH178^0.51*BI178^0.06*BM178^0.17</f>
        <v>87.4341793105792</v>
      </c>
      <c r="BO178" s="3" t="str">
        <f aca="false">IF(BN178&gt;=90, "Very Good", IF(BN178&gt;=80, "Good", IF(BN178&gt;=70, "Slightly Good", IF(BN178&gt;=60, "Average", IF(BN178&gt;=50, "Slightly Poor", IF(BN178&gt;=40, "Poor", "Very Poor"))))))</f>
        <v>Good</v>
      </c>
      <c r="BP178" s="2" t="n">
        <f aca="false">IF(AJ178&lt;=1000, -6.942*LN(AJ178)+107.59, IF(AND(AJ178&gt;1000, AJ178&lt;=5213),-36.304*LN(AJ178)+310.72, IF(AJ178&gt;5213, 10)))</f>
        <v>78.7190336353172</v>
      </c>
      <c r="BQ178" s="2" t="n">
        <f aca="false">BF178^0.04*BG178^0.22*BH178^0.51*BI178^0.06*BP178^0.17</f>
        <v>91.2608771972368</v>
      </c>
      <c r="BR178" s="0" t="str">
        <f aca="false">IF(BQ178&gt;=90, "Very Good", IF(BQ178&gt;=80, "Good", IF(BQ178&gt;=70, "Slightly Good", IF(BQ178&gt;=60, "Average", IF(BQ178&gt;=50, "Slightly Poor", IF(BQ178&gt;=40, "Poor", "Very Poor"))))))</f>
        <v>Very Good</v>
      </c>
      <c r="BT178" s="2" t="n">
        <f aca="false">9.81*LN(AH178)+30.6</f>
        <v>52.3703861785795</v>
      </c>
      <c r="BU178" s="0" t="str">
        <f aca="false">IF(BT178&lt;30, "Clean water", IF(AND(BT178&gt;=30, BT178&lt;40), "Hypolimia", IF(AND(BT178&gt;=40,BT178&lt;50), "Mesotrophic", IF(AND(BT178&gt;=50, BT178&lt;70), "Eutrophic", IF(BT178&gt;70,"Hypertrophic")))))</f>
        <v>Eutrophic</v>
      </c>
      <c r="CM178" s="0" t="n">
        <f aca="false">IF(G178&gt;H178,1,0)</f>
        <v>0</v>
      </c>
      <c r="CO178" s="17" t="n">
        <f aca="false">14.652-0.41022*M178+0.007991*M178*M178-0.000077774*M178*M178*M178</f>
        <v>7.915466996838</v>
      </c>
      <c r="CP178" s="1" t="n">
        <f aca="false">F178/CO178*100</f>
        <v>112.438091189759</v>
      </c>
    </row>
    <row r="179" customFormat="false" ht="12.5" hidden="false" customHeight="false" outlineLevel="0" collapsed="false">
      <c r="A179" s="0" t="n">
        <v>178</v>
      </c>
      <c r="B179" s="15" t="s">
        <v>140</v>
      </c>
      <c r="C179" s="16" t="s">
        <v>141</v>
      </c>
      <c r="D179" s="0" t="s">
        <v>146</v>
      </c>
      <c r="E179" s="0" t="n">
        <v>8.5</v>
      </c>
      <c r="F179" s="0" t="n">
        <v>9.3</v>
      </c>
      <c r="G179" s="0" t="n">
        <v>3.5</v>
      </c>
      <c r="H179" s="0" t="n">
        <v>5.8</v>
      </c>
      <c r="I179" s="0" t="n">
        <v>6</v>
      </c>
      <c r="J179" s="0" t="n">
        <v>3.64</v>
      </c>
      <c r="K179" s="0" t="n">
        <v>0.205</v>
      </c>
      <c r="L179" s="0" t="n">
        <v>4.1</v>
      </c>
      <c r="M179" s="0" t="n">
        <v>25.7</v>
      </c>
      <c r="O179" s="0" t="n">
        <v>1486</v>
      </c>
      <c r="BD179" s="0" t="n">
        <v>0.024</v>
      </c>
      <c r="BF179" s="0" t="n">
        <f aca="false">IF(E179&lt;11,-3.6797*E179^2+48.115*E179-53.83,280.92*EXP(-0.2027*E179))</f>
        <v>89.289175</v>
      </c>
      <c r="BG179" s="1" t="n">
        <f aca="false">32.208*LN(F179)+21.438</f>
        <v>93.2623038003278</v>
      </c>
      <c r="BH179" s="1" t="n">
        <f aca="false">IF(G179&lt;=2, -10*G179+100, 88.958*EXP(-0.0755*G179))</f>
        <v>68.3003129279866</v>
      </c>
      <c r="BI179" s="1" t="n">
        <f aca="false">IF(I179&lt;=100, 0.0053*(I179)^2-1.0332*I179+100.76, 122.82*EXP(-0.0092*I179))</f>
        <v>94.7516</v>
      </c>
      <c r="BJ179" s="0" t="e">
        <f aca="false">IF(P179&lt;=1000, -6.942*LN(P179)+107.59, -36.304*LN(P179)+310.72)</f>
        <v>#VALUE!</v>
      </c>
      <c r="BK179" s="0" t="e">
        <f aca="false">BF179^0.04*BG179^0.22*BH179^0.51*BI179^0.06*BJ179^0.17</f>
        <v>#VALUE!</v>
      </c>
      <c r="BL179" s="0" t="e">
        <f aca="false">IF(BK179&gt;=90, "Very Good", IF(BK179&gt;=80, "Good", IF(BK179&gt;=70, "Slightly Good", IF(BK179&gt;=60, "Average", IF(BK179&gt;=50, "Slightly Poor", IF(BK179&gt;=40, "Poor", "Very Poor"))))))</f>
        <v>#VALUE!</v>
      </c>
      <c r="BM179" s="2" t="e">
        <f aca="false">IF(P179&lt;=1000, -6.942*LN(P179)+107.59, IF(AND(P179&gt;1000, P179&lt;=5213),-36.304*LN(P179)+310.72, IF(P179&gt;5213, 10)))</f>
        <v>#VALUE!</v>
      </c>
      <c r="BN179" s="2" t="e">
        <f aca="false">BF179^0.04*BG179^0.22*BH179^0.51*BI179^0.06*BM179^0.17</f>
        <v>#VALUE!</v>
      </c>
      <c r="BO179" s="3" t="e">
        <f aca="false">IF(BN179&gt;=90, "Very Good", IF(BN179&gt;=80, "Good", IF(BN179&gt;=70, "Slightly Good", IF(BN179&gt;=60, "Average", IF(BN179&gt;=50, "Slightly Poor", IF(BN179&gt;=40, "Poor", "Very Poor"))))))</f>
        <v>#VALUE!</v>
      </c>
      <c r="BP179" s="2" t="e">
        <f aca="false">IF(AJ179&lt;=1000, -6.942*LN(AJ179)+107.59, IF(AND(AJ179&gt;1000, AJ179&lt;=5213),-36.304*LN(AJ179)+310.72, IF(AJ179&gt;5213, 10)))</f>
        <v>#VALUE!</v>
      </c>
      <c r="BQ179" s="2" t="e">
        <f aca="false">BF179^0.04*BG179^0.22*BH179^0.51*BI179^0.06*BP179^0.17</f>
        <v>#VALUE!</v>
      </c>
      <c r="BR179" s="0" t="e">
        <f aca="false">IF(BQ179&gt;=90, "Very Good", IF(BQ179&gt;=80, "Good", IF(BQ179&gt;=70, "Slightly Good", IF(BQ179&gt;=60, "Average", IF(BQ179&gt;=50, "Slightly Poor", IF(BQ179&gt;=40, "Poor", "Very Poor"))))))</f>
        <v>#VALUE!</v>
      </c>
      <c r="BT179" s="2" t="e">
        <f aca="false">9.81*LN(AH179)+30.6</f>
        <v>#VALUE!</v>
      </c>
      <c r="BU179" s="0" t="e">
        <f aca="false">IF(BT179&lt;30, "Clean water", IF(AND(BT179&gt;=30, BT179&lt;40), "Hypolimia", IF(AND(BT179&gt;=40,BT179&lt;50), "Mesotrophic", IF(AND(BT179&gt;=50, BT179&lt;70), "Eutrophic", IF(BT179&gt;70,"Hypertrophic")))))</f>
        <v>#VALUE!</v>
      </c>
      <c r="CM179" s="0" t="n">
        <f aca="false">IF(G179&gt;H179,1,0)</f>
        <v>0</v>
      </c>
      <c r="CO179" s="17" t="n">
        <f aca="false">14.652-0.41022*M179+0.007991*M179*M179-0.000077774*M179*M179*M179</f>
        <v>8.067139594018</v>
      </c>
      <c r="CP179" s="1" t="n">
        <f aca="false">F179/CO179*100</f>
        <v>115.282497490141</v>
      </c>
    </row>
    <row r="180" customFormat="false" ht="12.5" hidden="false" customHeight="false" outlineLevel="0" collapsed="false">
      <c r="A180" s="0" t="n">
        <v>179</v>
      </c>
      <c r="B180" s="15" t="s">
        <v>123</v>
      </c>
      <c r="C180" s="16" t="s">
        <v>124</v>
      </c>
      <c r="D180" s="0" t="s">
        <v>146</v>
      </c>
      <c r="E180" s="0" t="n">
        <v>7.9</v>
      </c>
      <c r="F180" s="0" t="n">
        <v>7.5</v>
      </c>
      <c r="G180" s="0" t="n">
        <v>1.7</v>
      </c>
      <c r="H180" s="0" t="n">
        <v>6.9</v>
      </c>
      <c r="I180" s="0" t="n">
        <v>2.7</v>
      </c>
      <c r="J180" s="0" t="n">
        <v>7.923</v>
      </c>
      <c r="K180" s="0" t="n">
        <v>0.079</v>
      </c>
      <c r="L180" s="0" t="n">
        <v>4.2</v>
      </c>
      <c r="M180" s="0" t="n">
        <v>24.8</v>
      </c>
      <c r="N180" s="0" t="n">
        <v>0</v>
      </c>
      <c r="O180" s="0" t="n">
        <v>556</v>
      </c>
      <c r="P180" s="0" t="n">
        <v>68000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</v>
      </c>
      <c r="AC180" s="0" t="n">
        <v>7.866</v>
      </c>
      <c r="AD180" s="0" t="n">
        <v>1.058</v>
      </c>
      <c r="AE180" s="0" t="n">
        <v>5.62</v>
      </c>
      <c r="AF180" s="0" t="n">
        <v>0.066</v>
      </c>
      <c r="AG180" s="0" t="n">
        <v>0.054</v>
      </c>
      <c r="AH180" s="0" t="n">
        <v>8.1</v>
      </c>
      <c r="AJ180" s="0" t="n">
        <v>7000</v>
      </c>
      <c r="AP180" s="0" t="n">
        <v>0.2</v>
      </c>
      <c r="AY180" s="0" t="n">
        <v>0</v>
      </c>
      <c r="BF180" s="0" t="n">
        <f aca="false">IF(E180&lt;11,-3.6797*E180^2+48.115*E180-53.83,280.92*EXP(-0.2027*E180))</f>
        <v>96.6284230000001</v>
      </c>
      <c r="BG180" s="1" t="n">
        <f aca="false">32.208*LN(F180)+21.438</f>
        <v>86.3339964856253</v>
      </c>
      <c r="BH180" s="1" t="n">
        <f aca="false">IF(G180&lt;=2, -10*G180+100, 88.958*EXP(-0.0755*G180))</f>
        <v>83</v>
      </c>
      <c r="BI180" s="1" t="n">
        <f aca="false">IF(I180&lt;=100, 0.0053*(I180)^2-1.0332*I180+100.76, 122.82*EXP(-0.0092*I180))</f>
        <v>98.008997</v>
      </c>
      <c r="BJ180" s="0" t="n">
        <f aca="false">IF(P180&lt;=1000, -6.942*LN(P180)+107.59, -36.304*LN(P180)+310.72)</f>
        <v>-93.2441553768808</v>
      </c>
      <c r="BK180" s="0" t="e">
        <f aca="false">BF180^0.04*BG180^0.22*BH180^0.51*BI180^0.06*BJ180^0.17</f>
        <v>#NUM!</v>
      </c>
      <c r="BL180" s="0" t="e">
        <f aca="false">IF(BK180&gt;=90, "Very Good", IF(BK180&gt;=80, "Good", IF(BK180&gt;=70, "Slightly Good", IF(BK180&gt;=60, "Average", IF(BK180&gt;=50, "Slightly Poor", IF(BK180&gt;=40, "Poor", "Very Poor"))))))</f>
        <v>#NUM!</v>
      </c>
      <c r="BM180" s="2" t="n">
        <f aca="false">IF(P180&lt;=1000, -6.942*LN(P180)+107.59, IF(AND(P180&gt;1000, P180&lt;=5213),-36.304*LN(P180)+310.72, IF(P180&gt;5213, 10)))</f>
        <v>10</v>
      </c>
      <c r="BN180" s="2" t="n">
        <f aca="false">BF180^0.04*BG180^0.22*BH180^0.51*BI180^0.06*BM180^0.17</f>
        <v>59.3704014351608</v>
      </c>
      <c r="BO180" s="3" t="str">
        <f aca="false">IF(BN180&gt;=90, "Very Good", IF(BN180&gt;=80, "Good", IF(BN180&gt;=70, "Slightly Good", IF(BN180&gt;=60, "Average", IF(BN180&gt;=50, "Slightly Poor", IF(BN180&gt;=40, "Poor", "Very Poor"))))))</f>
        <v>Slightly Poor</v>
      </c>
      <c r="BP180" s="2" t="n">
        <f aca="false">IF(AJ180&lt;=1000, -6.942*LN(AJ180)+107.59, IF(AND(AJ180&gt;1000, AJ180&lt;=5213),-36.304*LN(AJ180)+310.72, IF(AJ180&gt;5213, 10)))</f>
        <v>10</v>
      </c>
      <c r="BQ180" s="2" t="n">
        <f aca="false">BF180^0.04*BG180^0.22*BH180^0.51*BI180^0.06*BP180^0.17</f>
        <v>59.3704014351608</v>
      </c>
      <c r="BR180" s="0" t="str">
        <f aca="false">IF(BQ180&gt;=90, "Very Good", IF(BQ180&gt;=80, "Good", IF(BQ180&gt;=70, "Slightly Good", IF(BQ180&gt;=60, "Average", IF(BQ180&gt;=50, "Slightly Poor", IF(BQ180&gt;=40, "Poor", "Very Poor"))))))</f>
        <v>Slightly Poor</v>
      </c>
      <c r="BT180" s="2" t="n">
        <f aca="false">9.81*LN(AH180)+30.6</f>
        <v>51.121186445065</v>
      </c>
      <c r="BU180" s="0" t="str">
        <f aca="false">IF(BT180&lt;30, "Clean water", IF(AND(BT180&gt;=30, BT180&lt;40), "Hypolimia", IF(AND(BT180&gt;=40,BT180&lt;50), "Mesotrophic", IF(AND(BT180&gt;=50, BT180&lt;70), "Eutrophic", IF(BT180&gt;70,"Hypertrophic")))))</f>
        <v>Eutrophic</v>
      </c>
      <c r="CM180" s="0" t="n">
        <f aca="false">IF(G180&gt;H180,1,0)</f>
        <v>0</v>
      </c>
      <c r="CO180" s="17" t="n">
        <f aca="false">14.652-0.41022*M180+0.007991*M180*M180-0.000077774*M180*M180*M180</f>
        <v>8.207042440192</v>
      </c>
      <c r="CP180" s="1" t="n">
        <f aca="false">F180/CO180*100</f>
        <v>91.3849301335469</v>
      </c>
    </row>
    <row r="181" customFormat="false" ht="12.5" hidden="false" customHeight="false" outlineLevel="0" collapsed="false">
      <c r="A181" s="0" t="n">
        <v>180</v>
      </c>
      <c r="B181" s="15" t="s">
        <v>125</v>
      </c>
      <c r="C181" s="16" t="s">
        <v>126</v>
      </c>
      <c r="D181" s="0" t="s">
        <v>146</v>
      </c>
      <c r="E181" s="0" t="n">
        <v>7.6</v>
      </c>
      <c r="F181" s="0" t="n">
        <v>7.3</v>
      </c>
      <c r="G181" s="0" t="n">
        <v>1.3</v>
      </c>
      <c r="H181" s="0" t="n">
        <v>5.3</v>
      </c>
      <c r="I181" s="0" t="n">
        <v>5.6</v>
      </c>
      <c r="J181" s="0" t="n">
        <v>3.024</v>
      </c>
      <c r="K181" s="0" t="n">
        <v>0.09</v>
      </c>
      <c r="L181" s="0" t="n">
        <v>2.3</v>
      </c>
      <c r="M181" s="0" t="n">
        <v>25.2</v>
      </c>
      <c r="N181" s="0" t="n">
        <v>0</v>
      </c>
      <c r="O181" s="0" t="n">
        <v>281</v>
      </c>
      <c r="P181" s="0" t="n">
        <v>5000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AC181" s="0" t="n">
        <v>2.793</v>
      </c>
      <c r="AD181" s="0" t="n">
        <v>0.33</v>
      </c>
      <c r="AE181" s="0" t="n">
        <v>2.174</v>
      </c>
      <c r="AF181" s="0" t="n">
        <v>0.047</v>
      </c>
      <c r="AG181" s="0" t="n">
        <v>0.046</v>
      </c>
      <c r="AH181" s="0" t="n">
        <v>14.8</v>
      </c>
      <c r="AJ181" s="0" t="n">
        <v>1300</v>
      </c>
      <c r="AP181" s="0" t="n">
        <v>0.2</v>
      </c>
      <c r="AY181" s="0" t="n">
        <v>0</v>
      </c>
      <c r="BF181" s="0" t="n">
        <f aca="false">IF(E181&lt;11,-3.6797*E181^2+48.115*E181-53.83,280.92*EXP(-0.2027*E181))</f>
        <v>99.304528</v>
      </c>
      <c r="BG181" s="1" t="n">
        <f aca="false">32.208*LN(F181)+21.438</f>
        <v>85.4634570053551</v>
      </c>
      <c r="BH181" s="1" t="n">
        <f aca="false">IF(G181&lt;=2, -10*G181+100, 88.958*EXP(-0.0755*G181))</f>
        <v>87</v>
      </c>
      <c r="BI181" s="1" t="n">
        <f aca="false">IF(I181&lt;=100, 0.0053*(I181)^2-1.0332*I181+100.76, 122.82*EXP(-0.0092*I181))</f>
        <v>95.140288</v>
      </c>
      <c r="BJ181" s="0" t="n">
        <f aca="false">IF(P181&lt;=1000, -6.942*LN(P181)+107.59, -36.304*LN(P181)+310.72)</f>
        <v>1.5118183788249</v>
      </c>
      <c r="BK181" s="0" t="n">
        <f aca="false">BF181^0.04*BG181^0.22*BH181^0.51*BI181^0.06*BJ181^0.17</f>
        <v>43.9786693046893</v>
      </c>
      <c r="BL181" s="0" t="str">
        <f aca="false">IF(BK181&gt;=90, "Very Good", IF(BK181&gt;=80, "Good", IF(BK181&gt;=70, "Slightly Good", IF(BK181&gt;=60, "Average", IF(BK181&gt;=50, "Slightly Poor", IF(BK181&gt;=40, "Poor", "Very Poor"))))))</f>
        <v>Poor</v>
      </c>
      <c r="BM181" s="2" t="n">
        <f aca="false">IF(P181&lt;=1000, -6.942*LN(P181)+107.59, IF(AND(P181&gt;1000, P181&lt;=5213),-36.304*LN(P181)+310.72, IF(P181&gt;5213, 10)))</f>
        <v>1.5118183788249</v>
      </c>
      <c r="BN181" s="2" t="n">
        <f aca="false">BF181^0.04*BG181^0.22*BH181^0.51*BI181^0.06*BM181^0.17</f>
        <v>43.9786693046893</v>
      </c>
      <c r="BO181" s="3" t="str">
        <f aca="false">IF(BN181&gt;=90, "Very Good", IF(BN181&gt;=80, "Good", IF(BN181&gt;=70, "Slightly Good", IF(BN181&gt;=60, "Average", IF(BN181&gt;=50, "Slightly Poor", IF(BN181&gt;=40, "Poor", "Very Poor"))))))</f>
        <v>Poor</v>
      </c>
      <c r="BP181" s="2" t="n">
        <f aca="false">IF(AJ181&lt;=1000, -6.942*LN(AJ181)+107.59, IF(AND(AJ181&gt;1000, AJ181&lt;=5213),-36.304*LN(AJ181)+310.72, IF(AJ181&gt;5213, 10)))</f>
        <v>50.4159800946047</v>
      </c>
      <c r="BQ181" s="2" t="n">
        <f aca="false">BF181^0.04*BG181^0.22*BH181^0.51*BI181^0.06*BP181^0.17</f>
        <v>79.8295618058262</v>
      </c>
      <c r="BR181" s="0" t="str">
        <f aca="false">IF(BQ181&gt;=90, "Very Good", IF(BQ181&gt;=80, "Good", IF(BQ181&gt;=70, "Slightly Good", IF(BQ181&gt;=60, "Average", IF(BQ181&gt;=50, "Slightly Poor", IF(BQ181&gt;=40, "Poor", "Very Poor"))))))</f>
        <v>Slightly Good</v>
      </c>
      <c r="BT181" s="2" t="n">
        <f aca="false">9.81*LN(AH181)+30.6</f>
        <v>57.0342926433544</v>
      </c>
      <c r="BU181" s="0" t="str">
        <f aca="false">IF(BT181&lt;30, "Clean water", IF(AND(BT181&gt;=30, BT181&lt;40), "Hypolimia", IF(AND(BT181&gt;=40,BT181&lt;50), "Mesotrophic", IF(AND(BT181&gt;=50, BT181&lt;70), "Eutrophic", IF(BT181&gt;70,"Hypertrophic")))))</f>
        <v>Eutrophic</v>
      </c>
      <c r="CM181" s="0" t="n">
        <f aca="false">IF(G181&gt;H181,1,0)</f>
        <v>0</v>
      </c>
      <c r="CO181" s="17" t="n">
        <f aca="false">14.652-0.41022*M181+0.007991*M181*M181-0.000077774*M181*M181*M181</f>
        <v>8.144442695808</v>
      </c>
      <c r="CP181" s="1" t="n">
        <f aca="false">F181/CO181*100</f>
        <v>89.6316699945272</v>
      </c>
    </row>
    <row r="182" customFormat="false" ht="12.5" hidden="false" customHeight="false" outlineLevel="0" collapsed="false">
      <c r="A182" s="0" t="n">
        <v>181</v>
      </c>
      <c r="B182" s="15" t="s">
        <v>72</v>
      </c>
      <c r="C182" s="16" t="s">
        <v>73</v>
      </c>
      <c r="D182" s="0" t="s">
        <v>147</v>
      </c>
      <c r="E182" s="0" t="n">
        <v>8.3</v>
      </c>
      <c r="F182" s="0" t="n">
        <v>9.2</v>
      </c>
      <c r="G182" s="0" t="n">
        <v>1.4</v>
      </c>
      <c r="H182" s="0" t="n">
        <v>4.9</v>
      </c>
      <c r="I182" s="0" t="n">
        <v>26.5</v>
      </c>
      <c r="J182" s="0" t="n">
        <v>2.925</v>
      </c>
      <c r="K182" s="0" t="n">
        <v>0.08</v>
      </c>
      <c r="L182" s="0" t="n">
        <v>2.4</v>
      </c>
      <c r="M182" s="0" t="n">
        <v>22.7</v>
      </c>
      <c r="N182" s="0" t="n">
        <v>0</v>
      </c>
      <c r="O182" s="0" t="n">
        <v>225</v>
      </c>
      <c r="P182" s="0" t="n">
        <v>12275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AC182" s="0" t="n">
        <v>2.734</v>
      </c>
      <c r="AD182" s="0" t="n">
        <v>0.193</v>
      </c>
      <c r="AE182" s="0" t="n">
        <v>2.286</v>
      </c>
      <c r="AF182" s="0" t="n">
        <v>0.036</v>
      </c>
      <c r="AG182" s="0" t="n">
        <v>0.028</v>
      </c>
      <c r="AH182" s="0" t="n">
        <v>15.4</v>
      </c>
      <c r="AJ182" s="0" t="n">
        <v>1093</v>
      </c>
      <c r="AP182" s="0" t="n">
        <v>0</v>
      </c>
      <c r="AW182" s="0" t="n">
        <v>0</v>
      </c>
      <c r="AX182" s="0" t="n">
        <v>0</v>
      </c>
      <c r="AY182" s="0" t="n">
        <v>0</v>
      </c>
      <c r="BF182" s="0" t="n">
        <f aca="false">IF(E182&lt;11,-3.6797*E182^2+48.115*E182-53.83,280.92*EXP(-0.2027*E182))</f>
        <v>92.029967</v>
      </c>
      <c r="BG182" s="1" t="n">
        <f aca="false">32.208*LN(F182)+21.438</f>
        <v>92.9141058144433</v>
      </c>
      <c r="BH182" s="1" t="n">
        <f aca="false">IF(G182&lt;=2, -10*G182+100, 88.958*EXP(-0.0755*G182))</f>
        <v>86</v>
      </c>
      <c r="BI182" s="1" t="n">
        <f aca="false">IF(I182&lt;=100, 0.0053*(I182)^2-1.0332*I182+100.76, 122.82*EXP(-0.0092*I182))</f>
        <v>77.102125</v>
      </c>
      <c r="BJ182" s="0" t="n">
        <f aca="false">IF(P182&lt;=1000, -6.942*LN(P182)+107.59, -36.304*LN(P182)+310.72)</f>
        <v>-31.0937755614674</v>
      </c>
      <c r="BK182" s="0" t="e">
        <f aca="false">BF182^0.04*BG182^0.22*BH182^0.51*BI182^0.06*BJ182^0.17</f>
        <v>#NUM!</v>
      </c>
      <c r="BL182" s="0" t="e">
        <f aca="false">IF(BK182&gt;=90, "Very Good", IF(BK182&gt;=80, "Good", IF(BK182&gt;=70, "Slightly Good", IF(BK182&gt;=60, "Average", IF(BK182&gt;=50, "Slightly Poor", IF(BK182&gt;=40, "Poor", "Very Poor"))))))</f>
        <v>#NUM!</v>
      </c>
      <c r="BM182" s="2" t="n">
        <f aca="false">IF(P182&lt;=1000, -6.942*LN(P182)+107.59, IF(AND(P182&gt;1000, P182&lt;=5213),-36.304*LN(P182)+310.72, IF(P182&gt;5213, 10)))</f>
        <v>10</v>
      </c>
      <c r="BN182" s="2" t="n">
        <f aca="false">BF182^0.04*BG182^0.22*BH182^0.51*BI182^0.06*BM182^0.17</f>
        <v>60.4440178311161</v>
      </c>
      <c r="BO182" s="3" t="str">
        <f aca="false">IF(BN182&gt;=90, "Very Good", IF(BN182&gt;=80, "Good", IF(BN182&gt;=70, "Slightly Good", IF(BN182&gt;=60, "Average", IF(BN182&gt;=50, "Slightly Poor", IF(BN182&gt;=40, "Poor", "Very Poor"))))))</f>
        <v>Average</v>
      </c>
      <c r="BP182" s="2" t="n">
        <f aca="false">IF(AJ182&lt;=1000, -6.942*LN(AJ182)+107.59, IF(AND(AJ182&gt;1000, AJ182&lt;=5213),-36.304*LN(AJ182)+310.72, IF(AJ182&gt;5213, 10)))</f>
        <v>56.712475253239</v>
      </c>
      <c r="BQ182" s="2" t="n">
        <f aca="false">BF182^0.04*BG182^0.22*BH182^0.51*BI182^0.06*BP182^0.17</f>
        <v>81.185540708</v>
      </c>
      <c r="BR182" s="0" t="str">
        <f aca="false">IF(BQ182&gt;=90, "Very Good", IF(BQ182&gt;=80, "Good", IF(BQ182&gt;=70, "Slightly Good", IF(BQ182&gt;=60, "Average", IF(BQ182&gt;=50, "Slightly Poor", IF(BQ182&gt;=40, "Poor", "Very Poor"))))))</f>
        <v>Good</v>
      </c>
      <c r="BT182" s="2" t="n">
        <f aca="false">9.81*LN(AH182)+30.6</f>
        <v>57.4241452674061</v>
      </c>
      <c r="BU182" s="0" t="str">
        <f aca="false">IF(BT182&lt;30, "Clean water", IF(AND(BT182&gt;=30, BT182&lt;40), "Hypolimia", IF(AND(BT182&gt;=40,BT182&lt;50), "Mesotrophic", IF(AND(BT182&gt;=50, BT182&lt;70), "Eutrophic", IF(BT182&gt;70,"Hypertrophic")))))</f>
        <v>Eutrophic</v>
      </c>
      <c r="CM182" s="0" t="n">
        <f aca="false">IF(G182&gt;H182,1,0)</f>
        <v>0</v>
      </c>
      <c r="CO182" s="17" t="n">
        <f aca="false">14.652-0.41022*M182+0.007991*M182*M182-0.000077774*M182*M182*M182</f>
        <v>8.547959456758</v>
      </c>
      <c r="CP182" s="1" t="n">
        <f aca="false">F182/CO182*100</f>
        <v>107.628025688944</v>
      </c>
    </row>
    <row r="183" customFormat="false" ht="12.5" hidden="false" customHeight="false" outlineLevel="0" collapsed="false">
      <c r="A183" s="0" t="n">
        <v>182</v>
      </c>
      <c r="B183" s="15" t="s">
        <v>131</v>
      </c>
      <c r="C183" s="16" t="s">
        <v>132</v>
      </c>
      <c r="D183" s="0" t="s">
        <v>147</v>
      </c>
      <c r="E183" s="0" t="n">
        <v>8.5</v>
      </c>
      <c r="F183" s="0" t="n">
        <v>11.7</v>
      </c>
      <c r="G183" s="0" t="n">
        <v>1.9</v>
      </c>
      <c r="H183" s="0" t="n">
        <v>4.4</v>
      </c>
      <c r="I183" s="0" t="n">
        <v>3.3</v>
      </c>
      <c r="J183" s="0" t="n">
        <v>3.067</v>
      </c>
      <c r="K183" s="0" t="n">
        <v>0.101</v>
      </c>
      <c r="L183" s="0" t="n">
        <v>2.9</v>
      </c>
      <c r="M183" s="0" t="n">
        <v>27.8</v>
      </c>
      <c r="O183" s="0" t="n">
        <v>562</v>
      </c>
      <c r="BD183" s="0" t="n">
        <v>0.056</v>
      </c>
      <c r="BF183" s="0" t="n">
        <f aca="false">IF(E183&lt;11,-3.6797*E183^2+48.115*E183-53.83,280.92*EXP(-0.2027*E183))</f>
        <v>89.289175</v>
      </c>
      <c r="BG183" s="1" t="n">
        <f aca="false">32.208*LN(F183)+21.438</f>
        <v>100.656437416814</v>
      </c>
      <c r="BH183" s="1" t="n">
        <f aca="false">IF(G183&lt;=2, -10*G183+100, 88.958*EXP(-0.0755*G183))</f>
        <v>81</v>
      </c>
      <c r="BI183" s="1" t="n">
        <f aca="false">IF(I183&lt;=100, 0.0053*(I183)^2-1.0332*I183+100.76, 122.82*EXP(-0.0092*I183))</f>
        <v>97.408157</v>
      </c>
      <c r="BJ183" s="0" t="e">
        <f aca="false">IF(P183&lt;=1000, -6.942*LN(P183)+107.59, -36.304*LN(P183)+310.72)</f>
        <v>#VALUE!</v>
      </c>
      <c r="BK183" s="0" t="e">
        <f aca="false">BF183^0.04*BG183^0.22*BH183^0.51*BI183^0.06*BJ183^0.17</f>
        <v>#VALUE!</v>
      </c>
      <c r="BL183" s="0" t="e">
        <f aca="false">IF(BK183&gt;=90, "Very Good", IF(BK183&gt;=80, "Good", IF(BK183&gt;=70, "Slightly Good", IF(BK183&gt;=60, "Average", IF(BK183&gt;=50, "Slightly Poor", IF(BK183&gt;=40, "Poor", "Very Poor"))))))</f>
        <v>#VALUE!</v>
      </c>
      <c r="BM183" s="2" t="e">
        <f aca="false">IF(P183&lt;=1000, -6.942*LN(P183)+107.59, IF(AND(P183&gt;1000, P183&lt;=5213),-36.304*LN(P183)+310.72, IF(P183&gt;5213, 10)))</f>
        <v>#VALUE!</v>
      </c>
      <c r="BN183" s="2" t="e">
        <f aca="false">BF183^0.04*BG183^0.22*BH183^0.51*BI183^0.06*BM183^0.17</f>
        <v>#VALUE!</v>
      </c>
      <c r="BO183" s="3" t="e">
        <f aca="false">IF(BN183&gt;=90, "Very Good", IF(BN183&gt;=80, "Good", IF(BN183&gt;=70, "Slightly Good", IF(BN183&gt;=60, "Average", IF(BN183&gt;=50, "Slightly Poor", IF(BN183&gt;=40, "Poor", "Very Poor"))))))</f>
        <v>#VALUE!</v>
      </c>
      <c r="BP183" s="2" t="e">
        <f aca="false">IF(AJ183&lt;=1000, -6.942*LN(AJ183)+107.59, IF(AND(AJ183&gt;1000, AJ183&lt;=5213),-36.304*LN(AJ183)+310.72, IF(AJ183&gt;5213, 10)))</f>
        <v>#VALUE!</v>
      </c>
      <c r="BQ183" s="2" t="e">
        <f aca="false">BF183^0.04*BG183^0.22*BH183^0.51*BI183^0.06*BP183^0.17</f>
        <v>#VALUE!</v>
      </c>
      <c r="BR183" s="0" t="e">
        <f aca="false">IF(BQ183&gt;=90, "Very Good", IF(BQ183&gt;=80, "Good", IF(BQ183&gt;=70, "Slightly Good", IF(BQ183&gt;=60, "Average", IF(BQ183&gt;=50, "Slightly Poor", IF(BQ183&gt;=40, "Poor", "Very Poor"))))))</f>
        <v>#VALUE!</v>
      </c>
      <c r="BT183" s="2" t="e">
        <f aca="false">9.81*LN(AH183)+30.6</f>
        <v>#VALUE!</v>
      </c>
      <c r="BU183" s="0" t="e">
        <f aca="false">IF(BT183&lt;30, "Clean water", IF(AND(BT183&gt;=30, BT183&lt;40), "Hypolimia", IF(AND(BT183&gt;=40,BT183&lt;50), "Mesotrophic", IF(AND(BT183&gt;=50, BT183&lt;70), "Eutrophic", IF(BT183&gt;70,"Hypertrophic")))))</f>
        <v>#VALUE!</v>
      </c>
      <c r="CM183" s="0" t="n">
        <f aca="false">IF(G183&gt;H183,1,0)</f>
        <v>0</v>
      </c>
      <c r="CO183" s="17" t="n">
        <f aca="false">14.652-0.41022*M183+0.007991*M183*M183-0.000077774*M183*M183*M183</f>
        <v>7.752677783152</v>
      </c>
      <c r="CP183" s="1" t="n">
        <f aca="false">F183/CO183*100</f>
        <v>150.915597516851</v>
      </c>
    </row>
    <row r="184" customFormat="false" ht="12.5" hidden="false" customHeight="false" outlineLevel="0" collapsed="false">
      <c r="A184" s="0" t="n">
        <v>183</v>
      </c>
      <c r="B184" s="15" t="s">
        <v>75</v>
      </c>
      <c r="C184" s="16" t="s">
        <v>76</v>
      </c>
      <c r="D184" s="0" t="s">
        <v>147</v>
      </c>
      <c r="E184" s="0" t="n">
        <v>7.8</v>
      </c>
      <c r="F184" s="0" t="n">
        <v>10</v>
      </c>
      <c r="G184" s="0" t="n">
        <v>1.8</v>
      </c>
      <c r="H184" s="0" t="n">
        <v>3.2</v>
      </c>
      <c r="I184" s="0" t="n">
        <v>5.4</v>
      </c>
      <c r="J184" s="0" t="n">
        <v>4.439</v>
      </c>
      <c r="K184" s="0" t="n">
        <v>0.088</v>
      </c>
      <c r="L184" s="0" t="n">
        <v>2.1</v>
      </c>
      <c r="M184" s="0" t="n">
        <v>24.9</v>
      </c>
      <c r="N184" s="0" t="n">
        <v>0</v>
      </c>
      <c r="O184" s="0" t="n">
        <v>1342</v>
      </c>
      <c r="P184" s="0" t="n">
        <v>80000</v>
      </c>
      <c r="AC184" s="0" t="n">
        <v>4.391</v>
      </c>
      <c r="AD184" s="0" t="n">
        <v>0.261</v>
      </c>
      <c r="AE184" s="0" t="n">
        <v>3.726</v>
      </c>
      <c r="AF184" s="0" t="n">
        <v>0.071</v>
      </c>
      <c r="AG184" s="0" t="n">
        <v>0.051</v>
      </c>
      <c r="AH184" s="0" t="n">
        <v>20.4</v>
      </c>
      <c r="AJ184" s="0" t="n">
        <v>22000</v>
      </c>
      <c r="BF184" s="0" t="n">
        <f aca="false">IF(E184&lt;11,-3.6797*E184^2+48.115*E184-53.83,280.92*EXP(-0.2027*E184))</f>
        <v>97.5940520000001</v>
      </c>
      <c r="BG184" s="1" t="n">
        <f aca="false">32.208*LN(F184)+21.438</f>
        <v>95.5996606751522</v>
      </c>
      <c r="BH184" s="1" t="n">
        <f aca="false">IF(G184&lt;=2, -10*G184+100, 88.958*EXP(-0.0755*G184))</f>
        <v>82</v>
      </c>
      <c r="BI184" s="1" t="n">
        <f aca="false">IF(I184&lt;=100, 0.0053*(I184)^2-1.0332*I184+100.76, 122.82*EXP(-0.0092*I184))</f>
        <v>95.335268</v>
      </c>
      <c r="BJ184" s="0" t="n">
        <f aca="false">IF(P184&lt;=1000, -6.942*LN(P184)+107.59, -36.304*LN(P184)+310.72)</f>
        <v>-99.1442425933681</v>
      </c>
      <c r="BK184" s="0" t="e">
        <f aca="false">BF184^0.04*BG184^0.22*BH184^0.51*BI184^0.06*BJ184^0.17</f>
        <v>#NUM!</v>
      </c>
      <c r="BL184" s="0" t="e">
        <f aca="false">IF(BK184&gt;=90, "Very Good", IF(BK184&gt;=80, "Good", IF(BK184&gt;=70, "Slightly Good", IF(BK184&gt;=60, "Average", IF(BK184&gt;=50, "Slightly Poor", IF(BK184&gt;=40, "Poor", "Very Poor"))))))</f>
        <v>#NUM!</v>
      </c>
      <c r="BM184" s="2" t="n">
        <f aca="false">IF(P184&lt;=1000, -6.942*LN(P184)+107.59, IF(AND(P184&gt;1000, P184&lt;=5213),-36.304*LN(P184)+310.72, IF(P184&gt;5213, 10)))</f>
        <v>10</v>
      </c>
      <c r="BN184" s="2" t="n">
        <f aca="false">BF184^0.04*BG184^0.22*BH184^0.51*BI184^0.06*BM184^0.17</f>
        <v>60.2667277203644</v>
      </c>
      <c r="BO184" s="3" t="str">
        <f aca="false">IF(BN184&gt;=90, "Very Good", IF(BN184&gt;=80, "Good", IF(BN184&gt;=70, "Slightly Good", IF(BN184&gt;=60, "Average", IF(BN184&gt;=50, "Slightly Poor", IF(BN184&gt;=40, "Poor", "Very Poor"))))))</f>
        <v>Average</v>
      </c>
      <c r="BP184" s="2" t="n">
        <f aca="false">IF(AJ184&lt;=1000, -6.942*LN(AJ184)+107.59, IF(AND(AJ184&gt;1000, AJ184&lt;=5213),-36.304*LN(AJ184)+310.72, IF(AJ184&gt;5213, 10)))</f>
        <v>10</v>
      </c>
      <c r="BQ184" s="2" t="n">
        <f aca="false">BF184^0.04*BG184^0.22*BH184^0.51*BI184^0.06*BP184^0.17</f>
        <v>60.2667277203644</v>
      </c>
      <c r="BR184" s="0" t="str">
        <f aca="false">IF(BQ184&gt;=90, "Very Good", IF(BQ184&gt;=80, "Good", IF(BQ184&gt;=70, "Slightly Good", IF(BQ184&gt;=60, "Average", IF(BQ184&gt;=50, "Slightly Poor", IF(BQ184&gt;=40, "Poor", "Very Poor"))))))</f>
        <v>Average</v>
      </c>
      <c r="BT184" s="2" t="n">
        <f aca="false">9.81*LN(AH184)+30.6</f>
        <v>60.1823973773402</v>
      </c>
      <c r="BU184" s="0" t="str">
        <f aca="false">IF(BT184&lt;30, "Clean water", IF(AND(BT184&gt;=30, BT184&lt;40), "Hypolimia", IF(AND(BT184&gt;=40,BT184&lt;50), "Mesotrophic", IF(AND(BT184&gt;=50, BT184&lt;70), "Eutrophic", IF(BT184&gt;70,"Hypertrophic")))))</f>
        <v>Eutrophic</v>
      </c>
      <c r="CM184" s="0" t="n">
        <f aca="false">IF(G184&gt;H184,1,0)</f>
        <v>0</v>
      </c>
      <c r="CO184" s="17" t="n">
        <f aca="false">14.652-0.41022*M184+0.007991*M184*M184-0.000077774*M184*M184*M184</f>
        <v>8.191327532274</v>
      </c>
      <c r="CP184" s="1" t="n">
        <f aca="false">F184/CO184*100</f>
        <v>122.080333872621</v>
      </c>
    </row>
    <row r="185" customFormat="false" ht="12.5" hidden="false" customHeight="false" outlineLevel="0" collapsed="false">
      <c r="A185" s="0" t="n">
        <v>184</v>
      </c>
      <c r="B185" s="15" t="s">
        <v>77</v>
      </c>
      <c r="C185" s="16" t="s">
        <v>78</v>
      </c>
      <c r="D185" s="0" t="s">
        <v>147</v>
      </c>
      <c r="E185" s="0" t="n">
        <v>7.8</v>
      </c>
      <c r="F185" s="0" t="n">
        <v>11</v>
      </c>
      <c r="G185" s="0" t="n">
        <v>1.1</v>
      </c>
      <c r="H185" s="0" t="n">
        <v>3.6</v>
      </c>
      <c r="I185" s="0" t="n">
        <v>7.8</v>
      </c>
      <c r="J185" s="0" t="n">
        <v>2.412</v>
      </c>
      <c r="K185" s="0" t="n">
        <v>0.05</v>
      </c>
      <c r="L185" s="0" t="n">
        <v>2.4</v>
      </c>
      <c r="M185" s="0" t="n">
        <v>20.9</v>
      </c>
      <c r="N185" s="0" t="n">
        <v>0</v>
      </c>
      <c r="O185" s="0" t="n">
        <v>158</v>
      </c>
      <c r="P185" s="0" t="n">
        <v>130</v>
      </c>
      <c r="AC185" s="0" t="n">
        <v>2.4</v>
      </c>
      <c r="AD185" s="0" t="n">
        <v>0.01</v>
      </c>
      <c r="AE185" s="0" t="n">
        <v>2.06</v>
      </c>
      <c r="AF185" s="0" t="n">
        <v>0.019</v>
      </c>
      <c r="AG185" s="0" t="n">
        <v>0.007</v>
      </c>
      <c r="AH185" s="0" t="n">
        <v>18.4</v>
      </c>
      <c r="AJ185" s="0" t="n">
        <v>130</v>
      </c>
      <c r="BD185" s="0" t="n">
        <v>653.403</v>
      </c>
      <c r="BF185" s="0" t="n">
        <f aca="false">IF(E185&lt;11,-3.6797*E185^2+48.115*E185-53.83,280.92*EXP(-0.2027*E185))</f>
        <v>97.5940520000001</v>
      </c>
      <c r="BG185" s="1" t="n">
        <f aca="false">32.208*LN(F185)+21.438</f>
        <v>98.6694109462899</v>
      </c>
      <c r="BH185" s="1" t="n">
        <f aca="false">IF(G185&lt;=2, -10*G185+100, 88.958*EXP(-0.0755*G185))</f>
        <v>89</v>
      </c>
      <c r="BI185" s="1" t="n">
        <f aca="false">IF(I185&lt;=100, 0.0053*(I185)^2-1.0332*I185+100.76, 122.82*EXP(-0.0092*I185))</f>
        <v>93.023492</v>
      </c>
      <c r="BJ185" s="0" t="n">
        <f aca="false">IF(P185&lt;=1000, -6.942*LN(P185)+107.59, -36.304*LN(P185)+310.72)</f>
        <v>73.7995758449374</v>
      </c>
      <c r="BK185" s="0" t="n">
        <f aca="false">BF185^0.04*BG185^0.22*BH185^0.51*BI185^0.06*BJ185^0.17</f>
        <v>88.7504800189987</v>
      </c>
      <c r="BL185" s="0" t="str">
        <f aca="false">IF(BK185&gt;=90, "Very Good", IF(BK185&gt;=80, "Good", IF(BK185&gt;=70, "Slightly Good", IF(BK185&gt;=60, "Average", IF(BK185&gt;=50, "Slightly Poor", IF(BK185&gt;=40, "Poor", "Very Poor"))))))</f>
        <v>Good</v>
      </c>
      <c r="BM185" s="2" t="n">
        <f aca="false">IF(P185&lt;=1000, -6.942*LN(P185)+107.59, IF(AND(P185&gt;1000, P185&lt;=5213),-36.304*LN(P185)+310.72, IF(P185&gt;5213, 10)))</f>
        <v>73.7995758449374</v>
      </c>
      <c r="BN185" s="2" t="n">
        <f aca="false">BF185^0.04*BG185^0.22*BH185^0.51*BI185^0.06*BM185^0.17</f>
        <v>88.7504800189987</v>
      </c>
      <c r="BO185" s="3" t="str">
        <f aca="false">IF(BN185&gt;=90, "Very Good", IF(BN185&gt;=80, "Good", IF(BN185&gt;=70, "Slightly Good", IF(BN185&gt;=60, "Average", IF(BN185&gt;=50, "Slightly Poor", IF(BN185&gt;=40, "Poor", "Very Poor"))))))</f>
        <v>Good</v>
      </c>
      <c r="BP185" s="2" t="n">
        <f aca="false">IF(AJ185&lt;=1000, -6.942*LN(AJ185)+107.59, IF(AND(AJ185&gt;1000, AJ185&lt;=5213),-36.304*LN(AJ185)+310.72, IF(AJ185&gt;5213, 10)))</f>
        <v>73.7995758449374</v>
      </c>
      <c r="BQ185" s="2" t="n">
        <f aca="false">BF185^0.04*BG185^0.22*BH185^0.51*BI185^0.06*BP185^0.17</f>
        <v>88.7504800189987</v>
      </c>
      <c r="BR185" s="0" t="str">
        <f aca="false">IF(BQ185&gt;=90, "Very Good", IF(BQ185&gt;=80, "Good", IF(BQ185&gt;=70, "Slightly Good", IF(BQ185&gt;=60, "Average", IF(BQ185&gt;=50, "Slightly Poor", IF(BQ185&gt;=40, "Poor", "Very Poor"))))))</f>
        <v>Good</v>
      </c>
      <c r="BT185" s="2" t="n">
        <f aca="false">9.81*LN(AH185)+30.6</f>
        <v>59.1701600198726</v>
      </c>
      <c r="BU185" s="0" t="str">
        <f aca="false">IF(BT185&lt;30, "Clean water", IF(AND(BT185&gt;=30, BT185&lt;40), "Hypolimia", IF(AND(BT185&gt;=40,BT185&lt;50), "Mesotrophic", IF(AND(BT185&gt;=50, BT185&lt;70), "Eutrophic", IF(BT185&gt;70,"Hypertrophic")))))</f>
        <v>Eutrophic</v>
      </c>
      <c r="CM185" s="0" t="n">
        <f aca="false">IF(G185&gt;H185,1,0)</f>
        <v>0</v>
      </c>
      <c r="CO185" s="17" t="n">
        <f aca="false">14.652-0.41022*M185+0.007991*M185*M185-0.000077774*M185*M185*M185</f>
        <v>8.858926276354</v>
      </c>
      <c r="CP185" s="1" t="n">
        <f aca="false">F185/CO185*100</f>
        <v>124.168546580649</v>
      </c>
    </row>
    <row r="186" customFormat="false" ht="12.5" hidden="false" customHeight="false" outlineLevel="0" collapsed="false">
      <c r="A186" s="0" t="n">
        <v>185</v>
      </c>
      <c r="B186" s="15" t="s">
        <v>79</v>
      </c>
      <c r="C186" s="16" t="s">
        <v>80</v>
      </c>
      <c r="D186" s="0" t="s">
        <v>147</v>
      </c>
      <c r="E186" s="0" t="n">
        <v>7.4</v>
      </c>
      <c r="F186" s="0" t="n">
        <v>10.2</v>
      </c>
      <c r="G186" s="0" t="n">
        <v>1.3</v>
      </c>
      <c r="H186" s="0" t="n">
        <v>6.2</v>
      </c>
      <c r="I186" s="0" t="n">
        <v>40.1</v>
      </c>
      <c r="J186" s="0" t="n">
        <v>2.936</v>
      </c>
      <c r="K186" s="0" t="n">
        <v>0.123</v>
      </c>
      <c r="L186" s="0" t="n">
        <v>3</v>
      </c>
      <c r="M186" s="0" t="n">
        <v>22</v>
      </c>
      <c r="N186" s="0" t="n">
        <v>0</v>
      </c>
      <c r="O186" s="0" t="n">
        <v>153</v>
      </c>
      <c r="P186" s="0" t="n">
        <v>13575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V186" s="0" t="n">
        <v>0</v>
      </c>
      <c r="AC186" s="0" t="n">
        <v>2.74</v>
      </c>
      <c r="AD186" s="0" t="n">
        <v>0.213</v>
      </c>
      <c r="AE186" s="0" t="n">
        <v>2.188</v>
      </c>
      <c r="AF186" s="0" t="n">
        <v>0.03</v>
      </c>
      <c r="AG186" s="0" t="n">
        <v>0.016</v>
      </c>
      <c r="AH186" s="0" t="n">
        <v>13.8</v>
      </c>
      <c r="AJ186" s="0" t="n">
        <v>3750</v>
      </c>
      <c r="AP186" s="0" t="n">
        <v>0</v>
      </c>
      <c r="AW186" s="0" t="n">
        <v>0</v>
      </c>
      <c r="AX186" s="0" t="n">
        <v>0</v>
      </c>
      <c r="AY186" s="0" t="n">
        <v>0</v>
      </c>
      <c r="BD186" s="0" t="n">
        <v>661.785</v>
      </c>
      <c r="BF186" s="0" t="n">
        <f aca="false">IF(E186&lt;11,-3.6797*E186^2+48.115*E186-53.83,280.92*EXP(-0.2027*E186))</f>
        <v>100.720628</v>
      </c>
      <c r="BG186" s="1" t="n">
        <f aca="false">32.208*LN(F186)+21.438</f>
        <v>96.2374636951076</v>
      </c>
      <c r="BH186" s="1" t="n">
        <f aca="false">IF(G186&lt;=2, -10*G186+100, 88.958*EXP(-0.0755*G186))</f>
        <v>87</v>
      </c>
      <c r="BI186" s="1" t="n">
        <f aca="false">IF(I186&lt;=100, 0.0053*(I186)^2-1.0332*I186+100.76, 122.82*EXP(-0.0092*I186))</f>
        <v>67.851133</v>
      </c>
      <c r="BJ186" s="0" t="n">
        <f aca="false">IF(P186&lt;=1000, -6.942*LN(P186)+107.59, -36.304*LN(P186)+310.72)</f>
        <v>-34.7483246968967</v>
      </c>
      <c r="BK186" s="0" t="e">
        <f aca="false">BF186^0.04*BG186^0.22*BH186^0.51*BI186^0.06*BJ186^0.17</f>
        <v>#NUM!</v>
      </c>
      <c r="BL186" s="0" t="e">
        <f aca="false">IF(BK186&gt;=90, "Very Good", IF(BK186&gt;=80, "Good", IF(BK186&gt;=70, "Slightly Good", IF(BK186&gt;=60, "Average", IF(BK186&gt;=50, "Slightly Poor", IF(BK186&gt;=40, "Poor", "Very Poor"))))))</f>
        <v>#NUM!</v>
      </c>
      <c r="BM186" s="2" t="n">
        <f aca="false">IF(P186&lt;=1000, -6.942*LN(P186)+107.59, IF(AND(P186&gt;1000, P186&lt;=5213),-36.304*LN(P186)+310.72, IF(P186&gt;5213, 10)))</f>
        <v>10</v>
      </c>
      <c r="BN186" s="2" t="n">
        <f aca="false">BF186^0.04*BG186^0.22*BH186^0.51*BI186^0.06*BM186^0.17</f>
        <v>61.0251280269684</v>
      </c>
      <c r="BO186" s="3" t="str">
        <f aca="false">IF(BN186&gt;=90, "Very Good", IF(BN186&gt;=80, "Good", IF(BN186&gt;=70, "Slightly Good", IF(BN186&gt;=60, "Average", IF(BN186&gt;=50, "Slightly Poor", IF(BN186&gt;=40, "Poor", "Very Poor"))))))</f>
        <v>Average</v>
      </c>
      <c r="BP186" s="2" t="n">
        <f aca="false">IF(AJ186&lt;=1000, -6.942*LN(AJ186)+107.59, IF(AND(AJ186&gt;1000, AJ186&lt;=5213),-36.304*LN(AJ186)+310.72, IF(AJ186&gt;5213, 10)))</f>
        <v>11.9558283371144</v>
      </c>
      <c r="BQ186" s="2" t="n">
        <f aca="false">BF186^0.04*BG186^0.22*BH186^0.51*BI186^0.06*BP186^0.17</f>
        <v>62.9067492426043</v>
      </c>
      <c r="BR186" s="0" t="str">
        <f aca="false">IF(BQ186&gt;=90, "Very Good", IF(BQ186&gt;=80, "Good", IF(BQ186&gt;=70, "Slightly Good", IF(BQ186&gt;=60, "Average", IF(BQ186&gt;=50, "Slightly Poor", IF(BQ186&gt;=40, "Poor", "Very Poor"))))))</f>
        <v>Average</v>
      </c>
      <c r="BT186" s="2" t="n">
        <f aca="false">9.81*LN(AH186)+30.6</f>
        <v>56.3479988891206</v>
      </c>
      <c r="BU186" s="0" t="str">
        <f aca="false">IF(BT186&lt;30, "Clean water", IF(AND(BT186&gt;=30, BT186&lt;40), "Hypolimia", IF(AND(BT186&gt;=40,BT186&lt;50), "Mesotrophic", IF(AND(BT186&gt;=50, BT186&lt;70), "Eutrophic", IF(BT186&gt;70,"Hypertrophic")))))</f>
        <v>Eutrophic</v>
      </c>
      <c r="CM186" s="0" t="n">
        <f aca="false">IF(G186&gt;H186,1,0)</f>
        <v>0</v>
      </c>
      <c r="CO186" s="17" t="n">
        <f aca="false">14.652-0.41022*M186+0.007991*M186*M186-0.000077774*M186*M186*M186</f>
        <v>8.666666448</v>
      </c>
      <c r="CP186" s="1" t="n">
        <f aca="false">F186/CO186*100</f>
        <v>117.692310661775</v>
      </c>
    </row>
    <row r="187" customFormat="false" ht="12.5" hidden="false" customHeight="false" outlineLevel="0" collapsed="false">
      <c r="A187" s="0" t="n">
        <v>186</v>
      </c>
      <c r="B187" s="15" t="s">
        <v>81</v>
      </c>
      <c r="C187" s="16" t="s">
        <v>82</v>
      </c>
      <c r="D187" s="0" t="s">
        <v>147</v>
      </c>
      <c r="E187" s="0" t="n">
        <v>8.4</v>
      </c>
      <c r="F187" s="0" t="n">
        <v>12.4</v>
      </c>
      <c r="G187" s="0" t="n">
        <v>1</v>
      </c>
      <c r="H187" s="0" t="n">
        <v>3.9</v>
      </c>
      <c r="I187" s="0" t="n">
        <v>2.8</v>
      </c>
      <c r="J187" s="0" t="n">
        <v>2.818</v>
      </c>
      <c r="K187" s="0" t="n">
        <v>0.05</v>
      </c>
      <c r="L187" s="0" t="n">
        <v>2</v>
      </c>
      <c r="M187" s="0" t="n">
        <v>26.6</v>
      </c>
      <c r="N187" s="0" t="n">
        <v>0</v>
      </c>
      <c r="O187" s="0" t="n">
        <v>277</v>
      </c>
      <c r="P187" s="0" t="n">
        <v>7000</v>
      </c>
      <c r="AC187" s="0" t="n">
        <v>2.8</v>
      </c>
      <c r="AD187" s="0" t="n">
        <v>0.062</v>
      </c>
      <c r="AE187" s="0" t="n">
        <v>2.543</v>
      </c>
      <c r="AF187" s="0" t="n">
        <v>0.044</v>
      </c>
      <c r="AG187" s="0" t="n">
        <v>0.027</v>
      </c>
      <c r="AH187" s="0" t="n">
        <v>12.5</v>
      </c>
      <c r="AJ187" s="0" t="n">
        <v>800</v>
      </c>
      <c r="BF187" s="0" t="n">
        <f aca="false">IF(E187&lt;11,-3.6797*E187^2+48.115*E187-53.83,280.92*EXP(-0.2027*E187))</f>
        <v>90.6963680000001</v>
      </c>
      <c r="BG187" s="1" t="n">
        <f aca="false">32.208*LN(F187)+21.438</f>
        <v>102.527967989855</v>
      </c>
      <c r="BH187" s="1" t="n">
        <f aca="false">IF(G187&lt;=2, -10*G187+100, 88.958*EXP(-0.0755*G187))</f>
        <v>90</v>
      </c>
      <c r="BI187" s="1" t="n">
        <f aca="false">IF(I187&lt;=100, 0.0053*(I187)^2-1.0332*I187+100.76, 122.82*EXP(-0.0092*I187))</f>
        <v>97.908592</v>
      </c>
      <c r="BJ187" s="0" t="n">
        <f aca="false">IF(P187&lt;=1000, -6.942*LN(P187)+107.59, -36.304*LN(P187)+310.72)</f>
        <v>-10.7034696994716</v>
      </c>
      <c r="BK187" s="0" t="e">
        <f aca="false">BF187^0.04*BG187^0.22*BH187^0.51*BI187^0.06*BJ187^0.17</f>
        <v>#NUM!</v>
      </c>
      <c r="BL187" s="0" t="e">
        <f aca="false">IF(BK187&gt;=90, "Very Good", IF(BK187&gt;=80, "Good", IF(BK187&gt;=70, "Slightly Good", IF(BK187&gt;=60, "Average", IF(BK187&gt;=50, "Slightly Poor", IF(BK187&gt;=40, "Poor", "Very Poor"))))))</f>
        <v>#NUM!</v>
      </c>
      <c r="BM187" s="2" t="n">
        <f aca="false">IF(P187&lt;=1000, -6.942*LN(P187)+107.59, IF(AND(P187&gt;1000, P187&lt;=5213),-36.304*LN(P187)+310.72, IF(P187&gt;5213, 10)))</f>
        <v>10</v>
      </c>
      <c r="BN187" s="2" t="n">
        <f aca="false">BF187^0.04*BG187^0.22*BH187^0.51*BI187^0.06*BM187^0.17</f>
        <v>64.0917073500831</v>
      </c>
      <c r="BO187" s="3" t="str">
        <f aca="false">IF(BN187&gt;=90, "Very Good", IF(BN187&gt;=80, "Good", IF(BN187&gt;=70, "Slightly Good", IF(BN187&gt;=60, "Average", IF(BN187&gt;=50, "Slightly Poor", IF(BN187&gt;=40, "Poor", "Very Poor"))))))</f>
        <v>Average</v>
      </c>
      <c r="BP187" s="2" t="n">
        <f aca="false">IF(AJ187&lt;=1000, -6.942*LN(AJ187)+107.59, IF(AND(AJ187&gt;1000, AJ187&lt;=5213),-36.304*LN(AJ187)+310.72, IF(AJ187&gt;5213, 10)))</f>
        <v>61.1854253865293</v>
      </c>
      <c r="BQ187" s="2" t="n">
        <f aca="false">BF187^0.04*BG187^0.22*BH187^0.51*BI187^0.06*BP187^0.17</f>
        <v>87.2031148988691</v>
      </c>
      <c r="BR187" s="0" t="str">
        <f aca="false">IF(BQ187&gt;=90, "Very Good", IF(BQ187&gt;=80, "Good", IF(BQ187&gt;=70, "Slightly Good", IF(BQ187&gt;=60, "Average", IF(BQ187&gt;=50, "Slightly Poor", IF(BQ187&gt;=40, "Poor", "Very Poor"))))))</f>
        <v>Good</v>
      </c>
      <c r="BT187" s="2" t="n">
        <f aca="false">9.81*LN(AH187)+30.6</f>
        <v>55.377398000664</v>
      </c>
      <c r="BU187" s="0" t="str">
        <f aca="false">IF(BT187&lt;30, "Clean water", IF(AND(BT187&gt;=30, BT187&lt;40), "Hypolimia", IF(AND(BT187&gt;=40,BT187&lt;50), "Mesotrophic", IF(AND(BT187&gt;=50, BT187&lt;70), "Eutrophic", IF(BT187&gt;70,"Hypertrophic")))))</f>
        <v>Eutrophic</v>
      </c>
      <c r="CM187" s="0" t="n">
        <f aca="false">IF(G187&gt;H187,1,0)</f>
        <v>0</v>
      </c>
      <c r="CO187" s="17" t="n">
        <f aca="false">14.652-0.41022*M187+0.007991*M187*M187-0.000077774*M187*M187*M187</f>
        <v>7.930468039696</v>
      </c>
      <c r="CP187" s="1" t="n">
        <f aca="false">F187/CO187*100</f>
        <v>156.358993415417</v>
      </c>
    </row>
    <row r="188" customFormat="false" ht="12.5" hidden="false" customHeight="false" outlineLevel="0" collapsed="false">
      <c r="A188" s="0" t="n">
        <v>187</v>
      </c>
      <c r="B188" s="15" t="s">
        <v>83</v>
      </c>
      <c r="C188" s="16" t="s">
        <v>84</v>
      </c>
      <c r="D188" s="0" t="s">
        <v>147</v>
      </c>
      <c r="E188" s="0" t="n">
        <v>8</v>
      </c>
      <c r="F188" s="0" t="n">
        <v>10.5</v>
      </c>
      <c r="G188" s="0" t="n">
        <v>1</v>
      </c>
      <c r="H188" s="0" t="n">
        <v>3.7</v>
      </c>
      <c r="I188" s="0" t="n">
        <v>11.6</v>
      </c>
      <c r="J188" s="0" t="n">
        <v>2.608</v>
      </c>
      <c r="K188" s="0" t="n">
        <v>0.03</v>
      </c>
      <c r="L188" s="0" t="n">
        <v>2</v>
      </c>
      <c r="M188" s="0" t="n">
        <v>21.1</v>
      </c>
      <c r="N188" s="0" t="n">
        <v>0</v>
      </c>
      <c r="O188" s="0" t="n">
        <v>180</v>
      </c>
      <c r="P188" s="0" t="n">
        <v>4400</v>
      </c>
      <c r="AC188" s="0" t="n">
        <v>2.577</v>
      </c>
      <c r="AD188" s="0" t="n">
        <v>0.036</v>
      </c>
      <c r="AE188" s="0" t="n">
        <v>2.281</v>
      </c>
      <c r="AF188" s="0" t="n">
        <v>0.02</v>
      </c>
      <c r="AG188" s="0" t="n">
        <v>0.019</v>
      </c>
      <c r="AH188" s="0" t="n">
        <v>13.2</v>
      </c>
      <c r="AJ188" s="0" t="n">
        <v>240</v>
      </c>
      <c r="BF188" s="0" t="n">
        <f aca="false">IF(E188&lt;11,-3.6797*E188^2+48.115*E188-53.83,280.92*EXP(-0.2027*E188))</f>
        <v>95.5892</v>
      </c>
      <c r="BG188" s="1" t="n">
        <f aca="false">32.208*LN(F188)+21.438</f>
        <v>97.1710942827213</v>
      </c>
      <c r="BH188" s="1" t="n">
        <f aca="false">IF(G188&lt;=2, -10*G188+100, 88.958*EXP(-0.0755*G188))</f>
        <v>90</v>
      </c>
      <c r="BI188" s="1" t="n">
        <f aca="false">IF(I188&lt;=100, 0.0053*(I188)^2-1.0332*I188+100.76, 122.82*EXP(-0.0092*I188))</f>
        <v>89.488048</v>
      </c>
      <c r="BJ188" s="0" t="n">
        <f aca="false">IF(P188&lt;=1000, -6.942*LN(P188)+107.59, -36.304*LN(P188)+310.72)</f>
        <v>6.15268109811979</v>
      </c>
      <c r="BK188" s="0" t="n">
        <f aca="false">BF188^0.04*BG188^0.22*BH188^0.51*BI188^0.06*BJ188^0.17</f>
        <v>58.1279550275611</v>
      </c>
      <c r="BL188" s="0" t="str">
        <f aca="false">IF(BK188&gt;=90, "Very Good", IF(BK188&gt;=80, "Good", IF(BK188&gt;=70, "Slightly Good", IF(BK188&gt;=60, "Average", IF(BK188&gt;=50, "Slightly Poor", IF(BK188&gt;=40, "Poor", "Very Poor"))))))</f>
        <v>Slightly Poor</v>
      </c>
      <c r="BM188" s="2" t="n">
        <f aca="false">IF(P188&lt;=1000, -6.942*LN(P188)+107.59, IF(AND(P188&gt;1000, P188&lt;=5213),-36.304*LN(P188)+310.72, IF(P188&gt;5213, 10)))</f>
        <v>6.15268109811979</v>
      </c>
      <c r="BN188" s="2" t="n">
        <f aca="false">BF188^0.04*BG188^0.22*BH188^0.51*BI188^0.06*BM188^0.17</f>
        <v>58.1279550275611</v>
      </c>
      <c r="BO188" s="3" t="str">
        <f aca="false">IF(BN188&gt;=90, "Very Good", IF(BN188&gt;=80, "Good", IF(BN188&gt;=70, "Slightly Good", IF(BN188&gt;=60, "Average", IF(BN188&gt;=50, "Slightly Poor", IF(BN188&gt;=40, "Poor", "Very Poor"))))))</f>
        <v>Slightly Poor</v>
      </c>
      <c r="BP188" s="2" t="n">
        <f aca="false">IF(AJ188&lt;=1000, -6.942*LN(AJ188)+107.59, IF(AND(AJ188&gt;1000, AJ188&lt;=5213),-36.304*LN(AJ188)+310.72, IF(AJ188&gt;5213, 10)))</f>
        <v>69.5434045941599</v>
      </c>
      <c r="BQ188" s="2" t="n">
        <f aca="false">BF188^0.04*BG188^0.22*BH188^0.51*BI188^0.06*BP188^0.17</f>
        <v>87.7864742273322</v>
      </c>
      <c r="BR188" s="0" t="str">
        <f aca="false">IF(BQ188&gt;=90, "Very Good", IF(BQ188&gt;=80, "Good", IF(BQ188&gt;=70, "Slightly Good", IF(BQ188&gt;=60, "Average", IF(BQ188&gt;=50, "Slightly Poor", IF(BQ188&gt;=40, "Poor", "Very Poor"))))))</f>
        <v>Good</v>
      </c>
      <c r="BT188" s="2" t="n">
        <f aca="false">9.81*LN(AH188)+30.6</f>
        <v>55.9119270983007</v>
      </c>
      <c r="BU188" s="0" t="str">
        <f aca="false">IF(BT188&lt;30, "Clean water", IF(AND(BT188&gt;=30, BT188&lt;40), "Hypolimia", IF(AND(BT188&gt;=40,BT188&lt;50), "Mesotrophic", IF(AND(BT188&gt;=50, BT188&lt;70), "Eutrophic", IF(BT188&gt;70,"Hypertrophic")))))</f>
        <v>Eutrophic</v>
      </c>
      <c r="CM188" s="0" t="n">
        <f aca="false">IF(G188&gt;H188,1,0)</f>
        <v>0</v>
      </c>
      <c r="CO188" s="17" t="n">
        <f aca="false">14.652-0.41022*M188+0.007991*M188*M188-0.000077774*M188*M188*M188</f>
        <v>8.823427520406</v>
      </c>
      <c r="CP188" s="1" t="n">
        <f aca="false">F188/CO188*100</f>
        <v>119.00137419066</v>
      </c>
    </row>
    <row r="189" customFormat="false" ht="12.5" hidden="false" customHeight="false" outlineLevel="0" collapsed="false">
      <c r="A189" s="0" t="n">
        <v>188</v>
      </c>
      <c r="B189" s="15" t="s">
        <v>133</v>
      </c>
      <c r="C189" s="16" t="s">
        <v>134</v>
      </c>
      <c r="D189" s="0" t="s">
        <v>147</v>
      </c>
      <c r="E189" s="0" t="n">
        <v>8.9</v>
      </c>
      <c r="F189" s="0" t="n">
        <v>11.6</v>
      </c>
      <c r="G189" s="0" t="n">
        <v>3.7</v>
      </c>
      <c r="H189" s="0" t="n">
        <v>6.7</v>
      </c>
      <c r="I189" s="0" t="n">
        <v>61.6</v>
      </c>
      <c r="J189" s="0" t="n">
        <v>6.774</v>
      </c>
      <c r="K189" s="0" t="n">
        <v>0.203</v>
      </c>
      <c r="L189" s="0" t="n">
        <v>4.5</v>
      </c>
      <c r="M189" s="0" t="n">
        <v>29.6</v>
      </c>
      <c r="O189" s="0" t="n">
        <v>2827</v>
      </c>
      <c r="BD189" s="0" t="n">
        <v>0.128</v>
      </c>
      <c r="BF189" s="0" t="n">
        <f aca="false">IF(E189&lt;11,-3.6797*E189^2+48.115*E189-53.83,280.92*EXP(-0.2027*E189))</f>
        <v>82.9244630000001</v>
      </c>
      <c r="BG189" s="1" t="n">
        <f aca="false">32.208*LN(F189)+21.438</f>
        <v>100.379972200002</v>
      </c>
      <c r="BH189" s="1" t="n">
        <f aca="false">IF(G189&lt;=2, -10*G189+100, 88.958*EXP(-0.0755*G189))</f>
        <v>67.2767257350167</v>
      </c>
      <c r="BI189" s="1" t="n">
        <f aca="false">IF(I189&lt;=100, 0.0053*(I189)^2-1.0332*I189+100.76, 122.82*EXP(-0.0092*I189))</f>
        <v>57.226048</v>
      </c>
      <c r="BJ189" s="0" t="e">
        <f aca="false">IF(P189&lt;=1000, -6.942*LN(P189)+107.59, -36.304*LN(P189)+310.72)</f>
        <v>#VALUE!</v>
      </c>
      <c r="BK189" s="0" t="e">
        <f aca="false">BF189^0.04*BG189^0.22*BH189^0.51*BI189^0.06*BJ189^0.17</f>
        <v>#VALUE!</v>
      </c>
      <c r="BL189" s="0" t="e">
        <f aca="false">IF(BK189&gt;=90, "Very Good", IF(BK189&gt;=80, "Good", IF(BK189&gt;=70, "Slightly Good", IF(BK189&gt;=60, "Average", IF(BK189&gt;=50, "Slightly Poor", IF(BK189&gt;=40, "Poor", "Very Poor"))))))</f>
        <v>#VALUE!</v>
      </c>
      <c r="BM189" s="2" t="e">
        <f aca="false">IF(P189&lt;=1000, -6.942*LN(P189)+107.59, IF(AND(P189&gt;1000, P189&lt;=5213),-36.304*LN(P189)+310.72, IF(P189&gt;5213, 10)))</f>
        <v>#VALUE!</v>
      </c>
      <c r="BN189" s="2" t="e">
        <f aca="false">BF189^0.04*BG189^0.22*BH189^0.51*BI189^0.06*BM189^0.17</f>
        <v>#VALUE!</v>
      </c>
      <c r="BO189" s="3" t="e">
        <f aca="false">IF(BN189&gt;=90, "Very Good", IF(BN189&gt;=80, "Good", IF(BN189&gt;=70, "Slightly Good", IF(BN189&gt;=60, "Average", IF(BN189&gt;=50, "Slightly Poor", IF(BN189&gt;=40, "Poor", "Very Poor"))))))</f>
        <v>#VALUE!</v>
      </c>
      <c r="BP189" s="2" t="e">
        <f aca="false">IF(AJ189&lt;=1000, -6.942*LN(AJ189)+107.59, IF(AND(AJ189&gt;1000, AJ189&lt;=5213),-36.304*LN(AJ189)+310.72, IF(AJ189&gt;5213, 10)))</f>
        <v>#VALUE!</v>
      </c>
      <c r="BQ189" s="2" t="e">
        <f aca="false">BF189^0.04*BG189^0.22*BH189^0.51*BI189^0.06*BP189^0.17</f>
        <v>#VALUE!</v>
      </c>
      <c r="BR189" s="0" t="e">
        <f aca="false">IF(BQ189&gt;=90, "Very Good", IF(BQ189&gt;=80, "Good", IF(BQ189&gt;=70, "Slightly Good", IF(BQ189&gt;=60, "Average", IF(BQ189&gt;=50, "Slightly Poor", IF(BQ189&gt;=40, "Poor", "Very Poor"))))))</f>
        <v>#VALUE!</v>
      </c>
      <c r="BT189" s="2" t="e">
        <f aca="false">9.81*LN(AH189)+30.6</f>
        <v>#VALUE!</v>
      </c>
      <c r="BU189" s="0" t="e">
        <f aca="false">IF(BT189&lt;30, "Clean water", IF(AND(BT189&gt;=30, BT189&lt;40), "Hypolimia", IF(AND(BT189&gt;=40,BT189&lt;50), "Mesotrophic", IF(AND(BT189&gt;=50, BT189&lt;70), "Eutrophic", IF(BT189&gt;70,"Hypertrophic")))))</f>
        <v>#VALUE!</v>
      </c>
      <c r="CM189" s="0" t="n">
        <f aca="false">IF(G189&gt;H189,1,0)</f>
        <v>0</v>
      </c>
      <c r="CO189" s="17" t="n">
        <f aca="false">14.652-0.41022*M189+0.007991*M189*M189-0.000077774*M189*M189*M189</f>
        <v>7.493865511936</v>
      </c>
      <c r="CP189" s="1" t="n">
        <f aca="false">F189/CO189*100</f>
        <v>154.793277001354</v>
      </c>
    </row>
    <row r="190" customFormat="false" ht="12.5" hidden="false" customHeight="false" outlineLevel="0" collapsed="false">
      <c r="A190" s="0" t="n">
        <v>189</v>
      </c>
      <c r="B190" s="15" t="s">
        <v>85</v>
      </c>
      <c r="C190" s="16" t="s">
        <v>86</v>
      </c>
      <c r="D190" s="0" t="s">
        <v>147</v>
      </c>
      <c r="E190" s="0" t="n">
        <v>8.4</v>
      </c>
      <c r="F190" s="0" t="n">
        <v>14.6</v>
      </c>
      <c r="G190" s="0" t="n">
        <v>3.5</v>
      </c>
      <c r="H190" s="0" t="n">
        <v>8.4</v>
      </c>
      <c r="I190" s="0" t="n">
        <v>7.9</v>
      </c>
      <c r="J190" s="0" t="n">
        <v>5.376</v>
      </c>
      <c r="K190" s="0" t="n">
        <v>0.173</v>
      </c>
      <c r="L190" s="0" t="n">
        <v>3.7</v>
      </c>
      <c r="M190" s="0" t="n">
        <v>29</v>
      </c>
      <c r="N190" s="0" t="n">
        <v>0</v>
      </c>
      <c r="O190" s="0" t="n">
        <v>522</v>
      </c>
      <c r="P190" s="0" t="n">
        <v>50000</v>
      </c>
      <c r="AC190" s="0" t="n">
        <v>5.374</v>
      </c>
      <c r="AD190" s="0" t="n">
        <v>0.019</v>
      </c>
      <c r="AE190" s="0" t="n">
        <v>5.053</v>
      </c>
      <c r="AF190" s="0" t="n">
        <v>0.126</v>
      </c>
      <c r="AG190" s="0" t="n">
        <v>0.113</v>
      </c>
      <c r="AH190" s="0" t="n">
        <v>75.1</v>
      </c>
      <c r="AJ190" s="0" t="n">
        <v>2100</v>
      </c>
      <c r="BF190" s="0" t="n">
        <f aca="false">IF(E190&lt;11,-3.6797*E190^2+48.115*E190-53.83,280.92*EXP(-0.2027*E190))</f>
        <v>90.6963680000001</v>
      </c>
      <c r="BG190" s="1" t="n">
        <f aca="false">32.208*LN(F190)+21.438</f>
        <v>107.78834139683</v>
      </c>
      <c r="BH190" s="1" t="n">
        <f aca="false">IF(G190&lt;=2, -10*G190+100, 88.958*EXP(-0.0755*G190))</f>
        <v>68.3003129279866</v>
      </c>
      <c r="BI190" s="1" t="n">
        <f aca="false">IF(I190&lt;=100, 0.0053*(I190)^2-1.0332*I190+100.76, 122.82*EXP(-0.0092*I190))</f>
        <v>92.928493</v>
      </c>
      <c r="BJ190" s="0" t="n">
        <f aca="false">IF(P190&lt;=1000, -6.942*LN(P190)+107.59, -36.304*LN(P190)+310.72)</f>
        <v>-82.0812308372309</v>
      </c>
      <c r="BK190" s="0" t="e">
        <f aca="false">BF190^0.04*BG190^0.22*BH190^0.51*BI190^0.06*BJ190^0.17</f>
        <v>#NUM!</v>
      </c>
      <c r="BL190" s="0" t="e">
        <f aca="false">IF(BK190&gt;=90, "Very Good", IF(BK190&gt;=80, "Good", IF(BK190&gt;=70, "Slightly Good", IF(BK190&gt;=60, "Average", IF(BK190&gt;=50, "Slightly Poor", IF(BK190&gt;=40, "Poor", "Very Poor"))))))</f>
        <v>#NUM!</v>
      </c>
      <c r="BM190" s="2" t="n">
        <f aca="false">IF(P190&lt;=1000, -6.942*LN(P190)+107.59, IF(AND(P190&gt;1000, P190&lt;=5213),-36.304*LN(P190)+310.72, IF(P190&gt;5213, 10)))</f>
        <v>10</v>
      </c>
      <c r="BN190" s="2" t="n">
        <f aca="false">BF190^0.04*BG190^0.22*BH190^0.51*BI190^0.06*BM190^0.17</f>
        <v>56.1195134119262</v>
      </c>
      <c r="BO190" s="3" t="str">
        <f aca="false">IF(BN190&gt;=90, "Very Good", IF(BN190&gt;=80, "Good", IF(BN190&gt;=70, "Slightly Good", IF(BN190&gt;=60, "Average", IF(BN190&gt;=50, "Slightly Poor", IF(BN190&gt;=40, "Poor", "Very Poor"))))))</f>
        <v>Slightly Poor</v>
      </c>
      <c r="BP190" s="2" t="n">
        <f aca="false">IF(AJ190&lt;=1000, -6.942*LN(AJ190)+107.59, IF(AND(AJ190&gt;1000, AJ190&lt;=5213),-36.304*LN(AJ190)+310.72, IF(AJ190&gt;5213, 10)))</f>
        <v>33.0055589887772</v>
      </c>
      <c r="BQ190" s="2" t="n">
        <f aca="false">BF190^0.04*BG190^0.22*BH190^0.51*BI190^0.06*BP190^0.17</f>
        <v>68.7501583039557</v>
      </c>
      <c r="BR190" s="0" t="str">
        <f aca="false">IF(BQ190&gt;=90, "Very Good", IF(BQ190&gt;=80, "Good", IF(BQ190&gt;=70, "Slightly Good", IF(BQ190&gt;=60, "Average", IF(BQ190&gt;=50, "Slightly Poor", IF(BQ190&gt;=40, "Poor", "Very Poor"))))))</f>
        <v>Average</v>
      </c>
      <c r="BT190" s="2" t="n">
        <f aca="false">9.81*LN(AH190)+30.6</f>
        <v>72.9676296815346</v>
      </c>
      <c r="BU190" s="0" t="str">
        <f aca="false">IF(BT190&lt;30, "Clean water", IF(AND(BT190&gt;=30, BT190&lt;40), "Hypolimia", IF(AND(BT190&gt;=40,BT190&lt;50), "Mesotrophic", IF(AND(BT190&gt;=50, BT190&lt;70), "Eutrophic", IF(BT190&gt;70,"Hypertrophic")))))</f>
        <v>Hypertrophic</v>
      </c>
      <c r="CM190" s="0" t="n">
        <f aca="false">IF(G190&gt;H190,1,0)</f>
        <v>0</v>
      </c>
      <c r="CO190" s="17" t="n">
        <f aca="false">14.652-0.41022*M190+0.007991*M190*M190-0.000077774*M190*M190*M190</f>
        <v>7.579220914</v>
      </c>
      <c r="CP190" s="1" t="n">
        <f aca="false">F190/CO190*100</f>
        <v>192.631936259194</v>
      </c>
    </row>
    <row r="191" customFormat="false" ht="12.5" hidden="false" customHeight="false" outlineLevel="0" collapsed="false">
      <c r="A191" s="0" t="n">
        <v>190</v>
      </c>
      <c r="B191" s="15" t="s">
        <v>135</v>
      </c>
      <c r="C191" s="16" t="s">
        <v>136</v>
      </c>
      <c r="D191" s="0" t="s">
        <v>147</v>
      </c>
      <c r="E191" s="0" t="n">
        <v>7.7</v>
      </c>
      <c r="F191" s="0" t="n">
        <v>7.8</v>
      </c>
      <c r="G191" s="0" t="n">
        <v>4.4</v>
      </c>
      <c r="H191" s="0" t="n">
        <v>9.5</v>
      </c>
      <c r="I191" s="0" t="n">
        <v>22.6</v>
      </c>
      <c r="J191" s="0" t="n">
        <v>5.712</v>
      </c>
      <c r="K191" s="0" t="n">
        <v>0.18</v>
      </c>
      <c r="L191" s="0" t="n">
        <v>7.6</v>
      </c>
      <c r="M191" s="0" t="n">
        <v>28.9</v>
      </c>
      <c r="O191" s="0" t="n">
        <v>488</v>
      </c>
      <c r="BD191" s="0" t="n">
        <v>1.164</v>
      </c>
      <c r="BF191" s="0" t="n">
        <f aca="false">IF(E191&lt;11,-3.6797*E191^2+48.115*E191-53.83,280.92*EXP(-0.2027*E191))</f>
        <v>98.486087</v>
      </c>
      <c r="BG191" s="1" t="n">
        <f aca="false">32.208*LN(F191)+21.438</f>
        <v>87.5972172148662</v>
      </c>
      <c r="BH191" s="1" t="n">
        <f aca="false">IF(G191&lt;=2, -10*G191+100, 88.958*EXP(-0.0755*G191))</f>
        <v>63.8134732954719</v>
      </c>
      <c r="BI191" s="1" t="n">
        <f aca="false">IF(I191&lt;=100, 0.0053*(I191)^2-1.0332*I191+100.76, 122.82*EXP(-0.0092*I191))</f>
        <v>80.116708</v>
      </c>
      <c r="BJ191" s="0" t="e">
        <f aca="false">IF(P191&lt;=1000, -6.942*LN(P191)+107.59, -36.304*LN(P191)+310.72)</f>
        <v>#VALUE!</v>
      </c>
      <c r="BK191" s="0" t="e">
        <f aca="false">BF191^0.04*BG191^0.22*BH191^0.51*BI191^0.06*BJ191^0.17</f>
        <v>#VALUE!</v>
      </c>
      <c r="BL191" s="0" t="e">
        <f aca="false">IF(BK191&gt;=90, "Very Good", IF(BK191&gt;=80, "Good", IF(BK191&gt;=70, "Slightly Good", IF(BK191&gt;=60, "Average", IF(BK191&gt;=50, "Slightly Poor", IF(BK191&gt;=40, "Poor", "Very Poor"))))))</f>
        <v>#VALUE!</v>
      </c>
      <c r="BM191" s="2" t="e">
        <f aca="false">IF(P191&lt;=1000, -6.942*LN(P191)+107.59, IF(AND(P191&gt;1000, P191&lt;=5213),-36.304*LN(P191)+310.72, IF(P191&gt;5213, 10)))</f>
        <v>#VALUE!</v>
      </c>
      <c r="BN191" s="2" t="e">
        <f aca="false">BF191^0.04*BG191^0.22*BH191^0.51*BI191^0.06*BM191^0.17</f>
        <v>#VALUE!</v>
      </c>
      <c r="BO191" s="3" t="e">
        <f aca="false">IF(BN191&gt;=90, "Very Good", IF(BN191&gt;=80, "Good", IF(BN191&gt;=70, "Slightly Good", IF(BN191&gt;=60, "Average", IF(BN191&gt;=50, "Slightly Poor", IF(BN191&gt;=40, "Poor", "Very Poor"))))))</f>
        <v>#VALUE!</v>
      </c>
      <c r="BP191" s="2" t="e">
        <f aca="false">IF(AJ191&lt;=1000, -6.942*LN(AJ191)+107.59, IF(AND(AJ191&gt;1000, AJ191&lt;=5213),-36.304*LN(AJ191)+310.72, IF(AJ191&gt;5213, 10)))</f>
        <v>#VALUE!</v>
      </c>
      <c r="BQ191" s="2" t="e">
        <f aca="false">BF191^0.04*BG191^0.22*BH191^0.51*BI191^0.06*BP191^0.17</f>
        <v>#VALUE!</v>
      </c>
      <c r="BR191" s="0" t="e">
        <f aca="false">IF(BQ191&gt;=90, "Very Good", IF(BQ191&gt;=80, "Good", IF(BQ191&gt;=70, "Slightly Good", IF(BQ191&gt;=60, "Average", IF(BQ191&gt;=50, "Slightly Poor", IF(BQ191&gt;=40, "Poor", "Very Poor"))))))</f>
        <v>#VALUE!</v>
      </c>
      <c r="BT191" s="2" t="e">
        <f aca="false">9.81*LN(AH191)+30.6</f>
        <v>#VALUE!</v>
      </c>
      <c r="BU191" s="0" t="e">
        <f aca="false">IF(BT191&lt;30, "Clean water", IF(AND(BT191&gt;=30, BT191&lt;40), "Hypolimia", IF(AND(BT191&gt;=40,BT191&lt;50), "Mesotrophic", IF(AND(BT191&gt;=50, BT191&lt;70), "Eutrophic", IF(BT191&gt;70,"Hypertrophic")))))</f>
        <v>#VALUE!</v>
      </c>
      <c r="CM191" s="0" t="n">
        <f aca="false">IF(G191&gt;H191,1,0)</f>
        <v>0</v>
      </c>
      <c r="CO191" s="17" t="n">
        <f aca="false">14.652-0.41022*M191+0.007991*M191*M191-0.000077774*M191*M191*M191</f>
        <v>7.593529818594</v>
      </c>
      <c r="CP191" s="1" t="n">
        <f aca="false">F191/CO191*100</f>
        <v>102.719027729376</v>
      </c>
    </row>
    <row r="192" customFormat="false" ht="12.5" hidden="false" customHeight="false" outlineLevel="0" collapsed="false">
      <c r="A192" s="0" t="n">
        <v>191</v>
      </c>
      <c r="B192" s="15" t="s">
        <v>87</v>
      </c>
      <c r="C192" s="16" t="s">
        <v>88</v>
      </c>
      <c r="D192" s="0" t="s">
        <v>147</v>
      </c>
      <c r="E192" s="0" t="n">
        <v>7.5</v>
      </c>
      <c r="F192" s="0" t="n">
        <v>10</v>
      </c>
      <c r="G192" s="0" t="n">
        <v>1</v>
      </c>
      <c r="H192" s="0" t="n">
        <v>3.8</v>
      </c>
      <c r="I192" s="0" t="n">
        <v>10.4</v>
      </c>
      <c r="J192" s="0" t="n">
        <v>2.822</v>
      </c>
      <c r="K192" s="0" t="n">
        <v>0.033</v>
      </c>
      <c r="L192" s="0" t="n">
        <v>2</v>
      </c>
      <c r="M192" s="0" t="n">
        <v>21.7</v>
      </c>
      <c r="N192" s="0" t="n">
        <v>0</v>
      </c>
      <c r="O192" s="0" t="n">
        <v>195</v>
      </c>
      <c r="P192" s="0" t="n">
        <v>7100</v>
      </c>
      <c r="AC192" s="0" t="n">
        <v>2.759</v>
      </c>
      <c r="AD192" s="0" t="n">
        <v>0.083</v>
      </c>
      <c r="AE192" s="0" t="n">
        <v>2.36</v>
      </c>
      <c r="AF192" s="0" t="n">
        <v>0.023</v>
      </c>
      <c r="AG192" s="0" t="n">
        <v>0.022</v>
      </c>
      <c r="AH192" s="0" t="n">
        <v>12.1</v>
      </c>
      <c r="AJ192" s="0" t="n">
        <v>790</v>
      </c>
      <c r="BF192" s="0" t="n">
        <f aca="false">IF(E192&lt;11,-3.6797*E192^2+48.115*E192-53.83,280.92*EXP(-0.2027*E192))</f>
        <v>100.049375</v>
      </c>
      <c r="BG192" s="1" t="n">
        <f aca="false">32.208*LN(F192)+21.438</f>
        <v>95.5996606751522</v>
      </c>
      <c r="BH192" s="1" t="n">
        <f aca="false">IF(G192&lt;=2, -10*G192+100, 88.958*EXP(-0.0755*G192))</f>
        <v>90</v>
      </c>
      <c r="BI192" s="1" t="n">
        <f aca="false">IF(I192&lt;=100, 0.0053*(I192)^2-1.0332*I192+100.76, 122.82*EXP(-0.0092*I192))</f>
        <v>90.587968</v>
      </c>
      <c r="BJ192" s="0" t="n">
        <f aca="false">IF(P192&lt;=1000, -6.942*LN(P192)+107.59, -36.304*LN(P192)+310.72)</f>
        <v>-11.2184286882195</v>
      </c>
      <c r="BK192" s="0" t="e">
        <f aca="false">BF192^0.04*BG192^0.22*BH192^0.51*BI192^0.06*BJ192^0.17</f>
        <v>#NUM!</v>
      </c>
      <c r="BL192" s="0" t="e">
        <f aca="false">IF(BK192&gt;=90, "Very Good", IF(BK192&gt;=80, "Good", IF(BK192&gt;=70, "Slightly Good", IF(BK192&gt;=60, "Average", IF(BK192&gt;=50, "Slightly Poor", IF(BK192&gt;=40, "Poor", "Very Poor"))))))</f>
        <v>#NUM!</v>
      </c>
      <c r="BM192" s="2" t="n">
        <f aca="false">IF(P192&lt;=1000, -6.942*LN(P192)+107.59, IF(AND(P192&gt;1000, P192&lt;=5213),-36.304*LN(P192)+310.72, IF(P192&gt;5213, 10)))</f>
        <v>10</v>
      </c>
      <c r="BN192" s="2" t="n">
        <f aca="false">BF192^0.04*BG192^0.22*BH192^0.51*BI192^0.06*BM192^0.17</f>
        <v>63.0662318785634</v>
      </c>
      <c r="BO192" s="3" t="str">
        <f aca="false">IF(BN192&gt;=90, "Very Good", IF(BN192&gt;=80, "Good", IF(BN192&gt;=70, "Slightly Good", IF(BN192&gt;=60, "Average", IF(BN192&gt;=50, "Slightly Poor", IF(BN192&gt;=40, "Poor", "Very Poor"))))))</f>
        <v>Average</v>
      </c>
      <c r="BP192" s="2" t="n">
        <f aca="false">IF(AJ192&lt;=1000, -6.942*LN(AJ192)+107.59, IF(AND(AJ192&gt;1000, AJ192&lt;=5213),-36.304*LN(AJ192)+310.72, IF(AJ192&gt;5213, 10)))</f>
        <v>61.2727472926093</v>
      </c>
      <c r="BQ192" s="2" t="n">
        <f aca="false">BF192^0.04*BG192^0.22*BH192^0.51*BI192^0.06*BP192^0.17</f>
        <v>85.8286602305758</v>
      </c>
      <c r="BR192" s="0" t="str">
        <f aca="false">IF(BQ192&gt;=90, "Very Good", IF(BQ192&gt;=80, "Good", IF(BQ192&gt;=70, "Slightly Good", IF(BQ192&gt;=60, "Average", IF(BQ192&gt;=50, "Slightly Poor", IF(BQ192&gt;=40, "Poor", "Very Poor"))))))</f>
        <v>Good</v>
      </c>
      <c r="BT192" s="2" t="n">
        <f aca="false">9.81*LN(AH192)+30.6</f>
        <v>55.0583454900325</v>
      </c>
      <c r="BU192" s="0" t="str">
        <f aca="false">IF(BT192&lt;30, "Clean water", IF(AND(BT192&gt;=30, BT192&lt;40), "Hypolimia", IF(AND(BT192&gt;=40,BT192&lt;50), "Mesotrophic", IF(AND(BT192&gt;=50, BT192&lt;70), "Eutrophic", IF(BT192&gt;70,"Hypertrophic")))))</f>
        <v>Eutrophic</v>
      </c>
      <c r="CM192" s="0" t="n">
        <f aca="false">IF(G192&gt;H192,1,0)</f>
        <v>0</v>
      </c>
      <c r="CO192" s="17" t="n">
        <f aca="false">14.652-0.41022*M192+0.007991*M192*M192-0.000077774*M192*M192*M192</f>
        <v>8.718388914738</v>
      </c>
      <c r="CP192" s="1" t="n">
        <f aca="false">F192/CO192*100</f>
        <v>114.700090782776</v>
      </c>
    </row>
    <row r="193" customFormat="false" ht="12.5" hidden="false" customHeight="false" outlineLevel="0" collapsed="false">
      <c r="A193" s="0" t="n">
        <v>192</v>
      </c>
      <c r="B193" s="15" t="s">
        <v>89</v>
      </c>
      <c r="C193" s="16" t="s">
        <v>90</v>
      </c>
      <c r="D193" s="0" t="s">
        <v>147</v>
      </c>
      <c r="E193" s="0" t="n">
        <v>7.4</v>
      </c>
      <c r="F193" s="0" t="n">
        <v>6</v>
      </c>
      <c r="G193" s="0" t="n">
        <v>2.3</v>
      </c>
      <c r="H193" s="0" t="n">
        <v>5.7</v>
      </c>
      <c r="I193" s="0" t="n">
        <v>4.5</v>
      </c>
      <c r="J193" s="0" t="n">
        <v>2.725</v>
      </c>
      <c r="K193" s="0" t="n">
        <v>0.077</v>
      </c>
      <c r="L193" s="0" t="n">
        <v>2.9</v>
      </c>
      <c r="M193" s="0" t="n">
        <v>26.2</v>
      </c>
      <c r="N193" s="0" t="n">
        <v>0</v>
      </c>
      <c r="O193" s="0" t="n">
        <v>335</v>
      </c>
      <c r="P193" s="0" t="n">
        <v>60000</v>
      </c>
      <c r="AC193" s="0" t="n">
        <v>2.722</v>
      </c>
      <c r="AD193" s="0" t="n">
        <v>0.273</v>
      </c>
      <c r="AE193" s="0" t="n">
        <v>2.044</v>
      </c>
      <c r="AF193" s="0" t="n">
        <v>0.063</v>
      </c>
      <c r="AG193" s="0" t="n">
        <v>0.052</v>
      </c>
      <c r="AH193" s="0" t="n">
        <v>20</v>
      </c>
      <c r="AJ193" s="0" t="n">
        <v>3300</v>
      </c>
      <c r="BF193" s="0" t="n">
        <f aca="false">IF(E193&lt;11,-3.6797*E193^2+48.115*E193-53.83,280.92*EXP(-0.2027*E193))</f>
        <v>100.720628</v>
      </c>
      <c r="BG193" s="1" t="n">
        <f aca="false">32.208*LN(F193)+21.438</f>
        <v>79.1469889848972</v>
      </c>
      <c r="BH193" s="1" t="n">
        <f aca="false">IF(G193&lt;=2, -10*G193+100, 88.958*EXP(-0.0755*G193))</f>
        <v>74.7772988969374</v>
      </c>
      <c r="BI193" s="1" t="n">
        <f aca="false">IF(I193&lt;=100, 0.0053*(I193)^2-1.0332*I193+100.76, 122.82*EXP(-0.0092*I193))</f>
        <v>96.217925</v>
      </c>
      <c r="BJ193" s="0" t="n">
        <f aca="false">IF(P193&lt;=1000, -6.942*LN(P193)+107.59, -36.304*LN(P193)+310.72)</f>
        <v>-88.7002326350786</v>
      </c>
      <c r="BK193" s="0" t="e">
        <f aca="false">BF193^0.04*BG193^0.22*BH193^0.51*BI193^0.06*BJ193^0.17</f>
        <v>#NUM!</v>
      </c>
      <c r="BL193" s="0" t="e">
        <f aca="false">IF(BK193&gt;=90, "Very Good", IF(BK193&gt;=80, "Good", IF(BK193&gt;=70, "Slightly Good", IF(BK193&gt;=60, "Average", IF(BK193&gt;=50, "Slightly Poor", IF(BK193&gt;=40, "Poor", "Very Poor"))))))</f>
        <v>#NUM!</v>
      </c>
      <c r="BM193" s="2" t="n">
        <f aca="false">IF(P193&lt;=1000, -6.942*LN(P193)+107.59, IF(AND(P193&gt;1000, P193&lt;=5213),-36.304*LN(P193)+310.72, IF(P193&gt;5213, 10)))</f>
        <v>10</v>
      </c>
      <c r="BN193" s="2" t="n">
        <f aca="false">BF193^0.04*BG193^0.22*BH193^0.51*BI193^0.06*BM193^0.17</f>
        <v>55.2583926634587</v>
      </c>
      <c r="BO193" s="3" t="str">
        <f aca="false">IF(BN193&gt;=90, "Very Good", IF(BN193&gt;=80, "Good", IF(BN193&gt;=70, "Slightly Good", IF(BN193&gt;=60, "Average", IF(BN193&gt;=50, "Slightly Poor", IF(BN193&gt;=40, "Poor", "Very Poor"))))))</f>
        <v>Slightly Poor</v>
      </c>
      <c r="BP193" s="2" t="n">
        <f aca="false">IF(AJ193&lt;=1000, -6.942*LN(AJ193)+107.59, IF(AND(AJ193&gt;1000, AJ193&lt;=5213),-36.304*LN(AJ193)+310.72, IF(AJ193&gt;5213, 10)))</f>
        <v>16.5966910564093</v>
      </c>
      <c r="BQ193" s="2" t="n">
        <f aca="false">BF193^0.04*BG193^0.22*BH193^0.51*BI193^0.06*BP193^0.17</f>
        <v>60.2284802639023</v>
      </c>
      <c r="BR193" s="0" t="str">
        <f aca="false">IF(BQ193&gt;=90, "Very Good", IF(BQ193&gt;=80, "Good", IF(BQ193&gt;=70, "Slightly Good", IF(BQ193&gt;=60, "Average", IF(BQ193&gt;=50, "Slightly Poor", IF(BQ193&gt;=40, "Poor", "Very Poor"))))))</f>
        <v>Average</v>
      </c>
      <c r="BT193" s="2" t="n">
        <f aca="false">9.81*LN(AH193)+30.6</f>
        <v>59.9881336035647</v>
      </c>
      <c r="BU193" s="0" t="str">
        <f aca="false">IF(BT193&lt;30, "Clean water", IF(AND(BT193&gt;=30, BT193&lt;40), "Hypolimia", IF(AND(BT193&gt;=40,BT193&lt;50), "Mesotrophic", IF(AND(BT193&gt;=50, BT193&lt;70), "Eutrophic", IF(BT193&gt;70,"Hypertrophic")))))</f>
        <v>Eutrophic</v>
      </c>
      <c r="CM193" s="0" t="n">
        <f aca="false">IF(G193&gt;H193,1,0)</f>
        <v>0</v>
      </c>
      <c r="CO193" s="17" t="n">
        <f aca="false">14.652-0.41022*M193+0.007991*M193*M193-0.000077774*M193*M193*M193</f>
        <v>7.990833804528</v>
      </c>
      <c r="CP193" s="1" t="n">
        <f aca="false">F193/CO193*100</f>
        <v>75.0860316554213</v>
      </c>
    </row>
    <row r="194" customFormat="false" ht="12.5" hidden="false" customHeight="false" outlineLevel="0" collapsed="false">
      <c r="A194" s="0" t="n">
        <v>193</v>
      </c>
      <c r="B194" s="15" t="s">
        <v>91</v>
      </c>
      <c r="C194" s="16" t="s">
        <v>92</v>
      </c>
      <c r="D194" s="0" t="s">
        <v>147</v>
      </c>
      <c r="E194" s="0" t="n">
        <v>7.8</v>
      </c>
      <c r="F194" s="0" t="n">
        <v>16</v>
      </c>
      <c r="G194" s="0" t="n">
        <v>1.1</v>
      </c>
      <c r="H194" s="0" t="n">
        <v>3.3</v>
      </c>
      <c r="I194" s="0" t="n">
        <v>2</v>
      </c>
      <c r="J194" s="0" t="n">
        <v>4.123</v>
      </c>
      <c r="K194" s="0" t="n">
        <v>0.053</v>
      </c>
      <c r="L194" s="0" t="n">
        <v>1.6</v>
      </c>
      <c r="M194" s="0" t="n">
        <v>28.2</v>
      </c>
      <c r="N194" s="0" t="n">
        <v>0</v>
      </c>
      <c r="O194" s="0" t="n">
        <v>436</v>
      </c>
      <c r="P194" s="0" t="n">
        <v>19000</v>
      </c>
      <c r="AC194" s="0" t="n">
        <v>4.029</v>
      </c>
      <c r="AD194" s="0" t="n">
        <v>0.181</v>
      </c>
      <c r="AE194" s="0" t="n">
        <v>3.713</v>
      </c>
      <c r="AF194" s="0" t="n">
        <v>0.046</v>
      </c>
      <c r="AG194" s="0" t="n">
        <v>0.029</v>
      </c>
      <c r="AH194" s="0" t="n">
        <v>8.5</v>
      </c>
      <c r="AJ194" s="0" t="n">
        <v>700</v>
      </c>
      <c r="BF194" s="0" t="n">
        <f aca="false">IF(E194&lt;11,-3.6797*E194^2+48.115*E194-53.83,280.92*EXP(-0.2027*E194))</f>
        <v>97.5940520000001</v>
      </c>
      <c r="BG194" s="1" t="n">
        <f aca="false">32.208*LN(F194)+21.438</f>
        <v>110.737537565899</v>
      </c>
      <c r="BH194" s="1" t="n">
        <f aca="false">IF(G194&lt;=2, -10*G194+100, 88.958*EXP(-0.0755*G194))</f>
        <v>89</v>
      </c>
      <c r="BI194" s="1" t="n">
        <f aca="false">IF(I194&lt;=100, 0.0053*(I194)^2-1.0332*I194+100.76, 122.82*EXP(-0.0092*I194))</f>
        <v>98.7148</v>
      </c>
      <c r="BJ194" s="0" t="n">
        <f aca="false">IF(P194&lt;=1000, -6.942*LN(P194)+107.59, -36.304*LN(P194)+310.72)</f>
        <v>-46.9540603478259</v>
      </c>
      <c r="BK194" s="0" t="e">
        <f aca="false">BF194^0.04*BG194^0.22*BH194^0.51*BI194^0.06*BJ194^0.17</f>
        <v>#NUM!</v>
      </c>
      <c r="BL194" s="0" t="e">
        <f aca="false">IF(BK194&gt;=90, "Very Good", IF(BK194&gt;=80, "Good", IF(BK194&gt;=70, "Slightly Good", IF(BK194&gt;=60, "Average", IF(BK194&gt;=50, "Slightly Poor", IF(BK194&gt;=40, "Poor", "Very Poor"))))))</f>
        <v>#NUM!</v>
      </c>
      <c r="BM194" s="2" t="n">
        <f aca="false">IF(P194&lt;=1000, -6.942*LN(P194)+107.59, IF(AND(P194&gt;1000, P194&lt;=5213),-36.304*LN(P194)+310.72, IF(P194&gt;5213, 10)))</f>
        <v>10</v>
      </c>
      <c r="BN194" s="2" t="n">
        <f aca="false">BF194^0.04*BG194^0.22*BH194^0.51*BI194^0.06*BM194^0.17</f>
        <v>65.0389682563267</v>
      </c>
      <c r="BO194" s="3" t="str">
        <f aca="false">IF(BN194&gt;=90, "Very Good", IF(BN194&gt;=80, "Good", IF(BN194&gt;=70, "Slightly Good", IF(BN194&gt;=60, "Average", IF(BN194&gt;=50, "Slightly Poor", IF(BN194&gt;=40, "Poor", "Very Poor"))))))</f>
        <v>Average</v>
      </c>
      <c r="BP194" s="2" t="n">
        <f aca="false">IF(AJ194&lt;=1000, -6.942*LN(AJ194)+107.59, IF(AND(AJ194&gt;1000, AJ194&lt;=5213),-36.304*LN(AJ194)+310.72, IF(AJ194&gt;5213, 10)))</f>
        <v>62.1124003141287</v>
      </c>
      <c r="BQ194" s="2" t="n">
        <f aca="false">BF194^0.04*BG194^0.22*BH194^0.51*BI194^0.06*BP194^0.17</f>
        <v>88.7184521942214</v>
      </c>
      <c r="BR194" s="0" t="str">
        <f aca="false">IF(BQ194&gt;=90, "Very Good", IF(BQ194&gt;=80, "Good", IF(BQ194&gt;=70, "Slightly Good", IF(BQ194&gt;=60, "Average", IF(BQ194&gt;=50, "Slightly Poor", IF(BQ194&gt;=40, "Poor", "Very Poor"))))))</f>
        <v>Good</v>
      </c>
      <c r="BT194" s="2" t="n">
        <f aca="false">9.81*LN(AH194)+30.6</f>
        <v>51.5940490638984</v>
      </c>
      <c r="BU194" s="0" t="str">
        <f aca="false">IF(BT194&lt;30, "Clean water", IF(AND(BT194&gt;=30, BT194&lt;40), "Hypolimia", IF(AND(BT194&gt;=40,BT194&lt;50), "Mesotrophic", IF(AND(BT194&gt;=50, BT194&lt;70), "Eutrophic", IF(BT194&gt;70,"Hypertrophic")))))</f>
        <v>Eutrophic</v>
      </c>
      <c r="CM194" s="0" t="n">
        <f aca="false">IF(G194&gt;H194,1,0)</f>
        <v>0</v>
      </c>
      <c r="CO194" s="17" t="n">
        <f aca="false">14.652-0.41022*M194+0.007991*M194*M194-0.000077774*M194*M194*M194</f>
        <v>7.694417159568</v>
      </c>
      <c r="CP194" s="1" t="n">
        <f aca="false">F194/CO194*100</f>
        <v>207.942975643113</v>
      </c>
    </row>
    <row r="195" customFormat="false" ht="12.5" hidden="false" customHeight="false" outlineLevel="0" collapsed="false">
      <c r="A195" s="0" t="n">
        <v>194</v>
      </c>
      <c r="B195" s="15" t="s">
        <v>137</v>
      </c>
      <c r="C195" s="16" t="s">
        <v>138</v>
      </c>
      <c r="D195" s="0" t="s">
        <v>147</v>
      </c>
      <c r="E195" s="0" t="n">
        <v>7.7</v>
      </c>
      <c r="F195" s="0" t="n">
        <v>6.9</v>
      </c>
      <c r="G195" s="0" t="n">
        <v>6.6</v>
      </c>
      <c r="H195" s="0" t="n">
        <v>10.2</v>
      </c>
      <c r="I195" s="0" t="n">
        <v>16.1</v>
      </c>
      <c r="J195" s="0" t="n">
        <v>7.978</v>
      </c>
      <c r="K195" s="0" t="n">
        <v>0.121</v>
      </c>
      <c r="L195" s="0" t="n">
        <v>7.6</v>
      </c>
      <c r="M195" s="0" t="n">
        <v>30.3</v>
      </c>
      <c r="O195" s="0" t="n">
        <v>535</v>
      </c>
      <c r="BD195" s="0" t="n">
        <v>6.288</v>
      </c>
      <c r="BF195" s="0" t="n">
        <f aca="false">IF(E195&lt;11,-3.6797*E195^2+48.115*E195-53.83,280.92*EXP(-0.2027*E195))</f>
        <v>98.486087</v>
      </c>
      <c r="BG195" s="1" t="n">
        <f aca="false">32.208*LN(F195)+21.438</f>
        <v>83.6484416249163</v>
      </c>
      <c r="BH195" s="1" t="n">
        <f aca="false">IF(G195&lt;=2, -10*G195+100, 88.958*EXP(-0.0755*G195))</f>
        <v>54.0475572195066</v>
      </c>
      <c r="BI195" s="1" t="n">
        <f aca="false">IF(I195&lt;=100, 0.0053*(I195)^2-1.0332*I195+100.76, 122.82*EXP(-0.0092*I195))</f>
        <v>85.499293</v>
      </c>
      <c r="BJ195" s="0" t="e">
        <f aca="false">IF(P195&lt;=1000, -6.942*LN(P195)+107.59, -36.304*LN(P195)+310.72)</f>
        <v>#VALUE!</v>
      </c>
      <c r="BK195" s="0" t="e">
        <f aca="false">BF195^0.04*BG195^0.22*BH195^0.51*BI195^0.06*BJ195^0.17</f>
        <v>#VALUE!</v>
      </c>
      <c r="BL195" s="0" t="e">
        <f aca="false">IF(BK195&gt;=90, "Very Good", IF(BK195&gt;=80, "Good", IF(BK195&gt;=70, "Slightly Good", IF(BK195&gt;=60, "Average", IF(BK195&gt;=50, "Slightly Poor", IF(BK195&gt;=40, "Poor", "Very Poor"))))))</f>
        <v>#VALUE!</v>
      </c>
      <c r="BM195" s="2" t="e">
        <f aca="false">IF(P195&lt;=1000, -6.942*LN(P195)+107.59, IF(AND(P195&gt;1000, P195&lt;=5213),-36.304*LN(P195)+310.72, IF(P195&gt;5213, 10)))</f>
        <v>#VALUE!</v>
      </c>
      <c r="BN195" s="2" t="e">
        <f aca="false">BF195^0.04*BG195^0.22*BH195^0.51*BI195^0.06*BM195^0.17</f>
        <v>#VALUE!</v>
      </c>
      <c r="BO195" s="3" t="e">
        <f aca="false">IF(BN195&gt;=90, "Very Good", IF(BN195&gt;=80, "Good", IF(BN195&gt;=70, "Slightly Good", IF(BN195&gt;=60, "Average", IF(BN195&gt;=50, "Slightly Poor", IF(BN195&gt;=40, "Poor", "Very Poor"))))))</f>
        <v>#VALUE!</v>
      </c>
      <c r="BP195" s="2" t="e">
        <f aca="false">IF(AJ195&lt;=1000, -6.942*LN(AJ195)+107.59, IF(AND(AJ195&gt;1000, AJ195&lt;=5213),-36.304*LN(AJ195)+310.72, IF(AJ195&gt;5213, 10)))</f>
        <v>#VALUE!</v>
      </c>
      <c r="BQ195" s="2" t="e">
        <f aca="false">BF195^0.04*BG195^0.22*BH195^0.51*BI195^0.06*BP195^0.17</f>
        <v>#VALUE!</v>
      </c>
      <c r="BR195" s="0" t="e">
        <f aca="false">IF(BQ195&gt;=90, "Very Good", IF(BQ195&gt;=80, "Good", IF(BQ195&gt;=70, "Slightly Good", IF(BQ195&gt;=60, "Average", IF(BQ195&gt;=50, "Slightly Poor", IF(BQ195&gt;=40, "Poor", "Very Poor"))))))</f>
        <v>#VALUE!</v>
      </c>
      <c r="BT195" s="2" t="e">
        <f aca="false">9.81*LN(AH195)+30.6</f>
        <v>#VALUE!</v>
      </c>
      <c r="BU195" s="0" t="e">
        <f aca="false">IF(BT195&lt;30, "Clean water", IF(AND(BT195&gt;=30, BT195&lt;40), "Hypolimia", IF(AND(BT195&gt;=40,BT195&lt;50), "Mesotrophic", IF(AND(BT195&gt;=50, BT195&lt;70), "Eutrophic", IF(BT195&gt;70,"Hypertrophic")))))</f>
        <v>#VALUE!</v>
      </c>
      <c r="CM195" s="0" t="n">
        <f aca="false">IF(G195&gt;H195,1,0)</f>
        <v>0</v>
      </c>
      <c r="CO195" s="17" t="n">
        <f aca="false">14.652-0.41022*M195+0.007991*M195*M195-0.000077774*M195*M195*M195</f>
        <v>7.395264180702</v>
      </c>
      <c r="CP195" s="1" t="n">
        <f aca="false">F195/CO195*100</f>
        <v>93.3029548559686</v>
      </c>
    </row>
    <row r="196" customFormat="false" ht="12.5" hidden="false" customHeight="false" outlineLevel="0" collapsed="false">
      <c r="A196" s="0" t="n">
        <v>195</v>
      </c>
      <c r="B196" s="15" t="s">
        <v>93</v>
      </c>
      <c r="C196" s="16" t="s">
        <v>94</v>
      </c>
      <c r="D196" s="0" t="s">
        <v>147</v>
      </c>
      <c r="E196" s="0" t="n">
        <v>7.6</v>
      </c>
      <c r="F196" s="0" t="n">
        <v>9.1</v>
      </c>
      <c r="G196" s="0" t="n">
        <v>5.8</v>
      </c>
      <c r="H196" s="0" t="n">
        <v>9.6</v>
      </c>
      <c r="I196" s="0" t="n">
        <v>10.8</v>
      </c>
      <c r="J196" s="0" t="n">
        <v>10.075</v>
      </c>
      <c r="K196" s="0" t="n">
        <v>0.145</v>
      </c>
      <c r="L196" s="0" t="n">
        <v>4.7</v>
      </c>
      <c r="M196" s="0" t="n">
        <v>28.1</v>
      </c>
      <c r="N196" s="0" t="n">
        <v>0</v>
      </c>
      <c r="O196" s="0" t="n">
        <v>578</v>
      </c>
      <c r="P196" s="0" t="n">
        <v>290</v>
      </c>
      <c r="AC196" s="0" t="n">
        <v>9.805</v>
      </c>
      <c r="AD196" s="0" t="n">
        <v>3.825</v>
      </c>
      <c r="AE196" s="0" t="n">
        <v>5.463</v>
      </c>
      <c r="AF196" s="0" t="n">
        <v>0.073</v>
      </c>
      <c r="AG196" s="0" t="n">
        <v>0.033</v>
      </c>
      <c r="AH196" s="0" t="n">
        <v>50.8</v>
      </c>
      <c r="AJ196" s="0" t="n">
        <v>290</v>
      </c>
      <c r="BD196" s="0" t="n">
        <v>6.352</v>
      </c>
      <c r="BF196" s="0" t="n">
        <f aca="false">IF(E196&lt;11,-3.6797*E196^2+48.115*E196-53.83,280.92*EXP(-0.2027*E196))</f>
        <v>99.304528</v>
      </c>
      <c r="BG196" s="1" t="n">
        <f aca="false">32.208*LN(F196)+21.438</f>
        <v>92.5621023107425</v>
      </c>
      <c r="BH196" s="1" t="n">
        <f aca="false">IF(G196&lt;=2, -10*G196+100, 88.958*EXP(-0.0755*G196))</f>
        <v>57.4126319675624</v>
      </c>
      <c r="BI196" s="1" t="n">
        <f aca="false">IF(I196&lt;=100, 0.0053*(I196)^2-1.0332*I196+100.76, 122.82*EXP(-0.0092*I196))</f>
        <v>90.219632</v>
      </c>
      <c r="BJ196" s="0" t="n">
        <f aca="false">IF(P196&lt;=1000, -6.942*LN(P196)+107.59, -36.304*LN(P196)+310.72)</f>
        <v>68.2296866326692</v>
      </c>
      <c r="BK196" s="0" t="n">
        <f aca="false">BF196^0.04*BG196^0.22*BH196^0.51*BI196^0.06*BJ196^0.17</f>
        <v>68.9733640246001</v>
      </c>
      <c r="BL196" s="0" t="str">
        <f aca="false">IF(BK196&gt;=90, "Very Good", IF(BK196&gt;=80, "Good", IF(BK196&gt;=70, "Slightly Good", IF(BK196&gt;=60, "Average", IF(BK196&gt;=50, "Slightly Poor", IF(BK196&gt;=40, "Poor", "Very Poor"))))))</f>
        <v>Average</v>
      </c>
      <c r="BM196" s="2" t="n">
        <f aca="false">IF(P196&lt;=1000, -6.942*LN(P196)+107.59, IF(AND(P196&gt;1000, P196&lt;=5213),-36.304*LN(P196)+310.72, IF(P196&gt;5213, 10)))</f>
        <v>68.2296866326692</v>
      </c>
      <c r="BN196" s="2" t="n">
        <f aca="false">BF196^0.04*BG196^0.22*BH196^0.51*BI196^0.06*BM196^0.17</f>
        <v>68.9733640246001</v>
      </c>
      <c r="BO196" s="3" t="str">
        <f aca="false">IF(BN196&gt;=90, "Very Good", IF(BN196&gt;=80, "Good", IF(BN196&gt;=70, "Slightly Good", IF(BN196&gt;=60, "Average", IF(BN196&gt;=50, "Slightly Poor", IF(BN196&gt;=40, "Poor", "Very Poor"))))))</f>
        <v>Average</v>
      </c>
      <c r="BP196" s="2" t="n">
        <f aca="false">IF(AJ196&lt;=1000, -6.942*LN(AJ196)+107.59, IF(AND(AJ196&gt;1000, AJ196&lt;=5213),-36.304*LN(AJ196)+310.72, IF(AJ196&gt;5213, 10)))</f>
        <v>68.2296866326692</v>
      </c>
      <c r="BQ196" s="2" t="n">
        <f aca="false">BF196^0.04*BG196^0.22*BH196^0.51*BI196^0.06*BP196^0.17</f>
        <v>68.9733640246001</v>
      </c>
      <c r="BR196" s="0" t="str">
        <f aca="false">IF(BQ196&gt;=90, "Very Good", IF(BQ196&gt;=80, "Good", IF(BQ196&gt;=70, "Slightly Good", IF(BQ196&gt;=60, "Average", IF(BQ196&gt;=50, "Slightly Poor", IF(BQ196&gt;=40, "Poor", "Very Poor"))))))</f>
        <v>Average</v>
      </c>
      <c r="BT196" s="2" t="n">
        <f aca="false">9.81*LN(AH196)+30.6</f>
        <v>69.1326632384733</v>
      </c>
      <c r="BU196" s="0" t="str">
        <f aca="false">IF(BT196&lt;30, "Clean water", IF(AND(BT196&gt;=30, BT196&lt;40), "Hypolimia", IF(AND(BT196&gt;=40,BT196&lt;50), "Mesotrophic", IF(AND(BT196&gt;=50, BT196&lt;70), "Eutrophic", IF(BT196&gt;70,"Hypertrophic")))))</f>
        <v>Eutrophic</v>
      </c>
      <c r="CM196" s="0" t="n">
        <f aca="false">IF(G196&gt;H196,1,0)</f>
        <v>0</v>
      </c>
      <c r="CO196" s="17" t="n">
        <f aca="false">14.652-0.41022*M196+0.007991*M196*M196-0.000077774*M196*M196*M196</f>
        <v>7.708938809266</v>
      </c>
      <c r="CP196" s="1" t="n">
        <f aca="false">F196/CO196*100</f>
        <v>118.044781845485</v>
      </c>
    </row>
    <row r="197" customFormat="false" ht="12.5" hidden="false" customHeight="false" outlineLevel="0" collapsed="false">
      <c r="A197" s="0" t="n">
        <v>196</v>
      </c>
      <c r="B197" s="15" t="s">
        <v>95</v>
      </c>
      <c r="C197" s="16" t="s">
        <v>96</v>
      </c>
      <c r="D197" s="0" t="s">
        <v>147</v>
      </c>
      <c r="E197" s="0" t="n">
        <v>7.7</v>
      </c>
      <c r="F197" s="0" t="n">
        <v>6.8</v>
      </c>
      <c r="G197" s="0" t="n">
        <v>2.2</v>
      </c>
      <c r="H197" s="0" t="n">
        <v>6</v>
      </c>
      <c r="I197" s="0" t="n">
        <v>5.4</v>
      </c>
      <c r="J197" s="0" t="n">
        <v>5.277</v>
      </c>
      <c r="K197" s="0" t="n">
        <v>0.102</v>
      </c>
      <c r="L197" s="0" t="n">
        <v>3.3</v>
      </c>
      <c r="M197" s="0" t="n">
        <v>27.6</v>
      </c>
      <c r="N197" s="0" t="n">
        <v>0</v>
      </c>
      <c r="O197" s="0" t="n">
        <v>420</v>
      </c>
      <c r="P197" s="0" t="n">
        <v>50000</v>
      </c>
      <c r="AC197" s="0" t="n">
        <v>5.267</v>
      </c>
      <c r="AD197" s="0" t="n">
        <v>1.196</v>
      </c>
      <c r="AE197" s="0" t="n">
        <v>3.835</v>
      </c>
      <c r="AF197" s="0" t="n">
        <v>0.067</v>
      </c>
      <c r="AG197" s="0" t="n">
        <v>0.052</v>
      </c>
      <c r="AH197" s="0" t="n">
        <v>27.7</v>
      </c>
      <c r="AJ197" s="0" t="n">
        <v>3000</v>
      </c>
      <c r="BF197" s="0" t="n">
        <f aca="false">IF(E197&lt;11,-3.6797*E197^2+48.115*E197-53.83,280.92*EXP(-0.2027*E197))</f>
        <v>98.486087</v>
      </c>
      <c r="BG197" s="1" t="n">
        <f aca="false">32.208*LN(F197)+21.438</f>
        <v>83.1782434931598</v>
      </c>
      <c r="BH197" s="1" t="n">
        <f aca="false">IF(G197&lt;=2, -10*G197+100, 88.958*EXP(-0.0755*G197))</f>
        <v>75.3440041238757</v>
      </c>
      <c r="BI197" s="1" t="n">
        <f aca="false">IF(I197&lt;=100, 0.0053*(I197)^2-1.0332*I197+100.76, 122.82*EXP(-0.0092*I197))</f>
        <v>95.335268</v>
      </c>
      <c r="BJ197" s="0" t="n">
        <f aca="false">IF(P197&lt;=1000, -6.942*LN(P197)+107.59, -36.304*LN(P197)+310.72)</f>
        <v>-82.0812308372309</v>
      </c>
      <c r="BK197" s="0" t="e">
        <f aca="false">BF197^0.04*BG197^0.22*BH197^0.51*BI197^0.06*BJ197^0.17</f>
        <v>#NUM!</v>
      </c>
      <c r="BL197" s="0" t="e">
        <f aca="false">IF(BK197&gt;=90, "Very Good", IF(BK197&gt;=80, "Good", IF(BK197&gt;=70, "Slightly Good", IF(BK197&gt;=60, "Average", IF(BK197&gt;=50, "Slightly Poor", IF(BK197&gt;=40, "Poor", "Very Poor"))))))</f>
        <v>#NUM!</v>
      </c>
      <c r="BM197" s="2" t="n">
        <f aca="false">IF(P197&lt;=1000, -6.942*LN(P197)+107.59, IF(AND(P197&gt;1000, P197&lt;=5213),-36.304*LN(P197)+310.72, IF(P197&gt;5213, 10)))</f>
        <v>10</v>
      </c>
      <c r="BN197" s="2" t="n">
        <f aca="false">BF197^0.04*BG197^0.22*BH197^0.51*BI197^0.06*BM197^0.17</f>
        <v>55.9998920861843</v>
      </c>
      <c r="BO197" s="3" t="str">
        <f aca="false">IF(BN197&gt;=90, "Very Good", IF(BN197&gt;=80, "Good", IF(BN197&gt;=70, "Slightly Good", IF(BN197&gt;=60, "Average", IF(BN197&gt;=50, "Slightly Poor", IF(BN197&gt;=40, "Poor", "Very Poor"))))))</f>
        <v>Slightly Poor</v>
      </c>
      <c r="BP197" s="2" t="n">
        <f aca="false">IF(AJ197&lt;=1000, -6.942*LN(AJ197)+107.59, IF(AND(AJ197&gt;1000, AJ197&lt;=5213),-36.304*LN(AJ197)+310.72, IF(AJ197&gt;5213, 10)))</f>
        <v>20.0568318240255</v>
      </c>
      <c r="BQ197" s="2" t="n">
        <f aca="false">BF197^0.04*BG197^0.22*BH197^0.51*BI197^0.06*BP197^0.17</f>
        <v>63.0335528698</v>
      </c>
      <c r="BR197" s="0" t="str">
        <f aca="false">IF(BQ197&gt;=90, "Very Good", IF(BQ197&gt;=80, "Good", IF(BQ197&gt;=70, "Slightly Good", IF(BQ197&gt;=60, "Average", IF(BQ197&gt;=50, "Slightly Poor", IF(BQ197&gt;=40, "Poor", "Very Poor"))))))</f>
        <v>Average</v>
      </c>
      <c r="BT197" s="2" t="n">
        <f aca="false">9.81*LN(AH197)+30.6</f>
        <v>63.1832519734262</v>
      </c>
      <c r="BU197" s="0" t="str">
        <f aca="false">IF(BT197&lt;30, "Clean water", IF(AND(BT197&gt;=30, BT197&lt;40), "Hypolimia", IF(AND(BT197&gt;=40,BT197&lt;50), "Mesotrophic", IF(AND(BT197&gt;=50, BT197&lt;70), "Eutrophic", IF(BT197&gt;70,"Hypertrophic")))))</f>
        <v>Eutrophic</v>
      </c>
      <c r="CM197" s="0" t="n">
        <f aca="false">IF(G197&gt;H197,1,0)</f>
        <v>0</v>
      </c>
      <c r="CO197" s="17" t="n">
        <f aca="false">14.652-0.41022*M197+0.007991*M197*M197-0.000077774*M197*M197*M197</f>
        <v>7.781986786176</v>
      </c>
      <c r="CP197" s="1" t="n">
        <f aca="false">F197/CO197*100</f>
        <v>87.3812843280535</v>
      </c>
    </row>
    <row r="198" customFormat="false" ht="12.5" hidden="false" customHeight="false" outlineLevel="0" collapsed="false">
      <c r="A198" s="0" t="n">
        <v>197</v>
      </c>
      <c r="B198" s="15" t="s">
        <v>97</v>
      </c>
      <c r="C198" s="16" t="s">
        <v>98</v>
      </c>
      <c r="D198" s="0" t="s">
        <v>147</v>
      </c>
      <c r="E198" s="0" t="n">
        <v>7.6</v>
      </c>
      <c r="F198" s="0" t="n">
        <v>10.2</v>
      </c>
      <c r="G198" s="0" t="n">
        <v>0.7</v>
      </c>
      <c r="H198" s="0" t="n">
        <v>3.9</v>
      </c>
      <c r="I198" s="0" t="n">
        <v>13.6</v>
      </c>
      <c r="J198" s="0" t="n">
        <v>2.636</v>
      </c>
      <c r="K198" s="0" t="n">
        <v>0.028</v>
      </c>
      <c r="L198" s="0" t="n">
        <v>2</v>
      </c>
      <c r="M198" s="0" t="n">
        <v>20.6</v>
      </c>
      <c r="N198" s="0" t="n">
        <v>0</v>
      </c>
      <c r="O198" s="0" t="n">
        <v>179</v>
      </c>
      <c r="P198" s="0" t="n">
        <v>4000</v>
      </c>
      <c r="AC198" s="0" t="n">
        <v>2.615</v>
      </c>
      <c r="AD198" s="0" t="n">
        <v>0.018</v>
      </c>
      <c r="AE198" s="0" t="n">
        <v>2.257</v>
      </c>
      <c r="AF198" s="0" t="n">
        <v>0.016</v>
      </c>
      <c r="AG198" s="0" t="n">
        <v>0.013</v>
      </c>
      <c r="AH198" s="0" t="n">
        <v>11.1</v>
      </c>
      <c r="AJ198" s="0" t="n">
        <v>150</v>
      </c>
      <c r="BF198" s="0" t="n">
        <f aca="false">IF(E198&lt;11,-3.6797*E198^2+48.115*E198-53.83,280.92*EXP(-0.2027*E198))</f>
        <v>99.304528</v>
      </c>
      <c r="BG198" s="1" t="n">
        <f aca="false">32.208*LN(F198)+21.438</f>
        <v>96.2374636951076</v>
      </c>
      <c r="BH198" s="1" t="n">
        <f aca="false">IF(G198&lt;=2, -10*G198+100, 88.958*EXP(-0.0755*G198))</f>
        <v>93</v>
      </c>
      <c r="BI198" s="1" t="n">
        <f aca="false">IF(I198&lt;=100, 0.0053*(I198)^2-1.0332*I198+100.76, 122.82*EXP(-0.0092*I198))</f>
        <v>87.688768</v>
      </c>
      <c r="BJ198" s="0" t="n">
        <f aca="false">IF(P198&lt;=1000, -6.942*LN(P198)+107.59, -36.304*LN(P198)+310.72)</f>
        <v>9.61282186573601</v>
      </c>
      <c r="BK198" s="0" t="n">
        <f aca="false">BF198^0.04*BG198^0.22*BH198^0.51*BI198^0.06*BJ198^0.17</f>
        <v>63.6505371639978</v>
      </c>
      <c r="BL198" s="0" t="str">
        <f aca="false">IF(BK198&gt;=90, "Very Good", IF(BK198&gt;=80, "Good", IF(BK198&gt;=70, "Slightly Good", IF(BK198&gt;=60, "Average", IF(BK198&gt;=50, "Slightly Poor", IF(BK198&gt;=40, "Poor", "Very Poor"))))))</f>
        <v>Average</v>
      </c>
      <c r="BM198" s="2" t="n">
        <f aca="false">IF(P198&lt;=1000, -6.942*LN(P198)+107.59, IF(AND(P198&gt;1000, P198&lt;=5213),-36.304*LN(P198)+310.72, IF(P198&gt;5213, 10)))</f>
        <v>9.61282186573601</v>
      </c>
      <c r="BN198" s="2" t="n">
        <f aca="false">BF198^0.04*BG198^0.22*BH198^0.51*BI198^0.06*BM198^0.17</f>
        <v>63.6505371639978</v>
      </c>
      <c r="BO198" s="3" t="str">
        <f aca="false">IF(BN198&gt;=90, "Very Good", IF(BN198&gt;=80, "Good", IF(BN198&gt;=70, "Slightly Good", IF(BN198&gt;=60, "Average", IF(BN198&gt;=50, "Slightly Poor", IF(BN198&gt;=40, "Poor", "Very Poor"))))))</f>
        <v>Average</v>
      </c>
      <c r="BP198" s="2" t="n">
        <f aca="false">IF(AJ198&lt;=1000, -6.942*LN(AJ198)+107.59, IF(AND(AJ198&gt;1000, AJ198&lt;=5213),-36.304*LN(AJ198)+310.72, IF(AJ198&gt;5213, 10)))</f>
        <v>72.8061697883838</v>
      </c>
      <c r="BQ198" s="2" t="n">
        <f aca="false">BF198^0.04*BG198^0.22*BH198^0.51*BI198^0.06*BP198^0.17</f>
        <v>89.8020006878552</v>
      </c>
      <c r="BR198" s="0" t="str">
        <f aca="false">IF(BQ198&gt;=90, "Very Good", IF(BQ198&gt;=80, "Good", IF(BQ198&gt;=70, "Slightly Good", IF(BQ198&gt;=60, "Average", IF(BQ198&gt;=50, "Slightly Poor", IF(BQ198&gt;=40, "Poor", "Very Poor"))))))</f>
        <v>Good</v>
      </c>
      <c r="BT198" s="2" t="n">
        <f aca="false">9.81*LN(AH198)+30.6</f>
        <v>54.2121315126024</v>
      </c>
      <c r="BU198" s="0" t="str">
        <f aca="false">IF(BT198&lt;30, "Clean water", IF(AND(BT198&gt;=30, BT198&lt;40), "Hypolimia", IF(AND(BT198&gt;=40,BT198&lt;50), "Mesotrophic", IF(AND(BT198&gt;=50, BT198&lt;70), "Eutrophic", IF(BT198&gt;70,"Hypertrophic")))))</f>
        <v>Eutrophic</v>
      </c>
      <c r="CM198" s="0" t="n">
        <f aca="false">IF(G198&gt;H198,1,0)</f>
        <v>0</v>
      </c>
      <c r="CO198" s="17" t="n">
        <f aca="false">14.652-0.41022*M198+0.007991*M198*M198-0.000077774*M198*M198*M198</f>
        <v>8.912642762416</v>
      </c>
      <c r="CP198" s="1" t="n">
        <f aca="false">F198/CO198*100</f>
        <v>114.444169612774</v>
      </c>
    </row>
    <row r="199" customFormat="false" ht="12.5" hidden="false" customHeight="false" outlineLevel="0" collapsed="false">
      <c r="A199" s="0" t="n">
        <v>198</v>
      </c>
      <c r="B199" s="15" t="s">
        <v>99</v>
      </c>
      <c r="C199" s="16" t="s">
        <v>100</v>
      </c>
      <c r="D199" s="0" t="s">
        <v>147</v>
      </c>
      <c r="E199" s="0" t="n">
        <v>8</v>
      </c>
      <c r="F199" s="0" t="n">
        <v>10</v>
      </c>
      <c r="G199" s="0" t="n">
        <v>1.5</v>
      </c>
      <c r="H199" s="0" t="n">
        <v>3.8</v>
      </c>
      <c r="I199" s="0" t="n">
        <v>5.2</v>
      </c>
      <c r="J199" s="0" t="n">
        <v>5.232</v>
      </c>
      <c r="K199" s="0" t="n">
        <v>0.117</v>
      </c>
      <c r="L199" s="0" t="n">
        <v>2.6</v>
      </c>
      <c r="M199" s="0" t="n">
        <v>26.9</v>
      </c>
      <c r="O199" s="0" t="n">
        <v>433</v>
      </c>
      <c r="BD199" s="0" t="n">
        <v>0.738</v>
      </c>
      <c r="BF199" s="0" t="n">
        <f aca="false">IF(E199&lt;11,-3.6797*E199^2+48.115*E199-53.83,280.92*EXP(-0.2027*E199))</f>
        <v>95.5892</v>
      </c>
      <c r="BG199" s="1" t="n">
        <f aca="false">32.208*LN(F199)+21.438</f>
        <v>95.5996606751522</v>
      </c>
      <c r="BH199" s="1" t="n">
        <f aca="false">IF(G199&lt;=2, -10*G199+100, 88.958*EXP(-0.0755*G199))</f>
        <v>85</v>
      </c>
      <c r="BI199" s="1" t="n">
        <f aca="false">IF(I199&lt;=100, 0.0053*(I199)^2-1.0332*I199+100.76, 122.82*EXP(-0.0092*I199))</f>
        <v>95.530672</v>
      </c>
      <c r="BJ199" s="0" t="e">
        <f aca="false">IF(P199&lt;=1000, -6.942*LN(P199)+107.59, -36.304*LN(P199)+310.72)</f>
        <v>#VALUE!</v>
      </c>
      <c r="BK199" s="0" t="e">
        <f aca="false">BF199^0.04*BG199^0.22*BH199^0.51*BI199^0.06*BJ199^0.17</f>
        <v>#VALUE!</v>
      </c>
      <c r="BL199" s="0" t="e">
        <f aca="false">IF(BK199&gt;=90, "Very Good", IF(BK199&gt;=80, "Good", IF(BK199&gt;=70, "Slightly Good", IF(BK199&gt;=60, "Average", IF(BK199&gt;=50, "Slightly Poor", IF(BK199&gt;=40, "Poor", "Very Poor"))))))</f>
        <v>#VALUE!</v>
      </c>
      <c r="BM199" s="2" t="e">
        <f aca="false">IF(P199&lt;=1000, -6.942*LN(P199)+107.59, IF(AND(P199&gt;1000, P199&lt;=5213),-36.304*LN(P199)+310.72, IF(P199&gt;5213, 10)))</f>
        <v>#VALUE!</v>
      </c>
      <c r="BN199" s="2" t="e">
        <f aca="false">BF199^0.04*BG199^0.22*BH199^0.51*BI199^0.06*BM199^0.17</f>
        <v>#VALUE!</v>
      </c>
      <c r="BO199" s="3" t="e">
        <f aca="false">IF(BN199&gt;=90, "Very Good", IF(BN199&gt;=80, "Good", IF(BN199&gt;=70, "Slightly Good", IF(BN199&gt;=60, "Average", IF(BN199&gt;=50, "Slightly Poor", IF(BN199&gt;=40, "Poor", "Very Poor"))))))</f>
        <v>#VALUE!</v>
      </c>
      <c r="BP199" s="2" t="e">
        <f aca="false">IF(AJ199&lt;=1000, -6.942*LN(AJ199)+107.59, IF(AND(AJ199&gt;1000, AJ199&lt;=5213),-36.304*LN(AJ199)+310.72, IF(AJ199&gt;5213, 10)))</f>
        <v>#VALUE!</v>
      </c>
      <c r="BQ199" s="2" t="e">
        <f aca="false">BF199^0.04*BG199^0.22*BH199^0.51*BI199^0.06*BP199^0.17</f>
        <v>#VALUE!</v>
      </c>
      <c r="BR199" s="0" t="e">
        <f aca="false">IF(BQ199&gt;=90, "Very Good", IF(BQ199&gt;=80, "Good", IF(BQ199&gt;=70, "Slightly Good", IF(BQ199&gt;=60, "Average", IF(BQ199&gt;=50, "Slightly Poor", IF(BQ199&gt;=40, "Poor", "Very Poor"))))))</f>
        <v>#VALUE!</v>
      </c>
      <c r="BT199" s="2" t="e">
        <f aca="false">9.81*LN(AH199)+30.6</f>
        <v>#VALUE!</v>
      </c>
      <c r="BU199" s="0" t="e">
        <f aca="false">IF(BT199&lt;30, "Clean water", IF(AND(BT199&gt;=30, BT199&lt;40), "Hypolimia", IF(AND(BT199&gt;=40,BT199&lt;50), "Mesotrophic", IF(AND(BT199&gt;=50, BT199&lt;70), "Eutrophic", IF(BT199&gt;70,"Hypertrophic")))))</f>
        <v>#VALUE!</v>
      </c>
      <c r="CM199" s="0" t="n">
        <f aca="false">IF(G199&gt;H199,1,0)</f>
        <v>0</v>
      </c>
      <c r="CO199" s="17" t="n">
        <f aca="false">14.652-0.41022*M199+0.007991*M199*M199-0.000077774*M199*M199*M199</f>
        <v>7.885570122634</v>
      </c>
      <c r="CP199" s="1" t="n">
        <f aca="false">F199/CO199*100</f>
        <v>126.813912557786</v>
      </c>
    </row>
    <row r="200" customFormat="false" ht="12.5" hidden="false" customHeight="false" outlineLevel="0" collapsed="false">
      <c r="A200" s="0" t="n">
        <v>199</v>
      </c>
      <c r="B200" s="15" t="s">
        <v>99</v>
      </c>
      <c r="C200" s="16" t="s">
        <v>100</v>
      </c>
      <c r="D200" s="0" t="s">
        <v>147</v>
      </c>
      <c r="E200" s="0" t="n">
        <v>7.4</v>
      </c>
      <c r="F200" s="0" t="n">
        <v>10.3</v>
      </c>
      <c r="G200" s="0" t="n">
        <v>1.2</v>
      </c>
      <c r="H200" s="0" t="n">
        <v>4.3</v>
      </c>
      <c r="I200" s="0" t="n">
        <v>3.2</v>
      </c>
      <c r="J200" s="0" t="n">
        <v>5.26</v>
      </c>
      <c r="K200" s="0" t="n">
        <v>0.087</v>
      </c>
      <c r="L200" s="0" t="n">
        <v>2.2</v>
      </c>
      <c r="M200" s="0" t="n">
        <v>24.5</v>
      </c>
      <c r="N200" s="0" t="n">
        <v>0</v>
      </c>
      <c r="O200" s="0" t="n">
        <v>419</v>
      </c>
      <c r="P200" s="0" t="n">
        <v>140000</v>
      </c>
      <c r="AC200" s="0" t="n">
        <v>5.185</v>
      </c>
      <c r="AD200" s="0" t="n">
        <v>0.024</v>
      </c>
      <c r="AE200" s="0" t="n">
        <v>5.034</v>
      </c>
      <c r="AF200" s="0" t="n">
        <v>0.063</v>
      </c>
      <c r="AG200" s="0" t="n">
        <v>0.053</v>
      </c>
      <c r="AH200" s="0" t="n">
        <v>26</v>
      </c>
      <c r="AJ200" s="0" t="n">
        <v>13000</v>
      </c>
      <c r="BF200" s="0" t="n">
        <f aca="false">IF(E200&lt;11,-3.6797*E200^2+48.115*E200-53.83,280.92*EXP(-0.2027*E200))</f>
        <v>100.720628</v>
      </c>
      <c r="BG200" s="1" t="n">
        <f aca="false">32.208*LN(F200)+21.438</f>
        <v>96.5516905777479</v>
      </c>
      <c r="BH200" s="1" t="n">
        <f aca="false">IF(G200&lt;=2, -10*G200+100, 88.958*EXP(-0.0755*G200))</f>
        <v>88</v>
      </c>
      <c r="BI200" s="1" t="n">
        <f aca="false">IF(I200&lt;=100, 0.0053*(I200)^2-1.0332*I200+100.76, 122.82*EXP(-0.0092*I200))</f>
        <v>97.508032</v>
      </c>
      <c r="BJ200" s="0" t="n">
        <f aca="false">IF(P200&lt;=1000, -6.942*LN(P200)+107.59, -36.304*LN(P200)+310.72)</f>
        <v>-119.460534158576</v>
      </c>
      <c r="BK200" s="0" t="e">
        <f aca="false">BF200^0.04*BG200^0.22*BH200^0.51*BI200^0.06*BJ200^0.17</f>
        <v>#NUM!</v>
      </c>
      <c r="BL200" s="0" t="e">
        <f aca="false">IF(BK200&gt;=90, "Very Good", IF(BK200&gt;=80, "Good", IF(BK200&gt;=70, "Slightly Good", IF(BK200&gt;=60, "Average", IF(BK200&gt;=50, "Slightly Poor", IF(BK200&gt;=40, "Poor", "Very Poor"))))))</f>
        <v>#NUM!</v>
      </c>
      <c r="BM200" s="2" t="n">
        <f aca="false">IF(P200&lt;=1000, -6.942*LN(P200)+107.59, IF(AND(P200&gt;1000, P200&lt;=5213),-36.304*LN(P200)+310.72, IF(P200&gt;5213, 10)))</f>
        <v>10</v>
      </c>
      <c r="BN200" s="2" t="n">
        <f aca="false">BF200^0.04*BG200^0.22*BH200^0.51*BI200^0.06*BM200^0.17</f>
        <v>62.7769912845679</v>
      </c>
      <c r="BO200" s="3" t="str">
        <f aca="false">IF(BN200&gt;=90, "Very Good", IF(BN200&gt;=80, "Good", IF(BN200&gt;=70, "Slightly Good", IF(BN200&gt;=60, "Average", IF(BN200&gt;=50, "Slightly Poor", IF(BN200&gt;=40, "Poor", "Very Poor"))))))</f>
        <v>Average</v>
      </c>
      <c r="BP200" s="2" t="n">
        <f aca="false">IF(AJ200&lt;=1000, -6.942*LN(AJ200)+107.59, IF(AND(AJ200&gt;1000, AJ200&lt;=5213),-36.304*LN(AJ200)+310.72, IF(AJ200&gt;5213, 10)))</f>
        <v>10</v>
      </c>
      <c r="BQ200" s="2" t="n">
        <f aca="false">BF200^0.04*BG200^0.22*BH200^0.51*BI200^0.06*BP200^0.17</f>
        <v>62.7769912845679</v>
      </c>
      <c r="BR200" s="0" t="str">
        <f aca="false">IF(BQ200&gt;=90, "Very Good", IF(BQ200&gt;=80, "Good", IF(BQ200&gt;=70, "Slightly Good", IF(BQ200&gt;=60, "Average", IF(BQ200&gt;=50, "Slightly Poor", IF(BQ200&gt;=40, "Poor", "Very Poor"))))))</f>
        <v>Average</v>
      </c>
      <c r="BT200" s="2" t="n">
        <f aca="false">9.81*LN(AH200)+30.6</f>
        <v>62.5619270379907</v>
      </c>
      <c r="BU200" s="0" t="str">
        <f aca="false">IF(BT200&lt;30, "Clean water", IF(AND(BT200&gt;=30, BT200&lt;40), "Hypolimia", IF(AND(BT200&gt;=40,BT200&lt;50), "Mesotrophic", IF(AND(BT200&gt;=50, BT200&lt;70), "Eutrophic", IF(BT200&gt;70,"Hypertrophic")))))</f>
        <v>Eutrophic</v>
      </c>
      <c r="CM200" s="0" t="n">
        <f aca="false">IF(G200&gt;H200,1,0)</f>
        <v>0</v>
      </c>
      <c r="CO200" s="17" t="n">
        <f aca="false">14.652-0.41022*M200+0.007991*M200*M200-0.000077774*M200*M200*M200</f>
        <v>8.25445358425</v>
      </c>
      <c r="CP200" s="1" t="n">
        <f aca="false">F200/CO200*100</f>
        <v>124.781124454477</v>
      </c>
    </row>
    <row r="201" customFormat="false" ht="12.5" hidden="false" customHeight="false" outlineLevel="0" collapsed="false">
      <c r="A201" s="0" t="n">
        <v>200</v>
      </c>
      <c r="B201" s="15" t="s">
        <v>101</v>
      </c>
      <c r="C201" s="16" t="s">
        <v>102</v>
      </c>
      <c r="D201" s="0" t="s">
        <v>147</v>
      </c>
      <c r="E201" s="0" t="n">
        <v>7.7</v>
      </c>
      <c r="F201" s="0" t="n">
        <v>9.3</v>
      </c>
      <c r="G201" s="0" t="n">
        <v>1.2</v>
      </c>
      <c r="H201" s="0" t="n">
        <v>3.6</v>
      </c>
      <c r="I201" s="0" t="n">
        <v>10</v>
      </c>
      <c r="J201" s="0" t="n">
        <v>2.894</v>
      </c>
      <c r="K201" s="0" t="n">
        <v>0.037</v>
      </c>
      <c r="L201" s="0" t="n">
        <v>2</v>
      </c>
      <c r="M201" s="0" t="n">
        <v>21.8</v>
      </c>
      <c r="N201" s="0" t="n">
        <v>0</v>
      </c>
      <c r="O201" s="0" t="n">
        <v>196</v>
      </c>
      <c r="P201" s="0" t="n">
        <v>6800</v>
      </c>
      <c r="AC201" s="0" t="n">
        <v>2.791</v>
      </c>
      <c r="AD201" s="0" t="n">
        <v>0.133</v>
      </c>
      <c r="AE201" s="0" t="n">
        <v>2.405</v>
      </c>
      <c r="AF201" s="0" t="n">
        <v>0.027</v>
      </c>
      <c r="AG201" s="0" t="n">
        <v>0.026</v>
      </c>
      <c r="AH201" s="0" t="n">
        <v>13.9</v>
      </c>
      <c r="AJ201" s="0" t="n">
        <v>1200</v>
      </c>
      <c r="AW201" s="0" t="n">
        <v>0</v>
      </c>
      <c r="AX201" s="0" t="n">
        <v>0</v>
      </c>
      <c r="BF201" s="0" t="n">
        <f aca="false">IF(E201&lt;11,-3.6797*E201^2+48.115*E201-53.83,280.92*EXP(-0.2027*E201))</f>
        <v>98.486087</v>
      </c>
      <c r="BG201" s="1" t="n">
        <f aca="false">32.208*LN(F201)+21.438</f>
        <v>93.2623038003278</v>
      </c>
      <c r="BH201" s="1" t="n">
        <f aca="false">IF(G201&lt;=2, -10*G201+100, 88.958*EXP(-0.0755*G201))</f>
        <v>88</v>
      </c>
      <c r="BI201" s="1" t="n">
        <f aca="false">IF(I201&lt;=100, 0.0053*(I201)^2-1.0332*I201+100.76, 122.82*EXP(-0.0092*I201))</f>
        <v>90.958</v>
      </c>
      <c r="BJ201" s="0" t="n">
        <f aca="false">IF(P201&lt;=1000, -6.942*LN(P201)+107.59, -36.304*LN(P201)+310.72)</f>
        <v>-9.65110616082501</v>
      </c>
      <c r="BK201" s="0" t="e">
        <f aca="false">BF201^0.04*BG201^0.22*BH201^0.51*BI201^0.06*BJ201^0.17</f>
        <v>#NUM!</v>
      </c>
      <c r="BL201" s="0" t="e">
        <f aca="false">IF(BK201&gt;=90, "Very Good", IF(BK201&gt;=80, "Good", IF(BK201&gt;=70, "Slightly Good", IF(BK201&gt;=60, "Average", IF(BK201&gt;=50, "Slightly Poor", IF(BK201&gt;=40, "Poor", "Very Poor"))))))</f>
        <v>#NUM!</v>
      </c>
      <c r="BM201" s="2" t="n">
        <f aca="false">IF(P201&lt;=1000, -6.942*LN(P201)+107.59, IF(AND(P201&gt;1000, P201&lt;=5213),-36.304*LN(P201)+310.72, IF(P201&gt;5213, 10)))</f>
        <v>10</v>
      </c>
      <c r="BN201" s="2" t="n">
        <f aca="false">BF201^0.04*BG201^0.22*BH201^0.51*BI201^0.06*BM201^0.17</f>
        <v>61.9850510053385</v>
      </c>
      <c r="BO201" s="3" t="str">
        <f aca="false">IF(BN201&gt;=90, "Very Good", IF(BN201&gt;=80, "Good", IF(BN201&gt;=70, "Slightly Good", IF(BN201&gt;=60, "Average", IF(BN201&gt;=50, "Slightly Poor", IF(BN201&gt;=40, "Poor", "Very Poor"))))))</f>
        <v>Average</v>
      </c>
      <c r="BP201" s="2" t="n">
        <f aca="false">IF(AJ201&lt;=1000, -6.942*LN(AJ201)+107.59, IF(AND(AJ201&gt;1000, AJ201&lt;=5213),-36.304*LN(AJ201)+310.72, IF(AJ201&gt;5213, 10)))</f>
        <v>53.3218505539848</v>
      </c>
      <c r="BQ201" s="2" t="n">
        <f aca="false">BF201^0.04*BG201^0.22*BH201^0.51*BI201^0.06*BP201^0.17</f>
        <v>82.3874098008989</v>
      </c>
      <c r="BR201" s="0" t="str">
        <f aca="false">IF(BQ201&gt;=90, "Very Good", IF(BQ201&gt;=80, "Good", IF(BQ201&gt;=70, "Slightly Good", IF(BQ201&gt;=60, "Average", IF(BQ201&gt;=50, "Slightly Poor", IF(BQ201&gt;=40, "Poor", "Very Poor"))))))</f>
        <v>Good</v>
      </c>
      <c r="BT201" s="2" t="n">
        <f aca="false">9.81*LN(AH201)+30.6</f>
        <v>56.4188295217405</v>
      </c>
      <c r="BU201" s="0" t="str">
        <f aca="false">IF(BT201&lt;30, "Clean water", IF(AND(BT201&gt;=30, BT201&lt;40), "Hypolimia", IF(AND(BT201&gt;=40,BT201&lt;50), "Mesotrophic", IF(AND(BT201&gt;=50, BT201&lt;70), "Eutrophic", IF(BT201&gt;70,"Hypertrophic")))))</f>
        <v>Eutrophic</v>
      </c>
      <c r="CM201" s="0" t="n">
        <f aca="false">IF(G201&gt;H201,1,0)</f>
        <v>0</v>
      </c>
      <c r="CO201" s="17" t="n">
        <f aca="false">14.652-0.41022*M201+0.007991*M201*M201-0.000077774*M201*M201*M201</f>
        <v>8.701090156432</v>
      </c>
      <c r="CP201" s="1" t="n">
        <f aca="false">F201/CO201*100</f>
        <v>106.883158693917</v>
      </c>
    </row>
    <row r="202" customFormat="false" ht="12.5" hidden="false" customHeight="false" outlineLevel="0" collapsed="false">
      <c r="A202" s="0" t="n">
        <v>201</v>
      </c>
      <c r="B202" s="15" t="s">
        <v>103</v>
      </c>
      <c r="C202" s="16" t="s">
        <v>104</v>
      </c>
      <c r="D202" s="0" t="s">
        <v>147</v>
      </c>
      <c r="E202" s="0" t="n">
        <v>8.2</v>
      </c>
      <c r="F202" s="0" t="n">
        <v>14.7</v>
      </c>
      <c r="G202" s="0" t="n">
        <v>1.8</v>
      </c>
      <c r="H202" s="0" t="n">
        <v>3.6</v>
      </c>
      <c r="I202" s="0" t="n">
        <v>1.3</v>
      </c>
      <c r="J202" s="0" t="n">
        <v>4.323</v>
      </c>
      <c r="K202" s="0" t="n">
        <v>0.054</v>
      </c>
      <c r="L202" s="0" t="n">
        <v>1.8</v>
      </c>
      <c r="M202" s="0" t="n">
        <v>28.2</v>
      </c>
      <c r="N202" s="0" t="n">
        <v>0</v>
      </c>
      <c r="O202" s="0" t="n">
        <v>316</v>
      </c>
      <c r="P202" s="0" t="n">
        <v>20000</v>
      </c>
      <c r="AC202" s="0" t="n">
        <v>4.27</v>
      </c>
      <c r="AD202" s="0" t="n">
        <v>0.156</v>
      </c>
      <c r="AE202" s="0" t="n">
        <v>3.822</v>
      </c>
      <c r="AF202" s="0" t="n">
        <v>0.045</v>
      </c>
      <c r="AG202" s="0" t="n">
        <v>0.023</v>
      </c>
      <c r="AH202" s="0" t="n">
        <v>8</v>
      </c>
      <c r="AJ202" s="0" t="n">
        <v>2800</v>
      </c>
      <c r="BF202" s="0" t="n">
        <f aca="false">IF(E202&lt;11,-3.6797*E202^2+48.115*E202-53.83,280.92*EXP(-0.2027*E202))</f>
        <v>93.289972</v>
      </c>
      <c r="BG202" s="1" t="n">
        <f aca="false">32.208*LN(F202)+21.438</f>
        <v>108.008192079817</v>
      </c>
      <c r="BH202" s="1" t="n">
        <f aca="false">IF(G202&lt;=2, -10*G202+100, 88.958*EXP(-0.0755*G202))</f>
        <v>82</v>
      </c>
      <c r="BI202" s="1" t="n">
        <f aca="false">IF(I202&lt;=100, 0.0053*(I202)^2-1.0332*I202+100.76, 122.82*EXP(-0.0092*I202))</f>
        <v>99.425797</v>
      </c>
      <c r="BJ202" s="0" t="n">
        <f aca="false">IF(P202&lt;=1000, -6.942*LN(P202)+107.59, -36.304*LN(P202)+310.72)</f>
        <v>-48.8162121072716</v>
      </c>
      <c r="BK202" s="0" t="e">
        <f aca="false">BF202^0.04*BG202^0.22*BH202^0.51*BI202^0.06*BJ202^0.17</f>
        <v>#NUM!</v>
      </c>
      <c r="BL202" s="0" t="e">
        <f aca="false">IF(BK202&gt;=90, "Very Good", IF(BK202&gt;=80, "Good", IF(BK202&gt;=70, "Slightly Good", IF(BK202&gt;=60, "Average", IF(BK202&gt;=50, "Slightly Poor", IF(BK202&gt;=40, "Poor", "Very Poor"))))))</f>
        <v>#NUM!</v>
      </c>
      <c r="BM202" s="2" t="n">
        <f aca="false">IF(P202&lt;=1000, -6.942*LN(P202)+107.59, IF(AND(P202&gt;1000, P202&lt;=5213),-36.304*LN(P202)+310.72, IF(P202&gt;5213, 10)))</f>
        <v>10</v>
      </c>
      <c r="BN202" s="2" t="n">
        <f aca="false">BF202^0.04*BG202^0.22*BH202^0.51*BI202^0.06*BM202^0.17</f>
        <v>61.9510799221629</v>
      </c>
      <c r="BO202" s="3" t="str">
        <f aca="false">IF(BN202&gt;=90, "Very Good", IF(BN202&gt;=80, "Good", IF(BN202&gt;=70, "Slightly Good", IF(BN202&gt;=60, "Average", IF(BN202&gt;=50, "Slightly Poor", IF(BN202&gt;=40, "Poor", "Very Poor"))))))</f>
        <v>Average</v>
      </c>
      <c r="BP202" s="2" t="n">
        <f aca="false">IF(AJ202&lt;=1000, -6.942*LN(AJ202)+107.59, IF(AND(AJ202&gt;1000, AJ202&lt;=5213),-36.304*LN(AJ202)+310.72, IF(AJ202&gt;5213, 10)))</f>
        <v>22.5615490304878</v>
      </c>
      <c r="BQ202" s="2" t="n">
        <f aca="false">BF202^0.04*BG202^0.22*BH202^0.51*BI202^0.06*BP202^0.17</f>
        <v>71.1412671951455</v>
      </c>
      <c r="BR202" s="0" t="str">
        <f aca="false">IF(BQ202&gt;=90, "Very Good", IF(BQ202&gt;=80, "Good", IF(BQ202&gt;=70, "Slightly Good", IF(BQ202&gt;=60, "Average", IF(BQ202&gt;=50, "Slightly Poor", IF(BQ202&gt;=40, "Poor", "Very Poor"))))))</f>
        <v>Slightly Good</v>
      </c>
      <c r="BT202" s="2" t="n">
        <f aca="false">9.81*LN(AH202)+30.6</f>
        <v>50.9993215238792</v>
      </c>
      <c r="BU202" s="0" t="str">
        <f aca="false">IF(BT202&lt;30, "Clean water", IF(AND(BT202&gt;=30, BT202&lt;40), "Hypolimia", IF(AND(BT202&gt;=40,BT202&lt;50), "Mesotrophic", IF(AND(BT202&gt;=50, BT202&lt;70), "Eutrophic", IF(BT202&gt;70,"Hypertrophic")))))</f>
        <v>Eutrophic</v>
      </c>
      <c r="CM202" s="0" t="n">
        <f aca="false">IF(G202&gt;H202,1,0)</f>
        <v>0</v>
      </c>
      <c r="CO202" s="17" t="n">
        <f aca="false">14.652-0.41022*M202+0.007991*M202*M202-0.000077774*M202*M202*M202</f>
        <v>7.694417159568</v>
      </c>
      <c r="CP202" s="1" t="n">
        <f aca="false">F202/CO202*100</f>
        <v>191.04760887211</v>
      </c>
    </row>
    <row r="203" customFormat="false" ht="12.5" hidden="false" customHeight="false" outlineLevel="0" collapsed="false">
      <c r="A203" s="0" t="n">
        <v>202</v>
      </c>
      <c r="B203" s="15" t="s">
        <v>105</v>
      </c>
      <c r="C203" s="16" t="s">
        <v>106</v>
      </c>
      <c r="D203" s="0" t="s">
        <v>147</v>
      </c>
      <c r="E203" s="0" t="n">
        <v>7.7</v>
      </c>
      <c r="F203" s="0" t="n">
        <v>9.8</v>
      </c>
      <c r="G203" s="0" t="n">
        <v>1</v>
      </c>
      <c r="H203" s="0" t="n">
        <v>4.5</v>
      </c>
      <c r="I203" s="0" t="n">
        <v>11</v>
      </c>
      <c r="J203" s="0" t="n">
        <v>2.78</v>
      </c>
      <c r="K203" s="0" t="n">
        <v>0.049</v>
      </c>
      <c r="L203" s="0" t="n">
        <v>2.1</v>
      </c>
      <c r="M203" s="0" t="n">
        <v>20.8</v>
      </c>
      <c r="N203" s="0" t="n">
        <v>0</v>
      </c>
      <c r="O203" s="0" t="n">
        <v>178</v>
      </c>
      <c r="P203" s="0" t="n">
        <v>37000</v>
      </c>
      <c r="AC203" s="0" t="n">
        <v>2.641</v>
      </c>
      <c r="AD203" s="0" t="n">
        <v>0.059</v>
      </c>
      <c r="AE203" s="0" t="n">
        <v>2.274</v>
      </c>
      <c r="AF203" s="0" t="n">
        <v>0.019</v>
      </c>
      <c r="AG203" s="0" t="n">
        <v>0.019</v>
      </c>
      <c r="AH203" s="0" t="n">
        <v>21.7</v>
      </c>
      <c r="AJ203" s="0" t="n">
        <v>890</v>
      </c>
      <c r="BF203" s="0" t="n">
        <f aca="false">IF(E203&lt;11,-3.6797*E203^2+48.115*E203-53.83,280.92*EXP(-0.2027*E203))</f>
        <v>98.486087</v>
      </c>
      <c r="BG203" s="1" t="n">
        <f aca="false">32.208*LN(F203)+21.438</f>
        <v>94.9489718778696</v>
      </c>
      <c r="BH203" s="1" t="n">
        <f aca="false">IF(G203&lt;=2, -10*G203+100, 88.958*EXP(-0.0755*G203))</f>
        <v>90</v>
      </c>
      <c r="BI203" s="1" t="n">
        <f aca="false">IF(I203&lt;=100, 0.0053*(I203)^2-1.0332*I203+100.76, 122.82*EXP(-0.0092*I203))</f>
        <v>90.0361</v>
      </c>
      <c r="BJ203" s="0" t="n">
        <f aca="false">IF(P203&lt;=1000, -6.942*LN(P203)+107.59, -36.304*LN(P203)+310.72)</f>
        <v>-71.1499115488034</v>
      </c>
      <c r="BK203" s="0" t="e">
        <f aca="false">BF203^0.04*BG203^0.22*BH203^0.51*BI203^0.06*BJ203^0.17</f>
        <v>#NUM!</v>
      </c>
      <c r="BL203" s="0" t="e">
        <f aca="false">IF(BK203&gt;=90, "Very Good", IF(BK203&gt;=80, "Good", IF(BK203&gt;=70, "Slightly Good", IF(BK203&gt;=60, "Average", IF(BK203&gt;=50, "Slightly Poor", IF(BK203&gt;=40, "Poor", "Very Poor"))))))</f>
        <v>#NUM!</v>
      </c>
      <c r="BM203" s="2" t="n">
        <f aca="false">IF(P203&lt;=1000, -6.942*LN(P203)+107.59, IF(AND(P203&gt;1000, P203&lt;=5213),-36.304*LN(P203)+310.72, IF(P203&gt;5213, 10)))</f>
        <v>10</v>
      </c>
      <c r="BN203" s="2" t="n">
        <f aca="false">BF203^0.04*BG203^0.22*BH203^0.51*BI203^0.06*BM203^0.17</f>
        <v>62.908819300543</v>
      </c>
      <c r="BO203" s="3" t="str">
        <f aca="false">IF(BN203&gt;=90, "Very Good", IF(BN203&gt;=80, "Good", IF(BN203&gt;=70, "Slightly Good", IF(BN203&gt;=60, "Average", IF(BN203&gt;=50, "Slightly Poor", IF(BN203&gt;=40, "Poor", "Very Poor"))))))</f>
        <v>Average</v>
      </c>
      <c r="BP203" s="2" t="n">
        <f aca="false">IF(AJ203&lt;=1000, -6.942*LN(AJ203)+107.59, IF(AND(AJ203&gt;1000, AJ203&lt;=5213),-36.304*LN(AJ203)+310.72, IF(AJ203&gt;5213, 10)))</f>
        <v>60.4453406057548</v>
      </c>
      <c r="BQ203" s="2" t="n">
        <f aca="false">BF203^0.04*BG203^0.22*BH203^0.51*BI203^0.06*BP203^0.17</f>
        <v>85.4167838578089</v>
      </c>
      <c r="BR203" s="0" t="str">
        <f aca="false">IF(BQ203&gt;=90, "Very Good", IF(BQ203&gt;=80, "Good", IF(BQ203&gt;=70, "Slightly Good", IF(BQ203&gt;=60, "Average", IF(BQ203&gt;=50, "Slightly Poor", IF(BQ203&gt;=40, "Poor", "Very Poor"))))))</f>
        <v>Good</v>
      </c>
      <c r="BT203" s="2" t="n">
        <f aca="false">9.81*LN(AH203)+30.6</f>
        <v>60.7884332759603</v>
      </c>
      <c r="BU203" s="0" t="str">
        <f aca="false">IF(BT203&lt;30, "Clean water", IF(AND(BT203&gt;=30, BT203&lt;40), "Hypolimia", IF(AND(BT203&gt;=40,BT203&lt;50), "Mesotrophic", IF(AND(BT203&gt;=50, BT203&lt;70), "Eutrophic", IF(BT203&gt;70,"Hypertrophic")))))</f>
        <v>Eutrophic</v>
      </c>
      <c r="CM203" s="0" t="n">
        <f aca="false">IF(G203&gt;H203,1,0)</f>
        <v>0</v>
      </c>
      <c r="CO203" s="17" t="n">
        <f aca="false">14.652-0.41022*M203+0.007991*M203*M203-0.000077774*M203*M203*M203</f>
        <v>8.876768858112</v>
      </c>
      <c r="CP203" s="1" t="n">
        <f aca="false">F203/CO203*100</f>
        <v>110.400531506961</v>
      </c>
    </row>
    <row r="204" customFormat="false" ht="12.5" hidden="false" customHeight="false" outlineLevel="0" collapsed="false">
      <c r="A204" s="0" t="n">
        <v>203</v>
      </c>
      <c r="B204" s="15" t="s">
        <v>107</v>
      </c>
      <c r="C204" s="16" t="s">
        <v>108</v>
      </c>
      <c r="D204" s="0" t="s">
        <v>147</v>
      </c>
      <c r="E204" s="0" t="n">
        <v>8</v>
      </c>
      <c r="F204" s="0" t="n">
        <v>13.1</v>
      </c>
      <c r="G204" s="0" t="n">
        <v>0.4</v>
      </c>
      <c r="H204" s="0" t="n">
        <v>2.5</v>
      </c>
      <c r="I204" s="0" t="n">
        <v>0.4</v>
      </c>
      <c r="J204" s="0" t="n">
        <v>5.748</v>
      </c>
      <c r="K204" s="0" t="n">
        <v>0.091</v>
      </c>
      <c r="L204" s="0" t="n">
        <v>1.4</v>
      </c>
      <c r="M204" s="0" t="n">
        <v>24.7</v>
      </c>
      <c r="N204" s="0" t="n">
        <v>0</v>
      </c>
      <c r="O204" s="0" t="n">
        <v>526</v>
      </c>
      <c r="P204" s="0" t="n">
        <v>48000</v>
      </c>
      <c r="AC204" s="0" t="n">
        <v>5.724</v>
      </c>
      <c r="AD204" s="0" t="n">
        <v>0.027</v>
      </c>
      <c r="AE204" s="0" t="n">
        <v>5.606</v>
      </c>
      <c r="AF204" s="0" t="n">
        <v>0.082</v>
      </c>
      <c r="AG204" s="0" t="n">
        <v>0.072</v>
      </c>
      <c r="AH204" s="0" t="n">
        <v>3.6</v>
      </c>
      <c r="AJ204" s="0" t="n">
        <v>2000</v>
      </c>
      <c r="BF204" s="0" t="n">
        <f aca="false">IF(E204&lt;11,-3.6797*E204^2+48.115*E204-53.83,280.92*EXP(-0.2027*E204))</f>
        <v>95.5892</v>
      </c>
      <c r="BG204" s="1" t="n">
        <f aca="false">32.208*LN(F204)+21.438</f>
        <v>104.29669471051</v>
      </c>
      <c r="BH204" s="1" t="n">
        <f aca="false">IF(G204&lt;=2, -10*G204+100, 88.958*EXP(-0.0755*G204))</f>
        <v>96</v>
      </c>
      <c r="BI204" s="1" t="n">
        <f aca="false">IF(I204&lt;=100, 0.0053*(I204)^2-1.0332*I204+100.76, 122.82*EXP(-0.0092*I204))</f>
        <v>100.347568</v>
      </c>
      <c r="BJ204" s="0" t="n">
        <f aca="false">IF(P204&lt;=1000, -6.942*LN(P204)+107.59, -36.304*LN(P204)+310.72)</f>
        <v>-80.5992291481676</v>
      </c>
      <c r="BK204" s="0" t="e">
        <f aca="false">BF204^0.04*BG204^0.22*BH204^0.51*BI204^0.06*BJ204^0.17</f>
        <v>#NUM!</v>
      </c>
      <c r="BL204" s="0" t="e">
        <f aca="false">IF(BK204&gt;=90, "Very Good", IF(BK204&gt;=80, "Good", IF(BK204&gt;=70, "Slightly Good", IF(BK204&gt;=60, "Average", IF(BK204&gt;=50, "Slightly Poor", IF(BK204&gt;=40, "Poor", "Very Poor"))))))</f>
        <v>#NUM!</v>
      </c>
      <c r="BM204" s="2" t="n">
        <f aca="false">IF(P204&lt;=1000, -6.942*LN(P204)+107.59, IF(AND(P204&gt;1000, P204&lt;=5213),-36.304*LN(P204)+310.72, IF(P204&gt;5213, 10)))</f>
        <v>10</v>
      </c>
      <c r="BN204" s="2" t="n">
        <f aca="false">BF204^0.04*BG204^0.22*BH204^0.51*BI204^0.06*BM204^0.17</f>
        <v>66.7243901333145</v>
      </c>
      <c r="BO204" s="3" t="str">
        <f aca="false">IF(BN204&gt;=90, "Very Good", IF(BN204&gt;=80, "Good", IF(BN204&gt;=70, "Slightly Good", IF(BN204&gt;=60, "Average", IF(BN204&gt;=50, "Slightly Poor", IF(BN204&gt;=40, "Poor", "Very Poor"))))))</f>
        <v>Average</v>
      </c>
      <c r="BP204" s="2" t="n">
        <f aca="false">IF(AJ204&lt;=1000, -6.942*LN(AJ204)+107.59, IF(AND(AJ204&gt;1000, AJ204&lt;=5213),-36.304*LN(AJ204)+310.72, IF(AJ204&gt;5213, 10)))</f>
        <v>34.7768371087843</v>
      </c>
      <c r="BQ204" s="2" t="n">
        <f aca="false">BF204^0.04*BG204^0.22*BH204^0.51*BI204^0.06*BP204^0.17</f>
        <v>82.4715062966316</v>
      </c>
      <c r="BR204" s="0" t="str">
        <f aca="false">IF(BQ204&gt;=90, "Very Good", IF(BQ204&gt;=80, "Good", IF(BQ204&gt;=70, "Slightly Good", IF(BQ204&gt;=60, "Average", IF(BQ204&gt;=50, "Slightly Poor", IF(BQ204&gt;=40, "Poor", "Very Poor"))))))</f>
        <v>Good</v>
      </c>
      <c r="BT204" s="2" t="n">
        <f aca="false">9.81*LN(AH204)+30.6</f>
        <v>43.1659610239829</v>
      </c>
      <c r="BU204" s="0" t="str">
        <f aca="false">IF(BT204&lt;30, "Clean water", IF(AND(BT204&gt;=30, BT204&lt;40), "Hypolimia", IF(AND(BT204&gt;=40,BT204&lt;50), "Mesotrophic", IF(AND(BT204&gt;=50, BT204&lt;70), "Eutrophic", IF(BT204&gt;70,"Hypertrophic")))))</f>
        <v>Mesotrophic</v>
      </c>
      <c r="CM204" s="0" t="n">
        <f aca="false">IF(G204&gt;H204,1,0)</f>
        <v>0</v>
      </c>
      <c r="CO204" s="17" t="n">
        <f aca="false">14.652-0.41022*M204+0.007991*M204*M204-0.000077774*M204*M204*M204</f>
        <v>8.222801440398</v>
      </c>
      <c r="CP204" s="1" t="n">
        <f aca="false">F204/CO204*100</f>
        <v>159.313101440595</v>
      </c>
    </row>
    <row r="205" customFormat="false" ht="12.5" hidden="false" customHeight="false" outlineLevel="0" collapsed="false">
      <c r="A205" s="0" t="n">
        <v>204</v>
      </c>
      <c r="B205" s="15" t="s">
        <v>109</v>
      </c>
      <c r="C205" s="16" t="s">
        <v>110</v>
      </c>
      <c r="D205" s="0" t="s">
        <v>147</v>
      </c>
      <c r="E205" s="0" t="n">
        <v>7.5</v>
      </c>
      <c r="F205" s="0" t="n">
        <v>10.6</v>
      </c>
      <c r="G205" s="0" t="n">
        <v>2.7</v>
      </c>
      <c r="H205" s="0" t="n">
        <v>5.3</v>
      </c>
      <c r="I205" s="0" t="n">
        <v>6.1</v>
      </c>
      <c r="J205" s="0" t="n">
        <v>6.888</v>
      </c>
      <c r="K205" s="0" t="n">
        <v>0.1</v>
      </c>
      <c r="L205" s="0" t="n">
        <v>3.3</v>
      </c>
      <c r="M205" s="0" t="n">
        <v>25.7</v>
      </c>
      <c r="O205" s="0" t="n">
        <v>425</v>
      </c>
      <c r="AC205" s="0" t="n">
        <v>5.813</v>
      </c>
      <c r="AD205" s="0" t="n">
        <v>0.354</v>
      </c>
      <c r="AE205" s="0" t="n">
        <v>4.585</v>
      </c>
      <c r="AF205" s="0" t="n">
        <v>0.053</v>
      </c>
      <c r="AG205" s="0" t="n">
        <v>0.03</v>
      </c>
      <c r="BD205" s="0" t="n">
        <v>3.506</v>
      </c>
      <c r="BF205" s="0" t="n">
        <f aca="false">IF(E205&lt;11,-3.6797*E205^2+48.115*E205-53.83,280.92*EXP(-0.2027*E205))</f>
        <v>100.049375</v>
      </c>
      <c r="BG205" s="1" t="n">
        <f aca="false">32.208*LN(F205)+21.438</f>
        <v>97.4763856680092</v>
      </c>
      <c r="BH205" s="1" t="n">
        <f aca="false">IF(G205&lt;=2, -10*G205+100, 88.958*EXP(-0.0755*G205))</f>
        <v>72.5527837174588</v>
      </c>
      <c r="BI205" s="1" t="n">
        <f aca="false">IF(I205&lt;=100, 0.0053*(I205)^2-1.0332*I205+100.76, 122.82*EXP(-0.0092*I205))</f>
        <v>94.654693</v>
      </c>
      <c r="BJ205" s="0" t="e">
        <f aca="false">IF(P205&lt;=1000, -6.942*LN(P205)+107.59, -36.304*LN(P205)+310.72)</f>
        <v>#VALUE!</v>
      </c>
      <c r="BK205" s="0" t="e">
        <f aca="false">BF205^0.04*BG205^0.22*BH205^0.51*BI205^0.06*BJ205^0.17</f>
        <v>#VALUE!</v>
      </c>
      <c r="BL205" s="0" t="e">
        <f aca="false">IF(BK205&gt;=90, "Very Good", IF(BK205&gt;=80, "Good", IF(BK205&gt;=70, "Slightly Good", IF(BK205&gt;=60, "Average", IF(BK205&gt;=50, "Slightly Poor", IF(BK205&gt;=40, "Poor", "Very Poor"))))))</f>
        <v>#VALUE!</v>
      </c>
      <c r="BM205" s="2" t="e">
        <f aca="false">IF(P205&lt;=1000, -6.942*LN(P205)+107.59, IF(AND(P205&gt;1000, P205&lt;=5213),-36.304*LN(P205)+310.72, IF(P205&gt;5213, 10)))</f>
        <v>#VALUE!</v>
      </c>
      <c r="BN205" s="2" t="e">
        <f aca="false">BF205^0.04*BG205^0.22*BH205^0.51*BI205^0.06*BM205^0.17</f>
        <v>#VALUE!</v>
      </c>
      <c r="BO205" s="3" t="e">
        <f aca="false">IF(BN205&gt;=90, "Very Good", IF(BN205&gt;=80, "Good", IF(BN205&gt;=70, "Slightly Good", IF(BN205&gt;=60, "Average", IF(BN205&gt;=50, "Slightly Poor", IF(BN205&gt;=40, "Poor", "Very Poor"))))))</f>
        <v>#VALUE!</v>
      </c>
      <c r="BP205" s="2" t="e">
        <f aca="false">IF(AJ205&lt;=1000, -6.942*LN(AJ205)+107.59, IF(AND(AJ205&gt;1000, AJ205&lt;=5213),-36.304*LN(AJ205)+310.72, IF(AJ205&gt;5213, 10)))</f>
        <v>#VALUE!</v>
      </c>
      <c r="BQ205" s="2" t="e">
        <f aca="false">BF205^0.04*BG205^0.22*BH205^0.51*BI205^0.06*BP205^0.17</f>
        <v>#VALUE!</v>
      </c>
      <c r="BR205" s="0" t="e">
        <f aca="false">IF(BQ205&gt;=90, "Very Good", IF(BQ205&gt;=80, "Good", IF(BQ205&gt;=70, "Slightly Good", IF(BQ205&gt;=60, "Average", IF(BQ205&gt;=50, "Slightly Poor", IF(BQ205&gt;=40, "Poor", "Very Poor"))))))</f>
        <v>#VALUE!</v>
      </c>
      <c r="BT205" s="2" t="e">
        <f aca="false">9.81*LN(AH205)+30.6</f>
        <v>#VALUE!</v>
      </c>
      <c r="BU205" s="0" t="e">
        <f aca="false">IF(BT205&lt;30, "Clean water", IF(AND(BT205&gt;=30, BT205&lt;40), "Hypolimia", IF(AND(BT205&gt;=40,BT205&lt;50), "Mesotrophic", IF(AND(BT205&gt;=50, BT205&lt;70), "Eutrophic", IF(BT205&gt;70,"Hypertrophic")))))</f>
        <v>#VALUE!</v>
      </c>
      <c r="CM205" s="0" t="n">
        <f aca="false">IF(G205&gt;H205,1,0)</f>
        <v>0</v>
      </c>
      <c r="CO205" s="17" t="n">
        <f aca="false">14.652-0.41022*M205+0.007991*M205*M205-0.000077774*M205*M205*M205</f>
        <v>8.067139594018</v>
      </c>
      <c r="CP205" s="1" t="n">
        <f aca="false">F205/CO205*100</f>
        <v>131.397255203817</v>
      </c>
    </row>
    <row r="206" customFormat="false" ht="12.5" hidden="false" customHeight="false" outlineLevel="0" collapsed="false">
      <c r="A206" s="0" t="n">
        <v>205</v>
      </c>
      <c r="B206" s="15" t="s">
        <v>111</v>
      </c>
      <c r="C206" s="16" t="s">
        <v>112</v>
      </c>
      <c r="D206" s="0" t="s">
        <v>147</v>
      </c>
      <c r="E206" s="0" t="n">
        <v>7.7</v>
      </c>
      <c r="F206" s="0" t="n">
        <v>10.9</v>
      </c>
      <c r="G206" s="0" t="n">
        <v>1</v>
      </c>
      <c r="H206" s="0" t="n">
        <v>3.2</v>
      </c>
      <c r="I206" s="0" t="n">
        <v>1.7</v>
      </c>
      <c r="J206" s="0" t="n">
        <v>5.811</v>
      </c>
      <c r="K206" s="0" t="n">
        <v>0.083</v>
      </c>
      <c r="L206" s="0" t="n">
        <v>2.4</v>
      </c>
      <c r="M206" s="0" t="n">
        <v>25.3</v>
      </c>
      <c r="N206" s="0" t="n">
        <v>0</v>
      </c>
      <c r="O206" s="0" t="n">
        <v>404</v>
      </c>
      <c r="P206" s="0" t="n">
        <v>80000</v>
      </c>
      <c r="AC206" s="0" t="n">
        <v>5.791</v>
      </c>
      <c r="AD206" s="0" t="n">
        <v>0.38</v>
      </c>
      <c r="AE206" s="0" t="n">
        <v>5.238</v>
      </c>
      <c r="AF206" s="0" t="n">
        <v>0.083</v>
      </c>
      <c r="AG206" s="0" t="n">
        <v>0.059</v>
      </c>
      <c r="AH206" s="0" t="n">
        <v>2.7</v>
      </c>
      <c r="AJ206" s="0" t="n">
        <v>3000</v>
      </c>
      <c r="BF206" s="0" t="n">
        <f aca="false">IF(E206&lt;11,-3.6797*E206^2+48.115*E206-53.83,280.92*EXP(-0.2027*E206))</f>
        <v>98.486087</v>
      </c>
      <c r="BG206" s="1" t="n">
        <f aca="false">32.208*LN(F206)+21.438</f>
        <v>98.375271915684</v>
      </c>
      <c r="BH206" s="1" t="n">
        <f aca="false">IF(G206&lt;=2, -10*G206+100, 88.958*EXP(-0.0755*G206))</f>
        <v>90</v>
      </c>
      <c r="BI206" s="1" t="n">
        <f aca="false">IF(I206&lt;=100, 0.0053*(I206)^2-1.0332*I206+100.76, 122.82*EXP(-0.0092*I206))</f>
        <v>99.018877</v>
      </c>
      <c r="BJ206" s="0" t="n">
        <f aca="false">IF(P206&lt;=1000, -6.942*LN(P206)+107.59, -36.304*LN(P206)+310.72)</f>
        <v>-99.1442425933681</v>
      </c>
      <c r="BK206" s="0" t="e">
        <f aca="false">BF206^0.04*BG206^0.22*BH206^0.51*BI206^0.06*BJ206^0.17</f>
        <v>#NUM!</v>
      </c>
      <c r="BL206" s="0" t="e">
        <f aca="false">IF(BK206&gt;=90, "Very Good", IF(BK206&gt;=80, "Good", IF(BK206&gt;=70, "Slightly Good", IF(BK206&gt;=60, "Average", IF(BK206&gt;=50, "Slightly Poor", IF(BK206&gt;=40, "Poor", "Very Poor"))))))</f>
        <v>#NUM!</v>
      </c>
      <c r="BM206" s="2" t="n">
        <f aca="false">IF(P206&lt;=1000, -6.942*LN(P206)+107.59, IF(AND(P206&gt;1000, P206&lt;=5213),-36.304*LN(P206)+310.72, IF(P206&gt;5213, 10)))</f>
        <v>10</v>
      </c>
      <c r="BN206" s="2" t="n">
        <f aca="false">BF206^0.04*BG206^0.22*BH206^0.51*BI206^0.06*BM206^0.17</f>
        <v>63.7641629545863</v>
      </c>
      <c r="BO206" s="3" t="str">
        <f aca="false">IF(BN206&gt;=90, "Very Good", IF(BN206&gt;=80, "Good", IF(BN206&gt;=70, "Slightly Good", IF(BN206&gt;=60, "Average", IF(BN206&gt;=50, "Slightly Poor", IF(BN206&gt;=40, "Poor", "Very Poor"))))))</f>
        <v>Average</v>
      </c>
      <c r="BP206" s="2" t="n">
        <f aca="false">IF(AJ206&lt;=1000, -6.942*LN(AJ206)+107.59, IF(AND(AJ206&gt;1000, AJ206&lt;=5213),-36.304*LN(AJ206)+310.72, IF(AJ206&gt;5213, 10)))</f>
        <v>20.0568318240255</v>
      </c>
      <c r="BQ206" s="2" t="n">
        <f aca="false">BF206^0.04*BG206^0.22*BH206^0.51*BI206^0.06*BP206^0.17</f>
        <v>71.7730264660287</v>
      </c>
      <c r="BR206" s="0" t="str">
        <f aca="false">IF(BQ206&gt;=90, "Very Good", IF(BQ206&gt;=80, "Good", IF(BQ206&gt;=70, "Slightly Good", IF(BQ206&gt;=60, "Average", IF(BQ206&gt;=50, "Slightly Poor", IF(BQ206&gt;=40, "Poor", "Very Poor"))))))</f>
        <v>Slightly Good</v>
      </c>
      <c r="BT206" s="2" t="n">
        <f aca="false">9.81*LN(AH206)+30.6</f>
        <v>40.3437998932309</v>
      </c>
      <c r="BU206" s="0" t="str">
        <f aca="false">IF(BT206&lt;30, "Clean water", IF(AND(BT206&gt;=30, BT206&lt;40), "Hypolimia", IF(AND(BT206&gt;=40,BT206&lt;50), "Mesotrophic", IF(AND(BT206&gt;=50, BT206&lt;70), "Eutrophic", IF(BT206&gt;70,"Hypertrophic")))))</f>
        <v>Mesotrophic</v>
      </c>
      <c r="CM206" s="0" t="n">
        <f aca="false">IF(G206&gt;H206,1,0)</f>
        <v>0</v>
      </c>
      <c r="CO206" s="17" t="n">
        <f aca="false">14.652-0.41022*M206+0.007991*M206*M206-0.000077774*M206*M206*M206</f>
        <v>8.128899490602</v>
      </c>
      <c r="CP206" s="1" t="n">
        <f aca="false">F206/CO206*100</f>
        <v>134.089491604635</v>
      </c>
    </row>
    <row r="207" customFormat="false" ht="12.5" hidden="false" customHeight="false" outlineLevel="0" collapsed="false">
      <c r="A207" s="0" t="n">
        <v>206</v>
      </c>
      <c r="B207" s="15" t="s">
        <v>113</v>
      </c>
      <c r="C207" s="16" t="s">
        <v>114</v>
      </c>
      <c r="D207" s="0" t="s">
        <v>147</v>
      </c>
      <c r="E207" s="0" t="n">
        <v>7.9</v>
      </c>
      <c r="F207" s="0" t="n">
        <v>10.6</v>
      </c>
      <c r="G207" s="0" t="n">
        <v>0.8</v>
      </c>
      <c r="H207" s="0" t="n">
        <v>4.2</v>
      </c>
      <c r="I207" s="0" t="n">
        <v>4.5</v>
      </c>
      <c r="J207" s="0" t="n">
        <v>5.294</v>
      </c>
      <c r="K207" s="0" t="n">
        <v>0.074</v>
      </c>
      <c r="L207" s="0" t="n">
        <v>2.4</v>
      </c>
      <c r="M207" s="0" t="n">
        <v>25.1</v>
      </c>
      <c r="N207" s="0" t="n">
        <v>0</v>
      </c>
      <c r="O207" s="0" t="n">
        <v>404</v>
      </c>
      <c r="P207" s="0" t="n">
        <v>80000</v>
      </c>
      <c r="AC207" s="0" t="n">
        <v>5.244</v>
      </c>
      <c r="AD207" s="0" t="n">
        <v>0.157</v>
      </c>
      <c r="AE207" s="0" t="n">
        <v>4.962</v>
      </c>
      <c r="AF207" s="0" t="n">
        <v>0.063</v>
      </c>
      <c r="AG207" s="0" t="n">
        <v>0.049</v>
      </c>
      <c r="AH207" s="0" t="n">
        <v>5.7</v>
      </c>
      <c r="AJ207" s="0" t="n">
        <v>6000</v>
      </c>
      <c r="BF207" s="0" t="n">
        <f aca="false">IF(E207&lt;11,-3.6797*E207^2+48.115*E207-53.83,280.92*EXP(-0.2027*E207))</f>
        <v>96.6284230000001</v>
      </c>
      <c r="BG207" s="1" t="n">
        <f aca="false">32.208*LN(F207)+21.438</f>
        <v>97.4763856680092</v>
      </c>
      <c r="BH207" s="1" t="n">
        <f aca="false">IF(G207&lt;=2, -10*G207+100, 88.958*EXP(-0.0755*G207))</f>
        <v>92</v>
      </c>
      <c r="BI207" s="1" t="n">
        <f aca="false">IF(I207&lt;=100, 0.0053*(I207)^2-1.0332*I207+100.76, 122.82*EXP(-0.0092*I207))</f>
        <v>96.217925</v>
      </c>
      <c r="BJ207" s="0" t="n">
        <f aca="false">IF(P207&lt;=1000, -6.942*LN(P207)+107.59, -36.304*LN(P207)+310.72)</f>
        <v>-99.1442425933681</v>
      </c>
      <c r="BK207" s="0" t="e">
        <f aca="false">BF207^0.04*BG207^0.22*BH207^0.51*BI207^0.06*BJ207^0.17</f>
        <v>#NUM!</v>
      </c>
      <c r="BL207" s="0" t="e">
        <f aca="false">IF(BK207&gt;=90, "Very Good", IF(BK207&gt;=80, "Good", IF(BK207&gt;=70, "Slightly Good", IF(BK207&gt;=60, "Average", IF(BK207&gt;=50, "Slightly Poor", IF(BK207&gt;=40, "Poor", "Very Poor"))))))</f>
        <v>#NUM!</v>
      </c>
      <c r="BM207" s="2" t="n">
        <f aca="false">IF(P207&lt;=1000, -6.942*LN(P207)+107.59, IF(AND(P207&gt;1000, P207&lt;=5213),-36.304*LN(P207)+310.72, IF(P207&gt;5213, 10)))</f>
        <v>10</v>
      </c>
      <c r="BN207" s="2" t="n">
        <f aca="false">BF207^0.04*BG207^0.22*BH207^0.51*BI207^0.06*BM207^0.17</f>
        <v>64.1932285425899</v>
      </c>
      <c r="BO207" s="3" t="str">
        <f aca="false">IF(BN207&gt;=90, "Very Good", IF(BN207&gt;=80, "Good", IF(BN207&gt;=70, "Slightly Good", IF(BN207&gt;=60, "Average", IF(BN207&gt;=50, "Slightly Poor", IF(BN207&gt;=40, "Poor", "Very Poor"))))))</f>
        <v>Average</v>
      </c>
      <c r="BP207" s="2" t="n">
        <f aca="false">IF(AJ207&lt;=1000, -6.942*LN(AJ207)+107.59, IF(AND(AJ207&gt;1000, AJ207&lt;=5213),-36.304*LN(AJ207)+310.72, IF(AJ207&gt;5213, 10)))</f>
        <v>10</v>
      </c>
      <c r="BQ207" s="2" t="n">
        <f aca="false">BF207^0.04*BG207^0.22*BH207^0.51*BI207^0.06*BP207^0.17</f>
        <v>64.1932285425899</v>
      </c>
      <c r="BR207" s="0" t="str">
        <f aca="false">IF(BQ207&gt;=90, "Very Good", IF(BQ207&gt;=80, "Good", IF(BQ207&gt;=70, "Slightly Good", IF(BQ207&gt;=60, "Average", IF(BQ207&gt;=50, "Slightly Poor", IF(BQ207&gt;=40, "Poor", "Very Poor"))))))</f>
        <v>Average</v>
      </c>
      <c r="BT207" s="2" t="n">
        <f aca="false">9.81*LN(AH207)+30.6</f>
        <v>47.6739731751854</v>
      </c>
      <c r="BU207" s="0" t="str">
        <f aca="false">IF(BT207&lt;30, "Clean water", IF(AND(BT207&gt;=30, BT207&lt;40), "Hypolimia", IF(AND(BT207&gt;=40,BT207&lt;50), "Mesotrophic", IF(AND(BT207&gt;=50, BT207&lt;70), "Eutrophic", IF(BT207&gt;70,"Hypertrophic")))))</f>
        <v>Mesotrophic</v>
      </c>
      <c r="CM207" s="0" t="n">
        <f aca="false">IF(G207&gt;H207,1,0)</f>
        <v>0</v>
      </c>
      <c r="CO207" s="17" t="n">
        <f aca="false">14.652-0.41022*M207+0.007991*M207*M207-0.000077774*M207*M207*M207</f>
        <v>8.160028126726</v>
      </c>
      <c r="CP207" s="1" t="n">
        <f aca="false">F207/CO207*100</f>
        <v>129.901513026438</v>
      </c>
    </row>
    <row r="208" customFormat="false" ht="12.5" hidden="false" customHeight="false" outlineLevel="0" collapsed="false">
      <c r="A208" s="0" t="n">
        <v>207</v>
      </c>
      <c r="B208" s="15" t="s">
        <v>115</v>
      </c>
      <c r="C208" s="16" t="s">
        <v>116</v>
      </c>
      <c r="D208" s="0" t="s">
        <v>147</v>
      </c>
      <c r="E208" s="0" t="n">
        <v>7.2</v>
      </c>
      <c r="F208" s="0" t="n">
        <v>5.8</v>
      </c>
      <c r="G208" s="0" t="n">
        <v>4.4</v>
      </c>
      <c r="H208" s="0" t="n">
        <v>7.8</v>
      </c>
      <c r="I208" s="0" t="n">
        <v>2.3</v>
      </c>
      <c r="J208" s="0" t="n">
        <v>11.592</v>
      </c>
      <c r="K208" s="0" t="n">
        <v>0.215</v>
      </c>
      <c r="L208" s="0" t="n">
        <v>3.9</v>
      </c>
      <c r="M208" s="0" t="n">
        <v>27.1</v>
      </c>
      <c r="N208" s="0" t="n">
        <v>0</v>
      </c>
      <c r="O208" s="0" t="n">
        <v>494</v>
      </c>
      <c r="P208" s="0" t="n">
        <v>1100000</v>
      </c>
      <c r="AC208" s="0" t="n">
        <v>11.539</v>
      </c>
      <c r="AD208" s="0" t="n">
        <v>6.453</v>
      </c>
      <c r="AE208" s="0" t="n">
        <v>5.063</v>
      </c>
      <c r="AF208" s="0" t="n">
        <v>0.164</v>
      </c>
      <c r="AG208" s="0" t="n">
        <v>0.139</v>
      </c>
      <c r="AH208" s="0" t="n">
        <v>4</v>
      </c>
      <c r="AJ208" s="0" t="n">
        <v>90000</v>
      </c>
      <c r="BF208" s="0" t="n">
        <f aca="false">IF(E208&lt;11,-3.6797*E208^2+48.115*E208-53.83,280.92*EXP(-0.2027*E208))</f>
        <v>101.842352</v>
      </c>
      <c r="BG208" s="1" t="n">
        <f aca="false">32.208*LN(F208)+21.438</f>
        <v>78.0550878085269</v>
      </c>
      <c r="BH208" s="1" t="n">
        <f aca="false">IF(G208&lt;=2, -10*G208+100, 88.958*EXP(-0.0755*G208))</f>
        <v>63.8134732954719</v>
      </c>
      <c r="BI208" s="1" t="n">
        <f aca="false">IF(I208&lt;=100, 0.0053*(I208)^2-1.0332*I208+100.76, 122.82*EXP(-0.0092*I208))</f>
        <v>98.411677</v>
      </c>
      <c r="BJ208" s="0" t="n">
        <f aca="false">IF(P208&lt;=1000, -6.942*LN(P208)+107.59, -36.304*LN(P208)+310.72)</f>
        <v>-194.298436063951</v>
      </c>
      <c r="BK208" s="0" t="e">
        <f aca="false">BF208^0.04*BG208^0.22*BH208^0.51*BI208^0.06*BJ208^0.17</f>
        <v>#NUM!</v>
      </c>
      <c r="BL208" s="0" t="e">
        <f aca="false">IF(BK208&gt;=90, "Very Good", IF(BK208&gt;=80, "Good", IF(BK208&gt;=70, "Slightly Good", IF(BK208&gt;=60, "Average", IF(BK208&gt;=50, "Slightly Poor", IF(BK208&gt;=40, "Poor", "Very Poor"))))))</f>
        <v>#NUM!</v>
      </c>
      <c r="BM208" s="2" t="n">
        <f aca="false">IF(P208&lt;=1000, -6.942*LN(P208)+107.59, IF(AND(P208&gt;1000, P208&lt;=5213),-36.304*LN(P208)+310.72, IF(P208&gt;5213, 10)))</f>
        <v>10</v>
      </c>
      <c r="BN208" s="2" t="n">
        <f aca="false">BF208^0.04*BG208^0.22*BH208^0.51*BI208^0.06*BM208^0.17</f>
        <v>50.9018442756584</v>
      </c>
      <c r="BO208" s="3" t="str">
        <f aca="false">IF(BN208&gt;=90, "Very Good", IF(BN208&gt;=80, "Good", IF(BN208&gt;=70, "Slightly Good", IF(BN208&gt;=60, "Average", IF(BN208&gt;=50, "Slightly Poor", IF(BN208&gt;=40, "Poor", "Very Poor"))))))</f>
        <v>Slightly Poor</v>
      </c>
      <c r="BP208" s="2" t="n">
        <f aca="false">IF(AJ208&lt;=1000, -6.942*LN(AJ208)+107.59, IF(AND(AJ208&gt;1000, AJ208&lt;=5213),-36.304*LN(AJ208)+310.72, IF(AJ208&gt;5213, 10)))</f>
        <v>10</v>
      </c>
      <c r="BQ208" s="2" t="n">
        <f aca="false">BF208^0.04*BG208^0.22*BH208^0.51*BI208^0.06*BP208^0.17</f>
        <v>50.9018442756584</v>
      </c>
      <c r="BR208" s="0" t="str">
        <f aca="false">IF(BQ208&gt;=90, "Very Good", IF(BQ208&gt;=80, "Good", IF(BQ208&gt;=70, "Slightly Good", IF(BQ208&gt;=60, "Average", IF(BQ208&gt;=50, "Slightly Poor", IF(BQ208&gt;=40, "Poor", "Very Poor"))))))</f>
        <v>Slightly Poor</v>
      </c>
      <c r="BT208" s="2" t="n">
        <f aca="false">9.81*LN(AH208)+30.6</f>
        <v>44.1995476825861</v>
      </c>
      <c r="BU208" s="0" t="str">
        <f aca="false">IF(BT208&lt;30, "Clean water", IF(AND(BT208&gt;=30, BT208&lt;40), "Hypolimia", IF(AND(BT208&gt;=40,BT208&lt;50), "Mesotrophic", IF(AND(BT208&gt;=50, BT208&lt;70), "Eutrophic", IF(BT208&gt;70,"Hypertrophic")))))</f>
        <v>Mesotrophic</v>
      </c>
      <c r="CM208" s="0" t="n">
        <f aca="false">IF(G208&gt;H208,1,0)</f>
        <v>0</v>
      </c>
      <c r="CO208" s="17" t="n">
        <f aca="false">14.652-0.41022*M208+0.007991*M208*M208-0.000077774*M208*M208*M208</f>
        <v>7.855810419486</v>
      </c>
      <c r="CP208" s="1" t="n">
        <f aca="false">F208/CO208*100</f>
        <v>73.8307022482792</v>
      </c>
    </row>
    <row r="209" customFormat="false" ht="12.5" hidden="false" customHeight="false" outlineLevel="0" collapsed="false">
      <c r="A209" s="0" t="n">
        <v>208</v>
      </c>
      <c r="B209" s="15" t="s">
        <v>117</v>
      </c>
      <c r="C209" s="16" t="s">
        <v>118</v>
      </c>
      <c r="D209" s="0" t="s">
        <v>147</v>
      </c>
      <c r="E209" s="0" t="n">
        <v>7.6</v>
      </c>
      <c r="F209" s="0" t="n">
        <v>9.8</v>
      </c>
      <c r="G209" s="0" t="n">
        <v>0.2</v>
      </c>
      <c r="H209" s="0" t="n">
        <v>2.6</v>
      </c>
      <c r="I209" s="0" t="n">
        <v>1.8</v>
      </c>
      <c r="J209" s="0" t="n">
        <v>2.714</v>
      </c>
      <c r="K209" s="0" t="n">
        <v>0.014</v>
      </c>
      <c r="L209" s="0" t="n">
        <v>1.4</v>
      </c>
      <c r="M209" s="0" t="n">
        <v>21.4</v>
      </c>
      <c r="N209" s="0" t="n">
        <v>0</v>
      </c>
      <c r="O209" s="0" t="n">
        <v>176</v>
      </c>
      <c r="P209" s="0" t="n">
        <v>300</v>
      </c>
      <c r="AC209" s="0" t="n">
        <v>2.696</v>
      </c>
      <c r="AD209" s="0" t="n">
        <v>0.018</v>
      </c>
      <c r="AE209" s="0" t="n">
        <v>2.668</v>
      </c>
      <c r="AF209" s="0" t="n">
        <v>0.009</v>
      </c>
      <c r="AG209" s="0" t="n">
        <v>0.002</v>
      </c>
      <c r="AH209" s="0" t="n">
        <v>0.3</v>
      </c>
      <c r="AJ209" s="0" t="n">
        <v>21</v>
      </c>
      <c r="BF209" s="0" t="n">
        <f aca="false">IF(E209&lt;11,-3.6797*E209^2+48.115*E209-53.83,280.92*EXP(-0.2027*E209))</f>
        <v>99.304528</v>
      </c>
      <c r="BG209" s="1" t="n">
        <f aca="false">32.208*LN(F209)+21.438</f>
        <v>94.9489718778696</v>
      </c>
      <c r="BH209" s="1" t="n">
        <f aca="false">IF(G209&lt;=2, -10*G209+100, 88.958*EXP(-0.0755*G209))</f>
        <v>98</v>
      </c>
      <c r="BI209" s="1" t="n">
        <f aca="false">IF(I209&lt;=100, 0.0053*(I209)^2-1.0332*I209+100.76, 122.82*EXP(-0.0092*I209))</f>
        <v>98.917412</v>
      </c>
      <c r="BJ209" s="0" t="n">
        <f aca="false">IF(P209&lt;=1000, -6.942*LN(P209)+107.59, -36.304*LN(P209)+310.72)</f>
        <v>67.9943420609366</v>
      </c>
      <c r="BK209" s="0" t="n">
        <f aca="false">BF209^0.04*BG209^0.22*BH209^0.51*BI209^0.06*BJ209^0.17</f>
        <v>91.5563890410103</v>
      </c>
      <c r="BL209" s="0" t="str">
        <f aca="false">IF(BK209&gt;=90, "Very Good", IF(BK209&gt;=80, "Good", IF(BK209&gt;=70, "Slightly Good", IF(BK209&gt;=60, "Average", IF(BK209&gt;=50, "Slightly Poor", IF(BK209&gt;=40, "Poor", "Very Poor"))))))</f>
        <v>Very Good</v>
      </c>
      <c r="BM209" s="2" t="n">
        <f aca="false">IF(P209&lt;=1000, -6.942*LN(P209)+107.59, IF(AND(P209&gt;1000, P209&lt;=5213),-36.304*LN(P209)+310.72, IF(P209&gt;5213, 10)))</f>
        <v>67.9943420609366</v>
      </c>
      <c r="BN209" s="2" t="n">
        <f aca="false">BF209^0.04*BG209^0.22*BH209^0.51*BI209^0.06*BM209^0.17</f>
        <v>91.5563890410103</v>
      </c>
      <c r="BO209" s="3" t="str">
        <f aca="false">IF(BN209&gt;=90, "Very Good", IF(BN209&gt;=80, "Good", IF(BN209&gt;=70, "Slightly Good", IF(BN209&gt;=60, "Average", IF(BN209&gt;=50, "Slightly Poor", IF(BN209&gt;=40, "Poor", "Very Poor"))))))</f>
        <v>Very Good</v>
      </c>
      <c r="BP209" s="2" t="n">
        <f aca="false">IF(AJ209&lt;=1000, -6.942*LN(AJ209)+107.59, IF(AND(AJ209&gt;1000, AJ209&lt;=5213),-36.304*LN(AJ209)+310.72, IF(AJ209&gt;5213, 10)))</f>
        <v>86.454925237324</v>
      </c>
      <c r="BQ209" s="2" t="n">
        <f aca="false">BF209^0.04*BG209^0.22*BH209^0.51*BI209^0.06*BP209^0.17</f>
        <v>95.3723622623428</v>
      </c>
      <c r="BR209" s="0" t="str">
        <f aca="false">IF(BQ209&gt;=90, "Very Good", IF(BQ209&gt;=80, "Good", IF(BQ209&gt;=70, "Slightly Good", IF(BQ209&gt;=60, "Average", IF(BQ209&gt;=50, "Slightly Poor", IF(BQ209&gt;=40, "Poor", "Very Poor"))))))</f>
        <v>Very Good</v>
      </c>
      <c r="BT209" s="2" t="n">
        <f aca="false">9.81*LN(AH209)+30.6</f>
        <v>18.7890267895626</v>
      </c>
      <c r="BU209" s="0" t="str">
        <f aca="false">IF(BT209&lt;30, "Clean water", IF(AND(BT209&gt;=30, BT209&lt;40), "Hypolimia", IF(AND(BT209&gt;=40,BT209&lt;50), "Mesotrophic", IF(AND(BT209&gt;=50, BT209&lt;70), "Eutrophic", IF(BT209&gt;70,"Hypertrophic")))))</f>
        <v>Clean water</v>
      </c>
      <c r="CM209" s="0" t="n">
        <f aca="false">IF(G209&gt;H209,1,0)</f>
        <v>0</v>
      </c>
      <c r="CO209" s="17" t="n">
        <f aca="false">14.652-0.41022*M209+0.007991*M209*M209-0.000077774*M209*M209*M209</f>
        <v>8.770638405744</v>
      </c>
      <c r="CP209" s="1" t="n">
        <f aca="false">F209/CO209*100</f>
        <v>111.736450035175</v>
      </c>
    </row>
    <row r="210" customFormat="false" ht="12.5" hidden="false" customHeight="false" outlineLevel="0" collapsed="false">
      <c r="A210" s="0" t="n">
        <v>209</v>
      </c>
      <c r="B210" s="15" t="s">
        <v>119</v>
      </c>
      <c r="C210" s="16" t="s">
        <v>120</v>
      </c>
      <c r="D210" s="0" t="s">
        <v>147</v>
      </c>
      <c r="E210" s="0" t="n">
        <v>8</v>
      </c>
      <c r="F210" s="0" t="n">
        <v>11.3</v>
      </c>
      <c r="G210" s="0" t="n">
        <v>0.7</v>
      </c>
      <c r="H210" s="0" t="n">
        <v>3.3</v>
      </c>
      <c r="I210" s="0" t="n">
        <v>1.2</v>
      </c>
      <c r="J210" s="0" t="n">
        <v>2.822</v>
      </c>
      <c r="K210" s="0" t="n">
        <v>0.037</v>
      </c>
      <c r="L210" s="0" t="n">
        <v>1.6</v>
      </c>
      <c r="M210" s="0" t="n">
        <v>26.6</v>
      </c>
      <c r="N210" s="0" t="n">
        <v>0</v>
      </c>
      <c r="O210" s="0" t="n">
        <v>200</v>
      </c>
      <c r="P210" s="0" t="n">
        <v>6000</v>
      </c>
      <c r="AC210" s="0" t="n">
        <v>2.614</v>
      </c>
      <c r="AD210" s="0" t="n">
        <v>0.029</v>
      </c>
      <c r="AE210" s="0" t="n">
        <v>2.46</v>
      </c>
      <c r="AF210" s="0" t="n">
        <v>0.015</v>
      </c>
      <c r="AG210" s="0" t="n">
        <v>0.011</v>
      </c>
      <c r="AH210" s="0" t="n">
        <v>1.1</v>
      </c>
      <c r="AJ210" s="0" t="n">
        <v>1400</v>
      </c>
      <c r="BF210" s="0" t="n">
        <f aca="false">IF(E210&lt;11,-3.6797*E210^2+48.115*E210-53.83,280.92*EXP(-0.2027*E210))</f>
        <v>95.5892</v>
      </c>
      <c r="BG210" s="1" t="n">
        <f aca="false">32.208*LN(F210)+21.438</f>
        <v>99.5360461899348</v>
      </c>
      <c r="BH210" s="1" t="n">
        <f aca="false">IF(G210&lt;=2, -10*G210+100, 88.958*EXP(-0.0755*G210))</f>
        <v>93</v>
      </c>
      <c r="BI210" s="1" t="n">
        <f aca="false">IF(I210&lt;=100, 0.0053*(I210)^2-1.0332*I210+100.76, 122.82*EXP(-0.0092*I210))</f>
        <v>99.527792</v>
      </c>
      <c r="BJ210" s="0" t="n">
        <f aca="false">IF(P210&lt;=1000, -6.942*LN(P210)+107.59, -36.304*LN(P210)+310.72)</f>
        <v>-5.10718341902276</v>
      </c>
      <c r="BK210" s="0" t="e">
        <f aca="false">BF210^0.04*BG210^0.22*BH210^0.51*BI210^0.06*BJ210^0.17</f>
        <v>#NUM!</v>
      </c>
      <c r="BL210" s="0" t="e">
        <f aca="false">IF(BK210&gt;=90, "Very Good", IF(BK210&gt;=80, "Good", IF(BK210&gt;=70, "Slightly Good", IF(BK210&gt;=60, "Average", IF(BK210&gt;=50, "Slightly Poor", IF(BK210&gt;=40, "Poor", "Very Poor"))))))</f>
        <v>#NUM!</v>
      </c>
      <c r="BM210" s="2" t="n">
        <f aca="false">IF(P210&lt;=1000, -6.942*LN(P210)+107.59, IF(AND(P210&gt;1000, P210&lt;=5213),-36.304*LN(P210)+310.72, IF(P210&gt;5213, 10)))</f>
        <v>10</v>
      </c>
      <c r="BN210" s="2" t="n">
        <f aca="false">BF210^0.04*BG210^0.22*BH210^0.51*BI210^0.06*BM210^0.17</f>
        <v>64.9493791215867</v>
      </c>
      <c r="BO210" s="3" t="str">
        <f aca="false">IF(BN210&gt;=90, "Very Good", IF(BN210&gt;=80, "Good", IF(BN210&gt;=70, "Slightly Good", IF(BN210&gt;=60, "Average", IF(BN210&gt;=50, "Slightly Poor", IF(BN210&gt;=40, "Poor", "Very Poor"))))))</f>
        <v>Average</v>
      </c>
      <c r="BP210" s="2" t="n">
        <f aca="false">IF(AJ210&lt;=1000, -6.942*LN(AJ210)+107.59, IF(AND(AJ210&gt;1000, AJ210&lt;=5213),-36.304*LN(AJ210)+310.72, IF(AJ210&gt;5213, 10)))</f>
        <v>47.725564273536</v>
      </c>
      <c r="BQ210" s="2" t="n">
        <f aca="false">BF210^0.04*BG210^0.22*BH210^0.51*BI210^0.06*BP210^0.17</f>
        <v>84.7154624714074</v>
      </c>
      <c r="BR210" s="0" t="str">
        <f aca="false">IF(BQ210&gt;=90, "Very Good", IF(BQ210&gt;=80, "Good", IF(BQ210&gt;=70, "Slightly Good", IF(BQ210&gt;=60, "Average", IF(BQ210&gt;=50, "Slightly Poor", IF(BQ210&gt;=40, "Poor", "Very Poor"))))))</f>
        <v>Good</v>
      </c>
      <c r="BT210" s="2" t="n">
        <f aca="false">9.81*LN(AH210)+30.6</f>
        <v>31.5349928638804</v>
      </c>
      <c r="BU210" s="0" t="str">
        <f aca="false">IF(BT210&lt;30, "Clean water", IF(AND(BT210&gt;=30, BT210&lt;40), "Hypolimia", IF(AND(BT210&gt;=40,BT210&lt;50), "Mesotrophic", IF(AND(BT210&gt;=50, BT210&lt;70), "Eutrophic", IF(BT210&gt;70,"Hypertrophic")))))</f>
        <v>Hypolimia</v>
      </c>
      <c r="CM210" s="0" t="n">
        <f aca="false">IF(G210&gt;H210,1,0)</f>
        <v>0</v>
      </c>
      <c r="CO210" s="17" t="n">
        <f aca="false">14.652-0.41022*M210+0.007991*M210*M210-0.000077774*M210*M210*M210</f>
        <v>7.930468039696</v>
      </c>
      <c r="CP210" s="1" t="n">
        <f aca="false">F210/CO210*100</f>
        <v>142.48843754792</v>
      </c>
    </row>
    <row r="211" customFormat="false" ht="12.5" hidden="false" customHeight="false" outlineLevel="0" collapsed="false">
      <c r="A211" s="0" t="n">
        <v>210</v>
      </c>
      <c r="B211" s="15" t="s">
        <v>121</v>
      </c>
      <c r="C211" s="16" t="s">
        <v>122</v>
      </c>
      <c r="D211" s="0" t="s">
        <v>147</v>
      </c>
      <c r="E211" s="0" t="n">
        <v>8.3</v>
      </c>
      <c r="F211" s="0" t="n">
        <v>13.4</v>
      </c>
      <c r="G211" s="0" t="n">
        <v>1.5</v>
      </c>
      <c r="H211" s="0" t="n">
        <v>4.1</v>
      </c>
      <c r="I211" s="0" t="n">
        <v>3</v>
      </c>
      <c r="J211" s="0" t="n">
        <v>3.14</v>
      </c>
      <c r="K211" s="0" t="n">
        <v>0.081</v>
      </c>
      <c r="L211" s="0" t="n">
        <v>2.1</v>
      </c>
      <c r="M211" s="0" t="n">
        <v>29.2</v>
      </c>
      <c r="N211" s="0" t="n">
        <v>0</v>
      </c>
      <c r="O211" s="0" t="n">
        <v>280</v>
      </c>
      <c r="P211" s="0" t="n">
        <v>2700</v>
      </c>
      <c r="AC211" s="0" t="n">
        <v>3.047</v>
      </c>
      <c r="AD211" s="0" t="n">
        <v>0.106</v>
      </c>
      <c r="AE211" s="0" t="n">
        <v>2.727</v>
      </c>
      <c r="AF211" s="0" t="n">
        <v>0.06</v>
      </c>
      <c r="AG211" s="0" t="n">
        <v>0.049</v>
      </c>
      <c r="AH211" s="0" t="n">
        <v>21.8</v>
      </c>
      <c r="AJ211" s="0" t="n">
        <v>640</v>
      </c>
      <c r="BF211" s="0" t="n">
        <f aca="false">IF(E211&lt;11,-3.6797*E211^2+48.115*E211-53.83,280.92*EXP(-0.2027*E211))</f>
        <v>92.029967</v>
      </c>
      <c r="BG211" s="1" t="n">
        <f aca="false">32.208*LN(F211)+21.438</f>
        <v>105.025963601667</v>
      </c>
      <c r="BH211" s="1" t="n">
        <f aca="false">IF(G211&lt;=2, -10*G211+100, 88.958*EXP(-0.0755*G211))</f>
        <v>85</v>
      </c>
      <c r="BI211" s="1" t="n">
        <f aca="false">IF(I211&lt;=100, 0.0053*(I211)^2-1.0332*I211+100.76, 122.82*EXP(-0.0092*I211))</f>
        <v>97.7081</v>
      </c>
      <c r="BJ211" s="0" t="n">
        <f aca="false">IF(P211&lt;=1000, -6.942*LN(P211)+107.59, -36.304*LN(P211)+310.72)</f>
        <v>23.8818399844672</v>
      </c>
      <c r="BK211" s="0" t="n">
        <f aca="false">BF211^0.04*BG211^0.22*BH211^0.51*BI211^0.06*BJ211^0.17</f>
        <v>72.596126480758</v>
      </c>
      <c r="BL211" s="0" t="str">
        <f aca="false">IF(BK211&gt;=90, "Very Good", IF(BK211&gt;=80, "Good", IF(BK211&gt;=70, "Slightly Good", IF(BK211&gt;=60, "Average", IF(BK211&gt;=50, "Slightly Poor", IF(BK211&gt;=40, "Poor", "Very Poor"))))))</f>
        <v>Slightly Good</v>
      </c>
      <c r="BM211" s="2" t="n">
        <f aca="false">IF(P211&lt;=1000, -6.942*LN(P211)+107.59, IF(AND(P211&gt;1000, P211&lt;=5213),-36.304*LN(P211)+310.72, IF(P211&gt;5213, 10)))</f>
        <v>23.8818399844672</v>
      </c>
      <c r="BN211" s="2" t="n">
        <f aca="false">BF211^0.04*BG211^0.22*BH211^0.51*BI211^0.06*BM211^0.17</f>
        <v>72.596126480758</v>
      </c>
      <c r="BO211" s="3" t="str">
        <f aca="false">IF(BN211&gt;=90, "Very Good", IF(BN211&gt;=80, "Good", IF(BN211&gt;=70, "Slightly Good", IF(BN211&gt;=60, "Average", IF(BN211&gt;=50, "Slightly Poor", IF(BN211&gt;=40, "Poor", "Very Poor"))))))</f>
        <v>Slightly Good</v>
      </c>
      <c r="BP211" s="2" t="n">
        <f aca="false">IF(AJ211&lt;=1000, -6.942*LN(AJ211)+107.59, IF(AND(AJ211&gt;1000, AJ211&lt;=5213),-36.304*LN(AJ211)+310.72, IF(AJ211&gt;5213, 10)))</f>
        <v>62.7344879197525</v>
      </c>
      <c r="BQ211" s="2" t="n">
        <f aca="false">BF211^0.04*BG211^0.22*BH211^0.51*BI211^0.06*BP211^0.17</f>
        <v>85.5496044909255</v>
      </c>
      <c r="BR211" s="0" t="str">
        <f aca="false">IF(BQ211&gt;=90, "Very Good", IF(BQ211&gt;=80, "Good", IF(BQ211&gt;=70, "Slightly Good", IF(BQ211&gt;=60, "Average", IF(BQ211&gt;=50, "Slightly Poor", IF(BQ211&gt;=40, "Poor", "Very Poor"))))))</f>
        <v>Good</v>
      </c>
      <c r="BT211" s="2" t="n">
        <f aca="false">9.81*LN(AH211)+30.6</f>
        <v>60.8335368036894</v>
      </c>
      <c r="BU211" s="0" t="str">
        <f aca="false">IF(BT211&lt;30, "Clean water", IF(AND(BT211&gt;=30, BT211&lt;40), "Hypolimia", IF(AND(BT211&gt;=40,BT211&lt;50), "Mesotrophic", IF(AND(BT211&gt;=50, BT211&lt;70), "Eutrophic", IF(BT211&gt;70,"Hypertrophic")))))</f>
        <v>Eutrophic</v>
      </c>
      <c r="CM211" s="0" t="n">
        <f aca="false">IF(G211&gt;H211,1,0)</f>
        <v>0</v>
      </c>
      <c r="CO211" s="17" t="n">
        <f aca="false">14.652-0.41022*M211+0.007991*M211*M211-0.000077774*M211*M211*M211</f>
        <v>7.550676117888</v>
      </c>
      <c r="CP211" s="1" t="n">
        <f aca="false">F211/CO211*100</f>
        <v>177.467551127701</v>
      </c>
    </row>
    <row r="212" customFormat="false" ht="12.5" hidden="false" customHeight="false" outlineLevel="0" collapsed="false">
      <c r="A212" s="0" t="n">
        <v>211</v>
      </c>
      <c r="B212" s="15" t="s">
        <v>140</v>
      </c>
      <c r="C212" s="16" t="s">
        <v>141</v>
      </c>
      <c r="D212" s="0" t="s">
        <v>147</v>
      </c>
      <c r="E212" s="0" t="n">
        <v>8.2</v>
      </c>
      <c r="F212" s="0" t="n">
        <v>7.9</v>
      </c>
      <c r="G212" s="0" t="n">
        <v>2.8</v>
      </c>
      <c r="H212" s="0" t="n">
        <v>4.3</v>
      </c>
      <c r="I212" s="0" t="n">
        <v>6.1</v>
      </c>
      <c r="J212" s="0" t="n">
        <v>4.029</v>
      </c>
      <c r="K212" s="0" t="n">
        <v>0.183</v>
      </c>
      <c r="L212" s="0" t="n">
        <v>3.4</v>
      </c>
      <c r="M212" s="0" t="n">
        <v>26.9</v>
      </c>
      <c r="O212" s="0" t="n">
        <v>939</v>
      </c>
      <c r="BD212" s="0" t="n">
        <v>0.061</v>
      </c>
      <c r="BF212" s="0" t="n">
        <f aca="false">IF(E212&lt;11,-3.6797*E212^2+48.115*E212-53.83,280.92*EXP(-0.2027*E212))</f>
        <v>93.289972</v>
      </c>
      <c r="BG212" s="1" t="n">
        <f aca="false">32.208*LN(F212)+21.438</f>
        <v>88.0075157571056</v>
      </c>
      <c r="BH212" s="1" t="n">
        <f aca="false">IF(G212&lt;=2, -10*G212+100, 88.958*EXP(-0.0755*G212))</f>
        <v>72.0070728511501</v>
      </c>
      <c r="BI212" s="1" t="n">
        <f aca="false">IF(I212&lt;=100, 0.0053*(I212)^2-1.0332*I212+100.76, 122.82*EXP(-0.0092*I212))</f>
        <v>94.654693</v>
      </c>
      <c r="BJ212" s="0" t="e">
        <f aca="false">IF(P212&lt;=1000, -6.942*LN(P212)+107.59, -36.304*LN(P212)+310.72)</f>
        <v>#VALUE!</v>
      </c>
      <c r="BK212" s="0" t="e">
        <f aca="false">BF212^0.04*BG212^0.22*BH212^0.51*BI212^0.06*BJ212^0.17</f>
        <v>#VALUE!</v>
      </c>
      <c r="BL212" s="0" t="e">
        <f aca="false">IF(BK212&gt;=90, "Very Good", IF(BK212&gt;=80, "Good", IF(BK212&gt;=70, "Slightly Good", IF(BK212&gt;=60, "Average", IF(BK212&gt;=50, "Slightly Poor", IF(BK212&gt;=40, "Poor", "Very Poor"))))))</f>
        <v>#VALUE!</v>
      </c>
      <c r="BM212" s="2" t="e">
        <f aca="false">IF(P212&lt;=1000, -6.942*LN(P212)+107.59, IF(AND(P212&gt;1000, P212&lt;=5213),-36.304*LN(P212)+310.72, IF(P212&gt;5213, 10)))</f>
        <v>#VALUE!</v>
      </c>
      <c r="BN212" s="2" t="e">
        <f aca="false">BF212^0.04*BG212^0.22*BH212^0.51*BI212^0.06*BM212^0.17</f>
        <v>#VALUE!</v>
      </c>
      <c r="BO212" s="3" t="e">
        <f aca="false">IF(BN212&gt;=90, "Very Good", IF(BN212&gt;=80, "Good", IF(BN212&gt;=70, "Slightly Good", IF(BN212&gt;=60, "Average", IF(BN212&gt;=50, "Slightly Poor", IF(BN212&gt;=40, "Poor", "Very Poor"))))))</f>
        <v>#VALUE!</v>
      </c>
      <c r="BP212" s="2" t="e">
        <f aca="false">IF(AJ212&lt;=1000, -6.942*LN(AJ212)+107.59, IF(AND(AJ212&gt;1000, AJ212&lt;=5213),-36.304*LN(AJ212)+310.72, IF(AJ212&gt;5213, 10)))</f>
        <v>#VALUE!</v>
      </c>
      <c r="BQ212" s="2" t="e">
        <f aca="false">BF212^0.04*BG212^0.22*BH212^0.51*BI212^0.06*BP212^0.17</f>
        <v>#VALUE!</v>
      </c>
      <c r="BR212" s="0" t="e">
        <f aca="false">IF(BQ212&gt;=90, "Very Good", IF(BQ212&gt;=80, "Good", IF(BQ212&gt;=70, "Slightly Good", IF(BQ212&gt;=60, "Average", IF(BQ212&gt;=50, "Slightly Poor", IF(BQ212&gt;=40, "Poor", "Very Poor"))))))</f>
        <v>#VALUE!</v>
      </c>
      <c r="BT212" s="2" t="e">
        <f aca="false">9.81*LN(AH212)+30.6</f>
        <v>#VALUE!</v>
      </c>
      <c r="BU212" s="0" t="e">
        <f aca="false">IF(BT212&lt;30, "Clean water", IF(AND(BT212&gt;=30, BT212&lt;40), "Hypolimia", IF(AND(BT212&gt;=40,BT212&lt;50), "Mesotrophic", IF(AND(BT212&gt;=50, BT212&lt;70), "Eutrophic", IF(BT212&gt;70,"Hypertrophic")))))</f>
        <v>#VALUE!</v>
      </c>
      <c r="CM212" s="0" t="n">
        <f aca="false">IF(G212&gt;H212,1,0)</f>
        <v>0</v>
      </c>
      <c r="CO212" s="17" t="n">
        <f aca="false">14.652-0.41022*M212+0.007991*M212*M212-0.000077774*M212*M212*M212</f>
        <v>7.885570122634</v>
      </c>
      <c r="CP212" s="1" t="n">
        <f aca="false">F212/CO212*100</f>
        <v>100.182990920651</v>
      </c>
    </row>
    <row r="213" customFormat="false" ht="12.5" hidden="false" customHeight="false" outlineLevel="0" collapsed="false">
      <c r="A213" s="0" t="n">
        <v>212</v>
      </c>
      <c r="B213" s="15" t="s">
        <v>123</v>
      </c>
      <c r="C213" s="16" t="s">
        <v>124</v>
      </c>
      <c r="D213" s="0" t="s">
        <v>147</v>
      </c>
      <c r="E213" s="0" t="n">
        <v>7.3</v>
      </c>
      <c r="F213" s="0" t="n">
        <v>8.5</v>
      </c>
      <c r="G213" s="0" t="n">
        <v>1.5</v>
      </c>
      <c r="H213" s="0" t="n">
        <v>5.8</v>
      </c>
      <c r="I213" s="0" t="n">
        <v>1.6</v>
      </c>
      <c r="J213" s="0" t="n">
        <v>6.437</v>
      </c>
      <c r="K213" s="0" t="n">
        <v>0.082</v>
      </c>
      <c r="L213" s="0" t="n">
        <v>3.3</v>
      </c>
      <c r="M213" s="0" t="n">
        <v>26</v>
      </c>
      <c r="N213" s="0" t="n">
        <v>0</v>
      </c>
      <c r="O213" s="0" t="n">
        <v>466</v>
      </c>
      <c r="P213" s="0" t="n">
        <v>60000</v>
      </c>
      <c r="AC213" s="0" t="n">
        <v>6.405</v>
      </c>
      <c r="AD213" s="0" t="n">
        <v>0.883</v>
      </c>
      <c r="AE213" s="0" t="n">
        <v>5.301</v>
      </c>
      <c r="AF213" s="0" t="n">
        <v>0.062</v>
      </c>
      <c r="AG213" s="0" t="n">
        <v>0.047</v>
      </c>
      <c r="AH213" s="0" t="n">
        <v>8.2</v>
      </c>
      <c r="AJ213" s="0" t="n">
        <v>10000</v>
      </c>
      <c r="BF213" s="0" t="n">
        <f aca="false">IF(E213&lt;11,-3.6797*E213^2+48.115*E213-53.83,280.92*EXP(-0.2027*E213))</f>
        <v>101.318287</v>
      </c>
      <c r="BG213" s="1" t="n">
        <f aca="false">32.208*LN(F213)+21.438</f>
        <v>90.3652509938879</v>
      </c>
      <c r="BH213" s="1" t="n">
        <f aca="false">IF(G213&lt;=2, -10*G213+100, 88.958*EXP(-0.0755*G213))</f>
        <v>85</v>
      </c>
      <c r="BI213" s="1" t="n">
        <f aca="false">IF(I213&lt;=100, 0.0053*(I213)^2-1.0332*I213+100.76, 122.82*EXP(-0.0092*I213))</f>
        <v>99.120448</v>
      </c>
      <c r="BJ213" s="0" t="n">
        <f aca="false">IF(P213&lt;=1000, -6.942*LN(P213)+107.59, -36.304*LN(P213)+310.72)</f>
        <v>-88.7002326350786</v>
      </c>
      <c r="BK213" s="0" t="e">
        <f aca="false">BF213^0.04*BG213^0.22*BH213^0.51*BI213^0.06*BJ213^0.17</f>
        <v>#NUM!</v>
      </c>
      <c r="BL213" s="0" t="e">
        <f aca="false">IF(BK213&gt;=90, "Very Good", IF(BK213&gt;=80, "Good", IF(BK213&gt;=70, "Slightly Good", IF(BK213&gt;=60, "Average", IF(BK213&gt;=50, "Slightly Poor", IF(BK213&gt;=40, "Poor", "Very Poor"))))))</f>
        <v>#NUM!</v>
      </c>
      <c r="BM213" s="2" t="n">
        <f aca="false">IF(P213&lt;=1000, -6.942*LN(P213)+107.59, IF(AND(P213&gt;1000, P213&lt;=5213),-36.304*LN(P213)+310.72, IF(P213&gt;5213, 10)))</f>
        <v>10</v>
      </c>
      <c r="BN213" s="2" t="n">
        <f aca="false">BF213^0.04*BG213^0.22*BH213^0.51*BI213^0.06*BM213^0.17</f>
        <v>60.8585053397561</v>
      </c>
      <c r="BO213" s="3" t="str">
        <f aca="false">IF(BN213&gt;=90, "Very Good", IF(BN213&gt;=80, "Good", IF(BN213&gt;=70, "Slightly Good", IF(BN213&gt;=60, "Average", IF(BN213&gt;=50, "Slightly Poor", IF(BN213&gt;=40, "Poor", "Very Poor"))))))</f>
        <v>Average</v>
      </c>
      <c r="BP213" s="2" t="n">
        <f aca="false">IF(AJ213&lt;=1000, -6.942*LN(AJ213)+107.59, IF(AND(AJ213&gt;1000, AJ213&lt;=5213),-36.304*LN(AJ213)+310.72, IF(AJ213&gt;5213, 10)))</f>
        <v>10</v>
      </c>
      <c r="BQ213" s="2" t="n">
        <f aca="false">BF213^0.04*BG213^0.22*BH213^0.51*BI213^0.06*BP213^0.17</f>
        <v>60.8585053397561</v>
      </c>
      <c r="BR213" s="0" t="str">
        <f aca="false">IF(BQ213&gt;=90, "Very Good", IF(BQ213&gt;=80, "Good", IF(BQ213&gt;=70, "Slightly Good", IF(BQ213&gt;=60, "Average", IF(BQ213&gt;=50, "Slightly Poor", IF(BQ213&gt;=40, "Poor", "Very Poor"))))))</f>
        <v>Average</v>
      </c>
      <c r="BT213" s="2" t="n">
        <f aca="false">9.81*LN(AH213)+30.6</f>
        <v>51.2415560533907</v>
      </c>
      <c r="BU213" s="0" t="str">
        <f aca="false">IF(BT213&lt;30, "Clean water", IF(AND(BT213&gt;=30, BT213&lt;40), "Hypolimia", IF(AND(BT213&gt;=40,BT213&lt;50), "Mesotrophic", IF(AND(BT213&gt;=50, BT213&lt;70), "Eutrophic", IF(BT213&gt;70,"Hypertrophic")))))</f>
        <v>Eutrophic</v>
      </c>
      <c r="CM213" s="0" t="n">
        <f aca="false">IF(G213&gt;H213,1,0)</f>
        <v>0</v>
      </c>
      <c r="CO213" s="17" t="n">
        <f aca="false">14.652-0.41022*M213+0.007991*M213*M213-0.000077774*M213*M213*M213</f>
        <v>8.021240176</v>
      </c>
      <c r="CP213" s="1" t="n">
        <f aca="false">F213/CO213*100</f>
        <v>105.968650900549</v>
      </c>
    </row>
    <row r="214" customFormat="false" ht="12.5" hidden="false" customHeight="false" outlineLevel="0" collapsed="false">
      <c r="A214" s="0" t="n">
        <v>213</v>
      </c>
      <c r="B214" s="15" t="s">
        <v>125</v>
      </c>
      <c r="C214" s="16" t="s">
        <v>126</v>
      </c>
      <c r="D214" s="0" t="s">
        <v>147</v>
      </c>
      <c r="E214" s="0" t="n">
        <v>8.2</v>
      </c>
      <c r="F214" s="0" t="n">
        <v>9.9</v>
      </c>
      <c r="G214" s="0" t="n">
        <v>1.4</v>
      </c>
      <c r="H214" s="0" t="n">
        <v>4.4</v>
      </c>
      <c r="I214" s="0" t="n">
        <v>3</v>
      </c>
      <c r="J214" s="0" t="n">
        <v>6.248</v>
      </c>
      <c r="K214" s="0" t="n">
        <v>0.064</v>
      </c>
      <c r="L214" s="0" t="n">
        <v>2</v>
      </c>
      <c r="M214" s="0" t="n">
        <v>27.4</v>
      </c>
      <c r="N214" s="0" t="n">
        <v>0</v>
      </c>
      <c r="O214" s="0" t="n">
        <v>463</v>
      </c>
      <c r="P214" s="0" t="n">
        <v>130000</v>
      </c>
      <c r="AC214" s="0" t="n">
        <v>6.246</v>
      </c>
      <c r="AD214" s="0" t="n">
        <v>0.268</v>
      </c>
      <c r="AE214" s="0" t="n">
        <v>5.535</v>
      </c>
      <c r="AF214" s="0" t="n">
        <v>0.047</v>
      </c>
      <c r="AG214" s="0" t="n">
        <v>0.031</v>
      </c>
      <c r="AH214" s="0" t="n">
        <v>14.9</v>
      </c>
      <c r="AJ214" s="0" t="n">
        <v>12000</v>
      </c>
      <c r="BF214" s="0" t="n">
        <f aca="false">IF(E214&lt;11,-3.6797*E214^2+48.115*E214-53.83,280.92*EXP(-0.2027*E214))</f>
        <v>93.289972</v>
      </c>
      <c r="BG214" s="1" t="n">
        <f aca="false">32.208*LN(F214)+21.438</f>
        <v>95.2759594579826</v>
      </c>
      <c r="BH214" s="1" t="n">
        <f aca="false">IF(G214&lt;=2, -10*G214+100, 88.958*EXP(-0.0755*G214))</f>
        <v>86</v>
      </c>
      <c r="BI214" s="1" t="n">
        <f aca="false">IF(I214&lt;=100, 0.0053*(I214)^2-1.0332*I214+100.76, 122.82*EXP(-0.0092*I214))</f>
        <v>97.7081</v>
      </c>
      <c r="BJ214" s="0" t="n">
        <f aca="false">IF(P214&lt;=1000, -6.942*LN(P214)+107.59, -36.304*LN(P214)+310.72)</f>
        <v>-116.770118337507</v>
      </c>
      <c r="BK214" s="0" t="e">
        <f aca="false">BF214^0.04*BG214^0.22*BH214^0.51*BI214^0.06*BJ214^0.17</f>
        <v>#NUM!</v>
      </c>
      <c r="BL214" s="0" t="e">
        <f aca="false">IF(BK214&gt;=90, "Very Good", IF(BK214&gt;=80, "Good", IF(BK214&gt;=70, "Slightly Good", IF(BK214&gt;=60, "Average", IF(BK214&gt;=50, "Slightly Poor", IF(BK214&gt;=40, "Poor", "Very Poor"))))))</f>
        <v>#NUM!</v>
      </c>
      <c r="BM214" s="2" t="n">
        <f aca="false">IF(P214&lt;=1000, -6.942*LN(P214)+107.59, IF(AND(P214&gt;1000, P214&lt;=5213),-36.304*LN(P214)+310.72, IF(P214&gt;5213, 10)))</f>
        <v>10</v>
      </c>
      <c r="BN214" s="2" t="n">
        <f aca="false">BF214^0.04*BG214^0.22*BH214^0.51*BI214^0.06*BM214^0.17</f>
        <v>61.6821886913471</v>
      </c>
      <c r="BO214" s="3" t="str">
        <f aca="false">IF(BN214&gt;=90, "Very Good", IF(BN214&gt;=80, "Good", IF(BN214&gt;=70, "Slightly Good", IF(BN214&gt;=60, "Average", IF(BN214&gt;=50, "Slightly Poor", IF(BN214&gt;=40, "Poor", "Very Poor"))))))</f>
        <v>Average</v>
      </c>
      <c r="BP214" s="2" t="n">
        <f aca="false">IF(AJ214&lt;=1000, -6.942*LN(AJ214)+107.59, IF(AND(AJ214&gt;1000, AJ214&lt;=5213),-36.304*LN(AJ214)+310.72, IF(AJ214&gt;5213, 10)))</f>
        <v>10</v>
      </c>
      <c r="BQ214" s="2" t="n">
        <f aca="false">BF214^0.04*BG214^0.22*BH214^0.51*BI214^0.06*BP214^0.17</f>
        <v>61.6821886913471</v>
      </c>
      <c r="BR214" s="0" t="str">
        <f aca="false">IF(BQ214&gt;=90, "Very Good", IF(BQ214&gt;=80, "Good", IF(BQ214&gt;=70, "Slightly Good", IF(BQ214&gt;=60, "Average", IF(BQ214&gt;=50, "Slightly Poor", IF(BQ214&gt;=40, "Poor", "Very Poor"))))))</f>
        <v>Average</v>
      </c>
      <c r="BT214" s="2" t="n">
        <f aca="false">9.81*LN(AH214)+30.6</f>
        <v>57.1003534990534</v>
      </c>
      <c r="BU214" s="0" t="str">
        <f aca="false">IF(BT214&lt;30, "Clean water", IF(AND(BT214&gt;=30, BT214&lt;40), "Hypolimia", IF(AND(BT214&gt;=40,BT214&lt;50), "Mesotrophic", IF(AND(BT214&gt;=50, BT214&lt;70), "Eutrophic", IF(BT214&gt;70,"Hypertrophic")))))</f>
        <v>Eutrophic</v>
      </c>
      <c r="CM214" s="0" t="n">
        <f aca="false">IF(G214&gt;H214,1,0)</f>
        <v>0</v>
      </c>
      <c r="CO214" s="17" t="n">
        <f aca="false">14.652-0.41022*M214+0.007991*M214*M214-0.000077774*M214*M214*M214</f>
        <v>7.811419894224</v>
      </c>
      <c r="CP214" s="1" t="n">
        <f aca="false">F214/CO214*100</f>
        <v>126.73752191097</v>
      </c>
    </row>
    <row r="215" customFormat="false" ht="12.5" hidden="false" customHeight="false" outlineLevel="0" collapsed="false">
      <c r="A215" s="0" t="n">
        <v>214</v>
      </c>
      <c r="B215" s="15" t="s">
        <v>72</v>
      </c>
      <c r="C215" s="16" t="s">
        <v>73</v>
      </c>
      <c r="D215" s="0" t="s">
        <v>148</v>
      </c>
      <c r="E215" s="0" t="n">
        <v>8.2</v>
      </c>
      <c r="F215" s="0" t="n">
        <v>6.8</v>
      </c>
      <c r="G215" s="0" t="n">
        <v>2.1</v>
      </c>
      <c r="H215" s="0" t="n">
        <v>5.3</v>
      </c>
      <c r="I215" s="0" t="n">
        <v>24.3</v>
      </c>
      <c r="J215" s="0" t="n">
        <v>3.038</v>
      </c>
      <c r="K215" s="0" t="n">
        <v>0.102</v>
      </c>
      <c r="L215" s="0" t="n">
        <v>2.3</v>
      </c>
      <c r="M215" s="0" t="n">
        <v>27.9</v>
      </c>
      <c r="N215" s="0" t="n">
        <v>0</v>
      </c>
      <c r="O215" s="0" t="n">
        <v>255</v>
      </c>
      <c r="P215" s="0" t="n">
        <v>26600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0</v>
      </c>
      <c r="V215" s="0" t="n">
        <v>0</v>
      </c>
      <c r="AC215" s="0" t="n">
        <v>2.931</v>
      </c>
      <c r="AD215" s="0" t="n">
        <v>0.228</v>
      </c>
      <c r="AE215" s="0" t="n">
        <v>2.325</v>
      </c>
      <c r="AF215" s="0" t="n">
        <v>0.062</v>
      </c>
      <c r="AG215" s="0" t="n">
        <v>0.033</v>
      </c>
      <c r="AH215" s="0" t="n">
        <v>20.7</v>
      </c>
      <c r="AJ215" s="0" t="n">
        <v>1111</v>
      </c>
      <c r="AP215" s="0" t="n">
        <v>0</v>
      </c>
      <c r="AY215" s="0" t="n">
        <v>0</v>
      </c>
      <c r="BF215" s="0" t="n">
        <f aca="false">IF(E215&lt;11,-3.6797*E215^2+48.115*E215-53.83,280.92*EXP(-0.2027*E215))</f>
        <v>93.289972</v>
      </c>
      <c r="BG215" s="1" t="n">
        <f aca="false">32.208*LN(F215)+21.438</f>
        <v>83.1782434931598</v>
      </c>
      <c r="BH215" s="1" t="n">
        <f aca="false">IF(G215&lt;=2, -10*G215+100, 88.958*EXP(-0.0755*G215))</f>
        <v>75.9150041678102</v>
      </c>
      <c r="BI215" s="1" t="n">
        <f aca="false">IF(I215&lt;=100, 0.0053*(I215)^2-1.0332*I215+100.76, 122.82*EXP(-0.0092*I215))</f>
        <v>78.782837</v>
      </c>
      <c r="BJ215" s="0" t="n">
        <f aca="false">IF(P215&lt;=1000, -6.942*LN(P215)+107.59, -36.304*LN(P215)+310.72)</f>
        <v>-59.1693484261225</v>
      </c>
      <c r="BK215" s="0" t="e">
        <f aca="false">BF215^0.04*BG215^0.22*BH215^0.51*BI215^0.06*BJ215^0.17</f>
        <v>#NUM!</v>
      </c>
      <c r="BL215" s="0" t="e">
        <f aca="false">IF(BK215&gt;=90, "Very Good", IF(BK215&gt;=80, "Good", IF(BK215&gt;=70, "Slightly Good", IF(BK215&gt;=60, "Average", IF(BK215&gt;=50, "Slightly Poor", IF(BK215&gt;=40, "Poor", "Very Poor"))))))</f>
        <v>#NUM!</v>
      </c>
      <c r="BM215" s="2" t="n">
        <f aca="false">IF(P215&lt;=1000, -6.942*LN(P215)+107.59, IF(AND(P215&gt;1000, P215&lt;=5213),-36.304*LN(P215)+310.72, IF(P215&gt;5213, 10)))</f>
        <v>10</v>
      </c>
      <c r="BN215" s="2" t="n">
        <f aca="false">BF215^0.04*BG215^0.22*BH215^0.51*BI215^0.06*BM215^0.17</f>
        <v>55.4559980367141</v>
      </c>
      <c r="BO215" s="3" t="str">
        <f aca="false">IF(BN215&gt;=90, "Very Good", IF(BN215&gt;=80, "Good", IF(BN215&gt;=70, "Slightly Good", IF(BN215&gt;=60, "Average", IF(BN215&gt;=50, "Slightly Poor", IF(BN215&gt;=40, "Poor", "Very Poor"))))))</f>
        <v>Slightly Poor</v>
      </c>
      <c r="BP215" s="2" t="n">
        <f aca="false">IF(AJ215&lt;=1000, -6.942*LN(AJ215)+107.59, IF(AND(AJ215&gt;1000, AJ215&lt;=5213),-36.304*LN(AJ215)+310.72, IF(AJ215&gt;5213, 10)))</f>
        <v>56.1194747729229</v>
      </c>
      <c r="BQ215" s="2" t="n">
        <f aca="false">BF215^0.04*BG215^0.22*BH215^0.51*BI215^0.06*BP215^0.17</f>
        <v>74.3528871979962</v>
      </c>
      <c r="BR215" s="0" t="str">
        <f aca="false">IF(BQ215&gt;=90, "Very Good", IF(BQ215&gt;=80, "Good", IF(BQ215&gt;=70, "Slightly Good", IF(BQ215&gt;=60, "Average", IF(BQ215&gt;=50, "Slightly Poor", IF(BQ215&gt;=40, "Poor", "Very Poor"))))))</f>
        <v>Slightly Good</v>
      </c>
      <c r="BT215" s="2" t="n">
        <f aca="false">9.81*LN(AH215)+30.6</f>
        <v>60.3256115996617</v>
      </c>
      <c r="BU215" s="0" t="str">
        <f aca="false">IF(BT215&lt;30, "Clean water", IF(AND(BT215&gt;=30, BT215&lt;40), "Hypolimia", IF(AND(BT215&gt;=40,BT215&lt;50), "Mesotrophic", IF(AND(BT215&gt;=50, BT215&lt;70), "Eutrophic", IF(BT215&gt;70,"Hypertrophic")))))</f>
        <v>Eutrophic</v>
      </c>
      <c r="CM215" s="0" t="n">
        <f aca="false">IF(G215&gt;H215,1,0)</f>
        <v>0</v>
      </c>
      <c r="CO215" s="17" t="n">
        <f aca="false">14.652-0.41022*M215+0.007991*M215*M215-0.000077774*M215*M215*M215</f>
        <v>7.738068654414</v>
      </c>
      <c r="CP215" s="1" t="n">
        <f aca="false">F215/CO215*100</f>
        <v>87.8772249729408</v>
      </c>
    </row>
    <row r="216" customFormat="false" ht="12.5" hidden="false" customHeight="false" outlineLevel="0" collapsed="false">
      <c r="A216" s="0" t="n">
        <v>215</v>
      </c>
      <c r="B216" s="15" t="s">
        <v>131</v>
      </c>
      <c r="C216" s="16" t="s">
        <v>132</v>
      </c>
      <c r="D216" s="0" t="s">
        <v>148</v>
      </c>
      <c r="E216" s="0" t="n">
        <v>8.5</v>
      </c>
      <c r="F216" s="0" t="n">
        <v>8.7</v>
      </c>
      <c r="G216" s="0" t="n">
        <v>1.8</v>
      </c>
      <c r="H216" s="0" t="n">
        <v>4</v>
      </c>
      <c r="I216" s="0" t="n">
        <v>6.5</v>
      </c>
      <c r="J216" s="0" t="n">
        <v>2.453</v>
      </c>
      <c r="K216" s="0" t="n">
        <v>0.1</v>
      </c>
      <c r="L216" s="0" t="n">
        <v>3</v>
      </c>
      <c r="M216" s="0" t="n">
        <v>27.6</v>
      </c>
      <c r="O216" s="0" t="n">
        <v>545</v>
      </c>
      <c r="BD216" s="0" t="n">
        <v>0.067</v>
      </c>
      <c r="BF216" s="0" t="n">
        <f aca="false">IF(E216&lt;11,-3.6797*E216^2+48.115*E216-53.83,280.92*EXP(-0.2027*E216))</f>
        <v>89.289175</v>
      </c>
      <c r="BG216" s="1" t="n">
        <f aca="false">32.208*LN(F216)+21.438</f>
        <v>91.1143080104746</v>
      </c>
      <c r="BH216" s="1" t="n">
        <f aca="false">IF(G216&lt;=2, -10*G216+100, 88.958*EXP(-0.0755*G216))</f>
        <v>82</v>
      </c>
      <c r="BI216" s="1" t="n">
        <f aca="false">IF(I216&lt;=100, 0.0053*(I216)^2-1.0332*I216+100.76, 122.82*EXP(-0.0092*I216))</f>
        <v>94.268125</v>
      </c>
      <c r="BJ216" s="0" t="e">
        <f aca="false">IF(P216&lt;=1000, -6.942*LN(P216)+107.59, -36.304*LN(P216)+310.72)</f>
        <v>#VALUE!</v>
      </c>
      <c r="BK216" s="0" t="e">
        <f aca="false">BF216^0.04*BG216^0.22*BH216^0.51*BI216^0.06*BJ216^0.17</f>
        <v>#VALUE!</v>
      </c>
      <c r="BL216" s="0" t="e">
        <f aca="false">IF(BK216&gt;=90, "Very Good", IF(BK216&gt;=80, "Good", IF(BK216&gt;=70, "Slightly Good", IF(BK216&gt;=60, "Average", IF(BK216&gt;=50, "Slightly Poor", IF(BK216&gt;=40, "Poor", "Very Poor"))))))</f>
        <v>#VALUE!</v>
      </c>
      <c r="BM216" s="2" t="e">
        <f aca="false">IF(P216&lt;=1000, -6.942*LN(P216)+107.59, IF(AND(P216&gt;1000, P216&lt;=5213),-36.304*LN(P216)+310.72, IF(P216&gt;5213, 10)))</f>
        <v>#VALUE!</v>
      </c>
      <c r="BN216" s="2" t="e">
        <f aca="false">BF216^0.04*BG216^0.22*BH216^0.51*BI216^0.06*BM216^0.17</f>
        <v>#VALUE!</v>
      </c>
      <c r="BO216" s="3" t="e">
        <f aca="false">IF(BN216&gt;=90, "Very Good", IF(BN216&gt;=80, "Good", IF(BN216&gt;=70, "Slightly Good", IF(BN216&gt;=60, "Average", IF(BN216&gt;=50, "Slightly Poor", IF(BN216&gt;=40, "Poor", "Very Poor"))))))</f>
        <v>#VALUE!</v>
      </c>
      <c r="BP216" s="2" t="e">
        <f aca="false">IF(AJ216&lt;=1000, -6.942*LN(AJ216)+107.59, IF(AND(AJ216&gt;1000, AJ216&lt;=5213),-36.304*LN(AJ216)+310.72, IF(AJ216&gt;5213, 10)))</f>
        <v>#VALUE!</v>
      </c>
      <c r="BQ216" s="2" t="e">
        <f aca="false">BF216^0.04*BG216^0.22*BH216^0.51*BI216^0.06*BP216^0.17</f>
        <v>#VALUE!</v>
      </c>
      <c r="BR216" s="0" t="e">
        <f aca="false">IF(BQ216&gt;=90, "Very Good", IF(BQ216&gt;=80, "Good", IF(BQ216&gt;=70, "Slightly Good", IF(BQ216&gt;=60, "Average", IF(BQ216&gt;=50, "Slightly Poor", IF(BQ216&gt;=40, "Poor", "Very Poor"))))))</f>
        <v>#VALUE!</v>
      </c>
      <c r="BT216" s="2" t="e">
        <f aca="false">9.81*LN(AH216)+30.6</f>
        <v>#VALUE!</v>
      </c>
      <c r="BU216" s="0" t="e">
        <f aca="false">IF(BT216&lt;30, "Clean water", IF(AND(BT216&gt;=30, BT216&lt;40), "Hypolimia", IF(AND(BT216&gt;=40,BT216&lt;50), "Mesotrophic", IF(AND(BT216&gt;=50, BT216&lt;70), "Eutrophic", IF(BT216&gt;70,"Hypertrophic")))))</f>
        <v>#VALUE!</v>
      </c>
      <c r="CM216" s="0" t="n">
        <f aca="false">IF(G216&gt;H216,1,0)</f>
        <v>0</v>
      </c>
      <c r="CO216" s="17" t="n">
        <f aca="false">14.652-0.41022*M216+0.007991*M216*M216-0.000077774*M216*M216*M216</f>
        <v>7.781986786176</v>
      </c>
      <c r="CP216" s="1" t="n">
        <f aca="false">F216/CO216*100</f>
        <v>111.796643184421</v>
      </c>
    </row>
    <row r="217" customFormat="false" ht="12.5" hidden="false" customHeight="false" outlineLevel="0" collapsed="false">
      <c r="A217" s="0" t="n">
        <v>216</v>
      </c>
      <c r="B217" s="15" t="s">
        <v>75</v>
      </c>
      <c r="C217" s="16" t="s">
        <v>76</v>
      </c>
      <c r="D217" s="0" t="s">
        <v>148</v>
      </c>
      <c r="E217" s="0" t="n">
        <v>7.8</v>
      </c>
      <c r="F217" s="0" t="n">
        <v>9.5</v>
      </c>
      <c r="G217" s="0" t="n">
        <v>1.6</v>
      </c>
      <c r="H217" s="0" t="n">
        <v>5</v>
      </c>
      <c r="I217" s="0" t="n">
        <v>5.1</v>
      </c>
      <c r="J217" s="0" t="n">
        <v>3.219</v>
      </c>
      <c r="K217" s="0" t="n">
        <v>0.091</v>
      </c>
      <c r="L217" s="0" t="n">
        <v>2.1</v>
      </c>
      <c r="M217" s="0" t="n">
        <v>26.6</v>
      </c>
      <c r="N217" s="0" t="n">
        <v>0</v>
      </c>
      <c r="O217" s="0" t="n">
        <v>1255</v>
      </c>
      <c r="P217" s="0" t="n">
        <v>70000</v>
      </c>
      <c r="AC217" s="0" t="n">
        <v>3.072</v>
      </c>
      <c r="AD217" s="0" t="n">
        <v>0.14</v>
      </c>
      <c r="AE217" s="0" t="n">
        <v>2.81</v>
      </c>
      <c r="AF217" s="0" t="n">
        <v>0.077</v>
      </c>
      <c r="AG217" s="0" t="n">
        <v>0.037</v>
      </c>
      <c r="AH217" s="0" t="n">
        <v>22.4</v>
      </c>
      <c r="AJ217" s="0" t="n">
        <v>12000</v>
      </c>
      <c r="BF217" s="0" t="n">
        <f aca="false">IF(E217&lt;11,-3.6797*E217^2+48.115*E217-53.83,280.92*EXP(-0.2027*E217))</f>
        <v>97.5940520000001</v>
      </c>
      <c r="BG217" s="1" t="n">
        <f aca="false">32.208*LN(F217)+21.438</f>
        <v>93.947606249518</v>
      </c>
      <c r="BH217" s="1" t="n">
        <f aca="false">IF(G217&lt;=2, -10*G217+100, 88.958*EXP(-0.0755*G217))</f>
        <v>84</v>
      </c>
      <c r="BI217" s="1" t="n">
        <f aca="false">IF(I217&lt;=100, 0.0053*(I217)^2-1.0332*I217+100.76, 122.82*EXP(-0.0092*I217))</f>
        <v>95.628533</v>
      </c>
      <c r="BJ217" s="0" t="n">
        <f aca="false">IF(P217&lt;=1000, -6.942*LN(P217)+107.59, -36.304*LN(P217)+310.72)</f>
        <v>-94.2965189155274</v>
      </c>
      <c r="BK217" s="0" t="e">
        <f aca="false">BF217^0.04*BG217^0.22*BH217^0.51*BI217^0.06*BJ217^0.17</f>
        <v>#NUM!</v>
      </c>
      <c r="BL217" s="0" t="e">
        <f aca="false">IF(BK217&gt;=90, "Very Good", IF(BK217&gt;=80, "Good", IF(BK217&gt;=70, "Slightly Good", IF(BK217&gt;=60, "Average", IF(BK217&gt;=50, "Slightly Poor", IF(BK217&gt;=40, "Poor", "Very Poor"))))))</f>
        <v>#NUM!</v>
      </c>
      <c r="BM217" s="2" t="n">
        <f aca="false">IF(P217&lt;=1000, -6.942*LN(P217)+107.59, IF(AND(P217&gt;1000, P217&lt;=5213),-36.304*LN(P217)+310.72, IF(P217&gt;5213, 10)))</f>
        <v>10</v>
      </c>
      <c r="BN217" s="2" t="n">
        <f aca="false">BF217^0.04*BG217^0.22*BH217^0.51*BI217^0.06*BM217^0.17</f>
        <v>60.7896268678406</v>
      </c>
      <c r="BO217" s="3" t="str">
        <f aca="false">IF(BN217&gt;=90, "Very Good", IF(BN217&gt;=80, "Good", IF(BN217&gt;=70, "Slightly Good", IF(BN217&gt;=60, "Average", IF(BN217&gt;=50, "Slightly Poor", IF(BN217&gt;=40, "Poor", "Very Poor"))))))</f>
        <v>Average</v>
      </c>
      <c r="BP217" s="2" t="n">
        <f aca="false">IF(AJ217&lt;=1000, -6.942*LN(AJ217)+107.59, IF(AND(AJ217&gt;1000, AJ217&lt;=5213),-36.304*LN(AJ217)+310.72, IF(AJ217&gt;5213, 10)))</f>
        <v>10</v>
      </c>
      <c r="BQ217" s="2" t="n">
        <f aca="false">BF217^0.04*BG217^0.22*BH217^0.51*BI217^0.06*BP217^0.17</f>
        <v>60.7896268678406</v>
      </c>
      <c r="BR217" s="0" t="str">
        <f aca="false">IF(BQ217&gt;=90, "Very Good", IF(BQ217&gt;=80, "Good", IF(BQ217&gt;=70, "Slightly Good", IF(BQ217&gt;=60, "Average", IF(BQ217&gt;=50, "Slightly Poor", IF(BQ217&gt;=40, "Poor", "Very Poor"))))))</f>
        <v>Average</v>
      </c>
      <c r="BT217" s="2" t="n">
        <f aca="false">9.81*LN(AH217)+30.6</f>
        <v>61.0998880064264</v>
      </c>
      <c r="BU217" s="0" t="str">
        <f aca="false">IF(BT217&lt;30, "Clean water", IF(AND(BT217&gt;=30, BT217&lt;40), "Hypolimia", IF(AND(BT217&gt;=40,BT217&lt;50), "Mesotrophic", IF(AND(BT217&gt;=50, BT217&lt;70), "Eutrophic", IF(BT217&gt;70,"Hypertrophic")))))</f>
        <v>Eutrophic</v>
      </c>
      <c r="CM217" s="0" t="n">
        <f aca="false">IF(G217&gt;H217,1,0)</f>
        <v>0</v>
      </c>
      <c r="CO217" s="17" t="n">
        <f aca="false">14.652-0.41022*M217+0.007991*M217*M217-0.000077774*M217*M217*M217</f>
        <v>7.930468039696</v>
      </c>
      <c r="CP217" s="1" t="n">
        <f aca="false">F217/CO217*100</f>
        <v>119.791164310198</v>
      </c>
    </row>
    <row r="218" customFormat="false" ht="12.5" hidden="false" customHeight="false" outlineLevel="0" collapsed="false">
      <c r="A218" s="0" t="n">
        <v>217</v>
      </c>
      <c r="B218" s="15" t="s">
        <v>77</v>
      </c>
      <c r="C218" s="16" t="s">
        <v>78</v>
      </c>
      <c r="D218" s="0" t="s">
        <v>148</v>
      </c>
      <c r="E218" s="0" t="n">
        <v>7.9</v>
      </c>
      <c r="F218" s="0" t="n">
        <v>8.8</v>
      </c>
      <c r="G218" s="0" t="n">
        <v>2</v>
      </c>
      <c r="H218" s="0" t="n">
        <v>4.3</v>
      </c>
      <c r="I218" s="0" t="n">
        <v>4.2</v>
      </c>
      <c r="J218" s="0" t="n">
        <v>3.332</v>
      </c>
      <c r="K218" s="0" t="n">
        <v>0.051</v>
      </c>
      <c r="L218" s="0" t="n">
        <v>2.6</v>
      </c>
      <c r="M218" s="0" t="n">
        <v>27.8</v>
      </c>
      <c r="N218" s="0" t="n">
        <v>0</v>
      </c>
      <c r="O218" s="0" t="n">
        <v>194</v>
      </c>
      <c r="P218" s="0" t="n">
        <v>280</v>
      </c>
      <c r="AC218" s="0" t="n">
        <v>3.091</v>
      </c>
      <c r="AD218" s="0" t="n">
        <v>0.064</v>
      </c>
      <c r="AE218" s="0" t="n">
        <v>1.659</v>
      </c>
      <c r="AF218" s="0" t="n">
        <v>0.026</v>
      </c>
      <c r="AG218" s="0" t="n">
        <v>0.004</v>
      </c>
      <c r="AH218" s="0" t="n">
        <v>8.6</v>
      </c>
      <c r="AJ218" s="0" t="n">
        <v>43</v>
      </c>
      <c r="BD218" s="0" t="n">
        <v>145.098</v>
      </c>
      <c r="BF218" s="0" t="n">
        <f aca="false">IF(E218&lt;11,-3.6797*E218^2+48.115*E218-53.83,280.92*EXP(-0.2027*E218))</f>
        <v>96.6284230000001</v>
      </c>
      <c r="BG218" s="1" t="n">
        <f aca="false">32.208*LN(F218)+21.438</f>
        <v>91.4824034455619</v>
      </c>
      <c r="BH218" s="1" t="n">
        <f aca="false">IF(G218&lt;=2, -10*G218+100, 88.958*EXP(-0.0755*G218))</f>
        <v>80</v>
      </c>
      <c r="BI218" s="1" t="n">
        <f aca="false">IF(I218&lt;=100, 0.0053*(I218)^2-1.0332*I218+100.76, 122.82*EXP(-0.0092*I218))</f>
        <v>96.514052</v>
      </c>
      <c r="BJ218" s="0" t="n">
        <f aca="false">IF(P218&lt;=1000, -6.942*LN(P218)+107.59, -36.304*LN(P218)+310.72)</f>
        <v>68.4732905747991</v>
      </c>
      <c r="BK218" s="0" t="n">
        <f aca="false">BF218^0.04*BG218^0.22*BH218^0.51*BI218^0.06*BJ218^0.17</f>
        <v>81.7689442275009</v>
      </c>
      <c r="BL218" s="0" t="str">
        <f aca="false">IF(BK218&gt;=90, "Very Good", IF(BK218&gt;=80, "Good", IF(BK218&gt;=70, "Slightly Good", IF(BK218&gt;=60, "Average", IF(BK218&gt;=50, "Slightly Poor", IF(BK218&gt;=40, "Poor", "Very Poor"))))))</f>
        <v>Good</v>
      </c>
      <c r="BM218" s="2" t="n">
        <f aca="false">IF(P218&lt;=1000, -6.942*LN(P218)+107.59, IF(AND(P218&gt;1000, P218&lt;=5213),-36.304*LN(P218)+310.72, IF(P218&gt;5213, 10)))</f>
        <v>68.4732905747991</v>
      </c>
      <c r="BN218" s="2" t="n">
        <f aca="false">BF218^0.04*BG218^0.22*BH218^0.51*BI218^0.06*BM218^0.17</f>
        <v>81.7689442275009</v>
      </c>
      <c r="BO218" s="3" t="str">
        <f aca="false">IF(BN218&gt;=90, "Very Good", IF(BN218&gt;=80, "Good", IF(BN218&gt;=70, "Slightly Good", IF(BN218&gt;=60, "Average", IF(BN218&gt;=50, "Slightly Poor", IF(BN218&gt;=40, "Poor", "Very Poor"))))))</f>
        <v>Good</v>
      </c>
      <c r="BP218" s="2" t="n">
        <f aca="false">IF(AJ218&lt;=1000, -6.942*LN(AJ218)+107.59, IF(AND(AJ218&gt;1000, AJ218&lt;=5213),-36.304*LN(AJ218)+310.72, IF(AJ218&gt;5213, 10)))</f>
        <v>81.4797487968553</v>
      </c>
      <c r="BQ218" s="2" t="n">
        <f aca="false">BF218^0.04*BG218^0.22*BH218^0.51*BI218^0.06*BP218^0.17</f>
        <v>84.2225201260112</v>
      </c>
      <c r="BR218" s="0" t="str">
        <f aca="false">IF(BQ218&gt;=90, "Very Good", IF(BQ218&gt;=80, "Good", IF(BQ218&gt;=70, "Slightly Good", IF(BQ218&gt;=60, "Average", IF(BQ218&gt;=50, "Slightly Poor", IF(BQ218&gt;=40, "Poor", "Very Poor"))))))</f>
        <v>Good</v>
      </c>
      <c r="BT218" s="2" t="n">
        <f aca="false">9.81*LN(AH218)+30.6</f>
        <v>51.7087872139753</v>
      </c>
      <c r="BU218" s="0" t="str">
        <f aca="false">IF(BT218&lt;30, "Clean water", IF(AND(BT218&gt;=30, BT218&lt;40), "Hypolimia", IF(AND(BT218&gt;=40,BT218&lt;50), "Mesotrophic", IF(AND(BT218&gt;=50, BT218&lt;70), "Eutrophic", IF(BT218&gt;70,"Hypertrophic")))))</f>
        <v>Eutrophic</v>
      </c>
      <c r="CM218" s="0" t="n">
        <f aca="false">IF(G218&gt;H218,1,0)</f>
        <v>0</v>
      </c>
      <c r="CO218" s="17" t="n">
        <f aca="false">14.652-0.41022*M218+0.007991*M218*M218-0.000077774*M218*M218*M218</f>
        <v>7.752677783152</v>
      </c>
      <c r="CP218" s="1" t="n">
        <f aca="false">F218/CO218*100</f>
        <v>113.509167363102</v>
      </c>
    </row>
    <row r="219" customFormat="false" ht="12.5" hidden="false" customHeight="false" outlineLevel="0" collapsed="false">
      <c r="A219" s="0" t="n">
        <v>218</v>
      </c>
      <c r="B219" s="15" t="s">
        <v>79</v>
      </c>
      <c r="C219" s="16" t="s">
        <v>80</v>
      </c>
      <c r="D219" s="0" t="s">
        <v>148</v>
      </c>
      <c r="E219" s="0" t="n">
        <v>7.5</v>
      </c>
      <c r="F219" s="0" t="n">
        <v>6.5</v>
      </c>
      <c r="G219" s="0" t="n">
        <v>1.5</v>
      </c>
      <c r="H219" s="0" t="n">
        <v>4.2</v>
      </c>
      <c r="I219" s="0" t="n">
        <v>5.9</v>
      </c>
      <c r="J219" s="0" t="n">
        <v>3.737</v>
      </c>
      <c r="K219" s="0" t="n">
        <v>0.085</v>
      </c>
      <c r="L219" s="0" t="n">
        <v>2.7</v>
      </c>
      <c r="M219" s="0" t="n">
        <v>28</v>
      </c>
      <c r="N219" s="0" t="n">
        <v>0</v>
      </c>
      <c r="O219" s="0" t="n">
        <v>239</v>
      </c>
      <c r="P219" s="0" t="n">
        <v>5640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V219" s="0" t="n">
        <v>0</v>
      </c>
      <c r="AC219" s="0" t="n">
        <v>3.442</v>
      </c>
      <c r="AD219" s="0" t="n">
        <v>0.424</v>
      </c>
      <c r="AE219" s="0" t="n">
        <v>2.641</v>
      </c>
      <c r="AF219" s="0" t="n">
        <v>0.06</v>
      </c>
      <c r="AG219" s="0" t="n">
        <v>0.046</v>
      </c>
      <c r="AH219" s="0" t="n">
        <v>11.3</v>
      </c>
      <c r="AJ219" s="0" t="n">
        <v>1234</v>
      </c>
      <c r="AP219" s="0" t="n">
        <v>0</v>
      </c>
      <c r="AY219" s="0" t="n">
        <v>0</v>
      </c>
      <c r="BD219" s="0" t="n">
        <v>159.858</v>
      </c>
      <c r="BF219" s="0" t="n">
        <f aca="false">IF(E219&lt;11,-3.6797*E219^2+48.115*E219-53.83,280.92*EXP(-0.2027*E219))</f>
        <v>100.049375</v>
      </c>
      <c r="BG219" s="1" t="n">
        <f aca="false">32.208*LN(F219)+21.438</f>
        <v>81.7250045136464</v>
      </c>
      <c r="BH219" s="1" t="n">
        <f aca="false">IF(G219&lt;=2, -10*G219+100, 88.958*EXP(-0.0755*G219))</f>
        <v>85</v>
      </c>
      <c r="BI219" s="1" t="n">
        <f aca="false">IF(I219&lt;=100, 0.0053*(I219)^2-1.0332*I219+100.76, 122.82*EXP(-0.0092*I219))</f>
        <v>94.848613</v>
      </c>
      <c r="BJ219" s="0" t="n">
        <f aca="false">IF(P219&lt;=1000, -6.942*LN(P219)+107.59, -36.304*LN(P219)+310.72)</f>
        <v>-2.86085876244135</v>
      </c>
      <c r="BK219" s="0" t="e">
        <f aca="false">BF219^0.04*BG219^0.22*BH219^0.51*BI219^0.06*BJ219^0.17</f>
        <v>#NUM!</v>
      </c>
      <c r="BL219" s="0" t="e">
        <f aca="false">IF(BK219&gt;=90, "Very Good", IF(BK219&gt;=80, "Good", IF(BK219&gt;=70, "Slightly Good", IF(BK219&gt;=60, "Average", IF(BK219&gt;=50, "Slightly Poor", IF(BK219&gt;=40, "Poor", "Very Poor"))))))</f>
        <v>#NUM!</v>
      </c>
      <c r="BM219" s="2" t="n">
        <f aca="false">IF(P219&lt;=1000, -6.942*LN(P219)+107.59, IF(AND(P219&gt;1000, P219&lt;=5213),-36.304*LN(P219)+310.72, IF(P219&gt;5213, 10)))</f>
        <v>10</v>
      </c>
      <c r="BN219" s="2" t="n">
        <f aca="false">BF219^0.04*BG219^0.22*BH219^0.51*BI219^0.06*BM219^0.17</f>
        <v>59.3406331871462</v>
      </c>
      <c r="BO219" s="3" t="str">
        <f aca="false">IF(BN219&gt;=90, "Very Good", IF(BN219&gt;=80, "Good", IF(BN219&gt;=70, "Slightly Good", IF(BN219&gt;=60, "Average", IF(BN219&gt;=50, "Slightly Poor", IF(BN219&gt;=40, "Poor", "Very Poor"))))))</f>
        <v>Slightly Poor</v>
      </c>
      <c r="BP219" s="2" t="n">
        <f aca="false">IF(AJ219&lt;=1000, -6.942*LN(AJ219)+107.59, IF(AND(AJ219&gt;1000, AJ219&lt;=5213),-36.304*LN(AJ219)+310.72, IF(AJ219&gt;5213, 10)))</f>
        <v>52.3075397130905</v>
      </c>
      <c r="BQ219" s="2" t="n">
        <f aca="false">BF219^0.04*BG219^0.22*BH219^0.51*BI219^0.06*BP219^0.17</f>
        <v>78.6154864362472</v>
      </c>
      <c r="BR219" s="0" t="str">
        <f aca="false">IF(BQ219&gt;=90, "Very Good", IF(BQ219&gt;=80, "Good", IF(BQ219&gt;=70, "Slightly Good", IF(BQ219&gt;=60, "Average", IF(BQ219&gt;=50, "Slightly Poor", IF(BQ219&gt;=40, "Poor", "Very Poor"))))))</f>
        <v>Slightly Good</v>
      </c>
      <c r="BT219" s="2" t="n">
        <f aca="false">9.81*LN(AH219)+30.6</f>
        <v>54.3873147392965</v>
      </c>
      <c r="BU219" s="0" t="str">
        <f aca="false">IF(BT219&lt;30, "Clean water", IF(AND(BT219&gt;=30, BT219&lt;40), "Hypolimia", IF(AND(BT219&gt;=40,BT219&lt;50), "Mesotrophic", IF(AND(BT219&gt;=50, BT219&lt;70), "Eutrophic", IF(BT219&gt;70,"Hypertrophic")))))</f>
        <v>Eutrophic</v>
      </c>
      <c r="CM219" s="0" t="n">
        <f aca="false">IF(G219&gt;H219,1,0)</f>
        <v>0</v>
      </c>
      <c r="CO219" s="17" t="n">
        <f aca="false">14.652-0.41022*M219+0.007991*M219*M219-0.000077774*M219*M219*M219</f>
        <v>7.723489152</v>
      </c>
      <c r="CP219" s="1" t="n">
        <f aca="false">F219/CO219*100</f>
        <v>84.1588545290677</v>
      </c>
    </row>
    <row r="220" customFormat="false" ht="12.5" hidden="false" customHeight="false" outlineLevel="0" collapsed="false">
      <c r="A220" s="0" t="n">
        <v>219</v>
      </c>
      <c r="B220" s="15" t="s">
        <v>81</v>
      </c>
      <c r="C220" s="16" t="s">
        <v>82</v>
      </c>
      <c r="D220" s="0" t="s">
        <v>148</v>
      </c>
      <c r="E220" s="0" t="n">
        <v>7.7</v>
      </c>
      <c r="F220" s="0" t="n">
        <v>9.7</v>
      </c>
      <c r="G220" s="0" t="n">
        <v>0.9</v>
      </c>
      <c r="H220" s="0" t="n">
        <v>3.2</v>
      </c>
      <c r="I220" s="0" t="n">
        <v>0.7</v>
      </c>
      <c r="J220" s="0" t="n">
        <v>2.323</v>
      </c>
      <c r="K220" s="0" t="n">
        <v>0.102</v>
      </c>
      <c r="L220" s="0" t="n">
        <v>1.8</v>
      </c>
      <c r="M220" s="0" t="n">
        <v>27.3</v>
      </c>
      <c r="N220" s="0" t="n">
        <v>0</v>
      </c>
      <c r="O220" s="0" t="n">
        <v>228</v>
      </c>
      <c r="P220" s="0" t="n">
        <v>22000</v>
      </c>
      <c r="AC220" s="0" t="n">
        <v>2.308</v>
      </c>
      <c r="AD220" s="0" t="n">
        <v>0.343</v>
      </c>
      <c r="AE220" s="0" t="n">
        <v>1.759</v>
      </c>
      <c r="AF220" s="0" t="n">
        <v>0.091</v>
      </c>
      <c r="AG220" s="0" t="n">
        <v>0.069</v>
      </c>
      <c r="AH220" s="0" t="n">
        <v>2.4</v>
      </c>
      <c r="AJ220" s="0" t="n">
        <v>10000</v>
      </c>
      <c r="BF220" s="0" t="n">
        <f aca="false">IF(E220&lt;11,-3.6797*E220^2+48.115*E220-53.83,280.92*EXP(-0.2027*E220))</f>
        <v>98.486087</v>
      </c>
      <c r="BG220" s="1" t="n">
        <f aca="false">32.208*LN(F220)+21.438</f>
        <v>94.6186305204847</v>
      </c>
      <c r="BH220" s="1" t="n">
        <f aca="false">IF(G220&lt;=2, -10*G220+100, 88.958*EXP(-0.0755*G220))</f>
        <v>91</v>
      </c>
      <c r="BI220" s="1" t="n">
        <f aca="false">IF(I220&lt;=100, 0.0053*(I220)^2-1.0332*I220+100.76, 122.82*EXP(-0.0092*I220))</f>
        <v>100.039357</v>
      </c>
      <c r="BJ220" s="0" t="n">
        <f aca="false">IF(P220&lt;=1000, -6.942*LN(P220)+107.59, -36.304*LN(P220)+310.72)</f>
        <v>-52.2763528748878</v>
      </c>
      <c r="BK220" s="0" t="e">
        <f aca="false">BF220^0.04*BG220^0.22*BH220^0.51*BI220^0.06*BJ220^0.17</f>
        <v>#NUM!</v>
      </c>
      <c r="BL220" s="0" t="e">
        <f aca="false">IF(BK220&gt;=90, "Very Good", IF(BK220&gt;=80, "Good", IF(BK220&gt;=70, "Slightly Good", IF(BK220&gt;=60, "Average", IF(BK220&gt;=50, "Slightly Poor", IF(BK220&gt;=40, "Poor", "Very Poor"))))))</f>
        <v>#NUM!</v>
      </c>
      <c r="BM220" s="2" t="n">
        <f aca="false">IF(P220&lt;=1000, -6.942*LN(P220)+107.59, IF(AND(P220&gt;1000, P220&lt;=5213),-36.304*LN(P220)+310.72, IF(P220&gt;5213, 10)))</f>
        <v>10</v>
      </c>
      <c r="BN220" s="2" t="n">
        <f aca="false">BF220^0.04*BG220^0.22*BH220^0.51*BI220^0.06*BM220^0.17</f>
        <v>63.6167126717487</v>
      </c>
      <c r="BO220" s="3" t="str">
        <f aca="false">IF(BN220&gt;=90, "Very Good", IF(BN220&gt;=80, "Good", IF(BN220&gt;=70, "Slightly Good", IF(BN220&gt;=60, "Average", IF(BN220&gt;=50, "Slightly Poor", IF(BN220&gt;=40, "Poor", "Very Poor"))))))</f>
        <v>Average</v>
      </c>
      <c r="BP220" s="2" t="n">
        <f aca="false">IF(AJ220&lt;=1000, -6.942*LN(AJ220)+107.59, IF(AND(AJ220&gt;1000, AJ220&lt;=5213),-36.304*LN(AJ220)+310.72, IF(AJ220&gt;5213, 10)))</f>
        <v>10</v>
      </c>
      <c r="BQ220" s="2" t="n">
        <f aca="false">BF220^0.04*BG220^0.22*BH220^0.51*BI220^0.06*BP220^0.17</f>
        <v>63.6167126717487</v>
      </c>
      <c r="BR220" s="0" t="str">
        <f aca="false">IF(BQ220&gt;=90, "Very Good", IF(BQ220&gt;=80, "Good", IF(BQ220&gt;=70, "Slightly Good", IF(BQ220&gt;=60, "Average", IF(BQ220&gt;=50, "Slightly Poor", IF(BQ220&gt;=40, "Poor", "Very Poor"))))))</f>
        <v>Average</v>
      </c>
      <c r="BT220" s="2" t="n">
        <f aca="false">9.81*LN(AH220)+30.6</f>
        <v>39.1883483134418</v>
      </c>
      <c r="BU220" s="0" t="str">
        <f aca="false">IF(BT220&lt;30, "Clean water", IF(AND(BT220&gt;=30, BT220&lt;40), "Hypolimia", IF(AND(BT220&gt;=40,BT220&lt;50), "Mesotrophic", IF(AND(BT220&gt;=50, BT220&lt;70), "Eutrophic", IF(BT220&gt;70,"Hypertrophic")))))</f>
        <v>Hypolimia</v>
      </c>
      <c r="CM220" s="0" t="n">
        <f aca="false">IF(G220&gt;H220,1,0)</f>
        <v>0</v>
      </c>
      <c r="CO220" s="17" t="n">
        <f aca="false">14.652-0.41022*M220+0.007991*M220*M220-0.000077774*M220*M220*M220</f>
        <v>7.826184154242</v>
      </c>
      <c r="CP220" s="1" t="n">
        <f aca="false">F220/CO220*100</f>
        <v>123.942905109668</v>
      </c>
    </row>
    <row r="221" customFormat="false" ht="12.5" hidden="false" customHeight="false" outlineLevel="0" collapsed="false">
      <c r="A221" s="0" t="n">
        <v>220</v>
      </c>
      <c r="B221" s="15" t="s">
        <v>83</v>
      </c>
      <c r="C221" s="16" t="s">
        <v>84</v>
      </c>
      <c r="D221" s="0" t="s">
        <v>148</v>
      </c>
      <c r="E221" s="0" t="n">
        <v>8.1</v>
      </c>
      <c r="F221" s="0" t="n">
        <v>6.7</v>
      </c>
      <c r="G221" s="0" t="n">
        <v>0.8</v>
      </c>
      <c r="H221" s="0" t="n">
        <v>3.6</v>
      </c>
      <c r="I221" s="0" t="n">
        <v>3.4</v>
      </c>
      <c r="J221" s="0" t="n">
        <v>2.436</v>
      </c>
      <c r="K221" s="0" t="n">
        <v>0.031</v>
      </c>
      <c r="L221" s="0" t="n">
        <v>1.8</v>
      </c>
      <c r="M221" s="0" t="n">
        <v>29.1</v>
      </c>
      <c r="N221" s="0" t="n">
        <v>0</v>
      </c>
      <c r="O221" s="0" t="n">
        <v>207</v>
      </c>
      <c r="P221" s="0" t="n">
        <v>12000</v>
      </c>
      <c r="AC221" s="0" t="n">
        <v>2.399</v>
      </c>
      <c r="AD221" s="0" t="n">
        <v>0.068</v>
      </c>
      <c r="AE221" s="0" t="n">
        <v>2.133</v>
      </c>
      <c r="AF221" s="0" t="n">
        <v>0.016</v>
      </c>
      <c r="AG221" s="0" t="n">
        <v>0.001</v>
      </c>
      <c r="AH221" s="0" t="n">
        <v>8.4</v>
      </c>
      <c r="AJ221" s="0" t="n">
        <v>210</v>
      </c>
      <c r="BF221" s="0" t="n">
        <f aca="false">IF(E221&lt;11,-3.6797*E221^2+48.115*E221-53.83,280.92*EXP(-0.2027*E221))</f>
        <v>94.476383</v>
      </c>
      <c r="BG221" s="1" t="n">
        <f aca="false">32.208*LN(F221)+21.438</f>
        <v>82.701079210192</v>
      </c>
      <c r="BH221" s="1" t="n">
        <f aca="false">IF(G221&lt;=2, -10*G221+100, 88.958*EXP(-0.0755*G221))</f>
        <v>92</v>
      </c>
      <c r="BI221" s="1" t="n">
        <f aca="false">IF(I221&lt;=100, 0.0053*(I221)^2-1.0332*I221+100.76, 122.82*EXP(-0.0092*I221))</f>
        <v>97.308388</v>
      </c>
      <c r="BJ221" s="0" t="n">
        <f aca="false">IF(P221&lt;=1000, -6.942*LN(P221)+107.59, -36.304*LN(P221)+310.72)</f>
        <v>-30.271198662071</v>
      </c>
      <c r="BK221" s="0" t="e">
        <f aca="false">BF221^0.04*BG221^0.22*BH221^0.51*BI221^0.06*BJ221^0.17</f>
        <v>#NUM!</v>
      </c>
      <c r="BL221" s="0" t="e">
        <f aca="false">IF(BK221&gt;=90, "Very Good", IF(BK221&gt;=80, "Good", IF(BK221&gt;=70, "Slightly Good", IF(BK221&gt;=60, "Average", IF(BK221&gt;=50, "Slightly Poor", IF(BK221&gt;=40, "Poor", "Very Poor"))))))</f>
        <v>#NUM!</v>
      </c>
      <c r="BM221" s="2" t="n">
        <f aca="false">IF(P221&lt;=1000, -6.942*LN(P221)+107.59, IF(AND(P221&gt;1000, P221&lt;=5213),-36.304*LN(P221)+310.72, IF(P221&gt;5213, 10)))</f>
        <v>10</v>
      </c>
      <c r="BN221" s="2" t="n">
        <f aca="false">BF221^0.04*BG221^0.22*BH221^0.51*BI221^0.06*BM221^0.17</f>
        <v>61.8993655825381</v>
      </c>
      <c r="BO221" s="3" t="str">
        <f aca="false">IF(BN221&gt;=90, "Very Good", IF(BN221&gt;=80, "Good", IF(BN221&gt;=70, "Slightly Good", IF(BN221&gt;=60, "Average", IF(BN221&gt;=50, "Slightly Poor", IF(BN221&gt;=40, "Poor", "Very Poor"))))))</f>
        <v>Average</v>
      </c>
      <c r="BP221" s="2" t="n">
        <f aca="false">IF(AJ221&lt;=1000, -6.942*LN(AJ221)+107.59, IF(AND(AJ221&gt;1000, AJ221&lt;=5213),-36.304*LN(AJ221)+310.72, IF(AJ221&gt;5213, 10)))</f>
        <v>70.4703795217593</v>
      </c>
      <c r="BQ221" s="2" t="n">
        <f aca="false">BF221^0.04*BG221^0.22*BH221^0.51*BI221^0.06*BP221^0.17</f>
        <v>86.267521676533</v>
      </c>
      <c r="BR221" s="0" t="str">
        <f aca="false">IF(BQ221&gt;=90, "Very Good", IF(BQ221&gt;=80, "Good", IF(BQ221&gt;=70, "Slightly Good", IF(BQ221&gt;=60, "Average", IF(BQ221&gt;=50, "Slightly Poor", IF(BQ221&gt;=40, "Poor", "Very Poor"))))))</f>
        <v>Good</v>
      </c>
      <c r="BT221" s="2" t="n">
        <f aca="false">9.81*LN(AH221)+30.6</f>
        <v>51.4779530343813</v>
      </c>
      <c r="BU221" s="0" t="str">
        <f aca="false">IF(BT221&lt;30, "Clean water", IF(AND(BT221&gt;=30, BT221&lt;40), "Hypolimia", IF(AND(BT221&gt;=40,BT221&lt;50), "Mesotrophic", IF(AND(BT221&gt;=50, BT221&lt;70), "Eutrophic", IF(BT221&gt;70,"Hypertrophic")))))</f>
        <v>Eutrophic</v>
      </c>
      <c r="CM221" s="0" t="n">
        <f aca="false">IF(G221&gt;H221,1,0)</f>
        <v>0</v>
      </c>
      <c r="CO221" s="17" t="n">
        <f aca="false">14.652-0.41022*M221+0.007991*M221*M221-0.000077774*M221*M221*M221</f>
        <v>7.564936502646</v>
      </c>
      <c r="CP221" s="1" t="n">
        <f aca="false">F221/CO221*100</f>
        <v>88.5665067731439</v>
      </c>
    </row>
    <row r="222" customFormat="false" ht="12.5" hidden="false" customHeight="false" outlineLevel="0" collapsed="false">
      <c r="A222" s="0" t="n">
        <v>221</v>
      </c>
      <c r="B222" s="15" t="s">
        <v>133</v>
      </c>
      <c r="C222" s="16" t="s">
        <v>134</v>
      </c>
      <c r="D222" s="0" t="s">
        <v>148</v>
      </c>
      <c r="E222" s="0" t="n">
        <v>9</v>
      </c>
      <c r="F222" s="0" t="n">
        <v>9</v>
      </c>
      <c r="G222" s="0" t="n">
        <v>4.4</v>
      </c>
      <c r="H222" s="0" t="n">
        <v>6.7</v>
      </c>
      <c r="I222" s="0" t="n">
        <v>48.1</v>
      </c>
      <c r="J222" s="0" t="n">
        <v>7.611</v>
      </c>
      <c r="K222" s="0" t="n">
        <v>0.215</v>
      </c>
      <c r="L222" s="0" t="n">
        <v>4</v>
      </c>
      <c r="M222" s="0" t="n">
        <v>29.6</v>
      </c>
      <c r="O222" s="0" t="n">
        <v>3378</v>
      </c>
      <c r="BD222" s="0" t="n">
        <v>0.075</v>
      </c>
      <c r="BF222" s="0" t="n">
        <f aca="false">IF(E222&lt;11,-3.6797*E222^2+48.115*E222-53.83,280.92*EXP(-0.2027*E222))</f>
        <v>81.1493</v>
      </c>
      <c r="BG222" s="1" t="n">
        <f aca="false">32.208*LN(F222)+21.438</f>
        <v>92.206209186845</v>
      </c>
      <c r="BH222" s="1" t="n">
        <f aca="false">IF(G222&lt;=2, -10*G222+100, 88.958*EXP(-0.0755*G222))</f>
        <v>63.8134732954719</v>
      </c>
      <c r="BI222" s="1" t="n">
        <f aca="false">IF(I222&lt;=100, 0.0053*(I222)^2-1.0332*I222+100.76, 122.82*EXP(-0.0092*I222))</f>
        <v>63.325213</v>
      </c>
      <c r="BJ222" s="0" t="e">
        <f aca="false">IF(P222&lt;=1000, -6.942*LN(P222)+107.59, -36.304*LN(P222)+310.72)</f>
        <v>#VALUE!</v>
      </c>
      <c r="BK222" s="0" t="e">
        <f aca="false">BF222^0.04*BG222^0.22*BH222^0.51*BI222^0.06*BJ222^0.17</f>
        <v>#VALUE!</v>
      </c>
      <c r="BL222" s="0" t="e">
        <f aca="false">IF(BK222&gt;=90, "Very Good", IF(BK222&gt;=80, "Good", IF(BK222&gt;=70, "Slightly Good", IF(BK222&gt;=60, "Average", IF(BK222&gt;=50, "Slightly Poor", IF(BK222&gt;=40, "Poor", "Very Poor"))))))</f>
        <v>#VALUE!</v>
      </c>
      <c r="BM222" s="2" t="e">
        <f aca="false">IF(P222&lt;=1000, -6.942*LN(P222)+107.59, IF(AND(P222&gt;1000, P222&lt;=5213),-36.304*LN(P222)+310.72, IF(P222&gt;5213, 10)))</f>
        <v>#VALUE!</v>
      </c>
      <c r="BN222" s="2" t="e">
        <f aca="false">BF222^0.04*BG222^0.22*BH222^0.51*BI222^0.06*BM222^0.17</f>
        <v>#VALUE!</v>
      </c>
      <c r="BO222" s="3" t="e">
        <f aca="false">IF(BN222&gt;=90, "Very Good", IF(BN222&gt;=80, "Good", IF(BN222&gt;=70, "Slightly Good", IF(BN222&gt;=60, "Average", IF(BN222&gt;=50, "Slightly Poor", IF(BN222&gt;=40, "Poor", "Very Poor"))))))</f>
        <v>#VALUE!</v>
      </c>
      <c r="BP222" s="2" t="e">
        <f aca="false">IF(AJ222&lt;=1000, -6.942*LN(AJ222)+107.59, IF(AND(AJ222&gt;1000, AJ222&lt;=5213),-36.304*LN(AJ222)+310.72, IF(AJ222&gt;5213, 10)))</f>
        <v>#VALUE!</v>
      </c>
      <c r="BQ222" s="2" t="e">
        <f aca="false">BF222^0.04*BG222^0.22*BH222^0.51*BI222^0.06*BP222^0.17</f>
        <v>#VALUE!</v>
      </c>
      <c r="BR222" s="0" t="e">
        <f aca="false">IF(BQ222&gt;=90, "Very Good", IF(BQ222&gt;=80, "Good", IF(BQ222&gt;=70, "Slightly Good", IF(BQ222&gt;=60, "Average", IF(BQ222&gt;=50, "Slightly Poor", IF(BQ222&gt;=40, "Poor", "Very Poor"))))))</f>
        <v>#VALUE!</v>
      </c>
      <c r="BT222" s="2" t="e">
        <f aca="false">9.81*LN(AH222)+30.6</f>
        <v>#VALUE!</v>
      </c>
      <c r="BU222" s="0" t="e">
        <f aca="false">IF(BT222&lt;30, "Clean water", IF(AND(BT222&gt;=30, BT222&lt;40), "Hypolimia", IF(AND(BT222&gt;=40,BT222&lt;50), "Mesotrophic", IF(AND(BT222&gt;=50, BT222&lt;70), "Eutrophic", IF(BT222&gt;70,"Hypertrophic")))))</f>
        <v>#VALUE!</v>
      </c>
      <c r="CM222" s="0" t="n">
        <f aca="false">IF(G222&gt;H222,1,0)</f>
        <v>0</v>
      </c>
      <c r="CO222" s="17" t="n">
        <f aca="false">14.652-0.41022*M222+0.007991*M222*M222-0.000077774*M222*M222*M222</f>
        <v>7.493865511936</v>
      </c>
      <c r="CP222" s="1" t="n">
        <f aca="false">F222/CO222*100</f>
        <v>120.098232156223</v>
      </c>
    </row>
    <row r="223" customFormat="false" ht="12.5" hidden="false" customHeight="false" outlineLevel="0" collapsed="false">
      <c r="A223" s="0" t="n">
        <v>222</v>
      </c>
      <c r="B223" s="15" t="s">
        <v>85</v>
      </c>
      <c r="C223" s="16" t="s">
        <v>86</v>
      </c>
      <c r="D223" s="0" t="s">
        <v>148</v>
      </c>
      <c r="E223" s="0" t="n">
        <v>7.7</v>
      </c>
      <c r="F223" s="0" t="n">
        <v>10.4</v>
      </c>
      <c r="G223" s="0" t="n">
        <v>1.2</v>
      </c>
      <c r="H223" s="0" t="n">
        <v>5.7</v>
      </c>
      <c r="I223" s="0" t="n">
        <v>3.3</v>
      </c>
      <c r="J223" s="0" t="n">
        <v>6.232</v>
      </c>
      <c r="K223" s="0" t="n">
        <v>0.162</v>
      </c>
      <c r="L223" s="0" t="n">
        <v>3.7</v>
      </c>
      <c r="M223" s="0" t="n">
        <v>28.9</v>
      </c>
      <c r="N223" s="0" t="n">
        <v>0</v>
      </c>
      <c r="O223" s="0" t="n">
        <v>512</v>
      </c>
      <c r="P223" s="0" t="n">
        <v>25000</v>
      </c>
      <c r="AC223" s="0" t="n">
        <v>5.987</v>
      </c>
      <c r="AD223" s="0" t="n">
        <v>0.182</v>
      </c>
      <c r="AE223" s="0" t="n">
        <v>5.572</v>
      </c>
      <c r="AF223" s="0" t="n">
        <v>0.138</v>
      </c>
      <c r="AG223" s="0" t="n">
        <v>0.121</v>
      </c>
      <c r="AH223" s="0" t="n">
        <v>14.9</v>
      </c>
      <c r="AJ223" s="0" t="n">
        <v>21000</v>
      </c>
      <c r="BF223" s="0" t="n">
        <f aca="false">IF(E223&lt;11,-3.6797*E223^2+48.115*E223-53.83,280.92*EXP(-0.2027*E223))</f>
        <v>98.486087</v>
      </c>
      <c r="BG223" s="1" t="n">
        <f aca="false">32.208*LN(F223)+21.438</f>
        <v>96.8628814043931</v>
      </c>
      <c r="BH223" s="1" t="n">
        <f aca="false">IF(G223&lt;=2, -10*G223+100, 88.958*EXP(-0.0755*G223))</f>
        <v>88</v>
      </c>
      <c r="BI223" s="1" t="n">
        <f aca="false">IF(I223&lt;=100, 0.0053*(I223)^2-1.0332*I223+100.76, 122.82*EXP(-0.0092*I223))</f>
        <v>97.408157</v>
      </c>
      <c r="BJ223" s="0" t="n">
        <f aca="false">IF(P223&lt;=1000, -6.942*LN(P223)+107.59, -36.304*LN(P223)+310.72)</f>
        <v>-56.9172155941827</v>
      </c>
      <c r="BK223" s="0" t="e">
        <f aca="false">BF223^0.04*BG223^0.22*BH223^0.51*BI223^0.06*BJ223^0.17</f>
        <v>#NUM!</v>
      </c>
      <c r="BL223" s="0" t="e">
        <f aca="false">IF(BK223&gt;=90, "Very Good", IF(BK223&gt;=80, "Good", IF(BK223&gt;=70, "Slightly Good", IF(BK223&gt;=60, "Average", IF(BK223&gt;=50, "Slightly Poor", IF(BK223&gt;=40, "Poor", "Very Poor"))))))</f>
        <v>#NUM!</v>
      </c>
      <c r="BM223" s="2" t="n">
        <f aca="false">IF(P223&lt;=1000, -6.942*LN(P223)+107.59, IF(AND(P223&gt;1000, P223&lt;=5213),-36.304*LN(P223)+310.72, IF(P223&gt;5213, 10)))</f>
        <v>10</v>
      </c>
      <c r="BN223" s="2" t="n">
        <f aca="false">BF223^0.04*BG223^0.22*BH223^0.51*BI223^0.06*BM223^0.17</f>
        <v>62.7612380667023</v>
      </c>
      <c r="BO223" s="3" t="str">
        <f aca="false">IF(BN223&gt;=90, "Very Good", IF(BN223&gt;=80, "Good", IF(BN223&gt;=70, "Slightly Good", IF(BN223&gt;=60, "Average", IF(BN223&gt;=50, "Slightly Poor", IF(BN223&gt;=40, "Poor", "Very Poor"))))))</f>
        <v>Average</v>
      </c>
      <c r="BP223" s="2" t="n">
        <f aca="false">IF(AJ223&lt;=1000, -6.942*LN(AJ223)+107.59, IF(AND(AJ223&gt;1000, AJ223&lt;=5213),-36.304*LN(AJ223)+310.72, IF(AJ223&gt;5213, 10)))</f>
        <v>10</v>
      </c>
      <c r="BQ223" s="2" t="n">
        <f aca="false">BF223^0.04*BG223^0.22*BH223^0.51*BI223^0.06*BP223^0.17</f>
        <v>62.7612380667023</v>
      </c>
      <c r="BR223" s="0" t="str">
        <f aca="false">IF(BQ223&gt;=90, "Very Good", IF(BQ223&gt;=80, "Good", IF(BQ223&gt;=70, "Slightly Good", IF(BQ223&gt;=60, "Average", IF(BQ223&gt;=50, "Slightly Poor", IF(BQ223&gt;=40, "Poor", "Very Poor"))))))</f>
        <v>Average</v>
      </c>
      <c r="BT223" s="2" t="n">
        <f aca="false">9.81*LN(AH223)+30.6</f>
        <v>57.1003534990534</v>
      </c>
      <c r="BU223" s="0" t="str">
        <f aca="false">IF(BT223&lt;30, "Clean water", IF(AND(BT223&gt;=30, BT223&lt;40), "Hypolimia", IF(AND(BT223&gt;=40,BT223&lt;50), "Mesotrophic", IF(AND(BT223&gt;=50, BT223&lt;70), "Eutrophic", IF(BT223&gt;70,"Hypertrophic")))))</f>
        <v>Eutrophic</v>
      </c>
      <c r="CM223" s="0" t="n">
        <f aca="false">IF(G223&gt;H223,1,0)</f>
        <v>0</v>
      </c>
      <c r="CO223" s="17" t="n">
        <f aca="false">14.652-0.41022*M223+0.007991*M223*M223-0.000077774*M223*M223*M223</f>
        <v>7.593529818594</v>
      </c>
      <c r="CP223" s="1" t="n">
        <f aca="false">F223/CO223*100</f>
        <v>136.958703639168</v>
      </c>
    </row>
    <row r="224" customFormat="false" ht="12.5" hidden="false" customHeight="false" outlineLevel="0" collapsed="false">
      <c r="A224" s="0" t="n">
        <v>223</v>
      </c>
      <c r="B224" s="15" t="s">
        <v>135</v>
      </c>
      <c r="C224" s="16" t="s">
        <v>136</v>
      </c>
      <c r="D224" s="0" t="s">
        <v>148</v>
      </c>
      <c r="E224" s="0" t="n">
        <v>8</v>
      </c>
      <c r="F224" s="0" t="n">
        <v>8.5</v>
      </c>
      <c r="G224" s="0" t="n">
        <v>3.2</v>
      </c>
      <c r="H224" s="0" t="n">
        <v>9</v>
      </c>
      <c r="I224" s="0" t="n">
        <v>13.6</v>
      </c>
      <c r="J224" s="0" t="n">
        <v>6.727</v>
      </c>
      <c r="K224" s="0" t="n">
        <v>0.126</v>
      </c>
      <c r="L224" s="0" t="n">
        <v>7.3</v>
      </c>
      <c r="M224" s="0" t="n">
        <v>30.1</v>
      </c>
      <c r="O224" s="0" t="n">
        <v>542</v>
      </c>
      <c r="BD224" s="0" t="n">
        <v>0.624</v>
      </c>
      <c r="BF224" s="0" t="n">
        <f aca="false">IF(E224&lt;11,-3.6797*E224^2+48.115*E224-53.83,280.92*EXP(-0.2027*E224))</f>
        <v>95.5892</v>
      </c>
      <c r="BG224" s="1" t="n">
        <f aca="false">32.208*LN(F224)+21.438</f>
        <v>90.3652509938879</v>
      </c>
      <c r="BH224" s="1" t="n">
        <f aca="false">IF(G224&lt;=2, -10*G224+100, 88.958*EXP(-0.0755*G224))</f>
        <v>69.8649678413399</v>
      </c>
      <c r="BI224" s="1" t="n">
        <f aca="false">IF(I224&lt;=100, 0.0053*(I224)^2-1.0332*I224+100.76, 122.82*EXP(-0.0092*I224))</f>
        <v>87.688768</v>
      </c>
      <c r="BJ224" s="0" t="e">
        <f aca="false">IF(P224&lt;=1000, -6.942*LN(P224)+107.59, -36.304*LN(P224)+310.72)</f>
        <v>#VALUE!</v>
      </c>
      <c r="BK224" s="0" t="e">
        <f aca="false">BF224^0.04*BG224^0.22*BH224^0.51*BI224^0.06*BJ224^0.17</f>
        <v>#VALUE!</v>
      </c>
      <c r="BL224" s="0" t="e">
        <f aca="false">IF(BK224&gt;=90, "Very Good", IF(BK224&gt;=80, "Good", IF(BK224&gt;=70, "Slightly Good", IF(BK224&gt;=60, "Average", IF(BK224&gt;=50, "Slightly Poor", IF(BK224&gt;=40, "Poor", "Very Poor"))))))</f>
        <v>#VALUE!</v>
      </c>
      <c r="BM224" s="2" t="e">
        <f aca="false">IF(P224&lt;=1000, -6.942*LN(P224)+107.59, IF(AND(P224&gt;1000, P224&lt;=5213),-36.304*LN(P224)+310.72, IF(P224&gt;5213, 10)))</f>
        <v>#VALUE!</v>
      </c>
      <c r="BN224" s="2" t="e">
        <f aca="false">BF224^0.04*BG224^0.22*BH224^0.51*BI224^0.06*BM224^0.17</f>
        <v>#VALUE!</v>
      </c>
      <c r="BO224" s="3" t="e">
        <f aca="false">IF(BN224&gt;=90, "Very Good", IF(BN224&gt;=80, "Good", IF(BN224&gt;=70, "Slightly Good", IF(BN224&gt;=60, "Average", IF(BN224&gt;=50, "Slightly Poor", IF(BN224&gt;=40, "Poor", "Very Poor"))))))</f>
        <v>#VALUE!</v>
      </c>
      <c r="BP224" s="2" t="e">
        <f aca="false">IF(AJ224&lt;=1000, -6.942*LN(AJ224)+107.59, IF(AND(AJ224&gt;1000, AJ224&lt;=5213),-36.304*LN(AJ224)+310.72, IF(AJ224&gt;5213, 10)))</f>
        <v>#VALUE!</v>
      </c>
      <c r="BQ224" s="2" t="e">
        <f aca="false">BF224^0.04*BG224^0.22*BH224^0.51*BI224^0.06*BP224^0.17</f>
        <v>#VALUE!</v>
      </c>
      <c r="BR224" s="0" t="e">
        <f aca="false">IF(BQ224&gt;=90, "Very Good", IF(BQ224&gt;=80, "Good", IF(BQ224&gt;=70, "Slightly Good", IF(BQ224&gt;=60, "Average", IF(BQ224&gt;=50, "Slightly Poor", IF(BQ224&gt;=40, "Poor", "Very Poor"))))))</f>
        <v>#VALUE!</v>
      </c>
      <c r="BT224" s="2" t="e">
        <f aca="false">9.81*LN(AH224)+30.6</f>
        <v>#VALUE!</v>
      </c>
      <c r="BU224" s="0" t="e">
        <f aca="false">IF(BT224&lt;30, "Clean water", IF(AND(BT224&gt;=30, BT224&lt;40), "Hypolimia", IF(AND(BT224&gt;=40,BT224&lt;50), "Mesotrophic", IF(AND(BT224&gt;=50, BT224&lt;70), "Eutrophic", IF(BT224&gt;70,"Hypertrophic")))))</f>
        <v>#VALUE!</v>
      </c>
      <c r="CM224" s="0" t="n">
        <f aca="false">IF(G224&gt;H224,1,0)</f>
        <v>0</v>
      </c>
      <c r="CO224" s="17" t="n">
        <f aca="false">14.652-0.41022*M224+0.007991*M224*M224-0.000077774*M224*M224*M224</f>
        <v>7.423336855626</v>
      </c>
      <c r="CP224" s="1" t="n">
        <f aca="false">F224/CO224*100</f>
        <v>114.503762463076</v>
      </c>
    </row>
    <row r="225" customFormat="false" ht="12.5" hidden="false" customHeight="false" outlineLevel="0" collapsed="false">
      <c r="A225" s="0" t="n">
        <v>224</v>
      </c>
      <c r="B225" s="15" t="s">
        <v>87</v>
      </c>
      <c r="C225" s="16" t="s">
        <v>88</v>
      </c>
      <c r="D225" s="0" t="s">
        <v>148</v>
      </c>
      <c r="E225" s="0" t="n">
        <v>7.8</v>
      </c>
      <c r="F225" s="0" t="n">
        <v>5.4</v>
      </c>
      <c r="G225" s="0" t="n">
        <v>0.9</v>
      </c>
      <c r="H225" s="0" t="n">
        <v>4.2</v>
      </c>
      <c r="I225" s="0" t="n">
        <v>3.2</v>
      </c>
      <c r="J225" s="0" t="n">
        <v>3.012</v>
      </c>
      <c r="K225" s="0" t="n">
        <v>0.041</v>
      </c>
      <c r="L225" s="0" t="n">
        <v>1.9</v>
      </c>
      <c r="M225" s="0" t="n">
        <v>29.3</v>
      </c>
      <c r="N225" s="0" t="n">
        <v>0</v>
      </c>
      <c r="O225" s="0" t="n">
        <v>220</v>
      </c>
      <c r="P225" s="0" t="n">
        <v>20000</v>
      </c>
      <c r="AC225" s="0" t="n">
        <v>3.009</v>
      </c>
      <c r="AD225" s="0" t="n">
        <v>0.2</v>
      </c>
      <c r="AE225" s="0" t="n">
        <v>2.452</v>
      </c>
      <c r="AF225" s="0" t="n">
        <v>0.034</v>
      </c>
      <c r="AG225" s="0" t="n">
        <v>0.002</v>
      </c>
      <c r="AH225" s="0" t="n">
        <v>7.1</v>
      </c>
      <c r="AJ225" s="0" t="n">
        <v>1100</v>
      </c>
      <c r="BF225" s="0" t="n">
        <f aca="false">IF(E225&lt;11,-3.6797*E225^2+48.115*E225-53.83,280.92*EXP(-0.2027*E225))</f>
        <v>97.5940520000001</v>
      </c>
      <c r="BG225" s="1" t="n">
        <f aca="false">32.208*LN(F225)+21.438</f>
        <v>75.7535374965899</v>
      </c>
      <c r="BH225" s="1" t="n">
        <f aca="false">IF(G225&lt;=2, -10*G225+100, 88.958*EXP(-0.0755*G225))</f>
        <v>91</v>
      </c>
      <c r="BI225" s="1" t="n">
        <f aca="false">IF(I225&lt;=100, 0.0053*(I225)^2-1.0332*I225+100.76, 122.82*EXP(-0.0092*I225))</f>
        <v>97.508032</v>
      </c>
      <c r="BJ225" s="0" t="n">
        <f aca="false">IF(P225&lt;=1000, -6.942*LN(P225)+107.59, -36.304*LN(P225)+310.72)</f>
        <v>-48.8162121072716</v>
      </c>
      <c r="BK225" s="0" t="e">
        <f aca="false">BF225^0.04*BG225^0.22*BH225^0.51*BI225^0.06*BJ225^0.17</f>
        <v>#NUM!</v>
      </c>
      <c r="BL225" s="0" t="e">
        <f aca="false">IF(BK225&gt;=90, "Very Good", IF(BK225&gt;=80, "Good", IF(BK225&gt;=70, "Slightly Good", IF(BK225&gt;=60, "Average", IF(BK225&gt;=50, "Slightly Poor", IF(BK225&gt;=40, "Poor", "Very Poor"))))))</f>
        <v>#NUM!</v>
      </c>
      <c r="BM225" s="2" t="n">
        <f aca="false">IF(P225&lt;=1000, -6.942*LN(P225)+107.59, IF(AND(P225&gt;1000, P225&lt;=5213),-36.304*LN(P225)+310.72, IF(P225&gt;5213, 10)))</f>
        <v>10</v>
      </c>
      <c r="BN225" s="2" t="n">
        <f aca="false">BF225^0.04*BG225^0.22*BH225^0.51*BI225^0.06*BM225^0.17</f>
        <v>60.464311158955</v>
      </c>
      <c r="BO225" s="3" t="str">
        <f aca="false">IF(BN225&gt;=90, "Very Good", IF(BN225&gt;=80, "Good", IF(BN225&gt;=70, "Slightly Good", IF(BN225&gt;=60, "Average", IF(BN225&gt;=50, "Slightly Poor", IF(BN225&gt;=40, "Poor", "Very Poor"))))))</f>
        <v>Average</v>
      </c>
      <c r="BP225" s="2" t="n">
        <f aca="false">IF(AJ225&lt;=1000, -6.942*LN(AJ225)+107.59, IF(AND(AJ225&gt;1000, AJ225&lt;=5213),-36.304*LN(AJ225)+310.72, IF(AJ225&gt;5213, 10)))</f>
        <v>56.4807115842163</v>
      </c>
      <c r="BQ225" s="2" t="n">
        <f aca="false">BF225^0.04*BG225^0.22*BH225^0.51*BI225^0.06*BP225^0.17</f>
        <v>81.156280899702</v>
      </c>
      <c r="BR225" s="0" t="str">
        <f aca="false">IF(BQ225&gt;=90, "Very Good", IF(BQ225&gt;=80, "Good", IF(BQ225&gt;=70, "Slightly Good", IF(BQ225&gt;=60, "Average", IF(BQ225&gt;=50, "Slightly Poor", IF(BQ225&gt;=40, "Poor", "Very Poor"))))))</f>
        <v>Good</v>
      </c>
      <c r="BT225" s="2" t="n">
        <f aca="false">9.81*LN(AH225)+30.6</f>
        <v>49.8285298315037</v>
      </c>
      <c r="BU225" s="0" t="str">
        <f aca="false">IF(BT225&lt;30, "Clean water", IF(AND(BT225&gt;=30, BT225&lt;40), "Hypolimia", IF(AND(BT225&gt;=40,BT225&lt;50), "Mesotrophic", IF(AND(BT225&gt;=50, BT225&lt;70), "Eutrophic", IF(BT225&gt;70,"Hypertrophic")))))</f>
        <v>Mesotrophic</v>
      </c>
      <c r="CM225" s="0" t="n">
        <f aca="false">IF(G225&gt;H225,1,0)</f>
        <v>0</v>
      </c>
      <c r="CO225" s="17" t="n">
        <f aca="false">14.652-0.41022*M225+0.007991*M225*M225-0.000077774*M225*M225*M225</f>
        <v>7.536439293082</v>
      </c>
      <c r="CP225" s="1" t="n">
        <f aca="false">F225/CO225*100</f>
        <v>71.651874180913</v>
      </c>
    </row>
    <row r="226" customFormat="false" ht="12.5" hidden="false" customHeight="false" outlineLevel="0" collapsed="false">
      <c r="A226" s="0" t="n">
        <v>225</v>
      </c>
      <c r="B226" s="15" t="s">
        <v>89</v>
      </c>
      <c r="C226" s="16" t="s">
        <v>90</v>
      </c>
      <c r="D226" s="0" t="s">
        <v>148</v>
      </c>
      <c r="E226" s="0" t="n">
        <v>7.3</v>
      </c>
      <c r="F226" s="0" t="n">
        <v>3.7</v>
      </c>
      <c r="G226" s="0" t="n">
        <v>2.4</v>
      </c>
      <c r="H226" s="0" t="n">
        <v>5.4</v>
      </c>
      <c r="I226" s="0" t="n">
        <v>4.3</v>
      </c>
      <c r="J226" s="0" t="n">
        <v>1.61</v>
      </c>
      <c r="K226" s="0" t="n">
        <v>0.144</v>
      </c>
      <c r="L226" s="0" t="n">
        <v>2.9</v>
      </c>
      <c r="M226" s="0" t="n">
        <v>28.6</v>
      </c>
      <c r="N226" s="0" t="n">
        <v>0</v>
      </c>
      <c r="O226" s="0" t="n">
        <v>298</v>
      </c>
      <c r="P226" s="0" t="n">
        <v>13000</v>
      </c>
      <c r="AC226" s="0" t="n">
        <v>1.526</v>
      </c>
      <c r="AD226" s="0" t="n">
        <v>0.593</v>
      </c>
      <c r="AE226" s="0" t="n">
        <v>0.663</v>
      </c>
      <c r="AF226" s="0" t="n">
        <v>0.094</v>
      </c>
      <c r="AG226" s="0" t="n">
        <v>0.069</v>
      </c>
      <c r="AH226" s="0" t="n">
        <v>37.2</v>
      </c>
      <c r="AJ226" s="0" t="n">
        <v>11000</v>
      </c>
      <c r="BF226" s="0" t="n">
        <f aca="false">IF(E226&lt;11,-3.6797*E226^2+48.115*E226-53.83,280.92*EXP(-0.2027*E226))</f>
        <v>101.318287</v>
      </c>
      <c r="BG226" s="1" t="n">
        <f aca="false">32.208*LN(F226)+21.438</f>
        <v>63.576783455293</v>
      </c>
      <c r="BH226" s="1" t="n">
        <f aca="false">IF(G226&lt;=2, -10*G226+100, 88.958*EXP(-0.0755*G226))</f>
        <v>74.2148561832273</v>
      </c>
      <c r="BI226" s="1" t="n">
        <f aca="false">IF(I226&lt;=100, 0.0053*(I226)^2-1.0332*I226+100.76, 122.82*EXP(-0.0092*I226))</f>
        <v>96.415237</v>
      </c>
      <c r="BJ226" s="0" t="n">
        <f aca="false">IF(P226&lt;=1000, -6.942*LN(P226)+107.59, -36.304*LN(P226)+310.72)</f>
        <v>-33.1770691214511</v>
      </c>
      <c r="BK226" s="0" t="e">
        <f aca="false">BF226^0.04*BG226^0.22*BH226^0.51*BI226^0.06*BJ226^0.17</f>
        <v>#NUM!</v>
      </c>
      <c r="BL226" s="0" t="e">
        <f aca="false">IF(BK226&gt;=90, "Very Good", IF(BK226&gt;=80, "Good", IF(BK226&gt;=70, "Slightly Good", IF(BK226&gt;=60, "Average", IF(BK226&gt;=50, "Slightly Poor", IF(BK226&gt;=40, "Poor", "Very Poor"))))))</f>
        <v>#NUM!</v>
      </c>
      <c r="BM226" s="2" t="n">
        <f aca="false">IF(P226&lt;=1000, -6.942*LN(P226)+107.59, IF(AND(P226&gt;1000, P226&lt;=5213),-36.304*LN(P226)+310.72, IF(P226&gt;5213, 10)))</f>
        <v>10</v>
      </c>
      <c r="BN226" s="2" t="n">
        <f aca="false">BF226^0.04*BG226^0.22*BH226^0.51*BI226^0.06*BM226^0.17</f>
        <v>52.4749784536827</v>
      </c>
      <c r="BO226" s="3" t="str">
        <f aca="false">IF(BN226&gt;=90, "Very Good", IF(BN226&gt;=80, "Good", IF(BN226&gt;=70, "Slightly Good", IF(BN226&gt;=60, "Average", IF(BN226&gt;=50, "Slightly Poor", IF(BN226&gt;=40, "Poor", "Very Poor"))))))</f>
        <v>Slightly Poor</v>
      </c>
      <c r="BP226" s="2" t="n">
        <f aca="false">IF(AJ226&lt;=1000, -6.942*LN(AJ226)+107.59, IF(AND(AJ226&gt;1000, AJ226&lt;=5213),-36.304*LN(AJ226)+310.72, IF(AJ226&gt;5213, 10)))</f>
        <v>10</v>
      </c>
      <c r="BQ226" s="2" t="n">
        <f aca="false">BF226^0.04*BG226^0.22*BH226^0.51*BI226^0.06*BP226^0.17</f>
        <v>52.4749784536827</v>
      </c>
      <c r="BR226" s="0" t="str">
        <f aca="false">IF(BQ226&gt;=90, "Very Good", IF(BQ226&gt;=80, "Good", IF(BQ226&gt;=70, "Slightly Good", IF(BQ226&gt;=60, "Average", IF(BQ226&gt;=50, "Slightly Poor", IF(BQ226&gt;=40, "Poor", "Very Poor"))))))</f>
        <v>Slightly Poor</v>
      </c>
      <c r="BT226" s="2" t="n">
        <f aca="false">9.81*LN(AH226)+30.6</f>
        <v>66.075988948148</v>
      </c>
      <c r="BU226" s="0" t="str">
        <f aca="false">IF(BT226&lt;30, "Clean water", IF(AND(BT226&gt;=30, BT226&lt;40), "Hypolimia", IF(AND(BT226&gt;=40,BT226&lt;50), "Mesotrophic", IF(AND(BT226&gt;=50, BT226&lt;70), "Eutrophic", IF(BT226&gt;70,"Hypertrophic")))))</f>
        <v>Eutrophic</v>
      </c>
      <c r="CM226" s="0" t="n">
        <f aca="false">IF(G226&gt;H226,1,0)</f>
        <v>0</v>
      </c>
      <c r="CO226" s="17" t="n">
        <f aca="false">14.652-0.41022*M226+0.007991*M226*M226-0.000077774*M226*M226*M226</f>
        <v>7.636608158256</v>
      </c>
      <c r="CP226" s="1" t="n">
        <f aca="false">F226/CO226*100</f>
        <v>48.4508295217413</v>
      </c>
    </row>
    <row r="227" customFormat="false" ht="12.5" hidden="false" customHeight="false" outlineLevel="0" collapsed="false">
      <c r="A227" s="0" t="n">
        <v>226</v>
      </c>
      <c r="B227" s="15" t="s">
        <v>91</v>
      </c>
      <c r="C227" s="16" t="s">
        <v>92</v>
      </c>
      <c r="D227" s="0" t="s">
        <v>148</v>
      </c>
      <c r="E227" s="0" t="n">
        <v>7.7</v>
      </c>
      <c r="F227" s="0" t="n">
        <v>13.5</v>
      </c>
      <c r="G227" s="0" t="n">
        <v>1.1</v>
      </c>
      <c r="H227" s="0" t="n">
        <v>3.3</v>
      </c>
      <c r="I227" s="0" t="n">
        <v>1.8</v>
      </c>
      <c r="J227" s="0" t="n">
        <v>4.44</v>
      </c>
      <c r="K227" s="0" t="n">
        <v>0.058</v>
      </c>
      <c r="L227" s="0" t="n">
        <v>1.4</v>
      </c>
      <c r="M227" s="0" t="n">
        <v>30.1</v>
      </c>
      <c r="N227" s="0" t="n">
        <v>0</v>
      </c>
      <c r="O227" s="0" t="n">
        <v>466</v>
      </c>
      <c r="P227" s="0" t="n">
        <v>12000</v>
      </c>
      <c r="AC227" s="0" t="n">
        <v>4.297</v>
      </c>
      <c r="AD227" s="0" t="n">
        <v>0.075</v>
      </c>
      <c r="AE227" s="0" t="n">
        <v>4.1</v>
      </c>
      <c r="AF227" s="0" t="n">
        <v>0.045</v>
      </c>
      <c r="AG227" s="0" t="n">
        <v>0.017</v>
      </c>
      <c r="AH227" s="0" t="n">
        <v>8.9</v>
      </c>
      <c r="AJ227" s="0" t="n">
        <v>1500</v>
      </c>
      <c r="BF227" s="0" t="n">
        <f aca="false">IF(E227&lt;11,-3.6797*E227^2+48.115*E227-53.83,280.92*EXP(-0.2027*E227))</f>
        <v>98.486087</v>
      </c>
      <c r="BG227" s="1" t="n">
        <f aca="false">32.208*LN(F227)+21.438</f>
        <v>105.265429388793</v>
      </c>
      <c r="BH227" s="1" t="n">
        <f aca="false">IF(G227&lt;=2, -10*G227+100, 88.958*EXP(-0.0755*G227))</f>
        <v>89</v>
      </c>
      <c r="BI227" s="1" t="n">
        <f aca="false">IF(I227&lt;=100, 0.0053*(I227)^2-1.0332*I227+100.76, 122.82*EXP(-0.0092*I227))</f>
        <v>98.917412</v>
      </c>
      <c r="BJ227" s="0" t="n">
        <f aca="false">IF(P227&lt;=1000, -6.942*LN(P227)+107.59, -36.304*LN(P227)+310.72)</f>
        <v>-30.271198662071</v>
      </c>
      <c r="BK227" s="0" t="e">
        <f aca="false">BF227^0.04*BG227^0.22*BH227^0.51*BI227^0.06*BJ227^0.17</f>
        <v>#NUM!</v>
      </c>
      <c r="BL227" s="0" t="e">
        <f aca="false">IF(BK227&gt;=90, "Very Good", IF(BK227&gt;=80, "Good", IF(BK227&gt;=70, "Slightly Good", IF(BK227&gt;=60, "Average", IF(BK227&gt;=50, "Slightly Poor", IF(BK227&gt;=40, "Poor", "Very Poor"))))))</f>
        <v>#NUM!</v>
      </c>
      <c r="BM227" s="2" t="n">
        <f aca="false">IF(P227&lt;=1000, -6.942*LN(P227)+107.59, IF(AND(P227&gt;1000, P227&lt;=5213),-36.304*LN(P227)+310.72, IF(P227&gt;5213, 10)))</f>
        <v>10</v>
      </c>
      <c r="BN227" s="2" t="n">
        <f aca="false">BF227^0.04*BG227^0.22*BH227^0.51*BI227^0.06*BM227^0.17</f>
        <v>64.3491970295183</v>
      </c>
      <c r="BO227" s="3" t="str">
        <f aca="false">IF(BN227&gt;=90, "Very Good", IF(BN227&gt;=80, "Good", IF(BN227&gt;=70, "Slightly Good", IF(BN227&gt;=60, "Average", IF(BN227&gt;=50, "Slightly Poor", IF(BN227&gt;=40, "Poor", "Very Poor"))))))</f>
        <v>Average</v>
      </c>
      <c r="BP227" s="2" t="n">
        <f aca="false">IF(AJ227&lt;=1000, -6.942*LN(AJ227)+107.59, IF(AND(AJ227&gt;1000, AJ227&lt;=5213),-36.304*LN(AJ227)+310.72, IF(AJ227&gt;5213, 10)))</f>
        <v>45.2208470670737</v>
      </c>
      <c r="BQ227" s="2" t="n">
        <f aca="false">BF227^0.04*BG227^0.22*BH227^0.51*BI227^0.06*BP227^0.17</f>
        <v>83.1669375621815</v>
      </c>
      <c r="BR227" s="0" t="str">
        <f aca="false">IF(BQ227&gt;=90, "Very Good", IF(BQ227&gt;=80, "Good", IF(BQ227&gt;=70, "Slightly Good", IF(BQ227&gt;=60, "Average", IF(BQ227&gt;=50, "Slightly Poor", IF(BQ227&gt;=40, "Poor", "Very Poor"))))))</f>
        <v>Good</v>
      </c>
      <c r="BT227" s="2" t="n">
        <f aca="false">9.81*LN(AH227)+30.6</f>
        <v>52.0451630248007</v>
      </c>
      <c r="BU227" s="0" t="str">
        <f aca="false">IF(BT227&lt;30, "Clean water", IF(AND(BT227&gt;=30, BT227&lt;40), "Hypolimia", IF(AND(BT227&gt;=40,BT227&lt;50), "Mesotrophic", IF(AND(BT227&gt;=50, BT227&lt;70), "Eutrophic", IF(BT227&gt;70,"Hypertrophic")))))</f>
        <v>Eutrophic</v>
      </c>
      <c r="CM227" s="0" t="n">
        <f aca="false">IF(G227&gt;H227,1,0)</f>
        <v>0</v>
      </c>
      <c r="CO227" s="17" t="n">
        <f aca="false">14.652-0.41022*M227+0.007991*M227*M227-0.000077774*M227*M227*M227</f>
        <v>7.423336855626</v>
      </c>
      <c r="CP227" s="1" t="n">
        <f aca="false">F227/CO227*100</f>
        <v>181.858916853121</v>
      </c>
    </row>
    <row r="228" customFormat="false" ht="12.5" hidden="false" customHeight="false" outlineLevel="0" collapsed="false">
      <c r="A228" s="0" t="n">
        <v>227</v>
      </c>
      <c r="B228" s="15" t="s">
        <v>137</v>
      </c>
      <c r="C228" s="16" t="s">
        <v>138</v>
      </c>
      <c r="D228" s="0" t="s">
        <v>148</v>
      </c>
      <c r="E228" s="0" t="n">
        <v>8</v>
      </c>
      <c r="F228" s="0" t="n">
        <v>7.8</v>
      </c>
      <c r="G228" s="0" t="n">
        <v>4.5</v>
      </c>
      <c r="H228" s="0" t="n">
        <v>10.5</v>
      </c>
      <c r="I228" s="0" t="n">
        <v>13.8</v>
      </c>
      <c r="J228" s="0" t="n">
        <v>6.936</v>
      </c>
      <c r="K228" s="0" t="n">
        <v>0.103</v>
      </c>
      <c r="L228" s="0" t="n">
        <v>8.9</v>
      </c>
      <c r="M228" s="0" t="n">
        <v>31.2</v>
      </c>
      <c r="O228" s="0" t="n">
        <v>649</v>
      </c>
      <c r="BD228" s="0" t="n">
        <v>5.302</v>
      </c>
      <c r="BF228" s="0" t="n">
        <f aca="false">IF(E228&lt;11,-3.6797*E228^2+48.115*E228-53.83,280.92*EXP(-0.2027*E228))</f>
        <v>95.5892</v>
      </c>
      <c r="BG228" s="1" t="n">
        <f aca="false">32.208*LN(F228)+21.438</f>
        <v>87.5972172148662</v>
      </c>
      <c r="BH228" s="1" t="n">
        <f aca="false">IF(G228&lt;=2, -10*G228+100, 88.958*EXP(-0.0755*G228))</f>
        <v>63.3334957672512</v>
      </c>
      <c r="BI228" s="1" t="n">
        <f aca="false">IF(I228&lt;=100, 0.0053*(I228)^2-1.0332*I228+100.76, 122.82*EXP(-0.0092*I228))</f>
        <v>87.511172</v>
      </c>
      <c r="BJ228" s="0" t="e">
        <f aca="false">IF(P228&lt;=1000, -6.942*LN(P228)+107.59, -36.304*LN(P228)+310.72)</f>
        <v>#VALUE!</v>
      </c>
      <c r="BK228" s="0" t="e">
        <f aca="false">BF228^0.04*BG228^0.22*BH228^0.51*BI228^0.06*BJ228^0.17</f>
        <v>#VALUE!</v>
      </c>
      <c r="BL228" s="0" t="e">
        <f aca="false">IF(BK228&gt;=90, "Very Good", IF(BK228&gt;=80, "Good", IF(BK228&gt;=70, "Slightly Good", IF(BK228&gt;=60, "Average", IF(BK228&gt;=50, "Slightly Poor", IF(BK228&gt;=40, "Poor", "Very Poor"))))))</f>
        <v>#VALUE!</v>
      </c>
      <c r="BM228" s="2" t="e">
        <f aca="false">IF(P228&lt;=1000, -6.942*LN(P228)+107.59, IF(AND(P228&gt;1000, P228&lt;=5213),-36.304*LN(P228)+310.72, IF(P228&gt;5213, 10)))</f>
        <v>#VALUE!</v>
      </c>
      <c r="BN228" s="2" t="e">
        <f aca="false">BF228^0.04*BG228^0.22*BH228^0.51*BI228^0.06*BM228^0.17</f>
        <v>#VALUE!</v>
      </c>
      <c r="BO228" s="3" t="e">
        <f aca="false">IF(BN228&gt;=90, "Very Good", IF(BN228&gt;=80, "Good", IF(BN228&gt;=70, "Slightly Good", IF(BN228&gt;=60, "Average", IF(BN228&gt;=50, "Slightly Poor", IF(BN228&gt;=40, "Poor", "Very Poor"))))))</f>
        <v>#VALUE!</v>
      </c>
      <c r="BP228" s="2" t="e">
        <f aca="false">IF(AJ228&lt;=1000, -6.942*LN(AJ228)+107.59, IF(AND(AJ228&gt;1000, AJ228&lt;=5213),-36.304*LN(AJ228)+310.72, IF(AJ228&gt;5213, 10)))</f>
        <v>#VALUE!</v>
      </c>
      <c r="BQ228" s="2" t="e">
        <f aca="false">BF228^0.04*BG228^0.22*BH228^0.51*BI228^0.06*BP228^0.17</f>
        <v>#VALUE!</v>
      </c>
      <c r="BR228" s="0" t="e">
        <f aca="false">IF(BQ228&gt;=90, "Very Good", IF(BQ228&gt;=80, "Good", IF(BQ228&gt;=70, "Slightly Good", IF(BQ228&gt;=60, "Average", IF(BQ228&gt;=50, "Slightly Poor", IF(BQ228&gt;=40, "Poor", "Very Poor"))))))</f>
        <v>#VALUE!</v>
      </c>
      <c r="BT228" s="2" t="e">
        <f aca="false">9.81*LN(AH228)+30.6</f>
        <v>#VALUE!</v>
      </c>
      <c r="BU228" s="0" t="e">
        <f aca="false">IF(BT228&lt;30, "Clean water", IF(AND(BT228&gt;=30, BT228&lt;40), "Hypolimia", IF(AND(BT228&gt;=40,BT228&lt;50), "Mesotrophic", IF(AND(BT228&gt;=50, BT228&lt;70), "Eutrophic", IF(BT228&gt;70,"Hypertrophic")))))</f>
        <v>#VALUE!</v>
      </c>
      <c r="CM228" s="0" t="n">
        <f aca="false">IF(G228&gt;H228,1,0)</f>
        <v>0</v>
      </c>
      <c r="CO228" s="17" t="n">
        <f aca="false">14.652-0.41022*M228+0.007991*M228*M228-0.000077774*M228*M228*M228</f>
        <v>7.269795376128</v>
      </c>
      <c r="CP228" s="1" t="n">
        <f aca="false">F228/CO228*100</f>
        <v>107.293253749797</v>
      </c>
    </row>
    <row r="229" customFormat="false" ht="12.5" hidden="false" customHeight="false" outlineLevel="0" collapsed="false">
      <c r="A229" s="0" t="n">
        <v>228</v>
      </c>
      <c r="B229" s="15" t="s">
        <v>93</v>
      </c>
      <c r="C229" s="16" t="s">
        <v>94</v>
      </c>
      <c r="D229" s="0" t="s">
        <v>148</v>
      </c>
      <c r="E229" s="0" t="n">
        <v>7.7</v>
      </c>
      <c r="F229" s="0" t="n">
        <v>7.9</v>
      </c>
      <c r="G229" s="0" t="n">
        <v>4.5</v>
      </c>
      <c r="H229" s="0" t="n">
        <v>8.5</v>
      </c>
      <c r="I229" s="0" t="n">
        <v>10.2</v>
      </c>
      <c r="J229" s="0" t="n">
        <v>8.898</v>
      </c>
      <c r="K229" s="0" t="n">
        <v>0.245</v>
      </c>
      <c r="L229" s="0" t="n">
        <v>5.2</v>
      </c>
      <c r="M229" s="0" t="n">
        <v>28.5</v>
      </c>
      <c r="N229" s="0" t="n">
        <v>0</v>
      </c>
      <c r="O229" s="0" t="n">
        <v>607</v>
      </c>
      <c r="P229" s="0" t="n">
        <v>5000</v>
      </c>
      <c r="AC229" s="0" t="n">
        <v>8.443</v>
      </c>
      <c r="AD229" s="0" t="n">
        <v>1.186</v>
      </c>
      <c r="AE229" s="0" t="n">
        <v>5.925</v>
      </c>
      <c r="AF229" s="0" t="n">
        <v>0.173</v>
      </c>
      <c r="AG229" s="0" t="n">
        <v>0.124</v>
      </c>
      <c r="AH229" s="0" t="n">
        <v>25.9</v>
      </c>
      <c r="AJ229" s="0" t="n">
        <v>2500</v>
      </c>
      <c r="BD229" s="0" t="n">
        <v>4.944</v>
      </c>
      <c r="BF229" s="0" t="n">
        <f aca="false">IF(E229&lt;11,-3.6797*E229^2+48.115*E229-53.83,280.92*EXP(-0.2027*E229))</f>
        <v>98.486087</v>
      </c>
      <c r="BG229" s="1" t="n">
        <f aca="false">32.208*LN(F229)+21.438</f>
        <v>88.0075157571056</v>
      </c>
      <c r="BH229" s="1" t="n">
        <f aca="false">IF(G229&lt;=2, -10*G229+100, 88.958*EXP(-0.0755*G229))</f>
        <v>63.3334957672512</v>
      </c>
      <c r="BI229" s="1" t="n">
        <f aca="false">IF(I229&lt;=100, 0.0053*(I229)^2-1.0332*I229+100.76, 122.82*EXP(-0.0092*I229))</f>
        <v>90.772772</v>
      </c>
      <c r="BJ229" s="0" t="n">
        <f aca="false">IF(P229&lt;=1000, -6.942*LN(P229)+107.59, -36.304*LN(P229)+310.72)</f>
        <v>1.5118183788249</v>
      </c>
      <c r="BK229" s="0" t="n">
        <f aca="false">BF229^0.04*BG229^0.22*BH229^0.51*BI229^0.06*BJ229^0.17</f>
        <v>37.5279359742101</v>
      </c>
      <c r="BL229" s="0" t="str">
        <f aca="false">IF(BK229&gt;=90, "Very Good", IF(BK229&gt;=80, "Good", IF(BK229&gt;=70, "Slightly Good", IF(BK229&gt;=60, "Average", IF(BK229&gt;=50, "Slightly Poor", IF(BK229&gt;=40, "Poor", "Very Poor"))))))</f>
        <v>Very Poor</v>
      </c>
      <c r="BM229" s="2" t="n">
        <f aca="false">IF(P229&lt;=1000, -6.942*LN(P229)+107.59, IF(AND(P229&gt;1000, P229&lt;=5213),-36.304*LN(P229)+310.72, IF(P229&gt;5213, 10)))</f>
        <v>1.5118183788249</v>
      </c>
      <c r="BN229" s="2" t="n">
        <f aca="false">BF229^0.04*BG229^0.22*BH229^0.51*BI229^0.06*BM229^0.17</f>
        <v>37.5279359742101</v>
      </c>
      <c r="BO229" s="3" t="str">
        <f aca="false">IF(BN229&gt;=90, "Very Good", IF(BN229&gt;=80, "Good", IF(BN229&gt;=70, "Slightly Good", IF(BN229&gt;=60, "Average", IF(BN229&gt;=50, "Slightly Poor", IF(BN229&gt;=40, "Poor", "Very Poor"))))))</f>
        <v>Very Poor</v>
      </c>
      <c r="BP229" s="2" t="n">
        <f aca="false">IF(AJ229&lt;=1000, -6.942*LN(AJ229)+107.59, IF(AND(AJ229&gt;1000, AJ229&lt;=5213),-36.304*LN(AJ229)+310.72, IF(AJ229&gt;5213, 10)))</f>
        <v>26.6758336218732</v>
      </c>
      <c r="BQ229" s="2" t="n">
        <f aca="false">BF229^0.04*BG229^0.22*BH229^0.51*BI229^0.06*BP229^0.17</f>
        <v>61.1335764174391</v>
      </c>
      <c r="BR229" s="0" t="str">
        <f aca="false">IF(BQ229&gt;=90, "Very Good", IF(BQ229&gt;=80, "Good", IF(BQ229&gt;=70, "Slightly Good", IF(BQ229&gt;=60, "Average", IF(BQ229&gt;=50, "Slightly Poor", IF(BQ229&gt;=40, "Poor", "Very Poor"))))))</f>
        <v>Average</v>
      </c>
      <c r="BT229" s="2" t="n">
        <f aca="false">9.81*LN(AH229)+30.6</f>
        <v>62.5241235230009</v>
      </c>
      <c r="BU229" s="0" t="str">
        <f aca="false">IF(BT229&lt;30, "Clean water", IF(AND(BT229&gt;=30, BT229&lt;40), "Hypolimia", IF(AND(BT229&gt;=40,BT229&lt;50), "Mesotrophic", IF(AND(BT229&gt;=50, BT229&lt;70), "Eutrophic", IF(BT229&gt;70,"Hypertrophic")))))</f>
        <v>Eutrophic</v>
      </c>
      <c r="CM229" s="0" t="n">
        <f aca="false">IF(G229&gt;H229,1,0)</f>
        <v>0</v>
      </c>
      <c r="CO229" s="17" t="n">
        <f aca="false">14.652-0.41022*M229+0.007991*M229*M229-0.000077774*M229*M229*M229</f>
        <v>7.65101970225</v>
      </c>
      <c r="CP229" s="1" t="n">
        <f aca="false">F229/CO229*100</f>
        <v>103.254210646939</v>
      </c>
    </row>
    <row r="230" customFormat="false" ht="12.5" hidden="false" customHeight="false" outlineLevel="0" collapsed="false">
      <c r="A230" s="0" t="n">
        <v>229</v>
      </c>
      <c r="B230" s="15" t="s">
        <v>95</v>
      </c>
      <c r="C230" s="16" t="s">
        <v>96</v>
      </c>
      <c r="D230" s="0" t="s">
        <v>148</v>
      </c>
      <c r="E230" s="0" t="n">
        <v>7.5</v>
      </c>
      <c r="F230" s="0" t="n">
        <v>6.1</v>
      </c>
      <c r="G230" s="0" t="n">
        <v>3.5</v>
      </c>
      <c r="H230" s="0" t="n">
        <v>7.6</v>
      </c>
      <c r="I230" s="0" t="n">
        <v>8.3</v>
      </c>
      <c r="J230" s="0" t="n">
        <v>4.542</v>
      </c>
      <c r="K230" s="0" t="n">
        <v>0.159</v>
      </c>
      <c r="L230" s="0" t="n">
        <v>3.9</v>
      </c>
      <c r="M230" s="0" t="n">
        <v>30</v>
      </c>
      <c r="N230" s="0" t="n">
        <v>0</v>
      </c>
      <c r="O230" s="0" t="n">
        <v>401</v>
      </c>
      <c r="P230" s="0" t="n">
        <v>9000</v>
      </c>
      <c r="AC230" s="0" t="n">
        <v>4.326</v>
      </c>
      <c r="AD230" s="0" t="n">
        <v>0.555</v>
      </c>
      <c r="AE230" s="0" t="n">
        <v>3.555</v>
      </c>
      <c r="AF230" s="0" t="n">
        <v>0.097</v>
      </c>
      <c r="AG230" s="0" t="n">
        <v>0.067</v>
      </c>
      <c r="AH230" s="0" t="n">
        <v>56.9</v>
      </c>
      <c r="AJ230" s="0" t="n">
        <v>4000</v>
      </c>
      <c r="BF230" s="0" t="n">
        <f aca="false">IF(E230&lt;11,-3.6797*E230^2+48.115*E230-53.83,280.92*EXP(-0.2027*E230))</f>
        <v>100.049375</v>
      </c>
      <c r="BG230" s="1" t="n">
        <f aca="false">32.208*LN(F230)+21.438</f>
        <v>79.6793647421418</v>
      </c>
      <c r="BH230" s="1" t="n">
        <f aca="false">IF(G230&lt;=2, -10*G230+100, 88.958*EXP(-0.0755*G230))</f>
        <v>68.3003129279866</v>
      </c>
      <c r="BI230" s="1" t="n">
        <f aca="false">IF(I230&lt;=100, 0.0053*(I230)^2-1.0332*I230+100.76, 122.82*EXP(-0.0092*I230))</f>
        <v>92.549557</v>
      </c>
      <c r="BJ230" s="0" t="n">
        <f aca="false">IF(P230&lt;=1000, -6.942*LN(P230)+107.59, -36.304*LN(P230)+310.72)</f>
        <v>-19.8271887037816</v>
      </c>
      <c r="BK230" s="0" t="e">
        <f aca="false">BF230^0.04*BG230^0.22*BH230^0.51*BI230^0.06*BJ230^0.17</f>
        <v>#NUM!</v>
      </c>
      <c r="BL230" s="0" t="e">
        <f aca="false">IF(BK230&gt;=90, "Very Good", IF(BK230&gt;=80, "Good", IF(BK230&gt;=70, "Slightly Good", IF(BK230&gt;=60, "Average", IF(BK230&gt;=50, "Slightly Poor", IF(BK230&gt;=40, "Poor", "Very Poor"))))))</f>
        <v>#NUM!</v>
      </c>
      <c r="BM230" s="2" t="n">
        <f aca="false">IF(P230&lt;=1000, -6.942*LN(P230)+107.59, IF(AND(P230&gt;1000, P230&lt;=5213),-36.304*LN(P230)+310.72, IF(P230&gt;5213, 10)))</f>
        <v>10</v>
      </c>
      <c r="BN230" s="2" t="n">
        <f aca="false">BF230^0.04*BG230^0.22*BH230^0.51*BI230^0.06*BM230^0.17</f>
        <v>52.7038934358981</v>
      </c>
      <c r="BO230" s="3" t="str">
        <f aca="false">IF(BN230&gt;=90, "Very Good", IF(BN230&gt;=80, "Good", IF(BN230&gt;=70, "Slightly Good", IF(BN230&gt;=60, "Average", IF(BN230&gt;=50, "Slightly Poor", IF(BN230&gt;=40, "Poor", "Very Poor"))))))</f>
        <v>Slightly Poor</v>
      </c>
      <c r="BP230" s="2" t="n">
        <f aca="false">IF(AJ230&lt;=1000, -6.942*LN(AJ230)+107.59, IF(AND(AJ230&gt;1000, AJ230&lt;=5213),-36.304*LN(AJ230)+310.72, IF(AJ230&gt;5213, 10)))</f>
        <v>9.61282186573601</v>
      </c>
      <c r="BQ230" s="2" t="n">
        <f aca="false">BF230^0.04*BG230^0.22*BH230^0.51*BI230^0.06*BP230^0.17</f>
        <v>52.3512856298032</v>
      </c>
      <c r="BR230" s="0" t="str">
        <f aca="false">IF(BQ230&gt;=90, "Very Good", IF(BQ230&gt;=80, "Good", IF(BQ230&gt;=70, "Slightly Good", IF(BQ230&gt;=60, "Average", IF(BQ230&gt;=50, "Slightly Poor", IF(BQ230&gt;=40, "Poor", "Very Poor"))))))</f>
        <v>Slightly Poor</v>
      </c>
      <c r="BT230" s="2" t="n">
        <f aca="false">9.81*LN(AH230)+30.6</f>
        <v>70.2451072965077</v>
      </c>
      <c r="BU230" s="0" t="str">
        <f aca="false">IF(BT230&lt;30, "Clean water", IF(AND(BT230&gt;=30, BT230&lt;40), "Hypolimia", IF(AND(BT230&gt;=40,BT230&lt;50), "Mesotrophic", IF(AND(BT230&gt;=50, BT230&lt;70), "Eutrophic", IF(BT230&gt;70,"Hypertrophic")))))</f>
        <v>Hypertrophic</v>
      </c>
      <c r="CM230" s="0" t="n">
        <f aca="false">IF(G230&gt;H230,1,0)</f>
        <v>0</v>
      </c>
      <c r="CO230" s="17" t="n">
        <f aca="false">14.652-0.41022*M230+0.007991*M230*M230-0.000077774*M230*M230*M230</f>
        <v>7.437402</v>
      </c>
      <c r="CP230" s="1" t="n">
        <f aca="false">F230/CO230*100</f>
        <v>82.0178874289705</v>
      </c>
    </row>
    <row r="231" customFormat="false" ht="12.5" hidden="false" customHeight="false" outlineLevel="0" collapsed="false">
      <c r="A231" s="0" t="n">
        <v>230</v>
      </c>
      <c r="B231" s="15" t="s">
        <v>97</v>
      </c>
      <c r="C231" s="16" t="s">
        <v>98</v>
      </c>
      <c r="D231" s="0" t="s">
        <v>148</v>
      </c>
      <c r="E231" s="0" t="n">
        <v>7.7</v>
      </c>
      <c r="F231" s="0" t="n">
        <v>8.7</v>
      </c>
      <c r="G231" s="0" t="n">
        <v>1.6</v>
      </c>
      <c r="H231" s="0" t="n">
        <v>4.6</v>
      </c>
      <c r="I231" s="0" t="n">
        <v>4.8</v>
      </c>
      <c r="J231" s="0" t="n">
        <v>1.748</v>
      </c>
      <c r="K231" s="0" t="n">
        <v>0.025</v>
      </c>
      <c r="L231" s="0" t="n">
        <v>1.7</v>
      </c>
      <c r="M231" s="0" t="n">
        <v>28.5</v>
      </c>
      <c r="N231" s="0" t="n">
        <v>0</v>
      </c>
      <c r="O231" s="0" t="n">
        <v>186</v>
      </c>
      <c r="P231" s="0" t="n">
        <v>11000</v>
      </c>
      <c r="AC231" s="0" t="n">
        <v>1.641</v>
      </c>
      <c r="AD231" s="0" t="n">
        <v>0.009</v>
      </c>
      <c r="AE231" s="0" t="n">
        <v>1.47</v>
      </c>
      <c r="AF231" s="0" t="n">
        <v>0.009</v>
      </c>
      <c r="AG231" s="0" t="n">
        <v>0.003</v>
      </c>
      <c r="AH231" s="0" t="n">
        <v>21</v>
      </c>
      <c r="AJ231" s="0" t="n">
        <v>20</v>
      </c>
      <c r="BF231" s="0" t="n">
        <f aca="false">IF(E231&lt;11,-3.6797*E231^2+48.115*E231-53.83,280.92*EXP(-0.2027*E231))</f>
        <v>98.486087</v>
      </c>
      <c r="BG231" s="1" t="n">
        <f aca="false">32.208*LN(F231)+21.438</f>
        <v>91.1143080104746</v>
      </c>
      <c r="BH231" s="1" t="n">
        <f aca="false">IF(G231&lt;=2, -10*G231+100, 88.958*EXP(-0.0755*G231))</f>
        <v>84</v>
      </c>
      <c r="BI231" s="1" t="n">
        <f aca="false">IF(I231&lt;=100, 0.0053*(I231)^2-1.0332*I231+100.76, 122.82*EXP(-0.0092*I231))</f>
        <v>95.922752</v>
      </c>
      <c r="BJ231" s="0" t="n">
        <f aca="false">IF(P231&lt;=1000, -6.942*LN(P231)+107.59, -36.304*LN(P231)+310.72)</f>
        <v>-27.1123376318395</v>
      </c>
      <c r="BK231" s="0" t="e">
        <f aca="false">BF231^0.04*BG231^0.22*BH231^0.51*BI231^0.06*BJ231^0.17</f>
        <v>#NUM!</v>
      </c>
      <c r="BL231" s="0" t="e">
        <f aca="false">IF(BK231&gt;=90, "Very Good", IF(BK231&gt;=80, "Good", IF(BK231&gt;=70, "Slightly Good", IF(BK231&gt;=60, "Average", IF(BK231&gt;=50, "Slightly Poor", IF(BK231&gt;=40, "Poor", "Very Poor"))))))</f>
        <v>#NUM!</v>
      </c>
      <c r="BM231" s="2" t="n">
        <f aca="false">IF(P231&lt;=1000, -6.942*LN(P231)+107.59, IF(AND(P231&gt;1000, P231&lt;=5213),-36.304*LN(P231)+310.72, IF(P231&gt;5213, 10)))</f>
        <v>10</v>
      </c>
      <c r="BN231" s="2" t="n">
        <f aca="false">BF231^0.04*BG231^0.22*BH231^0.51*BI231^0.06*BM231^0.17</f>
        <v>60.4145822571791</v>
      </c>
      <c r="BO231" s="3" t="str">
        <f aca="false">IF(BN231&gt;=90, "Very Good", IF(BN231&gt;=80, "Good", IF(BN231&gt;=70, "Slightly Good", IF(BN231&gt;=60, "Average", IF(BN231&gt;=50, "Slightly Poor", IF(BN231&gt;=40, "Poor", "Very Poor"))))))</f>
        <v>Average</v>
      </c>
      <c r="BP231" s="2" t="n">
        <f aca="false">IF(AJ231&lt;=1000, -6.942*LN(AJ231)+107.59, IF(AND(AJ231&gt;1000, AJ231&lt;=5213),-36.304*LN(AJ231)+310.72, IF(AJ231&gt;5213, 10)))</f>
        <v>86.7936265569882</v>
      </c>
      <c r="BQ231" s="2" t="n">
        <f aca="false">BF231^0.04*BG231^0.22*BH231^0.51*BI231^0.06*BP231^0.17</f>
        <v>87.2337834496844</v>
      </c>
      <c r="BR231" s="0" t="str">
        <f aca="false">IF(BQ231&gt;=90, "Very Good", IF(BQ231&gt;=80, "Good", IF(BQ231&gt;=70, "Slightly Good", IF(BQ231&gt;=60, "Average", IF(BQ231&gt;=50, "Slightly Poor", IF(BQ231&gt;=40, "Poor", "Very Poor"))))))</f>
        <v>Good</v>
      </c>
      <c r="BT231" s="2" t="n">
        <f aca="false">9.81*LN(AH231)+30.6</f>
        <v>60.4667651140668</v>
      </c>
      <c r="BU231" s="0" t="str">
        <f aca="false">IF(BT231&lt;30, "Clean water", IF(AND(BT231&gt;=30, BT231&lt;40), "Hypolimia", IF(AND(BT231&gt;=40,BT231&lt;50), "Mesotrophic", IF(AND(BT231&gt;=50, BT231&lt;70), "Eutrophic", IF(BT231&gt;70,"Hypertrophic")))))</f>
        <v>Eutrophic</v>
      </c>
      <c r="CM231" s="0" t="n">
        <f aca="false">IF(G231&gt;H231,1,0)</f>
        <v>0</v>
      </c>
      <c r="CO231" s="17" t="n">
        <f aca="false">14.652-0.41022*M231+0.007991*M231*M231-0.000077774*M231*M231*M231</f>
        <v>7.65101970225</v>
      </c>
      <c r="CP231" s="1" t="n">
        <f aca="false">F231/CO231*100</f>
        <v>113.710333244097</v>
      </c>
    </row>
    <row r="232" customFormat="false" ht="12.5" hidden="false" customHeight="false" outlineLevel="0" collapsed="false">
      <c r="A232" s="0" t="n">
        <v>231</v>
      </c>
      <c r="B232" s="15" t="s">
        <v>99</v>
      </c>
      <c r="C232" s="16" t="s">
        <v>100</v>
      </c>
      <c r="D232" s="0" t="s">
        <v>148</v>
      </c>
      <c r="E232" s="0" t="n">
        <v>8</v>
      </c>
      <c r="F232" s="0" t="n">
        <v>8.4</v>
      </c>
      <c r="G232" s="0" t="n">
        <v>1.4</v>
      </c>
      <c r="H232" s="0" t="n">
        <v>4.8</v>
      </c>
      <c r="I232" s="0" t="n">
        <v>6.2</v>
      </c>
      <c r="J232" s="0" t="n">
        <v>5.492</v>
      </c>
      <c r="K232" s="0" t="n">
        <v>0.21</v>
      </c>
      <c r="L232" s="0" t="n">
        <v>3.2</v>
      </c>
      <c r="M232" s="0" t="n">
        <v>27.9</v>
      </c>
      <c r="O232" s="0" t="n">
        <v>584</v>
      </c>
      <c r="BD232" s="0" t="n">
        <v>0.537</v>
      </c>
      <c r="BF232" s="0" t="n">
        <f aca="false">IF(E232&lt;11,-3.6797*E232^2+48.115*E232-53.83,280.92*EXP(-0.2027*E232))</f>
        <v>95.5892</v>
      </c>
      <c r="BG232" s="1" t="n">
        <f aca="false">32.208*LN(F232)+21.438</f>
        <v>89.9840867819932</v>
      </c>
      <c r="BH232" s="1" t="n">
        <f aca="false">IF(G232&lt;=2, -10*G232+100, 88.958*EXP(-0.0755*G232))</f>
        <v>86</v>
      </c>
      <c r="BI232" s="1" t="n">
        <f aca="false">IF(I232&lt;=100, 0.0053*(I232)^2-1.0332*I232+100.76, 122.82*EXP(-0.0092*I232))</f>
        <v>94.557892</v>
      </c>
      <c r="BJ232" s="0" t="e">
        <f aca="false">IF(P232&lt;=1000, -6.942*LN(P232)+107.59, -36.304*LN(P232)+310.72)</f>
        <v>#VALUE!</v>
      </c>
      <c r="BK232" s="0" t="e">
        <f aca="false">BF232^0.04*BG232^0.22*BH232^0.51*BI232^0.06*BJ232^0.17</f>
        <v>#VALUE!</v>
      </c>
      <c r="BL232" s="0" t="e">
        <f aca="false">IF(BK232&gt;=90, "Very Good", IF(BK232&gt;=80, "Good", IF(BK232&gt;=70, "Slightly Good", IF(BK232&gt;=60, "Average", IF(BK232&gt;=50, "Slightly Poor", IF(BK232&gt;=40, "Poor", "Very Poor"))))))</f>
        <v>#VALUE!</v>
      </c>
      <c r="BM232" s="2" t="e">
        <f aca="false">IF(P232&lt;=1000, -6.942*LN(P232)+107.59, IF(AND(P232&gt;1000, P232&lt;=5213),-36.304*LN(P232)+310.72, IF(P232&gt;5213, 10)))</f>
        <v>#VALUE!</v>
      </c>
      <c r="BN232" s="2" t="e">
        <f aca="false">BF232^0.04*BG232^0.22*BH232^0.51*BI232^0.06*BM232^0.17</f>
        <v>#VALUE!</v>
      </c>
      <c r="BO232" s="3" t="e">
        <f aca="false">IF(BN232&gt;=90, "Very Good", IF(BN232&gt;=80, "Good", IF(BN232&gt;=70, "Slightly Good", IF(BN232&gt;=60, "Average", IF(BN232&gt;=50, "Slightly Poor", IF(BN232&gt;=40, "Poor", "Very Poor"))))))</f>
        <v>#VALUE!</v>
      </c>
      <c r="BP232" s="2" t="e">
        <f aca="false">IF(AJ232&lt;=1000, -6.942*LN(AJ232)+107.59, IF(AND(AJ232&gt;1000, AJ232&lt;=5213),-36.304*LN(AJ232)+310.72, IF(AJ232&gt;5213, 10)))</f>
        <v>#VALUE!</v>
      </c>
      <c r="BQ232" s="2" t="e">
        <f aca="false">BF232^0.04*BG232^0.22*BH232^0.51*BI232^0.06*BP232^0.17</f>
        <v>#VALUE!</v>
      </c>
      <c r="BR232" s="0" t="e">
        <f aca="false">IF(BQ232&gt;=90, "Very Good", IF(BQ232&gt;=80, "Good", IF(BQ232&gt;=70, "Slightly Good", IF(BQ232&gt;=60, "Average", IF(BQ232&gt;=50, "Slightly Poor", IF(BQ232&gt;=40, "Poor", "Very Poor"))))))</f>
        <v>#VALUE!</v>
      </c>
      <c r="BT232" s="2" t="e">
        <f aca="false">9.81*LN(AH232)+30.6</f>
        <v>#VALUE!</v>
      </c>
      <c r="BU232" s="0" t="e">
        <f aca="false">IF(BT232&lt;30, "Clean water", IF(AND(BT232&gt;=30, BT232&lt;40), "Hypolimia", IF(AND(BT232&gt;=40,BT232&lt;50), "Mesotrophic", IF(AND(BT232&gt;=50, BT232&lt;70), "Eutrophic", IF(BT232&gt;70,"Hypertrophic")))))</f>
        <v>#VALUE!</v>
      </c>
      <c r="CM232" s="0" t="n">
        <f aca="false">IF(G232&gt;H232,1,0)</f>
        <v>0</v>
      </c>
      <c r="CO232" s="17" t="n">
        <f aca="false">14.652-0.41022*M232+0.007991*M232*M232-0.000077774*M232*M232*M232</f>
        <v>7.738068654414</v>
      </c>
      <c r="CP232" s="1" t="n">
        <f aca="false">F232/CO232*100</f>
        <v>108.554219084221</v>
      </c>
    </row>
    <row r="233" customFormat="false" ht="12.5" hidden="false" customHeight="false" outlineLevel="0" collapsed="false">
      <c r="A233" s="0" t="n">
        <v>232</v>
      </c>
      <c r="B233" s="15" t="s">
        <v>99</v>
      </c>
      <c r="C233" s="16" t="s">
        <v>100</v>
      </c>
      <c r="D233" s="0" t="s">
        <v>148</v>
      </c>
      <c r="E233" s="0" t="n">
        <v>7.5</v>
      </c>
      <c r="F233" s="0" t="n">
        <v>10</v>
      </c>
      <c r="G233" s="0" t="n">
        <v>0.6</v>
      </c>
      <c r="H233" s="0" t="n">
        <v>3.4</v>
      </c>
      <c r="I233" s="0" t="n">
        <v>1.1</v>
      </c>
      <c r="J233" s="0" t="n">
        <v>4.095</v>
      </c>
      <c r="K233" s="0" t="n">
        <v>0.11</v>
      </c>
      <c r="L233" s="0" t="n">
        <v>2.1</v>
      </c>
      <c r="M233" s="0" t="n">
        <v>27.4</v>
      </c>
      <c r="N233" s="0" t="n">
        <v>0</v>
      </c>
      <c r="O233" s="0" t="n">
        <v>370</v>
      </c>
      <c r="P233" s="0" t="n">
        <v>110000</v>
      </c>
      <c r="AC233" s="0" t="n">
        <v>3.988</v>
      </c>
      <c r="AD233" s="0" t="n">
        <v>0.077</v>
      </c>
      <c r="AE233" s="0" t="n">
        <v>3.646</v>
      </c>
      <c r="AF233" s="0" t="n">
        <v>0.093</v>
      </c>
      <c r="AG233" s="0" t="n">
        <v>0.07</v>
      </c>
      <c r="AH233" s="0" t="n">
        <v>3</v>
      </c>
      <c r="AJ233" s="0" t="n">
        <v>2000</v>
      </c>
      <c r="BF233" s="0" t="n">
        <f aca="false">IF(E233&lt;11,-3.6797*E233^2+48.115*E233-53.83,280.92*EXP(-0.2027*E233))</f>
        <v>100.049375</v>
      </c>
      <c r="BG233" s="1" t="n">
        <f aca="false">32.208*LN(F233)+21.438</f>
        <v>95.5996606751522</v>
      </c>
      <c r="BH233" s="1" t="n">
        <f aca="false">IF(G233&lt;=2, -10*G233+100, 88.958*EXP(-0.0755*G233))</f>
        <v>94</v>
      </c>
      <c r="BI233" s="1" t="n">
        <f aca="false">IF(I233&lt;=100, 0.0053*(I233)^2-1.0332*I233+100.76, 122.82*EXP(-0.0092*I233))</f>
        <v>99.629893</v>
      </c>
      <c r="BJ233" s="0" t="n">
        <f aca="false">IF(P233&lt;=1000, -6.942*LN(P233)+107.59, -36.304*LN(P233)+310.72)</f>
        <v>-110.705386847895</v>
      </c>
      <c r="BK233" s="0" t="e">
        <f aca="false">BF233^0.04*BG233^0.22*BH233^0.51*BI233^0.06*BJ233^0.17</f>
        <v>#NUM!</v>
      </c>
      <c r="BL233" s="0" t="e">
        <f aca="false">IF(BK233&gt;=90, "Very Good", IF(BK233&gt;=80, "Good", IF(BK233&gt;=70, "Slightly Good", IF(BK233&gt;=60, "Average", IF(BK233&gt;=50, "Slightly Poor", IF(BK233&gt;=40, "Poor", "Very Poor"))))))</f>
        <v>#NUM!</v>
      </c>
      <c r="BM233" s="2" t="n">
        <f aca="false">IF(P233&lt;=1000, -6.942*LN(P233)+107.59, IF(AND(P233&gt;1000, P233&lt;=5213),-36.304*LN(P233)+310.72, IF(P233&gt;5213, 10)))</f>
        <v>10</v>
      </c>
      <c r="BN233" s="2" t="n">
        <f aca="false">BF233^0.04*BG233^0.22*BH233^0.51*BI233^0.06*BM233^0.17</f>
        <v>64.8496382101668</v>
      </c>
      <c r="BO233" s="3" t="str">
        <f aca="false">IF(BN233&gt;=90, "Very Good", IF(BN233&gt;=80, "Good", IF(BN233&gt;=70, "Slightly Good", IF(BN233&gt;=60, "Average", IF(BN233&gt;=50, "Slightly Poor", IF(BN233&gt;=40, "Poor", "Very Poor"))))))</f>
        <v>Average</v>
      </c>
      <c r="BP233" s="2" t="n">
        <f aca="false">IF(AJ233&lt;=1000, -6.942*LN(AJ233)+107.59, IF(AND(AJ233&gt;1000, AJ233&lt;=5213),-36.304*LN(AJ233)+310.72, IF(AJ233&gt;5213, 10)))</f>
        <v>34.7768371087843</v>
      </c>
      <c r="BQ233" s="2" t="n">
        <f aca="false">BF233^0.04*BG233^0.22*BH233^0.51*BI233^0.06*BP233^0.17</f>
        <v>80.154308421528</v>
      </c>
      <c r="BR233" s="0" t="str">
        <f aca="false">IF(BQ233&gt;=90, "Very Good", IF(BQ233&gt;=80, "Good", IF(BQ233&gt;=70, "Slightly Good", IF(BQ233&gt;=60, "Average", IF(BQ233&gt;=50, "Slightly Poor", IF(BQ233&gt;=40, "Poor", "Very Poor"))))))</f>
        <v>Good</v>
      </c>
      <c r="BT233" s="2" t="n">
        <f aca="false">9.81*LN(AH233)+30.6</f>
        <v>41.3773865518342</v>
      </c>
      <c r="BU233" s="0" t="str">
        <f aca="false">IF(BT233&lt;30, "Clean water", IF(AND(BT233&gt;=30, BT233&lt;40), "Hypolimia", IF(AND(BT233&gt;=40,BT233&lt;50), "Mesotrophic", IF(AND(BT233&gt;=50, BT233&lt;70), "Eutrophic", IF(BT233&gt;70,"Hypertrophic")))))</f>
        <v>Mesotrophic</v>
      </c>
      <c r="CM233" s="0" t="n">
        <f aca="false">IF(G233&gt;H233,1,0)</f>
        <v>0</v>
      </c>
      <c r="CO233" s="17" t="n">
        <f aca="false">14.652-0.41022*M233+0.007991*M233*M233-0.000077774*M233*M233*M233</f>
        <v>7.811419894224</v>
      </c>
      <c r="CP233" s="1" t="n">
        <f aca="false">F233/CO233*100</f>
        <v>128.01769889997</v>
      </c>
    </row>
    <row r="234" customFormat="false" ht="12.5" hidden="false" customHeight="false" outlineLevel="0" collapsed="false">
      <c r="A234" s="0" t="n">
        <v>233</v>
      </c>
      <c r="B234" s="15" t="s">
        <v>101</v>
      </c>
      <c r="C234" s="16" t="s">
        <v>102</v>
      </c>
      <c r="D234" s="0" t="s">
        <v>148</v>
      </c>
      <c r="E234" s="0" t="n">
        <v>7.7</v>
      </c>
      <c r="F234" s="0" t="n">
        <v>5.1</v>
      </c>
      <c r="G234" s="0" t="n">
        <v>1.4</v>
      </c>
      <c r="H234" s="0" t="n">
        <v>5.4</v>
      </c>
      <c r="I234" s="0" t="n">
        <v>11.6</v>
      </c>
      <c r="J234" s="0" t="n">
        <v>3.19</v>
      </c>
      <c r="K234" s="0" t="n">
        <v>0.103</v>
      </c>
      <c r="L234" s="0" t="n">
        <v>2.1</v>
      </c>
      <c r="M234" s="0" t="n">
        <v>30</v>
      </c>
      <c r="N234" s="0" t="n">
        <v>0</v>
      </c>
      <c r="O234" s="0" t="n">
        <v>247</v>
      </c>
      <c r="P234" s="0" t="n">
        <v>28000</v>
      </c>
      <c r="AC234" s="0" t="n">
        <v>3.114</v>
      </c>
      <c r="AD234" s="0" t="n">
        <v>0.101</v>
      </c>
      <c r="AE234" s="0" t="n">
        <v>2.418</v>
      </c>
      <c r="AF234" s="0" t="n">
        <v>0.074</v>
      </c>
      <c r="AG234" s="0" t="n">
        <v>0.003</v>
      </c>
      <c r="AH234" s="0" t="n">
        <v>16.8</v>
      </c>
      <c r="AJ234" s="0" t="n">
        <v>35</v>
      </c>
      <c r="BF234" s="0" t="n">
        <f aca="false">IF(E234&lt;11,-3.6797*E234^2+48.115*E234-53.83,280.92*EXP(-0.2027*E234))</f>
        <v>98.486087</v>
      </c>
      <c r="BG234" s="1" t="n">
        <f aca="false">32.208*LN(F234)+21.438</f>
        <v>73.9125793036329</v>
      </c>
      <c r="BH234" s="1" t="n">
        <f aca="false">IF(G234&lt;=2, -10*G234+100, 88.958*EXP(-0.0755*G234))</f>
        <v>86</v>
      </c>
      <c r="BI234" s="1" t="n">
        <f aca="false">IF(I234&lt;=100, 0.0053*(I234)^2-1.0332*I234+100.76, 122.82*EXP(-0.0092*I234))</f>
        <v>89.488048</v>
      </c>
      <c r="BJ234" s="0" t="n">
        <f aca="false">IF(P234&lt;=1000, -6.942*LN(P234)+107.59, -36.304*LN(P234)+310.72)</f>
        <v>-61.0315001855681</v>
      </c>
      <c r="BK234" s="0" t="e">
        <f aca="false">BF234^0.04*BG234^0.22*BH234^0.51*BI234^0.06*BJ234^0.17</f>
        <v>#NUM!</v>
      </c>
      <c r="BL234" s="0" t="e">
        <f aca="false">IF(BK234&gt;=90, "Very Good", IF(BK234&gt;=80, "Good", IF(BK234&gt;=70, "Slightly Good", IF(BK234&gt;=60, "Average", IF(BK234&gt;=50, "Slightly Poor", IF(BK234&gt;=40, "Poor", "Very Poor"))))))</f>
        <v>#NUM!</v>
      </c>
      <c r="BM234" s="2" t="n">
        <f aca="false">IF(P234&lt;=1000, -6.942*LN(P234)+107.59, IF(AND(P234&gt;1000, P234&lt;=5213),-36.304*LN(P234)+310.72, IF(P234&gt;5213, 10)))</f>
        <v>10</v>
      </c>
      <c r="BN234" s="2" t="n">
        <f aca="false">BF234^0.04*BG234^0.22*BH234^0.51*BI234^0.06*BM234^0.17</f>
        <v>58.1504588913217</v>
      </c>
      <c r="BO234" s="3" t="str">
        <f aca="false">IF(BN234&gt;=90, "Very Good", IF(BN234&gt;=80, "Good", IF(BN234&gt;=70, "Slightly Good", IF(BN234&gt;=60, "Average", IF(BN234&gt;=50, "Slightly Poor", IF(BN234&gt;=40, "Poor", "Very Poor"))))))</f>
        <v>Slightly Poor</v>
      </c>
      <c r="BP234" s="2" t="n">
        <f aca="false">IF(AJ234&lt;=1000, -6.942*LN(AJ234)+107.59, IF(AND(AJ234&gt;1000, AJ234&lt;=5213),-36.304*LN(AJ234)+310.72, IF(AJ234&gt;5213, 10)))</f>
        <v>82.9087737571405</v>
      </c>
      <c r="BQ234" s="2" t="n">
        <f aca="false">BF234^0.04*BG234^0.22*BH234^0.51*BI234^0.06*BP234^0.17</f>
        <v>83.3134712903593</v>
      </c>
      <c r="BR234" s="0" t="str">
        <f aca="false">IF(BQ234&gt;=90, "Very Good", IF(BQ234&gt;=80, "Good", IF(BQ234&gt;=70, "Slightly Good", IF(BQ234&gt;=60, "Average", IF(BQ234&gt;=50, "Slightly Poor", IF(BQ234&gt;=40, "Poor", "Very Poor"))))))</f>
        <v>Good</v>
      </c>
      <c r="BT234" s="2" t="n">
        <f aca="false">9.81*LN(AH234)+30.6</f>
        <v>58.2777268756744</v>
      </c>
      <c r="BU234" s="0" t="str">
        <f aca="false">IF(BT234&lt;30, "Clean water", IF(AND(BT234&gt;=30, BT234&lt;40), "Hypolimia", IF(AND(BT234&gt;=40,BT234&lt;50), "Mesotrophic", IF(AND(BT234&gt;=50, BT234&lt;70), "Eutrophic", IF(BT234&gt;70,"Hypertrophic")))))</f>
        <v>Eutrophic</v>
      </c>
      <c r="CM234" s="0" t="n">
        <f aca="false">IF(G234&gt;H234,1,0)</f>
        <v>0</v>
      </c>
      <c r="CO234" s="17" t="n">
        <f aca="false">14.652-0.41022*M234+0.007991*M234*M234-0.000077774*M234*M234*M234</f>
        <v>7.437402</v>
      </c>
      <c r="CP234" s="1" t="n">
        <f aca="false">F234/CO234*100</f>
        <v>68.5723321127458</v>
      </c>
    </row>
    <row r="235" customFormat="false" ht="12.5" hidden="false" customHeight="false" outlineLevel="0" collapsed="false">
      <c r="A235" s="0" t="n">
        <v>234</v>
      </c>
      <c r="B235" s="15" t="s">
        <v>103</v>
      </c>
      <c r="C235" s="16" t="s">
        <v>104</v>
      </c>
      <c r="D235" s="0" t="s">
        <v>148</v>
      </c>
      <c r="E235" s="0" t="n">
        <v>8.6</v>
      </c>
      <c r="F235" s="0" t="n">
        <v>13.8</v>
      </c>
      <c r="G235" s="0" t="n">
        <v>1.3</v>
      </c>
      <c r="H235" s="0" t="n">
        <v>3.2</v>
      </c>
      <c r="I235" s="0" t="n">
        <v>1.2</v>
      </c>
      <c r="J235" s="0" t="n">
        <v>2.95</v>
      </c>
      <c r="K235" s="0" t="n">
        <v>0.058</v>
      </c>
      <c r="L235" s="0" t="n">
        <v>1.8</v>
      </c>
      <c r="M235" s="0" t="n">
        <v>30.8</v>
      </c>
      <c r="N235" s="0" t="n">
        <v>0</v>
      </c>
      <c r="O235" s="0" t="n">
        <v>397</v>
      </c>
      <c r="P235" s="0" t="n">
        <v>2900</v>
      </c>
      <c r="AC235" s="0" t="n">
        <v>2.897</v>
      </c>
      <c r="AD235" s="0" t="n">
        <v>0.07</v>
      </c>
      <c r="AE235" s="0" t="n">
        <v>2.662</v>
      </c>
      <c r="AF235" s="0" t="n">
        <v>0.049</v>
      </c>
      <c r="AG235" s="0" t="n">
        <v>0.022</v>
      </c>
      <c r="AH235" s="0" t="n">
        <v>6.1</v>
      </c>
      <c r="AJ235" s="0" t="n">
        <v>2400</v>
      </c>
      <c r="BF235" s="0" t="n">
        <f aca="false">IF(E235&lt;11,-3.6797*E235^2+48.115*E235-53.83,280.92*EXP(-0.2027*E235))</f>
        <v>87.808388</v>
      </c>
      <c r="BG235" s="1" t="n">
        <f aca="false">32.208*LN(F235)+21.438</f>
        <v>105.973326016391</v>
      </c>
      <c r="BH235" s="1" t="n">
        <f aca="false">IF(G235&lt;=2, -10*G235+100, 88.958*EXP(-0.0755*G235))</f>
        <v>87</v>
      </c>
      <c r="BI235" s="1" t="n">
        <f aca="false">IF(I235&lt;=100, 0.0053*(I235)^2-1.0332*I235+100.76, 122.82*EXP(-0.0092*I235))</f>
        <v>99.527792</v>
      </c>
      <c r="BJ235" s="0" t="n">
        <f aca="false">IF(P235&lt;=1000, -6.942*LN(P235)+107.59, -36.304*LN(P235)+310.72)</f>
        <v>21.2875937560594</v>
      </c>
      <c r="BK235" s="0" t="n">
        <f aca="false">BF235^0.04*BG235^0.22*BH235^0.51*BI235^0.06*BJ235^0.17</f>
        <v>72.126969142464</v>
      </c>
      <c r="BL235" s="0" t="str">
        <f aca="false">IF(BK235&gt;=90, "Very Good", IF(BK235&gt;=80, "Good", IF(BK235&gt;=70, "Slightly Good", IF(BK235&gt;=60, "Average", IF(BK235&gt;=50, "Slightly Poor", IF(BK235&gt;=40, "Poor", "Very Poor"))))))</f>
        <v>Slightly Good</v>
      </c>
      <c r="BM235" s="2" t="n">
        <f aca="false">IF(P235&lt;=1000, -6.942*LN(P235)+107.59, IF(AND(P235&gt;1000, P235&lt;=5213),-36.304*LN(P235)+310.72, IF(P235&gt;5213, 10)))</f>
        <v>21.2875937560594</v>
      </c>
      <c r="BN235" s="2" t="n">
        <f aca="false">BF235^0.04*BG235^0.22*BH235^0.51*BI235^0.06*BM235^0.17</f>
        <v>72.126969142464</v>
      </c>
      <c r="BO235" s="3" t="str">
        <f aca="false">IF(BN235&gt;=90, "Very Good", IF(BN235&gt;=80, "Good", IF(BN235&gt;=70, "Slightly Good", IF(BN235&gt;=60, "Average", IF(BN235&gt;=50, "Slightly Poor", IF(BN235&gt;=40, "Poor", "Very Poor"))))))</f>
        <v>Slightly Good</v>
      </c>
      <c r="BP235" s="2" t="n">
        <f aca="false">IF(AJ235&lt;=1000, -6.942*LN(AJ235)+107.59, IF(AND(AJ235&gt;1000, AJ235&lt;=5213),-36.304*LN(AJ235)+310.72, IF(AJ235&gt;5213, 10)))</f>
        <v>28.1578353109365</v>
      </c>
      <c r="BQ235" s="2" t="n">
        <f aca="false">BF235^0.04*BG235^0.22*BH235^0.51*BI235^0.06*BP235^0.17</f>
        <v>75.6393939490524</v>
      </c>
      <c r="BR235" s="0" t="str">
        <f aca="false">IF(BQ235&gt;=90, "Very Good", IF(BQ235&gt;=80, "Good", IF(BQ235&gt;=70, "Slightly Good", IF(BQ235&gt;=60, "Average", IF(BQ235&gt;=50, "Slightly Poor", IF(BQ235&gt;=40, "Poor", "Very Poor"))))))</f>
        <v>Slightly Good</v>
      </c>
      <c r="BT235" s="2" t="n">
        <f aca="false">9.81*LN(AH235)+30.6</f>
        <v>48.3393128452686</v>
      </c>
      <c r="BU235" s="0" t="str">
        <f aca="false">IF(BT235&lt;30, "Clean water", IF(AND(BT235&gt;=30, BT235&lt;40), "Hypolimia", IF(AND(BT235&gt;=40,BT235&lt;50), "Mesotrophic", IF(AND(BT235&gt;=50, BT235&lt;70), "Eutrophic", IF(BT235&gt;70,"Hypertrophic")))))</f>
        <v>Mesotrophic</v>
      </c>
      <c r="CM235" s="0" t="n">
        <f aca="false">IF(G235&gt;H235,1,0)</f>
        <v>0</v>
      </c>
      <c r="CO235" s="17" t="n">
        <f aca="false">14.652-0.41022*M235+0.007991*M235*M235-0.000077774*M235*M235*M235</f>
        <v>7.325396797312</v>
      </c>
      <c r="CP235" s="1" t="n">
        <f aca="false">F235/CO235*100</f>
        <v>188.385699530486</v>
      </c>
    </row>
    <row r="236" customFormat="false" ht="12.5" hidden="false" customHeight="false" outlineLevel="0" collapsed="false">
      <c r="A236" s="0" t="n">
        <v>235</v>
      </c>
      <c r="B236" s="15" t="s">
        <v>105</v>
      </c>
      <c r="C236" s="16" t="s">
        <v>106</v>
      </c>
      <c r="D236" s="0" t="s">
        <v>148</v>
      </c>
      <c r="E236" s="0" t="n">
        <v>7.9</v>
      </c>
      <c r="F236" s="0" t="n">
        <v>9.5</v>
      </c>
      <c r="G236" s="0" t="n">
        <v>1.2</v>
      </c>
      <c r="H236" s="0" t="n">
        <v>4.7</v>
      </c>
      <c r="I236" s="0" t="n">
        <v>4.6</v>
      </c>
      <c r="J236" s="0" t="n">
        <v>1.893</v>
      </c>
      <c r="K236" s="0" t="n">
        <v>0.078</v>
      </c>
      <c r="L236" s="0" t="n">
        <v>1.8</v>
      </c>
      <c r="M236" s="0" t="n">
        <v>28.7</v>
      </c>
      <c r="N236" s="0" t="n">
        <v>0</v>
      </c>
      <c r="O236" s="0" t="n">
        <v>181</v>
      </c>
      <c r="P236" s="0" t="n">
        <v>18000</v>
      </c>
      <c r="AC236" s="0" t="n">
        <v>1.887</v>
      </c>
      <c r="AD236" s="0" t="n">
        <v>0.088</v>
      </c>
      <c r="AE236" s="0" t="n">
        <v>1.625</v>
      </c>
      <c r="AF236" s="0" t="n">
        <v>0.017</v>
      </c>
      <c r="AG236" s="0" t="n">
        <v>0.014</v>
      </c>
      <c r="AH236" s="0" t="n">
        <v>20.6</v>
      </c>
      <c r="AJ236" s="0" t="n">
        <v>44</v>
      </c>
      <c r="BF236" s="0" t="n">
        <f aca="false">IF(E236&lt;11,-3.6797*E236^2+48.115*E236-53.83,280.92*EXP(-0.2027*E236))</f>
        <v>96.6284230000001</v>
      </c>
      <c r="BG236" s="1" t="n">
        <f aca="false">32.208*LN(F236)+21.438</f>
        <v>93.947606249518</v>
      </c>
      <c r="BH236" s="1" t="n">
        <f aca="false">IF(G236&lt;=2, -10*G236+100, 88.958*EXP(-0.0755*G236))</f>
        <v>88</v>
      </c>
      <c r="BI236" s="1" t="n">
        <f aca="false">IF(I236&lt;=100, 0.0053*(I236)^2-1.0332*I236+100.76, 122.82*EXP(-0.0092*I236))</f>
        <v>96.119428</v>
      </c>
      <c r="BJ236" s="0" t="n">
        <f aca="false">IF(P236&lt;=1000, -6.942*LN(P236)+107.59, -36.304*LN(P236)+310.72)</f>
        <v>-44.9912039468299</v>
      </c>
      <c r="BK236" s="0" t="e">
        <f aca="false">BF236^0.04*BG236^0.22*BH236^0.51*BI236^0.06*BJ236^0.17</f>
        <v>#NUM!</v>
      </c>
      <c r="BL236" s="0" t="e">
        <f aca="false">IF(BK236&gt;=90, "Very Good", IF(BK236&gt;=80, "Good", IF(BK236&gt;=70, "Slightly Good", IF(BK236&gt;=60, "Average", IF(BK236&gt;=50, "Slightly Poor", IF(BK236&gt;=40, "Poor", "Very Poor"))))))</f>
        <v>#NUM!</v>
      </c>
      <c r="BM236" s="2" t="n">
        <f aca="false">IF(P236&lt;=1000, -6.942*LN(P236)+107.59, IF(AND(P236&gt;1000, P236&lt;=5213),-36.304*LN(P236)+310.72, IF(P236&gt;5213, 10)))</f>
        <v>10</v>
      </c>
      <c r="BN236" s="2" t="n">
        <f aca="false">BF236^0.04*BG236^0.22*BH236^0.51*BI236^0.06*BM236^0.17</f>
        <v>62.2434830750687</v>
      </c>
      <c r="BO236" s="3" t="str">
        <f aca="false">IF(BN236&gt;=90, "Very Good", IF(BN236&gt;=80, "Good", IF(BN236&gt;=70, "Slightly Good", IF(BN236&gt;=60, "Average", IF(BN236&gt;=50, "Slightly Poor", IF(BN236&gt;=40, "Poor", "Very Poor"))))))</f>
        <v>Average</v>
      </c>
      <c r="BP236" s="2" t="n">
        <f aca="false">IF(AJ236&lt;=1000, -6.942*LN(AJ236)+107.59, IF(AND(AJ236&gt;1000, AJ236&lt;=5213),-36.304*LN(AJ236)+310.72, IF(AJ236&gt;5213, 10)))</f>
        <v>81.3201555613394</v>
      </c>
      <c r="BQ236" s="2" t="n">
        <f aca="false">BF236^0.04*BG236^0.22*BH236^0.51*BI236^0.06*BP236^0.17</f>
        <v>88.8848167561745</v>
      </c>
      <c r="BR236" s="0" t="str">
        <f aca="false">IF(BQ236&gt;=90, "Very Good", IF(BQ236&gt;=80, "Good", IF(BQ236&gt;=70, "Slightly Good", IF(BQ236&gt;=60, "Average", IF(BQ236&gt;=50, "Slightly Poor", IF(BQ236&gt;=40, "Poor", "Very Poor"))))))</f>
        <v>Good</v>
      </c>
      <c r="BT236" s="2" t="n">
        <f aca="false">9.81*LN(AH236)+30.6</f>
        <v>60.2781054535542</v>
      </c>
      <c r="BU236" s="0" t="str">
        <f aca="false">IF(BT236&lt;30, "Clean water", IF(AND(BT236&gt;=30, BT236&lt;40), "Hypolimia", IF(AND(BT236&gt;=40,BT236&lt;50), "Mesotrophic", IF(AND(BT236&gt;=50, BT236&lt;70), "Eutrophic", IF(BT236&gt;70,"Hypertrophic")))))</f>
        <v>Eutrophic</v>
      </c>
      <c r="CM236" s="0" t="n">
        <f aca="false">IF(G236&gt;H236,1,0)</f>
        <v>0</v>
      </c>
      <c r="CO236" s="17" t="n">
        <f aca="false">14.652-0.41022*M236+0.007991*M236*M236-0.000077774*M236*M236*M236</f>
        <v>7.622222974078</v>
      </c>
      <c r="CP236" s="1" t="n">
        <f aca="false">F236/CO236*100</f>
        <v>124.635556219072</v>
      </c>
    </row>
    <row r="237" customFormat="false" ht="12.5" hidden="false" customHeight="false" outlineLevel="0" collapsed="false">
      <c r="A237" s="0" t="n">
        <v>236</v>
      </c>
      <c r="B237" s="15" t="s">
        <v>107</v>
      </c>
      <c r="C237" s="16" t="s">
        <v>108</v>
      </c>
      <c r="D237" s="0" t="s">
        <v>148</v>
      </c>
      <c r="E237" s="0" t="n">
        <v>7.9</v>
      </c>
      <c r="F237" s="0" t="n">
        <v>11.3</v>
      </c>
      <c r="G237" s="0" t="n">
        <v>0.4</v>
      </c>
      <c r="H237" s="0" t="n">
        <v>2</v>
      </c>
      <c r="I237" s="0" t="n">
        <v>0.8</v>
      </c>
      <c r="J237" s="0" t="n">
        <v>5.271</v>
      </c>
      <c r="K237" s="0" t="n">
        <v>0.109</v>
      </c>
      <c r="L237" s="0" t="n">
        <v>1.2</v>
      </c>
      <c r="M237" s="0" t="n">
        <v>26.8</v>
      </c>
      <c r="N237" s="0" t="n">
        <v>0</v>
      </c>
      <c r="O237" s="0" t="n">
        <v>546</v>
      </c>
      <c r="P237" s="0" t="n">
        <v>31000</v>
      </c>
      <c r="AC237" s="0" t="n">
        <v>4.976</v>
      </c>
      <c r="AD237" s="0" t="n">
        <v>0.046</v>
      </c>
      <c r="AE237" s="0" t="n">
        <v>4.902</v>
      </c>
      <c r="AF237" s="0" t="n">
        <v>0.099</v>
      </c>
      <c r="AG237" s="0" t="n">
        <v>0.084</v>
      </c>
      <c r="AH237" s="0" t="n">
        <v>1.5</v>
      </c>
      <c r="AJ237" s="0" t="n">
        <v>12000</v>
      </c>
      <c r="BF237" s="0" t="n">
        <f aca="false">IF(E237&lt;11,-3.6797*E237^2+48.115*E237-53.83,280.92*EXP(-0.2027*E237))</f>
        <v>96.6284230000001</v>
      </c>
      <c r="BG237" s="1" t="n">
        <f aca="false">32.208*LN(F237)+21.438</f>
        <v>99.5360461899348</v>
      </c>
      <c r="BH237" s="1" t="n">
        <f aca="false">IF(G237&lt;=2, -10*G237+100, 88.958*EXP(-0.0755*G237))</f>
        <v>96</v>
      </c>
      <c r="BI237" s="1" t="n">
        <f aca="false">IF(I237&lt;=100, 0.0053*(I237)^2-1.0332*I237+100.76, 122.82*EXP(-0.0092*I237))</f>
        <v>99.936832</v>
      </c>
      <c r="BJ237" s="0" t="n">
        <f aca="false">IF(P237&lt;=1000, -6.942*LN(P237)+107.59, -36.304*LN(P237)+310.72)</f>
        <v>-64.7266191197963</v>
      </c>
      <c r="BK237" s="0" t="e">
        <f aca="false">BF237^0.04*BG237^0.22*BH237^0.51*BI237^0.06*BJ237^0.17</f>
        <v>#NUM!</v>
      </c>
      <c r="BL237" s="0" t="e">
        <f aca="false">IF(BK237&gt;=90, "Very Good", IF(BK237&gt;=80, "Good", IF(BK237&gt;=70, "Slightly Good", IF(BK237&gt;=60, "Average", IF(BK237&gt;=50, "Slightly Poor", IF(BK237&gt;=40, "Poor", "Very Poor"))))))</f>
        <v>#NUM!</v>
      </c>
      <c r="BM237" s="2" t="n">
        <f aca="false">IF(P237&lt;=1000, -6.942*LN(P237)+107.59, IF(AND(P237&gt;1000, P237&lt;=5213),-36.304*LN(P237)+310.72, IF(P237&gt;5213, 10)))</f>
        <v>10</v>
      </c>
      <c r="BN237" s="2" t="n">
        <f aca="false">BF237^0.04*BG237^0.22*BH237^0.51*BI237^0.06*BM237^0.17</f>
        <v>66.0543987825595</v>
      </c>
      <c r="BO237" s="3" t="str">
        <f aca="false">IF(BN237&gt;=90, "Very Good", IF(BN237&gt;=80, "Good", IF(BN237&gt;=70, "Slightly Good", IF(BN237&gt;=60, "Average", IF(BN237&gt;=50, "Slightly Poor", IF(BN237&gt;=40, "Poor", "Very Poor"))))))</f>
        <v>Average</v>
      </c>
      <c r="BP237" s="2" t="n">
        <f aca="false">IF(AJ237&lt;=1000, -6.942*LN(AJ237)+107.59, IF(AND(AJ237&gt;1000, AJ237&lt;=5213),-36.304*LN(AJ237)+310.72, IF(AJ237&gt;5213, 10)))</f>
        <v>10</v>
      </c>
      <c r="BQ237" s="2" t="n">
        <f aca="false">BF237^0.04*BG237^0.22*BH237^0.51*BI237^0.06*BP237^0.17</f>
        <v>66.0543987825595</v>
      </c>
      <c r="BR237" s="0" t="str">
        <f aca="false">IF(BQ237&gt;=90, "Very Good", IF(BQ237&gt;=80, "Good", IF(BQ237&gt;=70, "Slightly Good", IF(BQ237&gt;=60, "Average", IF(BQ237&gt;=50, "Slightly Poor", IF(BQ237&gt;=40, "Poor", "Very Poor"))))))</f>
        <v>Average</v>
      </c>
      <c r="BT237" s="2" t="n">
        <f aca="false">9.81*LN(AH237)+30.6</f>
        <v>34.5776127105411</v>
      </c>
      <c r="BU237" s="0" t="str">
        <f aca="false">IF(BT237&lt;30, "Clean water", IF(AND(BT237&gt;=30, BT237&lt;40), "Hypolimia", IF(AND(BT237&gt;=40,BT237&lt;50), "Mesotrophic", IF(AND(BT237&gt;=50, BT237&lt;70), "Eutrophic", IF(BT237&gt;70,"Hypertrophic")))))</f>
        <v>Hypolimia</v>
      </c>
      <c r="CM237" s="0" t="n">
        <f aca="false">IF(G237&gt;H237,1,0)</f>
        <v>0</v>
      </c>
      <c r="CO237" s="17" t="n">
        <f aca="false">14.652-0.41022*M237+0.007991*M237*M237-0.000077774*M237*M237*M237</f>
        <v>7.900501180032</v>
      </c>
      <c r="CP237" s="1" t="n">
        <f aca="false">F237/CO237*100</f>
        <v>143.028900857075</v>
      </c>
    </row>
    <row r="238" customFormat="false" ht="12.5" hidden="false" customHeight="false" outlineLevel="0" collapsed="false">
      <c r="A238" s="0" t="n">
        <v>237</v>
      </c>
      <c r="B238" s="15" t="s">
        <v>109</v>
      </c>
      <c r="C238" s="16" t="s">
        <v>110</v>
      </c>
      <c r="D238" s="0" t="s">
        <v>148</v>
      </c>
      <c r="E238" s="0" t="n">
        <v>7.5</v>
      </c>
      <c r="F238" s="0" t="n">
        <v>9.5</v>
      </c>
      <c r="G238" s="0" t="n">
        <v>3.9</v>
      </c>
      <c r="H238" s="0" t="n">
        <v>6.9</v>
      </c>
      <c r="I238" s="0" t="n">
        <v>12.3</v>
      </c>
      <c r="J238" s="0" t="n">
        <v>8.148</v>
      </c>
      <c r="K238" s="0" t="n">
        <v>0.166</v>
      </c>
      <c r="L238" s="0" t="n">
        <v>3.7</v>
      </c>
      <c r="M238" s="0" t="n">
        <v>27.1</v>
      </c>
      <c r="O238" s="0" t="n">
        <v>461</v>
      </c>
      <c r="AC238" s="0" t="n">
        <v>7.807</v>
      </c>
      <c r="AD238" s="0" t="n">
        <v>0.746</v>
      </c>
      <c r="AE238" s="0" t="n">
        <v>6.024</v>
      </c>
      <c r="AF238" s="0" t="n">
        <v>0.095</v>
      </c>
      <c r="AG238" s="0" t="n">
        <v>0.066</v>
      </c>
      <c r="BD238" s="0" t="n">
        <v>3.226</v>
      </c>
      <c r="BF238" s="0" t="n">
        <f aca="false">IF(E238&lt;11,-3.6797*E238^2+48.115*E238-53.83,280.92*EXP(-0.2027*E238))</f>
        <v>100.049375</v>
      </c>
      <c r="BG238" s="1" t="n">
        <f aca="false">32.208*LN(F238)+21.438</f>
        <v>93.947606249518</v>
      </c>
      <c r="BH238" s="1" t="n">
        <f aca="false">IF(G238&lt;=2, -10*G238+100, 88.958*EXP(-0.0755*G238))</f>
        <v>66.2684785997522</v>
      </c>
      <c r="BI238" s="1" t="n">
        <f aca="false">IF(I238&lt;=100, 0.0053*(I238)^2-1.0332*I238+100.76, 122.82*EXP(-0.0092*I238))</f>
        <v>88.853477</v>
      </c>
      <c r="BJ238" s="0" t="e">
        <f aca="false">IF(P238&lt;=1000, -6.942*LN(P238)+107.59, -36.304*LN(P238)+310.72)</f>
        <v>#VALUE!</v>
      </c>
      <c r="BK238" s="0" t="e">
        <f aca="false">BF238^0.04*BG238^0.22*BH238^0.51*BI238^0.06*BJ238^0.17</f>
        <v>#VALUE!</v>
      </c>
      <c r="BL238" s="0" t="e">
        <f aca="false">IF(BK238&gt;=90, "Very Good", IF(BK238&gt;=80, "Good", IF(BK238&gt;=70, "Slightly Good", IF(BK238&gt;=60, "Average", IF(BK238&gt;=50, "Slightly Poor", IF(BK238&gt;=40, "Poor", "Very Poor"))))))</f>
        <v>#VALUE!</v>
      </c>
      <c r="BM238" s="2" t="e">
        <f aca="false">IF(P238&lt;=1000, -6.942*LN(P238)+107.59, IF(AND(P238&gt;1000, P238&lt;=5213),-36.304*LN(P238)+310.72, IF(P238&gt;5213, 10)))</f>
        <v>#VALUE!</v>
      </c>
      <c r="BN238" s="2" t="e">
        <f aca="false">BF238^0.04*BG238^0.22*BH238^0.51*BI238^0.06*BM238^0.17</f>
        <v>#VALUE!</v>
      </c>
      <c r="BO238" s="3" t="e">
        <f aca="false">IF(BN238&gt;=90, "Very Good", IF(BN238&gt;=80, "Good", IF(BN238&gt;=70, "Slightly Good", IF(BN238&gt;=60, "Average", IF(BN238&gt;=50, "Slightly Poor", IF(BN238&gt;=40, "Poor", "Very Poor"))))))</f>
        <v>#VALUE!</v>
      </c>
      <c r="BP238" s="2" t="e">
        <f aca="false">IF(AJ238&lt;=1000, -6.942*LN(AJ238)+107.59, IF(AND(AJ238&gt;1000, AJ238&lt;=5213),-36.304*LN(AJ238)+310.72, IF(AJ238&gt;5213, 10)))</f>
        <v>#VALUE!</v>
      </c>
      <c r="BQ238" s="2" t="e">
        <f aca="false">BF238^0.04*BG238^0.22*BH238^0.51*BI238^0.06*BP238^0.17</f>
        <v>#VALUE!</v>
      </c>
      <c r="BR238" s="0" t="e">
        <f aca="false">IF(BQ238&gt;=90, "Very Good", IF(BQ238&gt;=80, "Good", IF(BQ238&gt;=70, "Slightly Good", IF(BQ238&gt;=60, "Average", IF(BQ238&gt;=50, "Slightly Poor", IF(BQ238&gt;=40, "Poor", "Very Poor"))))))</f>
        <v>#VALUE!</v>
      </c>
      <c r="BT238" s="2" t="e">
        <f aca="false">9.81*LN(AH238)+30.6</f>
        <v>#VALUE!</v>
      </c>
      <c r="BU238" s="0" t="e">
        <f aca="false">IF(BT238&lt;30, "Clean water", IF(AND(BT238&gt;=30, BT238&lt;40), "Hypolimia", IF(AND(BT238&gt;=40,BT238&lt;50), "Mesotrophic", IF(AND(BT238&gt;=50, BT238&lt;70), "Eutrophic", IF(BT238&gt;70,"Hypertrophic")))))</f>
        <v>#VALUE!</v>
      </c>
      <c r="CM238" s="0" t="n">
        <f aca="false">IF(G238&gt;H238,1,0)</f>
        <v>0</v>
      </c>
      <c r="CO238" s="17" t="n">
        <f aca="false">14.652-0.41022*M238+0.007991*M238*M238-0.000077774*M238*M238*M238</f>
        <v>7.855810419486</v>
      </c>
      <c r="CP238" s="1" t="n">
        <f aca="false">F238/CO238*100</f>
        <v>120.929598510112</v>
      </c>
    </row>
    <row r="239" customFormat="false" ht="12.5" hidden="false" customHeight="false" outlineLevel="0" collapsed="false">
      <c r="A239" s="0" t="n">
        <v>238</v>
      </c>
      <c r="B239" s="15" t="s">
        <v>111</v>
      </c>
      <c r="C239" s="16" t="s">
        <v>112</v>
      </c>
      <c r="D239" s="0" t="s">
        <v>148</v>
      </c>
      <c r="E239" s="0" t="n">
        <v>7.6</v>
      </c>
      <c r="F239" s="0" t="n">
        <v>11.2</v>
      </c>
      <c r="G239" s="0" t="n">
        <v>1.3</v>
      </c>
      <c r="H239" s="0" t="n">
        <v>5.1</v>
      </c>
      <c r="I239" s="0" t="n">
        <v>3</v>
      </c>
      <c r="J239" s="0" t="n">
        <v>5.936</v>
      </c>
      <c r="K239" s="0" t="n">
        <v>0.087</v>
      </c>
      <c r="L239" s="0" t="n">
        <v>2.7</v>
      </c>
      <c r="M239" s="0" t="n">
        <v>28.9</v>
      </c>
      <c r="N239" s="0" t="n">
        <v>0</v>
      </c>
      <c r="O239" s="0" t="n">
        <v>435</v>
      </c>
      <c r="P239" s="0" t="n">
        <v>28000</v>
      </c>
      <c r="AC239" s="0" t="n">
        <v>5.614</v>
      </c>
      <c r="AD239" s="0" t="n">
        <v>0.225</v>
      </c>
      <c r="AE239" s="0" t="n">
        <v>5.284</v>
      </c>
      <c r="AF239" s="0" t="n">
        <v>0.07</v>
      </c>
      <c r="AG239" s="0" t="n">
        <v>0.041</v>
      </c>
      <c r="AH239" s="0" t="n">
        <v>15.1</v>
      </c>
      <c r="AJ239" s="0" t="n">
        <v>19000</v>
      </c>
      <c r="BF239" s="0" t="n">
        <f aca="false">IF(E239&lt;11,-3.6797*E239^2+48.115*E239-53.83,280.92*EXP(-0.2027*E239))</f>
        <v>99.304528</v>
      </c>
      <c r="BG239" s="1" t="n">
        <f aca="false">32.208*LN(F239)+21.438</f>
        <v>99.2497509715202</v>
      </c>
      <c r="BH239" s="1" t="n">
        <f aca="false">IF(G239&lt;=2, -10*G239+100, 88.958*EXP(-0.0755*G239))</f>
        <v>87</v>
      </c>
      <c r="BI239" s="1" t="n">
        <f aca="false">IF(I239&lt;=100, 0.0053*(I239)^2-1.0332*I239+100.76, 122.82*EXP(-0.0092*I239))</f>
        <v>97.7081</v>
      </c>
      <c r="BJ239" s="0" t="n">
        <f aca="false">IF(P239&lt;=1000, -6.942*LN(P239)+107.59, -36.304*LN(P239)+310.72)</f>
        <v>-61.0315001855681</v>
      </c>
      <c r="BK239" s="0" t="e">
        <f aca="false">BF239^0.04*BG239^0.22*BH239^0.51*BI239^0.06*BJ239^0.17</f>
        <v>#NUM!</v>
      </c>
      <c r="BL239" s="0" t="e">
        <f aca="false">IF(BK239&gt;=90, "Very Good", IF(BK239&gt;=80, "Good", IF(BK239&gt;=70, "Slightly Good", IF(BK239&gt;=60, "Average", IF(BK239&gt;=50, "Slightly Poor", IF(BK239&gt;=40, "Poor", "Very Poor"))))))</f>
        <v>#NUM!</v>
      </c>
      <c r="BM239" s="2" t="n">
        <f aca="false">IF(P239&lt;=1000, -6.942*LN(P239)+107.59, IF(AND(P239&gt;1000, P239&lt;=5213),-36.304*LN(P239)+310.72, IF(P239&gt;5213, 10)))</f>
        <v>10</v>
      </c>
      <c r="BN239" s="2" t="n">
        <f aca="false">BF239^0.04*BG239^0.22*BH239^0.51*BI239^0.06*BM239^0.17</f>
        <v>62.7638952120665</v>
      </c>
      <c r="BO239" s="3" t="str">
        <f aca="false">IF(BN239&gt;=90, "Very Good", IF(BN239&gt;=80, "Good", IF(BN239&gt;=70, "Slightly Good", IF(BN239&gt;=60, "Average", IF(BN239&gt;=50, "Slightly Poor", IF(BN239&gt;=40, "Poor", "Very Poor"))))))</f>
        <v>Average</v>
      </c>
      <c r="BP239" s="2" t="n">
        <f aca="false">IF(AJ239&lt;=1000, -6.942*LN(AJ239)+107.59, IF(AND(AJ239&gt;1000, AJ239&lt;=5213),-36.304*LN(AJ239)+310.72, IF(AJ239&gt;5213, 10)))</f>
        <v>10</v>
      </c>
      <c r="BQ239" s="2" t="n">
        <f aca="false">BF239^0.04*BG239^0.22*BH239^0.51*BI239^0.06*BP239^0.17</f>
        <v>62.7638952120665</v>
      </c>
      <c r="BR239" s="0" t="str">
        <f aca="false">IF(BQ239&gt;=90, "Very Good", IF(BQ239&gt;=80, "Good", IF(BQ239&gt;=70, "Slightly Good", IF(BQ239&gt;=60, "Average", IF(BQ239&gt;=50, "Slightly Poor", IF(BQ239&gt;=40, "Poor", "Very Poor"))))))</f>
        <v>Average</v>
      </c>
      <c r="BT239" s="2" t="n">
        <f aca="false">9.81*LN(AH239)+30.6</f>
        <v>57.2311554368828</v>
      </c>
      <c r="BU239" s="0" t="str">
        <f aca="false">IF(BT239&lt;30, "Clean water", IF(AND(BT239&gt;=30, BT239&lt;40), "Hypolimia", IF(AND(BT239&gt;=40,BT239&lt;50), "Mesotrophic", IF(AND(BT239&gt;=50, BT239&lt;70), "Eutrophic", IF(BT239&gt;70,"Hypertrophic")))))</f>
        <v>Eutrophic</v>
      </c>
      <c r="CM239" s="0" t="n">
        <f aca="false">IF(G239&gt;H239,1,0)</f>
        <v>0</v>
      </c>
      <c r="CO239" s="17" t="n">
        <f aca="false">14.652-0.41022*M239+0.007991*M239*M239-0.000077774*M239*M239*M239</f>
        <v>7.593529818594</v>
      </c>
      <c r="CP239" s="1" t="n">
        <f aca="false">F239/CO239*100</f>
        <v>147.493988534489</v>
      </c>
    </row>
    <row r="240" customFormat="false" ht="12.5" hidden="false" customHeight="false" outlineLevel="0" collapsed="false">
      <c r="A240" s="0" t="n">
        <v>239</v>
      </c>
      <c r="B240" s="15" t="s">
        <v>113</v>
      </c>
      <c r="C240" s="16" t="s">
        <v>114</v>
      </c>
      <c r="D240" s="0" t="s">
        <v>148</v>
      </c>
      <c r="E240" s="0" t="n">
        <v>7.6</v>
      </c>
      <c r="F240" s="0" t="n">
        <v>10.2</v>
      </c>
      <c r="G240" s="0" t="n">
        <v>1.5</v>
      </c>
      <c r="H240" s="0" t="n">
        <v>5.1</v>
      </c>
      <c r="I240" s="0" t="n">
        <v>3.6</v>
      </c>
      <c r="J240" s="0" t="n">
        <v>5.832</v>
      </c>
      <c r="K240" s="0" t="n">
        <v>0.08</v>
      </c>
      <c r="L240" s="0" t="n">
        <v>2.7</v>
      </c>
      <c r="M240" s="0" t="n">
        <v>28.7</v>
      </c>
      <c r="N240" s="0" t="n">
        <v>0</v>
      </c>
      <c r="O240" s="0" t="n">
        <v>290</v>
      </c>
      <c r="P240" s="0" t="n">
        <v>16000</v>
      </c>
      <c r="AC240" s="0" t="n">
        <v>5.581</v>
      </c>
      <c r="AD240" s="0" t="n">
        <v>0.074</v>
      </c>
      <c r="AE240" s="0" t="n">
        <v>5.462</v>
      </c>
      <c r="AF240" s="0" t="n">
        <v>0.057</v>
      </c>
      <c r="AG240" s="0" t="n">
        <v>0.03</v>
      </c>
      <c r="AH240" s="0" t="n">
        <v>17.5</v>
      </c>
      <c r="AJ240" s="0" t="n">
        <v>5000</v>
      </c>
      <c r="BF240" s="0" t="n">
        <f aca="false">IF(E240&lt;11,-3.6797*E240^2+48.115*E240-53.83,280.92*EXP(-0.2027*E240))</f>
        <v>99.304528</v>
      </c>
      <c r="BG240" s="1" t="n">
        <f aca="false">32.208*LN(F240)+21.438</f>
        <v>96.2374636951076</v>
      </c>
      <c r="BH240" s="1" t="n">
        <f aca="false">IF(G240&lt;=2, -10*G240+100, 88.958*EXP(-0.0755*G240))</f>
        <v>85</v>
      </c>
      <c r="BI240" s="1" t="n">
        <f aca="false">IF(I240&lt;=100, 0.0053*(I240)^2-1.0332*I240+100.76, 122.82*EXP(-0.0092*I240))</f>
        <v>97.109168</v>
      </c>
      <c r="BJ240" s="0" t="n">
        <f aca="false">IF(P240&lt;=1000, -6.942*LN(P240)+107.59, -36.304*LN(P240)+310.72)</f>
        <v>-40.7152086203605</v>
      </c>
      <c r="BK240" s="0" t="e">
        <f aca="false">BF240^0.04*BG240^0.22*BH240^0.51*BI240^0.06*BJ240^0.17</f>
        <v>#NUM!</v>
      </c>
      <c r="BL240" s="0" t="e">
        <f aca="false">IF(BK240&gt;=90, "Very Good", IF(BK240&gt;=80, "Good", IF(BK240&gt;=70, "Slightly Good", IF(BK240&gt;=60, "Average", IF(BK240&gt;=50, "Slightly Poor", IF(BK240&gt;=40, "Poor", "Very Poor"))))))</f>
        <v>#NUM!</v>
      </c>
      <c r="BM240" s="2" t="n">
        <f aca="false">IF(P240&lt;=1000, -6.942*LN(P240)+107.59, IF(AND(P240&gt;1000, P240&lt;=5213),-36.304*LN(P240)+310.72, IF(P240&gt;5213, 10)))</f>
        <v>10</v>
      </c>
      <c r="BN240" s="2" t="n">
        <f aca="false">BF240^0.04*BG240^0.22*BH240^0.51*BI240^0.06*BM240^0.17</f>
        <v>61.5819937493346</v>
      </c>
      <c r="BO240" s="3" t="str">
        <f aca="false">IF(BN240&gt;=90, "Very Good", IF(BN240&gt;=80, "Good", IF(BN240&gt;=70, "Slightly Good", IF(BN240&gt;=60, "Average", IF(BN240&gt;=50, "Slightly Poor", IF(BN240&gt;=40, "Poor", "Very Poor"))))))</f>
        <v>Average</v>
      </c>
      <c r="BP240" s="2" t="n">
        <f aca="false">IF(AJ240&lt;=1000, -6.942*LN(AJ240)+107.59, IF(AND(AJ240&gt;1000, AJ240&lt;=5213),-36.304*LN(AJ240)+310.72, IF(AJ240&gt;5213, 10)))</f>
        <v>1.5118183788249</v>
      </c>
      <c r="BQ240" s="2" t="n">
        <f aca="false">BF240^0.04*BG240^0.22*BH240^0.51*BI240^0.06*BP240^0.17</f>
        <v>44.6651380688375</v>
      </c>
      <c r="BR240" s="0" t="str">
        <f aca="false">IF(BQ240&gt;=90, "Very Good", IF(BQ240&gt;=80, "Good", IF(BQ240&gt;=70, "Slightly Good", IF(BQ240&gt;=60, "Average", IF(BQ240&gt;=50, "Slightly Poor", IF(BQ240&gt;=40, "Poor", "Very Poor"))))))</f>
        <v>Poor</v>
      </c>
      <c r="BT240" s="2" t="n">
        <f aca="false">9.81*LN(AH240)+30.6</f>
        <v>58.6781906419181</v>
      </c>
      <c r="BU240" s="0" t="str">
        <f aca="false">IF(BT240&lt;30, "Clean water", IF(AND(BT240&gt;=30, BT240&lt;40), "Hypolimia", IF(AND(BT240&gt;=40,BT240&lt;50), "Mesotrophic", IF(AND(BT240&gt;=50, BT240&lt;70), "Eutrophic", IF(BT240&gt;70,"Hypertrophic")))))</f>
        <v>Eutrophic</v>
      </c>
      <c r="CM240" s="0" t="n">
        <f aca="false">IF(G240&gt;H240,1,0)</f>
        <v>0</v>
      </c>
      <c r="CO240" s="17" t="n">
        <f aca="false">14.652-0.41022*M240+0.007991*M240*M240-0.000077774*M240*M240*M240</f>
        <v>7.622222974078</v>
      </c>
      <c r="CP240" s="1" t="n">
        <f aca="false">F240/CO240*100</f>
        <v>133.819228782583</v>
      </c>
    </row>
    <row r="241" customFormat="false" ht="12.5" hidden="false" customHeight="false" outlineLevel="0" collapsed="false">
      <c r="A241" s="0" t="n">
        <v>240</v>
      </c>
      <c r="B241" s="15" t="s">
        <v>115</v>
      </c>
      <c r="C241" s="16" t="s">
        <v>116</v>
      </c>
      <c r="D241" s="0" t="s">
        <v>148</v>
      </c>
      <c r="E241" s="0" t="n">
        <v>7.2</v>
      </c>
      <c r="F241" s="0" t="n">
        <v>7.1</v>
      </c>
      <c r="G241" s="0" t="n">
        <v>2.8</v>
      </c>
      <c r="H241" s="0" t="n">
        <v>8.1</v>
      </c>
      <c r="I241" s="0" t="n">
        <v>5</v>
      </c>
      <c r="J241" s="0" t="n">
        <v>11.219</v>
      </c>
      <c r="K241" s="0" t="n">
        <v>0.197</v>
      </c>
      <c r="L241" s="0" t="n">
        <v>4</v>
      </c>
      <c r="M241" s="0" t="n">
        <v>29.4</v>
      </c>
      <c r="N241" s="0" t="n">
        <v>0</v>
      </c>
      <c r="O241" s="0" t="n">
        <v>497</v>
      </c>
      <c r="P241" s="0" t="n">
        <v>80000</v>
      </c>
      <c r="AC241" s="0" t="n">
        <v>10.812</v>
      </c>
      <c r="AD241" s="0" t="n">
        <v>4.705</v>
      </c>
      <c r="AE241" s="0" t="n">
        <v>5.94</v>
      </c>
      <c r="AF241" s="0" t="n">
        <v>0.156</v>
      </c>
      <c r="AG241" s="0" t="n">
        <v>0.141</v>
      </c>
      <c r="AH241" s="0" t="n">
        <v>12.9</v>
      </c>
      <c r="AJ241" s="0" t="n">
        <v>50000</v>
      </c>
      <c r="BF241" s="0" t="n">
        <f aca="false">IF(E241&lt;11,-3.6797*E241^2+48.115*E241-53.83,280.92*EXP(-0.2027*E241))</f>
        <v>101.842352</v>
      </c>
      <c r="BG241" s="1" t="n">
        <f aca="false">32.208*LN(F241)+21.438</f>
        <v>84.5687328045945</v>
      </c>
      <c r="BH241" s="1" t="n">
        <f aca="false">IF(G241&lt;=2, -10*G241+100, 88.958*EXP(-0.0755*G241))</f>
        <v>72.0070728511501</v>
      </c>
      <c r="BI241" s="1" t="n">
        <f aca="false">IF(I241&lt;=100, 0.0053*(I241)^2-1.0332*I241+100.76, 122.82*EXP(-0.0092*I241))</f>
        <v>95.7265</v>
      </c>
      <c r="BJ241" s="0" t="n">
        <f aca="false">IF(P241&lt;=1000, -6.942*LN(P241)+107.59, -36.304*LN(P241)+310.72)</f>
        <v>-99.1442425933681</v>
      </c>
      <c r="BK241" s="0" t="e">
        <f aca="false">BF241^0.04*BG241^0.22*BH241^0.51*BI241^0.06*BJ241^0.17</f>
        <v>#NUM!</v>
      </c>
      <c r="BL241" s="0" t="e">
        <f aca="false">IF(BK241&gt;=90, "Very Good", IF(BK241&gt;=80, "Good", IF(BK241&gt;=70, "Slightly Good", IF(BK241&gt;=60, "Average", IF(BK241&gt;=50, "Slightly Poor", IF(BK241&gt;=40, "Poor", "Very Poor"))))))</f>
        <v>#NUM!</v>
      </c>
      <c r="BM241" s="2" t="n">
        <f aca="false">IF(P241&lt;=1000, -6.942*LN(P241)+107.59, IF(AND(P241&gt;1000, P241&lt;=5213),-36.304*LN(P241)+310.72, IF(P241&gt;5213, 10)))</f>
        <v>10</v>
      </c>
      <c r="BN241" s="2" t="n">
        <f aca="false">BF241^0.04*BG241^0.22*BH241^0.51*BI241^0.06*BM241^0.17</f>
        <v>55.00808913126</v>
      </c>
      <c r="BO241" s="3" t="str">
        <f aca="false">IF(BN241&gt;=90, "Very Good", IF(BN241&gt;=80, "Good", IF(BN241&gt;=70, "Slightly Good", IF(BN241&gt;=60, "Average", IF(BN241&gt;=50, "Slightly Poor", IF(BN241&gt;=40, "Poor", "Very Poor"))))))</f>
        <v>Slightly Poor</v>
      </c>
      <c r="BP241" s="2" t="n">
        <f aca="false">IF(AJ241&lt;=1000, -6.942*LN(AJ241)+107.59, IF(AND(AJ241&gt;1000, AJ241&lt;=5213),-36.304*LN(AJ241)+310.72, IF(AJ241&gt;5213, 10)))</f>
        <v>10</v>
      </c>
      <c r="BQ241" s="2" t="n">
        <f aca="false">BF241^0.04*BG241^0.22*BH241^0.51*BI241^0.06*BP241^0.17</f>
        <v>55.00808913126</v>
      </c>
      <c r="BR241" s="0" t="str">
        <f aca="false">IF(BQ241&gt;=90, "Very Good", IF(BQ241&gt;=80, "Good", IF(BQ241&gt;=70, "Slightly Good", IF(BQ241&gt;=60, "Average", IF(BQ241&gt;=50, "Slightly Poor", IF(BQ241&gt;=40, "Poor", "Very Poor"))))))</f>
        <v>Slightly Poor</v>
      </c>
      <c r="BT241" s="2" t="n">
        <f aca="false">9.81*LN(AH241)+30.6</f>
        <v>55.6863999245164</v>
      </c>
      <c r="BU241" s="0" t="str">
        <f aca="false">IF(BT241&lt;30, "Clean water", IF(AND(BT241&gt;=30, BT241&lt;40), "Hypolimia", IF(AND(BT241&gt;=40,BT241&lt;50), "Mesotrophic", IF(AND(BT241&gt;=50, BT241&lt;70), "Eutrophic", IF(BT241&gt;70,"Hypertrophic")))))</f>
        <v>Eutrophic</v>
      </c>
      <c r="CM241" s="0" t="n">
        <f aca="false">IF(G241&gt;H241,1,0)</f>
        <v>0</v>
      </c>
      <c r="CO241" s="17" t="n">
        <f aca="false">14.652-0.41022*M241+0.007991*M241*M241-0.000077774*M241*M241*M241</f>
        <v>7.522225561584</v>
      </c>
      <c r="CP241" s="1" t="n">
        <f aca="false">F241/CO241*100</f>
        <v>94.38695957563</v>
      </c>
    </row>
    <row r="242" customFormat="false" ht="12.5" hidden="false" customHeight="false" outlineLevel="0" collapsed="false">
      <c r="A242" s="0" t="n">
        <v>241</v>
      </c>
      <c r="B242" s="15" t="s">
        <v>117</v>
      </c>
      <c r="C242" s="16" t="s">
        <v>118</v>
      </c>
      <c r="D242" s="0" t="s">
        <v>148</v>
      </c>
      <c r="E242" s="0" t="n">
        <v>7.5</v>
      </c>
      <c r="F242" s="0" t="n">
        <v>9</v>
      </c>
      <c r="G242" s="0" t="n">
        <v>0.2</v>
      </c>
      <c r="H242" s="0" t="n">
        <v>2.2</v>
      </c>
      <c r="I242" s="0" t="n">
        <v>1.5</v>
      </c>
      <c r="J242" s="0" t="n">
        <v>1.968</v>
      </c>
      <c r="K242" s="0" t="n">
        <v>0.023</v>
      </c>
      <c r="L242" s="0" t="n">
        <v>1.3</v>
      </c>
      <c r="M242" s="0" t="n">
        <v>25.7</v>
      </c>
      <c r="N242" s="0" t="n">
        <v>0</v>
      </c>
      <c r="O242" s="0" t="n">
        <v>172</v>
      </c>
      <c r="P242" s="0" t="n">
        <v>70</v>
      </c>
      <c r="AC242" s="0" t="n">
        <v>1.886</v>
      </c>
      <c r="AD242" s="0" t="n">
        <v>0.014</v>
      </c>
      <c r="AE242" s="0" t="n">
        <v>1.797</v>
      </c>
      <c r="AF242" s="0" t="n">
        <v>0.022</v>
      </c>
      <c r="AG242" s="0" t="n">
        <v>0</v>
      </c>
      <c r="AH242" s="0" t="n">
        <v>0.8</v>
      </c>
      <c r="AJ242" s="0" t="n">
        <v>5</v>
      </c>
      <c r="BF242" s="0" t="n">
        <f aca="false">IF(E242&lt;11,-3.6797*E242^2+48.115*E242-53.83,280.92*EXP(-0.2027*E242))</f>
        <v>100.049375</v>
      </c>
      <c r="BG242" s="1" t="n">
        <f aca="false">32.208*LN(F242)+21.438</f>
        <v>92.206209186845</v>
      </c>
      <c r="BH242" s="1" t="n">
        <f aca="false">IF(G242&lt;=2, -10*G242+100, 88.958*EXP(-0.0755*G242))</f>
        <v>98</v>
      </c>
      <c r="BI242" s="1" t="n">
        <f aca="false">IF(I242&lt;=100, 0.0053*(I242)^2-1.0332*I242+100.76, 122.82*EXP(-0.0092*I242))</f>
        <v>99.222125</v>
      </c>
      <c r="BJ242" s="0" t="n">
        <f aca="false">IF(P242&lt;=1000, -6.942*LN(P242)+107.59, -36.304*LN(P242)+310.72)</f>
        <v>78.0969460296934</v>
      </c>
      <c r="BK242" s="0" t="n">
        <f aca="false">BF242^0.04*BG242^0.22*BH242^0.51*BI242^0.06*BJ242^0.17</f>
        <v>93.1805803044551</v>
      </c>
      <c r="BL242" s="0" t="str">
        <f aca="false">IF(BK242&gt;=90, "Very Good", IF(BK242&gt;=80, "Good", IF(BK242&gt;=70, "Slightly Good", IF(BK242&gt;=60, "Average", IF(BK242&gt;=50, "Slightly Poor", IF(BK242&gt;=40, "Poor", "Very Poor"))))))</f>
        <v>Very Good</v>
      </c>
      <c r="BM242" s="2" t="n">
        <f aca="false">IF(P242&lt;=1000, -6.942*LN(P242)+107.59, IF(AND(P242&gt;1000, P242&lt;=5213),-36.304*LN(P242)+310.72, IF(P242&gt;5213, 10)))</f>
        <v>78.0969460296934</v>
      </c>
      <c r="BN242" s="2" t="n">
        <f aca="false">BF242^0.04*BG242^0.22*BH242^0.51*BI242^0.06*BM242^0.17</f>
        <v>93.1805803044551</v>
      </c>
      <c r="BO242" s="3" t="str">
        <f aca="false">IF(BN242&gt;=90, "Very Good", IF(BN242&gt;=80, "Good", IF(BN242&gt;=70, "Slightly Good", IF(BN242&gt;=60, "Average", IF(BN242&gt;=50, "Slightly Poor", IF(BN242&gt;=40, "Poor", "Very Poor"))))))</f>
        <v>Very Good</v>
      </c>
      <c r="BP242" s="2" t="n">
        <f aca="false">IF(AJ242&lt;=1000, -6.942*LN(AJ242)+107.59, IF(AND(AJ242&gt;1000, AJ242&lt;=5213),-36.304*LN(AJ242)+310.72, IF(AJ242&gt;5213, 10)))</f>
        <v>96.4172820118825</v>
      </c>
      <c r="BQ242" s="2" t="n">
        <f aca="false">BF242^0.04*BG242^0.22*BH242^0.51*BI242^0.06*BP242^0.17</f>
        <v>96.5792775703988</v>
      </c>
      <c r="BR242" s="0" t="str">
        <f aca="false">IF(BQ242&gt;=90, "Very Good", IF(BQ242&gt;=80, "Good", IF(BQ242&gt;=70, "Slightly Good", IF(BQ242&gt;=60, "Average", IF(BQ242&gt;=50, "Slightly Poor", IF(BQ242&gt;=40, "Poor", "Very Poor"))))))</f>
        <v>Very Good</v>
      </c>
      <c r="BT242" s="2" t="n">
        <f aca="false">9.81*LN(AH242)+30.6</f>
        <v>28.4109617616076</v>
      </c>
      <c r="BU242" s="0" t="str">
        <f aca="false">IF(BT242&lt;30, "Clean water", IF(AND(BT242&gt;=30, BT242&lt;40), "Hypolimia", IF(AND(BT242&gt;=40,BT242&lt;50), "Mesotrophic", IF(AND(BT242&gt;=50, BT242&lt;70), "Eutrophic", IF(BT242&gt;70,"Hypertrophic")))))</f>
        <v>Clean water</v>
      </c>
      <c r="CM242" s="0" t="n">
        <f aca="false">IF(G242&gt;H242,1,0)</f>
        <v>0</v>
      </c>
      <c r="CO242" s="17" t="n">
        <f aca="false">14.652-0.41022*M242+0.007991*M242*M242-0.000077774*M242*M242*M242</f>
        <v>8.067139594018</v>
      </c>
      <c r="CP242" s="1" t="n">
        <f aca="false">F242/CO242*100</f>
        <v>111.563707248524</v>
      </c>
    </row>
    <row r="243" customFormat="false" ht="12.5" hidden="false" customHeight="false" outlineLevel="0" collapsed="false">
      <c r="A243" s="0" t="n">
        <v>242</v>
      </c>
      <c r="B243" s="15" t="s">
        <v>119</v>
      </c>
      <c r="C243" s="16" t="s">
        <v>120</v>
      </c>
      <c r="D243" s="0" t="s">
        <v>148</v>
      </c>
      <c r="E243" s="0" t="n">
        <v>7.9</v>
      </c>
      <c r="F243" s="0" t="n">
        <v>9.3</v>
      </c>
      <c r="G243" s="0" t="n">
        <v>0.5</v>
      </c>
      <c r="H243" s="0" t="n">
        <v>3.3</v>
      </c>
      <c r="I243" s="0" t="n">
        <v>1.6</v>
      </c>
      <c r="J243" s="0" t="n">
        <v>2.17</v>
      </c>
      <c r="K243" s="0" t="n">
        <v>0.039</v>
      </c>
      <c r="L243" s="0" t="n">
        <v>1.6</v>
      </c>
      <c r="M243" s="0" t="n">
        <v>29.9</v>
      </c>
      <c r="N243" s="0" t="n">
        <v>0</v>
      </c>
      <c r="O243" s="0" t="n">
        <v>206</v>
      </c>
      <c r="P243" s="0" t="n">
        <v>32000</v>
      </c>
      <c r="AC243" s="0" t="n">
        <v>2.033</v>
      </c>
      <c r="AD243" s="0" t="n">
        <v>0.037</v>
      </c>
      <c r="AE243" s="0" t="n">
        <v>1.891</v>
      </c>
      <c r="AF243" s="0" t="n">
        <v>0.029</v>
      </c>
      <c r="AG243" s="0" t="n">
        <v>0.007</v>
      </c>
      <c r="AH243" s="0" t="n">
        <v>1.8</v>
      </c>
      <c r="AJ243" s="0" t="n">
        <v>2300</v>
      </c>
      <c r="BF243" s="0" t="n">
        <f aca="false">IF(E243&lt;11,-3.6797*E243^2+48.115*E243-53.83,280.92*EXP(-0.2027*E243))</f>
        <v>96.6284230000001</v>
      </c>
      <c r="BG243" s="1" t="n">
        <f aca="false">32.208*LN(F243)+21.438</f>
        <v>93.2623038003278</v>
      </c>
      <c r="BH243" s="1" t="n">
        <f aca="false">IF(G243&lt;=2, -10*G243+100, 88.958*EXP(-0.0755*G243))</f>
        <v>95</v>
      </c>
      <c r="BI243" s="1" t="n">
        <f aca="false">IF(I243&lt;=100, 0.0053*(I243)^2-1.0332*I243+100.76, 122.82*EXP(-0.0092*I243))</f>
        <v>99.120448</v>
      </c>
      <c r="BJ243" s="0" t="n">
        <f aca="false">IF(P243&lt;=1000, -6.942*LN(P243)+107.59, -36.304*LN(P243)+310.72)</f>
        <v>-65.8792238634088</v>
      </c>
      <c r="BK243" s="0" t="e">
        <f aca="false">BF243^0.04*BG243^0.22*BH243^0.51*BI243^0.06*BJ243^0.17</f>
        <v>#NUM!</v>
      </c>
      <c r="BL243" s="0" t="e">
        <f aca="false">IF(BK243&gt;=90, "Very Good", IF(BK243&gt;=80, "Good", IF(BK243&gt;=70, "Slightly Good", IF(BK243&gt;=60, "Average", IF(BK243&gt;=50, "Slightly Poor", IF(BK243&gt;=40, "Poor", "Very Poor"))))))</f>
        <v>#NUM!</v>
      </c>
      <c r="BM243" s="2" t="n">
        <f aca="false">IF(P243&lt;=1000, -6.942*LN(P243)+107.59, IF(AND(P243&gt;1000, P243&lt;=5213),-36.304*LN(P243)+310.72, IF(P243&gt;5213, 10)))</f>
        <v>10</v>
      </c>
      <c r="BN243" s="2" t="n">
        <f aca="false">BF243^0.04*BG243^0.22*BH243^0.51*BI243^0.06*BM243^0.17</f>
        <v>64.736375530345</v>
      </c>
      <c r="BO243" s="3" t="str">
        <f aca="false">IF(BN243&gt;=90, "Very Good", IF(BN243&gt;=80, "Good", IF(BN243&gt;=70, "Slightly Good", IF(BN243&gt;=60, "Average", IF(BN243&gt;=50, "Slightly Poor", IF(BN243&gt;=40, "Poor", "Very Poor"))))))</f>
        <v>Average</v>
      </c>
      <c r="BP243" s="2" t="n">
        <f aca="false">IF(AJ243&lt;=1000, -6.942*LN(AJ243)+107.59, IF(AND(AJ243&gt;1000, AJ243&lt;=5213),-36.304*LN(AJ243)+310.72, IF(AJ243&gt;5213, 10)))</f>
        <v>29.7029195527965</v>
      </c>
      <c r="BQ243" s="2" t="n">
        <f aca="false">BF243^0.04*BG243^0.22*BH243^0.51*BI243^0.06*BP243^0.17</f>
        <v>77.8976280936485</v>
      </c>
      <c r="BR243" s="0" t="str">
        <f aca="false">IF(BQ243&gt;=90, "Very Good", IF(BQ243&gt;=80, "Good", IF(BQ243&gt;=70, "Slightly Good", IF(BQ243&gt;=60, "Average", IF(BQ243&gt;=50, "Slightly Poor", IF(BQ243&gt;=40, "Poor", "Very Poor"))))))</f>
        <v>Slightly Good</v>
      </c>
      <c r="BT243" s="2" t="n">
        <f aca="false">9.81*LN(AH243)+30.6</f>
        <v>36.3661871826898</v>
      </c>
      <c r="BU243" s="0" t="str">
        <f aca="false">IF(BT243&lt;30, "Clean water", IF(AND(BT243&gt;=30, BT243&lt;40), "Hypolimia", IF(AND(BT243&gt;=40,BT243&lt;50), "Mesotrophic", IF(AND(BT243&gt;=50, BT243&lt;70), "Eutrophic", IF(BT243&gt;70,"Hypertrophic")))))</f>
        <v>Hypolimia</v>
      </c>
      <c r="CM243" s="0" t="n">
        <f aca="false">IF(G243&gt;H243,1,0)</f>
        <v>0</v>
      </c>
      <c r="CO243" s="17" t="n">
        <f aca="false">14.652-0.41022*M243+0.007991*M243*M243-0.000077774*M243*M243*M243</f>
        <v>7.451486971174</v>
      </c>
      <c r="CP243" s="1" t="n">
        <f aca="false">F243/CO243*100</f>
        <v>124.807304045179</v>
      </c>
    </row>
    <row r="244" customFormat="false" ht="12.5" hidden="false" customHeight="false" outlineLevel="0" collapsed="false">
      <c r="A244" s="0" t="n">
        <v>243</v>
      </c>
      <c r="B244" s="15" t="s">
        <v>121</v>
      </c>
      <c r="C244" s="16" t="s">
        <v>122</v>
      </c>
      <c r="D244" s="0" t="s">
        <v>148</v>
      </c>
      <c r="E244" s="0" t="n">
        <v>8.8</v>
      </c>
      <c r="F244" s="0" t="n">
        <v>14.2</v>
      </c>
      <c r="G244" s="0" t="n">
        <v>1.3</v>
      </c>
      <c r="H244" s="0" t="n">
        <v>3.6</v>
      </c>
      <c r="I244" s="0" t="n">
        <v>2.6</v>
      </c>
      <c r="J244" s="0" t="n">
        <v>2.212</v>
      </c>
      <c r="K244" s="0" t="n">
        <v>0.084</v>
      </c>
      <c r="L244" s="0" t="n">
        <v>1.8</v>
      </c>
      <c r="M244" s="0" t="n">
        <v>31.3</v>
      </c>
      <c r="N244" s="0" t="n">
        <v>0</v>
      </c>
      <c r="O244" s="0" t="n">
        <v>249</v>
      </c>
      <c r="P244" s="0" t="n">
        <v>1700</v>
      </c>
      <c r="AC244" s="0" t="n">
        <v>2.137</v>
      </c>
      <c r="AD244" s="0" t="n">
        <v>0.063</v>
      </c>
      <c r="AE244" s="0" t="n">
        <v>1.953</v>
      </c>
      <c r="AF244" s="0" t="n">
        <v>0.066</v>
      </c>
      <c r="AG244" s="0" t="n">
        <v>0.041</v>
      </c>
      <c r="AH244" s="0" t="n">
        <v>15.4</v>
      </c>
      <c r="AJ244" s="0" t="n">
        <v>1100</v>
      </c>
      <c r="BF244" s="0" t="n">
        <f aca="false">IF(E244&lt;11,-3.6797*E244^2+48.115*E244-53.83,280.92*EXP(-0.2027*E244))</f>
        <v>84.626032</v>
      </c>
      <c r="BG244" s="1" t="n">
        <f aca="false">32.208*LN(F244)+21.438</f>
        <v>106.893617196069</v>
      </c>
      <c r="BH244" s="1" t="n">
        <f aca="false">IF(G244&lt;=2, -10*G244+100, 88.958*EXP(-0.0755*G244))</f>
        <v>87</v>
      </c>
      <c r="BI244" s="1" t="n">
        <f aca="false">IF(I244&lt;=100, 0.0053*(I244)^2-1.0332*I244+100.76, 122.82*EXP(-0.0092*I244))</f>
        <v>98.109508</v>
      </c>
      <c r="BJ244" s="0" t="n">
        <f aca="false">IF(P244&lt;=1000, -6.942*LN(P244)+107.59, -36.304*LN(P244)+310.72)</f>
        <v>40.6769243252715</v>
      </c>
      <c r="BK244" s="0" t="n">
        <f aca="false">BF244^0.04*BG244^0.22*BH244^0.51*BI244^0.06*BJ244^0.17</f>
        <v>80.485234226201</v>
      </c>
      <c r="BL244" s="0" t="str">
        <f aca="false">IF(BK244&gt;=90, "Very Good", IF(BK244&gt;=80, "Good", IF(BK244&gt;=70, "Slightly Good", IF(BK244&gt;=60, "Average", IF(BK244&gt;=50, "Slightly Poor", IF(BK244&gt;=40, "Poor", "Very Poor"))))))</f>
        <v>Good</v>
      </c>
      <c r="BM244" s="2" t="n">
        <f aca="false">IF(P244&lt;=1000, -6.942*LN(P244)+107.59, IF(AND(P244&gt;1000, P244&lt;=5213),-36.304*LN(P244)+310.72, IF(P244&gt;5213, 10)))</f>
        <v>40.6769243252715</v>
      </c>
      <c r="BN244" s="2" t="n">
        <f aca="false">BF244^0.04*BG244^0.22*BH244^0.51*BI244^0.06*BM244^0.17</f>
        <v>80.485234226201</v>
      </c>
      <c r="BO244" s="3" t="str">
        <f aca="false">IF(BN244&gt;=90, "Very Good", IF(BN244&gt;=80, "Good", IF(BN244&gt;=70, "Slightly Good", IF(BN244&gt;=60, "Average", IF(BN244&gt;=50, "Slightly Poor", IF(BN244&gt;=40, "Poor", "Very Poor"))))))</f>
        <v>Good</v>
      </c>
      <c r="BP244" s="2" t="n">
        <f aca="false">IF(AJ244&lt;=1000, -6.942*LN(AJ244)+107.59, IF(AND(AJ244&gt;1000, AJ244&lt;=5213),-36.304*LN(AJ244)+310.72, IF(AJ244&gt;5213, 10)))</f>
        <v>56.4807115842163</v>
      </c>
      <c r="BQ244" s="2" t="n">
        <f aca="false">BF244^0.04*BG244^0.22*BH244^0.51*BI244^0.06*BP244^0.17</f>
        <v>85.1040172739341</v>
      </c>
      <c r="BR244" s="0" t="str">
        <f aca="false">IF(BQ244&gt;=90, "Very Good", IF(BQ244&gt;=80, "Good", IF(BQ244&gt;=70, "Slightly Good", IF(BQ244&gt;=60, "Average", IF(BQ244&gt;=50, "Slightly Poor", IF(BQ244&gt;=40, "Poor", "Very Poor"))))))</f>
        <v>Good</v>
      </c>
      <c r="BT244" s="2" t="n">
        <f aca="false">9.81*LN(AH244)+30.6</f>
        <v>57.4241452674061</v>
      </c>
      <c r="BU244" s="0" t="str">
        <f aca="false">IF(BT244&lt;30, "Clean water", IF(AND(BT244&gt;=30, BT244&lt;40), "Hypolimia", IF(AND(BT244&gt;=40,BT244&lt;50), "Mesotrophic", IF(AND(BT244&gt;=50, BT244&lt;70), "Eutrophic", IF(BT244&gt;70,"Hypertrophic")))))</f>
        <v>Eutrophic</v>
      </c>
      <c r="CM244" s="0" t="n">
        <f aca="false">IF(G244&gt;H244,1,0)</f>
        <v>0</v>
      </c>
      <c r="CO244" s="17" t="n">
        <f aca="false">14.652-0.41022*M244+0.007991*M244*M244-0.000077774*M244*M244*M244</f>
        <v>7.255931755122</v>
      </c>
      <c r="CP244" s="1" t="n">
        <f aca="false">F244/CO244*100</f>
        <v>195.701950889714</v>
      </c>
    </row>
    <row r="245" customFormat="false" ht="12.5" hidden="false" customHeight="false" outlineLevel="0" collapsed="false">
      <c r="A245" s="0" t="n">
        <v>244</v>
      </c>
      <c r="B245" s="15" t="s">
        <v>140</v>
      </c>
      <c r="C245" s="16" t="s">
        <v>141</v>
      </c>
      <c r="D245" s="0" t="s">
        <v>148</v>
      </c>
      <c r="E245" s="0" t="n">
        <v>8.1</v>
      </c>
      <c r="F245" s="0" t="n">
        <v>7.8</v>
      </c>
      <c r="G245" s="0" t="n">
        <v>2.7</v>
      </c>
      <c r="H245" s="0" t="n">
        <v>4.7</v>
      </c>
      <c r="I245" s="0" t="n">
        <v>7.5</v>
      </c>
      <c r="J245" s="0" t="n">
        <v>3.908</v>
      </c>
      <c r="K245" s="0" t="n">
        <v>0.125</v>
      </c>
      <c r="L245" s="0" t="n">
        <v>3</v>
      </c>
      <c r="M245" s="0" t="n">
        <v>26.8</v>
      </c>
      <c r="O245" s="0" t="n">
        <v>980</v>
      </c>
      <c r="BD245" s="0" t="n">
        <v>0.054</v>
      </c>
      <c r="BF245" s="0" t="n">
        <f aca="false">IF(E245&lt;11,-3.6797*E245^2+48.115*E245-53.83,280.92*EXP(-0.2027*E245))</f>
        <v>94.476383</v>
      </c>
      <c r="BG245" s="1" t="n">
        <f aca="false">32.208*LN(F245)+21.438</f>
        <v>87.5972172148662</v>
      </c>
      <c r="BH245" s="1" t="n">
        <f aca="false">IF(G245&lt;=2, -10*G245+100, 88.958*EXP(-0.0755*G245))</f>
        <v>72.5527837174588</v>
      </c>
      <c r="BI245" s="1" t="n">
        <f aca="false">IF(I245&lt;=100, 0.0053*(I245)^2-1.0332*I245+100.76, 122.82*EXP(-0.0092*I245))</f>
        <v>93.309125</v>
      </c>
      <c r="BJ245" s="0" t="e">
        <f aca="false">IF(P245&lt;=1000, -6.942*LN(P245)+107.59, -36.304*LN(P245)+310.72)</f>
        <v>#VALUE!</v>
      </c>
      <c r="BK245" s="0" t="e">
        <f aca="false">BF245^0.04*BG245^0.22*BH245^0.51*BI245^0.06*BJ245^0.17</f>
        <v>#VALUE!</v>
      </c>
      <c r="BL245" s="0" t="e">
        <f aca="false">IF(BK245&gt;=90, "Very Good", IF(BK245&gt;=80, "Good", IF(BK245&gt;=70, "Slightly Good", IF(BK245&gt;=60, "Average", IF(BK245&gt;=50, "Slightly Poor", IF(BK245&gt;=40, "Poor", "Very Poor"))))))</f>
        <v>#VALUE!</v>
      </c>
      <c r="BM245" s="2" t="e">
        <f aca="false">IF(P245&lt;=1000, -6.942*LN(P245)+107.59, IF(AND(P245&gt;1000, P245&lt;=5213),-36.304*LN(P245)+310.72, IF(P245&gt;5213, 10)))</f>
        <v>#VALUE!</v>
      </c>
      <c r="BN245" s="2" t="e">
        <f aca="false">BF245^0.04*BG245^0.22*BH245^0.51*BI245^0.06*BM245^0.17</f>
        <v>#VALUE!</v>
      </c>
      <c r="BO245" s="3" t="e">
        <f aca="false">IF(BN245&gt;=90, "Very Good", IF(BN245&gt;=80, "Good", IF(BN245&gt;=70, "Slightly Good", IF(BN245&gt;=60, "Average", IF(BN245&gt;=50, "Slightly Poor", IF(BN245&gt;=40, "Poor", "Very Poor"))))))</f>
        <v>#VALUE!</v>
      </c>
      <c r="BP245" s="2" t="e">
        <f aca="false">IF(AJ245&lt;=1000, -6.942*LN(AJ245)+107.59, IF(AND(AJ245&gt;1000, AJ245&lt;=5213),-36.304*LN(AJ245)+310.72, IF(AJ245&gt;5213, 10)))</f>
        <v>#VALUE!</v>
      </c>
      <c r="BQ245" s="2" t="e">
        <f aca="false">BF245^0.04*BG245^0.22*BH245^0.51*BI245^0.06*BP245^0.17</f>
        <v>#VALUE!</v>
      </c>
      <c r="BR245" s="0" t="e">
        <f aca="false">IF(BQ245&gt;=90, "Very Good", IF(BQ245&gt;=80, "Good", IF(BQ245&gt;=70, "Slightly Good", IF(BQ245&gt;=60, "Average", IF(BQ245&gt;=50, "Slightly Poor", IF(BQ245&gt;=40, "Poor", "Very Poor"))))))</f>
        <v>#VALUE!</v>
      </c>
      <c r="BT245" s="2" t="e">
        <f aca="false">9.81*LN(AH245)+30.6</f>
        <v>#VALUE!</v>
      </c>
      <c r="BU245" s="0" t="e">
        <f aca="false">IF(BT245&lt;30, "Clean water", IF(AND(BT245&gt;=30, BT245&lt;40), "Hypolimia", IF(AND(BT245&gt;=40,BT245&lt;50), "Mesotrophic", IF(AND(BT245&gt;=50, BT245&lt;70), "Eutrophic", IF(BT245&gt;70,"Hypertrophic")))))</f>
        <v>#VALUE!</v>
      </c>
      <c r="CM245" s="0" t="n">
        <f aca="false">IF(G245&gt;H245,1,0)</f>
        <v>0</v>
      </c>
      <c r="CO245" s="17" t="n">
        <f aca="false">14.652-0.41022*M245+0.007991*M245*M245-0.000077774*M245*M245*M245</f>
        <v>7.900501180032</v>
      </c>
      <c r="CP245" s="1" t="n">
        <f aca="false">F245/CO245*100</f>
        <v>98.7279138659455</v>
      </c>
    </row>
    <row r="246" customFormat="false" ht="12.5" hidden="false" customHeight="false" outlineLevel="0" collapsed="false">
      <c r="A246" s="0" t="n">
        <v>245</v>
      </c>
      <c r="B246" s="15" t="s">
        <v>123</v>
      </c>
      <c r="C246" s="16" t="s">
        <v>124</v>
      </c>
      <c r="D246" s="0" t="s">
        <v>148</v>
      </c>
      <c r="E246" s="0" t="n">
        <v>7.4</v>
      </c>
      <c r="F246" s="0" t="n">
        <v>9.5</v>
      </c>
      <c r="G246" s="0" t="n">
        <v>1.5</v>
      </c>
      <c r="H246" s="0" t="n">
        <v>6.1</v>
      </c>
      <c r="I246" s="0" t="n">
        <v>3</v>
      </c>
      <c r="J246" s="0" t="n">
        <v>7.086</v>
      </c>
      <c r="K246" s="0" t="n">
        <v>0.082</v>
      </c>
      <c r="L246" s="0" t="n">
        <v>3.6</v>
      </c>
      <c r="M246" s="0" t="n">
        <v>28.6</v>
      </c>
      <c r="N246" s="0" t="n">
        <v>0</v>
      </c>
      <c r="O246" s="0" t="n">
        <v>513</v>
      </c>
      <c r="P246" s="0" t="n">
        <v>80000</v>
      </c>
      <c r="AC246" s="0" t="n">
        <v>6.645</v>
      </c>
      <c r="AD246" s="0" t="n">
        <v>1.498</v>
      </c>
      <c r="AE246" s="0" t="n">
        <v>4.812</v>
      </c>
      <c r="AF246" s="0" t="n">
        <v>0.065</v>
      </c>
      <c r="AG246" s="0" t="n">
        <v>0.031</v>
      </c>
      <c r="AH246" s="0" t="n">
        <v>11.9</v>
      </c>
      <c r="AJ246" s="0" t="n">
        <v>7000</v>
      </c>
      <c r="BF246" s="0" t="n">
        <f aca="false">IF(E246&lt;11,-3.6797*E246^2+48.115*E246-53.83,280.92*EXP(-0.2027*E246))</f>
        <v>100.720628</v>
      </c>
      <c r="BG246" s="1" t="n">
        <f aca="false">32.208*LN(F246)+21.438</f>
        <v>93.947606249518</v>
      </c>
      <c r="BH246" s="1" t="n">
        <f aca="false">IF(G246&lt;=2, -10*G246+100, 88.958*EXP(-0.0755*G246))</f>
        <v>85</v>
      </c>
      <c r="BI246" s="1" t="n">
        <f aca="false">IF(I246&lt;=100, 0.0053*(I246)^2-1.0332*I246+100.76, 122.82*EXP(-0.0092*I246))</f>
        <v>97.7081</v>
      </c>
      <c r="BJ246" s="0" t="n">
        <f aca="false">IF(P246&lt;=1000, -6.942*LN(P246)+107.59, -36.304*LN(P246)+310.72)</f>
        <v>-99.1442425933681</v>
      </c>
      <c r="BK246" s="0" t="e">
        <f aca="false">BF246^0.04*BG246^0.22*BH246^0.51*BI246^0.06*BJ246^0.17</f>
        <v>#NUM!</v>
      </c>
      <c r="BL246" s="0" t="e">
        <f aca="false">IF(BK246&gt;=90, "Very Good", IF(BK246&gt;=80, "Good", IF(BK246&gt;=70, "Slightly Good", IF(BK246&gt;=60, "Average", IF(BK246&gt;=50, "Slightly Poor", IF(BK246&gt;=40, "Poor", "Very Poor"))))))</f>
        <v>#NUM!</v>
      </c>
      <c r="BM246" s="2" t="n">
        <f aca="false">IF(P246&lt;=1000, -6.942*LN(P246)+107.59, IF(AND(P246&gt;1000, P246&lt;=5213),-36.304*LN(P246)+310.72, IF(P246&gt;5213, 10)))</f>
        <v>10</v>
      </c>
      <c r="BN246" s="2" t="n">
        <f aca="false">BF246^0.04*BG246^0.22*BH246^0.51*BI246^0.06*BM246^0.17</f>
        <v>61.3139197856082</v>
      </c>
      <c r="BO246" s="3" t="str">
        <f aca="false">IF(BN246&gt;=90, "Very Good", IF(BN246&gt;=80, "Good", IF(BN246&gt;=70, "Slightly Good", IF(BN246&gt;=60, "Average", IF(BN246&gt;=50, "Slightly Poor", IF(BN246&gt;=40, "Poor", "Very Poor"))))))</f>
        <v>Average</v>
      </c>
      <c r="BP246" s="2" t="n">
        <f aca="false">IF(AJ246&lt;=1000, -6.942*LN(AJ246)+107.59, IF(AND(AJ246&gt;1000, AJ246&lt;=5213),-36.304*LN(AJ246)+310.72, IF(AJ246&gt;5213, 10)))</f>
        <v>10</v>
      </c>
      <c r="BQ246" s="2" t="n">
        <f aca="false">BF246^0.04*BG246^0.22*BH246^0.51*BI246^0.06*BP246^0.17</f>
        <v>61.3139197856082</v>
      </c>
      <c r="BR246" s="0" t="str">
        <f aca="false">IF(BQ246&gt;=90, "Very Good", IF(BQ246&gt;=80, "Good", IF(BQ246&gt;=70, "Slightly Good", IF(BQ246&gt;=60, "Average", IF(BQ246&gt;=50, "Slightly Poor", IF(BQ246&gt;=40, "Poor", "Very Poor"))))))</f>
        <v>Average</v>
      </c>
      <c r="BT246" s="2" t="n">
        <f aca="false">9.81*LN(AH246)+30.6</f>
        <v>54.8948417051525</v>
      </c>
      <c r="BU246" s="0" t="str">
        <f aca="false">IF(BT246&lt;30, "Clean water", IF(AND(BT246&gt;=30, BT246&lt;40), "Hypolimia", IF(AND(BT246&gt;=40,BT246&lt;50), "Mesotrophic", IF(AND(BT246&gt;=50, BT246&lt;70), "Eutrophic", IF(BT246&gt;70,"Hypertrophic")))))</f>
        <v>Eutrophic</v>
      </c>
      <c r="CM246" s="0" t="n">
        <f aca="false">IF(G246&gt;H246,1,0)</f>
        <v>0</v>
      </c>
      <c r="CO246" s="17" t="n">
        <f aca="false">14.652-0.41022*M246+0.007991*M246*M246-0.000077774*M246*M246*M246</f>
        <v>7.636608158256</v>
      </c>
      <c r="CP246" s="1" t="n">
        <f aca="false">F246/CO246*100</f>
        <v>124.400778501768</v>
      </c>
    </row>
    <row r="247" customFormat="false" ht="12.5" hidden="false" customHeight="false" outlineLevel="0" collapsed="false">
      <c r="A247" s="0" t="n">
        <v>246</v>
      </c>
      <c r="B247" s="15" t="s">
        <v>125</v>
      </c>
      <c r="C247" s="16" t="s">
        <v>126</v>
      </c>
      <c r="D247" s="0" t="s">
        <v>148</v>
      </c>
      <c r="E247" s="0" t="n">
        <v>7.5</v>
      </c>
      <c r="F247" s="0" t="n">
        <v>10</v>
      </c>
      <c r="G247" s="0" t="n">
        <v>1.5</v>
      </c>
      <c r="H247" s="0" t="n">
        <v>5.5</v>
      </c>
      <c r="I247" s="0" t="n">
        <v>4.7</v>
      </c>
      <c r="J247" s="0" t="n">
        <v>3.388</v>
      </c>
      <c r="K247" s="0" t="n">
        <v>0.058</v>
      </c>
      <c r="L247" s="0" t="n">
        <v>2.2</v>
      </c>
      <c r="M247" s="0" t="n">
        <v>26.7</v>
      </c>
      <c r="N247" s="0" t="n">
        <v>0</v>
      </c>
      <c r="O247" s="0" t="n">
        <v>275</v>
      </c>
      <c r="P247" s="0" t="n">
        <v>31000</v>
      </c>
      <c r="AC247" s="0" t="n">
        <v>3.235</v>
      </c>
      <c r="AD247" s="0" t="n">
        <v>0.055</v>
      </c>
      <c r="AE247" s="0" t="n">
        <v>2.992</v>
      </c>
      <c r="AF247" s="0" t="n">
        <v>0.044</v>
      </c>
      <c r="AG247" s="0" t="n">
        <v>0.019</v>
      </c>
      <c r="AH247" s="0" t="n">
        <v>52.9</v>
      </c>
      <c r="AJ247" s="0" t="n">
        <v>6400</v>
      </c>
      <c r="BF247" s="0" t="n">
        <f aca="false">IF(E247&lt;11,-3.6797*E247^2+48.115*E247-53.83,280.92*EXP(-0.2027*E247))</f>
        <v>100.049375</v>
      </c>
      <c r="BG247" s="1" t="n">
        <f aca="false">32.208*LN(F247)+21.438</f>
        <v>95.5996606751522</v>
      </c>
      <c r="BH247" s="1" t="n">
        <f aca="false">IF(G247&lt;=2, -10*G247+100, 88.958*EXP(-0.0755*G247))</f>
        <v>85</v>
      </c>
      <c r="BI247" s="1" t="n">
        <f aca="false">IF(I247&lt;=100, 0.0053*(I247)^2-1.0332*I247+100.76, 122.82*EXP(-0.0092*I247))</f>
        <v>96.021037</v>
      </c>
      <c r="BJ247" s="0" t="n">
        <f aca="false">IF(P247&lt;=1000, -6.942*LN(P247)+107.59, -36.304*LN(P247)+310.72)</f>
        <v>-64.7266191197963</v>
      </c>
      <c r="BK247" s="0" t="e">
        <f aca="false">BF247^0.04*BG247^0.22*BH247^0.51*BI247^0.06*BJ247^0.17</f>
        <v>#NUM!</v>
      </c>
      <c r="BL247" s="0" t="e">
        <f aca="false">IF(BK247&gt;=90, "Very Good", IF(BK247&gt;=80, "Good", IF(BK247&gt;=70, "Slightly Good", IF(BK247&gt;=60, "Average", IF(BK247&gt;=50, "Slightly Poor", IF(BK247&gt;=40, "Poor", "Very Poor"))))))</f>
        <v>#NUM!</v>
      </c>
      <c r="BM247" s="2" t="n">
        <f aca="false">IF(P247&lt;=1000, -6.942*LN(P247)+107.59, IF(AND(P247&gt;1000, P247&lt;=5213),-36.304*LN(P247)+310.72, IF(P247&gt;5213, 10)))</f>
        <v>10</v>
      </c>
      <c r="BN247" s="2" t="n">
        <f aca="false">BF247^0.04*BG247^0.22*BH247^0.51*BI247^0.06*BM247^0.17</f>
        <v>61.4687820440295</v>
      </c>
      <c r="BO247" s="3" t="str">
        <f aca="false">IF(BN247&gt;=90, "Very Good", IF(BN247&gt;=80, "Good", IF(BN247&gt;=70, "Slightly Good", IF(BN247&gt;=60, "Average", IF(BN247&gt;=50, "Slightly Poor", IF(BN247&gt;=40, "Poor", "Very Poor"))))))</f>
        <v>Average</v>
      </c>
      <c r="BP247" s="2" t="n">
        <f aca="false">IF(AJ247&lt;=1000, -6.942*LN(AJ247)+107.59, IF(AND(AJ247&gt;1000, AJ247&lt;=5213),-36.304*LN(AJ247)+310.72, IF(AJ247&gt;5213, 10)))</f>
        <v>10</v>
      </c>
      <c r="BQ247" s="2" t="n">
        <f aca="false">BF247^0.04*BG247^0.22*BH247^0.51*BI247^0.06*BP247^0.17</f>
        <v>61.4687820440295</v>
      </c>
      <c r="BR247" s="0" t="str">
        <f aca="false">IF(BQ247&gt;=90, "Very Good", IF(BQ247&gt;=80, "Good", IF(BQ247&gt;=70, "Slightly Good", IF(BQ247&gt;=60, "Average", IF(BQ247&gt;=50, "Slightly Poor", IF(BQ247&gt;=40, "Poor", "Very Poor"))))))</f>
        <v>Average</v>
      </c>
      <c r="BT247" s="2" t="n">
        <f aca="false">9.81*LN(AH247)+30.6</f>
        <v>69.5300367542583</v>
      </c>
      <c r="BU247" s="0" t="str">
        <f aca="false">IF(BT247&lt;30, "Clean water", IF(AND(BT247&gt;=30, BT247&lt;40), "Hypolimia", IF(AND(BT247&gt;=40,BT247&lt;50), "Mesotrophic", IF(AND(BT247&gt;=50, BT247&lt;70), "Eutrophic", IF(BT247&gt;70,"Hypertrophic")))))</f>
        <v>Eutrophic</v>
      </c>
      <c r="CM247" s="0" t="n">
        <f aca="false">IF(G247&gt;H247,1,0)</f>
        <v>0</v>
      </c>
      <c r="CO247" s="17" t="n">
        <f aca="false">14.652-0.41022*M247+0.007991*M247*M247-0.000077774*M247*M247*M247</f>
        <v>7.915466996838</v>
      </c>
      <c r="CP247" s="1" t="n">
        <f aca="false">F247/CO247*100</f>
        <v>126.334933921078</v>
      </c>
    </row>
    <row r="248" customFormat="false" ht="12.5" hidden="false" customHeight="false" outlineLevel="0" collapsed="false">
      <c r="A248" s="0" t="n">
        <v>247</v>
      </c>
      <c r="B248" s="15" t="s">
        <v>72</v>
      </c>
      <c r="C248" s="16" t="s">
        <v>73</v>
      </c>
      <c r="D248" s="0" t="s">
        <v>149</v>
      </c>
      <c r="E248" s="0" t="n">
        <v>8.1</v>
      </c>
      <c r="F248" s="0" t="n">
        <v>7.2</v>
      </c>
      <c r="G248" s="0" t="n">
        <v>2</v>
      </c>
      <c r="H248" s="0" t="n">
        <v>6.2</v>
      </c>
      <c r="I248" s="0" t="n">
        <v>48.8</v>
      </c>
      <c r="J248" s="0" t="n">
        <v>3.809</v>
      </c>
      <c r="K248" s="0" t="n">
        <v>0.123</v>
      </c>
      <c r="L248" s="0" t="n">
        <v>2.8</v>
      </c>
      <c r="M248" s="0" t="n">
        <v>24.5</v>
      </c>
      <c r="N248" s="0" t="n">
        <v>0</v>
      </c>
      <c r="O248" s="0" t="n">
        <v>369</v>
      </c>
      <c r="P248" s="0" t="n">
        <v>11325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V248" s="0" t="n">
        <v>0</v>
      </c>
      <c r="AC248" s="0" t="n">
        <v>3.715</v>
      </c>
      <c r="AD248" s="0" t="n">
        <v>0.267</v>
      </c>
      <c r="AE248" s="0" t="n">
        <v>3.245</v>
      </c>
      <c r="AF248" s="0" t="n">
        <v>0.072</v>
      </c>
      <c r="AG248" s="0" t="n">
        <v>0.065</v>
      </c>
      <c r="AH248" s="0" t="n">
        <v>23</v>
      </c>
      <c r="AI248" s="0" t="n">
        <v>0</v>
      </c>
      <c r="AJ248" s="0" t="n">
        <v>108</v>
      </c>
      <c r="AP248" s="0" t="n">
        <v>0</v>
      </c>
      <c r="AQ248" s="0" t="n">
        <v>0</v>
      </c>
      <c r="AR248" s="0" t="n">
        <v>0</v>
      </c>
      <c r="AS248" s="0" t="n">
        <v>0</v>
      </c>
      <c r="AU248" s="0" t="n">
        <v>0</v>
      </c>
      <c r="AV248" s="0" t="n">
        <v>0</v>
      </c>
      <c r="AW248" s="0" t="n">
        <v>0</v>
      </c>
      <c r="AY248" s="0" t="n">
        <v>0</v>
      </c>
      <c r="AZ248" s="0" t="n">
        <v>0</v>
      </c>
      <c r="BB248" s="0" t="n">
        <v>0</v>
      </c>
      <c r="BE248" s="0" t="n">
        <v>0</v>
      </c>
      <c r="BF248" s="0" t="n">
        <f aca="false">IF(E248&lt;11,-3.6797*E248^2+48.115*E248-53.83,280.92*EXP(-0.2027*E248))</f>
        <v>94.476383</v>
      </c>
      <c r="BG248" s="1" t="n">
        <f aca="false">32.208*LN(F248)+21.438</f>
        <v>85.0192016861169</v>
      </c>
      <c r="BH248" s="1" t="n">
        <f aca="false">IF(G248&lt;=2, -10*G248+100, 88.958*EXP(-0.0755*G248))</f>
        <v>80</v>
      </c>
      <c r="BI248" s="1" t="n">
        <f aca="false">IF(I248&lt;=100, 0.0053*(I248)^2-1.0332*I248+100.76, 122.82*EXP(-0.0092*I248))</f>
        <v>62.961472</v>
      </c>
      <c r="BJ248" s="0" t="n">
        <f aca="false">IF(P248&lt;=1000, -6.942*LN(P248)+107.59, -36.304*LN(P248)+310.72)</f>
        <v>-28.1694156695513</v>
      </c>
      <c r="BK248" s="0" t="e">
        <f aca="false">BF248^0.04*BG248^0.22*BH248^0.51*BI248^0.06*BJ248^0.17</f>
        <v>#NUM!</v>
      </c>
      <c r="BL248" s="0" t="e">
        <f aca="false">IF(BK248&gt;=90, "Very Good", IF(BK248&gt;=80, "Good", IF(BK248&gt;=70, "Slightly Good", IF(BK248&gt;=60, "Average", IF(BK248&gt;=50, "Slightly Poor", IF(BK248&gt;=40, "Poor", "Very Poor"))))))</f>
        <v>#NUM!</v>
      </c>
      <c r="BM248" s="2" t="n">
        <f aca="false">IF(P248&lt;=1000, -6.942*LN(P248)+107.59, IF(AND(P248&gt;1000, P248&lt;=5213),-36.304*LN(P248)+310.72, IF(P248&gt;5213, 10)))</f>
        <v>10</v>
      </c>
      <c r="BN248" s="2" t="n">
        <f aca="false">BF248^0.04*BG248^0.22*BH248^0.51*BI248^0.06*BM248^0.17</f>
        <v>56.4972177361568</v>
      </c>
      <c r="BO248" s="3" t="str">
        <f aca="false">IF(BN248&gt;=90, "Very Good", IF(BN248&gt;=80, "Good", IF(BN248&gt;=70, "Slightly Good", IF(BN248&gt;=60, "Average", IF(BN248&gt;=50, "Slightly Poor", IF(BN248&gt;=40, "Poor", "Very Poor"))))))</f>
        <v>Slightly Poor</v>
      </c>
      <c r="BP248" s="2" t="n">
        <f aca="false">IF(AJ248&lt;=1000, -6.942*LN(AJ248)+107.59, IF(AND(AJ248&gt;1000, AJ248&lt;=5213),-36.304*LN(AJ248)+310.72, IF(AJ248&gt;5213, 10)))</f>
        <v>75.0866450213037</v>
      </c>
      <c r="BQ248" s="2" t="n">
        <f aca="false">BF248^0.04*BG248^0.22*BH248^0.51*BI248^0.06*BP248^0.17</f>
        <v>79.5926051849711</v>
      </c>
      <c r="BR248" s="0" t="str">
        <f aca="false">IF(BQ248&gt;=90, "Very Good", IF(BQ248&gt;=80, "Good", IF(BQ248&gt;=70, "Slightly Good", IF(BQ248&gt;=60, "Average", IF(BQ248&gt;=50, "Slightly Poor", IF(BQ248&gt;=40, "Poor", "Very Poor"))))))</f>
        <v>Slightly Good</v>
      </c>
      <c r="BT248" s="2" t="n">
        <f aca="false">9.81*LN(AH248)+30.6</f>
        <v>61.359198258265</v>
      </c>
      <c r="BU248" s="0" t="str">
        <f aca="false">IF(BT248&lt;30, "Clean water", IF(AND(BT248&gt;=30, BT248&lt;40), "Hypolimia", IF(AND(BT248&gt;=40,BT248&lt;50), "Mesotrophic", IF(AND(BT248&gt;=50, BT248&lt;70), "Eutrophic", IF(BT248&gt;70,"Hypertrophic")))))</f>
        <v>Eutrophic</v>
      </c>
      <c r="CM248" s="0" t="n">
        <f aca="false">IF(G248&gt;H248,1,0)</f>
        <v>0</v>
      </c>
      <c r="CO248" s="17" t="n">
        <f aca="false">14.652-0.41022*M248+0.007991*M248*M248-0.000077774*M248*M248*M248</f>
        <v>8.25445358425</v>
      </c>
      <c r="CP248" s="1" t="n">
        <f aca="false">F248/CO248*100</f>
        <v>87.2256403953623</v>
      </c>
    </row>
    <row r="249" customFormat="false" ht="12.5" hidden="false" customHeight="false" outlineLevel="0" collapsed="false">
      <c r="A249" s="0" t="n">
        <v>248</v>
      </c>
      <c r="B249" s="15" t="s">
        <v>131</v>
      </c>
      <c r="C249" s="16" t="s">
        <v>132</v>
      </c>
      <c r="D249" s="0" t="s">
        <v>149</v>
      </c>
      <c r="E249" s="0" t="n">
        <v>8.4</v>
      </c>
      <c r="F249" s="0" t="n">
        <v>9.3</v>
      </c>
      <c r="G249" s="0" t="n">
        <v>3.7</v>
      </c>
      <c r="H249" s="0" t="n">
        <v>7.8</v>
      </c>
      <c r="I249" s="0" t="n">
        <v>16.2</v>
      </c>
      <c r="J249" s="0" t="n">
        <v>2.732</v>
      </c>
      <c r="K249" s="0" t="n">
        <v>0.132</v>
      </c>
      <c r="L249" s="0" t="n">
        <v>5</v>
      </c>
      <c r="M249" s="0" t="n">
        <v>22.7</v>
      </c>
      <c r="O249" s="0" t="n">
        <v>494</v>
      </c>
      <c r="BD249" s="0" t="n">
        <v>0.109</v>
      </c>
      <c r="BF249" s="0" t="n">
        <f aca="false">IF(E249&lt;11,-3.6797*E249^2+48.115*E249-53.83,280.92*EXP(-0.2027*E249))</f>
        <v>90.6963680000001</v>
      </c>
      <c r="BG249" s="1" t="n">
        <f aca="false">32.208*LN(F249)+21.438</f>
        <v>93.2623038003278</v>
      </c>
      <c r="BH249" s="1" t="n">
        <f aca="false">IF(G249&lt;=2, -10*G249+100, 88.958*EXP(-0.0755*G249))</f>
        <v>67.2767257350167</v>
      </c>
      <c r="BI249" s="1" t="n">
        <f aca="false">IF(I249&lt;=100, 0.0053*(I249)^2-1.0332*I249+100.76, 122.82*EXP(-0.0092*I249))</f>
        <v>85.413092</v>
      </c>
      <c r="BJ249" s="0" t="e">
        <f aca="false">IF(P249&lt;=1000, -6.942*LN(P249)+107.59, -36.304*LN(P249)+310.72)</f>
        <v>#VALUE!</v>
      </c>
      <c r="BK249" s="0" t="e">
        <f aca="false">BF249^0.04*BG249^0.22*BH249^0.51*BI249^0.06*BJ249^0.17</f>
        <v>#VALUE!</v>
      </c>
      <c r="BL249" s="0" t="e">
        <f aca="false">IF(BK249&gt;=90, "Very Good", IF(BK249&gt;=80, "Good", IF(BK249&gt;=70, "Slightly Good", IF(BK249&gt;=60, "Average", IF(BK249&gt;=50, "Slightly Poor", IF(BK249&gt;=40, "Poor", "Very Poor"))))))</f>
        <v>#VALUE!</v>
      </c>
      <c r="BM249" s="2" t="e">
        <f aca="false">IF(P249&lt;=1000, -6.942*LN(P249)+107.59, IF(AND(P249&gt;1000, P249&lt;=5213),-36.304*LN(P249)+310.72, IF(P249&gt;5213, 10)))</f>
        <v>#VALUE!</v>
      </c>
      <c r="BN249" s="2" t="e">
        <f aca="false">BF249^0.04*BG249^0.22*BH249^0.51*BI249^0.06*BM249^0.17</f>
        <v>#VALUE!</v>
      </c>
      <c r="BO249" s="3" t="e">
        <f aca="false">IF(BN249&gt;=90, "Very Good", IF(BN249&gt;=80, "Good", IF(BN249&gt;=70, "Slightly Good", IF(BN249&gt;=60, "Average", IF(BN249&gt;=50, "Slightly Poor", IF(BN249&gt;=40, "Poor", "Very Poor"))))))</f>
        <v>#VALUE!</v>
      </c>
      <c r="BP249" s="2" t="e">
        <f aca="false">IF(AJ249&lt;=1000, -6.942*LN(AJ249)+107.59, IF(AND(AJ249&gt;1000, AJ249&lt;=5213),-36.304*LN(AJ249)+310.72, IF(AJ249&gt;5213, 10)))</f>
        <v>#VALUE!</v>
      </c>
      <c r="BQ249" s="2" t="e">
        <f aca="false">BF249^0.04*BG249^0.22*BH249^0.51*BI249^0.06*BP249^0.17</f>
        <v>#VALUE!</v>
      </c>
      <c r="BR249" s="0" t="e">
        <f aca="false">IF(BQ249&gt;=90, "Very Good", IF(BQ249&gt;=80, "Good", IF(BQ249&gt;=70, "Slightly Good", IF(BQ249&gt;=60, "Average", IF(BQ249&gt;=50, "Slightly Poor", IF(BQ249&gt;=40, "Poor", "Very Poor"))))))</f>
        <v>#VALUE!</v>
      </c>
      <c r="BT249" s="2" t="e">
        <f aca="false">9.81*LN(AH249)+30.6</f>
        <v>#VALUE!</v>
      </c>
      <c r="BU249" s="0" t="e">
        <f aca="false">IF(BT249&lt;30, "Clean water", IF(AND(BT249&gt;=30, BT249&lt;40), "Hypolimia", IF(AND(BT249&gt;=40,BT249&lt;50), "Mesotrophic", IF(AND(BT249&gt;=50, BT249&lt;70), "Eutrophic", IF(BT249&gt;70,"Hypertrophic")))))</f>
        <v>#VALUE!</v>
      </c>
      <c r="CM249" s="0" t="n">
        <f aca="false">IF(G249&gt;H249,1,0)</f>
        <v>0</v>
      </c>
      <c r="CO249" s="17" t="n">
        <f aca="false">14.652-0.41022*M249+0.007991*M249*M249-0.000077774*M249*M249*M249</f>
        <v>8.547959456758</v>
      </c>
      <c r="CP249" s="1" t="n">
        <f aca="false">F249/CO249*100</f>
        <v>108.797895533389</v>
      </c>
    </row>
    <row r="250" customFormat="false" ht="12.5" hidden="false" customHeight="false" outlineLevel="0" collapsed="false">
      <c r="A250" s="0" t="n">
        <v>249</v>
      </c>
      <c r="B250" s="15" t="s">
        <v>75</v>
      </c>
      <c r="C250" s="16" t="s">
        <v>76</v>
      </c>
      <c r="D250" s="0" t="s">
        <v>149</v>
      </c>
      <c r="E250" s="0" t="n">
        <v>7.8</v>
      </c>
      <c r="F250" s="0" t="n">
        <v>6.7</v>
      </c>
      <c r="G250" s="0" t="n">
        <v>1.3</v>
      </c>
      <c r="H250" s="0" t="n">
        <v>4.2</v>
      </c>
      <c r="I250" s="0" t="n">
        <v>7</v>
      </c>
      <c r="J250" s="0" t="n">
        <v>4.211</v>
      </c>
      <c r="K250" s="0" t="n">
        <v>0.089</v>
      </c>
      <c r="L250" s="0" t="n">
        <v>1.9</v>
      </c>
      <c r="M250" s="0" t="n">
        <v>24.3</v>
      </c>
      <c r="N250" s="0" t="n">
        <v>0</v>
      </c>
      <c r="O250" s="0" t="n">
        <v>1696</v>
      </c>
      <c r="P250" s="0" t="n">
        <v>70000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V250" s="0" t="n">
        <v>0</v>
      </c>
      <c r="AC250" s="0" t="n">
        <v>4.101</v>
      </c>
      <c r="AD250" s="0" t="n">
        <v>0.269</v>
      </c>
      <c r="AE250" s="0" t="n">
        <v>3.633</v>
      </c>
      <c r="AF250" s="0" t="n">
        <v>0.076</v>
      </c>
      <c r="AG250" s="0" t="n">
        <v>0.06</v>
      </c>
      <c r="AH250" s="0" t="n">
        <v>13.1</v>
      </c>
      <c r="AJ250" s="0" t="n">
        <v>5000</v>
      </c>
      <c r="AP250" s="0" t="n">
        <v>0.1</v>
      </c>
      <c r="AY250" s="0" t="n">
        <v>0</v>
      </c>
      <c r="BF250" s="0" t="n">
        <f aca="false">IF(E250&lt;11,-3.6797*E250^2+48.115*E250-53.83,280.92*EXP(-0.2027*E250))</f>
        <v>97.5940520000001</v>
      </c>
      <c r="BG250" s="1" t="n">
        <f aca="false">32.208*LN(F250)+21.438</f>
        <v>82.701079210192</v>
      </c>
      <c r="BH250" s="1" t="n">
        <f aca="false">IF(G250&lt;=2, -10*G250+100, 88.958*EXP(-0.0755*G250))</f>
        <v>87</v>
      </c>
      <c r="BI250" s="1" t="n">
        <f aca="false">IF(I250&lt;=100, 0.0053*(I250)^2-1.0332*I250+100.76, 122.82*EXP(-0.0092*I250))</f>
        <v>93.7873</v>
      </c>
      <c r="BJ250" s="0" t="n">
        <f aca="false">IF(P250&lt;=1000, -6.942*LN(P250)+107.59, -36.304*LN(P250)+310.72)</f>
        <v>-94.2965189155274</v>
      </c>
      <c r="BK250" s="0" t="e">
        <f aca="false">BF250^0.04*BG250^0.22*BH250^0.51*BI250^0.06*BJ250^0.17</f>
        <v>#NUM!</v>
      </c>
      <c r="BL250" s="0" t="e">
        <f aca="false">IF(BK250&gt;=90, "Very Good", IF(BK250&gt;=80, "Good", IF(BK250&gt;=70, "Slightly Good", IF(BK250&gt;=60, "Average", IF(BK250&gt;=50, "Slightly Poor", IF(BK250&gt;=40, "Poor", "Very Poor"))))))</f>
        <v>#NUM!</v>
      </c>
      <c r="BM250" s="2" t="n">
        <f aca="false">IF(P250&lt;=1000, -6.942*LN(P250)+107.59, IF(AND(P250&gt;1000, P250&lt;=5213),-36.304*LN(P250)+310.72, IF(P250&gt;5213, 10)))</f>
        <v>10</v>
      </c>
      <c r="BN250" s="2" t="n">
        <f aca="false">BF250^0.04*BG250^0.22*BH250^0.51*BI250^0.06*BM250^0.17</f>
        <v>60.1053117071004</v>
      </c>
      <c r="BO250" s="3" t="str">
        <f aca="false">IF(BN250&gt;=90, "Very Good", IF(BN250&gt;=80, "Good", IF(BN250&gt;=70, "Slightly Good", IF(BN250&gt;=60, "Average", IF(BN250&gt;=50, "Slightly Poor", IF(BN250&gt;=40, "Poor", "Very Poor"))))))</f>
        <v>Average</v>
      </c>
      <c r="BP250" s="2" t="n">
        <f aca="false">IF(AJ250&lt;=1000, -6.942*LN(AJ250)+107.59, IF(AND(AJ250&gt;1000, AJ250&lt;=5213),-36.304*LN(AJ250)+310.72, IF(AJ250&gt;5213, 10)))</f>
        <v>1.5118183788249</v>
      </c>
      <c r="BQ250" s="2" t="n">
        <f aca="false">BF250^0.04*BG250^0.22*BH250^0.51*BI250^0.06*BP250^0.17</f>
        <v>43.5941073456584</v>
      </c>
      <c r="BR250" s="0" t="str">
        <f aca="false">IF(BQ250&gt;=90, "Very Good", IF(BQ250&gt;=80, "Good", IF(BQ250&gt;=70, "Slightly Good", IF(BQ250&gt;=60, "Average", IF(BQ250&gt;=50, "Slightly Poor", IF(BQ250&gt;=40, "Poor", "Very Poor"))))))</f>
        <v>Poor</v>
      </c>
      <c r="BT250" s="2" t="n">
        <f aca="false">9.81*LN(AH250)+30.6</f>
        <v>55.8373259783317</v>
      </c>
      <c r="BU250" s="0" t="str">
        <f aca="false">IF(BT250&lt;30, "Clean water", IF(AND(BT250&gt;=30, BT250&lt;40), "Hypolimia", IF(AND(BT250&gt;=40,BT250&lt;50), "Mesotrophic", IF(AND(BT250&gt;=50, BT250&lt;70), "Eutrophic", IF(BT250&gt;70,"Hypertrophic")))))</f>
        <v>Eutrophic</v>
      </c>
      <c r="CM250" s="0" t="n">
        <f aca="false">IF(G250&gt;H250,1,0)</f>
        <v>0</v>
      </c>
      <c r="CO250" s="17" t="n">
        <f aca="false">14.652-0.41022*M250+0.007991*M250*M250-0.000077774*M250*M250*M250</f>
        <v>8.286287696982</v>
      </c>
      <c r="CP250" s="1" t="n">
        <f aca="false">F250/CO250*100</f>
        <v>80.8564733087924</v>
      </c>
    </row>
    <row r="251" customFormat="false" ht="12.5" hidden="false" customHeight="false" outlineLevel="0" collapsed="false">
      <c r="A251" s="0" t="n">
        <v>250</v>
      </c>
      <c r="B251" s="15" t="s">
        <v>77</v>
      </c>
      <c r="C251" s="16" t="s">
        <v>78</v>
      </c>
      <c r="D251" s="0" t="s">
        <v>149</v>
      </c>
      <c r="E251" s="0" t="n">
        <v>8.3</v>
      </c>
      <c r="F251" s="0" t="n">
        <v>10.1</v>
      </c>
      <c r="G251" s="0" t="n">
        <v>2.5</v>
      </c>
      <c r="H251" s="0" t="n">
        <v>5.4</v>
      </c>
      <c r="I251" s="0" t="n">
        <v>6.7</v>
      </c>
      <c r="J251" s="0" t="n">
        <v>2.109</v>
      </c>
      <c r="K251" s="0" t="n">
        <v>0.033</v>
      </c>
      <c r="L251" s="0" t="n">
        <v>3.5</v>
      </c>
      <c r="M251" s="0" t="n">
        <v>23.4</v>
      </c>
      <c r="N251" s="0" t="n">
        <v>0</v>
      </c>
      <c r="O251" s="0" t="n">
        <v>207</v>
      </c>
      <c r="P251" s="0" t="n">
        <v>2900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V251" s="0" t="n">
        <v>0</v>
      </c>
      <c r="AC251" s="0" t="n">
        <v>1.932</v>
      </c>
      <c r="AD251" s="0" t="n">
        <v>0.023</v>
      </c>
      <c r="AE251" s="0" t="n">
        <v>1.547</v>
      </c>
      <c r="AF251" s="0" t="n">
        <v>0.013</v>
      </c>
      <c r="AG251" s="0" t="n">
        <v>0</v>
      </c>
      <c r="AH251" s="0" t="n">
        <v>36.5</v>
      </c>
      <c r="AJ251" s="0" t="n">
        <v>720</v>
      </c>
      <c r="AP251" s="0" t="n">
        <v>0</v>
      </c>
      <c r="AY251" s="0" t="n">
        <v>0</v>
      </c>
      <c r="BD251" s="0" t="n">
        <v>131.577</v>
      </c>
      <c r="BF251" s="0" t="n">
        <f aca="false">IF(E251&lt;11,-3.6797*E251^2+48.115*E251-53.83,280.92*EXP(-0.2027*E251))</f>
        <v>92.029967</v>
      </c>
      <c r="BG251" s="1" t="n">
        <f aca="false">32.208*LN(F251)+21.438</f>
        <v>95.9201409312711</v>
      </c>
      <c r="BH251" s="1" t="n">
        <f aca="false">IF(G251&lt;=2, -10*G251+100, 88.958*EXP(-0.0755*G251))</f>
        <v>73.6566439219523</v>
      </c>
      <c r="BI251" s="1" t="n">
        <f aca="false">IF(I251&lt;=100, 0.0053*(I251)^2-1.0332*I251+100.76, 122.82*EXP(-0.0092*I251))</f>
        <v>94.075477</v>
      </c>
      <c r="BJ251" s="0" t="n">
        <f aca="false">IF(P251&lt;=1000, -6.942*LN(P251)+107.59, -36.304*LN(P251)+310.72)</f>
        <v>21.2875937560594</v>
      </c>
      <c r="BK251" s="0" t="n">
        <f aca="false">BF251^0.04*BG251^0.22*BH251^0.51*BI251^0.06*BJ251^0.17</f>
        <v>64.7210440386107</v>
      </c>
      <c r="BL251" s="0" t="str">
        <f aca="false">IF(BK251&gt;=90, "Very Good", IF(BK251&gt;=80, "Good", IF(BK251&gt;=70, "Slightly Good", IF(BK251&gt;=60, "Average", IF(BK251&gt;=50, "Slightly Poor", IF(BK251&gt;=40, "Poor", "Very Poor"))))))</f>
        <v>Average</v>
      </c>
      <c r="BM251" s="2" t="n">
        <f aca="false">IF(P251&lt;=1000, -6.942*LN(P251)+107.59, IF(AND(P251&gt;1000, P251&lt;=5213),-36.304*LN(P251)+310.72, IF(P251&gt;5213, 10)))</f>
        <v>21.2875937560594</v>
      </c>
      <c r="BN251" s="2" t="n">
        <f aca="false">BF251^0.04*BG251^0.22*BH251^0.51*BI251^0.06*BM251^0.17</f>
        <v>64.7210440386107</v>
      </c>
      <c r="BO251" s="3" t="str">
        <f aca="false">IF(BN251&gt;=90, "Very Good", IF(BN251&gt;=80, "Good", IF(BN251&gt;=70, "Slightly Good", IF(BN251&gt;=60, "Average", IF(BN251&gt;=50, "Slightly Poor", IF(BN251&gt;=40, "Poor", "Very Poor"))))))</f>
        <v>Average</v>
      </c>
      <c r="BP251" s="2" t="n">
        <f aca="false">IF(AJ251&lt;=1000, -6.942*LN(AJ251)+107.59, IF(AND(AJ251&gt;1000, AJ251&lt;=5213),-36.304*LN(AJ251)+310.72, IF(AJ251&gt;5213, 10)))</f>
        <v>61.9168380862259</v>
      </c>
      <c r="BQ251" s="2" t="n">
        <f aca="false">BF251^0.04*BG251^0.22*BH251^0.51*BI251^0.06*BP251^0.17</f>
        <v>77.6017451117974</v>
      </c>
      <c r="BR251" s="0" t="str">
        <f aca="false">IF(BQ251&gt;=90, "Very Good", IF(BQ251&gt;=80, "Good", IF(BQ251&gt;=70, "Slightly Good", IF(BQ251&gt;=60, "Average", IF(BQ251&gt;=50, "Slightly Poor", IF(BQ251&gt;=40, "Poor", "Very Poor"))))))</f>
        <v>Slightly Good</v>
      </c>
      <c r="BT251" s="2" t="n">
        <f aca="false">9.81*LN(AH251)+30.6</f>
        <v>65.8896332763726</v>
      </c>
      <c r="BU251" s="0" t="str">
        <f aca="false">IF(BT251&lt;30, "Clean water", IF(AND(BT251&gt;=30, BT251&lt;40), "Hypolimia", IF(AND(BT251&gt;=40,BT251&lt;50), "Mesotrophic", IF(AND(BT251&gt;=50, BT251&lt;70), "Eutrophic", IF(BT251&gt;70,"Hypertrophic")))))</f>
        <v>Eutrophic</v>
      </c>
      <c r="CM251" s="0" t="n">
        <f aca="false">IF(G251&gt;H251,1,0)</f>
        <v>0</v>
      </c>
      <c r="CO251" s="17" t="n">
        <f aca="false">14.652-0.41022*M251+0.007991*M251*M251-0.000077774*M251*M251*M251</f>
        <v>8.431893164304</v>
      </c>
      <c r="CP251" s="1" t="n">
        <f aca="false">F251/CO251*100</f>
        <v>119.783301367691</v>
      </c>
    </row>
    <row r="252" customFormat="false" ht="12.5" hidden="false" customHeight="false" outlineLevel="0" collapsed="false">
      <c r="A252" s="0" t="n">
        <v>251</v>
      </c>
      <c r="B252" s="15" t="s">
        <v>79</v>
      </c>
      <c r="C252" s="16" t="s">
        <v>80</v>
      </c>
      <c r="D252" s="0" t="s">
        <v>149</v>
      </c>
      <c r="E252" s="0" t="n">
        <v>7.4</v>
      </c>
      <c r="F252" s="0" t="n">
        <v>7.2</v>
      </c>
      <c r="G252" s="0" t="n">
        <v>1.7</v>
      </c>
      <c r="H252" s="0" t="n">
        <v>4.7</v>
      </c>
      <c r="I252" s="0" t="n">
        <v>6.6</v>
      </c>
      <c r="J252" s="0" t="n">
        <v>5.094</v>
      </c>
      <c r="K252" s="0" t="n">
        <v>0.098</v>
      </c>
      <c r="L252" s="0" t="n">
        <v>4.1</v>
      </c>
      <c r="M252" s="0" t="n">
        <v>24.1</v>
      </c>
      <c r="N252" s="0" t="n">
        <v>0</v>
      </c>
      <c r="O252" s="0" t="n">
        <v>310</v>
      </c>
      <c r="P252" s="0" t="n">
        <v>2201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V252" s="0" t="n">
        <v>0</v>
      </c>
      <c r="AC252" s="0" t="n">
        <v>4.734</v>
      </c>
      <c r="AD252" s="0" t="n">
        <v>0.65</v>
      </c>
      <c r="AE252" s="0" t="n">
        <v>3.353</v>
      </c>
      <c r="AF252" s="0" t="n">
        <v>0.064</v>
      </c>
      <c r="AG252" s="0" t="n">
        <v>0.042</v>
      </c>
      <c r="AH252" s="0" t="n">
        <v>21</v>
      </c>
      <c r="AI252" s="0" t="n">
        <v>0</v>
      </c>
      <c r="AJ252" s="0" t="n">
        <v>314</v>
      </c>
      <c r="AP252" s="0" t="n">
        <v>0</v>
      </c>
      <c r="AQ252" s="0" t="n">
        <v>0</v>
      </c>
      <c r="AR252" s="0" t="n">
        <v>0</v>
      </c>
      <c r="AS252" s="0" t="n">
        <v>0</v>
      </c>
      <c r="AU252" s="0" t="n">
        <v>0</v>
      </c>
      <c r="AV252" s="0" t="n">
        <v>0</v>
      </c>
      <c r="AY252" s="0" t="n">
        <v>0</v>
      </c>
      <c r="AZ252" s="0" t="n">
        <v>0</v>
      </c>
      <c r="BB252" s="0" t="n">
        <v>0</v>
      </c>
      <c r="BD252" s="0" t="n">
        <v>133.466</v>
      </c>
      <c r="BE252" s="0" t="n">
        <v>0</v>
      </c>
      <c r="BF252" s="0" t="n">
        <f aca="false">IF(E252&lt;11,-3.6797*E252^2+48.115*E252-53.83,280.92*EXP(-0.2027*E252))</f>
        <v>100.720628</v>
      </c>
      <c r="BG252" s="1" t="n">
        <f aca="false">32.208*LN(F252)+21.438</f>
        <v>85.0192016861169</v>
      </c>
      <c r="BH252" s="1" t="n">
        <f aca="false">IF(G252&lt;=2, -10*G252+100, 88.958*EXP(-0.0755*G252))</f>
        <v>83</v>
      </c>
      <c r="BI252" s="1" t="n">
        <f aca="false">IF(I252&lt;=100, 0.0053*(I252)^2-1.0332*I252+100.76, 122.82*EXP(-0.0092*I252))</f>
        <v>94.171748</v>
      </c>
      <c r="BJ252" s="0" t="n">
        <f aca="false">IF(P252&lt;=1000, -6.942*LN(P252)+107.59, -36.304*LN(P252)+310.72)</f>
        <v>31.3001982722633</v>
      </c>
      <c r="BK252" s="0" t="n">
        <f aca="false">BF252^0.04*BG252^0.22*BH252^0.51*BI252^0.06*BJ252^0.17</f>
        <v>71.7838177420479</v>
      </c>
      <c r="BL252" s="0" t="str">
        <f aca="false">IF(BK252&gt;=90, "Very Good", IF(BK252&gt;=80, "Good", IF(BK252&gt;=70, "Slightly Good", IF(BK252&gt;=60, "Average", IF(BK252&gt;=50, "Slightly Poor", IF(BK252&gt;=40, "Poor", "Very Poor"))))))</f>
        <v>Slightly Good</v>
      </c>
      <c r="BM252" s="2" t="n">
        <f aca="false">IF(P252&lt;=1000, -6.942*LN(P252)+107.59, IF(AND(P252&gt;1000, P252&lt;=5213),-36.304*LN(P252)+310.72, IF(P252&gt;5213, 10)))</f>
        <v>31.3001982722633</v>
      </c>
      <c r="BN252" s="2" t="n">
        <f aca="false">BF252^0.04*BG252^0.22*BH252^0.51*BI252^0.06*BM252^0.17</f>
        <v>71.7838177420479</v>
      </c>
      <c r="BO252" s="3" t="str">
        <f aca="false">IF(BN252&gt;=90, "Very Good", IF(BN252&gt;=80, "Good", IF(BN252&gt;=70, "Slightly Good", IF(BN252&gt;=60, "Average", IF(BN252&gt;=50, "Slightly Poor", IF(BN252&gt;=40, "Poor", "Very Poor"))))))</f>
        <v>Slightly Good</v>
      </c>
      <c r="BP252" s="2" t="n">
        <f aca="false">IF(AJ252&lt;=1000, -6.942*LN(AJ252)+107.59, IF(AND(AJ252&gt;1000, AJ252&lt;=5213),-36.304*LN(AJ252)+310.72, IF(AJ252&gt;5213, 10)))</f>
        <v>67.6777138918249</v>
      </c>
      <c r="BQ252" s="2" t="n">
        <f aca="false">BF252^0.04*BG252^0.22*BH252^0.51*BI252^0.06*BP252^0.17</f>
        <v>81.838811292857</v>
      </c>
      <c r="BR252" s="0" t="str">
        <f aca="false">IF(BQ252&gt;=90, "Very Good", IF(BQ252&gt;=80, "Good", IF(BQ252&gt;=70, "Slightly Good", IF(BQ252&gt;=60, "Average", IF(BQ252&gt;=50, "Slightly Poor", IF(BQ252&gt;=40, "Poor", "Very Poor"))))))</f>
        <v>Good</v>
      </c>
      <c r="BT252" s="2" t="n">
        <f aca="false">9.81*LN(AH252)+30.6</f>
        <v>60.4667651140668</v>
      </c>
      <c r="BU252" s="0" t="str">
        <f aca="false">IF(BT252&lt;30, "Clean water", IF(AND(BT252&gt;=30, BT252&lt;40), "Hypolimia", IF(AND(BT252&gt;=40,BT252&lt;50), "Mesotrophic", IF(AND(BT252&gt;=50, BT252&lt;70), "Eutrophic", IF(BT252&gt;70,"Hypertrophic")))))</f>
        <v>Eutrophic</v>
      </c>
      <c r="CM252" s="0" t="n">
        <f aca="false">IF(G252&gt;H252,1,0)</f>
        <v>0</v>
      </c>
      <c r="CO252" s="17" t="n">
        <f aca="false">14.652-0.41022*M252+0.007991*M252*M252-0.000077774*M252*M252*M252</f>
        <v>8.318307511746</v>
      </c>
      <c r="CP252" s="1" t="n">
        <f aca="false">F252/CO252*100</f>
        <v>86.556069126239</v>
      </c>
    </row>
    <row r="253" customFormat="false" ht="12.5" hidden="false" customHeight="false" outlineLevel="0" collapsed="false">
      <c r="A253" s="0" t="n">
        <v>252</v>
      </c>
      <c r="B253" s="15" t="s">
        <v>81</v>
      </c>
      <c r="C253" s="16" t="s">
        <v>82</v>
      </c>
      <c r="D253" s="0" t="s">
        <v>149</v>
      </c>
      <c r="E253" s="0" t="n">
        <v>7.9</v>
      </c>
      <c r="F253" s="0" t="n">
        <v>10.3</v>
      </c>
      <c r="G253" s="0" t="n">
        <v>1.3</v>
      </c>
      <c r="H253" s="0" t="n">
        <v>4.2</v>
      </c>
      <c r="I253" s="0" t="n">
        <v>3</v>
      </c>
      <c r="J253" s="0" t="n">
        <v>2.114</v>
      </c>
      <c r="K253" s="0" t="n">
        <v>0.082</v>
      </c>
      <c r="L253" s="0" t="n">
        <v>2.2</v>
      </c>
      <c r="M253" s="0" t="n">
        <v>24</v>
      </c>
      <c r="N253" s="0" t="n">
        <v>0</v>
      </c>
      <c r="O253" s="0" t="n">
        <v>305</v>
      </c>
      <c r="P253" s="0" t="n">
        <v>160000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V253" s="0" t="n">
        <v>0</v>
      </c>
      <c r="AC253" s="0" t="n">
        <v>2.038</v>
      </c>
      <c r="AD253" s="0" t="n">
        <v>0.219</v>
      </c>
      <c r="AE253" s="0" t="n">
        <v>1.574</v>
      </c>
      <c r="AF253" s="0" t="n">
        <v>0.079</v>
      </c>
      <c r="AG253" s="0" t="n">
        <v>0.07</v>
      </c>
      <c r="AH253" s="0" t="n">
        <v>5.8</v>
      </c>
      <c r="AJ253" s="0" t="n">
        <v>2200</v>
      </c>
      <c r="AP253" s="0" t="n">
        <v>0.1</v>
      </c>
      <c r="AY253" s="0" t="n">
        <v>0</v>
      </c>
      <c r="BF253" s="0" t="n">
        <f aca="false">IF(E253&lt;11,-3.6797*E253^2+48.115*E253-53.83,280.92*EXP(-0.2027*E253))</f>
        <v>96.6284230000001</v>
      </c>
      <c r="BG253" s="1" t="n">
        <f aca="false">32.208*LN(F253)+21.438</f>
        <v>96.5516905777479</v>
      </c>
      <c r="BH253" s="1" t="n">
        <f aca="false">IF(G253&lt;=2, -10*G253+100, 88.958*EXP(-0.0755*G253))</f>
        <v>87</v>
      </c>
      <c r="BI253" s="1" t="n">
        <f aca="false">IF(I253&lt;=100, 0.0053*(I253)^2-1.0332*I253+100.76, 122.82*EXP(-0.0092*I253))</f>
        <v>97.7081</v>
      </c>
      <c r="BJ253" s="0" t="n">
        <f aca="false">IF(P253&lt;=1000, -6.942*LN(P253)+107.59, -36.304*LN(P253)+310.72)</f>
        <v>-124.308257836416</v>
      </c>
      <c r="BK253" s="0" t="e">
        <f aca="false">BF253^0.04*BG253^0.22*BH253^0.51*BI253^0.06*BJ253^0.17</f>
        <v>#NUM!</v>
      </c>
      <c r="BL253" s="0" t="e">
        <f aca="false">IF(BK253&gt;=90, "Very Good", IF(BK253&gt;=80, "Good", IF(BK253&gt;=70, "Slightly Good", IF(BK253&gt;=60, "Average", IF(BK253&gt;=50, "Slightly Poor", IF(BK253&gt;=40, "Poor", "Very Poor"))))))</f>
        <v>#NUM!</v>
      </c>
      <c r="BM253" s="2" t="n">
        <f aca="false">IF(P253&lt;=1000, -6.942*LN(P253)+107.59, IF(AND(P253&gt;1000, P253&lt;=5213),-36.304*LN(P253)+310.72, IF(P253&gt;5213, 10)))</f>
        <v>10</v>
      </c>
      <c r="BN253" s="2" t="n">
        <f aca="false">BF253^0.04*BG253^0.22*BH253^0.51*BI253^0.06*BM253^0.17</f>
        <v>62.3163521353898</v>
      </c>
      <c r="BO253" s="3" t="str">
        <f aca="false">IF(BN253&gt;=90, "Very Good", IF(BN253&gt;=80, "Good", IF(BN253&gt;=70, "Slightly Good", IF(BN253&gt;=60, "Average", IF(BN253&gt;=50, "Slightly Poor", IF(BN253&gt;=40, "Poor", "Very Poor"))))))</f>
        <v>Average</v>
      </c>
      <c r="BP253" s="2" t="n">
        <f aca="false">IF(AJ253&lt;=1000, -6.942*LN(AJ253)+107.59, IF(AND(AJ253&gt;1000, AJ253&lt;=5213),-36.304*LN(AJ253)+310.72, IF(AJ253&gt;5213, 10)))</f>
        <v>31.316696341168</v>
      </c>
      <c r="BQ253" s="2" t="n">
        <f aca="false">BF253^0.04*BG253^0.22*BH253^0.51*BI253^0.06*BP253^0.17</f>
        <v>75.6630654898461</v>
      </c>
      <c r="BR253" s="0" t="str">
        <f aca="false">IF(BQ253&gt;=90, "Very Good", IF(BQ253&gt;=80, "Good", IF(BQ253&gt;=70, "Slightly Good", IF(BQ253&gt;=60, "Average", IF(BQ253&gt;=50, "Slightly Poor", IF(BQ253&gt;=40, "Poor", "Very Poor"))))))</f>
        <v>Slightly Good</v>
      </c>
      <c r="BT253" s="2" t="n">
        <f aca="false">9.81*LN(AH253)+30.6</f>
        <v>47.8445861711888</v>
      </c>
      <c r="BU253" s="0" t="str">
        <f aca="false">IF(BT253&lt;30, "Clean water", IF(AND(BT253&gt;=30, BT253&lt;40), "Hypolimia", IF(AND(BT253&gt;=40,BT253&lt;50), "Mesotrophic", IF(AND(BT253&gt;=50, BT253&lt;70), "Eutrophic", IF(BT253&gt;70,"Hypertrophic")))))</f>
        <v>Mesotrophic</v>
      </c>
      <c r="CM253" s="0" t="n">
        <f aca="false">IF(G253&gt;H253,1,0)</f>
        <v>0</v>
      </c>
      <c r="CO253" s="17" t="n">
        <f aca="false">14.652-0.41022*M253+0.007991*M253*M253-0.000077774*M253*M253*M253</f>
        <v>8.334388224</v>
      </c>
      <c r="CP253" s="1" t="n">
        <f aca="false">F253/CO253*100</f>
        <v>123.584355841977</v>
      </c>
    </row>
    <row r="254" customFormat="false" ht="12.5" hidden="false" customHeight="false" outlineLevel="0" collapsed="false">
      <c r="A254" s="0" t="n">
        <v>253</v>
      </c>
      <c r="B254" s="15" t="s">
        <v>83</v>
      </c>
      <c r="C254" s="16" t="s">
        <v>84</v>
      </c>
      <c r="D254" s="0" t="s">
        <v>149</v>
      </c>
      <c r="E254" s="0" t="n">
        <v>8.1</v>
      </c>
      <c r="F254" s="0" t="n">
        <v>6.9</v>
      </c>
      <c r="G254" s="0" t="n">
        <v>1</v>
      </c>
      <c r="H254" s="0" t="n">
        <v>4.6</v>
      </c>
      <c r="I254" s="0" t="n">
        <v>7.8</v>
      </c>
      <c r="J254" s="0" t="n">
        <v>2.904</v>
      </c>
      <c r="K254" s="0" t="n">
        <v>0.065</v>
      </c>
      <c r="L254" s="0" t="n">
        <v>2.5</v>
      </c>
      <c r="M254" s="0" t="n">
        <v>23.5</v>
      </c>
      <c r="N254" s="0" t="n">
        <v>0</v>
      </c>
      <c r="O254" s="0" t="n">
        <v>270</v>
      </c>
      <c r="P254" s="0" t="n">
        <v>7400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V254" s="0" t="n">
        <v>0</v>
      </c>
      <c r="AC254" s="0" t="n">
        <v>2.85</v>
      </c>
      <c r="AD254" s="0" t="n">
        <v>0.112</v>
      </c>
      <c r="AE254" s="0" t="n">
        <v>2.691</v>
      </c>
      <c r="AF254" s="0" t="n">
        <v>0.037</v>
      </c>
      <c r="AG254" s="0" t="n">
        <v>0.017</v>
      </c>
      <c r="AH254" s="0" t="n">
        <v>12.1</v>
      </c>
      <c r="AJ254" s="0" t="n">
        <v>180</v>
      </c>
      <c r="AP254" s="0" t="n">
        <v>0</v>
      </c>
      <c r="AY254" s="0" t="n">
        <v>0</v>
      </c>
      <c r="BF254" s="0" t="n">
        <f aca="false">IF(E254&lt;11,-3.6797*E254^2+48.115*E254-53.83,280.92*EXP(-0.2027*E254))</f>
        <v>94.476383</v>
      </c>
      <c r="BG254" s="1" t="n">
        <f aca="false">32.208*LN(F254)+21.438</f>
        <v>83.6484416249163</v>
      </c>
      <c r="BH254" s="1" t="n">
        <f aca="false">IF(G254&lt;=2, -10*G254+100, 88.958*EXP(-0.0755*G254))</f>
        <v>90</v>
      </c>
      <c r="BI254" s="1" t="n">
        <f aca="false">IF(I254&lt;=100, 0.0053*(I254)^2-1.0332*I254+100.76, 122.82*EXP(-0.0092*I254))</f>
        <v>93.023492</v>
      </c>
      <c r="BJ254" s="0" t="n">
        <f aca="false">IF(P254&lt;=1000, -6.942*LN(P254)+107.59, -36.304*LN(P254)+310.72)</f>
        <v>-12.7208775757958</v>
      </c>
      <c r="BK254" s="0" t="e">
        <f aca="false">BF254^0.04*BG254^0.22*BH254^0.51*BI254^0.06*BJ254^0.17</f>
        <v>#NUM!</v>
      </c>
      <c r="BL254" s="0" t="e">
        <f aca="false">IF(BK254&gt;=90, "Very Good", IF(BK254&gt;=80, "Good", IF(BK254&gt;=70, "Slightly Good", IF(BK254&gt;=60, "Average", IF(BK254&gt;=50, "Slightly Poor", IF(BK254&gt;=40, "Poor", "Very Poor"))))))</f>
        <v>#NUM!</v>
      </c>
      <c r="BM254" s="2" t="n">
        <f aca="false">IF(P254&lt;=1000, -6.942*LN(P254)+107.59, IF(AND(P254&gt;1000, P254&lt;=5213),-36.304*LN(P254)+310.72, IF(P254&gt;5213, 10)))</f>
        <v>10</v>
      </c>
      <c r="BN254" s="2" t="n">
        <f aca="false">BF254^0.04*BG254^0.22*BH254^0.51*BI254^0.06*BM254^0.17</f>
        <v>61.1973894437049</v>
      </c>
      <c r="BO254" s="3" t="str">
        <f aca="false">IF(BN254&gt;=90, "Very Good", IF(BN254&gt;=80, "Good", IF(BN254&gt;=70, "Slightly Good", IF(BN254&gt;=60, "Average", IF(BN254&gt;=50, "Slightly Poor", IF(BN254&gt;=40, "Poor", "Very Poor"))))))</f>
        <v>Average</v>
      </c>
      <c r="BP254" s="2" t="n">
        <f aca="false">IF(AJ254&lt;=1000, -6.942*LN(AJ254)+107.59, IF(AND(AJ254&gt;1000, AJ254&lt;=5213),-36.304*LN(AJ254)+310.72, IF(AJ254&gt;5213, 10)))</f>
        <v>71.5404935411202</v>
      </c>
      <c r="BQ254" s="2" t="n">
        <f aca="false">BF254^0.04*BG254^0.22*BH254^0.51*BI254^0.06*BP254^0.17</f>
        <v>85.5079953294975</v>
      </c>
      <c r="BR254" s="0" t="str">
        <f aca="false">IF(BQ254&gt;=90, "Very Good", IF(BQ254&gt;=80, "Good", IF(BQ254&gt;=70, "Slightly Good", IF(BQ254&gt;=60, "Average", IF(BQ254&gt;=50, "Slightly Poor", IF(BQ254&gt;=40, "Poor", "Very Poor"))))))</f>
        <v>Good</v>
      </c>
      <c r="BT254" s="2" t="n">
        <f aca="false">9.81*LN(AH254)+30.6</f>
        <v>55.0583454900325</v>
      </c>
      <c r="BU254" s="0" t="str">
        <f aca="false">IF(BT254&lt;30, "Clean water", IF(AND(BT254&gt;=30, BT254&lt;40), "Hypolimia", IF(AND(BT254&gt;=40,BT254&lt;50), "Mesotrophic", IF(AND(BT254&gt;=50, BT254&lt;70), "Eutrophic", IF(BT254&gt;70,"Hypertrophic")))))</f>
        <v>Eutrophic</v>
      </c>
      <c r="CM254" s="0" t="n">
        <f aca="false">IF(G254&gt;H254,1,0)</f>
        <v>0</v>
      </c>
      <c r="CO254" s="17" t="n">
        <f aca="false">14.652-0.41022*M254+0.007991*M254*M254-0.000077774*M254*M254*M254</f>
        <v>8.41551849975</v>
      </c>
      <c r="CP254" s="1" t="n">
        <f aca="false">F254/CO254*100</f>
        <v>81.9913829457446</v>
      </c>
    </row>
    <row r="255" customFormat="false" ht="12.5" hidden="false" customHeight="false" outlineLevel="0" collapsed="false">
      <c r="A255" s="0" t="n">
        <v>254</v>
      </c>
      <c r="B255" s="15" t="s">
        <v>133</v>
      </c>
      <c r="C255" s="16" t="s">
        <v>134</v>
      </c>
      <c r="D255" s="0" t="s">
        <v>149</v>
      </c>
      <c r="E255" s="0" t="n">
        <v>8.9</v>
      </c>
      <c r="F255" s="0" t="n">
        <v>8.9</v>
      </c>
      <c r="G255" s="0" t="n">
        <v>5.5</v>
      </c>
      <c r="H255" s="0" t="n">
        <v>7.8</v>
      </c>
      <c r="I255" s="0" t="n">
        <v>106</v>
      </c>
      <c r="J255" s="0" t="n">
        <v>8.053</v>
      </c>
      <c r="K255" s="0" t="n">
        <v>0.263</v>
      </c>
      <c r="L255" s="0" t="n">
        <v>5.9</v>
      </c>
      <c r="M255" s="0" t="n">
        <v>25</v>
      </c>
      <c r="O255" s="0" t="n">
        <v>2663</v>
      </c>
      <c r="BD255" s="0" t="n">
        <v>0.137</v>
      </c>
      <c r="BF255" s="0" t="n">
        <f aca="false">IF(E255&lt;11,-3.6797*E255^2+48.115*E255-53.83,280.92*EXP(-0.2027*E255))</f>
        <v>82.9244630000001</v>
      </c>
      <c r="BG255" s="1" t="n">
        <f aca="false">32.208*LN(F255)+21.438</f>
        <v>91.8463395211805</v>
      </c>
      <c r="BH255" s="1" t="n">
        <f aca="false">IF(G255&lt;=2, -10*G255+100, 88.958*EXP(-0.0755*G255))</f>
        <v>58.7278668888329</v>
      </c>
      <c r="BI255" s="1" t="n">
        <f aca="false">IF(I255&lt;=100, 0.0053*(I255)^2-1.0332*I255+100.76, 122.82*EXP(-0.0092*I255))</f>
        <v>46.3175004381275</v>
      </c>
      <c r="BJ255" s="0" t="e">
        <f aca="false">IF(P255&lt;=1000, -6.942*LN(P255)+107.59, -36.304*LN(P255)+310.72)</f>
        <v>#VALUE!</v>
      </c>
      <c r="BK255" s="0" t="e">
        <f aca="false">BF255^0.04*BG255^0.22*BH255^0.51*BI255^0.06*BJ255^0.17</f>
        <v>#VALUE!</v>
      </c>
      <c r="BL255" s="0" t="e">
        <f aca="false">IF(BK255&gt;=90, "Very Good", IF(BK255&gt;=80, "Good", IF(BK255&gt;=70, "Slightly Good", IF(BK255&gt;=60, "Average", IF(BK255&gt;=50, "Slightly Poor", IF(BK255&gt;=40, "Poor", "Very Poor"))))))</f>
        <v>#VALUE!</v>
      </c>
      <c r="BM255" s="2" t="e">
        <f aca="false">IF(P255&lt;=1000, -6.942*LN(P255)+107.59, IF(AND(P255&gt;1000, P255&lt;=5213),-36.304*LN(P255)+310.72, IF(P255&gt;5213, 10)))</f>
        <v>#VALUE!</v>
      </c>
      <c r="BN255" s="2" t="e">
        <f aca="false">BF255^0.04*BG255^0.22*BH255^0.51*BI255^0.06*BM255^0.17</f>
        <v>#VALUE!</v>
      </c>
      <c r="BO255" s="3" t="e">
        <f aca="false">IF(BN255&gt;=90, "Very Good", IF(BN255&gt;=80, "Good", IF(BN255&gt;=70, "Slightly Good", IF(BN255&gt;=60, "Average", IF(BN255&gt;=50, "Slightly Poor", IF(BN255&gt;=40, "Poor", "Very Poor"))))))</f>
        <v>#VALUE!</v>
      </c>
      <c r="BP255" s="2" t="e">
        <f aca="false">IF(AJ255&lt;=1000, -6.942*LN(AJ255)+107.59, IF(AND(AJ255&gt;1000, AJ255&lt;=5213),-36.304*LN(AJ255)+310.72, IF(AJ255&gt;5213, 10)))</f>
        <v>#VALUE!</v>
      </c>
      <c r="BQ255" s="2" t="e">
        <f aca="false">BF255^0.04*BG255^0.22*BH255^0.51*BI255^0.06*BP255^0.17</f>
        <v>#VALUE!</v>
      </c>
      <c r="BR255" s="0" t="e">
        <f aca="false">IF(BQ255&gt;=90, "Very Good", IF(BQ255&gt;=80, "Good", IF(BQ255&gt;=70, "Slightly Good", IF(BQ255&gt;=60, "Average", IF(BQ255&gt;=50, "Slightly Poor", IF(BQ255&gt;=40, "Poor", "Very Poor"))))))</f>
        <v>#VALUE!</v>
      </c>
      <c r="BT255" s="2" t="e">
        <f aca="false">9.81*LN(AH255)+30.6</f>
        <v>#VALUE!</v>
      </c>
      <c r="BU255" s="0" t="e">
        <f aca="false">IF(BT255&lt;30, "Clean water", IF(AND(BT255&gt;=30, BT255&lt;40), "Hypolimia", IF(AND(BT255&gt;=40,BT255&lt;50), "Mesotrophic", IF(AND(BT255&gt;=50, BT255&lt;70), "Eutrophic", IF(BT255&gt;70,"Hypertrophic")))))</f>
        <v>#VALUE!</v>
      </c>
      <c r="CM255" s="0" t="n">
        <f aca="false">IF(G255&gt;H255,1,0)</f>
        <v>0</v>
      </c>
      <c r="CO255" s="17" t="n">
        <f aca="false">14.652-0.41022*M255+0.007991*M255*M255-0.000077774*M255*M255*M255</f>
        <v>8.17565625</v>
      </c>
      <c r="CP255" s="1" t="n">
        <f aca="false">F255/CO255*100</f>
        <v>108.859762786627</v>
      </c>
    </row>
    <row r="256" customFormat="false" ht="12.5" hidden="false" customHeight="false" outlineLevel="0" collapsed="false">
      <c r="A256" s="0" t="n">
        <v>255</v>
      </c>
      <c r="B256" s="15" t="s">
        <v>85</v>
      </c>
      <c r="C256" s="16" t="s">
        <v>86</v>
      </c>
      <c r="D256" s="0" t="s">
        <v>149</v>
      </c>
      <c r="E256" s="0" t="n">
        <v>7.6</v>
      </c>
      <c r="F256" s="0" t="n">
        <v>9.3</v>
      </c>
      <c r="G256" s="0" t="n">
        <v>1.6</v>
      </c>
      <c r="H256" s="0" t="n">
        <v>7</v>
      </c>
      <c r="I256" s="0" t="n">
        <v>1.9</v>
      </c>
      <c r="J256" s="0" t="n">
        <v>6.72</v>
      </c>
      <c r="K256" s="0" t="n">
        <v>0.144</v>
      </c>
      <c r="L256" s="0" t="n">
        <v>3.9</v>
      </c>
      <c r="M256" s="0" t="n">
        <v>24.6</v>
      </c>
      <c r="N256" s="0" t="n">
        <v>0</v>
      </c>
      <c r="O256" s="0" t="n">
        <v>569</v>
      </c>
      <c r="P256" s="0" t="n">
        <v>440000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V256" s="0" t="n">
        <v>0</v>
      </c>
      <c r="AC256" s="0" t="n">
        <v>6.595</v>
      </c>
      <c r="AD256" s="0" t="n">
        <v>0.198</v>
      </c>
      <c r="AE256" s="0" t="n">
        <v>6.145</v>
      </c>
      <c r="AF256" s="0" t="n">
        <v>0.132</v>
      </c>
      <c r="AG256" s="0" t="n">
        <v>0.128</v>
      </c>
      <c r="AH256" s="0" t="n">
        <v>10.4</v>
      </c>
      <c r="AJ256" s="0" t="n">
        <v>4900</v>
      </c>
      <c r="AP256" s="0" t="n">
        <v>0.1</v>
      </c>
      <c r="AY256" s="0" t="n">
        <v>0</v>
      </c>
      <c r="BF256" s="0" t="n">
        <f aca="false">IF(E256&lt;11,-3.6797*E256^2+48.115*E256-53.83,280.92*EXP(-0.2027*E256))</f>
        <v>99.304528</v>
      </c>
      <c r="BG256" s="1" t="n">
        <f aca="false">32.208*LN(F256)+21.438</f>
        <v>93.2623038003278</v>
      </c>
      <c r="BH256" s="1" t="n">
        <f aca="false">IF(G256&lt;=2, -10*G256+100, 88.958*EXP(-0.0755*G256))</f>
        <v>84</v>
      </c>
      <c r="BI256" s="1" t="n">
        <f aca="false">IF(I256&lt;=100, 0.0053*(I256)^2-1.0332*I256+100.76, 122.82*EXP(-0.0092*I256))</f>
        <v>98.816053</v>
      </c>
      <c r="BJ256" s="0" t="n">
        <f aca="false">IF(P256&lt;=1000, -6.942*LN(P256)+107.59, -36.304*LN(P256)+310.72)</f>
        <v>-161.033417333992</v>
      </c>
      <c r="BK256" s="0" t="e">
        <f aca="false">BF256^0.04*BG256^0.22*BH256^0.51*BI256^0.06*BJ256^0.17</f>
        <v>#NUM!</v>
      </c>
      <c r="BL256" s="0" t="e">
        <f aca="false">IF(BK256&gt;=90, "Very Good", IF(BK256&gt;=80, "Good", IF(BK256&gt;=70, "Slightly Good", IF(BK256&gt;=60, "Average", IF(BK256&gt;=50, "Slightly Poor", IF(BK256&gt;=40, "Poor", "Very Poor"))))))</f>
        <v>#NUM!</v>
      </c>
      <c r="BM256" s="2" t="n">
        <f aca="false">IF(P256&lt;=1000, -6.942*LN(P256)+107.59, IF(AND(P256&gt;1000, P256&lt;=5213),-36.304*LN(P256)+310.72, IF(P256&gt;5213, 10)))</f>
        <v>10</v>
      </c>
      <c r="BN256" s="2" t="n">
        <f aca="false">BF256^0.04*BG256^0.22*BH256^0.51*BI256^0.06*BM256^0.17</f>
        <v>60.853589253386</v>
      </c>
      <c r="BO256" s="3" t="str">
        <f aca="false">IF(BN256&gt;=90, "Very Good", IF(BN256&gt;=80, "Good", IF(BN256&gt;=70, "Slightly Good", IF(BN256&gt;=60, "Average", IF(BN256&gt;=50, "Slightly Poor", IF(BN256&gt;=40, "Poor", "Very Poor"))))))</f>
        <v>Average</v>
      </c>
      <c r="BP256" s="2" t="n">
        <f aca="false">IF(AJ256&lt;=1000, -6.942*LN(AJ256)+107.59, IF(AND(AJ256&gt;1000, AJ256&lt;=5213),-36.304*LN(AJ256)+310.72, IF(AJ256&gt;5213, 10)))</f>
        <v>2.24525746528013</v>
      </c>
      <c r="BQ256" s="2" t="n">
        <f aca="false">BF256^0.04*BG256^0.22*BH256^0.51*BI256^0.06*BP256^0.17</f>
        <v>47.2064610979937</v>
      </c>
      <c r="BR256" s="0" t="str">
        <f aca="false">IF(BQ256&gt;=90, "Very Good", IF(BQ256&gt;=80, "Good", IF(BQ256&gt;=70, "Slightly Good", IF(BQ256&gt;=60, "Average", IF(BQ256&gt;=50, "Slightly Poor", IF(BQ256&gt;=40, "Poor", "Very Poor"))))))</f>
        <v>Poor</v>
      </c>
      <c r="BT256" s="2" t="n">
        <f aca="false">9.81*LN(AH256)+30.6</f>
        <v>53.5731149583053</v>
      </c>
      <c r="BU256" s="0" t="str">
        <f aca="false">IF(BT256&lt;30, "Clean water", IF(AND(BT256&gt;=30, BT256&lt;40), "Hypolimia", IF(AND(BT256&gt;=40,BT256&lt;50), "Mesotrophic", IF(AND(BT256&gt;=50, BT256&lt;70), "Eutrophic", IF(BT256&gt;70,"Hypertrophic")))))</f>
        <v>Eutrophic</v>
      </c>
      <c r="CM256" s="0" t="n">
        <f aca="false">IF(G256&gt;H256,1,0)</f>
        <v>0</v>
      </c>
      <c r="CO256" s="17" t="n">
        <f aca="false">14.652-0.41022*M256+0.007991*M256*M256-0.000077774*M256*M256*M256</f>
        <v>8.238604999536</v>
      </c>
      <c r="CP256" s="1" t="n">
        <f aca="false">F256/CO256*100</f>
        <v>112.883188361668</v>
      </c>
    </row>
    <row r="257" customFormat="false" ht="12.5" hidden="false" customHeight="false" outlineLevel="0" collapsed="false">
      <c r="A257" s="0" t="n">
        <v>256</v>
      </c>
      <c r="B257" s="15" t="s">
        <v>135</v>
      </c>
      <c r="C257" s="16" t="s">
        <v>136</v>
      </c>
      <c r="D257" s="0" t="s">
        <v>149</v>
      </c>
      <c r="E257" s="0" t="n">
        <v>7.7</v>
      </c>
      <c r="F257" s="0" t="n">
        <v>7</v>
      </c>
      <c r="G257" s="0" t="n">
        <v>2.3</v>
      </c>
      <c r="H257" s="0" t="n">
        <v>7.1</v>
      </c>
      <c r="I257" s="0" t="n">
        <v>13.3</v>
      </c>
      <c r="J257" s="0" t="n">
        <v>7.139</v>
      </c>
      <c r="K257" s="0" t="n">
        <v>0.139</v>
      </c>
      <c r="L257" s="0" t="n">
        <v>6.5</v>
      </c>
      <c r="M257" s="0" t="n">
        <v>25.1</v>
      </c>
      <c r="O257" s="0" t="n">
        <v>557</v>
      </c>
      <c r="BD257" s="0" t="n">
        <v>0.596</v>
      </c>
      <c r="BF257" s="0" t="n">
        <f aca="false">IF(E257&lt;11,-3.6797*E257^2+48.115*E257-53.83,280.92*EXP(-0.2027*E257))</f>
        <v>98.486087</v>
      </c>
      <c r="BG257" s="1" t="n">
        <f aca="false">32.208*LN(F257)+21.438</f>
        <v>84.1118740807735</v>
      </c>
      <c r="BH257" s="1" t="n">
        <f aca="false">IF(G257&lt;=2, -10*G257+100, 88.958*EXP(-0.0755*G257))</f>
        <v>74.7772988969374</v>
      </c>
      <c r="BI257" s="1" t="n">
        <f aca="false">IF(I257&lt;=100, 0.0053*(I257)^2-1.0332*I257+100.76, 122.82*EXP(-0.0092*I257))</f>
        <v>87.955957</v>
      </c>
      <c r="BJ257" s="0" t="e">
        <f aca="false">IF(P257&lt;=1000, -6.942*LN(P257)+107.59, -36.304*LN(P257)+310.72)</f>
        <v>#VALUE!</v>
      </c>
      <c r="BK257" s="0" t="e">
        <f aca="false">BF257^0.04*BG257^0.22*BH257^0.51*BI257^0.06*BJ257^0.17</f>
        <v>#VALUE!</v>
      </c>
      <c r="BL257" s="0" t="e">
        <f aca="false">IF(BK257&gt;=90, "Very Good", IF(BK257&gt;=80, "Good", IF(BK257&gt;=70, "Slightly Good", IF(BK257&gt;=60, "Average", IF(BK257&gt;=50, "Slightly Poor", IF(BK257&gt;=40, "Poor", "Very Poor"))))))</f>
        <v>#VALUE!</v>
      </c>
      <c r="BM257" s="2" t="e">
        <f aca="false">IF(P257&lt;=1000, -6.942*LN(P257)+107.59, IF(AND(P257&gt;1000, P257&lt;=5213),-36.304*LN(P257)+310.72, IF(P257&gt;5213, 10)))</f>
        <v>#VALUE!</v>
      </c>
      <c r="BN257" s="2" t="e">
        <f aca="false">BF257^0.04*BG257^0.22*BH257^0.51*BI257^0.06*BM257^0.17</f>
        <v>#VALUE!</v>
      </c>
      <c r="BO257" s="3" t="e">
        <f aca="false">IF(BN257&gt;=90, "Very Good", IF(BN257&gt;=80, "Good", IF(BN257&gt;=70, "Slightly Good", IF(BN257&gt;=60, "Average", IF(BN257&gt;=50, "Slightly Poor", IF(BN257&gt;=40, "Poor", "Very Poor"))))))</f>
        <v>#VALUE!</v>
      </c>
      <c r="BP257" s="2" t="e">
        <f aca="false">IF(AJ257&lt;=1000, -6.942*LN(AJ257)+107.59, IF(AND(AJ257&gt;1000, AJ257&lt;=5213),-36.304*LN(AJ257)+310.72, IF(AJ257&gt;5213, 10)))</f>
        <v>#VALUE!</v>
      </c>
      <c r="BQ257" s="2" t="e">
        <f aca="false">BF257^0.04*BG257^0.22*BH257^0.51*BI257^0.06*BP257^0.17</f>
        <v>#VALUE!</v>
      </c>
      <c r="BR257" s="0" t="e">
        <f aca="false">IF(BQ257&gt;=90, "Very Good", IF(BQ257&gt;=80, "Good", IF(BQ257&gt;=70, "Slightly Good", IF(BQ257&gt;=60, "Average", IF(BQ257&gt;=50, "Slightly Poor", IF(BQ257&gt;=40, "Poor", "Very Poor"))))))</f>
        <v>#VALUE!</v>
      </c>
      <c r="BT257" s="2" t="e">
        <f aca="false">9.81*LN(AH257)+30.6</f>
        <v>#VALUE!</v>
      </c>
      <c r="BU257" s="0" t="e">
        <f aca="false">IF(BT257&lt;30, "Clean water", IF(AND(BT257&gt;=30, BT257&lt;40), "Hypolimia", IF(AND(BT257&gt;=40,BT257&lt;50), "Mesotrophic", IF(AND(BT257&gt;=50, BT257&lt;70), "Eutrophic", IF(BT257&gt;70,"Hypertrophic")))))</f>
        <v>#VALUE!</v>
      </c>
      <c r="CM257" s="0" t="n">
        <f aca="false">IF(G257&gt;H257,1,0)</f>
        <v>0</v>
      </c>
      <c r="CO257" s="17" t="n">
        <f aca="false">14.652-0.41022*M257+0.007991*M257*M257-0.000077774*M257*M257*M257</f>
        <v>8.160028126726</v>
      </c>
      <c r="CP257" s="1" t="n">
        <f aca="false">F257/CO257*100</f>
        <v>85.7840180363272</v>
      </c>
    </row>
    <row r="258" customFormat="false" ht="12.5" hidden="false" customHeight="false" outlineLevel="0" collapsed="false">
      <c r="A258" s="0" t="n">
        <v>257</v>
      </c>
      <c r="B258" s="15" t="s">
        <v>87</v>
      </c>
      <c r="C258" s="16" t="s">
        <v>88</v>
      </c>
      <c r="D258" s="0" t="s">
        <v>149</v>
      </c>
      <c r="E258" s="0" t="n">
        <v>7.7</v>
      </c>
      <c r="F258" s="0" t="n">
        <v>6.1</v>
      </c>
      <c r="G258" s="0" t="n">
        <v>2</v>
      </c>
      <c r="H258" s="0" t="n">
        <v>5.1</v>
      </c>
      <c r="I258" s="0" t="n">
        <v>20.2</v>
      </c>
      <c r="J258" s="0" t="n">
        <v>3.513</v>
      </c>
      <c r="K258" s="0" t="n">
        <v>0.081</v>
      </c>
      <c r="L258" s="0" t="n">
        <v>2.5</v>
      </c>
      <c r="M258" s="0" t="n">
        <v>23.4</v>
      </c>
      <c r="N258" s="0" t="n">
        <v>0</v>
      </c>
      <c r="O258" s="0" t="n">
        <v>287</v>
      </c>
      <c r="P258" s="0" t="n">
        <v>8500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0</v>
      </c>
      <c r="AC258" s="0" t="n">
        <v>3.409</v>
      </c>
      <c r="AD258" s="0" t="n">
        <v>0.315</v>
      </c>
      <c r="AE258" s="0" t="n">
        <v>3.027</v>
      </c>
      <c r="AF258" s="0" t="n">
        <v>0.062</v>
      </c>
      <c r="AG258" s="0" t="n">
        <v>0.048</v>
      </c>
      <c r="AH258" s="0" t="n">
        <v>13.7</v>
      </c>
      <c r="AJ258" s="0" t="n">
        <v>390</v>
      </c>
      <c r="AP258" s="0" t="n">
        <v>0</v>
      </c>
      <c r="AY258" s="0" t="n">
        <v>0</v>
      </c>
      <c r="BF258" s="0" t="n">
        <f aca="false">IF(E258&lt;11,-3.6797*E258^2+48.115*E258-53.83,280.92*EXP(-0.2027*E258))</f>
        <v>98.486087</v>
      </c>
      <c r="BG258" s="1" t="n">
        <f aca="false">32.208*LN(F258)+21.438</f>
        <v>79.6793647421418</v>
      </c>
      <c r="BH258" s="1" t="n">
        <f aca="false">IF(G258&lt;=2, -10*G258+100, 88.958*EXP(-0.0755*G258))</f>
        <v>80</v>
      </c>
      <c r="BI258" s="1" t="n">
        <f aca="false">IF(I258&lt;=100, 0.0053*(I258)^2-1.0332*I258+100.76, 122.82*EXP(-0.0092*I258))</f>
        <v>82.051972</v>
      </c>
      <c r="BJ258" s="0" t="n">
        <f aca="false">IF(P258&lt;=1000, -6.942*LN(P258)+107.59, -36.304*LN(P258)+310.72)</f>
        <v>-17.7521096477361</v>
      </c>
      <c r="BK258" s="0" t="e">
        <f aca="false">BF258^0.04*BG258^0.22*BH258^0.51*BI258^0.06*BJ258^0.17</f>
        <v>#NUM!</v>
      </c>
      <c r="BL258" s="0" t="e">
        <f aca="false">IF(BK258&gt;=90, "Very Good", IF(BK258&gt;=80, "Good", IF(BK258&gt;=70, "Slightly Good", IF(BK258&gt;=60, "Average", IF(BK258&gt;=50, "Slightly Poor", IF(BK258&gt;=40, "Poor", "Very Poor"))))))</f>
        <v>#NUM!</v>
      </c>
      <c r="BM258" s="2" t="n">
        <f aca="false">IF(P258&lt;=1000, -6.942*LN(P258)+107.59, IF(AND(P258&gt;1000, P258&lt;=5213),-36.304*LN(P258)+310.72, IF(P258&gt;5213, 10)))</f>
        <v>10</v>
      </c>
      <c r="BN258" s="2" t="n">
        <f aca="false">BF258^0.04*BG258^0.22*BH258^0.51*BI258^0.06*BM258^0.17</f>
        <v>56.6829337346752</v>
      </c>
      <c r="BO258" s="3" t="str">
        <f aca="false">IF(BN258&gt;=90, "Very Good", IF(BN258&gt;=80, "Good", IF(BN258&gt;=70, "Slightly Good", IF(BN258&gt;=60, "Average", IF(BN258&gt;=50, "Slightly Poor", IF(BN258&gt;=40, "Poor", "Very Poor"))))))</f>
        <v>Slightly Poor</v>
      </c>
      <c r="BP258" s="2" t="n">
        <f aca="false">IF(AJ258&lt;=1000, -6.942*LN(AJ258)+107.59, IF(AND(AJ258&gt;1000, AJ258&lt;=5213),-36.304*LN(AJ258)+310.72, IF(AJ258&gt;5213, 10)))</f>
        <v>66.1730093370033</v>
      </c>
      <c r="BQ258" s="2" t="n">
        <f aca="false">BF258^0.04*BG258^0.22*BH258^0.51*BI258^0.06*BP258^0.17</f>
        <v>78.1570340988828</v>
      </c>
      <c r="BR258" s="0" t="str">
        <f aca="false">IF(BQ258&gt;=90, "Very Good", IF(BQ258&gt;=80, "Good", IF(BQ258&gt;=70, "Slightly Good", IF(BQ258&gt;=60, "Average", IF(BQ258&gt;=50, "Slightly Poor", IF(BQ258&gt;=40, "Poor", "Very Poor"))))))</f>
        <v>Slightly Good</v>
      </c>
      <c r="BT258" s="2" t="n">
        <f aca="false">9.81*LN(AH258)+30.6</f>
        <v>56.2766531201023</v>
      </c>
      <c r="BU258" s="0" t="str">
        <f aca="false">IF(BT258&lt;30, "Clean water", IF(AND(BT258&gt;=30, BT258&lt;40), "Hypolimia", IF(AND(BT258&gt;=40,BT258&lt;50), "Mesotrophic", IF(AND(BT258&gt;=50, BT258&lt;70), "Eutrophic", IF(BT258&gt;70,"Hypertrophic")))))</f>
        <v>Eutrophic</v>
      </c>
      <c r="CM258" s="0" t="n">
        <f aca="false">IF(G258&gt;H258,1,0)</f>
        <v>0</v>
      </c>
      <c r="CO258" s="17" t="n">
        <f aca="false">14.652-0.41022*M258+0.007991*M258*M258-0.000077774*M258*M258*M258</f>
        <v>8.431893164304</v>
      </c>
      <c r="CP258" s="1" t="n">
        <f aca="false">F258/CO258*100</f>
        <v>72.3443701329619</v>
      </c>
    </row>
    <row r="259" customFormat="false" ht="12.5" hidden="false" customHeight="false" outlineLevel="0" collapsed="false">
      <c r="A259" s="0" t="n">
        <v>258</v>
      </c>
      <c r="B259" s="15" t="s">
        <v>89</v>
      </c>
      <c r="C259" s="16" t="s">
        <v>90</v>
      </c>
      <c r="D259" s="0" t="s">
        <v>149</v>
      </c>
      <c r="E259" s="0" t="n">
        <v>7.5</v>
      </c>
      <c r="F259" s="0" t="n">
        <v>3.3</v>
      </c>
      <c r="G259" s="0" t="n">
        <v>1.4</v>
      </c>
      <c r="H259" s="0" t="n">
        <v>4.4</v>
      </c>
      <c r="I259" s="0" t="n">
        <v>4.5</v>
      </c>
      <c r="J259" s="0" t="n">
        <v>1.758</v>
      </c>
      <c r="K259" s="0" t="n">
        <v>0.077</v>
      </c>
      <c r="L259" s="0" t="n">
        <v>2.5</v>
      </c>
      <c r="M259" s="0" t="n">
        <v>25.6</v>
      </c>
      <c r="N259" s="0" t="n">
        <v>0</v>
      </c>
      <c r="O259" s="0" t="n">
        <v>311</v>
      </c>
      <c r="P259" s="0" t="n">
        <v>8000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V259" s="0" t="n">
        <v>0</v>
      </c>
      <c r="AC259" s="0" t="n">
        <v>1.689</v>
      </c>
      <c r="AD259" s="0" t="n">
        <v>0.585</v>
      </c>
      <c r="AE259" s="0" t="n">
        <v>0.854</v>
      </c>
      <c r="AF259" s="0" t="n">
        <v>0.071</v>
      </c>
      <c r="AG259" s="0" t="n">
        <v>0.052</v>
      </c>
      <c r="AH259" s="0" t="n">
        <v>16.6</v>
      </c>
      <c r="AJ259" s="0" t="n">
        <v>2300</v>
      </c>
      <c r="AP259" s="0" t="n">
        <v>0</v>
      </c>
      <c r="AY259" s="0" t="n">
        <v>0</v>
      </c>
      <c r="BF259" s="0" t="n">
        <f aca="false">IF(E259&lt;11,-3.6797*E259^2+48.115*E259-53.83,280.92*EXP(-0.2027*E259))</f>
        <v>100.049375</v>
      </c>
      <c r="BG259" s="1" t="n">
        <f aca="false">32.208*LN(F259)+21.438</f>
        <v>59.8918548645602</v>
      </c>
      <c r="BH259" s="1" t="n">
        <f aca="false">IF(G259&lt;=2, -10*G259+100, 88.958*EXP(-0.0755*G259))</f>
        <v>86</v>
      </c>
      <c r="BI259" s="1" t="n">
        <f aca="false">IF(I259&lt;=100, 0.0053*(I259)^2-1.0332*I259+100.76, 122.82*EXP(-0.0092*I259))</f>
        <v>96.217925</v>
      </c>
      <c r="BJ259" s="0" t="n">
        <f aca="false">IF(P259&lt;=1000, -6.942*LN(P259)+107.59, -36.304*LN(P259)+310.72)</f>
        <v>-15.5511933773122</v>
      </c>
      <c r="BK259" s="0" t="e">
        <f aca="false">BF259^0.04*BG259^0.22*BH259^0.51*BI259^0.06*BJ259^0.17</f>
        <v>#NUM!</v>
      </c>
      <c r="BL259" s="0" t="e">
        <f aca="false">IF(BK259&gt;=90, "Very Good", IF(BK259&gt;=80, "Good", IF(BK259&gt;=70, "Slightly Good", IF(BK259&gt;=60, "Average", IF(BK259&gt;=50, "Slightly Poor", IF(BK259&gt;=40, "Poor", "Very Poor"))))))</f>
        <v>#NUM!</v>
      </c>
      <c r="BM259" s="2" t="n">
        <f aca="false">IF(P259&lt;=1000, -6.942*LN(P259)+107.59, IF(AND(P259&gt;1000, P259&lt;=5213),-36.304*LN(P259)+310.72, IF(P259&gt;5213, 10)))</f>
        <v>10</v>
      </c>
      <c r="BN259" s="2" t="n">
        <f aca="false">BF259^0.04*BG259^0.22*BH259^0.51*BI259^0.06*BM259^0.17</f>
        <v>55.7980539568154</v>
      </c>
      <c r="BO259" s="3" t="str">
        <f aca="false">IF(BN259&gt;=90, "Very Good", IF(BN259&gt;=80, "Good", IF(BN259&gt;=70, "Slightly Good", IF(BN259&gt;=60, "Average", IF(BN259&gt;=50, "Slightly Poor", IF(BN259&gt;=40, "Poor", "Very Poor"))))))</f>
        <v>Slightly Poor</v>
      </c>
      <c r="BP259" s="2" t="n">
        <f aca="false">IF(AJ259&lt;=1000, -6.942*LN(AJ259)+107.59, IF(AND(AJ259&gt;1000, AJ259&lt;=5213),-36.304*LN(AJ259)+310.72, IF(AJ259&gt;5213, 10)))</f>
        <v>29.7029195527965</v>
      </c>
      <c r="BQ259" s="2" t="n">
        <f aca="false">BF259^0.04*BG259^0.22*BH259^0.51*BI259^0.06*BP259^0.17</f>
        <v>67.1420977753058</v>
      </c>
      <c r="BR259" s="0" t="str">
        <f aca="false">IF(BQ259&gt;=90, "Very Good", IF(BQ259&gt;=80, "Good", IF(BQ259&gt;=70, "Slightly Good", IF(BQ259&gt;=60, "Average", IF(BQ259&gt;=50, "Slightly Poor", IF(BQ259&gt;=40, "Poor", "Very Poor"))))))</f>
        <v>Average</v>
      </c>
      <c r="BT259" s="2" t="n">
        <f aca="false">9.81*LN(AH259)+30.6</f>
        <v>58.1602404415061</v>
      </c>
      <c r="BU259" s="0" t="str">
        <f aca="false">IF(BT259&lt;30, "Clean water", IF(AND(BT259&gt;=30, BT259&lt;40), "Hypolimia", IF(AND(BT259&gt;=40,BT259&lt;50), "Mesotrophic", IF(AND(BT259&gt;=50, BT259&lt;70), "Eutrophic", IF(BT259&gt;70,"Hypertrophic")))))</f>
        <v>Eutrophic</v>
      </c>
      <c r="CM259" s="0" t="n">
        <f aca="false">IF(G259&gt;H259,1,0)</f>
        <v>0</v>
      </c>
      <c r="CO259" s="17" t="n">
        <f aca="false">14.652-0.41022*M259+0.007991*M259*M259-0.000077774*M259*M259*M259</f>
        <v>8.082518562816</v>
      </c>
      <c r="CP259" s="1" t="n">
        <f aca="false">F259/CO259*100</f>
        <v>40.8288576679774</v>
      </c>
    </row>
    <row r="260" customFormat="false" ht="12.5" hidden="false" customHeight="false" outlineLevel="0" collapsed="false">
      <c r="A260" s="0" t="n">
        <v>259</v>
      </c>
      <c r="B260" s="15" t="s">
        <v>91</v>
      </c>
      <c r="C260" s="16" t="s">
        <v>92</v>
      </c>
      <c r="D260" s="0" t="s">
        <v>149</v>
      </c>
      <c r="E260" s="0" t="n">
        <v>7.7</v>
      </c>
      <c r="F260" s="0" t="n">
        <v>9.9</v>
      </c>
      <c r="G260" s="0" t="n">
        <v>3.3</v>
      </c>
      <c r="H260" s="0" t="n">
        <v>3.4</v>
      </c>
      <c r="I260" s="0" t="n">
        <v>2.1</v>
      </c>
      <c r="J260" s="0" t="n">
        <v>5.217</v>
      </c>
      <c r="K260" s="0" t="n">
        <v>0.074</v>
      </c>
      <c r="L260" s="0" t="n">
        <v>1.7</v>
      </c>
      <c r="M260" s="0" t="n">
        <v>25.4</v>
      </c>
      <c r="N260" s="0" t="n">
        <v>0</v>
      </c>
      <c r="O260" s="0" t="n">
        <v>479</v>
      </c>
      <c r="P260" s="0" t="n">
        <v>190000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V260" s="0" t="n">
        <v>0</v>
      </c>
      <c r="AC260" s="0" t="n">
        <v>4.994</v>
      </c>
      <c r="AD260" s="0" t="n">
        <v>0.668</v>
      </c>
      <c r="AE260" s="0" t="n">
        <v>4.325</v>
      </c>
      <c r="AF260" s="0" t="n">
        <v>0.067</v>
      </c>
      <c r="AG260" s="0" t="n">
        <v>0.043</v>
      </c>
      <c r="AH260" s="0" t="n">
        <v>2.8</v>
      </c>
      <c r="AJ260" s="0" t="n">
        <v>18000</v>
      </c>
      <c r="AP260" s="0" t="n">
        <v>0.1</v>
      </c>
      <c r="AY260" s="0" t="n">
        <v>0</v>
      </c>
      <c r="BF260" s="0" t="n">
        <f aca="false">IF(E260&lt;11,-3.6797*E260^2+48.115*E260-53.83,280.92*EXP(-0.2027*E260))</f>
        <v>98.486087</v>
      </c>
      <c r="BG260" s="1" t="n">
        <f aca="false">32.208*LN(F260)+21.438</f>
        <v>95.2759594579826</v>
      </c>
      <c r="BH260" s="1" t="n">
        <f aca="false">IF(G260&lt;=2, -10*G260+100, 88.958*EXP(-0.0755*G260))</f>
        <v>69.3394735712124</v>
      </c>
      <c r="BI260" s="1" t="n">
        <f aca="false">IF(I260&lt;=100, 0.0053*(I260)^2-1.0332*I260+100.76, 122.82*EXP(-0.0092*I260))</f>
        <v>98.613653</v>
      </c>
      <c r="BJ260" s="0" t="n">
        <f aca="false">IF(P260&lt;=1000, -6.942*LN(P260)+107.59, -36.304*LN(P260)+310.72)</f>
        <v>-130.547109563882</v>
      </c>
      <c r="BK260" s="0" t="e">
        <f aca="false">BF260^0.04*BG260^0.22*BH260^0.51*BI260^0.06*BJ260^0.17</f>
        <v>#NUM!</v>
      </c>
      <c r="BL260" s="0" t="e">
        <f aca="false">IF(BK260&gt;=90, "Very Good", IF(BK260&gt;=80, "Good", IF(BK260&gt;=70, "Slightly Good", IF(BK260&gt;=60, "Average", IF(BK260&gt;=50, "Slightly Poor", IF(BK260&gt;=40, "Poor", "Very Poor"))))))</f>
        <v>#NUM!</v>
      </c>
      <c r="BM260" s="2" t="n">
        <f aca="false">IF(P260&lt;=1000, -6.942*LN(P260)+107.59, IF(AND(P260&gt;1000, P260&lt;=5213),-36.304*LN(P260)+310.72, IF(P260&gt;5213, 10)))</f>
        <v>10</v>
      </c>
      <c r="BN260" s="2" t="n">
        <f aca="false">BF260^0.04*BG260^0.22*BH260^0.51*BI260^0.06*BM260^0.17</f>
        <v>55.4175888697568</v>
      </c>
      <c r="BO260" s="3" t="str">
        <f aca="false">IF(BN260&gt;=90, "Very Good", IF(BN260&gt;=80, "Good", IF(BN260&gt;=70, "Slightly Good", IF(BN260&gt;=60, "Average", IF(BN260&gt;=50, "Slightly Poor", IF(BN260&gt;=40, "Poor", "Very Poor"))))))</f>
        <v>Slightly Poor</v>
      </c>
      <c r="BP260" s="2" t="n">
        <f aca="false">IF(AJ260&lt;=1000, -6.942*LN(AJ260)+107.59, IF(AND(AJ260&gt;1000, AJ260&lt;=5213),-36.304*LN(AJ260)+310.72, IF(AJ260&gt;5213, 10)))</f>
        <v>10</v>
      </c>
      <c r="BQ260" s="2" t="n">
        <f aca="false">BF260^0.04*BG260^0.22*BH260^0.51*BI260^0.06*BP260^0.17</f>
        <v>55.4175888697568</v>
      </c>
      <c r="BR260" s="0" t="str">
        <f aca="false">IF(BQ260&gt;=90, "Very Good", IF(BQ260&gt;=80, "Good", IF(BQ260&gt;=70, "Slightly Good", IF(BQ260&gt;=60, "Average", IF(BQ260&gt;=50, "Slightly Poor", IF(BQ260&gt;=40, "Poor", "Very Poor"))))))</f>
        <v>Slightly Poor</v>
      </c>
      <c r="BT260" s="2" t="n">
        <f aca="false">9.81*LN(AH260)+30.6</f>
        <v>40.7005664825472</v>
      </c>
      <c r="BU260" s="0" t="str">
        <f aca="false">IF(BT260&lt;30, "Clean water", IF(AND(BT260&gt;=30, BT260&lt;40), "Hypolimia", IF(AND(BT260&gt;=40,BT260&lt;50), "Mesotrophic", IF(AND(BT260&gt;=50, BT260&lt;70), "Eutrophic", IF(BT260&gt;70,"Hypertrophic")))))</f>
        <v>Mesotrophic</v>
      </c>
      <c r="CM260" s="0" t="n">
        <f aca="false">IF(G260&gt;H260,1,0)</f>
        <v>0</v>
      </c>
      <c r="CO260" s="17" t="n">
        <f aca="false">14.652-0.41022*M260+0.007991*M260*M260-0.000077774*M260*M260*M260</f>
        <v>8.113398044464</v>
      </c>
      <c r="CP260" s="1" t="n">
        <f aca="false">F260/CO260*100</f>
        <v>122.020390787496</v>
      </c>
    </row>
    <row r="261" customFormat="false" ht="12.5" hidden="false" customHeight="false" outlineLevel="0" collapsed="false">
      <c r="A261" s="0" t="n">
        <v>260</v>
      </c>
      <c r="B261" s="15" t="s">
        <v>137</v>
      </c>
      <c r="C261" s="16" t="s">
        <v>138</v>
      </c>
      <c r="D261" s="0" t="s">
        <v>149</v>
      </c>
      <c r="E261" s="0" t="n">
        <v>7.7</v>
      </c>
      <c r="F261" s="0" t="n">
        <v>7.2</v>
      </c>
      <c r="G261" s="0" t="n">
        <v>4.2</v>
      </c>
      <c r="H261" s="0" t="n">
        <v>8.8</v>
      </c>
      <c r="I261" s="0" t="n">
        <v>9.4</v>
      </c>
      <c r="J261" s="0" t="n">
        <v>6.939</v>
      </c>
      <c r="K261" s="0" t="n">
        <v>0.089</v>
      </c>
      <c r="L261" s="0" t="n">
        <v>7.5</v>
      </c>
      <c r="M261" s="0" t="n">
        <v>26.8</v>
      </c>
      <c r="O261" s="0" t="n">
        <v>588</v>
      </c>
      <c r="BD261" s="0" t="n">
        <v>4.971</v>
      </c>
      <c r="BF261" s="0" t="n">
        <f aca="false">IF(E261&lt;11,-3.6797*E261^2+48.115*E261-53.83,280.92*EXP(-0.2027*E261))</f>
        <v>98.486087</v>
      </c>
      <c r="BG261" s="1" t="n">
        <f aca="false">32.208*LN(F261)+21.438</f>
        <v>85.0192016861169</v>
      </c>
      <c r="BH261" s="1" t="n">
        <f aca="false">IF(G261&lt;=2, -10*G261+100, 88.958*EXP(-0.0755*G261))</f>
        <v>64.7843685536842</v>
      </c>
      <c r="BI261" s="1" t="n">
        <f aca="false">IF(I261&lt;=100, 0.0053*(I261)^2-1.0332*I261+100.76, 122.82*EXP(-0.0092*I261))</f>
        <v>91.516228</v>
      </c>
      <c r="BJ261" s="0" t="e">
        <f aca="false">IF(P261&lt;=1000, -6.942*LN(P261)+107.59, -36.304*LN(P261)+310.72)</f>
        <v>#VALUE!</v>
      </c>
      <c r="BK261" s="0" t="e">
        <f aca="false">BF261^0.04*BG261^0.22*BH261^0.51*BI261^0.06*BJ261^0.17</f>
        <v>#VALUE!</v>
      </c>
      <c r="BL261" s="0" t="e">
        <f aca="false">IF(BK261&gt;=90, "Very Good", IF(BK261&gt;=80, "Good", IF(BK261&gt;=70, "Slightly Good", IF(BK261&gt;=60, "Average", IF(BK261&gt;=50, "Slightly Poor", IF(BK261&gt;=40, "Poor", "Very Poor"))))))</f>
        <v>#VALUE!</v>
      </c>
      <c r="BM261" s="2" t="e">
        <f aca="false">IF(P261&lt;=1000, -6.942*LN(P261)+107.59, IF(AND(P261&gt;1000, P261&lt;=5213),-36.304*LN(P261)+310.72, IF(P261&gt;5213, 10)))</f>
        <v>#VALUE!</v>
      </c>
      <c r="BN261" s="2" t="e">
        <f aca="false">BF261^0.04*BG261^0.22*BH261^0.51*BI261^0.06*BM261^0.17</f>
        <v>#VALUE!</v>
      </c>
      <c r="BO261" s="3" t="e">
        <f aca="false">IF(BN261&gt;=90, "Very Good", IF(BN261&gt;=80, "Good", IF(BN261&gt;=70, "Slightly Good", IF(BN261&gt;=60, "Average", IF(BN261&gt;=50, "Slightly Poor", IF(BN261&gt;=40, "Poor", "Very Poor"))))))</f>
        <v>#VALUE!</v>
      </c>
      <c r="BP261" s="2" t="e">
        <f aca="false">IF(AJ261&lt;=1000, -6.942*LN(AJ261)+107.59, IF(AND(AJ261&gt;1000, AJ261&lt;=5213),-36.304*LN(AJ261)+310.72, IF(AJ261&gt;5213, 10)))</f>
        <v>#VALUE!</v>
      </c>
      <c r="BQ261" s="2" t="e">
        <f aca="false">BF261^0.04*BG261^0.22*BH261^0.51*BI261^0.06*BP261^0.17</f>
        <v>#VALUE!</v>
      </c>
      <c r="BR261" s="0" t="e">
        <f aca="false">IF(BQ261&gt;=90, "Very Good", IF(BQ261&gt;=80, "Good", IF(BQ261&gt;=70, "Slightly Good", IF(BQ261&gt;=60, "Average", IF(BQ261&gt;=50, "Slightly Poor", IF(BQ261&gt;=40, "Poor", "Very Poor"))))))</f>
        <v>#VALUE!</v>
      </c>
      <c r="BT261" s="2" t="e">
        <f aca="false">9.81*LN(AH261)+30.6</f>
        <v>#VALUE!</v>
      </c>
      <c r="BU261" s="0" t="e">
        <f aca="false">IF(BT261&lt;30, "Clean water", IF(AND(BT261&gt;=30, BT261&lt;40), "Hypolimia", IF(AND(BT261&gt;=40,BT261&lt;50), "Mesotrophic", IF(AND(BT261&gt;=50, BT261&lt;70), "Eutrophic", IF(BT261&gt;70,"Hypertrophic")))))</f>
        <v>#VALUE!</v>
      </c>
      <c r="CM261" s="0" t="n">
        <f aca="false">IF(G261&gt;H261,1,0)</f>
        <v>0</v>
      </c>
      <c r="CO261" s="17" t="n">
        <f aca="false">14.652-0.41022*M261+0.007991*M261*M261-0.000077774*M261*M261*M261</f>
        <v>7.900501180032</v>
      </c>
      <c r="CP261" s="1" t="n">
        <f aca="false">F261/CO261*100</f>
        <v>91.1334589531804</v>
      </c>
    </row>
    <row r="262" customFormat="false" ht="12.5" hidden="false" customHeight="false" outlineLevel="0" collapsed="false">
      <c r="A262" s="0" t="n">
        <v>261</v>
      </c>
      <c r="B262" s="15" t="s">
        <v>93</v>
      </c>
      <c r="C262" s="16" t="s">
        <v>94</v>
      </c>
      <c r="D262" s="0" t="s">
        <v>149</v>
      </c>
      <c r="E262" s="0" t="n">
        <v>7.7</v>
      </c>
      <c r="F262" s="0" t="n">
        <v>8.9</v>
      </c>
      <c r="G262" s="0" t="n">
        <v>1.9</v>
      </c>
      <c r="H262" s="0" t="n">
        <v>6.6</v>
      </c>
      <c r="I262" s="0" t="n">
        <v>5.1</v>
      </c>
      <c r="J262" s="0" t="n">
        <v>8.378</v>
      </c>
      <c r="K262" s="0" t="n">
        <v>0.115</v>
      </c>
      <c r="L262" s="0" t="n">
        <v>5.8</v>
      </c>
      <c r="M262" s="0" t="n">
        <v>25.1</v>
      </c>
      <c r="N262" s="0" t="n">
        <v>0</v>
      </c>
      <c r="O262" s="0" t="n">
        <v>669</v>
      </c>
      <c r="P262" s="0" t="n">
        <v>27000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V262" s="0" t="n">
        <v>0</v>
      </c>
      <c r="AC262" s="0" t="n">
        <v>8.18</v>
      </c>
      <c r="AD262" s="0" t="n">
        <v>0.229</v>
      </c>
      <c r="AE262" s="0" t="n">
        <v>6.725</v>
      </c>
      <c r="AF262" s="0" t="n">
        <v>0.073</v>
      </c>
      <c r="AG262" s="0" t="n">
        <v>0.034</v>
      </c>
      <c r="AH262" s="0" t="n">
        <v>11</v>
      </c>
      <c r="AJ262" s="0" t="n">
        <v>9700</v>
      </c>
      <c r="AP262" s="0" t="n">
        <v>0</v>
      </c>
      <c r="AY262" s="0" t="n">
        <v>0</v>
      </c>
      <c r="BD262" s="0" t="n">
        <v>2.719</v>
      </c>
      <c r="BF262" s="0" t="n">
        <f aca="false">IF(E262&lt;11,-3.6797*E262^2+48.115*E262-53.83,280.92*EXP(-0.2027*E262))</f>
        <v>98.486087</v>
      </c>
      <c r="BG262" s="1" t="n">
        <f aca="false">32.208*LN(F262)+21.438</f>
        <v>91.8463395211805</v>
      </c>
      <c r="BH262" s="1" t="n">
        <f aca="false">IF(G262&lt;=2, -10*G262+100, 88.958*EXP(-0.0755*G262))</f>
        <v>81</v>
      </c>
      <c r="BI262" s="1" t="n">
        <f aca="false">IF(I262&lt;=100, 0.0053*(I262)^2-1.0332*I262+100.76, 122.82*EXP(-0.0092*I262))</f>
        <v>95.628533</v>
      </c>
      <c r="BJ262" s="0" t="n">
        <f aca="false">IF(P262&lt;=1000, -6.942*LN(P262)+107.59, -36.304*LN(P262)+310.72)</f>
        <v>-59.7112092315887</v>
      </c>
      <c r="BK262" s="0" t="e">
        <f aca="false">BF262^0.04*BG262^0.22*BH262^0.51*BI262^0.06*BJ262^0.17</f>
        <v>#NUM!</v>
      </c>
      <c r="BL262" s="0" t="e">
        <f aca="false">IF(BK262&gt;=90, "Very Good", IF(BK262&gt;=80, "Good", IF(BK262&gt;=70, "Slightly Good", IF(BK262&gt;=60, "Average", IF(BK262&gt;=50, "Slightly Poor", IF(BK262&gt;=40, "Poor", "Very Poor"))))))</f>
        <v>#NUM!</v>
      </c>
      <c r="BM262" s="2" t="n">
        <f aca="false">IF(P262&lt;=1000, -6.942*LN(P262)+107.59, IF(AND(P262&gt;1000, P262&lt;=5213),-36.304*LN(P262)+310.72, IF(P262&gt;5213, 10)))</f>
        <v>10</v>
      </c>
      <c r="BN262" s="2" t="n">
        <f aca="false">BF262^0.04*BG262^0.22*BH262^0.51*BI262^0.06*BM262^0.17</f>
        <v>59.3979165786347</v>
      </c>
      <c r="BO262" s="3" t="str">
        <f aca="false">IF(BN262&gt;=90, "Very Good", IF(BN262&gt;=80, "Good", IF(BN262&gt;=70, "Slightly Good", IF(BN262&gt;=60, "Average", IF(BN262&gt;=50, "Slightly Poor", IF(BN262&gt;=40, "Poor", "Very Poor"))))))</f>
        <v>Slightly Poor</v>
      </c>
      <c r="BP262" s="2" t="n">
        <f aca="false">IF(AJ262&lt;=1000, -6.942*LN(AJ262)+107.59, IF(AND(AJ262&gt;1000, AJ262&lt;=5213),-36.304*LN(AJ262)+310.72, IF(AJ262&gt;5213, 10)))</f>
        <v>10</v>
      </c>
      <c r="BQ262" s="2" t="n">
        <f aca="false">BF262^0.04*BG262^0.22*BH262^0.51*BI262^0.06*BP262^0.17</f>
        <v>59.3979165786347</v>
      </c>
      <c r="BR262" s="0" t="str">
        <f aca="false">IF(BQ262&gt;=90, "Very Good", IF(BQ262&gt;=80, "Good", IF(BQ262&gt;=70, "Slightly Good", IF(BQ262&gt;=60, "Average", IF(BQ262&gt;=50, "Slightly Poor", IF(BQ262&gt;=40, "Poor", "Very Poor"))))))</f>
        <v>Slightly Poor</v>
      </c>
      <c r="BT262" s="2" t="n">
        <f aca="false">9.81*LN(AH262)+30.6</f>
        <v>54.123352626152</v>
      </c>
      <c r="BU262" s="0" t="str">
        <f aca="false">IF(BT262&lt;30, "Clean water", IF(AND(BT262&gt;=30, BT262&lt;40), "Hypolimia", IF(AND(BT262&gt;=40,BT262&lt;50), "Mesotrophic", IF(AND(BT262&gt;=50, BT262&lt;70), "Eutrophic", IF(BT262&gt;70,"Hypertrophic")))))</f>
        <v>Eutrophic</v>
      </c>
      <c r="CM262" s="0" t="n">
        <f aca="false">IF(G262&gt;H262,1,0)</f>
        <v>0</v>
      </c>
      <c r="CO262" s="17" t="n">
        <f aca="false">14.652-0.41022*M262+0.007991*M262*M262-0.000077774*M262*M262*M262</f>
        <v>8.160028126726</v>
      </c>
      <c r="CP262" s="1" t="n">
        <f aca="false">F262/CO262*100</f>
        <v>109.06825150333</v>
      </c>
    </row>
    <row r="263" customFormat="false" ht="12.5" hidden="false" customHeight="false" outlineLevel="0" collapsed="false">
      <c r="A263" s="0" t="n">
        <v>262</v>
      </c>
      <c r="B263" s="15" t="s">
        <v>95</v>
      </c>
      <c r="C263" s="16" t="s">
        <v>96</v>
      </c>
      <c r="D263" s="0" t="s">
        <v>149</v>
      </c>
      <c r="E263" s="0" t="n">
        <v>7.6</v>
      </c>
      <c r="F263" s="0" t="n">
        <v>6</v>
      </c>
      <c r="G263" s="0" t="n">
        <v>1.7</v>
      </c>
      <c r="H263" s="0" t="n">
        <v>6.4</v>
      </c>
      <c r="I263" s="0" t="n">
        <v>3</v>
      </c>
      <c r="J263" s="0" t="n">
        <v>6.164</v>
      </c>
      <c r="K263" s="0" t="n">
        <v>0.074</v>
      </c>
      <c r="L263" s="0" t="n">
        <v>4.1</v>
      </c>
      <c r="M263" s="0" t="n">
        <v>26.8</v>
      </c>
      <c r="N263" s="0" t="n">
        <v>0</v>
      </c>
      <c r="O263" s="0" t="n">
        <v>569</v>
      </c>
      <c r="P263" s="0" t="n">
        <v>30000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V263" s="0" t="n">
        <v>0</v>
      </c>
      <c r="AC263" s="0" t="n">
        <v>6.052</v>
      </c>
      <c r="AD263" s="0" t="n">
        <v>0.461</v>
      </c>
      <c r="AE263" s="0" t="n">
        <v>5.177</v>
      </c>
      <c r="AF263" s="0" t="n">
        <v>0.072</v>
      </c>
      <c r="AG263" s="0" t="n">
        <v>0.054</v>
      </c>
      <c r="AH263" s="0" t="n">
        <v>11.4</v>
      </c>
      <c r="AJ263" s="0" t="n">
        <v>500</v>
      </c>
      <c r="AP263" s="0" t="n">
        <v>0</v>
      </c>
      <c r="AY263" s="0" t="n">
        <v>0</v>
      </c>
      <c r="BF263" s="0" t="n">
        <f aca="false">IF(E263&lt;11,-3.6797*E263^2+48.115*E263-53.83,280.92*EXP(-0.2027*E263))</f>
        <v>99.304528</v>
      </c>
      <c r="BG263" s="1" t="n">
        <f aca="false">32.208*LN(F263)+21.438</f>
        <v>79.1469889848972</v>
      </c>
      <c r="BH263" s="1" t="n">
        <f aca="false">IF(G263&lt;=2, -10*G263+100, 88.958*EXP(-0.0755*G263))</f>
        <v>83</v>
      </c>
      <c r="BI263" s="1" t="n">
        <f aca="false">IF(I263&lt;=100, 0.0053*(I263)^2-1.0332*I263+100.76, 122.82*EXP(-0.0092*I263))</f>
        <v>97.7081</v>
      </c>
      <c r="BJ263" s="0" t="n">
        <f aca="false">IF(P263&lt;=1000, -6.942*LN(P263)+107.59, -36.304*LN(P263)+310.72)</f>
        <v>-63.5362173920304</v>
      </c>
      <c r="BK263" s="0" t="e">
        <f aca="false">BF263^0.04*BG263^0.22*BH263^0.51*BI263^0.06*BJ263^0.17</f>
        <v>#NUM!</v>
      </c>
      <c r="BL263" s="0" t="e">
        <f aca="false">IF(BK263&gt;=90, "Very Good", IF(BK263&gt;=80, "Good", IF(BK263&gt;=70, "Slightly Good", IF(BK263&gt;=60, "Average", IF(BK263&gt;=50, "Slightly Poor", IF(BK263&gt;=40, "Poor", "Very Poor"))))))</f>
        <v>#NUM!</v>
      </c>
      <c r="BM263" s="2" t="n">
        <f aca="false">IF(P263&lt;=1000, -6.942*LN(P263)+107.59, IF(AND(P263&gt;1000, P263&lt;=5213),-36.304*LN(P263)+310.72, IF(P263&gt;5213, 10)))</f>
        <v>10</v>
      </c>
      <c r="BN263" s="2" t="n">
        <f aca="false">BF263^0.04*BG263^0.22*BH263^0.51*BI263^0.06*BM263^0.17</f>
        <v>58.2988503681899</v>
      </c>
      <c r="BO263" s="3" t="str">
        <f aca="false">IF(BN263&gt;=90, "Very Good", IF(BN263&gt;=80, "Good", IF(BN263&gt;=70, "Slightly Good", IF(BN263&gt;=60, "Average", IF(BN263&gt;=50, "Slightly Poor", IF(BN263&gt;=40, "Poor", "Very Poor"))))))</f>
        <v>Slightly Poor</v>
      </c>
      <c r="BP263" s="2" t="n">
        <f aca="false">IF(AJ263&lt;=1000, -6.942*LN(AJ263)+107.59, IF(AND(AJ263&gt;1000, AJ263&lt;=5213),-36.304*LN(AJ263)+310.72, IF(AJ263&gt;5213, 10)))</f>
        <v>64.4481905807532</v>
      </c>
      <c r="BQ263" s="2" t="n">
        <f aca="false">BF263^0.04*BG263^0.22*BH263^0.51*BI263^0.06*BP263^0.17</f>
        <v>80.0250242853362</v>
      </c>
      <c r="BR263" s="0" t="str">
        <f aca="false">IF(BQ263&gt;=90, "Very Good", IF(BQ263&gt;=80, "Good", IF(BQ263&gt;=70, "Slightly Good", IF(BQ263&gt;=60, "Average", IF(BQ263&gt;=50, "Slightly Poor", IF(BQ263&gt;=40, "Poor", "Very Poor"))))))</f>
        <v>Good</v>
      </c>
      <c r="BT263" s="2" t="n">
        <f aca="false">9.81*LN(AH263)+30.6</f>
        <v>54.4737470164784</v>
      </c>
      <c r="BU263" s="0" t="str">
        <f aca="false">IF(BT263&lt;30, "Clean water", IF(AND(BT263&gt;=30, BT263&lt;40), "Hypolimia", IF(AND(BT263&gt;=40,BT263&lt;50), "Mesotrophic", IF(AND(BT263&gt;=50, BT263&lt;70), "Eutrophic", IF(BT263&gt;70,"Hypertrophic")))))</f>
        <v>Eutrophic</v>
      </c>
      <c r="CM263" s="0" t="n">
        <f aca="false">IF(G263&gt;H263,1,0)</f>
        <v>0</v>
      </c>
      <c r="CO263" s="17" t="n">
        <f aca="false">14.652-0.41022*M263+0.007991*M263*M263-0.000077774*M263*M263*M263</f>
        <v>7.900501180032</v>
      </c>
      <c r="CP263" s="1" t="n">
        <f aca="false">F263/CO263*100</f>
        <v>75.9445491276504</v>
      </c>
    </row>
    <row r="264" customFormat="false" ht="12.5" hidden="false" customHeight="false" outlineLevel="0" collapsed="false">
      <c r="A264" s="0" t="n">
        <v>263</v>
      </c>
      <c r="B264" s="15" t="s">
        <v>97</v>
      </c>
      <c r="C264" s="16" t="s">
        <v>98</v>
      </c>
      <c r="D264" s="0" t="s">
        <v>149</v>
      </c>
      <c r="E264" s="0" t="n">
        <v>8.3</v>
      </c>
      <c r="F264" s="0" t="n">
        <v>9.1</v>
      </c>
      <c r="G264" s="0" t="n">
        <v>0.9</v>
      </c>
      <c r="H264" s="0" t="n">
        <v>3.8</v>
      </c>
      <c r="I264" s="0" t="n">
        <v>4.6</v>
      </c>
      <c r="J264" s="0" t="n">
        <v>1.886</v>
      </c>
      <c r="K264" s="0" t="n">
        <v>0.026</v>
      </c>
      <c r="L264" s="0" t="n">
        <v>2</v>
      </c>
      <c r="M264" s="0" t="n">
        <v>23.3</v>
      </c>
      <c r="N264" s="0" t="n">
        <v>0</v>
      </c>
      <c r="O264" s="0" t="n">
        <v>182</v>
      </c>
      <c r="P264" s="0" t="n">
        <v>9200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</v>
      </c>
      <c r="V264" s="0" t="n">
        <v>0</v>
      </c>
      <c r="AC264" s="0" t="n">
        <v>1.823</v>
      </c>
      <c r="AD264" s="0" t="n">
        <v>0.06</v>
      </c>
      <c r="AE264" s="0" t="n">
        <v>1.587</v>
      </c>
      <c r="AF264" s="0" t="n">
        <v>0.014</v>
      </c>
      <c r="AG264" s="0" t="n">
        <v>0.003</v>
      </c>
      <c r="AH264" s="0" t="n">
        <v>20</v>
      </c>
      <c r="AJ264" s="0" t="n">
        <v>610</v>
      </c>
      <c r="AP264" s="0" t="n">
        <v>0</v>
      </c>
      <c r="AY264" s="0" t="n">
        <v>0</v>
      </c>
      <c r="BF264" s="0" t="n">
        <f aca="false">IF(E264&lt;11,-3.6797*E264^2+48.115*E264-53.83,280.92*EXP(-0.2027*E264))</f>
        <v>92.029967</v>
      </c>
      <c r="BG264" s="1" t="n">
        <f aca="false">32.208*LN(F264)+21.438</f>
        <v>92.5621023107425</v>
      </c>
      <c r="BH264" s="1" t="n">
        <f aca="false">IF(G264&lt;=2, -10*G264+100, 88.958*EXP(-0.0755*G264))</f>
        <v>91</v>
      </c>
      <c r="BI264" s="1" t="n">
        <f aca="false">IF(I264&lt;=100, 0.0053*(I264)^2-1.0332*I264+100.76, 122.82*EXP(-0.0092*I264))</f>
        <v>96.119428</v>
      </c>
      <c r="BJ264" s="0" t="n">
        <f aca="false">IF(P264&lt;=1000, -6.942*LN(P264)+107.59, -36.304*LN(P264)+310.72)</f>
        <v>-20.6251109333</v>
      </c>
      <c r="BK264" s="0" t="e">
        <f aca="false">BF264^0.04*BG264^0.22*BH264^0.51*BI264^0.06*BJ264^0.17</f>
        <v>#NUM!</v>
      </c>
      <c r="BL264" s="0" t="e">
        <f aca="false">IF(BK264&gt;=90, "Very Good", IF(BK264&gt;=80, "Good", IF(BK264&gt;=70, "Slightly Good", IF(BK264&gt;=60, "Average", IF(BK264&gt;=50, "Slightly Poor", IF(BK264&gt;=40, "Poor", "Very Poor"))))))</f>
        <v>#NUM!</v>
      </c>
      <c r="BM264" s="2" t="n">
        <f aca="false">IF(P264&lt;=1000, -6.942*LN(P264)+107.59, IF(AND(P264&gt;1000, P264&lt;=5213),-36.304*LN(P264)+310.72, IF(P264&gt;5213, 10)))</f>
        <v>10</v>
      </c>
      <c r="BN264" s="2" t="n">
        <f aca="false">BF264^0.04*BG264^0.22*BH264^0.51*BI264^0.06*BM264^0.17</f>
        <v>62.987193430591</v>
      </c>
      <c r="BO264" s="3" t="str">
        <f aca="false">IF(BN264&gt;=90, "Very Good", IF(BN264&gt;=80, "Good", IF(BN264&gt;=70, "Slightly Good", IF(BN264&gt;=60, "Average", IF(BN264&gt;=50, "Slightly Poor", IF(BN264&gt;=40, "Poor", "Very Poor"))))))</f>
        <v>Average</v>
      </c>
      <c r="BP264" s="2" t="n">
        <f aca="false">IF(AJ264&lt;=1000, -6.942*LN(AJ264)+107.59, IF(AND(AJ264&gt;1000, AJ264&lt;=5213),-36.304*LN(AJ264)+310.72, IF(AJ264&gt;5213, 10)))</f>
        <v>63.0677679193442</v>
      </c>
      <c r="BQ264" s="2" t="n">
        <f aca="false">BF264^0.04*BG264^0.22*BH264^0.51*BI264^0.06*BP264^0.17</f>
        <v>86.1429074835246</v>
      </c>
      <c r="BR264" s="0" t="str">
        <f aca="false">IF(BQ264&gt;=90, "Very Good", IF(BQ264&gt;=80, "Good", IF(BQ264&gt;=70, "Slightly Good", IF(BQ264&gt;=60, "Average", IF(BQ264&gt;=50, "Slightly Poor", IF(BQ264&gt;=40, "Poor", "Very Poor"))))))</f>
        <v>Good</v>
      </c>
      <c r="BT264" s="2" t="n">
        <f aca="false">9.81*LN(AH264)+30.6</f>
        <v>59.9881336035647</v>
      </c>
      <c r="BU264" s="0" t="str">
        <f aca="false">IF(BT264&lt;30, "Clean water", IF(AND(BT264&gt;=30, BT264&lt;40), "Hypolimia", IF(AND(BT264&gt;=40,BT264&lt;50), "Mesotrophic", IF(AND(BT264&gt;=50, BT264&lt;70), "Eutrophic", IF(BT264&gt;70,"Hypertrophic")))))</f>
        <v>Eutrophic</v>
      </c>
      <c r="CM264" s="0" t="n">
        <f aca="false">IF(G264&gt;H264,1,0)</f>
        <v>0</v>
      </c>
      <c r="CO264" s="17" t="n">
        <f aca="false">14.652-0.41022*M264+0.007991*M264*M264-0.000077774*M264*M264*M264</f>
        <v>8.448318454162</v>
      </c>
      <c r="CP264" s="1" t="n">
        <f aca="false">F264/CO264*100</f>
        <v>107.713742674046</v>
      </c>
    </row>
    <row r="265" customFormat="false" ht="12.5" hidden="false" customHeight="false" outlineLevel="0" collapsed="false">
      <c r="A265" s="0" t="n">
        <v>264</v>
      </c>
      <c r="B265" s="15" t="s">
        <v>99</v>
      </c>
      <c r="C265" s="16" t="s">
        <v>100</v>
      </c>
      <c r="D265" s="0" t="s">
        <v>149</v>
      </c>
      <c r="E265" s="0" t="n">
        <v>7.8</v>
      </c>
      <c r="F265" s="0" t="n">
        <v>9.1</v>
      </c>
      <c r="G265" s="0" t="n">
        <v>0.7</v>
      </c>
      <c r="H265" s="0" t="n">
        <v>3.8</v>
      </c>
      <c r="I265" s="0" t="n">
        <v>1.9</v>
      </c>
      <c r="J265" s="0" t="n">
        <v>4.035</v>
      </c>
      <c r="K265" s="0" t="n">
        <v>0.117</v>
      </c>
      <c r="L265" s="0" t="n">
        <v>2.4</v>
      </c>
      <c r="M265" s="0" t="n">
        <v>24.7</v>
      </c>
      <c r="N265" s="0" t="n">
        <v>0</v>
      </c>
      <c r="O265" s="0" t="n">
        <v>484</v>
      </c>
      <c r="P265" s="0" t="n">
        <v>70000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V265" s="0" t="n">
        <v>0</v>
      </c>
      <c r="AC265" s="0" t="n">
        <v>3.931</v>
      </c>
      <c r="AD265" s="0" t="n">
        <v>0.053</v>
      </c>
      <c r="AE265" s="0" t="n">
        <v>3.774</v>
      </c>
      <c r="AF265" s="0" t="n">
        <v>0.106</v>
      </c>
      <c r="AG265" s="0" t="n">
        <v>0.099</v>
      </c>
      <c r="AH265" s="0" t="n">
        <v>4.2</v>
      </c>
      <c r="AJ265" s="0" t="n">
        <v>6000</v>
      </c>
      <c r="AP265" s="0" t="n">
        <v>0</v>
      </c>
      <c r="AY265" s="0" t="n">
        <v>0</v>
      </c>
      <c r="BF265" s="0" t="n">
        <f aca="false">IF(E265&lt;11,-3.6797*E265^2+48.115*E265-53.83,280.92*EXP(-0.2027*E265))</f>
        <v>97.5940520000001</v>
      </c>
      <c r="BG265" s="1" t="n">
        <f aca="false">32.208*LN(F265)+21.438</f>
        <v>92.5621023107425</v>
      </c>
      <c r="BH265" s="1" t="n">
        <f aca="false">IF(G265&lt;=2, -10*G265+100, 88.958*EXP(-0.0755*G265))</f>
        <v>93</v>
      </c>
      <c r="BI265" s="1" t="n">
        <f aca="false">IF(I265&lt;=100, 0.0053*(I265)^2-1.0332*I265+100.76, 122.82*EXP(-0.0092*I265))</f>
        <v>98.816053</v>
      </c>
      <c r="BJ265" s="0" t="n">
        <f aca="false">IF(P265&lt;=1000, -6.942*LN(P265)+107.59, -36.304*LN(P265)+310.72)</f>
        <v>-94.2965189155274</v>
      </c>
      <c r="BK265" s="0" t="e">
        <f aca="false">BF265^0.04*BG265^0.22*BH265^0.51*BI265^0.06*BJ265^0.17</f>
        <v>#NUM!</v>
      </c>
      <c r="BL265" s="0" t="e">
        <f aca="false">IF(BK265&gt;=90, "Very Good", IF(BK265&gt;=80, "Good", IF(BK265&gt;=70, "Slightly Good", IF(BK265&gt;=60, "Average", IF(BK265&gt;=50, "Slightly Poor", IF(BK265&gt;=40, "Poor", "Very Poor"))))))</f>
        <v>#NUM!</v>
      </c>
      <c r="BM265" s="2" t="n">
        <f aca="false">IF(P265&lt;=1000, -6.942*LN(P265)+107.59, IF(AND(P265&gt;1000, P265&lt;=5213),-36.304*LN(P265)+310.72, IF(P265&gt;5213, 10)))</f>
        <v>10</v>
      </c>
      <c r="BN265" s="2" t="n">
        <f aca="false">BF265^0.04*BG265^0.22*BH265^0.51*BI265^0.06*BM265^0.17</f>
        <v>63.9452359380101</v>
      </c>
      <c r="BO265" s="3" t="str">
        <f aca="false">IF(BN265&gt;=90, "Very Good", IF(BN265&gt;=80, "Good", IF(BN265&gt;=70, "Slightly Good", IF(BN265&gt;=60, "Average", IF(BN265&gt;=50, "Slightly Poor", IF(BN265&gt;=40, "Poor", "Very Poor"))))))</f>
        <v>Average</v>
      </c>
      <c r="BP265" s="2" t="n">
        <f aca="false">IF(AJ265&lt;=1000, -6.942*LN(AJ265)+107.59, IF(AND(AJ265&gt;1000, AJ265&lt;=5213),-36.304*LN(AJ265)+310.72, IF(AJ265&gt;5213, 10)))</f>
        <v>10</v>
      </c>
      <c r="BQ265" s="2" t="n">
        <f aca="false">BF265^0.04*BG265^0.22*BH265^0.51*BI265^0.06*BP265^0.17</f>
        <v>63.9452359380101</v>
      </c>
      <c r="BR265" s="0" t="str">
        <f aca="false">IF(BQ265&gt;=90, "Very Good", IF(BQ265&gt;=80, "Good", IF(BQ265&gt;=70, "Slightly Good", IF(BQ265&gt;=60, "Average", IF(BQ265&gt;=50, "Slightly Poor", IF(BQ265&gt;=40, "Poor", "Very Poor"))))))</f>
        <v>Average</v>
      </c>
      <c r="BT265" s="2" t="n">
        <f aca="false">9.81*LN(AH265)+30.6</f>
        <v>44.6781791930883</v>
      </c>
      <c r="BU265" s="0" t="str">
        <f aca="false">IF(BT265&lt;30, "Clean water", IF(AND(BT265&gt;=30, BT265&lt;40), "Hypolimia", IF(AND(BT265&gt;=40,BT265&lt;50), "Mesotrophic", IF(AND(BT265&gt;=50, BT265&lt;70), "Eutrophic", IF(BT265&gt;70,"Hypertrophic")))))</f>
        <v>Mesotrophic</v>
      </c>
      <c r="CM265" s="0" t="n">
        <f aca="false">IF(G265&gt;H265,1,0)</f>
        <v>0</v>
      </c>
      <c r="CO265" s="17" t="n">
        <f aca="false">14.652-0.41022*M265+0.007991*M265*M265-0.000077774*M265*M265*M265</f>
        <v>8.222801440398</v>
      </c>
      <c r="CP265" s="1" t="n">
        <f aca="false">F265/CO265*100</f>
        <v>110.667879626673</v>
      </c>
    </row>
    <row r="266" customFormat="false" ht="12.5" hidden="false" customHeight="false" outlineLevel="0" collapsed="false">
      <c r="A266" s="0" t="n">
        <v>265</v>
      </c>
      <c r="B266" s="15" t="s">
        <v>99</v>
      </c>
      <c r="C266" s="16" t="s">
        <v>100</v>
      </c>
      <c r="D266" s="0" t="s">
        <v>149</v>
      </c>
      <c r="E266" s="0" t="n">
        <v>7.7</v>
      </c>
      <c r="F266" s="0" t="n">
        <v>8.2</v>
      </c>
      <c r="G266" s="0" t="n">
        <v>4.6</v>
      </c>
      <c r="H266" s="0" t="n">
        <v>8.3</v>
      </c>
      <c r="I266" s="0" t="n">
        <v>23.2</v>
      </c>
      <c r="J266" s="0" t="n">
        <v>6.902</v>
      </c>
      <c r="K266" s="0" t="n">
        <v>0.579</v>
      </c>
      <c r="L266" s="0" t="n">
        <v>4.4</v>
      </c>
      <c r="M266" s="0" t="n">
        <v>24.1</v>
      </c>
      <c r="O266" s="0" t="n">
        <v>514</v>
      </c>
      <c r="BD266" s="0" t="n">
        <v>0.609</v>
      </c>
      <c r="BF266" s="0" t="n">
        <f aca="false">IF(E266&lt;11,-3.6797*E266^2+48.115*E266-53.83,280.92*EXP(-0.2027*E266))</f>
        <v>98.486087</v>
      </c>
      <c r="BG266" s="1" t="n">
        <f aca="false">32.208*LN(F266)+21.438</f>
        <v>89.2079528407348</v>
      </c>
      <c r="BH266" s="1" t="n">
        <f aca="false">IF(G266&lt;=2, -10*G266+100, 88.958*EXP(-0.0755*G266))</f>
        <v>62.8571284237721</v>
      </c>
      <c r="BI266" s="1" t="n">
        <f aca="false">IF(I266&lt;=100, 0.0053*(I266)^2-1.0332*I266+100.76, 122.82*EXP(-0.0092*I266))</f>
        <v>79.642432</v>
      </c>
      <c r="BJ266" s="0" t="e">
        <f aca="false">IF(P266&lt;=1000, -6.942*LN(P266)+107.59, -36.304*LN(P266)+310.72)</f>
        <v>#VALUE!</v>
      </c>
      <c r="BK266" s="0" t="e">
        <f aca="false">BF266^0.04*BG266^0.22*BH266^0.51*BI266^0.06*BJ266^0.17</f>
        <v>#VALUE!</v>
      </c>
      <c r="BL266" s="0" t="e">
        <f aca="false">IF(BK266&gt;=90, "Very Good", IF(BK266&gt;=80, "Good", IF(BK266&gt;=70, "Slightly Good", IF(BK266&gt;=60, "Average", IF(BK266&gt;=50, "Slightly Poor", IF(BK266&gt;=40, "Poor", "Very Poor"))))))</f>
        <v>#VALUE!</v>
      </c>
      <c r="BM266" s="2" t="e">
        <f aca="false">IF(P266&lt;=1000, -6.942*LN(P266)+107.59, IF(AND(P266&gt;1000, P266&lt;=5213),-36.304*LN(P266)+310.72, IF(P266&gt;5213, 10)))</f>
        <v>#VALUE!</v>
      </c>
      <c r="BN266" s="2" t="e">
        <f aca="false">BF266^0.04*BG266^0.22*BH266^0.51*BI266^0.06*BM266^0.17</f>
        <v>#VALUE!</v>
      </c>
      <c r="BO266" s="3" t="e">
        <f aca="false">IF(BN266&gt;=90, "Very Good", IF(BN266&gt;=80, "Good", IF(BN266&gt;=70, "Slightly Good", IF(BN266&gt;=60, "Average", IF(BN266&gt;=50, "Slightly Poor", IF(BN266&gt;=40, "Poor", "Very Poor"))))))</f>
        <v>#VALUE!</v>
      </c>
      <c r="BP266" s="2" t="e">
        <f aca="false">IF(AJ266&lt;=1000, -6.942*LN(AJ266)+107.59, IF(AND(AJ266&gt;1000, AJ266&lt;=5213),-36.304*LN(AJ266)+310.72, IF(AJ266&gt;5213, 10)))</f>
        <v>#VALUE!</v>
      </c>
      <c r="BQ266" s="2" t="e">
        <f aca="false">BF266^0.04*BG266^0.22*BH266^0.51*BI266^0.06*BP266^0.17</f>
        <v>#VALUE!</v>
      </c>
      <c r="BR266" s="0" t="e">
        <f aca="false">IF(BQ266&gt;=90, "Very Good", IF(BQ266&gt;=80, "Good", IF(BQ266&gt;=70, "Slightly Good", IF(BQ266&gt;=60, "Average", IF(BQ266&gt;=50, "Slightly Poor", IF(BQ266&gt;=40, "Poor", "Very Poor"))))))</f>
        <v>#VALUE!</v>
      </c>
      <c r="BT266" s="2" t="e">
        <f aca="false">9.81*LN(AH266)+30.6</f>
        <v>#VALUE!</v>
      </c>
      <c r="BU266" s="0" t="e">
        <f aca="false">IF(BT266&lt;30, "Clean water", IF(AND(BT266&gt;=30, BT266&lt;40), "Hypolimia", IF(AND(BT266&gt;=40,BT266&lt;50), "Mesotrophic", IF(AND(BT266&gt;=50, BT266&lt;70), "Eutrophic", IF(BT266&gt;70,"Hypertrophic")))))</f>
        <v>#VALUE!</v>
      </c>
      <c r="CM266" s="0" t="n">
        <f aca="false">IF(G266&gt;H266,1,0)</f>
        <v>0</v>
      </c>
      <c r="CO266" s="17" t="n">
        <f aca="false">14.652-0.41022*M266+0.007991*M266*M266-0.000077774*M266*M266*M266</f>
        <v>8.318307511746</v>
      </c>
      <c r="CP266" s="1" t="n">
        <f aca="false">F266/CO266*100</f>
        <v>98.5777453937722</v>
      </c>
    </row>
    <row r="267" customFormat="false" ht="12.5" hidden="false" customHeight="false" outlineLevel="0" collapsed="false">
      <c r="A267" s="0" t="n">
        <v>266</v>
      </c>
      <c r="B267" s="15" t="s">
        <v>101</v>
      </c>
      <c r="C267" s="16" t="s">
        <v>102</v>
      </c>
      <c r="D267" s="0" t="s">
        <v>149</v>
      </c>
      <c r="E267" s="0" t="n">
        <v>7.7</v>
      </c>
      <c r="F267" s="0" t="n">
        <v>6.3</v>
      </c>
      <c r="G267" s="0" t="n">
        <v>2.1</v>
      </c>
      <c r="H267" s="0" t="n">
        <v>5.3</v>
      </c>
      <c r="I267" s="0" t="n">
        <v>52</v>
      </c>
      <c r="J267" s="0" t="n">
        <v>3.737</v>
      </c>
      <c r="K267" s="0" t="n">
        <v>0.113</v>
      </c>
      <c r="L267" s="0" t="n">
        <v>2.6</v>
      </c>
      <c r="M267" s="0" t="n">
        <v>23.8</v>
      </c>
      <c r="N267" s="0" t="n">
        <v>0</v>
      </c>
      <c r="O267" s="0" t="n">
        <v>321</v>
      </c>
      <c r="P267" s="0" t="n">
        <v>10000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V267" s="0" t="n">
        <v>0</v>
      </c>
      <c r="AC267" s="0" t="n">
        <v>3.731</v>
      </c>
      <c r="AD267" s="0" t="n">
        <v>0.264</v>
      </c>
      <c r="AE267" s="0" t="n">
        <v>3.347</v>
      </c>
      <c r="AF267" s="0" t="n">
        <v>0.079</v>
      </c>
      <c r="AG267" s="0" t="n">
        <v>0.066</v>
      </c>
      <c r="AH267" s="0" t="n">
        <v>13.8</v>
      </c>
      <c r="AI267" s="0" t="n">
        <v>0</v>
      </c>
      <c r="AJ267" s="0" t="n">
        <v>64</v>
      </c>
      <c r="AP267" s="0" t="n">
        <v>0</v>
      </c>
      <c r="AQ267" s="0" t="n">
        <v>0</v>
      </c>
      <c r="AR267" s="0" t="n">
        <v>0</v>
      </c>
      <c r="AS267" s="0" t="n">
        <v>0</v>
      </c>
      <c r="AU267" s="0" t="n">
        <v>0</v>
      </c>
      <c r="AV267" s="0" t="n">
        <v>0</v>
      </c>
      <c r="AW267" s="0" t="n">
        <v>0</v>
      </c>
      <c r="AY267" s="0" t="n">
        <v>0</v>
      </c>
      <c r="AZ267" s="0" t="n">
        <v>0</v>
      </c>
      <c r="BB267" s="0" t="n">
        <v>0</v>
      </c>
      <c r="BE267" s="0" t="n">
        <v>0</v>
      </c>
      <c r="BF267" s="0" t="n">
        <f aca="false">IF(E267&lt;11,-3.6797*E267^2+48.115*E267-53.83,280.92*EXP(-0.2027*E267))</f>
        <v>98.486087</v>
      </c>
      <c r="BG267" s="1" t="n">
        <f aca="false">32.208*LN(F267)+21.438</f>
        <v>80.7184225924663</v>
      </c>
      <c r="BH267" s="1" t="n">
        <f aca="false">IF(G267&lt;=2, -10*G267+100, 88.958*EXP(-0.0755*G267))</f>
        <v>75.9150041678102</v>
      </c>
      <c r="BI267" s="1" t="n">
        <f aca="false">IF(I267&lt;=100, 0.0053*(I267)^2-1.0332*I267+100.76, 122.82*EXP(-0.0092*I267))</f>
        <v>61.3648</v>
      </c>
      <c r="BJ267" s="0" t="n">
        <f aca="false">IF(P267&lt;=1000, -6.942*LN(P267)+107.59, -36.304*LN(P267)+310.72)</f>
        <v>-23.6521968642234</v>
      </c>
      <c r="BK267" s="0" t="e">
        <f aca="false">BF267^0.04*BG267^0.22*BH267^0.51*BI267^0.06*BJ267^0.17</f>
        <v>#NUM!</v>
      </c>
      <c r="BL267" s="0" t="e">
        <f aca="false">IF(BK267&gt;=90, "Very Good", IF(BK267&gt;=80, "Good", IF(BK267&gt;=70, "Slightly Good", IF(BK267&gt;=60, "Average", IF(BK267&gt;=50, "Slightly Poor", IF(BK267&gt;=40, "Poor", "Very Poor"))))))</f>
        <v>#NUM!</v>
      </c>
      <c r="BM267" s="2" t="n">
        <f aca="false">IF(P267&lt;=1000, -6.942*LN(P267)+107.59, IF(AND(P267&gt;1000, P267&lt;=5213),-36.304*LN(P267)+310.72, IF(P267&gt;5213, 10)))</f>
        <v>10</v>
      </c>
      <c r="BN267" s="2" t="n">
        <f aca="false">BF267^0.04*BG267^0.22*BH267^0.51*BI267^0.06*BM267^0.17</f>
        <v>54.3890192436941</v>
      </c>
      <c r="BO267" s="3" t="str">
        <f aca="false">IF(BN267&gt;=90, "Very Good", IF(BN267&gt;=80, "Good", IF(BN267&gt;=70, "Slightly Good", IF(BN267&gt;=60, "Average", IF(BN267&gt;=50, "Slightly Poor", IF(BN267&gt;=40, "Poor", "Very Poor"))))))</f>
        <v>Slightly Poor</v>
      </c>
      <c r="BP267" s="2" t="n">
        <f aca="false">IF(AJ267&lt;=1000, -6.942*LN(AJ267)+107.59, IF(AND(AJ267&gt;1000, AJ267&lt;=5213),-36.304*LN(AJ267)+310.72, IF(AJ267&gt;5213, 10)))</f>
        <v>78.7190336353172</v>
      </c>
      <c r="BQ267" s="2" t="n">
        <f aca="false">BF267^0.04*BG267^0.22*BH267^0.51*BI267^0.06*BP267^0.17</f>
        <v>77.2404483036362</v>
      </c>
      <c r="BR267" s="0" t="str">
        <f aca="false">IF(BQ267&gt;=90, "Very Good", IF(BQ267&gt;=80, "Good", IF(BQ267&gt;=70, "Slightly Good", IF(BQ267&gt;=60, "Average", IF(BQ267&gt;=50, "Slightly Poor", IF(BQ267&gt;=40, "Poor", "Very Poor"))))))</f>
        <v>Slightly Good</v>
      </c>
      <c r="BT267" s="2" t="n">
        <f aca="false">9.81*LN(AH267)+30.6</f>
        <v>56.3479988891206</v>
      </c>
      <c r="BU267" s="0" t="str">
        <f aca="false">IF(BT267&lt;30, "Clean water", IF(AND(BT267&gt;=30, BT267&lt;40), "Hypolimia", IF(AND(BT267&gt;=40,BT267&lt;50), "Mesotrophic", IF(AND(BT267&gt;=50, BT267&lt;70), "Eutrophic", IF(BT267&gt;70,"Hypertrophic")))))</f>
        <v>Eutrophic</v>
      </c>
      <c r="CM267" s="0" t="n">
        <f aca="false">IF(G267&gt;H267,1,0)</f>
        <v>0</v>
      </c>
      <c r="CO267" s="17" t="n">
        <f aca="false">14.652-0.41022*M267+0.007991*M267*M267-0.000077774*M267*M267*M267</f>
        <v>8.366693591472</v>
      </c>
      <c r="CP267" s="1" t="n">
        <f aca="false">F267/CO267*100</f>
        <v>75.2985624622547</v>
      </c>
    </row>
    <row r="268" customFormat="false" ht="12.5" hidden="false" customHeight="false" outlineLevel="0" collapsed="false">
      <c r="A268" s="0" t="n">
        <v>267</v>
      </c>
      <c r="B268" s="15" t="s">
        <v>103</v>
      </c>
      <c r="C268" s="16" t="s">
        <v>104</v>
      </c>
      <c r="D268" s="0" t="s">
        <v>149</v>
      </c>
      <c r="E268" s="0" t="n">
        <v>8.4</v>
      </c>
      <c r="F268" s="0" t="n">
        <v>11.3</v>
      </c>
      <c r="G268" s="0" t="n">
        <v>1.1</v>
      </c>
      <c r="H268" s="0" t="n">
        <v>4.8</v>
      </c>
      <c r="I268" s="0" t="n">
        <v>3</v>
      </c>
      <c r="J268" s="0" t="n">
        <v>2.93</v>
      </c>
      <c r="K268" s="0" t="n">
        <v>0.035</v>
      </c>
      <c r="L268" s="0" t="n">
        <v>1.9</v>
      </c>
      <c r="M268" s="0" t="n">
        <v>26.3</v>
      </c>
      <c r="N268" s="0" t="n">
        <v>0</v>
      </c>
      <c r="O268" s="0" t="n">
        <v>480</v>
      </c>
      <c r="P268" s="0" t="n">
        <v>2200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V268" s="0" t="n">
        <v>0</v>
      </c>
      <c r="AC268" s="0" t="n">
        <v>2.868</v>
      </c>
      <c r="AD268" s="0" t="n">
        <v>0.039</v>
      </c>
      <c r="AE268" s="0" t="n">
        <v>2.65</v>
      </c>
      <c r="AF268" s="0" t="n">
        <v>0.004</v>
      </c>
      <c r="AG268" s="0" t="n">
        <v>0.001</v>
      </c>
      <c r="AH268" s="0" t="n">
        <v>19.7</v>
      </c>
      <c r="AJ268" s="0" t="n">
        <v>510</v>
      </c>
      <c r="AP268" s="0" t="n">
        <v>0</v>
      </c>
      <c r="AY268" s="0" t="n">
        <v>0</v>
      </c>
      <c r="BF268" s="0" t="n">
        <f aca="false">IF(E268&lt;11,-3.6797*E268^2+48.115*E268-53.83,280.92*EXP(-0.2027*E268))</f>
        <v>90.6963680000001</v>
      </c>
      <c r="BG268" s="1" t="n">
        <f aca="false">32.208*LN(F268)+21.438</f>
        <v>99.5360461899348</v>
      </c>
      <c r="BH268" s="1" t="n">
        <f aca="false">IF(G268&lt;=2, -10*G268+100, 88.958*EXP(-0.0755*G268))</f>
        <v>89</v>
      </c>
      <c r="BI268" s="1" t="n">
        <f aca="false">IF(I268&lt;=100, 0.0053*(I268)^2-1.0332*I268+100.76, 122.82*EXP(-0.0092*I268))</f>
        <v>97.7081</v>
      </c>
      <c r="BJ268" s="0" t="n">
        <f aca="false">IF(P268&lt;=1000, -6.942*LN(P268)+107.59, -36.304*LN(P268)+310.72)</f>
        <v>31.316696341168</v>
      </c>
      <c r="BK268" s="0" t="n">
        <f aca="false">BF268^0.04*BG268^0.22*BH268^0.51*BI268^0.06*BJ268^0.17</f>
        <v>76.8645215357233</v>
      </c>
      <c r="BL268" s="0" t="str">
        <f aca="false">IF(BK268&gt;=90, "Very Good", IF(BK268&gt;=80, "Good", IF(BK268&gt;=70, "Slightly Good", IF(BK268&gt;=60, "Average", IF(BK268&gt;=50, "Slightly Poor", IF(BK268&gt;=40, "Poor", "Very Poor"))))))</f>
        <v>Slightly Good</v>
      </c>
      <c r="BM268" s="2" t="n">
        <f aca="false">IF(P268&lt;=1000, -6.942*LN(P268)+107.59, IF(AND(P268&gt;1000, P268&lt;=5213),-36.304*LN(P268)+310.72, IF(P268&gt;5213, 10)))</f>
        <v>31.316696341168</v>
      </c>
      <c r="BN268" s="2" t="n">
        <f aca="false">BF268^0.04*BG268^0.22*BH268^0.51*BI268^0.06*BM268^0.17</f>
        <v>76.8645215357233</v>
      </c>
      <c r="BO268" s="3" t="str">
        <f aca="false">IF(BN268&gt;=90, "Very Good", IF(BN268&gt;=80, "Good", IF(BN268&gt;=70, "Slightly Good", IF(BN268&gt;=60, "Average", IF(BN268&gt;=50, "Slightly Poor", IF(BN268&gt;=40, "Poor", "Very Poor"))))))</f>
        <v>Slightly Good</v>
      </c>
      <c r="BP268" s="2" t="n">
        <f aca="false">IF(AJ268&lt;=1000, -6.942*LN(AJ268)+107.59, IF(AND(AJ268&gt;1000, AJ268&lt;=5213),-36.304*LN(AJ268)+310.72, IF(AJ268&gt;5213, 10)))</f>
        <v>64.3107207420631</v>
      </c>
      <c r="BQ268" s="2" t="n">
        <f aca="false">BF268^0.04*BG268^0.22*BH268^0.51*BI268^0.06*BP268^0.17</f>
        <v>86.866473756519</v>
      </c>
      <c r="BR268" s="0" t="str">
        <f aca="false">IF(BQ268&gt;=90, "Very Good", IF(BQ268&gt;=80, "Good", IF(BQ268&gt;=70, "Slightly Good", IF(BQ268&gt;=60, "Average", IF(BQ268&gt;=50, "Slightly Poor", IF(BQ268&gt;=40, "Poor", "Very Poor"))))))</f>
        <v>Good</v>
      </c>
      <c r="BT268" s="2" t="n">
        <f aca="false">9.81*LN(AH268)+30.6</f>
        <v>59.8398688166481</v>
      </c>
      <c r="BU268" s="0" t="str">
        <f aca="false">IF(BT268&lt;30, "Clean water", IF(AND(BT268&gt;=30, BT268&lt;40), "Hypolimia", IF(AND(BT268&gt;=40,BT268&lt;50), "Mesotrophic", IF(AND(BT268&gt;=50, BT268&lt;70), "Eutrophic", IF(BT268&gt;70,"Hypertrophic")))))</f>
        <v>Eutrophic</v>
      </c>
      <c r="CM268" s="0" t="n">
        <f aca="false">IF(G268&gt;H268,1,0)</f>
        <v>0</v>
      </c>
      <c r="CO268" s="17" t="n">
        <f aca="false">14.652-0.41022*M268+0.007991*M268*M268-0.000077774*M268*M268*M268</f>
        <v>7.975687191022</v>
      </c>
      <c r="CP268" s="1" t="n">
        <f aca="false">F268/CO268*100</f>
        <v>141.680581614586</v>
      </c>
    </row>
    <row r="269" customFormat="false" ht="12.5" hidden="false" customHeight="false" outlineLevel="0" collapsed="false">
      <c r="A269" s="0" t="n">
        <v>268</v>
      </c>
      <c r="B269" s="15" t="s">
        <v>105</v>
      </c>
      <c r="C269" s="16" t="s">
        <v>106</v>
      </c>
      <c r="D269" s="0" t="s">
        <v>149</v>
      </c>
      <c r="E269" s="0" t="n">
        <v>8.2</v>
      </c>
      <c r="F269" s="0" t="n">
        <v>9</v>
      </c>
      <c r="G269" s="0" t="n">
        <v>1.2</v>
      </c>
      <c r="H269" s="0" t="n">
        <v>4.2</v>
      </c>
      <c r="I269" s="0" t="n">
        <v>6</v>
      </c>
      <c r="J269" s="0" t="n">
        <v>1.955</v>
      </c>
      <c r="K269" s="0" t="n">
        <v>0.026</v>
      </c>
      <c r="L269" s="0" t="n">
        <v>2.2</v>
      </c>
      <c r="M269" s="0" t="n">
        <v>23.1</v>
      </c>
      <c r="N269" s="0" t="n">
        <v>0</v>
      </c>
      <c r="O269" s="0" t="n">
        <v>186</v>
      </c>
      <c r="P269" s="0" t="n">
        <v>7100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V269" s="0" t="n">
        <v>0</v>
      </c>
      <c r="AC269" s="0" t="n">
        <v>1.903</v>
      </c>
      <c r="AD269" s="0" t="n">
        <v>0.028</v>
      </c>
      <c r="AE269" s="0" t="n">
        <v>1.503</v>
      </c>
      <c r="AF269" s="0" t="n">
        <v>0.016</v>
      </c>
      <c r="AG269" s="0" t="n">
        <v>0.004</v>
      </c>
      <c r="AH269" s="0" t="n">
        <v>24.3</v>
      </c>
      <c r="AJ269" s="0" t="n">
        <v>16</v>
      </c>
      <c r="AP269" s="0" t="n">
        <v>0</v>
      </c>
      <c r="AY269" s="0" t="n">
        <v>0</v>
      </c>
      <c r="BF269" s="0" t="n">
        <f aca="false">IF(E269&lt;11,-3.6797*E269^2+48.115*E269-53.83,280.92*EXP(-0.2027*E269))</f>
        <v>93.289972</v>
      </c>
      <c r="BG269" s="1" t="n">
        <f aca="false">32.208*LN(F269)+21.438</f>
        <v>92.206209186845</v>
      </c>
      <c r="BH269" s="1" t="n">
        <f aca="false">IF(G269&lt;=2, -10*G269+100, 88.958*EXP(-0.0755*G269))</f>
        <v>88</v>
      </c>
      <c r="BI269" s="1" t="n">
        <f aca="false">IF(I269&lt;=100, 0.0053*(I269)^2-1.0332*I269+100.76, 122.82*EXP(-0.0092*I269))</f>
        <v>94.7516</v>
      </c>
      <c r="BJ269" s="0" t="n">
        <f aca="false">IF(P269&lt;=1000, -6.942*LN(P269)+107.59, -36.304*LN(P269)+310.72)</f>
        <v>-11.2184286882195</v>
      </c>
      <c r="BK269" s="0" t="e">
        <f aca="false">BF269^0.04*BG269^0.22*BH269^0.51*BI269^0.06*BJ269^0.17</f>
        <v>#NUM!</v>
      </c>
      <c r="BL269" s="0" t="e">
        <f aca="false">IF(BK269&gt;=90, "Very Good", IF(BK269&gt;=80, "Good", IF(BK269&gt;=70, "Slightly Good", IF(BK269&gt;=60, "Average", IF(BK269&gt;=50, "Slightly Poor", IF(BK269&gt;=40, "Poor", "Very Poor"))))))</f>
        <v>#NUM!</v>
      </c>
      <c r="BM269" s="2" t="n">
        <f aca="false">IF(P269&lt;=1000, -6.942*LN(P269)+107.59, IF(AND(P269&gt;1000, P269&lt;=5213),-36.304*LN(P269)+310.72, IF(P269&gt;5213, 10)))</f>
        <v>10</v>
      </c>
      <c r="BN269" s="2" t="n">
        <f aca="false">BF269^0.04*BG269^0.22*BH269^0.51*BI269^0.06*BM269^0.17</f>
        <v>61.8474775042346</v>
      </c>
      <c r="BO269" s="3" t="str">
        <f aca="false">IF(BN269&gt;=90, "Very Good", IF(BN269&gt;=80, "Good", IF(BN269&gt;=70, "Slightly Good", IF(BN269&gt;=60, "Average", IF(BN269&gt;=50, "Slightly Poor", IF(BN269&gt;=40, "Poor", "Very Poor"))))))</f>
        <v>Average</v>
      </c>
      <c r="BP269" s="2" t="n">
        <f aca="false">IF(AJ269&lt;=1000, -6.942*LN(AJ269)+107.59, IF(AND(AJ269&gt;1000, AJ269&lt;=5213),-36.304*LN(AJ269)+310.72, IF(AJ269&gt;5213, 10)))</f>
        <v>88.3426890902114</v>
      </c>
      <c r="BQ269" s="2" t="n">
        <f aca="false">BF269^0.04*BG269^0.22*BH269^0.51*BI269^0.06*BP269^0.17</f>
        <v>89.5717369075384</v>
      </c>
      <c r="BR269" s="0" t="str">
        <f aca="false">IF(BQ269&gt;=90, "Very Good", IF(BQ269&gt;=80, "Good", IF(BQ269&gt;=70, "Slightly Good", IF(BQ269&gt;=60, "Average", IF(BQ269&gt;=50, "Slightly Poor", IF(BQ269&gt;=40, "Poor", "Very Poor"))))))</f>
        <v>Good</v>
      </c>
      <c r="BT269" s="2" t="n">
        <f aca="false">9.81*LN(AH269)+30.6</f>
        <v>61.8985729968992</v>
      </c>
      <c r="BU269" s="0" t="str">
        <f aca="false">IF(BT269&lt;30, "Clean water", IF(AND(BT269&gt;=30, BT269&lt;40), "Hypolimia", IF(AND(BT269&gt;=40,BT269&lt;50), "Mesotrophic", IF(AND(BT269&gt;=50, BT269&lt;70), "Eutrophic", IF(BT269&gt;70,"Hypertrophic")))))</f>
        <v>Eutrophic</v>
      </c>
      <c r="CM269" s="0" t="n">
        <f aca="false">IF(G269&gt;H269,1,0)</f>
        <v>0</v>
      </c>
      <c r="CO269" s="17" t="n">
        <f aca="false">14.652-0.41022*M269+0.007991*M269*M269-0.000077774*M269*M269*M269</f>
        <v>8.481322776366</v>
      </c>
      <c r="CP269" s="1" t="n">
        <f aca="false">F269/CO269*100</f>
        <v>106.115522746986</v>
      </c>
    </row>
    <row r="270" customFormat="false" ht="12.5" hidden="false" customHeight="false" outlineLevel="0" collapsed="false">
      <c r="A270" s="0" t="n">
        <v>269</v>
      </c>
      <c r="B270" s="15" t="s">
        <v>107</v>
      </c>
      <c r="C270" s="16" t="s">
        <v>108</v>
      </c>
      <c r="D270" s="0" t="s">
        <v>149</v>
      </c>
      <c r="E270" s="0" t="n">
        <v>8.6</v>
      </c>
      <c r="F270" s="0" t="n">
        <v>13.8</v>
      </c>
      <c r="G270" s="0" t="n">
        <v>1</v>
      </c>
      <c r="H270" s="0" t="n">
        <v>2.4</v>
      </c>
      <c r="I270" s="0" t="n">
        <v>3.3</v>
      </c>
      <c r="J270" s="0" t="n">
        <v>5.031</v>
      </c>
      <c r="K270" s="0" t="n">
        <v>0.071</v>
      </c>
      <c r="L270" s="0" t="n">
        <v>1.1</v>
      </c>
      <c r="M270" s="0" t="n">
        <v>23.3</v>
      </c>
      <c r="N270" s="0" t="n">
        <v>0</v>
      </c>
      <c r="O270" s="0" t="n">
        <v>564</v>
      </c>
      <c r="P270" s="0" t="n">
        <v>10000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0</v>
      </c>
      <c r="AC270" s="0" t="n">
        <v>4.829</v>
      </c>
      <c r="AD270" s="0" t="n">
        <v>0.032</v>
      </c>
      <c r="AE270" s="0" t="n">
        <v>4.793</v>
      </c>
      <c r="AF270" s="0" t="n">
        <v>0.068</v>
      </c>
      <c r="AG270" s="0" t="n">
        <v>0.044</v>
      </c>
      <c r="AH270" s="0" t="n">
        <v>5.4</v>
      </c>
      <c r="AJ270" s="0" t="n">
        <v>6100</v>
      </c>
      <c r="AP270" s="0" t="n">
        <v>0</v>
      </c>
      <c r="AY270" s="0" t="n">
        <v>0</v>
      </c>
      <c r="BF270" s="0" t="n">
        <f aca="false">IF(E270&lt;11,-3.6797*E270^2+48.115*E270-53.83,280.92*EXP(-0.2027*E270))</f>
        <v>87.808388</v>
      </c>
      <c r="BG270" s="1" t="n">
        <f aca="false">32.208*LN(F270)+21.438</f>
        <v>105.973326016391</v>
      </c>
      <c r="BH270" s="1" t="n">
        <f aca="false">IF(G270&lt;=2, -10*G270+100, 88.958*EXP(-0.0755*G270))</f>
        <v>90</v>
      </c>
      <c r="BI270" s="1" t="n">
        <f aca="false">IF(I270&lt;=100, 0.0053*(I270)^2-1.0332*I270+100.76, 122.82*EXP(-0.0092*I270))</f>
        <v>97.408157</v>
      </c>
      <c r="BJ270" s="0" t="n">
        <f aca="false">IF(P270&lt;=1000, -6.942*LN(P270)+107.59, -36.304*LN(P270)+310.72)</f>
        <v>-23.6521968642234</v>
      </c>
      <c r="BK270" s="0" t="e">
        <f aca="false">BF270^0.04*BG270^0.22*BH270^0.51*BI270^0.06*BJ270^0.17</f>
        <v>#NUM!</v>
      </c>
      <c r="BL270" s="0" t="e">
        <f aca="false">IF(BK270&gt;=90, "Very Good", IF(BK270&gt;=80, "Good", IF(BK270&gt;=70, "Slightly Good", IF(BK270&gt;=60, "Average", IF(BK270&gt;=50, "Slightly Poor", IF(BK270&gt;=40, "Poor", "Very Poor"))))))</f>
        <v>#NUM!</v>
      </c>
      <c r="BM270" s="2" t="n">
        <f aca="false">IF(P270&lt;=1000, -6.942*LN(P270)+107.59, IF(AND(P270&gt;1000, P270&lt;=5213),-36.304*LN(P270)+310.72, IF(P270&gt;5213, 10)))</f>
        <v>10</v>
      </c>
      <c r="BN270" s="2" t="n">
        <f aca="false">BF270^0.04*BG270^0.22*BH270^0.51*BI270^0.06*BM270^0.17</f>
        <v>64.4561088258175</v>
      </c>
      <c r="BO270" s="3" t="str">
        <f aca="false">IF(BN270&gt;=90, "Very Good", IF(BN270&gt;=80, "Good", IF(BN270&gt;=70, "Slightly Good", IF(BN270&gt;=60, "Average", IF(BN270&gt;=50, "Slightly Poor", IF(BN270&gt;=40, "Poor", "Very Poor"))))))</f>
        <v>Average</v>
      </c>
      <c r="BP270" s="2" t="n">
        <f aca="false">IF(AJ270&lt;=1000, -6.942*LN(AJ270)+107.59, IF(AND(AJ270&gt;1000, AJ270&lt;=5213),-36.304*LN(AJ270)+310.72, IF(AJ270&gt;5213, 10)))</f>
        <v>10</v>
      </c>
      <c r="BQ270" s="2" t="n">
        <f aca="false">BF270^0.04*BG270^0.22*BH270^0.51*BI270^0.06*BP270^0.17</f>
        <v>64.4561088258175</v>
      </c>
      <c r="BR270" s="0" t="str">
        <f aca="false">IF(BQ270&gt;=90, "Very Good", IF(BQ270&gt;=80, "Good", IF(BQ270&gt;=70, "Slightly Good", IF(BQ270&gt;=60, "Average", IF(BQ270&gt;=50, "Slightly Poor", IF(BQ270&gt;=40, "Poor", "Very Poor"))))))</f>
        <v>Average</v>
      </c>
      <c r="BT270" s="2" t="n">
        <f aca="false">9.81*LN(AH270)+30.6</f>
        <v>47.143573734524</v>
      </c>
      <c r="BU270" s="0" t="str">
        <f aca="false">IF(BT270&lt;30, "Clean water", IF(AND(BT270&gt;=30, BT270&lt;40), "Hypolimia", IF(AND(BT270&gt;=40,BT270&lt;50), "Mesotrophic", IF(AND(BT270&gt;=50, BT270&lt;70), "Eutrophic", IF(BT270&gt;70,"Hypertrophic")))))</f>
        <v>Mesotrophic</v>
      </c>
      <c r="CM270" s="0" t="n">
        <f aca="false">IF(G270&gt;H270,1,0)</f>
        <v>0</v>
      </c>
      <c r="CO270" s="17" t="n">
        <f aca="false">14.652-0.41022*M270+0.007991*M270*M270-0.000077774*M270*M270*M270</f>
        <v>8.448318454162</v>
      </c>
      <c r="CP270" s="1" t="n">
        <f aca="false">F270/CO270*100</f>
        <v>163.346115263938</v>
      </c>
    </row>
    <row r="271" customFormat="false" ht="12.5" hidden="false" customHeight="false" outlineLevel="0" collapsed="false">
      <c r="A271" s="0" t="n">
        <v>270</v>
      </c>
      <c r="B271" s="15" t="s">
        <v>109</v>
      </c>
      <c r="C271" s="16" t="s">
        <v>110</v>
      </c>
      <c r="D271" s="0" t="s">
        <v>149</v>
      </c>
      <c r="E271" s="0" t="n">
        <v>7.5</v>
      </c>
      <c r="F271" s="0" t="n">
        <v>9.9</v>
      </c>
      <c r="G271" s="0" t="n">
        <v>1.5</v>
      </c>
      <c r="H271" s="0" t="n">
        <v>5.4</v>
      </c>
      <c r="I271" s="0" t="n">
        <v>7.3</v>
      </c>
      <c r="J271" s="0" t="n">
        <v>8.735</v>
      </c>
      <c r="K271" s="0" t="n">
        <v>0.076</v>
      </c>
      <c r="L271" s="0" t="n">
        <v>4.1</v>
      </c>
      <c r="M271" s="0" t="n">
        <v>24.5</v>
      </c>
      <c r="O271" s="0" t="n">
        <v>504</v>
      </c>
      <c r="AC271" s="0" t="n">
        <v>8.626</v>
      </c>
      <c r="AD271" s="0" t="n">
        <v>0.131</v>
      </c>
      <c r="AE271" s="0" t="n">
        <v>7.421</v>
      </c>
      <c r="AF271" s="0" t="n">
        <v>0.043</v>
      </c>
      <c r="AG271" s="0" t="n">
        <v>0.018</v>
      </c>
      <c r="BD271" s="0" t="n">
        <v>2.279</v>
      </c>
      <c r="BF271" s="0" t="n">
        <f aca="false">IF(E271&lt;11,-3.6797*E271^2+48.115*E271-53.83,280.92*EXP(-0.2027*E271))</f>
        <v>100.049375</v>
      </c>
      <c r="BG271" s="1" t="n">
        <f aca="false">32.208*LN(F271)+21.438</f>
        <v>95.2759594579826</v>
      </c>
      <c r="BH271" s="1" t="n">
        <f aca="false">IF(G271&lt;=2, -10*G271+100, 88.958*EXP(-0.0755*G271))</f>
        <v>85</v>
      </c>
      <c r="BI271" s="1" t="n">
        <f aca="false">IF(I271&lt;=100, 0.0053*(I271)^2-1.0332*I271+100.76, 122.82*EXP(-0.0092*I271))</f>
        <v>93.500077</v>
      </c>
      <c r="BJ271" s="0" t="e">
        <f aca="false">IF(P271&lt;=1000, -6.942*LN(P271)+107.59, -36.304*LN(P271)+310.72)</f>
        <v>#VALUE!</v>
      </c>
      <c r="BK271" s="0" t="e">
        <f aca="false">BF271^0.04*BG271^0.22*BH271^0.51*BI271^0.06*BJ271^0.17</f>
        <v>#VALUE!</v>
      </c>
      <c r="BL271" s="0" t="e">
        <f aca="false">IF(BK271&gt;=90, "Very Good", IF(BK271&gt;=80, "Good", IF(BK271&gt;=70, "Slightly Good", IF(BK271&gt;=60, "Average", IF(BK271&gt;=50, "Slightly Poor", IF(BK271&gt;=40, "Poor", "Very Poor"))))))</f>
        <v>#VALUE!</v>
      </c>
      <c r="BM271" s="2" t="e">
        <f aca="false">IF(P271&lt;=1000, -6.942*LN(P271)+107.59, IF(AND(P271&gt;1000, P271&lt;=5213),-36.304*LN(P271)+310.72, IF(P271&gt;5213, 10)))</f>
        <v>#VALUE!</v>
      </c>
      <c r="BN271" s="2" t="e">
        <f aca="false">BF271^0.04*BG271^0.22*BH271^0.51*BI271^0.06*BM271^0.17</f>
        <v>#VALUE!</v>
      </c>
      <c r="BO271" s="3" t="e">
        <f aca="false">IF(BN271&gt;=90, "Very Good", IF(BN271&gt;=80, "Good", IF(BN271&gt;=70, "Slightly Good", IF(BN271&gt;=60, "Average", IF(BN271&gt;=50, "Slightly Poor", IF(BN271&gt;=40, "Poor", "Very Poor"))))))</f>
        <v>#VALUE!</v>
      </c>
      <c r="BP271" s="2" t="e">
        <f aca="false">IF(AJ271&lt;=1000, -6.942*LN(AJ271)+107.59, IF(AND(AJ271&gt;1000, AJ271&lt;=5213),-36.304*LN(AJ271)+310.72, IF(AJ271&gt;5213, 10)))</f>
        <v>#VALUE!</v>
      </c>
      <c r="BQ271" s="2" t="e">
        <f aca="false">BF271^0.04*BG271^0.22*BH271^0.51*BI271^0.06*BP271^0.17</f>
        <v>#VALUE!</v>
      </c>
      <c r="BR271" s="0" t="e">
        <f aca="false">IF(BQ271&gt;=90, "Very Good", IF(BQ271&gt;=80, "Good", IF(BQ271&gt;=70, "Slightly Good", IF(BQ271&gt;=60, "Average", IF(BQ271&gt;=50, "Slightly Poor", IF(BQ271&gt;=40, "Poor", "Very Poor"))))))</f>
        <v>#VALUE!</v>
      </c>
      <c r="BT271" s="2" t="e">
        <f aca="false">9.81*LN(AH271)+30.6</f>
        <v>#VALUE!</v>
      </c>
      <c r="BU271" s="0" t="e">
        <f aca="false">IF(BT271&lt;30, "Clean water", IF(AND(BT271&gt;=30, BT271&lt;40), "Hypolimia", IF(AND(BT271&gt;=40,BT271&lt;50), "Mesotrophic", IF(AND(BT271&gt;=50, BT271&lt;70), "Eutrophic", IF(BT271&gt;70,"Hypertrophic")))))</f>
        <v>#VALUE!</v>
      </c>
      <c r="CM271" s="0" t="n">
        <f aca="false">IF(G271&gt;H271,1,0)</f>
        <v>0</v>
      </c>
      <c r="CO271" s="17" t="n">
        <f aca="false">14.652-0.41022*M271+0.007991*M271*M271-0.000077774*M271*M271*M271</f>
        <v>8.25445358425</v>
      </c>
      <c r="CP271" s="1" t="n">
        <f aca="false">F271/CO271*100</f>
        <v>119.935255543623</v>
      </c>
    </row>
    <row r="272" customFormat="false" ht="12.5" hidden="false" customHeight="false" outlineLevel="0" collapsed="false">
      <c r="A272" s="0" t="n">
        <v>271</v>
      </c>
      <c r="B272" s="15" t="s">
        <v>111</v>
      </c>
      <c r="C272" s="16" t="s">
        <v>112</v>
      </c>
      <c r="D272" s="0" t="s">
        <v>149</v>
      </c>
      <c r="E272" s="0" t="n">
        <v>7.8</v>
      </c>
      <c r="F272" s="0" t="n">
        <v>9.8</v>
      </c>
      <c r="G272" s="0" t="n">
        <v>1.5</v>
      </c>
      <c r="H272" s="0" t="n">
        <v>5.2</v>
      </c>
      <c r="I272" s="0" t="n">
        <v>1.2</v>
      </c>
      <c r="J272" s="0" t="n">
        <v>5.987</v>
      </c>
      <c r="K272" s="0" t="n">
        <v>0.056</v>
      </c>
      <c r="L272" s="0" t="n">
        <v>2.7</v>
      </c>
      <c r="M272" s="0" t="n">
        <v>26.5</v>
      </c>
      <c r="N272" s="0" t="n">
        <v>0</v>
      </c>
      <c r="O272" s="0" t="n">
        <v>497</v>
      </c>
      <c r="P272" s="0" t="n">
        <v>11000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V272" s="0" t="n">
        <v>0</v>
      </c>
      <c r="AC272" s="0" t="n">
        <v>5.876</v>
      </c>
      <c r="AD272" s="0" t="n">
        <v>0.104</v>
      </c>
      <c r="AE272" s="0" t="n">
        <v>5.614</v>
      </c>
      <c r="AF272" s="0" t="n">
        <v>0.055</v>
      </c>
      <c r="AG272" s="0" t="n">
        <v>0.02</v>
      </c>
      <c r="AH272" s="0" t="n">
        <v>18.7</v>
      </c>
      <c r="AJ272" s="0" t="n">
        <v>4000</v>
      </c>
      <c r="AP272" s="0" t="n">
        <v>0</v>
      </c>
      <c r="AY272" s="0" t="n">
        <v>0</v>
      </c>
      <c r="BF272" s="0" t="n">
        <f aca="false">IF(E272&lt;11,-3.6797*E272^2+48.115*E272-53.83,280.92*EXP(-0.2027*E272))</f>
        <v>97.5940520000001</v>
      </c>
      <c r="BG272" s="1" t="n">
        <f aca="false">32.208*LN(F272)+21.438</f>
        <v>94.9489718778696</v>
      </c>
      <c r="BH272" s="1" t="n">
        <f aca="false">IF(G272&lt;=2, -10*G272+100, 88.958*EXP(-0.0755*G272))</f>
        <v>85</v>
      </c>
      <c r="BI272" s="1" t="n">
        <f aca="false">IF(I272&lt;=100, 0.0053*(I272)^2-1.0332*I272+100.76, 122.82*EXP(-0.0092*I272))</f>
        <v>99.527792</v>
      </c>
      <c r="BJ272" s="0" t="n">
        <f aca="false">IF(P272&lt;=1000, -6.942*LN(P272)+107.59, -36.304*LN(P272)+310.72)</f>
        <v>-27.1123376318395</v>
      </c>
      <c r="BK272" s="0" t="e">
        <f aca="false">BF272^0.04*BG272^0.22*BH272^0.51*BI272^0.06*BJ272^0.17</f>
        <v>#NUM!</v>
      </c>
      <c r="BL272" s="0" t="e">
        <f aca="false">IF(BK272&gt;=90, "Very Good", IF(BK272&gt;=80, "Good", IF(BK272&gt;=70, "Slightly Good", IF(BK272&gt;=60, "Average", IF(BK272&gt;=50, "Slightly Poor", IF(BK272&gt;=40, "Poor", "Very Poor"))))))</f>
        <v>#NUM!</v>
      </c>
      <c r="BM272" s="2" t="n">
        <f aca="false">IF(P272&lt;=1000, -6.942*LN(P272)+107.59, IF(AND(P272&gt;1000, P272&lt;=5213),-36.304*LN(P272)+310.72, IF(P272&gt;5213, 10)))</f>
        <v>10</v>
      </c>
      <c r="BN272" s="2" t="n">
        <f aca="false">BF272^0.04*BG272^0.22*BH272^0.51*BI272^0.06*BM272^0.17</f>
        <v>61.4476257337061</v>
      </c>
      <c r="BO272" s="3" t="str">
        <f aca="false">IF(BN272&gt;=90, "Very Good", IF(BN272&gt;=80, "Good", IF(BN272&gt;=70, "Slightly Good", IF(BN272&gt;=60, "Average", IF(BN272&gt;=50, "Slightly Poor", IF(BN272&gt;=40, "Poor", "Very Poor"))))))</f>
        <v>Average</v>
      </c>
      <c r="BP272" s="2" t="n">
        <f aca="false">IF(AJ272&lt;=1000, -6.942*LN(AJ272)+107.59, IF(AND(AJ272&gt;1000, AJ272&lt;=5213),-36.304*LN(AJ272)+310.72, IF(AJ272&gt;5213, 10)))</f>
        <v>9.61282186573601</v>
      </c>
      <c r="BQ272" s="2" t="n">
        <f aca="false">BF272^0.04*BG272^0.22*BH272^0.51*BI272^0.06*BP272^0.17</f>
        <v>61.0365192463637</v>
      </c>
      <c r="BR272" s="0" t="str">
        <f aca="false">IF(BQ272&gt;=90, "Very Good", IF(BQ272&gt;=80, "Good", IF(BQ272&gt;=70, "Slightly Good", IF(BQ272&gt;=60, "Average", IF(BQ272&gt;=50, "Slightly Poor", IF(BQ272&gt;=40, "Poor", "Very Poor"))))))</f>
        <v>Average</v>
      </c>
      <c r="BT272" s="2" t="n">
        <f aca="false">9.81*LN(AH272)+30.6</f>
        <v>59.3288157690719</v>
      </c>
      <c r="BU272" s="0" t="str">
        <f aca="false">IF(BT272&lt;30, "Clean water", IF(AND(BT272&gt;=30, BT272&lt;40), "Hypolimia", IF(AND(BT272&gt;=40,BT272&lt;50), "Mesotrophic", IF(AND(BT272&gt;=50, BT272&lt;70), "Eutrophic", IF(BT272&gt;70,"Hypertrophic")))))</f>
        <v>Eutrophic</v>
      </c>
      <c r="CM272" s="0" t="n">
        <f aca="false">IF(G272&gt;H272,1,0)</f>
        <v>0</v>
      </c>
      <c r="CO272" s="17" t="n">
        <f aca="false">14.652-0.41022*M272+0.007991*M272*M272-0.000077774*M272*M272*M272</f>
        <v>7.94550477525</v>
      </c>
      <c r="CP272" s="1" t="n">
        <f aca="false">F272/CO272*100</f>
        <v>123.34018136301</v>
      </c>
    </row>
    <row r="273" customFormat="false" ht="12.5" hidden="false" customHeight="false" outlineLevel="0" collapsed="false">
      <c r="A273" s="0" t="n">
        <v>272</v>
      </c>
      <c r="B273" s="15" t="s">
        <v>113</v>
      </c>
      <c r="C273" s="16" t="s">
        <v>114</v>
      </c>
      <c r="D273" s="0" t="s">
        <v>149</v>
      </c>
      <c r="E273" s="0" t="n">
        <v>8.1</v>
      </c>
      <c r="F273" s="0" t="n">
        <v>9.8</v>
      </c>
      <c r="G273" s="0" t="n">
        <v>1.2</v>
      </c>
      <c r="H273" s="0" t="n">
        <v>4.3</v>
      </c>
      <c r="I273" s="0" t="n">
        <v>1.9</v>
      </c>
      <c r="J273" s="0" t="n">
        <v>5.766</v>
      </c>
      <c r="K273" s="0" t="n">
        <v>0.053</v>
      </c>
      <c r="L273" s="0" t="n">
        <v>2.4</v>
      </c>
      <c r="M273" s="0" t="n">
        <v>25.9</v>
      </c>
      <c r="N273" s="0" t="n">
        <v>0</v>
      </c>
      <c r="O273" s="0" t="n">
        <v>498</v>
      </c>
      <c r="P273" s="0" t="n">
        <v>12000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V273" s="0" t="n">
        <v>0</v>
      </c>
      <c r="AC273" s="0" t="n">
        <v>5.491</v>
      </c>
      <c r="AD273" s="0" t="n">
        <v>0.031</v>
      </c>
      <c r="AE273" s="0" t="n">
        <v>5.41</v>
      </c>
      <c r="AF273" s="0" t="n">
        <v>0.048</v>
      </c>
      <c r="AG273" s="0" t="n">
        <v>0.015</v>
      </c>
      <c r="AH273" s="0" t="n">
        <v>22.8</v>
      </c>
      <c r="AJ273" s="0" t="n">
        <v>1100</v>
      </c>
      <c r="AP273" s="0" t="n">
        <v>0</v>
      </c>
      <c r="AY273" s="0" t="n">
        <v>0</v>
      </c>
      <c r="BF273" s="0" t="n">
        <f aca="false">IF(E273&lt;11,-3.6797*E273^2+48.115*E273-53.83,280.92*EXP(-0.2027*E273))</f>
        <v>94.476383</v>
      </c>
      <c r="BG273" s="1" t="n">
        <f aca="false">32.208*LN(F273)+21.438</f>
        <v>94.9489718778696</v>
      </c>
      <c r="BH273" s="1" t="n">
        <f aca="false">IF(G273&lt;=2, -10*G273+100, 88.958*EXP(-0.0755*G273))</f>
        <v>88</v>
      </c>
      <c r="BI273" s="1" t="n">
        <f aca="false">IF(I273&lt;=100, 0.0053*(I273)^2-1.0332*I273+100.76, 122.82*EXP(-0.0092*I273))</f>
        <v>98.816053</v>
      </c>
      <c r="BJ273" s="0" t="n">
        <f aca="false">IF(P273&lt;=1000, -6.942*LN(P273)+107.59, -36.304*LN(P273)+310.72)</f>
        <v>-30.271198662071</v>
      </c>
      <c r="BK273" s="0" t="e">
        <f aca="false">BF273^0.04*BG273^0.22*BH273^0.51*BI273^0.06*BJ273^0.17</f>
        <v>#NUM!</v>
      </c>
      <c r="BL273" s="0" t="e">
        <f aca="false">IF(BK273&gt;=90, "Very Good", IF(BK273&gt;=80, "Good", IF(BK273&gt;=70, "Slightly Good", IF(BK273&gt;=60, "Average", IF(BK273&gt;=50, "Slightly Poor", IF(BK273&gt;=40, "Poor", "Very Poor"))))))</f>
        <v>#NUM!</v>
      </c>
      <c r="BM273" s="2" t="n">
        <f aca="false">IF(P273&lt;=1000, -6.942*LN(P273)+107.59, IF(AND(P273&gt;1000, P273&lt;=5213),-36.304*LN(P273)+310.72, IF(P273&gt;5213, 10)))</f>
        <v>10</v>
      </c>
      <c r="BN273" s="2" t="n">
        <f aca="false">BF273^0.04*BG273^0.22*BH273^0.51*BI273^0.06*BM273^0.17</f>
        <v>62.4362199566759</v>
      </c>
      <c r="BO273" s="3" t="str">
        <f aca="false">IF(BN273&gt;=90, "Very Good", IF(BN273&gt;=80, "Good", IF(BN273&gt;=70, "Slightly Good", IF(BN273&gt;=60, "Average", IF(BN273&gt;=50, "Slightly Poor", IF(BN273&gt;=40, "Poor", "Very Poor"))))))</f>
        <v>Average</v>
      </c>
      <c r="BP273" s="2" t="n">
        <f aca="false">IF(AJ273&lt;=1000, -6.942*LN(AJ273)+107.59, IF(AND(AJ273&gt;1000, AJ273&lt;=5213),-36.304*LN(AJ273)+310.72, IF(AJ273&gt;5213, 10)))</f>
        <v>56.4807115842163</v>
      </c>
      <c r="BQ273" s="2" t="n">
        <f aca="false">BF273^0.04*BG273^0.22*BH273^0.51*BI273^0.06*BP273^0.17</f>
        <v>83.8030121900944</v>
      </c>
      <c r="BR273" s="0" t="str">
        <f aca="false">IF(BQ273&gt;=90, "Very Good", IF(BQ273&gt;=80, "Good", IF(BQ273&gt;=70, "Slightly Good", IF(BQ273&gt;=60, "Average", IF(BQ273&gt;=50, "Slightly Poor", IF(BQ273&gt;=40, "Poor", "Very Poor"))))))</f>
        <v>Good</v>
      </c>
      <c r="BT273" s="2" t="n">
        <f aca="false">9.81*LN(AH273)+30.6</f>
        <v>61.2735208577715</v>
      </c>
      <c r="BU273" s="0" t="str">
        <f aca="false">IF(BT273&lt;30, "Clean water", IF(AND(BT273&gt;=30, BT273&lt;40), "Hypolimia", IF(AND(BT273&gt;=40,BT273&lt;50), "Mesotrophic", IF(AND(BT273&gt;=50, BT273&lt;70), "Eutrophic", IF(BT273&gt;70,"Hypertrophic")))))</f>
        <v>Eutrophic</v>
      </c>
      <c r="CM273" s="0" t="n">
        <f aca="false">IF(G273&gt;H273,1,0)</f>
        <v>0</v>
      </c>
      <c r="CO273" s="17" t="n">
        <f aca="false">14.652-0.41022*M273+0.007991*M273*M273-0.000077774*M273*M273*M273</f>
        <v>8.036500867254</v>
      </c>
      <c r="CP273" s="1" t="n">
        <f aca="false">F273/CO273*100</f>
        <v>121.943619018716</v>
      </c>
    </row>
    <row r="274" customFormat="false" ht="12.5" hidden="false" customHeight="false" outlineLevel="0" collapsed="false">
      <c r="A274" s="0" t="n">
        <v>273</v>
      </c>
      <c r="B274" s="15" t="s">
        <v>115</v>
      </c>
      <c r="C274" s="16" t="s">
        <v>116</v>
      </c>
      <c r="D274" s="0" t="s">
        <v>149</v>
      </c>
      <c r="E274" s="0" t="n">
        <v>7.4</v>
      </c>
      <c r="F274" s="0" t="n">
        <v>4.3</v>
      </c>
      <c r="G274" s="0" t="n">
        <v>7.7</v>
      </c>
      <c r="H274" s="0" t="n">
        <v>7.7</v>
      </c>
      <c r="I274" s="0" t="n">
        <v>4.3</v>
      </c>
      <c r="J274" s="0" t="n">
        <v>12.347</v>
      </c>
      <c r="K274" s="0" t="n">
        <v>0.124</v>
      </c>
      <c r="L274" s="0" t="n">
        <v>4.1</v>
      </c>
      <c r="M274" s="0" t="n">
        <v>27.2</v>
      </c>
      <c r="N274" s="0" t="n">
        <v>0</v>
      </c>
      <c r="O274" s="0" t="n">
        <v>567</v>
      </c>
      <c r="P274" s="0" t="n">
        <v>180000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0</v>
      </c>
      <c r="AC274" s="0" t="n">
        <v>12.194</v>
      </c>
      <c r="AD274" s="0" t="n">
        <v>5.725</v>
      </c>
      <c r="AE274" s="0" t="n">
        <v>6.395</v>
      </c>
      <c r="AF274" s="0" t="n">
        <v>0.12</v>
      </c>
      <c r="AG274" s="0" t="n">
        <v>0.075</v>
      </c>
      <c r="AH274" s="0" t="n">
        <v>9.8</v>
      </c>
      <c r="AJ274" s="0" t="n">
        <v>120000</v>
      </c>
      <c r="AP274" s="0" t="n">
        <v>0</v>
      </c>
      <c r="AY274" s="0" t="n">
        <v>0</v>
      </c>
      <c r="BF274" s="0" t="n">
        <f aca="false">IF(E274&lt;11,-3.6797*E274^2+48.115*E274-53.83,280.92*EXP(-0.2027*E274))</f>
        <v>100.720628</v>
      </c>
      <c r="BG274" s="1" t="n">
        <f aca="false">32.208*LN(F274)+21.438</f>
        <v>68.417072651106</v>
      </c>
      <c r="BH274" s="1" t="n">
        <f aca="false">IF(G274&lt;=2, -10*G274+100, 88.958*EXP(-0.0755*G274))</f>
        <v>49.740244217031</v>
      </c>
      <c r="BI274" s="1" t="n">
        <f aca="false">IF(I274&lt;=100, 0.0053*(I274)^2-1.0332*I274+100.76, 122.82*EXP(-0.0092*I274))</f>
        <v>96.415237</v>
      </c>
      <c r="BJ274" s="0" t="n">
        <f aca="false">IF(P274&lt;=1000, -6.942*LN(P274)+107.59, -36.304*LN(P274)+310.72)</f>
        <v>-128.584253162886</v>
      </c>
      <c r="BK274" s="0" t="e">
        <f aca="false">BF274^0.04*BG274^0.22*BH274^0.51*BI274^0.06*BJ274^0.17</f>
        <v>#NUM!</v>
      </c>
      <c r="BL274" s="0" t="e">
        <f aca="false">IF(BK274&gt;=90, "Very Good", IF(BK274&gt;=80, "Good", IF(BK274&gt;=70, "Slightly Good", IF(BK274&gt;=60, "Average", IF(BK274&gt;=50, "Slightly Poor", IF(BK274&gt;=40, "Poor", "Very Poor"))))))</f>
        <v>#NUM!</v>
      </c>
      <c r="BM274" s="2" t="n">
        <f aca="false">IF(P274&lt;=1000, -6.942*LN(P274)+107.59, IF(AND(P274&gt;1000, P274&lt;=5213),-36.304*LN(P274)+310.72, IF(P274&gt;5213, 10)))</f>
        <v>10</v>
      </c>
      <c r="BN274" s="2" t="n">
        <f aca="false">BF274^0.04*BG274^0.22*BH274^0.51*BI274^0.06*BM274^0.17</f>
        <v>43.4741100637365</v>
      </c>
      <c r="BO274" s="3" t="str">
        <f aca="false">IF(BN274&gt;=90, "Very Good", IF(BN274&gt;=80, "Good", IF(BN274&gt;=70, "Slightly Good", IF(BN274&gt;=60, "Average", IF(BN274&gt;=50, "Slightly Poor", IF(BN274&gt;=40, "Poor", "Very Poor"))))))</f>
        <v>Poor</v>
      </c>
      <c r="BP274" s="2" t="n">
        <f aca="false">IF(AJ274&lt;=1000, -6.942*LN(AJ274)+107.59, IF(AND(AJ274&gt;1000, AJ274&lt;=5213),-36.304*LN(AJ274)+310.72, IF(AJ274&gt;5213, 10)))</f>
        <v>10</v>
      </c>
      <c r="BQ274" s="2" t="n">
        <f aca="false">BF274^0.04*BG274^0.22*BH274^0.51*BI274^0.06*BP274^0.17</f>
        <v>43.4741100637365</v>
      </c>
      <c r="BR274" s="0" t="str">
        <f aca="false">IF(BQ274&gt;=90, "Very Good", IF(BQ274&gt;=80, "Good", IF(BQ274&gt;=70, "Slightly Good", IF(BQ274&gt;=60, "Average", IF(BQ274&gt;=50, "Slightly Poor", IF(BQ274&gt;=40, "Poor", "Very Poor"))))))</f>
        <v>Poor</v>
      </c>
      <c r="BT274" s="2" t="n">
        <f aca="false">9.81*LN(AH274)+30.6</f>
        <v>52.9901712034867</v>
      </c>
      <c r="BU274" s="0" t="str">
        <f aca="false">IF(BT274&lt;30, "Clean water", IF(AND(BT274&gt;=30, BT274&lt;40), "Hypolimia", IF(AND(BT274&gt;=40,BT274&lt;50), "Mesotrophic", IF(AND(BT274&gt;=50, BT274&lt;70), "Eutrophic", IF(BT274&gt;70,"Hypertrophic")))))</f>
        <v>Eutrophic</v>
      </c>
      <c r="CM274" s="0" t="n">
        <f aca="false">IF(G274&gt;H274,1,0)</f>
        <v>0</v>
      </c>
      <c r="CO274" s="17" t="n">
        <f aca="false">14.652-0.41022*M274+0.007991*M274*M274-0.000077774*M274*M274*M274</f>
        <v>7.840980840448</v>
      </c>
      <c r="CP274" s="1" t="n">
        <f aca="false">F274/CO274*100</f>
        <v>54.840077886918</v>
      </c>
    </row>
    <row r="275" customFormat="false" ht="12.5" hidden="false" customHeight="false" outlineLevel="0" collapsed="false">
      <c r="A275" s="0" t="n">
        <v>274</v>
      </c>
      <c r="B275" s="15" t="s">
        <v>117</v>
      </c>
      <c r="C275" s="16" t="s">
        <v>118</v>
      </c>
      <c r="D275" s="0" t="s">
        <v>149</v>
      </c>
      <c r="E275" s="0" t="n">
        <v>7.8</v>
      </c>
      <c r="F275" s="0" t="n">
        <v>10.3</v>
      </c>
      <c r="G275" s="0" t="n">
        <v>0.2</v>
      </c>
      <c r="H275" s="0" t="n">
        <v>2.5</v>
      </c>
      <c r="I275" s="0" t="n">
        <v>0.5</v>
      </c>
      <c r="J275" s="0" t="n">
        <v>1.775</v>
      </c>
      <c r="K275" s="0" t="n">
        <v>0.004</v>
      </c>
      <c r="L275" s="0" t="n">
        <v>1.5</v>
      </c>
      <c r="M275" s="0" t="n">
        <v>24.9</v>
      </c>
      <c r="N275" s="0" t="n">
        <v>0</v>
      </c>
      <c r="O275" s="0" t="n">
        <v>213</v>
      </c>
      <c r="P275" s="0" t="n">
        <v>500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0</v>
      </c>
      <c r="AC275" s="0" t="n">
        <v>1.693</v>
      </c>
      <c r="AD275" s="0" t="n">
        <v>0.015</v>
      </c>
      <c r="AE275" s="0" t="n">
        <v>1.589</v>
      </c>
      <c r="AF275" s="0" t="n">
        <v>0.003</v>
      </c>
      <c r="AG275" s="0" t="n">
        <v>0.001</v>
      </c>
      <c r="AH275" s="0" t="n">
        <v>4.3</v>
      </c>
      <c r="AJ275" s="0" t="n">
        <v>20</v>
      </c>
      <c r="AP275" s="0" t="n">
        <v>0</v>
      </c>
      <c r="AY275" s="0" t="n">
        <v>0</v>
      </c>
      <c r="BF275" s="0" t="n">
        <f aca="false">IF(E275&lt;11,-3.6797*E275^2+48.115*E275-53.83,280.92*EXP(-0.2027*E275))</f>
        <v>97.5940520000001</v>
      </c>
      <c r="BG275" s="1" t="n">
        <f aca="false">32.208*LN(F275)+21.438</f>
        <v>96.5516905777479</v>
      </c>
      <c r="BH275" s="1" t="n">
        <f aca="false">IF(G275&lt;=2, -10*G275+100, 88.958*EXP(-0.0755*G275))</f>
        <v>98</v>
      </c>
      <c r="BI275" s="1" t="n">
        <f aca="false">IF(I275&lt;=100, 0.0053*(I275)^2-1.0332*I275+100.76, 122.82*EXP(-0.0092*I275))</f>
        <v>100.244725</v>
      </c>
      <c r="BJ275" s="0" t="n">
        <f aca="false">IF(P275&lt;=1000, -6.942*LN(P275)+107.59, -36.304*LN(P275)+310.72)</f>
        <v>64.4481905807532</v>
      </c>
      <c r="BK275" s="0" t="n">
        <f aca="false">BF275^0.04*BG275^0.22*BH275^0.51*BI275^0.06*BJ275^0.17</f>
        <v>91.0707519304899</v>
      </c>
      <c r="BL275" s="0" t="str">
        <f aca="false">IF(BK275&gt;=90, "Very Good", IF(BK275&gt;=80, "Good", IF(BK275&gt;=70, "Slightly Good", IF(BK275&gt;=60, "Average", IF(BK275&gt;=50, "Slightly Poor", IF(BK275&gt;=40, "Poor", "Very Poor"))))))</f>
        <v>Very Good</v>
      </c>
      <c r="BM275" s="2" t="n">
        <f aca="false">IF(P275&lt;=1000, -6.942*LN(P275)+107.59, IF(AND(P275&gt;1000, P275&lt;=5213),-36.304*LN(P275)+310.72, IF(P275&gt;5213, 10)))</f>
        <v>64.4481905807532</v>
      </c>
      <c r="BN275" s="2" t="n">
        <f aca="false">BF275^0.04*BG275^0.22*BH275^0.51*BI275^0.06*BM275^0.17</f>
        <v>91.0707519304899</v>
      </c>
      <c r="BO275" s="3" t="str">
        <f aca="false">IF(BN275&gt;=90, "Very Good", IF(BN275&gt;=80, "Good", IF(BN275&gt;=70, "Slightly Good", IF(BN275&gt;=60, "Average", IF(BN275&gt;=50, "Slightly Poor", IF(BN275&gt;=40, "Poor", "Very Poor"))))))</f>
        <v>Very Good</v>
      </c>
      <c r="BP275" s="2" t="n">
        <f aca="false">IF(AJ275&lt;=1000, -6.942*LN(AJ275)+107.59, IF(AND(AJ275&gt;1000, AJ275&lt;=5213),-36.304*LN(AJ275)+310.72, IF(AJ275&gt;5213, 10)))</f>
        <v>86.7936265569882</v>
      </c>
      <c r="BQ275" s="2" t="n">
        <f aca="false">BF275^0.04*BG275^0.22*BH275^0.51*BI275^0.06*BP275^0.17</f>
        <v>95.797909154148</v>
      </c>
      <c r="BR275" s="0" t="str">
        <f aca="false">IF(BQ275&gt;=90, "Very Good", IF(BQ275&gt;=80, "Good", IF(BQ275&gt;=70, "Slightly Good", IF(BQ275&gt;=60, "Average", IF(BQ275&gt;=50, "Slightly Poor", IF(BQ275&gt;=40, "Poor", "Very Poor"))))))</f>
        <v>Very Good</v>
      </c>
      <c r="BT275" s="2" t="n">
        <f aca="false">9.81*LN(AH275)+30.6</f>
        <v>44.9090133726823</v>
      </c>
      <c r="BU275" s="0" t="str">
        <f aca="false">IF(BT275&lt;30, "Clean water", IF(AND(BT275&gt;=30, BT275&lt;40), "Hypolimia", IF(AND(BT275&gt;=40,BT275&lt;50), "Mesotrophic", IF(AND(BT275&gt;=50, BT275&lt;70), "Eutrophic", IF(BT275&gt;70,"Hypertrophic")))))</f>
        <v>Mesotrophic</v>
      </c>
      <c r="CM275" s="0" t="n">
        <f aca="false">IF(G275&gt;H275,1,0)</f>
        <v>0</v>
      </c>
      <c r="CO275" s="17" t="n">
        <f aca="false">14.652-0.41022*M275+0.007991*M275*M275-0.000077774*M275*M275*M275</f>
        <v>8.191327532274</v>
      </c>
      <c r="CP275" s="1" t="n">
        <f aca="false">F275/CO275*100</f>
        <v>125.742743888799</v>
      </c>
    </row>
    <row r="276" customFormat="false" ht="12.5" hidden="false" customHeight="false" outlineLevel="0" collapsed="false">
      <c r="A276" s="0" t="n">
        <v>275</v>
      </c>
      <c r="B276" s="15" t="s">
        <v>119</v>
      </c>
      <c r="C276" s="16" t="s">
        <v>120</v>
      </c>
      <c r="D276" s="0" t="s">
        <v>149</v>
      </c>
      <c r="E276" s="0" t="n">
        <v>8.4</v>
      </c>
      <c r="F276" s="0" t="n">
        <v>11.3</v>
      </c>
      <c r="G276" s="0" t="n">
        <v>0.9</v>
      </c>
      <c r="H276" s="0" t="n">
        <v>3.6</v>
      </c>
      <c r="I276" s="0" t="n">
        <v>1.2</v>
      </c>
      <c r="J276" s="0" t="n">
        <v>1.702</v>
      </c>
      <c r="K276" s="0" t="n">
        <v>0.034</v>
      </c>
      <c r="L276" s="0" t="n">
        <v>1.6</v>
      </c>
      <c r="M276" s="0" t="n">
        <v>26.4</v>
      </c>
      <c r="N276" s="0" t="n">
        <v>0</v>
      </c>
      <c r="O276" s="0" t="n">
        <v>221</v>
      </c>
      <c r="P276" s="0" t="n">
        <v>4100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V276" s="0" t="n">
        <v>0</v>
      </c>
      <c r="AC276" s="0" t="n">
        <v>1.673</v>
      </c>
      <c r="AD276" s="0" t="n">
        <v>0.024</v>
      </c>
      <c r="AE276" s="0" t="n">
        <v>1.471</v>
      </c>
      <c r="AF276" s="0" t="n">
        <v>0.005</v>
      </c>
      <c r="AG276" s="0" t="n">
        <v>0.004</v>
      </c>
      <c r="AH276" s="0" t="n">
        <v>4.6</v>
      </c>
      <c r="AJ276" s="0" t="n">
        <v>1300</v>
      </c>
      <c r="AP276" s="0" t="n">
        <v>0</v>
      </c>
      <c r="AY276" s="0" t="n">
        <v>0</v>
      </c>
      <c r="BF276" s="0" t="n">
        <f aca="false">IF(E276&lt;11,-3.6797*E276^2+48.115*E276-53.83,280.92*EXP(-0.2027*E276))</f>
        <v>90.6963680000001</v>
      </c>
      <c r="BG276" s="1" t="n">
        <f aca="false">32.208*LN(F276)+21.438</f>
        <v>99.5360461899348</v>
      </c>
      <c r="BH276" s="1" t="n">
        <f aca="false">IF(G276&lt;=2, -10*G276+100, 88.958*EXP(-0.0755*G276))</f>
        <v>91</v>
      </c>
      <c r="BI276" s="1" t="n">
        <f aca="false">IF(I276&lt;=100, 0.0053*(I276)^2-1.0332*I276+100.76, 122.82*EXP(-0.0092*I276))</f>
        <v>99.527792</v>
      </c>
      <c r="BJ276" s="0" t="n">
        <f aca="false">IF(P276&lt;=1000, -6.942*LN(P276)+107.59, -36.304*LN(P276)+310.72)</f>
        <v>8.71638125825518</v>
      </c>
      <c r="BK276" s="0" t="n">
        <f aca="false">BF276^0.04*BG276^0.22*BH276^0.51*BI276^0.06*BJ276^0.17</f>
        <v>62.6187234767509</v>
      </c>
      <c r="BL276" s="0" t="str">
        <f aca="false">IF(BK276&gt;=90, "Very Good", IF(BK276&gt;=80, "Good", IF(BK276&gt;=70, "Slightly Good", IF(BK276&gt;=60, "Average", IF(BK276&gt;=50, "Slightly Poor", IF(BK276&gt;=40, "Poor", "Very Poor"))))))</f>
        <v>Average</v>
      </c>
      <c r="BM276" s="2" t="n">
        <f aca="false">IF(P276&lt;=1000, -6.942*LN(P276)+107.59, IF(AND(P276&gt;1000, P276&lt;=5213),-36.304*LN(P276)+310.72, IF(P276&gt;5213, 10)))</f>
        <v>8.71638125825518</v>
      </c>
      <c r="BN276" s="2" t="n">
        <f aca="false">BF276^0.04*BG276^0.22*BH276^0.51*BI276^0.06*BM276^0.17</f>
        <v>62.6187234767509</v>
      </c>
      <c r="BO276" s="3" t="str">
        <f aca="false">IF(BN276&gt;=90, "Very Good", IF(BN276&gt;=80, "Good", IF(BN276&gt;=70, "Slightly Good", IF(BN276&gt;=60, "Average", IF(BN276&gt;=50, "Slightly Poor", IF(BN276&gt;=40, "Poor", "Very Poor"))))))</f>
        <v>Average</v>
      </c>
      <c r="BP276" s="2" t="n">
        <f aca="false">IF(AJ276&lt;=1000, -6.942*LN(AJ276)+107.59, IF(AND(AJ276&gt;1000, AJ276&lt;=5213),-36.304*LN(AJ276)+310.72, IF(AJ276&gt;5213, 10)))</f>
        <v>50.4159800946047</v>
      </c>
      <c r="BQ276" s="2" t="n">
        <f aca="false">BF276^0.04*BG276^0.22*BH276^0.51*BI276^0.06*BP276^0.17</f>
        <v>84.3885742161016</v>
      </c>
      <c r="BR276" s="0" t="str">
        <f aca="false">IF(BQ276&gt;=90, "Very Good", IF(BQ276&gt;=80, "Good", IF(BQ276&gt;=70, "Slightly Good", IF(BQ276&gt;=60, "Average", IF(BQ276&gt;=50, "Slightly Poor", IF(BQ276&gt;=40, "Poor", "Very Poor"))))))</f>
        <v>Good</v>
      </c>
      <c r="BT276" s="2" t="n">
        <f aca="false">9.81*LN(AH276)+30.6</f>
        <v>45.5706123372864</v>
      </c>
      <c r="BU276" s="0" t="str">
        <f aca="false">IF(BT276&lt;30, "Clean water", IF(AND(BT276&gt;=30, BT276&lt;40), "Hypolimia", IF(AND(BT276&gt;=40,BT276&lt;50), "Mesotrophic", IF(AND(BT276&gt;=50, BT276&lt;70), "Eutrophic", IF(BT276&gt;70,"Hypertrophic")))))</f>
        <v>Mesotrophic</v>
      </c>
      <c r="CM276" s="0" t="n">
        <f aca="false">IF(G276&gt;H276,1,0)</f>
        <v>0</v>
      </c>
      <c r="CO276" s="17" t="n">
        <f aca="false">14.652-0.41022*M276+0.007991*M276*M276-0.000077774*M276*M276*M276</f>
        <v>7.960577670144</v>
      </c>
      <c r="CP276" s="1" t="n">
        <f aca="false">F276/CO276*100</f>
        <v>141.949497489114</v>
      </c>
    </row>
    <row r="277" customFormat="false" ht="12.5" hidden="false" customHeight="false" outlineLevel="0" collapsed="false">
      <c r="A277" s="0" t="n">
        <v>276</v>
      </c>
      <c r="B277" s="15" t="s">
        <v>121</v>
      </c>
      <c r="C277" s="16" t="s">
        <v>122</v>
      </c>
      <c r="D277" s="0" t="s">
        <v>149</v>
      </c>
      <c r="E277" s="0" t="n">
        <v>8.3</v>
      </c>
      <c r="F277" s="0" t="n">
        <v>8.9</v>
      </c>
      <c r="G277" s="0" t="n">
        <v>1.7</v>
      </c>
      <c r="H277" s="0" t="n">
        <v>5.1</v>
      </c>
      <c r="I277" s="0" t="n">
        <v>1.5</v>
      </c>
      <c r="J277" s="0" t="n">
        <v>2.087</v>
      </c>
      <c r="K277" s="0" t="n">
        <v>0.067</v>
      </c>
      <c r="L277" s="0" t="n">
        <v>1.8</v>
      </c>
      <c r="M277" s="0" t="n">
        <v>27.2</v>
      </c>
      <c r="N277" s="0" t="n">
        <v>0</v>
      </c>
      <c r="O277" s="0" t="n">
        <v>254</v>
      </c>
      <c r="P277" s="0" t="n">
        <v>2800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0</v>
      </c>
      <c r="AC277" s="0" t="n">
        <v>2.003</v>
      </c>
      <c r="AD277" s="0" t="n">
        <v>0.271</v>
      </c>
      <c r="AE277" s="0" t="n">
        <v>1.544</v>
      </c>
      <c r="AF277" s="0" t="n">
        <v>0.065</v>
      </c>
      <c r="AG277" s="0" t="n">
        <v>0.052</v>
      </c>
      <c r="AH277" s="0" t="n">
        <v>11</v>
      </c>
      <c r="AJ277" s="0" t="n">
        <v>2200</v>
      </c>
      <c r="AP277" s="0" t="n">
        <v>0</v>
      </c>
      <c r="AY277" s="0" t="n">
        <v>0</v>
      </c>
      <c r="BF277" s="0" t="n">
        <f aca="false">IF(E277&lt;11,-3.6797*E277^2+48.115*E277-53.83,280.92*EXP(-0.2027*E277))</f>
        <v>92.029967</v>
      </c>
      <c r="BG277" s="1" t="n">
        <f aca="false">32.208*LN(F277)+21.438</f>
        <v>91.8463395211805</v>
      </c>
      <c r="BH277" s="1" t="n">
        <f aca="false">IF(G277&lt;=2, -10*G277+100, 88.958*EXP(-0.0755*G277))</f>
        <v>83</v>
      </c>
      <c r="BI277" s="1" t="n">
        <f aca="false">IF(I277&lt;=100, 0.0053*(I277)^2-1.0332*I277+100.76, 122.82*EXP(-0.0092*I277))</f>
        <v>99.222125</v>
      </c>
      <c r="BJ277" s="0" t="n">
        <f aca="false">IF(P277&lt;=1000, -6.942*LN(P277)+107.59, -36.304*LN(P277)+310.72)</f>
        <v>22.5615490304878</v>
      </c>
      <c r="BK277" s="0" t="n">
        <f aca="false">BF277^0.04*BG277^0.22*BH277^0.51*BI277^0.06*BJ277^0.17</f>
        <v>69.0287218755141</v>
      </c>
      <c r="BL277" s="0" t="str">
        <f aca="false">IF(BK277&gt;=90, "Very Good", IF(BK277&gt;=80, "Good", IF(BK277&gt;=70, "Slightly Good", IF(BK277&gt;=60, "Average", IF(BK277&gt;=50, "Slightly Poor", IF(BK277&gt;=40, "Poor", "Very Poor"))))))</f>
        <v>Average</v>
      </c>
      <c r="BM277" s="2" t="n">
        <f aca="false">IF(P277&lt;=1000, -6.942*LN(P277)+107.59, IF(AND(P277&gt;1000, P277&lt;=5213),-36.304*LN(P277)+310.72, IF(P277&gt;5213, 10)))</f>
        <v>22.5615490304878</v>
      </c>
      <c r="BN277" s="2" t="n">
        <f aca="false">BF277^0.04*BG277^0.22*BH277^0.51*BI277^0.06*BM277^0.17</f>
        <v>69.0287218755141</v>
      </c>
      <c r="BO277" s="3" t="str">
        <f aca="false">IF(BN277&gt;=90, "Very Good", IF(BN277&gt;=80, "Good", IF(BN277&gt;=70, "Slightly Good", IF(BN277&gt;=60, "Average", IF(BN277&gt;=50, "Slightly Poor", IF(BN277&gt;=40, "Poor", "Very Poor"))))))</f>
        <v>Average</v>
      </c>
      <c r="BP277" s="2" t="n">
        <f aca="false">IF(AJ277&lt;=1000, -6.942*LN(AJ277)+107.59, IF(AND(AJ277&gt;1000, AJ277&lt;=5213),-36.304*LN(AJ277)+310.72, IF(AJ277&gt;5213, 10)))</f>
        <v>31.316696341168</v>
      </c>
      <c r="BQ277" s="2" t="n">
        <f aca="false">BF277^0.04*BG277^0.22*BH277^0.51*BI277^0.06*BP277^0.17</f>
        <v>72.9859099163298</v>
      </c>
      <c r="BR277" s="0" t="str">
        <f aca="false">IF(BQ277&gt;=90, "Very Good", IF(BQ277&gt;=80, "Good", IF(BQ277&gt;=70, "Slightly Good", IF(BQ277&gt;=60, "Average", IF(BQ277&gt;=50, "Slightly Poor", IF(BQ277&gt;=40, "Poor", "Very Poor"))))))</f>
        <v>Slightly Good</v>
      </c>
      <c r="BT277" s="2" t="n">
        <f aca="false">9.81*LN(AH277)+30.6</f>
        <v>54.123352626152</v>
      </c>
      <c r="BU277" s="0" t="str">
        <f aca="false">IF(BT277&lt;30, "Clean water", IF(AND(BT277&gt;=30, BT277&lt;40), "Hypolimia", IF(AND(BT277&gt;=40,BT277&lt;50), "Mesotrophic", IF(AND(BT277&gt;=50, BT277&lt;70), "Eutrophic", IF(BT277&gt;70,"Hypertrophic")))))</f>
        <v>Eutrophic</v>
      </c>
      <c r="CM277" s="0" t="n">
        <f aca="false">IF(G277&gt;H277,1,0)</f>
        <v>0</v>
      </c>
      <c r="CO277" s="17" t="n">
        <f aca="false">14.652-0.41022*M277+0.007991*M277*M277-0.000077774*M277*M277*M277</f>
        <v>7.840980840448</v>
      </c>
      <c r="CP277" s="1" t="n">
        <f aca="false">F277/CO277*100</f>
        <v>113.506207719435</v>
      </c>
    </row>
    <row r="278" customFormat="false" ht="12.5" hidden="false" customHeight="false" outlineLevel="0" collapsed="false">
      <c r="A278" s="0" t="n">
        <v>277</v>
      </c>
      <c r="B278" s="15" t="s">
        <v>140</v>
      </c>
      <c r="C278" s="16" t="s">
        <v>141</v>
      </c>
      <c r="D278" s="0" t="s">
        <v>149</v>
      </c>
      <c r="E278" s="0" t="n">
        <v>8</v>
      </c>
      <c r="F278" s="0" t="n">
        <v>8.2</v>
      </c>
      <c r="G278" s="0" t="n">
        <v>4.6</v>
      </c>
      <c r="H278" s="0" t="n">
        <v>6.3</v>
      </c>
      <c r="I278" s="0" t="n">
        <v>22.4</v>
      </c>
      <c r="J278" s="0" t="n">
        <v>4.776</v>
      </c>
      <c r="K278" s="0" t="n">
        <v>0.235</v>
      </c>
      <c r="L278" s="0" t="n">
        <v>4.9</v>
      </c>
      <c r="M278" s="0" t="n">
        <v>22.9</v>
      </c>
      <c r="O278" s="0" t="n">
        <v>1194</v>
      </c>
      <c r="BD278" s="0" t="n">
        <v>0.137</v>
      </c>
      <c r="BF278" s="0" t="n">
        <f aca="false">IF(E278&lt;11,-3.6797*E278^2+48.115*E278-53.83,280.92*EXP(-0.2027*E278))</f>
        <v>95.5892</v>
      </c>
      <c r="BG278" s="1" t="n">
        <f aca="false">32.208*LN(F278)+21.438</f>
        <v>89.2079528407348</v>
      </c>
      <c r="BH278" s="1" t="n">
        <f aca="false">IF(G278&lt;=2, -10*G278+100, 88.958*EXP(-0.0755*G278))</f>
        <v>62.8571284237721</v>
      </c>
      <c r="BI278" s="1" t="n">
        <f aca="false">IF(I278&lt;=100, 0.0053*(I278)^2-1.0332*I278+100.76, 122.82*EXP(-0.0092*I278))</f>
        <v>80.275648</v>
      </c>
      <c r="BJ278" s="0" t="e">
        <f aca="false">IF(P278&lt;=1000, -6.942*LN(P278)+107.59, -36.304*LN(P278)+310.72)</f>
        <v>#VALUE!</v>
      </c>
      <c r="BK278" s="0" t="e">
        <f aca="false">BF278^0.04*BG278^0.22*BH278^0.51*BI278^0.06*BJ278^0.17</f>
        <v>#VALUE!</v>
      </c>
      <c r="BL278" s="0" t="e">
        <f aca="false">IF(BK278&gt;=90, "Very Good", IF(BK278&gt;=80, "Good", IF(BK278&gt;=70, "Slightly Good", IF(BK278&gt;=60, "Average", IF(BK278&gt;=50, "Slightly Poor", IF(BK278&gt;=40, "Poor", "Very Poor"))))))</f>
        <v>#VALUE!</v>
      </c>
      <c r="BM278" s="2" t="e">
        <f aca="false">IF(P278&lt;=1000, -6.942*LN(P278)+107.59, IF(AND(P278&gt;1000, P278&lt;=5213),-36.304*LN(P278)+310.72, IF(P278&gt;5213, 10)))</f>
        <v>#VALUE!</v>
      </c>
      <c r="BN278" s="2" t="e">
        <f aca="false">BF278^0.04*BG278^0.22*BH278^0.51*BI278^0.06*BM278^0.17</f>
        <v>#VALUE!</v>
      </c>
      <c r="BO278" s="3" t="e">
        <f aca="false">IF(BN278&gt;=90, "Very Good", IF(BN278&gt;=80, "Good", IF(BN278&gt;=70, "Slightly Good", IF(BN278&gt;=60, "Average", IF(BN278&gt;=50, "Slightly Poor", IF(BN278&gt;=40, "Poor", "Very Poor"))))))</f>
        <v>#VALUE!</v>
      </c>
      <c r="BP278" s="2" t="e">
        <f aca="false">IF(AJ278&lt;=1000, -6.942*LN(AJ278)+107.59, IF(AND(AJ278&gt;1000, AJ278&lt;=5213),-36.304*LN(AJ278)+310.72, IF(AJ278&gt;5213, 10)))</f>
        <v>#VALUE!</v>
      </c>
      <c r="BQ278" s="2" t="e">
        <f aca="false">BF278^0.04*BG278^0.22*BH278^0.51*BI278^0.06*BP278^0.17</f>
        <v>#VALUE!</v>
      </c>
      <c r="BR278" s="0" t="e">
        <f aca="false">IF(BQ278&gt;=90, "Very Good", IF(BQ278&gt;=80, "Good", IF(BQ278&gt;=70, "Slightly Good", IF(BQ278&gt;=60, "Average", IF(BQ278&gt;=50, "Slightly Poor", IF(BQ278&gt;=40, "Poor", "Very Poor"))))))</f>
        <v>#VALUE!</v>
      </c>
      <c r="BT278" s="2" t="e">
        <f aca="false">9.81*LN(AH278)+30.6</f>
        <v>#VALUE!</v>
      </c>
      <c r="BU278" s="0" t="e">
        <f aca="false">IF(BT278&lt;30, "Clean water", IF(AND(BT278&gt;=30, BT278&lt;40), "Hypolimia", IF(AND(BT278&gt;=40,BT278&lt;50), "Mesotrophic", IF(AND(BT278&gt;=50, BT278&lt;70), "Eutrophic", IF(BT278&gt;70,"Hypertrophic")))))</f>
        <v>#VALUE!</v>
      </c>
      <c r="CM278" s="0" t="n">
        <f aca="false">IF(G278&gt;H278,1,0)</f>
        <v>0</v>
      </c>
      <c r="CO278" s="17" t="n">
        <f aca="false">14.652-0.41022*M278+0.007991*M278*M278-0.000077774*M278*M278*M278</f>
        <v>8.514535199514</v>
      </c>
      <c r="CP278" s="1" t="n">
        <f aca="false">F278/CO278*100</f>
        <v>96.3059028808531</v>
      </c>
    </row>
    <row r="279" customFormat="false" ht="12.5" hidden="false" customHeight="false" outlineLevel="0" collapsed="false">
      <c r="A279" s="0" t="n">
        <v>278</v>
      </c>
      <c r="B279" s="15" t="s">
        <v>123</v>
      </c>
      <c r="C279" s="16" t="s">
        <v>124</v>
      </c>
      <c r="D279" s="0" t="s">
        <v>149</v>
      </c>
      <c r="E279" s="0" t="n">
        <v>7.3</v>
      </c>
      <c r="F279" s="0" t="n">
        <v>6.6</v>
      </c>
      <c r="G279" s="0" t="n">
        <v>2.2</v>
      </c>
      <c r="H279" s="0" t="n">
        <v>6.3</v>
      </c>
      <c r="I279" s="0" t="n">
        <v>1</v>
      </c>
      <c r="J279" s="0" t="n">
        <v>7.509</v>
      </c>
      <c r="K279" s="0" t="n">
        <v>0.097</v>
      </c>
      <c r="L279" s="0" t="n">
        <v>4</v>
      </c>
      <c r="M279" s="0" t="n">
        <v>26.6</v>
      </c>
      <c r="N279" s="0" t="n">
        <v>0</v>
      </c>
      <c r="O279" s="0" t="n">
        <v>548</v>
      </c>
      <c r="P279" s="0" t="n">
        <v>30000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AC279" s="0" t="n">
        <v>7.286</v>
      </c>
      <c r="AD279" s="0" t="n">
        <v>1.353</v>
      </c>
      <c r="AE279" s="0" t="n">
        <v>5.659</v>
      </c>
      <c r="AF279" s="0" t="n">
        <v>0.084</v>
      </c>
      <c r="AG279" s="0" t="n">
        <v>0.072</v>
      </c>
      <c r="AH279" s="0" t="n">
        <v>4.7</v>
      </c>
      <c r="AJ279" s="0" t="n">
        <v>14000</v>
      </c>
      <c r="AP279" s="0" t="n">
        <v>0</v>
      </c>
      <c r="AY279" s="0" t="n">
        <v>0</v>
      </c>
      <c r="BF279" s="0" t="n">
        <f aca="false">IF(E279&lt;11,-3.6797*E279^2+48.115*E279-53.83,280.92*EXP(-0.2027*E279))</f>
        <v>101.318287</v>
      </c>
      <c r="BG279" s="1" t="n">
        <f aca="false">32.208*LN(F279)+21.438</f>
        <v>82.2167392560349</v>
      </c>
      <c r="BH279" s="1" t="n">
        <f aca="false">IF(G279&lt;=2, -10*G279+100, 88.958*EXP(-0.0755*G279))</f>
        <v>75.3440041238757</v>
      </c>
      <c r="BI279" s="1" t="n">
        <f aca="false">IF(I279&lt;=100, 0.0053*(I279)^2-1.0332*I279+100.76, 122.82*EXP(-0.0092*I279))</f>
        <v>99.7321</v>
      </c>
      <c r="BJ279" s="0" t="n">
        <f aca="false">IF(P279&lt;=1000, -6.942*LN(P279)+107.59, -36.304*LN(P279)+310.72)</f>
        <v>-63.5362173920304</v>
      </c>
      <c r="BK279" s="0" t="e">
        <f aca="false">BF279^0.04*BG279^0.22*BH279^0.51*BI279^0.06*BJ279^0.17</f>
        <v>#NUM!</v>
      </c>
      <c r="BL279" s="0" t="e">
        <f aca="false">IF(BK279&gt;=90, "Very Good", IF(BK279&gt;=80, "Good", IF(BK279&gt;=70, "Slightly Good", IF(BK279&gt;=60, "Average", IF(BK279&gt;=50, "Slightly Poor", IF(BK279&gt;=40, "Poor", "Very Poor"))))))</f>
        <v>#NUM!</v>
      </c>
      <c r="BM279" s="2" t="n">
        <f aca="false">IF(P279&lt;=1000, -6.942*LN(P279)+107.59, IF(AND(P279&gt;1000, P279&lt;=5213),-36.304*LN(P279)+310.72, IF(P279&gt;5213, 10)))</f>
        <v>10</v>
      </c>
      <c r="BN279" s="2" t="n">
        <f aca="false">BF279^0.04*BG279^0.22*BH279^0.51*BI279^0.06*BM279^0.17</f>
        <v>56.0716971683525</v>
      </c>
      <c r="BO279" s="3" t="str">
        <f aca="false">IF(BN279&gt;=90, "Very Good", IF(BN279&gt;=80, "Good", IF(BN279&gt;=70, "Slightly Good", IF(BN279&gt;=60, "Average", IF(BN279&gt;=50, "Slightly Poor", IF(BN279&gt;=40, "Poor", "Very Poor"))))))</f>
        <v>Slightly Poor</v>
      </c>
      <c r="BP279" s="2" t="n">
        <f aca="false">IF(AJ279&lt;=1000, -6.942*LN(AJ279)+107.59, IF(AND(AJ279&gt;1000, AJ279&lt;=5213),-36.304*LN(AJ279)+310.72, IF(AJ279&gt;5213, 10)))</f>
        <v>10</v>
      </c>
      <c r="BQ279" s="2" t="n">
        <f aca="false">BF279^0.04*BG279^0.22*BH279^0.51*BI279^0.06*BP279^0.17</f>
        <v>56.0716971683525</v>
      </c>
      <c r="BR279" s="0" t="str">
        <f aca="false">IF(BQ279&gt;=90, "Very Good", IF(BQ279&gt;=80, "Good", IF(BQ279&gt;=70, "Slightly Good", IF(BQ279&gt;=60, "Average", IF(BQ279&gt;=50, "Slightly Poor", IF(BQ279&gt;=40, "Poor", "Very Poor"))))))</f>
        <v>Slightly Poor</v>
      </c>
      <c r="BT279" s="2" t="n">
        <f aca="false">9.81*LN(AH279)+30.6</f>
        <v>45.7815882105041</v>
      </c>
      <c r="BU279" s="0" t="str">
        <f aca="false">IF(BT279&lt;30, "Clean water", IF(AND(BT279&gt;=30, BT279&lt;40), "Hypolimia", IF(AND(BT279&gt;=40,BT279&lt;50), "Mesotrophic", IF(AND(BT279&gt;=50, BT279&lt;70), "Eutrophic", IF(BT279&gt;70,"Hypertrophic")))))</f>
        <v>Mesotrophic</v>
      </c>
      <c r="CM279" s="0" t="n">
        <f aca="false">IF(G279&gt;H279,1,0)</f>
        <v>0</v>
      </c>
      <c r="CO279" s="17" t="n">
        <f aca="false">14.652-0.41022*M279+0.007991*M279*M279-0.000077774*M279*M279*M279</f>
        <v>7.930468039696</v>
      </c>
      <c r="CP279" s="1" t="n">
        <f aca="false">F279/CO279*100</f>
        <v>83.2233352049799</v>
      </c>
    </row>
    <row r="280" customFormat="false" ht="12.5" hidden="false" customHeight="false" outlineLevel="0" collapsed="false">
      <c r="A280" s="0" t="n">
        <v>279</v>
      </c>
      <c r="B280" s="15" t="s">
        <v>125</v>
      </c>
      <c r="C280" s="16" t="s">
        <v>126</v>
      </c>
      <c r="D280" s="0" t="s">
        <v>149</v>
      </c>
      <c r="E280" s="0" t="n">
        <v>7.9</v>
      </c>
      <c r="F280" s="0" t="n">
        <v>11.5</v>
      </c>
      <c r="G280" s="0" t="n">
        <v>2.5</v>
      </c>
      <c r="H280" s="0" t="n">
        <v>4.8</v>
      </c>
      <c r="I280" s="0" t="n">
        <v>0.4</v>
      </c>
      <c r="J280" s="0" t="n">
        <v>5.134</v>
      </c>
      <c r="K280" s="0" t="n">
        <v>0.068</v>
      </c>
      <c r="L280" s="0" t="n">
        <v>2</v>
      </c>
      <c r="M280" s="0" t="n">
        <v>23.8</v>
      </c>
      <c r="N280" s="0" t="n">
        <v>0</v>
      </c>
      <c r="O280" s="0" t="n">
        <v>507</v>
      </c>
      <c r="P280" s="0" t="n">
        <v>21000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V280" s="0" t="n">
        <v>0</v>
      </c>
      <c r="AC280" s="0" t="n">
        <v>5.01</v>
      </c>
      <c r="AD280" s="0" t="n">
        <v>0.37</v>
      </c>
      <c r="AE280" s="0" t="n">
        <v>4.334</v>
      </c>
      <c r="AF280" s="0" t="n">
        <v>0.067</v>
      </c>
      <c r="AG280" s="0" t="n">
        <v>0.04</v>
      </c>
      <c r="AH280" s="0" t="n">
        <v>18.8</v>
      </c>
      <c r="AJ280" s="0" t="n">
        <v>2300</v>
      </c>
      <c r="AP280" s="0" t="n">
        <v>0</v>
      </c>
      <c r="AY280" s="0" t="n">
        <v>0</v>
      </c>
      <c r="BF280" s="0" t="n">
        <f aca="false">IF(E280&lt;11,-3.6797*E280^2+48.115*E280-53.83,280.92*EXP(-0.2027*E280))</f>
        <v>96.6284230000001</v>
      </c>
      <c r="BG280" s="1" t="n">
        <f aca="false">32.208*LN(F280)+21.438</f>
        <v>100.101113315171</v>
      </c>
      <c r="BH280" s="1" t="n">
        <f aca="false">IF(G280&lt;=2, -10*G280+100, 88.958*EXP(-0.0755*G280))</f>
        <v>73.6566439219523</v>
      </c>
      <c r="BI280" s="1" t="n">
        <f aca="false">IF(I280&lt;=100, 0.0053*(I280)^2-1.0332*I280+100.76, 122.82*EXP(-0.0092*I280))</f>
        <v>100.347568</v>
      </c>
      <c r="BJ280" s="0" t="n">
        <f aca="false">IF(P280&lt;=1000, -6.942*LN(P280)+107.59, -36.304*LN(P280)+310.72)</f>
        <v>-50.5874902272786</v>
      </c>
      <c r="BK280" s="0" t="e">
        <f aca="false">BF280^0.04*BG280^0.22*BH280^0.51*BI280^0.06*BJ280^0.17</f>
        <v>#NUM!</v>
      </c>
      <c r="BL280" s="0" t="e">
        <f aca="false">IF(BK280&gt;=90, "Very Good", IF(BK280&gt;=80, "Good", IF(BK280&gt;=70, "Slightly Good", IF(BK280&gt;=60, "Average", IF(BK280&gt;=50, "Slightly Poor", IF(BK280&gt;=40, "Poor", "Very Poor"))))))</f>
        <v>#NUM!</v>
      </c>
      <c r="BM280" s="2" t="n">
        <f aca="false">IF(P280&lt;=1000, -6.942*LN(P280)+107.59, IF(AND(P280&gt;1000, P280&lt;=5213),-36.304*LN(P280)+310.72, IF(P280&gt;5213, 10)))</f>
        <v>10</v>
      </c>
      <c r="BN280" s="2" t="n">
        <f aca="false">BF280^0.04*BG280^0.22*BH280^0.51*BI280^0.06*BM280^0.17</f>
        <v>57.7922029138516</v>
      </c>
      <c r="BO280" s="3" t="str">
        <f aca="false">IF(BN280&gt;=90, "Very Good", IF(BN280&gt;=80, "Good", IF(BN280&gt;=70, "Slightly Good", IF(BN280&gt;=60, "Average", IF(BN280&gt;=50, "Slightly Poor", IF(BN280&gt;=40, "Poor", "Very Poor"))))))</f>
        <v>Slightly Poor</v>
      </c>
      <c r="BP280" s="2" t="n">
        <f aca="false">IF(AJ280&lt;=1000, -6.942*LN(AJ280)+107.59, IF(AND(AJ280&gt;1000, AJ280&lt;=5213),-36.304*LN(AJ280)+310.72, IF(AJ280&gt;5213, 10)))</f>
        <v>29.7029195527965</v>
      </c>
      <c r="BQ280" s="2" t="n">
        <f aca="false">BF280^0.04*BG280^0.22*BH280^0.51*BI280^0.06*BP280^0.17</f>
        <v>69.5416679172229</v>
      </c>
      <c r="BR280" s="0" t="str">
        <f aca="false">IF(BQ280&gt;=90, "Very Good", IF(BQ280&gt;=80, "Good", IF(BQ280&gt;=70, "Slightly Good", IF(BQ280&gt;=60, "Average", IF(BQ280&gt;=50, "Slightly Poor", IF(BQ280&gt;=40, "Poor", "Very Poor"))))))</f>
        <v>Average</v>
      </c>
      <c r="BT280" s="2" t="n">
        <f aca="false">9.81*LN(AH280)+30.6</f>
        <v>59.3811358930902</v>
      </c>
      <c r="BU280" s="0" t="str">
        <f aca="false">IF(BT280&lt;30, "Clean water", IF(AND(BT280&gt;=30, BT280&lt;40), "Hypolimia", IF(AND(BT280&gt;=40,BT280&lt;50), "Mesotrophic", IF(AND(BT280&gt;=50, BT280&lt;70), "Eutrophic", IF(BT280&gt;70,"Hypertrophic")))))</f>
        <v>Eutrophic</v>
      </c>
      <c r="CM280" s="0" t="n">
        <f aca="false">IF(G280&gt;H280,1,0)</f>
        <v>0</v>
      </c>
      <c r="CO280" s="17" t="n">
        <f aca="false">14.652-0.41022*M280+0.007991*M280*M280-0.000077774*M280*M280*M280</f>
        <v>8.366693591472</v>
      </c>
      <c r="CP280" s="1" t="n">
        <f aca="false">F280/CO280*100</f>
        <v>137.449756875544</v>
      </c>
    </row>
    <row r="281" customFormat="false" ht="12.5" hidden="false" customHeight="false" outlineLevel="0" collapsed="false">
      <c r="A281" s="0" t="n">
        <v>280</v>
      </c>
      <c r="B281" s="15" t="s">
        <v>72</v>
      </c>
      <c r="C281" s="16" t="s">
        <v>73</v>
      </c>
      <c r="D281" s="0" t="s">
        <v>150</v>
      </c>
      <c r="E281" s="0" t="n">
        <v>8</v>
      </c>
      <c r="F281" s="0" t="n">
        <v>8</v>
      </c>
      <c r="G281" s="0" t="n">
        <v>2.8</v>
      </c>
      <c r="H281" s="0" t="n">
        <v>6.7</v>
      </c>
      <c r="I281" s="0" t="n">
        <v>52.9</v>
      </c>
      <c r="J281" s="0" t="n">
        <v>4.556</v>
      </c>
      <c r="K281" s="0" t="n">
        <v>0.155</v>
      </c>
      <c r="L281" s="0" t="n">
        <v>1.5</v>
      </c>
      <c r="M281" s="0" t="n">
        <v>19.7</v>
      </c>
      <c r="N281" s="0" t="n">
        <v>0</v>
      </c>
      <c r="O281" s="0" t="n">
        <v>415</v>
      </c>
      <c r="P281" s="0" t="n">
        <v>21475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V281" s="0" t="n">
        <v>0</v>
      </c>
      <c r="AC281" s="0" t="n">
        <v>4.436</v>
      </c>
      <c r="AD281" s="0" t="n">
        <v>0.32</v>
      </c>
      <c r="AE281" s="0" t="n">
        <v>3.91</v>
      </c>
      <c r="AF281" s="0" t="n">
        <v>0.069</v>
      </c>
      <c r="AG281" s="0" t="n">
        <v>0.059</v>
      </c>
      <c r="AH281" s="0" t="n">
        <v>10.8</v>
      </c>
      <c r="AJ281" s="0" t="n">
        <v>305</v>
      </c>
      <c r="AP281" s="0" t="n">
        <v>0</v>
      </c>
      <c r="AY281" s="0" t="n">
        <v>0</v>
      </c>
      <c r="BF281" s="0" t="n">
        <f aca="false">IF(E281&lt;11,-3.6797*E281^2+48.115*E281-53.83,280.92*EXP(-0.2027*E281))</f>
        <v>95.5892</v>
      </c>
      <c r="BG281" s="1" t="n">
        <f aca="false">32.208*LN(F281)+21.438</f>
        <v>88.4126531744242</v>
      </c>
      <c r="BH281" s="1" t="n">
        <f aca="false">IF(G281&lt;=2, -10*G281+100, 88.958*EXP(-0.0755*G281))</f>
        <v>72.0070728511501</v>
      </c>
      <c r="BI281" s="1" t="n">
        <f aca="false">IF(I281&lt;=100, 0.0053*(I281)^2-1.0332*I281+100.76, 122.82*EXP(-0.0092*I281))</f>
        <v>60.935293</v>
      </c>
      <c r="BJ281" s="0" t="n">
        <f aca="false">IF(P281&lt;=1000, -6.942*LN(P281)+107.59, -36.304*LN(P281)+310.72)</f>
        <v>-51.3995028897316</v>
      </c>
      <c r="BK281" s="0" t="e">
        <f aca="false">BF281^0.04*BG281^0.22*BH281^0.51*BI281^0.06*BJ281^0.17</f>
        <v>#NUM!</v>
      </c>
      <c r="BL281" s="0" t="e">
        <f aca="false">IF(BK281&gt;=90, "Very Good", IF(BK281&gt;=80, "Good", IF(BK281&gt;=70, "Slightly Good", IF(BK281&gt;=60, "Average", IF(BK281&gt;=50, "Slightly Poor", IF(BK281&gt;=40, "Poor", "Very Poor"))))))</f>
        <v>#NUM!</v>
      </c>
      <c r="BM281" s="2" t="n">
        <f aca="false">IF(P281&lt;=1000, -6.942*LN(P281)+107.59, IF(AND(P281&gt;1000, P281&lt;=5213),-36.304*LN(P281)+310.72, IF(P281&gt;5213, 10)))</f>
        <v>10</v>
      </c>
      <c r="BN281" s="2" t="n">
        <f aca="false">BF281^0.04*BG281^0.22*BH281^0.51*BI281^0.06*BM281^0.17</f>
        <v>53.9265939150334</v>
      </c>
      <c r="BO281" s="3" t="str">
        <f aca="false">IF(BN281&gt;=90, "Very Good", IF(BN281&gt;=80, "Good", IF(BN281&gt;=70, "Slightly Good", IF(BN281&gt;=60, "Average", IF(BN281&gt;=50, "Slightly Poor", IF(BN281&gt;=40, "Poor", "Very Poor"))))))</f>
        <v>Slightly Poor</v>
      </c>
      <c r="BP281" s="2" t="n">
        <f aca="false">IF(AJ281&lt;=1000, -6.942*LN(AJ281)+107.59, IF(AND(AJ281&gt;1000, AJ281&lt;=5213),-36.304*LN(AJ281)+310.72, IF(AJ281&gt;5213, 10)))</f>
        <v>67.8795956467914</v>
      </c>
      <c r="BQ281" s="2" t="n">
        <f aca="false">BF281^0.04*BG281^0.22*BH281^0.51*BI281^0.06*BP281^0.17</f>
        <v>74.6790289828122</v>
      </c>
      <c r="BR281" s="0" t="str">
        <f aca="false">IF(BQ281&gt;=90, "Very Good", IF(BQ281&gt;=80, "Good", IF(BQ281&gt;=70, "Slightly Good", IF(BQ281&gt;=60, "Average", IF(BQ281&gt;=50, "Slightly Poor", IF(BQ281&gt;=40, "Poor", "Very Poor"))))))</f>
        <v>Slightly Good</v>
      </c>
      <c r="BT281" s="2" t="n">
        <f aca="false">9.81*LN(AH281)+30.6</f>
        <v>53.943347575817</v>
      </c>
      <c r="BU281" s="0" t="str">
        <f aca="false">IF(BT281&lt;30, "Clean water", IF(AND(BT281&gt;=30, BT281&lt;40), "Hypolimia", IF(AND(BT281&gt;=40,BT281&lt;50), "Mesotrophic", IF(AND(BT281&gt;=50, BT281&lt;70), "Eutrophic", IF(BT281&gt;70,"Hypertrophic")))))</f>
        <v>Eutrophic</v>
      </c>
      <c r="CM281" s="0" t="n">
        <f aca="false">IF(G281&gt;H281,1,0)</f>
        <v>0</v>
      </c>
      <c r="CO281" s="17" t="n">
        <f aca="false">14.652-0.41022*M281+0.007991*M281*M281-0.000077774*M281*M281*M281</f>
        <v>9.077281950298</v>
      </c>
      <c r="CP281" s="1" t="n">
        <f aca="false">F281/CO281*100</f>
        <v>88.132108750212</v>
      </c>
    </row>
    <row r="282" customFormat="false" ht="12.5" hidden="false" customHeight="false" outlineLevel="0" collapsed="false">
      <c r="A282" s="0" t="n">
        <v>281</v>
      </c>
      <c r="B282" s="15" t="s">
        <v>131</v>
      </c>
      <c r="C282" s="16" t="s">
        <v>132</v>
      </c>
      <c r="D282" s="0" t="s">
        <v>150</v>
      </c>
      <c r="E282" s="0" t="n">
        <v>8.3</v>
      </c>
      <c r="F282" s="0" t="n">
        <v>10.4</v>
      </c>
      <c r="G282" s="0" t="n">
        <v>1.6</v>
      </c>
      <c r="H282" s="0" t="n">
        <v>4.3</v>
      </c>
      <c r="I282" s="0" t="n">
        <v>10</v>
      </c>
      <c r="J282" s="0" t="n">
        <v>2.494</v>
      </c>
      <c r="K282" s="0" t="n">
        <v>0.083</v>
      </c>
      <c r="L282" s="0" t="n">
        <v>2.2</v>
      </c>
      <c r="M282" s="0" t="n">
        <v>19.2</v>
      </c>
      <c r="O282" s="0" t="n">
        <v>382</v>
      </c>
      <c r="BD282" s="0" t="n">
        <v>0.109</v>
      </c>
      <c r="BF282" s="0" t="n">
        <f aca="false">IF(E282&lt;11,-3.6797*E282^2+48.115*E282-53.83,280.92*EXP(-0.2027*E282))</f>
        <v>92.029967</v>
      </c>
      <c r="BG282" s="1" t="n">
        <f aca="false">32.208*LN(F282)+21.438</f>
        <v>96.8628814043931</v>
      </c>
      <c r="BH282" s="1" t="n">
        <f aca="false">IF(G282&lt;=2, -10*G282+100, 88.958*EXP(-0.0755*G282))</f>
        <v>84</v>
      </c>
      <c r="BI282" s="1" t="n">
        <f aca="false">IF(I282&lt;=100, 0.0053*(I282)^2-1.0332*I282+100.76, 122.82*EXP(-0.0092*I282))</f>
        <v>90.958</v>
      </c>
      <c r="BJ282" s="0" t="e">
        <f aca="false">IF(P282&lt;=1000, -6.942*LN(P282)+107.59, -36.304*LN(P282)+310.72)</f>
        <v>#VALUE!</v>
      </c>
      <c r="BK282" s="0" t="e">
        <f aca="false">BF282^0.04*BG282^0.22*BH282^0.51*BI282^0.06*BJ282^0.17</f>
        <v>#VALUE!</v>
      </c>
      <c r="BL282" s="0" t="e">
        <f aca="false">IF(BK282&gt;=90, "Very Good", IF(BK282&gt;=80, "Good", IF(BK282&gt;=70, "Slightly Good", IF(BK282&gt;=60, "Average", IF(BK282&gt;=50, "Slightly Poor", IF(BK282&gt;=40, "Poor", "Very Poor"))))))</f>
        <v>#VALUE!</v>
      </c>
      <c r="BM282" s="2" t="e">
        <f aca="false">IF(P282&lt;=1000, -6.942*LN(P282)+107.59, IF(AND(P282&gt;1000, P282&lt;=5213),-36.304*LN(P282)+310.72, IF(P282&gt;5213, 10)))</f>
        <v>#VALUE!</v>
      </c>
      <c r="BN282" s="2" t="e">
        <f aca="false">BF282^0.04*BG282^0.22*BH282^0.51*BI282^0.06*BM282^0.17</f>
        <v>#VALUE!</v>
      </c>
      <c r="BO282" s="3" t="e">
        <f aca="false">IF(BN282&gt;=90, "Very Good", IF(BN282&gt;=80, "Good", IF(BN282&gt;=70, "Slightly Good", IF(BN282&gt;=60, "Average", IF(BN282&gt;=50, "Slightly Poor", IF(BN282&gt;=40, "Poor", "Very Poor"))))))</f>
        <v>#VALUE!</v>
      </c>
      <c r="BP282" s="2" t="e">
        <f aca="false">IF(AJ282&lt;=1000, -6.942*LN(AJ282)+107.59, IF(AND(AJ282&gt;1000, AJ282&lt;=5213),-36.304*LN(AJ282)+310.72, IF(AJ282&gt;5213, 10)))</f>
        <v>#VALUE!</v>
      </c>
      <c r="BQ282" s="2" t="e">
        <f aca="false">BF282^0.04*BG282^0.22*BH282^0.51*BI282^0.06*BP282^0.17</f>
        <v>#VALUE!</v>
      </c>
      <c r="BR282" s="0" t="e">
        <f aca="false">IF(BQ282&gt;=90, "Very Good", IF(BQ282&gt;=80, "Good", IF(BQ282&gt;=70, "Slightly Good", IF(BQ282&gt;=60, "Average", IF(BQ282&gt;=50, "Slightly Poor", IF(BQ282&gt;=40, "Poor", "Very Poor"))))))</f>
        <v>#VALUE!</v>
      </c>
      <c r="BT282" s="2" t="e">
        <f aca="false">9.81*LN(AH282)+30.6</f>
        <v>#VALUE!</v>
      </c>
      <c r="BU282" s="0" t="e">
        <f aca="false">IF(BT282&lt;30, "Clean water", IF(AND(BT282&gt;=30, BT282&lt;40), "Hypolimia", IF(AND(BT282&gt;=40,BT282&lt;50), "Mesotrophic", IF(AND(BT282&gt;=50, BT282&lt;70), "Eutrophic", IF(BT282&gt;70,"Hypertrophic")))))</f>
        <v>#VALUE!</v>
      </c>
      <c r="CM282" s="0" t="n">
        <f aca="false">IF(G282&gt;H282,1,0)</f>
        <v>0</v>
      </c>
      <c r="CO282" s="17" t="n">
        <f aca="false">14.652-0.41022*M282+0.007991*M282*M282-0.000077774*M282*M282*M282</f>
        <v>9.171102578688</v>
      </c>
      <c r="CP282" s="1" t="n">
        <f aca="false">F282/CO282*100</f>
        <v>113.399669350202</v>
      </c>
    </row>
    <row r="283" customFormat="false" ht="12.5" hidden="false" customHeight="false" outlineLevel="0" collapsed="false">
      <c r="A283" s="0" t="n">
        <v>282</v>
      </c>
      <c r="B283" s="15" t="s">
        <v>75</v>
      </c>
      <c r="C283" s="16" t="s">
        <v>76</v>
      </c>
      <c r="D283" s="0" t="s">
        <v>150</v>
      </c>
      <c r="E283" s="0" t="n">
        <v>7.4</v>
      </c>
      <c r="F283" s="0" t="n">
        <v>8.4</v>
      </c>
      <c r="G283" s="0" t="n">
        <v>0.9</v>
      </c>
      <c r="H283" s="0" t="n">
        <v>4.2</v>
      </c>
      <c r="I283" s="0" t="n">
        <v>9.8</v>
      </c>
      <c r="J283" s="0" t="n">
        <v>3.661</v>
      </c>
      <c r="K283" s="0" t="n">
        <v>0.077</v>
      </c>
      <c r="L283" s="0" t="n">
        <v>1.7</v>
      </c>
      <c r="M283" s="0" t="n">
        <v>19.3</v>
      </c>
      <c r="N283" s="0" t="n">
        <v>0</v>
      </c>
      <c r="O283" s="0" t="n">
        <v>1404</v>
      </c>
      <c r="P283" s="0" t="n">
        <v>90000</v>
      </c>
      <c r="AC283" s="0" t="n">
        <v>3.477</v>
      </c>
      <c r="AD283" s="0" t="n">
        <v>0.329</v>
      </c>
      <c r="AE283" s="0" t="n">
        <v>3.065</v>
      </c>
      <c r="AF283" s="0" t="n">
        <v>0.055</v>
      </c>
      <c r="AG283" s="0" t="n">
        <v>0.051</v>
      </c>
      <c r="AH283" s="0" t="n">
        <v>3.5</v>
      </c>
      <c r="AJ283" s="0" t="n">
        <v>4800</v>
      </c>
      <c r="BF283" s="0" t="n">
        <f aca="false">IF(E283&lt;11,-3.6797*E283^2+48.115*E283-53.83,280.92*EXP(-0.2027*E283))</f>
        <v>100.720628</v>
      </c>
      <c r="BG283" s="1" t="n">
        <f aca="false">32.208*LN(F283)+21.438</f>
        <v>89.9840867819932</v>
      </c>
      <c r="BH283" s="1" t="n">
        <f aca="false">IF(G283&lt;=2, -10*G283+100, 88.958*EXP(-0.0755*G283))</f>
        <v>91</v>
      </c>
      <c r="BI283" s="1" t="n">
        <f aca="false">IF(I283&lt;=100, 0.0053*(I283)^2-1.0332*I283+100.76, 122.82*EXP(-0.0092*I283))</f>
        <v>91.143652</v>
      </c>
      <c r="BJ283" s="0" t="n">
        <f aca="false">IF(P283&lt;=1000, -6.942*LN(P283)+107.59, -36.304*LN(P283)+310.72)</f>
        <v>-103.420237919837</v>
      </c>
      <c r="BK283" s="0" t="e">
        <f aca="false">BF283^0.04*BG283^0.22*BH283^0.51*BI283^0.06*BJ283^0.17</f>
        <v>#NUM!</v>
      </c>
      <c r="BL283" s="0" t="e">
        <f aca="false">IF(BK283&gt;=90, "Very Good", IF(BK283&gt;=80, "Good", IF(BK283&gt;=70, "Slightly Good", IF(BK283&gt;=60, "Average", IF(BK283&gt;=50, "Slightly Poor", IF(BK283&gt;=40, "Poor", "Very Poor"))))))</f>
        <v>#NUM!</v>
      </c>
      <c r="BM283" s="2" t="n">
        <f aca="false">IF(P283&lt;=1000, -6.942*LN(P283)+107.59, IF(AND(P283&gt;1000, P283&lt;=5213),-36.304*LN(P283)+310.72, IF(P283&gt;5213, 10)))</f>
        <v>10</v>
      </c>
      <c r="BN283" s="2" t="n">
        <f aca="false">BF283^0.04*BG283^0.22*BH283^0.51*BI283^0.06*BM283^0.17</f>
        <v>62.6232913685552</v>
      </c>
      <c r="BO283" s="3" t="str">
        <f aca="false">IF(BN283&gt;=90, "Very Good", IF(BN283&gt;=80, "Good", IF(BN283&gt;=70, "Slightly Good", IF(BN283&gt;=60, "Average", IF(BN283&gt;=50, "Slightly Poor", IF(BN283&gt;=40, "Poor", "Very Poor"))))))</f>
        <v>Average</v>
      </c>
      <c r="BP283" s="2" t="n">
        <f aca="false">IF(AJ283&lt;=1000, -6.942*LN(AJ283)+107.59, IF(AND(AJ283&gt;1000, AJ283&lt;=5213),-36.304*LN(AJ283)+310.72, IF(AJ283&gt;5213, 10)))</f>
        <v>2.99382006788824</v>
      </c>
      <c r="BQ283" s="2" t="n">
        <f aca="false">BF283^0.04*BG283^0.22*BH283^0.51*BI283^0.06*BP283^0.17</f>
        <v>51.0145732249318</v>
      </c>
      <c r="BR283" s="0" t="str">
        <f aca="false">IF(BQ283&gt;=90, "Very Good", IF(BQ283&gt;=80, "Good", IF(BQ283&gt;=70, "Slightly Good", IF(BQ283&gt;=60, "Average", IF(BQ283&gt;=50, "Slightly Poor", IF(BQ283&gt;=40, "Poor", "Very Poor"))))))</f>
        <v>Slightly Poor</v>
      </c>
      <c r="BT283" s="2" t="n">
        <f aca="false">9.81*LN(AH283)+30.6</f>
        <v>42.8896047209396</v>
      </c>
      <c r="BU283" s="0" t="str">
        <f aca="false">IF(BT283&lt;30, "Clean water", IF(AND(BT283&gt;=30, BT283&lt;40), "Hypolimia", IF(AND(BT283&gt;=40,BT283&lt;50), "Mesotrophic", IF(AND(BT283&gt;=50, BT283&lt;70), "Eutrophic", IF(BT283&gt;70,"Hypertrophic")))))</f>
        <v>Mesotrophic</v>
      </c>
      <c r="CM283" s="0" t="n">
        <f aca="false">IF(G283&gt;H283,1,0)</f>
        <v>0</v>
      </c>
      <c r="CO283" s="17" t="n">
        <f aca="false">14.652-0.41022*M283+0.007991*M283*M283-0.000077774*M283*M283*M283</f>
        <v>9.152199870882</v>
      </c>
      <c r="CP283" s="1" t="n">
        <f aca="false">F283/CO283*100</f>
        <v>91.7812123697697</v>
      </c>
    </row>
    <row r="284" customFormat="false" ht="12.5" hidden="false" customHeight="false" outlineLevel="0" collapsed="false">
      <c r="A284" s="0" t="n">
        <v>283</v>
      </c>
      <c r="B284" s="15" t="s">
        <v>77</v>
      </c>
      <c r="C284" s="16" t="s">
        <v>78</v>
      </c>
      <c r="D284" s="0" t="s">
        <v>150</v>
      </c>
      <c r="E284" s="0" t="n">
        <v>7.8</v>
      </c>
      <c r="F284" s="0" t="n">
        <v>10.4</v>
      </c>
      <c r="G284" s="0" t="n">
        <v>1.5</v>
      </c>
      <c r="H284" s="0" t="n">
        <v>4.6</v>
      </c>
      <c r="I284" s="0" t="n">
        <v>6</v>
      </c>
      <c r="J284" s="0" t="n">
        <v>2.084</v>
      </c>
      <c r="K284" s="0" t="n">
        <v>0.028</v>
      </c>
      <c r="L284" s="0" t="n">
        <v>4</v>
      </c>
      <c r="M284" s="0" t="n">
        <v>19.1</v>
      </c>
      <c r="N284" s="0" t="n">
        <v>0</v>
      </c>
      <c r="O284" s="0" t="n">
        <v>232</v>
      </c>
      <c r="P284" s="0" t="n">
        <v>730</v>
      </c>
      <c r="AC284" s="0" t="n">
        <v>2.002</v>
      </c>
      <c r="AD284" s="0" t="n">
        <v>0.066</v>
      </c>
      <c r="AE284" s="0" t="n">
        <v>1.518</v>
      </c>
      <c r="AF284" s="0" t="n">
        <v>0.013</v>
      </c>
      <c r="AG284" s="0" t="n">
        <v>0.001</v>
      </c>
      <c r="AH284" s="0" t="n">
        <v>19.5</v>
      </c>
      <c r="AJ284" s="0" t="n">
        <v>280</v>
      </c>
      <c r="BD284" s="0" t="n">
        <v>93.687</v>
      </c>
      <c r="BF284" s="0" t="n">
        <f aca="false">IF(E284&lt;11,-3.6797*E284^2+48.115*E284-53.83,280.92*EXP(-0.2027*E284))</f>
        <v>97.5940520000001</v>
      </c>
      <c r="BG284" s="1" t="n">
        <f aca="false">32.208*LN(F284)+21.438</f>
        <v>96.8628814043931</v>
      </c>
      <c r="BH284" s="1" t="n">
        <f aca="false">IF(G284&lt;=2, -10*G284+100, 88.958*EXP(-0.0755*G284))</f>
        <v>85</v>
      </c>
      <c r="BI284" s="1" t="n">
        <f aca="false">IF(I284&lt;=100, 0.0053*(I284)^2-1.0332*I284+100.76, 122.82*EXP(-0.0092*I284))</f>
        <v>94.7516</v>
      </c>
      <c r="BJ284" s="0" t="n">
        <f aca="false">IF(P284&lt;=1000, -6.942*LN(P284)+107.59, -36.304*LN(P284)+310.72)</f>
        <v>61.8210848439832</v>
      </c>
      <c r="BK284" s="0" t="n">
        <f aca="false">BF284^0.04*BG284^0.22*BH284^0.51*BI284^0.06*BJ284^0.17</f>
        <v>83.8732804435161</v>
      </c>
      <c r="BL284" s="0" t="str">
        <f aca="false">IF(BK284&gt;=90, "Very Good", IF(BK284&gt;=80, "Good", IF(BK284&gt;=70, "Slightly Good", IF(BK284&gt;=60, "Average", IF(BK284&gt;=50, "Slightly Poor", IF(BK284&gt;=40, "Poor", "Very Poor"))))))</f>
        <v>Good</v>
      </c>
      <c r="BM284" s="2" t="n">
        <f aca="false">IF(P284&lt;=1000, -6.942*LN(P284)+107.59, IF(AND(P284&gt;1000, P284&lt;=5213),-36.304*LN(P284)+310.72, IF(P284&gt;5213, 10)))</f>
        <v>61.8210848439832</v>
      </c>
      <c r="BN284" s="2" t="n">
        <f aca="false">BF284^0.04*BG284^0.22*BH284^0.51*BI284^0.06*BM284^0.17</f>
        <v>83.8732804435161</v>
      </c>
      <c r="BO284" s="3" t="str">
        <f aca="false">IF(BN284&gt;=90, "Very Good", IF(BN284&gt;=80, "Good", IF(BN284&gt;=70, "Slightly Good", IF(BN284&gt;=60, "Average", IF(BN284&gt;=50, "Slightly Poor", IF(BN284&gt;=40, "Poor", "Very Poor"))))))</f>
        <v>Good</v>
      </c>
      <c r="BP284" s="2" t="n">
        <f aca="false">IF(AJ284&lt;=1000, -6.942*LN(AJ284)+107.59, IF(AND(AJ284&gt;1000, AJ284&lt;=5213),-36.304*LN(AJ284)+310.72, IF(AJ284&gt;5213, 10)))</f>
        <v>68.4732905747991</v>
      </c>
      <c r="BQ284" s="2" t="n">
        <f aca="false">BF284^0.04*BG284^0.22*BH284^0.51*BI284^0.06*BP284^0.17</f>
        <v>85.3432166157583</v>
      </c>
      <c r="BR284" s="0" t="str">
        <f aca="false">IF(BQ284&gt;=90, "Very Good", IF(BQ284&gt;=80, "Good", IF(BQ284&gt;=70, "Slightly Good", IF(BQ284&gt;=60, "Average", IF(BQ284&gt;=50, "Slightly Poor", IF(BQ284&gt;=40, "Poor", "Very Poor"))))))</f>
        <v>Good</v>
      </c>
      <c r="BT284" s="2" t="n">
        <f aca="false">9.81*LN(AH284)+30.6</f>
        <v>59.7397659072388</v>
      </c>
      <c r="BU284" s="0" t="str">
        <f aca="false">IF(BT284&lt;30, "Clean water", IF(AND(BT284&gt;=30, BT284&lt;40), "Hypolimia", IF(AND(BT284&gt;=40,BT284&lt;50), "Mesotrophic", IF(AND(BT284&gt;=50, BT284&lt;70), "Eutrophic", IF(BT284&gt;70,"Hypertrophic")))))</f>
        <v>Eutrophic</v>
      </c>
      <c r="CM284" s="0" t="n">
        <f aca="false">IF(G284&gt;H284,1,0)</f>
        <v>0</v>
      </c>
      <c r="CO284" s="17" t="n">
        <f aca="false">14.652-0.41022*M284+0.007991*M284*M284-0.000077774*M284*M284*M284</f>
        <v>9.190075510846</v>
      </c>
      <c r="CP284" s="1" t="n">
        <f aca="false">F284/CO284*100</f>
        <v>113.165555470421</v>
      </c>
    </row>
    <row r="285" customFormat="false" ht="12.5" hidden="false" customHeight="false" outlineLevel="0" collapsed="false">
      <c r="A285" s="0" t="n">
        <v>284</v>
      </c>
      <c r="B285" s="15" t="s">
        <v>79</v>
      </c>
      <c r="C285" s="16" t="s">
        <v>80</v>
      </c>
      <c r="D285" s="0" t="s">
        <v>150</v>
      </c>
      <c r="E285" s="0" t="n">
        <v>7.5</v>
      </c>
      <c r="F285" s="0" t="n">
        <v>7.8</v>
      </c>
      <c r="G285" s="0" t="n">
        <v>2.1</v>
      </c>
      <c r="H285" s="0" t="n">
        <v>4.7</v>
      </c>
      <c r="I285" s="0" t="n">
        <v>13.5</v>
      </c>
      <c r="J285" s="0" t="n">
        <v>4.598</v>
      </c>
      <c r="K285" s="0" t="n">
        <v>0.123</v>
      </c>
      <c r="L285" s="0" t="n">
        <v>4.4</v>
      </c>
      <c r="M285" s="0" t="n">
        <v>19.8</v>
      </c>
      <c r="N285" s="0" t="n">
        <v>0</v>
      </c>
      <c r="O285" s="0" t="n">
        <v>304</v>
      </c>
      <c r="P285" s="0" t="n">
        <v>5255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V285" s="0" t="n">
        <v>0</v>
      </c>
      <c r="AC285" s="0" t="n">
        <v>4.393</v>
      </c>
      <c r="AD285" s="0" t="n">
        <v>0.577</v>
      </c>
      <c r="AE285" s="0" t="n">
        <v>3.473</v>
      </c>
      <c r="AF285" s="0" t="n">
        <v>0.082</v>
      </c>
      <c r="AG285" s="0" t="n">
        <v>0.061</v>
      </c>
      <c r="AH285" s="0" t="n">
        <v>20.6</v>
      </c>
      <c r="AJ285" s="0" t="n">
        <v>2838</v>
      </c>
      <c r="AP285" s="0" t="n">
        <v>0</v>
      </c>
      <c r="AY285" s="0" t="n">
        <v>0</v>
      </c>
      <c r="BD285" s="0" t="n">
        <v>93.322</v>
      </c>
      <c r="BF285" s="0" t="n">
        <f aca="false">IF(E285&lt;11,-3.6797*E285^2+48.115*E285-53.83,280.92*EXP(-0.2027*E285))</f>
        <v>100.049375</v>
      </c>
      <c r="BG285" s="1" t="n">
        <f aca="false">32.208*LN(F285)+21.438</f>
        <v>87.5972172148662</v>
      </c>
      <c r="BH285" s="1" t="n">
        <f aca="false">IF(G285&lt;=2, -10*G285+100, 88.958*EXP(-0.0755*G285))</f>
        <v>75.9150041678102</v>
      </c>
      <c r="BI285" s="1" t="n">
        <f aca="false">IF(I285&lt;=100, 0.0053*(I285)^2-1.0332*I285+100.76, 122.82*EXP(-0.0092*I285))</f>
        <v>87.777725</v>
      </c>
      <c r="BJ285" s="0" t="n">
        <f aca="false">IF(P285&lt;=1000, -6.942*LN(P285)+107.59, -36.304*LN(P285)+310.72)</f>
        <v>-0.294018525324418</v>
      </c>
      <c r="BK285" s="0" t="e">
        <f aca="false">BF285^0.04*BG285^0.22*BH285^0.51*BI285^0.06*BJ285^0.17</f>
        <v>#NUM!</v>
      </c>
      <c r="BL285" s="0" t="e">
        <f aca="false">IF(BK285&gt;=90, "Very Good", IF(BK285&gt;=80, "Good", IF(BK285&gt;=70, "Slightly Good", IF(BK285&gt;=60, "Average", IF(BK285&gt;=50, "Slightly Poor", IF(BK285&gt;=40, "Poor", "Very Poor"))))))</f>
        <v>#NUM!</v>
      </c>
      <c r="BM285" s="2" t="n">
        <f aca="false">IF(P285&lt;=1000, -6.942*LN(P285)+107.59, IF(AND(P285&gt;1000, P285&lt;=5213),-36.304*LN(P285)+310.72, IF(P285&gt;5213, 10)))</f>
        <v>10</v>
      </c>
      <c r="BN285" s="2" t="n">
        <f aca="false">BF285^0.04*BG285^0.22*BH285^0.51*BI285^0.06*BM285^0.17</f>
        <v>56.6143582684403</v>
      </c>
      <c r="BO285" s="3" t="str">
        <f aca="false">IF(BN285&gt;=90, "Very Good", IF(BN285&gt;=80, "Good", IF(BN285&gt;=70, "Slightly Good", IF(BN285&gt;=60, "Average", IF(BN285&gt;=50, "Slightly Poor", IF(BN285&gt;=40, "Poor", "Very Poor"))))))</f>
        <v>Slightly Poor</v>
      </c>
      <c r="BP285" s="2" t="n">
        <f aca="false">IF(AJ285&lt;=1000, -6.942*LN(AJ285)+107.59, IF(AND(AJ285&gt;1000, AJ285&lt;=5213),-36.304*LN(AJ285)+310.72, IF(AJ285&gt;5213, 10)))</f>
        <v>22.0721652453336</v>
      </c>
      <c r="BQ285" s="2" t="n">
        <f aca="false">BF285^0.04*BG285^0.22*BH285^0.51*BI285^0.06*BP285^0.17</f>
        <v>64.7709442686179</v>
      </c>
      <c r="BR285" s="0" t="str">
        <f aca="false">IF(BQ285&gt;=90, "Very Good", IF(BQ285&gt;=80, "Good", IF(BQ285&gt;=70, "Slightly Good", IF(BQ285&gt;=60, "Average", IF(BQ285&gt;=50, "Slightly Poor", IF(BQ285&gt;=40, "Poor", "Very Poor"))))))</f>
        <v>Average</v>
      </c>
      <c r="BT285" s="2" t="n">
        <f aca="false">9.81*LN(AH285)+30.6</f>
        <v>60.2781054535542</v>
      </c>
      <c r="BU285" s="0" t="str">
        <f aca="false">IF(BT285&lt;30, "Clean water", IF(AND(BT285&gt;=30, BT285&lt;40), "Hypolimia", IF(AND(BT285&gt;=40,BT285&lt;50), "Mesotrophic", IF(AND(BT285&gt;=50, BT285&lt;70), "Eutrophic", IF(BT285&gt;70,"Hypertrophic")))))</f>
        <v>Eutrophic</v>
      </c>
      <c r="CM285" s="0" t="n">
        <f aca="false">IF(G285&gt;H285,1,0)</f>
        <v>0</v>
      </c>
      <c r="CO285" s="17" t="n">
        <f aca="false">14.652-0.41022*M285+0.007991*M285*M285-0.000077774*M285*M285*M285</f>
        <v>9.058723364592</v>
      </c>
      <c r="CP285" s="1" t="n">
        <f aca="false">F285/CO285*100</f>
        <v>86.1048481785856</v>
      </c>
    </row>
    <row r="286" customFormat="false" ht="12.5" hidden="false" customHeight="false" outlineLevel="0" collapsed="false">
      <c r="A286" s="0" t="n">
        <v>285</v>
      </c>
      <c r="B286" s="15" t="s">
        <v>81</v>
      </c>
      <c r="C286" s="16" t="s">
        <v>82</v>
      </c>
      <c r="D286" s="0" t="s">
        <v>150</v>
      </c>
      <c r="E286" s="0" t="n">
        <v>8.5</v>
      </c>
      <c r="F286" s="0" t="n">
        <v>8.3</v>
      </c>
      <c r="G286" s="0" t="n">
        <v>0.8</v>
      </c>
      <c r="H286" s="0" t="n">
        <v>4.2</v>
      </c>
      <c r="I286" s="0" t="n">
        <v>0.9</v>
      </c>
      <c r="J286" s="0" t="n">
        <v>3.034</v>
      </c>
      <c r="K286" s="0" t="n">
        <v>0.054</v>
      </c>
      <c r="L286" s="0" t="n">
        <v>2</v>
      </c>
      <c r="M286" s="0" t="n">
        <v>18.5</v>
      </c>
      <c r="N286" s="0" t="n">
        <v>0</v>
      </c>
      <c r="O286" s="0" t="n">
        <v>350</v>
      </c>
      <c r="P286" s="0" t="n">
        <v>15000</v>
      </c>
      <c r="AC286" s="0" t="n">
        <v>2.914</v>
      </c>
      <c r="AD286" s="0" t="n">
        <v>0.138</v>
      </c>
      <c r="AE286" s="0" t="n">
        <v>2.662</v>
      </c>
      <c r="AF286" s="0" t="n">
        <v>0.048</v>
      </c>
      <c r="AG286" s="0" t="n">
        <v>0.048</v>
      </c>
      <c r="AH286" s="0" t="n">
        <v>0.9</v>
      </c>
      <c r="AJ286" s="0" t="n">
        <v>1300</v>
      </c>
      <c r="BF286" s="0" t="n">
        <f aca="false">IF(E286&lt;11,-3.6797*E286^2+48.115*E286-53.83,280.92*EXP(-0.2027*E286))</f>
        <v>89.289175</v>
      </c>
      <c r="BG286" s="1" t="n">
        <f aca="false">32.208*LN(F286)+21.438</f>
        <v>89.5983576207606</v>
      </c>
      <c r="BH286" s="1" t="n">
        <f aca="false">IF(G286&lt;=2, -10*G286+100, 88.958*EXP(-0.0755*G286))</f>
        <v>92</v>
      </c>
      <c r="BI286" s="1" t="n">
        <f aca="false">IF(I286&lt;=100, 0.0053*(I286)^2-1.0332*I286+100.76, 122.82*EXP(-0.0092*I286))</f>
        <v>99.834413</v>
      </c>
      <c r="BJ286" s="0" t="n">
        <f aca="false">IF(P286&lt;=1000, -6.942*LN(P286)+107.59, -36.304*LN(P286)+310.72)</f>
        <v>-38.3722021489821</v>
      </c>
      <c r="BK286" s="0" t="e">
        <f aca="false">BF286^0.04*BG286^0.22*BH286^0.51*BI286^0.06*BJ286^0.17</f>
        <v>#NUM!</v>
      </c>
      <c r="BL286" s="0" t="e">
        <f aca="false">IF(BK286&gt;=90, "Very Good", IF(BK286&gt;=80, "Good", IF(BK286&gt;=70, "Slightly Good", IF(BK286&gt;=60, "Average", IF(BK286&gt;=50, "Slightly Poor", IF(BK286&gt;=40, "Poor", "Very Poor"))))))</f>
        <v>#NUM!</v>
      </c>
      <c r="BM286" s="2" t="n">
        <f aca="false">IF(P286&lt;=1000, -6.942*LN(P286)+107.59, IF(AND(P286&gt;1000, P286&lt;=5213),-36.304*LN(P286)+310.72, IF(P286&gt;5213, 10)))</f>
        <v>10</v>
      </c>
      <c r="BN286" s="2" t="n">
        <f aca="false">BF286^0.04*BG286^0.22*BH286^0.51*BI286^0.06*BM286^0.17</f>
        <v>62.9544698827278</v>
      </c>
      <c r="BO286" s="3" t="str">
        <f aca="false">IF(BN286&gt;=90, "Very Good", IF(BN286&gt;=80, "Good", IF(BN286&gt;=70, "Slightly Good", IF(BN286&gt;=60, "Average", IF(BN286&gt;=50, "Slightly Poor", IF(BN286&gt;=40, "Poor", "Very Poor"))))))</f>
        <v>Average</v>
      </c>
      <c r="BP286" s="2" t="n">
        <f aca="false">IF(AJ286&lt;=1000, -6.942*LN(AJ286)+107.59, IF(AND(AJ286&gt;1000, AJ286&lt;=5213),-36.304*LN(AJ286)+310.72, IF(AJ286&gt;5213, 10)))</f>
        <v>50.4159800946047</v>
      </c>
      <c r="BQ286" s="2" t="n">
        <f aca="false">BF286^0.04*BG286^0.22*BH286^0.51*BI286^0.06*BP286^0.17</f>
        <v>82.8825620971137</v>
      </c>
      <c r="BR286" s="0" t="str">
        <f aca="false">IF(BQ286&gt;=90, "Very Good", IF(BQ286&gt;=80, "Good", IF(BQ286&gt;=70, "Slightly Good", IF(BQ286&gt;=60, "Average", IF(BQ286&gt;=50, "Slightly Poor", IF(BQ286&gt;=40, "Poor", "Very Poor"))))))</f>
        <v>Good</v>
      </c>
      <c r="BT286" s="2" t="n">
        <f aca="false">9.81*LN(AH286)+30.6</f>
        <v>29.5664133413967</v>
      </c>
      <c r="BU286" s="0" t="str">
        <f aca="false">IF(BT286&lt;30, "Clean water", IF(AND(BT286&gt;=30, BT286&lt;40), "Hypolimia", IF(AND(BT286&gt;=40,BT286&lt;50), "Mesotrophic", IF(AND(BT286&gt;=50, BT286&lt;70), "Eutrophic", IF(BT286&gt;70,"Hypertrophic")))))</f>
        <v>Clean water</v>
      </c>
      <c r="CM286" s="0" t="n">
        <f aca="false">IF(G286&gt;H286,1,0)</f>
        <v>0</v>
      </c>
      <c r="CO286" s="17" t="n">
        <f aca="false">14.652-0.41022*M286+0.007991*M286*M286-0.000077774*M286*M286*M286</f>
        <v>9.30541394725</v>
      </c>
      <c r="CP286" s="1" t="n">
        <f aca="false">F286/CO286*100</f>
        <v>89.1953871912692</v>
      </c>
    </row>
    <row r="287" customFormat="false" ht="12.5" hidden="false" customHeight="false" outlineLevel="0" collapsed="false">
      <c r="A287" s="0" t="n">
        <v>286</v>
      </c>
      <c r="B287" s="15" t="s">
        <v>83</v>
      </c>
      <c r="C287" s="16" t="s">
        <v>84</v>
      </c>
      <c r="D287" s="0" t="s">
        <v>150</v>
      </c>
      <c r="E287" s="0" t="n">
        <v>8.2</v>
      </c>
      <c r="F287" s="0" t="n">
        <v>8.1</v>
      </c>
      <c r="G287" s="0" t="n">
        <v>0.8</v>
      </c>
      <c r="H287" s="0" t="n">
        <v>4.4</v>
      </c>
      <c r="I287" s="0" t="n">
        <v>4</v>
      </c>
      <c r="J287" s="0" t="n">
        <v>2.864</v>
      </c>
      <c r="K287" s="0" t="n">
        <v>0.027</v>
      </c>
      <c r="L287" s="0" t="n">
        <v>1.1</v>
      </c>
      <c r="M287" s="0" t="n">
        <v>19.8</v>
      </c>
      <c r="N287" s="0" t="n">
        <v>0</v>
      </c>
      <c r="O287" s="0" t="n">
        <v>273</v>
      </c>
      <c r="P287" s="0" t="n">
        <v>4200</v>
      </c>
      <c r="AC287" s="0" t="n">
        <v>2.844</v>
      </c>
      <c r="AD287" s="0" t="n">
        <v>0.113</v>
      </c>
      <c r="AE287" s="0" t="n">
        <v>2.693</v>
      </c>
      <c r="AF287" s="0" t="n">
        <v>0.022</v>
      </c>
      <c r="AG287" s="0" t="n">
        <v>0.011</v>
      </c>
      <c r="AH287" s="0" t="n">
        <v>11.1</v>
      </c>
      <c r="AJ287" s="0" t="n">
        <v>65</v>
      </c>
      <c r="BF287" s="0" t="n">
        <f aca="false">IF(E287&lt;11,-3.6797*E287^2+48.115*E287-53.83,280.92*EXP(-0.2027*E287))</f>
        <v>93.289972</v>
      </c>
      <c r="BG287" s="1" t="n">
        <f aca="false">32.208*LN(F287)+21.438</f>
        <v>88.8127576985377</v>
      </c>
      <c r="BH287" s="1" t="n">
        <f aca="false">IF(G287&lt;=2, -10*G287+100, 88.958*EXP(-0.0755*G287))</f>
        <v>92</v>
      </c>
      <c r="BI287" s="1" t="n">
        <f aca="false">IF(I287&lt;=100, 0.0053*(I287)^2-1.0332*I287+100.76, 122.82*EXP(-0.0092*I287))</f>
        <v>96.712</v>
      </c>
      <c r="BJ287" s="0" t="n">
        <f aca="false">IF(P287&lt;=1000, -6.942*LN(P287)+107.59, -36.304*LN(P287)+310.72)</f>
        <v>7.84154374572893</v>
      </c>
      <c r="BK287" s="0" t="n">
        <f aca="false">BF287^0.04*BG287^0.22*BH287^0.51*BI287^0.06*BJ287^0.17</f>
        <v>60.2791135908587</v>
      </c>
      <c r="BL287" s="0" t="str">
        <f aca="false">IF(BK287&gt;=90, "Very Good", IF(BK287&gt;=80, "Good", IF(BK287&gt;=70, "Slightly Good", IF(BK287&gt;=60, "Average", IF(BK287&gt;=50, "Slightly Poor", IF(BK287&gt;=40, "Poor", "Very Poor"))))))</f>
        <v>Average</v>
      </c>
      <c r="BM287" s="2" t="n">
        <f aca="false">IF(P287&lt;=1000, -6.942*LN(P287)+107.59, IF(AND(P287&gt;1000, P287&lt;=5213),-36.304*LN(P287)+310.72, IF(P287&gt;5213, 10)))</f>
        <v>7.84154374572893</v>
      </c>
      <c r="BN287" s="2" t="n">
        <f aca="false">BF287^0.04*BG287^0.22*BH287^0.51*BI287^0.06*BM287^0.17</f>
        <v>60.2791135908587</v>
      </c>
      <c r="BO287" s="3" t="str">
        <f aca="false">IF(BN287&gt;=90, "Very Good", IF(BN287&gt;=80, "Good", IF(BN287&gt;=70, "Slightly Good", IF(BN287&gt;=60, "Average", IF(BN287&gt;=50, "Slightly Poor", IF(BN287&gt;=40, "Poor", "Very Poor"))))))</f>
        <v>Average</v>
      </c>
      <c r="BP287" s="2" t="n">
        <f aca="false">IF(AJ287&lt;=1000, -6.942*LN(AJ287)+107.59, IF(AND(AJ287&gt;1000, AJ287&lt;=5213),-36.304*LN(AJ287)+310.72, IF(AJ287&gt;5213, 10)))</f>
        <v>78.6114035723845</v>
      </c>
      <c r="BQ287" s="2" t="n">
        <f aca="false">BF287^0.04*BG287^0.22*BH287^0.51*BI287^0.06*BP287^0.17</f>
        <v>89.1971820297782</v>
      </c>
      <c r="BR287" s="0" t="str">
        <f aca="false">IF(BQ287&gt;=90, "Very Good", IF(BQ287&gt;=80, "Good", IF(BQ287&gt;=70, "Slightly Good", IF(BQ287&gt;=60, "Average", IF(BQ287&gt;=50, "Slightly Poor", IF(BQ287&gt;=40, "Poor", "Very Poor"))))))</f>
        <v>Good</v>
      </c>
      <c r="BT287" s="2" t="n">
        <f aca="false">9.81*LN(AH287)+30.6</f>
        <v>54.2121315126024</v>
      </c>
      <c r="BU287" s="0" t="str">
        <f aca="false">IF(BT287&lt;30, "Clean water", IF(AND(BT287&gt;=30, BT287&lt;40), "Hypolimia", IF(AND(BT287&gt;=40,BT287&lt;50), "Mesotrophic", IF(AND(BT287&gt;=50, BT287&lt;70), "Eutrophic", IF(BT287&gt;70,"Hypertrophic")))))</f>
        <v>Eutrophic</v>
      </c>
      <c r="CM287" s="0" t="n">
        <f aca="false">IF(G287&gt;H287,1,0)</f>
        <v>0</v>
      </c>
      <c r="CO287" s="17" t="n">
        <f aca="false">14.652-0.41022*M287+0.007991*M287*M287-0.000077774*M287*M287*M287</f>
        <v>9.058723364592</v>
      </c>
      <c r="CP287" s="1" t="n">
        <f aca="false">F287/CO287*100</f>
        <v>89.4165731085312</v>
      </c>
    </row>
    <row r="288" customFormat="false" ht="12.5" hidden="false" customHeight="false" outlineLevel="0" collapsed="false">
      <c r="A288" s="0" t="n">
        <v>287</v>
      </c>
      <c r="B288" s="15" t="s">
        <v>133</v>
      </c>
      <c r="C288" s="16" t="s">
        <v>134</v>
      </c>
      <c r="D288" s="0" t="s">
        <v>150</v>
      </c>
      <c r="E288" s="0" t="n">
        <v>8.5</v>
      </c>
      <c r="F288" s="0" t="n">
        <v>8.7</v>
      </c>
      <c r="G288" s="0" t="n">
        <v>2.7</v>
      </c>
      <c r="H288" s="0" t="n">
        <v>6.3</v>
      </c>
      <c r="I288" s="0" t="n">
        <v>89</v>
      </c>
      <c r="J288" s="0" t="n">
        <v>6.631</v>
      </c>
      <c r="K288" s="0" t="n">
        <v>0.262</v>
      </c>
      <c r="L288" s="0" t="n">
        <v>2.9</v>
      </c>
      <c r="M288" s="0" t="n">
        <v>20.1</v>
      </c>
      <c r="O288" s="0" t="n">
        <v>2888</v>
      </c>
      <c r="BD288" s="0" t="n">
        <v>0.226</v>
      </c>
      <c r="BF288" s="0" t="n">
        <f aca="false">IF(E288&lt;11,-3.6797*E288^2+48.115*E288-53.83,280.92*EXP(-0.2027*E288))</f>
        <v>89.289175</v>
      </c>
      <c r="BG288" s="1" t="n">
        <f aca="false">32.208*LN(F288)+21.438</f>
        <v>91.1143080104746</v>
      </c>
      <c r="BH288" s="1" t="n">
        <f aca="false">IF(G288&lt;=2, -10*G288+100, 88.958*EXP(-0.0755*G288))</f>
        <v>72.5527837174588</v>
      </c>
      <c r="BI288" s="1" t="n">
        <f aca="false">IF(I288&lt;=100, 0.0053*(I288)^2-1.0332*I288+100.76, 122.82*EXP(-0.0092*I288))</f>
        <v>50.7865</v>
      </c>
      <c r="BJ288" s="0" t="e">
        <f aca="false">IF(P288&lt;=1000, -6.942*LN(P288)+107.59, -36.304*LN(P288)+310.72)</f>
        <v>#VALUE!</v>
      </c>
      <c r="BK288" s="0" t="e">
        <f aca="false">BF288^0.04*BG288^0.22*BH288^0.51*BI288^0.06*BJ288^0.17</f>
        <v>#VALUE!</v>
      </c>
      <c r="BL288" s="0" t="e">
        <f aca="false">IF(BK288&gt;=90, "Very Good", IF(BK288&gt;=80, "Good", IF(BK288&gt;=70, "Slightly Good", IF(BK288&gt;=60, "Average", IF(BK288&gt;=50, "Slightly Poor", IF(BK288&gt;=40, "Poor", "Very Poor"))))))</f>
        <v>#VALUE!</v>
      </c>
      <c r="BM288" s="2" t="e">
        <f aca="false">IF(P288&lt;=1000, -6.942*LN(P288)+107.59, IF(AND(P288&gt;1000, P288&lt;=5213),-36.304*LN(P288)+310.72, IF(P288&gt;5213, 10)))</f>
        <v>#VALUE!</v>
      </c>
      <c r="BN288" s="2" t="e">
        <f aca="false">BF288^0.04*BG288^0.22*BH288^0.51*BI288^0.06*BM288^0.17</f>
        <v>#VALUE!</v>
      </c>
      <c r="BO288" s="3" t="e">
        <f aca="false">IF(BN288&gt;=90, "Very Good", IF(BN288&gt;=80, "Good", IF(BN288&gt;=70, "Slightly Good", IF(BN288&gt;=60, "Average", IF(BN288&gt;=50, "Slightly Poor", IF(BN288&gt;=40, "Poor", "Very Poor"))))))</f>
        <v>#VALUE!</v>
      </c>
      <c r="BP288" s="2" t="e">
        <f aca="false">IF(AJ288&lt;=1000, -6.942*LN(AJ288)+107.59, IF(AND(AJ288&gt;1000, AJ288&lt;=5213),-36.304*LN(AJ288)+310.72, IF(AJ288&gt;5213, 10)))</f>
        <v>#VALUE!</v>
      </c>
      <c r="BQ288" s="2" t="e">
        <f aca="false">BF288^0.04*BG288^0.22*BH288^0.51*BI288^0.06*BP288^0.17</f>
        <v>#VALUE!</v>
      </c>
      <c r="BR288" s="0" t="e">
        <f aca="false">IF(BQ288&gt;=90, "Very Good", IF(BQ288&gt;=80, "Good", IF(BQ288&gt;=70, "Slightly Good", IF(BQ288&gt;=60, "Average", IF(BQ288&gt;=50, "Slightly Poor", IF(BQ288&gt;=40, "Poor", "Very Poor"))))))</f>
        <v>#VALUE!</v>
      </c>
      <c r="BT288" s="2" t="e">
        <f aca="false">9.81*LN(AH288)+30.6</f>
        <v>#VALUE!</v>
      </c>
      <c r="BU288" s="0" t="e">
        <f aca="false">IF(BT288&lt;30, "Clean water", IF(AND(BT288&gt;=30, BT288&lt;40), "Hypolimia", IF(AND(BT288&gt;=40,BT288&lt;50), "Mesotrophic", IF(AND(BT288&gt;=50, BT288&lt;70), "Eutrophic", IF(BT288&gt;70,"Hypertrophic")))))</f>
        <v>#VALUE!</v>
      </c>
      <c r="CM288" s="0" t="n">
        <f aca="false">IF(G288&gt;H288,1,0)</f>
        <v>0</v>
      </c>
      <c r="CO288" s="17" t="n">
        <f aca="false">14.652-0.41022*M288+0.007991*M288*M288-0.000077774*M288*M288*M288</f>
        <v>9.003450287826</v>
      </c>
      <c r="CP288" s="1" t="n">
        <f aca="false">F288/CO288*100</f>
        <v>96.6296222212021</v>
      </c>
    </row>
    <row r="289" customFormat="false" ht="12.5" hidden="false" customHeight="false" outlineLevel="0" collapsed="false">
      <c r="A289" s="0" t="n">
        <v>288</v>
      </c>
      <c r="B289" s="15" t="s">
        <v>85</v>
      </c>
      <c r="C289" s="16" t="s">
        <v>86</v>
      </c>
      <c r="D289" s="0" t="s">
        <v>150</v>
      </c>
      <c r="E289" s="0" t="n">
        <v>7.6</v>
      </c>
      <c r="F289" s="0" t="n">
        <v>7.1</v>
      </c>
      <c r="G289" s="0" t="n">
        <v>1.2</v>
      </c>
      <c r="H289" s="0" t="n">
        <v>7</v>
      </c>
      <c r="I289" s="0" t="n">
        <v>3.7</v>
      </c>
      <c r="J289" s="0" t="n">
        <v>5.97</v>
      </c>
      <c r="K289" s="0" t="n">
        <v>0.127</v>
      </c>
      <c r="L289" s="0" t="n">
        <v>3.5</v>
      </c>
      <c r="M289" s="0" t="n">
        <v>19.7</v>
      </c>
      <c r="N289" s="0" t="n">
        <v>0</v>
      </c>
      <c r="O289" s="0" t="n">
        <v>553</v>
      </c>
      <c r="P289" s="0" t="n">
        <v>200000</v>
      </c>
      <c r="AC289" s="0" t="n">
        <v>5.694</v>
      </c>
      <c r="AD289" s="0" t="n">
        <v>0.439</v>
      </c>
      <c r="AE289" s="0" t="n">
        <v>5.092</v>
      </c>
      <c r="AF289" s="0" t="n">
        <v>0.117</v>
      </c>
      <c r="AG289" s="0" t="n">
        <v>0.109</v>
      </c>
      <c r="AH289" s="0" t="n">
        <v>4.9</v>
      </c>
      <c r="AJ289" s="0" t="n">
        <v>7000</v>
      </c>
      <c r="BF289" s="0" t="n">
        <f aca="false">IF(E289&lt;11,-3.6797*E289^2+48.115*E289-53.83,280.92*EXP(-0.2027*E289))</f>
        <v>99.304528</v>
      </c>
      <c r="BG289" s="1" t="n">
        <f aca="false">32.208*LN(F289)+21.438</f>
        <v>84.5687328045945</v>
      </c>
      <c r="BH289" s="1" t="n">
        <f aca="false">IF(G289&lt;=2, -10*G289+100, 88.958*EXP(-0.0755*G289))</f>
        <v>88</v>
      </c>
      <c r="BI289" s="1" t="n">
        <f aca="false">IF(I289&lt;=100, 0.0053*(I289)^2-1.0332*I289+100.76, 122.82*EXP(-0.0092*I289))</f>
        <v>97.009717</v>
      </c>
      <c r="BJ289" s="0" t="n">
        <f aca="false">IF(P289&lt;=1000, -6.942*LN(P289)+107.59, -36.304*LN(P289)+310.72)</f>
        <v>-132.409261323327</v>
      </c>
      <c r="BK289" s="0" t="e">
        <f aca="false">BF289^0.04*BG289^0.22*BH289^0.51*BI289^0.06*BJ289^0.17</f>
        <v>#NUM!</v>
      </c>
      <c r="BL289" s="0" t="e">
        <f aca="false">IF(BK289&gt;=90, "Very Good", IF(BK289&gt;=80, "Good", IF(BK289&gt;=70, "Slightly Good", IF(BK289&gt;=60, "Average", IF(BK289&gt;=50, "Slightly Poor", IF(BK289&gt;=40, "Poor", "Very Poor"))))))</f>
        <v>#NUM!</v>
      </c>
      <c r="BM289" s="2" t="n">
        <f aca="false">IF(P289&lt;=1000, -6.942*LN(P289)+107.59, IF(AND(P289&gt;1000, P289&lt;=5213),-36.304*LN(P289)+310.72, IF(P289&gt;5213, 10)))</f>
        <v>10</v>
      </c>
      <c r="BN289" s="2" t="n">
        <f aca="false">BF289^0.04*BG289^0.22*BH289^0.51*BI289^0.06*BM289^0.17</f>
        <v>60.9200148031127</v>
      </c>
      <c r="BO289" s="3" t="str">
        <f aca="false">IF(BN289&gt;=90, "Very Good", IF(BN289&gt;=80, "Good", IF(BN289&gt;=70, "Slightly Good", IF(BN289&gt;=60, "Average", IF(BN289&gt;=50, "Slightly Poor", IF(BN289&gt;=40, "Poor", "Very Poor"))))))</f>
        <v>Average</v>
      </c>
      <c r="BP289" s="2" t="n">
        <f aca="false">IF(AJ289&lt;=1000, -6.942*LN(AJ289)+107.59, IF(AND(AJ289&gt;1000, AJ289&lt;=5213),-36.304*LN(AJ289)+310.72, IF(AJ289&gt;5213, 10)))</f>
        <v>10</v>
      </c>
      <c r="BQ289" s="2" t="n">
        <f aca="false">BF289^0.04*BG289^0.22*BH289^0.51*BI289^0.06*BP289^0.17</f>
        <v>60.9200148031127</v>
      </c>
      <c r="BR289" s="0" t="str">
        <f aca="false">IF(BQ289&gt;=90, "Very Good", IF(BQ289&gt;=80, "Good", IF(BQ289&gt;=70, "Slightly Good", IF(BQ289&gt;=60, "Average", IF(BQ289&gt;=50, "Slightly Poor", IF(BQ289&gt;=40, "Poor", "Very Poor"))))))</f>
        <v>Average</v>
      </c>
      <c r="BT289" s="2" t="n">
        <f aca="false">9.81*LN(AH289)+30.6</f>
        <v>46.1903973621937</v>
      </c>
      <c r="BU289" s="0" t="str">
        <f aca="false">IF(BT289&lt;30, "Clean water", IF(AND(BT289&gt;=30, BT289&lt;40), "Hypolimia", IF(AND(BT289&gt;=40,BT289&lt;50), "Mesotrophic", IF(AND(BT289&gt;=50, BT289&lt;70), "Eutrophic", IF(BT289&gt;70,"Hypertrophic")))))</f>
        <v>Mesotrophic</v>
      </c>
      <c r="CM289" s="0" t="n">
        <f aca="false">IF(G289&gt;H289,1,0)</f>
        <v>0</v>
      </c>
      <c r="CO289" s="17" t="n">
        <f aca="false">14.652-0.41022*M289+0.007991*M289*M289-0.000077774*M289*M289*M289</f>
        <v>9.077281950298</v>
      </c>
      <c r="CP289" s="1" t="n">
        <f aca="false">F289/CO289*100</f>
        <v>78.2172465158132</v>
      </c>
    </row>
    <row r="290" customFormat="false" ht="12.5" hidden="false" customHeight="false" outlineLevel="0" collapsed="false">
      <c r="A290" s="0" t="n">
        <v>289</v>
      </c>
      <c r="B290" s="15" t="s">
        <v>135</v>
      </c>
      <c r="C290" s="16" t="s">
        <v>136</v>
      </c>
      <c r="D290" s="0" t="s">
        <v>150</v>
      </c>
      <c r="E290" s="0" t="n">
        <v>7.8</v>
      </c>
      <c r="F290" s="0" t="n">
        <v>6.7</v>
      </c>
      <c r="G290" s="0" t="n">
        <v>4.1</v>
      </c>
      <c r="H290" s="0" t="n">
        <v>8.6</v>
      </c>
      <c r="I290" s="0" t="n">
        <v>20.5</v>
      </c>
      <c r="J290" s="0" t="n">
        <v>6.374</v>
      </c>
      <c r="K290" s="0" t="n">
        <v>0.197</v>
      </c>
      <c r="L290" s="0" t="n">
        <v>7.5</v>
      </c>
      <c r="M290" s="0" t="n">
        <v>20.1</v>
      </c>
      <c r="O290" s="0" t="n">
        <v>490</v>
      </c>
      <c r="BD290" s="0" t="n">
        <v>1.362</v>
      </c>
      <c r="BF290" s="0" t="n">
        <f aca="false">IF(E290&lt;11,-3.6797*E290^2+48.115*E290-53.83,280.92*EXP(-0.2027*E290))</f>
        <v>97.5940520000001</v>
      </c>
      <c r="BG290" s="1" t="n">
        <f aca="false">32.208*LN(F290)+21.438</f>
        <v>82.701079210192</v>
      </c>
      <c r="BH290" s="1" t="n">
        <f aca="false">IF(G290&lt;=2, -10*G290+100, 88.958*EXP(-0.0755*G290))</f>
        <v>65.2753416273956</v>
      </c>
      <c r="BI290" s="1" t="n">
        <f aca="false">IF(I290&lt;=100, 0.0053*(I290)^2-1.0332*I290+100.76, 122.82*EXP(-0.0092*I290))</f>
        <v>81.806725</v>
      </c>
      <c r="BJ290" s="0" t="e">
        <f aca="false">IF(P290&lt;=1000, -6.942*LN(P290)+107.59, -36.304*LN(P290)+310.72)</f>
        <v>#VALUE!</v>
      </c>
      <c r="BK290" s="0" t="e">
        <f aca="false">BF290^0.04*BG290^0.22*BH290^0.51*BI290^0.06*BJ290^0.17</f>
        <v>#VALUE!</v>
      </c>
      <c r="BL290" s="0" t="e">
        <f aca="false">IF(BK290&gt;=90, "Very Good", IF(BK290&gt;=80, "Good", IF(BK290&gt;=70, "Slightly Good", IF(BK290&gt;=60, "Average", IF(BK290&gt;=50, "Slightly Poor", IF(BK290&gt;=40, "Poor", "Very Poor"))))))</f>
        <v>#VALUE!</v>
      </c>
      <c r="BM290" s="2" t="e">
        <f aca="false">IF(P290&lt;=1000, -6.942*LN(P290)+107.59, IF(AND(P290&gt;1000, P290&lt;=5213),-36.304*LN(P290)+310.72, IF(P290&gt;5213, 10)))</f>
        <v>#VALUE!</v>
      </c>
      <c r="BN290" s="2" t="e">
        <f aca="false">BF290^0.04*BG290^0.22*BH290^0.51*BI290^0.06*BM290^0.17</f>
        <v>#VALUE!</v>
      </c>
      <c r="BO290" s="3" t="e">
        <f aca="false">IF(BN290&gt;=90, "Very Good", IF(BN290&gt;=80, "Good", IF(BN290&gt;=70, "Slightly Good", IF(BN290&gt;=60, "Average", IF(BN290&gt;=50, "Slightly Poor", IF(BN290&gt;=40, "Poor", "Very Poor"))))))</f>
        <v>#VALUE!</v>
      </c>
      <c r="BP290" s="2" t="e">
        <f aca="false">IF(AJ290&lt;=1000, -6.942*LN(AJ290)+107.59, IF(AND(AJ290&gt;1000, AJ290&lt;=5213),-36.304*LN(AJ290)+310.72, IF(AJ290&gt;5213, 10)))</f>
        <v>#VALUE!</v>
      </c>
      <c r="BQ290" s="2" t="e">
        <f aca="false">BF290^0.04*BG290^0.22*BH290^0.51*BI290^0.06*BP290^0.17</f>
        <v>#VALUE!</v>
      </c>
      <c r="BR290" s="0" t="e">
        <f aca="false">IF(BQ290&gt;=90, "Very Good", IF(BQ290&gt;=80, "Good", IF(BQ290&gt;=70, "Slightly Good", IF(BQ290&gt;=60, "Average", IF(BQ290&gt;=50, "Slightly Poor", IF(BQ290&gt;=40, "Poor", "Very Poor"))))))</f>
        <v>#VALUE!</v>
      </c>
      <c r="BT290" s="2" t="e">
        <f aca="false">9.81*LN(AH290)+30.6</f>
        <v>#VALUE!</v>
      </c>
      <c r="BU290" s="0" t="e">
        <f aca="false">IF(BT290&lt;30, "Clean water", IF(AND(BT290&gt;=30, BT290&lt;40), "Hypolimia", IF(AND(BT290&gt;=40,BT290&lt;50), "Mesotrophic", IF(AND(BT290&gt;=50, BT290&lt;70), "Eutrophic", IF(BT290&gt;70,"Hypertrophic")))))</f>
        <v>#VALUE!</v>
      </c>
      <c r="CM290" s="0" t="n">
        <f aca="false">IF(G290&gt;H290,1,0)</f>
        <v>0</v>
      </c>
      <c r="CO290" s="17" t="n">
        <f aca="false">14.652-0.41022*M290+0.007991*M290*M290-0.000077774*M290*M290*M290</f>
        <v>9.003450287826</v>
      </c>
      <c r="CP290" s="1" t="n">
        <f aca="false">F290/CO290*100</f>
        <v>74.4159159634545</v>
      </c>
    </row>
    <row r="291" customFormat="false" ht="12.5" hidden="false" customHeight="false" outlineLevel="0" collapsed="false">
      <c r="A291" s="0" t="n">
        <v>290</v>
      </c>
      <c r="B291" s="15" t="s">
        <v>87</v>
      </c>
      <c r="C291" s="16" t="s">
        <v>88</v>
      </c>
      <c r="D291" s="0" t="s">
        <v>150</v>
      </c>
      <c r="E291" s="0" t="n">
        <v>7.9</v>
      </c>
      <c r="F291" s="0" t="n">
        <v>7.8</v>
      </c>
      <c r="G291" s="0" t="n">
        <v>1</v>
      </c>
      <c r="H291" s="0" t="n">
        <v>5.1</v>
      </c>
      <c r="I291" s="0" t="n">
        <v>4.8</v>
      </c>
      <c r="J291" s="0" t="n">
        <v>5.269</v>
      </c>
      <c r="K291" s="0" t="n">
        <v>0.075</v>
      </c>
      <c r="L291" s="0" t="n">
        <v>1.3</v>
      </c>
      <c r="M291" s="0" t="n">
        <v>20.1</v>
      </c>
      <c r="N291" s="0" t="n">
        <v>0</v>
      </c>
      <c r="O291" s="0" t="n">
        <v>346</v>
      </c>
      <c r="P291" s="0" t="n">
        <v>6600</v>
      </c>
      <c r="AC291" s="0" t="n">
        <v>5.254</v>
      </c>
      <c r="AD291" s="0" t="n">
        <v>0.326</v>
      </c>
      <c r="AE291" s="0" t="n">
        <v>4.704</v>
      </c>
      <c r="AF291" s="0" t="n">
        <v>0.062</v>
      </c>
      <c r="AG291" s="0" t="n">
        <v>0.056</v>
      </c>
      <c r="AH291" s="0" t="n">
        <v>9.8</v>
      </c>
      <c r="AJ291" s="0" t="n">
        <v>690</v>
      </c>
      <c r="BF291" s="0" t="n">
        <f aca="false">IF(E291&lt;11,-3.6797*E291^2+48.115*E291-53.83,280.92*EXP(-0.2027*E291))</f>
        <v>96.6284230000001</v>
      </c>
      <c r="BG291" s="1" t="n">
        <f aca="false">32.208*LN(F291)+21.438</f>
        <v>87.5972172148662</v>
      </c>
      <c r="BH291" s="1" t="n">
        <f aca="false">IF(G291&lt;=2, -10*G291+100, 88.958*EXP(-0.0755*G291))</f>
        <v>90</v>
      </c>
      <c r="BI291" s="1" t="n">
        <f aca="false">IF(I291&lt;=100, 0.0053*(I291)^2-1.0332*I291+100.76, 122.82*EXP(-0.0092*I291))</f>
        <v>95.922752</v>
      </c>
      <c r="BJ291" s="0" t="n">
        <f aca="false">IF(P291&lt;=1000, -6.942*LN(P291)+107.59, -36.304*LN(P291)+310.72)</f>
        <v>-8.56732418663904</v>
      </c>
      <c r="BK291" s="0" t="e">
        <f aca="false">BF291^0.04*BG291^0.22*BH291^0.51*BI291^0.06*BJ291^0.17</f>
        <v>#NUM!</v>
      </c>
      <c r="BL291" s="0" t="e">
        <f aca="false">IF(BK291&gt;=90, "Very Good", IF(BK291&gt;=80, "Good", IF(BK291&gt;=70, "Slightly Good", IF(BK291&gt;=60, "Average", IF(BK291&gt;=50, "Slightly Poor", IF(BK291&gt;=40, "Poor", "Very Poor"))))))</f>
        <v>#NUM!</v>
      </c>
      <c r="BM291" s="2" t="n">
        <f aca="false">IF(P291&lt;=1000, -6.942*LN(P291)+107.59, IF(AND(P291&gt;1000, P291&lt;=5213),-36.304*LN(P291)+310.72, IF(P291&gt;5213, 10)))</f>
        <v>10</v>
      </c>
      <c r="BN291" s="2" t="n">
        <f aca="false">BF291^0.04*BG291^0.22*BH291^0.51*BI291^0.06*BM291^0.17</f>
        <v>61.9913424699074</v>
      </c>
      <c r="BO291" s="3" t="str">
        <f aca="false">IF(BN291&gt;=90, "Very Good", IF(BN291&gt;=80, "Good", IF(BN291&gt;=70, "Slightly Good", IF(BN291&gt;=60, "Average", IF(BN291&gt;=50, "Slightly Poor", IF(BN291&gt;=40, "Poor", "Very Poor"))))))</f>
        <v>Average</v>
      </c>
      <c r="BP291" s="2" t="n">
        <f aca="false">IF(AJ291&lt;=1000, -6.942*LN(AJ291)+107.59, IF(AND(AJ291&gt;1000, AJ291&lt;=5213),-36.304*LN(AJ291)+310.72, IF(AJ291&gt;5213, 10)))</f>
        <v>62.2122869295212</v>
      </c>
      <c r="BQ291" s="2" t="n">
        <f aca="false">BF291^0.04*BG291^0.22*BH291^0.51*BI291^0.06*BP291^0.17</f>
        <v>84.5843448288583</v>
      </c>
      <c r="BR291" s="0" t="str">
        <f aca="false">IF(BQ291&gt;=90, "Very Good", IF(BQ291&gt;=80, "Good", IF(BQ291&gt;=70, "Slightly Good", IF(BQ291&gt;=60, "Average", IF(BQ291&gt;=50, "Slightly Poor", IF(BQ291&gt;=40, "Poor", "Very Poor"))))))</f>
        <v>Good</v>
      </c>
      <c r="BT291" s="2" t="n">
        <f aca="false">9.81*LN(AH291)+30.6</f>
        <v>52.9901712034867</v>
      </c>
      <c r="BU291" s="0" t="str">
        <f aca="false">IF(BT291&lt;30, "Clean water", IF(AND(BT291&gt;=30, BT291&lt;40), "Hypolimia", IF(AND(BT291&gt;=40,BT291&lt;50), "Mesotrophic", IF(AND(BT291&gt;=50, BT291&lt;70), "Eutrophic", IF(BT291&gt;70,"Hypertrophic")))))</f>
        <v>Eutrophic</v>
      </c>
      <c r="CM291" s="0" t="n">
        <f aca="false">IF(G291&gt;H291,1,0)</f>
        <v>0</v>
      </c>
      <c r="CO291" s="17" t="n">
        <f aca="false">14.652-0.41022*M291+0.007991*M291*M291-0.000077774*M291*M291*M291</f>
        <v>9.003450287826</v>
      </c>
      <c r="CP291" s="1" t="n">
        <f aca="false">F291/CO291*100</f>
        <v>86.6334544052157</v>
      </c>
    </row>
    <row r="292" customFormat="false" ht="12.5" hidden="false" customHeight="false" outlineLevel="0" collapsed="false">
      <c r="A292" s="0" t="n">
        <v>291</v>
      </c>
      <c r="B292" s="15" t="s">
        <v>89</v>
      </c>
      <c r="C292" s="16" t="s">
        <v>90</v>
      </c>
      <c r="D292" s="0" t="s">
        <v>150</v>
      </c>
      <c r="E292" s="0" t="n">
        <v>7.5</v>
      </c>
      <c r="F292" s="0" t="n">
        <v>2.1</v>
      </c>
      <c r="G292" s="0" t="n">
        <v>1.2</v>
      </c>
      <c r="H292" s="0" t="n">
        <v>4.4</v>
      </c>
      <c r="I292" s="0" t="n">
        <v>1.3</v>
      </c>
      <c r="J292" s="0" t="n">
        <v>2.279</v>
      </c>
      <c r="K292" s="0" t="n">
        <v>0.158</v>
      </c>
      <c r="L292" s="0" t="n">
        <v>2.4</v>
      </c>
      <c r="M292" s="0" t="n">
        <v>20.2</v>
      </c>
      <c r="N292" s="0" t="n">
        <v>0</v>
      </c>
      <c r="O292" s="0" t="n">
        <v>316</v>
      </c>
      <c r="P292" s="0" t="n">
        <v>13000</v>
      </c>
      <c r="AC292" s="0" t="n">
        <v>2.163</v>
      </c>
      <c r="AD292" s="0" t="n">
        <v>1.713</v>
      </c>
      <c r="AE292" s="0" t="n">
        <v>0.31</v>
      </c>
      <c r="AF292" s="0" t="n">
        <v>0.126</v>
      </c>
      <c r="AG292" s="0" t="n">
        <v>0.063</v>
      </c>
      <c r="AH292" s="0" t="n">
        <v>1.8</v>
      </c>
      <c r="AJ292" s="0" t="n">
        <v>700</v>
      </c>
      <c r="BF292" s="0" t="n">
        <f aca="false">IF(E292&lt;11,-3.6797*E292^2+48.115*E292-53.83,280.92*EXP(-0.2027*E292))</f>
        <v>100.049375</v>
      </c>
      <c r="BG292" s="1" t="n">
        <f aca="false">32.208*LN(F292)+21.438</f>
        <v>45.3343179990438</v>
      </c>
      <c r="BH292" s="1" t="n">
        <f aca="false">IF(G292&lt;=2, -10*G292+100, 88.958*EXP(-0.0755*G292))</f>
        <v>88</v>
      </c>
      <c r="BI292" s="1" t="n">
        <f aca="false">IF(I292&lt;=100, 0.0053*(I292)^2-1.0332*I292+100.76, 122.82*EXP(-0.0092*I292))</f>
        <v>99.425797</v>
      </c>
      <c r="BJ292" s="0" t="n">
        <f aca="false">IF(P292&lt;=1000, -6.942*LN(P292)+107.59, -36.304*LN(P292)+310.72)</f>
        <v>-33.1770691214511</v>
      </c>
      <c r="BK292" s="0" t="e">
        <f aca="false">BF292^0.04*BG292^0.22*BH292^0.51*BI292^0.06*BJ292^0.17</f>
        <v>#NUM!</v>
      </c>
      <c r="BL292" s="0" t="e">
        <f aca="false">IF(BK292&gt;=90, "Very Good", IF(BK292&gt;=80, "Good", IF(BK292&gt;=70, "Slightly Good", IF(BK292&gt;=60, "Average", IF(BK292&gt;=50, "Slightly Poor", IF(BK292&gt;=40, "Poor", "Very Poor"))))))</f>
        <v>#NUM!</v>
      </c>
      <c r="BM292" s="2" t="n">
        <f aca="false">IF(P292&lt;=1000, -6.942*LN(P292)+107.59, IF(AND(P292&gt;1000, P292&lt;=5213),-36.304*LN(P292)+310.72, IF(P292&gt;5213, 10)))</f>
        <v>10</v>
      </c>
      <c r="BN292" s="2" t="n">
        <f aca="false">BF292^0.04*BG292^0.22*BH292^0.51*BI292^0.06*BM292^0.17</f>
        <v>53.2057588747966</v>
      </c>
      <c r="BO292" s="3" t="str">
        <f aca="false">IF(BN292&gt;=90, "Very Good", IF(BN292&gt;=80, "Good", IF(BN292&gt;=70, "Slightly Good", IF(BN292&gt;=60, "Average", IF(BN292&gt;=50, "Slightly Poor", IF(BN292&gt;=40, "Poor", "Very Poor"))))))</f>
        <v>Slightly Poor</v>
      </c>
      <c r="BP292" s="2" t="n">
        <f aca="false">IF(AJ292&lt;=1000, -6.942*LN(AJ292)+107.59, IF(AND(AJ292&gt;1000, AJ292&lt;=5213),-36.304*LN(AJ292)+310.72, IF(AJ292&gt;5213, 10)))</f>
        <v>62.1124003141287</v>
      </c>
      <c r="BQ292" s="2" t="n">
        <f aca="false">BF292^0.04*BG292^0.22*BH292^0.51*BI292^0.06*BP292^0.17</f>
        <v>72.5769904065435</v>
      </c>
      <c r="BR292" s="0" t="str">
        <f aca="false">IF(BQ292&gt;=90, "Very Good", IF(BQ292&gt;=80, "Good", IF(BQ292&gt;=70, "Slightly Good", IF(BQ292&gt;=60, "Average", IF(BQ292&gt;=50, "Slightly Poor", IF(BQ292&gt;=40, "Poor", "Very Poor"))))))</f>
        <v>Slightly Good</v>
      </c>
      <c r="BT292" s="2" t="n">
        <f aca="false">9.81*LN(AH292)+30.6</f>
        <v>36.3661871826898</v>
      </c>
      <c r="BU292" s="0" t="str">
        <f aca="false">IF(BT292&lt;30, "Clean water", IF(AND(BT292&gt;=30, BT292&lt;40), "Hypolimia", IF(AND(BT292&gt;=40,BT292&lt;50), "Mesotrophic", IF(AND(BT292&gt;=50, BT292&lt;70), "Eutrophic", IF(BT292&gt;70,"Hypertrophic")))))</f>
        <v>Hypolimia</v>
      </c>
      <c r="CM292" s="0" t="n">
        <f aca="false">IF(G292&gt;H292,1,0)</f>
        <v>0</v>
      </c>
      <c r="CO292" s="17" t="n">
        <f aca="false">14.652-0.41022*M292+0.007991*M292*M292-0.000077774*M292*M292*M292</f>
        <v>8.985158600208</v>
      </c>
      <c r="CP292" s="1" t="n">
        <f aca="false">F292/CO292*100</f>
        <v>23.3718745927466</v>
      </c>
    </row>
    <row r="293" customFormat="false" ht="12.5" hidden="false" customHeight="false" outlineLevel="0" collapsed="false">
      <c r="A293" s="0" t="n">
        <v>292</v>
      </c>
      <c r="B293" s="15" t="s">
        <v>91</v>
      </c>
      <c r="C293" s="16" t="s">
        <v>92</v>
      </c>
      <c r="D293" s="0" t="s">
        <v>150</v>
      </c>
      <c r="E293" s="0" t="n">
        <v>7.6</v>
      </c>
      <c r="F293" s="0" t="n">
        <v>8.5</v>
      </c>
      <c r="G293" s="0" t="n">
        <v>1.2</v>
      </c>
      <c r="H293" s="0" t="n">
        <v>3.4</v>
      </c>
      <c r="I293" s="0" t="n">
        <v>1.4</v>
      </c>
      <c r="J293" s="0" t="n">
        <v>4.043</v>
      </c>
      <c r="K293" s="0" t="n">
        <v>0.045</v>
      </c>
      <c r="L293" s="0" t="n">
        <v>1.2</v>
      </c>
      <c r="M293" s="0" t="n">
        <v>21.2</v>
      </c>
      <c r="N293" s="0" t="n">
        <v>0</v>
      </c>
      <c r="O293" s="0" t="n">
        <v>469</v>
      </c>
      <c r="P293" s="0" t="n">
        <v>41000</v>
      </c>
      <c r="AC293" s="0" t="n">
        <v>3.892</v>
      </c>
      <c r="AD293" s="0" t="n">
        <v>0.153</v>
      </c>
      <c r="AE293" s="0" t="n">
        <v>3.6</v>
      </c>
      <c r="AF293" s="0" t="n">
        <v>0.032</v>
      </c>
      <c r="AG293" s="0" t="n">
        <v>0.016</v>
      </c>
      <c r="AH293" s="0" t="n">
        <v>0.2</v>
      </c>
      <c r="AJ293" s="0" t="n">
        <v>900</v>
      </c>
      <c r="BF293" s="0" t="n">
        <f aca="false">IF(E293&lt;11,-3.6797*E293^2+48.115*E293-53.83,280.92*EXP(-0.2027*E293))</f>
        <v>99.304528</v>
      </c>
      <c r="BG293" s="1" t="n">
        <f aca="false">32.208*LN(F293)+21.438</f>
        <v>90.3652509938879</v>
      </c>
      <c r="BH293" s="1" t="n">
        <f aca="false">IF(G293&lt;=2, -10*G293+100, 88.958*EXP(-0.0755*G293))</f>
        <v>88</v>
      </c>
      <c r="BI293" s="1" t="n">
        <f aca="false">IF(I293&lt;=100, 0.0053*(I293)^2-1.0332*I293+100.76, 122.82*EXP(-0.0092*I293))</f>
        <v>99.323908</v>
      </c>
      <c r="BJ293" s="0" t="n">
        <f aca="false">IF(P293&lt;=1000, -6.942*LN(P293)+107.59, -36.304*LN(P293)+310.72)</f>
        <v>-74.8766679578007</v>
      </c>
      <c r="BK293" s="0" t="e">
        <f aca="false">BF293^0.04*BG293^0.22*BH293^0.51*BI293^0.06*BJ293^0.17</f>
        <v>#NUM!</v>
      </c>
      <c r="BL293" s="0" t="e">
        <f aca="false">IF(BK293&gt;=90, "Very Good", IF(BK293&gt;=80, "Good", IF(BK293&gt;=70, "Slightly Good", IF(BK293&gt;=60, "Average", IF(BK293&gt;=50, "Slightly Poor", IF(BK293&gt;=40, "Poor", "Very Poor"))))))</f>
        <v>#NUM!</v>
      </c>
      <c r="BM293" s="2" t="n">
        <f aca="false">IF(P293&lt;=1000, -6.942*LN(P293)+107.59, IF(AND(P293&gt;1000, P293&lt;=5213),-36.304*LN(P293)+310.72, IF(P293&gt;5213, 10)))</f>
        <v>10</v>
      </c>
      <c r="BN293" s="2" t="n">
        <f aca="false">BF293^0.04*BG293^0.22*BH293^0.51*BI293^0.06*BM293^0.17</f>
        <v>61.9025406213368</v>
      </c>
      <c r="BO293" s="3" t="str">
        <f aca="false">IF(BN293&gt;=90, "Very Good", IF(BN293&gt;=80, "Good", IF(BN293&gt;=70, "Slightly Good", IF(BN293&gt;=60, "Average", IF(BN293&gt;=50, "Slightly Poor", IF(BN293&gt;=40, "Poor", "Very Poor"))))))</f>
        <v>Average</v>
      </c>
      <c r="BP293" s="2" t="n">
        <f aca="false">IF(AJ293&lt;=1000, -6.942*LN(AJ293)+107.59, IF(AND(AJ293&gt;1000, AJ293&lt;=5213),-36.304*LN(AJ293)+310.72, IF(AJ293&gt;5213, 10)))</f>
        <v>60.3677755530026</v>
      </c>
      <c r="BQ293" s="2" t="n">
        <f aca="false">BF293^0.04*BG293^0.22*BH293^0.51*BI293^0.06*BP293^0.17</f>
        <v>84.032126385265</v>
      </c>
      <c r="BR293" s="0" t="str">
        <f aca="false">IF(BQ293&gt;=90, "Very Good", IF(BQ293&gt;=80, "Good", IF(BQ293&gt;=70, "Slightly Good", IF(BQ293&gt;=60, "Average", IF(BQ293&gt;=50, "Slightly Poor", IF(BQ293&gt;=40, "Poor", "Very Poor"))))))</f>
        <v>Good</v>
      </c>
      <c r="BT293" s="2" t="n">
        <f aca="false">9.81*LN(AH293)+30.6</f>
        <v>14.8114140790215</v>
      </c>
      <c r="BU293" s="0" t="str">
        <f aca="false">IF(BT293&lt;30, "Clean water", IF(AND(BT293&gt;=30, BT293&lt;40), "Hypolimia", IF(AND(BT293&gt;=40,BT293&lt;50), "Mesotrophic", IF(AND(BT293&gt;=50, BT293&lt;70), "Eutrophic", IF(BT293&gt;70,"Hypertrophic")))))</f>
        <v>Clean water</v>
      </c>
      <c r="CM293" s="0" t="n">
        <f aca="false">IF(G293&gt;H293,1,0)</f>
        <v>0</v>
      </c>
      <c r="CO293" s="17" t="n">
        <f aca="false">14.652-0.41022*M293+0.007991*M293*M293-0.000077774*M293*M293*M293</f>
        <v>8.805770412928</v>
      </c>
      <c r="CP293" s="1" t="n">
        <f aca="false">F293/CO293*100</f>
        <v>96.5276131605806</v>
      </c>
    </row>
    <row r="294" customFormat="false" ht="12.5" hidden="false" customHeight="false" outlineLevel="0" collapsed="false">
      <c r="A294" s="0" t="n">
        <v>293</v>
      </c>
      <c r="B294" s="15" t="s">
        <v>137</v>
      </c>
      <c r="C294" s="16" t="s">
        <v>138</v>
      </c>
      <c r="D294" s="0" t="s">
        <v>150</v>
      </c>
      <c r="E294" s="0" t="n">
        <v>7.8</v>
      </c>
      <c r="F294" s="0" t="n">
        <v>7.2</v>
      </c>
      <c r="G294" s="0" t="n">
        <v>5.7</v>
      </c>
      <c r="H294" s="0" t="n">
        <v>10</v>
      </c>
      <c r="I294" s="0" t="n">
        <v>14.8</v>
      </c>
      <c r="J294" s="0" t="n">
        <v>7.162</v>
      </c>
      <c r="K294" s="0" t="n">
        <v>0.273</v>
      </c>
      <c r="L294" s="0" t="n">
        <v>8.4</v>
      </c>
      <c r="M294" s="0" t="n">
        <v>22.7</v>
      </c>
      <c r="O294" s="0" t="n">
        <v>529</v>
      </c>
      <c r="BD294" s="0" t="n">
        <v>7.251</v>
      </c>
      <c r="BF294" s="0" t="n">
        <f aca="false">IF(E294&lt;11,-3.6797*E294^2+48.115*E294-53.83,280.92*EXP(-0.2027*E294))</f>
        <v>97.5940520000001</v>
      </c>
      <c r="BG294" s="1" t="n">
        <f aca="false">32.208*LN(F294)+21.438</f>
        <v>85.0192016861169</v>
      </c>
      <c r="BH294" s="1" t="n">
        <f aca="false">IF(G294&lt;=2, -10*G294+100, 88.958*EXP(-0.0755*G294))</f>
        <v>57.8477377965807</v>
      </c>
      <c r="BI294" s="1" t="n">
        <f aca="false">IF(I294&lt;=100, 0.0053*(I294)^2-1.0332*I294+100.76, 122.82*EXP(-0.0092*I294))</f>
        <v>86.629552</v>
      </c>
      <c r="BJ294" s="0" t="e">
        <f aca="false">IF(P294&lt;=1000, -6.942*LN(P294)+107.59, -36.304*LN(P294)+310.72)</f>
        <v>#VALUE!</v>
      </c>
      <c r="BK294" s="0" t="e">
        <f aca="false">BF294^0.04*BG294^0.22*BH294^0.51*BI294^0.06*BJ294^0.17</f>
        <v>#VALUE!</v>
      </c>
      <c r="BL294" s="0" t="e">
        <f aca="false">IF(BK294&gt;=90, "Very Good", IF(BK294&gt;=80, "Good", IF(BK294&gt;=70, "Slightly Good", IF(BK294&gt;=60, "Average", IF(BK294&gt;=50, "Slightly Poor", IF(BK294&gt;=40, "Poor", "Very Poor"))))))</f>
        <v>#VALUE!</v>
      </c>
      <c r="BM294" s="2" t="e">
        <f aca="false">IF(P294&lt;=1000, -6.942*LN(P294)+107.59, IF(AND(P294&gt;1000, P294&lt;=5213),-36.304*LN(P294)+310.72, IF(P294&gt;5213, 10)))</f>
        <v>#VALUE!</v>
      </c>
      <c r="BN294" s="2" t="e">
        <f aca="false">BF294^0.04*BG294^0.22*BH294^0.51*BI294^0.06*BM294^0.17</f>
        <v>#VALUE!</v>
      </c>
      <c r="BO294" s="3" t="e">
        <f aca="false">IF(BN294&gt;=90, "Very Good", IF(BN294&gt;=80, "Good", IF(BN294&gt;=70, "Slightly Good", IF(BN294&gt;=60, "Average", IF(BN294&gt;=50, "Slightly Poor", IF(BN294&gt;=40, "Poor", "Very Poor"))))))</f>
        <v>#VALUE!</v>
      </c>
      <c r="BP294" s="2" t="e">
        <f aca="false">IF(AJ294&lt;=1000, -6.942*LN(AJ294)+107.59, IF(AND(AJ294&gt;1000, AJ294&lt;=5213),-36.304*LN(AJ294)+310.72, IF(AJ294&gt;5213, 10)))</f>
        <v>#VALUE!</v>
      </c>
      <c r="BQ294" s="2" t="e">
        <f aca="false">BF294^0.04*BG294^0.22*BH294^0.51*BI294^0.06*BP294^0.17</f>
        <v>#VALUE!</v>
      </c>
      <c r="BR294" s="0" t="e">
        <f aca="false">IF(BQ294&gt;=90, "Very Good", IF(BQ294&gt;=80, "Good", IF(BQ294&gt;=70, "Slightly Good", IF(BQ294&gt;=60, "Average", IF(BQ294&gt;=50, "Slightly Poor", IF(BQ294&gt;=40, "Poor", "Very Poor"))))))</f>
        <v>#VALUE!</v>
      </c>
      <c r="BT294" s="2" t="e">
        <f aca="false">9.81*LN(AH294)+30.6</f>
        <v>#VALUE!</v>
      </c>
      <c r="BU294" s="0" t="e">
        <f aca="false">IF(BT294&lt;30, "Clean water", IF(AND(BT294&gt;=30, BT294&lt;40), "Hypolimia", IF(AND(BT294&gt;=40,BT294&lt;50), "Mesotrophic", IF(AND(BT294&gt;=50, BT294&lt;70), "Eutrophic", IF(BT294&gt;70,"Hypertrophic")))))</f>
        <v>#VALUE!</v>
      </c>
      <c r="CM294" s="0" t="n">
        <f aca="false">IF(G294&gt;H294,1,0)</f>
        <v>0</v>
      </c>
      <c r="CO294" s="17" t="n">
        <f aca="false">14.652-0.41022*M294+0.007991*M294*M294-0.000077774*M294*M294*M294</f>
        <v>8.547959456758</v>
      </c>
      <c r="CP294" s="1" t="n">
        <f aca="false">F294/CO294*100</f>
        <v>84.230628800043</v>
      </c>
    </row>
    <row r="295" customFormat="false" ht="12.5" hidden="false" customHeight="false" outlineLevel="0" collapsed="false">
      <c r="A295" s="0" t="n">
        <v>294</v>
      </c>
      <c r="B295" s="15" t="s">
        <v>93</v>
      </c>
      <c r="C295" s="16" t="s">
        <v>94</v>
      </c>
      <c r="D295" s="0" t="s">
        <v>150</v>
      </c>
      <c r="E295" s="0" t="n">
        <v>7.7</v>
      </c>
      <c r="F295" s="0" t="n">
        <v>9.7</v>
      </c>
      <c r="G295" s="0" t="n">
        <v>2.5</v>
      </c>
      <c r="H295" s="0" t="n">
        <v>7</v>
      </c>
      <c r="I295" s="0" t="n">
        <v>7.1</v>
      </c>
      <c r="J295" s="0" t="n">
        <v>8.35</v>
      </c>
      <c r="K295" s="0" t="n">
        <v>0.27</v>
      </c>
      <c r="L295" s="0" t="n">
        <v>6.5</v>
      </c>
      <c r="M295" s="0" t="n">
        <v>21.3</v>
      </c>
      <c r="N295" s="0" t="n">
        <v>0</v>
      </c>
      <c r="O295" s="0" t="n">
        <v>683</v>
      </c>
      <c r="P295" s="0" t="n">
        <v>8700</v>
      </c>
      <c r="AC295" s="0" t="n">
        <v>8.185</v>
      </c>
      <c r="AD295" s="0" t="n">
        <v>0.885</v>
      </c>
      <c r="AE295" s="0" t="n">
        <v>6.147</v>
      </c>
      <c r="AF295" s="0" t="n">
        <v>0.229</v>
      </c>
      <c r="AG295" s="0" t="n">
        <v>0.159</v>
      </c>
      <c r="AH295" s="0" t="n">
        <v>12.7</v>
      </c>
      <c r="AJ295" s="0" t="n">
        <v>2900</v>
      </c>
      <c r="BD295" s="0" t="n">
        <v>2.864</v>
      </c>
      <c r="BF295" s="0" t="n">
        <f aca="false">IF(E295&lt;11,-3.6797*E295^2+48.115*E295-53.83,280.92*EXP(-0.2027*E295))</f>
        <v>98.486087</v>
      </c>
      <c r="BG295" s="1" t="n">
        <f aca="false">32.208*LN(F295)+21.438</f>
        <v>94.6186305204847</v>
      </c>
      <c r="BH295" s="1" t="n">
        <f aca="false">IF(G295&lt;=2, -10*G295+100, 88.958*EXP(-0.0755*G295))</f>
        <v>73.6566439219523</v>
      </c>
      <c r="BI295" s="1" t="n">
        <f aca="false">IF(I295&lt;=100, 0.0053*(I295)^2-1.0332*I295+100.76, 122.82*EXP(-0.0092*I295))</f>
        <v>93.691453</v>
      </c>
      <c r="BJ295" s="0" t="n">
        <f aca="false">IF(P295&lt;=1000, -6.942*LN(P295)+107.59, -36.304*LN(P295)+310.72)</f>
        <v>-18.5964267717477</v>
      </c>
      <c r="BK295" s="0" t="e">
        <f aca="false">BF295^0.04*BG295^0.22*BH295^0.51*BI295^0.06*BJ295^0.17</f>
        <v>#NUM!</v>
      </c>
      <c r="BL295" s="0" t="e">
        <f aca="false">IF(BK295&gt;=90, "Very Good", IF(BK295&gt;=80, "Good", IF(BK295&gt;=70, "Slightly Good", IF(BK295&gt;=60, "Average", IF(BK295&gt;=50, "Slightly Poor", IF(BK295&gt;=40, "Poor", "Very Poor"))))))</f>
        <v>#NUM!</v>
      </c>
      <c r="BM295" s="2" t="n">
        <f aca="false">IF(P295&lt;=1000, -6.942*LN(P295)+107.59, IF(AND(P295&gt;1000, P295&lt;=5213),-36.304*LN(P295)+310.72, IF(P295&gt;5213, 10)))</f>
        <v>10</v>
      </c>
      <c r="BN295" s="2" t="n">
        <f aca="false">BF295^0.04*BG295^0.22*BH295^0.51*BI295^0.06*BM295^0.17</f>
        <v>56.8892150138711</v>
      </c>
      <c r="BO295" s="3" t="str">
        <f aca="false">IF(BN295&gt;=90, "Very Good", IF(BN295&gt;=80, "Good", IF(BN295&gt;=70, "Slightly Good", IF(BN295&gt;=60, "Average", IF(BN295&gt;=50, "Slightly Poor", IF(BN295&gt;=40, "Poor", "Very Poor"))))))</f>
        <v>Slightly Poor</v>
      </c>
      <c r="BP295" s="2" t="n">
        <f aca="false">IF(AJ295&lt;=1000, -6.942*LN(AJ295)+107.59, IF(AND(AJ295&gt;1000, AJ295&lt;=5213),-36.304*LN(AJ295)+310.72, IF(AJ295&gt;5213, 10)))</f>
        <v>21.2875937560594</v>
      </c>
      <c r="BQ295" s="2" t="n">
        <f aca="false">BF295^0.04*BG295^0.22*BH295^0.51*BI295^0.06*BP295^0.17</f>
        <v>64.6861731195143</v>
      </c>
      <c r="BR295" s="0" t="str">
        <f aca="false">IF(BQ295&gt;=90, "Very Good", IF(BQ295&gt;=80, "Good", IF(BQ295&gt;=70, "Slightly Good", IF(BQ295&gt;=60, "Average", IF(BQ295&gt;=50, "Slightly Poor", IF(BQ295&gt;=40, "Poor", "Very Poor"))))))</f>
        <v>Average</v>
      </c>
      <c r="BT295" s="2" t="n">
        <f aca="false">9.81*LN(AH295)+30.6</f>
        <v>55.5331155558872</v>
      </c>
      <c r="BU295" s="0" t="str">
        <f aca="false">IF(BT295&lt;30, "Clean water", IF(AND(BT295&gt;=30, BT295&lt;40), "Hypolimia", IF(AND(BT295&gt;=40,BT295&lt;50), "Mesotrophic", IF(AND(BT295&gt;=50, BT295&lt;70), "Eutrophic", IF(BT295&gt;70,"Hypertrophic")))))</f>
        <v>Eutrophic</v>
      </c>
      <c r="CM295" s="0" t="n">
        <f aca="false">IF(G295&gt;H295,1,0)</f>
        <v>0</v>
      </c>
      <c r="CO295" s="17" t="n">
        <f aca="false">14.652-0.41022*M295+0.007991*M295*M295-0.000077774*M295*M295*M295</f>
        <v>8.788174196922</v>
      </c>
      <c r="CP295" s="1" t="n">
        <f aca="false">F295/CO295*100</f>
        <v>110.375600012541</v>
      </c>
    </row>
    <row r="296" customFormat="false" ht="12.5" hidden="false" customHeight="false" outlineLevel="0" collapsed="false">
      <c r="A296" s="0" t="n">
        <v>295</v>
      </c>
      <c r="B296" s="15" t="s">
        <v>95</v>
      </c>
      <c r="C296" s="16" t="s">
        <v>96</v>
      </c>
      <c r="D296" s="0" t="s">
        <v>150</v>
      </c>
      <c r="E296" s="0" t="n">
        <v>7.6</v>
      </c>
      <c r="F296" s="0" t="n">
        <v>5.4</v>
      </c>
      <c r="G296" s="0" t="n">
        <v>1.6</v>
      </c>
      <c r="H296" s="0" t="n">
        <v>6.4</v>
      </c>
      <c r="I296" s="0" t="n">
        <v>3.9</v>
      </c>
      <c r="J296" s="0" t="n">
        <v>5.057</v>
      </c>
      <c r="K296" s="0" t="n">
        <v>0.13</v>
      </c>
      <c r="L296" s="0" t="n">
        <v>3.9</v>
      </c>
      <c r="M296" s="0" t="n">
        <v>21.1</v>
      </c>
      <c r="N296" s="0" t="n">
        <v>0</v>
      </c>
      <c r="O296" s="0" t="n">
        <v>585</v>
      </c>
      <c r="P296" s="0" t="n">
        <v>26000</v>
      </c>
      <c r="AC296" s="0" t="n">
        <v>4.854</v>
      </c>
      <c r="AD296" s="0" t="n">
        <v>0.318</v>
      </c>
      <c r="AE296" s="0" t="n">
        <v>4.36</v>
      </c>
      <c r="AF296" s="0" t="n">
        <v>0.109</v>
      </c>
      <c r="AG296" s="0" t="n">
        <v>0.052</v>
      </c>
      <c r="AH296" s="0" t="n">
        <v>5</v>
      </c>
      <c r="AJ296" s="0" t="n">
        <v>2500</v>
      </c>
      <c r="BF296" s="0" t="n">
        <f aca="false">IF(E296&lt;11,-3.6797*E296^2+48.115*E296-53.83,280.92*EXP(-0.2027*E296))</f>
        <v>99.304528</v>
      </c>
      <c r="BG296" s="1" t="n">
        <f aca="false">32.208*LN(F296)+21.438</f>
        <v>75.7535374965899</v>
      </c>
      <c r="BH296" s="1" t="n">
        <f aca="false">IF(G296&lt;=2, -10*G296+100, 88.958*EXP(-0.0755*G296))</f>
        <v>84</v>
      </c>
      <c r="BI296" s="1" t="n">
        <f aca="false">IF(I296&lt;=100, 0.0053*(I296)^2-1.0332*I296+100.76, 122.82*EXP(-0.0092*I296))</f>
        <v>96.811133</v>
      </c>
      <c r="BJ296" s="0" t="n">
        <f aca="false">IF(P296&lt;=1000, -6.942*LN(P296)+107.59, -36.304*LN(P296)+310.72)</f>
        <v>-58.3410843644994</v>
      </c>
      <c r="BK296" s="0" t="e">
        <f aca="false">BF296^0.04*BG296^0.22*BH296^0.51*BI296^0.06*BJ296^0.17</f>
        <v>#NUM!</v>
      </c>
      <c r="BL296" s="0" t="e">
        <f aca="false">IF(BK296&gt;=90, "Very Good", IF(BK296&gt;=80, "Good", IF(BK296&gt;=70, "Slightly Good", IF(BK296&gt;=60, "Average", IF(BK296&gt;=50, "Slightly Poor", IF(BK296&gt;=40, "Poor", "Very Poor"))))))</f>
        <v>#NUM!</v>
      </c>
      <c r="BM296" s="2" t="n">
        <f aca="false">IF(P296&lt;=1000, -6.942*LN(P296)+107.59, IF(AND(P296&gt;1000, P296&lt;=5213),-36.304*LN(P296)+310.72, IF(P296&gt;5213, 10)))</f>
        <v>10</v>
      </c>
      <c r="BN296" s="2" t="n">
        <f aca="false">BF296^0.04*BG296^0.22*BH296^0.51*BI296^0.06*BM296^0.17</f>
        <v>58.0611131784526</v>
      </c>
      <c r="BO296" s="3" t="str">
        <f aca="false">IF(BN296&gt;=90, "Very Good", IF(BN296&gt;=80, "Good", IF(BN296&gt;=70, "Slightly Good", IF(BN296&gt;=60, "Average", IF(BN296&gt;=50, "Slightly Poor", IF(BN296&gt;=40, "Poor", "Very Poor"))))))</f>
        <v>Slightly Poor</v>
      </c>
      <c r="BP296" s="2" t="n">
        <f aca="false">IF(AJ296&lt;=1000, -6.942*LN(AJ296)+107.59, IF(AND(AJ296&gt;1000, AJ296&lt;=5213),-36.304*LN(AJ296)+310.72, IF(AJ296&gt;5213, 10)))</f>
        <v>26.6758336218732</v>
      </c>
      <c r="BQ296" s="2" t="n">
        <f aca="false">BF296^0.04*BG296^0.22*BH296^0.51*BI296^0.06*BP296^0.17</f>
        <v>68.6002057240195</v>
      </c>
      <c r="BR296" s="0" t="str">
        <f aca="false">IF(BQ296&gt;=90, "Very Good", IF(BQ296&gt;=80, "Good", IF(BQ296&gt;=70, "Slightly Good", IF(BQ296&gt;=60, "Average", IF(BQ296&gt;=50, "Slightly Poor", IF(BQ296&gt;=40, "Poor", "Very Poor"))))))</f>
        <v>Average</v>
      </c>
      <c r="BT296" s="2" t="n">
        <f aca="false">9.81*LN(AH296)+30.6</f>
        <v>46.3885859209785</v>
      </c>
      <c r="BU296" s="0" t="str">
        <f aca="false">IF(BT296&lt;30, "Clean water", IF(AND(BT296&gt;=30, BT296&lt;40), "Hypolimia", IF(AND(BT296&gt;=40,BT296&lt;50), "Mesotrophic", IF(AND(BT296&gt;=50, BT296&lt;70), "Eutrophic", IF(BT296&gt;70,"Hypertrophic")))))</f>
        <v>Mesotrophic</v>
      </c>
      <c r="CM296" s="0" t="n">
        <f aca="false">IF(G296&gt;H296,1,0)</f>
        <v>0</v>
      </c>
      <c r="CO296" s="17" t="n">
        <f aca="false">14.652-0.41022*M296+0.007991*M296*M296-0.000077774*M296*M296*M296</f>
        <v>8.823427520406</v>
      </c>
      <c r="CP296" s="1" t="n">
        <f aca="false">F296/CO296*100</f>
        <v>61.2007067266251</v>
      </c>
    </row>
    <row r="297" customFormat="false" ht="12.5" hidden="false" customHeight="false" outlineLevel="0" collapsed="false">
      <c r="A297" s="0" t="n">
        <v>296</v>
      </c>
      <c r="B297" s="15" t="s">
        <v>97</v>
      </c>
      <c r="C297" s="16" t="s">
        <v>98</v>
      </c>
      <c r="D297" s="0" t="s">
        <v>150</v>
      </c>
      <c r="E297" s="0" t="n">
        <v>8.3</v>
      </c>
      <c r="F297" s="0" t="n">
        <v>9.9</v>
      </c>
      <c r="G297" s="0" t="n">
        <v>0.5</v>
      </c>
      <c r="H297" s="0" t="n">
        <v>4.2</v>
      </c>
      <c r="I297" s="0" t="n">
        <v>3.7</v>
      </c>
      <c r="J297" s="0" t="n">
        <v>1.566</v>
      </c>
      <c r="K297" s="0" t="n">
        <v>0.017</v>
      </c>
      <c r="L297" s="0" t="n">
        <v>1.1</v>
      </c>
      <c r="M297" s="0" t="n">
        <v>19.8</v>
      </c>
      <c r="N297" s="0" t="n">
        <v>0</v>
      </c>
      <c r="O297" s="0" t="n">
        <v>217</v>
      </c>
      <c r="P297" s="0" t="n">
        <v>7100</v>
      </c>
      <c r="AC297" s="0" t="n">
        <v>1.514</v>
      </c>
      <c r="AD297" s="0" t="n">
        <v>0.013</v>
      </c>
      <c r="AE297" s="0" t="n">
        <v>1.461</v>
      </c>
      <c r="AF297" s="0" t="n">
        <v>0.013</v>
      </c>
      <c r="AG297" s="0" t="n">
        <v>0.003</v>
      </c>
      <c r="AH297" s="0" t="n">
        <v>6.9</v>
      </c>
      <c r="AJ297" s="0" t="n">
        <v>12</v>
      </c>
      <c r="BF297" s="0" t="n">
        <f aca="false">IF(E297&lt;11,-3.6797*E297^2+48.115*E297-53.83,280.92*EXP(-0.2027*E297))</f>
        <v>92.029967</v>
      </c>
      <c r="BG297" s="1" t="n">
        <f aca="false">32.208*LN(F297)+21.438</f>
        <v>95.2759594579826</v>
      </c>
      <c r="BH297" s="1" t="n">
        <f aca="false">IF(G297&lt;=2, -10*G297+100, 88.958*EXP(-0.0755*G297))</f>
        <v>95</v>
      </c>
      <c r="BI297" s="1" t="n">
        <f aca="false">IF(I297&lt;=100, 0.0053*(I297)^2-1.0332*I297+100.76, 122.82*EXP(-0.0092*I297))</f>
        <v>97.009717</v>
      </c>
      <c r="BJ297" s="0" t="n">
        <f aca="false">IF(P297&lt;=1000, -6.942*LN(P297)+107.59, -36.304*LN(P297)+310.72)</f>
        <v>-11.2184286882195</v>
      </c>
      <c r="BK297" s="0" t="e">
        <f aca="false">BF297^0.04*BG297^0.22*BH297^0.51*BI297^0.06*BJ297^0.17</f>
        <v>#NUM!</v>
      </c>
      <c r="BL297" s="0" t="e">
        <f aca="false">IF(BK297&gt;=90, "Very Good", IF(BK297&gt;=80, "Good", IF(BK297&gt;=70, "Slightly Good", IF(BK297&gt;=60, "Average", IF(BK297&gt;=50, "Slightly Poor", IF(BK297&gt;=40, "Poor", "Very Poor"))))))</f>
        <v>#NUM!</v>
      </c>
      <c r="BM297" s="2" t="n">
        <f aca="false">IF(P297&lt;=1000, -6.942*LN(P297)+107.59, IF(AND(P297&gt;1000, P297&lt;=5213),-36.304*LN(P297)+310.72, IF(P297&gt;5213, 10)))</f>
        <v>10</v>
      </c>
      <c r="BN297" s="2" t="n">
        <f aca="false">BF297^0.04*BG297^0.22*BH297^0.51*BI297^0.06*BM297^0.17</f>
        <v>64.830811295433</v>
      </c>
      <c r="BO297" s="3" t="str">
        <f aca="false">IF(BN297&gt;=90, "Very Good", IF(BN297&gt;=80, "Good", IF(BN297&gt;=70, "Slightly Good", IF(BN297&gt;=60, "Average", IF(BN297&gt;=50, "Slightly Poor", IF(BN297&gt;=40, "Poor", "Very Poor"))))))</f>
        <v>Average</v>
      </c>
      <c r="BP297" s="2" t="n">
        <f aca="false">IF(AJ297&lt;=1000, -6.942*LN(AJ297)+107.59, IF(AND(AJ297&gt;1000, AJ297&lt;=5213),-36.304*LN(AJ297)+310.72, IF(AJ297&gt;5213, 10)))</f>
        <v>90.3397780371717</v>
      </c>
      <c r="BQ297" s="2" t="n">
        <f aca="false">BF297^0.04*BG297^0.22*BH297^0.51*BI297^0.06*BP297^0.17</f>
        <v>94.2498981744211</v>
      </c>
      <c r="BR297" s="0" t="str">
        <f aca="false">IF(BQ297&gt;=90, "Very Good", IF(BQ297&gt;=80, "Good", IF(BQ297&gt;=70, "Slightly Good", IF(BQ297&gt;=60, "Average", IF(BQ297&gt;=50, "Slightly Poor", IF(BQ297&gt;=40, "Poor", "Very Poor"))))))</f>
        <v>Very Good</v>
      </c>
      <c r="BT297" s="2" t="n">
        <f aca="false">9.81*LN(AH297)+30.6</f>
        <v>49.5482250478275</v>
      </c>
      <c r="BU297" s="0" t="str">
        <f aca="false">IF(BT297&lt;30, "Clean water", IF(AND(BT297&gt;=30, BT297&lt;40), "Hypolimia", IF(AND(BT297&gt;=40,BT297&lt;50), "Mesotrophic", IF(AND(BT297&gt;=50, BT297&lt;70), "Eutrophic", IF(BT297&gt;70,"Hypertrophic")))))</f>
        <v>Mesotrophic</v>
      </c>
      <c r="CM297" s="0" t="n">
        <f aca="false">IF(G297&gt;H297,1,0)</f>
        <v>0</v>
      </c>
      <c r="CO297" s="17" t="n">
        <f aca="false">14.652-0.41022*M297+0.007991*M297*M297-0.000077774*M297*M297*M297</f>
        <v>9.058723364592</v>
      </c>
      <c r="CP297" s="1" t="n">
        <f aca="false">F297/CO297*100</f>
        <v>109.286922688205</v>
      </c>
    </row>
    <row r="298" customFormat="false" ht="12.5" hidden="false" customHeight="false" outlineLevel="0" collapsed="false">
      <c r="A298" s="0" t="n">
        <v>297</v>
      </c>
      <c r="B298" s="15" t="s">
        <v>99</v>
      </c>
      <c r="C298" s="16" t="s">
        <v>100</v>
      </c>
      <c r="D298" s="0" t="s">
        <v>150</v>
      </c>
      <c r="E298" s="0" t="n">
        <v>7.6</v>
      </c>
      <c r="F298" s="0" t="n">
        <v>8.8</v>
      </c>
      <c r="G298" s="0" t="n">
        <v>1.8</v>
      </c>
      <c r="H298" s="0" t="n">
        <v>5</v>
      </c>
      <c r="I298" s="0" t="n">
        <v>9.5</v>
      </c>
      <c r="J298" s="0" t="n">
        <v>6.028</v>
      </c>
      <c r="K298" s="0" t="n">
        <v>0.296</v>
      </c>
      <c r="L298" s="0" t="n">
        <v>2.6</v>
      </c>
      <c r="M298" s="0" t="n">
        <v>20.4</v>
      </c>
      <c r="O298" s="0" t="n">
        <v>460</v>
      </c>
      <c r="BD298" s="0" t="n">
        <v>0.535</v>
      </c>
      <c r="BF298" s="0" t="n">
        <f aca="false">IF(E298&lt;11,-3.6797*E298^2+48.115*E298-53.83,280.92*EXP(-0.2027*E298))</f>
        <v>99.304528</v>
      </c>
      <c r="BG298" s="1" t="n">
        <f aca="false">32.208*LN(F298)+21.438</f>
        <v>91.4824034455619</v>
      </c>
      <c r="BH298" s="1" t="n">
        <f aca="false">IF(G298&lt;=2, -10*G298+100, 88.958*EXP(-0.0755*G298))</f>
        <v>82</v>
      </c>
      <c r="BI298" s="1" t="n">
        <f aca="false">IF(I298&lt;=100, 0.0053*(I298)^2-1.0332*I298+100.76, 122.82*EXP(-0.0092*I298))</f>
        <v>91.422925</v>
      </c>
      <c r="BJ298" s="0" t="e">
        <f aca="false">IF(P298&lt;=1000, -6.942*LN(P298)+107.59, -36.304*LN(P298)+310.72)</f>
        <v>#VALUE!</v>
      </c>
      <c r="BK298" s="0" t="e">
        <f aca="false">BF298^0.04*BG298^0.22*BH298^0.51*BI298^0.06*BJ298^0.17</f>
        <v>#VALUE!</v>
      </c>
      <c r="BL298" s="0" t="e">
        <f aca="false">IF(BK298&gt;=90, "Very Good", IF(BK298&gt;=80, "Good", IF(BK298&gt;=70, "Slightly Good", IF(BK298&gt;=60, "Average", IF(BK298&gt;=50, "Slightly Poor", IF(BK298&gt;=40, "Poor", "Very Poor"))))))</f>
        <v>#VALUE!</v>
      </c>
      <c r="BM298" s="2" t="e">
        <f aca="false">IF(P298&lt;=1000, -6.942*LN(P298)+107.59, IF(AND(P298&gt;1000, P298&lt;=5213),-36.304*LN(P298)+310.72, IF(P298&gt;5213, 10)))</f>
        <v>#VALUE!</v>
      </c>
      <c r="BN298" s="2" t="e">
        <f aca="false">BF298^0.04*BG298^0.22*BH298^0.51*BI298^0.06*BM298^0.17</f>
        <v>#VALUE!</v>
      </c>
      <c r="BO298" s="3" t="e">
        <f aca="false">IF(BN298&gt;=90, "Very Good", IF(BN298&gt;=80, "Good", IF(BN298&gt;=70, "Slightly Good", IF(BN298&gt;=60, "Average", IF(BN298&gt;=50, "Slightly Poor", IF(BN298&gt;=40, "Poor", "Very Poor"))))))</f>
        <v>#VALUE!</v>
      </c>
      <c r="BP298" s="2" t="e">
        <f aca="false">IF(AJ298&lt;=1000, -6.942*LN(AJ298)+107.59, IF(AND(AJ298&gt;1000, AJ298&lt;=5213),-36.304*LN(AJ298)+310.72, IF(AJ298&gt;5213, 10)))</f>
        <v>#VALUE!</v>
      </c>
      <c r="BQ298" s="2" t="e">
        <f aca="false">BF298^0.04*BG298^0.22*BH298^0.51*BI298^0.06*BP298^0.17</f>
        <v>#VALUE!</v>
      </c>
      <c r="BR298" s="0" t="e">
        <f aca="false">IF(BQ298&gt;=90, "Very Good", IF(BQ298&gt;=80, "Good", IF(BQ298&gt;=70, "Slightly Good", IF(BQ298&gt;=60, "Average", IF(BQ298&gt;=50, "Slightly Poor", IF(BQ298&gt;=40, "Poor", "Very Poor"))))))</f>
        <v>#VALUE!</v>
      </c>
      <c r="BT298" s="2" t="e">
        <f aca="false">9.81*LN(AH298)+30.6</f>
        <v>#VALUE!</v>
      </c>
      <c r="BU298" s="0" t="e">
        <f aca="false">IF(BT298&lt;30, "Clean water", IF(AND(BT298&gt;=30, BT298&lt;40), "Hypolimia", IF(AND(BT298&gt;=40,BT298&lt;50), "Mesotrophic", IF(AND(BT298&gt;=50, BT298&lt;70), "Eutrophic", IF(BT298&gt;70,"Hypertrophic")))))</f>
        <v>#VALUE!</v>
      </c>
      <c r="CM298" s="0" t="n">
        <f aca="false">IF(G298&gt;H298,1,0)</f>
        <v>0</v>
      </c>
      <c r="CO298" s="17" t="n">
        <f aca="false">14.652-0.41022*M298+0.007991*M298*M298-0.000077774*M298*M298*M298</f>
        <v>8.948771432064</v>
      </c>
      <c r="CP298" s="1" t="n">
        <f aca="false">F298/CO298*100</f>
        <v>98.3375211536754</v>
      </c>
    </row>
    <row r="299" customFormat="false" ht="12.5" hidden="false" customHeight="false" outlineLevel="0" collapsed="false">
      <c r="A299" s="0" t="n">
        <v>298</v>
      </c>
      <c r="B299" s="15" t="s">
        <v>99</v>
      </c>
      <c r="C299" s="16" t="s">
        <v>100</v>
      </c>
      <c r="D299" s="0" t="s">
        <v>150</v>
      </c>
      <c r="E299" s="0" t="n">
        <v>7.5</v>
      </c>
      <c r="F299" s="0" t="n">
        <v>7.7</v>
      </c>
      <c r="G299" s="0" t="n">
        <v>0.4</v>
      </c>
      <c r="H299" s="0" t="n">
        <v>3.8</v>
      </c>
      <c r="I299" s="0" t="n">
        <v>1.9</v>
      </c>
      <c r="J299" s="0" t="n">
        <v>5.354</v>
      </c>
      <c r="K299" s="0" t="n">
        <v>0.111</v>
      </c>
      <c r="L299" s="0" t="n">
        <v>2</v>
      </c>
      <c r="M299" s="0" t="n">
        <v>19.2</v>
      </c>
      <c r="N299" s="0" t="n">
        <v>0</v>
      </c>
      <c r="O299" s="0" t="n">
        <v>547</v>
      </c>
      <c r="P299" s="0" t="n">
        <v>22000</v>
      </c>
      <c r="AC299" s="0" t="n">
        <v>5.083</v>
      </c>
      <c r="AD299" s="0" t="n">
        <v>0.063</v>
      </c>
      <c r="AE299" s="0" t="n">
        <v>4.992</v>
      </c>
      <c r="AF299" s="0" t="n">
        <v>0.087</v>
      </c>
      <c r="AG299" s="0" t="n">
        <v>0.086</v>
      </c>
      <c r="AH299" s="0" t="n">
        <v>0.2</v>
      </c>
      <c r="AJ299" s="0" t="n">
        <v>1100</v>
      </c>
      <c r="BF299" s="0" t="n">
        <f aca="false">IF(E299&lt;11,-3.6797*E299^2+48.115*E299-53.83,280.92*EXP(-0.2027*E299))</f>
        <v>100.049375</v>
      </c>
      <c r="BG299" s="1" t="n">
        <f aca="false">32.208*LN(F299)+21.438</f>
        <v>87.1816243519112</v>
      </c>
      <c r="BH299" s="1" t="n">
        <f aca="false">IF(G299&lt;=2, -10*G299+100, 88.958*EXP(-0.0755*G299))</f>
        <v>96</v>
      </c>
      <c r="BI299" s="1" t="n">
        <f aca="false">IF(I299&lt;=100, 0.0053*(I299)^2-1.0332*I299+100.76, 122.82*EXP(-0.0092*I299))</f>
        <v>98.816053</v>
      </c>
      <c r="BJ299" s="0" t="n">
        <f aca="false">IF(P299&lt;=1000, -6.942*LN(P299)+107.59, -36.304*LN(P299)+310.72)</f>
        <v>-52.2763528748878</v>
      </c>
      <c r="BK299" s="0" t="e">
        <f aca="false">BF299^0.04*BG299^0.22*BH299^0.51*BI299^0.06*BJ299^0.17</f>
        <v>#NUM!</v>
      </c>
      <c r="BL299" s="0" t="e">
        <f aca="false">IF(BK299&gt;=90, "Very Good", IF(BK299&gt;=80, "Good", IF(BK299&gt;=70, "Slightly Good", IF(BK299&gt;=60, "Average", IF(BK299&gt;=50, "Slightly Poor", IF(BK299&gt;=40, "Poor", "Very Poor"))))))</f>
        <v>#NUM!</v>
      </c>
      <c r="BM299" s="2" t="n">
        <f aca="false">IF(P299&lt;=1000, -6.942*LN(P299)+107.59, IF(AND(P299&gt;1000, P299&lt;=5213),-36.304*LN(P299)+310.72, IF(P299&gt;5213, 10)))</f>
        <v>10</v>
      </c>
      <c r="BN299" s="2" t="n">
        <f aca="false">BF299^0.04*BG299^0.22*BH299^0.51*BI299^0.06*BM299^0.17</f>
        <v>64.2022198780252</v>
      </c>
      <c r="BO299" s="3" t="str">
        <f aca="false">IF(BN299&gt;=90, "Very Good", IF(BN299&gt;=80, "Good", IF(BN299&gt;=70, "Slightly Good", IF(BN299&gt;=60, "Average", IF(BN299&gt;=50, "Slightly Poor", IF(BN299&gt;=40, "Poor", "Very Poor"))))))</f>
        <v>Average</v>
      </c>
      <c r="BP299" s="2" t="n">
        <f aca="false">IF(AJ299&lt;=1000, -6.942*LN(AJ299)+107.59, IF(AND(AJ299&gt;1000, AJ299&lt;=5213),-36.304*LN(AJ299)+310.72, IF(AJ299&gt;5213, 10)))</f>
        <v>56.4807115842163</v>
      </c>
      <c r="BQ299" s="2" t="n">
        <f aca="false">BF299^0.04*BG299^0.22*BH299^0.51*BI299^0.06*BP299^0.17</f>
        <v>86.1733689003378</v>
      </c>
      <c r="BR299" s="0" t="str">
        <f aca="false">IF(BQ299&gt;=90, "Very Good", IF(BQ299&gt;=80, "Good", IF(BQ299&gt;=70, "Slightly Good", IF(BQ299&gt;=60, "Average", IF(BQ299&gt;=50, "Slightly Poor", IF(BQ299&gt;=40, "Poor", "Very Poor"))))))</f>
        <v>Good</v>
      </c>
      <c r="BT299" s="2" t="n">
        <f aca="false">9.81*LN(AH299)+30.6</f>
        <v>14.8114140790215</v>
      </c>
      <c r="BU299" s="0" t="str">
        <f aca="false">IF(BT299&lt;30, "Clean water", IF(AND(BT299&gt;=30, BT299&lt;40), "Hypolimia", IF(AND(BT299&gt;=40,BT299&lt;50), "Mesotrophic", IF(AND(BT299&gt;=50, BT299&lt;70), "Eutrophic", IF(BT299&gt;70,"Hypertrophic")))))</f>
        <v>Clean water</v>
      </c>
      <c r="CM299" s="0" t="n">
        <f aca="false">IF(G299&gt;H299,1,0)</f>
        <v>0</v>
      </c>
      <c r="CO299" s="17" t="n">
        <f aca="false">14.652-0.41022*M299+0.007991*M299*M299-0.000077774*M299*M299*M299</f>
        <v>9.171102578688</v>
      </c>
      <c r="CP299" s="1" t="n">
        <f aca="false">F299/CO299*100</f>
        <v>83.9593705765916</v>
      </c>
    </row>
    <row r="300" customFormat="false" ht="12.5" hidden="false" customHeight="false" outlineLevel="0" collapsed="false">
      <c r="A300" s="0" t="n">
        <v>299</v>
      </c>
      <c r="B300" s="15" t="s">
        <v>101</v>
      </c>
      <c r="C300" s="16" t="s">
        <v>102</v>
      </c>
      <c r="D300" s="0" t="s">
        <v>150</v>
      </c>
      <c r="E300" s="0" t="n">
        <v>7.8</v>
      </c>
      <c r="F300" s="0" t="n">
        <v>8.6</v>
      </c>
      <c r="G300" s="0" t="n">
        <v>1.3</v>
      </c>
      <c r="H300" s="0" t="n">
        <v>5.5</v>
      </c>
      <c r="I300" s="0" t="n">
        <v>12.8</v>
      </c>
      <c r="J300" s="0" t="n">
        <v>3.797</v>
      </c>
      <c r="K300" s="0" t="n">
        <v>0.086</v>
      </c>
      <c r="L300" s="0" t="n">
        <v>1.3</v>
      </c>
      <c r="M300" s="0" t="n">
        <v>19.7</v>
      </c>
      <c r="N300" s="0" t="n">
        <v>0</v>
      </c>
      <c r="O300" s="0" t="n">
        <v>286</v>
      </c>
      <c r="P300" s="0" t="n">
        <v>6000</v>
      </c>
      <c r="AC300" s="0" t="n">
        <v>3.655</v>
      </c>
      <c r="AD300" s="0" t="n">
        <v>0.162</v>
      </c>
      <c r="AE300" s="0" t="n">
        <v>3.365</v>
      </c>
      <c r="AF300" s="0" t="n">
        <v>0.055</v>
      </c>
      <c r="AG300" s="0" t="n">
        <v>0.049</v>
      </c>
      <c r="AH300" s="0" t="n">
        <v>18.3</v>
      </c>
      <c r="AJ300" s="0" t="n">
        <v>28</v>
      </c>
      <c r="BA300" s="0" t="n">
        <v>0</v>
      </c>
      <c r="BF300" s="0" t="n">
        <f aca="false">IF(E300&lt;11,-3.6797*E300^2+48.115*E300-53.83,280.92*EXP(-0.2027*E300))</f>
        <v>97.5940520000001</v>
      </c>
      <c r="BG300" s="1" t="n">
        <f aca="false">32.208*LN(F300)+21.438</f>
        <v>90.7419570425808</v>
      </c>
      <c r="BH300" s="1" t="n">
        <f aca="false">IF(G300&lt;=2, -10*G300+100, 88.958*EXP(-0.0755*G300))</f>
        <v>87</v>
      </c>
      <c r="BI300" s="1" t="n">
        <f aca="false">IF(I300&lt;=100, 0.0053*(I300)^2-1.0332*I300+100.76, 122.82*EXP(-0.0092*I300))</f>
        <v>88.403392</v>
      </c>
      <c r="BJ300" s="0" t="n">
        <f aca="false">IF(P300&lt;=1000, -6.942*LN(P300)+107.59, -36.304*LN(P300)+310.72)</f>
        <v>-5.10718341902276</v>
      </c>
      <c r="BK300" s="0" t="e">
        <f aca="false">BF300^0.04*BG300^0.22*BH300^0.51*BI300^0.06*BJ300^0.17</f>
        <v>#NUM!</v>
      </c>
      <c r="BL300" s="0" t="e">
        <f aca="false">IF(BK300&gt;=90, "Very Good", IF(BK300&gt;=80, "Good", IF(BK300&gt;=70, "Slightly Good", IF(BK300&gt;=60, "Average", IF(BK300&gt;=50, "Slightly Poor", IF(BK300&gt;=40, "Poor", "Very Poor"))))))</f>
        <v>#NUM!</v>
      </c>
      <c r="BM300" s="2" t="n">
        <f aca="false">IF(P300&lt;=1000, -6.942*LN(P300)+107.59, IF(AND(P300&gt;1000, P300&lt;=5213),-36.304*LN(P300)+310.72, IF(P300&gt;5213, 10)))</f>
        <v>10</v>
      </c>
      <c r="BN300" s="2" t="n">
        <f aca="false">BF300^0.04*BG300^0.22*BH300^0.51*BI300^0.06*BM300^0.17</f>
        <v>61.1276471384908</v>
      </c>
      <c r="BO300" s="3" t="str">
        <f aca="false">IF(BN300&gt;=90, "Very Good", IF(BN300&gt;=80, "Good", IF(BN300&gt;=70, "Slightly Good", IF(BN300&gt;=60, "Average", IF(BN300&gt;=50, "Slightly Poor", IF(BN300&gt;=40, "Poor", "Very Poor"))))))</f>
        <v>Average</v>
      </c>
      <c r="BP300" s="2" t="n">
        <f aca="false">IF(AJ300&lt;=1000, -6.942*LN(AJ300)+107.59, IF(AND(AJ300&gt;1000, AJ300&lt;=5213),-36.304*LN(AJ300)+310.72, IF(AJ300&gt;5213, 10)))</f>
        <v>84.4578362903637</v>
      </c>
      <c r="BQ300" s="2" t="n">
        <f aca="false">BF300^0.04*BG300^0.22*BH300^0.51*BI300^0.06*BP300^0.17</f>
        <v>87.8549976350281</v>
      </c>
      <c r="BR300" s="0" t="str">
        <f aca="false">IF(BQ300&gt;=90, "Very Good", IF(BQ300&gt;=80, "Good", IF(BQ300&gt;=70, "Slightly Good", IF(BQ300&gt;=60, "Average", IF(BQ300&gt;=50, "Slightly Poor", IF(BQ300&gt;=40, "Poor", "Very Poor"))))))</f>
        <v>Good</v>
      </c>
      <c r="BT300" s="2" t="n">
        <f aca="false">9.81*LN(AH300)+30.6</f>
        <v>59.1166993971028</v>
      </c>
      <c r="BU300" s="0" t="str">
        <f aca="false">IF(BT300&lt;30, "Clean water", IF(AND(BT300&gt;=30, BT300&lt;40), "Hypolimia", IF(AND(BT300&gt;=40,BT300&lt;50), "Mesotrophic", IF(AND(BT300&gt;=50, BT300&lt;70), "Eutrophic", IF(BT300&gt;70,"Hypertrophic")))))</f>
        <v>Eutrophic</v>
      </c>
      <c r="CM300" s="0" t="n">
        <f aca="false">IF(G300&gt;H300,1,0)</f>
        <v>0</v>
      </c>
      <c r="CO300" s="17" t="n">
        <f aca="false">14.652-0.41022*M300+0.007991*M300*M300-0.000077774*M300*M300*M300</f>
        <v>9.077281950298</v>
      </c>
      <c r="CP300" s="1" t="n">
        <f aca="false">F300/CO300*100</f>
        <v>94.7420169064779</v>
      </c>
    </row>
    <row r="301" customFormat="false" ht="12.5" hidden="false" customHeight="false" outlineLevel="0" collapsed="false">
      <c r="A301" s="0" t="n">
        <v>300</v>
      </c>
      <c r="B301" s="15" t="s">
        <v>103</v>
      </c>
      <c r="C301" s="16" t="s">
        <v>104</v>
      </c>
      <c r="D301" s="0" t="s">
        <v>150</v>
      </c>
      <c r="E301" s="0" t="n">
        <v>7.5</v>
      </c>
      <c r="F301" s="0" t="n">
        <v>7.7</v>
      </c>
      <c r="G301" s="0" t="n">
        <v>1.6</v>
      </c>
      <c r="H301" s="0" t="n">
        <v>4.8</v>
      </c>
      <c r="I301" s="0" t="n">
        <v>1.9</v>
      </c>
      <c r="J301" s="0" t="n">
        <v>3.236</v>
      </c>
      <c r="K301" s="0" t="n">
        <v>0.039</v>
      </c>
      <c r="L301" s="0" t="n">
        <v>2</v>
      </c>
      <c r="M301" s="0" t="n">
        <v>21</v>
      </c>
      <c r="N301" s="0" t="n">
        <v>0</v>
      </c>
      <c r="O301" s="0" t="n">
        <v>437</v>
      </c>
      <c r="P301" s="0" t="n">
        <v>10000</v>
      </c>
      <c r="AC301" s="0" t="n">
        <v>3.14</v>
      </c>
      <c r="AD301" s="0" t="n">
        <v>0.114</v>
      </c>
      <c r="AE301" s="0" t="n">
        <v>2.906</v>
      </c>
      <c r="AF301" s="0" t="n">
        <v>0.026</v>
      </c>
      <c r="AG301" s="0" t="n">
        <v>0.004</v>
      </c>
      <c r="AH301" s="0" t="n">
        <v>2.1</v>
      </c>
      <c r="AJ301" s="0" t="n">
        <v>1200</v>
      </c>
      <c r="BF301" s="0" t="n">
        <f aca="false">IF(E301&lt;11,-3.6797*E301^2+48.115*E301-53.83,280.92*EXP(-0.2027*E301))</f>
        <v>100.049375</v>
      </c>
      <c r="BG301" s="1" t="n">
        <f aca="false">32.208*LN(F301)+21.438</f>
        <v>87.1816243519112</v>
      </c>
      <c r="BH301" s="1" t="n">
        <f aca="false">IF(G301&lt;=2, -10*G301+100, 88.958*EXP(-0.0755*G301))</f>
        <v>84</v>
      </c>
      <c r="BI301" s="1" t="n">
        <f aca="false">IF(I301&lt;=100, 0.0053*(I301)^2-1.0332*I301+100.76, 122.82*EXP(-0.0092*I301))</f>
        <v>98.816053</v>
      </c>
      <c r="BJ301" s="0" t="n">
        <f aca="false">IF(P301&lt;=1000, -6.942*LN(P301)+107.59, -36.304*LN(P301)+310.72)</f>
        <v>-23.6521968642234</v>
      </c>
      <c r="BK301" s="0" t="e">
        <f aca="false">BF301^0.04*BG301^0.22*BH301^0.51*BI301^0.06*BJ301^0.17</f>
        <v>#NUM!</v>
      </c>
      <c r="BL301" s="0" t="e">
        <f aca="false">IF(BK301&gt;=90, "Very Good", IF(BK301&gt;=80, "Good", IF(BK301&gt;=70, "Slightly Good", IF(BK301&gt;=60, "Average", IF(BK301&gt;=50, "Slightly Poor", IF(BK301&gt;=40, "Poor", "Very Poor"))))))</f>
        <v>#NUM!</v>
      </c>
      <c r="BM301" s="2" t="n">
        <f aca="false">IF(P301&lt;=1000, -6.942*LN(P301)+107.59, IF(AND(P301&gt;1000, P301&lt;=5213),-36.304*LN(P301)+310.72, IF(P301&gt;5213, 10)))</f>
        <v>10</v>
      </c>
      <c r="BN301" s="2" t="n">
        <f aca="false">BF301^0.04*BG301^0.22*BH301^0.51*BI301^0.06*BM301^0.17</f>
        <v>59.975537898587</v>
      </c>
      <c r="BO301" s="3" t="str">
        <f aca="false">IF(BN301&gt;=90, "Very Good", IF(BN301&gt;=80, "Good", IF(BN301&gt;=70, "Slightly Good", IF(BN301&gt;=60, "Average", IF(BN301&gt;=50, "Slightly Poor", IF(BN301&gt;=40, "Poor", "Very Poor"))))))</f>
        <v>Slightly Poor</v>
      </c>
      <c r="BP301" s="2" t="n">
        <f aca="false">IF(AJ301&lt;=1000, -6.942*LN(AJ301)+107.59, IF(AND(AJ301&gt;1000, AJ301&lt;=5213),-36.304*LN(AJ301)+310.72, IF(AJ301&gt;5213, 10)))</f>
        <v>53.3218505539848</v>
      </c>
      <c r="BQ301" s="2" t="n">
        <f aca="false">BF301^0.04*BG301^0.22*BH301^0.51*BI301^0.06*BP301^0.17</f>
        <v>79.7164661275291</v>
      </c>
      <c r="BR301" s="0" t="str">
        <f aca="false">IF(BQ301&gt;=90, "Very Good", IF(BQ301&gt;=80, "Good", IF(BQ301&gt;=70, "Slightly Good", IF(BQ301&gt;=60, "Average", IF(BQ301&gt;=50, "Slightly Poor", IF(BQ301&gt;=40, "Poor", "Very Poor"))))))</f>
        <v>Slightly Good</v>
      </c>
      <c r="BT301" s="2" t="n">
        <f aca="false">9.81*LN(AH301)+30.6</f>
        <v>37.8784053517952</v>
      </c>
      <c r="BU301" s="0" t="str">
        <f aca="false">IF(BT301&lt;30, "Clean water", IF(AND(BT301&gt;=30, BT301&lt;40), "Hypolimia", IF(AND(BT301&gt;=40,BT301&lt;50), "Mesotrophic", IF(AND(BT301&gt;=50, BT301&lt;70), "Eutrophic", IF(BT301&gt;70,"Hypertrophic")))))</f>
        <v>Hypolimia</v>
      </c>
      <c r="CM301" s="0" t="n">
        <f aca="false">IF(G301&gt;H301,1,0)</f>
        <v>0</v>
      </c>
      <c r="CO301" s="17" t="n">
        <f aca="false">14.652-0.41022*M301+0.007991*M301*M301-0.000077774*M301*M301*M301</f>
        <v>8.841145986</v>
      </c>
      <c r="CP301" s="1" t="n">
        <f aca="false">F301/CO301*100</f>
        <v>87.0927820012586</v>
      </c>
    </row>
    <row r="302" customFormat="false" ht="12.5" hidden="false" customHeight="false" outlineLevel="0" collapsed="false">
      <c r="A302" s="0" t="n">
        <v>301</v>
      </c>
      <c r="B302" s="15" t="s">
        <v>105</v>
      </c>
      <c r="C302" s="16" t="s">
        <v>106</v>
      </c>
      <c r="D302" s="0" t="s">
        <v>150</v>
      </c>
      <c r="E302" s="0" t="n">
        <v>8.3</v>
      </c>
      <c r="F302" s="0" t="n">
        <v>9.9</v>
      </c>
      <c r="G302" s="0" t="n">
        <v>0.9</v>
      </c>
      <c r="H302" s="0" t="n">
        <v>4.5</v>
      </c>
      <c r="I302" s="0" t="n">
        <v>5.2</v>
      </c>
      <c r="J302" s="0" t="n">
        <v>1.662</v>
      </c>
      <c r="K302" s="0" t="n">
        <v>0.02</v>
      </c>
      <c r="L302" s="0" t="n">
        <v>1</v>
      </c>
      <c r="M302" s="0" t="n">
        <v>19.8</v>
      </c>
      <c r="N302" s="0" t="n">
        <v>0</v>
      </c>
      <c r="O302" s="0" t="n">
        <v>205</v>
      </c>
      <c r="P302" s="0" t="n">
        <v>800</v>
      </c>
      <c r="AC302" s="0" t="n">
        <v>1.608</v>
      </c>
      <c r="AD302" s="0" t="n">
        <v>0.009</v>
      </c>
      <c r="AE302" s="0" t="n">
        <v>1.465</v>
      </c>
      <c r="AF302" s="0" t="n">
        <v>0.015</v>
      </c>
      <c r="AG302" s="0" t="n">
        <v>0.003</v>
      </c>
      <c r="AH302" s="0" t="n">
        <v>17.2</v>
      </c>
      <c r="AJ302" s="0" t="n">
        <v>10</v>
      </c>
      <c r="BA302" s="0" t="n">
        <v>0</v>
      </c>
      <c r="BF302" s="0" t="n">
        <f aca="false">IF(E302&lt;11,-3.6797*E302^2+48.115*E302-53.83,280.92*EXP(-0.2027*E302))</f>
        <v>92.029967</v>
      </c>
      <c r="BG302" s="1" t="n">
        <f aca="false">32.208*LN(F302)+21.438</f>
        <v>95.2759594579826</v>
      </c>
      <c r="BH302" s="1" t="n">
        <f aca="false">IF(G302&lt;=2, -10*G302+100, 88.958*EXP(-0.0755*G302))</f>
        <v>91</v>
      </c>
      <c r="BI302" s="1" t="n">
        <f aca="false">IF(I302&lt;=100, 0.0053*(I302)^2-1.0332*I302+100.76, 122.82*EXP(-0.0092*I302))</f>
        <v>95.530672</v>
      </c>
      <c r="BJ302" s="0" t="n">
        <f aca="false">IF(P302&lt;=1000, -6.942*LN(P302)+107.59, -36.304*LN(P302)+310.72)</f>
        <v>61.1854253865293</v>
      </c>
      <c r="BK302" s="0" t="n">
        <f aca="false">BF302^0.04*BG302^0.22*BH302^0.51*BI302^0.06*BJ302^0.17</f>
        <v>86.2151008896162</v>
      </c>
      <c r="BL302" s="0" t="str">
        <f aca="false">IF(BK302&gt;=90, "Very Good", IF(BK302&gt;=80, "Good", IF(BK302&gt;=70, "Slightly Good", IF(BK302&gt;=60, "Average", IF(BK302&gt;=50, "Slightly Poor", IF(BK302&gt;=40, "Poor", "Very Poor"))))))</f>
        <v>Good</v>
      </c>
      <c r="BM302" s="2" t="n">
        <f aca="false">IF(P302&lt;=1000, -6.942*LN(P302)+107.59, IF(AND(P302&gt;1000, P302&lt;=5213),-36.304*LN(P302)+310.72, IF(P302&gt;5213, 10)))</f>
        <v>61.1854253865293</v>
      </c>
      <c r="BN302" s="2" t="n">
        <f aca="false">BF302^0.04*BG302^0.22*BH302^0.51*BI302^0.06*BM302^0.17</f>
        <v>86.2151008896162</v>
      </c>
      <c r="BO302" s="3" t="str">
        <f aca="false">IF(BN302&gt;=90, "Very Good", IF(BN302&gt;=80, "Good", IF(BN302&gt;=70, "Slightly Good", IF(BN302&gt;=60, "Average", IF(BN302&gt;=50, "Slightly Poor", IF(BN302&gt;=40, "Poor", "Very Poor"))))))</f>
        <v>Good</v>
      </c>
      <c r="BP302" s="2" t="n">
        <f aca="false">IF(AJ302&lt;=1000, -6.942*LN(AJ302)+107.59, IF(AND(AJ302&gt;1000, AJ302&lt;=5213),-36.304*LN(AJ302)+310.72, IF(AJ302&gt;5213, 10)))</f>
        <v>91.6054542844353</v>
      </c>
      <c r="BQ302" s="2" t="n">
        <f aca="false">BF302^0.04*BG302^0.22*BH302^0.51*BI302^0.06*BP302^0.17</f>
        <v>92.3378610321513</v>
      </c>
      <c r="BR302" s="0" t="str">
        <f aca="false">IF(BQ302&gt;=90, "Very Good", IF(BQ302&gt;=80, "Good", IF(BQ302&gt;=70, "Slightly Good", IF(BQ302&gt;=60, "Average", IF(BQ302&gt;=50, "Slightly Poor", IF(BQ302&gt;=40, "Poor", "Very Poor"))))))</f>
        <v>Very Good</v>
      </c>
      <c r="BT302" s="2" t="n">
        <f aca="false">9.81*LN(AH302)+30.6</f>
        <v>58.5085610552684</v>
      </c>
      <c r="BU302" s="0" t="str">
        <f aca="false">IF(BT302&lt;30, "Clean water", IF(AND(BT302&gt;=30, BT302&lt;40), "Hypolimia", IF(AND(BT302&gt;=40,BT302&lt;50), "Mesotrophic", IF(AND(BT302&gt;=50, BT302&lt;70), "Eutrophic", IF(BT302&gt;70,"Hypertrophic")))))</f>
        <v>Eutrophic</v>
      </c>
      <c r="CM302" s="0" t="n">
        <f aca="false">IF(G302&gt;H302,1,0)</f>
        <v>0</v>
      </c>
      <c r="CO302" s="17" t="n">
        <f aca="false">14.652-0.41022*M302+0.007991*M302*M302-0.000077774*M302*M302*M302</f>
        <v>9.058723364592</v>
      </c>
      <c r="CP302" s="1" t="n">
        <f aca="false">F302/CO302*100</f>
        <v>109.286922688205</v>
      </c>
    </row>
    <row r="303" customFormat="false" ht="12.5" hidden="false" customHeight="false" outlineLevel="0" collapsed="false">
      <c r="A303" s="0" t="n">
        <v>302</v>
      </c>
      <c r="B303" s="15" t="s">
        <v>107</v>
      </c>
      <c r="C303" s="16" t="s">
        <v>108</v>
      </c>
      <c r="D303" s="0" t="s">
        <v>150</v>
      </c>
      <c r="E303" s="0" t="n">
        <v>7.5</v>
      </c>
      <c r="F303" s="0" t="n">
        <v>8.3</v>
      </c>
      <c r="G303" s="0" t="n">
        <v>0.8</v>
      </c>
      <c r="H303" s="0" t="n">
        <v>2.4</v>
      </c>
      <c r="I303" s="0" t="n">
        <v>4</v>
      </c>
      <c r="J303" s="0" t="n">
        <v>5.365</v>
      </c>
      <c r="K303" s="0" t="n">
        <v>0.117</v>
      </c>
      <c r="L303" s="0" t="n">
        <v>1</v>
      </c>
      <c r="M303" s="0" t="n">
        <v>19.3</v>
      </c>
      <c r="N303" s="0" t="n">
        <v>0</v>
      </c>
      <c r="O303" s="0" t="n">
        <v>510</v>
      </c>
      <c r="P303" s="0" t="n">
        <v>46000</v>
      </c>
      <c r="AC303" s="0" t="n">
        <v>5.235</v>
      </c>
      <c r="AD303" s="0" t="n">
        <v>0.145</v>
      </c>
      <c r="AE303" s="0" t="n">
        <v>4.882</v>
      </c>
      <c r="AF303" s="0" t="n">
        <v>0.1</v>
      </c>
      <c r="AG303" s="0" t="n">
        <v>0.054</v>
      </c>
      <c r="AH303" s="0" t="n">
        <v>1.1</v>
      </c>
      <c r="AJ303" s="0" t="n">
        <v>7300</v>
      </c>
      <c r="BF303" s="0" t="n">
        <f aca="false">IF(E303&lt;11,-3.6797*E303^2+48.115*E303-53.83,280.92*EXP(-0.2027*E303))</f>
        <v>100.049375</v>
      </c>
      <c r="BG303" s="1" t="n">
        <f aca="false">32.208*LN(F303)+21.438</f>
        <v>89.5983576207606</v>
      </c>
      <c r="BH303" s="1" t="n">
        <f aca="false">IF(G303&lt;=2, -10*G303+100, 88.958*EXP(-0.0755*G303))</f>
        <v>92</v>
      </c>
      <c r="BI303" s="1" t="n">
        <f aca="false">IF(I303&lt;=100, 0.0053*(I303)^2-1.0332*I303+100.76, 122.82*EXP(-0.0092*I303))</f>
        <v>96.712</v>
      </c>
      <c r="BJ303" s="0" t="n">
        <f aca="false">IF(P303&lt;=1000, -6.942*LN(P303)+107.59, -36.304*LN(P303)+310.72)</f>
        <v>-79.0541449063076</v>
      </c>
      <c r="BK303" s="0" t="e">
        <f aca="false">BF303^0.04*BG303^0.22*BH303^0.51*BI303^0.06*BJ303^0.17</f>
        <v>#NUM!</v>
      </c>
      <c r="BL303" s="0" t="e">
        <f aca="false">IF(BK303&gt;=90, "Very Good", IF(BK303&gt;=80, "Good", IF(BK303&gt;=70, "Slightly Good", IF(BK303&gt;=60, "Average", IF(BK303&gt;=50, "Slightly Poor", IF(BK303&gt;=40, "Poor", "Very Poor"))))))</f>
        <v>#NUM!</v>
      </c>
      <c r="BM303" s="2" t="n">
        <f aca="false">IF(P303&lt;=1000, -6.942*LN(P303)+107.59, IF(AND(P303&gt;1000, P303&lt;=5213),-36.304*LN(P303)+310.72, IF(P303&gt;5213, 10)))</f>
        <v>10</v>
      </c>
      <c r="BN303" s="2" t="n">
        <f aca="false">BF303^0.04*BG303^0.22*BH303^0.51*BI303^0.06*BM303^0.17</f>
        <v>63.1211931848559</v>
      </c>
      <c r="BO303" s="3" t="str">
        <f aca="false">IF(BN303&gt;=90, "Very Good", IF(BN303&gt;=80, "Good", IF(BN303&gt;=70, "Slightly Good", IF(BN303&gt;=60, "Average", IF(BN303&gt;=50, "Slightly Poor", IF(BN303&gt;=40, "Poor", "Very Poor"))))))</f>
        <v>Average</v>
      </c>
      <c r="BP303" s="2" t="n">
        <f aca="false">IF(AJ303&lt;=1000, -6.942*LN(AJ303)+107.59, IF(AND(AJ303&gt;1000, AJ303&lt;=5213),-36.304*LN(AJ303)+310.72, IF(AJ303&gt;5213, 10)))</f>
        <v>10</v>
      </c>
      <c r="BQ303" s="2" t="n">
        <f aca="false">BF303^0.04*BG303^0.22*BH303^0.51*BI303^0.06*BP303^0.17</f>
        <v>63.1211931848559</v>
      </c>
      <c r="BR303" s="0" t="str">
        <f aca="false">IF(BQ303&gt;=90, "Very Good", IF(BQ303&gt;=80, "Good", IF(BQ303&gt;=70, "Slightly Good", IF(BQ303&gt;=60, "Average", IF(BQ303&gt;=50, "Slightly Poor", IF(BQ303&gt;=40, "Poor", "Very Poor"))))))</f>
        <v>Average</v>
      </c>
      <c r="BT303" s="2" t="n">
        <f aca="false">9.81*LN(AH303)+30.6</f>
        <v>31.5349928638804</v>
      </c>
      <c r="BU303" s="0" t="str">
        <f aca="false">IF(BT303&lt;30, "Clean water", IF(AND(BT303&gt;=30, BT303&lt;40), "Hypolimia", IF(AND(BT303&gt;=40,BT303&lt;50), "Mesotrophic", IF(AND(BT303&gt;=50, BT303&lt;70), "Eutrophic", IF(BT303&gt;70,"Hypertrophic")))))</f>
        <v>Hypolimia</v>
      </c>
      <c r="CM303" s="0" t="n">
        <f aca="false">IF(G303&gt;H303,1,0)</f>
        <v>0</v>
      </c>
      <c r="CO303" s="17" t="n">
        <f aca="false">14.652-0.41022*M303+0.007991*M303*M303-0.000077774*M303*M303*M303</f>
        <v>9.152199870882</v>
      </c>
      <c r="CP303" s="1" t="n">
        <f aca="false">F303/CO303*100</f>
        <v>90.6885788891773</v>
      </c>
    </row>
    <row r="304" customFormat="false" ht="12.5" hidden="false" customHeight="false" outlineLevel="0" collapsed="false">
      <c r="A304" s="0" t="n">
        <v>303</v>
      </c>
      <c r="B304" s="15" t="s">
        <v>109</v>
      </c>
      <c r="C304" s="16" t="s">
        <v>110</v>
      </c>
      <c r="D304" s="0" t="s">
        <v>150</v>
      </c>
      <c r="E304" s="0" t="n">
        <v>7.5</v>
      </c>
      <c r="F304" s="0" t="n">
        <v>10.9</v>
      </c>
      <c r="G304" s="0" t="n">
        <v>1</v>
      </c>
      <c r="H304" s="0" t="n">
        <v>4.7</v>
      </c>
      <c r="I304" s="0" t="n">
        <v>4.7</v>
      </c>
      <c r="J304" s="0" t="n">
        <v>8.206</v>
      </c>
      <c r="K304" s="0" t="n">
        <v>0.09</v>
      </c>
      <c r="L304" s="0" t="n">
        <v>4.2</v>
      </c>
      <c r="M304" s="0" t="n">
        <v>21.1</v>
      </c>
      <c r="O304" s="0" t="n">
        <v>482</v>
      </c>
      <c r="AC304" s="0" t="n">
        <v>8.016</v>
      </c>
      <c r="AD304" s="0" t="n">
        <v>0.097</v>
      </c>
      <c r="AE304" s="0" t="n">
        <v>6.857</v>
      </c>
      <c r="AF304" s="0" t="n">
        <v>0.06</v>
      </c>
      <c r="AG304" s="0" t="n">
        <v>0.033</v>
      </c>
      <c r="BD304" s="0" t="n">
        <v>2.349</v>
      </c>
      <c r="BF304" s="0" t="n">
        <f aca="false">IF(E304&lt;11,-3.6797*E304^2+48.115*E304-53.83,280.92*EXP(-0.2027*E304))</f>
        <v>100.049375</v>
      </c>
      <c r="BG304" s="1" t="n">
        <f aca="false">32.208*LN(F304)+21.438</f>
        <v>98.375271915684</v>
      </c>
      <c r="BH304" s="1" t="n">
        <f aca="false">IF(G304&lt;=2, -10*G304+100, 88.958*EXP(-0.0755*G304))</f>
        <v>90</v>
      </c>
      <c r="BI304" s="1" t="n">
        <f aca="false">IF(I304&lt;=100, 0.0053*(I304)^2-1.0332*I304+100.76, 122.82*EXP(-0.0092*I304))</f>
        <v>96.021037</v>
      </c>
      <c r="BJ304" s="0" t="e">
        <f aca="false">IF(P304&lt;=1000, -6.942*LN(P304)+107.59, -36.304*LN(P304)+310.72)</f>
        <v>#VALUE!</v>
      </c>
      <c r="BK304" s="0" t="e">
        <f aca="false">BF304^0.04*BG304^0.22*BH304^0.51*BI304^0.06*BJ304^0.17</f>
        <v>#VALUE!</v>
      </c>
      <c r="BL304" s="0" t="e">
        <f aca="false">IF(BK304&gt;=90, "Very Good", IF(BK304&gt;=80, "Good", IF(BK304&gt;=70, "Slightly Good", IF(BK304&gt;=60, "Average", IF(BK304&gt;=50, "Slightly Poor", IF(BK304&gt;=40, "Poor", "Very Poor"))))))</f>
        <v>#VALUE!</v>
      </c>
      <c r="BM304" s="2" t="e">
        <f aca="false">IF(P304&lt;=1000, -6.942*LN(P304)+107.59, IF(AND(P304&gt;1000, P304&lt;=5213),-36.304*LN(P304)+310.72, IF(P304&gt;5213, 10)))</f>
        <v>#VALUE!</v>
      </c>
      <c r="BN304" s="2" t="e">
        <f aca="false">BF304^0.04*BG304^0.22*BH304^0.51*BI304^0.06*BM304^0.17</f>
        <v>#VALUE!</v>
      </c>
      <c r="BO304" s="3" t="e">
        <f aca="false">IF(BN304&gt;=90, "Very Good", IF(BN304&gt;=80, "Good", IF(BN304&gt;=70, "Slightly Good", IF(BN304&gt;=60, "Average", IF(BN304&gt;=50, "Slightly Poor", IF(BN304&gt;=40, "Poor", "Very Poor"))))))</f>
        <v>#VALUE!</v>
      </c>
      <c r="BP304" s="2" t="e">
        <f aca="false">IF(AJ304&lt;=1000, -6.942*LN(AJ304)+107.59, IF(AND(AJ304&gt;1000, AJ304&lt;=5213),-36.304*LN(AJ304)+310.72, IF(AJ304&gt;5213, 10)))</f>
        <v>#VALUE!</v>
      </c>
      <c r="BQ304" s="2" t="e">
        <f aca="false">BF304^0.04*BG304^0.22*BH304^0.51*BI304^0.06*BP304^0.17</f>
        <v>#VALUE!</v>
      </c>
      <c r="BR304" s="0" t="e">
        <f aca="false">IF(BQ304&gt;=90, "Very Good", IF(BQ304&gt;=80, "Good", IF(BQ304&gt;=70, "Slightly Good", IF(BQ304&gt;=60, "Average", IF(BQ304&gt;=50, "Slightly Poor", IF(BQ304&gt;=40, "Poor", "Very Poor"))))))</f>
        <v>#VALUE!</v>
      </c>
      <c r="BT304" s="2" t="e">
        <f aca="false">9.81*LN(AH304)+30.6</f>
        <v>#VALUE!</v>
      </c>
      <c r="BU304" s="0" t="e">
        <f aca="false">IF(BT304&lt;30, "Clean water", IF(AND(BT304&gt;=30, BT304&lt;40), "Hypolimia", IF(AND(BT304&gt;=40,BT304&lt;50), "Mesotrophic", IF(AND(BT304&gt;=50, BT304&lt;70), "Eutrophic", IF(BT304&gt;70,"Hypertrophic")))))</f>
        <v>#VALUE!</v>
      </c>
      <c r="CM304" s="0" t="n">
        <f aca="false">IF(G304&gt;H304,1,0)</f>
        <v>0</v>
      </c>
      <c r="CO304" s="17" t="n">
        <f aca="false">14.652-0.41022*M304+0.007991*M304*M304-0.000077774*M304*M304*M304</f>
        <v>8.823427520406</v>
      </c>
      <c r="CP304" s="1" t="n">
        <f aca="false">F304/CO304*100</f>
        <v>123.534759874114</v>
      </c>
    </row>
    <row r="305" customFormat="false" ht="12.5" hidden="false" customHeight="false" outlineLevel="0" collapsed="false">
      <c r="A305" s="0" t="n">
        <v>304</v>
      </c>
      <c r="B305" s="15" t="s">
        <v>111</v>
      </c>
      <c r="C305" s="16" t="s">
        <v>112</v>
      </c>
      <c r="D305" s="0" t="s">
        <v>150</v>
      </c>
      <c r="E305" s="0" t="n">
        <v>7.2</v>
      </c>
      <c r="F305" s="0" t="n">
        <v>9.3</v>
      </c>
      <c r="G305" s="0" t="n">
        <v>0.8</v>
      </c>
      <c r="H305" s="0" t="n">
        <v>5.2</v>
      </c>
      <c r="I305" s="0" t="n">
        <v>1.7</v>
      </c>
      <c r="J305" s="0" t="n">
        <v>5.665</v>
      </c>
      <c r="K305" s="0" t="n">
        <v>0.038</v>
      </c>
      <c r="L305" s="0" t="n">
        <v>2.5</v>
      </c>
      <c r="M305" s="0" t="n">
        <v>21.9</v>
      </c>
      <c r="N305" s="0" t="n">
        <v>0</v>
      </c>
      <c r="O305" s="0" t="n">
        <v>463</v>
      </c>
      <c r="P305" s="0" t="n">
        <v>50000</v>
      </c>
      <c r="AC305" s="0" t="n">
        <v>5.367</v>
      </c>
      <c r="AD305" s="0" t="n">
        <v>0.079</v>
      </c>
      <c r="AE305" s="0" t="n">
        <v>5.229</v>
      </c>
      <c r="AF305" s="0" t="n">
        <v>0.035</v>
      </c>
      <c r="AG305" s="0" t="n">
        <v>0.024</v>
      </c>
      <c r="AH305" s="0" t="n">
        <v>3.4</v>
      </c>
      <c r="AJ305" s="0" t="n">
        <v>3700</v>
      </c>
      <c r="BF305" s="0" t="n">
        <f aca="false">IF(E305&lt;11,-3.6797*E305^2+48.115*E305-53.83,280.92*EXP(-0.2027*E305))</f>
        <v>101.842352</v>
      </c>
      <c r="BG305" s="1" t="n">
        <f aca="false">32.208*LN(F305)+21.438</f>
        <v>93.2623038003278</v>
      </c>
      <c r="BH305" s="1" t="n">
        <f aca="false">IF(G305&lt;=2, -10*G305+100, 88.958*EXP(-0.0755*G305))</f>
        <v>92</v>
      </c>
      <c r="BI305" s="1" t="n">
        <f aca="false">IF(I305&lt;=100, 0.0053*(I305)^2-1.0332*I305+100.76, 122.82*EXP(-0.0092*I305))</f>
        <v>99.018877</v>
      </c>
      <c r="BJ305" s="0" t="n">
        <f aca="false">IF(P305&lt;=1000, -6.942*LN(P305)+107.59, -36.304*LN(P305)+310.72)</f>
        <v>-82.0812308372309</v>
      </c>
      <c r="BK305" s="0" t="e">
        <f aca="false">BF305^0.04*BG305^0.22*BH305^0.51*BI305^0.06*BJ305^0.17</f>
        <v>#NUM!</v>
      </c>
      <c r="BL305" s="0" t="e">
        <f aca="false">IF(BK305&gt;=90, "Very Good", IF(BK305&gt;=80, "Good", IF(BK305&gt;=70, "Slightly Good", IF(BK305&gt;=60, "Average", IF(BK305&gt;=50, "Slightly Poor", IF(BK305&gt;=40, "Poor", "Very Poor"))))))</f>
        <v>#NUM!</v>
      </c>
      <c r="BM305" s="2" t="n">
        <f aca="false">IF(P305&lt;=1000, -6.942*LN(P305)+107.59, IF(AND(P305&gt;1000, P305&lt;=5213),-36.304*LN(P305)+310.72, IF(P305&gt;5213, 10)))</f>
        <v>10</v>
      </c>
      <c r="BN305" s="2" t="n">
        <f aca="false">BF305^0.04*BG305^0.22*BH305^0.51*BI305^0.06*BM305^0.17</f>
        <v>63.815673816399</v>
      </c>
      <c r="BO305" s="3" t="str">
        <f aca="false">IF(BN305&gt;=90, "Very Good", IF(BN305&gt;=80, "Good", IF(BN305&gt;=70, "Slightly Good", IF(BN305&gt;=60, "Average", IF(BN305&gt;=50, "Slightly Poor", IF(BN305&gt;=40, "Poor", "Very Poor"))))))</f>
        <v>Average</v>
      </c>
      <c r="BP305" s="2" t="n">
        <f aca="false">IF(AJ305&lt;=1000, -6.942*LN(AJ305)+107.59, IF(AND(AJ305&gt;1000, AJ305&lt;=5213),-36.304*LN(AJ305)+310.72, IF(AJ305&gt;5213, 10)))</f>
        <v>12.4431376672524</v>
      </c>
      <c r="BQ305" s="2" t="n">
        <f aca="false">BF305^0.04*BG305^0.22*BH305^0.51*BI305^0.06*BP305^0.17</f>
        <v>66.2316299735981</v>
      </c>
      <c r="BR305" s="0" t="str">
        <f aca="false">IF(BQ305&gt;=90, "Very Good", IF(BQ305&gt;=80, "Good", IF(BQ305&gt;=70, "Slightly Good", IF(BQ305&gt;=60, "Average", IF(BQ305&gt;=50, "Slightly Poor", IF(BQ305&gt;=40, "Poor", "Very Poor"))))))</f>
        <v>Average</v>
      </c>
      <c r="BT305" s="2" t="n">
        <f aca="false">9.81*LN(AH305)+30.6</f>
        <v>42.605236984213</v>
      </c>
      <c r="BU305" s="0" t="str">
        <f aca="false">IF(BT305&lt;30, "Clean water", IF(AND(BT305&gt;=30, BT305&lt;40), "Hypolimia", IF(AND(BT305&gt;=40,BT305&lt;50), "Mesotrophic", IF(AND(BT305&gt;=50, BT305&lt;70), "Eutrophic", IF(BT305&gt;70,"Hypertrophic")))))</f>
        <v>Mesotrophic</v>
      </c>
      <c r="CM305" s="0" t="n">
        <f aca="false">IF(G305&gt;H305,1,0)</f>
        <v>0</v>
      </c>
      <c r="CO305" s="17" t="n">
        <f aca="false">14.652-0.41022*M305+0.007991*M305*M305-0.000077774*M305*M305*M305</f>
        <v>8.683849489734</v>
      </c>
      <c r="CP305" s="1" t="n">
        <f aca="false">F305/CO305*100</f>
        <v>107.095361463766</v>
      </c>
    </row>
    <row r="306" customFormat="false" ht="12.5" hidden="false" customHeight="false" outlineLevel="0" collapsed="false">
      <c r="A306" s="0" t="n">
        <v>305</v>
      </c>
      <c r="B306" s="15" t="s">
        <v>113</v>
      </c>
      <c r="C306" s="16" t="s">
        <v>114</v>
      </c>
      <c r="D306" s="0" t="s">
        <v>150</v>
      </c>
      <c r="E306" s="0" t="n">
        <v>7.8</v>
      </c>
      <c r="F306" s="0" t="n">
        <v>8.4</v>
      </c>
      <c r="G306" s="0" t="n">
        <v>0.6</v>
      </c>
      <c r="H306" s="0" t="n">
        <v>4.3</v>
      </c>
      <c r="I306" s="0" t="n">
        <v>2</v>
      </c>
      <c r="J306" s="0" t="n">
        <v>5.99</v>
      </c>
      <c r="K306" s="0" t="n">
        <v>0.053</v>
      </c>
      <c r="L306" s="0" t="n">
        <v>2.1</v>
      </c>
      <c r="M306" s="0" t="n">
        <v>19.8</v>
      </c>
      <c r="N306" s="0" t="n">
        <v>0</v>
      </c>
      <c r="O306" s="0" t="n">
        <v>447</v>
      </c>
      <c r="P306" s="0" t="n">
        <v>22000</v>
      </c>
      <c r="AC306" s="0" t="n">
        <v>5.706</v>
      </c>
      <c r="AD306" s="0" t="n">
        <v>0.143</v>
      </c>
      <c r="AE306" s="0" t="n">
        <v>5.34</v>
      </c>
      <c r="AF306" s="0" t="n">
        <v>0.053</v>
      </c>
      <c r="AG306" s="0" t="n">
        <v>0.02</v>
      </c>
      <c r="AH306" s="0" t="n">
        <v>10.4</v>
      </c>
      <c r="AJ306" s="0" t="n">
        <v>600</v>
      </c>
      <c r="BF306" s="0" t="n">
        <f aca="false">IF(E306&lt;11,-3.6797*E306^2+48.115*E306-53.83,280.92*EXP(-0.2027*E306))</f>
        <v>97.5940520000001</v>
      </c>
      <c r="BG306" s="1" t="n">
        <f aca="false">32.208*LN(F306)+21.438</f>
        <v>89.9840867819932</v>
      </c>
      <c r="BH306" s="1" t="n">
        <f aca="false">IF(G306&lt;=2, -10*G306+100, 88.958*EXP(-0.0755*G306))</f>
        <v>94</v>
      </c>
      <c r="BI306" s="1" t="n">
        <f aca="false">IF(I306&lt;=100, 0.0053*(I306)^2-1.0332*I306+100.76, 122.82*EXP(-0.0092*I306))</f>
        <v>98.7148</v>
      </c>
      <c r="BJ306" s="0" t="n">
        <f aca="false">IF(P306&lt;=1000, -6.942*LN(P306)+107.59, -36.304*LN(P306)+310.72)</f>
        <v>-52.2763528748878</v>
      </c>
      <c r="BK306" s="0" t="e">
        <f aca="false">BF306^0.04*BG306^0.22*BH306^0.51*BI306^0.06*BJ306^0.17</f>
        <v>#NUM!</v>
      </c>
      <c r="BL306" s="0" t="e">
        <f aca="false">IF(BK306&gt;=90, "Very Good", IF(BK306&gt;=80, "Good", IF(BK306&gt;=70, "Slightly Good", IF(BK306&gt;=60, "Average", IF(BK306&gt;=50, "Slightly Poor", IF(BK306&gt;=40, "Poor", "Very Poor"))))))</f>
        <v>#NUM!</v>
      </c>
      <c r="BM306" s="2" t="n">
        <f aca="false">IF(P306&lt;=1000, -6.942*LN(P306)+107.59, IF(AND(P306&gt;1000, P306&lt;=5213),-36.304*LN(P306)+310.72, IF(P306&gt;5213, 10)))</f>
        <v>10</v>
      </c>
      <c r="BN306" s="2" t="n">
        <f aca="false">BF306^0.04*BG306^0.22*BH306^0.51*BI306^0.06*BM306^0.17</f>
        <v>63.8927428718035</v>
      </c>
      <c r="BO306" s="3" t="str">
        <f aca="false">IF(BN306&gt;=90, "Very Good", IF(BN306&gt;=80, "Good", IF(BN306&gt;=70, "Slightly Good", IF(BN306&gt;=60, "Average", IF(BN306&gt;=50, "Slightly Poor", IF(BN306&gt;=40, "Poor", "Very Poor"))))))</f>
        <v>Average</v>
      </c>
      <c r="BP306" s="2" t="n">
        <f aca="false">IF(AJ306&lt;=1000, -6.942*LN(AJ306)+107.59, IF(AND(AJ306&gt;1000, AJ306&lt;=5213),-36.304*LN(AJ306)+310.72, IF(AJ306&gt;5213, 10)))</f>
        <v>63.1825143334895</v>
      </c>
      <c r="BQ306" s="2" t="n">
        <f aca="false">BF306^0.04*BG306^0.22*BH306^0.51*BI306^0.06*BP306^0.17</f>
        <v>87.4083669263522</v>
      </c>
      <c r="BR306" s="0" t="str">
        <f aca="false">IF(BQ306&gt;=90, "Very Good", IF(BQ306&gt;=80, "Good", IF(BQ306&gt;=70, "Slightly Good", IF(BQ306&gt;=60, "Average", IF(BQ306&gt;=50, "Slightly Poor", IF(BQ306&gt;=40, "Poor", "Very Poor"))))))</f>
        <v>Good</v>
      </c>
      <c r="BT306" s="2" t="n">
        <f aca="false">9.81*LN(AH306)+30.6</f>
        <v>53.5731149583053</v>
      </c>
      <c r="BU306" s="0" t="str">
        <f aca="false">IF(BT306&lt;30, "Clean water", IF(AND(BT306&gt;=30, BT306&lt;40), "Hypolimia", IF(AND(BT306&gt;=40,BT306&lt;50), "Mesotrophic", IF(AND(BT306&gt;=50, BT306&lt;70), "Eutrophic", IF(BT306&gt;70,"Hypertrophic")))))</f>
        <v>Eutrophic</v>
      </c>
      <c r="CM306" s="0" t="n">
        <f aca="false">IF(G306&gt;H306,1,0)</f>
        <v>0</v>
      </c>
      <c r="CO306" s="17" t="n">
        <f aca="false">14.652-0.41022*M306+0.007991*M306*M306-0.000077774*M306*M306*M306</f>
        <v>9.058723364592</v>
      </c>
      <c r="CP306" s="1" t="n">
        <f aca="false">F306/CO306*100</f>
        <v>92.7282980384768</v>
      </c>
    </row>
    <row r="307" customFormat="false" ht="12.5" hidden="false" customHeight="false" outlineLevel="0" collapsed="false">
      <c r="A307" s="0" t="n">
        <v>306</v>
      </c>
      <c r="B307" s="15" t="s">
        <v>115</v>
      </c>
      <c r="C307" s="16" t="s">
        <v>116</v>
      </c>
      <c r="D307" s="0" t="s">
        <v>150</v>
      </c>
      <c r="E307" s="0" t="n">
        <v>7.4</v>
      </c>
      <c r="F307" s="0" t="n">
        <v>6.5</v>
      </c>
      <c r="G307" s="0" t="n">
        <v>2.3</v>
      </c>
      <c r="H307" s="0" t="n">
        <v>7.7</v>
      </c>
      <c r="I307" s="0" t="n">
        <v>3.4</v>
      </c>
      <c r="J307" s="0" t="n">
        <v>10.925</v>
      </c>
      <c r="K307" s="0" t="n">
        <v>0.157</v>
      </c>
      <c r="L307" s="0" t="n">
        <v>3.5</v>
      </c>
      <c r="M307" s="0" t="n">
        <v>23.8</v>
      </c>
      <c r="N307" s="0" t="n">
        <v>0</v>
      </c>
      <c r="O307" s="0" t="n">
        <v>527</v>
      </c>
      <c r="P307" s="0" t="n">
        <v>220000</v>
      </c>
      <c r="AC307" s="0" t="n">
        <v>10.454</v>
      </c>
      <c r="AD307" s="0" t="n">
        <v>1.718</v>
      </c>
      <c r="AE307" s="0" t="n">
        <v>8.693</v>
      </c>
      <c r="AF307" s="0" t="n">
        <v>0.142</v>
      </c>
      <c r="AG307" s="0" t="n">
        <v>0.07</v>
      </c>
      <c r="AH307" s="0" t="n">
        <v>16.5</v>
      </c>
      <c r="AJ307" s="0" t="n">
        <v>8000</v>
      </c>
      <c r="BF307" s="0" t="n">
        <f aca="false">IF(E307&lt;11,-3.6797*E307^2+48.115*E307-53.83,280.92*EXP(-0.2027*E307))</f>
        <v>100.720628</v>
      </c>
      <c r="BG307" s="1" t="n">
        <f aca="false">32.208*LN(F307)+21.438</f>
        <v>81.7250045136464</v>
      </c>
      <c r="BH307" s="1" t="n">
        <f aca="false">IF(G307&lt;=2, -10*G307+100, 88.958*EXP(-0.0755*G307))</f>
        <v>74.7772988969374</v>
      </c>
      <c r="BI307" s="1" t="n">
        <f aca="false">IF(I307&lt;=100, 0.0053*(I307)^2-1.0332*I307+100.76, 122.82*EXP(-0.0092*I307))</f>
        <v>97.308388</v>
      </c>
      <c r="BJ307" s="0" t="n">
        <f aca="false">IF(P307&lt;=1000, -6.942*LN(P307)+107.59, -36.304*LN(P307)+310.72)</f>
        <v>-135.869402090944</v>
      </c>
      <c r="BK307" s="0" t="e">
        <f aca="false">BF307^0.04*BG307^0.22*BH307^0.51*BI307^0.06*BJ307^0.17</f>
        <v>#NUM!</v>
      </c>
      <c r="BL307" s="0" t="e">
        <f aca="false">IF(BK307&gt;=90, "Very Good", IF(BK307&gt;=80, "Good", IF(BK307&gt;=70, "Slightly Good", IF(BK307&gt;=60, "Average", IF(BK307&gt;=50, "Slightly Poor", IF(BK307&gt;=40, "Poor", "Very Poor"))))))</f>
        <v>#NUM!</v>
      </c>
      <c r="BM307" s="2" t="n">
        <f aca="false">IF(P307&lt;=1000, -6.942*LN(P307)+107.59, IF(AND(P307&gt;1000, P307&lt;=5213),-36.304*LN(P307)+310.72, IF(P307&gt;5213, 10)))</f>
        <v>10</v>
      </c>
      <c r="BN307" s="2" t="n">
        <f aca="false">BF307^0.04*BG307^0.22*BH307^0.51*BI307^0.06*BM307^0.17</f>
        <v>55.6870776943612</v>
      </c>
      <c r="BO307" s="3" t="str">
        <f aca="false">IF(BN307&gt;=90, "Very Good", IF(BN307&gt;=80, "Good", IF(BN307&gt;=70, "Slightly Good", IF(BN307&gt;=60, "Average", IF(BN307&gt;=50, "Slightly Poor", IF(BN307&gt;=40, "Poor", "Very Poor"))))))</f>
        <v>Slightly Poor</v>
      </c>
      <c r="BP307" s="2" t="n">
        <f aca="false">IF(AJ307&lt;=1000, -6.942*LN(AJ307)+107.59, IF(AND(AJ307&gt;1000, AJ307&lt;=5213),-36.304*LN(AJ307)+310.72, IF(AJ307&gt;5213, 10)))</f>
        <v>10</v>
      </c>
      <c r="BQ307" s="2" t="n">
        <f aca="false">BF307^0.04*BG307^0.22*BH307^0.51*BI307^0.06*BP307^0.17</f>
        <v>55.6870776943612</v>
      </c>
      <c r="BR307" s="0" t="str">
        <f aca="false">IF(BQ307&gt;=90, "Very Good", IF(BQ307&gt;=80, "Good", IF(BQ307&gt;=70, "Slightly Good", IF(BQ307&gt;=60, "Average", IF(BQ307&gt;=50, "Slightly Poor", IF(BQ307&gt;=40, "Poor", "Very Poor"))))))</f>
        <v>Slightly Poor</v>
      </c>
      <c r="BT307" s="2" t="n">
        <f aca="false">9.81*LN(AH307)+30.6</f>
        <v>58.1009653366931</v>
      </c>
      <c r="BU307" s="0" t="str">
        <f aca="false">IF(BT307&lt;30, "Clean water", IF(AND(BT307&gt;=30, BT307&lt;40), "Hypolimia", IF(AND(BT307&gt;=40,BT307&lt;50), "Mesotrophic", IF(AND(BT307&gt;=50, BT307&lt;70), "Eutrophic", IF(BT307&gt;70,"Hypertrophic")))))</f>
        <v>Eutrophic</v>
      </c>
      <c r="CM307" s="0" t="n">
        <f aca="false">IF(G307&gt;H307,1,0)</f>
        <v>0</v>
      </c>
      <c r="CO307" s="17" t="n">
        <f aca="false">14.652-0.41022*M307+0.007991*M307*M307-0.000077774*M307*M307*M307</f>
        <v>8.366693591472</v>
      </c>
      <c r="CP307" s="1" t="n">
        <f aca="false">F307/CO307*100</f>
        <v>77.688993016612</v>
      </c>
    </row>
    <row r="308" customFormat="false" ht="12.5" hidden="false" customHeight="false" outlineLevel="0" collapsed="false">
      <c r="A308" s="0" t="n">
        <v>307</v>
      </c>
      <c r="B308" s="15" t="s">
        <v>117</v>
      </c>
      <c r="C308" s="16" t="s">
        <v>118</v>
      </c>
      <c r="D308" s="0" t="s">
        <v>150</v>
      </c>
      <c r="E308" s="0" t="n">
        <v>7.8</v>
      </c>
      <c r="F308" s="0" t="n">
        <v>8</v>
      </c>
      <c r="G308" s="0" t="n">
        <v>0</v>
      </c>
      <c r="H308" s="0" t="n">
        <v>2.5</v>
      </c>
      <c r="I308" s="0" t="n">
        <v>0.1</v>
      </c>
      <c r="J308" s="0" t="n">
        <v>1.402</v>
      </c>
      <c r="K308" s="0" t="n">
        <v>0.016</v>
      </c>
      <c r="L308" s="0" t="n">
        <v>1.1</v>
      </c>
      <c r="M308" s="0" t="n">
        <v>22.1</v>
      </c>
      <c r="N308" s="0" t="n">
        <v>0</v>
      </c>
      <c r="O308" s="0" t="n">
        <v>191</v>
      </c>
      <c r="P308" s="0" t="n">
        <v>400</v>
      </c>
      <c r="AC308" s="0" t="n">
        <v>1.36</v>
      </c>
      <c r="AD308" s="0" t="n">
        <v>0.014</v>
      </c>
      <c r="AE308" s="0" t="n">
        <v>1.332</v>
      </c>
      <c r="AF308" s="0" t="n">
        <v>0.014</v>
      </c>
      <c r="AG308" s="0" t="n">
        <v>0</v>
      </c>
      <c r="AH308" s="0" t="n">
        <v>1.4</v>
      </c>
      <c r="AJ308" s="0" t="n">
        <v>16</v>
      </c>
      <c r="BF308" s="0" t="n">
        <f aca="false">IF(E308&lt;11,-3.6797*E308^2+48.115*E308-53.83,280.92*EXP(-0.2027*E308))</f>
        <v>97.5940520000001</v>
      </c>
      <c r="BG308" s="1" t="n">
        <f aca="false">32.208*LN(F308)+21.438</f>
        <v>88.4126531744242</v>
      </c>
      <c r="BH308" s="1" t="n">
        <f aca="false">IF(G308&lt;=2, -10*G308+100, 88.958*EXP(-0.0755*G308))</f>
        <v>100</v>
      </c>
      <c r="BI308" s="1" t="n">
        <f aca="false">IF(I308&lt;=100, 0.0053*(I308)^2-1.0332*I308+100.76, 122.82*EXP(-0.0092*I308))</f>
        <v>100.656733</v>
      </c>
      <c r="BJ308" s="0" t="n">
        <f aca="false">IF(P308&lt;=1000, -6.942*LN(P308)+107.59, -36.304*LN(P308)+310.72)</f>
        <v>65.9972531139764</v>
      </c>
      <c r="BK308" s="0" t="n">
        <f aca="false">BF308^0.04*BG308^0.22*BH308^0.51*BI308^0.06*BJ308^0.17</f>
        <v>90.6358627724401</v>
      </c>
      <c r="BL308" s="0" t="str">
        <f aca="false">IF(BK308&gt;=90, "Very Good", IF(BK308&gt;=80, "Good", IF(BK308&gt;=70, "Slightly Good", IF(BK308&gt;=60, "Average", IF(BK308&gt;=50, "Slightly Poor", IF(BK308&gt;=40, "Poor", "Very Poor"))))))</f>
        <v>Very Good</v>
      </c>
      <c r="BM308" s="2" t="n">
        <f aca="false">IF(P308&lt;=1000, -6.942*LN(P308)+107.59, IF(AND(P308&gt;1000, P308&lt;=5213),-36.304*LN(P308)+310.72, IF(P308&gt;5213, 10)))</f>
        <v>65.9972531139764</v>
      </c>
      <c r="BN308" s="2" t="n">
        <f aca="false">BF308^0.04*BG308^0.22*BH308^0.51*BI308^0.06*BM308^0.17</f>
        <v>90.6358627724401</v>
      </c>
      <c r="BO308" s="3" t="str">
        <f aca="false">IF(BN308&gt;=90, "Very Good", IF(BN308&gt;=80, "Good", IF(BN308&gt;=70, "Slightly Good", IF(BN308&gt;=60, "Average", IF(BN308&gt;=50, "Slightly Poor", IF(BN308&gt;=40, "Poor", "Very Poor"))))))</f>
        <v>Very Good</v>
      </c>
      <c r="BP308" s="2" t="n">
        <f aca="false">IF(AJ308&lt;=1000, -6.942*LN(AJ308)+107.59, IF(AND(AJ308&gt;1000, AJ308&lt;=5213),-36.304*LN(AJ308)+310.72, IF(AJ308&gt;5213, 10)))</f>
        <v>88.3426890902114</v>
      </c>
      <c r="BQ308" s="2" t="n">
        <f aca="false">BF308^0.04*BG308^0.22*BH308^0.51*BI308^0.06*BP308^0.17</f>
        <v>95.2422576502807</v>
      </c>
      <c r="BR308" s="0" t="str">
        <f aca="false">IF(BQ308&gt;=90, "Very Good", IF(BQ308&gt;=80, "Good", IF(BQ308&gt;=70, "Slightly Good", IF(BQ308&gt;=60, "Average", IF(BQ308&gt;=50, "Slightly Poor", IF(BQ308&gt;=40, "Poor", "Very Poor"))))))</f>
        <v>Very Good</v>
      </c>
      <c r="BT308" s="2" t="n">
        <f aca="false">9.81*LN(AH308)+30.6</f>
        <v>33.9007926412541</v>
      </c>
      <c r="BU308" s="0" t="str">
        <f aca="false">IF(BT308&lt;30, "Clean water", IF(AND(BT308&gt;=30, BT308&lt;40), "Hypolimia", IF(AND(BT308&gt;=40,BT308&lt;50), "Mesotrophic", IF(AND(BT308&gt;=50, BT308&lt;70), "Eutrophic", IF(BT308&gt;70,"Hypertrophic")))))</f>
        <v>Hypolimia</v>
      </c>
      <c r="CM308" s="0" t="n">
        <f aca="false">IF(G308&gt;H308,1,0)</f>
        <v>0</v>
      </c>
      <c r="CO308" s="17" t="n">
        <f aca="false">14.652-0.41022*M308+0.007991*M308*M308-0.000077774*M308*M308*M308</f>
        <v>8.649540564586</v>
      </c>
      <c r="CP308" s="1" t="n">
        <f aca="false">F308/CO308*100</f>
        <v>92.4904616639937</v>
      </c>
    </row>
    <row r="309" customFormat="false" ht="12.5" hidden="false" customHeight="false" outlineLevel="0" collapsed="false">
      <c r="A309" s="0" t="n">
        <v>308</v>
      </c>
      <c r="B309" s="15" t="s">
        <v>119</v>
      </c>
      <c r="C309" s="16" t="s">
        <v>120</v>
      </c>
      <c r="D309" s="0" t="s">
        <v>150</v>
      </c>
      <c r="E309" s="0" t="n">
        <v>8.1</v>
      </c>
      <c r="F309" s="0" t="n">
        <v>8.6</v>
      </c>
      <c r="G309" s="0" t="n">
        <v>0.2</v>
      </c>
      <c r="H309" s="0" t="n">
        <v>3.6</v>
      </c>
      <c r="I309" s="0" t="n">
        <v>0.5</v>
      </c>
      <c r="J309" s="0" t="n">
        <v>1.528</v>
      </c>
      <c r="K309" s="0" t="n">
        <v>0.016</v>
      </c>
      <c r="L309" s="0" t="n">
        <v>1.2</v>
      </c>
      <c r="M309" s="0" t="n">
        <v>21.8</v>
      </c>
      <c r="N309" s="0" t="n">
        <v>0</v>
      </c>
      <c r="O309" s="0" t="n">
        <v>215</v>
      </c>
      <c r="P309" s="0" t="n">
        <v>4800</v>
      </c>
      <c r="AC309" s="0" t="n">
        <v>1.469</v>
      </c>
      <c r="AD309" s="0" t="n">
        <v>0.014</v>
      </c>
      <c r="AE309" s="0" t="n">
        <v>1.305</v>
      </c>
      <c r="AF309" s="0" t="n">
        <v>0.016</v>
      </c>
      <c r="AG309" s="0" t="n">
        <v>0.001</v>
      </c>
      <c r="AH309" s="0" t="n">
        <v>1.9</v>
      </c>
      <c r="AJ309" s="0" t="n">
        <v>1700</v>
      </c>
      <c r="BF309" s="0" t="n">
        <f aca="false">IF(E309&lt;11,-3.6797*E309^2+48.115*E309-53.83,280.92*EXP(-0.2027*E309))</f>
        <v>94.476383</v>
      </c>
      <c r="BG309" s="1" t="n">
        <f aca="false">32.208*LN(F309)+21.438</f>
        <v>90.7419570425808</v>
      </c>
      <c r="BH309" s="1" t="n">
        <f aca="false">IF(G309&lt;=2, -10*G309+100, 88.958*EXP(-0.0755*G309))</f>
        <v>98</v>
      </c>
      <c r="BI309" s="1" t="n">
        <f aca="false">IF(I309&lt;=100, 0.0053*(I309)^2-1.0332*I309+100.76, 122.82*EXP(-0.0092*I309))</f>
        <v>100.244725</v>
      </c>
      <c r="BJ309" s="0" t="n">
        <f aca="false">IF(P309&lt;=1000, -6.942*LN(P309)+107.59, -36.304*LN(P309)+310.72)</f>
        <v>2.99382006788824</v>
      </c>
      <c r="BK309" s="0" t="n">
        <f aca="false">BF309^0.04*BG309^0.22*BH309^0.51*BI309^0.06*BJ309^0.17</f>
        <v>53.2449078770724</v>
      </c>
      <c r="BL309" s="0" t="str">
        <f aca="false">IF(BK309&gt;=90, "Very Good", IF(BK309&gt;=80, "Good", IF(BK309&gt;=70, "Slightly Good", IF(BK309&gt;=60, "Average", IF(BK309&gt;=50, "Slightly Poor", IF(BK309&gt;=40, "Poor", "Very Poor"))))))</f>
        <v>Slightly Poor</v>
      </c>
      <c r="BM309" s="2" t="n">
        <f aca="false">IF(P309&lt;=1000, -6.942*LN(P309)+107.59, IF(AND(P309&gt;1000, P309&lt;=5213),-36.304*LN(P309)+310.72, IF(P309&gt;5213, 10)))</f>
        <v>2.99382006788824</v>
      </c>
      <c r="BN309" s="2" t="n">
        <f aca="false">BF309^0.04*BG309^0.22*BH309^0.51*BI309^0.06*BM309^0.17</f>
        <v>53.2449078770724</v>
      </c>
      <c r="BO309" s="3" t="str">
        <f aca="false">IF(BN309&gt;=90, "Very Good", IF(BN309&gt;=80, "Good", IF(BN309&gt;=70, "Slightly Good", IF(BN309&gt;=60, "Average", IF(BN309&gt;=50, "Slightly Poor", IF(BN309&gt;=40, "Poor", "Very Poor"))))))</f>
        <v>Slightly Poor</v>
      </c>
      <c r="BP309" s="2" t="n">
        <f aca="false">IF(AJ309&lt;=1000, -6.942*LN(AJ309)+107.59, IF(AND(AJ309&gt;1000, AJ309&lt;=5213),-36.304*LN(AJ309)+310.72, IF(AJ309&gt;5213, 10)))</f>
        <v>40.6769243252715</v>
      </c>
      <c r="BQ309" s="2" t="n">
        <f aca="false">BF309^0.04*BG309^0.22*BH309^0.51*BI309^0.06*BP309^0.17</f>
        <v>82.9676692720948</v>
      </c>
      <c r="BR309" s="0" t="str">
        <f aca="false">IF(BQ309&gt;=90, "Very Good", IF(BQ309&gt;=80, "Good", IF(BQ309&gt;=70, "Slightly Good", IF(BQ309&gt;=60, "Average", IF(BQ309&gt;=50, "Slightly Poor", IF(BQ309&gt;=40, "Poor", "Very Poor"))))))</f>
        <v>Good</v>
      </c>
      <c r="BT309" s="2" t="n">
        <f aca="false">9.81*LN(AH309)+30.6</f>
        <v>36.8965866233512</v>
      </c>
      <c r="BU309" s="0" t="str">
        <f aca="false">IF(BT309&lt;30, "Clean water", IF(AND(BT309&gt;=30, BT309&lt;40), "Hypolimia", IF(AND(BT309&gt;=40,BT309&lt;50), "Mesotrophic", IF(AND(BT309&gt;=50, BT309&lt;70), "Eutrophic", IF(BT309&gt;70,"Hypertrophic")))))</f>
        <v>Hypolimia</v>
      </c>
      <c r="CM309" s="0" t="n">
        <f aca="false">IF(G309&gt;H309,1,0)</f>
        <v>0</v>
      </c>
      <c r="CO309" s="17" t="n">
        <f aca="false">14.652-0.41022*M309+0.007991*M309*M309-0.000077774*M309*M309*M309</f>
        <v>8.701090156432</v>
      </c>
      <c r="CP309" s="1" t="n">
        <f aca="false">F309/CO309*100</f>
        <v>98.8381897599662</v>
      </c>
    </row>
    <row r="310" customFormat="false" ht="12.5" hidden="false" customHeight="false" outlineLevel="0" collapsed="false">
      <c r="A310" s="0" t="n">
        <v>309</v>
      </c>
      <c r="B310" s="15" t="s">
        <v>121</v>
      </c>
      <c r="C310" s="16" t="s">
        <v>122</v>
      </c>
      <c r="D310" s="0" t="s">
        <v>150</v>
      </c>
      <c r="E310" s="0" t="n">
        <v>7.8</v>
      </c>
      <c r="F310" s="0" t="n">
        <v>9.8</v>
      </c>
      <c r="G310" s="0" t="n">
        <v>0.3</v>
      </c>
      <c r="H310" s="0" t="n">
        <v>5.1</v>
      </c>
      <c r="I310" s="0" t="n">
        <v>1.1</v>
      </c>
      <c r="J310" s="0" t="n">
        <v>1.683</v>
      </c>
      <c r="K310" s="0" t="n">
        <v>0.027</v>
      </c>
      <c r="L310" s="0" t="n">
        <v>1.3</v>
      </c>
      <c r="M310" s="0" t="n">
        <v>21.2</v>
      </c>
      <c r="N310" s="0" t="n">
        <v>0</v>
      </c>
      <c r="O310" s="0" t="n">
        <v>236</v>
      </c>
      <c r="P310" s="0" t="n">
        <v>3800</v>
      </c>
      <c r="AC310" s="0" t="n">
        <v>1.607</v>
      </c>
      <c r="AD310" s="0" t="n">
        <v>0.096</v>
      </c>
      <c r="AE310" s="0" t="n">
        <v>1.365</v>
      </c>
      <c r="AF310" s="0" t="n">
        <v>0.02</v>
      </c>
      <c r="AG310" s="0" t="n">
        <v>0.01</v>
      </c>
      <c r="AH310" s="0" t="n">
        <v>7.1</v>
      </c>
      <c r="AJ310" s="0" t="n">
        <v>2400</v>
      </c>
      <c r="BF310" s="0" t="n">
        <f aca="false">IF(E310&lt;11,-3.6797*E310^2+48.115*E310-53.83,280.92*EXP(-0.2027*E310))</f>
        <v>97.5940520000001</v>
      </c>
      <c r="BG310" s="1" t="n">
        <f aca="false">32.208*LN(F310)+21.438</f>
        <v>94.9489718778696</v>
      </c>
      <c r="BH310" s="1" t="n">
        <f aca="false">IF(G310&lt;=2, -10*G310+100, 88.958*EXP(-0.0755*G310))</f>
        <v>97</v>
      </c>
      <c r="BI310" s="1" t="n">
        <f aca="false">IF(I310&lt;=100, 0.0053*(I310)^2-1.0332*I310+100.76, 122.82*EXP(-0.0092*I310))</f>
        <v>99.629893</v>
      </c>
      <c r="BJ310" s="0" t="n">
        <f aca="false">IF(P310&lt;=1000, -6.942*LN(P310)+107.59, -36.304*LN(P310)+310.72)</f>
        <v>11.4749736251816</v>
      </c>
      <c r="BK310" s="0" t="n">
        <f aca="false">BF310^0.04*BG310^0.22*BH310^0.51*BI310^0.06*BJ310^0.17</f>
        <v>67.288298296929</v>
      </c>
      <c r="BL310" s="0" t="str">
        <f aca="false">IF(BK310&gt;=90, "Very Good", IF(BK310&gt;=80, "Good", IF(BK310&gt;=70, "Slightly Good", IF(BK310&gt;=60, "Average", IF(BK310&gt;=50, "Slightly Poor", IF(BK310&gt;=40, "Poor", "Very Poor"))))))</f>
        <v>Average</v>
      </c>
      <c r="BM310" s="2" t="n">
        <f aca="false">IF(P310&lt;=1000, -6.942*LN(P310)+107.59, IF(AND(P310&gt;1000, P310&lt;=5213),-36.304*LN(P310)+310.72, IF(P310&gt;5213, 10)))</f>
        <v>11.4749736251816</v>
      </c>
      <c r="BN310" s="2" t="n">
        <f aca="false">BF310^0.04*BG310^0.22*BH310^0.51*BI310^0.06*BM310^0.17</f>
        <v>67.288298296929</v>
      </c>
      <c r="BO310" s="3" t="str">
        <f aca="false">IF(BN310&gt;=90, "Very Good", IF(BN310&gt;=80, "Good", IF(BN310&gt;=70, "Slightly Good", IF(BN310&gt;=60, "Average", IF(BN310&gt;=50, "Slightly Poor", IF(BN310&gt;=40, "Poor", "Very Poor"))))))</f>
        <v>Average</v>
      </c>
      <c r="BP310" s="2" t="n">
        <f aca="false">IF(AJ310&lt;=1000, -6.942*LN(AJ310)+107.59, IF(AND(AJ310&gt;1000, AJ310&lt;=5213),-36.304*LN(AJ310)+310.72, IF(AJ310&gt;5213, 10)))</f>
        <v>28.1578353109365</v>
      </c>
      <c r="BQ310" s="2" t="n">
        <f aca="false">BF310^0.04*BG310^0.22*BH310^0.51*BI310^0.06*BP310^0.17</f>
        <v>78.3815111010329</v>
      </c>
      <c r="BR310" s="0" t="str">
        <f aca="false">IF(BQ310&gt;=90, "Very Good", IF(BQ310&gt;=80, "Good", IF(BQ310&gt;=70, "Slightly Good", IF(BQ310&gt;=60, "Average", IF(BQ310&gt;=50, "Slightly Poor", IF(BQ310&gt;=40, "Poor", "Very Poor"))))))</f>
        <v>Slightly Good</v>
      </c>
      <c r="BT310" s="2" t="n">
        <f aca="false">9.81*LN(AH310)+30.6</f>
        <v>49.8285298315037</v>
      </c>
      <c r="BU310" s="0" t="str">
        <f aca="false">IF(BT310&lt;30, "Clean water", IF(AND(BT310&gt;=30, BT310&lt;40), "Hypolimia", IF(AND(BT310&gt;=40,BT310&lt;50), "Mesotrophic", IF(AND(BT310&gt;=50, BT310&lt;70), "Eutrophic", IF(BT310&gt;70,"Hypertrophic")))))</f>
        <v>Mesotrophic</v>
      </c>
      <c r="CM310" s="0" t="n">
        <f aca="false">IF(G310&gt;H310,1,0)</f>
        <v>0</v>
      </c>
      <c r="CO310" s="17" t="n">
        <f aca="false">14.652-0.41022*M310+0.007991*M310*M310-0.000077774*M310*M310*M310</f>
        <v>8.805770412928</v>
      </c>
      <c r="CP310" s="1" t="n">
        <f aca="false">F310/CO310*100</f>
        <v>111.290659879258</v>
      </c>
    </row>
    <row r="311" customFormat="false" ht="12.5" hidden="false" customHeight="false" outlineLevel="0" collapsed="false">
      <c r="A311" s="0" t="n">
        <v>310</v>
      </c>
      <c r="B311" s="15" t="s">
        <v>140</v>
      </c>
      <c r="C311" s="16" t="s">
        <v>141</v>
      </c>
      <c r="D311" s="0" t="s">
        <v>150</v>
      </c>
      <c r="E311" s="0" t="n">
        <v>7.9</v>
      </c>
      <c r="F311" s="0" t="n">
        <v>8.5</v>
      </c>
      <c r="G311" s="0" t="n">
        <v>2</v>
      </c>
      <c r="H311" s="0" t="n">
        <v>4.3</v>
      </c>
      <c r="I311" s="0" t="n">
        <v>13.8</v>
      </c>
      <c r="J311" s="0" t="n">
        <v>4.027</v>
      </c>
      <c r="K311" s="0" t="n">
        <v>0.134</v>
      </c>
      <c r="L311" s="0" t="n">
        <v>2.2</v>
      </c>
      <c r="M311" s="0" t="n">
        <v>19.3</v>
      </c>
      <c r="O311" s="0" t="n">
        <v>1100</v>
      </c>
      <c r="BD311" s="0" t="n">
        <v>0.049</v>
      </c>
      <c r="BF311" s="0" t="n">
        <f aca="false">IF(E311&lt;11,-3.6797*E311^2+48.115*E311-53.83,280.92*EXP(-0.2027*E311))</f>
        <v>96.6284230000001</v>
      </c>
      <c r="BG311" s="1" t="n">
        <f aca="false">32.208*LN(F311)+21.438</f>
        <v>90.3652509938879</v>
      </c>
      <c r="BH311" s="1" t="n">
        <f aca="false">IF(G311&lt;=2, -10*G311+100, 88.958*EXP(-0.0755*G311))</f>
        <v>80</v>
      </c>
      <c r="BI311" s="1" t="n">
        <f aca="false">IF(I311&lt;=100, 0.0053*(I311)^2-1.0332*I311+100.76, 122.82*EXP(-0.0092*I311))</f>
        <v>87.511172</v>
      </c>
      <c r="BJ311" s="0" t="e">
        <f aca="false">IF(P311&lt;=1000, -6.942*LN(P311)+107.59, -36.304*LN(P311)+310.72)</f>
        <v>#VALUE!</v>
      </c>
      <c r="BK311" s="0" t="e">
        <f aca="false">BF311^0.04*BG311^0.22*BH311^0.51*BI311^0.06*BJ311^0.17</f>
        <v>#VALUE!</v>
      </c>
      <c r="BL311" s="0" t="e">
        <f aca="false">IF(BK311&gt;=90, "Very Good", IF(BK311&gt;=80, "Good", IF(BK311&gt;=70, "Slightly Good", IF(BK311&gt;=60, "Average", IF(BK311&gt;=50, "Slightly Poor", IF(BK311&gt;=40, "Poor", "Very Poor"))))))</f>
        <v>#VALUE!</v>
      </c>
      <c r="BM311" s="2" t="e">
        <f aca="false">IF(P311&lt;=1000, -6.942*LN(P311)+107.59, IF(AND(P311&gt;1000, P311&lt;=5213),-36.304*LN(P311)+310.72, IF(P311&gt;5213, 10)))</f>
        <v>#VALUE!</v>
      </c>
      <c r="BN311" s="2" t="e">
        <f aca="false">BF311^0.04*BG311^0.22*BH311^0.51*BI311^0.06*BM311^0.17</f>
        <v>#VALUE!</v>
      </c>
      <c r="BO311" s="3" t="e">
        <f aca="false">IF(BN311&gt;=90, "Very Good", IF(BN311&gt;=80, "Good", IF(BN311&gt;=70, "Slightly Good", IF(BN311&gt;=60, "Average", IF(BN311&gt;=50, "Slightly Poor", IF(BN311&gt;=40, "Poor", "Very Poor"))))))</f>
        <v>#VALUE!</v>
      </c>
      <c r="BP311" s="2" t="e">
        <f aca="false">IF(AJ311&lt;=1000, -6.942*LN(AJ311)+107.59, IF(AND(AJ311&gt;1000, AJ311&lt;=5213),-36.304*LN(AJ311)+310.72, IF(AJ311&gt;5213, 10)))</f>
        <v>#VALUE!</v>
      </c>
      <c r="BQ311" s="2" t="e">
        <f aca="false">BF311^0.04*BG311^0.22*BH311^0.51*BI311^0.06*BP311^0.17</f>
        <v>#VALUE!</v>
      </c>
      <c r="BR311" s="0" t="e">
        <f aca="false">IF(BQ311&gt;=90, "Very Good", IF(BQ311&gt;=80, "Good", IF(BQ311&gt;=70, "Slightly Good", IF(BQ311&gt;=60, "Average", IF(BQ311&gt;=50, "Slightly Poor", IF(BQ311&gt;=40, "Poor", "Very Poor"))))))</f>
        <v>#VALUE!</v>
      </c>
      <c r="BT311" s="2" t="e">
        <f aca="false">9.81*LN(AH311)+30.6</f>
        <v>#VALUE!</v>
      </c>
      <c r="BU311" s="0" t="e">
        <f aca="false">IF(BT311&lt;30, "Clean water", IF(AND(BT311&gt;=30, BT311&lt;40), "Hypolimia", IF(AND(BT311&gt;=40,BT311&lt;50), "Mesotrophic", IF(AND(BT311&gt;=50, BT311&lt;70), "Eutrophic", IF(BT311&gt;70,"Hypertrophic")))))</f>
        <v>#VALUE!</v>
      </c>
      <c r="CM311" s="0" t="n">
        <f aca="false">IF(G311&gt;H311,1,0)</f>
        <v>0</v>
      </c>
      <c r="CO311" s="17" t="n">
        <f aca="false">14.652-0.41022*M311+0.007991*M311*M311-0.000077774*M311*M311*M311</f>
        <v>9.152199870882</v>
      </c>
      <c r="CP311" s="1" t="n">
        <f aca="false">F311/CO311*100</f>
        <v>92.8738458503623</v>
      </c>
    </row>
    <row r="312" customFormat="false" ht="12.5" hidden="false" customHeight="false" outlineLevel="0" collapsed="false">
      <c r="A312" s="0" t="n">
        <v>311</v>
      </c>
      <c r="B312" s="15" t="s">
        <v>123</v>
      </c>
      <c r="C312" s="16" t="s">
        <v>124</v>
      </c>
      <c r="D312" s="0" t="s">
        <v>150</v>
      </c>
      <c r="E312" s="0" t="n">
        <v>7.5</v>
      </c>
      <c r="F312" s="0" t="n">
        <v>5.9</v>
      </c>
      <c r="G312" s="0" t="n">
        <v>0.6</v>
      </c>
      <c r="H312" s="0" t="n">
        <v>6.3</v>
      </c>
      <c r="I312" s="0" t="n">
        <v>1</v>
      </c>
      <c r="J312" s="0" t="n">
        <v>7.742</v>
      </c>
      <c r="K312" s="0" t="n">
        <v>0.074</v>
      </c>
      <c r="L312" s="0" t="n">
        <v>3.7</v>
      </c>
      <c r="M312" s="0" t="n">
        <v>22.4</v>
      </c>
      <c r="N312" s="0" t="n">
        <v>0</v>
      </c>
      <c r="O312" s="0" t="n">
        <v>541</v>
      </c>
      <c r="P312" s="0" t="n">
        <v>80000</v>
      </c>
      <c r="AC312" s="0" t="n">
        <v>7.294</v>
      </c>
      <c r="AD312" s="0" t="n">
        <v>1.519</v>
      </c>
      <c r="AE312" s="0" t="n">
        <v>5.592</v>
      </c>
      <c r="AF312" s="0" t="n">
        <v>0.064</v>
      </c>
      <c r="AG312" s="0" t="n">
        <v>0.058</v>
      </c>
      <c r="AH312" s="0" t="n">
        <v>2</v>
      </c>
      <c r="AJ312" s="0" t="n">
        <v>4000</v>
      </c>
      <c r="BF312" s="0" t="n">
        <f aca="false">IF(E312&lt;11,-3.6797*E312^2+48.115*E312-53.83,280.92*EXP(-0.2027*E312))</f>
        <v>100.049375</v>
      </c>
      <c r="BG312" s="1" t="n">
        <f aca="false">32.208*LN(F312)+21.438</f>
        <v>78.6056653181632</v>
      </c>
      <c r="BH312" s="1" t="n">
        <f aca="false">IF(G312&lt;=2, -10*G312+100, 88.958*EXP(-0.0755*G312))</f>
        <v>94</v>
      </c>
      <c r="BI312" s="1" t="n">
        <f aca="false">IF(I312&lt;=100, 0.0053*(I312)^2-1.0332*I312+100.76, 122.82*EXP(-0.0092*I312))</f>
        <v>99.7321</v>
      </c>
      <c r="BJ312" s="0" t="n">
        <f aca="false">IF(P312&lt;=1000, -6.942*LN(P312)+107.59, -36.304*LN(P312)+310.72)</f>
        <v>-99.1442425933681</v>
      </c>
      <c r="BK312" s="0" t="e">
        <f aca="false">BF312^0.04*BG312^0.22*BH312^0.51*BI312^0.06*BJ312^0.17</f>
        <v>#NUM!</v>
      </c>
      <c r="BL312" s="0" t="e">
        <f aca="false">IF(BK312&gt;=90, "Very Good", IF(BK312&gt;=80, "Good", IF(BK312&gt;=70, "Slightly Good", IF(BK312&gt;=60, "Average", IF(BK312&gt;=50, "Slightly Poor", IF(BK312&gt;=40, "Poor", "Very Poor"))))))</f>
        <v>#NUM!</v>
      </c>
      <c r="BM312" s="2" t="n">
        <f aca="false">IF(P312&lt;=1000, -6.942*LN(P312)+107.59, IF(AND(P312&gt;1000, P312&lt;=5213),-36.304*LN(P312)+310.72, IF(P312&gt;5213, 10)))</f>
        <v>10</v>
      </c>
      <c r="BN312" s="2" t="n">
        <f aca="false">BF312^0.04*BG312^0.22*BH312^0.51*BI312^0.06*BM312^0.17</f>
        <v>62.1203258167263</v>
      </c>
      <c r="BO312" s="3" t="str">
        <f aca="false">IF(BN312&gt;=90, "Very Good", IF(BN312&gt;=80, "Good", IF(BN312&gt;=70, "Slightly Good", IF(BN312&gt;=60, "Average", IF(BN312&gt;=50, "Slightly Poor", IF(BN312&gt;=40, "Poor", "Very Poor"))))))</f>
        <v>Average</v>
      </c>
      <c r="BP312" s="2" t="n">
        <f aca="false">IF(AJ312&lt;=1000, -6.942*LN(AJ312)+107.59, IF(AND(AJ312&gt;1000, AJ312&lt;=5213),-36.304*LN(AJ312)+310.72, IF(AJ312&gt;5213, 10)))</f>
        <v>9.61282186573601</v>
      </c>
      <c r="BQ312" s="2" t="n">
        <f aca="false">BF312^0.04*BG312^0.22*BH312^0.51*BI312^0.06*BP312^0.17</f>
        <v>61.704718726393</v>
      </c>
      <c r="BR312" s="0" t="str">
        <f aca="false">IF(BQ312&gt;=90, "Very Good", IF(BQ312&gt;=80, "Good", IF(BQ312&gt;=70, "Slightly Good", IF(BQ312&gt;=60, "Average", IF(BQ312&gt;=50, "Slightly Poor", IF(BQ312&gt;=40, "Poor", "Very Poor"))))))</f>
        <v>Average</v>
      </c>
      <c r="BT312" s="2" t="n">
        <f aca="false">9.81*LN(AH312)+30.6</f>
        <v>37.3997738412931</v>
      </c>
      <c r="BU312" s="0" t="str">
        <f aca="false">IF(BT312&lt;30, "Clean water", IF(AND(BT312&gt;=30, BT312&lt;40), "Hypolimia", IF(AND(BT312&gt;=40,BT312&lt;50), "Mesotrophic", IF(AND(BT312&gt;=50, BT312&lt;70), "Eutrophic", IF(BT312&gt;70,"Hypertrophic")))))</f>
        <v>Hypolimia</v>
      </c>
      <c r="CM312" s="0" t="n">
        <f aca="false">IF(G312&gt;H312,1,0)</f>
        <v>0</v>
      </c>
      <c r="CO312" s="17" t="n">
        <f aca="false">14.652-0.41022*M312+0.007991*M312*M312-0.000077774*M312*M312*M312</f>
        <v>8.598501197824</v>
      </c>
      <c r="CP312" s="1" t="n">
        <f aca="false">F312/CO312*100</f>
        <v>68.6166096190473</v>
      </c>
    </row>
    <row r="313" customFormat="false" ht="12.5" hidden="false" customHeight="false" outlineLevel="0" collapsed="false">
      <c r="A313" s="0" t="n">
        <v>312</v>
      </c>
      <c r="B313" s="15" t="s">
        <v>125</v>
      </c>
      <c r="C313" s="16" t="s">
        <v>126</v>
      </c>
      <c r="D313" s="0" t="s">
        <v>150</v>
      </c>
      <c r="E313" s="0" t="n">
        <v>8.9</v>
      </c>
      <c r="F313" s="0" t="n">
        <v>7.8</v>
      </c>
      <c r="G313" s="0" t="n">
        <v>0.6</v>
      </c>
      <c r="H313" s="0" t="n">
        <v>4.8</v>
      </c>
      <c r="I313" s="0" t="n">
        <v>1.3</v>
      </c>
      <c r="J313" s="0" t="n">
        <v>5.088</v>
      </c>
      <c r="K313" s="0" t="n">
        <v>0.068</v>
      </c>
      <c r="L313" s="0" t="n">
        <v>1.7</v>
      </c>
      <c r="M313" s="0" t="n">
        <v>19.1</v>
      </c>
      <c r="N313" s="0" t="n">
        <v>0</v>
      </c>
      <c r="O313" s="0" t="n">
        <v>547</v>
      </c>
      <c r="P313" s="0" t="n">
        <v>13000</v>
      </c>
      <c r="AC313" s="0" t="n">
        <v>4.873</v>
      </c>
      <c r="AD313" s="0" t="n">
        <v>0.358</v>
      </c>
      <c r="AE313" s="0" t="n">
        <v>4.434</v>
      </c>
      <c r="AF313" s="0" t="n">
        <v>0.051</v>
      </c>
      <c r="AG313" s="0" t="n">
        <v>0.045</v>
      </c>
      <c r="AH313" s="0" t="n">
        <v>4.1</v>
      </c>
      <c r="AJ313" s="0" t="n">
        <v>1800</v>
      </c>
      <c r="BF313" s="0" t="n">
        <f aca="false">IF(E313&lt;11,-3.6797*E313^2+48.115*E313-53.83,280.92*EXP(-0.2027*E313))</f>
        <v>82.9244630000001</v>
      </c>
      <c r="BG313" s="1" t="n">
        <f aca="false">32.208*LN(F313)+21.438</f>
        <v>87.5972172148662</v>
      </c>
      <c r="BH313" s="1" t="n">
        <f aca="false">IF(G313&lt;=2, -10*G313+100, 88.958*EXP(-0.0755*G313))</f>
        <v>94</v>
      </c>
      <c r="BI313" s="1" t="n">
        <f aca="false">IF(I313&lt;=100, 0.0053*(I313)^2-1.0332*I313+100.76, 122.82*EXP(-0.0092*I313))</f>
        <v>99.425797</v>
      </c>
      <c r="BJ313" s="0" t="n">
        <f aca="false">IF(P313&lt;=1000, -6.942*LN(P313)+107.59, -36.304*LN(P313)+310.72)</f>
        <v>-33.1770691214511</v>
      </c>
      <c r="BK313" s="0" t="e">
        <f aca="false">BF313^0.04*BG313^0.22*BH313^0.51*BI313^0.06*BJ313^0.17</f>
        <v>#NUM!</v>
      </c>
      <c r="BL313" s="0" t="e">
        <f aca="false">IF(BK313&gt;=90, "Very Good", IF(BK313&gt;=80, "Good", IF(BK313&gt;=70, "Slightly Good", IF(BK313&gt;=60, "Average", IF(BK313&gt;=50, "Slightly Poor", IF(BK313&gt;=40, "Poor", "Very Poor"))))))</f>
        <v>#NUM!</v>
      </c>
      <c r="BM313" s="2" t="n">
        <f aca="false">IF(P313&lt;=1000, -6.942*LN(P313)+107.59, IF(AND(P313&gt;1000, P313&lt;=5213),-36.304*LN(P313)+310.72, IF(P313&gt;5213, 10)))</f>
        <v>10</v>
      </c>
      <c r="BN313" s="2" t="n">
        <f aca="false">BF313^0.04*BG313^0.22*BH313^0.51*BI313^0.06*BM313^0.17</f>
        <v>63.1306593259767</v>
      </c>
      <c r="BO313" s="3" t="str">
        <f aca="false">IF(BN313&gt;=90, "Very Good", IF(BN313&gt;=80, "Good", IF(BN313&gt;=70, "Slightly Good", IF(BN313&gt;=60, "Average", IF(BN313&gt;=50, "Slightly Poor", IF(BN313&gt;=40, "Poor", "Very Poor"))))))</f>
        <v>Average</v>
      </c>
      <c r="BP313" s="2" t="n">
        <f aca="false">IF(AJ313&lt;=1000, -6.942*LN(AJ313)+107.59, IF(AND(AJ313&gt;1000, AJ313&lt;=5213),-36.304*LN(AJ313)+310.72, IF(AJ313&gt;5213, 10)))</f>
        <v>38.601845269226</v>
      </c>
      <c r="BQ313" s="2" t="n">
        <f aca="false">BF313^0.04*BG313^0.22*BH313^0.51*BI313^0.06*BP313^0.17</f>
        <v>79.4261837542797</v>
      </c>
      <c r="BR313" s="0" t="str">
        <f aca="false">IF(BQ313&gt;=90, "Very Good", IF(BQ313&gt;=80, "Good", IF(BQ313&gt;=70, "Slightly Good", IF(BQ313&gt;=60, "Average", IF(BQ313&gt;=50, "Slightly Poor", IF(BQ313&gt;=40, "Poor", "Very Poor"))))))</f>
        <v>Slightly Good</v>
      </c>
      <c r="BT313" s="2" t="n">
        <f aca="false">9.81*LN(AH313)+30.6</f>
        <v>44.4417822120977</v>
      </c>
      <c r="BU313" s="0" t="str">
        <f aca="false">IF(BT313&lt;30, "Clean water", IF(AND(BT313&gt;=30, BT313&lt;40), "Hypolimia", IF(AND(BT313&gt;=40,BT313&lt;50), "Mesotrophic", IF(AND(BT313&gt;=50, BT313&lt;70), "Eutrophic", IF(BT313&gt;70,"Hypertrophic")))))</f>
        <v>Mesotrophic</v>
      </c>
      <c r="CM313" s="0" t="n">
        <f aca="false">IF(G313&gt;H313,1,0)</f>
        <v>0</v>
      </c>
      <c r="CO313" s="17" t="n">
        <f aca="false">14.652-0.41022*M313+0.007991*M313*M313-0.000077774*M313*M313*M313</f>
        <v>9.190075510846</v>
      </c>
      <c r="CP313" s="1" t="n">
        <f aca="false">F313/CO313*100</f>
        <v>84.8741666028157</v>
      </c>
    </row>
    <row r="314" customFormat="false" ht="12.5" hidden="false" customHeight="false" outlineLevel="0" collapsed="false">
      <c r="A314" s="0" t="n">
        <v>313</v>
      </c>
      <c r="B314" s="15" t="s">
        <v>72</v>
      </c>
      <c r="C314" s="16" t="s">
        <v>73</v>
      </c>
      <c r="D314" s="0" t="s">
        <v>151</v>
      </c>
      <c r="E314" s="0" t="n">
        <v>7.9</v>
      </c>
      <c r="F314" s="0" t="n">
        <v>10.2</v>
      </c>
      <c r="G314" s="0" t="n">
        <v>1.5</v>
      </c>
      <c r="H314" s="0" t="n">
        <v>5.5</v>
      </c>
      <c r="I314" s="0" t="n">
        <v>15.1</v>
      </c>
      <c r="J314" s="0" t="n">
        <v>5.867</v>
      </c>
      <c r="K314" s="0" t="n">
        <v>0.099</v>
      </c>
      <c r="L314" s="0" t="n">
        <v>2.8</v>
      </c>
      <c r="M314" s="0" t="n">
        <v>11.4</v>
      </c>
      <c r="N314" s="0" t="n">
        <v>0</v>
      </c>
      <c r="O314" s="0" t="n">
        <v>466</v>
      </c>
      <c r="P314" s="0" t="n">
        <v>10192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V314" s="0" t="n">
        <v>0</v>
      </c>
      <c r="AC314" s="0" t="n">
        <v>5.764</v>
      </c>
      <c r="AD314" s="0" t="n">
        <v>0.56</v>
      </c>
      <c r="AE314" s="0" t="n">
        <v>4.932</v>
      </c>
      <c r="AF314" s="0" t="n">
        <v>0.062</v>
      </c>
      <c r="AG314" s="0" t="n">
        <v>0.048</v>
      </c>
      <c r="AH314" s="0" t="n">
        <v>2.8</v>
      </c>
      <c r="AJ314" s="0" t="n">
        <v>145</v>
      </c>
      <c r="AP314" s="0" t="n">
        <v>0</v>
      </c>
      <c r="AY314" s="0" t="n">
        <v>0</v>
      </c>
      <c r="BF314" s="0" t="n">
        <f aca="false">IF(E314&lt;11,-3.6797*E314^2+48.115*E314-53.83,280.92*EXP(-0.2027*E314))</f>
        <v>96.6284230000001</v>
      </c>
      <c r="BG314" s="1" t="n">
        <f aca="false">32.208*LN(F314)+21.438</f>
        <v>96.2374636951076</v>
      </c>
      <c r="BH314" s="1" t="n">
        <f aca="false">IF(G314&lt;=2, -10*G314+100, 88.958*EXP(-0.0755*G314))</f>
        <v>85</v>
      </c>
      <c r="BI314" s="1" t="n">
        <f aca="false">IF(I314&lt;=100, 0.0053*(I314)^2-1.0332*I314+100.76, 122.82*EXP(-0.0092*I314))</f>
        <v>86.367133</v>
      </c>
      <c r="BJ314" s="0" t="n">
        <f aca="false">IF(P314&lt;=1000, -6.942*LN(P314)+107.59, -36.304*LN(P314)+310.72)</f>
        <v>-24.3426265480848</v>
      </c>
      <c r="BK314" s="0" t="e">
        <f aca="false">BF314^0.04*BG314^0.22*BH314^0.51*BI314^0.06*BJ314^0.17</f>
        <v>#NUM!</v>
      </c>
      <c r="BL314" s="0" t="e">
        <f aca="false">IF(BK314&gt;=90, "Very Good", IF(BK314&gt;=80, "Good", IF(BK314&gt;=70, "Slightly Good", IF(BK314&gt;=60, "Average", IF(BK314&gt;=50, "Slightly Poor", IF(BK314&gt;=40, "Poor", "Very Poor"))))))</f>
        <v>#NUM!</v>
      </c>
      <c r="BM314" s="2" t="n">
        <f aca="false">IF(P314&lt;=1000, -6.942*LN(P314)+107.59, IF(AND(P314&gt;1000, P314&lt;=5213),-36.304*LN(P314)+310.72, IF(P314&gt;5213, 10)))</f>
        <v>10</v>
      </c>
      <c r="BN314" s="2" t="n">
        <f aca="false">BF314^0.04*BG314^0.22*BH314^0.51*BI314^0.06*BM314^0.17</f>
        <v>61.0835789814538</v>
      </c>
      <c r="BO314" s="3" t="str">
        <f aca="false">IF(BN314&gt;=90, "Very Good", IF(BN314&gt;=80, "Good", IF(BN314&gt;=70, "Slightly Good", IF(BN314&gt;=60, "Average", IF(BN314&gt;=50, "Slightly Poor", IF(BN314&gt;=40, "Poor", "Very Poor"))))))</f>
        <v>Average</v>
      </c>
      <c r="BP314" s="2" t="n">
        <f aca="false">IF(AJ314&lt;=1000, -6.942*LN(AJ314)+107.59, IF(AND(AJ314&gt;1000, AJ314&lt;=5213),-36.304*LN(AJ314)+310.72, IF(AJ314&gt;5213, 10)))</f>
        <v>73.0415143601164</v>
      </c>
      <c r="BQ314" s="2" t="n">
        <f aca="false">BF314^0.04*BG314^0.22*BH314^0.51*BI314^0.06*BP314^0.17</f>
        <v>85.6507826586182</v>
      </c>
      <c r="BR314" s="0" t="str">
        <f aca="false">IF(BQ314&gt;=90, "Very Good", IF(BQ314&gt;=80, "Good", IF(BQ314&gt;=70, "Slightly Good", IF(BQ314&gt;=60, "Average", IF(BQ314&gt;=50, "Slightly Poor", IF(BQ314&gt;=40, "Poor", "Very Poor"))))))</f>
        <v>Good</v>
      </c>
      <c r="BT314" s="2" t="n">
        <f aca="false">9.81*LN(AH314)+30.6</f>
        <v>40.7005664825472</v>
      </c>
      <c r="BU314" s="0" t="str">
        <f aca="false">IF(BT314&lt;30, "Clean water", IF(AND(BT314&gt;=30, BT314&lt;40), "Hypolimia", IF(AND(BT314&gt;=40,BT314&lt;50), "Mesotrophic", IF(AND(BT314&gt;=50, BT314&lt;70), "Eutrophic", IF(BT314&gt;70,"Hypertrophic")))))</f>
        <v>Mesotrophic</v>
      </c>
      <c r="CM314" s="0" t="n">
        <f aca="false">IF(G314&gt;H314,1,0)</f>
        <v>0</v>
      </c>
      <c r="CO314" s="17" t="n">
        <f aca="false">14.652-0.41022*M314+0.007991*M314*M314-0.000077774*M314*M314*M314</f>
        <v>10.898776756944</v>
      </c>
      <c r="CP314" s="1" t="n">
        <f aca="false">F314/CO314*100</f>
        <v>93.5884845379663</v>
      </c>
    </row>
    <row r="315" customFormat="false" ht="12.5" hidden="false" customHeight="false" outlineLevel="0" collapsed="false">
      <c r="A315" s="0" t="n">
        <v>314</v>
      </c>
      <c r="B315" s="15" t="s">
        <v>131</v>
      </c>
      <c r="C315" s="16" t="s">
        <v>132</v>
      </c>
      <c r="D315" s="0" t="s">
        <v>151</v>
      </c>
      <c r="E315" s="0" t="n">
        <v>8.1</v>
      </c>
      <c r="F315" s="0" t="n">
        <v>10.3</v>
      </c>
      <c r="G315" s="0" t="n">
        <v>2.1</v>
      </c>
      <c r="H315" s="0" t="n">
        <v>5.8</v>
      </c>
      <c r="I315" s="0" t="n">
        <v>21.4</v>
      </c>
      <c r="J315" s="0" t="n">
        <v>2.75</v>
      </c>
      <c r="K315" s="0" t="n">
        <v>0.09</v>
      </c>
      <c r="L315" s="0" t="n">
        <v>2.6</v>
      </c>
      <c r="M315" s="0" t="n">
        <v>11.2</v>
      </c>
      <c r="O315" s="0" t="n">
        <v>412</v>
      </c>
      <c r="BD315" s="0" t="n">
        <v>0.088</v>
      </c>
      <c r="BF315" s="0" t="n">
        <f aca="false">IF(E315&lt;11,-3.6797*E315^2+48.115*E315-53.83,280.92*EXP(-0.2027*E315))</f>
        <v>94.476383</v>
      </c>
      <c r="BG315" s="1" t="n">
        <f aca="false">32.208*LN(F315)+21.438</f>
        <v>96.5516905777479</v>
      </c>
      <c r="BH315" s="1" t="n">
        <f aca="false">IF(G315&lt;=2, -10*G315+100, 88.958*EXP(-0.0755*G315))</f>
        <v>75.9150041678102</v>
      </c>
      <c r="BI315" s="1" t="n">
        <f aca="false">IF(I315&lt;=100, 0.0053*(I315)^2-1.0332*I315+100.76, 122.82*EXP(-0.0092*I315))</f>
        <v>81.076708</v>
      </c>
      <c r="BJ315" s="0" t="e">
        <f aca="false">IF(P315&lt;=1000, -6.942*LN(P315)+107.59, -36.304*LN(P315)+310.72)</f>
        <v>#VALUE!</v>
      </c>
      <c r="BK315" s="0" t="e">
        <f aca="false">BF315^0.04*BG315^0.22*BH315^0.51*BI315^0.06*BJ315^0.17</f>
        <v>#VALUE!</v>
      </c>
      <c r="BL315" s="0" t="e">
        <f aca="false">IF(BK315&gt;=90, "Very Good", IF(BK315&gt;=80, "Good", IF(BK315&gt;=70, "Slightly Good", IF(BK315&gt;=60, "Average", IF(BK315&gt;=50, "Slightly Poor", IF(BK315&gt;=40, "Poor", "Very Poor"))))))</f>
        <v>#VALUE!</v>
      </c>
      <c r="BM315" s="2" t="e">
        <f aca="false">IF(P315&lt;=1000, -6.942*LN(P315)+107.59, IF(AND(P315&gt;1000, P315&lt;=5213),-36.304*LN(P315)+310.72, IF(P315&gt;5213, 10)))</f>
        <v>#VALUE!</v>
      </c>
      <c r="BN315" s="2" t="e">
        <f aca="false">BF315^0.04*BG315^0.22*BH315^0.51*BI315^0.06*BM315^0.17</f>
        <v>#VALUE!</v>
      </c>
      <c r="BO315" s="3" t="e">
        <f aca="false">IF(BN315&gt;=90, "Very Good", IF(BN315&gt;=80, "Good", IF(BN315&gt;=70, "Slightly Good", IF(BN315&gt;=60, "Average", IF(BN315&gt;=50, "Slightly Poor", IF(BN315&gt;=40, "Poor", "Very Poor"))))))</f>
        <v>#VALUE!</v>
      </c>
      <c r="BP315" s="2" t="e">
        <f aca="false">IF(AJ315&lt;=1000, -6.942*LN(AJ315)+107.59, IF(AND(AJ315&gt;1000, AJ315&lt;=5213),-36.304*LN(AJ315)+310.72, IF(AJ315&gt;5213, 10)))</f>
        <v>#VALUE!</v>
      </c>
      <c r="BQ315" s="2" t="e">
        <f aca="false">BF315^0.04*BG315^0.22*BH315^0.51*BI315^0.06*BP315^0.17</f>
        <v>#VALUE!</v>
      </c>
      <c r="BR315" s="0" t="e">
        <f aca="false">IF(BQ315&gt;=90, "Very Good", IF(BQ315&gt;=80, "Good", IF(BQ315&gt;=70, "Slightly Good", IF(BQ315&gt;=60, "Average", IF(BQ315&gt;=50, "Slightly Poor", IF(BQ315&gt;=40, "Poor", "Very Poor"))))))</f>
        <v>#VALUE!</v>
      </c>
      <c r="BT315" s="2" t="e">
        <f aca="false">9.81*LN(AH315)+30.6</f>
        <v>#VALUE!</v>
      </c>
      <c r="BU315" s="0" t="e">
        <f aca="false">IF(BT315&lt;30, "Clean water", IF(AND(BT315&gt;=30, BT315&lt;40), "Hypolimia", IF(AND(BT315&gt;=40,BT315&lt;50), "Mesotrophic", IF(AND(BT315&gt;=50, BT315&lt;70), "Eutrophic", IF(BT315&gt;70,"Hypertrophic")))))</f>
        <v>#VALUE!</v>
      </c>
      <c r="CM315" s="0" t="n">
        <f aca="false">IF(G315&gt;H315,1,0)</f>
        <v>0</v>
      </c>
      <c r="CO315" s="17" t="n">
        <f aca="false">14.652-0.41022*M315+0.007991*M315*M315-0.000077774*M315*M315*M315</f>
        <v>10.950660169728</v>
      </c>
      <c r="CP315" s="1" t="n">
        <f aca="false">F315/CO315*100</f>
        <v>94.0582562179522</v>
      </c>
    </row>
    <row r="316" customFormat="false" ht="12.5" hidden="false" customHeight="false" outlineLevel="0" collapsed="false">
      <c r="A316" s="0" t="n">
        <v>315</v>
      </c>
      <c r="B316" s="15" t="s">
        <v>75</v>
      </c>
      <c r="C316" s="16" t="s">
        <v>76</v>
      </c>
      <c r="D316" s="0" t="s">
        <v>151</v>
      </c>
      <c r="E316" s="0" t="n">
        <v>7.5</v>
      </c>
      <c r="F316" s="0" t="n">
        <v>13</v>
      </c>
      <c r="G316" s="0" t="n">
        <v>1.5</v>
      </c>
      <c r="H316" s="0" t="n">
        <v>3.6</v>
      </c>
      <c r="I316" s="0" t="n">
        <v>8.2</v>
      </c>
      <c r="J316" s="0" t="n">
        <v>8.557</v>
      </c>
      <c r="K316" s="0" t="n">
        <v>0.085</v>
      </c>
      <c r="L316" s="0" t="n">
        <v>1.3</v>
      </c>
      <c r="M316" s="0" t="n">
        <v>8.4</v>
      </c>
      <c r="N316" s="0" t="n">
        <v>0</v>
      </c>
      <c r="O316" s="0" t="n">
        <v>2170</v>
      </c>
      <c r="P316" s="0" t="n">
        <v>25000</v>
      </c>
      <c r="AC316" s="0" t="n">
        <v>8.423</v>
      </c>
      <c r="AD316" s="0" t="n">
        <v>0.127</v>
      </c>
      <c r="AE316" s="0" t="n">
        <v>7.684</v>
      </c>
      <c r="AF316" s="0" t="n">
        <v>0.066</v>
      </c>
      <c r="AG316" s="0" t="n">
        <v>0.061</v>
      </c>
      <c r="AH316" s="0" t="n">
        <v>9</v>
      </c>
      <c r="AJ316" s="0" t="n">
        <v>700</v>
      </c>
      <c r="BF316" s="0" t="n">
        <f aca="false">IF(E316&lt;11,-3.6797*E316^2+48.115*E316-53.83,280.92*EXP(-0.2027*E316))</f>
        <v>100.049375</v>
      </c>
      <c r="BG316" s="1" t="n">
        <f aca="false">32.208*LN(F316)+21.438</f>
        <v>104.049888905121</v>
      </c>
      <c r="BH316" s="1" t="n">
        <f aca="false">IF(G316&lt;=2, -10*G316+100, 88.958*EXP(-0.0755*G316))</f>
        <v>85</v>
      </c>
      <c r="BI316" s="1" t="n">
        <f aca="false">IF(I316&lt;=100, 0.0053*(I316)^2-1.0332*I316+100.76, 122.82*EXP(-0.0092*I316))</f>
        <v>92.644132</v>
      </c>
      <c r="BJ316" s="0" t="n">
        <f aca="false">IF(P316&lt;=1000, -6.942*LN(P316)+107.59, -36.304*LN(P316)+310.72)</f>
        <v>-56.9172155941827</v>
      </c>
      <c r="BK316" s="0" t="e">
        <f aca="false">BF316^0.04*BG316^0.22*BH316^0.51*BI316^0.06*BJ316^0.17</f>
        <v>#NUM!</v>
      </c>
      <c r="BL316" s="0" t="e">
        <f aca="false">IF(BK316&gt;=90, "Very Good", IF(BK316&gt;=80, "Good", IF(BK316&gt;=70, "Slightly Good", IF(BK316&gt;=60, "Average", IF(BK316&gt;=50, "Slightly Poor", IF(BK316&gt;=40, "Poor", "Very Poor"))))))</f>
        <v>#NUM!</v>
      </c>
      <c r="BM316" s="2" t="n">
        <f aca="false">IF(P316&lt;=1000, -6.942*LN(P316)+107.59, IF(AND(P316&gt;1000, P316&lt;=5213),-36.304*LN(P316)+310.72, IF(P316&gt;5213, 10)))</f>
        <v>10</v>
      </c>
      <c r="BN316" s="2" t="n">
        <f aca="false">BF316^0.04*BG316^0.22*BH316^0.51*BI316^0.06*BM316^0.17</f>
        <v>62.4905660937337</v>
      </c>
      <c r="BO316" s="3" t="str">
        <f aca="false">IF(BN316&gt;=90, "Very Good", IF(BN316&gt;=80, "Good", IF(BN316&gt;=70, "Slightly Good", IF(BN316&gt;=60, "Average", IF(BN316&gt;=50, "Slightly Poor", IF(BN316&gt;=40, "Poor", "Very Poor"))))))</f>
        <v>Average</v>
      </c>
      <c r="BP316" s="2" t="n">
        <f aca="false">IF(AJ316&lt;=1000, -6.942*LN(AJ316)+107.59, IF(AND(AJ316&gt;1000, AJ316&lt;=5213),-36.304*LN(AJ316)+310.72, IF(AJ316&gt;5213, 10)))</f>
        <v>62.1124003141287</v>
      </c>
      <c r="BQ316" s="2" t="n">
        <f aca="false">BF316^0.04*BG316^0.22*BH316^0.51*BI316^0.06*BP316^0.17</f>
        <v>85.242223996034</v>
      </c>
      <c r="BR316" s="0" t="str">
        <f aca="false">IF(BQ316&gt;=90, "Very Good", IF(BQ316&gt;=80, "Good", IF(BQ316&gt;=70, "Slightly Good", IF(BQ316&gt;=60, "Average", IF(BQ316&gt;=50, "Slightly Poor", IF(BQ316&gt;=40, "Poor", "Very Poor"))))))</f>
        <v>Good</v>
      </c>
      <c r="BT316" s="2" t="n">
        <f aca="false">9.81*LN(AH316)+30.6</f>
        <v>52.1547731036683</v>
      </c>
      <c r="BU316" s="0" t="str">
        <f aca="false">IF(BT316&lt;30, "Clean water", IF(AND(BT316&gt;=30, BT316&lt;40), "Hypolimia", IF(AND(BT316&gt;=40,BT316&lt;50), "Mesotrophic", IF(AND(BT316&gt;=50, BT316&lt;70), "Eutrophic", IF(BT316&gt;70,"Hypertrophic")))))</f>
        <v>Eutrophic</v>
      </c>
      <c r="CM316" s="0" t="n">
        <f aca="false">IF(G316&gt;H316,1,0)</f>
        <v>0</v>
      </c>
      <c r="CO316" s="17" t="n">
        <f aca="false">14.652-0.41022*M316+0.007991*M316*M316-0.000077774*M316*M316*M316</f>
        <v>11.723899999104</v>
      </c>
      <c r="CP316" s="1" t="n">
        <f aca="false">F316/CO316*100</f>
        <v>110.884603254834</v>
      </c>
    </row>
    <row r="317" customFormat="false" ht="12.5" hidden="false" customHeight="false" outlineLevel="0" collapsed="false">
      <c r="A317" s="0" t="n">
        <v>316</v>
      </c>
      <c r="B317" s="15" t="s">
        <v>77</v>
      </c>
      <c r="C317" s="16" t="s">
        <v>78</v>
      </c>
      <c r="D317" s="0" t="s">
        <v>151</v>
      </c>
      <c r="E317" s="0" t="n">
        <v>8</v>
      </c>
      <c r="F317" s="0" t="n">
        <v>12.5</v>
      </c>
      <c r="G317" s="0" t="n">
        <v>2.5</v>
      </c>
      <c r="H317" s="0" t="n">
        <v>4.4</v>
      </c>
      <c r="I317" s="0" t="n">
        <v>7</v>
      </c>
      <c r="J317" s="0" t="n">
        <v>2.492</v>
      </c>
      <c r="K317" s="0" t="n">
        <v>0.027</v>
      </c>
      <c r="L317" s="0" t="n">
        <v>3.5</v>
      </c>
      <c r="M317" s="0" t="n">
        <v>11.2</v>
      </c>
      <c r="N317" s="0" t="n">
        <v>0</v>
      </c>
      <c r="O317" s="0" t="n">
        <v>237</v>
      </c>
      <c r="P317" s="0" t="n">
        <v>31</v>
      </c>
      <c r="AC317" s="0" t="n">
        <v>2.327</v>
      </c>
      <c r="AD317" s="0" t="n">
        <v>0.021</v>
      </c>
      <c r="AE317" s="0" t="n">
        <v>1.846</v>
      </c>
      <c r="AF317" s="0" t="n">
        <v>0.011</v>
      </c>
      <c r="AG317" s="0" t="n">
        <v>0.002</v>
      </c>
      <c r="AH317" s="0" t="n">
        <v>32.4</v>
      </c>
      <c r="AJ317" s="0" t="n">
        <v>16</v>
      </c>
      <c r="BD317" s="0" t="n">
        <v>77.322</v>
      </c>
      <c r="BF317" s="0" t="n">
        <f aca="false">IF(E317&lt;11,-3.6797*E317^2+48.115*E317-53.83,280.92*EXP(-0.2027*E317))</f>
        <v>95.5892</v>
      </c>
      <c r="BG317" s="1" t="n">
        <f aca="false">32.208*LN(F317)+21.438</f>
        <v>102.78666817588</v>
      </c>
      <c r="BH317" s="1" t="n">
        <f aca="false">IF(G317&lt;=2, -10*G317+100, 88.958*EXP(-0.0755*G317))</f>
        <v>73.6566439219523</v>
      </c>
      <c r="BI317" s="1" t="n">
        <f aca="false">IF(I317&lt;=100, 0.0053*(I317)^2-1.0332*I317+100.76, 122.82*EXP(-0.0092*I317))</f>
        <v>93.7873</v>
      </c>
      <c r="BJ317" s="0" t="n">
        <f aca="false">IF(P317&lt;=1000, -6.942*LN(P317)+107.59, -36.304*LN(P317)+310.72)</f>
        <v>83.7512608264641</v>
      </c>
      <c r="BK317" s="0" t="n">
        <f aca="false">BF317^0.04*BG317^0.22*BH317^0.51*BI317^0.06*BJ317^0.17</f>
        <v>83.053454566994</v>
      </c>
      <c r="BL317" s="0" t="str">
        <f aca="false">IF(BK317&gt;=90, "Very Good", IF(BK317&gt;=80, "Good", IF(BK317&gt;=70, "Slightly Good", IF(BK317&gt;=60, "Average", IF(BK317&gt;=50, "Slightly Poor", IF(BK317&gt;=40, "Poor", "Very Poor"))))))</f>
        <v>Good</v>
      </c>
      <c r="BM317" s="2" t="n">
        <f aca="false">IF(P317&lt;=1000, -6.942*LN(P317)+107.59, IF(AND(P317&gt;1000, P317&lt;=5213),-36.304*LN(P317)+310.72, IF(P317&gt;5213, 10)))</f>
        <v>83.7512608264641</v>
      </c>
      <c r="BN317" s="2" t="n">
        <f aca="false">BF317^0.04*BG317^0.22*BH317^0.51*BI317^0.06*BM317^0.17</f>
        <v>83.053454566994</v>
      </c>
      <c r="BO317" s="3" t="str">
        <f aca="false">IF(BN317&gt;=90, "Very Good", IF(BN317&gt;=80, "Good", IF(BN317&gt;=70, "Slightly Good", IF(BN317&gt;=60, "Average", IF(BN317&gt;=50, "Slightly Poor", IF(BN317&gt;=40, "Poor", "Very Poor"))))))</f>
        <v>Good</v>
      </c>
      <c r="BP317" s="2" t="n">
        <f aca="false">IF(AJ317&lt;=1000, -6.942*LN(AJ317)+107.59, IF(AND(AJ317&gt;1000, AJ317&lt;=5213),-36.304*LN(AJ317)+310.72, IF(AJ317&gt;5213, 10)))</f>
        <v>88.3426890902114</v>
      </c>
      <c r="BQ317" s="2" t="n">
        <f aca="false">BF317^0.04*BG317^0.22*BH317^0.51*BI317^0.06*BP317^0.17</f>
        <v>83.8104506336588</v>
      </c>
      <c r="BR317" s="0" t="str">
        <f aca="false">IF(BQ317&gt;=90, "Very Good", IF(BQ317&gt;=80, "Good", IF(BQ317&gt;=70, "Slightly Good", IF(BQ317&gt;=60, "Average", IF(BQ317&gt;=50, "Slightly Poor", IF(BQ317&gt;=40, "Poor", "Very Poor"))))))</f>
        <v>Good</v>
      </c>
      <c r="BT317" s="2" t="n">
        <f aca="false">9.81*LN(AH317)+30.6</f>
        <v>64.7207341276512</v>
      </c>
      <c r="BU317" s="0" t="str">
        <f aca="false">IF(BT317&lt;30, "Clean water", IF(AND(BT317&gt;=30, BT317&lt;40), "Hypolimia", IF(AND(BT317&gt;=40,BT317&lt;50), "Mesotrophic", IF(AND(BT317&gt;=50, BT317&lt;70), "Eutrophic", IF(BT317&gt;70,"Hypertrophic")))))</f>
        <v>Eutrophic</v>
      </c>
      <c r="CM317" s="0" t="n">
        <f aca="false">IF(G317&gt;H317,1,0)</f>
        <v>0</v>
      </c>
      <c r="CO317" s="17" t="n">
        <f aca="false">14.652-0.41022*M317+0.007991*M317*M317-0.000077774*M317*M317*M317</f>
        <v>10.950660169728</v>
      </c>
      <c r="CP317" s="1" t="n">
        <f aca="false">F317/CO317*100</f>
        <v>114.148369196544</v>
      </c>
    </row>
    <row r="318" customFormat="false" ht="12.5" hidden="false" customHeight="false" outlineLevel="0" collapsed="false">
      <c r="A318" s="0" t="n">
        <v>317</v>
      </c>
      <c r="B318" s="15" t="s">
        <v>79</v>
      </c>
      <c r="C318" s="16" t="s">
        <v>80</v>
      </c>
      <c r="D318" s="0" t="s">
        <v>151</v>
      </c>
      <c r="E318" s="0" t="n">
        <v>7.7</v>
      </c>
      <c r="F318" s="0" t="n">
        <v>9.3</v>
      </c>
      <c r="G318" s="0" t="n">
        <v>1.2</v>
      </c>
      <c r="H318" s="0" t="n">
        <v>5.3</v>
      </c>
      <c r="I318" s="0" t="n">
        <v>7.1</v>
      </c>
      <c r="J318" s="0" t="n">
        <v>6.211</v>
      </c>
      <c r="K318" s="0" t="n">
        <v>0.086</v>
      </c>
      <c r="L318" s="0" t="n">
        <v>3.9</v>
      </c>
      <c r="M318" s="0" t="n">
        <v>11.4</v>
      </c>
      <c r="N318" s="0" t="n">
        <v>0</v>
      </c>
      <c r="O318" s="0" t="n">
        <v>380</v>
      </c>
      <c r="P318" s="0" t="n">
        <v>588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V318" s="0" t="n">
        <v>0</v>
      </c>
      <c r="AC318" s="0" t="n">
        <v>6.031</v>
      </c>
      <c r="AD318" s="0" t="n">
        <v>0.607</v>
      </c>
      <c r="AE318" s="0" t="n">
        <v>4.829</v>
      </c>
      <c r="AF318" s="0" t="n">
        <v>0.067</v>
      </c>
      <c r="AG318" s="0" t="n">
        <v>0.056</v>
      </c>
      <c r="AH318" s="0" t="n">
        <v>5.2</v>
      </c>
      <c r="AJ318" s="0" t="n">
        <v>200</v>
      </c>
      <c r="AP318" s="0" t="n">
        <v>0</v>
      </c>
      <c r="AY318" s="0" t="n">
        <v>0</v>
      </c>
      <c r="BD318" s="0" t="n">
        <v>76.48</v>
      </c>
      <c r="BF318" s="0" t="n">
        <f aca="false">IF(E318&lt;11,-3.6797*E318^2+48.115*E318-53.83,280.92*EXP(-0.2027*E318))</f>
        <v>98.486087</v>
      </c>
      <c r="BG318" s="1" t="n">
        <f aca="false">32.208*LN(F318)+21.438</f>
        <v>93.2623038003278</v>
      </c>
      <c r="BH318" s="1" t="n">
        <f aca="false">IF(G318&lt;=2, -10*G318+100, 88.958*EXP(-0.0755*G318))</f>
        <v>88</v>
      </c>
      <c r="BI318" s="1" t="n">
        <f aca="false">IF(I318&lt;=100, 0.0053*(I318)^2-1.0332*I318+100.76, 122.82*EXP(-0.0092*I318))</f>
        <v>93.691453</v>
      </c>
      <c r="BJ318" s="0" t="n">
        <f aca="false">IF(P318&lt;=1000, -6.942*LN(P318)+107.59, -36.304*LN(P318)+310.72)</f>
        <v>63.3227615276877</v>
      </c>
      <c r="BK318" s="0" t="n">
        <f aca="false">BF318^0.04*BG318^0.22*BH318^0.51*BI318^0.06*BJ318^0.17</f>
        <v>84.9813607912406</v>
      </c>
      <c r="BL318" s="0" t="str">
        <f aca="false">IF(BK318&gt;=90, "Very Good", IF(BK318&gt;=80, "Good", IF(BK318&gt;=70, "Slightly Good", IF(BK318&gt;=60, "Average", IF(BK318&gt;=50, "Slightly Poor", IF(BK318&gt;=40, "Poor", "Very Poor"))))))</f>
        <v>Good</v>
      </c>
      <c r="BM318" s="2" t="n">
        <f aca="false">IF(P318&lt;=1000, -6.942*LN(P318)+107.59, IF(AND(P318&gt;1000, P318&lt;=5213),-36.304*LN(P318)+310.72, IF(P318&gt;5213, 10)))</f>
        <v>63.3227615276877</v>
      </c>
      <c r="BN318" s="2" t="n">
        <f aca="false">BF318^0.04*BG318^0.22*BH318^0.51*BI318^0.06*BM318^0.17</f>
        <v>84.9813607912406</v>
      </c>
      <c r="BO318" s="3" t="str">
        <f aca="false">IF(BN318&gt;=90, "Very Good", IF(BN318&gt;=80, "Good", IF(BN318&gt;=70, "Slightly Good", IF(BN318&gt;=60, "Average", IF(BN318&gt;=50, "Slightly Poor", IF(BN318&gt;=40, "Poor", "Very Poor"))))))</f>
        <v>Good</v>
      </c>
      <c r="BP318" s="2" t="n">
        <f aca="false">IF(AJ318&lt;=1000, -6.942*LN(AJ318)+107.59, IF(AND(AJ318&gt;1000, AJ318&lt;=5213),-36.304*LN(AJ318)+310.72, IF(AJ318&gt;5213, 10)))</f>
        <v>70.8090808414235</v>
      </c>
      <c r="BQ318" s="2" t="n">
        <f aca="false">BF318^0.04*BG318^0.22*BH318^0.51*BI318^0.06*BP318^0.17</f>
        <v>86.6111150606894</v>
      </c>
      <c r="BR318" s="0" t="str">
        <f aca="false">IF(BQ318&gt;=90, "Very Good", IF(BQ318&gt;=80, "Good", IF(BQ318&gt;=70, "Slightly Good", IF(BQ318&gt;=60, "Average", IF(BQ318&gt;=50, "Slightly Poor", IF(BQ318&gt;=40, "Poor", "Very Poor"))))))</f>
        <v>Good</v>
      </c>
      <c r="BT318" s="2" t="n">
        <f aca="false">9.81*LN(AH318)+30.6</f>
        <v>46.7733411170122</v>
      </c>
      <c r="BU318" s="0" t="str">
        <f aca="false">IF(BT318&lt;30, "Clean water", IF(AND(BT318&gt;=30, BT318&lt;40), "Hypolimia", IF(AND(BT318&gt;=40,BT318&lt;50), "Mesotrophic", IF(AND(BT318&gt;=50, BT318&lt;70), "Eutrophic", IF(BT318&gt;70,"Hypertrophic")))))</f>
        <v>Mesotrophic</v>
      </c>
      <c r="CM318" s="0" t="n">
        <f aca="false">IF(G318&gt;H318,1,0)</f>
        <v>0</v>
      </c>
      <c r="CO318" s="17" t="n">
        <f aca="false">14.652-0.41022*M318+0.007991*M318*M318-0.000077774*M318*M318*M318</f>
        <v>10.898776756944</v>
      </c>
      <c r="CP318" s="1" t="n">
        <f aca="false">F318/CO318*100</f>
        <v>85.330677078734</v>
      </c>
    </row>
    <row r="319" s="18" customFormat="true" ht="12.5" hidden="false" customHeight="false" outlineLevel="0" collapsed="false">
      <c r="A319" s="18" t="n">
        <v>318</v>
      </c>
      <c r="B319" s="19" t="s">
        <v>81</v>
      </c>
      <c r="C319" s="18" t="s">
        <v>82</v>
      </c>
      <c r="D319" s="18" t="s">
        <v>151</v>
      </c>
      <c r="E319" s="18" t="n">
        <v>7.7</v>
      </c>
      <c r="F319" s="18" t="n">
        <v>11.5</v>
      </c>
      <c r="G319" s="18" t="n">
        <v>2.7</v>
      </c>
      <c r="H319" s="18" t="n">
        <v>2.4</v>
      </c>
      <c r="I319" s="18" t="n">
        <v>0.7</v>
      </c>
      <c r="J319" s="18" t="n">
        <v>4.701</v>
      </c>
      <c r="K319" s="18" t="n">
        <v>0.051</v>
      </c>
      <c r="L319" s="18" t="n">
        <v>1.9</v>
      </c>
      <c r="M319" s="18" t="n">
        <v>7.4</v>
      </c>
      <c r="N319" s="18" t="n">
        <v>0</v>
      </c>
      <c r="O319" s="18" t="n">
        <v>425</v>
      </c>
      <c r="P319" s="18" t="n">
        <v>2000</v>
      </c>
      <c r="AC319" s="18" t="n">
        <v>4.58</v>
      </c>
      <c r="AD319" s="18" t="n">
        <v>0.032</v>
      </c>
      <c r="AE319" s="18" t="n">
        <v>4.12</v>
      </c>
      <c r="AF319" s="18" t="n">
        <v>0.048</v>
      </c>
      <c r="AG319" s="18" t="n">
        <v>0.03</v>
      </c>
      <c r="AH319" s="18" t="n">
        <v>0.5</v>
      </c>
      <c r="AJ319" s="18" t="n">
        <v>500</v>
      </c>
      <c r="BF319" s="18" t="n">
        <f aca="false">IF(E319&lt;11,-3.6797*E319^2+48.115*E319-53.83,280.92*EXP(-0.2027*E319))</f>
        <v>98.486087</v>
      </c>
      <c r="BG319" s="20" t="n">
        <f aca="false">32.208*LN(F319)+21.438</f>
        <v>100.101113315171</v>
      </c>
      <c r="BH319" s="20" t="n">
        <f aca="false">IF(G319&lt;=2, -10*G319+100, 88.958*EXP(-0.0755*G319))</f>
        <v>72.5527837174588</v>
      </c>
      <c r="BI319" s="20" t="n">
        <f aca="false">IF(I319&lt;=100, 0.0053*(I319)^2-1.0332*I319+100.76, 122.82*EXP(-0.0092*I319))</f>
        <v>100.039357</v>
      </c>
      <c r="BJ319" s="18" t="n">
        <f aca="false">IF(P319&lt;=1000, -6.942*LN(P319)+107.59, -36.304*LN(P319)+310.72)</f>
        <v>34.7768371087843</v>
      </c>
      <c r="BK319" s="18" t="n">
        <f aca="false">BF319^0.04*BG319^0.22*BH319^0.51*BI319^0.06*BJ319^0.17</f>
        <v>70.9242420317773</v>
      </c>
      <c r="BL319" s="18" t="str">
        <f aca="false">IF(BK319&gt;=90, "Very Good", IF(BK319&gt;=80, "Good", IF(BK319&gt;=70, "Slightly Good", IF(BK319&gt;=60, "Average", IF(BK319&gt;=50, "Slightly Poor", IF(BK319&gt;=40, "Poor", "Very Poor"))))))</f>
        <v>Slightly Good</v>
      </c>
      <c r="BM319" s="21" t="n">
        <f aca="false">IF(P319&lt;=1000, -6.942*LN(P319)+107.59, IF(AND(P319&gt;1000, P319&lt;=5213),-36.304*LN(P319)+310.72, IF(P319&gt;5213, 10)))</f>
        <v>34.7768371087843</v>
      </c>
      <c r="BN319" s="21" t="n">
        <f aca="false">BF319^0.04*BG319^0.22*BH319^0.51*BI319^0.06*BM319^0.17</f>
        <v>70.9242420317773</v>
      </c>
      <c r="BO319" s="22" t="str">
        <f aca="false">IF(BN319&gt;=90, "Very Good", IF(BN319&gt;=80, "Good", IF(BN319&gt;=70, "Slightly Good", IF(BN319&gt;=60, "Average", IF(BN319&gt;=50, "Slightly Poor", IF(BN319&gt;=40, "Poor", "Very Poor"))))))</f>
        <v>Slightly Good</v>
      </c>
      <c r="BP319" s="21" t="n">
        <f aca="false">IF(AJ319&lt;=1000, -6.942*LN(AJ319)+107.59, IF(AND(AJ319&gt;1000, AJ319&lt;=5213),-36.304*LN(AJ319)+310.72, IF(AJ319&gt;5213, 10)))</f>
        <v>64.4481905807532</v>
      </c>
      <c r="BQ319" s="21" t="n">
        <f aca="false">BF319^0.04*BG319^0.22*BH319^0.51*BI319^0.06*BP319^0.17</f>
        <v>78.7664392997577</v>
      </c>
      <c r="BR319" s="18" t="str">
        <f aca="false">IF(BQ319&gt;=90, "Very Good", IF(BQ319&gt;=80, "Good", IF(BQ319&gt;=70, "Slightly Good", IF(BQ319&gt;=60, "Average", IF(BQ319&gt;=50, "Slightly Poor", IF(BQ319&gt;=40, "Poor", "Very Poor"))))))</f>
        <v>Slightly Good</v>
      </c>
      <c r="BT319" s="21" t="n">
        <f aca="false">9.81*LN(AH319)+30.6</f>
        <v>23.8002261587069</v>
      </c>
      <c r="BU319" s="18" t="str">
        <f aca="false">IF(BT319&lt;30, "Clean water", IF(AND(BT319&gt;=30, BT319&lt;40), "Hypolimia", IF(AND(BT319&gt;=40,BT319&lt;50), "Mesotrophic", IF(AND(BT319&gt;=50, BT319&lt;70), "Eutrophic", IF(BT319&gt;70,"Hypertrophic")))))</f>
        <v>Clean water</v>
      </c>
      <c r="CM319" s="18" t="n">
        <f aca="false">IF(G319&gt;H319,1,0)</f>
        <v>1</v>
      </c>
      <c r="CO319" s="17" t="n">
        <f aca="false">14.652-0.41022*M319+0.007991*M319*M319-0.000077774*M319*M319*M319</f>
        <v>12.022443268624</v>
      </c>
      <c r="CP319" s="1" t="n">
        <f aca="false">F319/CO319*100</f>
        <v>95.6544334878463</v>
      </c>
    </row>
    <row r="320" customFormat="false" ht="12.5" hidden="false" customHeight="false" outlineLevel="0" collapsed="false">
      <c r="A320" s="0" t="n">
        <v>319</v>
      </c>
      <c r="B320" s="15" t="s">
        <v>83</v>
      </c>
      <c r="C320" s="16" t="s">
        <v>84</v>
      </c>
      <c r="D320" s="0" t="s">
        <v>151</v>
      </c>
      <c r="E320" s="0" t="n">
        <v>8.3</v>
      </c>
      <c r="F320" s="0" t="n">
        <v>9.3</v>
      </c>
      <c r="G320" s="0" t="n">
        <v>0.7</v>
      </c>
      <c r="H320" s="0" t="n">
        <v>4.7</v>
      </c>
      <c r="I320" s="0" t="n">
        <v>2.4</v>
      </c>
      <c r="J320" s="0" t="n">
        <v>3.338</v>
      </c>
      <c r="K320" s="0" t="n">
        <v>0.037</v>
      </c>
      <c r="L320" s="0" t="n">
        <v>1.9</v>
      </c>
      <c r="M320" s="0" t="n">
        <v>13.1</v>
      </c>
      <c r="N320" s="0" t="n">
        <v>0</v>
      </c>
      <c r="O320" s="0" t="n">
        <v>313</v>
      </c>
      <c r="P320" s="0" t="n">
        <v>4300</v>
      </c>
      <c r="AC320" s="0" t="n">
        <v>3.291</v>
      </c>
      <c r="AD320" s="0" t="n">
        <v>0.18</v>
      </c>
      <c r="AE320" s="0" t="n">
        <v>2.82</v>
      </c>
      <c r="AF320" s="0" t="n">
        <v>0.034</v>
      </c>
      <c r="AG320" s="0" t="n">
        <v>0.012</v>
      </c>
      <c r="AH320" s="0" t="n">
        <v>10</v>
      </c>
      <c r="AJ320" s="0" t="n">
        <v>330</v>
      </c>
      <c r="BF320" s="0" t="n">
        <f aca="false">IF(E320&lt;11,-3.6797*E320^2+48.115*E320-53.83,280.92*EXP(-0.2027*E320))</f>
        <v>92.029967</v>
      </c>
      <c r="BG320" s="1" t="n">
        <f aca="false">32.208*LN(F320)+21.438</f>
        <v>93.2623038003278</v>
      </c>
      <c r="BH320" s="1" t="n">
        <f aca="false">IF(G320&lt;=2, -10*G320+100, 88.958*EXP(-0.0755*G320))</f>
        <v>93</v>
      </c>
      <c r="BI320" s="1" t="n">
        <f aca="false">IF(I320&lt;=100, 0.0053*(I320)^2-1.0332*I320+100.76, 122.82*EXP(-0.0092*I320))</f>
        <v>98.310848</v>
      </c>
      <c r="BJ320" s="0" t="n">
        <f aca="false">IF(P320&lt;=1000, -6.942*LN(P320)+107.59, -36.304*LN(P320)+310.72)</f>
        <v>6.98729256774925</v>
      </c>
      <c r="BK320" s="0" t="n">
        <f aca="false">BF320^0.04*BG320^0.22*BH320^0.51*BI320^0.06*BJ320^0.17</f>
        <v>60.1045609933362</v>
      </c>
      <c r="BL320" s="0" t="str">
        <f aca="false">IF(BK320&gt;=90, "Very Good", IF(BK320&gt;=80, "Good", IF(BK320&gt;=70, "Slightly Good", IF(BK320&gt;=60, "Average", IF(BK320&gt;=50, "Slightly Poor", IF(BK320&gt;=40, "Poor", "Very Poor"))))))</f>
        <v>Average</v>
      </c>
      <c r="BM320" s="2" t="n">
        <f aca="false">IF(P320&lt;=1000, -6.942*LN(P320)+107.59, IF(AND(P320&gt;1000, P320&lt;=5213),-36.304*LN(P320)+310.72, IF(P320&gt;5213, 10)))</f>
        <v>6.98729256774925</v>
      </c>
      <c r="BN320" s="2" t="n">
        <f aca="false">BF320^0.04*BG320^0.22*BH320^0.51*BI320^0.06*BM320^0.17</f>
        <v>60.1045609933362</v>
      </c>
      <c r="BO320" s="3" t="str">
        <f aca="false">IF(BN320&gt;=90, "Very Good", IF(BN320&gt;=80, "Good", IF(BN320&gt;=70, "Slightly Good", IF(BN320&gt;=60, "Average", IF(BN320&gt;=50, "Slightly Poor", IF(BN320&gt;=40, "Poor", "Very Poor"))))))</f>
        <v>Average</v>
      </c>
      <c r="BP320" s="2" t="n">
        <f aca="false">IF(AJ320&lt;=1000, -6.942*LN(AJ320)+107.59, IF(AND(AJ320&gt;1000, AJ320&lt;=5213),-36.304*LN(AJ320)+310.72, IF(AJ320&gt;5213, 10)))</f>
        <v>67.332698792735</v>
      </c>
      <c r="BQ320" s="2" t="n">
        <f aca="false">BF320^0.04*BG320^0.22*BH320^0.51*BI320^0.06*BP320^0.17</f>
        <v>88.3432425058765</v>
      </c>
      <c r="BR320" s="0" t="str">
        <f aca="false">IF(BQ320&gt;=90, "Very Good", IF(BQ320&gt;=80, "Good", IF(BQ320&gt;=70, "Slightly Good", IF(BQ320&gt;=60, "Average", IF(BQ320&gt;=50, "Slightly Poor", IF(BQ320&gt;=40, "Poor", "Very Poor"))))))</f>
        <v>Good</v>
      </c>
      <c r="BT320" s="2" t="n">
        <f aca="false">9.81*LN(AH320)+30.6</f>
        <v>53.1883597622716</v>
      </c>
      <c r="BU320" s="0" t="str">
        <f aca="false">IF(BT320&lt;30, "Clean water", IF(AND(BT320&gt;=30, BT320&lt;40), "Hypolimia", IF(AND(BT320&gt;=40,BT320&lt;50), "Mesotrophic", IF(AND(BT320&gt;=50, BT320&lt;70), "Eutrophic", IF(BT320&gt;70,"Hypertrophic")))))</f>
        <v>Eutrophic</v>
      </c>
      <c r="CM320" s="0" t="n">
        <f aca="false">IF(G320&gt;H320,1,0)</f>
        <v>0</v>
      </c>
      <c r="CO320" s="17" t="n">
        <f aca="false">14.652-0.41022*M320+0.007991*M320*M320-0.000077774*M320*M320*M320</f>
        <v>10.474610480566</v>
      </c>
      <c r="CP320" s="1" t="n">
        <f aca="false">F320/CO320*100</f>
        <v>88.7861177965013</v>
      </c>
    </row>
    <row r="321" customFormat="false" ht="12.5" hidden="false" customHeight="false" outlineLevel="0" collapsed="false">
      <c r="A321" s="0" t="n">
        <v>320</v>
      </c>
      <c r="B321" s="15" t="s">
        <v>133</v>
      </c>
      <c r="C321" s="16" t="s">
        <v>134</v>
      </c>
      <c r="D321" s="0" t="s">
        <v>151</v>
      </c>
      <c r="E321" s="0" t="n">
        <v>8.6</v>
      </c>
      <c r="F321" s="0" t="n">
        <v>11.7</v>
      </c>
      <c r="G321" s="0" t="n">
        <v>2.1</v>
      </c>
      <c r="H321" s="0" t="n">
        <v>5</v>
      </c>
      <c r="I321" s="0" t="n">
        <v>35.2</v>
      </c>
      <c r="J321" s="0" t="n">
        <v>7.532</v>
      </c>
      <c r="K321" s="0" t="n">
        <v>0.133</v>
      </c>
      <c r="L321" s="0" t="n">
        <v>2.3</v>
      </c>
      <c r="M321" s="0" t="n">
        <v>11.5</v>
      </c>
      <c r="O321" s="0" t="n">
        <v>3823</v>
      </c>
      <c r="BD321" s="0" t="n">
        <v>0.116</v>
      </c>
      <c r="BF321" s="0" t="n">
        <f aca="false">IF(E321&lt;11,-3.6797*E321^2+48.115*E321-53.83,280.92*EXP(-0.2027*E321))</f>
        <v>87.808388</v>
      </c>
      <c r="BG321" s="1" t="n">
        <f aca="false">32.208*LN(F321)+21.438</f>
        <v>100.656437416814</v>
      </c>
      <c r="BH321" s="1" t="n">
        <f aca="false">IF(G321&lt;=2, -10*G321+100, 88.958*EXP(-0.0755*G321))</f>
        <v>75.9150041678102</v>
      </c>
      <c r="BI321" s="1" t="n">
        <f aca="false">IF(I321&lt;=100, 0.0053*(I321)^2-1.0332*I321+100.76, 122.82*EXP(-0.0092*I321))</f>
        <v>70.958272</v>
      </c>
      <c r="BJ321" s="0" t="e">
        <f aca="false">IF(P321&lt;=1000, -6.942*LN(P321)+107.59, -36.304*LN(P321)+310.72)</f>
        <v>#VALUE!</v>
      </c>
      <c r="BK321" s="0" t="e">
        <f aca="false">BF321^0.04*BG321^0.22*BH321^0.51*BI321^0.06*BJ321^0.17</f>
        <v>#VALUE!</v>
      </c>
      <c r="BL321" s="0" t="e">
        <f aca="false">IF(BK321&gt;=90, "Very Good", IF(BK321&gt;=80, "Good", IF(BK321&gt;=70, "Slightly Good", IF(BK321&gt;=60, "Average", IF(BK321&gt;=50, "Slightly Poor", IF(BK321&gt;=40, "Poor", "Very Poor"))))))</f>
        <v>#VALUE!</v>
      </c>
      <c r="BM321" s="2" t="e">
        <f aca="false">IF(P321&lt;=1000, -6.942*LN(P321)+107.59, IF(AND(P321&gt;1000, P321&lt;=5213),-36.304*LN(P321)+310.72, IF(P321&gt;5213, 10)))</f>
        <v>#VALUE!</v>
      </c>
      <c r="BN321" s="2" t="e">
        <f aca="false">BF321^0.04*BG321^0.22*BH321^0.51*BI321^0.06*BM321^0.17</f>
        <v>#VALUE!</v>
      </c>
      <c r="BO321" s="3" t="e">
        <f aca="false">IF(BN321&gt;=90, "Very Good", IF(BN321&gt;=80, "Good", IF(BN321&gt;=70, "Slightly Good", IF(BN321&gt;=60, "Average", IF(BN321&gt;=50, "Slightly Poor", IF(BN321&gt;=40, "Poor", "Very Poor"))))))</f>
        <v>#VALUE!</v>
      </c>
      <c r="BP321" s="2" t="e">
        <f aca="false">IF(AJ321&lt;=1000, -6.942*LN(AJ321)+107.59, IF(AND(AJ321&gt;1000, AJ321&lt;=5213),-36.304*LN(AJ321)+310.72, IF(AJ321&gt;5213, 10)))</f>
        <v>#VALUE!</v>
      </c>
      <c r="BQ321" s="2" t="e">
        <f aca="false">BF321^0.04*BG321^0.22*BH321^0.51*BI321^0.06*BP321^0.17</f>
        <v>#VALUE!</v>
      </c>
      <c r="BR321" s="0" t="e">
        <f aca="false">IF(BQ321&gt;=90, "Very Good", IF(BQ321&gt;=80, "Good", IF(BQ321&gt;=70, "Slightly Good", IF(BQ321&gt;=60, "Average", IF(BQ321&gt;=50, "Slightly Poor", IF(BQ321&gt;=40, "Poor", "Very Poor"))))))</f>
        <v>#VALUE!</v>
      </c>
      <c r="BT321" s="2" t="e">
        <f aca="false">9.81*LN(AH321)+30.6</f>
        <v>#VALUE!</v>
      </c>
      <c r="BU321" s="0" t="e">
        <f aca="false">IF(BT321&lt;30, "Clean water", IF(AND(BT321&gt;=30, BT321&lt;40), "Hypolimia", IF(AND(BT321&gt;=40,BT321&lt;50), "Mesotrophic", IF(AND(BT321&gt;=50, BT321&lt;70), "Eutrophic", IF(BT321&gt;70,"Hypertrophic")))))</f>
        <v>#VALUE!</v>
      </c>
      <c r="CM321" s="0" t="n">
        <f aca="false">IF(G321&gt;H321,1,0)</f>
        <v>0</v>
      </c>
      <c r="CO321" s="17" t="n">
        <f aca="false">14.652-0.41022*M321+0.007991*M321*M321-0.000077774*M321*M321*M321</f>
        <v>10.87299521775</v>
      </c>
      <c r="CP321" s="1" t="n">
        <f aca="false">F321/CO321*100</f>
        <v>107.606043833257</v>
      </c>
    </row>
    <row r="322" customFormat="false" ht="12.5" hidden="false" customHeight="false" outlineLevel="0" collapsed="false">
      <c r="A322" s="0" t="n">
        <v>321</v>
      </c>
      <c r="B322" s="15" t="s">
        <v>85</v>
      </c>
      <c r="C322" s="16" t="s">
        <v>86</v>
      </c>
      <c r="D322" s="0" t="s">
        <v>151</v>
      </c>
      <c r="E322" s="0" t="n">
        <v>7.5</v>
      </c>
      <c r="F322" s="0" t="n">
        <v>9.3</v>
      </c>
      <c r="G322" s="0" t="n">
        <v>0.5</v>
      </c>
      <c r="H322" s="0" t="n">
        <v>3.5</v>
      </c>
      <c r="I322" s="0" t="n">
        <v>0.4</v>
      </c>
      <c r="J322" s="0" t="n">
        <v>8.789</v>
      </c>
      <c r="K322" s="0" t="n">
        <v>0.102</v>
      </c>
      <c r="L322" s="0" t="n">
        <v>3.1</v>
      </c>
      <c r="M322" s="0" t="n">
        <v>9.7</v>
      </c>
      <c r="N322" s="0" t="n">
        <v>0</v>
      </c>
      <c r="O322" s="0" t="n">
        <v>587</v>
      </c>
      <c r="P322" s="0" t="n">
        <v>260000</v>
      </c>
      <c r="AC322" s="0" t="n">
        <v>8.526</v>
      </c>
      <c r="AD322" s="0" t="n">
        <v>0.3</v>
      </c>
      <c r="AE322" s="0" t="n">
        <v>7.392</v>
      </c>
      <c r="AF322" s="0" t="n">
        <v>0.084</v>
      </c>
      <c r="AG322" s="0" t="n">
        <v>0.068</v>
      </c>
      <c r="AH322" s="0" t="n">
        <v>3.9</v>
      </c>
      <c r="AJ322" s="0" t="n">
        <v>900</v>
      </c>
      <c r="BF322" s="0" t="n">
        <f aca="false">IF(E322&lt;11,-3.6797*E322^2+48.115*E322-53.83,280.92*EXP(-0.2027*E322))</f>
        <v>100.049375</v>
      </c>
      <c r="BG322" s="1" t="n">
        <f aca="false">32.208*LN(F322)+21.438</f>
        <v>93.2623038003278</v>
      </c>
      <c r="BH322" s="1" t="n">
        <f aca="false">IF(G322&lt;=2, -10*G322+100, 88.958*EXP(-0.0755*G322))</f>
        <v>95</v>
      </c>
      <c r="BI322" s="1" t="n">
        <f aca="false">IF(I322&lt;=100, 0.0053*(I322)^2-1.0332*I322+100.76, 122.82*EXP(-0.0092*I322))</f>
        <v>100.347568</v>
      </c>
      <c r="BJ322" s="0" t="n">
        <f aca="false">IF(P322&lt;=1000, -6.942*LN(P322)+107.59, -36.304*LN(P322)+310.72)</f>
        <v>-141.934133580555</v>
      </c>
      <c r="BK322" s="0" t="e">
        <f aca="false">BF322^0.04*BG322^0.22*BH322^0.51*BI322^0.06*BJ322^0.17</f>
        <v>#NUM!</v>
      </c>
      <c r="BL322" s="0" t="e">
        <f aca="false">IF(BK322&gt;=90, "Very Good", IF(BK322&gt;=80, "Good", IF(BK322&gt;=70, "Slightly Good", IF(BK322&gt;=60, "Average", IF(BK322&gt;=50, "Slightly Poor", IF(BK322&gt;=40, "Poor", "Very Poor"))))))</f>
        <v>#NUM!</v>
      </c>
      <c r="BM322" s="2" t="n">
        <f aca="false">IF(P322&lt;=1000, -6.942*LN(P322)+107.59, IF(AND(P322&gt;1000, P322&lt;=5213),-36.304*LN(P322)+310.72, IF(P322&gt;5213, 10)))</f>
        <v>10</v>
      </c>
      <c r="BN322" s="2" t="n">
        <f aca="false">BF322^0.04*BG322^0.22*BH322^0.51*BI322^0.06*BM322^0.17</f>
        <v>64.8744031971165</v>
      </c>
      <c r="BO322" s="3" t="str">
        <f aca="false">IF(BN322&gt;=90, "Very Good", IF(BN322&gt;=80, "Good", IF(BN322&gt;=70, "Slightly Good", IF(BN322&gt;=60, "Average", IF(BN322&gt;=50, "Slightly Poor", IF(BN322&gt;=40, "Poor", "Very Poor"))))))</f>
        <v>Average</v>
      </c>
      <c r="BP322" s="2" t="n">
        <f aca="false">IF(AJ322&lt;=1000, -6.942*LN(AJ322)+107.59, IF(AND(AJ322&gt;1000, AJ322&lt;=5213),-36.304*LN(AJ322)+310.72, IF(AJ322&gt;5213, 10)))</f>
        <v>60.3677755530026</v>
      </c>
      <c r="BQ322" s="2" t="n">
        <f aca="false">BF322^0.04*BG322^0.22*BH322^0.51*BI322^0.06*BP322^0.17</f>
        <v>88.0664023464925</v>
      </c>
      <c r="BR322" s="0" t="str">
        <f aca="false">IF(BQ322&gt;=90, "Very Good", IF(BQ322&gt;=80, "Good", IF(BQ322&gt;=70, "Slightly Good", IF(BQ322&gt;=60, "Average", IF(BQ322&gt;=50, "Slightly Poor", IF(BQ322&gt;=40, "Poor", "Very Poor"))))))</f>
        <v>Good</v>
      </c>
      <c r="BT322" s="2" t="n">
        <f aca="false">9.81*LN(AH322)+30.6</f>
        <v>43.9511799862602</v>
      </c>
      <c r="BU322" s="0" t="str">
        <f aca="false">IF(BT322&lt;30, "Clean water", IF(AND(BT322&gt;=30, BT322&lt;40), "Hypolimia", IF(AND(BT322&gt;=40,BT322&lt;50), "Mesotrophic", IF(AND(BT322&gt;=50, BT322&lt;70), "Eutrophic", IF(BT322&gt;70,"Hypertrophic")))))</f>
        <v>Mesotrophic</v>
      </c>
      <c r="CM322" s="0" t="n">
        <f aca="false">IF(G322&gt;H322,1,0)</f>
        <v>0</v>
      </c>
      <c r="CO322" s="17" t="n">
        <f aca="false">14.652-0.41022*M322+0.007991*M322*M322-0.000077774*M322*M322*M322</f>
        <v>11.353756960098</v>
      </c>
      <c r="CP322" s="1" t="n">
        <f aca="false">F322/CO322*100</f>
        <v>81.9112125852633</v>
      </c>
    </row>
    <row r="323" customFormat="false" ht="12.5" hidden="false" customHeight="false" outlineLevel="0" collapsed="false">
      <c r="A323" s="0" t="n">
        <v>322</v>
      </c>
      <c r="B323" s="15" t="s">
        <v>135</v>
      </c>
      <c r="C323" s="16" t="s">
        <v>136</v>
      </c>
      <c r="D323" s="0" t="s">
        <v>151</v>
      </c>
      <c r="E323" s="0" t="n">
        <v>7.9</v>
      </c>
      <c r="F323" s="0" t="n">
        <v>9.6</v>
      </c>
      <c r="G323" s="0" t="n">
        <v>3.1</v>
      </c>
      <c r="H323" s="0" t="n">
        <v>7.5</v>
      </c>
      <c r="I323" s="0" t="n">
        <v>12.5</v>
      </c>
      <c r="J323" s="0" t="n">
        <v>7.588</v>
      </c>
      <c r="K323" s="0" t="n">
        <v>0.124</v>
      </c>
      <c r="L323" s="0" t="n">
        <v>6.6</v>
      </c>
      <c r="M323" s="0" t="n">
        <v>13.1</v>
      </c>
      <c r="O323" s="0" t="n">
        <v>570</v>
      </c>
      <c r="BD323" s="0" t="n">
        <v>0.331</v>
      </c>
      <c r="BF323" s="0" t="n">
        <f aca="false">IF(E323&lt;11,-3.6797*E323^2+48.115*E323-53.83,280.92*EXP(-0.2027*E323))</f>
        <v>96.6284230000001</v>
      </c>
      <c r="BG323" s="1" t="n">
        <f aca="false">32.208*LN(F323)+21.438</f>
        <v>94.2848658756438</v>
      </c>
      <c r="BH323" s="1" t="n">
        <f aca="false">IF(G323&lt;=2, -10*G323+100, 88.958*EXP(-0.0755*G323))</f>
        <v>70.3944446082144</v>
      </c>
      <c r="BI323" s="1" t="n">
        <f aca="false">IF(I323&lt;=100, 0.0053*(I323)^2-1.0332*I323+100.76, 122.82*EXP(-0.0092*I323))</f>
        <v>88.673125</v>
      </c>
      <c r="BJ323" s="0" t="e">
        <f aca="false">IF(P323&lt;=1000, -6.942*LN(P323)+107.59, -36.304*LN(P323)+310.72)</f>
        <v>#VALUE!</v>
      </c>
      <c r="BK323" s="0" t="e">
        <f aca="false">BF323^0.04*BG323^0.22*BH323^0.51*BI323^0.06*BJ323^0.17</f>
        <v>#VALUE!</v>
      </c>
      <c r="BL323" s="0" t="e">
        <f aca="false">IF(BK323&gt;=90, "Very Good", IF(BK323&gt;=80, "Good", IF(BK323&gt;=70, "Slightly Good", IF(BK323&gt;=60, "Average", IF(BK323&gt;=50, "Slightly Poor", IF(BK323&gt;=40, "Poor", "Very Poor"))))))</f>
        <v>#VALUE!</v>
      </c>
      <c r="BM323" s="2" t="e">
        <f aca="false">IF(P323&lt;=1000, -6.942*LN(P323)+107.59, IF(AND(P323&gt;1000, P323&lt;=5213),-36.304*LN(P323)+310.72, IF(P323&gt;5213, 10)))</f>
        <v>#VALUE!</v>
      </c>
      <c r="BN323" s="2" t="e">
        <f aca="false">BF323^0.04*BG323^0.22*BH323^0.51*BI323^0.06*BM323^0.17</f>
        <v>#VALUE!</v>
      </c>
      <c r="BO323" s="3" t="e">
        <f aca="false">IF(BN323&gt;=90, "Very Good", IF(BN323&gt;=80, "Good", IF(BN323&gt;=70, "Slightly Good", IF(BN323&gt;=60, "Average", IF(BN323&gt;=50, "Slightly Poor", IF(BN323&gt;=40, "Poor", "Very Poor"))))))</f>
        <v>#VALUE!</v>
      </c>
      <c r="BP323" s="2" t="e">
        <f aca="false">IF(AJ323&lt;=1000, -6.942*LN(AJ323)+107.59, IF(AND(AJ323&gt;1000, AJ323&lt;=5213),-36.304*LN(AJ323)+310.72, IF(AJ323&gt;5213, 10)))</f>
        <v>#VALUE!</v>
      </c>
      <c r="BQ323" s="2" t="e">
        <f aca="false">BF323^0.04*BG323^0.22*BH323^0.51*BI323^0.06*BP323^0.17</f>
        <v>#VALUE!</v>
      </c>
      <c r="BR323" s="0" t="e">
        <f aca="false">IF(BQ323&gt;=90, "Very Good", IF(BQ323&gt;=80, "Good", IF(BQ323&gt;=70, "Slightly Good", IF(BQ323&gt;=60, "Average", IF(BQ323&gt;=50, "Slightly Poor", IF(BQ323&gt;=40, "Poor", "Very Poor"))))))</f>
        <v>#VALUE!</v>
      </c>
      <c r="BT323" s="2" t="e">
        <f aca="false">9.81*LN(AH323)+30.6</f>
        <v>#VALUE!</v>
      </c>
      <c r="BU323" s="0" t="e">
        <f aca="false">IF(BT323&lt;30, "Clean water", IF(AND(BT323&gt;=30, BT323&lt;40), "Hypolimia", IF(AND(BT323&gt;=40,BT323&lt;50), "Mesotrophic", IF(AND(BT323&gt;=50, BT323&lt;70), "Eutrophic", IF(BT323&gt;70,"Hypertrophic")))))</f>
        <v>#VALUE!</v>
      </c>
      <c r="CM323" s="0" t="n">
        <f aca="false">IF(G323&gt;H323,1,0)</f>
        <v>0</v>
      </c>
      <c r="CO323" s="17" t="n">
        <f aca="false">14.652-0.41022*M323+0.007991*M323*M323-0.000077774*M323*M323*M323</f>
        <v>10.474610480566</v>
      </c>
      <c r="CP323" s="1" t="n">
        <f aca="false">F323/CO323*100</f>
        <v>91.6501861125175</v>
      </c>
    </row>
    <row r="324" customFormat="false" ht="12.5" hidden="false" customHeight="false" outlineLevel="0" collapsed="false">
      <c r="A324" s="0" t="n">
        <v>323</v>
      </c>
      <c r="B324" s="15" t="s">
        <v>87</v>
      </c>
      <c r="C324" s="16" t="s">
        <v>88</v>
      </c>
      <c r="D324" s="0" t="s">
        <v>151</v>
      </c>
      <c r="E324" s="0" t="n">
        <v>8</v>
      </c>
      <c r="F324" s="0" t="n">
        <v>7.7</v>
      </c>
      <c r="G324" s="0" t="n">
        <v>1.5</v>
      </c>
      <c r="H324" s="0" t="n">
        <v>5.4</v>
      </c>
      <c r="I324" s="0" t="n">
        <v>3.8</v>
      </c>
      <c r="J324" s="0" t="n">
        <v>5.751</v>
      </c>
      <c r="K324" s="0" t="n">
        <v>0.097</v>
      </c>
      <c r="L324" s="0" t="n">
        <v>2.7</v>
      </c>
      <c r="M324" s="0" t="n">
        <v>14.1</v>
      </c>
      <c r="N324" s="0" t="n">
        <v>0</v>
      </c>
      <c r="O324" s="0" t="n">
        <v>386</v>
      </c>
      <c r="P324" s="0" t="n">
        <v>120000</v>
      </c>
      <c r="AC324" s="0" t="n">
        <v>5.324</v>
      </c>
      <c r="AD324" s="0" t="n">
        <v>0.79</v>
      </c>
      <c r="AE324" s="0" t="n">
        <v>4.486</v>
      </c>
      <c r="AF324" s="0" t="n">
        <v>0.055</v>
      </c>
      <c r="AG324" s="0" t="n">
        <v>0.05</v>
      </c>
      <c r="AH324" s="0" t="n">
        <v>3.3</v>
      </c>
      <c r="AJ324" s="0" t="n">
        <v>4800</v>
      </c>
      <c r="BF324" s="0" t="n">
        <f aca="false">IF(E324&lt;11,-3.6797*E324^2+48.115*E324-53.83,280.92*EXP(-0.2027*E324))</f>
        <v>95.5892</v>
      </c>
      <c r="BG324" s="1" t="n">
        <f aca="false">32.208*LN(F324)+21.438</f>
        <v>87.1816243519112</v>
      </c>
      <c r="BH324" s="1" t="n">
        <f aca="false">IF(G324&lt;=2, -10*G324+100, 88.958*EXP(-0.0755*G324))</f>
        <v>85</v>
      </c>
      <c r="BI324" s="1" t="n">
        <f aca="false">IF(I324&lt;=100, 0.0053*(I324)^2-1.0332*I324+100.76, 122.82*EXP(-0.0092*I324))</f>
        <v>96.910372</v>
      </c>
      <c r="BJ324" s="0" t="n">
        <f aca="false">IF(P324&lt;=1000, -6.942*LN(P324)+107.59, -36.304*LN(P324)+310.72)</f>
        <v>-113.864247878127</v>
      </c>
      <c r="BK324" s="0" t="e">
        <f aca="false">BF324^0.04*BG324^0.22*BH324^0.51*BI324^0.06*BJ324^0.17</f>
        <v>#NUM!</v>
      </c>
      <c r="BL324" s="0" t="e">
        <f aca="false">IF(BK324&gt;=90, "Very Good", IF(BK324&gt;=80, "Good", IF(BK324&gt;=70, "Slightly Good", IF(BK324&gt;=60, "Average", IF(BK324&gt;=50, "Slightly Poor", IF(BK324&gt;=40, "Poor", "Very Poor"))))))</f>
        <v>#NUM!</v>
      </c>
      <c r="BM324" s="2" t="n">
        <f aca="false">IF(P324&lt;=1000, -6.942*LN(P324)+107.59, IF(AND(P324&gt;1000, P324&lt;=5213),-36.304*LN(P324)+310.72, IF(P324&gt;5213, 10)))</f>
        <v>10</v>
      </c>
      <c r="BN324" s="2" t="n">
        <f aca="false">BF324^0.04*BG324^0.22*BH324^0.51*BI324^0.06*BM324^0.17</f>
        <v>60.1583216263677</v>
      </c>
      <c r="BO324" s="3" t="str">
        <f aca="false">IF(BN324&gt;=90, "Very Good", IF(BN324&gt;=80, "Good", IF(BN324&gt;=70, "Slightly Good", IF(BN324&gt;=60, "Average", IF(BN324&gt;=50, "Slightly Poor", IF(BN324&gt;=40, "Poor", "Very Poor"))))))</f>
        <v>Average</v>
      </c>
      <c r="BP324" s="2" t="n">
        <f aca="false">IF(AJ324&lt;=1000, -6.942*LN(AJ324)+107.59, IF(AND(AJ324&gt;1000, AJ324&lt;=5213),-36.304*LN(AJ324)+310.72, IF(AJ324&gt;5213, 10)))</f>
        <v>2.99382006788824</v>
      </c>
      <c r="BQ324" s="2" t="n">
        <f aca="false">BF324^0.04*BG324^0.22*BH324^0.51*BI324^0.06*BP324^0.17</f>
        <v>49.0065443164863</v>
      </c>
      <c r="BR324" s="0" t="str">
        <f aca="false">IF(BQ324&gt;=90, "Very Good", IF(BQ324&gt;=80, "Good", IF(BQ324&gt;=70, "Slightly Good", IF(BQ324&gt;=60, "Average", IF(BQ324&gt;=50, "Slightly Poor", IF(BQ324&gt;=40, "Poor", "Very Poor"))))))</f>
        <v>Poor</v>
      </c>
      <c r="BT324" s="2" t="n">
        <f aca="false">9.81*LN(AH324)+30.6</f>
        <v>42.3123794157146</v>
      </c>
      <c r="BU324" s="0" t="str">
        <f aca="false">IF(BT324&lt;30, "Clean water", IF(AND(BT324&gt;=30, BT324&lt;40), "Hypolimia", IF(AND(BT324&gt;=40,BT324&lt;50), "Mesotrophic", IF(AND(BT324&gt;=50, BT324&lt;70), "Eutrophic", IF(BT324&gt;70,"Hypertrophic")))))</f>
        <v>Mesotrophic</v>
      </c>
      <c r="CM324" s="0" t="n">
        <f aca="false">IF(G324&gt;H324,1,0)</f>
        <v>0</v>
      </c>
      <c r="CO324" s="17" t="n">
        <f aca="false">14.652-0.41022*M324+0.007991*M324*M324-0.000077774*M324*M324*M324</f>
        <v>10.238570999946</v>
      </c>
      <c r="CP324" s="1" t="n">
        <f aca="false">F324/CO324*100</f>
        <v>75.2058075295919</v>
      </c>
    </row>
    <row r="325" customFormat="false" ht="12.5" hidden="false" customHeight="false" outlineLevel="0" collapsed="false">
      <c r="A325" s="0" t="n">
        <v>324</v>
      </c>
      <c r="B325" s="15" t="s">
        <v>89</v>
      </c>
      <c r="C325" s="16" t="s">
        <v>90</v>
      </c>
      <c r="D325" s="0" t="s">
        <v>151</v>
      </c>
      <c r="E325" s="0" t="n">
        <v>7.4</v>
      </c>
      <c r="F325" s="0" t="n">
        <v>5.7</v>
      </c>
      <c r="G325" s="0" t="n">
        <v>1.5</v>
      </c>
      <c r="H325" s="0" t="n">
        <v>2.6</v>
      </c>
      <c r="I325" s="0" t="n">
        <v>2</v>
      </c>
      <c r="J325" s="0" t="n">
        <v>2.748</v>
      </c>
      <c r="K325" s="0" t="n">
        <v>0.086</v>
      </c>
      <c r="L325" s="0" t="n">
        <v>2</v>
      </c>
      <c r="M325" s="0" t="n">
        <v>10.3</v>
      </c>
      <c r="N325" s="0" t="n">
        <v>0</v>
      </c>
      <c r="O325" s="0" t="n">
        <v>361</v>
      </c>
      <c r="P325" s="0" t="n">
        <v>23000</v>
      </c>
      <c r="AC325" s="0" t="n">
        <v>2.678</v>
      </c>
      <c r="AD325" s="0" t="n">
        <v>1</v>
      </c>
      <c r="AE325" s="0" t="n">
        <v>1.254</v>
      </c>
      <c r="AF325" s="0" t="n">
        <v>0.069</v>
      </c>
      <c r="AG325" s="0" t="n">
        <v>0.054</v>
      </c>
      <c r="AH325" s="0" t="n">
        <v>1.4</v>
      </c>
      <c r="AJ325" s="0" t="n">
        <v>2200</v>
      </c>
      <c r="BF325" s="0" t="n">
        <f aca="false">IF(E325&lt;11,-3.6797*E325^2+48.115*E325-53.83,280.92*EXP(-0.2027*E325))</f>
        <v>100.720628</v>
      </c>
      <c r="BG325" s="1" t="n">
        <f aca="false">32.208*LN(F325)+21.438</f>
        <v>77.494934559263</v>
      </c>
      <c r="BH325" s="1" t="n">
        <f aca="false">IF(G325&lt;=2, -10*G325+100, 88.958*EXP(-0.0755*G325))</f>
        <v>85</v>
      </c>
      <c r="BI325" s="1" t="n">
        <f aca="false">IF(I325&lt;=100, 0.0053*(I325)^2-1.0332*I325+100.76, 122.82*EXP(-0.0092*I325))</f>
        <v>98.7148</v>
      </c>
      <c r="BJ325" s="0" t="n">
        <f aca="false">IF(P325&lt;=1000, -6.942*LN(P325)+107.59, -36.304*LN(P325)+310.72)</f>
        <v>-53.8901296632594</v>
      </c>
      <c r="BK325" s="0" t="e">
        <f aca="false">BF325^0.04*BG325^0.22*BH325^0.51*BI325^0.06*BJ325^0.17</f>
        <v>#NUM!</v>
      </c>
      <c r="BL325" s="0" t="e">
        <f aca="false">IF(BK325&gt;=90, "Very Good", IF(BK325&gt;=80, "Good", IF(BK325&gt;=70, "Slightly Good", IF(BK325&gt;=60, "Average", IF(BK325&gt;=50, "Slightly Poor", IF(BK325&gt;=40, "Poor", "Very Poor"))))))</f>
        <v>#NUM!</v>
      </c>
      <c r="BM325" s="2" t="n">
        <f aca="false">IF(P325&lt;=1000, -6.942*LN(P325)+107.59, IF(AND(P325&gt;1000, P325&lt;=5213),-36.304*LN(P325)+310.72, IF(P325&gt;5213, 10)))</f>
        <v>10</v>
      </c>
      <c r="BN325" s="2" t="n">
        <f aca="false">BF325^0.04*BG325^0.22*BH325^0.51*BI325^0.06*BM325^0.17</f>
        <v>58.8073290531264</v>
      </c>
      <c r="BO325" s="3" t="str">
        <f aca="false">IF(BN325&gt;=90, "Very Good", IF(BN325&gt;=80, "Good", IF(BN325&gt;=70, "Slightly Good", IF(BN325&gt;=60, "Average", IF(BN325&gt;=50, "Slightly Poor", IF(BN325&gt;=40, "Poor", "Very Poor"))))))</f>
        <v>Slightly Poor</v>
      </c>
      <c r="BP325" s="2" t="n">
        <f aca="false">IF(AJ325&lt;=1000, -6.942*LN(AJ325)+107.59, IF(AND(AJ325&gt;1000, AJ325&lt;=5213),-36.304*LN(AJ325)+310.72, IF(AJ325&gt;5213, 10)))</f>
        <v>31.316696341168</v>
      </c>
      <c r="BQ325" s="2" t="n">
        <f aca="false">BF325^0.04*BG325^0.22*BH325^0.51*BI325^0.06*BP325^0.17</f>
        <v>71.4024912716723</v>
      </c>
      <c r="BR325" s="0" t="str">
        <f aca="false">IF(BQ325&gt;=90, "Very Good", IF(BQ325&gt;=80, "Good", IF(BQ325&gt;=70, "Slightly Good", IF(BQ325&gt;=60, "Average", IF(BQ325&gt;=50, "Slightly Poor", IF(BQ325&gt;=40, "Poor", "Very Poor"))))))</f>
        <v>Slightly Good</v>
      </c>
      <c r="BT325" s="2" t="n">
        <f aca="false">9.81*LN(AH325)+30.6</f>
        <v>33.9007926412541</v>
      </c>
      <c r="BU325" s="0" t="str">
        <f aca="false">IF(BT325&lt;30, "Clean water", IF(AND(BT325&gt;=30, BT325&lt;40), "Hypolimia", IF(AND(BT325&gt;=40,BT325&lt;50), "Mesotrophic", IF(AND(BT325&gt;=50, BT325&lt;70), "Eutrophic", IF(BT325&gt;70,"Hypertrophic")))))</f>
        <v>Hypolimia</v>
      </c>
      <c r="CM325" s="0" t="n">
        <f aca="false">IF(G325&gt;H325,1,0)</f>
        <v>0</v>
      </c>
      <c r="CO325" s="17" t="n">
        <f aca="false">14.652-0.41022*M325+0.007991*M325*M325-0.000077774*M325*M325*M325</f>
        <v>11.189513440302</v>
      </c>
      <c r="CP325" s="1" t="n">
        <f aca="false">F325/CO325*100</f>
        <v>50.9405527810525</v>
      </c>
    </row>
    <row r="326" customFormat="false" ht="12.5" hidden="false" customHeight="false" outlineLevel="0" collapsed="false">
      <c r="A326" s="0" t="n">
        <v>325</v>
      </c>
      <c r="B326" s="15" t="s">
        <v>91</v>
      </c>
      <c r="C326" s="16" t="s">
        <v>92</v>
      </c>
      <c r="D326" s="0" t="s">
        <v>151</v>
      </c>
      <c r="E326" s="0" t="n">
        <v>7.5</v>
      </c>
      <c r="F326" s="0" t="n">
        <v>12.5</v>
      </c>
      <c r="G326" s="0" t="n">
        <v>1</v>
      </c>
      <c r="H326" s="0" t="n">
        <v>1.1</v>
      </c>
      <c r="I326" s="0" t="n">
        <v>0.9</v>
      </c>
      <c r="J326" s="0" t="n">
        <v>5.195</v>
      </c>
      <c r="K326" s="0" t="n">
        <v>0.045</v>
      </c>
      <c r="L326" s="0" t="n">
        <v>0.8</v>
      </c>
      <c r="M326" s="0" t="n">
        <v>11.4</v>
      </c>
      <c r="N326" s="0" t="n">
        <v>0</v>
      </c>
      <c r="O326" s="0" t="n">
        <v>488</v>
      </c>
      <c r="P326" s="0" t="n">
        <v>19000</v>
      </c>
      <c r="AC326" s="0" t="n">
        <v>5.121</v>
      </c>
      <c r="AD326" s="0" t="n">
        <v>0.051</v>
      </c>
      <c r="AE326" s="0" t="n">
        <v>4.686</v>
      </c>
      <c r="AF326" s="0" t="n">
        <v>0.04</v>
      </c>
      <c r="AG326" s="0" t="n">
        <v>0.009</v>
      </c>
      <c r="AH326" s="0" t="n">
        <v>1</v>
      </c>
      <c r="AJ326" s="0" t="n">
        <v>140</v>
      </c>
      <c r="BF326" s="0" t="n">
        <f aca="false">IF(E326&lt;11,-3.6797*E326^2+48.115*E326-53.83,280.92*EXP(-0.2027*E326))</f>
        <v>100.049375</v>
      </c>
      <c r="BG326" s="1" t="n">
        <f aca="false">32.208*LN(F326)+21.438</f>
        <v>102.78666817588</v>
      </c>
      <c r="BH326" s="1" t="n">
        <f aca="false">IF(G326&lt;=2, -10*G326+100, 88.958*EXP(-0.0755*G326))</f>
        <v>90</v>
      </c>
      <c r="BI326" s="1" t="n">
        <f aca="false">IF(I326&lt;=100, 0.0053*(I326)^2-1.0332*I326+100.76, 122.82*EXP(-0.0092*I326))</f>
        <v>99.834413</v>
      </c>
      <c r="BJ326" s="0" t="n">
        <f aca="false">IF(P326&lt;=1000, -6.942*LN(P326)+107.59, -36.304*LN(P326)+310.72)</f>
        <v>-46.9540603478259</v>
      </c>
      <c r="BK326" s="0" t="e">
        <f aca="false">BF326^0.04*BG326^0.22*BH326^0.51*BI326^0.06*BJ326^0.17</f>
        <v>#NUM!</v>
      </c>
      <c r="BL326" s="0" t="e">
        <f aca="false">IF(BK326&gt;=90, "Very Good", IF(BK326&gt;=80, "Good", IF(BK326&gt;=70, "Slightly Good", IF(BK326&gt;=60, "Average", IF(BK326&gt;=50, "Slightly Poor", IF(BK326&gt;=40, "Poor", "Very Poor"))))))</f>
        <v>#NUM!</v>
      </c>
      <c r="BM326" s="2" t="n">
        <f aca="false">IF(P326&lt;=1000, -6.942*LN(P326)+107.59, IF(AND(P326&gt;1000, P326&lt;=5213),-36.304*LN(P326)+310.72, IF(P326&gt;5213, 10)))</f>
        <v>10</v>
      </c>
      <c r="BN326" s="2" t="n">
        <f aca="false">BF326^0.04*BG326^0.22*BH326^0.51*BI326^0.06*BM326^0.17</f>
        <v>64.4547850836823</v>
      </c>
      <c r="BO326" s="3" t="str">
        <f aca="false">IF(BN326&gt;=90, "Very Good", IF(BN326&gt;=80, "Good", IF(BN326&gt;=70, "Slightly Good", IF(BN326&gt;=60, "Average", IF(BN326&gt;=50, "Slightly Poor", IF(BN326&gt;=40, "Poor", "Very Poor"))))))</f>
        <v>Average</v>
      </c>
      <c r="BP326" s="2" t="n">
        <f aca="false">IF(AJ326&lt;=1000, -6.942*LN(AJ326)+107.59, IF(AND(AJ326&gt;1000, AJ326&lt;=5213),-36.304*LN(AJ326)+310.72, IF(AJ326&gt;5213, 10)))</f>
        <v>73.2851183022462</v>
      </c>
      <c r="BQ326" s="2" t="n">
        <f aca="false">BF326^0.04*BG326^0.22*BH326^0.51*BI326^0.06*BP326^0.17</f>
        <v>90.4290252425721</v>
      </c>
      <c r="BR326" s="0" t="str">
        <f aca="false">IF(BQ326&gt;=90, "Very Good", IF(BQ326&gt;=80, "Good", IF(BQ326&gt;=70, "Slightly Good", IF(BQ326&gt;=60, "Average", IF(BQ326&gt;=50, "Slightly Poor", IF(BQ326&gt;=40, "Poor", "Very Poor"))))))</f>
        <v>Very Good</v>
      </c>
      <c r="BT326" s="2" t="n">
        <f aca="false">9.81*LN(AH326)+30.6</f>
        <v>30.6</v>
      </c>
      <c r="BU326" s="0" t="str">
        <f aca="false">IF(BT326&lt;30, "Clean water", IF(AND(BT326&gt;=30, BT326&lt;40), "Hypolimia", IF(AND(BT326&gt;=40,BT326&lt;50), "Mesotrophic", IF(AND(BT326&gt;=50, BT326&lt;70), "Eutrophic", IF(BT326&gt;70,"Hypertrophic")))))</f>
        <v>Hypolimia</v>
      </c>
      <c r="CM326" s="0" t="n">
        <f aca="false">IF(G326&gt;H326,1,0)</f>
        <v>0</v>
      </c>
      <c r="CO326" s="17" t="n">
        <f aca="false">14.652-0.41022*M326+0.007991*M326*M326-0.000077774*M326*M326*M326</f>
        <v>10.898776756944</v>
      </c>
      <c r="CP326" s="1" t="n">
        <f aca="false">F326/CO326*100</f>
        <v>114.691770267116</v>
      </c>
    </row>
    <row r="327" customFormat="false" ht="12.5" hidden="false" customHeight="false" outlineLevel="0" collapsed="false">
      <c r="A327" s="0" t="n">
        <v>326</v>
      </c>
      <c r="B327" s="15" t="s">
        <v>137</v>
      </c>
      <c r="C327" s="16" t="s">
        <v>138</v>
      </c>
      <c r="D327" s="0" t="s">
        <v>151</v>
      </c>
      <c r="E327" s="0" t="n">
        <v>7.8</v>
      </c>
      <c r="F327" s="0" t="n">
        <v>10.1</v>
      </c>
      <c r="G327" s="0" t="n">
        <v>1.8</v>
      </c>
      <c r="H327" s="0" t="n">
        <v>8.4</v>
      </c>
      <c r="I327" s="0" t="n">
        <v>2.9</v>
      </c>
      <c r="J327" s="0" t="n">
        <v>8.247</v>
      </c>
      <c r="K327" s="0" t="n">
        <v>0.188</v>
      </c>
      <c r="L327" s="0" t="n">
        <v>6.3</v>
      </c>
      <c r="M327" s="0" t="n">
        <v>15.7</v>
      </c>
      <c r="O327" s="0" t="n">
        <v>710</v>
      </c>
      <c r="BD327" s="0" t="n">
        <v>3.714</v>
      </c>
      <c r="BF327" s="0" t="n">
        <f aca="false">IF(E327&lt;11,-3.6797*E327^2+48.115*E327-53.83,280.92*EXP(-0.2027*E327))</f>
        <v>97.5940520000001</v>
      </c>
      <c r="BG327" s="1" t="n">
        <f aca="false">32.208*LN(F327)+21.438</f>
        <v>95.9201409312711</v>
      </c>
      <c r="BH327" s="1" t="n">
        <f aca="false">IF(G327&lt;=2, -10*G327+100, 88.958*EXP(-0.0755*G327))</f>
        <v>82</v>
      </c>
      <c r="BI327" s="1" t="n">
        <f aca="false">IF(I327&lt;=100, 0.0053*(I327)^2-1.0332*I327+100.76, 122.82*EXP(-0.0092*I327))</f>
        <v>97.808293</v>
      </c>
      <c r="BJ327" s="0" t="e">
        <f aca="false">IF(P327&lt;=1000, -6.942*LN(P327)+107.59, -36.304*LN(P327)+310.72)</f>
        <v>#VALUE!</v>
      </c>
      <c r="BK327" s="0" t="e">
        <f aca="false">BF327^0.04*BG327^0.22*BH327^0.51*BI327^0.06*BJ327^0.17</f>
        <v>#VALUE!</v>
      </c>
      <c r="BL327" s="0" t="e">
        <f aca="false">IF(BK327&gt;=90, "Very Good", IF(BK327&gt;=80, "Good", IF(BK327&gt;=70, "Slightly Good", IF(BK327&gt;=60, "Average", IF(BK327&gt;=50, "Slightly Poor", IF(BK327&gt;=40, "Poor", "Very Poor"))))))</f>
        <v>#VALUE!</v>
      </c>
      <c r="BM327" s="2" t="e">
        <f aca="false">IF(P327&lt;=1000, -6.942*LN(P327)+107.59, IF(AND(P327&gt;1000, P327&lt;=5213),-36.304*LN(P327)+310.72, IF(P327&gt;5213, 10)))</f>
        <v>#VALUE!</v>
      </c>
      <c r="BN327" s="2" t="e">
        <f aca="false">BF327^0.04*BG327^0.22*BH327^0.51*BI327^0.06*BM327^0.17</f>
        <v>#VALUE!</v>
      </c>
      <c r="BO327" s="3" t="e">
        <f aca="false">IF(BN327&gt;=90, "Very Good", IF(BN327&gt;=80, "Good", IF(BN327&gt;=70, "Slightly Good", IF(BN327&gt;=60, "Average", IF(BN327&gt;=50, "Slightly Poor", IF(BN327&gt;=40, "Poor", "Very Poor"))))))</f>
        <v>#VALUE!</v>
      </c>
      <c r="BP327" s="2" t="e">
        <f aca="false">IF(AJ327&lt;=1000, -6.942*LN(AJ327)+107.59, IF(AND(AJ327&gt;1000, AJ327&lt;=5213),-36.304*LN(AJ327)+310.72, IF(AJ327&gt;5213, 10)))</f>
        <v>#VALUE!</v>
      </c>
      <c r="BQ327" s="2" t="e">
        <f aca="false">BF327^0.04*BG327^0.22*BH327^0.51*BI327^0.06*BP327^0.17</f>
        <v>#VALUE!</v>
      </c>
      <c r="BR327" s="0" t="e">
        <f aca="false">IF(BQ327&gt;=90, "Very Good", IF(BQ327&gt;=80, "Good", IF(BQ327&gt;=70, "Slightly Good", IF(BQ327&gt;=60, "Average", IF(BQ327&gt;=50, "Slightly Poor", IF(BQ327&gt;=40, "Poor", "Very Poor"))))))</f>
        <v>#VALUE!</v>
      </c>
      <c r="BT327" s="2" t="e">
        <f aca="false">9.81*LN(AH327)+30.6</f>
        <v>#VALUE!</v>
      </c>
      <c r="BU327" s="0" t="e">
        <f aca="false">IF(BT327&lt;30, "Clean water", IF(AND(BT327&gt;=30, BT327&lt;40), "Hypolimia", IF(AND(BT327&gt;=40,BT327&lt;50), "Mesotrophic", IF(AND(BT327&gt;=50, BT327&lt;70), "Eutrophic", IF(BT327&gt;70,"Hypertrophic")))))</f>
        <v>#VALUE!</v>
      </c>
      <c r="CM327" s="0" t="n">
        <f aca="false">IF(G327&gt;H327,1,0)</f>
        <v>0</v>
      </c>
      <c r="CO327" s="17" t="n">
        <f aca="false">14.652-0.41022*M327+0.007991*M327*M327-0.000077774*M327*M327*M327</f>
        <v>9.880270531818</v>
      </c>
      <c r="CP327" s="1" t="n">
        <f aca="false">F327/CO327*100</f>
        <v>102.223921576584</v>
      </c>
    </row>
    <row r="328" customFormat="false" ht="12.5" hidden="false" customHeight="false" outlineLevel="0" collapsed="false">
      <c r="A328" s="0" t="n">
        <v>327</v>
      </c>
      <c r="B328" s="15" t="s">
        <v>93</v>
      </c>
      <c r="C328" s="16" t="s">
        <v>94</v>
      </c>
      <c r="D328" s="0" t="s">
        <v>151</v>
      </c>
      <c r="E328" s="0" t="n">
        <v>8.1</v>
      </c>
      <c r="F328" s="0" t="n">
        <v>11</v>
      </c>
      <c r="G328" s="0" t="n">
        <v>1.4</v>
      </c>
      <c r="H328" s="0" t="n">
        <v>6.8</v>
      </c>
      <c r="I328" s="0" t="n">
        <v>7.4</v>
      </c>
      <c r="J328" s="0" t="n">
        <v>10.518</v>
      </c>
      <c r="K328" s="0" t="n">
        <v>0.188</v>
      </c>
      <c r="L328" s="0" t="n">
        <v>5.8</v>
      </c>
      <c r="M328" s="0" t="n">
        <v>12.7</v>
      </c>
      <c r="N328" s="0" t="n">
        <v>0</v>
      </c>
      <c r="O328" s="0" t="n">
        <v>747</v>
      </c>
      <c r="P328" s="0" t="n">
        <v>11000</v>
      </c>
      <c r="AC328" s="0" t="n">
        <v>10.375</v>
      </c>
      <c r="AD328" s="0" t="n">
        <v>0.321</v>
      </c>
      <c r="AE328" s="0" t="n">
        <v>8.401</v>
      </c>
      <c r="AF328" s="0" t="n">
        <v>0.136</v>
      </c>
      <c r="AG328" s="0" t="n">
        <v>0.115</v>
      </c>
      <c r="AH328" s="0" t="n">
        <v>5.8</v>
      </c>
      <c r="AJ328" s="0" t="n">
        <v>4300</v>
      </c>
      <c r="BD328" s="0" t="n">
        <v>3.147</v>
      </c>
      <c r="BF328" s="0" t="n">
        <f aca="false">IF(E328&lt;11,-3.6797*E328^2+48.115*E328-53.83,280.92*EXP(-0.2027*E328))</f>
        <v>94.476383</v>
      </c>
      <c r="BG328" s="1" t="n">
        <f aca="false">32.208*LN(F328)+21.438</f>
        <v>98.6694109462899</v>
      </c>
      <c r="BH328" s="1" t="n">
        <f aca="false">IF(G328&lt;=2, -10*G328+100, 88.958*EXP(-0.0755*G328))</f>
        <v>86</v>
      </c>
      <c r="BI328" s="1" t="n">
        <f aca="false">IF(I328&lt;=100, 0.0053*(I328)^2-1.0332*I328+100.76, 122.82*EXP(-0.0092*I328))</f>
        <v>93.404548</v>
      </c>
      <c r="BJ328" s="0" t="n">
        <f aca="false">IF(P328&lt;=1000, -6.942*LN(P328)+107.59, -36.304*LN(P328)+310.72)</f>
        <v>-27.1123376318395</v>
      </c>
      <c r="BK328" s="0" t="e">
        <f aca="false">BF328^0.04*BG328^0.22*BH328^0.51*BI328^0.06*BJ328^0.17</f>
        <v>#NUM!</v>
      </c>
      <c r="BL328" s="0" t="e">
        <f aca="false">IF(BK328&gt;=90, "Very Good", IF(BK328&gt;=80, "Good", IF(BK328&gt;=70, "Slightly Good", IF(BK328&gt;=60, "Average", IF(BK328&gt;=50, "Slightly Poor", IF(BK328&gt;=40, "Poor", "Very Poor"))))))</f>
        <v>#NUM!</v>
      </c>
      <c r="BM328" s="2" t="n">
        <f aca="false">IF(P328&lt;=1000, -6.942*LN(P328)+107.59, IF(AND(P328&gt;1000, P328&lt;=5213),-36.304*LN(P328)+310.72, IF(P328&gt;5213, 10)))</f>
        <v>10</v>
      </c>
      <c r="BN328" s="2" t="n">
        <f aca="false">BF328^0.04*BG328^0.22*BH328^0.51*BI328^0.06*BM328^0.17</f>
        <v>62.022515977565</v>
      </c>
      <c r="BO328" s="3" t="str">
        <f aca="false">IF(BN328&gt;=90, "Very Good", IF(BN328&gt;=80, "Good", IF(BN328&gt;=70, "Slightly Good", IF(BN328&gt;=60, "Average", IF(BN328&gt;=50, "Slightly Poor", IF(BN328&gt;=40, "Poor", "Very Poor"))))))</f>
        <v>Average</v>
      </c>
      <c r="BP328" s="2" t="n">
        <f aca="false">IF(AJ328&lt;=1000, -6.942*LN(AJ328)+107.59, IF(AND(AJ328&gt;1000, AJ328&lt;=5213),-36.304*LN(AJ328)+310.72, IF(AJ328&gt;5213, 10)))</f>
        <v>6.98729256774925</v>
      </c>
      <c r="BQ328" s="2" t="n">
        <f aca="false">BF328^0.04*BG328^0.22*BH328^0.51*BI328^0.06*BP328^0.17</f>
        <v>58.3555138290038</v>
      </c>
      <c r="BR328" s="0" t="str">
        <f aca="false">IF(BQ328&gt;=90, "Very Good", IF(BQ328&gt;=80, "Good", IF(BQ328&gt;=70, "Slightly Good", IF(BQ328&gt;=60, "Average", IF(BQ328&gt;=50, "Slightly Poor", IF(BQ328&gt;=40, "Poor", "Very Poor"))))))</f>
        <v>Slightly Poor</v>
      </c>
      <c r="BT328" s="2" t="n">
        <f aca="false">9.81*LN(AH328)+30.6</f>
        <v>47.8445861711888</v>
      </c>
      <c r="BU328" s="0" t="str">
        <f aca="false">IF(BT328&lt;30, "Clean water", IF(AND(BT328&gt;=30, BT328&lt;40), "Hypolimia", IF(AND(BT328&gt;=40,BT328&lt;50), "Mesotrophic", IF(AND(BT328&gt;=50, BT328&lt;70), "Eutrophic", IF(BT328&gt;70,"Hypertrophic")))))</f>
        <v>Mesotrophic</v>
      </c>
      <c r="CM328" s="0" t="n">
        <f aca="false">IF(G328&gt;H328,1,0)</f>
        <v>0</v>
      </c>
      <c r="CO328" s="17" t="n">
        <f aca="false">14.652-0.41022*M328+0.007991*M328*M328-0.000077774*M328*M328*M328</f>
        <v>10.571763450558</v>
      </c>
      <c r="CP328" s="1" t="n">
        <f aca="false">F328/CO328*100</f>
        <v>104.050757959585</v>
      </c>
    </row>
    <row r="329" customFormat="false" ht="12.5" hidden="false" customHeight="false" outlineLevel="0" collapsed="false">
      <c r="A329" s="0" t="n">
        <v>328</v>
      </c>
      <c r="B329" s="15" t="s">
        <v>95</v>
      </c>
      <c r="C329" s="16" t="s">
        <v>96</v>
      </c>
      <c r="D329" s="0" t="s">
        <v>151</v>
      </c>
      <c r="E329" s="0" t="n">
        <v>7.5</v>
      </c>
      <c r="F329" s="0" t="n">
        <v>10.1</v>
      </c>
      <c r="G329" s="0" t="n">
        <v>1.3</v>
      </c>
      <c r="H329" s="0" t="n">
        <v>4.8</v>
      </c>
      <c r="I329" s="0" t="n">
        <v>3.2</v>
      </c>
      <c r="J329" s="0" t="n">
        <v>7.153</v>
      </c>
      <c r="K329" s="0" t="n">
        <v>0.11</v>
      </c>
      <c r="L329" s="0" t="n">
        <v>4</v>
      </c>
      <c r="M329" s="0" t="n">
        <v>10</v>
      </c>
      <c r="N329" s="0" t="n">
        <v>0</v>
      </c>
      <c r="O329" s="0" t="n">
        <v>697</v>
      </c>
      <c r="P329" s="0" t="n">
        <v>40000</v>
      </c>
      <c r="AC329" s="0" t="n">
        <v>7.114</v>
      </c>
      <c r="AD329" s="0" t="n">
        <v>0.152</v>
      </c>
      <c r="AE329" s="0" t="n">
        <v>6.1</v>
      </c>
      <c r="AF329" s="0" t="n">
        <v>0.093</v>
      </c>
      <c r="AG329" s="0" t="n">
        <v>0.079</v>
      </c>
      <c r="AH329" s="0" t="n">
        <v>2</v>
      </c>
      <c r="AJ329" s="0" t="n">
        <v>900</v>
      </c>
      <c r="BF329" s="0" t="n">
        <f aca="false">IF(E329&lt;11,-3.6797*E329^2+48.115*E329-53.83,280.92*EXP(-0.2027*E329))</f>
        <v>100.049375</v>
      </c>
      <c r="BG329" s="1" t="n">
        <f aca="false">32.208*LN(F329)+21.438</f>
        <v>95.9201409312711</v>
      </c>
      <c r="BH329" s="1" t="n">
        <f aca="false">IF(G329&lt;=2, -10*G329+100, 88.958*EXP(-0.0755*G329))</f>
        <v>87</v>
      </c>
      <c r="BI329" s="1" t="n">
        <f aca="false">IF(I329&lt;=100, 0.0053*(I329)^2-1.0332*I329+100.76, 122.82*EXP(-0.0092*I329))</f>
        <v>97.508032</v>
      </c>
      <c r="BJ329" s="0" t="n">
        <f aca="false">IF(P329&lt;=1000, -6.942*LN(P329)+107.59, -36.304*LN(P329)+310.72)</f>
        <v>-73.9802273503198</v>
      </c>
      <c r="BK329" s="0" t="e">
        <f aca="false">BF329^0.04*BG329^0.22*BH329^0.51*BI329^0.06*BJ329^0.17</f>
        <v>#NUM!</v>
      </c>
      <c r="BL329" s="0" t="e">
        <f aca="false">IF(BK329&gt;=90, "Very Good", IF(BK329&gt;=80, "Good", IF(BK329&gt;=70, "Slightly Good", IF(BK329&gt;=60, "Average", IF(BK329&gt;=50, "Slightly Poor", IF(BK329&gt;=40, "Poor", "Very Poor"))))))</f>
        <v>#NUM!</v>
      </c>
      <c r="BM329" s="2" t="n">
        <f aca="false">IF(P329&lt;=1000, -6.942*LN(P329)+107.59, IF(AND(P329&gt;1000, P329&lt;=5213),-36.304*LN(P329)+310.72, IF(P329&gt;5213, 10)))</f>
        <v>10</v>
      </c>
      <c r="BN329" s="2" t="n">
        <f aca="false">BF329^0.04*BG329^0.22*BH329^0.51*BI329^0.06*BM329^0.17</f>
        <v>62.3054411417765</v>
      </c>
      <c r="BO329" s="3" t="str">
        <f aca="false">IF(BN329&gt;=90, "Very Good", IF(BN329&gt;=80, "Good", IF(BN329&gt;=70, "Slightly Good", IF(BN329&gt;=60, "Average", IF(BN329&gt;=50, "Slightly Poor", IF(BN329&gt;=40, "Poor", "Very Poor"))))))</f>
        <v>Average</v>
      </c>
      <c r="BP329" s="2" t="n">
        <f aca="false">IF(AJ329&lt;=1000, -6.942*LN(AJ329)+107.59, IF(AND(AJ329&gt;1000, AJ329&lt;=5213),-36.304*LN(AJ329)+310.72, IF(AJ329&gt;5213, 10)))</f>
        <v>60.3677755530026</v>
      </c>
      <c r="BQ329" s="2" t="n">
        <f aca="false">BF329^0.04*BG329^0.22*BH329^0.51*BI329^0.06*BP329^0.17</f>
        <v>84.57906011552</v>
      </c>
      <c r="BR329" s="0" t="str">
        <f aca="false">IF(BQ329&gt;=90, "Very Good", IF(BQ329&gt;=80, "Good", IF(BQ329&gt;=70, "Slightly Good", IF(BQ329&gt;=60, "Average", IF(BQ329&gt;=50, "Slightly Poor", IF(BQ329&gt;=40, "Poor", "Very Poor"))))))</f>
        <v>Good</v>
      </c>
      <c r="BT329" s="2" t="n">
        <f aca="false">9.81*LN(AH329)+30.6</f>
        <v>37.3997738412931</v>
      </c>
      <c r="BU329" s="0" t="str">
        <f aca="false">IF(BT329&lt;30, "Clean water", IF(AND(BT329&gt;=30, BT329&lt;40), "Hypolimia", IF(AND(BT329&gt;=40,BT329&lt;50), "Mesotrophic", IF(AND(BT329&gt;=50, BT329&lt;70), "Eutrophic", IF(BT329&gt;70,"Hypertrophic")))))</f>
        <v>Hypolimia</v>
      </c>
      <c r="CM329" s="0" t="n">
        <f aca="false">IF(G329&gt;H329,1,0)</f>
        <v>0</v>
      </c>
      <c r="CO329" s="17" t="n">
        <f aca="false">14.652-0.41022*M329+0.007991*M329*M329-0.000077774*M329*M329*M329</f>
        <v>11.271126</v>
      </c>
      <c r="CP329" s="1" t="n">
        <f aca="false">F329/CO329*100</f>
        <v>89.6095030789293</v>
      </c>
    </row>
    <row r="330" customFormat="false" ht="12.5" hidden="false" customHeight="false" outlineLevel="0" collapsed="false">
      <c r="A330" s="0" t="n">
        <v>329</v>
      </c>
      <c r="B330" s="15" t="s">
        <v>97</v>
      </c>
      <c r="C330" s="16" t="s">
        <v>98</v>
      </c>
      <c r="D330" s="0" t="s">
        <v>151</v>
      </c>
      <c r="E330" s="0" t="n">
        <v>7.8</v>
      </c>
      <c r="F330" s="0" t="n">
        <v>11.4</v>
      </c>
      <c r="G330" s="0" t="n">
        <v>1.3</v>
      </c>
      <c r="H330" s="0" t="n">
        <v>4.7</v>
      </c>
      <c r="I330" s="0" t="n">
        <v>6.4</v>
      </c>
      <c r="J330" s="0" t="n">
        <v>2.267</v>
      </c>
      <c r="K330" s="0" t="n">
        <v>0.027</v>
      </c>
      <c r="L330" s="0" t="n">
        <v>2.5</v>
      </c>
      <c r="M330" s="0" t="n">
        <v>12.6</v>
      </c>
      <c r="N330" s="0" t="n">
        <v>0</v>
      </c>
      <c r="O330" s="0" t="n">
        <v>263</v>
      </c>
      <c r="P330" s="0" t="n">
        <v>1700</v>
      </c>
      <c r="AC330" s="0" t="n">
        <v>2.224</v>
      </c>
      <c r="AD330" s="0" t="n">
        <v>0.047</v>
      </c>
      <c r="AE330" s="0" t="n">
        <v>1.979</v>
      </c>
      <c r="AF330" s="0" t="n">
        <v>0.012</v>
      </c>
      <c r="AG330" s="0" t="n">
        <v>0.001</v>
      </c>
      <c r="AH330" s="0" t="n">
        <v>17.2</v>
      </c>
      <c r="AJ330" s="0" t="n">
        <v>40</v>
      </c>
      <c r="BF330" s="0" t="n">
        <f aca="false">IF(E330&lt;11,-3.6797*E330^2+48.115*E330-53.83,280.92*EXP(-0.2027*E330))</f>
        <v>97.5940520000001</v>
      </c>
      <c r="BG330" s="1" t="n">
        <f aca="false">32.208*LN(F330)+21.438</f>
        <v>99.8198189507377</v>
      </c>
      <c r="BH330" s="1" t="n">
        <f aca="false">IF(G330&lt;=2, -10*G330+100, 88.958*EXP(-0.0755*G330))</f>
        <v>87</v>
      </c>
      <c r="BI330" s="1" t="n">
        <f aca="false">IF(I330&lt;=100, 0.0053*(I330)^2-1.0332*I330+100.76, 122.82*EXP(-0.0092*I330))</f>
        <v>94.364608</v>
      </c>
      <c r="BJ330" s="0" t="n">
        <f aca="false">IF(P330&lt;=1000, -6.942*LN(P330)+107.59, -36.304*LN(P330)+310.72)</f>
        <v>40.6769243252715</v>
      </c>
      <c r="BK330" s="0" t="n">
        <f aca="false">BF330^0.04*BG330^0.22*BH330^0.51*BI330^0.06*BJ330^0.17</f>
        <v>79.5494480446991</v>
      </c>
      <c r="BL330" s="0" t="str">
        <f aca="false">IF(BK330&gt;=90, "Very Good", IF(BK330&gt;=80, "Good", IF(BK330&gt;=70, "Slightly Good", IF(BK330&gt;=60, "Average", IF(BK330&gt;=50, "Slightly Poor", IF(BK330&gt;=40, "Poor", "Very Poor"))))))</f>
        <v>Slightly Good</v>
      </c>
      <c r="BM330" s="2" t="n">
        <f aca="false">IF(P330&lt;=1000, -6.942*LN(P330)+107.59, IF(AND(P330&gt;1000, P330&lt;=5213),-36.304*LN(P330)+310.72, IF(P330&gt;5213, 10)))</f>
        <v>40.6769243252715</v>
      </c>
      <c r="BN330" s="2" t="n">
        <f aca="false">BF330^0.04*BG330^0.22*BH330^0.51*BI330^0.06*BM330^0.17</f>
        <v>79.5494480446991</v>
      </c>
      <c r="BO330" s="3" t="str">
        <f aca="false">IF(BN330&gt;=90, "Very Good", IF(BN330&gt;=80, "Good", IF(BN330&gt;=70, "Slightly Good", IF(BN330&gt;=60, "Average", IF(BN330&gt;=50, "Slightly Poor", IF(BN330&gt;=40, "Poor", "Very Poor"))))))</f>
        <v>Slightly Good</v>
      </c>
      <c r="BP330" s="2" t="n">
        <f aca="false">IF(AJ330&lt;=1000, -6.942*LN(AJ330)+107.59, IF(AND(AJ330&gt;1000, AJ330&lt;=5213),-36.304*LN(AJ330)+310.72, IF(AJ330&gt;5213, 10)))</f>
        <v>81.981798829541</v>
      </c>
      <c r="BQ330" s="2" t="n">
        <f aca="false">BF330^0.04*BG330^0.22*BH330^0.51*BI330^0.06*BP330^0.17</f>
        <v>89.6148449499186</v>
      </c>
      <c r="BR330" s="0" t="str">
        <f aca="false">IF(BQ330&gt;=90, "Very Good", IF(BQ330&gt;=80, "Good", IF(BQ330&gt;=70, "Slightly Good", IF(BQ330&gt;=60, "Average", IF(BQ330&gt;=50, "Slightly Poor", IF(BQ330&gt;=40, "Poor", "Very Poor"))))))</f>
        <v>Good</v>
      </c>
      <c r="BT330" s="2" t="n">
        <f aca="false">9.81*LN(AH330)+30.6</f>
        <v>58.5085610552684</v>
      </c>
      <c r="BU330" s="0" t="str">
        <f aca="false">IF(BT330&lt;30, "Clean water", IF(AND(BT330&gt;=30, BT330&lt;40), "Hypolimia", IF(AND(BT330&gt;=40,BT330&lt;50), "Mesotrophic", IF(AND(BT330&gt;=50, BT330&lt;70), "Eutrophic", IF(BT330&gt;70,"Hypertrophic")))))</f>
        <v>Eutrophic</v>
      </c>
      <c r="CM330" s="0" t="n">
        <f aca="false">IF(G330&gt;H330,1,0)</f>
        <v>0</v>
      </c>
      <c r="CO330" s="17" t="n">
        <f aca="false">14.652-0.41022*M330+0.007991*M330*M330-0.000077774*M330*M330*M330</f>
        <v>10.596301916976</v>
      </c>
      <c r="CP330" s="1" t="n">
        <f aca="false">F330/CO330*100</f>
        <v>107.584703506196</v>
      </c>
    </row>
    <row r="331" customFormat="false" ht="12.5" hidden="false" customHeight="false" outlineLevel="0" collapsed="false">
      <c r="A331" s="0" t="n">
        <v>330</v>
      </c>
      <c r="B331" s="15" t="s">
        <v>99</v>
      </c>
      <c r="C331" s="16" t="s">
        <v>100</v>
      </c>
      <c r="D331" s="0" t="s">
        <v>151</v>
      </c>
      <c r="E331" s="0" t="n">
        <v>8.2</v>
      </c>
      <c r="F331" s="0" t="n">
        <v>11.4</v>
      </c>
      <c r="G331" s="0" t="n">
        <v>0.7</v>
      </c>
      <c r="H331" s="0" t="n">
        <v>2</v>
      </c>
      <c r="I331" s="0" t="n">
        <v>0.9</v>
      </c>
      <c r="J331" s="0" t="n">
        <v>7.924</v>
      </c>
      <c r="K331" s="0" t="n">
        <v>0.089</v>
      </c>
      <c r="L331" s="0" t="n">
        <v>2</v>
      </c>
      <c r="M331" s="0" t="n">
        <v>8.5</v>
      </c>
      <c r="N331" s="0" t="n">
        <v>0</v>
      </c>
      <c r="O331" s="0" t="n">
        <v>603</v>
      </c>
      <c r="P331" s="0" t="n">
        <v>30000</v>
      </c>
      <c r="AC331" s="0" t="n">
        <v>7.628</v>
      </c>
      <c r="AD331" s="0" t="n">
        <v>0.023</v>
      </c>
      <c r="AE331" s="0" t="n">
        <v>7.055</v>
      </c>
      <c r="AF331" s="0" t="n">
        <v>0.081</v>
      </c>
      <c r="AG331" s="0" t="n">
        <v>0.067</v>
      </c>
      <c r="AH331" s="0" t="n">
        <v>0.9</v>
      </c>
      <c r="AJ331" s="0" t="n">
        <v>300</v>
      </c>
      <c r="BF331" s="0" t="n">
        <f aca="false">IF(E331&lt;11,-3.6797*E331^2+48.115*E331-53.83,280.92*EXP(-0.2027*E331))</f>
        <v>93.289972</v>
      </c>
      <c r="BG331" s="1" t="n">
        <f aca="false">32.208*LN(F331)+21.438</f>
        <v>99.8198189507377</v>
      </c>
      <c r="BH331" s="1" t="n">
        <f aca="false">IF(G331&lt;=2, -10*G331+100, 88.958*EXP(-0.0755*G331))</f>
        <v>93</v>
      </c>
      <c r="BI331" s="1" t="n">
        <f aca="false">IF(I331&lt;=100, 0.0053*(I331)^2-1.0332*I331+100.76, 122.82*EXP(-0.0092*I331))</f>
        <v>99.834413</v>
      </c>
      <c r="BJ331" s="0" t="n">
        <f aca="false">IF(P331&lt;=1000, -6.942*LN(P331)+107.59, -36.304*LN(P331)+310.72)</f>
        <v>-63.5362173920304</v>
      </c>
      <c r="BK331" s="0" t="e">
        <f aca="false">BF331^0.04*BG331^0.22*BH331^0.51*BI331^0.06*BJ331^0.17</f>
        <v>#NUM!</v>
      </c>
      <c r="BL331" s="0" t="e">
        <f aca="false">IF(BK331&gt;=90, "Very Good", IF(BK331&gt;=80, "Good", IF(BK331&gt;=70, "Slightly Good", IF(BK331&gt;=60, "Average", IF(BK331&gt;=50, "Slightly Poor", IF(BK331&gt;=40, "Poor", "Very Poor"))))))</f>
        <v>#NUM!</v>
      </c>
      <c r="BM331" s="2" t="n">
        <f aca="false">IF(P331&lt;=1000, -6.942*LN(P331)+107.59, IF(AND(P331&gt;1000, P331&lt;=5213),-36.304*LN(P331)+310.72, IF(P331&gt;5213, 10)))</f>
        <v>10</v>
      </c>
      <c r="BN331" s="2" t="n">
        <f aca="false">BF331^0.04*BG331^0.22*BH331^0.51*BI331^0.06*BM331^0.17</f>
        <v>64.9387925914889</v>
      </c>
      <c r="BO331" s="3" t="str">
        <f aca="false">IF(BN331&gt;=90, "Very Good", IF(BN331&gt;=80, "Good", IF(BN331&gt;=70, "Slightly Good", IF(BN331&gt;=60, "Average", IF(BN331&gt;=50, "Slightly Poor", IF(BN331&gt;=40, "Poor", "Very Poor"))))))</f>
        <v>Average</v>
      </c>
      <c r="BP331" s="2" t="n">
        <f aca="false">IF(AJ331&lt;=1000, -6.942*LN(AJ331)+107.59, IF(AND(AJ331&gt;1000, AJ331&lt;=5213),-36.304*LN(AJ331)+310.72, IF(AJ331&gt;5213, 10)))</f>
        <v>67.9943420609366</v>
      </c>
      <c r="BQ331" s="2" t="n">
        <f aca="false">BF331^0.04*BG331^0.22*BH331^0.51*BI331^0.06*BP331^0.17</f>
        <v>89.954849520707</v>
      </c>
      <c r="BR331" s="0" t="str">
        <f aca="false">IF(BQ331&gt;=90, "Very Good", IF(BQ331&gt;=80, "Good", IF(BQ331&gt;=70, "Slightly Good", IF(BQ331&gt;=60, "Average", IF(BQ331&gt;=50, "Slightly Poor", IF(BQ331&gt;=40, "Poor", "Very Poor"))))))</f>
        <v>Good</v>
      </c>
      <c r="BT331" s="2" t="n">
        <f aca="false">9.81*LN(AH331)+30.6</f>
        <v>29.5664133413967</v>
      </c>
      <c r="BU331" s="0" t="str">
        <f aca="false">IF(BT331&lt;30, "Clean water", IF(AND(BT331&gt;=30, BT331&lt;40), "Hypolimia", IF(AND(BT331&gt;=40,BT331&lt;50), "Mesotrophic", IF(AND(BT331&gt;=50, BT331&lt;70), "Eutrophic", IF(BT331&gt;70,"Hypertrophic")))))</f>
        <v>Clean water</v>
      </c>
      <c r="CM331" s="0" t="n">
        <f aca="false">IF(G331&gt;H331,1,0)</f>
        <v>0</v>
      </c>
      <c r="CO331" s="17" t="n">
        <f aca="false">14.652-0.41022*M331+0.007991*M331*M331-0.000077774*M331*M331*M331</f>
        <v>11.69471679225</v>
      </c>
      <c r="CP331" s="1" t="n">
        <f aca="false">F331/CO331*100</f>
        <v>97.4799150976849</v>
      </c>
    </row>
    <row r="332" customFormat="false" ht="12.5" hidden="false" customHeight="false" outlineLevel="0" collapsed="false">
      <c r="A332" s="0" t="n">
        <v>331</v>
      </c>
      <c r="B332" s="15" t="s">
        <v>99</v>
      </c>
      <c r="C332" s="16" t="s">
        <v>100</v>
      </c>
      <c r="D332" s="0" t="s">
        <v>151</v>
      </c>
      <c r="E332" s="0" t="n">
        <v>7.8</v>
      </c>
      <c r="F332" s="0" t="n">
        <v>9.2</v>
      </c>
      <c r="G332" s="0" t="n">
        <v>2.3</v>
      </c>
      <c r="H332" s="0" t="n">
        <v>6.3</v>
      </c>
      <c r="I332" s="0" t="n">
        <v>13.7</v>
      </c>
      <c r="J332" s="0" t="n">
        <v>7.842</v>
      </c>
      <c r="K332" s="0" t="n">
        <v>0.345</v>
      </c>
      <c r="L332" s="0" t="n">
        <v>2.9</v>
      </c>
      <c r="M332" s="0" t="n">
        <v>14.1</v>
      </c>
      <c r="O332" s="0" t="n">
        <v>552</v>
      </c>
      <c r="BD332" s="0" t="n">
        <v>0.464</v>
      </c>
      <c r="BF332" s="0" t="n">
        <f aca="false">IF(E332&lt;11,-3.6797*E332^2+48.115*E332-53.83,280.92*EXP(-0.2027*E332))</f>
        <v>97.5940520000001</v>
      </c>
      <c r="BG332" s="1" t="n">
        <f aca="false">32.208*LN(F332)+21.438</f>
        <v>92.9141058144433</v>
      </c>
      <c r="BH332" s="1" t="n">
        <f aca="false">IF(G332&lt;=2, -10*G332+100, 88.958*EXP(-0.0755*G332))</f>
        <v>74.7772988969374</v>
      </c>
      <c r="BI332" s="1" t="n">
        <f aca="false">IF(I332&lt;=100, 0.0053*(I332)^2-1.0332*I332+100.76, 122.82*EXP(-0.0092*I332))</f>
        <v>87.599917</v>
      </c>
      <c r="BJ332" s="0" t="e">
        <f aca="false">IF(P332&lt;=1000, -6.942*LN(P332)+107.59, -36.304*LN(P332)+310.72)</f>
        <v>#VALUE!</v>
      </c>
      <c r="BK332" s="0" t="e">
        <f aca="false">BF332^0.04*BG332^0.22*BH332^0.51*BI332^0.06*BJ332^0.17</f>
        <v>#VALUE!</v>
      </c>
      <c r="BL332" s="0" t="e">
        <f aca="false">IF(BK332&gt;=90, "Very Good", IF(BK332&gt;=80, "Good", IF(BK332&gt;=70, "Slightly Good", IF(BK332&gt;=60, "Average", IF(BK332&gt;=50, "Slightly Poor", IF(BK332&gt;=40, "Poor", "Very Poor"))))))</f>
        <v>#VALUE!</v>
      </c>
      <c r="BM332" s="2" t="e">
        <f aca="false">IF(P332&lt;=1000, -6.942*LN(P332)+107.59, IF(AND(P332&gt;1000, P332&lt;=5213),-36.304*LN(P332)+310.72, IF(P332&gt;5213, 10)))</f>
        <v>#VALUE!</v>
      </c>
      <c r="BN332" s="2" t="e">
        <f aca="false">BF332^0.04*BG332^0.22*BH332^0.51*BI332^0.06*BM332^0.17</f>
        <v>#VALUE!</v>
      </c>
      <c r="BO332" s="3" t="e">
        <f aca="false">IF(BN332&gt;=90, "Very Good", IF(BN332&gt;=80, "Good", IF(BN332&gt;=70, "Slightly Good", IF(BN332&gt;=60, "Average", IF(BN332&gt;=50, "Slightly Poor", IF(BN332&gt;=40, "Poor", "Very Poor"))))))</f>
        <v>#VALUE!</v>
      </c>
      <c r="BP332" s="2" t="e">
        <f aca="false">IF(AJ332&lt;=1000, -6.942*LN(AJ332)+107.59, IF(AND(AJ332&gt;1000, AJ332&lt;=5213),-36.304*LN(AJ332)+310.72, IF(AJ332&gt;5213, 10)))</f>
        <v>#VALUE!</v>
      </c>
      <c r="BQ332" s="2" t="e">
        <f aca="false">BF332^0.04*BG332^0.22*BH332^0.51*BI332^0.06*BP332^0.17</f>
        <v>#VALUE!</v>
      </c>
      <c r="BR332" s="0" t="e">
        <f aca="false">IF(BQ332&gt;=90, "Very Good", IF(BQ332&gt;=80, "Good", IF(BQ332&gt;=70, "Slightly Good", IF(BQ332&gt;=60, "Average", IF(BQ332&gt;=50, "Slightly Poor", IF(BQ332&gt;=40, "Poor", "Very Poor"))))))</f>
        <v>#VALUE!</v>
      </c>
      <c r="BT332" s="2" t="e">
        <f aca="false">9.81*LN(AH332)+30.6</f>
        <v>#VALUE!</v>
      </c>
      <c r="BU332" s="0" t="e">
        <f aca="false">IF(BT332&lt;30, "Clean water", IF(AND(BT332&gt;=30, BT332&lt;40), "Hypolimia", IF(AND(BT332&gt;=40,BT332&lt;50), "Mesotrophic", IF(AND(BT332&gt;=50, BT332&lt;70), "Eutrophic", IF(BT332&gt;70,"Hypertrophic")))))</f>
        <v>#VALUE!</v>
      </c>
      <c r="CM332" s="0" t="n">
        <f aca="false">IF(G332&gt;H332,1,0)</f>
        <v>0</v>
      </c>
      <c r="CO332" s="17" t="n">
        <f aca="false">14.652-0.41022*M332+0.007991*M332*M332-0.000077774*M332*M332*M332</f>
        <v>10.238570999946</v>
      </c>
      <c r="CP332" s="1" t="n">
        <f aca="false">F332/CO332*100</f>
        <v>89.856289515876</v>
      </c>
    </row>
    <row r="333" customFormat="false" ht="12.5" hidden="false" customHeight="false" outlineLevel="0" collapsed="false">
      <c r="A333" s="0" t="n">
        <v>332</v>
      </c>
      <c r="B333" s="15" t="s">
        <v>101</v>
      </c>
      <c r="C333" s="16" t="s">
        <v>102</v>
      </c>
      <c r="D333" s="0" t="s">
        <v>151</v>
      </c>
      <c r="E333" s="0" t="n">
        <v>7.8</v>
      </c>
      <c r="F333" s="0" t="n">
        <v>9.7</v>
      </c>
      <c r="G333" s="0" t="n">
        <v>0.9</v>
      </c>
      <c r="H333" s="0" t="n">
        <v>4.9</v>
      </c>
      <c r="I333" s="0" t="n">
        <v>4.8</v>
      </c>
      <c r="J333" s="0" t="n">
        <v>4.823</v>
      </c>
      <c r="K333" s="0" t="n">
        <v>0.057</v>
      </c>
      <c r="L333" s="0" t="n">
        <v>2.4</v>
      </c>
      <c r="M333" s="0" t="n">
        <v>12.8</v>
      </c>
      <c r="N333" s="0" t="n">
        <v>0</v>
      </c>
      <c r="O333" s="0" t="n">
        <v>359</v>
      </c>
      <c r="P333" s="0" t="n">
        <v>9200</v>
      </c>
      <c r="AC333" s="0" t="n">
        <v>4.686</v>
      </c>
      <c r="AD333" s="0" t="n">
        <v>0.136</v>
      </c>
      <c r="AE333" s="0" t="n">
        <v>4.303</v>
      </c>
      <c r="AF333" s="0" t="n">
        <v>0.047</v>
      </c>
      <c r="AG333" s="0" t="n">
        <v>0.041</v>
      </c>
      <c r="AH333" s="0" t="n">
        <v>0.8</v>
      </c>
      <c r="AJ333" s="0" t="n">
        <v>170</v>
      </c>
      <c r="BF333" s="0" t="n">
        <f aca="false">IF(E333&lt;11,-3.6797*E333^2+48.115*E333-53.83,280.92*EXP(-0.2027*E333))</f>
        <v>97.5940520000001</v>
      </c>
      <c r="BG333" s="1" t="n">
        <f aca="false">32.208*LN(F333)+21.438</f>
        <v>94.6186305204847</v>
      </c>
      <c r="BH333" s="1" t="n">
        <f aca="false">IF(G333&lt;=2, -10*G333+100, 88.958*EXP(-0.0755*G333))</f>
        <v>91</v>
      </c>
      <c r="BI333" s="1" t="n">
        <f aca="false">IF(I333&lt;=100, 0.0053*(I333)^2-1.0332*I333+100.76, 122.82*EXP(-0.0092*I333))</f>
        <v>95.922752</v>
      </c>
      <c r="BJ333" s="0" t="n">
        <f aca="false">IF(P333&lt;=1000, -6.942*LN(P333)+107.59, -36.304*LN(P333)+310.72)</f>
        <v>-20.6251109333</v>
      </c>
      <c r="BK333" s="0" t="e">
        <f aca="false">BF333^0.04*BG333^0.22*BH333^0.51*BI333^0.06*BJ333^0.17</f>
        <v>#NUM!</v>
      </c>
      <c r="BL333" s="0" t="e">
        <f aca="false">IF(BK333&gt;=90, "Very Good", IF(BK333&gt;=80, "Good", IF(BK333&gt;=70, "Slightly Good", IF(BK333&gt;=60, "Average", IF(BK333&gt;=50, "Slightly Poor", IF(BK333&gt;=40, "Poor", "Very Poor"))))))</f>
        <v>#NUM!</v>
      </c>
      <c r="BM333" s="2" t="n">
        <f aca="false">IF(P333&lt;=1000, -6.942*LN(P333)+107.59, IF(AND(P333&gt;1000, P333&lt;=5213),-36.304*LN(P333)+310.72, IF(P333&gt;5213, 10)))</f>
        <v>10</v>
      </c>
      <c r="BN333" s="2" t="n">
        <f aca="false">BF333^0.04*BG333^0.22*BH333^0.51*BI333^0.06*BM333^0.17</f>
        <v>63.4334316403506</v>
      </c>
      <c r="BO333" s="3" t="str">
        <f aca="false">IF(BN333&gt;=90, "Very Good", IF(BN333&gt;=80, "Good", IF(BN333&gt;=70, "Slightly Good", IF(BN333&gt;=60, "Average", IF(BN333&gt;=50, "Slightly Poor", IF(BN333&gt;=40, "Poor", "Very Poor"))))))</f>
        <v>Average</v>
      </c>
      <c r="BP333" s="2" t="n">
        <f aca="false">IF(AJ333&lt;=1000, -6.942*LN(AJ333)+107.59, IF(AND(AJ333&gt;1000, AJ333&lt;=5213),-36.304*LN(AJ333)+310.72, IF(AJ333&gt;5213, 10)))</f>
        <v>71.9372872499971</v>
      </c>
      <c r="BQ333" s="2" t="n">
        <f aca="false">BF333^0.04*BG333^0.22*BH333^0.51*BI333^0.06*BP333^0.17</f>
        <v>88.7156821460717</v>
      </c>
      <c r="BR333" s="0" t="str">
        <f aca="false">IF(BQ333&gt;=90, "Very Good", IF(BQ333&gt;=80, "Good", IF(BQ333&gt;=70, "Slightly Good", IF(BQ333&gt;=60, "Average", IF(BQ333&gt;=50, "Slightly Poor", IF(BQ333&gt;=40, "Poor", "Very Poor"))))))</f>
        <v>Good</v>
      </c>
      <c r="BT333" s="2" t="n">
        <f aca="false">9.81*LN(AH333)+30.6</f>
        <v>28.4109617616076</v>
      </c>
      <c r="BU333" s="0" t="str">
        <f aca="false">IF(BT333&lt;30, "Clean water", IF(AND(BT333&gt;=30, BT333&lt;40), "Hypolimia", IF(AND(BT333&gt;=40,BT333&lt;50), "Mesotrophic", IF(AND(BT333&gt;=50, BT333&lt;70), "Eutrophic", IF(BT333&gt;70,"Hypertrophic")))))</f>
        <v>Clean water</v>
      </c>
      <c r="CM333" s="0" t="n">
        <f aca="false">IF(G333&gt;H333,1,0)</f>
        <v>0</v>
      </c>
      <c r="CO333" s="17" t="n">
        <f aca="false">14.652-0.41022*M333+0.007991*M333*M333-0.000077774*M333*M333*M333</f>
        <v>10.547325540352</v>
      </c>
      <c r="CP333" s="1" t="n">
        <f aca="false">F333/CO333*100</f>
        <v>91.9664417571042</v>
      </c>
    </row>
    <row r="334" customFormat="false" ht="12.5" hidden="false" customHeight="false" outlineLevel="0" collapsed="false">
      <c r="A334" s="0" t="n">
        <v>333</v>
      </c>
      <c r="B334" s="15" t="s">
        <v>103</v>
      </c>
      <c r="C334" s="16" t="s">
        <v>104</v>
      </c>
      <c r="D334" s="0" t="s">
        <v>151</v>
      </c>
      <c r="E334" s="0" t="n">
        <v>7.9</v>
      </c>
      <c r="F334" s="0" t="n">
        <v>12.4</v>
      </c>
      <c r="G334" s="0" t="n">
        <v>1.1</v>
      </c>
      <c r="H334" s="0" t="n">
        <v>1.8</v>
      </c>
      <c r="I334" s="0" t="n">
        <v>0.8</v>
      </c>
      <c r="J334" s="0" t="n">
        <v>6.603</v>
      </c>
      <c r="K334" s="0" t="n">
        <v>0.037</v>
      </c>
      <c r="L334" s="0" t="n">
        <v>1.5</v>
      </c>
      <c r="M334" s="0" t="n">
        <v>7.9</v>
      </c>
      <c r="N334" s="0" t="n">
        <v>0</v>
      </c>
      <c r="O334" s="0" t="n">
        <v>548</v>
      </c>
      <c r="P334" s="0" t="n">
        <v>12000</v>
      </c>
      <c r="AC334" s="0" t="n">
        <v>6.554</v>
      </c>
      <c r="AD334" s="0" t="n">
        <v>0.036</v>
      </c>
      <c r="AE334" s="0" t="n">
        <v>6.092</v>
      </c>
      <c r="AF334" s="0" t="n">
        <v>0.033</v>
      </c>
      <c r="AG334" s="0" t="n">
        <v>0.002</v>
      </c>
      <c r="AH334" s="0" t="n">
        <v>4.7</v>
      </c>
      <c r="AJ334" s="0" t="n">
        <v>960</v>
      </c>
      <c r="BF334" s="0" t="n">
        <f aca="false">IF(E334&lt;11,-3.6797*E334^2+48.115*E334-53.83,280.92*EXP(-0.2027*E334))</f>
        <v>96.6284230000001</v>
      </c>
      <c r="BG334" s="1" t="n">
        <f aca="false">32.208*LN(F334)+21.438</f>
        <v>102.527967989855</v>
      </c>
      <c r="BH334" s="1" t="n">
        <f aca="false">IF(G334&lt;=2, -10*G334+100, 88.958*EXP(-0.0755*G334))</f>
        <v>89</v>
      </c>
      <c r="BI334" s="1" t="n">
        <f aca="false">IF(I334&lt;=100, 0.0053*(I334)^2-1.0332*I334+100.76, 122.82*EXP(-0.0092*I334))</f>
        <v>99.936832</v>
      </c>
      <c r="BJ334" s="0" t="n">
        <f aca="false">IF(P334&lt;=1000, -6.942*LN(P334)+107.59, -36.304*LN(P334)+310.72)</f>
        <v>-30.271198662071</v>
      </c>
      <c r="BK334" s="0" t="e">
        <f aca="false">BF334^0.04*BG334^0.22*BH334^0.51*BI334^0.06*BJ334^0.17</f>
        <v>#NUM!</v>
      </c>
      <c r="BL334" s="0" t="e">
        <f aca="false">IF(BK334&gt;=90, "Very Good", IF(BK334&gt;=80, "Good", IF(BK334&gt;=70, "Slightly Good", IF(BK334&gt;=60, "Average", IF(BK334&gt;=50, "Slightly Poor", IF(BK334&gt;=40, "Poor", "Very Poor"))))))</f>
        <v>#NUM!</v>
      </c>
      <c r="BM334" s="2" t="n">
        <f aca="false">IF(P334&lt;=1000, -6.942*LN(P334)+107.59, IF(AND(P334&gt;1000, P334&lt;=5213),-36.304*LN(P334)+310.72, IF(P334&gt;5213, 10)))</f>
        <v>10</v>
      </c>
      <c r="BN334" s="2" t="n">
        <f aca="false">BF334^0.04*BG334^0.22*BH334^0.51*BI334^0.06*BM334^0.17</f>
        <v>63.9678789770827</v>
      </c>
      <c r="BO334" s="3" t="str">
        <f aca="false">IF(BN334&gt;=90, "Very Good", IF(BN334&gt;=80, "Good", IF(BN334&gt;=70, "Slightly Good", IF(BN334&gt;=60, "Average", IF(BN334&gt;=50, "Slightly Poor", IF(BN334&gt;=40, "Poor", "Very Poor"))))))</f>
        <v>Average</v>
      </c>
      <c r="BP334" s="2" t="n">
        <f aca="false">IF(AJ334&lt;=1000, -6.942*LN(AJ334)+107.59, IF(AND(AJ334&gt;1000, AJ334&lt;=5213),-36.304*LN(AJ334)+310.72, IF(AJ334&gt;5213, 10)))</f>
        <v>59.9197491392656</v>
      </c>
      <c r="BQ334" s="2" t="n">
        <f aca="false">BF334^0.04*BG334^0.22*BH334^0.51*BI334^0.06*BP334^0.17</f>
        <v>86.7259065988655</v>
      </c>
      <c r="BR334" s="0" t="str">
        <f aca="false">IF(BQ334&gt;=90, "Very Good", IF(BQ334&gt;=80, "Good", IF(BQ334&gt;=70, "Slightly Good", IF(BQ334&gt;=60, "Average", IF(BQ334&gt;=50, "Slightly Poor", IF(BQ334&gt;=40, "Poor", "Very Poor"))))))</f>
        <v>Good</v>
      </c>
      <c r="BT334" s="2" t="n">
        <f aca="false">9.81*LN(AH334)+30.6</f>
        <v>45.7815882105041</v>
      </c>
      <c r="BU334" s="0" t="str">
        <f aca="false">IF(BT334&lt;30, "Clean water", IF(AND(BT334&gt;=30, BT334&lt;40), "Hypolimia", IF(AND(BT334&gt;=40,BT334&lt;50), "Mesotrophic", IF(AND(BT334&gt;=50, BT334&lt;70), "Eutrophic", IF(BT334&gt;70,"Hypertrophic")))))</f>
        <v>Mesotrophic</v>
      </c>
      <c r="CM334" s="0" t="n">
        <f aca="false">IF(G334&gt;H334,1,0)</f>
        <v>0</v>
      </c>
      <c r="CO334" s="17" t="n">
        <f aca="false">14.652-0.41022*M334+0.007991*M334*M334-0.000077774*M334*M334*M334</f>
        <v>11.871634694814</v>
      </c>
      <c r="CP334" s="1" t="n">
        <f aca="false">F334/CO334*100</f>
        <v>104.45065333266</v>
      </c>
    </row>
    <row r="335" customFormat="false" ht="12.5" hidden="false" customHeight="false" outlineLevel="0" collapsed="false">
      <c r="A335" s="0" t="n">
        <v>334</v>
      </c>
      <c r="B335" s="15" t="s">
        <v>105</v>
      </c>
      <c r="C335" s="16" t="s">
        <v>106</v>
      </c>
      <c r="D335" s="0" t="s">
        <v>151</v>
      </c>
      <c r="E335" s="0" t="n">
        <v>7.8</v>
      </c>
      <c r="F335" s="0" t="n">
        <v>11.7</v>
      </c>
      <c r="G335" s="0" t="n">
        <v>0.9</v>
      </c>
      <c r="H335" s="0" t="n">
        <v>4.8</v>
      </c>
      <c r="I335" s="0" t="n">
        <v>5.8</v>
      </c>
      <c r="J335" s="0" t="n">
        <v>2.115</v>
      </c>
      <c r="K335" s="0" t="n">
        <v>0.025</v>
      </c>
      <c r="L335" s="0" t="n">
        <v>2.3</v>
      </c>
      <c r="M335" s="0" t="n">
        <v>12</v>
      </c>
      <c r="N335" s="0" t="n">
        <v>0</v>
      </c>
      <c r="O335" s="0" t="n">
        <v>260</v>
      </c>
      <c r="P335" s="0" t="n">
        <v>1900</v>
      </c>
      <c r="AC335" s="0" t="n">
        <v>2.097</v>
      </c>
      <c r="AD335" s="0" t="n">
        <v>0.01</v>
      </c>
      <c r="AE335" s="0" t="n">
        <v>1.891</v>
      </c>
      <c r="AF335" s="0" t="n">
        <v>0.011</v>
      </c>
      <c r="AG335" s="0" t="n">
        <v>0.003</v>
      </c>
      <c r="AH335" s="0" t="n">
        <v>12.2</v>
      </c>
      <c r="AJ335" s="0" t="n">
        <v>46</v>
      </c>
      <c r="BF335" s="0" t="n">
        <f aca="false">IF(E335&lt;11,-3.6797*E335^2+48.115*E335-53.83,280.92*EXP(-0.2027*E335))</f>
        <v>97.5940520000001</v>
      </c>
      <c r="BG335" s="1" t="n">
        <f aca="false">32.208*LN(F335)+21.438</f>
        <v>100.656437416814</v>
      </c>
      <c r="BH335" s="1" t="n">
        <f aca="false">IF(G335&lt;=2, -10*G335+100, 88.958*EXP(-0.0755*G335))</f>
        <v>91</v>
      </c>
      <c r="BI335" s="1" t="n">
        <f aca="false">IF(I335&lt;=100, 0.0053*(I335)^2-1.0332*I335+100.76, 122.82*EXP(-0.0092*I335))</f>
        <v>94.945732</v>
      </c>
      <c r="BJ335" s="0" t="n">
        <f aca="false">IF(P335&lt;=1000, -6.942*LN(P335)+107.59, -36.304*LN(P335)+310.72)</f>
        <v>36.6389888682299</v>
      </c>
      <c r="BK335" s="0" t="n">
        <f aca="false">BF335^0.04*BG335^0.22*BH335^0.51*BI335^0.06*BJ335^0.17</f>
        <v>80.1368199821345</v>
      </c>
      <c r="BL335" s="0" t="str">
        <f aca="false">IF(BK335&gt;=90, "Very Good", IF(BK335&gt;=80, "Good", IF(BK335&gt;=70, "Slightly Good", IF(BK335&gt;=60, "Average", IF(BK335&gt;=50, "Slightly Poor", IF(BK335&gt;=40, "Poor", "Very Poor"))))))</f>
        <v>Good</v>
      </c>
      <c r="BM335" s="2" t="n">
        <f aca="false">IF(P335&lt;=1000, -6.942*LN(P335)+107.59, IF(AND(P335&gt;1000, P335&lt;=5213),-36.304*LN(P335)+310.72, IF(P335&gt;5213, 10)))</f>
        <v>36.6389888682299</v>
      </c>
      <c r="BN335" s="2" t="n">
        <f aca="false">BF335^0.04*BG335^0.22*BH335^0.51*BI335^0.06*BM335^0.17</f>
        <v>80.1368199821345</v>
      </c>
      <c r="BO335" s="3" t="str">
        <f aca="false">IF(BN335&gt;=90, "Very Good", IF(BN335&gt;=80, "Good", IF(BN335&gt;=70, "Slightly Good", IF(BN335&gt;=60, "Average", IF(BN335&gt;=50, "Slightly Poor", IF(BN335&gt;=40, "Poor", "Very Poor"))))))</f>
        <v>Good</v>
      </c>
      <c r="BP335" s="2" t="n">
        <f aca="false">IF(AJ335&lt;=1000, -6.942*LN(AJ335)+107.59, IF(AND(AJ335&gt;1000, AJ335&lt;=5213),-36.304*LN(AJ335)+310.72, IF(AJ335&gt;5213, 10)))</f>
        <v>81.0115714255727</v>
      </c>
      <c r="BQ335" s="2" t="n">
        <f aca="false">BF335^0.04*BG335^0.22*BH335^0.51*BI335^0.06*BP335^0.17</f>
        <v>91.7095817134676</v>
      </c>
      <c r="BR335" s="0" t="str">
        <f aca="false">IF(BQ335&gt;=90, "Very Good", IF(BQ335&gt;=80, "Good", IF(BQ335&gt;=70, "Slightly Good", IF(BQ335&gt;=60, "Average", IF(BQ335&gt;=50, "Slightly Poor", IF(BQ335&gt;=40, "Poor", "Very Poor"))))))</f>
        <v>Very Good</v>
      </c>
      <c r="BT335" s="2" t="n">
        <f aca="false">9.81*LN(AH335)+30.6</f>
        <v>55.1390866865617</v>
      </c>
      <c r="BU335" s="0" t="str">
        <f aca="false">IF(BT335&lt;30, "Clean water", IF(AND(BT335&gt;=30, BT335&lt;40), "Hypolimia", IF(AND(BT335&gt;=40,BT335&lt;50), "Mesotrophic", IF(AND(BT335&gt;=50, BT335&lt;70), "Eutrophic", IF(BT335&gt;70,"Hypertrophic")))))</f>
        <v>Eutrophic</v>
      </c>
      <c r="CM335" s="0" t="n">
        <f aca="false">IF(G335&gt;H335,1,0)</f>
        <v>0</v>
      </c>
      <c r="CO335" s="17" t="n">
        <f aca="false">14.652-0.41022*M335+0.007991*M335*M335-0.000077774*M335*M335*M335</f>
        <v>10.745670528</v>
      </c>
      <c r="CP335" s="1" t="n">
        <f aca="false">F335/CO335*100</f>
        <v>108.881060232708</v>
      </c>
    </row>
    <row r="336" s="18" customFormat="true" ht="12.5" hidden="false" customHeight="false" outlineLevel="0" collapsed="false">
      <c r="A336" s="18" t="n">
        <v>335</v>
      </c>
      <c r="B336" s="19" t="s">
        <v>107</v>
      </c>
      <c r="C336" s="18" t="s">
        <v>108</v>
      </c>
      <c r="D336" s="18" t="s">
        <v>151</v>
      </c>
      <c r="E336" s="18" t="n">
        <v>7.7</v>
      </c>
      <c r="F336" s="18" t="n">
        <v>11.1</v>
      </c>
      <c r="G336" s="18" t="n">
        <v>1</v>
      </c>
      <c r="H336" s="18" t="n">
        <v>0.9</v>
      </c>
      <c r="I336" s="18" t="n">
        <v>1.3</v>
      </c>
      <c r="J336" s="18" t="n">
        <v>6.679</v>
      </c>
      <c r="K336" s="18" t="n">
        <v>0.054</v>
      </c>
      <c r="L336" s="18" t="n">
        <v>0.6</v>
      </c>
      <c r="M336" s="18" t="n">
        <v>12</v>
      </c>
      <c r="N336" s="18" t="n">
        <v>0</v>
      </c>
      <c r="O336" s="18" t="n">
        <v>584</v>
      </c>
      <c r="P336" s="18" t="n">
        <v>6000</v>
      </c>
      <c r="AC336" s="18" t="n">
        <v>6.637</v>
      </c>
      <c r="AD336" s="18" t="n">
        <v>0.014</v>
      </c>
      <c r="AE336" s="18" t="n">
        <v>6.324</v>
      </c>
      <c r="AF336" s="18" t="n">
        <v>0.05</v>
      </c>
      <c r="AG336" s="18" t="n">
        <v>0.024</v>
      </c>
      <c r="AH336" s="18" t="n">
        <v>1.4</v>
      </c>
      <c r="AJ336" s="18" t="n">
        <v>1600</v>
      </c>
      <c r="BF336" s="18" t="n">
        <f aca="false">IF(E336&lt;11,-3.6797*E336^2+48.115*E336-53.83,280.92*EXP(-0.2027*E336))</f>
        <v>98.486087</v>
      </c>
      <c r="BG336" s="20" t="n">
        <f aca="false">32.208*LN(F336)+21.438</f>
        <v>98.9608880487154</v>
      </c>
      <c r="BH336" s="20" t="n">
        <f aca="false">IF(G336&lt;=2, -10*G336+100, 88.958*EXP(-0.0755*G336))</f>
        <v>90</v>
      </c>
      <c r="BI336" s="20" t="n">
        <f aca="false">IF(I336&lt;=100, 0.0053*(I336)^2-1.0332*I336+100.76, 122.82*EXP(-0.0092*I336))</f>
        <v>99.425797</v>
      </c>
      <c r="BJ336" s="18" t="n">
        <f aca="false">IF(P336&lt;=1000, -6.942*LN(P336)+107.59, -36.304*LN(P336)+310.72)</f>
        <v>-5.10718341902276</v>
      </c>
      <c r="BK336" s="18" t="e">
        <f aca="false">BF336^0.04*BG336^0.22*BH336^0.51*BI336^0.06*BJ336^0.17</f>
        <v>#NUM!</v>
      </c>
      <c r="BL336" s="18" t="e">
        <f aca="false">IF(BK336&gt;=90, "Very Good", IF(BK336&gt;=80, "Good", IF(BK336&gt;=70, "Slightly Good", IF(BK336&gt;=60, "Average", IF(BK336&gt;=50, "Slightly Poor", IF(BK336&gt;=40, "Poor", "Very Poor"))))))</f>
        <v>#NUM!</v>
      </c>
      <c r="BM336" s="21" t="n">
        <f aca="false">IF(P336&lt;=1000, -6.942*LN(P336)+107.59, IF(AND(P336&gt;1000, P336&lt;=5213),-36.304*LN(P336)+310.72, IF(P336&gt;5213, 10)))</f>
        <v>10</v>
      </c>
      <c r="BN336" s="21" t="n">
        <f aca="false">BF336^0.04*BG336^0.22*BH336^0.51*BI336^0.06*BM336^0.17</f>
        <v>63.8631900659814</v>
      </c>
      <c r="BO336" s="22" t="str">
        <f aca="false">IF(BN336&gt;=90, "Very Good", IF(BN336&gt;=80, "Good", IF(BN336&gt;=70, "Slightly Good", IF(BN336&gt;=60, "Average", IF(BN336&gt;=50, "Slightly Poor", IF(BN336&gt;=40, "Poor", "Very Poor"))))))</f>
        <v>Average</v>
      </c>
      <c r="BP336" s="21" t="n">
        <f aca="false">IF(AJ336&lt;=1000, -6.942*LN(AJ336)+107.59, IF(AND(AJ336&gt;1000, AJ336&lt;=5213),-36.304*LN(AJ336)+310.72, IF(AJ336&gt;5213, 10)))</f>
        <v>42.8778405956953</v>
      </c>
      <c r="BQ336" s="21" t="n">
        <f aca="false">BF336^0.04*BG336^0.22*BH336^0.51*BI336^0.06*BP336^0.17</f>
        <v>81.795648947925</v>
      </c>
      <c r="BR336" s="18" t="str">
        <f aca="false">IF(BQ336&gt;=90, "Very Good", IF(BQ336&gt;=80, "Good", IF(BQ336&gt;=70, "Slightly Good", IF(BQ336&gt;=60, "Average", IF(BQ336&gt;=50, "Slightly Poor", IF(BQ336&gt;=40, "Poor", "Very Poor"))))))</f>
        <v>Good</v>
      </c>
      <c r="BT336" s="21" t="n">
        <f aca="false">9.81*LN(AH336)+30.6</f>
        <v>33.9007926412541</v>
      </c>
      <c r="BU336" s="18" t="str">
        <f aca="false">IF(BT336&lt;30, "Clean water", IF(AND(BT336&gt;=30, BT336&lt;40), "Hypolimia", IF(AND(BT336&gt;=40,BT336&lt;50), "Mesotrophic", IF(AND(BT336&gt;=50, BT336&lt;70), "Eutrophic", IF(BT336&gt;70,"Hypertrophic")))))</f>
        <v>Hypolimia</v>
      </c>
      <c r="CM336" s="18" t="n">
        <f aca="false">IF(G336&gt;H336,1,0)</f>
        <v>1</v>
      </c>
      <c r="CO336" s="17" t="n">
        <f aca="false">14.652-0.41022*M336+0.007991*M336*M336-0.000077774*M336*M336*M336</f>
        <v>10.745670528</v>
      </c>
      <c r="CP336" s="1" t="n">
        <f aca="false">F336/CO336*100</f>
        <v>103.29741611821</v>
      </c>
    </row>
    <row r="337" customFormat="false" ht="12.5" hidden="false" customHeight="false" outlineLevel="0" collapsed="false">
      <c r="A337" s="0" t="n">
        <v>336</v>
      </c>
      <c r="B337" s="15" t="s">
        <v>109</v>
      </c>
      <c r="C337" s="16" t="s">
        <v>110</v>
      </c>
      <c r="D337" s="0" t="s">
        <v>151</v>
      </c>
      <c r="E337" s="0" t="n">
        <v>7.7</v>
      </c>
      <c r="F337" s="0" t="n">
        <v>12.2</v>
      </c>
      <c r="G337" s="0" t="n">
        <v>1.6</v>
      </c>
      <c r="H337" s="0" t="n">
        <v>5.9</v>
      </c>
      <c r="I337" s="0" t="n">
        <v>4.6</v>
      </c>
      <c r="J337" s="0" t="n">
        <v>9.866</v>
      </c>
      <c r="K337" s="0" t="n">
        <v>0.126</v>
      </c>
      <c r="L337" s="0" t="n">
        <v>4.4</v>
      </c>
      <c r="M337" s="0" t="n">
        <v>14.2</v>
      </c>
      <c r="O337" s="0" t="n">
        <v>540</v>
      </c>
      <c r="AC337" s="0" t="n">
        <v>9.627</v>
      </c>
      <c r="AD337" s="0" t="n">
        <v>0.286</v>
      </c>
      <c r="AE337" s="0" t="n">
        <v>8.503</v>
      </c>
      <c r="AF337" s="0" t="n">
        <v>0.089</v>
      </c>
      <c r="AG337" s="0" t="n">
        <v>0.073</v>
      </c>
      <c r="BD337" s="0" t="n">
        <v>2.215</v>
      </c>
      <c r="BF337" s="0" t="n">
        <f aca="false">IF(E337&lt;11,-3.6797*E337^2+48.115*E337-53.83,280.92*EXP(-0.2027*E337))</f>
        <v>98.486087</v>
      </c>
      <c r="BG337" s="1" t="n">
        <f aca="false">32.208*LN(F337)+21.438</f>
        <v>102.004249133617</v>
      </c>
      <c r="BH337" s="1" t="n">
        <f aca="false">IF(G337&lt;=2, -10*G337+100, 88.958*EXP(-0.0755*G337))</f>
        <v>84</v>
      </c>
      <c r="BI337" s="1" t="n">
        <f aca="false">IF(I337&lt;=100, 0.0053*(I337)^2-1.0332*I337+100.76, 122.82*EXP(-0.0092*I337))</f>
        <v>96.119428</v>
      </c>
      <c r="BJ337" s="0" t="e">
        <f aca="false">IF(P337&lt;=1000, -6.942*LN(P337)+107.59, -36.304*LN(P337)+310.72)</f>
        <v>#VALUE!</v>
      </c>
      <c r="BK337" s="0" t="e">
        <f aca="false">BF337^0.04*BG337^0.22*BH337^0.51*BI337^0.06*BJ337^0.17</f>
        <v>#VALUE!</v>
      </c>
      <c r="BL337" s="0" t="e">
        <f aca="false">IF(BK337&gt;=90, "Very Good", IF(BK337&gt;=80, "Good", IF(BK337&gt;=70, "Slightly Good", IF(BK337&gt;=60, "Average", IF(BK337&gt;=50, "Slightly Poor", IF(BK337&gt;=40, "Poor", "Very Poor"))))))</f>
        <v>#VALUE!</v>
      </c>
      <c r="BM337" s="2" t="e">
        <f aca="false">IF(P337&lt;=1000, -6.942*LN(P337)+107.59, IF(AND(P337&gt;1000, P337&lt;=5213),-36.304*LN(P337)+310.72, IF(P337&gt;5213, 10)))</f>
        <v>#VALUE!</v>
      </c>
      <c r="BN337" s="2" t="e">
        <f aca="false">BF337^0.04*BG337^0.22*BH337^0.51*BI337^0.06*BM337^0.17</f>
        <v>#VALUE!</v>
      </c>
      <c r="BO337" s="3" t="e">
        <f aca="false">IF(BN337&gt;=90, "Very Good", IF(BN337&gt;=80, "Good", IF(BN337&gt;=70, "Slightly Good", IF(BN337&gt;=60, "Average", IF(BN337&gt;=50, "Slightly Poor", IF(BN337&gt;=40, "Poor", "Very Poor"))))))</f>
        <v>#VALUE!</v>
      </c>
      <c r="BP337" s="2" t="e">
        <f aca="false">IF(AJ337&lt;=1000, -6.942*LN(AJ337)+107.59, IF(AND(AJ337&gt;1000, AJ337&lt;=5213),-36.304*LN(AJ337)+310.72, IF(AJ337&gt;5213, 10)))</f>
        <v>#VALUE!</v>
      </c>
      <c r="BQ337" s="2" t="e">
        <f aca="false">BF337^0.04*BG337^0.22*BH337^0.51*BI337^0.06*BP337^0.17</f>
        <v>#VALUE!</v>
      </c>
      <c r="BR337" s="0" t="e">
        <f aca="false">IF(BQ337&gt;=90, "Very Good", IF(BQ337&gt;=80, "Good", IF(BQ337&gt;=70, "Slightly Good", IF(BQ337&gt;=60, "Average", IF(BQ337&gt;=50, "Slightly Poor", IF(BQ337&gt;=40, "Poor", "Very Poor"))))))</f>
        <v>#VALUE!</v>
      </c>
      <c r="BT337" s="2" t="e">
        <f aca="false">9.81*LN(AH337)+30.6</f>
        <v>#VALUE!</v>
      </c>
      <c r="BU337" s="0" t="e">
        <f aca="false">IF(BT337&lt;30, "Clean water", IF(AND(BT337&gt;=30, BT337&lt;40), "Hypolimia", IF(AND(BT337&gt;=40,BT337&lt;50), "Mesotrophic", IF(AND(BT337&gt;=50, BT337&lt;70), "Eutrophic", IF(BT337&gt;70,"Hypertrophic")))))</f>
        <v>#VALUE!</v>
      </c>
      <c r="CM337" s="0" t="n">
        <f aca="false">IF(G337&gt;H337,1,0)</f>
        <v>0</v>
      </c>
      <c r="CO337" s="17" t="n">
        <f aca="false">14.652-0.41022*M337+0.007991*M337*M337-0.000077774*M337*M337*M337</f>
        <v>10.215491879088</v>
      </c>
      <c r="CP337" s="1" t="n">
        <f aca="false">F337/CO337*100</f>
        <v>119.426456840267</v>
      </c>
    </row>
    <row r="338" customFormat="false" ht="12.5" hidden="false" customHeight="false" outlineLevel="0" collapsed="false">
      <c r="A338" s="0" t="n">
        <v>337</v>
      </c>
      <c r="B338" s="15" t="s">
        <v>111</v>
      </c>
      <c r="C338" s="16" t="s">
        <v>112</v>
      </c>
      <c r="D338" s="0" t="s">
        <v>151</v>
      </c>
      <c r="E338" s="0" t="n">
        <v>7.7</v>
      </c>
      <c r="F338" s="0" t="n">
        <v>13.1</v>
      </c>
      <c r="G338" s="0" t="n">
        <v>1.1</v>
      </c>
      <c r="H338" s="0" t="n">
        <v>2.9</v>
      </c>
      <c r="I338" s="0" t="n">
        <v>4.4</v>
      </c>
      <c r="J338" s="0" t="n">
        <v>9.524</v>
      </c>
      <c r="K338" s="0" t="n">
        <v>0.09</v>
      </c>
      <c r="L338" s="0" t="n">
        <v>2.9</v>
      </c>
      <c r="M338" s="0" t="n">
        <v>13.4</v>
      </c>
      <c r="N338" s="0" t="n">
        <v>0</v>
      </c>
      <c r="O338" s="0" t="n">
        <v>549</v>
      </c>
      <c r="P338" s="0" t="n">
        <v>40000</v>
      </c>
      <c r="AC338" s="0" t="n">
        <v>9.385</v>
      </c>
      <c r="AD338" s="0" t="n">
        <v>0.087</v>
      </c>
      <c r="AE338" s="0" t="n">
        <v>8.525</v>
      </c>
      <c r="AF338" s="0" t="n">
        <v>0.069</v>
      </c>
      <c r="AG338" s="0" t="n">
        <v>0.054</v>
      </c>
      <c r="AH338" s="0" t="n">
        <v>12</v>
      </c>
      <c r="AJ338" s="0" t="n">
        <v>2700</v>
      </c>
      <c r="BF338" s="0" t="n">
        <f aca="false">IF(E338&lt;11,-3.6797*E338^2+48.115*E338-53.83,280.92*EXP(-0.2027*E338))</f>
        <v>98.486087</v>
      </c>
      <c r="BG338" s="1" t="n">
        <f aca="false">32.208*LN(F338)+21.438</f>
        <v>104.29669471051</v>
      </c>
      <c r="BH338" s="1" t="n">
        <f aca="false">IF(G338&lt;=2, -10*G338+100, 88.958*EXP(-0.0755*G338))</f>
        <v>89</v>
      </c>
      <c r="BI338" s="1" t="n">
        <f aca="false">IF(I338&lt;=100, 0.0053*(I338)^2-1.0332*I338+100.76, 122.82*EXP(-0.0092*I338))</f>
        <v>96.316528</v>
      </c>
      <c r="BJ338" s="0" t="n">
        <f aca="false">IF(P338&lt;=1000, -6.942*LN(P338)+107.59, -36.304*LN(P338)+310.72)</f>
        <v>-73.9802273503198</v>
      </c>
      <c r="BK338" s="0" t="e">
        <f aca="false">BF338^0.04*BG338^0.22*BH338^0.51*BI338^0.06*BJ338^0.17</f>
        <v>#NUM!</v>
      </c>
      <c r="BL338" s="0" t="e">
        <f aca="false">IF(BK338&gt;=90, "Very Good", IF(BK338&gt;=80, "Good", IF(BK338&gt;=70, "Slightly Good", IF(BK338&gt;=60, "Average", IF(BK338&gt;=50, "Slightly Poor", IF(BK338&gt;=40, "Poor", "Very Poor"))))))</f>
        <v>#NUM!</v>
      </c>
      <c r="BM338" s="2" t="n">
        <f aca="false">IF(P338&lt;=1000, -6.942*LN(P338)+107.59, IF(AND(P338&gt;1000, P338&lt;=5213),-36.304*LN(P338)+310.72, IF(P338&gt;5213, 10)))</f>
        <v>10</v>
      </c>
      <c r="BN338" s="2" t="n">
        <f aca="false">BF338^0.04*BG338^0.22*BH338^0.51*BI338^0.06*BM338^0.17</f>
        <v>64.1158593896043</v>
      </c>
      <c r="BO338" s="3" t="str">
        <f aca="false">IF(BN338&gt;=90, "Very Good", IF(BN338&gt;=80, "Good", IF(BN338&gt;=70, "Slightly Good", IF(BN338&gt;=60, "Average", IF(BN338&gt;=50, "Slightly Poor", IF(BN338&gt;=40, "Poor", "Very Poor"))))))</f>
        <v>Average</v>
      </c>
      <c r="BP338" s="2" t="n">
        <f aca="false">IF(AJ338&lt;=1000, -6.942*LN(AJ338)+107.59, IF(AND(AJ338&gt;1000, AJ338&lt;=5213),-36.304*LN(AJ338)+310.72, IF(AJ338&gt;5213, 10)))</f>
        <v>23.8818399844672</v>
      </c>
      <c r="BQ338" s="2" t="n">
        <f aca="false">BF338^0.04*BG338^0.22*BH338^0.51*BI338^0.06*BP338^0.17</f>
        <v>74.3424708262687</v>
      </c>
      <c r="BR338" s="0" t="str">
        <f aca="false">IF(BQ338&gt;=90, "Very Good", IF(BQ338&gt;=80, "Good", IF(BQ338&gt;=70, "Slightly Good", IF(BQ338&gt;=60, "Average", IF(BQ338&gt;=50, "Slightly Poor", IF(BQ338&gt;=40, "Poor", "Very Poor"))))))</f>
        <v>Slightly Good</v>
      </c>
      <c r="BT338" s="2" t="n">
        <f aca="false">9.81*LN(AH338)+30.6</f>
        <v>54.9769342344203</v>
      </c>
      <c r="BU338" s="0" t="str">
        <f aca="false">IF(BT338&lt;30, "Clean water", IF(AND(BT338&gt;=30, BT338&lt;40), "Hypolimia", IF(AND(BT338&gt;=40,BT338&lt;50), "Mesotrophic", IF(AND(BT338&gt;=50, BT338&lt;70), "Eutrophic", IF(BT338&gt;70,"Hypertrophic")))))</f>
        <v>Eutrophic</v>
      </c>
      <c r="CM338" s="0" t="n">
        <f aca="false">IF(G338&gt;H338,1,0)</f>
        <v>0</v>
      </c>
      <c r="CO338" s="17" t="n">
        <f aca="false">14.652-0.41022*M338+0.007991*M338*M338-0.000077774*M338*M338*M338</f>
        <v>10.402783627504</v>
      </c>
      <c r="CP338" s="1" t="n">
        <f aca="false">F338/CO338*100</f>
        <v>125.927833059652</v>
      </c>
    </row>
    <row r="339" customFormat="false" ht="12.5" hidden="false" customHeight="false" outlineLevel="0" collapsed="false">
      <c r="A339" s="0" t="n">
        <v>338</v>
      </c>
      <c r="B339" s="15" t="s">
        <v>113</v>
      </c>
      <c r="C339" s="16" t="s">
        <v>114</v>
      </c>
      <c r="D339" s="0" t="s">
        <v>151</v>
      </c>
      <c r="E339" s="0" t="n">
        <v>7.8</v>
      </c>
      <c r="F339" s="0" t="n">
        <v>11.1</v>
      </c>
      <c r="G339" s="0" t="n">
        <v>0.9</v>
      </c>
      <c r="H339" s="0" t="n">
        <v>3.2</v>
      </c>
      <c r="I339" s="0" t="n">
        <v>2.8</v>
      </c>
      <c r="J339" s="0" t="n">
        <v>7.664</v>
      </c>
      <c r="K339" s="0" t="n">
        <v>0.047</v>
      </c>
      <c r="L339" s="0" t="n">
        <v>2.2</v>
      </c>
      <c r="M339" s="0" t="n">
        <v>9.1</v>
      </c>
      <c r="N339" s="0" t="n">
        <v>0</v>
      </c>
      <c r="O339" s="0" t="n">
        <v>542</v>
      </c>
      <c r="P339" s="0" t="n">
        <v>28000</v>
      </c>
      <c r="AC339" s="0" t="n">
        <v>7.542</v>
      </c>
      <c r="AD339" s="0" t="n">
        <v>0.064</v>
      </c>
      <c r="AE339" s="0" t="n">
        <v>6.905</v>
      </c>
      <c r="AF339" s="0" t="n">
        <v>0.043</v>
      </c>
      <c r="AG339" s="0" t="n">
        <v>0.011</v>
      </c>
      <c r="AH339" s="0" t="n">
        <v>4.5</v>
      </c>
      <c r="AJ339" s="0" t="n">
        <v>1300</v>
      </c>
      <c r="BF339" s="0" t="n">
        <f aca="false">IF(E339&lt;11,-3.6797*E339^2+48.115*E339-53.83,280.92*EXP(-0.2027*E339))</f>
        <v>97.5940520000001</v>
      </c>
      <c r="BG339" s="1" t="n">
        <f aca="false">32.208*LN(F339)+21.438</f>
        <v>98.9608880487154</v>
      </c>
      <c r="BH339" s="1" t="n">
        <f aca="false">IF(G339&lt;=2, -10*G339+100, 88.958*EXP(-0.0755*G339))</f>
        <v>91</v>
      </c>
      <c r="BI339" s="1" t="n">
        <f aca="false">IF(I339&lt;=100, 0.0053*(I339)^2-1.0332*I339+100.76, 122.82*EXP(-0.0092*I339))</f>
        <v>97.908592</v>
      </c>
      <c r="BJ339" s="0" t="n">
        <f aca="false">IF(P339&lt;=1000, -6.942*LN(P339)+107.59, -36.304*LN(P339)+310.72)</f>
        <v>-61.0315001855681</v>
      </c>
      <c r="BK339" s="0" t="e">
        <f aca="false">BF339^0.04*BG339^0.22*BH339^0.51*BI339^0.06*BJ339^0.17</f>
        <v>#NUM!</v>
      </c>
      <c r="BL339" s="0" t="e">
        <f aca="false">IF(BK339&gt;=90, "Very Good", IF(BK339&gt;=80, "Good", IF(BK339&gt;=70, "Slightly Good", IF(BK339&gt;=60, "Average", IF(BK339&gt;=50, "Slightly Poor", IF(BK339&gt;=40, "Poor", "Very Poor"))))))</f>
        <v>#NUM!</v>
      </c>
      <c r="BM339" s="2" t="n">
        <f aca="false">IF(P339&lt;=1000, -6.942*LN(P339)+107.59, IF(AND(P339&gt;1000, P339&lt;=5213),-36.304*LN(P339)+310.72, IF(P339&gt;5213, 10)))</f>
        <v>10</v>
      </c>
      <c r="BN339" s="2" t="n">
        <f aca="false">BF339^0.04*BG339^0.22*BH339^0.51*BI339^0.06*BM339^0.17</f>
        <v>64.1415249310163</v>
      </c>
      <c r="BO339" s="3" t="str">
        <f aca="false">IF(BN339&gt;=90, "Very Good", IF(BN339&gt;=80, "Good", IF(BN339&gt;=70, "Slightly Good", IF(BN339&gt;=60, "Average", IF(BN339&gt;=50, "Slightly Poor", IF(BN339&gt;=40, "Poor", "Very Poor"))))))</f>
        <v>Average</v>
      </c>
      <c r="BP339" s="2" t="n">
        <f aca="false">IF(AJ339&lt;=1000, -6.942*LN(AJ339)+107.59, IF(AND(AJ339&gt;1000, AJ339&lt;=5213),-36.304*LN(AJ339)+310.72, IF(AJ339&gt;5213, 10)))</f>
        <v>50.4159800946047</v>
      </c>
      <c r="BQ339" s="2" t="n">
        <f aca="false">BF339^0.04*BG339^0.22*BH339^0.51*BI339^0.06*BP339^0.17</f>
        <v>84.4453766825711</v>
      </c>
      <c r="BR339" s="0" t="str">
        <f aca="false">IF(BQ339&gt;=90, "Very Good", IF(BQ339&gt;=80, "Good", IF(BQ339&gt;=70, "Slightly Good", IF(BQ339&gt;=60, "Average", IF(BQ339&gt;=50, "Slightly Poor", IF(BQ339&gt;=40, "Poor", "Very Poor"))))))</f>
        <v>Good</v>
      </c>
      <c r="BT339" s="2" t="n">
        <f aca="false">9.81*LN(AH339)+30.6</f>
        <v>45.3549992623753</v>
      </c>
      <c r="BU339" s="0" t="str">
        <f aca="false">IF(BT339&lt;30, "Clean water", IF(AND(BT339&gt;=30, BT339&lt;40), "Hypolimia", IF(AND(BT339&gt;=40,BT339&lt;50), "Mesotrophic", IF(AND(BT339&gt;=50, BT339&lt;70), "Eutrophic", IF(BT339&gt;70,"Hypertrophic")))))</f>
        <v>Mesotrophic</v>
      </c>
      <c r="CM339" s="0" t="n">
        <f aca="false">IF(G339&gt;H339,1,0)</f>
        <v>0</v>
      </c>
      <c r="CO339" s="17" t="n">
        <f aca="false">14.652-0.41022*M339+0.007991*M339*M339-0.000077774*M339*M339*M339</f>
        <v>11.522124479046</v>
      </c>
      <c r="CP339" s="1" t="n">
        <f aca="false">F339/CO339*100</f>
        <v>96.3364006367604</v>
      </c>
    </row>
    <row r="340" customFormat="false" ht="12.5" hidden="false" customHeight="false" outlineLevel="0" collapsed="false">
      <c r="A340" s="0" t="n">
        <v>339</v>
      </c>
      <c r="B340" s="15" t="s">
        <v>115</v>
      </c>
      <c r="C340" s="16" t="s">
        <v>116</v>
      </c>
      <c r="D340" s="0" t="s">
        <v>151</v>
      </c>
      <c r="E340" s="0" t="n">
        <v>7.6</v>
      </c>
      <c r="F340" s="0" t="n">
        <v>8.7</v>
      </c>
      <c r="G340" s="0" t="n">
        <v>2.5</v>
      </c>
      <c r="H340" s="0" t="n">
        <v>5.2</v>
      </c>
      <c r="I340" s="0" t="n">
        <v>4.8</v>
      </c>
      <c r="J340" s="0" t="n">
        <v>13.787</v>
      </c>
      <c r="K340" s="0" t="n">
        <v>0.13</v>
      </c>
      <c r="L340" s="0" t="n">
        <v>3.7</v>
      </c>
      <c r="M340" s="0" t="n">
        <v>15.4</v>
      </c>
      <c r="N340" s="0" t="n">
        <v>0</v>
      </c>
      <c r="O340" s="0" t="n">
        <v>314</v>
      </c>
      <c r="P340" s="0" t="n">
        <v>200000</v>
      </c>
      <c r="AC340" s="0" t="n">
        <v>13.253</v>
      </c>
      <c r="AD340" s="0" t="n">
        <v>1.268</v>
      </c>
      <c r="AE340" s="0" t="n">
        <v>10.857</v>
      </c>
      <c r="AF340" s="0" t="n">
        <v>0.093</v>
      </c>
      <c r="AG340" s="0" t="n">
        <v>0.079</v>
      </c>
      <c r="AH340" s="0" t="n">
        <v>3.8</v>
      </c>
      <c r="AJ340" s="0" t="n">
        <v>30000</v>
      </c>
      <c r="BF340" s="0" t="n">
        <f aca="false">IF(E340&lt;11,-3.6797*E340^2+48.115*E340-53.83,280.92*EXP(-0.2027*E340))</f>
        <v>99.304528</v>
      </c>
      <c r="BG340" s="1" t="n">
        <f aca="false">32.208*LN(F340)+21.438</f>
        <v>91.1143080104746</v>
      </c>
      <c r="BH340" s="1" t="n">
        <f aca="false">IF(G340&lt;=2, -10*G340+100, 88.958*EXP(-0.0755*G340))</f>
        <v>73.6566439219523</v>
      </c>
      <c r="BI340" s="1" t="n">
        <f aca="false">IF(I340&lt;=100, 0.0053*(I340)^2-1.0332*I340+100.76, 122.82*EXP(-0.0092*I340))</f>
        <v>95.922752</v>
      </c>
      <c r="BJ340" s="0" t="n">
        <f aca="false">IF(P340&lt;=1000, -6.942*LN(P340)+107.59, -36.304*LN(P340)+310.72)</f>
        <v>-132.409261323327</v>
      </c>
      <c r="BK340" s="0" t="e">
        <f aca="false">BF340^0.04*BG340^0.22*BH340^0.51*BI340^0.06*BJ340^0.17</f>
        <v>#NUM!</v>
      </c>
      <c r="BL340" s="0" t="e">
        <f aca="false">IF(BK340&gt;=90, "Very Good", IF(BK340&gt;=80, "Good", IF(BK340&gt;=70, "Slightly Good", IF(BK340&gt;=60, "Average", IF(BK340&gt;=50, "Slightly Poor", IF(BK340&gt;=40, "Poor", "Very Poor"))))))</f>
        <v>#NUM!</v>
      </c>
      <c r="BM340" s="2" t="n">
        <f aca="false">IF(P340&lt;=1000, -6.942*LN(P340)+107.59, IF(AND(P340&gt;1000, P340&lt;=5213),-36.304*LN(P340)+310.72, IF(P340&gt;5213, 10)))</f>
        <v>10</v>
      </c>
      <c r="BN340" s="2" t="n">
        <f aca="false">BF340^0.04*BG340^0.22*BH340^0.51*BI340^0.06*BM340^0.17</f>
        <v>56.5172719281641</v>
      </c>
      <c r="BO340" s="3" t="str">
        <f aca="false">IF(BN340&gt;=90, "Very Good", IF(BN340&gt;=80, "Good", IF(BN340&gt;=70, "Slightly Good", IF(BN340&gt;=60, "Average", IF(BN340&gt;=50, "Slightly Poor", IF(BN340&gt;=40, "Poor", "Very Poor"))))))</f>
        <v>Slightly Poor</v>
      </c>
      <c r="BP340" s="2" t="n">
        <f aca="false">IF(AJ340&lt;=1000, -6.942*LN(AJ340)+107.59, IF(AND(AJ340&gt;1000, AJ340&lt;=5213),-36.304*LN(AJ340)+310.72, IF(AJ340&gt;5213, 10)))</f>
        <v>10</v>
      </c>
      <c r="BQ340" s="2" t="n">
        <f aca="false">BF340^0.04*BG340^0.22*BH340^0.51*BI340^0.06*BP340^0.17</f>
        <v>56.5172719281641</v>
      </c>
      <c r="BR340" s="0" t="str">
        <f aca="false">IF(BQ340&gt;=90, "Very Good", IF(BQ340&gt;=80, "Good", IF(BQ340&gt;=70, "Slightly Good", IF(BQ340&gt;=60, "Average", IF(BQ340&gt;=50, "Slightly Poor", IF(BQ340&gt;=40, "Poor", "Very Poor"))))))</f>
        <v>Slightly Poor</v>
      </c>
      <c r="BT340" s="2" t="n">
        <f aca="false">9.81*LN(AH340)+30.6</f>
        <v>43.6963604646443</v>
      </c>
      <c r="BU340" s="0" t="str">
        <f aca="false">IF(BT340&lt;30, "Clean water", IF(AND(BT340&gt;=30, BT340&lt;40), "Hypolimia", IF(AND(BT340&gt;=40,BT340&lt;50), "Mesotrophic", IF(AND(BT340&gt;=50, BT340&lt;70), "Eutrophic", IF(BT340&gt;70,"Hypertrophic")))))</f>
        <v>Mesotrophic</v>
      </c>
      <c r="CM340" s="0" t="n">
        <f aca="false">IF(G340&gt;H340,1,0)</f>
        <v>0</v>
      </c>
      <c r="CO340" s="17" t="n">
        <f aca="false">14.652-0.41022*M340+0.007991*M340*M340-0.000077774*M340*M340*M340</f>
        <v>9.945706379664</v>
      </c>
      <c r="CP340" s="1" t="n">
        <f aca="false">F340/CO340*100</f>
        <v>87.4749330805593</v>
      </c>
    </row>
    <row r="341" customFormat="false" ht="12.5" hidden="false" customHeight="false" outlineLevel="0" collapsed="false">
      <c r="A341" s="0" t="n">
        <v>340</v>
      </c>
      <c r="B341" s="15" t="s">
        <v>117</v>
      </c>
      <c r="C341" s="16" t="s">
        <v>118</v>
      </c>
      <c r="D341" s="0" t="s">
        <v>151</v>
      </c>
      <c r="E341" s="0" t="n">
        <v>8</v>
      </c>
      <c r="F341" s="0" t="n">
        <v>10.2</v>
      </c>
      <c r="G341" s="0" t="n">
        <v>0.5</v>
      </c>
      <c r="H341" s="0" t="n">
        <v>1.6</v>
      </c>
      <c r="I341" s="0" t="n">
        <v>0.6</v>
      </c>
      <c r="J341" s="0" t="n">
        <v>2.129</v>
      </c>
      <c r="K341" s="0" t="n">
        <v>0.023</v>
      </c>
      <c r="L341" s="0" t="n">
        <v>1.3</v>
      </c>
      <c r="M341" s="0" t="n">
        <v>13</v>
      </c>
      <c r="N341" s="0" t="n">
        <v>0</v>
      </c>
      <c r="O341" s="0" t="n">
        <v>259</v>
      </c>
      <c r="P341" s="0" t="n">
        <v>28</v>
      </c>
      <c r="AC341" s="0" t="n">
        <v>2.034</v>
      </c>
      <c r="AD341" s="0" t="n">
        <v>0.01</v>
      </c>
      <c r="AE341" s="0" t="n">
        <v>1.799</v>
      </c>
      <c r="AF341" s="0" t="n">
        <v>0.022</v>
      </c>
      <c r="AG341" s="0" t="n">
        <v>0</v>
      </c>
      <c r="AH341" s="0" t="n">
        <v>1.2</v>
      </c>
      <c r="AJ341" s="0" t="n">
        <v>1</v>
      </c>
      <c r="BF341" s="0" t="n">
        <f aca="false">IF(E341&lt;11,-3.6797*E341^2+48.115*E341-53.83,280.92*EXP(-0.2027*E341))</f>
        <v>95.5892</v>
      </c>
      <c r="BG341" s="1" t="n">
        <f aca="false">32.208*LN(F341)+21.438</f>
        <v>96.2374636951076</v>
      </c>
      <c r="BH341" s="1" t="n">
        <f aca="false">IF(G341&lt;=2, -10*G341+100, 88.958*EXP(-0.0755*G341))</f>
        <v>95</v>
      </c>
      <c r="BI341" s="1" t="n">
        <f aca="false">IF(I341&lt;=100, 0.0053*(I341)^2-1.0332*I341+100.76, 122.82*EXP(-0.0092*I341))</f>
        <v>100.141988</v>
      </c>
      <c r="BJ341" s="0" t="n">
        <f aca="false">IF(P341&lt;=1000, -6.942*LN(P341)+107.59, -36.304*LN(P341)+310.72)</f>
        <v>84.4578362903637</v>
      </c>
      <c r="BK341" s="0" t="n">
        <f aca="false">BF341^0.04*BG341^0.22*BH341^0.51*BI341^0.06*BJ341^0.17</f>
        <v>93.703728754937</v>
      </c>
      <c r="BL341" s="0" t="str">
        <f aca="false">IF(BK341&gt;=90, "Very Good", IF(BK341&gt;=80, "Good", IF(BK341&gt;=70, "Slightly Good", IF(BK341&gt;=60, "Average", IF(BK341&gt;=50, "Slightly Poor", IF(BK341&gt;=40, "Poor", "Very Poor"))))))</f>
        <v>Very Good</v>
      </c>
      <c r="BM341" s="2" t="n">
        <f aca="false">IF(P341&lt;=1000, -6.942*LN(P341)+107.59, IF(AND(P341&gt;1000, P341&lt;=5213),-36.304*LN(P341)+310.72, IF(P341&gt;5213, 10)))</f>
        <v>84.4578362903637</v>
      </c>
      <c r="BN341" s="2" t="n">
        <f aca="false">BF341^0.04*BG341^0.22*BH341^0.51*BI341^0.06*BM341^0.17</f>
        <v>93.703728754937</v>
      </c>
      <c r="BO341" s="3" t="str">
        <f aca="false">IF(BN341&gt;=90, "Very Good", IF(BN341&gt;=80, "Good", IF(BN341&gt;=70, "Slightly Good", IF(BN341&gt;=60, "Average", IF(BN341&gt;=50, "Slightly Poor", IF(BN341&gt;=40, "Poor", "Very Poor"))))))</f>
        <v>Very Good</v>
      </c>
      <c r="BP341" s="2" t="n">
        <f aca="false">IF(AJ341&lt;=1000, -6.942*LN(AJ341)+107.59, IF(AND(AJ341&gt;1000, AJ341&lt;=5213),-36.304*LN(AJ341)+310.72, IF(AJ341&gt;5213, 10)))</f>
        <v>107.59</v>
      </c>
      <c r="BQ341" s="2" t="n">
        <f aca="false">BF341^0.04*BG341^0.22*BH341^0.51*BI341^0.06*BP341^0.17</f>
        <v>97.6403450981851</v>
      </c>
      <c r="BR341" s="0" t="str">
        <f aca="false">IF(BQ341&gt;=90, "Very Good", IF(BQ341&gt;=80, "Good", IF(BQ341&gt;=70, "Slightly Good", IF(BQ341&gt;=60, "Average", IF(BQ341&gt;=50, "Slightly Poor", IF(BQ341&gt;=40, "Poor", "Very Poor"))))))</f>
        <v>Very Good</v>
      </c>
      <c r="BT341" s="2" t="n">
        <f aca="false">9.81*LN(AH341)+30.6</f>
        <v>32.3885744721487</v>
      </c>
      <c r="BU341" s="0" t="str">
        <f aca="false">IF(BT341&lt;30, "Clean water", IF(AND(BT341&gt;=30, BT341&lt;40), "Hypolimia", IF(AND(BT341&gt;=40,BT341&lt;50), "Mesotrophic", IF(AND(BT341&gt;=50, BT341&lt;70), "Eutrophic", IF(BT341&gt;70,"Hypertrophic")))))</f>
        <v>Hypolimia</v>
      </c>
      <c r="CM341" s="0" t="n">
        <f aca="false">IF(G341&gt;H341,1,0)</f>
        <v>0</v>
      </c>
      <c r="CO341" s="17" t="n">
        <f aca="false">14.652-0.41022*M341+0.007991*M341*M341-0.000077774*M341*M341*M341</f>
        <v>10.498749522</v>
      </c>
      <c r="CP341" s="1" t="n">
        <f aca="false">F341/CO341*100</f>
        <v>97.1544275689788</v>
      </c>
    </row>
    <row r="342" customFormat="false" ht="12.5" hidden="false" customHeight="false" outlineLevel="0" collapsed="false">
      <c r="A342" s="0" t="n">
        <v>341</v>
      </c>
      <c r="B342" s="15" t="s">
        <v>119</v>
      </c>
      <c r="C342" s="16" t="s">
        <v>120</v>
      </c>
      <c r="D342" s="0" t="s">
        <v>151</v>
      </c>
      <c r="E342" s="0" t="n">
        <v>7.9</v>
      </c>
      <c r="F342" s="0" t="n">
        <v>11</v>
      </c>
      <c r="G342" s="0" t="n">
        <v>0.8</v>
      </c>
      <c r="H342" s="0" t="n">
        <v>1.6</v>
      </c>
      <c r="I342" s="0" t="n">
        <v>0.9</v>
      </c>
      <c r="J342" s="0" t="n">
        <v>2.386</v>
      </c>
      <c r="K342" s="0" t="n">
        <v>0.027</v>
      </c>
      <c r="L342" s="0" t="n">
        <v>1.2</v>
      </c>
      <c r="M342" s="0" t="n">
        <v>11.5</v>
      </c>
      <c r="N342" s="0" t="n">
        <v>0</v>
      </c>
      <c r="O342" s="0" t="n">
        <v>280</v>
      </c>
      <c r="P342" s="0" t="n">
        <v>1100</v>
      </c>
      <c r="AC342" s="0" t="n">
        <v>2.348</v>
      </c>
      <c r="AD342" s="0" t="n">
        <v>0.005</v>
      </c>
      <c r="AE342" s="0" t="n">
        <v>2.077</v>
      </c>
      <c r="AF342" s="0" t="n">
        <v>0.022</v>
      </c>
      <c r="AG342" s="0" t="n">
        <v>0.001</v>
      </c>
      <c r="AH342" s="0" t="n">
        <v>1.1</v>
      </c>
      <c r="AJ342" s="0" t="n">
        <v>120</v>
      </c>
      <c r="BF342" s="0" t="n">
        <f aca="false">IF(E342&lt;11,-3.6797*E342^2+48.115*E342-53.83,280.92*EXP(-0.2027*E342))</f>
        <v>96.6284230000001</v>
      </c>
      <c r="BG342" s="1" t="n">
        <f aca="false">32.208*LN(F342)+21.438</f>
        <v>98.6694109462899</v>
      </c>
      <c r="BH342" s="1" t="n">
        <f aca="false">IF(G342&lt;=2, -10*G342+100, 88.958*EXP(-0.0755*G342))</f>
        <v>92</v>
      </c>
      <c r="BI342" s="1" t="n">
        <f aca="false">IF(I342&lt;=100, 0.0053*(I342)^2-1.0332*I342+100.76, 122.82*EXP(-0.0092*I342))</f>
        <v>99.834413</v>
      </c>
      <c r="BJ342" s="0" t="n">
        <f aca="false">IF(P342&lt;=1000, -6.942*LN(P342)+107.59, -36.304*LN(P342)+310.72)</f>
        <v>56.4807115842163</v>
      </c>
      <c r="BK342" s="0" t="n">
        <f aca="false">BF342^0.04*BG342^0.22*BH342^0.51*BI342^0.06*BJ342^0.17</f>
        <v>86.5836696987923</v>
      </c>
      <c r="BL342" s="0" t="str">
        <f aca="false">IF(BK342&gt;=90, "Very Good", IF(BK342&gt;=80, "Good", IF(BK342&gt;=70, "Slightly Good", IF(BK342&gt;=60, "Average", IF(BK342&gt;=50, "Slightly Poor", IF(BK342&gt;=40, "Poor", "Very Poor"))))))</f>
        <v>Good</v>
      </c>
      <c r="BM342" s="2" t="n">
        <f aca="false">IF(P342&lt;=1000, -6.942*LN(P342)+107.59, IF(AND(P342&gt;1000, P342&lt;=5213),-36.304*LN(P342)+310.72, IF(P342&gt;5213, 10)))</f>
        <v>56.4807115842163</v>
      </c>
      <c r="BN342" s="2" t="n">
        <f aca="false">BF342^0.04*BG342^0.22*BH342^0.51*BI342^0.06*BM342^0.17</f>
        <v>86.5836696987923</v>
      </c>
      <c r="BO342" s="3" t="str">
        <f aca="false">IF(BN342&gt;=90, "Very Good", IF(BN342&gt;=80, "Good", IF(BN342&gt;=70, "Slightly Good", IF(BN342&gt;=60, "Average", IF(BN342&gt;=50, "Slightly Poor", IF(BN342&gt;=40, "Poor", "Very Poor"))))))</f>
        <v>Good</v>
      </c>
      <c r="BP342" s="2" t="n">
        <f aca="false">IF(AJ342&lt;=1000, -6.942*LN(AJ342)+107.59, IF(AND(AJ342&gt;1000, AJ342&lt;=5213),-36.304*LN(AJ342)+310.72, IF(AJ342&gt;5213, 10)))</f>
        <v>74.3552323216071</v>
      </c>
      <c r="BQ342" s="2" t="n">
        <f aca="false">BF342^0.04*BG342^0.22*BH342^0.51*BI342^0.06*BP342^0.17</f>
        <v>90.7268687755792</v>
      </c>
      <c r="BR342" s="0" t="str">
        <f aca="false">IF(BQ342&gt;=90, "Very Good", IF(BQ342&gt;=80, "Good", IF(BQ342&gt;=70, "Slightly Good", IF(BQ342&gt;=60, "Average", IF(BQ342&gt;=50, "Slightly Poor", IF(BQ342&gt;=40, "Poor", "Very Poor"))))))</f>
        <v>Very Good</v>
      </c>
      <c r="BT342" s="2" t="n">
        <f aca="false">9.81*LN(AH342)+30.6</f>
        <v>31.5349928638804</v>
      </c>
      <c r="BU342" s="0" t="str">
        <f aca="false">IF(BT342&lt;30, "Clean water", IF(AND(BT342&gt;=30, BT342&lt;40), "Hypolimia", IF(AND(BT342&gt;=40,BT342&lt;50), "Mesotrophic", IF(AND(BT342&gt;=50, BT342&lt;70), "Eutrophic", IF(BT342&gt;70,"Hypertrophic")))))</f>
        <v>Hypolimia</v>
      </c>
      <c r="CM342" s="0" t="n">
        <f aca="false">IF(G342&gt;H342,1,0)</f>
        <v>0</v>
      </c>
      <c r="CO342" s="17" t="n">
        <f aca="false">14.652-0.41022*M342+0.007991*M342*M342-0.000077774*M342*M342*M342</f>
        <v>10.87299521775</v>
      </c>
      <c r="CP342" s="1" t="n">
        <f aca="false">F342/CO342*100</f>
        <v>101.168075398789</v>
      </c>
    </row>
    <row r="343" customFormat="false" ht="12.5" hidden="false" customHeight="false" outlineLevel="0" collapsed="false">
      <c r="A343" s="0" t="n">
        <v>342</v>
      </c>
      <c r="B343" s="15" t="s">
        <v>121</v>
      </c>
      <c r="C343" s="16" t="s">
        <v>122</v>
      </c>
      <c r="D343" s="0" t="s">
        <v>151</v>
      </c>
      <c r="E343" s="0" t="n">
        <v>7.5</v>
      </c>
      <c r="F343" s="0" t="n">
        <v>12.1</v>
      </c>
      <c r="G343" s="0" t="n">
        <v>0.9</v>
      </c>
      <c r="H343" s="0" t="n">
        <v>1.5</v>
      </c>
      <c r="I343" s="0" t="n">
        <v>0.8</v>
      </c>
      <c r="J343" s="0" t="n">
        <v>2.849</v>
      </c>
      <c r="K343" s="0" t="n">
        <v>0.04</v>
      </c>
      <c r="L343" s="0" t="n">
        <v>1.2</v>
      </c>
      <c r="M343" s="0" t="n">
        <v>9.1</v>
      </c>
      <c r="N343" s="0" t="n">
        <v>0</v>
      </c>
      <c r="O343" s="0" t="n">
        <v>317</v>
      </c>
      <c r="P343" s="0" t="n">
        <v>26000</v>
      </c>
      <c r="AC343" s="0" t="n">
        <v>2.792</v>
      </c>
      <c r="AD343" s="0" t="n">
        <v>0.055</v>
      </c>
      <c r="AE343" s="0" t="n">
        <v>2.437</v>
      </c>
      <c r="AF343" s="0" t="n">
        <v>0.037</v>
      </c>
      <c r="AG343" s="0" t="n">
        <v>0.011</v>
      </c>
      <c r="AH343" s="0" t="n">
        <v>1.1</v>
      </c>
      <c r="AJ343" s="0" t="n">
        <v>900</v>
      </c>
      <c r="BF343" s="0" t="n">
        <f aca="false">IF(E343&lt;11,-3.6797*E343^2+48.115*E343-53.83,280.92*EXP(-0.2027*E343))</f>
        <v>100.049375</v>
      </c>
      <c r="BG343" s="1" t="n">
        <f aca="false">32.208*LN(F343)+21.438</f>
        <v>101.739161217428</v>
      </c>
      <c r="BH343" s="1" t="n">
        <f aca="false">IF(G343&lt;=2, -10*G343+100, 88.958*EXP(-0.0755*G343))</f>
        <v>91</v>
      </c>
      <c r="BI343" s="1" t="n">
        <f aca="false">IF(I343&lt;=100, 0.0053*(I343)^2-1.0332*I343+100.76, 122.82*EXP(-0.0092*I343))</f>
        <v>99.936832</v>
      </c>
      <c r="BJ343" s="0" t="n">
        <f aca="false">IF(P343&lt;=1000, -6.942*LN(P343)+107.59, -36.304*LN(P343)+310.72)</f>
        <v>-58.3410843644994</v>
      </c>
      <c r="BK343" s="0" t="e">
        <f aca="false">BF343^0.04*BG343^0.22*BH343^0.51*BI343^0.06*BJ343^0.17</f>
        <v>#NUM!</v>
      </c>
      <c r="BL343" s="0" t="e">
        <f aca="false">IF(BK343&gt;=90, "Very Good", IF(BK343&gt;=80, "Good", IF(BK343&gt;=70, "Slightly Good", IF(BK343&gt;=60, "Average", IF(BK343&gt;=50, "Slightly Poor", IF(BK343&gt;=40, "Poor", "Very Poor"))))))</f>
        <v>#NUM!</v>
      </c>
      <c r="BM343" s="2" t="n">
        <f aca="false">IF(P343&lt;=1000, -6.942*LN(P343)+107.59, IF(AND(P343&gt;1000, P343&lt;=5213),-36.304*LN(P343)+310.72, IF(P343&gt;5213, 10)))</f>
        <v>10</v>
      </c>
      <c r="BN343" s="2" t="n">
        <f aca="false">BF343^0.04*BG343^0.22*BH343^0.51*BI343^0.06*BM343^0.17</f>
        <v>64.6771111497672</v>
      </c>
      <c r="BO343" s="3" t="str">
        <f aca="false">IF(BN343&gt;=90, "Very Good", IF(BN343&gt;=80, "Good", IF(BN343&gt;=70, "Slightly Good", IF(BN343&gt;=60, "Average", IF(BN343&gt;=50, "Slightly Poor", IF(BN343&gt;=40, "Poor", "Very Poor"))))))</f>
        <v>Average</v>
      </c>
      <c r="BP343" s="2" t="n">
        <f aca="false">IF(AJ343&lt;=1000, -6.942*LN(AJ343)+107.59, IF(AND(AJ343&gt;1000, AJ343&lt;=5213),-36.304*LN(AJ343)+310.72, IF(AJ343&gt;5213, 10)))</f>
        <v>60.3677755530026</v>
      </c>
      <c r="BQ343" s="2" t="n">
        <f aca="false">BF343^0.04*BG343^0.22*BH343^0.51*BI343^0.06*BP343^0.17</f>
        <v>87.7985802168794</v>
      </c>
      <c r="BR343" s="0" t="str">
        <f aca="false">IF(BQ343&gt;=90, "Very Good", IF(BQ343&gt;=80, "Good", IF(BQ343&gt;=70, "Slightly Good", IF(BQ343&gt;=60, "Average", IF(BQ343&gt;=50, "Slightly Poor", IF(BQ343&gt;=40, "Poor", "Very Poor"))))))</f>
        <v>Good</v>
      </c>
      <c r="BT343" s="2" t="n">
        <f aca="false">9.81*LN(AH343)+30.6</f>
        <v>31.5349928638804</v>
      </c>
      <c r="BU343" s="0" t="str">
        <f aca="false">IF(BT343&lt;30, "Clean water", IF(AND(BT343&gt;=30, BT343&lt;40), "Hypolimia", IF(AND(BT343&gt;=40,BT343&lt;50), "Mesotrophic", IF(AND(BT343&gt;=50, BT343&lt;70), "Eutrophic", IF(BT343&gt;70,"Hypertrophic")))))</f>
        <v>Hypolimia</v>
      </c>
      <c r="CM343" s="0" t="n">
        <f aca="false">IF(G343&gt;H343,1,0)</f>
        <v>0</v>
      </c>
      <c r="CO343" s="17" t="n">
        <f aca="false">14.652-0.41022*M343+0.007991*M343*M343-0.000077774*M343*M343*M343</f>
        <v>11.522124479046</v>
      </c>
      <c r="CP343" s="1" t="n">
        <f aca="false">F343/CO343*100</f>
        <v>105.015355649081</v>
      </c>
    </row>
    <row r="344" customFormat="false" ht="12.5" hidden="false" customHeight="false" outlineLevel="0" collapsed="false">
      <c r="A344" s="0" t="n">
        <v>343</v>
      </c>
      <c r="B344" s="15" t="s">
        <v>140</v>
      </c>
      <c r="C344" s="16" t="s">
        <v>141</v>
      </c>
      <c r="D344" s="0" t="s">
        <v>151</v>
      </c>
      <c r="E344" s="0" t="n">
        <v>7.9</v>
      </c>
      <c r="F344" s="0" t="n">
        <v>8.1</v>
      </c>
      <c r="G344" s="0" t="n">
        <v>2.4</v>
      </c>
      <c r="H344" s="0" t="n">
        <v>6.1</v>
      </c>
      <c r="I344" s="0" t="n">
        <v>8.2</v>
      </c>
      <c r="J344" s="0" t="n">
        <v>4.324</v>
      </c>
      <c r="K344" s="0" t="n">
        <v>0.142</v>
      </c>
      <c r="L344" s="0" t="n">
        <v>2.6</v>
      </c>
      <c r="M344" s="0" t="n">
        <v>13.3</v>
      </c>
      <c r="O344" s="0" t="n">
        <v>1103</v>
      </c>
      <c r="BD344" s="0" t="n">
        <v>0.028</v>
      </c>
      <c r="BF344" s="0" t="n">
        <f aca="false">IF(E344&lt;11,-3.6797*E344^2+48.115*E344-53.83,280.92*EXP(-0.2027*E344))</f>
        <v>96.6284230000001</v>
      </c>
      <c r="BG344" s="1" t="n">
        <f aca="false">32.208*LN(F344)+21.438</f>
        <v>88.8127576985377</v>
      </c>
      <c r="BH344" s="1" t="n">
        <f aca="false">IF(G344&lt;=2, -10*G344+100, 88.958*EXP(-0.0755*G344))</f>
        <v>74.2148561832273</v>
      </c>
      <c r="BI344" s="1" t="n">
        <f aca="false">IF(I344&lt;=100, 0.0053*(I344)^2-1.0332*I344+100.76, 122.82*EXP(-0.0092*I344))</f>
        <v>92.644132</v>
      </c>
      <c r="BJ344" s="0" t="e">
        <f aca="false">IF(P344&lt;=1000, -6.942*LN(P344)+107.59, -36.304*LN(P344)+310.72)</f>
        <v>#VALUE!</v>
      </c>
      <c r="BK344" s="0" t="e">
        <f aca="false">BF344^0.04*BG344^0.22*BH344^0.51*BI344^0.06*BJ344^0.17</f>
        <v>#VALUE!</v>
      </c>
      <c r="BL344" s="0" t="e">
        <f aca="false">IF(BK344&gt;=90, "Very Good", IF(BK344&gt;=80, "Good", IF(BK344&gt;=70, "Slightly Good", IF(BK344&gt;=60, "Average", IF(BK344&gt;=50, "Slightly Poor", IF(BK344&gt;=40, "Poor", "Very Poor"))))))</f>
        <v>#VALUE!</v>
      </c>
      <c r="BM344" s="2" t="e">
        <f aca="false">IF(P344&lt;=1000, -6.942*LN(P344)+107.59, IF(AND(P344&gt;1000, P344&lt;=5213),-36.304*LN(P344)+310.72, IF(P344&gt;5213, 10)))</f>
        <v>#VALUE!</v>
      </c>
      <c r="BN344" s="2" t="e">
        <f aca="false">BF344^0.04*BG344^0.22*BH344^0.51*BI344^0.06*BM344^0.17</f>
        <v>#VALUE!</v>
      </c>
      <c r="BO344" s="3" t="e">
        <f aca="false">IF(BN344&gt;=90, "Very Good", IF(BN344&gt;=80, "Good", IF(BN344&gt;=70, "Slightly Good", IF(BN344&gt;=60, "Average", IF(BN344&gt;=50, "Slightly Poor", IF(BN344&gt;=40, "Poor", "Very Poor"))))))</f>
        <v>#VALUE!</v>
      </c>
      <c r="BP344" s="2" t="e">
        <f aca="false">IF(AJ344&lt;=1000, -6.942*LN(AJ344)+107.59, IF(AND(AJ344&gt;1000, AJ344&lt;=5213),-36.304*LN(AJ344)+310.72, IF(AJ344&gt;5213, 10)))</f>
        <v>#VALUE!</v>
      </c>
      <c r="BQ344" s="2" t="e">
        <f aca="false">BF344^0.04*BG344^0.22*BH344^0.51*BI344^0.06*BP344^0.17</f>
        <v>#VALUE!</v>
      </c>
      <c r="BR344" s="0" t="e">
        <f aca="false">IF(BQ344&gt;=90, "Very Good", IF(BQ344&gt;=80, "Good", IF(BQ344&gt;=70, "Slightly Good", IF(BQ344&gt;=60, "Average", IF(BQ344&gt;=50, "Slightly Poor", IF(BQ344&gt;=40, "Poor", "Very Poor"))))))</f>
        <v>#VALUE!</v>
      </c>
      <c r="BT344" s="2" t="e">
        <f aca="false">9.81*LN(AH344)+30.6</f>
        <v>#VALUE!</v>
      </c>
      <c r="BU344" s="0" t="e">
        <f aca="false">IF(BT344&lt;30, "Clean water", IF(AND(BT344&gt;=30, BT344&lt;40), "Hypolimia", IF(AND(BT344&gt;=40,BT344&lt;50), "Mesotrophic", IF(AND(BT344&gt;=50, BT344&lt;70), "Eutrophic", IF(BT344&gt;70,"Hypertrophic")))))</f>
        <v>#VALUE!</v>
      </c>
      <c r="CM344" s="0" t="n">
        <f aca="false">IF(G344&gt;H344,1,0)</f>
        <v>0</v>
      </c>
      <c r="CO344" s="17" t="n">
        <f aca="false">14.652-0.41022*M344+0.007991*M344*M344-0.000077774*M344*M344*M344</f>
        <v>10.426627999962</v>
      </c>
      <c r="CP344" s="1" t="n">
        <f aca="false">F344/CO344*100</f>
        <v>77.6857100879548</v>
      </c>
    </row>
    <row r="345" customFormat="false" ht="12.5" hidden="false" customHeight="false" outlineLevel="0" collapsed="false">
      <c r="A345" s="0" t="n">
        <v>344</v>
      </c>
      <c r="B345" s="15" t="s">
        <v>123</v>
      </c>
      <c r="C345" s="16" t="s">
        <v>124</v>
      </c>
      <c r="D345" s="0" t="s">
        <v>151</v>
      </c>
      <c r="E345" s="0" t="n">
        <v>7.7</v>
      </c>
      <c r="F345" s="0" t="n">
        <v>8.5</v>
      </c>
      <c r="G345" s="0" t="n">
        <v>2</v>
      </c>
      <c r="H345" s="0" t="n">
        <v>5.2</v>
      </c>
      <c r="I345" s="0" t="n">
        <v>1.2</v>
      </c>
      <c r="J345" s="0" t="n">
        <v>9.863</v>
      </c>
      <c r="K345" s="0" t="n">
        <v>0.081</v>
      </c>
      <c r="L345" s="0" t="n">
        <v>3.9</v>
      </c>
      <c r="M345" s="0" t="n">
        <v>14.3</v>
      </c>
      <c r="N345" s="0" t="n">
        <v>0</v>
      </c>
      <c r="O345" s="0" t="n">
        <v>602</v>
      </c>
      <c r="P345" s="0" t="n">
        <v>30000</v>
      </c>
      <c r="AC345" s="0" t="n">
        <v>9.845</v>
      </c>
      <c r="AD345" s="0" t="n">
        <v>1.596</v>
      </c>
      <c r="AE345" s="0" t="n">
        <v>7.173</v>
      </c>
      <c r="AF345" s="0" t="n">
        <v>0.063</v>
      </c>
      <c r="AG345" s="0" t="n">
        <v>0.041</v>
      </c>
      <c r="AH345" s="0" t="n">
        <v>3</v>
      </c>
      <c r="AJ345" s="0" t="n">
        <v>1900</v>
      </c>
      <c r="BF345" s="0" t="n">
        <f aca="false">IF(E345&lt;11,-3.6797*E345^2+48.115*E345-53.83,280.92*EXP(-0.2027*E345))</f>
        <v>98.486087</v>
      </c>
      <c r="BG345" s="1" t="n">
        <f aca="false">32.208*LN(F345)+21.438</f>
        <v>90.3652509938879</v>
      </c>
      <c r="BH345" s="1" t="n">
        <f aca="false">IF(G345&lt;=2, -10*G345+100, 88.958*EXP(-0.0755*G345))</f>
        <v>80</v>
      </c>
      <c r="BI345" s="1" t="n">
        <f aca="false">IF(I345&lt;=100, 0.0053*(I345)^2-1.0332*I345+100.76, 122.82*EXP(-0.0092*I345))</f>
        <v>99.527792</v>
      </c>
      <c r="BJ345" s="0" t="n">
        <f aca="false">IF(P345&lt;=1000, -6.942*LN(P345)+107.59, -36.304*LN(P345)+310.72)</f>
        <v>-63.5362173920304</v>
      </c>
      <c r="BK345" s="0" t="e">
        <f aca="false">BF345^0.04*BG345^0.22*BH345^0.51*BI345^0.06*BJ345^0.17</f>
        <v>#NUM!</v>
      </c>
      <c r="BL345" s="0" t="e">
        <f aca="false">IF(BK345&gt;=90, "Very Good", IF(BK345&gt;=80, "Good", IF(BK345&gt;=70, "Slightly Good", IF(BK345&gt;=60, "Average", IF(BK345&gt;=50, "Slightly Poor", IF(BK345&gt;=40, "Poor", "Very Poor"))))))</f>
        <v>#NUM!</v>
      </c>
      <c r="BM345" s="2" t="n">
        <f aca="false">IF(P345&lt;=1000, -6.942*LN(P345)+107.59, IF(AND(P345&gt;1000, P345&lt;=5213),-36.304*LN(P345)+310.72, IF(P345&gt;5213, 10)))</f>
        <v>10</v>
      </c>
      <c r="BN345" s="2" t="n">
        <f aca="false">BF345^0.04*BG345^0.22*BH345^0.51*BI345^0.06*BM345^0.17</f>
        <v>58.9532662622586</v>
      </c>
      <c r="BO345" s="3" t="str">
        <f aca="false">IF(BN345&gt;=90, "Very Good", IF(BN345&gt;=80, "Good", IF(BN345&gt;=70, "Slightly Good", IF(BN345&gt;=60, "Average", IF(BN345&gt;=50, "Slightly Poor", IF(BN345&gt;=40, "Poor", "Very Poor"))))))</f>
        <v>Slightly Poor</v>
      </c>
      <c r="BP345" s="2" t="n">
        <f aca="false">IF(AJ345&lt;=1000, -6.942*LN(AJ345)+107.59, IF(AND(AJ345&gt;1000, AJ345&lt;=5213),-36.304*LN(AJ345)+310.72, IF(AJ345&gt;5213, 10)))</f>
        <v>36.6389888682299</v>
      </c>
      <c r="BQ345" s="2" t="n">
        <f aca="false">BF345^0.04*BG345^0.22*BH345^0.51*BI345^0.06*BP345^0.17</f>
        <v>73.5153896495185</v>
      </c>
      <c r="BR345" s="0" t="str">
        <f aca="false">IF(BQ345&gt;=90, "Very Good", IF(BQ345&gt;=80, "Good", IF(BQ345&gt;=70, "Slightly Good", IF(BQ345&gt;=60, "Average", IF(BQ345&gt;=50, "Slightly Poor", IF(BQ345&gt;=40, "Poor", "Very Poor"))))))</f>
        <v>Slightly Good</v>
      </c>
      <c r="BT345" s="2" t="n">
        <f aca="false">9.81*LN(AH345)+30.6</f>
        <v>41.3773865518342</v>
      </c>
      <c r="BU345" s="0" t="str">
        <f aca="false">IF(BT345&lt;30, "Clean water", IF(AND(BT345&gt;=30, BT345&lt;40), "Hypolimia", IF(AND(BT345&gt;=40,BT345&lt;50), "Mesotrophic", IF(AND(BT345&gt;=50, BT345&lt;70), "Eutrophic", IF(BT345&gt;70,"Hypertrophic")))))</f>
        <v>Mesotrophic</v>
      </c>
      <c r="CM345" s="0" t="n">
        <f aca="false">IF(G345&gt;H345,1,0)</f>
        <v>0</v>
      </c>
      <c r="CO345" s="17" t="n">
        <f aca="false">14.652-0.41022*M345+0.007991*M345*M345-0.000077774*M345*M345*M345</f>
        <v>10.192506314782</v>
      </c>
      <c r="CP345" s="1" t="n">
        <f aca="false">F345/CO345*100</f>
        <v>83.3946012637992</v>
      </c>
    </row>
    <row r="346" s="18" customFormat="true" ht="12.5" hidden="false" customHeight="false" outlineLevel="0" collapsed="false">
      <c r="A346" s="18" t="n">
        <v>345</v>
      </c>
      <c r="B346" s="19" t="s">
        <v>125</v>
      </c>
      <c r="C346" s="18" t="s">
        <v>126</v>
      </c>
      <c r="D346" s="18" t="s">
        <v>151</v>
      </c>
      <c r="E346" s="18" t="n">
        <v>7.7</v>
      </c>
      <c r="F346" s="18" t="n">
        <v>12.1</v>
      </c>
      <c r="G346" s="18" t="n">
        <v>1.5</v>
      </c>
      <c r="H346" s="18" t="n">
        <v>1.1</v>
      </c>
      <c r="I346" s="18" t="n">
        <v>0.5</v>
      </c>
      <c r="J346" s="18" t="n">
        <v>8.769</v>
      </c>
      <c r="K346" s="18" t="n">
        <v>0.045</v>
      </c>
      <c r="L346" s="18" t="n">
        <v>1.3</v>
      </c>
      <c r="M346" s="18" t="n">
        <v>9.2</v>
      </c>
      <c r="N346" s="18" t="n">
        <v>0</v>
      </c>
      <c r="O346" s="18" t="n">
        <v>590</v>
      </c>
      <c r="P346" s="18" t="n">
        <v>13000</v>
      </c>
      <c r="AC346" s="18" t="n">
        <v>8.708</v>
      </c>
      <c r="AD346" s="18" t="n">
        <v>0.458</v>
      </c>
      <c r="AE346" s="18" t="n">
        <v>7.642</v>
      </c>
      <c r="AF346" s="18" t="n">
        <v>0.045</v>
      </c>
      <c r="AG346" s="18" t="n">
        <v>0.008</v>
      </c>
      <c r="AH346" s="18" t="n">
        <v>2</v>
      </c>
      <c r="AJ346" s="18" t="n">
        <v>300</v>
      </c>
      <c r="BF346" s="18" t="n">
        <f aca="false">IF(E346&lt;11,-3.6797*E346^2+48.115*E346-53.83,280.92*EXP(-0.2027*E346))</f>
        <v>98.486087</v>
      </c>
      <c r="BG346" s="20" t="n">
        <f aca="false">32.208*LN(F346)+21.438</f>
        <v>101.739161217428</v>
      </c>
      <c r="BH346" s="20" t="n">
        <f aca="false">IF(G346&lt;=2, -10*G346+100, 88.958*EXP(-0.0755*G346))</f>
        <v>85</v>
      </c>
      <c r="BI346" s="20" t="n">
        <f aca="false">IF(I346&lt;=100, 0.0053*(I346)^2-1.0332*I346+100.76, 122.82*EXP(-0.0092*I346))</f>
        <v>100.244725</v>
      </c>
      <c r="BJ346" s="18" t="n">
        <f aca="false">IF(P346&lt;=1000, -6.942*LN(P346)+107.59, -36.304*LN(P346)+310.72)</f>
        <v>-33.1770691214511</v>
      </c>
      <c r="BK346" s="18" t="e">
        <f aca="false">BF346^0.04*BG346^0.22*BH346^0.51*BI346^0.06*BJ346^0.17</f>
        <v>#NUM!</v>
      </c>
      <c r="BL346" s="18" t="e">
        <f aca="false">IF(BK346&gt;=90, "Very Good", IF(BK346&gt;=80, "Good", IF(BK346&gt;=70, "Slightly Good", IF(BK346&gt;=60, "Average", IF(BK346&gt;=50, "Slightly Poor", IF(BK346&gt;=40, "Poor", "Very Poor"))))))</f>
        <v>#NUM!</v>
      </c>
      <c r="BM346" s="21" t="n">
        <f aca="false">IF(P346&lt;=1000, -6.942*LN(P346)+107.59, IF(AND(P346&gt;1000, P346&lt;=5213),-36.304*LN(P346)+310.72, IF(P346&gt;5213, 10)))</f>
        <v>10</v>
      </c>
      <c r="BN346" s="21" t="n">
        <f aca="false">BF346^0.04*BG346^0.22*BH346^0.51*BI346^0.06*BM346^0.17</f>
        <v>62.4381077363126</v>
      </c>
      <c r="BO346" s="22" t="str">
        <f aca="false">IF(BN346&gt;=90, "Very Good", IF(BN346&gt;=80, "Good", IF(BN346&gt;=70, "Slightly Good", IF(BN346&gt;=60, "Average", IF(BN346&gt;=50, "Slightly Poor", IF(BN346&gt;=40, "Poor", "Very Poor"))))))</f>
        <v>Average</v>
      </c>
      <c r="BP346" s="21" t="n">
        <f aca="false">IF(AJ346&lt;=1000, -6.942*LN(AJ346)+107.59, IF(AND(AJ346&gt;1000, AJ346&lt;=5213),-36.304*LN(AJ346)+310.72, IF(AJ346&gt;5213, 10)))</f>
        <v>67.9943420609366</v>
      </c>
      <c r="BQ346" s="21" t="n">
        <f aca="false">BF346^0.04*BG346^0.22*BH346^0.51*BI346^0.06*BP346^0.17</f>
        <v>86.4908379358107</v>
      </c>
      <c r="BR346" s="18" t="str">
        <f aca="false">IF(BQ346&gt;=90, "Very Good", IF(BQ346&gt;=80, "Good", IF(BQ346&gt;=70, "Slightly Good", IF(BQ346&gt;=60, "Average", IF(BQ346&gt;=50, "Slightly Poor", IF(BQ346&gt;=40, "Poor", "Very Poor"))))))</f>
        <v>Good</v>
      </c>
      <c r="BT346" s="21" t="n">
        <f aca="false">9.81*LN(AH346)+30.6</f>
        <v>37.3997738412931</v>
      </c>
      <c r="BU346" s="18" t="str">
        <f aca="false">IF(BT346&lt;30, "Clean water", IF(AND(BT346&gt;=30, BT346&lt;40), "Hypolimia", IF(AND(BT346&gt;=40,BT346&lt;50), "Mesotrophic", IF(AND(BT346&gt;=50, BT346&lt;70), "Eutrophic", IF(BT346&gt;70,"Hypertrophic")))))</f>
        <v>Hypolimia</v>
      </c>
      <c r="CM346" s="18" t="n">
        <f aca="false">IF(G346&gt;H346,1,0)</f>
        <v>1</v>
      </c>
      <c r="CO346" s="17" t="n">
        <f aca="false">14.652-0.41022*M346+0.007991*M346*M346-0.000077774*M346*M346*M346</f>
        <v>11.493772559488</v>
      </c>
      <c r="CP346" s="1" t="n">
        <f aca="false">F346/CO346*100</f>
        <v>105.274399135483</v>
      </c>
    </row>
    <row r="347" customFormat="false" ht="12.5" hidden="false" customHeight="false" outlineLevel="0" collapsed="false">
      <c r="A347" s="0" t="n">
        <v>346</v>
      </c>
      <c r="B347" s="15" t="s">
        <v>72</v>
      </c>
      <c r="C347" s="16" t="s">
        <v>73</v>
      </c>
      <c r="D347" s="0" t="s">
        <v>152</v>
      </c>
      <c r="E347" s="0" t="n">
        <v>7.9</v>
      </c>
      <c r="F347" s="0" t="n">
        <v>11.3</v>
      </c>
      <c r="G347" s="0" t="n">
        <v>1.8</v>
      </c>
      <c r="H347" s="0" t="n">
        <v>5.3</v>
      </c>
      <c r="I347" s="0" t="n">
        <v>9.7</v>
      </c>
      <c r="J347" s="0" t="n">
        <v>6.437</v>
      </c>
      <c r="K347" s="0" t="n">
        <v>0.09</v>
      </c>
      <c r="L347" s="0" t="n">
        <v>2.8</v>
      </c>
      <c r="M347" s="0" t="n">
        <v>7.1</v>
      </c>
      <c r="N347" s="0" t="n">
        <v>0</v>
      </c>
      <c r="O347" s="0" t="n">
        <v>393</v>
      </c>
      <c r="P347" s="0" t="n">
        <v>9485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V347" s="0" t="n">
        <v>0</v>
      </c>
      <c r="AC347" s="0" t="n">
        <v>6.271</v>
      </c>
      <c r="AD347" s="0" t="n">
        <v>0.891</v>
      </c>
      <c r="AE347" s="0" t="n">
        <v>4.328</v>
      </c>
      <c r="AF347" s="0" t="n">
        <v>0.058</v>
      </c>
      <c r="AG347" s="0" t="n">
        <v>0.039</v>
      </c>
      <c r="AH347" s="0" t="n">
        <v>10.5</v>
      </c>
      <c r="AJ347" s="0" t="n">
        <v>366</v>
      </c>
      <c r="AP347" s="0" t="n">
        <v>0</v>
      </c>
      <c r="AY347" s="0" t="n">
        <v>0</v>
      </c>
      <c r="BF347" s="0" t="n">
        <f aca="false">IF(E347&lt;11,-3.6797*E347^2+48.115*E347-53.83,280.92*EXP(-0.2027*E347))</f>
        <v>96.6284230000001</v>
      </c>
      <c r="BG347" s="1" t="n">
        <f aca="false">32.208*LN(F347)+21.438</f>
        <v>99.5360461899348</v>
      </c>
      <c r="BH347" s="1" t="n">
        <f aca="false">IF(G347&lt;=2, -10*G347+100, 88.958*EXP(-0.0755*G347))</f>
        <v>82</v>
      </c>
      <c r="BI347" s="1" t="n">
        <f aca="false">IF(I347&lt;=100, 0.0053*(I347)^2-1.0332*I347+100.76, 122.82*EXP(-0.0092*I347))</f>
        <v>91.236637</v>
      </c>
      <c r="BJ347" s="0" t="n">
        <f aca="false">IF(P347&lt;=1000, -6.942*LN(P347)+107.59, -36.304*LN(P347)+310.72)</f>
        <v>-21.7326776975283</v>
      </c>
      <c r="BK347" s="0" t="e">
        <f aca="false">BF347^0.04*BG347^0.22*BH347^0.51*BI347^0.06*BJ347^0.17</f>
        <v>#NUM!</v>
      </c>
      <c r="BL347" s="0" t="e">
        <f aca="false">IF(BK347&gt;=90, "Very Good", IF(BK347&gt;=80, "Good", IF(BK347&gt;=70, "Slightly Good", IF(BK347&gt;=60, "Average", IF(BK347&gt;=50, "Slightly Poor", IF(BK347&gt;=40, "Poor", "Very Poor"))))))</f>
        <v>#NUM!</v>
      </c>
      <c r="BM347" s="2" t="n">
        <f aca="false">IF(P347&lt;=1000, -6.942*LN(P347)+107.59, IF(AND(P347&gt;1000, P347&lt;=5213),-36.304*LN(P347)+310.72, IF(P347&gt;5213, 10)))</f>
        <v>10</v>
      </c>
      <c r="BN347" s="2" t="n">
        <f aca="false">BF347^0.04*BG347^0.22*BH347^0.51*BI347^0.06*BM347^0.17</f>
        <v>60.6198840483324</v>
      </c>
      <c r="BO347" s="3" t="str">
        <f aca="false">IF(BN347&gt;=90, "Very Good", IF(BN347&gt;=80, "Good", IF(BN347&gt;=70, "Slightly Good", IF(BN347&gt;=60, "Average", IF(BN347&gt;=50, "Slightly Poor", IF(BN347&gt;=40, "Poor", "Very Poor"))))))</f>
        <v>Average</v>
      </c>
      <c r="BP347" s="2" t="n">
        <f aca="false">IF(AJ347&lt;=1000, -6.942*LN(AJ347)+107.59, IF(AND(AJ347&gt;1000, AJ347&lt;=5213),-36.304*LN(AJ347)+310.72, IF(AJ347&gt;5213, 10)))</f>
        <v>66.6139193995277</v>
      </c>
      <c r="BQ347" s="2" t="n">
        <f aca="false">BF347^0.04*BG347^0.22*BH347^0.51*BI347^0.06*BP347^0.17</f>
        <v>83.6798993505056</v>
      </c>
      <c r="BR347" s="0" t="str">
        <f aca="false">IF(BQ347&gt;=90, "Very Good", IF(BQ347&gt;=80, "Good", IF(BQ347&gt;=70, "Slightly Good", IF(BQ347&gt;=60, "Average", IF(BQ347&gt;=50, "Slightly Poor", IF(BQ347&gt;=40, "Poor", "Very Poor"))))))</f>
        <v>Good</v>
      </c>
      <c r="BT347" s="2" t="n">
        <f aca="false">9.81*LN(AH347)+30.6</f>
        <v>53.6669912727737</v>
      </c>
      <c r="BU347" s="0" t="str">
        <f aca="false">IF(BT347&lt;30, "Clean water", IF(AND(BT347&gt;=30, BT347&lt;40), "Hypolimia", IF(AND(BT347&gt;=40,BT347&lt;50), "Mesotrophic", IF(AND(BT347&gt;=50, BT347&lt;70), "Eutrophic", IF(BT347&gt;70,"Hypertrophic")))))</f>
        <v>Eutrophic</v>
      </c>
      <c r="CM347" s="0" t="n">
        <f aca="false">IF(G347&gt;H347,1,0)</f>
        <v>0</v>
      </c>
      <c r="CO347" s="17" t="n">
        <f aca="false">14.652-0.41022*M347+0.007991*M347*M347-0.000077774*M347*M347*M347</f>
        <v>12.114428139886</v>
      </c>
      <c r="CP347" s="1" t="n">
        <f aca="false">F347/CO347*100</f>
        <v>93.2772052425278</v>
      </c>
    </row>
    <row r="348" customFormat="false" ht="12.5" hidden="false" customHeight="false" outlineLevel="0" collapsed="false">
      <c r="A348" s="0" t="n">
        <v>347</v>
      </c>
      <c r="B348" s="15" t="s">
        <v>131</v>
      </c>
      <c r="C348" s="16" t="s">
        <v>132</v>
      </c>
      <c r="D348" s="0" t="s">
        <v>152</v>
      </c>
      <c r="E348" s="0" t="n">
        <v>8.1</v>
      </c>
      <c r="F348" s="0" t="n">
        <v>11.8</v>
      </c>
      <c r="G348" s="0" t="n">
        <v>1.6</v>
      </c>
      <c r="H348" s="0" t="n">
        <v>3.2</v>
      </c>
      <c r="I348" s="0" t="n">
        <v>2.1</v>
      </c>
      <c r="J348" s="0" t="n">
        <v>2.689</v>
      </c>
      <c r="K348" s="0" t="n">
        <v>0.053</v>
      </c>
      <c r="L348" s="0" t="n">
        <v>2</v>
      </c>
      <c r="M348" s="0" t="n">
        <v>7.9</v>
      </c>
      <c r="O348" s="0" t="n">
        <v>452</v>
      </c>
      <c r="BD348" s="0" t="n">
        <v>0.057</v>
      </c>
      <c r="BF348" s="0" t="n">
        <f aca="false">IF(E348&lt;11,-3.6797*E348^2+48.115*E348-53.83,280.92*EXP(-0.2027*E348))</f>
        <v>94.476383</v>
      </c>
      <c r="BG348" s="1" t="n">
        <f aca="false">32.208*LN(F348)+21.438</f>
        <v>100.930549709638</v>
      </c>
      <c r="BH348" s="1" t="n">
        <f aca="false">IF(G348&lt;=2, -10*G348+100, 88.958*EXP(-0.0755*G348))</f>
        <v>84</v>
      </c>
      <c r="BI348" s="1" t="n">
        <f aca="false">IF(I348&lt;=100, 0.0053*(I348)^2-1.0332*I348+100.76, 122.82*EXP(-0.0092*I348))</f>
        <v>98.613653</v>
      </c>
      <c r="BJ348" s="0" t="e">
        <f aca="false">IF(P348&lt;=1000, -6.942*LN(P348)+107.59, -36.304*LN(P348)+310.72)</f>
        <v>#VALUE!</v>
      </c>
      <c r="BK348" s="0" t="e">
        <f aca="false">BF348^0.04*BG348^0.22*BH348^0.51*BI348^0.06*BJ348^0.17</f>
        <v>#VALUE!</v>
      </c>
      <c r="BL348" s="0" t="e">
        <f aca="false">IF(BK348&gt;=90, "Very Good", IF(BK348&gt;=80, "Good", IF(BK348&gt;=70, "Slightly Good", IF(BK348&gt;=60, "Average", IF(BK348&gt;=50, "Slightly Poor", IF(BK348&gt;=40, "Poor", "Very Poor"))))))</f>
        <v>#VALUE!</v>
      </c>
      <c r="BM348" s="2" t="e">
        <f aca="false">IF(P348&lt;=1000, -6.942*LN(P348)+107.59, IF(AND(P348&gt;1000, P348&lt;=5213),-36.304*LN(P348)+310.72, IF(P348&gt;5213, 10)))</f>
        <v>#VALUE!</v>
      </c>
      <c r="BN348" s="2" t="e">
        <f aca="false">BF348^0.04*BG348^0.22*BH348^0.51*BI348^0.06*BM348^0.17</f>
        <v>#VALUE!</v>
      </c>
      <c r="BO348" s="3" t="e">
        <f aca="false">IF(BN348&gt;=90, "Very Good", IF(BN348&gt;=80, "Good", IF(BN348&gt;=70, "Slightly Good", IF(BN348&gt;=60, "Average", IF(BN348&gt;=50, "Slightly Poor", IF(BN348&gt;=40, "Poor", "Very Poor"))))))</f>
        <v>#VALUE!</v>
      </c>
      <c r="BP348" s="2" t="e">
        <f aca="false">IF(AJ348&lt;=1000, -6.942*LN(AJ348)+107.59, IF(AND(AJ348&gt;1000, AJ348&lt;=5213),-36.304*LN(AJ348)+310.72, IF(AJ348&gt;5213, 10)))</f>
        <v>#VALUE!</v>
      </c>
      <c r="BQ348" s="2" t="e">
        <f aca="false">BF348^0.04*BG348^0.22*BH348^0.51*BI348^0.06*BP348^0.17</f>
        <v>#VALUE!</v>
      </c>
      <c r="BR348" s="0" t="e">
        <f aca="false">IF(BQ348&gt;=90, "Very Good", IF(BQ348&gt;=80, "Good", IF(BQ348&gt;=70, "Slightly Good", IF(BQ348&gt;=60, "Average", IF(BQ348&gt;=50, "Slightly Poor", IF(BQ348&gt;=40, "Poor", "Very Poor"))))))</f>
        <v>#VALUE!</v>
      </c>
      <c r="BT348" s="2" t="e">
        <f aca="false">9.81*LN(AH348)+30.6</f>
        <v>#VALUE!</v>
      </c>
      <c r="BU348" s="0" t="e">
        <f aca="false">IF(BT348&lt;30, "Clean water", IF(AND(BT348&gt;=30, BT348&lt;40), "Hypolimia", IF(AND(BT348&gt;=40,BT348&lt;50), "Mesotrophic", IF(AND(BT348&gt;=50, BT348&lt;70), "Eutrophic", IF(BT348&gt;70,"Hypertrophic")))))</f>
        <v>#VALUE!</v>
      </c>
      <c r="CM348" s="0" t="n">
        <f aca="false">IF(G348&gt;H348,1,0)</f>
        <v>0</v>
      </c>
      <c r="CO348" s="17" t="n">
        <f aca="false">14.652-0.41022*M348+0.007991*M348*M348-0.000077774*M348*M348*M348</f>
        <v>11.871634694814</v>
      </c>
      <c r="CP348" s="1" t="n">
        <f aca="false">F348/CO348*100</f>
        <v>99.3965894617252</v>
      </c>
    </row>
    <row r="349" s="18" customFormat="true" ht="12.5" hidden="false" customHeight="false" outlineLevel="0" collapsed="false">
      <c r="A349" s="18" t="n">
        <v>348</v>
      </c>
      <c r="B349" s="19" t="s">
        <v>75</v>
      </c>
      <c r="C349" s="18" t="s">
        <v>76</v>
      </c>
      <c r="D349" s="18" t="s">
        <v>152</v>
      </c>
      <c r="E349" s="18" t="n">
        <v>8.2</v>
      </c>
      <c r="F349" s="18" t="n">
        <v>14.3</v>
      </c>
      <c r="G349" s="18" t="n">
        <v>1.7</v>
      </c>
      <c r="H349" s="18" t="n">
        <v>1.1</v>
      </c>
      <c r="I349" s="18" t="n">
        <v>17</v>
      </c>
      <c r="J349" s="18" t="n">
        <v>5.803</v>
      </c>
      <c r="K349" s="18" t="n">
        <v>0.09</v>
      </c>
      <c r="L349" s="18" t="n">
        <v>1.3</v>
      </c>
      <c r="M349" s="18" t="n">
        <v>7.6</v>
      </c>
      <c r="N349" s="18" t="n">
        <v>0</v>
      </c>
      <c r="O349" s="18" t="n">
        <v>405</v>
      </c>
      <c r="P349" s="18" t="n">
        <v>12000</v>
      </c>
      <c r="Q349" s="18" t="n">
        <v>0</v>
      </c>
      <c r="R349" s="18" t="n">
        <v>0</v>
      </c>
      <c r="S349" s="18" t="n">
        <v>0</v>
      </c>
      <c r="T349" s="18" t="n">
        <v>0</v>
      </c>
      <c r="U349" s="18" t="n">
        <v>0</v>
      </c>
      <c r="V349" s="18" t="n">
        <v>0</v>
      </c>
      <c r="AC349" s="18" t="n">
        <v>5.792</v>
      </c>
      <c r="AD349" s="18" t="n">
        <v>0.06</v>
      </c>
      <c r="AE349" s="18" t="n">
        <v>5.077</v>
      </c>
      <c r="AF349" s="18" t="n">
        <v>0.082</v>
      </c>
      <c r="AG349" s="18" t="n">
        <v>0.043</v>
      </c>
      <c r="AH349" s="18" t="n">
        <v>5.3</v>
      </c>
      <c r="AJ349" s="18" t="n">
        <v>610</v>
      </c>
      <c r="AP349" s="18" t="n">
        <v>0</v>
      </c>
      <c r="AY349" s="18" t="n">
        <v>0</v>
      </c>
      <c r="BF349" s="18" t="n">
        <f aca="false">IF(E349&lt;11,-3.6797*E349^2+48.115*E349-53.83,280.92*EXP(-0.2027*E349))</f>
        <v>93.289972</v>
      </c>
      <c r="BG349" s="20" t="n">
        <f aca="false">32.208*LN(F349)+21.438</f>
        <v>107.119639176259</v>
      </c>
      <c r="BH349" s="20" t="n">
        <f aca="false">IF(G349&lt;=2, -10*G349+100, 88.958*EXP(-0.0755*G349))</f>
        <v>83</v>
      </c>
      <c r="BI349" s="20" t="n">
        <f aca="false">IF(I349&lt;=100, 0.0053*(I349)^2-1.0332*I349+100.76, 122.82*EXP(-0.0092*I349))</f>
        <v>84.7273</v>
      </c>
      <c r="BJ349" s="18" t="n">
        <f aca="false">IF(P349&lt;=1000, -6.942*LN(P349)+107.59, -36.304*LN(P349)+310.72)</f>
        <v>-30.271198662071</v>
      </c>
      <c r="BK349" s="18" t="e">
        <f aca="false">BF349^0.04*BG349^0.22*BH349^0.51*BI349^0.06*BJ349^0.17</f>
        <v>#NUM!</v>
      </c>
      <c r="BL349" s="18" t="e">
        <f aca="false">IF(BK349&gt;=90, "Very Good", IF(BK349&gt;=80, "Good", IF(BK349&gt;=70, "Slightly Good", IF(BK349&gt;=60, "Average", IF(BK349&gt;=50, "Slightly Poor", IF(BK349&gt;=40, "Poor", "Very Poor"))))))</f>
        <v>#NUM!</v>
      </c>
      <c r="BM349" s="21" t="n">
        <f aca="false">IF(P349&lt;=1000, -6.942*LN(P349)+107.59, IF(AND(P349&gt;1000, P349&lt;=5213),-36.304*LN(P349)+310.72, IF(P349&gt;5213, 10)))</f>
        <v>10</v>
      </c>
      <c r="BN349" s="21" t="n">
        <f aca="false">BF349^0.04*BG349^0.22*BH349^0.51*BI349^0.06*BM349^0.17</f>
        <v>61.6276815676578</v>
      </c>
      <c r="BO349" s="22" t="str">
        <f aca="false">IF(BN349&gt;=90, "Very Good", IF(BN349&gt;=80, "Good", IF(BN349&gt;=70, "Slightly Good", IF(BN349&gt;=60, "Average", IF(BN349&gt;=50, "Slightly Poor", IF(BN349&gt;=40, "Poor", "Very Poor"))))))</f>
        <v>Average</v>
      </c>
      <c r="BP349" s="21" t="n">
        <f aca="false">IF(AJ349&lt;=1000, -6.942*LN(AJ349)+107.59, IF(AND(AJ349&gt;1000, AJ349&lt;=5213),-36.304*LN(AJ349)+310.72, IF(AJ349&gt;5213, 10)))</f>
        <v>63.0677679193442</v>
      </c>
      <c r="BQ349" s="21" t="n">
        <f aca="false">BF349^0.04*BG349^0.22*BH349^0.51*BI349^0.06*BP349^0.17</f>
        <v>84.2836040560673</v>
      </c>
      <c r="BR349" s="18" t="str">
        <f aca="false">IF(BQ349&gt;=90, "Very Good", IF(BQ349&gt;=80, "Good", IF(BQ349&gt;=70, "Slightly Good", IF(BQ349&gt;=60, "Average", IF(BQ349&gt;=50, "Slightly Poor", IF(BQ349&gt;=40, "Poor", "Very Poor"))))))</f>
        <v>Good</v>
      </c>
      <c r="BT349" s="21" t="n">
        <f aca="false">9.81*LN(AH349)+30.6</f>
        <v>46.9602039096747</v>
      </c>
      <c r="BU349" s="18" t="str">
        <f aca="false">IF(BT349&lt;30, "Clean water", IF(AND(BT349&gt;=30, BT349&lt;40), "Hypolimia", IF(AND(BT349&gt;=40,BT349&lt;50), "Mesotrophic", IF(AND(BT349&gt;=50, BT349&lt;70), "Eutrophic", IF(BT349&gt;70,"Hypertrophic")))))</f>
        <v>Mesotrophic</v>
      </c>
      <c r="CM349" s="18" t="n">
        <f aca="false">IF(G349&gt;H349,1,0)</f>
        <v>1</v>
      </c>
      <c r="CO349" s="17" t="n">
        <f aca="false">14.652-0.41022*M349+0.007991*M349*M349-0.000077774*M349*M349*M349</f>
        <v>11.961747240576</v>
      </c>
      <c r="CP349" s="1" t="n">
        <f aca="false">F349/CO349*100</f>
        <v>119.547752618383</v>
      </c>
    </row>
    <row r="350" customFormat="false" ht="12.5" hidden="false" customHeight="false" outlineLevel="0" collapsed="false">
      <c r="A350" s="0" t="n">
        <v>349</v>
      </c>
      <c r="B350" s="15" t="s">
        <v>77</v>
      </c>
      <c r="C350" s="16" t="s">
        <v>78</v>
      </c>
      <c r="D350" s="0" t="s">
        <v>152</v>
      </c>
      <c r="E350" s="0" t="n">
        <v>8</v>
      </c>
      <c r="F350" s="0" t="n">
        <v>13.1</v>
      </c>
      <c r="G350" s="0" t="n">
        <v>1.2</v>
      </c>
      <c r="H350" s="0" t="n">
        <v>4.2</v>
      </c>
      <c r="I350" s="0" t="n">
        <v>3.8</v>
      </c>
      <c r="J350" s="0" t="n">
        <v>2.577</v>
      </c>
      <c r="K350" s="0" t="n">
        <v>0.032</v>
      </c>
      <c r="L350" s="0" t="n">
        <v>3.2</v>
      </c>
      <c r="M350" s="0" t="n">
        <v>5.7</v>
      </c>
      <c r="N350" s="0" t="n">
        <v>0</v>
      </c>
      <c r="O350" s="0" t="n">
        <v>207</v>
      </c>
      <c r="P350" s="0" t="n">
        <v>72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V350" s="0" t="n">
        <v>0</v>
      </c>
      <c r="AC350" s="0" t="n">
        <v>2.445</v>
      </c>
      <c r="AD350" s="0" t="n">
        <v>0.054</v>
      </c>
      <c r="AE350" s="0" t="n">
        <v>1.984</v>
      </c>
      <c r="AF350" s="0" t="n">
        <v>0.012</v>
      </c>
      <c r="AG350" s="0" t="n">
        <v>0.001</v>
      </c>
      <c r="AH350" s="0" t="n">
        <v>13.4</v>
      </c>
      <c r="AJ350" s="0" t="n">
        <v>28</v>
      </c>
      <c r="AP350" s="0" t="n">
        <v>0</v>
      </c>
      <c r="AY350" s="0" t="n">
        <v>0</v>
      </c>
      <c r="BD350" s="0" t="n">
        <v>184</v>
      </c>
      <c r="BF350" s="0" t="n">
        <f aca="false">IF(E350&lt;11,-3.6797*E350^2+48.115*E350-53.83,280.92*EXP(-0.2027*E350))</f>
        <v>95.5892</v>
      </c>
      <c r="BG350" s="1" t="n">
        <f aca="false">32.208*LN(F350)+21.438</f>
        <v>104.29669471051</v>
      </c>
      <c r="BH350" s="1" t="n">
        <f aca="false">IF(G350&lt;=2, -10*G350+100, 88.958*EXP(-0.0755*G350))</f>
        <v>88</v>
      </c>
      <c r="BI350" s="1" t="n">
        <f aca="false">IF(I350&lt;=100, 0.0053*(I350)^2-1.0332*I350+100.76, 122.82*EXP(-0.0092*I350))</f>
        <v>96.910372</v>
      </c>
      <c r="BJ350" s="0" t="n">
        <f aca="false">IF(P350&lt;=1000, -6.942*LN(P350)+107.59, -36.304*LN(P350)+310.72)</f>
        <v>77.9013838017905</v>
      </c>
      <c r="BK350" s="0" t="n">
        <f aca="false">BF350^0.04*BG350^0.22*BH350^0.51*BI350^0.06*BJ350^0.17</f>
        <v>90.2956712352032</v>
      </c>
      <c r="BL350" s="0" t="str">
        <f aca="false">IF(BK350&gt;=90, "Very Good", IF(BK350&gt;=80, "Good", IF(BK350&gt;=70, "Slightly Good", IF(BK350&gt;=60, "Average", IF(BK350&gt;=50, "Slightly Poor", IF(BK350&gt;=40, "Poor", "Very Poor"))))))</f>
        <v>Very Good</v>
      </c>
      <c r="BM350" s="2" t="n">
        <f aca="false">IF(P350&lt;=1000, -6.942*LN(P350)+107.59, IF(AND(P350&gt;1000, P350&lt;=5213),-36.304*LN(P350)+310.72, IF(P350&gt;5213, 10)))</f>
        <v>77.9013838017905</v>
      </c>
      <c r="BN350" s="2" t="n">
        <f aca="false">BF350^0.04*BG350^0.22*BH350^0.51*BI350^0.06*BM350^0.17</f>
        <v>90.2956712352032</v>
      </c>
      <c r="BO350" s="3" t="str">
        <f aca="false">IF(BN350&gt;=90, "Very Good", IF(BN350&gt;=80, "Good", IF(BN350&gt;=70, "Slightly Good", IF(BN350&gt;=60, "Average", IF(BN350&gt;=50, "Slightly Poor", IF(BN350&gt;=40, "Poor", "Very Poor"))))))</f>
        <v>Very Good</v>
      </c>
      <c r="BP350" s="2" t="n">
        <f aca="false">IF(AJ350&lt;=1000, -6.942*LN(AJ350)+107.59, IF(AND(AJ350&gt;1000, AJ350&lt;=5213),-36.304*LN(AJ350)+310.72, IF(AJ350&gt;5213, 10)))</f>
        <v>84.4578362903637</v>
      </c>
      <c r="BQ350" s="2" t="n">
        <f aca="false">BF350^0.04*BG350^0.22*BH350^0.51*BI350^0.06*BP350^0.17</f>
        <v>91.5446657218379</v>
      </c>
      <c r="BR350" s="0" t="str">
        <f aca="false">IF(BQ350&gt;=90, "Very Good", IF(BQ350&gt;=80, "Good", IF(BQ350&gt;=70, "Slightly Good", IF(BQ350&gt;=60, "Average", IF(BQ350&gt;=50, "Slightly Poor", IF(BQ350&gt;=40, "Poor", "Very Poor"))))))</f>
        <v>Very Good</v>
      </c>
      <c r="BT350" s="2" t="n">
        <f aca="false">9.81*LN(AH350)+30.6</f>
        <v>56.0594486752469</v>
      </c>
      <c r="BU350" s="0" t="str">
        <f aca="false">IF(BT350&lt;30, "Clean water", IF(AND(BT350&gt;=30, BT350&lt;40), "Hypolimia", IF(AND(BT350&gt;=40,BT350&lt;50), "Mesotrophic", IF(AND(BT350&gt;=50, BT350&lt;70), "Eutrophic", IF(BT350&gt;70,"Hypertrophic")))))</f>
        <v>Eutrophic</v>
      </c>
      <c r="CM350" s="0" t="n">
        <f aca="false">IF(G350&gt;H350,1,0)</f>
        <v>0</v>
      </c>
      <c r="CO350" s="17" t="n">
        <f aca="false">14.652-0.41022*M350+0.007991*M350*M350-0.000077774*M350*M350*M350</f>
        <v>12.558970389618</v>
      </c>
      <c r="CP350" s="1" t="n">
        <f aca="false">F350/CO350*100</f>
        <v>104.307913734945</v>
      </c>
    </row>
    <row r="351" customFormat="false" ht="12.5" hidden="false" customHeight="false" outlineLevel="0" collapsed="false">
      <c r="A351" s="0" t="n">
        <v>350</v>
      </c>
      <c r="B351" s="15" t="s">
        <v>79</v>
      </c>
      <c r="C351" s="16" t="s">
        <v>80</v>
      </c>
      <c r="D351" s="0" t="s">
        <v>152</v>
      </c>
      <c r="E351" s="0" t="n">
        <v>7.8</v>
      </c>
      <c r="F351" s="0" t="n">
        <v>11.2</v>
      </c>
      <c r="G351" s="0" t="n">
        <v>1.6</v>
      </c>
      <c r="H351" s="0" t="n">
        <v>5</v>
      </c>
      <c r="I351" s="0" t="n">
        <v>5.3</v>
      </c>
      <c r="J351" s="0" t="n">
        <v>6.188</v>
      </c>
      <c r="K351" s="0" t="n">
        <v>0.072</v>
      </c>
      <c r="L351" s="0" t="n">
        <v>3.8</v>
      </c>
      <c r="M351" s="0" t="n">
        <v>6.9</v>
      </c>
      <c r="N351" s="0" t="n">
        <v>0</v>
      </c>
      <c r="O351" s="0" t="n">
        <v>332</v>
      </c>
      <c r="P351" s="0" t="n">
        <v>13775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V351" s="0" t="n">
        <v>0</v>
      </c>
      <c r="AC351" s="0" t="n">
        <v>5.958</v>
      </c>
      <c r="AD351" s="0" t="n">
        <v>0.914</v>
      </c>
      <c r="AE351" s="0" t="n">
        <v>4.458</v>
      </c>
      <c r="AF351" s="0" t="n">
        <v>0.048</v>
      </c>
      <c r="AG351" s="0" t="n">
        <v>0.031</v>
      </c>
      <c r="AH351" s="0" t="n">
        <v>4.4</v>
      </c>
      <c r="AJ351" s="0" t="n">
        <v>2043</v>
      </c>
      <c r="AP351" s="0" t="n">
        <v>0</v>
      </c>
      <c r="AY351" s="0" t="n">
        <v>0</v>
      </c>
      <c r="BD351" s="0" t="n">
        <v>205.433</v>
      </c>
      <c r="BF351" s="0" t="n">
        <f aca="false">IF(E351&lt;11,-3.6797*E351^2+48.115*E351-53.83,280.92*EXP(-0.2027*E351))</f>
        <v>97.5940520000001</v>
      </c>
      <c r="BG351" s="1" t="n">
        <f aca="false">32.208*LN(F351)+21.438</f>
        <v>99.2497509715202</v>
      </c>
      <c r="BH351" s="1" t="n">
        <f aca="false">IF(G351&lt;=2, -10*G351+100, 88.958*EXP(-0.0755*G351))</f>
        <v>84</v>
      </c>
      <c r="BI351" s="1" t="n">
        <f aca="false">IF(I351&lt;=100, 0.0053*(I351)^2-1.0332*I351+100.76, 122.82*EXP(-0.0092*I351))</f>
        <v>95.432917</v>
      </c>
      <c r="BJ351" s="0" t="n">
        <f aca="false">IF(P351&lt;=1000, -6.942*LN(P351)+107.59, -36.304*LN(P351)+310.72)</f>
        <v>-35.2792884575026</v>
      </c>
      <c r="BK351" s="0" t="e">
        <f aca="false">BF351^0.04*BG351^0.22*BH351^0.51*BI351^0.06*BJ351^0.17</f>
        <v>#NUM!</v>
      </c>
      <c r="BL351" s="0" t="e">
        <f aca="false">IF(BK351&gt;=90, "Very Good", IF(BK351&gt;=80, "Good", IF(BK351&gt;=70, "Slightly Good", IF(BK351&gt;=60, "Average", IF(BK351&gt;=50, "Slightly Poor", IF(BK351&gt;=40, "Poor", "Very Poor"))))))</f>
        <v>#NUM!</v>
      </c>
      <c r="BM351" s="2" t="n">
        <f aca="false">IF(P351&lt;=1000, -6.942*LN(P351)+107.59, IF(AND(P351&gt;1000, P351&lt;=5213),-36.304*LN(P351)+310.72, IF(P351&gt;5213, 10)))</f>
        <v>10</v>
      </c>
      <c r="BN351" s="2" t="n">
        <f aca="false">BF351^0.04*BG351^0.22*BH351^0.51*BI351^0.06*BM351^0.17</f>
        <v>61.520766170721</v>
      </c>
      <c r="BO351" s="3" t="str">
        <f aca="false">IF(BN351&gt;=90, "Very Good", IF(BN351&gt;=80, "Good", IF(BN351&gt;=70, "Slightly Good", IF(BN351&gt;=60, "Average", IF(BN351&gt;=50, "Slightly Poor", IF(BN351&gt;=40, "Poor", "Very Poor"))))))</f>
        <v>Average</v>
      </c>
      <c r="BP351" s="2" t="n">
        <f aca="false">IF(AJ351&lt;=1000, -6.942*LN(AJ351)+107.59, IF(AND(AJ351&gt;1000, AJ351&lt;=5213),-36.304*LN(AJ351)+310.72, IF(AJ351&gt;5213, 10)))</f>
        <v>34.0045735097411</v>
      </c>
      <c r="BQ351" s="2" t="n">
        <f aca="false">BF351^0.04*BG351^0.22*BH351^0.51*BI351^0.06*BP351^0.17</f>
        <v>75.7500775776878</v>
      </c>
      <c r="BR351" s="0" t="str">
        <f aca="false">IF(BQ351&gt;=90, "Very Good", IF(BQ351&gt;=80, "Good", IF(BQ351&gt;=70, "Slightly Good", IF(BQ351&gt;=60, "Average", IF(BQ351&gt;=50, "Slightly Poor", IF(BQ351&gt;=40, "Poor", "Very Poor"))))))</f>
        <v>Slightly Good</v>
      </c>
      <c r="BT351" s="2" t="n">
        <f aca="false">9.81*LN(AH351)+30.6</f>
        <v>45.1345405464666</v>
      </c>
      <c r="BU351" s="0" t="str">
        <f aca="false">IF(BT351&lt;30, "Clean water", IF(AND(BT351&gt;=30, BT351&lt;40), "Hypolimia", IF(AND(BT351&gt;=40,BT351&lt;50), "Mesotrophic", IF(AND(BT351&gt;=50, BT351&lt;70), "Eutrophic", IF(BT351&gt;70,"Hypertrophic")))))</f>
        <v>Mesotrophic</v>
      </c>
      <c r="CM351" s="0" t="n">
        <f aca="false">IF(G351&gt;H351,1,0)</f>
        <v>0</v>
      </c>
      <c r="CO351" s="17" t="n">
        <f aca="false">14.652-0.41022*M351+0.007991*M351*M351-0.000077774*M351*M351*M351</f>
        <v>12.176384051034</v>
      </c>
      <c r="CP351" s="1" t="n">
        <f aca="false">F351/CO351*100</f>
        <v>91.9813300324485</v>
      </c>
    </row>
    <row r="352" customFormat="false" ht="12.5" hidden="false" customHeight="false" outlineLevel="0" collapsed="false">
      <c r="A352" s="0" t="n">
        <v>351</v>
      </c>
      <c r="B352" s="15" t="s">
        <v>81</v>
      </c>
      <c r="C352" s="16" t="s">
        <v>82</v>
      </c>
      <c r="D352" s="0" t="s">
        <v>152</v>
      </c>
      <c r="E352" s="0" t="n">
        <v>8.8</v>
      </c>
      <c r="F352" s="0" t="n">
        <v>13.6</v>
      </c>
      <c r="G352" s="0" t="n">
        <v>0.8</v>
      </c>
      <c r="H352" s="0" t="n">
        <v>2.1</v>
      </c>
      <c r="I352" s="0" t="n">
        <v>2.4</v>
      </c>
      <c r="J352" s="0" t="n">
        <v>6.038</v>
      </c>
      <c r="K352" s="0" t="n">
        <v>0.048</v>
      </c>
      <c r="L352" s="0" t="n">
        <v>2.2</v>
      </c>
      <c r="M352" s="0" t="n">
        <v>4</v>
      </c>
      <c r="N352" s="0" t="n">
        <v>0</v>
      </c>
      <c r="O352" s="0" t="n">
        <v>413</v>
      </c>
      <c r="P352" s="0" t="n">
        <v>5000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0</v>
      </c>
      <c r="V352" s="0" t="n">
        <v>0</v>
      </c>
      <c r="AC352" s="0" t="n">
        <v>5.909</v>
      </c>
      <c r="AD352" s="0" t="n">
        <v>0.001</v>
      </c>
      <c r="AE352" s="0" t="n">
        <v>5.252</v>
      </c>
      <c r="AF352" s="0" t="n">
        <v>0.047</v>
      </c>
      <c r="AG352" s="0" t="n">
        <v>0.019</v>
      </c>
      <c r="AH352" s="0" t="n">
        <v>3.3</v>
      </c>
      <c r="AJ352" s="0" t="n">
        <v>1000</v>
      </c>
      <c r="AP352" s="0" t="n">
        <v>0</v>
      </c>
      <c r="AY352" s="0" t="n">
        <v>0</v>
      </c>
      <c r="BF352" s="0" t="n">
        <f aca="false">IF(E352&lt;11,-3.6797*E352^2+48.115*E352-53.83,280.92*EXP(-0.2027*E352))</f>
        <v>84.626032</v>
      </c>
      <c r="BG352" s="1" t="n">
        <f aca="false">32.208*LN(F352)+21.438</f>
        <v>105.503127884635</v>
      </c>
      <c r="BH352" s="1" t="n">
        <f aca="false">IF(G352&lt;=2, -10*G352+100, 88.958*EXP(-0.0755*G352))</f>
        <v>92</v>
      </c>
      <c r="BI352" s="1" t="n">
        <f aca="false">IF(I352&lt;=100, 0.0053*(I352)^2-1.0332*I352+100.76, 122.82*EXP(-0.0092*I352))</f>
        <v>98.310848</v>
      </c>
      <c r="BJ352" s="0" t="n">
        <f aca="false">IF(P352&lt;=1000, -6.942*LN(P352)+107.59, -36.304*LN(P352)+310.72)</f>
        <v>1.5118183788249</v>
      </c>
      <c r="BK352" s="0" t="n">
        <f aca="false">BF352^0.04*BG352^0.22*BH352^0.51*BI352^0.06*BJ352^0.17</f>
        <v>47.1868891489366</v>
      </c>
      <c r="BL352" s="0" t="str">
        <f aca="false">IF(BK352&gt;=90, "Very Good", IF(BK352&gt;=80, "Good", IF(BK352&gt;=70, "Slightly Good", IF(BK352&gt;=60, "Average", IF(BK352&gt;=50, "Slightly Poor", IF(BK352&gt;=40, "Poor", "Very Poor"))))))</f>
        <v>Poor</v>
      </c>
      <c r="BM352" s="2" t="n">
        <f aca="false">IF(P352&lt;=1000, -6.942*LN(P352)+107.59, IF(AND(P352&gt;1000, P352&lt;=5213),-36.304*LN(P352)+310.72, IF(P352&gt;5213, 10)))</f>
        <v>1.5118183788249</v>
      </c>
      <c r="BN352" s="2" t="n">
        <f aca="false">BF352^0.04*BG352^0.22*BH352^0.51*BI352^0.06*BM352^0.17</f>
        <v>47.1868891489366</v>
      </c>
      <c r="BO352" s="3" t="str">
        <f aca="false">IF(BN352&gt;=90, "Very Good", IF(BN352&gt;=80, "Good", IF(BN352&gt;=70, "Slightly Good", IF(BN352&gt;=60, "Average", IF(BN352&gt;=50, "Slightly Poor", IF(BN352&gt;=40, "Poor", "Very Poor"))))))</f>
        <v>Poor</v>
      </c>
      <c r="BP352" s="2" t="n">
        <f aca="false">IF(AJ352&lt;=1000, -6.942*LN(AJ352)+107.59, IF(AND(AJ352&gt;1000, AJ352&lt;=5213),-36.304*LN(AJ352)+310.72, IF(AJ352&gt;5213, 10)))</f>
        <v>59.636362853306</v>
      </c>
      <c r="BQ352" s="2" t="n">
        <f aca="false">BF352^0.04*BG352^0.22*BH352^0.51*BI352^0.06*BP352^0.17</f>
        <v>88.1339645746001</v>
      </c>
      <c r="BR352" s="0" t="str">
        <f aca="false">IF(BQ352&gt;=90, "Very Good", IF(BQ352&gt;=80, "Good", IF(BQ352&gt;=70, "Slightly Good", IF(BQ352&gt;=60, "Average", IF(BQ352&gt;=50, "Slightly Poor", IF(BQ352&gt;=40, "Poor", "Very Poor"))))))</f>
        <v>Good</v>
      </c>
      <c r="BT352" s="2" t="n">
        <f aca="false">9.81*LN(AH352)+30.6</f>
        <v>42.3123794157146</v>
      </c>
      <c r="BU352" s="0" t="str">
        <f aca="false">IF(BT352&lt;30, "Clean water", IF(AND(BT352&gt;=30, BT352&lt;40), "Hypolimia", IF(AND(BT352&gt;=40,BT352&lt;50), "Mesotrophic", IF(AND(BT352&gt;=50, BT352&lt;70), "Eutrophic", IF(BT352&gt;70,"Hypertrophic")))))</f>
        <v>Mesotrophic</v>
      </c>
      <c r="CM352" s="0" t="n">
        <f aca="false">IF(G352&gt;H352,1,0)</f>
        <v>0</v>
      </c>
      <c r="CO352" s="17" t="n">
        <f aca="false">14.652-0.41022*M352+0.007991*M352*M352-0.000077774*M352*M352*M352</f>
        <v>13.133998464</v>
      </c>
      <c r="CP352" s="1" t="n">
        <f aca="false">F352/CO352*100</f>
        <v>103.548055356313</v>
      </c>
    </row>
    <row r="353" customFormat="false" ht="12.5" hidden="false" customHeight="false" outlineLevel="0" collapsed="false">
      <c r="A353" s="0" t="n">
        <v>352</v>
      </c>
      <c r="B353" s="15" t="s">
        <v>83</v>
      </c>
      <c r="C353" s="16" t="s">
        <v>84</v>
      </c>
      <c r="D353" s="0" t="s">
        <v>152</v>
      </c>
      <c r="E353" s="0" t="n">
        <v>9.1</v>
      </c>
      <c r="F353" s="0" t="n">
        <v>10.9</v>
      </c>
      <c r="G353" s="0" t="n">
        <v>1.1</v>
      </c>
      <c r="H353" s="0" t="n">
        <v>4.7</v>
      </c>
      <c r="I353" s="0" t="n">
        <v>2.8</v>
      </c>
      <c r="J353" s="0" t="n">
        <v>4.507</v>
      </c>
      <c r="K353" s="0" t="n">
        <v>0.088</v>
      </c>
      <c r="L353" s="0" t="n">
        <v>2.3</v>
      </c>
      <c r="M353" s="0" t="n">
        <v>6.4</v>
      </c>
      <c r="N353" s="0" t="n">
        <v>0</v>
      </c>
      <c r="O353" s="0" t="n">
        <v>324</v>
      </c>
      <c r="P353" s="0" t="n">
        <v>3400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V353" s="0" t="n">
        <v>0</v>
      </c>
      <c r="AC353" s="0" t="n">
        <v>4.484</v>
      </c>
      <c r="AD353" s="0" t="n">
        <v>0.484</v>
      </c>
      <c r="AE353" s="0" t="n">
        <v>3.346</v>
      </c>
      <c r="AF353" s="0" t="n">
        <v>0.058</v>
      </c>
      <c r="AG353" s="0" t="n">
        <v>0.014</v>
      </c>
      <c r="AH353" s="0" t="n">
        <v>4</v>
      </c>
      <c r="AJ353" s="0" t="n">
        <v>550</v>
      </c>
      <c r="AP353" s="0" t="n">
        <v>0</v>
      </c>
      <c r="AY353" s="0" t="n">
        <v>0</v>
      </c>
      <c r="BF353" s="0" t="n">
        <f aca="false">IF(E353&lt;11,-3.6797*E353^2+48.115*E353-53.83,280.92*EXP(-0.2027*E353))</f>
        <v>79.300543</v>
      </c>
      <c r="BG353" s="1" t="n">
        <f aca="false">32.208*LN(F353)+21.438</f>
        <v>98.375271915684</v>
      </c>
      <c r="BH353" s="1" t="n">
        <f aca="false">IF(G353&lt;=2, -10*G353+100, 88.958*EXP(-0.0755*G353))</f>
        <v>89</v>
      </c>
      <c r="BI353" s="1" t="n">
        <f aca="false">IF(I353&lt;=100, 0.0053*(I353)^2-1.0332*I353+100.76, 122.82*EXP(-0.0092*I353))</f>
        <v>97.908592</v>
      </c>
      <c r="BJ353" s="0" t="n">
        <f aca="false">IF(P353&lt;=1000, -6.942*LN(P353)+107.59, -36.304*LN(P353)+310.72)</f>
        <v>15.5129090822232</v>
      </c>
      <c r="BK353" s="0" t="n">
        <f aca="false">BF353^0.04*BG353^0.22*BH353^0.51*BI353^0.06*BJ353^0.17</f>
        <v>67.6802506215828</v>
      </c>
      <c r="BL353" s="0" t="str">
        <f aca="false">IF(BK353&gt;=90, "Very Good", IF(BK353&gt;=80, "Good", IF(BK353&gt;=70, "Slightly Good", IF(BK353&gt;=60, "Average", IF(BK353&gt;=50, "Slightly Poor", IF(BK353&gt;=40, "Poor", "Very Poor"))))))</f>
        <v>Average</v>
      </c>
      <c r="BM353" s="2" t="n">
        <f aca="false">IF(P353&lt;=1000, -6.942*LN(P353)+107.59, IF(AND(P353&gt;1000, P353&lt;=5213),-36.304*LN(P353)+310.72, IF(P353&gt;5213, 10)))</f>
        <v>15.5129090822232</v>
      </c>
      <c r="BN353" s="2" t="n">
        <f aca="false">BF353^0.04*BG353^0.22*BH353^0.51*BI353^0.06*BM353^0.17</f>
        <v>67.6802506215828</v>
      </c>
      <c r="BO353" s="3" t="str">
        <f aca="false">IF(BN353&gt;=90, "Very Good", IF(BN353&gt;=80, "Good", IF(BN353&gt;=70, "Slightly Good", IF(BN353&gt;=60, "Average", IF(BN353&gt;=50, "Slightly Poor", IF(BN353&gt;=40, "Poor", "Very Poor"))))))</f>
        <v>Average</v>
      </c>
      <c r="BP353" s="2" t="n">
        <f aca="false">IF(AJ353&lt;=1000, -6.942*LN(AJ353)+107.59, IF(AND(AJ353&gt;1000, AJ353&lt;=5213),-36.304*LN(AJ353)+310.72, IF(AJ353&gt;5213, 10)))</f>
        <v>63.7865473125515</v>
      </c>
      <c r="BQ353" s="2" t="n">
        <f aca="false">BF353^0.04*BG353^0.22*BH353^0.51*BI353^0.06*BP353^0.17</f>
        <v>86.0692566944574</v>
      </c>
      <c r="BR353" s="0" t="str">
        <f aca="false">IF(BQ353&gt;=90, "Very Good", IF(BQ353&gt;=80, "Good", IF(BQ353&gt;=70, "Slightly Good", IF(BQ353&gt;=60, "Average", IF(BQ353&gt;=50, "Slightly Poor", IF(BQ353&gt;=40, "Poor", "Very Poor"))))))</f>
        <v>Good</v>
      </c>
      <c r="BT353" s="2" t="n">
        <f aca="false">9.81*LN(AH353)+30.6</f>
        <v>44.1995476825861</v>
      </c>
      <c r="BU353" s="0" t="str">
        <f aca="false">IF(BT353&lt;30, "Clean water", IF(AND(BT353&gt;=30, BT353&lt;40), "Hypolimia", IF(AND(BT353&gt;=40,BT353&lt;50), "Mesotrophic", IF(AND(BT353&gt;=50, BT353&lt;70), "Eutrophic", IF(BT353&gt;70,"Hypertrophic")))))</f>
        <v>Mesotrophic</v>
      </c>
      <c r="CM353" s="0" t="n">
        <f aca="false">IF(G353&gt;H353,1,0)</f>
        <v>0</v>
      </c>
      <c r="CO353" s="17" t="n">
        <f aca="false">14.652-0.41022*M353+0.007991*M353*M353-0.000077774*M353*M353*M353</f>
        <v>12.333515372544</v>
      </c>
      <c r="CP353" s="1" t="n">
        <f aca="false">F353/CO353*100</f>
        <v>88.3770739384232</v>
      </c>
    </row>
    <row r="354" customFormat="false" ht="12.5" hidden="false" customHeight="false" outlineLevel="0" collapsed="false">
      <c r="A354" s="0" t="n">
        <v>353</v>
      </c>
      <c r="B354" s="15" t="s">
        <v>133</v>
      </c>
      <c r="C354" s="16" t="s">
        <v>134</v>
      </c>
      <c r="D354" s="0" t="s">
        <v>152</v>
      </c>
      <c r="E354" s="0" t="n">
        <v>8.5</v>
      </c>
      <c r="F354" s="0" t="n">
        <v>13.5</v>
      </c>
      <c r="G354" s="0" t="n">
        <v>1.8</v>
      </c>
      <c r="H354" s="0" t="n">
        <v>3.8</v>
      </c>
      <c r="I354" s="0" t="n">
        <v>22.3</v>
      </c>
      <c r="J354" s="0" t="n">
        <v>7.621</v>
      </c>
      <c r="K354" s="0" t="n">
        <v>0.101</v>
      </c>
      <c r="L354" s="0" t="n">
        <v>2.1</v>
      </c>
      <c r="M354" s="0" t="n">
        <v>8.5</v>
      </c>
      <c r="O354" s="0" t="n">
        <v>3373</v>
      </c>
      <c r="BD354" s="0" t="n">
        <v>0.096</v>
      </c>
      <c r="BF354" s="0" t="n">
        <f aca="false">IF(E354&lt;11,-3.6797*E354^2+48.115*E354-53.83,280.92*EXP(-0.2027*E354))</f>
        <v>89.289175</v>
      </c>
      <c r="BG354" s="1" t="n">
        <f aca="false">32.208*LN(F354)+21.438</f>
        <v>105.265429388793</v>
      </c>
      <c r="BH354" s="1" t="n">
        <f aca="false">IF(G354&lt;=2, -10*G354+100, 88.958*EXP(-0.0755*G354))</f>
        <v>82</v>
      </c>
      <c r="BI354" s="1" t="n">
        <f aca="false">IF(I354&lt;=100, 0.0053*(I354)^2-1.0332*I354+100.76, 122.82*EXP(-0.0092*I354))</f>
        <v>80.355277</v>
      </c>
      <c r="BJ354" s="0" t="e">
        <f aca="false">IF(P354&lt;=1000, -6.942*LN(P354)+107.59, -36.304*LN(P354)+310.72)</f>
        <v>#VALUE!</v>
      </c>
      <c r="BK354" s="0" t="e">
        <f aca="false">BF354^0.04*BG354^0.22*BH354^0.51*BI354^0.06*BJ354^0.17</f>
        <v>#VALUE!</v>
      </c>
      <c r="BL354" s="0" t="e">
        <f aca="false">IF(BK354&gt;=90, "Very Good", IF(BK354&gt;=80, "Good", IF(BK354&gt;=70, "Slightly Good", IF(BK354&gt;=60, "Average", IF(BK354&gt;=50, "Slightly Poor", IF(BK354&gt;=40, "Poor", "Very Poor"))))))</f>
        <v>#VALUE!</v>
      </c>
      <c r="BM354" s="2" t="e">
        <f aca="false">IF(P354&lt;=1000, -6.942*LN(P354)+107.59, IF(AND(P354&gt;1000, P354&lt;=5213),-36.304*LN(P354)+310.72, IF(P354&gt;5213, 10)))</f>
        <v>#VALUE!</v>
      </c>
      <c r="BN354" s="2" t="e">
        <f aca="false">BF354^0.04*BG354^0.22*BH354^0.51*BI354^0.06*BM354^0.17</f>
        <v>#VALUE!</v>
      </c>
      <c r="BO354" s="3" t="e">
        <f aca="false">IF(BN354&gt;=90, "Very Good", IF(BN354&gt;=80, "Good", IF(BN354&gt;=70, "Slightly Good", IF(BN354&gt;=60, "Average", IF(BN354&gt;=50, "Slightly Poor", IF(BN354&gt;=40, "Poor", "Very Poor"))))))</f>
        <v>#VALUE!</v>
      </c>
      <c r="BP354" s="2" t="e">
        <f aca="false">IF(AJ354&lt;=1000, -6.942*LN(AJ354)+107.59, IF(AND(AJ354&gt;1000, AJ354&lt;=5213),-36.304*LN(AJ354)+310.72, IF(AJ354&gt;5213, 10)))</f>
        <v>#VALUE!</v>
      </c>
      <c r="BQ354" s="2" t="e">
        <f aca="false">BF354^0.04*BG354^0.22*BH354^0.51*BI354^0.06*BP354^0.17</f>
        <v>#VALUE!</v>
      </c>
      <c r="BR354" s="0" t="e">
        <f aca="false">IF(BQ354&gt;=90, "Very Good", IF(BQ354&gt;=80, "Good", IF(BQ354&gt;=70, "Slightly Good", IF(BQ354&gt;=60, "Average", IF(BQ354&gt;=50, "Slightly Poor", IF(BQ354&gt;=40, "Poor", "Very Poor"))))))</f>
        <v>#VALUE!</v>
      </c>
      <c r="BT354" s="2" t="e">
        <f aca="false">9.81*LN(AH354)+30.6</f>
        <v>#VALUE!</v>
      </c>
      <c r="BU354" s="0" t="e">
        <f aca="false">IF(BT354&lt;30, "Clean water", IF(AND(BT354&gt;=30, BT354&lt;40), "Hypolimia", IF(AND(BT354&gt;=40,BT354&lt;50), "Mesotrophic", IF(AND(BT354&gt;=50, BT354&lt;70), "Eutrophic", IF(BT354&gt;70,"Hypertrophic")))))</f>
        <v>#VALUE!</v>
      </c>
      <c r="CM354" s="0" t="n">
        <f aca="false">IF(G354&gt;H354,1,0)</f>
        <v>0</v>
      </c>
      <c r="CO354" s="17" t="n">
        <f aca="false">14.652-0.41022*M354+0.007991*M354*M354-0.000077774*M354*M354*M354</f>
        <v>11.69471679225</v>
      </c>
      <c r="CP354" s="1" t="n">
        <f aca="false">F354/CO354*100</f>
        <v>115.436741563048</v>
      </c>
    </row>
    <row r="355" customFormat="false" ht="12.5" hidden="false" customHeight="false" outlineLevel="0" collapsed="false">
      <c r="A355" s="0" t="n">
        <v>354</v>
      </c>
      <c r="B355" s="15" t="s">
        <v>85</v>
      </c>
      <c r="C355" s="16" t="s">
        <v>86</v>
      </c>
      <c r="D355" s="0" t="s">
        <v>152</v>
      </c>
      <c r="E355" s="0" t="n">
        <v>8.2</v>
      </c>
      <c r="F355" s="0" t="n">
        <v>11.9</v>
      </c>
      <c r="G355" s="0" t="n">
        <v>3</v>
      </c>
      <c r="H355" s="0" t="n">
        <v>3.5</v>
      </c>
      <c r="I355" s="0" t="n">
        <v>3</v>
      </c>
      <c r="J355" s="0" t="n">
        <v>8.835</v>
      </c>
      <c r="K355" s="0" t="n">
        <v>0.085</v>
      </c>
      <c r="L355" s="0" t="n">
        <v>3.6</v>
      </c>
      <c r="M355" s="0" t="n">
        <v>6.2</v>
      </c>
      <c r="N355" s="0" t="n">
        <v>0</v>
      </c>
      <c r="O355" s="0" t="n">
        <v>600</v>
      </c>
      <c r="P355" s="0" t="n">
        <v>70000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V355" s="0" t="n">
        <v>0</v>
      </c>
      <c r="AC355" s="0" t="n">
        <v>8.649</v>
      </c>
      <c r="AD355" s="0" t="n">
        <v>0.333</v>
      </c>
      <c r="AE355" s="0" t="n">
        <v>7.3</v>
      </c>
      <c r="AF355" s="0" t="n">
        <v>0.071</v>
      </c>
      <c r="AG355" s="0" t="n">
        <v>0.051</v>
      </c>
      <c r="AH355" s="0" t="n">
        <v>8.4</v>
      </c>
      <c r="AJ355" s="0" t="n">
        <v>1900</v>
      </c>
      <c r="AP355" s="0" t="n">
        <v>0</v>
      </c>
      <c r="AY355" s="0" t="n">
        <v>0</v>
      </c>
      <c r="BF355" s="0" t="n">
        <f aca="false">IF(E355&lt;11,-3.6797*E355^2+48.115*E355-53.83,280.92*EXP(-0.2027*E355))</f>
        <v>93.289972</v>
      </c>
      <c r="BG355" s="1" t="n">
        <f aca="false">32.208*LN(F355)+21.438</f>
        <v>101.202348790984</v>
      </c>
      <c r="BH355" s="1" t="n">
        <f aca="false">IF(G355&lt;=2, -10*G355+100, 88.958*EXP(-0.0755*G355))</f>
        <v>70.9279340534787</v>
      </c>
      <c r="BI355" s="1" t="n">
        <f aca="false">IF(I355&lt;=100, 0.0053*(I355)^2-1.0332*I355+100.76, 122.82*EXP(-0.0092*I355))</f>
        <v>97.7081</v>
      </c>
      <c r="BJ355" s="0" t="n">
        <f aca="false">IF(P355&lt;=1000, -6.942*LN(P355)+107.59, -36.304*LN(P355)+310.72)</f>
        <v>-94.2965189155274</v>
      </c>
      <c r="BK355" s="0" t="e">
        <f aca="false">BF355^0.04*BG355^0.22*BH355^0.51*BI355^0.06*BJ355^0.17</f>
        <v>#NUM!</v>
      </c>
      <c r="BL355" s="0" t="e">
        <f aca="false">IF(BK355&gt;=90, "Very Good", IF(BK355&gt;=80, "Good", IF(BK355&gt;=70, "Slightly Good", IF(BK355&gt;=60, "Average", IF(BK355&gt;=50, "Slightly Poor", IF(BK355&gt;=40, "Poor", "Very Poor"))))))</f>
        <v>#NUM!</v>
      </c>
      <c r="BM355" s="2" t="n">
        <f aca="false">IF(P355&lt;=1000, -6.942*LN(P355)+107.59, IF(AND(P355&gt;1000, P355&lt;=5213),-36.304*LN(P355)+310.72, IF(P355&gt;5213, 10)))</f>
        <v>10</v>
      </c>
      <c r="BN355" s="2" t="n">
        <f aca="false">BF355^0.04*BG355^0.22*BH355^0.51*BI355^0.06*BM355^0.17</f>
        <v>56.6562715606063</v>
      </c>
      <c r="BO355" s="3" t="str">
        <f aca="false">IF(BN355&gt;=90, "Very Good", IF(BN355&gt;=80, "Good", IF(BN355&gt;=70, "Slightly Good", IF(BN355&gt;=60, "Average", IF(BN355&gt;=50, "Slightly Poor", IF(BN355&gt;=40, "Poor", "Very Poor"))))))</f>
        <v>Slightly Poor</v>
      </c>
      <c r="BP355" s="2" t="n">
        <f aca="false">IF(AJ355&lt;=1000, -6.942*LN(AJ355)+107.59, IF(AND(AJ355&gt;1000, AJ355&lt;=5213),-36.304*LN(AJ355)+310.72, IF(AJ355&gt;5213, 10)))</f>
        <v>36.6389888682299</v>
      </c>
      <c r="BQ355" s="2" t="n">
        <f aca="false">BF355^0.04*BG355^0.22*BH355^0.51*BI355^0.06*BP355^0.17</f>
        <v>70.6510112830403</v>
      </c>
      <c r="BR355" s="0" t="str">
        <f aca="false">IF(BQ355&gt;=90, "Very Good", IF(BQ355&gt;=80, "Good", IF(BQ355&gt;=70, "Slightly Good", IF(BQ355&gt;=60, "Average", IF(BQ355&gt;=50, "Slightly Poor", IF(BQ355&gt;=40, "Poor", "Very Poor"))))))</f>
        <v>Slightly Good</v>
      </c>
      <c r="BT355" s="2" t="n">
        <f aca="false">9.81*LN(AH355)+30.6</f>
        <v>51.4779530343813</v>
      </c>
      <c r="BU355" s="0" t="str">
        <f aca="false">IF(BT355&lt;30, "Clean water", IF(AND(BT355&gt;=30, BT355&lt;40), "Hypolimia", IF(AND(BT355&gt;=40,BT355&lt;50), "Mesotrophic", IF(AND(BT355&gt;=50, BT355&lt;70), "Eutrophic", IF(BT355&gt;70,"Hypertrophic")))))</f>
        <v>Eutrophic</v>
      </c>
      <c r="CM355" s="0" t="n">
        <f aca="false">IF(G355&gt;H355,1,0)</f>
        <v>0</v>
      </c>
      <c r="CO355" s="17" t="n">
        <f aca="false">14.652-0.41022*M355+0.007991*M355*M355-0.000077774*M355*M355*M355</f>
        <v>12.397274318128</v>
      </c>
      <c r="CP355" s="1" t="n">
        <f aca="false">F355/CO355*100</f>
        <v>95.9888415359104</v>
      </c>
    </row>
    <row r="356" customFormat="false" ht="12.5" hidden="false" customHeight="false" outlineLevel="0" collapsed="false">
      <c r="A356" s="0" t="n">
        <v>355</v>
      </c>
      <c r="B356" s="15" t="s">
        <v>135</v>
      </c>
      <c r="C356" s="16" t="s">
        <v>136</v>
      </c>
      <c r="D356" s="0" t="s">
        <v>152</v>
      </c>
      <c r="E356" s="0" t="n">
        <v>7.9</v>
      </c>
      <c r="F356" s="0" t="n">
        <v>9.6</v>
      </c>
      <c r="G356" s="0" t="n">
        <v>2.5</v>
      </c>
      <c r="H356" s="0" t="n">
        <v>7</v>
      </c>
      <c r="I356" s="0" t="n">
        <v>3.7</v>
      </c>
      <c r="J356" s="0" t="n">
        <v>8.419</v>
      </c>
      <c r="K356" s="0" t="n">
        <v>0.092</v>
      </c>
      <c r="L356" s="0" t="n">
        <v>6</v>
      </c>
      <c r="M356" s="0" t="n">
        <v>9.2</v>
      </c>
      <c r="O356" s="0" t="n">
        <v>537</v>
      </c>
      <c r="BD356" s="0" t="n">
        <v>0.354</v>
      </c>
      <c r="BF356" s="0" t="n">
        <f aca="false">IF(E356&lt;11,-3.6797*E356^2+48.115*E356-53.83,280.92*EXP(-0.2027*E356))</f>
        <v>96.6284230000001</v>
      </c>
      <c r="BG356" s="1" t="n">
        <f aca="false">32.208*LN(F356)+21.438</f>
        <v>94.2848658756438</v>
      </c>
      <c r="BH356" s="1" t="n">
        <f aca="false">IF(G356&lt;=2, -10*G356+100, 88.958*EXP(-0.0755*G356))</f>
        <v>73.6566439219523</v>
      </c>
      <c r="BI356" s="1" t="n">
        <f aca="false">IF(I356&lt;=100, 0.0053*(I356)^2-1.0332*I356+100.76, 122.82*EXP(-0.0092*I356))</f>
        <v>97.009717</v>
      </c>
      <c r="BJ356" s="0" t="e">
        <f aca="false">IF(P356&lt;=1000, -6.942*LN(P356)+107.59, -36.304*LN(P356)+310.72)</f>
        <v>#VALUE!</v>
      </c>
      <c r="BK356" s="0" t="e">
        <f aca="false">BF356^0.04*BG356^0.22*BH356^0.51*BI356^0.06*BJ356^0.17</f>
        <v>#VALUE!</v>
      </c>
      <c r="BL356" s="0" t="e">
        <f aca="false">IF(BK356&gt;=90, "Very Good", IF(BK356&gt;=80, "Good", IF(BK356&gt;=70, "Slightly Good", IF(BK356&gt;=60, "Average", IF(BK356&gt;=50, "Slightly Poor", IF(BK356&gt;=40, "Poor", "Very Poor"))))))</f>
        <v>#VALUE!</v>
      </c>
      <c r="BM356" s="2" t="e">
        <f aca="false">IF(P356&lt;=1000, -6.942*LN(P356)+107.59, IF(AND(P356&gt;1000, P356&lt;=5213),-36.304*LN(P356)+310.72, IF(P356&gt;5213, 10)))</f>
        <v>#VALUE!</v>
      </c>
      <c r="BN356" s="2" t="e">
        <f aca="false">BF356^0.04*BG356^0.22*BH356^0.51*BI356^0.06*BM356^0.17</f>
        <v>#VALUE!</v>
      </c>
      <c r="BO356" s="3" t="e">
        <f aca="false">IF(BN356&gt;=90, "Very Good", IF(BN356&gt;=80, "Good", IF(BN356&gt;=70, "Slightly Good", IF(BN356&gt;=60, "Average", IF(BN356&gt;=50, "Slightly Poor", IF(BN356&gt;=40, "Poor", "Very Poor"))))))</f>
        <v>#VALUE!</v>
      </c>
      <c r="BP356" s="2" t="e">
        <f aca="false">IF(AJ356&lt;=1000, -6.942*LN(AJ356)+107.59, IF(AND(AJ356&gt;1000, AJ356&lt;=5213),-36.304*LN(AJ356)+310.72, IF(AJ356&gt;5213, 10)))</f>
        <v>#VALUE!</v>
      </c>
      <c r="BQ356" s="2" t="e">
        <f aca="false">BF356^0.04*BG356^0.22*BH356^0.51*BI356^0.06*BP356^0.17</f>
        <v>#VALUE!</v>
      </c>
      <c r="BR356" s="0" t="e">
        <f aca="false">IF(BQ356&gt;=90, "Very Good", IF(BQ356&gt;=80, "Good", IF(BQ356&gt;=70, "Slightly Good", IF(BQ356&gt;=60, "Average", IF(BQ356&gt;=50, "Slightly Poor", IF(BQ356&gt;=40, "Poor", "Very Poor"))))))</f>
        <v>#VALUE!</v>
      </c>
      <c r="BT356" s="2" t="e">
        <f aca="false">9.81*LN(AH356)+30.6</f>
        <v>#VALUE!</v>
      </c>
      <c r="BU356" s="0" t="e">
        <f aca="false">IF(BT356&lt;30, "Clean water", IF(AND(BT356&gt;=30, BT356&lt;40), "Hypolimia", IF(AND(BT356&gt;=40,BT356&lt;50), "Mesotrophic", IF(AND(BT356&gt;=50, BT356&lt;70), "Eutrophic", IF(BT356&gt;70,"Hypertrophic")))))</f>
        <v>#VALUE!</v>
      </c>
      <c r="CM356" s="0" t="n">
        <f aca="false">IF(G356&gt;H356,1,0)</f>
        <v>0</v>
      </c>
      <c r="CO356" s="17" t="n">
        <f aca="false">14.652-0.41022*M356+0.007991*M356*M356-0.000077774*M356*M356*M356</f>
        <v>11.493772559488</v>
      </c>
      <c r="CP356" s="1" t="n">
        <f aca="false">F356/CO356*100</f>
        <v>83.523490223193</v>
      </c>
    </row>
    <row r="357" customFormat="false" ht="12.5" hidden="false" customHeight="false" outlineLevel="0" collapsed="false">
      <c r="A357" s="0" t="n">
        <v>356</v>
      </c>
      <c r="B357" s="15" t="s">
        <v>87</v>
      </c>
      <c r="C357" s="16" t="s">
        <v>88</v>
      </c>
      <c r="D357" s="0" t="s">
        <v>152</v>
      </c>
      <c r="E357" s="0" t="n">
        <v>8.4</v>
      </c>
      <c r="F357" s="0" t="n">
        <v>10.5</v>
      </c>
      <c r="G357" s="0" t="n">
        <v>1.6</v>
      </c>
      <c r="H357" s="0" t="n">
        <v>5.2</v>
      </c>
      <c r="I357" s="0" t="n">
        <v>5</v>
      </c>
      <c r="J357" s="0" t="n">
        <v>6.579</v>
      </c>
      <c r="K357" s="0" t="n">
        <v>0.085</v>
      </c>
      <c r="L357" s="0" t="n">
        <v>7.8</v>
      </c>
      <c r="M357" s="0" t="n">
        <v>7</v>
      </c>
      <c r="N357" s="0" t="n">
        <v>0</v>
      </c>
      <c r="O357" s="0" t="n">
        <v>379</v>
      </c>
      <c r="P357" s="0" t="n">
        <v>8300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V357" s="0" t="n">
        <v>0</v>
      </c>
      <c r="AC357" s="0" t="n">
        <v>6.33</v>
      </c>
      <c r="AD357" s="0" t="n">
        <v>0.002</v>
      </c>
      <c r="AE357" s="0" t="n">
        <v>4.385</v>
      </c>
      <c r="AF357" s="0" t="n">
        <v>0.082</v>
      </c>
      <c r="AG357" s="0" t="n">
        <v>0.047</v>
      </c>
      <c r="AH357" s="0" t="n">
        <v>3</v>
      </c>
      <c r="AJ357" s="0" t="n">
        <v>810</v>
      </c>
      <c r="AP357" s="0" t="n">
        <v>0</v>
      </c>
      <c r="AY357" s="0" t="n">
        <v>0</v>
      </c>
      <c r="BF357" s="0" t="n">
        <f aca="false">IF(E357&lt;11,-3.6797*E357^2+48.115*E357-53.83,280.92*EXP(-0.2027*E357))</f>
        <v>90.6963680000001</v>
      </c>
      <c r="BG357" s="1" t="n">
        <f aca="false">32.208*LN(F357)+21.438</f>
        <v>97.1710942827213</v>
      </c>
      <c r="BH357" s="1" t="n">
        <f aca="false">IF(G357&lt;=2, -10*G357+100, 88.958*EXP(-0.0755*G357))</f>
        <v>84</v>
      </c>
      <c r="BI357" s="1" t="n">
        <f aca="false">IF(I357&lt;=100, 0.0053*(I357)^2-1.0332*I357+100.76, 122.82*EXP(-0.0092*I357))</f>
        <v>95.7265</v>
      </c>
      <c r="BJ357" s="0" t="n">
        <f aca="false">IF(P357&lt;=1000, -6.942*LN(P357)+107.59, -36.304*LN(P357)+310.72)</f>
        <v>-16.8876878575594</v>
      </c>
      <c r="BK357" s="0" t="e">
        <f aca="false">BF357^0.04*BG357^0.22*BH357^0.51*BI357^0.06*BJ357^0.17</f>
        <v>#NUM!</v>
      </c>
      <c r="BL357" s="0" t="e">
        <f aca="false">IF(BK357&gt;=90, "Very Good", IF(BK357&gt;=80, "Good", IF(BK357&gt;=70, "Slightly Good", IF(BK357&gt;=60, "Average", IF(BK357&gt;=50, "Slightly Poor", IF(BK357&gt;=40, "Poor", "Very Poor"))))))</f>
        <v>#NUM!</v>
      </c>
      <c r="BM357" s="2" t="n">
        <f aca="false">IF(P357&lt;=1000, -6.942*LN(P357)+107.59, IF(AND(P357&gt;1000, P357&lt;=5213),-36.304*LN(P357)+310.72, IF(P357&gt;5213, 10)))</f>
        <v>10</v>
      </c>
      <c r="BN357" s="2" t="n">
        <f aca="false">BF357^0.04*BG357^0.22*BH357^0.51*BI357^0.06*BM357^0.17</f>
        <v>61.0669350243064</v>
      </c>
      <c r="BO357" s="3" t="str">
        <f aca="false">IF(BN357&gt;=90, "Very Good", IF(BN357&gt;=80, "Good", IF(BN357&gt;=70, "Slightly Good", IF(BN357&gt;=60, "Average", IF(BN357&gt;=50, "Slightly Poor", IF(BN357&gt;=40, "Poor", "Very Poor"))))))</f>
        <v>Average</v>
      </c>
      <c r="BP357" s="2" t="n">
        <f aca="false">IF(AJ357&lt;=1000, -6.942*LN(AJ357)+107.59, IF(AND(AJ357&gt;1000, AJ357&lt;=5213),-36.304*LN(AJ357)+310.72, IF(AJ357&gt;5213, 10)))</f>
        <v>61.0991882526993</v>
      </c>
      <c r="BQ357" s="2" t="n">
        <f aca="false">BF357^0.04*BG357^0.22*BH357^0.51*BI357^0.06*BP357^0.17</f>
        <v>83.0676927707886</v>
      </c>
      <c r="BR357" s="0" t="str">
        <f aca="false">IF(BQ357&gt;=90, "Very Good", IF(BQ357&gt;=80, "Good", IF(BQ357&gt;=70, "Slightly Good", IF(BQ357&gt;=60, "Average", IF(BQ357&gt;=50, "Slightly Poor", IF(BQ357&gt;=40, "Poor", "Very Poor"))))))</f>
        <v>Good</v>
      </c>
      <c r="BT357" s="2" t="n">
        <f aca="false">9.81*LN(AH357)+30.6</f>
        <v>41.3773865518342</v>
      </c>
      <c r="BU357" s="0" t="str">
        <f aca="false">IF(BT357&lt;30, "Clean water", IF(AND(BT357&gt;=30, BT357&lt;40), "Hypolimia", IF(AND(BT357&gt;=40,BT357&lt;50), "Mesotrophic", IF(AND(BT357&gt;=50, BT357&lt;70), "Eutrophic", IF(BT357&gt;70,"Hypertrophic")))))</f>
        <v>Mesotrophic</v>
      </c>
      <c r="CM357" s="0" t="n">
        <f aca="false">IF(G357&gt;H357,1,0)</f>
        <v>0</v>
      </c>
      <c r="CO357" s="17" t="n">
        <f aca="false">14.652-0.41022*M357+0.007991*M357*M357-0.000077774*M357*M357*M357</f>
        <v>12.145342518</v>
      </c>
      <c r="CP357" s="1" t="n">
        <f aca="false">F357/CO357*100</f>
        <v>86.4528932340811</v>
      </c>
    </row>
    <row r="358" customFormat="false" ht="12.5" hidden="false" customHeight="false" outlineLevel="0" collapsed="false">
      <c r="A358" s="0" t="n">
        <v>357</v>
      </c>
      <c r="B358" s="15" t="s">
        <v>89</v>
      </c>
      <c r="C358" s="16" t="s">
        <v>90</v>
      </c>
      <c r="D358" s="0" t="s">
        <v>152</v>
      </c>
      <c r="E358" s="0" t="n">
        <v>7.7</v>
      </c>
      <c r="F358" s="0" t="n">
        <v>11</v>
      </c>
      <c r="G358" s="0" t="n">
        <v>1.4</v>
      </c>
      <c r="H358" s="0" t="n">
        <v>2.1</v>
      </c>
      <c r="I358" s="0" t="n">
        <v>6.4</v>
      </c>
      <c r="J358" s="0" t="n">
        <v>2.63</v>
      </c>
      <c r="K358" s="0" t="n">
        <v>0.049</v>
      </c>
      <c r="L358" s="0" t="n">
        <v>2</v>
      </c>
      <c r="M358" s="0" t="n">
        <v>5.1</v>
      </c>
      <c r="N358" s="0" t="n">
        <v>0</v>
      </c>
      <c r="O358" s="0" t="n">
        <v>350</v>
      </c>
      <c r="P358" s="0" t="n">
        <v>6000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V358" s="0" t="n">
        <v>0</v>
      </c>
      <c r="AC358" s="0" t="n">
        <v>2.557</v>
      </c>
      <c r="AD358" s="0" t="n">
        <v>0.298</v>
      </c>
      <c r="AE358" s="0" t="n">
        <v>1.952</v>
      </c>
      <c r="AF358" s="0" t="n">
        <v>0.046</v>
      </c>
      <c r="AG358" s="0" t="n">
        <v>0.011</v>
      </c>
      <c r="AH358" s="0" t="n">
        <v>6.8</v>
      </c>
      <c r="AJ358" s="0" t="n">
        <v>100</v>
      </c>
      <c r="AP358" s="0" t="n">
        <v>0</v>
      </c>
      <c r="AY358" s="0" t="n">
        <v>0</v>
      </c>
      <c r="BF358" s="0" t="n">
        <f aca="false">IF(E358&lt;11,-3.6797*E358^2+48.115*E358-53.83,280.92*EXP(-0.2027*E358))</f>
        <v>98.486087</v>
      </c>
      <c r="BG358" s="1" t="n">
        <f aca="false">32.208*LN(F358)+21.438</f>
        <v>98.6694109462899</v>
      </c>
      <c r="BH358" s="1" t="n">
        <f aca="false">IF(G358&lt;=2, -10*G358+100, 88.958*EXP(-0.0755*G358))</f>
        <v>86</v>
      </c>
      <c r="BI358" s="1" t="n">
        <f aca="false">IF(I358&lt;=100, 0.0053*(I358)^2-1.0332*I358+100.76, 122.82*EXP(-0.0092*I358))</f>
        <v>94.364608</v>
      </c>
      <c r="BJ358" s="0" t="n">
        <f aca="false">IF(P358&lt;=1000, -6.942*LN(P358)+107.59, -36.304*LN(P358)+310.72)</f>
        <v>-5.10718341902276</v>
      </c>
      <c r="BK358" s="0" t="e">
        <f aca="false">BF358^0.04*BG358^0.22*BH358^0.51*BI358^0.06*BJ358^0.17</f>
        <v>#NUM!</v>
      </c>
      <c r="BL358" s="0" t="e">
        <f aca="false">IF(BK358&gt;=90, "Very Good", IF(BK358&gt;=80, "Good", IF(BK358&gt;=70, "Slightly Good", IF(BK358&gt;=60, "Average", IF(BK358&gt;=50, "Slightly Poor", IF(BK358&gt;=40, "Poor", "Very Poor"))))))</f>
        <v>#NUM!</v>
      </c>
      <c r="BM358" s="2" t="n">
        <f aca="false">IF(P358&lt;=1000, -6.942*LN(P358)+107.59, IF(AND(P358&gt;1000, P358&lt;=5213),-36.304*LN(P358)+310.72, IF(P358&gt;5213, 10)))</f>
        <v>10</v>
      </c>
      <c r="BN358" s="2" t="n">
        <f aca="false">BF358^0.04*BG358^0.22*BH358^0.51*BI358^0.06*BM358^0.17</f>
        <v>62.1638511199312</v>
      </c>
      <c r="BO358" s="3" t="str">
        <f aca="false">IF(BN358&gt;=90, "Very Good", IF(BN358&gt;=80, "Good", IF(BN358&gt;=70, "Slightly Good", IF(BN358&gt;=60, "Average", IF(BN358&gt;=50, "Slightly Poor", IF(BN358&gt;=40, "Poor", "Very Poor"))))))</f>
        <v>Average</v>
      </c>
      <c r="BP358" s="2" t="n">
        <f aca="false">IF(AJ358&lt;=1000, -6.942*LN(AJ358)+107.59, IF(AND(AJ358&gt;1000, AJ358&lt;=5213),-36.304*LN(AJ358)+310.72, IF(AJ358&gt;5213, 10)))</f>
        <v>75.6209085688707</v>
      </c>
      <c r="BQ358" s="2" t="n">
        <f aca="false">BF358^0.04*BG358^0.22*BH358^0.51*BI358^0.06*BP358^0.17</f>
        <v>87.6813106810905</v>
      </c>
      <c r="BR358" s="0" t="str">
        <f aca="false">IF(BQ358&gt;=90, "Very Good", IF(BQ358&gt;=80, "Good", IF(BQ358&gt;=70, "Slightly Good", IF(BQ358&gt;=60, "Average", IF(BQ358&gt;=50, "Slightly Poor", IF(BQ358&gt;=40, "Poor", "Very Poor"))))))</f>
        <v>Good</v>
      </c>
      <c r="BT358" s="2" t="n">
        <f aca="false">9.81*LN(AH358)+30.6</f>
        <v>49.405010825506</v>
      </c>
      <c r="BU358" s="0" t="str">
        <f aca="false">IF(BT358&lt;30, "Clean water", IF(AND(BT358&gt;=30, BT358&lt;40), "Hypolimia", IF(AND(BT358&gt;=40,BT358&lt;50), "Mesotrophic", IF(AND(BT358&gt;=50, BT358&lt;70), "Eutrophic", IF(BT358&gt;70,"Hypertrophic")))))</f>
        <v>Mesotrophic</v>
      </c>
      <c r="CM358" s="0" t="n">
        <f aca="false">IF(G358&gt;H358,1,0)</f>
        <v>0</v>
      </c>
      <c r="CO358" s="17" t="n">
        <f aca="false">14.652-0.41022*M358+0.007991*M358*M358-0.000077774*M358*M358*M358</f>
        <v>12.757407111126</v>
      </c>
      <c r="CP358" s="1" t="n">
        <f aca="false">F358/CO358*100</f>
        <v>86.2244177377288</v>
      </c>
    </row>
    <row r="359" customFormat="false" ht="12.5" hidden="false" customHeight="false" outlineLevel="0" collapsed="false">
      <c r="A359" s="0" t="n">
        <v>358</v>
      </c>
      <c r="B359" s="15" t="s">
        <v>91</v>
      </c>
      <c r="C359" s="16" t="s">
        <v>92</v>
      </c>
      <c r="D359" s="0" t="s">
        <v>152</v>
      </c>
      <c r="E359" s="0" t="n">
        <v>7.7</v>
      </c>
      <c r="F359" s="0" t="n">
        <v>13.3</v>
      </c>
      <c r="G359" s="0" t="n">
        <v>0.4</v>
      </c>
      <c r="H359" s="0" t="n">
        <v>1.1</v>
      </c>
      <c r="I359" s="0" t="n">
        <v>0.7</v>
      </c>
      <c r="J359" s="0" t="n">
        <v>6.37</v>
      </c>
      <c r="K359" s="0" t="n">
        <v>0.05</v>
      </c>
      <c r="L359" s="0" t="n">
        <v>1.1</v>
      </c>
      <c r="M359" s="0" t="n">
        <v>9</v>
      </c>
      <c r="N359" s="0" t="n">
        <v>0</v>
      </c>
      <c r="O359" s="0" t="n">
        <v>492</v>
      </c>
      <c r="P359" s="0" t="n">
        <v>8000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V359" s="0" t="n">
        <v>0</v>
      </c>
      <c r="AC359" s="0" t="n">
        <v>5.57</v>
      </c>
      <c r="AD359" s="0" t="n">
        <v>0.037</v>
      </c>
      <c r="AE359" s="0" t="n">
        <v>5.049</v>
      </c>
      <c r="AF359" s="0" t="n">
        <v>0.048</v>
      </c>
      <c r="AG359" s="0" t="n">
        <v>0.007</v>
      </c>
      <c r="AH359" s="0" t="n">
        <v>2</v>
      </c>
      <c r="AJ359" s="0" t="n">
        <v>10</v>
      </c>
      <c r="AP359" s="0" t="n">
        <v>0</v>
      </c>
      <c r="AY359" s="0" t="n">
        <v>0</v>
      </c>
      <c r="BF359" s="0" t="n">
        <f aca="false">IF(E359&lt;11,-3.6797*E359^2+48.115*E359-53.83,280.92*EXP(-0.2027*E359))</f>
        <v>98.486087</v>
      </c>
      <c r="BG359" s="1" t="n">
        <f aca="false">32.208*LN(F359)+21.438</f>
        <v>104.784704046614</v>
      </c>
      <c r="BH359" s="1" t="n">
        <f aca="false">IF(G359&lt;=2, -10*G359+100, 88.958*EXP(-0.0755*G359))</f>
        <v>96</v>
      </c>
      <c r="BI359" s="1" t="n">
        <f aca="false">IF(I359&lt;=100, 0.0053*(I359)^2-1.0332*I359+100.76, 122.82*EXP(-0.0092*I359))</f>
        <v>100.039357</v>
      </c>
      <c r="BJ359" s="0" t="n">
        <f aca="false">IF(P359&lt;=1000, -6.942*LN(P359)+107.59, -36.304*LN(P359)+310.72)</f>
        <v>-15.5511933773122</v>
      </c>
      <c r="BK359" s="0" t="e">
        <f aca="false">BF359^0.04*BG359^0.22*BH359^0.51*BI359^0.06*BJ359^0.17</f>
        <v>#NUM!</v>
      </c>
      <c r="BL359" s="0" t="e">
        <f aca="false">IF(BK359&gt;=90, "Very Good", IF(BK359&gt;=80, "Good", IF(BK359&gt;=70, "Slightly Good", IF(BK359&gt;=60, "Average", IF(BK359&gt;=50, "Slightly Poor", IF(BK359&gt;=40, "Poor", "Very Poor"))))))</f>
        <v>#NUM!</v>
      </c>
      <c r="BM359" s="2" t="n">
        <f aca="false">IF(P359&lt;=1000, -6.942*LN(P359)+107.59, IF(AND(P359&gt;1000, P359&lt;=5213),-36.304*LN(P359)+310.72, IF(P359&gt;5213, 10)))</f>
        <v>10</v>
      </c>
      <c r="BN359" s="2" t="n">
        <f aca="false">BF359^0.04*BG359^0.22*BH359^0.51*BI359^0.06*BM359^0.17</f>
        <v>66.8604220486536</v>
      </c>
      <c r="BO359" s="3" t="str">
        <f aca="false">IF(BN359&gt;=90, "Very Good", IF(BN359&gt;=80, "Good", IF(BN359&gt;=70, "Slightly Good", IF(BN359&gt;=60, "Average", IF(BN359&gt;=50, "Slightly Poor", IF(BN359&gt;=40, "Poor", "Very Poor"))))))</f>
        <v>Average</v>
      </c>
      <c r="BP359" s="2" t="n">
        <f aca="false">IF(AJ359&lt;=1000, -6.942*LN(AJ359)+107.59, IF(AND(AJ359&gt;1000, AJ359&lt;=5213),-36.304*LN(AJ359)+310.72, IF(AJ359&gt;5213, 10)))</f>
        <v>91.6054542844353</v>
      </c>
      <c r="BQ359" s="2" t="n">
        <f aca="false">BF359^0.04*BG359^0.22*BH359^0.51*BI359^0.06*BP359^0.17</f>
        <v>97.4306814876355</v>
      </c>
      <c r="BR359" s="0" t="str">
        <f aca="false">IF(BQ359&gt;=90, "Very Good", IF(BQ359&gt;=80, "Good", IF(BQ359&gt;=70, "Slightly Good", IF(BQ359&gt;=60, "Average", IF(BQ359&gt;=50, "Slightly Poor", IF(BQ359&gt;=40, "Poor", "Very Poor"))))))</f>
        <v>Very Good</v>
      </c>
      <c r="BT359" s="2" t="n">
        <f aca="false">9.81*LN(AH359)+30.6</f>
        <v>37.3997738412931</v>
      </c>
      <c r="BU359" s="0" t="str">
        <f aca="false">IF(BT359&lt;30, "Clean water", IF(AND(BT359&gt;=30, BT359&lt;40), "Hypolimia", IF(AND(BT359&gt;=40,BT359&lt;50), "Mesotrophic", IF(AND(BT359&gt;=50, BT359&lt;70), "Eutrophic", IF(BT359&gt;70,"Hypertrophic")))))</f>
        <v>Hypolimia</v>
      </c>
      <c r="CM359" s="0" t="n">
        <f aca="false">IF(G359&gt;H359,1,0)</f>
        <v>0</v>
      </c>
      <c r="CO359" s="17" t="n">
        <f aca="false">14.652-0.41022*M359+0.007991*M359*M359-0.000077774*M359*M359*M359</f>
        <v>11.550593754</v>
      </c>
      <c r="CP359" s="1" t="n">
        <f aca="false">F359/CO359*100</f>
        <v>115.145595830467</v>
      </c>
    </row>
    <row r="360" customFormat="false" ht="12.5" hidden="false" customHeight="false" outlineLevel="0" collapsed="false">
      <c r="A360" s="0" t="n">
        <v>359</v>
      </c>
      <c r="B360" s="15" t="s">
        <v>137</v>
      </c>
      <c r="C360" s="16" t="s">
        <v>138</v>
      </c>
      <c r="D360" s="0" t="s">
        <v>152</v>
      </c>
      <c r="E360" s="0" t="n">
        <v>7.8</v>
      </c>
      <c r="F360" s="0" t="n">
        <v>10.1</v>
      </c>
      <c r="G360" s="0" t="n">
        <v>2.4</v>
      </c>
      <c r="H360" s="0" t="n">
        <v>8.3</v>
      </c>
      <c r="I360" s="0" t="n">
        <v>2.1</v>
      </c>
      <c r="J360" s="0" t="n">
        <v>11.129</v>
      </c>
      <c r="K360" s="0" t="n">
        <v>0.081</v>
      </c>
      <c r="L360" s="0" t="n">
        <v>7.2</v>
      </c>
      <c r="M360" s="0" t="n">
        <v>12.7</v>
      </c>
      <c r="O360" s="0" t="n">
        <v>665</v>
      </c>
      <c r="BD360" s="0" t="n">
        <v>2.877</v>
      </c>
      <c r="BF360" s="0" t="n">
        <f aca="false">IF(E360&lt;11,-3.6797*E360^2+48.115*E360-53.83,280.92*EXP(-0.2027*E360))</f>
        <v>97.5940520000001</v>
      </c>
      <c r="BG360" s="1" t="n">
        <f aca="false">32.208*LN(F360)+21.438</f>
        <v>95.9201409312711</v>
      </c>
      <c r="BH360" s="1" t="n">
        <f aca="false">IF(G360&lt;=2, -10*G360+100, 88.958*EXP(-0.0755*G360))</f>
        <v>74.2148561832273</v>
      </c>
      <c r="BI360" s="1" t="n">
        <f aca="false">IF(I360&lt;=100, 0.0053*(I360)^2-1.0332*I360+100.76, 122.82*EXP(-0.0092*I360))</f>
        <v>98.613653</v>
      </c>
      <c r="BJ360" s="0" t="e">
        <f aca="false">IF(P360&lt;=1000, -6.942*LN(P360)+107.59, -36.304*LN(P360)+310.72)</f>
        <v>#VALUE!</v>
      </c>
      <c r="BK360" s="0" t="e">
        <f aca="false">BF360^0.04*BG360^0.22*BH360^0.51*BI360^0.06*BJ360^0.17</f>
        <v>#VALUE!</v>
      </c>
      <c r="BL360" s="0" t="e">
        <f aca="false">IF(BK360&gt;=90, "Very Good", IF(BK360&gt;=80, "Good", IF(BK360&gt;=70, "Slightly Good", IF(BK360&gt;=60, "Average", IF(BK360&gt;=50, "Slightly Poor", IF(BK360&gt;=40, "Poor", "Very Poor"))))))</f>
        <v>#VALUE!</v>
      </c>
      <c r="BM360" s="2" t="e">
        <f aca="false">IF(P360&lt;=1000, -6.942*LN(P360)+107.59, IF(AND(P360&gt;1000, P360&lt;=5213),-36.304*LN(P360)+310.72, IF(P360&gt;5213, 10)))</f>
        <v>#VALUE!</v>
      </c>
      <c r="BN360" s="2" t="e">
        <f aca="false">BF360^0.04*BG360^0.22*BH360^0.51*BI360^0.06*BM360^0.17</f>
        <v>#VALUE!</v>
      </c>
      <c r="BO360" s="3" t="e">
        <f aca="false">IF(BN360&gt;=90, "Very Good", IF(BN360&gt;=80, "Good", IF(BN360&gt;=70, "Slightly Good", IF(BN360&gt;=60, "Average", IF(BN360&gt;=50, "Slightly Poor", IF(BN360&gt;=40, "Poor", "Very Poor"))))))</f>
        <v>#VALUE!</v>
      </c>
      <c r="BP360" s="2" t="e">
        <f aca="false">IF(AJ360&lt;=1000, -6.942*LN(AJ360)+107.59, IF(AND(AJ360&gt;1000, AJ360&lt;=5213),-36.304*LN(AJ360)+310.72, IF(AJ360&gt;5213, 10)))</f>
        <v>#VALUE!</v>
      </c>
      <c r="BQ360" s="2" t="e">
        <f aca="false">BF360^0.04*BG360^0.22*BH360^0.51*BI360^0.06*BP360^0.17</f>
        <v>#VALUE!</v>
      </c>
      <c r="BR360" s="0" t="e">
        <f aca="false">IF(BQ360&gt;=90, "Very Good", IF(BQ360&gt;=80, "Good", IF(BQ360&gt;=70, "Slightly Good", IF(BQ360&gt;=60, "Average", IF(BQ360&gt;=50, "Slightly Poor", IF(BQ360&gt;=40, "Poor", "Very Poor"))))))</f>
        <v>#VALUE!</v>
      </c>
      <c r="BT360" s="2" t="e">
        <f aca="false">9.81*LN(AH360)+30.6</f>
        <v>#VALUE!</v>
      </c>
      <c r="BU360" s="0" t="e">
        <f aca="false">IF(BT360&lt;30, "Clean water", IF(AND(BT360&gt;=30, BT360&lt;40), "Hypolimia", IF(AND(BT360&gt;=40,BT360&lt;50), "Mesotrophic", IF(AND(BT360&gt;=50, BT360&lt;70), "Eutrophic", IF(BT360&gt;70,"Hypertrophic")))))</f>
        <v>#VALUE!</v>
      </c>
      <c r="CM360" s="0" t="n">
        <f aca="false">IF(G360&gt;H360,1,0)</f>
        <v>0</v>
      </c>
      <c r="CO360" s="17" t="n">
        <f aca="false">14.652-0.41022*M360+0.007991*M360*M360-0.000077774*M360*M360*M360</f>
        <v>10.571763450558</v>
      </c>
      <c r="CP360" s="1" t="n">
        <f aca="false">F360/CO360*100</f>
        <v>95.5375141265283</v>
      </c>
    </row>
    <row r="361" s="18" customFormat="true" ht="12.5" hidden="false" customHeight="false" outlineLevel="0" collapsed="false">
      <c r="A361" s="18" t="n">
        <v>360</v>
      </c>
      <c r="B361" s="19" t="s">
        <v>128</v>
      </c>
      <c r="C361" s="18" t="s">
        <v>94</v>
      </c>
      <c r="D361" s="18" t="s">
        <v>152</v>
      </c>
      <c r="E361" s="18" t="n">
        <v>8</v>
      </c>
      <c r="F361" s="18" t="n">
        <v>8</v>
      </c>
      <c r="G361" s="18" t="n">
        <v>17.8</v>
      </c>
      <c r="H361" s="18" t="n">
        <v>17.1</v>
      </c>
      <c r="I361" s="18" t="n">
        <v>48.2</v>
      </c>
      <c r="J361" s="18" t="n">
        <v>12.03</v>
      </c>
      <c r="K361" s="18" t="n">
        <v>0.595</v>
      </c>
      <c r="L361" s="18" t="n">
        <v>16</v>
      </c>
      <c r="M361" s="18" t="n">
        <v>11.4</v>
      </c>
      <c r="N361" s="18" t="n">
        <v>0</v>
      </c>
      <c r="O361" s="18" t="n">
        <v>504</v>
      </c>
      <c r="P361" s="18" t="n">
        <v>1600000</v>
      </c>
      <c r="Q361" s="18" t="n">
        <v>0</v>
      </c>
      <c r="R361" s="18" t="n">
        <v>0</v>
      </c>
      <c r="S361" s="18" t="n">
        <v>0</v>
      </c>
      <c r="T361" s="18" t="n">
        <v>0</v>
      </c>
      <c r="U361" s="18" t="n">
        <v>0</v>
      </c>
      <c r="V361" s="18" t="n">
        <v>0</v>
      </c>
      <c r="AC361" s="18" t="n">
        <v>10.52</v>
      </c>
      <c r="AD361" s="18" t="n">
        <v>6.712</v>
      </c>
      <c r="AE361" s="18" t="n">
        <v>3.558</v>
      </c>
      <c r="AF361" s="18" t="n">
        <v>0.215</v>
      </c>
      <c r="AG361" s="18" t="n">
        <v>0.151</v>
      </c>
      <c r="AH361" s="18" t="n">
        <v>8.7</v>
      </c>
      <c r="AJ361" s="18" t="n">
        <v>620000</v>
      </c>
      <c r="AP361" s="18" t="n">
        <v>0</v>
      </c>
      <c r="AY361" s="18" t="n">
        <v>0</v>
      </c>
      <c r="BD361" s="18" t="n">
        <v>14.659</v>
      </c>
      <c r="BF361" s="18" t="n">
        <f aca="false">IF(E361&lt;11,-3.6797*E361^2+48.115*E361-53.83,280.92*EXP(-0.2027*E361))</f>
        <v>95.5892</v>
      </c>
      <c r="BG361" s="20" t="n">
        <f aca="false">32.208*LN(F361)+21.438</f>
        <v>88.4126531744242</v>
      </c>
      <c r="BH361" s="20" t="n">
        <f aca="false">IF(G361&lt;=2, -10*G361+100, 88.958*EXP(-0.0755*G361))</f>
        <v>23.2026001595558</v>
      </c>
      <c r="BI361" s="20" t="n">
        <f aca="false">IF(I361&lt;=100, 0.0053*(I361)^2-1.0332*I361+100.76, 122.82*EXP(-0.0092*I361))</f>
        <v>63.272932</v>
      </c>
      <c r="BJ361" s="18" t="n">
        <f aca="false">IF(P361&lt;=1000, -6.942*LN(P361)+107.59, -36.304*LN(P361)+310.72)</f>
        <v>-207.901307052472</v>
      </c>
      <c r="BK361" s="18" t="e">
        <f aca="false">BF361^0.04*BG361^0.22*BH361^0.51*BI361^0.06*BJ361^0.17</f>
        <v>#NUM!</v>
      </c>
      <c r="BL361" s="18" t="e">
        <f aca="false">IF(BK361&gt;=90, "Very Good", IF(BK361&gt;=80, "Good", IF(BK361&gt;=70, "Slightly Good", IF(BK361&gt;=60, "Average", IF(BK361&gt;=50, "Slightly Poor", IF(BK361&gt;=40, "Poor", "Very Poor"))))))</f>
        <v>#NUM!</v>
      </c>
      <c r="BM361" s="21" t="n">
        <f aca="false">IF(P361&lt;=1000, -6.942*LN(P361)+107.59, IF(AND(P361&gt;1000, P361&lt;=5213),-36.304*LN(P361)+310.72, IF(P361&gt;5213, 10)))</f>
        <v>10</v>
      </c>
      <c r="BN361" s="21" t="n">
        <f aca="false">BF361^0.04*BG361^0.22*BH361^0.51*BI361^0.06*BM361^0.17</f>
        <v>30.3351605936654</v>
      </c>
      <c r="BO361" s="22" t="str">
        <f aca="false">IF(BN361&gt;=90, "Very Good", IF(BN361&gt;=80, "Good", IF(BN361&gt;=70, "Slightly Good", IF(BN361&gt;=60, "Average", IF(BN361&gt;=50, "Slightly Poor", IF(BN361&gt;=40, "Poor", "Very Poor"))))))</f>
        <v>Very Poor</v>
      </c>
      <c r="BP361" s="21" t="n">
        <f aca="false">IF(AJ361&lt;=1000, -6.942*LN(AJ361)+107.59, IF(AND(AJ361&gt;1000, AJ361&lt;=5213),-36.304*LN(AJ361)+310.72, IF(AJ361&gt;5213, 10)))</f>
        <v>10</v>
      </c>
      <c r="BQ361" s="21" t="n">
        <f aca="false">BF361^0.04*BG361^0.22*BH361^0.51*BI361^0.06*BP361^0.17</f>
        <v>30.3351605936654</v>
      </c>
      <c r="BR361" s="18" t="str">
        <f aca="false">IF(BQ361&gt;=90, "Very Good", IF(BQ361&gt;=80, "Good", IF(BQ361&gt;=70, "Slightly Good", IF(BQ361&gt;=60, "Average", IF(BQ361&gt;=50, "Slightly Poor", IF(BQ361&gt;=40, "Poor", "Very Poor"))))))</f>
        <v>Very Poor</v>
      </c>
      <c r="BT361" s="21" t="n">
        <f aca="false">9.81*LN(AH361)+30.6</f>
        <v>51.8221988817299</v>
      </c>
      <c r="BU361" s="18" t="str">
        <f aca="false">IF(BT361&lt;30, "Clean water", IF(AND(BT361&gt;=30, BT361&lt;40), "Hypolimia", IF(AND(BT361&gt;=40,BT361&lt;50), "Mesotrophic", IF(AND(BT361&gt;=50, BT361&lt;70), "Eutrophic", IF(BT361&gt;70,"Hypertrophic")))))</f>
        <v>Eutrophic</v>
      </c>
      <c r="CM361" s="18" t="n">
        <f aca="false">IF(G361&gt;H361,1,0)</f>
        <v>1</v>
      </c>
      <c r="CO361" s="17" t="n">
        <f aca="false">14.652-0.41022*M361+0.007991*M361*M361-0.000077774*M361*M361*M361</f>
        <v>10.898776756944</v>
      </c>
      <c r="CP361" s="1" t="n">
        <f aca="false">F361/CO361*100</f>
        <v>73.402732970954</v>
      </c>
    </row>
    <row r="362" customFormat="false" ht="12.5" hidden="false" customHeight="false" outlineLevel="0" collapsed="false">
      <c r="A362" s="0" t="n">
        <v>361</v>
      </c>
      <c r="B362" s="15" t="s">
        <v>95</v>
      </c>
      <c r="C362" s="16" t="s">
        <v>96</v>
      </c>
      <c r="D362" s="0" t="s">
        <v>152</v>
      </c>
      <c r="E362" s="0" t="n">
        <v>7.7</v>
      </c>
      <c r="F362" s="0" t="n">
        <v>11.8</v>
      </c>
      <c r="G362" s="0" t="n">
        <v>1.1</v>
      </c>
      <c r="H362" s="0" t="n">
        <v>5</v>
      </c>
      <c r="I362" s="0" t="n">
        <v>3.4</v>
      </c>
      <c r="J362" s="0" t="n">
        <v>9.218</v>
      </c>
      <c r="K362" s="0" t="n">
        <v>0.059</v>
      </c>
      <c r="L362" s="0" t="n">
        <v>4.5</v>
      </c>
      <c r="M362" s="0" t="n">
        <v>7.7</v>
      </c>
      <c r="N362" s="0" t="n">
        <v>0</v>
      </c>
      <c r="O362" s="0" t="n">
        <v>716</v>
      </c>
      <c r="P362" s="0" t="n">
        <v>7000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V362" s="0" t="n">
        <v>0</v>
      </c>
      <c r="AC362" s="0" t="n">
        <v>9.216</v>
      </c>
      <c r="AD362" s="0" t="n">
        <v>0.869</v>
      </c>
      <c r="AE362" s="0" t="n">
        <v>7.131</v>
      </c>
      <c r="AF362" s="0" t="n">
        <v>0.052</v>
      </c>
      <c r="AG362" s="0" t="n">
        <v>0.02</v>
      </c>
      <c r="AH362" s="0" t="n">
        <v>3.3</v>
      </c>
      <c r="AJ362" s="0" t="n">
        <v>900</v>
      </c>
      <c r="AP362" s="0" t="n">
        <v>0.1</v>
      </c>
      <c r="AY362" s="0" t="n">
        <v>0</v>
      </c>
      <c r="BF362" s="0" t="n">
        <f aca="false">IF(E362&lt;11,-3.6797*E362^2+48.115*E362-53.83,280.92*EXP(-0.2027*E362))</f>
        <v>98.486087</v>
      </c>
      <c r="BG362" s="1" t="n">
        <f aca="false">32.208*LN(F362)+21.438</f>
        <v>100.930549709638</v>
      </c>
      <c r="BH362" s="1" t="n">
        <f aca="false">IF(G362&lt;=2, -10*G362+100, 88.958*EXP(-0.0755*G362))</f>
        <v>89</v>
      </c>
      <c r="BI362" s="1" t="n">
        <f aca="false">IF(I362&lt;=100, 0.0053*(I362)^2-1.0332*I362+100.76, 122.82*EXP(-0.0092*I362))</f>
        <v>97.308388</v>
      </c>
      <c r="BJ362" s="0" t="n">
        <f aca="false">IF(P362&lt;=1000, -6.942*LN(P362)+107.59, -36.304*LN(P362)+310.72)</f>
        <v>-10.7034696994716</v>
      </c>
      <c r="BK362" s="0" t="e">
        <f aca="false">BF362^0.04*BG362^0.22*BH362^0.51*BI362^0.06*BJ362^0.17</f>
        <v>#NUM!</v>
      </c>
      <c r="BL362" s="0" t="e">
        <f aca="false">IF(BK362&gt;=90, "Very Good", IF(BK362&gt;=80, "Good", IF(BK362&gt;=70, "Slightly Good", IF(BK362&gt;=60, "Average", IF(BK362&gt;=50, "Slightly Poor", IF(BK362&gt;=40, "Poor", "Very Poor"))))))</f>
        <v>#NUM!</v>
      </c>
      <c r="BM362" s="2" t="n">
        <f aca="false">IF(P362&lt;=1000, -6.942*LN(P362)+107.59, IF(AND(P362&gt;1000, P362&lt;=5213),-36.304*LN(P362)+310.72, IF(P362&gt;5213, 10)))</f>
        <v>10</v>
      </c>
      <c r="BN362" s="2" t="n">
        <f aca="false">BF362^0.04*BG362^0.22*BH362^0.51*BI362^0.06*BM362^0.17</f>
        <v>63.6939079448308</v>
      </c>
      <c r="BO362" s="3" t="str">
        <f aca="false">IF(BN362&gt;=90, "Very Good", IF(BN362&gt;=80, "Good", IF(BN362&gt;=70, "Slightly Good", IF(BN362&gt;=60, "Average", IF(BN362&gt;=50, "Slightly Poor", IF(BN362&gt;=40, "Poor", "Very Poor"))))))</f>
        <v>Average</v>
      </c>
      <c r="BP362" s="2" t="n">
        <f aca="false">IF(AJ362&lt;=1000, -6.942*LN(AJ362)+107.59, IF(AND(AJ362&gt;1000, AJ362&lt;=5213),-36.304*LN(AJ362)+310.72, IF(AJ362&gt;5213, 10)))</f>
        <v>60.3677755530026</v>
      </c>
      <c r="BQ362" s="2" t="n">
        <f aca="false">BF362^0.04*BG362^0.22*BH362^0.51*BI362^0.06*BP362^0.17</f>
        <v>86.4638909593736</v>
      </c>
      <c r="BR362" s="0" t="str">
        <f aca="false">IF(BQ362&gt;=90, "Very Good", IF(BQ362&gt;=80, "Good", IF(BQ362&gt;=70, "Slightly Good", IF(BQ362&gt;=60, "Average", IF(BQ362&gt;=50, "Slightly Poor", IF(BQ362&gt;=40, "Poor", "Very Poor"))))))</f>
        <v>Good</v>
      </c>
      <c r="BT362" s="2" t="n">
        <f aca="false">9.81*LN(AH362)+30.6</f>
        <v>42.3123794157146</v>
      </c>
      <c r="BU362" s="0" t="str">
        <f aca="false">IF(BT362&lt;30, "Clean water", IF(AND(BT362&gt;=30, BT362&lt;40), "Hypolimia", IF(AND(BT362&gt;=40,BT362&lt;50), "Mesotrophic", IF(AND(BT362&gt;=50, BT362&lt;70), "Eutrophic", IF(BT362&gt;70,"Hypertrophic")))))</f>
        <v>Mesotrophic</v>
      </c>
      <c r="CM362" s="0" t="n">
        <f aca="false">IF(G362&gt;H362,1,0)</f>
        <v>0</v>
      </c>
      <c r="CO362" s="17" t="n">
        <f aca="false">14.652-0.41022*M362+0.007991*M362*M362-0.000077774*M362*M362*M362</f>
        <v>11.931585992458</v>
      </c>
      <c r="CP362" s="1" t="n">
        <f aca="false">F362/CO362*100</f>
        <v>98.8971626023466</v>
      </c>
    </row>
    <row r="363" customFormat="false" ht="12.5" hidden="false" customHeight="false" outlineLevel="0" collapsed="false">
      <c r="A363" s="0" t="n">
        <v>362</v>
      </c>
      <c r="B363" s="15" t="s">
        <v>97</v>
      </c>
      <c r="C363" s="16" t="s">
        <v>98</v>
      </c>
      <c r="D363" s="0" t="s">
        <v>152</v>
      </c>
      <c r="E363" s="0" t="n">
        <v>7.3</v>
      </c>
      <c r="F363" s="0" t="n">
        <v>12.9</v>
      </c>
      <c r="G363" s="0" t="n">
        <v>0.8</v>
      </c>
      <c r="H363" s="0" t="n">
        <v>3.9</v>
      </c>
      <c r="I363" s="0" t="n">
        <v>2.6</v>
      </c>
      <c r="J363" s="0" t="n">
        <v>2.741</v>
      </c>
      <c r="K363" s="0" t="n">
        <v>0.036</v>
      </c>
      <c r="L363" s="0" t="n">
        <v>1.9</v>
      </c>
      <c r="M363" s="0" t="n">
        <v>5.4</v>
      </c>
      <c r="N363" s="0" t="n">
        <v>0</v>
      </c>
      <c r="O363" s="0" t="n">
        <v>254</v>
      </c>
      <c r="P363" s="0" t="n">
        <v>250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V363" s="0" t="n">
        <v>0</v>
      </c>
      <c r="AC363" s="0" t="n">
        <v>2.74</v>
      </c>
      <c r="AD363" s="0" t="n">
        <v>0.001</v>
      </c>
      <c r="AE363" s="0" t="n">
        <v>2.048</v>
      </c>
      <c r="AF363" s="0" t="n">
        <v>0.033</v>
      </c>
      <c r="AG363" s="0" t="n">
        <v>0.001</v>
      </c>
      <c r="AH363" s="0" t="n">
        <v>6.1</v>
      </c>
      <c r="AJ363" s="0" t="n">
        <v>20</v>
      </c>
      <c r="AP363" s="0" t="n">
        <v>0</v>
      </c>
      <c r="AY363" s="0" t="n">
        <v>0</v>
      </c>
      <c r="BF363" s="0" t="n">
        <f aca="false">IF(E363&lt;11,-3.6797*E363^2+48.115*E363-53.83,280.92*EXP(-0.2027*E363))</f>
        <v>101.318287</v>
      </c>
      <c r="BG363" s="1" t="n">
        <f aca="false">32.208*LN(F363)+21.438</f>
        <v>103.801177244529</v>
      </c>
      <c r="BH363" s="1" t="n">
        <f aca="false">IF(G363&lt;=2, -10*G363+100, 88.958*EXP(-0.0755*G363))</f>
        <v>92</v>
      </c>
      <c r="BI363" s="1" t="n">
        <f aca="false">IF(I363&lt;=100, 0.0053*(I363)^2-1.0332*I363+100.76, 122.82*EXP(-0.0092*I363))</f>
        <v>98.109508</v>
      </c>
      <c r="BJ363" s="0" t="n">
        <f aca="false">IF(P363&lt;=1000, -6.942*LN(P363)+107.59, -36.304*LN(P363)+310.72)</f>
        <v>69.2600183082003</v>
      </c>
      <c r="BK363" s="0" t="n">
        <f aca="false">BF363^0.04*BG363^0.22*BH363^0.51*BI363^0.06*BJ363^0.17</f>
        <v>90.7211433766373</v>
      </c>
      <c r="BL363" s="0" t="str">
        <f aca="false">IF(BK363&gt;=90, "Very Good", IF(BK363&gt;=80, "Good", IF(BK363&gt;=70, "Slightly Good", IF(BK363&gt;=60, "Average", IF(BK363&gt;=50, "Slightly Poor", IF(BK363&gt;=40, "Poor", "Very Poor"))))))</f>
        <v>Very Good</v>
      </c>
      <c r="BM363" s="2" t="n">
        <f aca="false">IF(P363&lt;=1000, -6.942*LN(P363)+107.59, IF(AND(P363&gt;1000, P363&lt;=5213),-36.304*LN(P363)+310.72, IF(P363&gt;5213, 10)))</f>
        <v>69.2600183082003</v>
      </c>
      <c r="BN363" s="2" t="n">
        <f aca="false">BF363^0.04*BG363^0.22*BH363^0.51*BI363^0.06*BM363^0.17</f>
        <v>90.7211433766373</v>
      </c>
      <c r="BO363" s="3" t="str">
        <f aca="false">IF(BN363&gt;=90, "Very Good", IF(BN363&gt;=80, "Good", IF(BN363&gt;=70, "Slightly Good", IF(BN363&gt;=60, "Average", IF(BN363&gt;=50, "Slightly Poor", IF(BN363&gt;=40, "Poor", "Very Poor"))))))</f>
        <v>Very Good</v>
      </c>
      <c r="BP363" s="2" t="n">
        <f aca="false">IF(AJ363&lt;=1000, -6.942*LN(AJ363)+107.59, IF(AND(AJ363&gt;1000, AJ363&lt;=5213),-36.304*LN(AJ363)+310.72, IF(AJ363&gt;5213, 10)))</f>
        <v>86.7936265569882</v>
      </c>
      <c r="BQ363" s="2" t="n">
        <f aca="false">BF363^0.04*BG363^0.22*BH363^0.51*BI363^0.06*BP363^0.17</f>
        <v>94.2691095261847</v>
      </c>
      <c r="BR363" s="0" t="str">
        <f aca="false">IF(BQ363&gt;=90, "Very Good", IF(BQ363&gt;=80, "Good", IF(BQ363&gt;=70, "Slightly Good", IF(BQ363&gt;=60, "Average", IF(BQ363&gt;=50, "Slightly Poor", IF(BQ363&gt;=40, "Poor", "Very Poor"))))))</f>
        <v>Very Good</v>
      </c>
      <c r="BT363" s="2" t="n">
        <f aca="false">9.81*LN(AH363)+30.6</f>
        <v>48.3393128452686</v>
      </c>
      <c r="BU363" s="0" t="str">
        <f aca="false">IF(BT363&lt;30, "Clean water", IF(AND(BT363&gt;=30, BT363&lt;40), "Hypolimia", IF(AND(BT363&gt;=40,BT363&lt;50), "Mesotrophic", IF(AND(BT363&gt;=50, BT363&lt;70), "Eutrophic", IF(BT363&gt;70,"Hypertrophic")))))</f>
        <v>Mesotrophic</v>
      </c>
      <c r="CM363" s="0" t="n">
        <f aca="false">IF(G363&gt;H363,1,0)</f>
        <v>0</v>
      </c>
      <c r="CO363" s="17" t="n">
        <f aca="false">14.652-0.41022*M363+0.007991*M363*M363-0.000077774*M363*M363*M363</f>
        <v>12.657582954864</v>
      </c>
      <c r="CP363" s="1" t="n">
        <f aca="false">F363/CO363*100</f>
        <v>101.915192229041</v>
      </c>
    </row>
    <row r="364" customFormat="false" ht="12.5" hidden="false" customHeight="false" outlineLevel="0" collapsed="false">
      <c r="A364" s="0" t="n">
        <v>363</v>
      </c>
      <c r="B364" s="15" t="s">
        <v>99</v>
      </c>
      <c r="C364" s="16" t="s">
        <v>100</v>
      </c>
      <c r="D364" s="0" t="s">
        <v>152</v>
      </c>
      <c r="E364" s="0" t="n">
        <v>7.4</v>
      </c>
      <c r="F364" s="0" t="n">
        <v>13.2</v>
      </c>
      <c r="G364" s="0" t="n">
        <v>0.8</v>
      </c>
      <c r="H364" s="0" t="n">
        <v>2.5</v>
      </c>
      <c r="I364" s="0" t="n">
        <v>1.7</v>
      </c>
      <c r="J364" s="0" t="n">
        <v>7.597</v>
      </c>
      <c r="K364" s="0" t="n">
        <v>0.07</v>
      </c>
      <c r="L364" s="0" t="n">
        <v>2.1</v>
      </c>
      <c r="M364" s="0" t="n">
        <v>4.3</v>
      </c>
      <c r="N364" s="0" t="n">
        <v>0</v>
      </c>
      <c r="O364" s="0" t="n">
        <v>624</v>
      </c>
      <c r="P364" s="0" t="n">
        <v>7000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V364" s="0" t="n">
        <v>0</v>
      </c>
      <c r="AC364" s="0" t="n">
        <v>7.595</v>
      </c>
      <c r="AD364" s="0" t="n">
        <v>0</v>
      </c>
      <c r="AE364" s="0" t="n">
        <v>6.84</v>
      </c>
      <c r="AF364" s="0" t="n">
        <v>0.061</v>
      </c>
      <c r="AG364" s="0" t="n">
        <v>0.043</v>
      </c>
      <c r="AH364" s="0" t="n">
        <v>1</v>
      </c>
      <c r="AJ364" s="0" t="n">
        <v>100</v>
      </c>
      <c r="AP364" s="0" t="n">
        <v>0</v>
      </c>
      <c r="AY364" s="0" t="n">
        <v>0</v>
      </c>
      <c r="BF364" s="0" t="n">
        <f aca="false">IF(E364&lt;11,-3.6797*E364^2+48.115*E364-53.83,280.92*EXP(-0.2027*E364))</f>
        <v>100.720628</v>
      </c>
      <c r="BG364" s="1" t="n">
        <f aca="false">32.208*LN(F364)+21.438</f>
        <v>104.54162364751</v>
      </c>
      <c r="BH364" s="1" t="n">
        <f aca="false">IF(G364&lt;=2, -10*G364+100, 88.958*EXP(-0.0755*G364))</f>
        <v>92</v>
      </c>
      <c r="BI364" s="1" t="n">
        <f aca="false">IF(I364&lt;=100, 0.0053*(I364)^2-1.0332*I364+100.76, 122.82*EXP(-0.0092*I364))</f>
        <v>99.018877</v>
      </c>
      <c r="BJ364" s="0" t="n">
        <f aca="false">IF(P364&lt;=1000, -6.942*LN(P364)+107.59, -36.304*LN(P364)+310.72)</f>
        <v>-10.7034696994716</v>
      </c>
      <c r="BK364" s="0" t="e">
        <f aca="false">BF364^0.04*BG364^0.22*BH364^0.51*BI364^0.06*BJ364^0.17</f>
        <v>#NUM!</v>
      </c>
      <c r="BL364" s="0" t="e">
        <f aca="false">IF(BK364&gt;=90, "Very Good", IF(BK364&gt;=80, "Good", IF(BK364&gt;=70, "Slightly Good", IF(BK364&gt;=60, "Average", IF(BK364&gt;=50, "Slightly Poor", IF(BK364&gt;=40, "Poor", "Very Poor"))))))</f>
        <v>#NUM!</v>
      </c>
      <c r="BM364" s="2" t="n">
        <f aca="false">IF(P364&lt;=1000, -6.942*LN(P364)+107.59, IF(AND(P364&gt;1000, P364&lt;=5213),-36.304*LN(P364)+310.72, IF(P364&gt;5213, 10)))</f>
        <v>10</v>
      </c>
      <c r="BN364" s="2" t="n">
        <f aca="false">BF364^0.04*BG364^0.22*BH364^0.51*BI364^0.06*BM364^0.17</f>
        <v>65.4098633351624</v>
      </c>
      <c r="BO364" s="3" t="str">
        <f aca="false">IF(BN364&gt;=90, "Very Good", IF(BN364&gt;=80, "Good", IF(BN364&gt;=70, "Slightly Good", IF(BN364&gt;=60, "Average", IF(BN364&gt;=50, "Slightly Poor", IF(BN364&gt;=40, "Poor", "Very Poor"))))))</f>
        <v>Average</v>
      </c>
      <c r="BP364" s="2" t="n">
        <f aca="false">IF(AJ364&lt;=1000, -6.942*LN(AJ364)+107.59, IF(AND(AJ364&gt;1000, AJ364&lt;=5213),-36.304*LN(AJ364)+310.72, IF(AJ364&gt;5213, 10)))</f>
        <v>75.6209085688707</v>
      </c>
      <c r="BQ364" s="2" t="n">
        <f aca="false">BF364^0.04*BG364^0.22*BH364^0.51*BI364^0.06*BP364^0.17</f>
        <v>92.2597690679302</v>
      </c>
      <c r="BR364" s="0" t="str">
        <f aca="false">IF(BQ364&gt;=90, "Very Good", IF(BQ364&gt;=80, "Good", IF(BQ364&gt;=70, "Slightly Good", IF(BQ364&gt;=60, "Average", IF(BQ364&gt;=50, "Slightly Poor", IF(BQ364&gt;=40, "Poor", "Very Poor"))))))</f>
        <v>Very Good</v>
      </c>
      <c r="BT364" s="2" t="n">
        <f aca="false">9.81*LN(AH364)+30.6</f>
        <v>30.6</v>
      </c>
      <c r="BU364" s="0" t="str">
        <f aca="false">IF(BT364&lt;30, "Clean water", IF(AND(BT364&gt;=30, BT364&lt;40), "Hypolimia", IF(AND(BT364&gt;=40,BT364&lt;50), "Mesotrophic", IF(AND(BT364&gt;=50, BT364&lt;70), "Eutrophic", IF(BT364&gt;70,"Hypertrophic")))))</f>
        <v>Hypolimia</v>
      </c>
      <c r="CM364" s="0" t="n">
        <f aca="false">IF(G364&gt;H364,1,0)</f>
        <v>0</v>
      </c>
      <c r="CO364" s="17" t="n">
        <f aca="false">14.652-0.41022*M364+0.007991*M364*M364-0.000077774*M364*M364*M364</f>
        <v>13.029624012582</v>
      </c>
      <c r="CP364" s="1" t="n">
        <f aca="false">F364/CO364*100</f>
        <v>101.307604787778</v>
      </c>
    </row>
    <row r="365" customFormat="false" ht="12.5" hidden="false" customHeight="false" outlineLevel="0" collapsed="false">
      <c r="A365" s="0" t="n">
        <v>364</v>
      </c>
      <c r="B365" s="15" t="s">
        <v>99</v>
      </c>
      <c r="C365" s="16" t="s">
        <v>100</v>
      </c>
      <c r="D365" s="0" t="s">
        <v>152</v>
      </c>
      <c r="E365" s="0" t="n">
        <v>7.7</v>
      </c>
      <c r="F365" s="0" t="n">
        <v>11.2</v>
      </c>
      <c r="G365" s="0" t="n">
        <v>2.8</v>
      </c>
      <c r="H365" s="0" t="n">
        <v>6</v>
      </c>
      <c r="I365" s="0" t="n">
        <v>32.5</v>
      </c>
      <c r="J365" s="0" t="n">
        <v>7.876</v>
      </c>
      <c r="K365" s="0" t="n">
        <v>0.34</v>
      </c>
      <c r="L365" s="0" t="n">
        <v>3.1</v>
      </c>
      <c r="M365" s="0" t="n">
        <v>10.7</v>
      </c>
      <c r="O365" s="0" t="n">
        <v>473</v>
      </c>
      <c r="BD365" s="0" t="n">
        <v>0.494</v>
      </c>
      <c r="BF365" s="0" t="n">
        <f aca="false">IF(E365&lt;11,-3.6797*E365^2+48.115*E365-53.83,280.92*EXP(-0.2027*E365))</f>
        <v>98.486087</v>
      </c>
      <c r="BG365" s="1" t="n">
        <f aca="false">32.208*LN(F365)+21.438</f>
        <v>99.2497509715202</v>
      </c>
      <c r="BH365" s="1" t="n">
        <f aca="false">IF(G365&lt;=2, -10*G365+100, 88.958*EXP(-0.0755*G365))</f>
        <v>72.0070728511501</v>
      </c>
      <c r="BI365" s="1" t="n">
        <f aca="false">IF(I365&lt;=100, 0.0053*(I365)^2-1.0332*I365+100.76, 122.82*EXP(-0.0092*I365))</f>
        <v>72.779125</v>
      </c>
      <c r="BJ365" s="0" t="e">
        <f aca="false">IF(P365&lt;=1000, -6.942*LN(P365)+107.59, -36.304*LN(P365)+310.72)</f>
        <v>#VALUE!</v>
      </c>
      <c r="BK365" s="0" t="e">
        <f aca="false">BF365^0.04*BG365^0.22*BH365^0.51*BI365^0.06*BJ365^0.17</f>
        <v>#VALUE!</v>
      </c>
      <c r="BL365" s="0" t="e">
        <f aca="false">IF(BK365&gt;=90, "Very Good", IF(BK365&gt;=80, "Good", IF(BK365&gt;=70, "Slightly Good", IF(BK365&gt;=60, "Average", IF(BK365&gt;=50, "Slightly Poor", IF(BK365&gt;=40, "Poor", "Very Poor"))))))</f>
        <v>#VALUE!</v>
      </c>
      <c r="BM365" s="2" t="e">
        <f aca="false">IF(P365&lt;=1000, -6.942*LN(P365)+107.59, IF(AND(P365&gt;1000, P365&lt;=5213),-36.304*LN(P365)+310.72, IF(P365&gt;5213, 10)))</f>
        <v>#VALUE!</v>
      </c>
      <c r="BN365" s="2" t="e">
        <f aca="false">BF365^0.04*BG365^0.22*BH365^0.51*BI365^0.06*BM365^0.17</f>
        <v>#VALUE!</v>
      </c>
      <c r="BO365" s="3" t="e">
        <f aca="false">IF(BN365&gt;=90, "Very Good", IF(BN365&gt;=80, "Good", IF(BN365&gt;=70, "Slightly Good", IF(BN365&gt;=60, "Average", IF(BN365&gt;=50, "Slightly Poor", IF(BN365&gt;=40, "Poor", "Very Poor"))))))</f>
        <v>#VALUE!</v>
      </c>
      <c r="BP365" s="2" t="e">
        <f aca="false">IF(AJ365&lt;=1000, -6.942*LN(AJ365)+107.59, IF(AND(AJ365&gt;1000, AJ365&lt;=5213),-36.304*LN(AJ365)+310.72, IF(AJ365&gt;5213, 10)))</f>
        <v>#VALUE!</v>
      </c>
      <c r="BQ365" s="2" t="e">
        <f aca="false">BF365^0.04*BG365^0.22*BH365^0.51*BI365^0.06*BP365^0.17</f>
        <v>#VALUE!</v>
      </c>
      <c r="BR365" s="0" t="e">
        <f aca="false">IF(BQ365&gt;=90, "Very Good", IF(BQ365&gt;=80, "Good", IF(BQ365&gt;=70, "Slightly Good", IF(BQ365&gt;=60, "Average", IF(BQ365&gt;=50, "Slightly Poor", IF(BQ365&gt;=40, "Poor", "Very Poor"))))))</f>
        <v>#VALUE!</v>
      </c>
      <c r="BT365" s="2" t="e">
        <f aca="false">9.81*LN(AH365)+30.6</f>
        <v>#VALUE!</v>
      </c>
      <c r="BU365" s="0" t="e">
        <f aca="false">IF(BT365&lt;30, "Clean water", IF(AND(BT365&gt;=30, BT365&lt;40), "Hypolimia", IF(AND(BT365&gt;=40,BT365&lt;50), "Mesotrophic", IF(AND(BT365&gt;=50, BT365&lt;70), "Eutrophic", IF(BT365&gt;70,"Hypertrophic")))))</f>
        <v>#VALUE!</v>
      </c>
      <c r="CM365" s="0" t="n">
        <f aca="false">IF(G365&gt;H365,1,0)</f>
        <v>0</v>
      </c>
      <c r="CO365" s="17" t="n">
        <f aca="false">14.652-0.41022*M365+0.007991*M365*M365-0.000077774*M365*M365*M365</f>
        <v>11.082259095718</v>
      </c>
      <c r="CP365" s="1" t="n">
        <f aca="false">F365/CO365*100</f>
        <v>101.062426922752</v>
      </c>
    </row>
    <row r="366" customFormat="false" ht="12.5" hidden="false" customHeight="false" outlineLevel="0" collapsed="false">
      <c r="A366" s="0" t="n">
        <v>365</v>
      </c>
      <c r="B366" s="15" t="s">
        <v>101</v>
      </c>
      <c r="C366" s="16" t="s">
        <v>102</v>
      </c>
      <c r="D366" s="0" t="s">
        <v>152</v>
      </c>
      <c r="E366" s="0" t="n">
        <v>8.1</v>
      </c>
      <c r="F366" s="0" t="n">
        <v>10.8</v>
      </c>
      <c r="G366" s="0" t="n">
        <v>1.3</v>
      </c>
      <c r="H366" s="0" t="n">
        <v>5</v>
      </c>
      <c r="I366" s="0" t="n">
        <v>16.7</v>
      </c>
      <c r="J366" s="0" t="n">
        <v>5.949</v>
      </c>
      <c r="K366" s="0" t="n">
        <v>0.052</v>
      </c>
      <c r="L366" s="0" t="n">
        <v>2.6</v>
      </c>
      <c r="M366" s="0" t="n">
        <v>6.4</v>
      </c>
      <c r="N366" s="0" t="n">
        <v>0</v>
      </c>
      <c r="O366" s="0" t="n">
        <v>381</v>
      </c>
      <c r="P366" s="0" t="n">
        <v>150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V366" s="0" t="n">
        <v>0</v>
      </c>
      <c r="AC366" s="0" t="n">
        <v>5.649</v>
      </c>
      <c r="AD366" s="0" t="n">
        <v>0.842</v>
      </c>
      <c r="AE366" s="0" t="n">
        <v>4.576</v>
      </c>
      <c r="AF366" s="0" t="n">
        <v>0.039</v>
      </c>
      <c r="AG366" s="0" t="n">
        <v>0.038</v>
      </c>
      <c r="AH366" s="0" t="n">
        <v>9.7</v>
      </c>
      <c r="AJ366" s="0" t="n">
        <v>3</v>
      </c>
      <c r="AP366" s="0" t="n">
        <v>0</v>
      </c>
      <c r="AY366" s="0" t="n">
        <v>0</v>
      </c>
      <c r="BF366" s="0" t="n">
        <f aca="false">IF(E366&lt;11,-3.6797*E366^2+48.115*E366-53.83,280.92*EXP(-0.2027*E366))</f>
        <v>94.476383</v>
      </c>
      <c r="BG366" s="1" t="n">
        <f aca="false">32.208*LN(F366)+21.438</f>
        <v>98.0784218880646</v>
      </c>
      <c r="BH366" s="1" t="n">
        <f aca="false">IF(G366&lt;=2, -10*G366+100, 88.958*EXP(-0.0755*G366))</f>
        <v>87</v>
      </c>
      <c r="BI366" s="1" t="n">
        <f aca="false">IF(I366&lt;=100, 0.0053*(I366)^2-1.0332*I366+100.76, 122.82*EXP(-0.0092*I366))</f>
        <v>84.983677</v>
      </c>
      <c r="BJ366" s="0" t="n">
        <f aca="false">IF(P366&lt;=1000, -6.942*LN(P366)+107.59, -36.304*LN(P366)+310.72)</f>
        <v>72.8061697883838</v>
      </c>
      <c r="BK366" s="0" t="n">
        <f aca="false">BF366^0.04*BG366^0.22*BH366^0.51*BI366^0.06*BJ366^0.17</f>
        <v>86.8245687287025</v>
      </c>
      <c r="BL366" s="0" t="str">
        <f aca="false">IF(BK366&gt;=90, "Very Good", IF(BK366&gt;=80, "Good", IF(BK366&gt;=70, "Slightly Good", IF(BK366&gt;=60, "Average", IF(BK366&gt;=50, "Slightly Poor", IF(BK366&gt;=40, "Poor", "Very Poor"))))))</f>
        <v>Good</v>
      </c>
      <c r="BM366" s="2" t="n">
        <f aca="false">IF(P366&lt;=1000, -6.942*LN(P366)+107.59, IF(AND(P366&gt;1000, P366&lt;=5213),-36.304*LN(P366)+310.72, IF(P366&gt;5213, 10)))</f>
        <v>72.8061697883838</v>
      </c>
      <c r="BN366" s="2" t="n">
        <f aca="false">BF366^0.04*BG366^0.22*BH366^0.51*BI366^0.06*BM366^0.17</f>
        <v>86.8245687287025</v>
      </c>
      <c r="BO366" s="3" t="str">
        <f aca="false">IF(BN366&gt;=90, "Very Good", IF(BN366&gt;=80, "Good", IF(BN366&gt;=70, "Slightly Good", IF(BN366&gt;=60, "Average", IF(BN366&gt;=50, "Slightly Poor", IF(BN366&gt;=40, "Poor", "Very Poor"))))))</f>
        <v>Good</v>
      </c>
      <c r="BP366" s="2" t="n">
        <f aca="false">IF(AJ366&lt;=1000, -6.942*LN(AJ366)+107.59, IF(AND(AJ366&gt;1000, AJ366&lt;=5213),-36.304*LN(AJ366)+310.72, IF(AJ366&gt;5213, 10)))</f>
        <v>99.963433492066</v>
      </c>
      <c r="BQ366" s="2" t="n">
        <f aca="false">BF366^0.04*BG366^0.22*BH366^0.51*BI366^0.06*BP366^0.17</f>
        <v>91.6319737724544</v>
      </c>
      <c r="BR366" s="0" t="str">
        <f aca="false">IF(BQ366&gt;=90, "Very Good", IF(BQ366&gt;=80, "Good", IF(BQ366&gt;=70, "Slightly Good", IF(BQ366&gt;=60, "Average", IF(BQ366&gt;=50, "Slightly Poor", IF(BQ366&gt;=40, "Poor", "Very Poor"))))))</f>
        <v>Very Good</v>
      </c>
      <c r="BT366" s="2" t="n">
        <f aca="false">9.81*LN(AH366)+30.6</f>
        <v>52.8895549368466</v>
      </c>
      <c r="BU366" s="0" t="str">
        <f aca="false">IF(BT366&lt;30, "Clean water", IF(AND(BT366&gt;=30, BT366&lt;40), "Hypolimia", IF(AND(BT366&gt;=40,BT366&lt;50), "Mesotrophic", IF(AND(BT366&gt;=50, BT366&lt;70), "Eutrophic", IF(BT366&gt;70,"Hypertrophic")))))</f>
        <v>Eutrophic</v>
      </c>
      <c r="CM366" s="0" t="n">
        <f aca="false">IF(G366&gt;H366,1,0)</f>
        <v>0</v>
      </c>
      <c r="CO366" s="17" t="n">
        <f aca="false">14.652-0.41022*M366+0.007991*M366*M366-0.000077774*M366*M366*M366</f>
        <v>12.333515372544</v>
      </c>
      <c r="CP366" s="1" t="n">
        <f aca="false">F366/CO366*100</f>
        <v>87.5662750949514</v>
      </c>
    </row>
    <row r="367" customFormat="false" ht="12.5" hidden="false" customHeight="false" outlineLevel="0" collapsed="false">
      <c r="A367" s="0" t="n">
        <v>366</v>
      </c>
      <c r="B367" s="15" t="s">
        <v>103</v>
      </c>
      <c r="C367" s="16" t="s">
        <v>104</v>
      </c>
      <c r="D367" s="0" t="s">
        <v>152</v>
      </c>
      <c r="E367" s="0" t="n">
        <v>7.8</v>
      </c>
      <c r="F367" s="0" t="n">
        <v>14.4</v>
      </c>
      <c r="G367" s="0" t="n">
        <v>0.9</v>
      </c>
      <c r="H367" s="0" t="n">
        <v>1.6</v>
      </c>
      <c r="I367" s="0" t="n">
        <v>0.4</v>
      </c>
      <c r="J367" s="0" t="n">
        <v>9.437</v>
      </c>
      <c r="K367" s="0" t="n">
        <v>0.01</v>
      </c>
      <c r="L367" s="0" t="n">
        <v>1.8</v>
      </c>
      <c r="M367" s="0" t="n">
        <v>5</v>
      </c>
      <c r="N367" s="0" t="n">
        <v>0</v>
      </c>
      <c r="O367" s="0" t="n">
        <v>564</v>
      </c>
      <c r="P367" s="0" t="n">
        <v>7200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V367" s="0" t="n">
        <v>0</v>
      </c>
      <c r="AC367" s="0" t="n">
        <v>9.171</v>
      </c>
      <c r="AD367" s="0" t="n">
        <v>0.025</v>
      </c>
      <c r="AE367" s="0" t="n">
        <v>7.458</v>
      </c>
      <c r="AF367" s="0" t="n">
        <v>0.009</v>
      </c>
      <c r="AG367" s="0" t="n">
        <v>0</v>
      </c>
      <c r="AH367" s="0" t="n">
        <v>5.3</v>
      </c>
      <c r="AJ367" s="0" t="n">
        <v>190</v>
      </c>
      <c r="AP367" s="0" t="n">
        <v>0</v>
      </c>
      <c r="AY367" s="0" t="n">
        <v>0</v>
      </c>
      <c r="BF367" s="0" t="n">
        <f aca="false">IF(E367&lt;11,-3.6797*E367^2+48.115*E367-53.83,280.92*EXP(-0.2027*E367))</f>
        <v>97.5940520000001</v>
      </c>
      <c r="BG367" s="1" t="n">
        <f aca="false">32.208*LN(F367)+21.438</f>
        <v>107.344086077592</v>
      </c>
      <c r="BH367" s="1" t="n">
        <f aca="false">IF(G367&lt;=2, -10*G367+100, 88.958*EXP(-0.0755*G367))</f>
        <v>91</v>
      </c>
      <c r="BI367" s="1" t="n">
        <f aca="false">IF(I367&lt;=100, 0.0053*(I367)^2-1.0332*I367+100.76, 122.82*EXP(-0.0092*I367))</f>
        <v>100.347568</v>
      </c>
      <c r="BJ367" s="0" t="n">
        <f aca="false">IF(P367&lt;=1000, -6.942*LN(P367)+107.59, -36.304*LN(P367)+310.72)</f>
        <v>-11.7261852168705</v>
      </c>
      <c r="BK367" s="0" t="e">
        <f aca="false">BF367^0.04*BG367^0.22*BH367^0.51*BI367^0.06*BJ367^0.17</f>
        <v>#NUM!</v>
      </c>
      <c r="BL367" s="0" t="e">
        <f aca="false">IF(BK367&gt;=90, "Very Good", IF(BK367&gt;=80, "Good", IF(BK367&gt;=70, "Slightly Good", IF(BK367&gt;=60, "Average", IF(BK367&gt;=50, "Slightly Poor", IF(BK367&gt;=40, "Poor", "Very Poor"))))))</f>
        <v>#NUM!</v>
      </c>
      <c r="BM367" s="2" t="n">
        <f aca="false">IF(P367&lt;=1000, -6.942*LN(P367)+107.59, IF(AND(P367&gt;1000, P367&lt;=5213),-36.304*LN(P367)+310.72, IF(P367&gt;5213, 10)))</f>
        <v>10</v>
      </c>
      <c r="BN367" s="2" t="n">
        <f aca="false">BF367^0.04*BG367^0.22*BH367^0.51*BI367^0.06*BM367^0.17</f>
        <v>65.3957676587919</v>
      </c>
      <c r="BO367" s="3" t="str">
        <f aca="false">IF(BN367&gt;=90, "Very Good", IF(BN367&gt;=80, "Good", IF(BN367&gt;=70, "Slightly Good", IF(BN367&gt;=60, "Average", IF(BN367&gt;=50, "Slightly Poor", IF(BN367&gt;=40, "Poor", "Very Poor"))))))</f>
        <v>Average</v>
      </c>
      <c r="BP367" s="2" t="n">
        <f aca="false">IF(AJ367&lt;=1000, -6.942*LN(AJ367)+107.59, IF(AND(AJ367&gt;1000, AJ367&lt;=5213),-36.304*LN(AJ367)+310.72, IF(AJ367&gt;5213, 10)))</f>
        <v>71.1651588910619</v>
      </c>
      <c r="BQ367" s="2" t="n">
        <f aca="false">BF367^0.04*BG367^0.22*BH367^0.51*BI367^0.06*BP367^0.17</f>
        <v>91.2925008339235</v>
      </c>
      <c r="BR367" s="0" t="str">
        <f aca="false">IF(BQ367&gt;=90, "Very Good", IF(BQ367&gt;=80, "Good", IF(BQ367&gt;=70, "Slightly Good", IF(BQ367&gt;=60, "Average", IF(BQ367&gt;=50, "Slightly Poor", IF(BQ367&gt;=40, "Poor", "Very Poor"))))))</f>
        <v>Very Good</v>
      </c>
      <c r="BT367" s="2" t="n">
        <f aca="false">9.81*LN(AH367)+30.6</f>
        <v>46.9602039096747</v>
      </c>
      <c r="BU367" s="0" t="str">
        <f aca="false">IF(BT367&lt;30, "Clean water", IF(AND(BT367&gt;=30, BT367&lt;40), "Hypolimia", IF(AND(BT367&gt;=40,BT367&lt;50), "Mesotrophic", IF(AND(BT367&gt;=50, BT367&lt;70), "Eutrophic", IF(BT367&gt;70,"Hypertrophic")))))</f>
        <v>Mesotrophic</v>
      </c>
      <c r="CM367" s="0" t="n">
        <f aca="false">IF(G367&gt;H367,1,0)</f>
        <v>0</v>
      </c>
      <c r="CO367" s="17" t="n">
        <f aca="false">14.652-0.41022*M367+0.007991*M367*M367-0.000077774*M367*M367*M367</f>
        <v>12.79095325</v>
      </c>
      <c r="CP367" s="1" t="n">
        <f aca="false">F367/CO367*100</f>
        <v>112.579568688518</v>
      </c>
    </row>
    <row r="368" customFormat="false" ht="12.5" hidden="false" customHeight="false" outlineLevel="0" collapsed="false">
      <c r="A368" s="0" t="n">
        <v>367</v>
      </c>
      <c r="B368" s="15" t="s">
        <v>105</v>
      </c>
      <c r="C368" s="16" t="s">
        <v>106</v>
      </c>
      <c r="D368" s="0" t="s">
        <v>152</v>
      </c>
      <c r="E368" s="0" t="n">
        <v>7.5</v>
      </c>
      <c r="F368" s="0" t="n">
        <v>13.4</v>
      </c>
      <c r="G368" s="0" t="n">
        <v>1.1</v>
      </c>
      <c r="H368" s="0" t="n">
        <v>4.2</v>
      </c>
      <c r="I368" s="0" t="n">
        <v>2.6</v>
      </c>
      <c r="J368" s="0" t="n">
        <v>2.457</v>
      </c>
      <c r="K368" s="0" t="n">
        <v>0.023</v>
      </c>
      <c r="L368" s="0" t="n">
        <v>2</v>
      </c>
      <c r="M368" s="0" t="n">
        <v>5.3</v>
      </c>
      <c r="N368" s="0" t="n">
        <v>0</v>
      </c>
      <c r="O368" s="0" t="n">
        <v>251</v>
      </c>
      <c r="P368" s="0" t="n">
        <v>400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V368" s="0" t="n">
        <v>0</v>
      </c>
      <c r="AC368" s="0" t="n">
        <v>2.447</v>
      </c>
      <c r="AD368" s="0" t="n">
        <v>0.027</v>
      </c>
      <c r="AE368" s="0" t="n">
        <v>1.936</v>
      </c>
      <c r="AF368" s="0" t="n">
        <v>0.016</v>
      </c>
      <c r="AG368" s="0" t="n">
        <v>0.009</v>
      </c>
      <c r="AH368" s="0" t="n">
        <v>10.7</v>
      </c>
      <c r="AJ368" s="0" t="n">
        <v>79</v>
      </c>
      <c r="AP368" s="0" t="n">
        <v>0</v>
      </c>
      <c r="AY368" s="0" t="n">
        <v>0</v>
      </c>
      <c r="BF368" s="0" t="n">
        <f aca="false">IF(E368&lt;11,-3.6797*E368^2+48.115*E368-53.83,280.92*EXP(-0.2027*E368))</f>
        <v>100.049375</v>
      </c>
      <c r="BG368" s="1" t="n">
        <f aca="false">32.208*LN(F368)+21.438</f>
        <v>105.025963601667</v>
      </c>
      <c r="BH368" s="1" t="n">
        <f aca="false">IF(G368&lt;=2, -10*G368+100, 88.958*EXP(-0.0755*G368))</f>
        <v>89</v>
      </c>
      <c r="BI368" s="1" t="n">
        <f aca="false">IF(I368&lt;=100, 0.0053*(I368)^2-1.0332*I368+100.76, 122.82*EXP(-0.0092*I368))</f>
        <v>98.109508</v>
      </c>
      <c r="BJ368" s="0" t="n">
        <f aca="false">IF(P368&lt;=1000, -6.942*LN(P368)+107.59, -36.304*LN(P368)+310.72)</f>
        <v>65.9972531139764</v>
      </c>
      <c r="BK368" s="0" t="n">
        <f aca="false">BF368^0.04*BG368^0.22*BH368^0.51*BI368^0.06*BJ368^0.17</f>
        <v>88.6553215119143</v>
      </c>
      <c r="BL368" s="0" t="str">
        <f aca="false">IF(BK368&gt;=90, "Very Good", IF(BK368&gt;=80, "Good", IF(BK368&gt;=70, "Slightly Good", IF(BK368&gt;=60, "Average", IF(BK368&gt;=50, "Slightly Poor", IF(BK368&gt;=40, "Poor", "Very Poor"))))))</f>
        <v>Good</v>
      </c>
      <c r="BM368" s="2" t="n">
        <f aca="false">IF(P368&lt;=1000, -6.942*LN(P368)+107.59, IF(AND(P368&gt;1000, P368&lt;=5213),-36.304*LN(P368)+310.72, IF(P368&gt;5213, 10)))</f>
        <v>65.9972531139764</v>
      </c>
      <c r="BN368" s="2" t="n">
        <f aca="false">BF368^0.04*BG368^0.22*BH368^0.51*BI368^0.06*BM368^0.17</f>
        <v>88.6553215119143</v>
      </c>
      <c r="BO368" s="3" t="str">
        <f aca="false">IF(BN368&gt;=90, "Very Good", IF(BN368&gt;=80, "Good", IF(BN368&gt;=70, "Slightly Good", IF(BN368&gt;=60, "Average", IF(BN368&gt;=50, "Slightly Poor", IF(BN368&gt;=40, "Poor", "Very Poor"))))))</f>
        <v>Good</v>
      </c>
      <c r="BP368" s="2" t="n">
        <f aca="false">IF(AJ368&lt;=1000, -6.942*LN(AJ368)+107.59, IF(AND(AJ368&gt;1000, AJ368&lt;=5213),-36.304*LN(AJ368)+310.72, IF(AJ368&gt;5213, 10)))</f>
        <v>77.2572930081739</v>
      </c>
      <c r="BQ368" s="2" t="n">
        <f aca="false">BF368^0.04*BG368^0.22*BH368^0.51*BI368^0.06*BP368^0.17</f>
        <v>91.0615683148837</v>
      </c>
      <c r="BR368" s="0" t="str">
        <f aca="false">IF(BQ368&gt;=90, "Very Good", IF(BQ368&gt;=80, "Good", IF(BQ368&gt;=70, "Slightly Good", IF(BQ368&gt;=60, "Average", IF(BQ368&gt;=50, "Slightly Poor", IF(BQ368&gt;=40, "Poor", "Very Poor"))))))</f>
        <v>Very Good</v>
      </c>
      <c r="BT368" s="2" t="n">
        <f aca="false">9.81*LN(AH368)+30.6</f>
        <v>53.8520911037997</v>
      </c>
      <c r="BU368" s="0" t="str">
        <f aca="false">IF(BT368&lt;30, "Clean water", IF(AND(BT368&gt;=30, BT368&lt;40), "Hypolimia", IF(AND(BT368&gt;=40,BT368&lt;50), "Mesotrophic", IF(AND(BT368&gt;=50, BT368&lt;70), "Eutrophic", IF(BT368&gt;70,"Hypertrophic")))))</f>
        <v>Eutrophic</v>
      </c>
      <c r="CM368" s="0" t="n">
        <f aca="false">IF(G368&gt;H368,1,0)</f>
        <v>0</v>
      </c>
      <c r="CO368" s="17" t="n">
        <f aca="false">14.652-0.41022*M368+0.007991*M368*M368-0.000077774*M368*M368*M368</f>
        <v>12.690722430202</v>
      </c>
      <c r="CP368" s="1" t="n">
        <f aca="false">F368/CO368*100</f>
        <v>105.588945575786</v>
      </c>
    </row>
    <row r="369" customFormat="false" ht="12.5" hidden="false" customHeight="false" outlineLevel="0" collapsed="false">
      <c r="A369" s="0" t="n">
        <v>368</v>
      </c>
      <c r="B369" s="15" t="s">
        <v>107</v>
      </c>
      <c r="C369" s="16" t="s">
        <v>108</v>
      </c>
      <c r="D369" s="0" t="s">
        <v>152</v>
      </c>
      <c r="E369" s="0" t="n">
        <v>7.7</v>
      </c>
      <c r="F369" s="0" t="n">
        <v>13.3</v>
      </c>
      <c r="G369" s="0" t="n">
        <v>0.5</v>
      </c>
      <c r="H369" s="0" t="n">
        <v>1.2</v>
      </c>
      <c r="I369" s="0" t="n">
        <v>0.9</v>
      </c>
      <c r="J369" s="0" t="n">
        <v>7.22</v>
      </c>
      <c r="K369" s="0" t="n">
        <v>0.059</v>
      </c>
      <c r="L369" s="0" t="n">
        <v>0.9</v>
      </c>
      <c r="M369" s="0" t="n">
        <v>10.1</v>
      </c>
      <c r="N369" s="0" t="n">
        <v>0</v>
      </c>
      <c r="O369" s="0" t="n">
        <v>587</v>
      </c>
      <c r="P369" s="0" t="n">
        <v>3000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</v>
      </c>
      <c r="V369" s="0" t="n">
        <v>0</v>
      </c>
      <c r="AC369" s="0" t="n">
        <v>7.009</v>
      </c>
      <c r="AD369" s="0" t="n">
        <v>0</v>
      </c>
      <c r="AE369" s="0" t="n">
        <v>6.482</v>
      </c>
      <c r="AF369" s="0" t="n">
        <v>0.058</v>
      </c>
      <c r="AG369" s="0" t="n">
        <v>0.024</v>
      </c>
      <c r="AH369" s="0" t="n">
        <v>1</v>
      </c>
      <c r="AJ369" s="0" t="n">
        <v>2400</v>
      </c>
      <c r="AP369" s="0" t="n">
        <v>0</v>
      </c>
      <c r="AY369" s="0" t="n">
        <v>0</v>
      </c>
      <c r="BF369" s="0" t="n">
        <f aca="false">IF(E369&lt;11,-3.6797*E369^2+48.115*E369-53.83,280.92*EXP(-0.2027*E369))</f>
        <v>98.486087</v>
      </c>
      <c r="BG369" s="1" t="n">
        <f aca="false">32.208*LN(F369)+21.438</f>
        <v>104.784704046614</v>
      </c>
      <c r="BH369" s="1" t="n">
        <f aca="false">IF(G369&lt;=2, -10*G369+100, 88.958*EXP(-0.0755*G369))</f>
        <v>95</v>
      </c>
      <c r="BI369" s="1" t="n">
        <f aca="false">IF(I369&lt;=100, 0.0053*(I369)^2-1.0332*I369+100.76, 122.82*EXP(-0.0092*I369))</f>
        <v>99.834413</v>
      </c>
      <c r="BJ369" s="0" t="n">
        <f aca="false">IF(P369&lt;=1000, -6.942*LN(P369)+107.59, -36.304*LN(P369)+310.72)</f>
        <v>20.0568318240255</v>
      </c>
      <c r="BK369" s="0" t="n">
        <f aca="false">BF369^0.04*BG369^0.22*BH369^0.51*BI369^0.06*BJ369^0.17</f>
        <v>74.8481348845808</v>
      </c>
      <c r="BL369" s="0" t="str">
        <f aca="false">IF(BK369&gt;=90, "Very Good", IF(BK369&gt;=80, "Good", IF(BK369&gt;=70, "Slightly Good", IF(BK369&gt;=60, "Average", IF(BK369&gt;=50, "Slightly Poor", IF(BK369&gt;=40, "Poor", "Very Poor"))))))</f>
        <v>Slightly Good</v>
      </c>
      <c r="BM369" s="2" t="n">
        <f aca="false">IF(P369&lt;=1000, -6.942*LN(P369)+107.59, IF(AND(P369&gt;1000, P369&lt;=5213),-36.304*LN(P369)+310.72, IF(P369&gt;5213, 10)))</f>
        <v>20.0568318240255</v>
      </c>
      <c r="BN369" s="2" t="n">
        <f aca="false">BF369^0.04*BG369^0.22*BH369^0.51*BI369^0.06*BM369^0.17</f>
        <v>74.8481348845808</v>
      </c>
      <c r="BO369" s="3" t="str">
        <f aca="false">IF(BN369&gt;=90, "Very Good", IF(BN369&gt;=80, "Good", IF(BN369&gt;=70, "Slightly Good", IF(BN369&gt;=60, "Average", IF(BN369&gt;=50, "Slightly Poor", IF(BN369&gt;=40, "Poor", "Very Poor"))))))</f>
        <v>Slightly Good</v>
      </c>
      <c r="BP369" s="2" t="n">
        <f aca="false">IF(AJ369&lt;=1000, -6.942*LN(AJ369)+107.59, IF(AND(AJ369&gt;1000, AJ369&lt;=5213),-36.304*LN(AJ369)+310.72, IF(AJ369&gt;5213, 10)))</f>
        <v>28.1578353109365</v>
      </c>
      <c r="BQ369" s="2" t="n">
        <f aca="false">BF369^0.04*BG369^0.22*BH369^0.51*BI369^0.06*BP369^0.17</f>
        <v>79.2917971285721</v>
      </c>
      <c r="BR369" s="0" t="str">
        <f aca="false">IF(BQ369&gt;=90, "Very Good", IF(BQ369&gt;=80, "Good", IF(BQ369&gt;=70, "Slightly Good", IF(BQ369&gt;=60, "Average", IF(BQ369&gt;=50, "Slightly Poor", IF(BQ369&gt;=40, "Poor", "Very Poor"))))))</f>
        <v>Slightly Good</v>
      </c>
      <c r="BT369" s="2" t="n">
        <f aca="false">9.81*LN(AH369)+30.6</f>
        <v>30.6</v>
      </c>
      <c r="BU369" s="0" t="str">
        <f aca="false">IF(BT369&lt;30, "Clean water", IF(AND(BT369&gt;=30, BT369&lt;40), "Hypolimia", IF(AND(BT369&gt;=40,BT369&lt;50), "Mesotrophic", IF(AND(BT369&gt;=50, BT369&lt;70), "Eutrophic", IF(BT369&gt;70,"Hypertrophic")))))</f>
        <v>Hypolimia</v>
      </c>
      <c r="CM369" s="0" t="n">
        <f aca="false">IF(G369&gt;H369,1,0)</f>
        <v>0</v>
      </c>
      <c r="CO369" s="17" t="n">
        <f aca="false">14.652-0.41022*M369+0.007991*M369*M369-0.000077774*M369*M369*M369</f>
        <v>11.243809280026</v>
      </c>
      <c r="CP369" s="1" t="n">
        <f aca="false">F369/CO369*100</f>
        <v>118.287314101162</v>
      </c>
    </row>
    <row r="370" customFormat="false" ht="12.5" hidden="false" customHeight="false" outlineLevel="0" collapsed="false">
      <c r="A370" s="0" t="n">
        <v>369</v>
      </c>
      <c r="B370" s="15" t="s">
        <v>109</v>
      </c>
      <c r="C370" s="16" t="s">
        <v>110</v>
      </c>
      <c r="D370" s="0" t="s">
        <v>152</v>
      </c>
      <c r="E370" s="0" t="n">
        <v>7.7</v>
      </c>
      <c r="F370" s="0" t="n">
        <v>11.1</v>
      </c>
      <c r="G370" s="0" t="n">
        <v>8.8</v>
      </c>
      <c r="H370" s="0" t="n">
        <v>10.2</v>
      </c>
      <c r="I370" s="0" t="n">
        <v>38.5</v>
      </c>
      <c r="J370" s="0" t="n">
        <v>7.788</v>
      </c>
      <c r="K370" s="0" t="n">
        <v>0.303</v>
      </c>
      <c r="L370" s="0" t="n">
        <v>7.9</v>
      </c>
      <c r="M370" s="0" t="n">
        <v>10.6</v>
      </c>
      <c r="O370" s="0" t="n">
        <v>372</v>
      </c>
      <c r="AC370" s="0" t="n">
        <v>7.48</v>
      </c>
      <c r="AD370" s="0" t="n">
        <v>1.596</v>
      </c>
      <c r="AE370" s="0" t="n">
        <v>4.973</v>
      </c>
      <c r="AF370" s="0" t="n">
        <v>0.14</v>
      </c>
      <c r="AG370" s="0" t="n">
        <v>0.119</v>
      </c>
      <c r="BD370" s="0" t="n">
        <v>5.533</v>
      </c>
      <c r="BF370" s="0" t="n">
        <f aca="false">IF(E370&lt;11,-3.6797*E370^2+48.115*E370-53.83,280.92*EXP(-0.2027*E370))</f>
        <v>98.486087</v>
      </c>
      <c r="BG370" s="1" t="n">
        <f aca="false">32.208*LN(F370)+21.438</f>
        <v>98.9608880487154</v>
      </c>
      <c r="BH370" s="1" t="n">
        <f aca="false">IF(G370&lt;=2, -10*G370+100, 88.958*EXP(-0.0755*G370))</f>
        <v>45.7762019608344</v>
      </c>
      <c r="BI370" s="1" t="n">
        <f aca="false">IF(I370&lt;=100, 0.0053*(I370)^2-1.0332*I370+100.76, 122.82*EXP(-0.0092*I370))</f>
        <v>68.837725</v>
      </c>
      <c r="BJ370" s="0" t="e">
        <f aca="false">IF(P370&lt;=1000, -6.942*LN(P370)+107.59, -36.304*LN(P370)+310.72)</f>
        <v>#VALUE!</v>
      </c>
      <c r="BK370" s="0" t="e">
        <f aca="false">BF370^0.04*BG370^0.22*BH370^0.51*BI370^0.06*BJ370^0.17</f>
        <v>#VALUE!</v>
      </c>
      <c r="BL370" s="0" t="e">
        <f aca="false">IF(BK370&gt;=90, "Very Good", IF(BK370&gt;=80, "Good", IF(BK370&gt;=70, "Slightly Good", IF(BK370&gt;=60, "Average", IF(BK370&gt;=50, "Slightly Poor", IF(BK370&gt;=40, "Poor", "Very Poor"))))))</f>
        <v>#VALUE!</v>
      </c>
      <c r="BM370" s="2" t="e">
        <f aca="false">IF(P370&lt;=1000, -6.942*LN(P370)+107.59, IF(AND(P370&gt;1000, P370&lt;=5213),-36.304*LN(P370)+310.72, IF(P370&gt;5213, 10)))</f>
        <v>#VALUE!</v>
      </c>
      <c r="BN370" s="2" t="e">
        <f aca="false">BF370^0.04*BG370^0.22*BH370^0.51*BI370^0.06*BM370^0.17</f>
        <v>#VALUE!</v>
      </c>
      <c r="BO370" s="3" t="e">
        <f aca="false">IF(BN370&gt;=90, "Very Good", IF(BN370&gt;=80, "Good", IF(BN370&gt;=70, "Slightly Good", IF(BN370&gt;=60, "Average", IF(BN370&gt;=50, "Slightly Poor", IF(BN370&gt;=40, "Poor", "Very Poor"))))))</f>
        <v>#VALUE!</v>
      </c>
      <c r="BP370" s="2" t="e">
        <f aca="false">IF(AJ370&lt;=1000, -6.942*LN(AJ370)+107.59, IF(AND(AJ370&gt;1000, AJ370&lt;=5213),-36.304*LN(AJ370)+310.72, IF(AJ370&gt;5213, 10)))</f>
        <v>#VALUE!</v>
      </c>
      <c r="BQ370" s="2" t="e">
        <f aca="false">BF370^0.04*BG370^0.22*BH370^0.51*BI370^0.06*BP370^0.17</f>
        <v>#VALUE!</v>
      </c>
      <c r="BR370" s="0" t="e">
        <f aca="false">IF(BQ370&gt;=90, "Very Good", IF(BQ370&gt;=80, "Good", IF(BQ370&gt;=70, "Slightly Good", IF(BQ370&gt;=60, "Average", IF(BQ370&gt;=50, "Slightly Poor", IF(BQ370&gt;=40, "Poor", "Very Poor"))))))</f>
        <v>#VALUE!</v>
      </c>
      <c r="BT370" s="2" t="e">
        <f aca="false">9.81*LN(AH370)+30.6</f>
        <v>#VALUE!</v>
      </c>
      <c r="BU370" s="0" t="e">
        <f aca="false">IF(BT370&lt;30, "Clean water", IF(AND(BT370&gt;=30, BT370&lt;40), "Hypolimia", IF(AND(BT370&gt;=40,BT370&lt;50), "Mesotrophic", IF(AND(BT370&gt;=50, BT370&lt;70), "Eutrophic", IF(BT370&gt;70,"Hypertrophic")))))</f>
        <v>#VALUE!</v>
      </c>
      <c r="CM370" s="0" t="n">
        <f aca="false">IF(G370&gt;H370,1,0)</f>
        <v>0</v>
      </c>
      <c r="CO370" s="17" t="n">
        <f aca="false">14.652-0.41022*M370+0.007991*M370*M370-0.000077774*M370*M370*M370</f>
        <v>11.108906681616</v>
      </c>
      <c r="CP370" s="1" t="n">
        <f aca="false">F370/CO370*100</f>
        <v>99.9198239586373</v>
      </c>
    </row>
    <row r="371" customFormat="false" ht="12.5" hidden="false" customHeight="false" outlineLevel="0" collapsed="false">
      <c r="A371" s="0" t="n">
        <v>370</v>
      </c>
      <c r="B371" s="15" t="s">
        <v>111</v>
      </c>
      <c r="C371" s="16" t="s">
        <v>112</v>
      </c>
      <c r="D371" s="0" t="s">
        <v>152</v>
      </c>
      <c r="E371" s="0" t="n">
        <v>7.9</v>
      </c>
      <c r="F371" s="0" t="n">
        <v>14.4</v>
      </c>
      <c r="G371" s="0" t="n">
        <v>1</v>
      </c>
      <c r="H371" s="0" t="n">
        <v>3.2</v>
      </c>
      <c r="I371" s="0" t="n">
        <v>3.2</v>
      </c>
      <c r="J371" s="0" t="n">
        <v>10.417</v>
      </c>
      <c r="K371" s="0" t="n">
        <v>0.079</v>
      </c>
      <c r="L371" s="0" t="n">
        <v>3.5</v>
      </c>
      <c r="M371" s="0" t="n">
        <v>10.2</v>
      </c>
      <c r="N371" s="0" t="n">
        <v>0</v>
      </c>
      <c r="O371" s="0" t="n">
        <v>540</v>
      </c>
      <c r="P371" s="0" t="n">
        <v>15000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V371" s="0" t="n">
        <v>0</v>
      </c>
      <c r="AC371" s="0" t="n">
        <v>9.975</v>
      </c>
      <c r="AD371" s="0" t="n">
        <v>0.451</v>
      </c>
      <c r="AE371" s="0" t="n">
        <v>8.338</v>
      </c>
      <c r="AF371" s="0" t="n">
        <v>0.058</v>
      </c>
      <c r="AG371" s="0" t="n">
        <v>0.037</v>
      </c>
      <c r="AH371" s="0" t="n">
        <v>10.1</v>
      </c>
      <c r="AJ371" s="0" t="n">
        <v>4000</v>
      </c>
      <c r="AP371" s="0" t="n">
        <v>0</v>
      </c>
      <c r="AY371" s="0" t="n">
        <v>0</v>
      </c>
      <c r="BF371" s="0" t="n">
        <f aca="false">IF(E371&lt;11,-3.6797*E371^2+48.115*E371-53.83,280.92*EXP(-0.2027*E371))</f>
        <v>96.6284230000001</v>
      </c>
      <c r="BG371" s="1" t="n">
        <f aca="false">32.208*LN(F371)+21.438</f>
        <v>107.344086077592</v>
      </c>
      <c r="BH371" s="1" t="n">
        <f aca="false">IF(G371&lt;=2, -10*G371+100, 88.958*EXP(-0.0755*G371))</f>
        <v>90</v>
      </c>
      <c r="BI371" s="1" t="n">
        <f aca="false">IF(I371&lt;=100, 0.0053*(I371)^2-1.0332*I371+100.76, 122.82*EXP(-0.0092*I371))</f>
        <v>97.508032</v>
      </c>
      <c r="BJ371" s="0" t="n">
        <f aca="false">IF(P371&lt;=1000, -6.942*LN(P371)+107.59, -36.304*LN(P371)+310.72)</f>
        <v>-38.3722021489821</v>
      </c>
      <c r="BK371" s="0" t="e">
        <f aca="false">BF371^0.04*BG371^0.22*BH371^0.51*BI371^0.06*BJ371^0.17</f>
        <v>#NUM!</v>
      </c>
      <c r="BL371" s="0" t="e">
        <f aca="false">IF(BK371&gt;=90, "Very Good", IF(BK371&gt;=80, "Good", IF(BK371&gt;=70, "Slightly Good", IF(BK371&gt;=60, "Average", IF(BK371&gt;=50, "Slightly Poor", IF(BK371&gt;=40, "Poor", "Very Poor"))))))</f>
        <v>#NUM!</v>
      </c>
      <c r="BM371" s="2" t="n">
        <f aca="false">IF(P371&lt;=1000, -6.942*LN(P371)+107.59, IF(AND(P371&gt;1000, P371&lt;=5213),-36.304*LN(P371)+310.72, IF(P371&gt;5213, 10)))</f>
        <v>10</v>
      </c>
      <c r="BN371" s="2" t="n">
        <f aca="false">BF371^0.04*BG371^0.22*BH371^0.51*BI371^0.06*BM371^0.17</f>
        <v>64.8905546017078</v>
      </c>
      <c r="BO371" s="3" t="str">
        <f aca="false">IF(BN371&gt;=90, "Very Good", IF(BN371&gt;=80, "Good", IF(BN371&gt;=70, "Slightly Good", IF(BN371&gt;=60, "Average", IF(BN371&gt;=50, "Slightly Poor", IF(BN371&gt;=40, "Poor", "Very Poor"))))))</f>
        <v>Average</v>
      </c>
      <c r="BP371" s="2" t="n">
        <f aca="false">IF(AJ371&lt;=1000, -6.942*LN(AJ371)+107.59, IF(AND(AJ371&gt;1000, AJ371&lt;=5213),-36.304*LN(AJ371)+310.72, IF(AJ371&gt;5213, 10)))</f>
        <v>9.61282186573601</v>
      </c>
      <c r="BQ371" s="2" t="n">
        <f aca="false">BF371^0.04*BG371^0.22*BH371^0.51*BI371^0.06*BP371^0.17</f>
        <v>64.4564136947895</v>
      </c>
      <c r="BR371" s="0" t="str">
        <f aca="false">IF(BQ371&gt;=90, "Very Good", IF(BQ371&gt;=80, "Good", IF(BQ371&gt;=70, "Slightly Good", IF(BQ371&gt;=60, "Average", IF(BQ371&gt;=50, "Slightly Poor", IF(BQ371&gt;=40, "Poor", "Very Poor"))))))</f>
        <v>Average</v>
      </c>
      <c r="BT371" s="2" t="n">
        <f aca="false">9.81*LN(AH371)+30.6</f>
        <v>53.2859725079412</v>
      </c>
      <c r="BU371" s="0" t="str">
        <f aca="false">IF(BT371&lt;30, "Clean water", IF(AND(BT371&gt;=30, BT371&lt;40), "Hypolimia", IF(AND(BT371&gt;=40,BT371&lt;50), "Mesotrophic", IF(AND(BT371&gt;=50, BT371&lt;70), "Eutrophic", IF(BT371&gt;70,"Hypertrophic")))))</f>
        <v>Eutrophic</v>
      </c>
      <c r="CM371" s="0" t="n">
        <f aca="false">IF(G371&gt;H371,1,0)</f>
        <v>0</v>
      </c>
      <c r="CO371" s="17" t="n">
        <f aca="false">14.652-0.41022*M371+0.007991*M371*M371-0.000077774*M371*M371*M371</f>
        <v>11.216605249008</v>
      </c>
      <c r="CP371" s="1" t="n">
        <f aca="false">F371/CO371*100</f>
        <v>128.381089289681</v>
      </c>
    </row>
    <row r="372" customFormat="false" ht="12.5" hidden="false" customHeight="false" outlineLevel="0" collapsed="false">
      <c r="A372" s="0" t="n">
        <v>371</v>
      </c>
      <c r="B372" s="15" t="s">
        <v>113</v>
      </c>
      <c r="C372" s="16" t="s">
        <v>114</v>
      </c>
      <c r="D372" s="0" t="s">
        <v>152</v>
      </c>
      <c r="E372" s="0" t="n">
        <v>7.8</v>
      </c>
      <c r="F372" s="0" t="n">
        <v>13</v>
      </c>
      <c r="G372" s="0" t="n">
        <v>1.1</v>
      </c>
      <c r="H372" s="0" t="n">
        <v>3.3</v>
      </c>
      <c r="I372" s="0" t="n">
        <v>0.6</v>
      </c>
      <c r="J372" s="0" t="n">
        <v>9.11</v>
      </c>
      <c r="K372" s="0" t="n">
        <v>0.047</v>
      </c>
      <c r="L372" s="0" t="n">
        <v>2.8</v>
      </c>
      <c r="M372" s="0" t="n">
        <v>6.3</v>
      </c>
      <c r="N372" s="0" t="n">
        <v>0</v>
      </c>
      <c r="O372" s="0" t="n">
        <v>554</v>
      </c>
      <c r="P372" s="0" t="n">
        <v>4000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V372" s="0" t="n">
        <v>0</v>
      </c>
      <c r="AC372" s="0" t="n">
        <v>9.066</v>
      </c>
      <c r="AD372" s="0" t="n">
        <v>0.137</v>
      </c>
      <c r="AE372" s="0" t="n">
        <v>7.903</v>
      </c>
      <c r="AF372" s="0" t="n">
        <v>0.041</v>
      </c>
      <c r="AG372" s="0" t="n">
        <v>0.007</v>
      </c>
      <c r="AH372" s="0" t="n">
        <v>5.2</v>
      </c>
      <c r="AJ372" s="0" t="n">
        <v>900</v>
      </c>
      <c r="AP372" s="0" t="n">
        <v>0</v>
      </c>
      <c r="AY372" s="0" t="n">
        <v>0</v>
      </c>
      <c r="BF372" s="0" t="n">
        <f aca="false">IF(E372&lt;11,-3.6797*E372^2+48.115*E372-53.83,280.92*EXP(-0.2027*E372))</f>
        <v>97.5940520000001</v>
      </c>
      <c r="BG372" s="1" t="n">
        <f aca="false">32.208*LN(F372)+21.438</f>
        <v>104.049888905121</v>
      </c>
      <c r="BH372" s="1" t="n">
        <f aca="false">IF(G372&lt;=2, -10*G372+100, 88.958*EXP(-0.0755*G372))</f>
        <v>89</v>
      </c>
      <c r="BI372" s="1" t="n">
        <f aca="false">IF(I372&lt;=100, 0.0053*(I372)^2-1.0332*I372+100.76, 122.82*EXP(-0.0092*I372))</f>
        <v>100.141988</v>
      </c>
      <c r="BJ372" s="0" t="n">
        <f aca="false">IF(P372&lt;=1000, -6.942*LN(P372)+107.59, -36.304*LN(P372)+310.72)</f>
        <v>9.61282186573601</v>
      </c>
      <c r="BK372" s="0" t="n">
        <f aca="false">BF372^0.04*BG372^0.22*BH372^0.51*BI372^0.06*BJ372^0.17</f>
        <v>63.7794277889996</v>
      </c>
      <c r="BL372" s="0" t="str">
        <f aca="false">IF(BK372&gt;=90, "Very Good", IF(BK372&gt;=80, "Good", IF(BK372&gt;=70, "Slightly Good", IF(BK372&gt;=60, "Average", IF(BK372&gt;=50, "Slightly Poor", IF(BK372&gt;=40, "Poor", "Very Poor"))))))</f>
        <v>Average</v>
      </c>
      <c r="BM372" s="2" t="n">
        <f aca="false">IF(P372&lt;=1000, -6.942*LN(P372)+107.59, IF(AND(P372&gt;1000, P372&lt;=5213),-36.304*LN(P372)+310.72, IF(P372&gt;5213, 10)))</f>
        <v>9.61282186573601</v>
      </c>
      <c r="BN372" s="2" t="n">
        <f aca="false">BF372^0.04*BG372^0.22*BH372^0.51*BI372^0.06*BM372^0.17</f>
        <v>63.7794277889996</v>
      </c>
      <c r="BO372" s="3" t="str">
        <f aca="false">IF(BN372&gt;=90, "Very Good", IF(BN372&gt;=80, "Good", IF(BN372&gt;=70, "Slightly Good", IF(BN372&gt;=60, "Average", IF(BN372&gt;=50, "Slightly Poor", IF(BN372&gt;=40, "Poor", "Very Poor"))))))</f>
        <v>Average</v>
      </c>
      <c r="BP372" s="2" t="n">
        <f aca="false">IF(AJ372&lt;=1000, -6.942*LN(AJ372)+107.59, IF(AND(AJ372&gt;1000, AJ372&lt;=5213),-36.304*LN(AJ372)+310.72, IF(AJ372&gt;5213, 10)))</f>
        <v>60.3677755530026</v>
      </c>
      <c r="BQ372" s="2" t="n">
        <f aca="false">BF372^0.04*BG372^0.22*BH372^0.51*BI372^0.06*BP372^0.17</f>
        <v>87.1631357592885</v>
      </c>
      <c r="BR372" s="0" t="str">
        <f aca="false">IF(BQ372&gt;=90, "Very Good", IF(BQ372&gt;=80, "Good", IF(BQ372&gt;=70, "Slightly Good", IF(BQ372&gt;=60, "Average", IF(BQ372&gt;=50, "Slightly Poor", IF(BQ372&gt;=40, "Poor", "Very Poor"))))))</f>
        <v>Good</v>
      </c>
      <c r="BT372" s="2" t="n">
        <f aca="false">9.81*LN(AH372)+30.6</f>
        <v>46.7733411170122</v>
      </c>
      <c r="BU372" s="0" t="str">
        <f aca="false">IF(BT372&lt;30, "Clean water", IF(AND(BT372&gt;=30, BT372&lt;40), "Hypolimia", IF(AND(BT372&gt;=40,BT372&lt;50), "Mesotrophic", IF(AND(BT372&gt;=50, BT372&lt;70), "Eutrophic", IF(BT372&gt;70,"Hypertrophic")))))</f>
        <v>Mesotrophic</v>
      </c>
      <c r="CM372" s="0" t="n">
        <f aca="false">IF(G372&gt;H372,1,0)</f>
        <v>0</v>
      </c>
      <c r="CO372" s="17" t="n">
        <f aca="false">14.652-0.41022*M372+0.007991*M372*M372-0.000077774*M372*M372*M372</f>
        <v>12.365329634622</v>
      </c>
      <c r="CP372" s="1" t="n">
        <f aca="false">F372/CO372*100</f>
        <v>105.132660302083</v>
      </c>
    </row>
    <row r="373" customFormat="false" ht="12.5" hidden="false" customHeight="false" outlineLevel="0" collapsed="false">
      <c r="A373" s="0" t="n">
        <v>372</v>
      </c>
      <c r="B373" s="15" t="s">
        <v>115</v>
      </c>
      <c r="C373" s="16" t="s">
        <v>116</v>
      </c>
      <c r="D373" s="0" t="s">
        <v>152</v>
      </c>
      <c r="E373" s="0" t="n">
        <v>7.5</v>
      </c>
      <c r="F373" s="0" t="n">
        <v>9.8</v>
      </c>
      <c r="G373" s="0" t="n">
        <v>1.8</v>
      </c>
      <c r="H373" s="0" t="n">
        <v>5.8</v>
      </c>
      <c r="I373" s="0" t="n">
        <v>4</v>
      </c>
      <c r="J373" s="0" t="n">
        <v>14.959</v>
      </c>
      <c r="K373" s="0" t="n">
        <v>0.181</v>
      </c>
      <c r="L373" s="0" t="n">
        <v>4.3</v>
      </c>
      <c r="M373" s="0" t="n">
        <v>12.7</v>
      </c>
      <c r="N373" s="0" t="n">
        <v>0</v>
      </c>
      <c r="O373" s="0" t="n">
        <v>590</v>
      </c>
      <c r="P373" s="0" t="n">
        <v>60000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V373" s="0" t="n">
        <v>0</v>
      </c>
      <c r="AC373" s="0" t="n">
        <v>14.577</v>
      </c>
      <c r="AD373" s="0" t="n">
        <v>2.624</v>
      </c>
      <c r="AE373" s="0" t="n">
        <v>10.1</v>
      </c>
      <c r="AF373" s="0" t="n">
        <v>0.145</v>
      </c>
      <c r="AG373" s="0" t="n">
        <v>0.131</v>
      </c>
      <c r="AH373" s="0" t="n">
        <v>4.4</v>
      </c>
      <c r="AJ373" s="0" t="n">
        <v>5000</v>
      </c>
      <c r="AP373" s="0" t="n">
        <v>0.1</v>
      </c>
      <c r="AY373" s="0" t="n">
        <v>0</v>
      </c>
      <c r="BF373" s="0" t="n">
        <f aca="false">IF(E373&lt;11,-3.6797*E373^2+48.115*E373-53.83,280.92*EXP(-0.2027*E373))</f>
        <v>100.049375</v>
      </c>
      <c r="BG373" s="1" t="n">
        <f aca="false">32.208*LN(F373)+21.438</f>
        <v>94.9489718778696</v>
      </c>
      <c r="BH373" s="1" t="n">
        <f aca="false">IF(G373&lt;=2, -10*G373+100, 88.958*EXP(-0.0755*G373))</f>
        <v>82</v>
      </c>
      <c r="BI373" s="1" t="n">
        <f aca="false">IF(I373&lt;=100, 0.0053*(I373)^2-1.0332*I373+100.76, 122.82*EXP(-0.0092*I373))</f>
        <v>96.712</v>
      </c>
      <c r="BJ373" s="0" t="n">
        <f aca="false">IF(P373&lt;=1000, -6.942*LN(P373)+107.59, -36.304*LN(P373)+310.72)</f>
        <v>-88.7002326350786</v>
      </c>
      <c r="BK373" s="0" t="e">
        <f aca="false">BF373^0.04*BG373^0.22*BH373^0.51*BI373^0.06*BJ373^0.17</f>
        <v>#NUM!</v>
      </c>
      <c r="BL373" s="0" t="e">
        <f aca="false">IF(BK373&gt;=90, "Very Good", IF(BK373&gt;=80, "Good", IF(BK373&gt;=70, "Slightly Good", IF(BK373&gt;=60, "Average", IF(BK373&gt;=50, "Slightly Poor", IF(BK373&gt;=40, "Poor", "Very Poor"))))))</f>
        <v>#NUM!</v>
      </c>
      <c r="BM373" s="2" t="n">
        <f aca="false">IF(P373&lt;=1000, -6.942*LN(P373)+107.59, IF(AND(P373&gt;1000, P373&lt;=5213),-36.304*LN(P373)+310.72, IF(P373&gt;5213, 10)))</f>
        <v>10</v>
      </c>
      <c r="BN373" s="2" t="n">
        <f aca="false">BF373^0.04*BG373^0.22*BH373^0.51*BI373^0.06*BM373^0.17</f>
        <v>60.2879227671988</v>
      </c>
      <c r="BO373" s="3" t="str">
        <f aca="false">IF(BN373&gt;=90, "Very Good", IF(BN373&gt;=80, "Good", IF(BN373&gt;=70, "Slightly Good", IF(BN373&gt;=60, "Average", IF(BN373&gt;=50, "Slightly Poor", IF(BN373&gt;=40, "Poor", "Very Poor"))))))</f>
        <v>Average</v>
      </c>
      <c r="BP373" s="2" t="n">
        <f aca="false">IF(AJ373&lt;=1000, -6.942*LN(AJ373)+107.59, IF(AND(AJ373&gt;1000, AJ373&lt;=5213),-36.304*LN(AJ373)+310.72, IF(AJ373&gt;5213, 10)))</f>
        <v>1.5118183788249</v>
      </c>
      <c r="BQ373" s="2" t="n">
        <f aca="false">BF373^0.04*BG373^0.22*BH373^0.51*BI373^0.06*BP373^0.17</f>
        <v>43.7265543113314</v>
      </c>
      <c r="BR373" s="0" t="str">
        <f aca="false">IF(BQ373&gt;=90, "Very Good", IF(BQ373&gt;=80, "Good", IF(BQ373&gt;=70, "Slightly Good", IF(BQ373&gt;=60, "Average", IF(BQ373&gt;=50, "Slightly Poor", IF(BQ373&gt;=40, "Poor", "Very Poor"))))))</f>
        <v>Poor</v>
      </c>
      <c r="BT373" s="2" t="n">
        <f aca="false">9.81*LN(AH373)+30.6</f>
        <v>45.1345405464666</v>
      </c>
      <c r="BU373" s="0" t="str">
        <f aca="false">IF(BT373&lt;30, "Clean water", IF(AND(BT373&gt;=30, BT373&lt;40), "Hypolimia", IF(AND(BT373&gt;=40,BT373&lt;50), "Mesotrophic", IF(AND(BT373&gt;=50, BT373&lt;70), "Eutrophic", IF(BT373&gt;70,"Hypertrophic")))))</f>
        <v>Mesotrophic</v>
      </c>
      <c r="CM373" s="0" t="n">
        <f aca="false">IF(G373&gt;H373,1,0)</f>
        <v>0</v>
      </c>
      <c r="CO373" s="17" t="n">
        <f aca="false">14.652-0.41022*M373+0.007991*M373*M373-0.000077774*M373*M373*M373</f>
        <v>10.571763450558</v>
      </c>
      <c r="CP373" s="1" t="n">
        <f aca="false">F373/CO373*100</f>
        <v>92.6997661821759</v>
      </c>
    </row>
    <row r="374" customFormat="false" ht="12.5" hidden="false" customHeight="false" outlineLevel="0" collapsed="false">
      <c r="A374" s="0" t="n">
        <v>373</v>
      </c>
      <c r="B374" s="15" t="s">
        <v>117</v>
      </c>
      <c r="C374" s="16" t="s">
        <v>118</v>
      </c>
      <c r="D374" s="0" t="s">
        <v>152</v>
      </c>
      <c r="E374" s="0" t="n">
        <v>8.2</v>
      </c>
      <c r="F374" s="0" t="n">
        <v>12.6</v>
      </c>
      <c r="G374" s="0" t="n">
        <v>0.7</v>
      </c>
      <c r="H374" s="0" t="n">
        <v>1.5</v>
      </c>
      <c r="I374" s="0" t="n">
        <v>3.4</v>
      </c>
      <c r="J374" s="0" t="n">
        <v>2.193</v>
      </c>
      <c r="K374" s="0" t="n">
        <v>0.009</v>
      </c>
      <c r="L374" s="0" t="n">
        <v>1.4</v>
      </c>
      <c r="M374" s="0" t="n">
        <v>7.2</v>
      </c>
      <c r="N374" s="0" t="n">
        <v>0</v>
      </c>
      <c r="O374" s="0" t="n">
        <v>236</v>
      </c>
      <c r="P374" s="0" t="n">
        <v>13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V374" s="0" t="n">
        <v>0</v>
      </c>
      <c r="AC374" s="0" t="n">
        <v>2.151</v>
      </c>
      <c r="AD374" s="0" t="n">
        <v>0.003</v>
      </c>
      <c r="AE374" s="0" t="n">
        <v>1.933</v>
      </c>
      <c r="AF374" s="0" t="n">
        <v>0.009</v>
      </c>
      <c r="AG374" s="0" t="n">
        <v>0</v>
      </c>
      <c r="AH374" s="0" t="n">
        <v>2.9</v>
      </c>
      <c r="AJ374" s="0" t="n">
        <v>0</v>
      </c>
      <c r="AP374" s="0" t="n">
        <v>0</v>
      </c>
      <c r="AY374" s="0" t="n">
        <v>0</v>
      </c>
      <c r="BF374" s="0" t="n">
        <f aca="false">IF(E374&lt;11,-3.6797*E374^2+48.115*E374-53.83,280.92*EXP(-0.2027*E374))</f>
        <v>93.289972</v>
      </c>
      <c r="BG374" s="1" t="n">
        <f aca="false">32.208*LN(F374)+21.438</f>
        <v>103.043306983941</v>
      </c>
      <c r="BH374" s="1" t="n">
        <f aca="false">IF(G374&lt;=2, -10*G374+100, 88.958*EXP(-0.0755*G374))</f>
        <v>93</v>
      </c>
      <c r="BI374" s="1" t="n">
        <f aca="false">IF(I374&lt;=100, 0.0053*(I374)^2-1.0332*I374+100.76, 122.82*EXP(-0.0092*I374))</f>
        <v>97.308388</v>
      </c>
      <c r="BJ374" s="0" t="n">
        <f aca="false">IF(P374&lt;=1000, -6.942*LN(P374)+107.59, -36.304*LN(P374)+310.72)</f>
        <v>89.784121560502</v>
      </c>
      <c r="BK374" s="0" t="n">
        <f aca="false">BF374^0.04*BG374^0.22*BH374^0.51*BI374^0.06*BJ374^0.17</f>
        <v>94.8237210482048</v>
      </c>
      <c r="BL374" s="0" t="str">
        <f aca="false">IF(BK374&gt;=90, "Very Good", IF(BK374&gt;=80, "Good", IF(BK374&gt;=70, "Slightly Good", IF(BK374&gt;=60, "Average", IF(BK374&gt;=50, "Slightly Poor", IF(BK374&gt;=40, "Poor", "Very Poor"))))))</f>
        <v>Very Good</v>
      </c>
      <c r="BM374" s="2" t="n">
        <f aca="false">IF(P374&lt;=1000, -6.942*LN(P374)+107.59, IF(AND(P374&gt;1000, P374&lt;=5213),-36.304*LN(P374)+310.72, IF(P374&gt;5213, 10)))</f>
        <v>89.784121560502</v>
      </c>
      <c r="BN374" s="2" t="n">
        <f aca="false">BF374^0.04*BG374^0.22*BH374^0.51*BI374^0.06*BM374^0.17</f>
        <v>94.8237210482048</v>
      </c>
      <c r="BO374" s="3" t="str">
        <f aca="false">IF(BN374&gt;=90, "Very Good", IF(BN374&gt;=80, "Good", IF(BN374&gt;=70, "Slightly Good", IF(BN374&gt;=60, "Average", IF(BN374&gt;=50, "Slightly Poor", IF(BN374&gt;=40, "Poor", "Very Poor"))))))</f>
        <v>Very Good</v>
      </c>
      <c r="BP374" s="2" t="e">
        <f aca="false">IF(AJ374&lt;=1000, -6.942*LN(AJ374)+107.59, IF(AND(AJ374&gt;1000, AJ374&lt;=5213),-36.304*LN(AJ374)+310.72, IF(AJ374&gt;5213, 10)))</f>
        <v>#VALUE!</v>
      </c>
      <c r="BQ374" s="2" t="e">
        <f aca="false">BF374^0.04*BG374^0.22*BH374^0.51*BI374^0.06*BP374^0.17</f>
        <v>#VALUE!</v>
      </c>
      <c r="BR374" s="0" t="e">
        <f aca="false">IF(BQ374&gt;=90, "Very Good", IF(BQ374&gt;=80, "Good", IF(BQ374&gt;=70, "Slightly Good", IF(BQ374&gt;=60, "Average", IF(BQ374&gt;=50, "Slightly Poor", IF(BQ374&gt;=40, "Poor", "Very Poor"))))))</f>
        <v>#VALUE!</v>
      </c>
      <c r="BT374" s="2" t="n">
        <f aca="false">9.81*LN(AH374)+30.6</f>
        <v>41.0448123298957</v>
      </c>
      <c r="BU374" s="0" t="str">
        <f aca="false">IF(BT374&lt;30, "Clean water", IF(AND(BT374&gt;=30, BT374&lt;40), "Hypolimia", IF(AND(BT374&gt;=40,BT374&lt;50), "Mesotrophic", IF(AND(BT374&gt;=50, BT374&lt;70), "Eutrophic", IF(BT374&gt;70,"Hypertrophic")))))</f>
        <v>Mesotrophic</v>
      </c>
      <c r="CM374" s="0" t="n">
        <f aca="false">IF(G374&gt;H374,1,0)</f>
        <v>0</v>
      </c>
      <c r="CO374" s="17" t="n">
        <f aca="false">14.652-0.41022*M374+0.007991*M374*M374-0.000077774*M374*M374*M374</f>
        <v>12.083640450048</v>
      </c>
      <c r="CP374" s="1" t="n">
        <f aca="false">F374/CO374*100</f>
        <v>104.27321180307</v>
      </c>
    </row>
    <row r="375" customFormat="false" ht="12.5" hidden="false" customHeight="false" outlineLevel="0" collapsed="false">
      <c r="A375" s="0" t="n">
        <v>374</v>
      </c>
      <c r="B375" s="15" t="s">
        <v>119</v>
      </c>
      <c r="C375" s="16" t="s">
        <v>120</v>
      </c>
      <c r="D375" s="0" t="s">
        <v>152</v>
      </c>
      <c r="E375" s="0" t="n">
        <v>8.3</v>
      </c>
      <c r="F375" s="0" t="n">
        <v>12.5</v>
      </c>
      <c r="G375" s="0" t="n">
        <v>0.7</v>
      </c>
      <c r="H375" s="0" t="n">
        <v>1.3</v>
      </c>
      <c r="I375" s="0" t="n">
        <v>1</v>
      </c>
      <c r="J375" s="0" t="n">
        <v>2.658</v>
      </c>
      <c r="K375" s="0" t="n">
        <v>0.009</v>
      </c>
      <c r="L375" s="0" t="n">
        <v>1.4</v>
      </c>
      <c r="M375" s="0" t="n">
        <v>6.6</v>
      </c>
      <c r="N375" s="0" t="n">
        <v>0</v>
      </c>
      <c r="O375" s="0" t="n">
        <v>259</v>
      </c>
      <c r="P375" s="0" t="n">
        <v>800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V375" s="0" t="n">
        <v>0</v>
      </c>
      <c r="AC375" s="0" t="n">
        <v>2.565</v>
      </c>
      <c r="AD375" s="0" t="n">
        <v>0</v>
      </c>
      <c r="AE375" s="0" t="n">
        <v>2.134</v>
      </c>
      <c r="AF375" s="0" t="n">
        <v>0.009</v>
      </c>
      <c r="AG375" s="0" t="n">
        <v>0</v>
      </c>
      <c r="AH375" s="0" t="n">
        <v>2.9</v>
      </c>
      <c r="AJ375" s="0" t="n">
        <v>200</v>
      </c>
      <c r="AP375" s="0" t="n">
        <v>0</v>
      </c>
      <c r="AY375" s="0" t="n">
        <v>0</v>
      </c>
      <c r="BF375" s="0" t="n">
        <f aca="false">IF(E375&lt;11,-3.6797*E375^2+48.115*E375-53.83,280.92*EXP(-0.2027*E375))</f>
        <v>92.029967</v>
      </c>
      <c r="BG375" s="1" t="n">
        <f aca="false">32.208*LN(F375)+21.438</f>
        <v>102.78666817588</v>
      </c>
      <c r="BH375" s="1" t="n">
        <f aca="false">IF(G375&lt;=2, -10*G375+100, 88.958*EXP(-0.0755*G375))</f>
        <v>93</v>
      </c>
      <c r="BI375" s="1" t="n">
        <f aca="false">IF(I375&lt;=100, 0.0053*(I375)^2-1.0332*I375+100.76, 122.82*EXP(-0.0092*I375))</f>
        <v>99.7321</v>
      </c>
      <c r="BJ375" s="0" t="n">
        <f aca="false">IF(P375&lt;=1000, -6.942*LN(P375)+107.59, -36.304*LN(P375)+310.72)</f>
        <v>61.1854253865293</v>
      </c>
      <c r="BK375" s="0" t="n">
        <f aca="false">BF375^0.04*BG375^0.22*BH375^0.51*BI375^0.06*BJ375^0.17</f>
        <v>88.8729964219978</v>
      </c>
      <c r="BL375" s="0" t="str">
        <f aca="false">IF(BK375&gt;=90, "Very Good", IF(BK375&gt;=80, "Good", IF(BK375&gt;=70, "Slightly Good", IF(BK375&gt;=60, "Average", IF(BK375&gt;=50, "Slightly Poor", IF(BK375&gt;=40, "Poor", "Very Poor"))))))</f>
        <v>Good</v>
      </c>
      <c r="BM375" s="2" t="n">
        <f aca="false">IF(P375&lt;=1000, -6.942*LN(P375)+107.59, IF(AND(P375&gt;1000, P375&lt;=5213),-36.304*LN(P375)+310.72, IF(P375&gt;5213, 10)))</f>
        <v>61.1854253865293</v>
      </c>
      <c r="BN375" s="2" t="n">
        <f aca="false">BF375^0.04*BG375^0.22*BH375^0.51*BI375^0.06*BM375^0.17</f>
        <v>88.8729964219978</v>
      </c>
      <c r="BO375" s="3" t="str">
        <f aca="false">IF(BN375&gt;=90, "Very Good", IF(BN375&gt;=80, "Good", IF(BN375&gt;=70, "Slightly Good", IF(BN375&gt;=60, "Average", IF(BN375&gt;=50, "Slightly Poor", IF(BN375&gt;=40, "Poor", "Very Poor"))))))</f>
        <v>Good</v>
      </c>
      <c r="BP375" s="2" t="n">
        <f aca="false">IF(AJ375&lt;=1000, -6.942*LN(AJ375)+107.59, IF(AND(AJ375&gt;1000, AJ375&lt;=5213),-36.304*LN(AJ375)+310.72, IF(AJ375&gt;5213, 10)))</f>
        <v>70.8090808414235</v>
      </c>
      <c r="BQ375" s="2" t="n">
        <f aca="false">BF375^0.04*BG375^0.22*BH375^0.51*BI375^0.06*BP375^0.17</f>
        <v>91.1076381870226</v>
      </c>
      <c r="BR375" s="0" t="str">
        <f aca="false">IF(BQ375&gt;=90, "Very Good", IF(BQ375&gt;=80, "Good", IF(BQ375&gt;=70, "Slightly Good", IF(BQ375&gt;=60, "Average", IF(BQ375&gt;=50, "Slightly Poor", IF(BQ375&gt;=40, "Poor", "Very Poor"))))))</f>
        <v>Very Good</v>
      </c>
      <c r="BT375" s="2" t="n">
        <f aca="false">9.81*LN(AH375)+30.6</f>
        <v>41.0448123298957</v>
      </c>
      <c r="BU375" s="0" t="str">
        <f aca="false">IF(BT375&lt;30, "Clean water", IF(AND(BT375&gt;=30, BT375&lt;40), "Hypolimia", IF(AND(BT375&gt;=40,BT375&lt;50), "Mesotrophic", IF(AND(BT375&gt;=50, BT375&lt;70), "Eutrophic", IF(BT375&gt;70,"Hypertrophic")))))</f>
        <v>Mesotrophic</v>
      </c>
      <c r="CM375" s="0" t="n">
        <f aca="false">IF(G375&gt;H375,1,0)</f>
        <v>0</v>
      </c>
      <c r="CO375" s="17" t="n">
        <f aca="false">14.652-0.41022*M375+0.007991*M375*M375-0.000077774*M375*M375*M375</f>
        <v>12.270276246096</v>
      </c>
      <c r="CP375" s="1" t="n">
        <f aca="false">F375/CO375*100</f>
        <v>101.872197082581</v>
      </c>
    </row>
    <row r="376" customFormat="false" ht="12.5" hidden="false" customHeight="false" outlineLevel="0" collapsed="false">
      <c r="A376" s="0" t="n">
        <v>375</v>
      </c>
      <c r="B376" s="15" t="s">
        <v>121</v>
      </c>
      <c r="C376" s="16" t="s">
        <v>122</v>
      </c>
      <c r="D376" s="0" t="s">
        <v>152</v>
      </c>
      <c r="E376" s="0" t="n">
        <v>7.6</v>
      </c>
      <c r="F376" s="0" t="n">
        <v>14.1</v>
      </c>
      <c r="G376" s="0" t="n">
        <v>1.6</v>
      </c>
      <c r="H376" s="0" t="n">
        <v>1.4</v>
      </c>
      <c r="I376" s="0" t="n">
        <v>1.1</v>
      </c>
      <c r="J376" s="0" t="n">
        <v>3.008</v>
      </c>
      <c r="K376" s="0" t="n">
        <v>0.043</v>
      </c>
      <c r="L376" s="0" t="n">
        <v>1.5</v>
      </c>
      <c r="M376" s="0" t="n">
        <v>5.7</v>
      </c>
      <c r="N376" s="0" t="n">
        <v>0</v>
      </c>
      <c r="O376" s="0" t="n">
        <v>570</v>
      </c>
      <c r="P376" s="0" t="n">
        <v>2600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V376" s="0" t="n">
        <v>0</v>
      </c>
      <c r="AC376" s="0" t="n">
        <v>2.93</v>
      </c>
      <c r="AD376" s="0" t="n">
        <v>0.042</v>
      </c>
      <c r="AE376" s="0" t="n">
        <v>2.583</v>
      </c>
      <c r="AF376" s="0" t="n">
        <v>0.03</v>
      </c>
      <c r="AG376" s="0" t="n">
        <v>0.008</v>
      </c>
      <c r="AH376" s="0" t="n">
        <v>2.4</v>
      </c>
      <c r="AJ376" s="0" t="n">
        <v>69</v>
      </c>
      <c r="AP376" s="0" t="n">
        <v>0</v>
      </c>
      <c r="AY376" s="0" t="n">
        <v>0</v>
      </c>
      <c r="BF376" s="0" t="n">
        <f aca="false">IF(E376&lt;11,-3.6797*E376^2+48.115*E376-53.83,280.92*EXP(-0.2027*E376))</f>
        <v>99.304528</v>
      </c>
      <c r="BG376" s="1" t="n">
        <f aca="false">32.208*LN(F376)+21.438</f>
        <v>106.665997874148</v>
      </c>
      <c r="BH376" s="1" t="n">
        <f aca="false">IF(G376&lt;=2, -10*G376+100, 88.958*EXP(-0.0755*G376))</f>
        <v>84</v>
      </c>
      <c r="BI376" s="1" t="n">
        <f aca="false">IF(I376&lt;=100, 0.0053*(I376)^2-1.0332*I376+100.76, 122.82*EXP(-0.0092*I376))</f>
        <v>99.629893</v>
      </c>
      <c r="BJ376" s="0" t="n">
        <f aca="false">IF(P376&lt;=1000, -6.942*LN(P376)+107.59, -36.304*LN(P376)+310.72)</f>
        <v>25.2519648515565</v>
      </c>
      <c r="BK376" s="0" t="n">
        <f aca="false">BF376^0.04*BG376^0.22*BH376^0.51*BI376^0.06*BJ376^0.17</f>
        <v>73.4041269872023</v>
      </c>
      <c r="BL376" s="0" t="str">
        <f aca="false">IF(BK376&gt;=90, "Very Good", IF(BK376&gt;=80, "Good", IF(BK376&gt;=70, "Slightly Good", IF(BK376&gt;=60, "Average", IF(BK376&gt;=50, "Slightly Poor", IF(BK376&gt;=40, "Poor", "Very Poor"))))))</f>
        <v>Slightly Good</v>
      </c>
      <c r="BM376" s="2" t="n">
        <f aca="false">IF(P376&lt;=1000, -6.942*LN(P376)+107.59, IF(AND(P376&gt;1000, P376&lt;=5213),-36.304*LN(P376)+310.72, IF(P376&gt;5213, 10)))</f>
        <v>25.2519648515565</v>
      </c>
      <c r="BN376" s="2" t="n">
        <f aca="false">BF376^0.04*BG376^0.22*BH376^0.51*BI376^0.06*BM376^0.17</f>
        <v>73.4041269872023</v>
      </c>
      <c r="BO376" s="3" t="str">
        <f aca="false">IF(BN376&gt;=90, "Very Good", IF(BN376&gt;=80, "Good", IF(BN376&gt;=70, "Slightly Good", IF(BN376&gt;=60, "Average", IF(BN376&gt;=50, "Slightly Poor", IF(BN376&gt;=40, "Poor", "Very Poor"))))))</f>
        <v>Slightly Good</v>
      </c>
      <c r="BP376" s="2" t="n">
        <f aca="false">IF(AJ376&lt;=1000, -6.942*LN(AJ376)+107.59, IF(AND(AJ376&gt;1000, AJ376&lt;=5213),-36.304*LN(AJ376)+310.72, IF(AJ376&gt;5213, 10)))</f>
        <v>78.1968326450858</v>
      </c>
      <c r="BQ376" s="2" t="n">
        <f aca="false">BF376^0.04*BG376^0.22*BH376^0.51*BI376^0.06*BP376^0.17</f>
        <v>88.9554283963376</v>
      </c>
      <c r="BR376" s="0" t="str">
        <f aca="false">IF(BQ376&gt;=90, "Very Good", IF(BQ376&gt;=80, "Good", IF(BQ376&gt;=70, "Slightly Good", IF(BQ376&gt;=60, "Average", IF(BQ376&gt;=50, "Slightly Poor", IF(BQ376&gt;=40, "Poor", "Very Poor"))))))</f>
        <v>Good</v>
      </c>
      <c r="BT376" s="2" t="n">
        <f aca="false">9.81*LN(AH376)+30.6</f>
        <v>39.1883483134418</v>
      </c>
      <c r="BU376" s="0" t="str">
        <f aca="false">IF(BT376&lt;30, "Clean water", IF(AND(BT376&gt;=30, BT376&lt;40), "Hypolimia", IF(AND(BT376&gt;=40,BT376&lt;50), "Mesotrophic", IF(AND(BT376&gt;=50, BT376&lt;70), "Eutrophic", IF(BT376&gt;70,"Hypertrophic")))))</f>
        <v>Hypolimia</v>
      </c>
      <c r="CM376" s="0" t="n">
        <f aca="false">IF(G376&gt;H376,1,0)</f>
        <v>1</v>
      </c>
      <c r="CO376" s="17" t="n">
        <f aca="false">14.652-0.41022*M376+0.007991*M376*M376-0.000077774*M376*M376*M376</f>
        <v>12.558970389618</v>
      </c>
      <c r="CP376" s="1" t="n">
        <f aca="false">F376/CO376*100</f>
        <v>112.270349897918</v>
      </c>
    </row>
    <row r="377" customFormat="false" ht="12.5" hidden="false" customHeight="false" outlineLevel="0" collapsed="false">
      <c r="A377" s="0" t="n">
        <v>376</v>
      </c>
      <c r="B377" s="15" t="s">
        <v>140</v>
      </c>
      <c r="C377" s="16" t="s">
        <v>141</v>
      </c>
      <c r="D377" s="0" t="s">
        <v>152</v>
      </c>
      <c r="E377" s="0" t="n">
        <v>7.9</v>
      </c>
      <c r="F377" s="0" t="n">
        <v>11</v>
      </c>
      <c r="G377" s="0" t="n">
        <v>1.1</v>
      </c>
      <c r="H377" s="0" t="n">
        <v>2.6</v>
      </c>
      <c r="I377" s="0" t="n">
        <v>2.5</v>
      </c>
      <c r="J377" s="0" t="n">
        <v>3.372</v>
      </c>
      <c r="K377" s="0" t="n">
        <v>0.07</v>
      </c>
      <c r="L377" s="0" t="n">
        <v>1.4</v>
      </c>
      <c r="M377" s="0" t="n">
        <v>5.9</v>
      </c>
      <c r="O377" s="0" t="n">
        <v>481</v>
      </c>
      <c r="BD377" s="0" t="n">
        <v>0.016</v>
      </c>
      <c r="BF377" s="0" t="n">
        <f aca="false">IF(E377&lt;11,-3.6797*E377^2+48.115*E377-53.83,280.92*EXP(-0.2027*E377))</f>
        <v>96.6284230000001</v>
      </c>
      <c r="BG377" s="1" t="n">
        <f aca="false">32.208*LN(F377)+21.438</f>
        <v>98.6694109462899</v>
      </c>
      <c r="BH377" s="1" t="n">
        <f aca="false">IF(G377&lt;=2, -10*G377+100, 88.958*EXP(-0.0755*G377))</f>
        <v>89</v>
      </c>
      <c r="BI377" s="1" t="n">
        <f aca="false">IF(I377&lt;=100, 0.0053*(I377)^2-1.0332*I377+100.76, 122.82*EXP(-0.0092*I377))</f>
        <v>98.210125</v>
      </c>
      <c r="BJ377" s="0" t="e">
        <f aca="false">IF(P377&lt;=1000, -6.942*LN(P377)+107.59, -36.304*LN(P377)+310.72)</f>
        <v>#VALUE!</v>
      </c>
      <c r="BK377" s="0" t="e">
        <f aca="false">BF377^0.04*BG377^0.22*BH377^0.51*BI377^0.06*BJ377^0.17</f>
        <v>#VALUE!</v>
      </c>
      <c r="BL377" s="0" t="e">
        <f aca="false">IF(BK377&gt;=90, "Very Good", IF(BK377&gt;=80, "Good", IF(BK377&gt;=70, "Slightly Good", IF(BK377&gt;=60, "Average", IF(BK377&gt;=50, "Slightly Poor", IF(BK377&gt;=40, "Poor", "Very Poor"))))))</f>
        <v>#VALUE!</v>
      </c>
      <c r="BM377" s="2" t="e">
        <f aca="false">IF(P377&lt;=1000, -6.942*LN(P377)+107.59, IF(AND(P377&gt;1000, P377&lt;=5213),-36.304*LN(P377)+310.72, IF(P377&gt;5213, 10)))</f>
        <v>#VALUE!</v>
      </c>
      <c r="BN377" s="2" t="e">
        <f aca="false">BF377^0.04*BG377^0.22*BH377^0.51*BI377^0.06*BM377^0.17</f>
        <v>#VALUE!</v>
      </c>
      <c r="BO377" s="3" t="e">
        <f aca="false">IF(BN377&gt;=90, "Very Good", IF(BN377&gt;=80, "Good", IF(BN377&gt;=70, "Slightly Good", IF(BN377&gt;=60, "Average", IF(BN377&gt;=50, "Slightly Poor", IF(BN377&gt;=40, "Poor", "Very Poor"))))))</f>
        <v>#VALUE!</v>
      </c>
      <c r="BP377" s="2" t="e">
        <f aca="false">IF(AJ377&lt;=1000, -6.942*LN(AJ377)+107.59, IF(AND(AJ377&gt;1000, AJ377&lt;=5213),-36.304*LN(AJ377)+310.72, IF(AJ377&gt;5213, 10)))</f>
        <v>#VALUE!</v>
      </c>
      <c r="BQ377" s="2" t="e">
        <f aca="false">BF377^0.04*BG377^0.22*BH377^0.51*BI377^0.06*BP377^0.17</f>
        <v>#VALUE!</v>
      </c>
      <c r="BR377" s="0" t="e">
        <f aca="false">IF(BQ377&gt;=90, "Very Good", IF(BQ377&gt;=80, "Good", IF(BQ377&gt;=70, "Slightly Good", IF(BQ377&gt;=60, "Average", IF(BQ377&gt;=50, "Slightly Poor", IF(BQ377&gt;=40, "Poor", "Very Poor"))))))</f>
        <v>#VALUE!</v>
      </c>
      <c r="BT377" s="2" t="e">
        <f aca="false">9.81*LN(AH377)+30.6</f>
        <v>#VALUE!</v>
      </c>
      <c r="BU377" s="0" t="e">
        <f aca="false">IF(BT377&lt;30, "Clean water", IF(AND(BT377&gt;=30, BT377&lt;40), "Hypolimia", IF(AND(BT377&gt;=40,BT377&lt;50), "Mesotrophic", IF(AND(BT377&gt;=50, BT377&lt;70), "Eutrophic", IF(BT377&gt;70,"Hypertrophic")))))</f>
        <v>#VALUE!</v>
      </c>
      <c r="CM377" s="0" t="n">
        <f aca="false">IF(G377&gt;H377,1,0)</f>
        <v>0</v>
      </c>
      <c r="CO377" s="17" t="n">
        <f aca="false">14.652-0.41022*M377+0.007991*M377*M377-0.000077774*M377*M377*M377</f>
        <v>12.493895563654</v>
      </c>
      <c r="CP377" s="1" t="n">
        <f aca="false">F377/CO377*100</f>
        <v>88.0429962292955</v>
      </c>
    </row>
    <row r="378" customFormat="false" ht="12.5" hidden="false" customHeight="false" outlineLevel="0" collapsed="false">
      <c r="A378" s="0" t="n">
        <v>377</v>
      </c>
      <c r="B378" s="15" t="s">
        <v>123</v>
      </c>
      <c r="C378" s="16" t="s">
        <v>124</v>
      </c>
      <c r="D378" s="0" t="s">
        <v>152</v>
      </c>
      <c r="E378" s="0" t="n">
        <v>7.4</v>
      </c>
      <c r="F378" s="0" t="n">
        <v>9.8</v>
      </c>
      <c r="G378" s="0" t="n">
        <v>2.9</v>
      </c>
      <c r="H378" s="0" t="n">
        <v>5.5</v>
      </c>
      <c r="I378" s="0" t="n">
        <v>1.7</v>
      </c>
      <c r="J378" s="0" t="n">
        <v>12.361</v>
      </c>
      <c r="K378" s="0" t="n">
        <v>0.166</v>
      </c>
      <c r="L378" s="0" t="n">
        <v>4.6</v>
      </c>
      <c r="M378" s="0" t="n">
        <v>10.2</v>
      </c>
      <c r="N378" s="0" t="n">
        <v>0</v>
      </c>
      <c r="O378" s="0" t="n">
        <v>601</v>
      </c>
      <c r="P378" s="0" t="n">
        <v>30000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V378" s="0" t="n">
        <v>0</v>
      </c>
      <c r="AC378" s="0" t="n">
        <v>12.072</v>
      </c>
      <c r="AD378" s="0" t="n">
        <v>3.135</v>
      </c>
      <c r="AE378" s="0" t="n">
        <v>6.271</v>
      </c>
      <c r="AF378" s="0" t="n">
        <v>0.127</v>
      </c>
      <c r="AG378" s="0" t="n">
        <v>0.108</v>
      </c>
      <c r="AH378" s="0" t="n">
        <v>3</v>
      </c>
      <c r="AJ378" s="0" t="n">
        <v>3600</v>
      </c>
      <c r="AP378" s="0" t="n">
        <v>0.1</v>
      </c>
      <c r="AY378" s="0" t="n">
        <v>0</v>
      </c>
      <c r="BF378" s="0" t="n">
        <f aca="false">IF(E378&lt;11,-3.6797*E378^2+48.115*E378-53.83,280.92*EXP(-0.2027*E378))</f>
        <v>100.720628</v>
      </c>
      <c r="BG378" s="1" t="n">
        <f aca="false">32.208*LN(F378)+21.438</f>
        <v>94.9489718778696</v>
      </c>
      <c r="BH378" s="1" t="n">
        <f aca="false">IF(G378&lt;=2, -10*G378+100, 88.958*EXP(-0.0755*G378))</f>
        <v>71.4654665875093</v>
      </c>
      <c r="BI378" s="1" t="n">
        <f aca="false">IF(I378&lt;=100, 0.0053*(I378)^2-1.0332*I378+100.76, 122.82*EXP(-0.0092*I378))</f>
        <v>99.018877</v>
      </c>
      <c r="BJ378" s="0" t="n">
        <f aca="false">IF(P378&lt;=1000, -6.942*LN(P378)+107.59, -36.304*LN(P378)+310.72)</f>
        <v>-63.5362173920304</v>
      </c>
      <c r="BK378" s="0" t="e">
        <f aca="false">BF378^0.04*BG378^0.22*BH378^0.51*BI378^0.06*BJ378^0.17</f>
        <v>#NUM!</v>
      </c>
      <c r="BL378" s="0" t="e">
        <f aca="false">IF(BK378&gt;=90, "Very Good", IF(BK378&gt;=80, "Good", IF(BK378&gt;=70, "Slightly Good", IF(BK378&gt;=60, "Average", IF(BK378&gt;=50, "Slightly Poor", IF(BK378&gt;=40, "Poor", "Very Poor"))))))</f>
        <v>#NUM!</v>
      </c>
      <c r="BM378" s="2" t="n">
        <f aca="false">IF(P378&lt;=1000, -6.942*LN(P378)+107.59, IF(AND(P378&gt;1000, P378&lt;=5213),-36.304*LN(P378)+310.72, IF(P378&gt;5213, 10)))</f>
        <v>10</v>
      </c>
      <c r="BN378" s="2" t="n">
        <f aca="false">BF378^0.04*BG378^0.22*BH378^0.51*BI378^0.06*BM378^0.17</f>
        <v>56.2995280838658</v>
      </c>
      <c r="BO378" s="3" t="str">
        <f aca="false">IF(BN378&gt;=90, "Very Good", IF(BN378&gt;=80, "Good", IF(BN378&gt;=70, "Slightly Good", IF(BN378&gt;=60, "Average", IF(BN378&gt;=50, "Slightly Poor", IF(BN378&gt;=40, "Poor", "Very Poor"))))))</f>
        <v>Slightly Poor</v>
      </c>
      <c r="BP378" s="2" t="n">
        <f aca="false">IF(AJ378&lt;=1000, -6.942*LN(AJ378)+107.59, IF(AND(AJ378&gt;1000, AJ378&lt;=5213),-36.304*LN(AJ378)+310.72, IF(AJ378&gt;5213, 10)))</f>
        <v>13.4378300261777</v>
      </c>
      <c r="BQ378" s="2" t="n">
        <f aca="false">BF378^0.04*BG378^0.22*BH378^0.51*BI378^0.06*BP378^0.17</f>
        <v>59.1998639826381</v>
      </c>
      <c r="BR378" s="0" t="str">
        <f aca="false">IF(BQ378&gt;=90, "Very Good", IF(BQ378&gt;=80, "Good", IF(BQ378&gt;=70, "Slightly Good", IF(BQ378&gt;=60, "Average", IF(BQ378&gt;=50, "Slightly Poor", IF(BQ378&gt;=40, "Poor", "Very Poor"))))))</f>
        <v>Slightly Poor</v>
      </c>
      <c r="BT378" s="2" t="n">
        <f aca="false">9.81*LN(AH378)+30.6</f>
        <v>41.3773865518342</v>
      </c>
      <c r="BU378" s="0" t="str">
        <f aca="false">IF(BT378&lt;30, "Clean water", IF(AND(BT378&gt;=30, BT378&lt;40), "Hypolimia", IF(AND(BT378&gt;=40,BT378&lt;50), "Mesotrophic", IF(AND(BT378&gt;=50, BT378&lt;70), "Eutrophic", IF(BT378&gt;70,"Hypertrophic")))))</f>
        <v>Mesotrophic</v>
      </c>
      <c r="CM378" s="0" t="n">
        <f aca="false">IF(G378&gt;H378,1,0)</f>
        <v>0</v>
      </c>
      <c r="CO378" s="17" t="n">
        <f aca="false">14.652-0.41022*M378+0.007991*M378*M378-0.000077774*M378*M378*M378</f>
        <v>11.216605249008</v>
      </c>
      <c r="CP378" s="1" t="n">
        <f aca="false">F378/CO378*100</f>
        <v>87.3704635443662</v>
      </c>
    </row>
    <row r="379" customFormat="false" ht="12.5" hidden="false" customHeight="false" outlineLevel="0" collapsed="false">
      <c r="A379" s="0" t="n">
        <v>378</v>
      </c>
      <c r="B379" s="15" t="s">
        <v>125</v>
      </c>
      <c r="C379" s="16" t="s">
        <v>126</v>
      </c>
      <c r="D379" s="0" t="s">
        <v>152</v>
      </c>
      <c r="E379" s="0" t="n">
        <v>7.8</v>
      </c>
      <c r="F379" s="0" t="n">
        <v>13.4</v>
      </c>
      <c r="G379" s="0" t="n">
        <v>1.5</v>
      </c>
      <c r="H379" s="0" t="n">
        <v>1.8</v>
      </c>
      <c r="I379" s="0" t="n">
        <v>1.3</v>
      </c>
      <c r="J379" s="0" t="n">
        <v>9.486</v>
      </c>
      <c r="K379" s="0" t="n">
        <v>0.052</v>
      </c>
      <c r="L379" s="0" t="n">
        <v>1.6</v>
      </c>
      <c r="M379" s="0" t="n">
        <v>6.2</v>
      </c>
      <c r="N379" s="0" t="n">
        <v>0</v>
      </c>
      <c r="O379" s="0" t="n">
        <v>606</v>
      </c>
      <c r="P379" s="0" t="n">
        <v>6000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V379" s="0" t="n">
        <v>0</v>
      </c>
      <c r="AC379" s="0" t="n">
        <v>9.385</v>
      </c>
      <c r="AD379" s="0" t="n">
        <v>0.468</v>
      </c>
      <c r="AE379" s="0" t="n">
        <v>7.988</v>
      </c>
      <c r="AF379" s="0" t="n">
        <v>0.044</v>
      </c>
      <c r="AG379" s="0" t="n">
        <v>0.005</v>
      </c>
      <c r="AH379" s="0" t="n">
        <v>8.3</v>
      </c>
      <c r="AJ379" s="0" t="n">
        <v>200</v>
      </c>
      <c r="AP379" s="0" t="n">
        <v>0</v>
      </c>
      <c r="AY379" s="0" t="n">
        <v>0</v>
      </c>
      <c r="BF379" s="0" t="n">
        <f aca="false">IF(E379&lt;11,-3.6797*E379^2+48.115*E379-53.83,280.92*EXP(-0.2027*E379))</f>
        <v>97.5940520000001</v>
      </c>
      <c r="BG379" s="1" t="n">
        <f aca="false">32.208*LN(F379)+21.438</f>
        <v>105.025963601667</v>
      </c>
      <c r="BH379" s="1" t="n">
        <f aca="false">IF(G379&lt;=2, -10*G379+100, 88.958*EXP(-0.0755*G379))</f>
        <v>85</v>
      </c>
      <c r="BI379" s="1" t="n">
        <f aca="false">IF(I379&lt;=100, 0.0053*(I379)^2-1.0332*I379+100.76, 122.82*EXP(-0.0092*I379))</f>
        <v>99.425797</v>
      </c>
      <c r="BJ379" s="0" t="n">
        <f aca="false">IF(P379&lt;=1000, -6.942*LN(P379)+107.59, -36.304*LN(P379)+310.72)</f>
        <v>-5.10718341902276</v>
      </c>
      <c r="BK379" s="0" t="e">
        <f aca="false">BF379^0.04*BG379^0.22*BH379^0.51*BI379^0.06*BJ379^0.17</f>
        <v>#NUM!</v>
      </c>
      <c r="BL379" s="0" t="e">
        <f aca="false">IF(BK379&gt;=90, "Very Good", IF(BK379&gt;=80, "Good", IF(BK379&gt;=70, "Slightly Good", IF(BK379&gt;=60, "Average", IF(BK379&gt;=50, "Slightly Poor", IF(BK379&gt;=40, "Poor", "Very Poor"))))))</f>
        <v>#NUM!</v>
      </c>
      <c r="BM379" s="2" t="n">
        <f aca="false">IF(P379&lt;=1000, -6.942*LN(P379)+107.59, IF(AND(P379&gt;1000, P379&lt;=5213),-36.304*LN(P379)+310.72, IF(P379&gt;5213, 10)))</f>
        <v>10</v>
      </c>
      <c r="BN379" s="2" t="n">
        <f aca="false">BF379^0.04*BG379^0.22*BH379^0.51*BI379^0.06*BM379^0.17</f>
        <v>62.8225845391165</v>
      </c>
      <c r="BO379" s="3" t="str">
        <f aca="false">IF(BN379&gt;=90, "Very Good", IF(BN379&gt;=80, "Good", IF(BN379&gt;=70, "Slightly Good", IF(BN379&gt;=60, "Average", IF(BN379&gt;=50, "Slightly Poor", IF(BN379&gt;=40, "Poor", "Very Poor"))))))</f>
        <v>Average</v>
      </c>
      <c r="BP379" s="2" t="n">
        <f aca="false">IF(AJ379&lt;=1000, -6.942*LN(AJ379)+107.59, IF(AND(AJ379&gt;1000, AJ379&lt;=5213),-36.304*LN(AJ379)+310.72, IF(AJ379&gt;5213, 10)))</f>
        <v>70.8090808414235</v>
      </c>
      <c r="BQ379" s="2" t="n">
        <f aca="false">BF379^0.04*BG379^0.22*BH379^0.51*BI379^0.06*BP379^0.17</f>
        <v>87.6255833286106</v>
      </c>
      <c r="BR379" s="0" t="str">
        <f aca="false">IF(BQ379&gt;=90, "Very Good", IF(BQ379&gt;=80, "Good", IF(BQ379&gt;=70, "Slightly Good", IF(BQ379&gt;=60, "Average", IF(BQ379&gt;=50, "Slightly Poor", IF(BQ379&gt;=40, "Poor", "Very Poor"))))))</f>
        <v>Good</v>
      </c>
      <c r="BT379" s="2" t="n">
        <f aca="false">9.81*LN(AH379)+30.6</f>
        <v>51.360466600213</v>
      </c>
      <c r="BU379" s="0" t="str">
        <f aca="false">IF(BT379&lt;30, "Clean water", IF(AND(BT379&gt;=30, BT379&lt;40), "Hypolimia", IF(AND(BT379&gt;=40,BT379&lt;50), "Mesotrophic", IF(AND(BT379&gt;=50, BT379&lt;70), "Eutrophic", IF(BT379&gt;70,"Hypertrophic")))))</f>
        <v>Eutrophic</v>
      </c>
      <c r="CM379" s="0" t="n">
        <f aca="false">IF(G379&gt;H379,1,0)</f>
        <v>0</v>
      </c>
      <c r="CO379" s="17" t="n">
        <f aca="false">14.652-0.41022*M379+0.007991*M379*M379-0.000077774*M379*M379*M379</f>
        <v>12.397274318128</v>
      </c>
      <c r="CP379" s="1" t="n">
        <f aca="false">F379/CO379*100</f>
        <v>108.088275342958</v>
      </c>
    </row>
    <row r="380" customFormat="false" ht="12.5" hidden="false" customHeight="false" outlineLevel="0" collapsed="false">
      <c r="A380" s="0" t="n">
        <v>379</v>
      </c>
      <c r="B380" s="15" t="s">
        <v>72</v>
      </c>
      <c r="C380" s="16" t="s">
        <v>73</v>
      </c>
      <c r="D380" s="0" t="s">
        <v>153</v>
      </c>
      <c r="E380" s="0" t="n">
        <v>8</v>
      </c>
      <c r="F380" s="0" t="n">
        <v>13.1</v>
      </c>
      <c r="G380" s="0" t="n">
        <v>1.3</v>
      </c>
      <c r="H380" s="0" t="n">
        <v>5.4</v>
      </c>
      <c r="I380" s="0" t="n">
        <v>5.1</v>
      </c>
      <c r="J380" s="0" t="n">
        <v>5.899</v>
      </c>
      <c r="K380" s="0" t="n">
        <v>0.049</v>
      </c>
      <c r="L380" s="0" t="n">
        <v>3</v>
      </c>
      <c r="M380" s="0" t="n">
        <v>4.2</v>
      </c>
      <c r="N380" s="0" t="n">
        <v>0</v>
      </c>
      <c r="O380" s="0" t="n">
        <v>369</v>
      </c>
      <c r="P380" s="0" t="n">
        <v>588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V380" s="0" t="n">
        <v>0</v>
      </c>
      <c r="AC380" s="0" t="n">
        <v>5.613</v>
      </c>
      <c r="AD380" s="0" t="n">
        <v>0.766</v>
      </c>
      <c r="AE380" s="0" t="n">
        <v>4.439</v>
      </c>
      <c r="AF380" s="0" t="n">
        <v>0.042</v>
      </c>
      <c r="AG380" s="0" t="n">
        <v>0.015</v>
      </c>
      <c r="AH380" s="0" t="n">
        <v>9</v>
      </c>
      <c r="AJ380" s="0" t="n">
        <v>32</v>
      </c>
      <c r="AP380" s="0" t="n">
        <v>0</v>
      </c>
      <c r="AY380" s="0" t="n">
        <v>0</v>
      </c>
      <c r="BF380" s="0" t="n">
        <f aca="false">IF(E380&lt;11,-3.6797*E380^2+48.115*E380-53.83,280.92*EXP(-0.2027*E380))</f>
        <v>95.5892</v>
      </c>
      <c r="BG380" s="1" t="n">
        <f aca="false">32.208*LN(F380)+21.438</f>
        <v>104.29669471051</v>
      </c>
      <c r="BH380" s="1" t="n">
        <f aca="false">IF(G380&lt;=2, -10*G380+100, 88.958*EXP(-0.0755*G380))</f>
        <v>87</v>
      </c>
      <c r="BI380" s="1" t="n">
        <f aca="false">IF(I380&lt;=100, 0.0053*(I380)^2-1.0332*I380+100.76, 122.82*EXP(-0.0092*I380))</f>
        <v>95.628533</v>
      </c>
      <c r="BJ380" s="0" t="n">
        <f aca="false">IF(P380&lt;=1000, -6.942*LN(P380)+107.59, -36.304*LN(P380)+310.72)</f>
        <v>63.3227615276877</v>
      </c>
      <c r="BK380" s="0" t="n">
        <f aca="false">BF380^0.04*BG380^0.22*BH380^0.51*BI380^0.06*BJ380^0.17</f>
        <v>86.5946607976753</v>
      </c>
      <c r="BL380" s="0" t="str">
        <f aca="false">IF(BK380&gt;=90, "Very Good", IF(BK380&gt;=80, "Good", IF(BK380&gt;=70, "Slightly Good", IF(BK380&gt;=60, "Average", IF(BK380&gt;=50, "Slightly Poor", IF(BK380&gt;=40, "Poor", "Very Poor"))))))</f>
        <v>Good</v>
      </c>
      <c r="BM380" s="2" t="n">
        <f aca="false">IF(P380&lt;=1000, -6.942*LN(P380)+107.59, IF(AND(P380&gt;1000, P380&lt;=5213),-36.304*LN(P380)+310.72, IF(P380&gt;5213, 10)))</f>
        <v>63.3227615276877</v>
      </c>
      <c r="BN380" s="2" t="n">
        <f aca="false">BF380^0.04*BG380^0.22*BH380^0.51*BI380^0.06*BM380^0.17</f>
        <v>86.5946607976753</v>
      </c>
      <c r="BO380" s="3" t="str">
        <f aca="false">IF(BN380&gt;=90, "Very Good", IF(BN380&gt;=80, "Good", IF(BN380&gt;=70, "Slightly Good", IF(BN380&gt;=60, "Average", IF(BN380&gt;=50, "Slightly Poor", IF(BN380&gt;=40, "Poor", "Very Poor"))))))</f>
        <v>Good</v>
      </c>
      <c r="BP380" s="2" t="n">
        <f aca="false">IF(AJ380&lt;=1000, -6.942*LN(AJ380)+107.59, IF(AND(AJ380&gt;1000, AJ380&lt;=5213),-36.304*LN(AJ380)+310.72, IF(AJ380&gt;5213, 10)))</f>
        <v>83.5308613627643</v>
      </c>
      <c r="BQ380" s="2" t="n">
        <f aca="false">BF380^0.04*BG380^0.22*BH380^0.51*BI380^0.06*BP380^0.17</f>
        <v>90.769496134765</v>
      </c>
      <c r="BR380" s="0" t="str">
        <f aca="false">IF(BQ380&gt;=90, "Very Good", IF(BQ380&gt;=80, "Good", IF(BQ380&gt;=70, "Slightly Good", IF(BQ380&gt;=60, "Average", IF(BQ380&gt;=50, "Slightly Poor", IF(BQ380&gt;=40, "Poor", "Very Poor"))))))</f>
        <v>Very Good</v>
      </c>
      <c r="BT380" s="2" t="n">
        <f aca="false">9.81*LN(AH380)+30.6</f>
        <v>52.1547731036683</v>
      </c>
      <c r="BU380" s="0" t="str">
        <f aca="false">IF(BT380&lt;30, "Clean water", IF(AND(BT380&gt;=30, BT380&lt;40), "Hypolimia", IF(AND(BT380&gt;=40,BT380&lt;50), "Mesotrophic", IF(AND(BT380&gt;=50, BT380&lt;70), "Eutrophic", IF(BT380&gt;70,"Hypertrophic")))))</f>
        <v>Eutrophic</v>
      </c>
      <c r="CM380" s="0" t="n">
        <f aca="false">IF(G380&gt;H380,1,0)</f>
        <v>0</v>
      </c>
      <c r="CO380" s="17" t="n">
        <f aca="false">14.652-0.41022*M380+0.007991*M380*M380-0.000077774*M380*M380*M380</f>
        <v>13.064275119888</v>
      </c>
      <c r="CP380" s="1" t="n">
        <f aca="false">F380/CO380*100</f>
        <v>100.27345474421</v>
      </c>
    </row>
    <row r="381" customFormat="false" ht="12.5" hidden="false" customHeight="false" outlineLevel="0" collapsed="false">
      <c r="A381" s="0" t="n">
        <v>380</v>
      </c>
      <c r="B381" s="15" t="s">
        <v>131</v>
      </c>
      <c r="C381" s="16" t="s">
        <v>132</v>
      </c>
      <c r="D381" s="0" t="s">
        <v>153</v>
      </c>
      <c r="E381" s="0" t="n">
        <v>8.2</v>
      </c>
      <c r="F381" s="0" t="n">
        <v>15.4</v>
      </c>
      <c r="G381" s="0" t="n">
        <v>1.6</v>
      </c>
      <c r="H381" s="0" t="n">
        <v>3.2</v>
      </c>
      <c r="I381" s="0" t="n">
        <v>3.3</v>
      </c>
      <c r="J381" s="0" t="n">
        <v>3.509</v>
      </c>
      <c r="K381" s="0" t="n">
        <v>0.098</v>
      </c>
      <c r="L381" s="0" t="n">
        <v>2</v>
      </c>
      <c r="M381" s="0" t="n">
        <v>1.8</v>
      </c>
      <c r="O381" s="0" t="n">
        <v>566</v>
      </c>
      <c r="BD381" s="0" t="n">
        <v>0.039</v>
      </c>
      <c r="BF381" s="0" t="n">
        <f aca="false">IF(E381&lt;11,-3.6797*E381^2+48.115*E381-53.83,280.92*EXP(-0.2027*E381))</f>
        <v>93.289972</v>
      </c>
      <c r="BG381" s="1" t="n">
        <f aca="false">32.208*LN(F381)+21.438</f>
        <v>109.506508743386</v>
      </c>
      <c r="BH381" s="1" t="n">
        <f aca="false">IF(G381&lt;=2, -10*G381+100, 88.958*EXP(-0.0755*G381))</f>
        <v>84</v>
      </c>
      <c r="BI381" s="1" t="n">
        <f aca="false">IF(I381&lt;=100, 0.0053*(I381)^2-1.0332*I381+100.76, 122.82*EXP(-0.0092*I381))</f>
        <v>97.408157</v>
      </c>
      <c r="BJ381" s="0" t="e">
        <f aca="false">IF(P381&lt;=1000, -6.942*LN(P381)+107.59, -36.304*LN(P381)+310.72)</f>
        <v>#VALUE!</v>
      </c>
      <c r="BK381" s="0" t="e">
        <f aca="false">BF381^0.04*BG381^0.22*BH381^0.51*BI381^0.06*BJ381^0.17</f>
        <v>#VALUE!</v>
      </c>
      <c r="BL381" s="0" t="e">
        <f aca="false">IF(BK381&gt;=90, "Very Good", IF(BK381&gt;=80, "Good", IF(BK381&gt;=70, "Slightly Good", IF(BK381&gt;=60, "Average", IF(BK381&gt;=50, "Slightly Poor", IF(BK381&gt;=40, "Poor", "Very Poor"))))))</f>
        <v>#VALUE!</v>
      </c>
      <c r="BM381" s="2" t="e">
        <f aca="false">IF(P381&lt;=1000, -6.942*LN(P381)+107.59, IF(AND(P381&gt;1000, P381&lt;=5213),-36.304*LN(P381)+310.72, IF(P381&gt;5213, 10)))</f>
        <v>#VALUE!</v>
      </c>
      <c r="BN381" s="2" t="e">
        <f aca="false">BF381^0.04*BG381^0.22*BH381^0.51*BI381^0.06*BM381^0.17</f>
        <v>#VALUE!</v>
      </c>
      <c r="BO381" s="3" t="e">
        <f aca="false">IF(BN381&gt;=90, "Very Good", IF(BN381&gt;=80, "Good", IF(BN381&gt;=70, "Slightly Good", IF(BN381&gt;=60, "Average", IF(BN381&gt;=50, "Slightly Poor", IF(BN381&gt;=40, "Poor", "Very Poor"))))))</f>
        <v>#VALUE!</v>
      </c>
      <c r="BP381" s="2" t="e">
        <f aca="false">IF(AJ381&lt;=1000, -6.942*LN(AJ381)+107.59, IF(AND(AJ381&gt;1000, AJ381&lt;=5213),-36.304*LN(AJ381)+310.72, IF(AJ381&gt;5213, 10)))</f>
        <v>#VALUE!</v>
      </c>
      <c r="BQ381" s="2" t="e">
        <f aca="false">BF381^0.04*BG381^0.22*BH381^0.51*BI381^0.06*BP381^0.17</f>
        <v>#VALUE!</v>
      </c>
      <c r="BR381" s="0" t="e">
        <f aca="false">IF(BQ381&gt;=90, "Very Good", IF(BQ381&gt;=80, "Good", IF(BQ381&gt;=70, "Slightly Good", IF(BQ381&gt;=60, "Average", IF(BQ381&gt;=50, "Slightly Poor", IF(BQ381&gt;=40, "Poor", "Very Poor"))))))</f>
        <v>#VALUE!</v>
      </c>
      <c r="BT381" s="2" t="e">
        <f aca="false">9.81*LN(AH381)+30.6</f>
        <v>#VALUE!</v>
      </c>
      <c r="BU381" s="0" t="e">
        <f aca="false">IF(BT381&lt;30, "Clean water", IF(AND(BT381&gt;=30, BT381&lt;40), "Hypolimia", IF(AND(BT381&gt;=40,BT381&lt;50), "Mesotrophic", IF(AND(BT381&gt;=50, BT381&lt;70), "Eutrophic", IF(BT381&gt;70,"Hypertrophic")))))</f>
        <v>#VALUE!</v>
      </c>
      <c r="CM381" s="0" t="n">
        <f aca="false">IF(G381&gt;H381,1,0)</f>
        <v>0</v>
      </c>
      <c r="CO381" s="17" t="n">
        <f aca="false">14.652-0.41022*M381+0.007991*M381*M381-0.000077774*M381*M381*M381</f>
        <v>13.939041262032</v>
      </c>
      <c r="CP381" s="1" t="n">
        <f aca="false">F381/CO381*100</f>
        <v>110.481056125054</v>
      </c>
    </row>
    <row r="382" customFormat="false" ht="12.5" hidden="false" customHeight="false" outlineLevel="0" collapsed="false">
      <c r="A382" s="0" t="n">
        <v>381</v>
      </c>
      <c r="B382" s="15" t="s">
        <v>75</v>
      </c>
      <c r="C382" s="16" t="s">
        <v>76</v>
      </c>
      <c r="D382" s="0" t="s">
        <v>153</v>
      </c>
      <c r="E382" s="0" t="n">
        <v>7.8</v>
      </c>
      <c r="F382" s="0" t="n">
        <v>12.8</v>
      </c>
      <c r="G382" s="0" t="n">
        <v>0.8</v>
      </c>
      <c r="H382" s="0" t="n">
        <v>1.1</v>
      </c>
      <c r="I382" s="0" t="n">
        <v>10.8</v>
      </c>
      <c r="J382" s="0" t="n">
        <v>6.127</v>
      </c>
      <c r="K382" s="0" t="n">
        <v>0.08</v>
      </c>
      <c r="L382" s="0" t="n">
        <v>1.3</v>
      </c>
      <c r="M382" s="0" t="n">
        <v>6.7</v>
      </c>
      <c r="N382" s="0" t="n">
        <v>0</v>
      </c>
      <c r="O382" s="0" t="n">
        <v>412</v>
      </c>
      <c r="P382" s="0" t="n">
        <v>20000</v>
      </c>
      <c r="AC382" s="0" t="n">
        <v>5.909</v>
      </c>
      <c r="AD382" s="0" t="n">
        <v>0.163</v>
      </c>
      <c r="AE382" s="0" t="n">
        <v>5.647</v>
      </c>
      <c r="AF382" s="0" t="n">
        <v>0.07</v>
      </c>
      <c r="AG382" s="0" t="n">
        <v>0.042</v>
      </c>
      <c r="AH382" s="0" t="n">
        <v>10.1</v>
      </c>
      <c r="AJ382" s="0" t="n">
        <v>900</v>
      </c>
      <c r="BF382" s="0" t="n">
        <f aca="false">IF(E382&lt;11,-3.6797*E382^2+48.115*E382-53.83,280.92*EXP(-0.2027*E382))</f>
        <v>97.5940520000001</v>
      </c>
      <c r="BG382" s="1" t="n">
        <f aca="false">32.208*LN(F382)+21.438</f>
        <v>103.550530065171</v>
      </c>
      <c r="BH382" s="1" t="n">
        <f aca="false">IF(G382&lt;=2, -10*G382+100, 88.958*EXP(-0.0755*G382))</f>
        <v>92</v>
      </c>
      <c r="BI382" s="1" t="n">
        <f aca="false">IF(I382&lt;=100, 0.0053*(I382)^2-1.0332*I382+100.76, 122.82*EXP(-0.0092*I382))</f>
        <v>90.219632</v>
      </c>
      <c r="BJ382" s="0" t="n">
        <f aca="false">IF(P382&lt;=1000, -6.942*LN(P382)+107.59, -36.304*LN(P382)+310.72)</f>
        <v>-48.8162121072716</v>
      </c>
      <c r="BK382" s="0" t="e">
        <f aca="false">BF382^0.04*BG382^0.22*BH382^0.51*BI382^0.06*BJ382^0.17</f>
        <v>#NUM!</v>
      </c>
      <c r="BL382" s="0" t="e">
        <f aca="false">IF(BK382&gt;=90, "Very Good", IF(BK382&gt;=80, "Good", IF(BK382&gt;=70, "Slightly Good", IF(BK382&gt;=60, "Average", IF(BK382&gt;=50, "Slightly Poor", IF(BK382&gt;=40, "Poor", "Very Poor"))))))</f>
        <v>#NUM!</v>
      </c>
      <c r="BM382" s="2" t="n">
        <f aca="false">IF(P382&lt;=1000, -6.942*LN(P382)+107.59, IF(AND(P382&gt;1000, P382&lt;=5213),-36.304*LN(P382)+310.72, IF(P382&gt;5213, 10)))</f>
        <v>10</v>
      </c>
      <c r="BN382" s="2" t="n">
        <f aca="false">BF382^0.04*BG382^0.22*BH382^0.51*BI382^0.06*BM382^0.17</f>
        <v>64.8276532966155</v>
      </c>
      <c r="BO382" s="3" t="str">
        <f aca="false">IF(BN382&gt;=90, "Very Good", IF(BN382&gt;=80, "Good", IF(BN382&gt;=70, "Slightly Good", IF(BN382&gt;=60, "Average", IF(BN382&gt;=50, "Slightly Poor", IF(BN382&gt;=40, "Poor", "Very Poor"))))))</f>
        <v>Average</v>
      </c>
      <c r="BP382" s="2" t="n">
        <f aca="false">IF(AJ382&lt;=1000, -6.942*LN(AJ382)+107.59, IF(AND(AJ382&gt;1000, AJ382&lt;=5213),-36.304*LN(AJ382)+310.72, IF(AJ382&gt;5213, 10)))</f>
        <v>60.3677755530026</v>
      </c>
      <c r="BQ382" s="2" t="n">
        <f aca="false">BF382^0.04*BG382^0.22*BH382^0.51*BI382^0.06*BP382^0.17</f>
        <v>88.0029397889307</v>
      </c>
      <c r="BR382" s="0" t="str">
        <f aca="false">IF(BQ382&gt;=90, "Very Good", IF(BQ382&gt;=80, "Good", IF(BQ382&gt;=70, "Slightly Good", IF(BQ382&gt;=60, "Average", IF(BQ382&gt;=50, "Slightly Poor", IF(BQ382&gt;=40, "Poor", "Very Poor"))))))</f>
        <v>Good</v>
      </c>
      <c r="BT382" s="2" t="n">
        <f aca="false">9.81*LN(AH382)+30.6</f>
        <v>53.2859725079412</v>
      </c>
      <c r="BU382" s="0" t="str">
        <f aca="false">IF(BT382&lt;30, "Clean water", IF(AND(BT382&gt;=30, BT382&lt;40), "Hypolimia", IF(AND(BT382&gt;=40,BT382&lt;50), "Mesotrophic", IF(AND(BT382&gt;=50, BT382&lt;70), "Eutrophic", IF(BT382&gt;70,"Hypertrophic")))))</f>
        <v>Eutrophic</v>
      </c>
      <c r="CM382" s="0" t="n">
        <f aca="false">IF(G382&gt;H382,1,0)</f>
        <v>0</v>
      </c>
      <c r="CO382" s="17" t="n">
        <f aca="false">14.652-0.41022*M382+0.007991*M382*M382-0.000077774*M382*M382*M382</f>
        <v>12.238850448438</v>
      </c>
      <c r="CP382" s="1" t="n">
        <f aca="false">F382/CO382*100</f>
        <v>104.584985770732</v>
      </c>
    </row>
    <row r="383" customFormat="false" ht="12.5" hidden="false" customHeight="false" outlineLevel="0" collapsed="false">
      <c r="A383" s="0" t="n">
        <v>382</v>
      </c>
      <c r="B383" s="15" t="s">
        <v>77</v>
      </c>
      <c r="C383" s="16" t="s">
        <v>78</v>
      </c>
      <c r="D383" s="0" t="s">
        <v>153</v>
      </c>
      <c r="E383" s="0" t="n">
        <v>8.4</v>
      </c>
      <c r="F383" s="0" t="n">
        <v>16.8</v>
      </c>
      <c r="G383" s="0" t="n">
        <v>1.4</v>
      </c>
      <c r="H383" s="0" t="n">
        <v>5.1</v>
      </c>
      <c r="I383" s="0" t="n">
        <v>3.5</v>
      </c>
      <c r="J383" s="0" t="n">
        <v>3.035</v>
      </c>
      <c r="K383" s="0" t="n">
        <v>0.11</v>
      </c>
      <c r="L383" s="0" t="n">
        <v>3.1</v>
      </c>
      <c r="M383" s="0" t="n">
        <v>3.1</v>
      </c>
      <c r="N383" s="0" t="n">
        <v>0</v>
      </c>
      <c r="O383" s="0" t="n">
        <v>248</v>
      </c>
      <c r="P383" s="0" t="n">
        <v>17</v>
      </c>
      <c r="AC383" s="0" t="n">
        <v>2.765</v>
      </c>
      <c r="AD383" s="0" t="n">
        <v>0.061</v>
      </c>
      <c r="AE383" s="0" t="n">
        <v>2.344</v>
      </c>
      <c r="AF383" s="0" t="n">
        <v>0.01</v>
      </c>
      <c r="AG383" s="0" t="n">
        <v>0.001</v>
      </c>
      <c r="AH383" s="0" t="n">
        <v>12.2</v>
      </c>
      <c r="AJ383" s="0" t="n">
        <v>2</v>
      </c>
      <c r="BD383" s="0" t="n">
        <v>51.17</v>
      </c>
      <c r="BF383" s="0" t="n">
        <f aca="false">IF(E383&lt;11,-3.6797*E383^2+48.115*E383-53.83,280.92*EXP(-0.2027*E383))</f>
        <v>90.6963680000001</v>
      </c>
      <c r="BG383" s="1" t="n">
        <f aca="false">32.208*LN(F383)+21.438</f>
        <v>112.308971173468</v>
      </c>
      <c r="BH383" s="1" t="n">
        <f aca="false">IF(G383&lt;=2, -10*G383+100, 88.958*EXP(-0.0755*G383))</f>
        <v>86</v>
      </c>
      <c r="BI383" s="1" t="n">
        <f aca="false">IF(I383&lt;=100, 0.0053*(I383)^2-1.0332*I383+100.76, 122.82*EXP(-0.0092*I383))</f>
        <v>97.208725</v>
      </c>
      <c r="BJ383" s="0" t="n">
        <f aca="false">IF(P383&lt;=1000, -6.942*LN(P383)+107.59, -36.304*LN(P383)+310.72)</f>
        <v>87.9218329655618</v>
      </c>
      <c r="BK383" s="0" t="n">
        <f aca="false">BF383^0.04*BG383^0.22*BH383^0.51*BI383^0.06*BJ383^0.17</f>
        <v>92.4161227847216</v>
      </c>
      <c r="BL383" s="0" t="str">
        <f aca="false">IF(BK383&gt;=90, "Very Good", IF(BK383&gt;=80, "Good", IF(BK383&gt;=70, "Slightly Good", IF(BK383&gt;=60, "Average", IF(BK383&gt;=50, "Slightly Poor", IF(BK383&gt;=40, "Poor", "Very Poor"))))))</f>
        <v>Very Good</v>
      </c>
      <c r="BM383" s="2" t="n">
        <f aca="false">IF(P383&lt;=1000, -6.942*LN(P383)+107.59, IF(AND(P383&gt;1000, P383&lt;=5213),-36.304*LN(P383)+310.72, IF(P383&gt;5213, 10)))</f>
        <v>87.9218329655618</v>
      </c>
      <c r="BN383" s="2" t="n">
        <f aca="false">BF383^0.04*BG383^0.22*BH383^0.51*BI383^0.06*BM383^0.17</f>
        <v>92.4161227847216</v>
      </c>
      <c r="BO383" s="3" t="str">
        <f aca="false">IF(BN383&gt;=90, "Very Good", IF(BN383&gt;=80, "Good", IF(BN383&gt;=70, "Slightly Good", IF(BN383&gt;=60, "Average", IF(BN383&gt;=50, "Slightly Poor", IF(BN383&gt;=40, "Poor", "Very Poor"))))))</f>
        <v>Very Good</v>
      </c>
      <c r="BP383" s="2" t="n">
        <f aca="false">IF(AJ383&lt;=1000, -6.942*LN(AJ383)+107.59, IF(AND(AJ383&gt;1000, AJ383&lt;=5213),-36.304*LN(AJ383)+310.72, IF(AJ383&gt;5213, 10)))</f>
        <v>102.778172272553</v>
      </c>
      <c r="BQ383" s="2" t="n">
        <f aca="false">BF383^0.04*BG383^0.22*BH383^0.51*BI383^0.06*BP383^0.17</f>
        <v>94.9018002424967</v>
      </c>
      <c r="BR383" s="0" t="str">
        <f aca="false">IF(BQ383&gt;=90, "Very Good", IF(BQ383&gt;=80, "Good", IF(BQ383&gt;=70, "Slightly Good", IF(BQ383&gt;=60, "Average", IF(BQ383&gt;=50, "Slightly Poor", IF(BQ383&gt;=40, "Poor", "Very Poor"))))))</f>
        <v>Very Good</v>
      </c>
      <c r="BT383" s="2" t="n">
        <f aca="false">9.81*LN(AH383)+30.6</f>
        <v>55.1390866865617</v>
      </c>
      <c r="BU383" s="0" t="str">
        <f aca="false">IF(BT383&lt;30, "Clean water", IF(AND(BT383&gt;=30, BT383&lt;40), "Hypolimia", IF(AND(BT383&gt;=40,BT383&lt;50), "Mesotrophic", IF(AND(BT383&gt;=50, BT383&lt;70), "Eutrophic", IF(BT383&gt;70,"Hypertrophic")))))</f>
        <v>Eutrophic</v>
      </c>
      <c r="CM383" s="0" t="n">
        <f aca="false">IF(G383&gt;H383,1,0)</f>
        <v>0</v>
      </c>
      <c r="CO383" s="17" t="n">
        <f aca="false">14.652-0.41022*M383+0.007991*M383*M383-0.000077774*M383*M383*M383</f>
        <v>13.454794544766</v>
      </c>
      <c r="CP383" s="1" t="n">
        <f aca="false">F383/CO383*100</f>
        <v>124.862553226688</v>
      </c>
    </row>
    <row r="384" customFormat="false" ht="12.5" hidden="false" customHeight="false" outlineLevel="0" collapsed="false">
      <c r="A384" s="0" t="n">
        <v>383</v>
      </c>
      <c r="B384" s="15" t="s">
        <v>79</v>
      </c>
      <c r="C384" s="16" t="s">
        <v>80</v>
      </c>
      <c r="D384" s="0" t="s">
        <v>153</v>
      </c>
      <c r="E384" s="0" t="n">
        <v>8</v>
      </c>
      <c r="F384" s="0" t="n">
        <v>13</v>
      </c>
      <c r="G384" s="0" t="n">
        <v>1.4</v>
      </c>
      <c r="H384" s="0" t="n">
        <v>4.9</v>
      </c>
      <c r="I384" s="0" t="n">
        <v>3.8</v>
      </c>
      <c r="J384" s="0" t="n">
        <v>6.539</v>
      </c>
      <c r="K384" s="0" t="n">
        <v>0.062</v>
      </c>
      <c r="L384" s="0" t="n">
        <v>3.3</v>
      </c>
      <c r="M384" s="0" t="n">
        <v>3.7</v>
      </c>
      <c r="N384" s="0" t="n">
        <v>0</v>
      </c>
      <c r="O384" s="0" t="n">
        <v>339</v>
      </c>
      <c r="P384" s="0" t="n">
        <v>2634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V384" s="0" t="n">
        <v>0</v>
      </c>
      <c r="AC384" s="0" t="n">
        <v>6.478</v>
      </c>
      <c r="AD384" s="0" t="n">
        <v>1.212</v>
      </c>
      <c r="AE384" s="0" t="n">
        <v>4.957</v>
      </c>
      <c r="AF384" s="0" t="n">
        <v>0.031</v>
      </c>
      <c r="AG384" s="0" t="n">
        <v>0.015</v>
      </c>
      <c r="AH384" s="0" t="n">
        <v>6.2</v>
      </c>
      <c r="AJ384" s="0" t="n">
        <v>294</v>
      </c>
      <c r="AP384" s="0" t="n">
        <v>0</v>
      </c>
      <c r="AY384" s="0" t="n">
        <v>0</v>
      </c>
      <c r="BD384" s="0" t="n">
        <v>47.696</v>
      </c>
      <c r="BF384" s="0" t="n">
        <f aca="false">IF(E384&lt;11,-3.6797*E384^2+48.115*E384-53.83,280.92*EXP(-0.2027*E384))</f>
        <v>95.5892</v>
      </c>
      <c r="BG384" s="1" t="n">
        <f aca="false">32.208*LN(F384)+21.438</f>
        <v>104.049888905121</v>
      </c>
      <c r="BH384" s="1" t="n">
        <f aca="false">IF(G384&lt;=2, -10*G384+100, 88.958*EXP(-0.0755*G384))</f>
        <v>86</v>
      </c>
      <c r="BI384" s="1" t="n">
        <f aca="false">IF(I384&lt;=100, 0.0053*(I384)^2-1.0332*I384+100.76, 122.82*EXP(-0.0092*I384))</f>
        <v>96.910372</v>
      </c>
      <c r="BJ384" s="0" t="n">
        <f aca="false">IF(P384&lt;=1000, -6.942*LN(P384)+107.59, -36.304*LN(P384)+310.72)</f>
        <v>24.7802975368637</v>
      </c>
      <c r="BK384" s="0" t="n">
        <f aca="false">BF384^0.04*BG384^0.22*BH384^0.51*BI384^0.06*BJ384^0.17</f>
        <v>73.4148715501811</v>
      </c>
      <c r="BL384" s="0" t="str">
        <f aca="false">IF(BK384&gt;=90, "Very Good", IF(BK384&gt;=80, "Good", IF(BK384&gt;=70, "Slightly Good", IF(BK384&gt;=60, "Average", IF(BK384&gt;=50, "Slightly Poor", IF(BK384&gt;=40, "Poor", "Very Poor"))))))</f>
        <v>Slightly Good</v>
      </c>
      <c r="BM384" s="2" t="n">
        <f aca="false">IF(P384&lt;=1000, -6.942*LN(P384)+107.59, IF(AND(P384&gt;1000, P384&lt;=5213),-36.304*LN(P384)+310.72, IF(P384&gt;5213, 10)))</f>
        <v>24.7802975368637</v>
      </c>
      <c r="BN384" s="2" t="n">
        <f aca="false">BF384^0.04*BG384^0.22*BH384^0.51*BI384^0.06*BM384^0.17</f>
        <v>73.4148715501811</v>
      </c>
      <c r="BO384" s="3" t="str">
        <f aca="false">IF(BN384&gt;=90, "Very Good", IF(BN384&gt;=80, "Good", IF(BN384&gt;=70, "Slightly Good", IF(BN384&gt;=60, "Average", IF(BN384&gt;=50, "Slightly Poor", IF(BN384&gt;=40, "Poor", "Very Poor"))))))</f>
        <v>Slightly Good</v>
      </c>
      <c r="BP384" s="2" t="n">
        <f aca="false">IF(AJ384&lt;=1000, -6.942*LN(AJ384)+107.59, IF(AND(AJ384&gt;1000, AJ384&lt;=5213),-36.304*LN(AJ384)+310.72, IF(AJ384&gt;5213, 10)))</f>
        <v>68.1345892551349</v>
      </c>
      <c r="BQ384" s="2" t="n">
        <f aca="false">BF384^0.04*BG384^0.22*BH384^0.51*BI384^0.06*BP384^0.17</f>
        <v>87.1883451191665</v>
      </c>
      <c r="BR384" s="0" t="str">
        <f aca="false">IF(BQ384&gt;=90, "Very Good", IF(BQ384&gt;=80, "Good", IF(BQ384&gt;=70, "Slightly Good", IF(BQ384&gt;=60, "Average", IF(BQ384&gt;=50, "Slightly Poor", IF(BQ384&gt;=40, "Poor", "Very Poor"))))))</f>
        <v>Good</v>
      </c>
      <c r="BT384" s="2" t="n">
        <f aca="false">9.81*LN(AH384)+30.6</f>
        <v>48.4988285550208</v>
      </c>
      <c r="BU384" s="0" t="str">
        <f aca="false">IF(BT384&lt;30, "Clean water", IF(AND(BT384&gt;=30, BT384&lt;40), "Hypolimia", IF(AND(BT384&gt;=40,BT384&lt;50), "Mesotrophic", IF(AND(BT384&gt;=50, BT384&lt;70), "Eutrophic", IF(BT384&gt;70,"Hypertrophic")))))</f>
        <v>Mesotrophic</v>
      </c>
      <c r="CM384" s="0" t="n">
        <f aca="false">IF(G384&gt;H384,1,0)</f>
        <v>0</v>
      </c>
      <c r="CO384" s="17" t="n">
        <f aca="false">14.652-0.41022*M384+0.007991*M384*M384-0.000077774*M384*M384*M384</f>
        <v>13.239643303578</v>
      </c>
      <c r="CP384" s="1" t="n">
        <f aca="false">F384/CO384*100</f>
        <v>98.1899564959334</v>
      </c>
    </row>
    <row r="385" customFormat="false" ht="12.5" hidden="false" customHeight="false" outlineLevel="0" collapsed="false">
      <c r="A385" s="0" t="n">
        <v>384</v>
      </c>
      <c r="B385" s="15" t="s">
        <v>81</v>
      </c>
      <c r="C385" s="16" t="s">
        <v>82</v>
      </c>
      <c r="D385" s="0" t="s">
        <v>153</v>
      </c>
      <c r="E385" s="0" t="n">
        <v>7.6</v>
      </c>
      <c r="F385" s="0" t="n">
        <v>13.7</v>
      </c>
      <c r="G385" s="0" t="n">
        <v>0.2</v>
      </c>
      <c r="H385" s="0" t="n">
        <v>2.7</v>
      </c>
      <c r="I385" s="0" t="n">
        <v>2.4</v>
      </c>
      <c r="J385" s="0" t="n">
        <v>4.038</v>
      </c>
      <c r="K385" s="0" t="n">
        <v>0.052</v>
      </c>
      <c r="L385" s="0" t="n">
        <v>2.1</v>
      </c>
      <c r="M385" s="0" t="n">
        <v>3.7</v>
      </c>
      <c r="N385" s="0" t="n">
        <v>0</v>
      </c>
      <c r="O385" s="0" t="n">
        <v>328</v>
      </c>
      <c r="P385" s="0" t="n">
        <v>13000</v>
      </c>
      <c r="AC385" s="0" t="n">
        <v>4.024</v>
      </c>
      <c r="AD385" s="0" t="n">
        <v>0.059</v>
      </c>
      <c r="AE385" s="0" t="n">
        <v>3.892</v>
      </c>
      <c r="AF385" s="0" t="n">
        <v>0.036</v>
      </c>
      <c r="AG385" s="0" t="n">
        <v>0.006</v>
      </c>
      <c r="AH385" s="0" t="n">
        <v>5</v>
      </c>
      <c r="AJ385" s="0" t="n">
        <v>480</v>
      </c>
      <c r="BF385" s="0" t="n">
        <f aca="false">IF(E385&lt;11,-3.6797*E385^2+48.115*E385-53.83,280.92*EXP(-0.2027*E385))</f>
        <v>99.304528</v>
      </c>
      <c r="BG385" s="1" t="n">
        <f aca="false">32.208*LN(F385)+21.438</f>
        <v>105.73908498392</v>
      </c>
      <c r="BH385" s="1" t="n">
        <f aca="false">IF(G385&lt;=2, -10*G385+100, 88.958*EXP(-0.0755*G385))</f>
        <v>98</v>
      </c>
      <c r="BI385" s="1" t="n">
        <f aca="false">IF(I385&lt;=100, 0.0053*(I385)^2-1.0332*I385+100.76, 122.82*EXP(-0.0092*I385))</f>
        <v>98.310848</v>
      </c>
      <c r="BJ385" s="0" t="n">
        <f aca="false">IF(P385&lt;=1000, -6.942*LN(P385)+107.59, -36.304*LN(P385)+310.72)</f>
        <v>-33.1770691214511</v>
      </c>
      <c r="BK385" s="0" t="e">
        <f aca="false">BF385^0.04*BG385^0.22*BH385^0.51*BI385^0.06*BJ385^0.17</f>
        <v>#NUM!</v>
      </c>
      <c r="BL385" s="0" t="e">
        <f aca="false">IF(BK385&gt;=90, "Very Good", IF(BK385&gt;=80, "Good", IF(BK385&gt;=70, "Slightly Good", IF(BK385&gt;=60, "Average", IF(BK385&gt;=50, "Slightly Poor", IF(BK385&gt;=40, "Poor", "Very Poor"))))))</f>
        <v>#NUM!</v>
      </c>
      <c r="BM385" s="2" t="n">
        <f aca="false">IF(P385&lt;=1000, -6.942*LN(P385)+107.59, IF(AND(P385&gt;1000, P385&lt;=5213),-36.304*LN(P385)+310.72, IF(P385&gt;5213, 10)))</f>
        <v>10</v>
      </c>
      <c r="BN385" s="2" t="n">
        <f aca="false">BF385^0.04*BG385^0.22*BH385^0.51*BI385^0.06*BM385^0.17</f>
        <v>67.6537645647077</v>
      </c>
      <c r="BO385" s="3" t="str">
        <f aca="false">IF(BN385&gt;=90, "Very Good", IF(BN385&gt;=80, "Good", IF(BN385&gt;=70, "Slightly Good", IF(BN385&gt;=60, "Average", IF(BN385&gt;=50, "Slightly Poor", IF(BN385&gt;=40, "Poor", "Very Poor"))))))</f>
        <v>Average</v>
      </c>
      <c r="BP385" s="2" t="n">
        <f aca="false">IF(AJ385&lt;=1000, -6.942*LN(AJ385)+107.59, IF(AND(AJ385&gt;1000, AJ385&lt;=5213),-36.304*LN(AJ385)+310.72, IF(AJ385&gt;5213, 10)))</f>
        <v>64.7315768667128</v>
      </c>
      <c r="BQ385" s="2" t="n">
        <f aca="false">BF385^0.04*BG385^0.22*BH385^0.51*BI385^0.06*BP385^0.17</f>
        <v>92.9355170421868</v>
      </c>
      <c r="BR385" s="0" t="str">
        <f aca="false">IF(BQ385&gt;=90, "Very Good", IF(BQ385&gt;=80, "Good", IF(BQ385&gt;=70, "Slightly Good", IF(BQ385&gt;=60, "Average", IF(BQ385&gt;=50, "Slightly Poor", IF(BQ385&gt;=40, "Poor", "Very Poor"))))))</f>
        <v>Very Good</v>
      </c>
      <c r="BT385" s="2" t="n">
        <f aca="false">9.81*LN(AH385)+30.6</f>
        <v>46.3885859209785</v>
      </c>
      <c r="BU385" s="0" t="str">
        <f aca="false">IF(BT385&lt;30, "Clean water", IF(AND(BT385&gt;=30, BT385&lt;40), "Hypolimia", IF(AND(BT385&gt;=40,BT385&lt;50), "Mesotrophic", IF(AND(BT385&gt;=50, BT385&lt;70), "Eutrophic", IF(BT385&gt;70,"Hypertrophic")))))</f>
        <v>Mesotrophic</v>
      </c>
      <c r="CM385" s="0" t="n">
        <f aca="false">IF(G385&gt;H385,1,0)</f>
        <v>0</v>
      </c>
      <c r="CO385" s="17" t="n">
        <f aca="false">14.652-0.41022*M385+0.007991*M385*M385-0.000077774*M385*M385*M385</f>
        <v>13.239643303578</v>
      </c>
      <c r="CP385" s="1" t="n">
        <f aca="false">F385/CO385*100</f>
        <v>103.477107999561</v>
      </c>
    </row>
    <row r="386" customFormat="false" ht="12.5" hidden="false" customHeight="false" outlineLevel="0" collapsed="false">
      <c r="A386" s="0" t="n">
        <v>385</v>
      </c>
      <c r="B386" s="15" t="s">
        <v>83</v>
      </c>
      <c r="C386" s="16" t="s">
        <v>84</v>
      </c>
      <c r="D386" s="0" t="s">
        <v>153</v>
      </c>
      <c r="E386" s="0" t="n">
        <v>7.1</v>
      </c>
      <c r="F386" s="0" t="n">
        <v>13.1</v>
      </c>
      <c r="G386" s="0" t="n">
        <v>1</v>
      </c>
      <c r="H386" s="0" t="n">
        <v>4.4</v>
      </c>
      <c r="I386" s="0" t="n">
        <v>1.6</v>
      </c>
      <c r="J386" s="0" t="n">
        <v>4.017</v>
      </c>
      <c r="K386" s="0" t="n">
        <v>0.032</v>
      </c>
      <c r="L386" s="0" t="n">
        <v>2</v>
      </c>
      <c r="M386" s="0" t="n">
        <v>3.4</v>
      </c>
      <c r="N386" s="0" t="n">
        <v>0</v>
      </c>
      <c r="O386" s="0" t="n">
        <v>306</v>
      </c>
      <c r="P386" s="0" t="n">
        <v>940</v>
      </c>
      <c r="AC386" s="0" t="n">
        <v>3.783</v>
      </c>
      <c r="AD386" s="0" t="n">
        <v>0.379</v>
      </c>
      <c r="AE386" s="0" t="n">
        <v>3.052</v>
      </c>
      <c r="AF386" s="0" t="n">
        <v>0.028</v>
      </c>
      <c r="AG386" s="0" t="n">
        <v>0.004</v>
      </c>
      <c r="AH386" s="0" t="n">
        <v>2.9</v>
      </c>
      <c r="AJ386" s="0" t="n">
        <v>200</v>
      </c>
      <c r="BF386" s="0" t="n">
        <f aca="false">IF(E386&lt;11,-3.6797*E386^2+48.115*E386-53.83,280.92*EXP(-0.2027*E386))</f>
        <v>102.292823</v>
      </c>
      <c r="BG386" s="1" t="n">
        <f aca="false">32.208*LN(F386)+21.438</f>
        <v>104.29669471051</v>
      </c>
      <c r="BH386" s="1" t="n">
        <f aca="false">IF(G386&lt;=2, -10*G386+100, 88.958*EXP(-0.0755*G386))</f>
        <v>90</v>
      </c>
      <c r="BI386" s="1" t="n">
        <f aca="false">IF(I386&lt;=100, 0.0053*(I386)^2-1.0332*I386+100.76, 122.82*EXP(-0.0092*I386))</f>
        <v>99.120448</v>
      </c>
      <c r="BJ386" s="0" t="n">
        <f aca="false">IF(P386&lt;=1000, -6.942*LN(P386)+107.59, -36.304*LN(P386)+310.72)</f>
        <v>60.065901905917</v>
      </c>
      <c r="BK386" s="0" t="n">
        <f aca="false">BF386^0.04*BG386^0.22*BH386^0.51*BI386^0.06*BJ386^0.17</f>
        <v>87.7432187989941</v>
      </c>
      <c r="BL386" s="0" t="str">
        <f aca="false">IF(BK386&gt;=90, "Very Good", IF(BK386&gt;=80, "Good", IF(BK386&gt;=70, "Slightly Good", IF(BK386&gt;=60, "Average", IF(BK386&gt;=50, "Slightly Poor", IF(BK386&gt;=40, "Poor", "Very Poor"))))))</f>
        <v>Good</v>
      </c>
      <c r="BM386" s="2" t="n">
        <f aca="false">IF(P386&lt;=1000, -6.942*LN(P386)+107.59, IF(AND(P386&gt;1000, P386&lt;=5213),-36.304*LN(P386)+310.72, IF(P386&gt;5213, 10)))</f>
        <v>60.065901905917</v>
      </c>
      <c r="BN386" s="2" t="n">
        <f aca="false">BF386^0.04*BG386^0.22*BH386^0.51*BI386^0.06*BM386^0.17</f>
        <v>87.7432187989941</v>
      </c>
      <c r="BO386" s="3" t="str">
        <f aca="false">IF(BN386&gt;=90, "Very Good", IF(BN386&gt;=80, "Good", IF(BN386&gt;=70, "Slightly Good", IF(BN386&gt;=60, "Average", IF(BN386&gt;=50, "Slightly Poor", IF(BN386&gt;=40, "Poor", "Very Poor"))))))</f>
        <v>Good</v>
      </c>
      <c r="BP386" s="2" t="n">
        <f aca="false">IF(AJ386&lt;=1000, -6.942*LN(AJ386)+107.59, IF(AND(AJ386&gt;1000, AJ386&lt;=5213),-36.304*LN(AJ386)+310.72, IF(AJ386&gt;5213, 10)))</f>
        <v>70.8090808414235</v>
      </c>
      <c r="BQ386" s="2" t="n">
        <f aca="false">BF386^0.04*BG386^0.22*BH386^0.51*BI386^0.06*BP386^0.17</f>
        <v>90.2322785650418</v>
      </c>
      <c r="BR386" s="0" t="str">
        <f aca="false">IF(BQ386&gt;=90, "Very Good", IF(BQ386&gt;=80, "Good", IF(BQ386&gt;=70, "Slightly Good", IF(BQ386&gt;=60, "Average", IF(BQ386&gt;=50, "Slightly Poor", IF(BQ386&gt;=40, "Poor", "Very Poor"))))))</f>
        <v>Very Good</v>
      </c>
      <c r="BT386" s="2" t="n">
        <f aca="false">9.81*LN(AH386)+30.6</f>
        <v>41.0448123298957</v>
      </c>
      <c r="BU386" s="0" t="str">
        <f aca="false">IF(BT386&lt;30, "Clean water", IF(AND(BT386&gt;=30, BT386&lt;40), "Hypolimia", IF(AND(BT386&gt;=40,BT386&lt;50), "Mesotrophic", IF(AND(BT386&gt;=50, BT386&lt;70), "Eutrophic", IF(BT386&gt;70,"Hypertrophic")))))</f>
        <v>Mesotrophic</v>
      </c>
      <c r="CM386" s="0" t="n">
        <f aca="false">IF(G386&gt;H386,1,0)</f>
        <v>0</v>
      </c>
      <c r="CO386" s="17" t="n">
        <f aca="false">14.652-0.41022*M386+0.007991*M386*M386-0.000077774*M386*M386*M386</f>
        <v>13.346571130704</v>
      </c>
      <c r="CP386" s="1" t="n">
        <f aca="false">F386/CO386*100</f>
        <v>98.15255073165</v>
      </c>
    </row>
    <row r="387" customFormat="false" ht="12.5" hidden="false" customHeight="false" outlineLevel="0" collapsed="false">
      <c r="A387" s="0" t="n">
        <v>386</v>
      </c>
      <c r="B387" s="15" t="s">
        <v>133</v>
      </c>
      <c r="C387" s="16" t="s">
        <v>134</v>
      </c>
      <c r="D387" s="0" t="s">
        <v>153</v>
      </c>
      <c r="E387" s="0" t="n">
        <v>8.8</v>
      </c>
      <c r="F387" s="0" t="n">
        <v>14.7</v>
      </c>
      <c r="G387" s="0" t="n">
        <v>1.8</v>
      </c>
      <c r="H387" s="0" t="n">
        <v>3.9</v>
      </c>
      <c r="I387" s="0" t="n">
        <v>13.4</v>
      </c>
      <c r="J387" s="0" t="n">
        <v>8.082</v>
      </c>
      <c r="K387" s="0" t="n">
        <v>0.223</v>
      </c>
      <c r="L387" s="0" t="n">
        <v>2</v>
      </c>
      <c r="M387" s="0" t="n">
        <v>4.2</v>
      </c>
      <c r="O387" s="0" t="n">
        <v>3337</v>
      </c>
      <c r="BD387" s="0" t="n">
        <v>0.076</v>
      </c>
      <c r="BF387" s="0" t="n">
        <f aca="false">IF(E387&lt;11,-3.6797*E387^2+48.115*E387-53.83,280.92*EXP(-0.2027*E387))</f>
        <v>84.626032</v>
      </c>
      <c r="BG387" s="1" t="n">
        <f aca="false">32.208*LN(F387)+21.438</f>
        <v>108.008192079817</v>
      </c>
      <c r="BH387" s="1" t="n">
        <f aca="false">IF(G387&lt;=2, -10*G387+100, 88.958*EXP(-0.0755*G387))</f>
        <v>82</v>
      </c>
      <c r="BI387" s="1" t="n">
        <f aca="false">IF(I387&lt;=100, 0.0053*(I387)^2-1.0332*I387+100.76, 122.82*EXP(-0.0092*I387))</f>
        <v>87.866788</v>
      </c>
      <c r="BJ387" s="0" t="e">
        <f aca="false">IF(P387&lt;=1000, -6.942*LN(P387)+107.59, -36.304*LN(P387)+310.72)</f>
        <v>#VALUE!</v>
      </c>
      <c r="BK387" s="0" t="e">
        <f aca="false">BF387^0.04*BG387^0.22*BH387^0.51*BI387^0.06*BJ387^0.17</f>
        <v>#VALUE!</v>
      </c>
      <c r="BL387" s="0" t="e">
        <f aca="false">IF(BK387&gt;=90, "Very Good", IF(BK387&gt;=80, "Good", IF(BK387&gt;=70, "Slightly Good", IF(BK387&gt;=60, "Average", IF(BK387&gt;=50, "Slightly Poor", IF(BK387&gt;=40, "Poor", "Very Poor"))))))</f>
        <v>#VALUE!</v>
      </c>
      <c r="BM387" s="2" t="e">
        <f aca="false">IF(P387&lt;=1000, -6.942*LN(P387)+107.59, IF(AND(P387&gt;1000, P387&lt;=5213),-36.304*LN(P387)+310.72, IF(P387&gt;5213, 10)))</f>
        <v>#VALUE!</v>
      </c>
      <c r="BN387" s="2" t="e">
        <f aca="false">BF387^0.04*BG387^0.22*BH387^0.51*BI387^0.06*BM387^0.17</f>
        <v>#VALUE!</v>
      </c>
      <c r="BO387" s="3" t="e">
        <f aca="false">IF(BN387&gt;=90, "Very Good", IF(BN387&gt;=80, "Good", IF(BN387&gt;=70, "Slightly Good", IF(BN387&gt;=60, "Average", IF(BN387&gt;=50, "Slightly Poor", IF(BN387&gt;=40, "Poor", "Very Poor"))))))</f>
        <v>#VALUE!</v>
      </c>
      <c r="BP387" s="2" t="e">
        <f aca="false">IF(AJ387&lt;=1000, -6.942*LN(AJ387)+107.59, IF(AND(AJ387&gt;1000, AJ387&lt;=5213),-36.304*LN(AJ387)+310.72, IF(AJ387&gt;5213, 10)))</f>
        <v>#VALUE!</v>
      </c>
      <c r="BQ387" s="2" t="e">
        <f aca="false">BF387^0.04*BG387^0.22*BH387^0.51*BI387^0.06*BP387^0.17</f>
        <v>#VALUE!</v>
      </c>
      <c r="BR387" s="0" t="e">
        <f aca="false">IF(BQ387&gt;=90, "Very Good", IF(BQ387&gt;=80, "Good", IF(BQ387&gt;=70, "Slightly Good", IF(BQ387&gt;=60, "Average", IF(BQ387&gt;=50, "Slightly Poor", IF(BQ387&gt;=40, "Poor", "Very Poor"))))))</f>
        <v>#VALUE!</v>
      </c>
      <c r="BT387" s="2" t="e">
        <f aca="false">9.81*LN(AH387)+30.6</f>
        <v>#VALUE!</v>
      </c>
      <c r="BU387" s="0" t="e">
        <f aca="false">IF(BT387&lt;30, "Clean water", IF(AND(BT387&gt;=30, BT387&lt;40), "Hypolimia", IF(AND(BT387&gt;=40,BT387&lt;50), "Mesotrophic", IF(AND(BT387&gt;=50, BT387&lt;70), "Eutrophic", IF(BT387&gt;70,"Hypertrophic")))))</f>
        <v>#VALUE!</v>
      </c>
      <c r="CM387" s="0" t="n">
        <f aca="false">IF(G387&gt;H387,1,0)</f>
        <v>0</v>
      </c>
      <c r="CO387" s="17" t="n">
        <f aca="false">14.652-0.41022*M387+0.007991*M387*M387-0.000077774*M387*M387*M387</f>
        <v>13.064275119888</v>
      </c>
      <c r="CP387" s="1" t="n">
        <f aca="false">F387/CO387*100</f>
        <v>112.520594254953</v>
      </c>
    </row>
    <row r="388" customFormat="false" ht="12.5" hidden="false" customHeight="false" outlineLevel="0" collapsed="false">
      <c r="A388" s="0" t="n">
        <v>387</v>
      </c>
      <c r="B388" s="15" t="s">
        <v>85</v>
      </c>
      <c r="C388" s="16" t="s">
        <v>86</v>
      </c>
      <c r="D388" s="0" t="s">
        <v>153</v>
      </c>
      <c r="E388" s="0" t="n">
        <v>7.3</v>
      </c>
      <c r="F388" s="0" t="n">
        <v>9.7</v>
      </c>
      <c r="G388" s="0" t="n">
        <v>4.6</v>
      </c>
      <c r="H388" s="0" t="n">
        <v>5.8</v>
      </c>
      <c r="I388" s="0" t="n">
        <v>6.2</v>
      </c>
      <c r="J388" s="0" t="n">
        <v>9.986</v>
      </c>
      <c r="K388" s="0" t="n">
        <v>0.134</v>
      </c>
      <c r="L388" s="0" t="n">
        <v>4.2</v>
      </c>
      <c r="M388" s="0" t="n">
        <v>6.1</v>
      </c>
      <c r="N388" s="0" t="n">
        <v>0</v>
      </c>
      <c r="O388" s="0" t="n">
        <v>617</v>
      </c>
      <c r="P388" s="0" t="n">
        <v>90000</v>
      </c>
      <c r="AC388" s="0" t="n">
        <v>9.876</v>
      </c>
      <c r="AD388" s="0" t="n">
        <v>4.052</v>
      </c>
      <c r="AE388" s="0" t="n">
        <v>5.582</v>
      </c>
      <c r="AF388" s="0" t="n">
        <v>0.104</v>
      </c>
      <c r="AG388" s="0" t="n">
        <v>0.081</v>
      </c>
      <c r="AH388" s="0" t="n">
        <v>10.1</v>
      </c>
      <c r="AJ388" s="0" t="n">
        <v>16000</v>
      </c>
      <c r="BF388" s="0" t="n">
        <f aca="false">IF(E388&lt;11,-3.6797*E388^2+48.115*E388-53.83,280.92*EXP(-0.2027*E388))</f>
        <v>101.318287</v>
      </c>
      <c r="BG388" s="1" t="n">
        <f aca="false">32.208*LN(F388)+21.438</f>
        <v>94.6186305204847</v>
      </c>
      <c r="BH388" s="1" t="n">
        <f aca="false">IF(G388&lt;=2, -10*G388+100, 88.958*EXP(-0.0755*G388))</f>
        <v>62.8571284237721</v>
      </c>
      <c r="BI388" s="1" t="n">
        <f aca="false">IF(I388&lt;=100, 0.0053*(I388)^2-1.0332*I388+100.76, 122.82*EXP(-0.0092*I388))</f>
        <v>94.557892</v>
      </c>
      <c r="BJ388" s="0" t="n">
        <f aca="false">IF(P388&lt;=1000, -6.942*LN(P388)+107.59, -36.304*LN(P388)+310.72)</f>
        <v>-103.420237919837</v>
      </c>
      <c r="BK388" s="0" t="e">
        <f aca="false">BF388^0.04*BG388^0.22*BH388^0.51*BI388^0.06*BJ388^0.17</f>
        <v>#NUM!</v>
      </c>
      <c r="BL388" s="0" t="e">
        <f aca="false">IF(BK388&gt;=90, "Very Good", IF(BK388&gt;=80, "Good", IF(BK388&gt;=70, "Slightly Good", IF(BK388&gt;=60, "Average", IF(BK388&gt;=50, "Slightly Poor", IF(BK388&gt;=40, "Poor", "Very Poor"))))))</f>
        <v>#NUM!</v>
      </c>
      <c r="BM388" s="2" t="n">
        <f aca="false">IF(P388&lt;=1000, -6.942*LN(P388)+107.59, IF(AND(P388&gt;1000, P388&lt;=5213),-36.304*LN(P388)+310.72, IF(P388&gt;5213, 10)))</f>
        <v>10</v>
      </c>
      <c r="BN388" s="2" t="n">
        <f aca="false">BF388^0.04*BG388^0.22*BH388^0.51*BI388^0.06*BM388^0.17</f>
        <v>52.5587537571945</v>
      </c>
      <c r="BO388" s="3" t="str">
        <f aca="false">IF(BN388&gt;=90, "Very Good", IF(BN388&gt;=80, "Good", IF(BN388&gt;=70, "Slightly Good", IF(BN388&gt;=60, "Average", IF(BN388&gt;=50, "Slightly Poor", IF(BN388&gt;=40, "Poor", "Very Poor"))))))</f>
        <v>Slightly Poor</v>
      </c>
      <c r="BP388" s="2" t="n">
        <f aca="false">IF(AJ388&lt;=1000, -6.942*LN(AJ388)+107.59, IF(AND(AJ388&gt;1000, AJ388&lt;=5213),-36.304*LN(AJ388)+310.72, IF(AJ388&gt;5213, 10)))</f>
        <v>10</v>
      </c>
      <c r="BQ388" s="2" t="n">
        <f aca="false">BF388^0.04*BG388^0.22*BH388^0.51*BI388^0.06*BP388^0.17</f>
        <v>52.5587537571945</v>
      </c>
      <c r="BR388" s="0" t="str">
        <f aca="false">IF(BQ388&gt;=90, "Very Good", IF(BQ388&gt;=80, "Good", IF(BQ388&gt;=70, "Slightly Good", IF(BQ388&gt;=60, "Average", IF(BQ388&gt;=50, "Slightly Poor", IF(BQ388&gt;=40, "Poor", "Very Poor"))))))</f>
        <v>Slightly Poor</v>
      </c>
      <c r="BT388" s="2" t="n">
        <f aca="false">9.81*LN(AH388)+30.6</f>
        <v>53.2859725079412</v>
      </c>
      <c r="BU388" s="0" t="str">
        <f aca="false">IF(BT388&lt;30, "Clean water", IF(AND(BT388&gt;=30, BT388&lt;40), "Hypolimia", IF(AND(BT388&gt;=40,BT388&lt;50), "Mesotrophic", IF(AND(BT388&gt;=50, BT388&lt;70), "Eutrophic", IF(BT388&gt;70,"Hypertrophic")))))</f>
        <v>Eutrophic</v>
      </c>
      <c r="CM388" s="0" t="n">
        <f aca="false">IF(G388&gt;H388,1,0)</f>
        <v>0</v>
      </c>
      <c r="CO388" s="17" t="n">
        <f aca="false">14.652-0.41022*M388+0.007991*M388*M388-0.000077774*M388*M388*M388</f>
        <v>12.429349889706</v>
      </c>
      <c r="CP388" s="1" t="n">
        <f aca="false">F388/CO388*100</f>
        <v>78.041088923191</v>
      </c>
    </row>
    <row r="389" customFormat="false" ht="12.5" hidden="false" customHeight="false" outlineLevel="0" collapsed="false">
      <c r="A389" s="0" t="n">
        <v>388</v>
      </c>
      <c r="B389" s="15" t="s">
        <v>135</v>
      </c>
      <c r="C389" s="16" t="s">
        <v>136</v>
      </c>
      <c r="D389" s="0" t="s">
        <v>153</v>
      </c>
      <c r="E389" s="0" t="n">
        <v>7.9</v>
      </c>
      <c r="F389" s="0" t="n">
        <v>9.3</v>
      </c>
      <c r="G389" s="0" t="n">
        <v>3.4</v>
      </c>
      <c r="H389" s="0" t="n">
        <v>7.7</v>
      </c>
      <c r="I389" s="0" t="n">
        <v>4.9</v>
      </c>
      <c r="J389" s="0" t="n">
        <v>10.891</v>
      </c>
      <c r="K389" s="0" t="n">
        <v>0.113</v>
      </c>
      <c r="L389" s="0" t="n">
        <v>7.2</v>
      </c>
      <c r="M389" s="0" t="n">
        <v>3.9</v>
      </c>
      <c r="O389" s="0" t="n">
        <v>648</v>
      </c>
      <c r="BD389" s="0" t="n">
        <v>0.391</v>
      </c>
      <c r="BF389" s="0" t="n">
        <f aca="false">IF(E389&lt;11,-3.6797*E389^2+48.115*E389-53.83,280.92*EXP(-0.2027*E389))</f>
        <v>96.6284230000001</v>
      </c>
      <c r="BG389" s="1" t="n">
        <f aca="false">32.208*LN(F389)+21.438</f>
        <v>93.2623038003278</v>
      </c>
      <c r="BH389" s="1" t="n">
        <f aca="false">IF(G389&lt;=2, -10*G389+100, 88.958*EXP(-0.0755*G389))</f>
        <v>68.8179318432025</v>
      </c>
      <c r="BI389" s="1" t="n">
        <f aca="false">IF(I389&lt;=100, 0.0053*(I389)^2-1.0332*I389+100.76, 122.82*EXP(-0.0092*I389))</f>
        <v>95.824573</v>
      </c>
      <c r="BJ389" s="0" t="e">
        <f aca="false">IF(P389&lt;=1000, -6.942*LN(P389)+107.59, -36.304*LN(P389)+310.72)</f>
        <v>#VALUE!</v>
      </c>
      <c r="BK389" s="0" t="e">
        <f aca="false">BF389^0.04*BG389^0.22*BH389^0.51*BI389^0.06*BJ389^0.17</f>
        <v>#VALUE!</v>
      </c>
      <c r="BL389" s="0" t="e">
        <f aca="false">IF(BK389&gt;=90, "Very Good", IF(BK389&gt;=80, "Good", IF(BK389&gt;=70, "Slightly Good", IF(BK389&gt;=60, "Average", IF(BK389&gt;=50, "Slightly Poor", IF(BK389&gt;=40, "Poor", "Very Poor"))))))</f>
        <v>#VALUE!</v>
      </c>
      <c r="BM389" s="2" t="e">
        <f aca="false">IF(P389&lt;=1000, -6.942*LN(P389)+107.59, IF(AND(P389&gt;1000, P389&lt;=5213),-36.304*LN(P389)+310.72, IF(P389&gt;5213, 10)))</f>
        <v>#VALUE!</v>
      </c>
      <c r="BN389" s="2" t="e">
        <f aca="false">BF389^0.04*BG389^0.22*BH389^0.51*BI389^0.06*BM389^0.17</f>
        <v>#VALUE!</v>
      </c>
      <c r="BO389" s="3" t="e">
        <f aca="false">IF(BN389&gt;=90, "Very Good", IF(BN389&gt;=80, "Good", IF(BN389&gt;=70, "Slightly Good", IF(BN389&gt;=60, "Average", IF(BN389&gt;=50, "Slightly Poor", IF(BN389&gt;=40, "Poor", "Very Poor"))))))</f>
        <v>#VALUE!</v>
      </c>
      <c r="BP389" s="2" t="e">
        <f aca="false">IF(AJ389&lt;=1000, -6.942*LN(AJ389)+107.59, IF(AND(AJ389&gt;1000, AJ389&lt;=5213),-36.304*LN(AJ389)+310.72, IF(AJ389&gt;5213, 10)))</f>
        <v>#VALUE!</v>
      </c>
      <c r="BQ389" s="2" t="e">
        <f aca="false">BF389^0.04*BG389^0.22*BH389^0.51*BI389^0.06*BP389^0.17</f>
        <v>#VALUE!</v>
      </c>
      <c r="BR389" s="0" t="e">
        <f aca="false">IF(BQ389&gt;=90, "Very Good", IF(BQ389&gt;=80, "Good", IF(BQ389&gt;=70, "Slightly Good", IF(BQ389&gt;=60, "Average", IF(BQ389&gt;=50, "Slightly Poor", IF(BQ389&gt;=40, "Poor", "Very Poor"))))))</f>
        <v>#VALUE!</v>
      </c>
      <c r="BT389" s="2" t="e">
        <f aca="false">9.81*LN(AH389)+30.6</f>
        <v>#VALUE!</v>
      </c>
      <c r="BU389" s="0" t="e">
        <f aca="false">IF(BT389&lt;30, "Clean water", IF(AND(BT389&gt;=30, BT389&lt;40), "Hypolimia", IF(AND(BT389&gt;=40,BT389&lt;50), "Mesotrophic", IF(AND(BT389&gt;=50, BT389&lt;70), "Eutrophic", IF(BT389&gt;70,"Hypertrophic")))))</f>
        <v>#VALUE!</v>
      </c>
      <c r="CM389" s="0" t="n">
        <f aca="false">IF(G389&gt;H389,1,0)</f>
        <v>0</v>
      </c>
      <c r="CO389" s="17" t="n">
        <f aca="false">14.652-0.41022*M389+0.007991*M389*M389-0.000077774*M389*M389*M389</f>
        <v>13.169071634094</v>
      </c>
      <c r="CP389" s="1" t="n">
        <f aca="false">F389/CO389*100</f>
        <v>70.6200122408235</v>
      </c>
    </row>
    <row r="390" customFormat="false" ht="12.5" hidden="false" customHeight="false" outlineLevel="0" collapsed="false">
      <c r="A390" s="0" t="n">
        <v>389</v>
      </c>
      <c r="B390" s="15" t="s">
        <v>87</v>
      </c>
      <c r="C390" s="16" t="s">
        <v>88</v>
      </c>
      <c r="D390" s="0" t="s">
        <v>153</v>
      </c>
      <c r="E390" s="0" t="n">
        <v>7.6</v>
      </c>
      <c r="F390" s="0" t="n">
        <v>12.9</v>
      </c>
      <c r="G390" s="0" t="n">
        <v>1.3</v>
      </c>
      <c r="H390" s="0" t="n">
        <v>4.6</v>
      </c>
      <c r="I390" s="0" t="n">
        <v>2</v>
      </c>
      <c r="J390" s="0" t="n">
        <v>4.442</v>
      </c>
      <c r="K390" s="0" t="n">
        <v>0.032</v>
      </c>
      <c r="L390" s="0" t="n">
        <v>1.5</v>
      </c>
      <c r="M390" s="0" t="n">
        <v>3.9</v>
      </c>
      <c r="N390" s="0" t="n">
        <v>0</v>
      </c>
      <c r="O390" s="0" t="n">
        <v>324</v>
      </c>
      <c r="P390" s="0" t="n">
        <v>1800</v>
      </c>
      <c r="AC390" s="0" t="n">
        <v>4.205</v>
      </c>
      <c r="AD390" s="0" t="n">
        <v>0.413</v>
      </c>
      <c r="AE390" s="0" t="n">
        <v>3.406</v>
      </c>
      <c r="AF390" s="0" t="n">
        <v>0.031</v>
      </c>
      <c r="AG390" s="0" t="n">
        <v>0.005</v>
      </c>
      <c r="AH390" s="0" t="n">
        <v>3.5</v>
      </c>
      <c r="AJ390" s="0" t="n">
        <v>340</v>
      </c>
      <c r="BF390" s="0" t="n">
        <f aca="false">IF(E390&lt;11,-3.6797*E390^2+48.115*E390-53.83,280.92*EXP(-0.2027*E390))</f>
        <v>99.304528</v>
      </c>
      <c r="BG390" s="1" t="n">
        <f aca="false">32.208*LN(F390)+21.438</f>
        <v>103.801177244529</v>
      </c>
      <c r="BH390" s="1" t="n">
        <f aca="false">IF(G390&lt;=2, -10*G390+100, 88.958*EXP(-0.0755*G390))</f>
        <v>87</v>
      </c>
      <c r="BI390" s="1" t="n">
        <f aca="false">IF(I390&lt;=100, 0.0053*(I390)^2-1.0332*I390+100.76, 122.82*EXP(-0.0092*I390))</f>
        <v>98.7148</v>
      </c>
      <c r="BJ390" s="0" t="n">
        <f aca="false">IF(P390&lt;=1000, -6.942*LN(P390)+107.59, -36.304*LN(P390)+310.72)</f>
        <v>38.601845269226</v>
      </c>
      <c r="BK390" s="0" t="n">
        <f aca="false">BF390^0.04*BG390^0.22*BH390^0.51*BI390^0.06*BJ390^0.17</f>
        <v>79.7966004494104</v>
      </c>
      <c r="BL390" s="0" t="str">
        <f aca="false">IF(BK390&gt;=90, "Very Good", IF(BK390&gt;=80, "Good", IF(BK390&gt;=70, "Slightly Good", IF(BK390&gt;=60, "Average", IF(BK390&gt;=50, "Slightly Poor", IF(BK390&gt;=40, "Poor", "Very Poor"))))))</f>
        <v>Slightly Good</v>
      </c>
      <c r="BM390" s="2" t="n">
        <f aca="false">IF(P390&lt;=1000, -6.942*LN(P390)+107.59, IF(AND(P390&gt;1000, P390&lt;=5213),-36.304*LN(P390)+310.72, IF(P390&gt;5213, 10)))</f>
        <v>38.601845269226</v>
      </c>
      <c r="BN390" s="2" t="n">
        <f aca="false">BF390^0.04*BG390^0.22*BH390^0.51*BI390^0.06*BM390^0.17</f>
        <v>79.7966004494104</v>
      </c>
      <c r="BO390" s="3" t="str">
        <f aca="false">IF(BN390&gt;=90, "Very Good", IF(BN390&gt;=80, "Good", IF(BN390&gt;=70, "Slightly Good", IF(BN390&gt;=60, "Average", IF(BN390&gt;=50, "Slightly Poor", IF(BN390&gt;=40, "Poor", "Very Poor"))))))</f>
        <v>Slightly Good</v>
      </c>
      <c r="BP390" s="2" t="n">
        <f aca="false">IF(AJ390&lt;=1000, -6.942*LN(AJ390)+107.59, IF(AND(AJ390&gt;1000, AJ390&lt;=5213),-36.304*LN(AJ390)+310.72, IF(AJ390&gt;5213, 10)))</f>
        <v>67.1254595225499</v>
      </c>
      <c r="BQ390" s="2" t="n">
        <f aca="false">BF390^0.04*BG390^0.22*BH390^0.51*BI390^0.06*BP390^0.17</f>
        <v>87.6661339419176</v>
      </c>
      <c r="BR390" s="0" t="str">
        <f aca="false">IF(BQ390&gt;=90, "Very Good", IF(BQ390&gt;=80, "Good", IF(BQ390&gt;=70, "Slightly Good", IF(BQ390&gt;=60, "Average", IF(BQ390&gt;=50, "Slightly Poor", IF(BQ390&gt;=40, "Poor", "Very Poor"))))))</f>
        <v>Good</v>
      </c>
      <c r="BT390" s="2" t="n">
        <f aca="false">9.81*LN(AH390)+30.6</f>
        <v>42.8896047209396</v>
      </c>
      <c r="BU390" s="0" t="str">
        <f aca="false">IF(BT390&lt;30, "Clean water", IF(AND(BT390&gt;=30, BT390&lt;40), "Hypolimia", IF(AND(BT390&gt;=40,BT390&lt;50), "Mesotrophic", IF(AND(BT390&gt;=50, BT390&lt;70), "Eutrophic", IF(BT390&gt;70,"Hypertrophic")))))</f>
        <v>Mesotrophic</v>
      </c>
      <c r="CM390" s="0" t="n">
        <f aca="false">IF(G390&gt;H390,1,0)</f>
        <v>0</v>
      </c>
      <c r="CO390" s="17" t="n">
        <f aca="false">14.652-0.41022*M390+0.007991*M390*M390-0.000077774*M390*M390*M390</f>
        <v>13.169071634094</v>
      </c>
      <c r="CP390" s="1" t="n">
        <f aca="false">F390/CO390*100</f>
        <v>97.9567911727552</v>
      </c>
    </row>
    <row r="391" customFormat="false" ht="12.5" hidden="false" customHeight="false" outlineLevel="0" collapsed="false">
      <c r="A391" s="0" t="n">
        <v>390</v>
      </c>
      <c r="B391" s="15" t="s">
        <v>89</v>
      </c>
      <c r="C391" s="16" t="s">
        <v>90</v>
      </c>
      <c r="D391" s="0" t="s">
        <v>153</v>
      </c>
      <c r="E391" s="0" t="n">
        <v>7.8</v>
      </c>
      <c r="F391" s="0" t="n">
        <v>11</v>
      </c>
      <c r="G391" s="0" t="n">
        <v>0.7</v>
      </c>
      <c r="H391" s="0" t="n">
        <v>2.8</v>
      </c>
      <c r="I391" s="0" t="n">
        <v>5.5</v>
      </c>
      <c r="J391" s="0" t="n">
        <v>2.768</v>
      </c>
      <c r="K391" s="0" t="n">
        <v>0.056</v>
      </c>
      <c r="L391" s="0" t="n">
        <v>2.1</v>
      </c>
      <c r="M391" s="0" t="n">
        <v>3.6</v>
      </c>
      <c r="N391" s="0" t="n">
        <v>0</v>
      </c>
      <c r="O391" s="0" t="n">
        <v>327</v>
      </c>
      <c r="P391" s="0" t="n">
        <v>17000</v>
      </c>
      <c r="AC391" s="0" t="n">
        <v>2.697</v>
      </c>
      <c r="AD391" s="0" t="n">
        <v>0.214</v>
      </c>
      <c r="AE391" s="0" t="n">
        <v>2.325</v>
      </c>
      <c r="AF391" s="0" t="n">
        <v>0.048</v>
      </c>
      <c r="AG391" s="0" t="n">
        <v>0.014</v>
      </c>
      <c r="AH391" s="0" t="n">
        <v>4.9</v>
      </c>
      <c r="AJ391" s="0" t="n">
        <v>700</v>
      </c>
      <c r="BF391" s="0" t="n">
        <f aca="false">IF(E391&lt;11,-3.6797*E391^2+48.115*E391-53.83,280.92*EXP(-0.2027*E391))</f>
        <v>97.5940520000001</v>
      </c>
      <c r="BG391" s="1" t="n">
        <f aca="false">32.208*LN(F391)+21.438</f>
        <v>98.6694109462899</v>
      </c>
      <c r="BH391" s="1" t="n">
        <f aca="false">IF(G391&lt;=2, -10*G391+100, 88.958*EXP(-0.0755*G391))</f>
        <v>93</v>
      </c>
      <c r="BI391" s="1" t="n">
        <f aca="false">IF(I391&lt;=100, 0.0053*(I391)^2-1.0332*I391+100.76, 122.82*EXP(-0.0092*I391))</f>
        <v>95.237725</v>
      </c>
      <c r="BJ391" s="0" t="n">
        <f aca="false">IF(P391&lt;=1000, -6.942*LN(P391)+107.59, -36.304*LN(P391)+310.72)</f>
        <v>-42.9161248907844</v>
      </c>
      <c r="BK391" s="0" t="e">
        <f aca="false">BF391^0.04*BG391^0.22*BH391^0.51*BI391^0.06*BJ391^0.17</f>
        <v>#NUM!</v>
      </c>
      <c r="BL391" s="0" t="e">
        <f aca="false">IF(BK391&gt;=90, "Very Good", IF(BK391&gt;=80, "Good", IF(BK391&gt;=70, "Slightly Good", IF(BK391&gt;=60, "Average", IF(BK391&gt;=50, "Slightly Poor", IF(BK391&gt;=40, "Poor", "Very Poor"))))))</f>
        <v>#NUM!</v>
      </c>
      <c r="BM391" s="2" t="n">
        <f aca="false">IF(P391&lt;=1000, -6.942*LN(P391)+107.59, IF(AND(P391&gt;1000, P391&lt;=5213),-36.304*LN(P391)+310.72, IF(P391&gt;5213, 10)))</f>
        <v>10</v>
      </c>
      <c r="BN391" s="2" t="n">
        <f aca="false">BF391^0.04*BG391^0.22*BH391^0.51*BI391^0.06*BM391^0.17</f>
        <v>64.707099997376</v>
      </c>
      <c r="BO391" s="3" t="str">
        <f aca="false">IF(BN391&gt;=90, "Very Good", IF(BN391&gt;=80, "Good", IF(BN391&gt;=70, "Slightly Good", IF(BN391&gt;=60, "Average", IF(BN391&gt;=50, "Slightly Poor", IF(BN391&gt;=40, "Poor", "Very Poor"))))))</f>
        <v>Average</v>
      </c>
      <c r="BP391" s="2" t="n">
        <f aca="false">IF(AJ391&lt;=1000, -6.942*LN(AJ391)+107.59, IF(AND(AJ391&gt;1000, AJ391&lt;=5213),-36.304*LN(AJ391)+310.72, IF(AJ391&gt;5213, 10)))</f>
        <v>62.1124003141287</v>
      </c>
      <c r="BQ391" s="2" t="n">
        <f aca="false">BF391^0.04*BG391^0.22*BH391^0.51*BI391^0.06*BP391^0.17</f>
        <v>88.2657568477876</v>
      </c>
      <c r="BR391" s="0" t="str">
        <f aca="false">IF(BQ391&gt;=90, "Very Good", IF(BQ391&gt;=80, "Good", IF(BQ391&gt;=70, "Slightly Good", IF(BQ391&gt;=60, "Average", IF(BQ391&gt;=50, "Slightly Poor", IF(BQ391&gt;=40, "Poor", "Very Poor"))))))</f>
        <v>Good</v>
      </c>
      <c r="BT391" s="2" t="n">
        <f aca="false">9.81*LN(AH391)+30.6</f>
        <v>46.1903973621937</v>
      </c>
      <c r="BU391" s="0" t="str">
        <f aca="false">IF(BT391&lt;30, "Clean water", IF(AND(BT391&gt;=30, BT391&lt;40), "Hypolimia", IF(AND(BT391&gt;=40,BT391&lt;50), "Mesotrophic", IF(AND(BT391&gt;=50, BT391&lt;70), "Eutrophic", IF(BT391&gt;70,"Hypertrophic")))))</f>
        <v>Mesotrophic</v>
      </c>
      <c r="CM391" s="0" t="n">
        <f aca="false">IF(G391&gt;H391,1,0)</f>
        <v>0</v>
      </c>
      <c r="CO391" s="17" t="n">
        <f aca="false">14.652-0.41022*M391+0.007991*M391*M391-0.000077774*M391*M391*M391</f>
        <v>13.275142736256</v>
      </c>
      <c r="CP391" s="1" t="n">
        <f aca="false">F391/CO391*100</f>
        <v>82.8616325906439</v>
      </c>
    </row>
    <row r="392" customFormat="false" ht="12.5" hidden="false" customHeight="false" outlineLevel="0" collapsed="false">
      <c r="A392" s="0" t="n">
        <v>391</v>
      </c>
      <c r="B392" s="15" t="s">
        <v>91</v>
      </c>
      <c r="C392" s="16" t="s">
        <v>92</v>
      </c>
      <c r="D392" s="0" t="s">
        <v>153</v>
      </c>
      <c r="E392" s="0" t="n">
        <v>7.4</v>
      </c>
      <c r="F392" s="0" t="n">
        <v>14</v>
      </c>
      <c r="G392" s="0" t="n">
        <v>0.4</v>
      </c>
      <c r="H392" s="0" t="n">
        <v>1.6</v>
      </c>
      <c r="I392" s="0" t="n">
        <v>2</v>
      </c>
      <c r="J392" s="0" t="n">
        <v>5.648</v>
      </c>
      <c r="K392" s="0" t="n">
        <v>0.05</v>
      </c>
      <c r="L392" s="0" t="n">
        <v>1.2</v>
      </c>
      <c r="M392" s="0" t="n">
        <v>8.5</v>
      </c>
      <c r="N392" s="0" t="n">
        <v>0</v>
      </c>
      <c r="O392" s="0" t="n">
        <v>464</v>
      </c>
      <c r="P392" s="0" t="n">
        <v>6000</v>
      </c>
      <c r="AC392" s="0" t="n">
        <v>5.52</v>
      </c>
      <c r="AD392" s="0" t="n">
        <v>0.041</v>
      </c>
      <c r="AE392" s="0" t="n">
        <v>4.987</v>
      </c>
      <c r="AF392" s="0" t="n">
        <v>0.011</v>
      </c>
      <c r="AG392" s="0" t="n">
        <v>0.004</v>
      </c>
      <c r="AH392" s="0" t="n">
        <v>2.3</v>
      </c>
      <c r="AJ392" s="0" t="n">
        <v>80</v>
      </c>
      <c r="BF392" s="0" t="n">
        <f aca="false">IF(E392&lt;11,-3.6797*E392^2+48.115*E392-53.83,280.92*EXP(-0.2027*E392))</f>
        <v>100.720628</v>
      </c>
      <c r="BG392" s="1" t="n">
        <f aca="false">32.208*LN(F392)+21.438</f>
        <v>106.436758472248</v>
      </c>
      <c r="BH392" s="1" t="n">
        <f aca="false">IF(G392&lt;=2, -10*G392+100, 88.958*EXP(-0.0755*G392))</f>
        <v>96</v>
      </c>
      <c r="BI392" s="1" t="n">
        <f aca="false">IF(I392&lt;=100, 0.0053*(I392)^2-1.0332*I392+100.76, 122.82*EXP(-0.0092*I392))</f>
        <v>98.7148</v>
      </c>
      <c r="BJ392" s="0" t="n">
        <f aca="false">IF(P392&lt;=1000, -6.942*LN(P392)+107.59, -36.304*LN(P392)+310.72)</f>
        <v>-5.10718341902276</v>
      </c>
      <c r="BK392" s="0" t="e">
        <f aca="false">BF392^0.04*BG392^0.22*BH392^0.51*BI392^0.06*BJ392^0.17</f>
        <v>#NUM!</v>
      </c>
      <c r="BL392" s="0" t="e">
        <f aca="false">IF(BK392&gt;=90, "Very Good", IF(BK392&gt;=80, "Good", IF(BK392&gt;=70, "Slightly Good", IF(BK392&gt;=60, "Average", IF(BK392&gt;=50, "Slightly Poor", IF(BK392&gt;=40, "Poor", "Very Poor"))))))</f>
        <v>#NUM!</v>
      </c>
      <c r="BM392" s="2" t="n">
        <f aca="false">IF(P392&lt;=1000, -6.942*LN(P392)+107.59, IF(AND(P392&gt;1000, P392&lt;=5213),-36.304*LN(P392)+310.72, IF(P392&gt;5213, 10)))</f>
        <v>10</v>
      </c>
      <c r="BN392" s="2" t="n">
        <f aca="false">BF392^0.04*BG392^0.22*BH392^0.51*BI392^0.06*BM392^0.17</f>
        <v>67.0974727730027</v>
      </c>
      <c r="BO392" s="3" t="str">
        <f aca="false">IF(BN392&gt;=90, "Very Good", IF(BN392&gt;=80, "Good", IF(BN392&gt;=70, "Slightly Good", IF(BN392&gt;=60, "Average", IF(BN392&gt;=50, "Slightly Poor", IF(BN392&gt;=40, "Poor", "Very Poor"))))))</f>
        <v>Average</v>
      </c>
      <c r="BP392" s="2" t="n">
        <f aca="false">IF(AJ392&lt;=1000, -6.942*LN(AJ392)+107.59, IF(AND(AJ392&gt;1000, AJ392&lt;=5213),-36.304*LN(AJ392)+310.72, IF(AJ392&gt;5213, 10)))</f>
        <v>77.1699711020939</v>
      </c>
      <c r="BQ392" s="2" t="n">
        <f aca="false">BF392^0.04*BG392^0.22*BH392^0.51*BI392^0.06*BP392^0.17</f>
        <v>94.9669259309371</v>
      </c>
      <c r="BR392" s="0" t="str">
        <f aca="false">IF(BQ392&gt;=90, "Very Good", IF(BQ392&gt;=80, "Good", IF(BQ392&gt;=70, "Slightly Good", IF(BQ392&gt;=60, "Average", IF(BQ392&gt;=50, "Slightly Poor", IF(BQ392&gt;=40, "Poor", "Very Poor"))))))</f>
        <v>Very Good</v>
      </c>
      <c r="BT392" s="2" t="n">
        <f aca="false">9.81*LN(AH392)+30.6</f>
        <v>38.7708384959934</v>
      </c>
      <c r="BU392" s="0" t="str">
        <f aca="false">IF(BT392&lt;30, "Clean water", IF(AND(BT392&gt;=30, BT392&lt;40), "Hypolimia", IF(AND(BT392&gt;=40,BT392&lt;50), "Mesotrophic", IF(AND(BT392&gt;=50, BT392&lt;70), "Eutrophic", IF(BT392&gt;70,"Hypertrophic")))))</f>
        <v>Hypolimia</v>
      </c>
      <c r="CM392" s="0" t="n">
        <f aca="false">IF(G392&gt;H392,1,0)</f>
        <v>0</v>
      </c>
      <c r="CO392" s="17" t="n">
        <f aca="false">14.652-0.41022*M392+0.007991*M392*M392-0.000077774*M392*M392*M392</f>
        <v>11.69471679225</v>
      </c>
      <c r="CP392" s="1" t="n">
        <f aca="false">F392/CO392*100</f>
        <v>119.712176435753</v>
      </c>
    </row>
    <row r="393" customFormat="false" ht="12.5" hidden="false" customHeight="false" outlineLevel="0" collapsed="false">
      <c r="A393" s="0" t="n">
        <v>392</v>
      </c>
      <c r="B393" s="15" t="s">
        <v>137</v>
      </c>
      <c r="C393" s="16" t="s">
        <v>138</v>
      </c>
      <c r="D393" s="0" t="s">
        <v>153</v>
      </c>
      <c r="E393" s="0" t="n">
        <v>7.8</v>
      </c>
      <c r="F393" s="0" t="n">
        <v>9.7</v>
      </c>
      <c r="G393" s="0" t="n">
        <v>3</v>
      </c>
      <c r="H393" s="0" t="n">
        <v>8.8</v>
      </c>
      <c r="I393" s="0" t="n">
        <v>4.9</v>
      </c>
      <c r="J393" s="0" t="n">
        <v>12.397</v>
      </c>
      <c r="K393" s="0" t="n">
        <v>0.066</v>
      </c>
      <c r="L393" s="0" t="n">
        <v>7.7</v>
      </c>
      <c r="M393" s="0" t="n">
        <v>7.9</v>
      </c>
      <c r="O393" s="0" t="n">
        <v>684</v>
      </c>
      <c r="BD393" s="0" t="n">
        <v>3.751</v>
      </c>
      <c r="BF393" s="0" t="n">
        <f aca="false">IF(E393&lt;11,-3.6797*E393^2+48.115*E393-53.83,280.92*EXP(-0.2027*E393))</f>
        <v>97.5940520000001</v>
      </c>
      <c r="BG393" s="1" t="n">
        <f aca="false">32.208*LN(F393)+21.438</f>
        <v>94.6186305204847</v>
      </c>
      <c r="BH393" s="1" t="n">
        <f aca="false">IF(G393&lt;=2, -10*G393+100, 88.958*EXP(-0.0755*G393))</f>
        <v>70.9279340534787</v>
      </c>
      <c r="BI393" s="1" t="n">
        <f aca="false">IF(I393&lt;=100, 0.0053*(I393)^2-1.0332*I393+100.76, 122.82*EXP(-0.0092*I393))</f>
        <v>95.824573</v>
      </c>
      <c r="BJ393" s="0" t="e">
        <f aca="false">IF(P393&lt;=1000, -6.942*LN(P393)+107.59, -36.304*LN(P393)+310.72)</f>
        <v>#VALUE!</v>
      </c>
      <c r="BK393" s="0" t="e">
        <f aca="false">BF393^0.04*BG393^0.22*BH393^0.51*BI393^0.06*BJ393^0.17</f>
        <v>#VALUE!</v>
      </c>
      <c r="BL393" s="0" t="e">
        <f aca="false">IF(BK393&gt;=90, "Very Good", IF(BK393&gt;=80, "Good", IF(BK393&gt;=70, "Slightly Good", IF(BK393&gt;=60, "Average", IF(BK393&gt;=50, "Slightly Poor", IF(BK393&gt;=40, "Poor", "Very Poor"))))))</f>
        <v>#VALUE!</v>
      </c>
      <c r="BM393" s="2" t="e">
        <f aca="false">IF(P393&lt;=1000, -6.942*LN(P393)+107.59, IF(AND(P393&gt;1000, P393&lt;=5213),-36.304*LN(P393)+310.72, IF(P393&gt;5213, 10)))</f>
        <v>#VALUE!</v>
      </c>
      <c r="BN393" s="2" t="e">
        <f aca="false">BF393^0.04*BG393^0.22*BH393^0.51*BI393^0.06*BM393^0.17</f>
        <v>#VALUE!</v>
      </c>
      <c r="BO393" s="3" t="e">
        <f aca="false">IF(BN393&gt;=90, "Very Good", IF(BN393&gt;=80, "Good", IF(BN393&gt;=70, "Slightly Good", IF(BN393&gt;=60, "Average", IF(BN393&gt;=50, "Slightly Poor", IF(BN393&gt;=40, "Poor", "Very Poor"))))))</f>
        <v>#VALUE!</v>
      </c>
      <c r="BP393" s="2" t="e">
        <f aca="false">IF(AJ393&lt;=1000, -6.942*LN(AJ393)+107.59, IF(AND(AJ393&gt;1000, AJ393&lt;=5213),-36.304*LN(AJ393)+310.72, IF(AJ393&gt;5213, 10)))</f>
        <v>#VALUE!</v>
      </c>
      <c r="BQ393" s="2" t="e">
        <f aca="false">BF393^0.04*BG393^0.22*BH393^0.51*BI393^0.06*BP393^0.17</f>
        <v>#VALUE!</v>
      </c>
      <c r="BR393" s="0" t="e">
        <f aca="false">IF(BQ393&gt;=90, "Very Good", IF(BQ393&gt;=80, "Good", IF(BQ393&gt;=70, "Slightly Good", IF(BQ393&gt;=60, "Average", IF(BQ393&gt;=50, "Slightly Poor", IF(BQ393&gt;=40, "Poor", "Very Poor"))))))</f>
        <v>#VALUE!</v>
      </c>
      <c r="BT393" s="2" t="e">
        <f aca="false">9.81*LN(AH393)+30.6</f>
        <v>#VALUE!</v>
      </c>
      <c r="BU393" s="0" t="e">
        <f aca="false">IF(BT393&lt;30, "Clean water", IF(AND(BT393&gt;=30, BT393&lt;40), "Hypolimia", IF(AND(BT393&gt;=40,BT393&lt;50), "Mesotrophic", IF(AND(BT393&gt;=50, BT393&lt;70), "Eutrophic", IF(BT393&gt;70,"Hypertrophic")))))</f>
        <v>#VALUE!</v>
      </c>
      <c r="CM393" s="0" t="n">
        <f aca="false">IF(G393&gt;H393,1,0)</f>
        <v>0</v>
      </c>
      <c r="CO393" s="17" t="n">
        <f aca="false">14.652-0.41022*M393+0.007991*M393*M393-0.000077774*M393*M393*M393</f>
        <v>11.871634694814</v>
      </c>
      <c r="CP393" s="1" t="n">
        <f aca="false">F393/CO393*100</f>
        <v>81.7073659134521</v>
      </c>
    </row>
    <row r="394" customFormat="false" ht="12.5" hidden="false" customHeight="false" outlineLevel="0" collapsed="false">
      <c r="A394" s="0" t="n">
        <v>393</v>
      </c>
      <c r="B394" s="15" t="s">
        <v>93</v>
      </c>
      <c r="C394" s="16" t="s">
        <v>94</v>
      </c>
      <c r="D394" s="0" t="s">
        <v>153</v>
      </c>
      <c r="E394" s="0" t="n">
        <v>8.3</v>
      </c>
      <c r="F394" s="0" t="n">
        <v>12.2</v>
      </c>
      <c r="G394" s="0" t="n">
        <v>4.6</v>
      </c>
      <c r="H394" s="0" t="n">
        <v>10.5</v>
      </c>
      <c r="I394" s="0" t="n">
        <v>9.8</v>
      </c>
      <c r="J394" s="0" t="n">
        <v>14.18</v>
      </c>
      <c r="K394" s="0" t="n">
        <v>0.23</v>
      </c>
      <c r="L394" s="0" t="n">
        <v>7.7</v>
      </c>
      <c r="M394" s="0" t="n">
        <v>6.8</v>
      </c>
      <c r="N394" s="0" t="n">
        <v>0</v>
      </c>
      <c r="O394" s="0" t="n">
        <v>670</v>
      </c>
      <c r="P394" s="0" t="n">
        <v>14000</v>
      </c>
      <c r="AC394" s="0" t="n">
        <v>14.02</v>
      </c>
      <c r="AD394" s="0" t="n">
        <v>5.747</v>
      </c>
      <c r="AE394" s="0" t="n">
        <v>6.92</v>
      </c>
      <c r="AF394" s="0" t="n">
        <v>0.05</v>
      </c>
      <c r="AG394" s="0" t="n">
        <v>0.014</v>
      </c>
      <c r="AH394" s="0" t="n">
        <v>13.4</v>
      </c>
      <c r="AJ394" s="0" t="n">
        <v>2800</v>
      </c>
      <c r="BD394" s="0" t="n">
        <v>3.423</v>
      </c>
      <c r="BF394" s="0" t="n">
        <f aca="false">IF(E394&lt;11,-3.6797*E394^2+48.115*E394-53.83,280.92*EXP(-0.2027*E394))</f>
        <v>92.029967</v>
      </c>
      <c r="BG394" s="1" t="n">
        <f aca="false">32.208*LN(F394)+21.438</f>
        <v>102.004249133617</v>
      </c>
      <c r="BH394" s="1" t="n">
        <f aca="false">IF(G394&lt;=2, -10*G394+100, 88.958*EXP(-0.0755*G394))</f>
        <v>62.8571284237721</v>
      </c>
      <c r="BI394" s="1" t="n">
        <f aca="false">IF(I394&lt;=100, 0.0053*(I394)^2-1.0332*I394+100.76, 122.82*EXP(-0.0092*I394))</f>
        <v>91.143652</v>
      </c>
      <c r="BJ394" s="0" t="n">
        <f aca="false">IF(P394&lt;=1000, -6.942*LN(P394)+107.59, -36.304*LN(P394)+310.72)</f>
        <v>-35.8674849425199</v>
      </c>
      <c r="BK394" s="0" t="e">
        <f aca="false">BF394^0.04*BG394^0.22*BH394^0.51*BI394^0.06*BJ394^0.17</f>
        <v>#NUM!</v>
      </c>
      <c r="BL394" s="0" t="e">
        <f aca="false">IF(BK394&gt;=90, "Very Good", IF(BK394&gt;=80, "Good", IF(BK394&gt;=70, "Slightly Good", IF(BK394&gt;=60, "Average", IF(BK394&gt;=50, "Slightly Poor", IF(BK394&gt;=40, "Poor", "Very Poor"))))))</f>
        <v>#NUM!</v>
      </c>
      <c r="BM394" s="2" t="n">
        <f aca="false">IF(P394&lt;=1000, -6.942*LN(P394)+107.59, IF(AND(P394&gt;1000, P394&lt;=5213),-36.304*LN(P394)+310.72, IF(P394&gt;5213, 10)))</f>
        <v>10</v>
      </c>
      <c r="BN394" s="2" t="n">
        <f aca="false">BF394^0.04*BG394^0.22*BH394^0.51*BI394^0.06*BM394^0.17</f>
        <v>53.1126031925778</v>
      </c>
      <c r="BO394" s="3" t="str">
        <f aca="false">IF(BN394&gt;=90, "Very Good", IF(BN394&gt;=80, "Good", IF(BN394&gt;=70, "Slightly Good", IF(BN394&gt;=60, "Average", IF(BN394&gt;=50, "Slightly Poor", IF(BN394&gt;=40, "Poor", "Very Poor"))))))</f>
        <v>Slightly Poor</v>
      </c>
      <c r="BP394" s="2" t="n">
        <f aca="false">IF(AJ394&lt;=1000, -6.942*LN(AJ394)+107.59, IF(AND(AJ394&gt;1000, AJ394&lt;=5213),-36.304*LN(AJ394)+310.72, IF(AJ394&gt;5213, 10)))</f>
        <v>22.5615490304878</v>
      </c>
      <c r="BQ394" s="2" t="n">
        <f aca="false">BF394^0.04*BG394^0.22*BH394^0.51*BI394^0.06*BP394^0.17</f>
        <v>60.991638885074</v>
      </c>
      <c r="BR394" s="0" t="str">
        <f aca="false">IF(BQ394&gt;=90, "Very Good", IF(BQ394&gt;=80, "Good", IF(BQ394&gt;=70, "Slightly Good", IF(BQ394&gt;=60, "Average", IF(BQ394&gt;=50, "Slightly Poor", IF(BQ394&gt;=40, "Poor", "Very Poor"))))))</f>
        <v>Average</v>
      </c>
      <c r="BT394" s="2" t="n">
        <f aca="false">9.81*LN(AH394)+30.6</f>
        <v>56.0594486752469</v>
      </c>
      <c r="BU394" s="0" t="str">
        <f aca="false">IF(BT394&lt;30, "Clean water", IF(AND(BT394&gt;=30, BT394&lt;40), "Hypolimia", IF(AND(BT394&gt;=40,BT394&lt;50), "Mesotrophic", IF(AND(BT394&gt;=50, BT394&lt;70), "Eutrophic", IF(BT394&gt;70,"Hypertrophic")))))</f>
        <v>Eutrophic</v>
      </c>
      <c r="CM394" s="0" t="n">
        <f aca="false">IF(G394&gt;H394,1,0)</f>
        <v>0</v>
      </c>
      <c r="CO394" s="17" t="n">
        <f aca="false">14.652-0.41022*M394+0.007991*M394*M394-0.000077774*M394*M394*M394</f>
        <v>12.207553205632</v>
      </c>
      <c r="CP394" s="1" t="n">
        <f aca="false">F394/CO394*100</f>
        <v>99.938126785075</v>
      </c>
    </row>
    <row r="395" customFormat="false" ht="12.5" hidden="false" customHeight="false" outlineLevel="0" collapsed="false">
      <c r="A395" s="0" t="n">
        <v>394</v>
      </c>
      <c r="B395" s="15" t="s">
        <v>95</v>
      </c>
      <c r="C395" s="16" t="s">
        <v>96</v>
      </c>
      <c r="D395" s="0" t="s">
        <v>153</v>
      </c>
      <c r="E395" s="0" t="n">
        <v>7.5</v>
      </c>
      <c r="F395" s="0" t="n">
        <v>10</v>
      </c>
      <c r="G395" s="0" t="n">
        <v>2</v>
      </c>
      <c r="H395" s="0" t="n">
        <v>5.8</v>
      </c>
      <c r="I395" s="0" t="n">
        <v>6.3</v>
      </c>
      <c r="J395" s="0" t="n">
        <v>9.834</v>
      </c>
      <c r="K395" s="0" t="n">
        <v>0.067</v>
      </c>
      <c r="L395" s="0" t="n">
        <v>4.8</v>
      </c>
      <c r="M395" s="0" t="n">
        <v>7.5</v>
      </c>
      <c r="N395" s="0" t="n">
        <v>0</v>
      </c>
      <c r="O395" s="0" t="n">
        <v>706</v>
      </c>
      <c r="P395" s="0" t="n">
        <v>26000</v>
      </c>
      <c r="AC395" s="0" t="n">
        <v>9.075</v>
      </c>
      <c r="AD395" s="0" t="n">
        <v>3.181</v>
      </c>
      <c r="AE395" s="0" t="n">
        <v>5.77</v>
      </c>
      <c r="AF395" s="0" t="n">
        <v>0.053</v>
      </c>
      <c r="AG395" s="0" t="n">
        <v>0.018</v>
      </c>
      <c r="AH395" s="0" t="n">
        <v>2.8</v>
      </c>
      <c r="AJ395" s="0" t="n">
        <v>1300</v>
      </c>
      <c r="BF395" s="0" t="n">
        <f aca="false">IF(E395&lt;11,-3.6797*E395^2+48.115*E395-53.83,280.92*EXP(-0.2027*E395))</f>
        <v>100.049375</v>
      </c>
      <c r="BG395" s="1" t="n">
        <f aca="false">32.208*LN(F395)+21.438</f>
        <v>95.5996606751522</v>
      </c>
      <c r="BH395" s="1" t="n">
        <f aca="false">IF(G395&lt;=2, -10*G395+100, 88.958*EXP(-0.0755*G395))</f>
        <v>80</v>
      </c>
      <c r="BI395" s="1" t="n">
        <f aca="false">IF(I395&lt;=100, 0.0053*(I395)^2-1.0332*I395+100.76, 122.82*EXP(-0.0092*I395))</f>
        <v>94.461197</v>
      </c>
      <c r="BJ395" s="0" t="n">
        <f aca="false">IF(P395&lt;=1000, -6.942*LN(P395)+107.59, -36.304*LN(P395)+310.72)</f>
        <v>-58.3410843644994</v>
      </c>
      <c r="BK395" s="0" t="e">
        <f aca="false">BF395^0.04*BG395^0.22*BH395^0.51*BI395^0.06*BJ395^0.17</f>
        <v>#NUM!</v>
      </c>
      <c r="BL395" s="0" t="e">
        <f aca="false">IF(BK395&gt;=90, "Very Good", IF(BK395&gt;=80, "Good", IF(BK395&gt;=70, "Slightly Good", IF(BK395&gt;=60, "Average", IF(BK395&gt;=50, "Slightly Poor", IF(BK395&gt;=40, "Poor", "Very Poor"))))))</f>
        <v>#NUM!</v>
      </c>
      <c r="BM395" s="2" t="n">
        <f aca="false">IF(P395&lt;=1000, -6.942*LN(P395)+107.59, IF(AND(P395&gt;1000, P395&lt;=5213),-36.304*LN(P395)+310.72, IF(P395&gt;5213, 10)))</f>
        <v>10</v>
      </c>
      <c r="BN395" s="2" t="n">
        <f aca="false">BF395^0.04*BG395^0.22*BH395^0.51*BI395^0.06*BM395^0.17</f>
        <v>59.5387993399947</v>
      </c>
      <c r="BO395" s="3" t="str">
        <f aca="false">IF(BN395&gt;=90, "Very Good", IF(BN395&gt;=80, "Good", IF(BN395&gt;=70, "Slightly Good", IF(BN395&gt;=60, "Average", IF(BN395&gt;=50, "Slightly Poor", IF(BN395&gt;=40, "Poor", "Very Poor"))))))</f>
        <v>Slightly Poor</v>
      </c>
      <c r="BP395" s="2" t="n">
        <f aca="false">IF(AJ395&lt;=1000, -6.942*LN(AJ395)+107.59, IF(AND(AJ395&gt;1000, AJ395&lt;=5213),-36.304*LN(AJ395)+310.72, IF(AJ395&gt;5213, 10)))</f>
        <v>50.4159800946047</v>
      </c>
      <c r="BQ395" s="2" t="n">
        <f aca="false">BF395^0.04*BG395^0.22*BH395^0.51*BI395^0.06*BP395^0.17</f>
        <v>78.3856689235437</v>
      </c>
      <c r="BR395" s="0" t="str">
        <f aca="false">IF(BQ395&gt;=90, "Very Good", IF(BQ395&gt;=80, "Good", IF(BQ395&gt;=70, "Slightly Good", IF(BQ395&gt;=60, "Average", IF(BQ395&gt;=50, "Slightly Poor", IF(BQ395&gt;=40, "Poor", "Very Poor"))))))</f>
        <v>Slightly Good</v>
      </c>
      <c r="BT395" s="2" t="n">
        <f aca="false">9.81*LN(AH395)+30.6</f>
        <v>40.7005664825472</v>
      </c>
      <c r="BU395" s="0" t="str">
        <f aca="false">IF(BT395&lt;30, "Clean water", IF(AND(BT395&gt;=30, BT395&lt;40), "Hypolimia", IF(AND(BT395&gt;=40,BT395&lt;50), "Mesotrophic", IF(AND(BT395&gt;=50, BT395&lt;70), "Eutrophic", IF(BT395&gt;70,"Hypertrophic")))))</f>
        <v>Mesotrophic</v>
      </c>
      <c r="CM395" s="0" t="n">
        <f aca="false">IF(G395&gt;H395,1,0)</f>
        <v>0</v>
      </c>
      <c r="CO395" s="17" t="n">
        <f aca="false">14.652-0.41022*M395+0.007991*M395*M395-0.000077774*M395*M395*M395</f>
        <v>11.99203284375</v>
      </c>
      <c r="CP395" s="1" t="n">
        <f aca="false">F395/CO395*100</f>
        <v>83.3886975652489</v>
      </c>
    </row>
    <row r="396" customFormat="false" ht="12.5" hidden="false" customHeight="false" outlineLevel="0" collapsed="false">
      <c r="A396" s="0" t="n">
        <v>395</v>
      </c>
      <c r="B396" s="15" t="s">
        <v>97</v>
      </c>
      <c r="C396" s="16" t="s">
        <v>98</v>
      </c>
      <c r="D396" s="0" t="s">
        <v>153</v>
      </c>
      <c r="E396" s="0" t="n">
        <v>8.4</v>
      </c>
      <c r="F396" s="0" t="n">
        <v>14.4</v>
      </c>
      <c r="G396" s="0" t="n">
        <v>1.4</v>
      </c>
      <c r="H396" s="0" t="n">
        <v>4.1</v>
      </c>
      <c r="I396" s="0" t="n">
        <v>4.6</v>
      </c>
      <c r="J396" s="0" t="n">
        <v>3.168</v>
      </c>
      <c r="K396" s="0" t="n">
        <v>0.026</v>
      </c>
      <c r="L396" s="0" t="n">
        <v>2</v>
      </c>
      <c r="M396" s="0" t="n">
        <v>4</v>
      </c>
      <c r="N396" s="0" t="n">
        <v>0</v>
      </c>
      <c r="O396" s="0" t="n">
        <v>266</v>
      </c>
      <c r="P396" s="0" t="n">
        <v>360</v>
      </c>
      <c r="AC396" s="0" t="n">
        <v>2.954</v>
      </c>
      <c r="AD396" s="0" t="n">
        <v>0.144</v>
      </c>
      <c r="AE396" s="0" t="n">
        <v>2.557</v>
      </c>
      <c r="AF396" s="0" t="n">
        <v>0.015</v>
      </c>
      <c r="AG396" s="0" t="n">
        <v>0.001</v>
      </c>
      <c r="AH396" s="0" t="n">
        <v>10.8</v>
      </c>
      <c r="AJ396" s="0" t="n">
        <v>22</v>
      </c>
      <c r="BF396" s="0" t="n">
        <f aca="false">IF(E396&lt;11,-3.6797*E396^2+48.115*E396-53.83,280.92*EXP(-0.2027*E396))</f>
        <v>90.6963680000001</v>
      </c>
      <c r="BG396" s="1" t="n">
        <f aca="false">32.208*LN(F396)+21.438</f>
        <v>107.344086077592</v>
      </c>
      <c r="BH396" s="1" t="n">
        <f aca="false">IF(G396&lt;=2, -10*G396+100, 88.958*EXP(-0.0755*G396))</f>
        <v>86</v>
      </c>
      <c r="BI396" s="1" t="n">
        <f aca="false">IF(I396&lt;=100, 0.0053*(I396)^2-1.0332*I396+100.76, 122.82*EXP(-0.0092*I396))</f>
        <v>96.119428</v>
      </c>
      <c r="BJ396" s="0" t="n">
        <f aca="false">IF(P396&lt;=1000, -6.942*LN(P396)+107.59, -36.304*LN(P396)+310.72)</f>
        <v>66.728665813673</v>
      </c>
      <c r="BK396" s="0" t="n">
        <f aca="false">BF396^0.04*BG396^0.22*BH396^0.51*BI396^0.06*BJ396^0.17</f>
        <v>87.2510734331961</v>
      </c>
      <c r="BL396" s="0" t="str">
        <f aca="false">IF(BK396&gt;=90, "Very Good", IF(BK396&gt;=80, "Good", IF(BK396&gt;=70, "Slightly Good", IF(BK396&gt;=60, "Average", IF(BK396&gt;=50, "Slightly Poor", IF(BK396&gt;=40, "Poor", "Very Poor"))))))</f>
        <v>Good</v>
      </c>
      <c r="BM396" s="2" t="n">
        <f aca="false">IF(P396&lt;=1000, -6.942*LN(P396)+107.59, IF(AND(P396&gt;1000, P396&lt;=5213),-36.304*LN(P396)+310.72, IF(P396&gt;5213, 10)))</f>
        <v>66.728665813673</v>
      </c>
      <c r="BN396" s="2" t="n">
        <f aca="false">BF396^0.04*BG396^0.22*BH396^0.51*BI396^0.06*BM396^0.17</f>
        <v>87.2510734331961</v>
      </c>
      <c r="BO396" s="3" t="str">
        <f aca="false">IF(BN396&gt;=90, "Very Good", IF(BN396&gt;=80, "Good", IF(BN396&gt;=70, "Slightly Good", IF(BN396&gt;=60, "Average", IF(BN396&gt;=50, "Slightly Poor", IF(BN396&gt;=40, "Poor", "Very Poor"))))))</f>
        <v>Good</v>
      </c>
      <c r="BP396" s="2" t="n">
        <f aca="false">IF(AJ396&lt;=1000, -6.942*LN(AJ396)+107.59, IF(AND(AJ396&gt;1000, AJ396&lt;=5213),-36.304*LN(AJ396)+310.72, IF(AJ396&gt;5213, 10)))</f>
        <v>86.1319832887866</v>
      </c>
      <c r="BQ396" s="2" t="n">
        <f aca="false">BF396^0.04*BG396^0.22*BH396^0.51*BI396^0.06*BP396^0.17</f>
        <v>91.1204004550599</v>
      </c>
      <c r="BR396" s="0" t="str">
        <f aca="false">IF(BQ396&gt;=90, "Very Good", IF(BQ396&gt;=80, "Good", IF(BQ396&gt;=70, "Slightly Good", IF(BQ396&gt;=60, "Average", IF(BQ396&gt;=50, "Slightly Poor", IF(BQ396&gt;=40, "Poor", "Very Poor"))))))</f>
        <v>Very Good</v>
      </c>
      <c r="BT396" s="2" t="n">
        <f aca="false">9.81*LN(AH396)+30.6</f>
        <v>53.943347575817</v>
      </c>
      <c r="BU396" s="0" t="str">
        <f aca="false">IF(BT396&lt;30, "Clean water", IF(AND(BT396&gt;=30, BT396&lt;40), "Hypolimia", IF(AND(BT396&gt;=40,BT396&lt;50), "Mesotrophic", IF(AND(BT396&gt;=50, BT396&lt;70), "Eutrophic", IF(BT396&gt;70,"Hypertrophic")))))</f>
        <v>Eutrophic</v>
      </c>
      <c r="CM396" s="0" t="n">
        <f aca="false">IF(G396&gt;H396,1,0)</f>
        <v>0</v>
      </c>
      <c r="CO396" s="17" t="n">
        <f aca="false">14.652-0.41022*M396+0.007991*M396*M396-0.000077774*M396*M396*M396</f>
        <v>13.133998464</v>
      </c>
      <c r="CP396" s="1" t="n">
        <f aca="false">F396/CO396*100</f>
        <v>109.639117436096</v>
      </c>
    </row>
    <row r="397" customFormat="false" ht="12.5" hidden="false" customHeight="false" outlineLevel="0" collapsed="false">
      <c r="A397" s="0" t="n">
        <v>396</v>
      </c>
      <c r="B397" s="15" t="s">
        <v>99</v>
      </c>
      <c r="C397" s="16" t="s">
        <v>100</v>
      </c>
      <c r="D397" s="0" t="s">
        <v>153</v>
      </c>
      <c r="E397" s="0" t="n">
        <v>7.8</v>
      </c>
      <c r="F397" s="0" t="n">
        <v>12.9</v>
      </c>
      <c r="G397" s="0" t="n">
        <v>1.9</v>
      </c>
      <c r="H397" s="0" t="n">
        <v>4</v>
      </c>
      <c r="I397" s="0" t="n">
        <v>2.7</v>
      </c>
      <c r="J397" s="0" t="n">
        <v>6.966</v>
      </c>
      <c r="K397" s="0" t="n">
        <v>0.175</v>
      </c>
      <c r="L397" s="0" t="n">
        <v>2.2</v>
      </c>
      <c r="M397" s="0" t="n">
        <v>6</v>
      </c>
      <c r="O397" s="0" t="n">
        <v>511</v>
      </c>
      <c r="BD397" s="0" t="n">
        <v>0.345</v>
      </c>
      <c r="BF397" s="0" t="n">
        <f aca="false">IF(E397&lt;11,-3.6797*E397^2+48.115*E397-53.83,280.92*EXP(-0.2027*E397))</f>
        <v>97.5940520000001</v>
      </c>
      <c r="BG397" s="1" t="n">
        <f aca="false">32.208*LN(F397)+21.438</f>
        <v>103.801177244529</v>
      </c>
      <c r="BH397" s="1" t="n">
        <f aca="false">IF(G397&lt;=2, -10*G397+100, 88.958*EXP(-0.0755*G397))</f>
        <v>81</v>
      </c>
      <c r="BI397" s="1" t="n">
        <f aca="false">IF(I397&lt;=100, 0.0053*(I397)^2-1.0332*I397+100.76, 122.82*EXP(-0.0092*I397))</f>
        <v>98.008997</v>
      </c>
      <c r="BJ397" s="0" t="e">
        <f aca="false">IF(P397&lt;=1000, -6.942*LN(P397)+107.59, -36.304*LN(P397)+310.72)</f>
        <v>#VALUE!</v>
      </c>
      <c r="BK397" s="0" t="e">
        <f aca="false">BF397^0.04*BG397^0.22*BH397^0.51*BI397^0.06*BJ397^0.17</f>
        <v>#VALUE!</v>
      </c>
      <c r="BL397" s="0" t="e">
        <f aca="false">IF(BK397&gt;=90, "Very Good", IF(BK397&gt;=80, "Good", IF(BK397&gt;=70, "Slightly Good", IF(BK397&gt;=60, "Average", IF(BK397&gt;=50, "Slightly Poor", IF(BK397&gt;=40, "Poor", "Very Poor"))))))</f>
        <v>#VALUE!</v>
      </c>
      <c r="BM397" s="2" t="e">
        <f aca="false">IF(P397&lt;=1000, -6.942*LN(P397)+107.59, IF(AND(P397&gt;1000, P397&lt;=5213),-36.304*LN(P397)+310.72, IF(P397&gt;5213, 10)))</f>
        <v>#VALUE!</v>
      </c>
      <c r="BN397" s="2" t="e">
        <f aca="false">BF397^0.04*BG397^0.22*BH397^0.51*BI397^0.06*BM397^0.17</f>
        <v>#VALUE!</v>
      </c>
      <c r="BO397" s="3" t="e">
        <f aca="false">IF(BN397&gt;=90, "Very Good", IF(BN397&gt;=80, "Good", IF(BN397&gt;=70, "Slightly Good", IF(BN397&gt;=60, "Average", IF(BN397&gt;=50, "Slightly Poor", IF(BN397&gt;=40, "Poor", "Very Poor"))))))</f>
        <v>#VALUE!</v>
      </c>
      <c r="BP397" s="2" t="e">
        <f aca="false">IF(AJ397&lt;=1000, -6.942*LN(AJ397)+107.59, IF(AND(AJ397&gt;1000, AJ397&lt;=5213),-36.304*LN(AJ397)+310.72, IF(AJ397&gt;5213, 10)))</f>
        <v>#VALUE!</v>
      </c>
      <c r="BQ397" s="2" t="e">
        <f aca="false">BF397^0.04*BG397^0.22*BH397^0.51*BI397^0.06*BP397^0.17</f>
        <v>#VALUE!</v>
      </c>
      <c r="BR397" s="0" t="e">
        <f aca="false">IF(BQ397&gt;=90, "Very Good", IF(BQ397&gt;=80, "Good", IF(BQ397&gt;=70, "Slightly Good", IF(BQ397&gt;=60, "Average", IF(BQ397&gt;=50, "Slightly Poor", IF(BQ397&gt;=40, "Poor", "Very Poor"))))))</f>
        <v>#VALUE!</v>
      </c>
      <c r="BT397" s="2" t="e">
        <f aca="false">9.81*LN(AH397)+30.6</f>
        <v>#VALUE!</v>
      </c>
      <c r="BU397" s="0" t="e">
        <f aca="false">IF(BT397&lt;30, "Clean water", IF(AND(BT397&gt;=30, BT397&lt;40), "Hypolimia", IF(AND(BT397&gt;=40,BT397&lt;50), "Mesotrophic", IF(AND(BT397&gt;=50, BT397&lt;70), "Eutrophic", IF(BT397&gt;70,"Hypertrophic")))))</f>
        <v>#VALUE!</v>
      </c>
      <c r="CM397" s="0" t="n">
        <f aca="false">IF(G397&gt;H397,1,0)</f>
        <v>0</v>
      </c>
      <c r="CO397" s="17" t="n">
        <f aca="false">14.652-0.41022*M397+0.007991*M397*M397-0.000077774*M397*M397*M397</f>
        <v>12.461556816</v>
      </c>
      <c r="CP397" s="1" t="n">
        <f aca="false">F397/CO397*100</f>
        <v>103.518366047467</v>
      </c>
    </row>
    <row r="398" customFormat="false" ht="12.5" hidden="false" customHeight="false" outlineLevel="0" collapsed="false">
      <c r="A398" s="0" t="n">
        <v>397</v>
      </c>
      <c r="B398" s="15" t="s">
        <v>99</v>
      </c>
      <c r="C398" s="16" t="s">
        <v>100</v>
      </c>
      <c r="D398" s="0" t="s">
        <v>153</v>
      </c>
      <c r="E398" s="0" t="n">
        <v>7.9</v>
      </c>
      <c r="F398" s="0" t="n">
        <v>11.4</v>
      </c>
      <c r="G398" s="0" t="n">
        <v>0.4</v>
      </c>
      <c r="H398" s="0" t="n">
        <v>2.5</v>
      </c>
      <c r="I398" s="0" t="n">
        <v>2.2</v>
      </c>
      <c r="J398" s="0" t="n">
        <v>5.525</v>
      </c>
      <c r="K398" s="0" t="n">
        <v>0.076</v>
      </c>
      <c r="L398" s="0" t="n">
        <v>2.1</v>
      </c>
      <c r="M398" s="0" t="n">
        <v>4.9</v>
      </c>
      <c r="N398" s="0" t="n">
        <v>0</v>
      </c>
      <c r="O398" s="0" t="n">
        <v>546</v>
      </c>
      <c r="P398" s="0" t="n">
        <v>17000</v>
      </c>
      <c r="AC398" s="0" t="n">
        <v>5.467</v>
      </c>
      <c r="AD398" s="0" t="n">
        <v>0.028</v>
      </c>
      <c r="AE398" s="0" t="n">
        <v>5.399</v>
      </c>
      <c r="AF398" s="0" t="n">
        <v>0.065</v>
      </c>
      <c r="AG398" s="0" t="n">
        <v>0.047</v>
      </c>
      <c r="AH398" s="0" t="n">
        <v>1.9</v>
      </c>
      <c r="AJ398" s="0" t="n">
        <v>1000</v>
      </c>
      <c r="BF398" s="0" t="n">
        <f aca="false">IF(E398&lt;11,-3.6797*E398^2+48.115*E398-53.83,280.92*EXP(-0.2027*E398))</f>
        <v>96.6284230000001</v>
      </c>
      <c r="BG398" s="1" t="n">
        <f aca="false">32.208*LN(F398)+21.438</f>
        <v>99.8198189507377</v>
      </c>
      <c r="BH398" s="1" t="n">
        <f aca="false">IF(G398&lt;=2, -10*G398+100, 88.958*EXP(-0.0755*G398))</f>
        <v>96</v>
      </c>
      <c r="BI398" s="1" t="n">
        <f aca="false">IF(I398&lt;=100, 0.0053*(I398)^2-1.0332*I398+100.76, 122.82*EXP(-0.0092*I398))</f>
        <v>98.512612</v>
      </c>
      <c r="BJ398" s="0" t="n">
        <f aca="false">IF(P398&lt;=1000, -6.942*LN(P398)+107.59, -36.304*LN(P398)+310.72)</f>
        <v>-42.9161248907844</v>
      </c>
      <c r="BK398" s="0" t="e">
        <f aca="false">BF398^0.04*BG398^0.22*BH398^0.51*BI398^0.06*BJ398^0.17</f>
        <v>#NUM!</v>
      </c>
      <c r="BL398" s="0" t="e">
        <f aca="false">IF(BK398&gt;=90, "Very Good", IF(BK398&gt;=80, "Good", IF(BK398&gt;=70, "Slightly Good", IF(BK398&gt;=60, "Average", IF(BK398&gt;=50, "Slightly Poor", IF(BK398&gt;=40, "Poor", "Very Poor"))))))</f>
        <v>#NUM!</v>
      </c>
      <c r="BM398" s="2" t="n">
        <f aca="false">IF(P398&lt;=1000, -6.942*LN(P398)+107.59, IF(AND(P398&gt;1000, P398&lt;=5213),-36.304*LN(P398)+310.72, IF(P398&gt;5213, 10)))</f>
        <v>10</v>
      </c>
      <c r="BN398" s="2" t="n">
        <f aca="false">BF398^0.04*BG398^0.22*BH398^0.51*BI398^0.06*BM398^0.17</f>
        <v>66.0388840377073</v>
      </c>
      <c r="BO398" s="3" t="str">
        <f aca="false">IF(BN398&gt;=90, "Very Good", IF(BN398&gt;=80, "Good", IF(BN398&gt;=70, "Slightly Good", IF(BN398&gt;=60, "Average", IF(BN398&gt;=50, "Slightly Poor", IF(BN398&gt;=40, "Poor", "Very Poor"))))))</f>
        <v>Average</v>
      </c>
      <c r="BP398" s="2" t="n">
        <f aca="false">IF(AJ398&lt;=1000, -6.942*LN(AJ398)+107.59, IF(AND(AJ398&gt;1000, AJ398&lt;=5213),-36.304*LN(AJ398)+310.72, IF(AJ398&gt;5213, 10)))</f>
        <v>59.636362853306</v>
      </c>
      <c r="BQ398" s="2" t="n">
        <f aca="false">BF398^0.04*BG398^0.22*BH398^0.51*BI398^0.06*BP398^0.17</f>
        <v>89.4615917159872</v>
      </c>
      <c r="BR398" s="0" t="str">
        <f aca="false">IF(BQ398&gt;=90, "Very Good", IF(BQ398&gt;=80, "Good", IF(BQ398&gt;=70, "Slightly Good", IF(BQ398&gt;=60, "Average", IF(BQ398&gt;=50, "Slightly Poor", IF(BQ398&gt;=40, "Poor", "Very Poor"))))))</f>
        <v>Good</v>
      </c>
      <c r="BT398" s="2" t="n">
        <f aca="false">9.81*LN(AH398)+30.6</f>
        <v>36.8965866233512</v>
      </c>
      <c r="BU398" s="0" t="str">
        <f aca="false">IF(BT398&lt;30, "Clean water", IF(AND(BT398&gt;=30, BT398&lt;40), "Hypolimia", IF(AND(BT398&gt;=40,BT398&lt;50), "Mesotrophic", IF(AND(BT398&gt;=50, BT398&lt;70), "Eutrophic", IF(BT398&gt;70,"Hypertrophic")))))</f>
        <v>Hypolimia</v>
      </c>
      <c r="CM398" s="0" t="n">
        <f aca="false">IF(G398&gt;H398,1,0)</f>
        <v>0</v>
      </c>
      <c r="CO398" s="17" t="n">
        <f aca="false">14.652-0.41022*M398+0.007991*M398*M398-0.000077774*M398*M398*M398</f>
        <v>12.824635876674</v>
      </c>
      <c r="CP398" s="1" t="n">
        <f aca="false">F398/CO398*100</f>
        <v>88.89141266564</v>
      </c>
    </row>
    <row r="399" customFormat="false" ht="12.5" hidden="false" customHeight="false" outlineLevel="0" collapsed="false">
      <c r="A399" s="0" t="n">
        <v>398</v>
      </c>
      <c r="B399" s="15" t="s">
        <v>101</v>
      </c>
      <c r="C399" s="16" t="s">
        <v>102</v>
      </c>
      <c r="D399" s="0" t="s">
        <v>153</v>
      </c>
      <c r="E399" s="0" t="n">
        <v>7.5</v>
      </c>
      <c r="F399" s="0" t="n">
        <v>12</v>
      </c>
      <c r="G399" s="0" t="n">
        <v>1.2</v>
      </c>
      <c r="H399" s="0" t="n">
        <v>4.9</v>
      </c>
      <c r="I399" s="0" t="n">
        <v>3.4</v>
      </c>
      <c r="J399" s="0" t="n">
        <v>5.813</v>
      </c>
      <c r="K399" s="0" t="n">
        <v>0.05</v>
      </c>
      <c r="L399" s="0" t="n">
        <v>2.2</v>
      </c>
      <c r="M399" s="0" t="n">
        <v>4.6</v>
      </c>
      <c r="N399" s="0" t="n">
        <v>0</v>
      </c>
      <c r="O399" s="0" t="n">
        <v>346</v>
      </c>
      <c r="P399" s="0" t="n">
        <v>310</v>
      </c>
      <c r="AC399" s="0" t="n">
        <v>5.297</v>
      </c>
      <c r="AD399" s="0" t="n">
        <v>0.819</v>
      </c>
      <c r="AE399" s="0" t="n">
        <v>4.343</v>
      </c>
      <c r="AF399" s="0" t="n">
        <v>0.038</v>
      </c>
      <c r="AG399" s="0" t="n">
        <v>0.024</v>
      </c>
      <c r="AH399" s="0" t="n">
        <v>4</v>
      </c>
      <c r="AJ399" s="0" t="n">
        <v>7</v>
      </c>
      <c r="BF399" s="0" t="n">
        <f aca="false">IF(E399&lt;11,-3.6797*E399^2+48.115*E399-53.83,280.92*EXP(-0.2027*E399))</f>
        <v>100.049375</v>
      </c>
      <c r="BG399" s="1" t="n">
        <f aca="false">32.208*LN(F399)+21.438</f>
        <v>101.471873376372</v>
      </c>
      <c r="BH399" s="1" t="n">
        <f aca="false">IF(G399&lt;=2, -10*G399+100, 88.958*EXP(-0.0755*G399))</f>
        <v>88</v>
      </c>
      <c r="BI399" s="1" t="n">
        <f aca="false">IF(I399&lt;=100, 0.0053*(I399)^2-1.0332*I399+100.76, 122.82*EXP(-0.0092*I399))</f>
        <v>97.308388</v>
      </c>
      <c r="BJ399" s="0" t="n">
        <f aca="false">IF(P399&lt;=1000, -6.942*LN(P399)+107.59, -36.304*LN(P399)+310.72)</f>
        <v>67.7667151108994</v>
      </c>
      <c r="BK399" s="0" t="n">
        <f aca="false">BF399^0.04*BG399^0.22*BH399^0.51*BI399^0.06*BJ399^0.17</f>
        <v>87.8319647504559</v>
      </c>
      <c r="BL399" s="0" t="str">
        <f aca="false">IF(BK399&gt;=90, "Very Good", IF(BK399&gt;=80, "Good", IF(BK399&gt;=70, "Slightly Good", IF(BK399&gt;=60, "Average", IF(BK399&gt;=50, "Slightly Poor", IF(BK399&gt;=40, "Poor", "Very Poor"))))))</f>
        <v>Good</v>
      </c>
      <c r="BM399" s="2" t="n">
        <f aca="false">IF(P399&lt;=1000, -6.942*LN(P399)+107.59, IF(AND(P399&gt;1000, P399&lt;=5213),-36.304*LN(P399)+310.72, IF(P399&gt;5213, 10)))</f>
        <v>67.7667151108994</v>
      </c>
      <c r="BN399" s="2" t="n">
        <f aca="false">BF399^0.04*BG399^0.22*BH399^0.51*BI399^0.06*BM399^0.17</f>
        <v>87.8319647504559</v>
      </c>
      <c r="BO399" s="3" t="str">
        <f aca="false">IF(BN399&gt;=90, "Very Good", IF(BN399&gt;=80, "Good", IF(BN399&gt;=70, "Slightly Good", IF(BN399&gt;=60, "Average", IF(BN399&gt;=50, "Slightly Poor", IF(BN399&gt;=40, "Poor", "Very Poor"))))))</f>
        <v>Good</v>
      </c>
      <c r="BP399" s="2" t="n">
        <f aca="false">IF(AJ399&lt;=1000, -6.942*LN(AJ399)+107.59, IF(AND(AJ399&gt;1000, AJ399&lt;=5213),-36.304*LN(AJ399)+310.72, IF(AJ399&gt;5213, 10)))</f>
        <v>94.081491745258</v>
      </c>
      <c r="BQ399" s="2" t="n">
        <f aca="false">BF399^0.04*BG399^0.22*BH399^0.51*BI399^0.06*BP399^0.17</f>
        <v>92.8700152939011</v>
      </c>
      <c r="BR399" s="0" t="str">
        <f aca="false">IF(BQ399&gt;=90, "Very Good", IF(BQ399&gt;=80, "Good", IF(BQ399&gt;=70, "Slightly Good", IF(BQ399&gt;=60, "Average", IF(BQ399&gt;=50, "Slightly Poor", IF(BQ399&gt;=40, "Poor", "Very Poor"))))))</f>
        <v>Very Good</v>
      </c>
      <c r="BT399" s="2" t="n">
        <f aca="false">9.81*LN(AH399)+30.6</f>
        <v>44.1995476825861</v>
      </c>
      <c r="BU399" s="0" t="str">
        <f aca="false">IF(BT399&lt;30, "Clean water", IF(AND(BT399&gt;=30, BT399&lt;40), "Hypolimia", IF(AND(BT399&gt;=40,BT399&lt;50), "Mesotrophic", IF(AND(BT399&gt;=50, BT399&lt;70), "Eutrophic", IF(BT399&gt;70,"Hypertrophic")))))</f>
        <v>Mesotrophic</v>
      </c>
      <c r="CM399" s="0" t="n">
        <f aca="false">IF(G399&gt;H399,1,0)</f>
        <v>0</v>
      </c>
      <c r="CO399" s="17" t="n">
        <f aca="false">14.652-0.41022*M399+0.007991*M399*M399-0.000077774*M399*M399*M399</f>
        <v>12.926507349936</v>
      </c>
      <c r="CP399" s="1" t="n">
        <f aca="false">F399/CO399*100</f>
        <v>92.8325004979741</v>
      </c>
    </row>
    <row r="400" customFormat="false" ht="12.5" hidden="false" customHeight="false" outlineLevel="0" collapsed="false">
      <c r="A400" s="0" t="n">
        <v>399</v>
      </c>
      <c r="B400" s="15" t="s">
        <v>103</v>
      </c>
      <c r="C400" s="16" t="s">
        <v>104</v>
      </c>
      <c r="D400" s="0" t="s">
        <v>153</v>
      </c>
      <c r="E400" s="0" t="n">
        <v>7.8</v>
      </c>
      <c r="F400" s="0" t="n">
        <v>11.9</v>
      </c>
      <c r="G400" s="0" t="n">
        <v>0.3</v>
      </c>
      <c r="H400" s="0" t="n">
        <v>2</v>
      </c>
      <c r="I400" s="0" t="n">
        <v>1.3</v>
      </c>
      <c r="J400" s="0" t="n">
        <v>7.306</v>
      </c>
      <c r="K400" s="0" t="n">
        <v>0.011</v>
      </c>
      <c r="L400" s="0" t="n">
        <v>1.9</v>
      </c>
      <c r="M400" s="0" t="n">
        <v>5.8</v>
      </c>
      <c r="N400" s="0" t="n">
        <v>0</v>
      </c>
      <c r="O400" s="0" t="n">
        <v>361</v>
      </c>
      <c r="P400" s="0" t="n">
        <v>3500</v>
      </c>
      <c r="AC400" s="0" t="n">
        <v>7.26</v>
      </c>
      <c r="AD400" s="0" t="n">
        <v>0.179</v>
      </c>
      <c r="AE400" s="0" t="n">
        <v>7.014</v>
      </c>
      <c r="AF400" s="0" t="n">
        <v>0.01</v>
      </c>
      <c r="AG400" s="0" t="n">
        <v>0.003</v>
      </c>
      <c r="AH400" s="0" t="n">
        <v>1</v>
      </c>
      <c r="AJ400" s="0" t="n">
        <v>180</v>
      </c>
      <c r="BF400" s="0" t="n">
        <f aca="false">IF(E400&lt;11,-3.6797*E400^2+48.115*E400-53.83,280.92*EXP(-0.2027*E400))</f>
        <v>97.5940520000001</v>
      </c>
      <c r="BG400" s="1" t="n">
        <f aca="false">32.208*LN(F400)+21.438</f>
        <v>101.202348790984</v>
      </c>
      <c r="BH400" s="1" t="n">
        <f aca="false">IF(G400&lt;=2, -10*G400+100, 88.958*EXP(-0.0755*G400))</f>
        <v>97</v>
      </c>
      <c r="BI400" s="1" t="n">
        <f aca="false">IF(I400&lt;=100, 0.0053*(I400)^2-1.0332*I400+100.76, 122.82*EXP(-0.0092*I400))</f>
        <v>99.425797</v>
      </c>
      <c r="BJ400" s="0" t="n">
        <f aca="false">IF(P400&lt;=1000, -6.942*LN(P400)+107.59, -36.304*LN(P400)+310.72)</f>
        <v>14.4605455435767</v>
      </c>
      <c r="BK400" s="0" t="n">
        <f aca="false">BF400^0.04*BG400^0.22*BH400^0.51*BI400^0.06*BJ400^0.17</f>
        <v>70.96656569199</v>
      </c>
      <c r="BL400" s="0" t="str">
        <f aca="false">IF(BK400&gt;=90, "Very Good", IF(BK400&gt;=80, "Good", IF(BK400&gt;=70, "Slightly Good", IF(BK400&gt;=60, "Average", IF(BK400&gt;=50, "Slightly Poor", IF(BK400&gt;=40, "Poor", "Very Poor"))))))</f>
        <v>Slightly Good</v>
      </c>
      <c r="BM400" s="2" t="n">
        <f aca="false">IF(P400&lt;=1000, -6.942*LN(P400)+107.59, IF(AND(P400&gt;1000, P400&lt;=5213),-36.304*LN(P400)+310.72, IF(P400&gt;5213, 10)))</f>
        <v>14.4605455435767</v>
      </c>
      <c r="BN400" s="2" t="n">
        <f aca="false">BF400^0.04*BG400^0.22*BH400^0.51*BI400^0.06*BM400^0.17</f>
        <v>70.96656569199</v>
      </c>
      <c r="BO400" s="3" t="str">
        <f aca="false">IF(BN400&gt;=90, "Very Good", IF(BN400&gt;=80, "Good", IF(BN400&gt;=70, "Slightly Good", IF(BN400&gt;=60, "Average", IF(BN400&gt;=50, "Slightly Poor", IF(BN400&gt;=40, "Poor", "Very Poor"))))))</f>
        <v>Slightly Good</v>
      </c>
      <c r="BP400" s="2" t="n">
        <f aca="false">IF(AJ400&lt;=1000, -6.942*LN(AJ400)+107.59, IF(AND(AJ400&gt;1000, AJ400&lt;=5213),-36.304*LN(AJ400)+310.72, IF(AJ400&gt;5213, 10)))</f>
        <v>71.5404935411202</v>
      </c>
      <c r="BQ400" s="2" t="n">
        <f aca="false">BF400^0.04*BG400^0.22*BH400^0.51*BI400^0.06*BP400^0.17</f>
        <v>93.1314194006125</v>
      </c>
      <c r="BR400" s="0" t="str">
        <f aca="false">IF(BQ400&gt;=90, "Very Good", IF(BQ400&gt;=80, "Good", IF(BQ400&gt;=70, "Slightly Good", IF(BQ400&gt;=60, "Average", IF(BQ400&gt;=50, "Slightly Poor", IF(BQ400&gt;=40, "Poor", "Very Poor"))))))</f>
        <v>Very Good</v>
      </c>
      <c r="BT400" s="2" t="n">
        <f aca="false">9.81*LN(AH400)+30.6</f>
        <v>30.6</v>
      </c>
      <c r="BU400" s="0" t="str">
        <f aca="false">IF(BT400&lt;30, "Clean water", IF(AND(BT400&gt;=30, BT400&lt;40), "Hypolimia", IF(AND(BT400&gt;=40,BT400&lt;50), "Mesotrophic", IF(AND(BT400&gt;=50, BT400&lt;70), "Eutrophic", IF(BT400&gt;70,"Hypertrophic")))))</f>
        <v>Hypolimia</v>
      </c>
      <c r="CM400" s="0" t="n">
        <f aca="false">IF(G400&gt;H400,1,0)</f>
        <v>0</v>
      </c>
      <c r="CO400" s="17" t="n">
        <f aca="false">14.652-0.41022*M400+0.007991*M400*M400-0.000077774*M400*M400*M400</f>
        <v>12.526366599312</v>
      </c>
      <c r="CP400" s="1" t="n">
        <f aca="false">F400/CO400*100</f>
        <v>94.9996146580414</v>
      </c>
    </row>
    <row r="401" customFormat="false" ht="12.5" hidden="false" customHeight="false" outlineLevel="0" collapsed="false">
      <c r="A401" s="0" t="n">
        <v>400</v>
      </c>
      <c r="B401" s="15" t="s">
        <v>105</v>
      </c>
      <c r="C401" s="16" t="s">
        <v>106</v>
      </c>
      <c r="D401" s="0" t="s">
        <v>153</v>
      </c>
      <c r="E401" s="0" t="n">
        <v>8.5</v>
      </c>
      <c r="F401" s="0" t="n">
        <v>14.3</v>
      </c>
      <c r="G401" s="0" t="n">
        <v>1.5</v>
      </c>
      <c r="H401" s="0" t="n">
        <v>4.1</v>
      </c>
      <c r="I401" s="0" t="n">
        <v>2.4</v>
      </c>
      <c r="J401" s="0" t="n">
        <v>2.985</v>
      </c>
      <c r="K401" s="0" t="n">
        <v>0.04</v>
      </c>
      <c r="L401" s="0" t="n">
        <v>3.4</v>
      </c>
      <c r="M401" s="0" t="n">
        <v>4.4</v>
      </c>
      <c r="N401" s="0" t="n">
        <v>0</v>
      </c>
      <c r="O401" s="0" t="n">
        <v>302</v>
      </c>
      <c r="P401" s="0" t="n">
        <v>340</v>
      </c>
      <c r="AC401" s="0" t="n">
        <v>2.789</v>
      </c>
      <c r="AD401" s="0" t="n">
        <v>0.095</v>
      </c>
      <c r="AE401" s="0" t="n">
        <v>2.463</v>
      </c>
      <c r="AF401" s="0" t="n">
        <v>0.014</v>
      </c>
      <c r="AG401" s="0" t="n">
        <v>0.001</v>
      </c>
      <c r="AH401" s="0" t="n">
        <v>13.7</v>
      </c>
      <c r="AJ401" s="0" t="n">
        <v>12</v>
      </c>
      <c r="BF401" s="0" t="n">
        <f aca="false">IF(E401&lt;11,-3.6797*E401^2+48.115*E401-53.83,280.92*EXP(-0.2027*E401))</f>
        <v>89.289175</v>
      </c>
      <c r="BG401" s="1" t="n">
        <f aca="false">32.208*LN(F401)+21.438</f>
        <v>107.119639176259</v>
      </c>
      <c r="BH401" s="1" t="n">
        <f aca="false">IF(G401&lt;=2, -10*G401+100, 88.958*EXP(-0.0755*G401))</f>
        <v>85</v>
      </c>
      <c r="BI401" s="1" t="n">
        <f aca="false">IF(I401&lt;=100, 0.0053*(I401)^2-1.0332*I401+100.76, 122.82*EXP(-0.0092*I401))</f>
        <v>98.310848</v>
      </c>
      <c r="BJ401" s="0" t="n">
        <f aca="false">IF(P401&lt;=1000, -6.942*LN(P401)+107.59, -36.304*LN(P401)+310.72)</f>
        <v>67.1254595225499</v>
      </c>
      <c r="BK401" s="0" t="n">
        <f aca="false">BF401^0.04*BG401^0.22*BH401^0.51*BI401^0.06*BJ401^0.17</f>
        <v>86.8427823839443</v>
      </c>
      <c r="BL401" s="0" t="str">
        <f aca="false">IF(BK401&gt;=90, "Very Good", IF(BK401&gt;=80, "Good", IF(BK401&gt;=70, "Slightly Good", IF(BK401&gt;=60, "Average", IF(BK401&gt;=50, "Slightly Poor", IF(BK401&gt;=40, "Poor", "Very Poor"))))))</f>
        <v>Good</v>
      </c>
      <c r="BM401" s="2" t="n">
        <f aca="false">IF(P401&lt;=1000, -6.942*LN(P401)+107.59, IF(AND(P401&gt;1000, P401&lt;=5213),-36.304*LN(P401)+310.72, IF(P401&gt;5213, 10)))</f>
        <v>67.1254595225499</v>
      </c>
      <c r="BN401" s="2" t="n">
        <f aca="false">BF401^0.04*BG401^0.22*BH401^0.51*BI401^0.06*BM401^0.17</f>
        <v>86.8427823839443</v>
      </c>
      <c r="BO401" s="3" t="str">
        <f aca="false">IF(BN401&gt;=90, "Very Good", IF(BN401&gt;=80, "Good", IF(BN401&gt;=70, "Slightly Good", IF(BN401&gt;=60, "Average", IF(BN401&gt;=50, "Slightly Poor", IF(BN401&gt;=40, "Poor", "Very Poor"))))))</f>
        <v>Good</v>
      </c>
      <c r="BP401" s="2" t="n">
        <f aca="false">IF(AJ401&lt;=1000, -6.942*LN(AJ401)+107.59, IF(AND(AJ401&gt;1000, AJ401&lt;=5213),-36.304*LN(AJ401)+310.72, IF(AJ401&gt;5213, 10)))</f>
        <v>90.3397780371717</v>
      </c>
      <c r="BQ401" s="2" t="n">
        <f aca="false">BF401^0.04*BG401^0.22*BH401^0.51*BI401^0.06*BP401^0.17</f>
        <v>91.340277471586</v>
      </c>
      <c r="BR401" s="0" t="str">
        <f aca="false">IF(BQ401&gt;=90, "Very Good", IF(BQ401&gt;=80, "Good", IF(BQ401&gt;=70, "Slightly Good", IF(BQ401&gt;=60, "Average", IF(BQ401&gt;=50, "Slightly Poor", IF(BQ401&gt;=40, "Poor", "Very Poor"))))))</f>
        <v>Very Good</v>
      </c>
      <c r="BT401" s="2" t="n">
        <f aca="false">9.81*LN(AH401)+30.6</f>
        <v>56.2766531201023</v>
      </c>
      <c r="BU401" s="0" t="str">
        <f aca="false">IF(BT401&lt;30, "Clean water", IF(AND(BT401&gt;=30, BT401&lt;40), "Hypolimia", IF(AND(BT401&gt;=40,BT401&lt;50), "Mesotrophic", IF(AND(BT401&gt;=50, BT401&lt;70), "Eutrophic", IF(BT401&gt;70,"Hypertrophic")))))</f>
        <v>Eutrophic</v>
      </c>
      <c r="CM401" s="0" t="n">
        <f aca="false">IF(G401&gt;H401,1,0)</f>
        <v>0</v>
      </c>
      <c r="CO401" s="17" t="n">
        <f aca="false">14.652-0.41022*M401+0.007991*M401*M401-0.000077774*M401*M401*M401</f>
        <v>12.995112659584</v>
      </c>
      <c r="CP401" s="1" t="n">
        <f aca="false">F401/CO401*100</f>
        <v>110.041369971915</v>
      </c>
    </row>
    <row r="402" customFormat="false" ht="12.5" hidden="false" customHeight="false" outlineLevel="0" collapsed="false">
      <c r="A402" s="0" t="n">
        <v>401</v>
      </c>
      <c r="B402" s="15" t="s">
        <v>107</v>
      </c>
      <c r="C402" s="16" t="s">
        <v>108</v>
      </c>
      <c r="D402" s="0" t="s">
        <v>153</v>
      </c>
      <c r="E402" s="0" t="n">
        <v>7.5</v>
      </c>
      <c r="F402" s="0" t="n">
        <v>14.1</v>
      </c>
      <c r="G402" s="0" t="n">
        <v>0.4</v>
      </c>
      <c r="H402" s="0" t="n">
        <v>1.1</v>
      </c>
      <c r="I402" s="0" t="n">
        <v>1.5</v>
      </c>
      <c r="J402" s="0" t="n">
        <v>7.419</v>
      </c>
      <c r="K402" s="0" t="n">
        <v>0.057</v>
      </c>
      <c r="L402" s="0" t="n">
        <v>1</v>
      </c>
      <c r="M402" s="0" t="n">
        <v>9.6</v>
      </c>
      <c r="N402" s="0" t="n">
        <v>0</v>
      </c>
      <c r="O402" s="0" t="n">
        <v>590</v>
      </c>
      <c r="P402" s="0" t="n">
        <v>9000</v>
      </c>
      <c r="AC402" s="0" t="n">
        <v>7.124</v>
      </c>
      <c r="AD402" s="0" t="n">
        <v>0.028</v>
      </c>
      <c r="AE402" s="0" t="n">
        <v>6.396</v>
      </c>
      <c r="AF402" s="0" t="n">
        <v>0.05</v>
      </c>
      <c r="AG402" s="0" t="n">
        <v>0.019</v>
      </c>
      <c r="AH402" s="0" t="n">
        <v>3</v>
      </c>
      <c r="AJ402" s="0" t="n">
        <v>2200</v>
      </c>
      <c r="BF402" s="0" t="n">
        <f aca="false">IF(E402&lt;11,-3.6797*E402^2+48.115*E402-53.83,280.92*EXP(-0.2027*E402))</f>
        <v>100.049375</v>
      </c>
      <c r="BG402" s="1" t="n">
        <f aca="false">32.208*LN(F402)+21.438</f>
        <v>106.665997874148</v>
      </c>
      <c r="BH402" s="1" t="n">
        <f aca="false">IF(G402&lt;=2, -10*G402+100, 88.958*EXP(-0.0755*G402))</f>
        <v>96</v>
      </c>
      <c r="BI402" s="1" t="n">
        <f aca="false">IF(I402&lt;=100, 0.0053*(I402)^2-1.0332*I402+100.76, 122.82*EXP(-0.0092*I402))</f>
        <v>99.222125</v>
      </c>
      <c r="BJ402" s="0" t="n">
        <f aca="false">IF(P402&lt;=1000, -6.942*LN(P402)+107.59, -36.304*LN(P402)+310.72)</f>
        <v>-19.8271887037816</v>
      </c>
      <c r="BK402" s="0" t="e">
        <f aca="false">BF402^0.04*BG402^0.22*BH402^0.51*BI402^0.06*BJ402^0.17</f>
        <v>#NUM!</v>
      </c>
      <c r="BL402" s="0" t="e">
        <f aca="false">IF(BK402&gt;=90, "Very Good", IF(BK402&gt;=80, "Good", IF(BK402&gt;=70, "Slightly Good", IF(BK402&gt;=60, "Average", IF(BK402&gt;=50, "Slightly Poor", IF(BK402&gt;=40, "Poor", "Very Poor"))))))</f>
        <v>#NUM!</v>
      </c>
      <c r="BM402" s="2" t="n">
        <f aca="false">IF(P402&lt;=1000, -6.942*LN(P402)+107.59, IF(AND(P402&gt;1000, P402&lt;=5213),-36.304*LN(P402)+310.72, IF(P402&gt;5213, 10)))</f>
        <v>10</v>
      </c>
      <c r="BN402" s="2" t="n">
        <f aca="false">BF402^0.04*BG402^0.22*BH402^0.51*BI402^0.06*BM402^0.17</f>
        <v>67.131930396071</v>
      </c>
      <c r="BO402" s="3" t="str">
        <f aca="false">IF(BN402&gt;=90, "Very Good", IF(BN402&gt;=80, "Good", IF(BN402&gt;=70, "Slightly Good", IF(BN402&gt;=60, "Average", IF(BN402&gt;=50, "Slightly Poor", IF(BN402&gt;=40, "Poor", "Very Poor"))))))</f>
        <v>Average</v>
      </c>
      <c r="BP402" s="2" t="n">
        <f aca="false">IF(AJ402&lt;=1000, -6.942*LN(AJ402)+107.59, IF(AND(AJ402&gt;1000, AJ402&lt;=5213),-36.304*LN(AJ402)+310.72, IF(AJ402&gt;5213, 10)))</f>
        <v>31.316696341168</v>
      </c>
      <c r="BQ402" s="2" t="n">
        <f aca="false">BF402^0.04*BG402^0.22*BH402^0.51*BI402^0.06*BP402^0.17</f>
        <v>81.5100286194879</v>
      </c>
      <c r="BR402" s="0" t="str">
        <f aca="false">IF(BQ402&gt;=90, "Very Good", IF(BQ402&gt;=80, "Good", IF(BQ402&gt;=70, "Slightly Good", IF(BQ402&gt;=60, "Average", IF(BQ402&gt;=50, "Slightly Poor", IF(BQ402&gt;=40, "Poor", "Very Poor"))))))</f>
        <v>Good</v>
      </c>
      <c r="BT402" s="2" t="n">
        <f aca="false">9.81*LN(AH402)+30.6</f>
        <v>41.3773865518342</v>
      </c>
      <c r="BU402" s="0" t="str">
        <f aca="false">IF(BT402&lt;30, "Clean water", IF(AND(BT402&gt;=30, BT402&lt;40), "Hypolimia", IF(AND(BT402&gt;=40,BT402&lt;50), "Mesotrophic", IF(AND(BT402&gt;=50, BT402&lt;70), "Eutrophic", IF(BT402&gt;70,"Hypertrophic")))))</f>
        <v>Mesotrophic</v>
      </c>
      <c r="CM402" s="0" t="n">
        <f aca="false">IF(G402&gt;H402,1,0)</f>
        <v>0</v>
      </c>
      <c r="CO402" s="17" t="n">
        <f aca="false">14.652-0.41022*M402+0.007991*M402*M402-0.000077774*M402*M402*M402</f>
        <v>11.381529102336</v>
      </c>
      <c r="CP402" s="1" t="n">
        <f aca="false">F402/CO402*100</f>
        <v>123.884935611209</v>
      </c>
    </row>
    <row r="403" customFormat="false" ht="12.5" hidden="false" customHeight="false" outlineLevel="0" collapsed="false">
      <c r="A403" s="0" t="n">
        <v>402</v>
      </c>
      <c r="B403" s="15" t="s">
        <v>109</v>
      </c>
      <c r="C403" s="16" t="s">
        <v>110</v>
      </c>
      <c r="D403" s="0" t="s">
        <v>153</v>
      </c>
      <c r="E403" s="0" t="n">
        <v>7.7</v>
      </c>
      <c r="F403" s="0" t="n">
        <v>12.5</v>
      </c>
      <c r="G403" s="0" t="n">
        <v>2.3</v>
      </c>
      <c r="H403" s="0" t="n">
        <v>7.5</v>
      </c>
      <c r="I403" s="0" t="n">
        <v>2.6</v>
      </c>
      <c r="J403" s="0" t="n">
        <v>10.68</v>
      </c>
      <c r="K403" s="0" t="n">
        <v>0.095</v>
      </c>
      <c r="L403" s="0" t="n">
        <v>5</v>
      </c>
      <c r="M403" s="0" t="n">
        <v>8.7</v>
      </c>
      <c r="O403" s="0" t="n">
        <v>485</v>
      </c>
      <c r="AC403" s="0" t="n">
        <v>10.535</v>
      </c>
      <c r="AD403" s="0" t="n">
        <v>1.472</v>
      </c>
      <c r="AE403" s="0" t="n">
        <v>8.85</v>
      </c>
      <c r="AF403" s="0" t="n">
        <v>0.045</v>
      </c>
      <c r="AG403" s="0" t="n">
        <v>0.028</v>
      </c>
      <c r="BD403" s="0" t="n">
        <v>1.765</v>
      </c>
      <c r="BF403" s="0" t="n">
        <f aca="false">IF(E403&lt;11,-3.6797*E403^2+48.115*E403-53.83,280.92*EXP(-0.2027*E403))</f>
        <v>98.486087</v>
      </c>
      <c r="BG403" s="1" t="n">
        <f aca="false">32.208*LN(F403)+21.438</f>
        <v>102.78666817588</v>
      </c>
      <c r="BH403" s="1" t="n">
        <f aca="false">IF(G403&lt;=2, -10*G403+100, 88.958*EXP(-0.0755*G403))</f>
        <v>74.7772988969374</v>
      </c>
      <c r="BI403" s="1" t="n">
        <f aca="false">IF(I403&lt;=100, 0.0053*(I403)^2-1.0332*I403+100.76, 122.82*EXP(-0.0092*I403))</f>
        <v>98.109508</v>
      </c>
      <c r="BJ403" s="0" t="e">
        <f aca="false">IF(P403&lt;=1000, -6.942*LN(P403)+107.59, -36.304*LN(P403)+310.72)</f>
        <v>#VALUE!</v>
      </c>
      <c r="BK403" s="0" t="e">
        <f aca="false">BF403^0.04*BG403^0.22*BH403^0.51*BI403^0.06*BJ403^0.17</f>
        <v>#VALUE!</v>
      </c>
      <c r="BL403" s="0" t="e">
        <f aca="false">IF(BK403&gt;=90, "Very Good", IF(BK403&gt;=80, "Good", IF(BK403&gt;=70, "Slightly Good", IF(BK403&gt;=60, "Average", IF(BK403&gt;=50, "Slightly Poor", IF(BK403&gt;=40, "Poor", "Very Poor"))))))</f>
        <v>#VALUE!</v>
      </c>
      <c r="BM403" s="2" t="e">
        <f aca="false">IF(P403&lt;=1000, -6.942*LN(P403)+107.59, IF(AND(P403&gt;1000, P403&lt;=5213),-36.304*LN(P403)+310.72, IF(P403&gt;5213, 10)))</f>
        <v>#VALUE!</v>
      </c>
      <c r="BN403" s="2" t="e">
        <f aca="false">BF403^0.04*BG403^0.22*BH403^0.51*BI403^0.06*BM403^0.17</f>
        <v>#VALUE!</v>
      </c>
      <c r="BO403" s="3" t="e">
        <f aca="false">IF(BN403&gt;=90, "Very Good", IF(BN403&gt;=80, "Good", IF(BN403&gt;=70, "Slightly Good", IF(BN403&gt;=60, "Average", IF(BN403&gt;=50, "Slightly Poor", IF(BN403&gt;=40, "Poor", "Very Poor"))))))</f>
        <v>#VALUE!</v>
      </c>
      <c r="BP403" s="2" t="e">
        <f aca="false">IF(AJ403&lt;=1000, -6.942*LN(AJ403)+107.59, IF(AND(AJ403&gt;1000, AJ403&lt;=5213),-36.304*LN(AJ403)+310.72, IF(AJ403&gt;5213, 10)))</f>
        <v>#VALUE!</v>
      </c>
      <c r="BQ403" s="2" t="e">
        <f aca="false">BF403^0.04*BG403^0.22*BH403^0.51*BI403^0.06*BP403^0.17</f>
        <v>#VALUE!</v>
      </c>
      <c r="BR403" s="0" t="e">
        <f aca="false">IF(BQ403&gt;=90, "Very Good", IF(BQ403&gt;=80, "Good", IF(BQ403&gt;=70, "Slightly Good", IF(BQ403&gt;=60, "Average", IF(BQ403&gt;=50, "Slightly Poor", IF(BQ403&gt;=40, "Poor", "Very Poor"))))))</f>
        <v>#VALUE!</v>
      </c>
      <c r="BT403" s="2" t="e">
        <f aca="false">9.81*LN(AH403)+30.6</f>
        <v>#VALUE!</v>
      </c>
      <c r="BU403" s="0" t="e">
        <f aca="false">IF(BT403&lt;30, "Clean water", IF(AND(BT403&gt;=30, BT403&lt;40), "Hypolimia", IF(AND(BT403&gt;=40,BT403&lt;50), "Mesotrophic", IF(AND(BT403&gt;=50, BT403&lt;70), "Eutrophic", IF(BT403&gt;70,"Hypertrophic")))))</f>
        <v>#VALUE!</v>
      </c>
      <c r="CM403" s="0" t="n">
        <f aca="false">IF(G403&gt;H403,1,0)</f>
        <v>0</v>
      </c>
      <c r="CO403" s="17" t="n">
        <f aca="false">14.652-0.41022*M403+0.007991*M403*M403-0.000077774*M403*M403*M403</f>
        <v>11.636710377678</v>
      </c>
      <c r="CP403" s="1" t="n">
        <f aca="false">F403/CO403*100</f>
        <v>107.418674129572</v>
      </c>
    </row>
    <row r="404" customFormat="false" ht="12.5" hidden="false" customHeight="false" outlineLevel="0" collapsed="false">
      <c r="A404" s="0" t="n">
        <v>403</v>
      </c>
      <c r="B404" s="15" t="s">
        <v>111</v>
      </c>
      <c r="C404" s="16" t="s">
        <v>112</v>
      </c>
      <c r="D404" s="0" t="s">
        <v>153</v>
      </c>
      <c r="E404" s="0" t="n">
        <v>7.8</v>
      </c>
      <c r="F404" s="0" t="n">
        <v>11.8</v>
      </c>
      <c r="G404" s="0" t="n">
        <v>2</v>
      </c>
      <c r="H404" s="0" t="n">
        <v>4.1</v>
      </c>
      <c r="I404" s="0" t="n">
        <v>4.7</v>
      </c>
      <c r="J404" s="0" t="n">
        <v>8.811</v>
      </c>
      <c r="K404" s="0" t="n">
        <v>0.076</v>
      </c>
      <c r="L404" s="0" t="n">
        <v>3.6</v>
      </c>
      <c r="M404" s="0" t="n">
        <v>8.9</v>
      </c>
      <c r="N404" s="0" t="n">
        <v>0</v>
      </c>
      <c r="O404" s="0" t="n">
        <v>507</v>
      </c>
      <c r="P404" s="0" t="n">
        <v>70000</v>
      </c>
      <c r="AC404" s="0" t="n">
        <v>8.489</v>
      </c>
      <c r="AD404" s="0" t="n">
        <v>1.417</v>
      </c>
      <c r="AE404" s="0" t="n">
        <v>6.865</v>
      </c>
      <c r="AF404" s="0" t="n">
        <v>0.057</v>
      </c>
      <c r="AG404" s="0" t="n">
        <v>0.027</v>
      </c>
      <c r="AH404" s="0" t="n">
        <v>4.5</v>
      </c>
      <c r="AJ404" s="0" t="n">
        <v>3900</v>
      </c>
      <c r="BF404" s="0" t="n">
        <f aca="false">IF(E404&lt;11,-3.6797*E404^2+48.115*E404-53.83,280.92*EXP(-0.2027*E404))</f>
        <v>97.5940520000001</v>
      </c>
      <c r="BG404" s="1" t="n">
        <f aca="false">32.208*LN(F404)+21.438</f>
        <v>100.930549709638</v>
      </c>
      <c r="BH404" s="1" t="n">
        <f aca="false">IF(G404&lt;=2, -10*G404+100, 88.958*EXP(-0.0755*G404))</f>
        <v>80</v>
      </c>
      <c r="BI404" s="1" t="n">
        <f aca="false">IF(I404&lt;=100, 0.0053*(I404)^2-1.0332*I404+100.76, 122.82*EXP(-0.0092*I404))</f>
        <v>96.021037</v>
      </c>
      <c r="BJ404" s="0" t="n">
        <f aca="false">IF(P404&lt;=1000, -6.942*LN(P404)+107.59, -36.304*LN(P404)+310.72)</f>
        <v>-94.2965189155274</v>
      </c>
      <c r="BK404" s="0" t="e">
        <f aca="false">BF404^0.04*BG404^0.22*BH404^0.51*BI404^0.06*BJ404^0.17</f>
        <v>#NUM!</v>
      </c>
      <c r="BL404" s="0" t="e">
        <f aca="false">IF(BK404&gt;=90, "Very Good", IF(BK404&gt;=80, "Good", IF(BK404&gt;=70, "Slightly Good", IF(BK404&gt;=60, "Average", IF(BK404&gt;=50, "Slightly Poor", IF(BK404&gt;=40, "Poor", "Very Poor"))))))</f>
        <v>#NUM!</v>
      </c>
      <c r="BM404" s="2" t="n">
        <f aca="false">IF(P404&lt;=1000, -6.942*LN(P404)+107.59, IF(AND(P404&gt;1000, P404&lt;=5213),-36.304*LN(P404)+310.72, IF(P404&gt;5213, 10)))</f>
        <v>10</v>
      </c>
      <c r="BN404" s="2" t="n">
        <f aca="false">BF404^0.04*BG404^0.22*BH404^0.51*BI404^0.06*BM404^0.17</f>
        <v>60.2531548365692</v>
      </c>
      <c r="BO404" s="3" t="str">
        <f aca="false">IF(BN404&gt;=90, "Very Good", IF(BN404&gt;=80, "Good", IF(BN404&gt;=70, "Slightly Good", IF(BN404&gt;=60, "Average", IF(BN404&gt;=50, "Slightly Poor", IF(BN404&gt;=40, "Poor", "Very Poor"))))))</f>
        <v>Average</v>
      </c>
      <c r="BP404" s="2" t="n">
        <f aca="false">IF(AJ404&lt;=1000, -6.942*LN(AJ404)+107.59, IF(AND(AJ404&gt;1000, AJ404&lt;=5213),-36.304*LN(AJ404)+310.72, IF(AJ404&gt;5213, 10)))</f>
        <v>10.5319595667977</v>
      </c>
      <c r="BQ404" s="2" t="n">
        <f aca="false">BF404^0.04*BG404^0.22*BH404^0.51*BI404^0.06*BP404^0.17</f>
        <v>60.7863900502271</v>
      </c>
      <c r="BR404" s="0" t="str">
        <f aca="false">IF(BQ404&gt;=90, "Very Good", IF(BQ404&gt;=80, "Good", IF(BQ404&gt;=70, "Slightly Good", IF(BQ404&gt;=60, "Average", IF(BQ404&gt;=50, "Slightly Poor", IF(BQ404&gt;=40, "Poor", "Very Poor"))))))</f>
        <v>Average</v>
      </c>
      <c r="BT404" s="2" t="n">
        <f aca="false">9.81*LN(AH404)+30.6</f>
        <v>45.3549992623753</v>
      </c>
      <c r="BU404" s="0" t="str">
        <f aca="false">IF(BT404&lt;30, "Clean water", IF(AND(BT404&gt;=30, BT404&lt;40), "Hypolimia", IF(AND(BT404&gt;=40,BT404&lt;50), "Mesotrophic", IF(AND(BT404&gt;=50, BT404&lt;70), "Eutrophic", IF(BT404&gt;70,"Hypertrophic")))))</f>
        <v>Mesotrophic</v>
      </c>
      <c r="CM404" s="0" t="n">
        <f aca="false">IF(G404&gt;H404,1,0)</f>
        <v>0</v>
      </c>
      <c r="CO404" s="17" t="n">
        <f aca="false">14.652-0.41022*M404+0.007991*M404*M404-0.000077774*M404*M404*M404</f>
        <v>11.579180850994</v>
      </c>
      <c r="CP404" s="1" t="n">
        <f aca="false">F404/CO404*100</f>
        <v>101.907036014444</v>
      </c>
    </row>
    <row r="405" customFormat="false" ht="12.5" hidden="false" customHeight="false" outlineLevel="0" collapsed="false">
      <c r="A405" s="0" t="n">
        <v>404</v>
      </c>
      <c r="B405" s="15" t="s">
        <v>113</v>
      </c>
      <c r="C405" s="16" t="s">
        <v>114</v>
      </c>
      <c r="D405" s="0" t="s">
        <v>153</v>
      </c>
      <c r="E405" s="0" t="n">
        <v>7.9</v>
      </c>
      <c r="F405" s="0" t="n">
        <v>11.5</v>
      </c>
      <c r="G405" s="0" t="n">
        <v>0.5</v>
      </c>
      <c r="H405" s="0" t="n">
        <v>4.3</v>
      </c>
      <c r="I405" s="0" t="n">
        <v>5.2</v>
      </c>
      <c r="J405" s="0" t="n">
        <v>8.231</v>
      </c>
      <c r="K405" s="0" t="n">
        <v>0.055</v>
      </c>
      <c r="L405" s="0" t="n">
        <v>3.1</v>
      </c>
      <c r="M405" s="0" t="n">
        <v>6.2</v>
      </c>
      <c r="N405" s="0" t="n">
        <v>0</v>
      </c>
      <c r="O405" s="0" t="n">
        <v>430</v>
      </c>
      <c r="P405" s="0" t="n">
        <v>39000</v>
      </c>
      <c r="AC405" s="0" t="n">
        <v>8.12</v>
      </c>
      <c r="AD405" s="0" t="n">
        <v>0.775</v>
      </c>
      <c r="AE405" s="0" t="n">
        <v>7.026</v>
      </c>
      <c r="AF405" s="0" t="n">
        <v>0.047</v>
      </c>
      <c r="AG405" s="0" t="n">
        <v>0.01</v>
      </c>
      <c r="AH405" s="0" t="n">
        <v>3.8</v>
      </c>
      <c r="AJ405" s="0" t="n">
        <v>3000</v>
      </c>
      <c r="BF405" s="0" t="n">
        <f aca="false">IF(E405&lt;11,-3.6797*E405^2+48.115*E405-53.83,280.92*EXP(-0.2027*E405))</f>
        <v>96.6284230000001</v>
      </c>
      <c r="BG405" s="1" t="n">
        <f aca="false">32.208*LN(F405)+21.438</f>
        <v>100.101113315171</v>
      </c>
      <c r="BH405" s="1" t="n">
        <f aca="false">IF(G405&lt;=2, -10*G405+100, 88.958*EXP(-0.0755*G405))</f>
        <v>95</v>
      </c>
      <c r="BI405" s="1" t="n">
        <f aca="false">IF(I405&lt;=100, 0.0053*(I405)^2-1.0332*I405+100.76, 122.82*EXP(-0.0092*I405))</f>
        <v>95.530672</v>
      </c>
      <c r="BJ405" s="0" t="n">
        <f aca="false">IF(P405&lt;=1000, -6.942*LN(P405)+107.59, -36.304*LN(P405)+310.72)</f>
        <v>-73.0610896492582</v>
      </c>
      <c r="BK405" s="0" t="e">
        <f aca="false">BF405^0.04*BG405^0.22*BH405^0.51*BI405^0.06*BJ405^0.17</f>
        <v>#NUM!</v>
      </c>
      <c r="BL405" s="0" t="e">
        <f aca="false">IF(BK405&gt;=90, "Very Good", IF(BK405&gt;=80, "Good", IF(BK405&gt;=70, "Slightly Good", IF(BK405&gt;=60, "Average", IF(BK405&gt;=50, "Slightly Poor", IF(BK405&gt;=40, "Poor", "Very Poor"))))))</f>
        <v>#NUM!</v>
      </c>
      <c r="BM405" s="2" t="n">
        <f aca="false">IF(P405&lt;=1000, -6.942*LN(P405)+107.59, IF(AND(P405&gt;1000, P405&lt;=5213),-36.304*LN(P405)+310.72, IF(P405&gt;5213, 10)))</f>
        <v>10</v>
      </c>
      <c r="BN405" s="2" t="n">
        <f aca="false">BF405^0.04*BG405^0.22*BH405^0.51*BI405^0.06*BM405^0.17</f>
        <v>65.6067257746061</v>
      </c>
      <c r="BO405" s="3" t="str">
        <f aca="false">IF(BN405&gt;=90, "Very Good", IF(BN405&gt;=80, "Good", IF(BN405&gt;=70, "Slightly Good", IF(BN405&gt;=60, "Average", IF(BN405&gt;=50, "Slightly Poor", IF(BN405&gt;=40, "Poor", "Very Poor"))))))</f>
        <v>Average</v>
      </c>
      <c r="BP405" s="2" t="n">
        <f aca="false">IF(AJ405&lt;=1000, -6.942*LN(AJ405)+107.59, IF(AND(AJ405&gt;1000, AJ405&lt;=5213),-36.304*LN(AJ405)+310.72, IF(AJ405&gt;5213, 10)))</f>
        <v>20.0568318240255</v>
      </c>
      <c r="BQ405" s="2" t="n">
        <f aca="false">BF405^0.04*BG405^0.22*BH405^0.51*BI405^0.06*BP405^0.17</f>
        <v>73.8470176221706</v>
      </c>
      <c r="BR405" s="0" t="str">
        <f aca="false">IF(BQ405&gt;=90, "Very Good", IF(BQ405&gt;=80, "Good", IF(BQ405&gt;=70, "Slightly Good", IF(BQ405&gt;=60, "Average", IF(BQ405&gt;=50, "Slightly Poor", IF(BQ405&gt;=40, "Poor", "Very Poor"))))))</f>
        <v>Slightly Good</v>
      </c>
      <c r="BT405" s="2" t="n">
        <f aca="false">9.81*LN(AH405)+30.6</f>
        <v>43.6963604646443</v>
      </c>
      <c r="BU405" s="0" t="str">
        <f aca="false">IF(BT405&lt;30, "Clean water", IF(AND(BT405&gt;=30, BT405&lt;40), "Hypolimia", IF(AND(BT405&gt;=40,BT405&lt;50), "Mesotrophic", IF(AND(BT405&gt;=50, BT405&lt;70), "Eutrophic", IF(BT405&gt;70,"Hypertrophic")))))</f>
        <v>Mesotrophic</v>
      </c>
      <c r="CM405" s="0" t="n">
        <f aca="false">IF(G405&gt;H405,1,0)</f>
        <v>0</v>
      </c>
      <c r="CO405" s="17" t="n">
        <f aca="false">14.652-0.41022*M405+0.007991*M405*M405-0.000077774*M405*M405*M405</f>
        <v>12.397274318128</v>
      </c>
      <c r="CP405" s="1" t="n">
        <f aca="false">F405/CO405*100</f>
        <v>92.7623258540311</v>
      </c>
    </row>
    <row r="406" s="18" customFormat="true" ht="12.5" hidden="false" customHeight="false" outlineLevel="0" collapsed="false">
      <c r="A406" s="18" t="n">
        <v>405</v>
      </c>
      <c r="B406" s="19" t="s">
        <v>139</v>
      </c>
      <c r="C406" s="18" t="s">
        <v>116</v>
      </c>
      <c r="D406" s="18" t="s">
        <v>153</v>
      </c>
      <c r="E406" s="18" t="n">
        <v>7.3</v>
      </c>
      <c r="F406" s="18" t="n">
        <v>10.2</v>
      </c>
      <c r="G406" s="18" t="n">
        <v>6.4</v>
      </c>
      <c r="H406" s="18" t="n">
        <v>5.6</v>
      </c>
      <c r="I406" s="18" t="n">
        <v>7.3</v>
      </c>
      <c r="J406" s="18" t="n">
        <v>14.418</v>
      </c>
      <c r="K406" s="18" t="n">
        <v>0.113</v>
      </c>
      <c r="L406" s="18" t="n">
        <v>4.5</v>
      </c>
      <c r="M406" s="18" t="n">
        <v>11.2</v>
      </c>
      <c r="N406" s="18" t="n">
        <v>0</v>
      </c>
      <c r="O406" s="18" t="n">
        <v>597</v>
      </c>
      <c r="P406" s="18" t="n">
        <v>60000</v>
      </c>
      <c r="AC406" s="18" t="n">
        <v>13.881</v>
      </c>
      <c r="AD406" s="18" t="n">
        <v>3.879</v>
      </c>
      <c r="AE406" s="18" t="n">
        <v>9.37</v>
      </c>
      <c r="AF406" s="18" t="n">
        <v>0.093</v>
      </c>
      <c r="AG406" s="18" t="n">
        <v>0.03</v>
      </c>
      <c r="AH406" s="18" t="n">
        <v>3</v>
      </c>
      <c r="AJ406" s="18" t="n">
        <v>6000</v>
      </c>
      <c r="BF406" s="18" t="n">
        <f aca="false">IF(E406&lt;11,-3.6797*E406^2+48.115*E406-53.83,280.92*EXP(-0.2027*E406))</f>
        <v>101.318287</v>
      </c>
      <c r="BG406" s="20" t="n">
        <f aca="false">32.208*LN(F406)+21.438</f>
        <v>96.2374636951076</v>
      </c>
      <c r="BH406" s="20" t="n">
        <f aca="false">IF(G406&lt;=2, -10*G406+100, 88.958*EXP(-0.0755*G406))</f>
        <v>54.8698681565622</v>
      </c>
      <c r="BI406" s="20" t="n">
        <f aca="false">IF(I406&lt;=100, 0.0053*(I406)^2-1.0332*I406+100.76, 122.82*EXP(-0.0092*I406))</f>
        <v>93.500077</v>
      </c>
      <c r="BJ406" s="18" t="n">
        <f aca="false">IF(P406&lt;=1000, -6.942*LN(P406)+107.59, -36.304*LN(P406)+310.72)</f>
        <v>-88.7002326350786</v>
      </c>
      <c r="BK406" s="18" t="e">
        <f aca="false">BF406^0.04*BG406^0.22*BH406^0.51*BI406^0.06*BJ406^0.17</f>
        <v>#NUM!</v>
      </c>
      <c r="BL406" s="18" t="e">
        <f aca="false">IF(BK406&gt;=90, "Very Good", IF(BK406&gt;=80, "Good", IF(BK406&gt;=70, "Slightly Good", IF(BK406&gt;=60, "Average", IF(BK406&gt;=50, "Slightly Poor", IF(BK406&gt;=40, "Poor", "Very Poor"))))))</f>
        <v>#NUM!</v>
      </c>
      <c r="BM406" s="21" t="n">
        <f aca="false">IF(P406&lt;=1000, -6.942*LN(P406)+107.59, IF(AND(P406&gt;1000, P406&lt;=5213),-36.304*LN(P406)+310.72, IF(P406&gt;5213, 10)))</f>
        <v>10</v>
      </c>
      <c r="BN406" s="21" t="n">
        <f aca="false">BF406^0.04*BG406^0.22*BH406^0.51*BI406^0.06*BM406^0.17</f>
        <v>49.1894816747656</v>
      </c>
      <c r="BO406" s="22" t="str">
        <f aca="false">IF(BN406&gt;=90, "Very Good", IF(BN406&gt;=80, "Good", IF(BN406&gt;=70, "Slightly Good", IF(BN406&gt;=60, "Average", IF(BN406&gt;=50, "Slightly Poor", IF(BN406&gt;=40, "Poor", "Very Poor"))))))</f>
        <v>Poor</v>
      </c>
      <c r="BP406" s="21" t="n">
        <f aca="false">IF(AJ406&lt;=1000, -6.942*LN(AJ406)+107.59, IF(AND(AJ406&gt;1000, AJ406&lt;=5213),-36.304*LN(AJ406)+310.72, IF(AJ406&gt;5213, 10)))</f>
        <v>10</v>
      </c>
      <c r="BQ406" s="21" t="n">
        <f aca="false">BF406^0.04*BG406^0.22*BH406^0.51*BI406^0.06*BP406^0.17</f>
        <v>49.1894816747656</v>
      </c>
      <c r="BR406" s="18" t="str">
        <f aca="false">IF(BQ406&gt;=90, "Very Good", IF(BQ406&gt;=80, "Good", IF(BQ406&gt;=70, "Slightly Good", IF(BQ406&gt;=60, "Average", IF(BQ406&gt;=50, "Slightly Poor", IF(BQ406&gt;=40, "Poor", "Very Poor"))))))</f>
        <v>Poor</v>
      </c>
      <c r="BT406" s="21" t="n">
        <f aca="false">9.81*LN(AH406)+30.6</f>
        <v>41.3773865518342</v>
      </c>
      <c r="BU406" s="18" t="str">
        <f aca="false">IF(BT406&lt;30, "Clean water", IF(AND(BT406&gt;=30, BT406&lt;40), "Hypolimia", IF(AND(BT406&gt;=40,BT406&lt;50), "Mesotrophic", IF(AND(BT406&gt;=50, BT406&lt;70), "Eutrophic", IF(BT406&gt;70,"Hypertrophic")))))</f>
        <v>Mesotrophic</v>
      </c>
      <c r="CM406" s="18" t="n">
        <f aca="false">IF(G406&gt;H406,1,0)</f>
        <v>1</v>
      </c>
      <c r="CO406" s="17" t="n">
        <f aca="false">14.652-0.41022*M406+0.007991*M406*M406-0.000077774*M406*M406*M406</f>
        <v>10.950660169728</v>
      </c>
      <c r="CP406" s="1" t="n">
        <f aca="false">F406/CO406*100</f>
        <v>93.1450692643798</v>
      </c>
    </row>
    <row r="407" customFormat="false" ht="12.5" hidden="false" customHeight="false" outlineLevel="0" collapsed="false">
      <c r="A407" s="0" t="n">
        <v>406</v>
      </c>
      <c r="B407" s="15" t="s">
        <v>117</v>
      </c>
      <c r="C407" s="16" t="s">
        <v>118</v>
      </c>
      <c r="D407" s="0" t="s">
        <v>153</v>
      </c>
      <c r="E407" s="0" t="n">
        <v>8</v>
      </c>
      <c r="F407" s="0" t="n">
        <v>12.8</v>
      </c>
      <c r="G407" s="0" t="n">
        <v>0.3</v>
      </c>
      <c r="H407" s="0" t="n">
        <v>1.5</v>
      </c>
      <c r="I407" s="0" t="n">
        <v>2.6</v>
      </c>
      <c r="J407" s="0" t="n">
        <v>2.32</v>
      </c>
      <c r="K407" s="0" t="n">
        <v>0.01</v>
      </c>
      <c r="L407" s="0" t="n">
        <v>1.4</v>
      </c>
      <c r="M407" s="0" t="n">
        <v>3.8</v>
      </c>
      <c r="N407" s="0" t="n">
        <v>0</v>
      </c>
      <c r="O407" s="0" t="n">
        <v>237</v>
      </c>
      <c r="P407" s="0" t="n">
        <v>90</v>
      </c>
      <c r="AC407" s="0" t="n">
        <v>2.268</v>
      </c>
      <c r="AD407" s="0" t="n">
        <v>0.095</v>
      </c>
      <c r="AE407" s="0" t="n">
        <v>2.139</v>
      </c>
      <c r="AF407" s="0" t="n">
        <v>0.01</v>
      </c>
      <c r="AG407" s="0" t="n">
        <v>0</v>
      </c>
      <c r="AH407" s="0" t="n">
        <v>0.6</v>
      </c>
      <c r="AJ407" s="0" t="n">
        <v>1</v>
      </c>
      <c r="BF407" s="0" t="n">
        <f aca="false">IF(E407&lt;11,-3.6797*E407^2+48.115*E407-53.83,280.92*EXP(-0.2027*E407))</f>
        <v>95.5892</v>
      </c>
      <c r="BG407" s="1" t="n">
        <f aca="false">32.208*LN(F407)+21.438</f>
        <v>103.550530065171</v>
      </c>
      <c r="BH407" s="1" t="n">
        <f aca="false">IF(G407&lt;=2, -10*G407+100, 88.958*EXP(-0.0755*G407))</f>
        <v>97</v>
      </c>
      <c r="BI407" s="1" t="n">
        <f aca="false">IF(I407&lt;=100, 0.0053*(I407)^2-1.0332*I407+100.76, 122.82*EXP(-0.0092*I407))</f>
        <v>98.109508</v>
      </c>
      <c r="BJ407" s="0" t="n">
        <f aca="false">IF(P407&lt;=1000, -6.942*LN(P407)+107.59, -36.304*LN(P407)+310.72)</f>
        <v>76.3523212685673</v>
      </c>
      <c r="BK407" s="0" t="n">
        <f aca="false">BF407^0.04*BG407^0.22*BH407^0.51*BI407^0.06*BJ407^0.17</f>
        <v>94.4900104188384</v>
      </c>
      <c r="BL407" s="0" t="str">
        <f aca="false">IF(BK407&gt;=90, "Very Good", IF(BK407&gt;=80, "Good", IF(BK407&gt;=70, "Slightly Good", IF(BK407&gt;=60, "Average", IF(BK407&gt;=50, "Slightly Poor", IF(BK407&gt;=40, "Poor", "Very Poor"))))))</f>
        <v>Very Good</v>
      </c>
      <c r="BM407" s="2" t="n">
        <f aca="false">IF(P407&lt;=1000, -6.942*LN(P407)+107.59, IF(AND(P407&gt;1000, P407&lt;=5213),-36.304*LN(P407)+310.72, IF(P407&gt;5213, 10)))</f>
        <v>76.3523212685673</v>
      </c>
      <c r="BN407" s="2" t="n">
        <f aca="false">BF407^0.04*BG407^0.22*BH407^0.51*BI407^0.06*BM407^0.17</f>
        <v>94.4900104188384</v>
      </c>
      <c r="BO407" s="3" t="str">
        <f aca="false">IF(BN407&gt;=90, "Very Good", IF(BN407&gt;=80, "Good", IF(BN407&gt;=70, "Slightly Good", IF(BN407&gt;=60, "Average", IF(BN407&gt;=50, "Slightly Poor", IF(BN407&gt;=40, "Poor", "Very Poor"))))))</f>
        <v>Very Good</v>
      </c>
      <c r="BP407" s="2" t="n">
        <f aca="false">IF(AJ407&lt;=1000, -6.942*LN(AJ407)+107.59, IF(AND(AJ407&gt;1000, AJ407&lt;=5213),-36.304*LN(AJ407)+310.72, IF(AJ407&gt;5213, 10)))</f>
        <v>107.59</v>
      </c>
      <c r="BQ407" s="2" t="n">
        <f aca="false">BF407^0.04*BG407^0.22*BH407^0.51*BI407^0.06*BP407^0.17</f>
        <v>100.16300364475</v>
      </c>
      <c r="BR407" s="0" t="str">
        <f aca="false">IF(BQ407&gt;=90, "Very Good", IF(BQ407&gt;=80, "Good", IF(BQ407&gt;=70, "Slightly Good", IF(BQ407&gt;=60, "Average", IF(BQ407&gt;=50, "Slightly Poor", IF(BQ407&gt;=40, "Poor", "Very Poor"))))))</f>
        <v>Very Good</v>
      </c>
      <c r="BT407" s="2" t="n">
        <f aca="false">9.81*LN(AH407)+30.6</f>
        <v>25.5888006308556</v>
      </c>
      <c r="BU407" s="0" t="str">
        <f aca="false">IF(BT407&lt;30, "Clean water", IF(AND(BT407&gt;=30, BT407&lt;40), "Hypolimia", IF(AND(BT407&gt;=40,BT407&lt;50), "Mesotrophic", IF(AND(BT407&gt;=50, BT407&lt;70), "Eutrophic", IF(BT407&gt;70,"Hypertrophic")))))</f>
        <v>Clean water</v>
      </c>
      <c r="CM407" s="0" t="n">
        <f aca="false">IF(G407&gt;H407,1,0)</f>
        <v>0</v>
      </c>
      <c r="CO407" s="17" t="n">
        <f aca="false">14.652-0.41022*M407+0.007991*M407*M407-0.000077774*M407*M407*M407</f>
        <v>13.204286425072</v>
      </c>
      <c r="CP407" s="1" t="n">
        <f aca="false">F407/CO407*100</f>
        <v>96.9382183023208</v>
      </c>
    </row>
    <row r="408" customFormat="false" ht="12.5" hidden="false" customHeight="false" outlineLevel="0" collapsed="false">
      <c r="A408" s="0" t="n">
        <v>407</v>
      </c>
      <c r="B408" s="15" t="s">
        <v>119</v>
      </c>
      <c r="C408" s="16" t="s">
        <v>120</v>
      </c>
      <c r="D408" s="0" t="s">
        <v>153</v>
      </c>
      <c r="E408" s="0" t="n">
        <v>7.9</v>
      </c>
      <c r="F408" s="0" t="n">
        <v>13.3</v>
      </c>
      <c r="G408" s="0" t="n">
        <v>0.2</v>
      </c>
      <c r="H408" s="0" t="n">
        <v>1.6</v>
      </c>
      <c r="I408" s="0" t="n">
        <v>0.8</v>
      </c>
      <c r="J408" s="0" t="n">
        <v>2.611</v>
      </c>
      <c r="K408" s="0" t="n">
        <v>0.011</v>
      </c>
      <c r="L408" s="0" t="n">
        <v>1.4</v>
      </c>
      <c r="M408" s="0" t="n">
        <v>4.6</v>
      </c>
      <c r="N408" s="0" t="n">
        <v>0</v>
      </c>
      <c r="O408" s="0" t="n">
        <v>262</v>
      </c>
      <c r="P408" s="0" t="n">
        <v>1500</v>
      </c>
      <c r="AC408" s="0" t="n">
        <v>2.538</v>
      </c>
      <c r="AD408" s="0" t="n">
        <v>0.077</v>
      </c>
      <c r="AE408" s="0" t="n">
        <v>2.442</v>
      </c>
      <c r="AF408" s="0" t="n">
        <v>0.01</v>
      </c>
      <c r="AG408" s="0" t="n">
        <v>0</v>
      </c>
      <c r="AH408" s="0" t="n">
        <v>0.8</v>
      </c>
      <c r="AJ408" s="0" t="n">
        <v>80</v>
      </c>
      <c r="BF408" s="0" t="n">
        <f aca="false">IF(E408&lt;11,-3.6797*E408^2+48.115*E408-53.83,280.92*EXP(-0.2027*E408))</f>
        <v>96.6284230000001</v>
      </c>
      <c r="BG408" s="1" t="n">
        <f aca="false">32.208*LN(F408)+21.438</f>
        <v>104.784704046614</v>
      </c>
      <c r="BH408" s="1" t="n">
        <f aca="false">IF(G408&lt;=2, -10*G408+100, 88.958*EXP(-0.0755*G408))</f>
        <v>98</v>
      </c>
      <c r="BI408" s="1" t="n">
        <f aca="false">IF(I408&lt;=100, 0.0053*(I408)^2-1.0332*I408+100.76, 122.82*EXP(-0.0092*I408))</f>
        <v>99.936832</v>
      </c>
      <c r="BJ408" s="0" t="n">
        <f aca="false">IF(P408&lt;=1000, -6.942*LN(P408)+107.59, -36.304*LN(P408)+310.72)</f>
        <v>45.2208470670737</v>
      </c>
      <c r="BK408" s="0" t="n">
        <f aca="false">BF408^0.04*BG408^0.22*BH408^0.51*BI408^0.06*BJ408^0.17</f>
        <v>87.254160191571</v>
      </c>
      <c r="BL408" s="0" t="str">
        <f aca="false">IF(BK408&gt;=90, "Very Good", IF(BK408&gt;=80, "Good", IF(BK408&gt;=70, "Slightly Good", IF(BK408&gt;=60, "Average", IF(BK408&gt;=50, "Slightly Poor", IF(BK408&gt;=40, "Poor", "Very Poor"))))))</f>
        <v>Good</v>
      </c>
      <c r="BM408" s="2" t="n">
        <f aca="false">IF(P408&lt;=1000, -6.942*LN(P408)+107.59, IF(AND(P408&gt;1000, P408&lt;=5213),-36.304*LN(P408)+310.72, IF(P408&gt;5213, 10)))</f>
        <v>45.2208470670737</v>
      </c>
      <c r="BN408" s="2" t="n">
        <f aca="false">BF408^0.04*BG408^0.22*BH408^0.51*BI408^0.06*BM408^0.17</f>
        <v>87.254160191571</v>
      </c>
      <c r="BO408" s="3" t="str">
        <f aca="false">IF(BN408&gt;=90, "Very Good", IF(BN408&gt;=80, "Good", IF(BN408&gt;=70, "Slightly Good", IF(BN408&gt;=60, "Average", IF(BN408&gt;=50, "Slightly Poor", IF(BN408&gt;=40, "Poor", "Very Poor"))))))</f>
        <v>Good</v>
      </c>
      <c r="BP408" s="2" t="n">
        <f aca="false">IF(AJ408&lt;=1000, -6.942*LN(AJ408)+107.59, IF(AND(AJ408&gt;1000, AJ408&lt;=5213),-36.304*LN(AJ408)+310.72, IF(AJ408&gt;5213, 10)))</f>
        <v>77.1699711020939</v>
      </c>
      <c r="BQ408" s="2" t="n">
        <f aca="false">BF408^0.04*BG408^0.22*BH408^0.51*BI408^0.06*BP408^0.17</f>
        <v>95.5531002427336</v>
      </c>
      <c r="BR408" s="0" t="str">
        <f aca="false">IF(BQ408&gt;=90, "Very Good", IF(BQ408&gt;=80, "Good", IF(BQ408&gt;=70, "Slightly Good", IF(BQ408&gt;=60, "Average", IF(BQ408&gt;=50, "Slightly Poor", IF(BQ408&gt;=40, "Poor", "Very Poor"))))))</f>
        <v>Very Good</v>
      </c>
      <c r="BT408" s="2" t="n">
        <f aca="false">9.81*LN(AH408)+30.6</f>
        <v>28.4109617616076</v>
      </c>
      <c r="BU408" s="0" t="str">
        <f aca="false">IF(BT408&lt;30, "Clean water", IF(AND(BT408&gt;=30, BT408&lt;40), "Hypolimia", IF(AND(BT408&gt;=40,BT408&lt;50), "Mesotrophic", IF(AND(BT408&gt;=50, BT408&lt;70), "Eutrophic", IF(BT408&gt;70,"Hypertrophic")))))</f>
        <v>Clean water</v>
      </c>
      <c r="CM408" s="0" t="n">
        <f aca="false">IF(G408&gt;H408,1,0)</f>
        <v>0</v>
      </c>
      <c r="CO408" s="17" t="n">
        <f aca="false">14.652-0.41022*M408+0.007991*M408*M408-0.000077774*M408*M408*M408</f>
        <v>12.926507349936</v>
      </c>
      <c r="CP408" s="1" t="n">
        <f aca="false">F408/CO408*100</f>
        <v>102.889354718588</v>
      </c>
    </row>
    <row r="409" customFormat="false" ht="12.5" hidden="false" customHeight="false" outlineLevel="0" collapsed="false">
      <c r="A409" s="0" t="n">
        <v>408</v>
      </c>
      <c r="B409" s="15" t="s">
        <v>121</v>
      </c>
      <c r="C409" s="16" t="s">
        <v>122</v>
      </c>
      <c r="D409" s="0" t="s">
        <v>153</v>
      </c>
      <c r="E409" s="0" t="n">
        <v>7.4</v>
      </c>
      <c r="F409" s="0" t="n">
        <v>12</v>
      </c>
      <c r="G409" s="0" t="n">
        <v>1.2</v>
      </c>
      <c r="H409" s="0" t="n">
        <v>1.9</v>
      </c>
      <c r="I409" s="0" t="n">
        <v>2</v>
      </c>
      <c r="J409" s="0" t="n">
        <v>3.396</v>
      </c>
      <c r="K409" s="0" t="n">
        <v>0.06</v>
      </c>
      <c r="L409" s="0" t="n">
        <v>1.6</v>
      </c>
      <c r="M409" s="0" t="n">
        <v>4.4</v>
      </c>
      <c r="N409" s="0" t="n">
        <v>0</v>
      </c>
      <c r="O409" s="0" t="n">
        <v>313</v>
      </c>
      <c r="P409" s="0" t="n">
        <v>5600</v>
      </c>
      <c r="AC409" s="0" t="n">
        <v>3.309</v>
      </c>
      <c r="AD409" s="0" t="n">
        <v>0.456</v>
      </c>
      <c r="AE409" s="0" t="n">
        <v>2.791</v>
      </c>
      <c r="AF409" s="0" t="n">
        <v>0.053</v>
      </c>
      <c r="AG409" s="0" t="n">
        <v>0.026</v>
      </c>
      <c r="AH409" s="0" t="n">
        <v>0.8</v>
      </c>
      <c r="AJ409" s="0" t="n">
        <v>3000</v>
      </c>
      <c r="BF409" s="0" t="n">
        <f aca="false">IF(E409&lt;11,-3.6797*E409^2+48.115*E409-53.83,280.92*EXP(-0.2027*E409))</f>
        <v>100.720628</v>
      </c>
      <c r="BG409" s="1" t="n">
        <f aca="false">32.208*LN(F409)+21.438</f>
        <v>101.471873376372</v>
      </c>
      <c r="BH409" s="1" t="n">
        <f aca="false">IF(G409&lt;=2, -10*G409+100, 88.958*EXP(-0.0755*G409))</f>
        <v>88</v>
      </c>
      <c r="BI409" s="1" t="n">
        <f aca="false">IF(I409&lt;=100, 0.0053*(I409)^2-1.0332*I409+100.76, 122.82*EXP(-0.0092*I409))</f>
        <v>98.7148</v>
      </c>
      <c r="BJ409" s="0" t="n">
        <f aca="false">IF(P409&lt;=1000, -6.942*LN(P409)+107.59, -36.304*LN(P409)+310.72)</f>
        <v>-2.60246621256056</v>
      </c>
      <c r="BK409" s="0" t="e">
        <f aca="false">BF409^0.04*BG409^0.22*BH409^0.51*BI409^0.06*BJ409^0.17</f>
        <v>#NUM!</v>
      </c>
      <c r="BL409" s="0" t="e">
        <f aca="false">IF(BK409&gt;=90, "Very Good", IF(BK409&gt;=80, "Good", IF(BK409&gt;=70, "Slightly Good", IF(BK409&gt;=60, "Average", IF(BK409&gt;=50, "Slightly Poor", IF(BK409&gt;=40, "Poor", "Very Poor"))))))</f>
        <v>#NUM!</v>
      </c>
      <c r="BM409" s="2" t="n">
        <f aca="false">IF(P409&lt;=1000, -6.942*LN(P409)+107.59, IF(AND(P409&gt;1000, P409&lt;=5213),-36.304*LN(P409)+310.72, IF(P409&gt;5213, 10)))</f>
        <v>10</v>
      </c>
      <c r="BN409" s="2" t="n">
        <f aca="false">BF409^0.04*BG409^0.22*BH409^0.51*BI409^0.06*BM409^0.17</f>
        <v>63.5140615023088</v>
      </c>
      <c r="BO409" s="3" t="str">
        <f aca="false">IF(BN409&gt;=90, "Very Good", IF(BN409&gt;=80, "Good", IF(BN409&gt;=70, "Slightly Good", IF(BN409&gt;=60, "Average", IF(BN409&gt;=50, "Slightly Poor", IF(BN409&gt;=40, "Poor", "Very Poor"))))))</f>
        <v>Average</v>
      </c>
      <c r="BP409" s="2" t="n">
        <f aca="false">IF(AJ409&lt;=1000, -6.942*LN(AJ409)+107.59, IF(AND(AJ409&gt;1000, AJ409&lt;=5213),-36.304*LN(AJ409)+310.72, IF(AJ409&gt;5213, 10)))</f>
        <v>20.0568318240255</v>
      </c>
      <c r="BQ409" s="2" t="n">
        <f aca="false">BF409^0.04*BG409^0.22*BH409^0.51*BI409^0.06*BP409^0.17</f>
        <v>71.4915119393456</v>
      </c>
      <c r="BR409" s="0" t="str">
        <f aca="false">IF(BQ409&gt;=90, "Very Good", IF(BQ409&gt;=80, "Good", IF(BQ409&gt;=70, "Slightly Good", IF(BQ409&gt;=60, "Average", IF(BQ409&gt;=50, "Slightly Poor", IF(BQ409&gt;=40, "Poor", "Very Poor"))))))</f>
        <v>Slightly Good</v>
      </c>
      <c r="BT409" s="2" t="n">
        <f aca="false">9.81*LN(AH409)+30.6</f>
        <v>28.4109617616076</v>
      </c>
      <c r="BU409" s="0" t="str">
        <f aca="false">IF(BT409&lt;30, "Clean water", IF(AND(BT409&gt;=30, BT409&lt;40), "Hypolimia", IF(AND(BT409&gt;=40,BT409&lt;50), "Mesotrophic", IF(AND(BT409&gt;=50, BT409&lt;70), "Eutrophic", IF(BT409&gt;70,"Hypertrophic")))))</f>
        <v>Clean water</v>
      </c>
      <c r="CM409" s="0" t="n">
        <f aca="false">IF(G409&gt;H409,1,0)</f>
        <v>0</v>
      </c>
      <c r="CO409" s="17" t="n">
        <f aca="false">14.652-0.41022*M409+0.007991*M409*M409-0.000077774*M409*M409*M409</f>
        <v>12.995112659584</v>
      </c>
      <c r="CP409" s="1" t="n">
        <f aca="false">F409/CO409*100</f>
        <v>92.3424083680406</v>
      </c>
    </row>
    <row r="410" customFormat="false" ht="12.5" hidden="false" customHeight="false" outlineLevel="0" collapsed="false">
      <c r="A410" s="0" t="n">
        <v>409</v>
      </c>
      <c r="B410" s="15" t="s">
        <v>140</v>
      </c>
      <c r="C410" s="16" t="s">
        <v>141</v>
      </c>
      <c r="D410" s="0" t="s">
        <v>153</v>
      </c>
      <c r="E410" s="0" t="n">
        <v>8.3</v>
      </c>
      <c r="F410" s="0" t="n">
        <v>12.7</v>
      </c>
      <c r="G410" s="0" t="n">
        <v>1.4</v>
      </c>
      <c r="H410" s="0" t="n">
        <v>3.2</v>
      </c>
      <c r="I410" s="0" t="n">
        <v>9</v>
      </c>
      <c r="J410" s="0" t="n">
        <v>4.354</v>
      </c>
      <c r="K410" s="0" t="n">
        <v>0.076</v>
      </c>
      <c r="L410" s="0" t="n">
        <v>1.8</v>
      </c>
      <c r="M410" s="0" t="n">
        <v>3.7</v>
      </c>
      <c r="O410" s="0" t="n">
        <v>790</v>
      </c>
      <c r="BD410" s="0" t="n">
        <v>0.016</v>
      </c>
      <c r="BF410" s="0" t="n">
        <f aca="false">IF(E410&lt;11,-3.6797*E410^2+48.115*E410-53.83,280.92*EXP(-0.2027*E410))</f>
        <v>92.029967</v>
      </c>
      <c r="BG410" s="1" t="n">
        <f aca="false">32.208*LN(F410)+21.438</f>
        <v>103.297917005506</v>
      </c>
      <c r="BH410" s="1" t="n">
        <f aca="false">IF(G410&lt;=2, -10*G410+100, 88.958*EXP(-0.0755*G410))</f>
        <v>86</v>
      </c>
      <c r="BI410" s="1" t="n">
        <f aca="false">IF(I410&lt;=100, 0.0053*(I410)^2-1.0332*I410+100.76, 122.82*EXP(-0.0092*I410))</f>
        <v>91.8905</v>
      </c>
      <c r="BJ410" s="0" t="e">
        <f aca="false">IF(P410&lt;=1000, -6.942*LN(P410)+107.59, -36.304*LN(P410)+310.72)</f>
        <v>#VALUE!</v>
      </c>
      <c r="BK410" s="0" t="e">
        <f aca="false">BF410^0.04*BG410^0.22*BH410^0.51*BI410^0.06*BJ410^0.17</f>
        <v>#VALUE!</v>
      </c>
      <c r="BL410" s="0" t="e">
        <f aca="false">IF(BK410&gt;=90, "Very Good", IF(BK410&gt;=80, "Good", IF(BK410&gt;=70, "Slightly Good", IF(BK410&gt;=60, "Average", IF(BK410&gt;=50, "Slightly Poor", IF(BK410&gt;=40, "Poor", "Very Poor"))))))</f>
        <v>#VALUE!</v>
      </c>
      <c r="BM410" s="2" t="e">
        <f aca="false">IF(P410&lt;=1000, -6.942*LN(P410)+107.59, IF(AND(P410&gt;1000, P410&lt;=5213),-36.304*LN(P410)+310.72, IF(P410&gt;5213, 10)))</f>
        <v>#VALUE!</v>
      </c>
      <c r="BN410" s="2" t="e">
        <f aca="false">BF410^0.04*BG410^0.22*BH410^0.51*BI410^0.06*BM410^0.17</f>
        <v>#VALUE!</v>
      </c>
      <c r="BO410" s="3" t="e">
        <f aca="false">IF(BN410&gt;=90, "Very Good", IF(BN410&gt;=80, "Good", IF(BN410&gt;=70, "Slightly Good", IF(BN410&gt;=60, "Average", IF(BN410&gt;=50, "Slightly Poor", IF(BN410&gt;=40, "Poor", "Very Poor"))))))</f>
        <v>#VALUE!</v>
      </c>
      <c r="BP410" s="2" t="e">
        <f aca="false">IF(AJ410&lt;=1000, -6.942*LN(AJ410)+107.59, IF(AND(AJ410&gt;1000, AJ410&lt;=5213),-36.304*LN(AJ410)+310.72, IF(AJ410&gt;5213, 10)))</f>
        <v>#VALUE!</v>
      </c>
      <c r="BQ410" s="2" t="e">
        <f aca="false">BF410^0.04*BG410^0.22*BH410^0.51*BI410^0.06*BP410^0.17</f>
        <v>#VALUE!</v>
      </c>
      <c r="BR410" s="0" t="e">
        <f aca="false">IF(BQ410&gt;=90, "Very Good", IF(BQ410&gt;=80, "Good", IF(BQ410&gt;=70, "Slightly Good", IF(BQ410&gt;=60, "Average", IF(BQ410&gt;=50, "Slightly Poor", IF(BQ410&gt;=40, "Poor", "Very Poor"))))))</f>
        <v>#VALUE!</v>
      </c>
      <c r="BT410" s="2" t="e">
        <f aca="false">9.81*LN(AH410)+30.6</f>
        <v>#VALUE!</v>
      </c>
      <c r="BU410" s="0" t="e">
        <f aca="false">IF(BT410&lt;30, "Clean water", IF(AND(BT410&gt;=30, BT410&lt;40), "Hypolimia", IF(AND(BT410&gt;=40,BT410&lt;50), "Mesotrophic", IF(AND(BT410&gt;=50, BT410&lt;70), "Eutrophic", IF(BT410&gt;70,"Hypertrophic")))))</f>
        <v>#VALUE!</v>
      </c>
      <c r="CM410" s="0" t="n">
        <f aca="false">IF(G410&gt;H410,1,0)</f>
        <v>0</v>
      </c>
      <c r="CO410" s="17" t="n">
        <f aca="false">14.652-0.41022*M410+0.007991*M410*M410-0.000077774*M410*M410*M410</f>
        <v>13.239643303578</v>
      </c>
      <c r="CP410" s="1" t="n">
        <f aca="false">F410/CO410*100</f>
        <v>95.9240344229503</v>
      </c>
    </row>
    <row r="411" customFormat="false" ht="12.5" hidden="false" customHeight="false" outlineLevel="0" collapsed="false">
      <c r="A411" s="0" t="n">
        <v>410</v>
      </c>
      <c r="B411" s="15" t="s">
        <v>123</v>
      </c>
      <c r="C411" s="16" t="s">
        <v>124</v>
      </c>
      <c r="D411" s="0" t="s">
        <v>153</v>
      </c>
      <c r="E411" s="0" t="n">
        <v>7.4</v>
      </c>
      <c r="F411" s="0" t="n">
        <v>10</v>
      </c>
      <c r="G411" s="0" t="n">
        <v>3</v>
      </c>
      <c r="H411" s="0" t="n">
        <v>6.7</v>
      </c>
      <c r="I411" s="0" t="n">
        <v>3.5</v>
      </c>
      <c r="J411" s="0" t="n">
        <v>10.389</v>
      </c>
      <c r="K411" s="0" t="n">
        <v>0.272</v>
      </c>
      <c r="L411" s="0" t="n">
        <v>5</v>
      </c>
      <c r="M411" s="0" t="n">
        <v>9.3</v>
      </c>
      <c r="N411" s="0" t="n">
        <v>0</v>
      </c>
      <c r="O411" s="0" t="n">
        <v>596</v>
      </c>
      <c r="P411" s="0" t="n">
        <v>100000</v>
      </c>
      <c r="AC411" s="0" t="n">
        <v>8.981</v>
      </c>
      <c r="AD411" s="0" t="n">
        <v>3.94</v>
      </c>
      <c r="AE411" s="0" t="n">
        <v>4.925</v>
      </c>
      <c r="AF411" s="0" t="n">
        <v>0.207</v>
      </c>
      <c r="AG411" s="0" t="n">
        <v>0.191</v>
      </c>
      <c r="AH411" s="0" t="n">
        <v>3.3</v>
      </c>
      <c r="AJ411" s="0" t="n">
        <v>3100</v>
      </c>
      <c r="BF411" s="0" t="n">
        <f aca="false">IF(E411&lt;11,-3.6797*E411^2+48.115*E411-53.83,280.92*EXP(-0.2027*E411))</f>
        <v>100.720628</v>
      </c>
      <c r="BG411" s="1" t="n">
        <f aca="false">32.208*LN(F411)+21.438</f>
        <v>95.5996606751522</v>
      </c>
      <c r="BH411" s="1" t="n">
        <f aca="false">IF(G411&lt;=2, -10*G411+100, 88.958*EXP(-0.0755*G411))</f>
        <v>70.9279340534787</v>
      </c>
      <c r="BI411" s="1" t="n">
        <f aca="false">IF(I411&lt;=100, 0.0053*(I411)^2-1.0332*I411+100.76, 122.82*EXP(-0.0092*I411))</f>
        <v>97.208725</v>
      </c>
      <c r="BJ411" s="0" t="n">
        <f aca="false">IF(P411&lt;=1000, -6.942*LN(P411)+107.59, -36.304*LN(P411)+310.72)</f>
        <v>-107.245246080279</v>
      </c>
      <c r="BK411" s="0" t="e">
        <f aca="false">BF411^0.04*BG411^0.22*BH411^0.51*BI411^0.06*BJ411^0.17</f>
        <v>#NUM!</v>
      </c>
      <c r="BL411" s="0" t="e">
        <f aca="false">IF(BK411&gt;=90, "Very Good", IF(BK411&gt;=80, "Good", IF(BK411&gt;=70, "Slightly Good", IF(BK411&gt;=60, "Average", IF(BK411&gt;=50, "Slightly Poor", IF(BK411&gt;=40, "Poor", "Very Poor"))))))</f>
        <v>#NUM!</v>
      </c>
      <c r="BM411" s="2" t="n">
        <f aca="false">IF(P411&lt;=1000, -6.942*LN(P411)+107.59, IF(AND(P411&gt;1000, P411&lt;=5213),-36.304*LN(P411)+310.72, IF(P411&gt;5213, 10)))</f>
        <v>10</v>
      </c>
      <c r="BN411" s="2" t="n">
        <f aca="false">BF411^0.04*BG411^0.22*BH411^0.51*BI411^0.06*BM411^0.17</f>
        <v>56.1053501564339</v>
      </c>
      <c r="BO411" s="3" t="str">
        <f aca="false">IF(BN411&gt;=90, "Very Good", IF(BN411&gt;=80, "Good", IF(BN411&gt;=70, "Slightly Good", IF(BN411&gt;=60, "Average", IF(BN411&gt;=50, "Slightly Poor", IF(BN411&gt;=40, "Poor", "Very Poor"))))))</f>
        <v>Slightly Poor</v>
      </c>
      <c r="BP411" s="2" t="n">
        <f aca="false">IF(AJ411&lt;=1000, -6.942*LN(AJ411)+107.59, IF(AND(AJ411&gt;1000, AJ411&lt;=5213),-36.304*LN(AJ411)+310.72, IF(AJ411&gt;5213, 10)))</f>
        <v>18.8664300962596</v>
      </c>
      <c r="BQ411" s="2" t="n">
        <f aca="false">BF411^0.04*BG411^0.22*BH411^0.51*BI411^0.06*BP411^0.17</f>
        <v>62.498778786591</v>
      </c>
      <c r="BR411" s="0" t="str">
        <f aca="false">IF(BQ411&gt;=90, "Very Good", IF(BQ411&gt;=80, "Good", IF(BQ411&gt;=70, "Slightly Good", IF(BQ411&gt;=60, "Average", IF(BQ411&gt;=50, "Slightly Poor", IF(BQ411&gt;=40, "Poor", "Very Poor"))))))</f>
        <v>Average</v>
      </c>
      <c r="BT411" s="2" t="n">
        <f aca="false">9.81*LN(AH411)+30.6</f>
        <v>42.3123794157146</v>
      </c>
      <c r="BU411" s="0" t="str">
        <f aca="false">IF(BT411&lt;30, "Clean water", IF(AND(BT411&gt;=30, BT411&lt;40), "Hypolimia", IF(AND(BT411&gt;=40,BT411&lt;50), "Mesotrophic", IF(AND(BT411&gt;=50, BT411&lt;70), "Eutrophic", IF(BT411&gt;70,"Hypertrophic")))))</f>
        <v>Mesotrophic</v>
      </c>
      <c r="CM411" s="0" t="n">
        <f aca="false">IF(G411&gt;H411,1,0)</f>
        <v>0</v>
      </c>
      <c r="CO411" s="17" t="n">
        <f aca="false">14.652-0.41022*M411+0.007991*M411*M411-0.000077774*M411*M411*M411</f>
        <v>11.465537528682</v>
      </c>
      <c r="CP411" s="1" t="n">
        <f aca="false">F411/CO411*100</f>
        <v>87.2178907877992</v>
      </c>
    </row>
    <row r="412" s="18" customFormat="true" ht="12.5" hidden="false" customHeight="false" outlineLevel="0" collapsed="false">
      <c r="A412" s="18" t="n">
        <v>411</v>
      </c>
      <c r="B412" s="19" t="s">
        <v>125</v>
      </c>
      <c r="C412" s="18" t="s">
        <v>126</v>
      </c>
      <c r="D412" s="18" t="s">
        <v>153</v>
      </c>
      <c r="E412" s="18" t="n">
        <v>7.7</v>
      </c>
      <c r="F412" s="18" t="n">
        <v>10.5</v>
      </c>
      <c r="G412" s="18" t="n">
        <v>2.3</v>
      </c>
      <c r="H412" s="18" t="n">
        <v>2.2</v>
      </c>
      <c r="I412" s="18" t="n">
        <v>4.9</v>
      </c>
      <c r="J412" s="18" t="n">
        <v>9.744</v>
      </c>
      <c r="K412" s="18" t="n">
        <v>0.051</v>
      </c>
      <c r="L412" s="18" t="n">
        <v>1.8</v>
      </c>
      <c r="M412" s="18" t="n">
        <v>6.5</v>
      </c>
      <c r="N412" s="18" t="n">
        <v>0</v>
      </c>
      <c r="O412" s="18" t="n">
        <v>621</v>
      </c>
      <c r="P412" s="18" t="n">
        <v>4400</v>
      </c>
      <c r="AC412" s="18" t="n">
        <v>9.497</v>
      </c>
      <c r="AD412" s="18" t="n">
        <v>1.563</v>
      </c>
      <c r="AE412" s="18" t="n">
        <v>7.849</v>
      </c>
      <c r="AF412" s="18" t="n">
        <v>0.011</v>
      </c>
      <c r="AG412" s="18" t="n">
        <v>0.006</v>
      </c>
      <c r="AH412" s="18" t="n">
        <v>2.6</v>
      </c>
      <c r="AJ412" s="18" t="n">
        <v>600</v>
      </c>
      <c r="BF412" s="18" t="n">
        <f aca="false">IF(E412&lt;11,-3.6797*E412^2+48.115*E412-53.83,280.92*EXP(-0.2027*E412))</f>
        <v>98.486087</v>
      </c>
      <c r="BG412" s="20" t="n">
        <f aca="false">32.208*LN(F412)+21.438</f>
        <v>97.1710942827213</v>
      </c>
      <c r="BH412" s="20" t="n">
        <f aca="false">IF(G412&lt;=2, -10*G412+100, 88.958*EXP(-0.0755*G412))</f>
        <v>74.7772988969374</v>
      </c>
      <c r="BI412" s="20" t="n">
        <f aca="false">IF(I412&lt;=100, 0.0053*(I412)^2-1.0332*I412+100.76, 122.82*EXP(-0.0092*I412))</f>
        <v>95.824573</v>
      </c>
      <c r="BJ412" s="18" t="n">
        <f aca="false">IF(P412&lt;=1000, -6.942*LN(P412)+107.59, -36.304*LN(P412)+310.72)</f>
        <v>6.15268109811979</v>
      </c>
      <c r="BK412" s="18" t="n">
        <f aca="false">BF412^0.04*BG412^0.22*BH412^0.51*BI412^0.06*BJ412^0.17</f>
        <v>53.1673853083032</v>
      </c>
      <c r="BL412" s="18" t="str">
        <f aca="false">IF(BK412&gt;=90, "Very Good", IF(BK412&gt;=80, "Good", IF(BK412&gt;=70, "Slightly Good", IF(BK412&gt;=60, "Average", IF(BK412&gt;=50, "Slightly Poor", IF(BK412&gt;=40, "Poor", "Very Poor"))))))</f>
        <v>Slightly Poor</v>
      </c>
      <c r="BM412" s="21" t="n">
        <f aca="false">IF(P412&lt;=1000, -6.942*LN(P412)+107.59, IF(AND(P412&gt;1000, P412&lt;=5213),-36.304*LN(P412)+310.72, IF(P412&gt;5213, 10)))</f>
        <v>6.15268109811979</v>
      </c>
      <c r="BN412" s="21" t="n">
        <f aca="false">BF412^0.04*BG412^0.22*BH412^0.51*BI412^0.06*BM412^0.17</f>
        <v>53.1673853083032</v>
      </c>
      <c r="BO412" s="22" t="str">
        <f aca="false">IF(BN412&gt;=90, "Very Good", IF(BN412&gt;=80, "Good", IF(BN412&gt;=70, "Slightly Good", IF(BN412&gt;=60, "Average", IF(BN412&gt;=50, "Slightly Poor", IF(BN412&gt;=40, "Poor", "Very Poor"))))))</f>
        <v>Slightly Poor</v>
      </c>
      <c r="BP412" s="21" t="n">
        <f aca="false">IF(AJ412&lt;=1000, -6.942*LN(AJ412)+107.59, IF(AND(AJ412&gt;1000, AJ412&lt;=5213),-36.304*LN(AJ412)+310.72, IF(AJ412&gt;5213, 10)))</f>
        <v>63.1825143334895</v>
      </c>
      <c r="BQ412" s="21" t="n">
        <f aca="false">BF412^0.04*BG412^0.22*BH412^0.51*BI412^0.06*BP412^0.17</f>
        <v>78.9961321609208</v>
      </c>
      <c r="BR412" s="18" t="str">
        <f aca="false">IF(BQ412&gt;=90, "Very Good", IF(BQ412&gt;=80, "Good", IF(BQ412&gt;=70, "Slightly Good", IF(BQ412&gt;=60, "Average", IF(BQ412&gt;=50, "Slightly Poor", IF(BQ412&gt;=40, "Poor", "Very Poor"))))))</f>
        <v>Slightly Good</v>
      </c>
      <c r="BT412" s="21" t="n">
        <f aca="false">9.81*LN(AH412)+30.6</f>
        <v>39.9735672757191</v>
      </c>
      <c r="BU412" s="18" t="str">
        <f aca="false">IF(BT412&lt;30, "Clean water", IF(AND(BT412&gt;=30, BT412&lt;40), "Hypolimia", IF(AND(BT412&gt;=40,BT412&lt;50), "Mesotrophic", IF(AND(BT412&gt;=50, BT412&lt;70), "Eutrophic", IF(BT412&gt;70,"Hypertrophic")))))</f>
        <v>Hypolimia</v>
      </c>
      <c r="CM412" s="18" t="n">
        <f aca="false">IF(G412&gt;H412,1,0)</f>
        <v>1</v>
      </c>
      <c r="CO412" s="17" t="n">
        <f aca="false">14.652-0.41022*M412+0.007991*M412*M412-0.000077774*M412*M412*M412</f>
        <v>12.30183106525</v>
      </c>
      <c r="CP412" s="1" t="n">
        <f aca="false">F412/CO412*100</f>
        <v>85.3531473835649</v>
      </c>
    </row>
    <row r="413" customFormat="false" ht="12.5" hidden="false" customHeight="false" outlineLevel="0" collapsed="false">
      <c r="A413" s="0" t="n">
        <v>412</v>
      </c>
      <c r="B413" s="15" t="s">
        <v>72</v>
      </c>
      <c r="C413" s="16" t="s">
        <v>73</v>
      </c>
      <c r="D413" s="0" t="s">
        <v>154</v>
      </c>
      <c r="E413" s="0" t="n">
        <v>7.9</v>
      </c>
      <c r="F413" s="0" t="n">
        <v>13.6</v>
      </c>
      <c r="G413" s="0" t="n">
        <v>1.9</v>
      </c>
      <c r="H413" s="0" t="n">
        <v>5.6</v>
      </c>
      <c r="I413" s="0" t="n">
        <v>10.8</v>
      </c>
      <c r="J413" s="0" t="n">
        <v>6.91</v>
      </c>
      <c r="K413" s="0" t="n">
        <v>0.051</v>
      </c>
      <c r="L413" s="0" t="n">
        <v>2.9</v>
      </c>
      <c r="M413" s="0" t="n">
        <v>3.6</v>
      </c>
      <c r="N413" s="0" t="n">
        <v>0</v>
      </c>
      <c r="O413" s="0" t="n">
        <v>434</v>
      </c>
      <c r="P413" s="0" t="n">
        <v>2735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</v>
      </c>
      <c r="V413" s="0" t="n">
        <v>0</v>
      </c>
      <c r="AC413" s="0" t="n">
        <v>6.693</v>
      </c>
      <c r="AD413" s="0" t="n">
        <v>1.395</v>
      </c>
      <c r="AE413" s="0" t="n">
        <v>5.011</v>
      </c>
      <c r="AF413" s="0" t="n">
        <v>0.029</v>
      </c>
      <c r="AG413" s="0" t="n">
        <v>0.012</v>
      </c>
      <c r="AH413" s="0" t="n">
        <v>11.6</v>
      </c>
      <c r="AJ413" s="0" t="n">
        <v>49</v>
      </c>
      <c r="AP413" s="0" t="n">
        <v>0</v>
      </c>
      <c r="AY413" s="0" t="n">
        <v>0</v>
      </c>
      <c r="BF413" s="0" t="n">
        <f aca="false">IF(E413&lt;11,-3.6797*E413^2+48.115*E413-53.83,280.92*EXP(-0.2027*E413))</f>
        <v>96.6284230000001</v>
      </c>
      <c r="BG413" s="1" t="n">
        <f aca="false">32.208*LN(F413)+21.438</f>
        <v>105.503127884635</v>
      </c>
      <c r="BH413" s="1" t="n">
        <f aca="false">IF(G413&lt;=2, -10*G413+100, 88.958*EXP(-0.0755*G413))</f>
        <v>81</v>
      </c>
      <c r="BI413" s="1" t="n">
        <f aca="false">IF(I413&lt;=100, 0.0053*(I413)^2-1.0332*I413+100.76, 122.82*EXP(-0.0092*I413))</f>
        <v>90.219632</v>
      </c>
      <c r="BJ413" s="0" t="n">
        <f aca="false">IF(P413&lt;=1000, -6.942*LN(P413)+107.59, -36.304*LN(P413)+310.72)</f>
        <v>23.4142567038648</v>
      </c>
      <c r="BK413" s="0" t="n">
        <f aca="false">BF413^0.04*BG413^0.22*BH413^0.51*BI413^0.06*BJ413^0.17</f>
        <v>70.466005927005</v>
      </c>
      <c r="BL413" s="0" t="str">
        <f aca="false">IF(BK413&gt;=90, "Very Good", IF(BK413&gt;=80, "Good", IF(BK413&gt;=70, "Slightly Good", IF(BK413&gt;=60, "Average", IF(BK413&gt;=50, "Slightly Poor", IF(BK413&gt;=40, "Poor", "Very Poor"))))))</f>
        <v>Slightly Good</v>
      </c>
      <c r="BM413" s="2" t="n">
        <f aca="false">IF(P413&lt;=1000, -6.942*LN(P413)+107.59, IF(AND(P413&gt;1000, P413&lt;=5213),-36.304*LN(P413)+310.72, IF(P413&gt;5213, 10)))</f>
        <v>23.4142567038648</v>
      </c>
      <c r="BN413" s="2" t="n">
        <f aca="false">BF413^0.04*BG413^0.22*BH413^0.51*BI413^0.06*BM413^0.17</f>
        <v>70.466005927005</v>
      </c>
      <c r="BO413" s="3" t="str">
        <f aca="false">IF(BN413&gt;=90, "Very Good", IF(BN413&gt;=80, "Good", IF(BN413&gt;=70, "Slightly Good", IF(BN413&gt;=60, "Average", IF(BN413&gt;=50, "Slightly Poor", IF(BN413&gt;=40, "Poor", "Very Poor"))))))</f>
        <v>Slightly Good</v>
      </c>
      <c r="BP413" s="2" t="n">
        <f aca="false">IF(AJ413&lt;=1000, -6.942*LN(AJ413)+107.59, IF(AND(AJ413&gt;1000, AJ413&lt;=5213),-36.304*LN(AJ413)+310.72, IF(AJ413&gt;5213, 10)))</f>
        <v>80.572983490516</v>
      </c>
      <c r="BQ413" s="2" t="n">
        <f aca="false">BF413^0.04*BG413^0.22*BH413^0.51*BI413^0.06*BP413^0.17</f>
        <v>86.9401125075444</v>
      </c>
      <c r="BR413" s="0" t="str">
        <f aca="false">IF(BQ413&gt;=90, "Very Good", IF(BQ413&gt;=80, "Good", IF(BQ413&gt;=70, "Slightly Good", IF(BQ413&gt;=60, "Average", IF(BQ413&gt;=50, "Slightly Poor", IF(BQ413&gt;=40, "Poor", "Very Poor"))))))</f>
        <v>Good</v>
      </c>
      <c r="BT413" s="2" t="n">
        <f aca="false">9.81*LN(AH413)+30.6</f>
        <v>54.6443600124819</v>
      </c>
      <c r="BU413" s="0" t="str">
        <f aca="false">IF(BT413&lt;30, "Clean water", IF(AND(BT413&gt;=30, BT413&lt;40), "Hypolimia", IF(AND(BT413&gt;=40,BT413&lt;50), "Mesotrophic", IF(AND(BT413&gt;=50, BT413&lt;70), "Eutrophic", IF(BT413&gt;70,"Hypertrophic")))))</f>
        <v>Eutrophic</v>
      </c>
      <c r="CM413" s="0" t="n">
        <f aca="false">IF(G413&gt;H413,1,0)</f>
        <v>0</v>
      </c>
      <c r="CO413" s="17" t="n">
        <f aca="false">14.652-0.41022*M413+0.007991*M413*M413-0.000077774*M413*M413*M413</f>
        <v>13.275142736256</v>
      </c>
      <c r="CP413" s="1" t="n">
        <f aca="false">F413/CO413*100</f>
        <v>102.447109384796</v>
      </c>
    </row>
    <row r="414" customFormat="false" ht="12.5" hidden="false" customHeight="false" outlineLevel="0" collapsed="false">
      <c r="A414" s="0" t="n">
        <v>413</v>
      </c>
      <c r="B414" s="15" t="s">
        <v>131</v>
      </c>
      <c r="C414" s="16" t="s">
        <v>132</v>
      </c>
      <c r="D414" s="0" t="s">
        <v>154</v>
      </c>
      <c r="E414" s="0" t="n">
        <v>7.9</v>
      </c>
      <c r="F414" s="0" t="n">
        <v>12.4</v>
      </c>
      <c r="G414" s="0" t="n">
        <v>10.4</v>
      </c>
      <c r="H414" s="0" t="n">
        <v>19</v>
      </c>
      <c r="I414" s="0" t="n">
        <v>165.8</v>
      </c>
      <c r="J414" s="0" t="n">
        <v>6.921</v>
      </c>
      <c r="K414" s="0" t="n">
        <v>0.338</v>
      </c>
      <c r="L414" s="0" t="n">
        <v>6.6</v>
      </c>
      <c r="M414" s="0" t="n">
        <v>5.9</v>
      </c>
      <c r="O414" s="0" t="n">
        <v>1265</v>
      </c>
      <c r="BD414" s="0" t="n">
        <v>0.07</v>
      </c>
      <c r="BF414" s="0" t="n">
        <f aca="false">IF(E414&lt;11,-3.6797*E414^2+48.115*E414-53.83,280.92*EXP(-0.2027*E414))</f>
        <v>96.6284230000001</v>
      </c>
      <c r="BG414" s="1" t="n">
        <f aca="false">32.208*LN(F414)+21.438</f>
        <v>102.527967989855</v>
      </c>
      <c r="BH414" s="1" t="n">
        <f aca="false">IF(G414&lt;=2, -10*G414+100, 88.958*EXP(-0.0755*G414))</f>
        <v>40.5673821436164</v>
      </c>
      <c r="BI414" s="1" t="n">
        <f aca="false">IF(I414&lt;=100, 0.0053*(I414)^2-1.0332*I414+100.76, 122.82*EXP(-0.0092*I414))</f>
        <v>26.7185977774151</v>
      </c>
      <c r="BJ414" s="0" t="e">
        <f aca="false">IF(P414&lt;=1000, -6.942*LN(P414)+107.59, -36.304*LN(P414)+310.72)</f>
        <v>#VALUE!</v>
      </c>
      <c r="BK414" s="0" t="e">
        <f aca="false">BF414^0.04*BG414^0.22*BH414^0.51*BI414^0.06*BJ414^0.17</f>
        <v>#VALUE!</v>
      </c>
      <c r="BL414" s="0" t="e">
        <f aca="false">IF(BK414&gt;=90, "Very Good", IF(BK414&gt;=80, "Good", IF(BK414&gt;=70, "Slightly Good", IF(BK414&gt;=60, "Average", IF(BK414&gt;=50, "Slightly Poor", IF(BK414&gt;=40, "Poor", "Very Poor"))))))</f>
        <v>#VALUE!</v>
      </c>
      <c r="BM414" s="2" t="e">
        <f aca="false">IF(P414&lt;=1000, -6.942*LN(P414)+107.59, IF(AND(P414&gt;1000, P414&lt;=5213),-36.304*LN(P414)+310.72, IF(P414&gt;5213, 10)))</f>
        <v>#VALUE!</v>
      </c>
      <c r="BN414" s="2" t="e">
        <f aca="false">BF414^0.04*BG414^0.22*BH414^0.51*BI414^0.06*BM414^0.17</f>
        <v>#VALUE!</v>
      </c>
      <c r="BO414" s="3" t="e">
        <f aca="false">IF(BN414&gt;=90, "Very Good", IF(BN414&gt;=80, "Good", IF(BN414&gt;=70, "Slightly Good", IF(BN414&gt;=60, "Average", IF(BN414&gt;=50, "Slightly Poor", IF(BN414&gt;=40, "Poor", "Very Poor"))))))</f>
        <v>#VALUE!</v>
      </c>
      <c r="BP414" s="2" t="e">
        <f aca="false">IF(AJ414&lt;=1000, -6.942*LN(AJ414)+107.59, IF(AND(AJ414&gt;1000, AJ414&lt;=5213),-36.304*LN(AJ414)+310.72, IF(AJ414&gt;5213, 10)))</f>
        <v>#VALUE!</v>
      </c>
      <c r="BQ414" s="2" t="e">
        <f aca="false">BF414^0.04*BG414^0.22*BH414^0.51*BI414^0.06*BP414^0.17</f>
        <v>#VALUE!</v>
      </c>
      <c r="BR414" s="0" t="e">
        <f aca="false">IF(BQ414&gt;=90, "Very Good", IF(BQ414&gt;=80, "Good", IF(BQ414&gt;=70, "Slightly Good", IF(BQ414&gt;=60, "Average", IF(BQ414&gt;=50, "Slightly Poor", IF(BQ414&gt;=40, "Poor", "Very Poor"))))))</f>
        <v>#VALUE!</v>
      </c>
      <c r="BT414" s="2" t="e">
        <f aca="false">9.81*LN(AH414)+30.6</f>
        <v>#VALUE!</v>
      </c>
      <c r="BU414" s="0" t="e">
        <f aca="false">IF(BT414&lt;30, "Clean water", IF(AND(BT414&gt;=30, BT414&lt;40), "Hypolimia", IF(AND(BT414&gt;=40,BT414&lt;50), "Mesotrophic", IF(AND(BT414&gt;=50, BT414&lt;70), "Eutrophic", IF(BT414&gt;70,"Hypertrophic")))))</f>
        <v>#VALUE!</v>
      </c>
      <c r="CM414" s="0" t="n">
        <f aca="false">IF(G414&gt;H414,1,0)</f>
        <v>0</v>
      </c>
      <c r="CO414" s="17" t="n">
        <f aca="false">14.652-0.41022*M414+0.007991*M414*M414-0.000077774*M414*M414*M414</f>
        <v>12.493895563654</v>
      </c>
      <c r="CP414" s="1" t="n">
        <f aca="false">F414/CO414*100</f>
        <v>99.2484684766603</v>
      </c>
    </row>
    <row r="415" s="18" customFormat="true" ht="12.5" hidden="false" customHeight="false" outlineLevel="0" collapsed="false">
      <c r="A415" s="18" t="n">
        <v>414</v>
      </c>
      <c r="B415" s="19" t="s">
        <v>75</v>
      </c>
      <c r="C415" s="18" t="s">
        <v>76</v>
      </c>
      <c r="D415" s="18" t="s">
        <v>154</v>
      </c>
      <c r="E415" s="18" t="n">
        <v>8.2</v>
      </c>
      <c r="F415" s="18" t="n">
        <v>14</v>
      </c>
      <c r="G415" s="18" t="n">
        <v>3.1</v>
      </c>
      <c r="H415" s="18" t="n">
        <v>2.4</v>
      </c>
      <c r="I415" s="18" t="n">
        <v>8.7</v>
      </c>
      <c r="J415" s="18" t="n">
        <v>6.837</v>
      </c>
      <c r="K415" s="18" t="n">
        <v>0.045</v>
      </c>
      <c r="L415" s="18" t="n">
        <v>1.7</v>
      </c>
      <c r="M415" s="18" t="n">
        <v>4</v>
      </c>
      <c r="N415" s="18" t="n">
        <v>0</v>
      </c>
      <c r="O415" s="18" t="n">
        <v>853</v>
      </c>
      <c r="P415" s="18" t="n">
        <v>6000</v>
      </c>
      <c r="AC415" s="18" t="n">
        <v>6.747</v>
      </c>
      <c r="AD415" s="18" t="n">
        <v>0.209</v>
      </c>
      <c r="AE415" s="18" t="n">
        <v>5.94</v>
      </c>
      <c r="AF415" s="18" t="n">
        <v>0.037</v>
      </c>
      <c r="AG415" s="18" t="n">
        <v>0.015</v>
      </c>
      <c r="AH415" s="18" t="n">
        <v>6.5</v>
      </c>
      <c r="AJ415" s="18" t="n">
        <v>3600</v>
      </c>
      <c r="BF415" s="18" t="n">
        <f aca="false">IF(E415&lt;11,-3.6797*E415^2+48.115*E415-53.83,280.92*EXP(-0.2027*E415))</f>
        <v>93.289972</v>
      </c>
      <c r="BG415" s="20" t="n">
        <f aca="false">32.208*LN(F415)+21.438</f>
        <v>106.436758472248</v>
      </c>
      <c r="BH415" s="20" t="n">
        <f aca="false">IF(G415&lt;=2, -10*G415+100, 88.958*EXP(-0.0755*G415))</f>
        <v>70.3944446082144</v>
      </c>
      <c r="BI415" s="20" t="n">
        <f aca="false">IF(I415&lt;=100, 0.0053*(I415)^2-1.0332*I415+100.76, 122.82*EXP(-0.0092*I415))</f>
        <v>92.172317</v>
      </c>
      <c r="BJ415" s="18" t="n">
        <f aca="false">IF(P415&lt;=1000, -6.942*LN(P415)+107.59, -36.304*LN(P415)+310.72)</f>
        <v>-5.10718341902276</v>
      </c>
      <c r="BK415" s="18" t="e">
        <f aca="false">BF415^0.04*BG415^0.22*BH415^0.51*BI415^0.06*BJ415^0.17</f>
        <v>#NUM!</v>
      </c>
      <c r="BL415" s="18" t="e">
        <f aca="false">IF(BK415&gt;=90, "Very Good", IF(BK415&gt;=80, "Good", IF(BK415&gt;=70, "Slightly Good", IF(BK415&gt;=60, "Average", IF(BK415&gt;=50, "Slightly Poor", IF(BK415&gt;=40, "Poor", "Very Poor"))))))</f>
        <v>#NUM!</v>
      </c>
      <c r="BM415" s="21" t="n">
        <f aca="false">IF(P415&lt;=1000, -6.942*LN(P415)+107.59, IF(AND(P415&gt;1000, P415&lt;=5213),-36.304*LN(P415)+310.72, IF(P415&gt;5213, 10)))</f>
        <v>10</v>
      </c>
      <c r="BN415" s="21" t="n">
        <f aca="false">BF415^0.04*BG415^0.22*BH415^0.51*BI415^0.06*BM415^0.17</f>
        <v>56.8688134333992</v>
      </c>
      <c r="BO415" s="22" t="str">
        <f aca="false">IF(BN415&gt;=90, "Very Good", IF(BN415&gt;=80, "Good", IF(BN415&gt;=70, "Slightly Good", IF(BN415&gt;=60, "Average", IF(BN415&gt;=50, "Slightly Poor", IF(BN415&gt;=40, "Poor", "Very Poor"))))))</f>
        <v>Slightly Poor</v>
      </c>
      <c r="BP415" s="21" t="n">
        <f aca="false">IF(AJ415&lt;=1000, -6.942*LN(AJ415)+107.59, IF(AND(AJ415&gt;1000, AJ415&lt;=5213),-36.304*LN(AJ415)+310.72, IF(AJ415&gt;5213, 10)))</f>
        <v>13.4378300261777</v>
      </c>
      <c r="BQ415" s="21" t="n">
        <f aca="false">BF415^0.04*BG415^0.22*BH415^0.51*BI415^0.06*BP415^0.17</f>
        <v>59.7984767313895</v>
      </c>
      <c r="BR415" s="18" t="str">
        <f aca="false">IF(BQ415&gt;=90, "Very Good", IF(BQ415&gt;=80, "Good", IF(BQ415&gt;=70, "Slightly Good", IF(BQ415&gt;=60, "Average", IF(BQ415&gt;=50, "Slightly Poor", IF(BQ415&gt;=40, "Poor", "Very Poor"))))))</f>
        <v>Slightly Poor</v>
      </c>
      <c r="BT415" s="21" t="n">
        <f aca="false">9.81*LN(AH415)+30.6</f>
        <v>48.9623793554046</v>
      </c>
      <c r="BU415" s="18" t="str">
        <f aca="false">IF(BT415&lt;30, "Clean water", IF(AND(BT415&gt;=30, BT415&lt;40), "Hypolimia", IF(AND(BT415&gt;=40,BT415&lt;50), "Mesotrophic", IF(AND(BT415&gt;=50, BT415&lt;70), "Eutrophic", IF(BT415&gt;70,"Hypertrophic")))))</f>
        <v>Mesotrophic</v>
      </c>
      <c r="CM415" s="18" t="n">
        <f aca="false">IF(G415&gt;H415,1,0)</f>
        <v>1</v>
      </c>
      <c r="CO415" s="17" t="n">
        <f aca="false">14.652-0.41022*M415+0.007991*M415*M415-0.000077774*M415*M415*M415</f>
        <v>13.133998464</v>
      </c>
      <c r="CP415" s="1" t="n">
        <f aca="false">F415/CO415*100</f>
        <v>106.593586396204</v>
      </c>
    </row>
    <row r="416" customFormat="false" ht="12.5" hidden="false" customHeight="false" outlineLevel="0" collapsed="false">
      <c r="A416" s="0" t="n">
        <v>415</v>
      </c>
      <c r="B416" s="15" t="s">
        <v>77</v>
      </c>
      <c r="C416" s="16" t="s">
        <v>78</v>
      </c>
      <c r="D416" s="0" t="s">
        <v>154</v>
      </c>
      <c r="E416" s="0" t="n">
        <v>8.3</v>
      </c>
      <c r="F416" s="0" t="n">
        <v>16.3</v>
      </c>
      <c r="G416" s="0" t="n">
        <v>1</v>
      </c>
      <c r="H416" s="0" t="n">
        <v>3.7</v>
      </c>
      <c r="I416" s="0" t="n">
        <v>2.7</v>
      </c>
      <c r="J416" s="0" t="n">
        <v>2.98</v>
      </c>
      <c r="K416" s="0" t="n">
        <v>0.025</v>
      </c>
      <c r="L416" s="0" t="n">
        <v>2.1</v>
      </c>
      <c r="M416" s="0" t="n">
        <v>3.3</v>
      </c>
      <c r="N416" s="0" t="n">
        <v>0</v>
      </c>
      <c r="O416" s="0" t="n">
        <v>232</v>
      </c>
      <c r="P416" s="0" t="n">
        <v>48</v>
      </c>
      <c r="AC416" s="0" t="n">
        <v>2.835</v>
      </c>
      <c r="AD416" s="0" t="n">
        <v>0.128</v>
      </c>
      <c r="AE416" s="0" t="n">
        <v>2.418</v>
      </c>
      <c r="AF416" s="0" t="n">
        <v>0.015</v>
      </c>
      <c r="AG416" s="0" t="n">
        <v>0</v>
      </c>
      <c r="AH416" s="0" t="n">
        <v>9.1</v>
      </c>
      <c r="AJ416" s="0" t="n">
        <v>9</v>
      </c>
      <c r="BD416" s="0" t="n">
        <v>86.185</v>
      </c>
      <c r="BF416" s="0" t="n">
        <f aca="false">IF(E416&lt;11,-3.6797*E416^2+48.115*E416-53.83,280.92*EXP(-0.2027*E416))</f>
        <v>92.029967</v>
      </c>
      <c r="BG416" s="1" t="n">
        <f aca="false">32.208*LN(F416)+21.438</f>
        <v>111.335845792432</v>
      </c>
      <c r="BH416" s="1" t="n">
        <f aca="false">IF(G416&lt;=2, -10*G416+100, 88.958*EXP(-0.0755*G416))</f>
        <v>90</v>
      </c>
      <c r="BI416" s="1" t="n">
        <f aca="false">IF(I416&lt;=100, 0.0053*(I416)^2-1.0332*I416+100.76, 122.82*EXP(-0.0092*I416))</f>
        <v>98.008997</v>
      </c>
      <c r="BJ416" s="0" t="n">
        <f aca="false">IF(P416&lt;=1000, -6.942*LN(P416)+107.59, -36.304*LN(P416)+310.72)</f>
        <v>80.7161225822774</v>
      </c>
      <c r="BK416" s="0" t="n">
        <f aca="false">BF416^0.04*BG416^0.22*BH416^0.51*BI416^0.06*BJ416^0.17</f>
        <v>93.1407561680128</v>
      </c>
      <c r="BL416" s="0" t="str">
        <f aca="false">IF(BK416&gt;=90, "Very Good", IF(BK416&gt;=80, "Good", IF(BK416&gt;=70, "Slightly Good", IF(BK416&gt;=60, "Average", IF(BK416&gt;=50, "Slightly Poor", IF(BK416&gt;=40, "Poor", "Very Poor"))))))</f>
        <v>Very Good</v>
      </c>
      <c r="BM416" s="2" t="n">
        <f aca="false">IF(P416&lt;=1000, -6.942*LN(P416)+107.59, IF(AND(P416&gt;1000, P416&lt;=5213),-36.304*LN(P416)+310.72, IF(P416&gt;5213, 10)))</f>
        <v>80.7161225822774</v>
      </c>
      <c r="BN416" s="2" t="n">
        <f aca="false">BF416^0.04*BG416^0.22*BH416^0.51*BI416^0.06*BM416^0.17</f>
        <v>93.1407561680128</v>
      </c>
      <c r="BO416" s="3" t="str">
        <f aca="false">IF(BN416&gt;=90, "Very Good", IF(BN416&gt;=80, "Good", IF(BN416&gt;=70, "Slightly Good", IF(BN416&gt;=60, "Average", IF(BN416&gt;=50, "Slightly Poor", IF(BN416&gt;=40, "Poor", "Very Poor"))))))</f>
        <v>Very Good</v>
      </c>
      <c r="BP416" s="2" t="n">
        <f aca="false">IF(AJ416&lt;=1000, -6.942*LN(AJ416)+107.59, IF(AND(AJ416&gt;1000, AJ416&lt;=5213),-36.304*LN(AJ416)+310.72, IF(AJ416&gt;5213, 10)))</f>
        <v>92.336866984132</v>
      </c>
      <c r="BQ416" s="2" t="n">
        <f aca="false">BF416^0.04*BG416^0.22*BH416^0.51*BI416^0.06*BP416^0.17</f>
        <v>95.2950369642043</v>
      </c>
      <c r="BR416" s="0" t="str">
        <f aca="false">IF(BQ416&gt;=90, "Very Good", IF(BQ416&gt;=80, "Good", IF(BQ416&gt;=70, "Slightly Good", IF(BQ416&gt;=60, "Average", IF(BQ416&gt;=50, "Slightly Poor", IF(BQ416&gt;=40, "Poor", "Very Poor"))))))</f>
        <v>Very Good</v>
      </c>
      <c r="BT416" s="2" t="n">
        <f aca="false">9.81*LN(AH416)+30.6</f>
        <v>52.2631719966587</v>
      </c>
      <c r="BU416" s="0" t="str">
        <f aca="false">IF(BT416&lt;30, "Clean water", IF(AND(BT416&gt;=30, BT416&lt;40), "Hypolimia", IF(AND(BT416&gt;=40,BT416&lt;50), "Mesotrophic", IF(AND(BT416&gt;=50, BT416&lt;70), "Eutrophic", IF(BT416&gt;70,"Hypertrophic")))))</f>
        <v>Eutrophic</v>
      </c>
      <c r="CM416" s="0" t="n">
        <f aca="false">IF(G416&gt;H416,1,0)</f>
        <v>0</v>
      </c>
      <c r="CO416" s="17" t="n">
        <f aca="false">14.652-0.41022*M416+0.007991*M416*M416-0.000077774*M416*M416*M416</f>
        <v>13.382501025762</v>
      </c>
      <c r="CP416" s="1" t="n">
        <f aca="false">F416/CO416*100</f>
        <v>121.800849995241</v>
      </c>
    </row>
    <row r="417" customFormat="false" ht="12.5" hidden="false" customHeight="false" outlineLevel="0" collapsed="false">
      <c r="A417" s="0" t="n">
        <v>416</v>
      </c>
      <c r="B417" s="15" t="s">
        <v>79</v>
      </c>
      <c r="C417" s="16" t="s">
        <v>80</v>
      </c>
      <c r="D417" s="0" t="s">
        <v>154</v>
      </c>
      <c r="E417" s="0" t="n">
        <v>7.8</v>
      </c>
      <c r="F417" s="0" t="n">
        <v>13.3</v>
      </c>
      <c r="G417" s="0" t="n">
        <v>1.5</v>
      </c>
      <c r="H417" s="0" t="n">
        <v>4.6</v>
      </c>
      <c r="I417" s="0" t="n">
        <v>3.4</v>
      </c>
      <c r="J417" s="0" t="n">
        <v>6.798</v>
      </c>
      <c r="K417" s="0" t="n">
        <v>0.06</v>
      </c>
      <c r="L417" s="0" t="n">
        <v>3</v>
      </c>
      <c r="M417" s="0" t="n">
        <v>4.8</v>
      </c>
      <c r="N417" s="0" t="n">
        <v>0</v>
      </c>
      <c r="O417" s="0" t="n">
        <v>344</v>
      </c>
      <c r="P417" s="0" t="n">
        <v>928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V417" s="0" t="n">
        <v>0</v>
      </c>
      <c r="AC417" s="0" t="n">
        <v>6.557</v>
      </c>
      <c r="AD417" s="0" t="n">
        <v>1.343</v>
      </c>
      <c r="AE417" s="0" t="n">
        <v>4.801</v>
      </c>
      <c r="AF417" s="0" t="n">
        <v>0.034</v>
      </c>
      <c r="AG417" s="0" t="n">
        <v>0.012</v>
      </c>
      <c r="AH417" s="0" t="n">
        <v>5.9</v>
      </c>
      <c r="AJ417" s="0" t="n">
        <v>111</v>
      </c>
      <c r="AP417" s="0" t="n">
        <v>0</v>
      </c>
      <c r="AY417" s="0" t="n">
        <v>0</v>
      </c>
      <c r="BD417" s="0" t="n">
        <v>83.746</v>
      </c>
      <c r="BF417" s="0" t="n">
        <f aca="false">IF(E417&lt;11,-3.6797*E417^2+48.115*E417-53.83,280.92*EXP(-0.2027*E417))</f>
        <v>97.5940520000001</v>
      </c>
      <c r="BG417" s="1" t="n">
        <f aca="false">32.208*LN(F417)+21.438</f>
        <v>104.784704046614</v>
      </c>
      <c r="BH417" s="1" t="n">
        <f aca="false">IF(G417&lt;=2, -10*G417+100, 88.958*EXP(-0.0755*G417))</f>
        <v>85</v>
      </c>
      <c r="BI417" s="1" t="n">
        <f aca="false">IF(I417&lt;=100, 0.0053*(I417)^2-1.0332*I417+100.76, 122.82*EXP(-0.0092*I417))</f>
        <v>97.308388</v>
      </c>
      <c r="BJ417" s="0" t="n">
        <f aca="false">IF(P417&lt;=1000, -6.942*LN(P417)+107.59, -36.304*LN(P417)+310.72)</f>
        <v>60.1550937109982</v>
      </c>
      <c r="BK417" s="0" t="n">
        <f aca="false">BF417^0.04*BG417^0.22*BH417^0.51*BI417^0.06*BJ417^0.17</f>
        <v>85.0768591135869</v>
      </c>
      <c r="BL417" s="0" t="str">
        <f aca="false">IF(BK417&gt;=90, "Very Good", IF(BK417&gt;=80, "Good", IF(BK417&gt;=70, "Slightly Good", IF(BK417&gt;=60, "Average", IF(BK417&gt;=50, "Slightly Poor", IF(BK417&gt;=40, "Poor", "Very Poor"))))))</f>
        <v>Good</v>
      </c>
      <c r="BM417" s="2" t="n">
        <f aca="false">IF(P417&lt;=1000, -6.942*LN(P417)+107.59, IF(AND(P417&gt;1000, P417&lt;=5213),-36.304*LN(P417)+310.72, IF(P417&gt;5213, 10)))</f>
        <v>60.1550937109982</v>
      </c>
      <c r="BN417" s="2" t="n">
        <f aca="false">BF417^0.04*BG417^0.22*BH417^0.51*BI417^0.06*BM417^0.17</f>
        <v>85.0768591135869</v>
      </c>
      <c r="BO417" s="3" t="str">
        <f aca="false">IF(BN417&gt;=90, "Very Good", IF(BN417&gt;=80, "Good", IF(BN417&gt;=70, "Slightly Good", IF(BN417&gt;=60, "Average", IF(BN417&gt;=50, "Slightly Poor", IF(BN417&gt;=40, "Poor", "Very Poor"))))))</f>
        <v>Good</v>
      </c>
      <c r="BP417" s="2" t="n">
        <f aca="false">IF(AJ417&lt;=1000, -6.942*LN(AJ417)+107.59, IF(AND(AJ417&gt;1000, AJ417&lt;=5213),-36.304*LN(AJ417)+310.72, IF(AJ417&gt;5213, 10)))</f>
        <v>74.8964413424898</v>
      </c>
      <c r="BQ417" s="2" t="n">
        <f aca="false">BF417^0.04*BG417^0.22*BH417^0.51*BI417^0.06*BP417^0.17</f>
        <v>88.3066764852162</v>
      </c>
      <c r="BR417" s="0" t="str">
        <f aca="false">IF(BQ417&gt;=90, "Very Good", IF(BQ417&gt;=80, "Good", IF(BQ417&gt;=70, "Slightly Good", IF(BQ417&gt;=60, "Average", IF(BQ417&gt;=50, "Slightly Poor", IF(BQ417&gt;=40, "Poor", "Very Poor"))))))</f>
        <v>Good</v>
      </c>
      <c r="BT417" s="2" t="n">
        <f aca="false">9.81*LN(AH417)+30.6</f>
        <v>48.0122825624435</v>
      </c>
      <c r="BU417" s="0" t="str">
        <f aca="false">IF(BT417&lt;30, "Clean water", IF(AND(BT417&gt;=30, BT417&lt;40), "Hypolimia", IF(AND(BT417&gt;=40,BT417&lt;50), "Mesotrophic", IF(AND(BT417&gt;=50, BT417&lt;70), "Eutrophic", IF(BT417&gt;70,"Hypertrophic")))))</f>
        <v>Mesotrophic</v>
      </c>
      <c r="CM417" s="0" t="n">
        <f aca="false">IF(G417&gt;H417,1,0)</f>
        <v>0</v>
      </c>
      <c r="CO417" s="17" t="n">
        <f aca="false">14.652-0.41022*M417+0.007991*M417*M417-0.000077774*M417*M417*M417</f>
        <v>12.858455457792</v>
      </c>
      <c r="CP417" s="1" t="n">
        <f aca="false">F417/CO417*100</f>
        <v>103.433884759001</v>
      </c>
    </row>
    <row r="418" customFormat="false" ht="12.5" hidden="false" customHeight="false" outlineLevel="0" collapsed="false">
      <c r="A418" s="0" t="n">
        <v>417</v>
      </c>
      <c r="B418" s="15" t="s">
        <v>81</v>
      </c>
      <c r="C418" s="16" t="s">
        <v>82</v>
      </c>
      <c r="D418" s="0" t="s">
        <v>154</v>
      </c>
      <c r="E418" s="0" t="n">
        <v>6.5</v>
      </c>
      <c r="F418" s="0" t="n">
        <v>14.2</v>
      </c>
      <c r="G418" s="0" t="n">
        <v>0.9</v>
      </c>
      <c r="H418" s="0" t="n">
        <v>3.3</v>
      </c>
      <c r="I418" s="0" t="n">
        <v>2.8</v>
      </c>
      <c r="J418" s="0" t="n">
        <v>5.661</v>
      </c>
      <c r="K418" s="0" t="n">
        <v>0.028</v>
      </c>
      <c r="L418" s="0" t="n">
        <v>2.4</v>
      </c>
      <c r="M418" s="0" t="n">
        <v>0.1</v>
      </c>
      <c r="N418" s="0" t="n">
        <v>0</v>
      </c>
      <c r="O418" s="0" t="n">
        <v>418</v>
      </c>
      <c r="P418" s="0" t="n">
        <v>1900</v>
      </c>
      <c r="AC418" s="0" t="n">
        <v>5.511</v>
      </c>
      <c r="AD418" s="0" t="n">
        <v>0.024</v>
      </c>
      <c r="AE418" s="0" t="n">
        <v>5.367</v>
      </c>
      <c r="AF418" s="0" t="n">
        <v>0.01</v>
      </c>
      <c r="AG418" s="0" t="n">
        <v>0.003</v>
      </c>
      <c r="AH418" s="0" t="n">
        <v>4.2</v>
      </c>
      <c r="AJ418" s="0" t="n">
        <v>300</v>
      </c>
      <c r="BF418" s="0" t="n">
        <f aca="false">IF(E418&lt;11,-3.6797*E418^2+48.115*E418-53.83,280.92*EXP(-0.2027*E418))</f>
        <v>103.450175</v>
      </c>
      <c r="BG418" s="1" t="n">
        <f aca="false">32.208*LN(F418)+21.438</f>
        <v>106.893617196069</v>
      </c>
      <c r="BH418" s="1" t="n">
        <f aca="false">IF(G418&lt;=2, -10*G418+100, 88.958*EXP(-0.0755*G418))</f>
        <v>91</v>
      </c>
      <c r="BI418" s="1" t="n">
        <f aca="false">IF(I418&lt;=100, 0.0053*(I418)^2-1.0332*I418+100.76, 122.82*EXP(-0.0092*I418))</f>
        <v>97.908592</v>
      </c>
      <c r="BJ418" s="0" t="n">
        <f aca="false">IF(P418&lt;=1000, -6.942*LN(P418)+107.59, -36.304*LN(P418)+310.72)</f>
        <v>36.6389888682299</v>
      </c>
      <c r="BK418" s="0" t="n">
        <f aca="false">BF418^0.04*BG418^0.22*BH418^0.51*BI418^0.06*BJ418^0.17</f>
        <v>81.5435077126155</v>
      </c>
      <c r="BL418" s="0" t="str">
        <f aca="false">IF(BK418&gt;=90, "Very Good", IF(BK418&gt;=80, "Good", IF(BK418&gt;=70, "Slightly Good", IF(BK418&gt;=60, "Average", IF(BK418&gt;=50, "Slightly Poor", IF(BK418&gt;=40, "Poor", "Very Poor"))))))</f>
        <v>Good</v>
      </c>
      <c r="BM418" s="2" t="n">
        <f aca="false">IF(P418&lt;=1000, -6.942*LN(P418)+107.59, IF(AND(P418&gt;1000, P418&lt;=5213),-36.304*LN(P418)+310.72, IF(P418&gt;5213, 10)))</f>
        <v>36.6389888682299</v>
      </c>
      <c r="BN418" s="2" t="n">
        <f aca="false">BF418^0.04*BG418^0.22*BH418^0.51*BI418^0.06*BM418^0.17</f>
        <v>81.5435077126155</v>
      </c>
      <c r="BO418" s="3" t="str">
        <f aca="false">IF(BN418&gt;=90, "Very Good", IF(BN418&gt;=80, "Good", IF(BN418&gt;=70, "Slightly Good", IF(BN418&gt;=60, "Average", IF(BN418&gt;=50, "Slightly Poor", IF(BN418&gt;=40, "Poor", "Very Poor"))))))</f>
        <v>Good</v>
      </c>
      <c r="BP418" s="2" t="n">
        <f aca="false">IF(AJ418&lt;=1000, -6.942*LN(AJ418)+107.59, IF(AND(AJ418&gt;1000, AJ418&lt;=5213),-36.304*LN(AJ418)+310.72, IF(AJ418&gt;5213, 10)))</f>
        <v>67.9943420609366</v>
      </c>
      <c r="BQ418" s="2" t="n">
        <f aca="false">BF418^0.04*BG418^0.22*BH418^0.51*BI418^0.06*BP418^0.17</f>
        <v>90.5814711009917</v>
      </c>
      <c r="BR418" s="0" t="str">
        <f aca="false">IF(BQ418&gt;=90, "Very Good", IF(BQ418&gt;=80, "Good", IF(BQ418&gt;=70, "Slightly Good", IF(BQ418&gt;=60, "Average", IF(BQ418&gt;=50, "Slightly Poor", IF(BQ418&gt;=40, "Poor", "Very Poor"))))))</f>
        <v>Very Good</v>
      </c>
      <c r="BT418" s="2" t="n">
        <f aca="false">9.81*LN(AH418)+30.6</f>
        <v>44.6781791930883</v>
      </c>
      <c r="BU418" s="0" t="str">
        <f aca="false">IF(BT418&lt;30, "Clean water", IF(AND(BT418&gt;=30, BT418&lt;40), "Hypolimia", IF(AND(BT418&gt;=40,BT418&lt;50), "Mesotrophic", IF(AND(BT418&gt;=50, BT418&lt;70), "Eutrophic", IF(BT418&gt;70,"Hypertrophic")))))</f>
        <v>Mesotrophic</v>
      </c>
      <c r="CM418" s="0" t="n">
        <f aca="false">IF(G418&gt;H418,1,0)</f>
        <v>0</v>
      </c>
      <c r="CO418" s="17" t="n">
        <f aca="false">14.652-0.41022*M418+0.007991*M418*M418-0.000077774*M418*M418*M418</f>
        <v>14.611057832226</v>
      </c>
      <c r="CP418" s="1" t="n">
        <f aca="false">F418/CO418*100</f>
        <v>97.1866661747148</v>
      </c>
    </row>
    <row r="419" customFormat="false" ht="12.5" hidden="false" customHeight="false" outlineLevel="0" collapsed="false">
      <c r="A419" s="0" t="n">
        <v>418</v>
      </c>
      <c r="B419" s="15" t="s">
        <v>83</v>
      </c>
      <c r="C419" s="16" t="s">
        <v>84</v>
      </c>
      <c r="D419" s="0" t="s">
        <v>154</v>
      </c>
      <c r="E419" s="0" t="n">
        <v>7.2</v>
      </c>
      <c r="F419" s="0" t="n">
        <v>12.5</v>
      </c>
      <c r="G419" s="0" t="n">
        <v>1.9</v>
      </c>
      <c r="H419" s="0" t="n">
        <v>4.5</v>
      </c>
      <c r="I419" s="0" t="n">
        <v>3.2</v>
      </c>
      <c r="J419" s="0" t="n">
        <v>5.065</v>
      </c>
      <c r="K419" s="0" t="n">
        <v>0.043</v>
      </c>
      <c r="L419" s="0" t="n">
        <v>2.5</v>
      </c>
      <c r="M419" s="0" t="n">
        <v>3.7</v>
      </c>
      <c r="N419" s="0" t="n">
        <v>0</v>
      </c>
      <c r="O419" s="0" t="n">
        <v>333</v>
      </c>
      <c r="P419" s="0" t="n">
        <v>8500</v>
      </c>
      <c r="AC419" s="0" t="n">
        <v>4.874</v>
      </c>
      <c r="AD419" s="0" t="n">
        <v>1.024</v>
      </c>
      <c r="AE419" s="0" t="n">
        <v>3.685</v>
      </c>
      <c r="AF419" s="0" t="n">
        <v>0.03</v>
      </c>
      <c r="AG419" s="0" t="n">
        <v>0.011</v>
      </c>
      <c r="AH419" s="0" t="n">
        <v>3.5</v>
      </c>
      <c r="AJ419" s="0" t="n">
        <v>1000</v>
      </c>
      <c r="BF419" s="0" t="n">
        <f aca="false">IF(E419&lt;11,-3.6797*E419^2+48.115*E419-53.83,280.92*EXP(-0.2027*E419))</f>
        <v>101.842352</v>
      </c>
      <c r="BG419" s="1" t="n">
        <f aca="false">32.208*LN(F419)+21.438</f>
        <v>102.78666817588</v>
      </c>
      <c r="BH419" s="1" t="n">
        <f aca="false">IF(G419&lt;=2, -10*G419+100, 88.958*EXP(-0.0755*G419))</f>
        <v>81</v>
      </c>
      <c r="BI419" s="1" t="n">
        <f aca="false">IF(I419&lt;=100, 0.0053*(I419)^2-1.0332*I419+100.76, 122.82*EXP(-0.0092*I419))</f>
        <v>97.508032</v>
      </c>
      <c r="BJ419" s="0" t="n">
        <f aca="false">IF(P419&lt;=1000, -6.942*LN(P419)+107.59, -36.304*LN(P419)+310.72)</f>
        <v>-17.7521096477361</v>
      </c>
      <c r="BK419" s="0" t="e">
        <f aca="false">BF419^0.04*BG419^0.22*BH419^0.51*BI419^0.06*BJ419^0.17</f>
        <v>#NUM!</v>
      </c>
      <c r="BL419" s="0" t="e">
        <f aca="false">IF(BK419&gt;=90, "Very Good", IF(BK419&gt;=80, "Good", IF(BK419&gt;=70, "Slightly Good", IF(BK419&gt;=60, "Average", IF(BK419&gt;=50, "Slightly Poor", IF(BK419&gt;=40, "Poor", "Very Poor"))))))</f>
        <v>#NUM!</v>
      </c>
      <c r="BM419" s="2" t="n">
        <f aca="false">IF(P419&lt;=1000, -6.942*LN(P419)+107.59, IF(AND(P419&gt;1000, P419&lt;=5213),-36.304*LN(P419)+310.72, IF(P419&gt;5213, 10)))</f>
        <v>10</v>
      </c>
      <c r="BN419" s="2" t="n">
        <f aca="false">BF419^0.04*BG419^0.22*BH419^0.51*BI419^0.06*BM419^0.17</f>
        <v>61.039787556525</v>
      </c>
      <c r="BO419" s="3" t="str">
        <f aca="false">IF(BN419&gt;=90, "Very Good", IF(BN419&gt;=80, "Good", IF(BN419&gt;=70, "Slightly Good", IF(BN419&gt;=60, "Average", IF(BN419&gt;=50, "Slightly Poor", IF(BN419&gt;=40, "Poor", "Very Poor"))))))</f>
        <v>Average</v>
      </c>
      <c r="BP419" s="2" t="n">
        <f aca="false">IF(AJ419&lt;=1000, -6.942*LN(AJ419)+107.59, IF(AND(AJ419&gt;1000, AJ419&lt;=5213),-36.304*LN(AJ419)+310.72, IF(AJ419&gt;5213, 10)))</f>
        <v>59.636362853306</v>
      </c>
      <c r="BQ419" s="2" t="n">
        <f aca="false">BF419^0.04*BG419^0.22*BH419^0.51*BI419^0.06*BP419^0.17</f>
        <v>82.6894129478995</v>
      </c>
      <c r="BR419" s="0" t="str">
        <f aca="false">IF(BQ419&gt;=90, "Very Good", IF(BQ419&gt;=80, "Good", IF(BQ419&gt;=70, "Slightly Good", IF(BQ419&gt;=60, "Average", IF(BQ419&gt;=50, "Slightly Poor", IF(BQ419&gt;=40, "Poor", "Very Poor"))))))</f>
        <v>Good</v>
      </c>
      <c r="BT419" s="2" t="n">
        <f aca="false">9.81*LN(AH419)+30.6</f>
        <v>42.8896047209396</v>
      </c>
      <c r="BU419" s="0" t="str">
        <f aca="false">IF(BT419&lt;30, "Clean water", IF(AND(BT419&gt;=30, BT419&lt;40), "Hypolimia", IF(AND(BT419&gt;=40,BT419&lt;50), "Mesotrophic", IF(AND(BT419&gt;=50, BT419&lt;70), "Eutrophic", IF(BT419&gt;70,"Hypertrophic")))))</f>
        <v>Mesotrophic</v>
      </c>
      <c r="CM419" s="0" t="n">
        <f aca="false">IF(G419&gt;H419,1,0)</f>
        <v>0</v>
      </c>
      <c r="CO419" s="17" t="n">
        <f aca="false">14.652-0.41022*M419+0.007991*M419*M419-0.000077774*M419*M419*M419</f>
        <v>13.239643303578</v>
      </c>
      <c r="CP419" s="1" t="n">
        <f aca="false">F419/CO419*100</f>
        <v>94.4134197076283</v>
      </c>
    </row>
    <row r="420" customFormat="false" ht="12.5" hidden="false" customHeight="false" outlineLevel="0" collapsed="false">
      <c r="A420" s="0" t="n">
        <v>419</v>
      </c>
      <c r="B420" s="15" t="s">
        <v>133</v>
      </c>
      <c r="C420" s="16" t="s">
        <v>134</v>
      </c>
      <c r="D420" s="0" t="s">
        <v>154</v>
      </c>
      <c r="E420" s="0" t="n">
        <v>8.8</v>
      </c>
      <c r="F420" s="0" t="n">
        <v>15.2</v>
      </c>
      <c r="G420" s="0" t="n">
        <v>5.1</v>
      </c>
      <c r="H420" s="0" t="n">
        <v>9.3</v>
      </c>
      <c r="I420" s="0" t="n">
        <v>30.8</v>
      </c>
      <c r="J420" s="0" t="n">
        <v>11.568</v>
      </c>
      <c r="K420" s="0" t="n">
        <v>0.298</v>
      </c>
      <c r="L420" s="0" t="n">
        <v>4.2</v>
      </c>
      <c r="M420" s="0" t="n">
        <v>7.3</v>
      </c>
      <c r="O420" s="0" t="n">
        <v>3000</v>
      </c>
      <c r="BD420" s="0" t="n">
        <v>0.092</v>
      </c>
      <c r="BF420" s="0" t="n">
        <f aca="false">IF(E420&lt;11,-3.6797*E420^2+48.115*E420-53.83,280.92*EXP(-0.2027*E420))</f>
        <v>84.626032</v>
      </c>
      <c r="BG420" s="1" t="n">
        <f aca="false">32.208*LN(F420)+21.438</f>
        <v>109.085483140265</v>
      </c>
      <c r="BH420" s="1" t="n">
        <f aca="false">IF(G420&lt;=2, -10*G420+100, 88.958*EXP(-0.0755*G420))</f>
        <v>60.5285011947661</v>
      </c>
      <c r="BI420" s="1" t="n">
        <f aca="false">IF(I420&lt;=100, 0.0053*(I420)^2-1.0332*I420+100.76, 122.82*EXP(-0.0092*I420))</f>
        <v>73.965232</v>
      </c>
      <c r="BJ420" s="0" t="e">
        <f aca="false">IF(P420&lt;=1000, -6.942*LN(P420)+107.59, -36.304*LN(P420)+310.72)</f>
        <v>#VALUE!</v>
      </c>
      <c r="BK420" s="0" t="e">
        <f aca="false">BF420^0.04*BG420^0.22*BH420^0.51*BI420^0.06*BJ420^0.17</f>
        <v>#VALUE!</v>
      </c>
      <c r="BL420" s="0" t="e">
        <f aca="false">IF(BK420&gt;=90, "Very Good", IF(BK420&gt;=80, "Good", IF(BK420&gt;=70, "Slightly Good", IF(BK420&gt;=60, "Average", IF(BK420&gt;=50, "Slightly Poor", IF(BK420&gt;=40, "Poor", "Very Poor"))))))</f>
        <v>#VALUE!</v>
      </c>
      <c r="BM420" s="2" t="e">
        <f aca="false">IF(P420&lt;=1000, -6.942*LN(P420)+107.59, IF(AND(P420&gt;1000, P420&lt;=5213),-36.304*LN(P420)+310.72, IF(P420&gt;5213, 10)))</f>
        <v>#VALUE!</v>
      </c>
      <c r="BN420" s="2" t="e">
        <f aca="false">BF420^0.04*BG420^0.22*BH420^0.51*BI420^0.06*BM420^0.17</f>
        <v>#VALUE!</v>
      </c>
      <c r="BO420" s="3" t="e">
        <f aca="false">IF(BN420&gt;=90, "Very Good", IF(BN420&gt;=80, "Good", IF(BN420&gt;=70, "Slightly Good", IF(BN420&gt;=60, "Average", IF(BN420&gt;=50, "Slightly Poor", IF(BN420&gt;=40, "Poor", "Very Poor"))))))</f>
        <v>#VALUE!</v>
      </c>
      <c r="BP420" s="2" t="e">
        <f aca="false">IF(AJ420&lt;=1000, -6.942*LN(AJ420)+107.59, IF(AND(AJ420&gt;1000, AJ420&lt;=5213),-36.304*LN(AJ420)+310.72, IF(AJ420&gt;5213, 10)))</f>
        <v>#VALUE!</v>
      </c>
      <c r="BQ420" s="2" t="e">
        <f aca="false">BF420^0.04*BG420^0.22*BH420^0.51*BI420^0.06*BP420^0.17</f>
        <v>#VALUE!</v>
      </c>
      <c r="BR420" s="0" t="e">
        <f aca="false">IF(BQ420&gt;=90, "Very Good", IF(BQ420&gt;=80, "Good", IF(BQ420&gt;=70, "Slightly Good", IF(BQ420&gt;=60, "Average", IF(BQ420&gt;=50, "Slightly Poor", IF(BQ420&gt;=40, "Poor", "Very Poor"))))))</f>
        <v>#VALUE!</v>
      </c>
      <c r="BT420" s="2" t="e">
        <f aca="false">9.81*LN(AH420)+30.6</f>
        <v>#VALUE!</v>
      </c>
      <c r="BU420" s="0" t="e">
        <f aca="false">IF(BT420&lt;30, "Clean water", IF(AND(BT420&gt;=30, BT420&lt;40), "Hypolimia", IF(AND(BT420&gt;=40,BT420&lt;50), "Mesotrophic", IF(AND(BT420&gt;=50, BT420&lt;70), "Eutrophic", IF(BT420&gt;70,"Hypertrophic")))))</f>
        <v>#VALUE!</v>
      </c>
      <c r="CM420" s="0" t="n">
        <f aca="false">IF(G420&gt;H420,1,0)</f>
        <v>0</v>
      </c>
      <c r="CO420" s="17" t="n">
        <f aca="false">14.652-0.41022*M420+0.007991*M420*M420-0.000077774*M420*M420*M420</f>
        <v>12.052978981842</v>
      </c>
      <c r="CP420" s="1" t="n">
        <f aca="false">F420/CO420*100</f>
        <v>126.109902148664</v>
      </c>
    </row>
    <row r="421" customFormat="false" ht="12.5" hidden="false" customHeight="false" outlineLevel="0" collapsed="false">
      <c r="A421" s="0" t="n">
        <v>420</v>
      </c>
      <c r="B421" s="15" t="s">
        <v>85</v>
      </c>
      <c r="C421" s="16" t="s">
        <v>86</v>
      </c>
      <c r="D421" s="0" t="s">
        <v>154</v>
      </c>
      <c r="E421" s="0" t="n">
        <v>7</v>
      </c>
      <c r="F421" s="0" t="n">
        <v>12.6</v>
      </c>
      <c r="G421" s="0" t="n">
        <v>3.8</v>
      </c>
      <c r="H421" s="0" t="n">
        <v>6.3</v>
      </c>
      <c r="I421" s="0" t="n">
        <v>4.3</v>
      </c>
      <c r="J421" s="0" t="n">
        <v>12.091</v>
      </c>
      <c r="K421" s="0" t="n">
        <v>0.102</v>
      </c>
      <c r="L421" s="0" t="n">
        <v>4.6</v>
      </c>
      <c r="M421" s="0" t="n">
        <v>3.2</v>
      </c>
      <c r="N421" s="0" t="n">
        <v>0</v>
      </c>
      <c r="O421" s="0" t="n">
        <v>598</v>
      </c>
      <c r="P421" s="0" t="n">
        <v>210000</v>
      </c>
      <c r="AC421" s="0" t="n">
        <v>11.412</v>
      </c>
      <c r="AD421" s="0" t="n">
        <v>6.736</v>
      </c>
      <c r="AE421" s="0" t="n">
        <v>4.223</v>
      </c>
      <c r="AF421" s="0" t="n">
        <v>0.075</v>
      </c>
      <c r="AG421" s="0" t="n">
        <v>0.049</v>
      </c>
      <c r="AH421" s="0" t="n">
        <v>4.4</v>
      </c>
      <c r="AJ421" s="0" t="n">
        <v>400</v>
      </c>
      <c r="BF421" s="0" t="n">
        <f aca="false">IF(E421&lt;11,-3.6797*E421^2+48.115*E421-53.83,280.92*EXP(-0.2027*E421))</f>
        <v>102.6697</v>
      </c>
      <c r="BG421" s="1" t="n">
        <f aca="false">32.208*LN(F421)+21.438</f>
        <v>103.043306983941</v>
      </c>
      <c r="BH421" s="1" t="n">
        <f aca="false">IF(G421&lt;=2, -10*G421+100, 88.958*EXP(-0.0755*G421))</f>
        <v>66.7706991099565</v>
      </c>
      <c r="BI421" s="1" t="n">
        <f aca="false">IF(I421&lt;=100, 0.0053*(I421)^2-1.0332*I421+100.76, 122.82*EXP(-0.0092*I421))</f>
        <v>96.415237</v>
      </c>
      <c r="BJ421" s="0" t="n">
        <f aca="false">IF(P421&lt;=1000, -6.942*LN(P421)+107.59, -36.304*LN(P421)+310.72)</f>
        <v>-134.180539443335</v>
      </c>
      <c r="BK421" s="0" t="e">
        <f aca="false">BF421^0.04*BG421^0.22*BH421^0.51*BI421^0.06*BJ421^0.17</f>
        <v>#NUM!</v>
      </c>
      <c r="BL421" s="0" t="e">
        <f aca="false">IF(BK421&gt;=90, "Very Good", IF(BK421&gt;=80, "Good", IF(BK421&gt;=70, "Slightly Good", IF(BK421&gt;=60, "Average", IF(BK421&gt;=50, "Slightly Poor", IF(BK421&gt;=40, "Poor", "Very Poor"))))))</f>
        <v>#NUM!</v>
      </c>
      <c r="BM421" s="2" t="n">
        <f aca="false">IF(P421&lt;=1000, -6.942*LN(P421)+107.59, IF(AND(P421&gt;1000, P421&lt;=5213),-36.304*LN(P421)+310.72, IF(P421&gt;5213, 10)))</f>
        <v>10</v>
      </c>
      <c r="BN421" s="2" t="n">
        <f aca="false">BF421^0.04*BG421^0.22*BH421^0.51*BI421^0.06*BM421^0.17</f>
        <v>55.3234947559204</v>
      </c>
      <c r="BO421" s="3" t="str">
        <f aca="false">IF(BN421&gt;=90, "Very Good", IF(BN421&gt;=80, "Good", IF(BN421&gt;=70, "Slightly Good", IF(BN421&gt;=60, "Average", IF(BN421&gt;=50, "Slightly Poor", IF(BN421&gt;=40, "Poor", "Very Poor"))))))</f>
        <v>Slightly Poor</v>
      </c>
      <c r="BP421" s="2" t="n">
        <f aca="false">IF(AJ421&lt;=1000, -6.942*LN(AJ421)+107.59, IF(AND(AJ421&gt;1000, AJ421&lt;=5213),-36.304*LN(AJ421)+310.72, IF(AJ421&gt;5213, 10)))</f>
        <v>65.9972531139764</v>
      </c>
      <c r="BQ421" s="2" t="n">
        <f aca="false">BF421^0.04*BG421^0.22*BH421^0.51*BI421^0.06*BP421^0.17</f>
        <v>76.2480958822024</v>
      </c>
      <c r="BR421" s="0" t="str">
        <f aca="false">IF(BQ421&gt;=90, "Very Good", IF(BQ421&gt;=80, "Good", IF(BQ421&gt;=70, "Slightly Good", IF(BQ421&gt;=60, "Average", IF(BQ421&gt;=50, "Slightly Poor", IF(BQ421&gt;=40, "Poor", "Very Poor"))))))</f>
        <v>Slightly Good</v>
      </c>
      <c r="BT421" s="2" t="n">
        <f aca="false">9.81*LN(AH421)+30.6</f>
        <v>45.1345405464666</v>
      </c>
      <c r="BU421" s="0" t="str">
        <f aca="false">IF(BT421&lt;30, "Clean water", IF(AND(BT421&gt;=30, BT421&lt;40), "Hypolimia", IF(AND(BT421&gt;=40,BT421&lt;50), "Mesotrophic", IF(AND(BT421&gt;=50, BT421&lt;70), "Eutrophic", IF(BT421&gt;70,"Hypertrophic")))))</f>
        <v>Mesotrophic</v>
      </c>
      <c r="CM421" s="0" t="n">
        <f aca="false">IF(G421&gt;H421,1,0)</f>
        <v>0</v>
      </c>
      <c r="CO421" s="17" t="n">
        <f aca="false">14.652-0.41022*M421+0.007991*M421*M421-0.000077774*M421*M421*M421</f>
        <v>13.418575341568</v>
      </c>
      <c r="CP421" s="1" t="n">
        <f aca="false">F421/CO421*100</f>
        <v>93.8996851697645</v>
      </c>
    </row>
    <row r="422" customFormat="false" ht="12.5" hidden="false" customHeight="false" outlineLevel="0" collapsed="false">
      <c r="A422" s="0" t="n">
        <v>421</v>
      </c>
      <c r="B422" s="15" t="s">
        <v>135</v>
      </c>
      <c r="C422" s="16" t="s">
        <v>136</v>
      </c>
      <c r="D422" s="0" t="s">
        <v>154</v>
      </c>
      <c r="E422" s="0" t="n">
        <v>7.9</v>
      </c>
      <c r="F422" s="0" t="n">
        <v>9.5</v>
      </c>
      <c r="G422" s="0" t="n">
        <v>5.6</v>
      </c>
      <c r="H422" s="0" t="n">
        <v>10.6</v>
      </c>
      <c r="I422" s="0" t="n">
        <v>7</v>
      </c>
      <c r="J422" s="0" t="n">
        <v>13.519</v>
      </c>
      <c r="K422" s="0" t="n">
        <v>0.143</v>
      </c>
      <c r="L422" s="0" t="n">
        <v>8.3</v>
      </c>
      <c r="M422" s="0" t="n">
        <v>5.7</v>
      </c>
      <c r="O422" s="0" t="n">
        <v>547</v>
      </c>
      <c r="BD422" s="0" t="n">
        <v>0.269</v>
      </c>
      <c r="BF422" s="0" t="n">
        <f aca="false">IF(E422&lt;11,-3.6797*E422^2+48.115*E422-53.83,280.92*EXP(-0.2027*E422))</f>
        <v>96.6284230000001</v>
      </c>
      <c r="BG422" s="1" t="n">
        <f aca="false">32.208*LN(F422)+21.438</f>
        <v>93.947606249518</v>
      </c>
      <c r="BH422" s="1" t="n">
        <f aca="false">IF(G422&lt;=2, -10*G422+100, 88.958*EXP(-0.0755*G422))</f>
        <v>58.2861411069363</v>
      </c>
      <c r="BI422" s="1" t="n">
        <f aca="false">IF(I422&lt;=100, 0.0053*(I422)^2-1.0332*I422+100.76, 122.82*EXP(-0.0092*I422))</f>
        <v>93.7873</v>
      </c>
      <c r="BJ422" s="0" t="e">
        <f aca="false">IF(P422&lt;=1000, -6.942*LN(P422)+107.59, -36.304*LN(P422)+310.72)</f>
        <v>#VALUE!</v>
      </c>
      <c r="BK422" s="0" t="e">
        <f aca="false">BF422^0.04*BG422^0.22*BH422^0.51*BI422^0.06*BJ422^0.17</f>
        <v>#VALUE!</v>
      </c>
      <c r="BL422" s="0" t="e">
        <f aca="false">IF(BK422&gt;=90, "Very Good", IF(BK422&gt;=80, "Good", IF(BK422&gt;=70, "Slightly Good", IF(BK422&gt;=60, "Average", IF(BK422&gt;=50, "Slightly Poor", IF(BK422&gt;=40, "Poor", "Very Poor"))))))</f>
        <v>#VALUE!</v>
      </c>
      <c r="BM422" s="2" t="e">
        <f aca="false">IF(P422&lt;=1000, -6.942*LN(P422)+107.59, IF(AND(P422&gt;1000, P422&lt;=5213),-36.304*LN(P422)+310.72, IF(P422&gt;5213, 10)))</f>
        <v>#VALUE!</v>
      </c>
      <c r="BN422" s="2" t="e">
        <f aca="false">BF422^0.04*BG422^0.22*BH422^0.51*BI422^0.06*BM422^0.17</f>
        <v>#VALUE!</v>
      </c>
      <c r="BO422" s="3" t="e">
        <f aca="false">IF(BN422&gt;=90, "Very Good", IF(BN422&gt;=80, "Good", IF(BN422&gt;=70, "Slightly Good", IF(BN422&gt;=60, "Average", IF(BN422&gt;=50, "Slightly Poor", IF(BN422&gt;=40, "Poor", "Very Poor"))))))</f>
        <v>#VALUE!</v>
      </c>
      <c r="BP422" s="2" t="e">
        <f aca="false">IF(AJ422&lt;=1000, -6.942*LN(AJ422)+107.59, IF(AND(AJ422&gt;1000, AJ422&lt;=5213),-36.304*LN(AJ422)+310.72, IF(AJ422&gt;5213, 10)))</f>
        <v>#VALUE!</v>
      </c>
      <c r="BQ422" s="2" t="e">
        <f aca="false">BF422^0.04*BG422^0.22*BH422^0.51*BI422^0.06*BP422^0.17</f>
        <v>#VALUE!</v>
      </c>
      <c r="BR422" s="0" t="e">
        <f aca="false">IF(BQ422&gt;=90, "Very Good", IF(BQ422&gt;=80, "Good", IF(BQ422&gt;=70, "Slightly Good", IF(BQ422&gt;=60, "Average", IF(BQ422&gt;=50, "Slightly Poor", IF(BQ422&gt;=40, "Poor", "Very Poor"))))))</f>
        <v>#VALUE!</v>
      </c>
      <c r="BT422" s="2" t="e">
        <f aca="false">9.81*LN(AH422)+30.6</f>
        <v>#VALUE!</v>
      </c>
      <c r="BU422" s="0" t="e">
        <f aca="false">IF(BT422&lt;30, "Clean water", IF(AND(BT422&gt;=30, BT422&lt;40), "Hypolimia", IF(AND(BT422&gt;=40,BT422&lt;50), "Mesotrophic", IF(AND(BT422&gt;=50, BT422&lt;70), "Eutrophic", IF(BT422&gt;70,"Hypertrophic")))))</f>
        <v>#VALUE!</v>
      </c>
      <c r="CM422" s="0" t="n">
        <f aca="false">IF(G422&gt;H422,1,0)</f>
        <v>0</v>
      </c>
      <c r="CO422" s="17" t="n">
        <f aca="false">14.652-0.41022*M422+0.007991*M422*M422-0.000077774*M422*M422*M422</f>
        <v>12.558970389618</v>
      </c>
      <c r="CP422" s="1" t="n">
        <f aca="false">F422/CO422*100</f>
        <v>75.6431435482424</v>
      </c>
    </row>
    <row r="423" customFormat="false" ht="12.5" hidden="false" customHeight="false" outlineLevel="0" collapsed="false">
      <c r="A423" s="0" t="n">
        <v>422</v>
      </c>
      <c r="B423" s="15" t="s">
        <v>87</v>
      </c>
      <c r="C423" s="16" t="s">
        <v>88</v>
      </c>
      <c r="D423" s="0" t="s">
        <v>154</v>
      </c>
      <c r="E423" s="0" t="n">
        <v>7.1</v>
      </c>
      <c r="F423" s="0" t="n">
        <v>12</v>
      </c>
      <c r="G423" s="0" t="n">
        <v>2.3</v>
      </c>
      <c r="H423" s="0" t="n">
        <v>5.1</v>
      </c>
      <c r="I423" s="0" t="n">
        <v>3</v>
      </c>
      <c r="J423" s="0" t="n">
        <v>5.788</v>
      </c>
      <c r="K423" s="0" t="n">
        <v>0.054</v>
      </c>
      <c r="L423" s="0" t="n">
        <v>2.7</v>
      </c>
      <c r="M423" s="0" t="n">
        <v>3.9</v>
      </c>
      <c r="N423" s="0" t="n">
        <v>0</v>
      </c>
      <c r="O423" s="0" t="n">
        <v>364</v>
      </c>
      <c r="P423" s="0" t="n">
        <v>9100</v>
      </c>
      <c r="AC423" s="0" t="n">
        <v>5.68</v>
      </c>
      <c r="AD423" s="0" t="n">
        <v>1.375</v>
      </c>
      <c r="AE423" s="0" t="n">
        <v>4.039</v>
      </c>
      <c r="AF423" s="0" t="n">
        <v>0.035</v>
      </c>
      <c r="AG423" s="0" t="n">
        <v>0.013</v>
      </c>
      <c r="AH423" s="0" t="n">
        <v>2.6</v>
      </c>
      <c r="AJ423" s="0" t="n">
        <v>210</v>
      </c>
      <c r="BF423" s="0" t="n">
        <f aca="false">IF(E423&lt;11,-3.6797*E423^2+48.115*E423-53.83,280.92*EXP(-0.2027*E423))</f>
        <v>102.292823</v>
      </c>
      <c r="BG423" s="1" t="n">
        <f aca="false">32.208*LN(F423)+21.438</f>
        <v>101.471873376372</v>
      </c>
      <c r="BH423" s="1" t="n">
        <f aca="false">IF(G423&lt;=2, -10*G423+100, 88.958*EXP(-0.0755*G423))</f>
        <v>74.7772988969374</v>
      </c>
      <c r="BI423" s="1" t="n">
        <f aca="false">IF(I423&lt;=100, 0.0053*(I423)^2-1.0332*I423+100.76, 122.82*EXP(-0.0092*I423))</f>
        <v>97.7081</v>
      </c>
      <c r="BJ423" s="0" t="n">
        <f aca="false">IF(P423&lt;=1000, -6.942*LN(P423)+107.59, -36.304*LN(P423)+310.72)</f>
        <v>-20.2283419566994</v>
      </c>
      <c r="BK423" s="0" t="e">
        <f aca="false">BF423^0.04*BG423^0.22*BH423^0.51*BI423^0.06*BJ423^0.17</f>
        <v>#NUM!</v>
      </c>
      <c r="BL423" s="0" t="e">
        <f aca="false">IF(BK423&gt;=90, "Very Good", IF(BK423&gt;=80, "Good", IF(BK423&gt;=70, "Slightly Good", IF(BK423&gt;=60, "Average", IF(BK423&gt;=50, "Slightly Poor", IF(BK423&gt;=40, "Poor", "Very Poor"))))))</f>
        <v>#NUM!</v>
      </c>
      <c r="BM423" s="2" t="n">
        <f aca="false">IF(P423&lt;=1000, -6.942*LN(P423)+107.59, IF(AND(P423&gt;1000, P423&lt;=5213),-36.304*LN(P423)+310.72, IF(P423&gt;5213, 10)))</f>
        <v>10</v>
      </c>
      <c r="BN423" s="2" t="n">
        <f aca="false">BF423^0.04*BG423^0.22*BH423^0.51*BI423^0.06*BM423^0.17</f>
        <v>58.4531977063589</v>
      </c>
      <c r="BO423" s="3" t="str">
        <f aca="false">IF(BN423&gt;=90, "Very Good", IF(BN423&gt;=80, "Good", IF(BN423&gt;=70, "Slightly Good", IF(BN423&gt;=60, "Average", IF(BN423&gt;=50, "Slightly Poor", IF(BN423&gt;=40, "Poor", "Very Poor"))))))</f>
        <v>Slightly Poor</v>
      </c>
      <c r="BP423" s="2" t="n">
        <f aca="false">IF(AJ423&lt;=1000, -6.942*LN(AJ423)+107.59, IF(AND(AJ423&gt;1000, AJ423&lt;=5213),-36.304*LN(AJ423)+310.72, IF(AJ423&gt;5213, 10)))</f>
        <v>70.4703795217593</v>
      </c>
      <c r="BQ423" s="2" t="n">
        <f aca="false">BF423^0.04*BG423^0.22*BH423^0.51*BI423^0.06*BP423^0.17</f>
        <v>81.4646879291848</v>
      </c>
      <c r="BR423" s="0" t="str">
        <f aca="false">IF(BQ423&gt;=90, "Very Good", IF(BQ423&gt;=80, "Good", IF(BQ423&gt;=70, "Slightly Good", IF(BQ423&gt;=60, "Average", IF(BQ423&gt;=50, "Slightly Poor", IF(BQ423&gt;=40, "Poor", "Very Poor"))))))</f>
        <v>Good</v>
      </c>
      <c r="BT423" s="2" t="n">
        <f aca="false">9.81*LN(AH423)+30.6</f>
        <v>39.9735672757191</v>
      </c>
      <c r="BU423" s="0" t="str">
        <f aca="false">IF(BT423&lt;30, "Clean water", IF(AND(BT423&gt;=30, BT423&lt;40), "Hypolimia", IF(AND(BT423&gt;=40,BT423&lt;50), "Mesotrophic", IF(AND(BT423&gt;=50, BT423&lt;70), "Eutrophic", IF(BT423&gt;70,"Hypertrophic")))))</f>
        <v>Hypolimia</v>
      </c>
      <c r="CM423" s="0" t="n">
        <f aca="false">IF(G423&gt;H423,1,0)</f>
        <v>0</v>
      </c>
      <c r="CO423" s="17" t="n">
        <f aca="false">14.652-0.41022*M423+0.007991*M423*M423-0.000077774*M423*M423*M423</f>
        <v>13.169071634094</v>
      </c>
      <c r="CP423" s="1" t="n">
        <f aca="false">F423/CO423*100</f>
        <v>91.1225964397723</v>
      </c>
    </row>
    <row r="424" customFormat="false" ht="12.5" hidden="false" customHeight="false" outlineLevel="0" collapsed="false">
      <c r="A424" s="0" t="n">
        <v>423</v>
      </c>
      <c r="B424" s="15" t="s">
        <v>89</v>
      </c>
      <c r="C424" s="16" t="s">
        <v>90</v>
      </c>
      <c r="D424" s="0" t="s">
        <v>154</v>
      </c>
      <c r="E424" s="0" t="n">
        <v>7.7</v>
      </c>
      <c r="F424" s="0" t="n">
        <v>12</v>
      </c>
      <c r="G424" s="0" t="n">
        <v>3.1</v>
      </c>
      <c r="H424" s="0" t="n">
        <v>3.1</v>
      </c>
      <c r="I424" s="0" t="n">
        <v>4.7</v>
      </c>
      <c r="J424" s="0" t="n">
        <v>3.267</v>
      </c>
      <c r="K424" s="0" t="n">
        <v>0.04</v>
      </c>
      <c r="L424" s="0" t="n">
        <v>2.1</v>
      </c>
      <c r="M424" s="0" t="n">
        <v>2.2</v>
      </c>
      <c r="N424" s="0" t="n">
        <v>0</v>
      </c>
      <c r="O424" s="0" t="n">
        <v>389</v>
      </c>
      <c r="P424" s="0" t="n">
        <v>1700</v>
      </c>
      <c r="AC424" s="0" t="n">
        <v>2.907</v>
      </c>
      <c r="AD424" s="0" t="n">
        <v>0.387</v>
      </c>
      <c r="AE424" s="0" t="n">
        <v>2.386</v>
      </c>
      <c r="AF424" s="0" t="n">
        <v>0.011</v>
      </c>
      <c r="AG424" s="0" t="n">
        <v>0.003</v>
      </c>
      <c r="AH424" s="0" t="n">
        <v>14.1</v>
      </c>
      <c r="AJ424" s="0" t="n">
        <v>70</v>
      </c>
      <c r="BF424" s="0" t="n">
        <f aca="false">IF(E424&lt;11,-3.6797*E424^2+48.115*E424-53.83,280.92*EXP(-0.2027*E424))</f>
        <v>98.486087</v>
      </c>
      <c r="BG424" s="1" t="n">
        <f aca="false">32.208*LN(F424)+21.438</f>
        <v>101.471873376372</v>
      </c>
      <c r="BH424" s="1" t="n">
        <f aca="false">IF(G424&lt;=2, -10*G424+100, 88.958*EXP(-0.0755*G424))</f>
        <v>70.3944446082144</v>
      </c>
      <c r="BI424" s="1" t="n">
        <f aca="false">IF(I424&lt;=100, 0.0053*(I424)^2-1.0332*I424+100.76, 122.82*EXP(-0.0092*I424))</f>
        <v>96.021037</v>
      </c>
      <c r="BJ424" s="0" t="n">
        <f aca="false">IF(P424&lt;=1000, -6.942*LN(P424)+107.59, -36.304*LN(P424)+310.72)</f>
        <v>40.6769243252715</v>
      </c>
      <c r="BK424" s="0" t="n">
        <f aca="false">BF424^0.04*BG424^0.22*BH424^0.51*BI424^0.06*BJ424^0.17</f>
        <v>71.7640241415308</v>
      </c>
      <c r="BL424" s="0" t="str">
        <f aca="false">IF(BK424&gt;=90, "Very Good", IF(BK424&gt;=80, "Good", IF(BK424&gt;=70, "Slightly Good", IF(BK424&gt;=60, "Average", IF(BK424&gt;=50, "Slightly Poor", IF(BK424&gt;=40, "Poor", "Very Poor"))))))</f>
        <v>Slightly Good</v>
      </c>
      <c r="BM424" s="2" t="n">
        <f aca="false">IF(P424&lt;=1000, -6.942*LN(P424)+107.59, IF(AND(P424&gt;1000, P424&lt;=5213),-36.304*LN(P424)+310.72, IF(P424&gt;5213, 10)))</f>
        <v>40.6769243252715</v>
      </c>
      <c r="BN424" s="2" t="n">
        <f aca="false">BF424^0.04*BG424^0.22*BH424^0.51*BI424^0.06*BM424^0.17</f>
        <v>71.7640241415308</v>
      </c>
      <c r="BO424" s="3" t="str">
        <f aca="false">IF(BN424&gt;=90, "Very Good", IF(BN424&gt;=80, "Good", IF(BN424&gt;=70, "Slightly Good", IF(BN424&gt;=60, "Average", IF(BN424&gt;=50, "Slightly Poor", IF(BN424&gt;=40, "Poor", "Very Poor"))))))</f>
        <v>Slightly Good</v>
      </c>
      <c r="BP424" s="2" t="n">
        <f aca="false">IF(AJ424&lt;=1000, -6.942*LN(AJ424)+107.59, IF(AND(AJ424&gt;1000, AJ424&lt;=5213),-36.304*LN(AJ424)+310.72, IF(AJ424&gt;5213, 10)))</f>
        <v>78.0969460296934</v>
      </c>
      <c r="BQ424" s="2" t="n">
        <f aca="false">BF424^0.04*BG424^0.22*BH424^0.51*BI424^0.06*BP424^0.17</f>
        <v>80.179878544349</v>
      </c>
      <c r="BR424" s="0" t="str">
        <f aca="false">IF(BQ424&gt;=90, "Very Good", IF(BQ424&gt;=80, "Good", IF(BQ424&gt;=70, "Slightly Good", IF(BQ424&gt;=60, "Average", IF(BQ424&gt;=50, "Slightly Poor", IF(BQ424&gt;=40, "Poor", "Very Poor"))))))</f>
        <v>Good</v>
      </c>
      <c r="BT424" s="2" t="n">
        <f aca="false">9.81*LN(AH424)+30.6</f>
        <v>56.5589747623382</v>
      </c>
      <c r="BU424" s="0" t="str">
        <f aca="false">IF(BT424&lt;30, "Clean water", IF(AND(BT424&gt;=30, BT424&lt;40), "Hypolimia", IF(AND(BT424&gt;=40,BT424&lt;50), "Mesotrophic", IF(AND(BT424&gt;=50, BT424&lt;70), "Eutrophic", IF(BT424&gt;70,"Hypertrophic")))))</f>
        <v>Eutrophic</v>
      </c>
      <c r="CM424" s="0" t="n">
        <f aca="false">IF(G424&gt;H424,1,0)</f>
        <v>0</v>
      </c>
      <c r="CO424" s="17" t="n">
        <f aca="false">14.652-0.41022*M424+0.007991*M424*M424-0.000077774*M424*M424*M424</f>
        <v>13.787364302448</v>
      </c>
      <c r="CP424" s="1" t="n">
        <f aca="false">F424/CO424*100</f>
        <v>87.0362147308268</v>
      </c>
    </row>
    <row r="425" customFormat="false" ht="12.5" hidden="false" customHeight="false" outlineLevel="0" collapsed="false">
      <c r="A425" s="0" t="n">
        <v>424</v>
      </c>
      <c r="B425" s="15" t="s">
        <v>91</v>
      </c>
      <c r="C425" s="16" t="s">
        <v>92</v>
      </c>
      <c r="D425" s="0" t="s">
        <v>154</v>
      </c>
      <c r="E425" s="0" t="n">
        <v>7.6</v>
      </c>
      <c r="F425" s="0" t="n">
        <v>14.3</v>
      </c>
      <c r="G425" s="0" t="n">
        <v>1.4</v>
      </c>
      <c r="H425" s="0" t="n">
        <v>1.9</v>
      </c>
      <c r="I425" s="0" t="n">
        <v>0.5</v>
      </c>
      <c r="J425" s="0" t="n">
        <v>5.819</v>
      </c>
      <c r="K425" s="0" t="n">
        <v>0.033</v>
      </c>
      <c r="L425" s="0" t="n">
        <v>1.4</v>
      </c>
      <c r="M425" s="0" t="n">
        <v>6.4</v>
      </c>
      <c r="N425" s="0" t="n">
        <v>0</v>
      </c>
      <c r="O425" s="0" t="n">
        <v>494</v>
      </c>
      <c r="P425" s="0" t="n">
        <v>400</v>
      </c>
      <c r="AC425" s="0" t="n">
        <v>5.701</v>
      </c>
      <c r="AD425" s="0" t="n">
        <v>0.061</v>
      </c>
      <c r="AE425" s="0" t="n">
        <v>5.256</v>
      </c>
      <c r="AF425" s="0" t="n">
        <v>0.017</v>
      </c>
      <c r="AG425" s="0" t="n">
        <v>0.008</v>
      </c>
      <c r="AH425" s="0" t="n">
        <v>1.7</v>
      </c>
      <c r="AJ425" s="0" t="n">
        <v>0</v>
      </c>
      <c r="BF425" s="0" t="n">
        <f aca="false">IF(E425&lt;11,-3.6797*E425^2+48.115*E425-53.83,280.92*EXP(-0.2027*E425))</f>
        <v>99.304528</v>
      </c>
      <c r="BG425" s="1" t="n">
        <f aca="false">32.208*LN(F425)+21.438</f>
        <v>107.119639176259</v>
      </c>
      <c r="BH425" s="1" t="n">
        <f aca="false">IF(G425&lt;=2, -10*G425+100, 88.958*EXP(-0.0755*G425))</f>
        <v>86</v>
      </c>
      <c r="BI425" s="1" t="n">
        <f aca="false">IF(I425&lt;=100, 0.0053*(I425)^2-1.0332*I425+100.76, 122.82*EXP(-0.0092*I425))</f>
        <v>100.244725</v>
      </c>
      <c r="BJ425" s="0" t="n">
        <f aca="false">IF(P425&lt;=1000, -6.942*LN(P425)+107.59, -36.304*LN(P425)+310.72)</f>
        <v>65.9972531139764</v>
      </c>
      <c r="BK425" s="0" t="n">
        <f aca="false">BF425^0.04*BG425^0.22*BH425^0.51*BI425^0.06*BJ425^0.17</f>
        <v>87.5845014827574</v>
      </c>
      <c r="BL425" s="0" t="str">
        <f aca="false">IF(BK425&gt;=90, "Very Good", IF(BK425&gt;=80, "Good", IF(BK425&gt;=70, "Slightly Good", IF(BK425&gt;=60, "Average", IF(BK425&gt;=50, "Slightly Poor", IF(BK425&gt;=40, "Poor", "Very Poor"))))))</f>
        <v>Good</v>
      </c>
      <c r="BM425" s="2" t="n">
        <f aca="false">IF(P425&lt;=1000, -6.942*LN(P425)+107.59, IF(AND(P425&gt;1000, P425&lt;=5213),-36.304*LN(P425)+310.72, IF(P425&gt;5213, 10)))</f>
        <v>65.9972531139764</v>
      </c>
      <c r="BN425" s="2" t="n">
        <f aca="false">BF425^0.04*BG425^0.22*BH425^0.51*BI425^0.06*BM425^0.17</f>
        <v>87.5845014827574</v>
      </c>
      <c r="BO425" s="3" t="str">
        <f aca="false">IF(BN425&gt;=90, "Very Good", IF(BN425&gt;=80, "Good", IF(BN425&gt;=70, "Slightly Good", IF(BN425&gt;=60, "Average", IF(BN425&gt;=50, "Slightly Poor", IF(BN425&gt;=40, "Poor", "Very Poor"))))))</f>
        <v>Good</v>
      </c>
      <c r="BP425" s="2" t="e">
        <f aca="false">IF(AJ425&lt;=1000, -6.942*LN(AJ425)+107.59, IF(AND(AJ425&gt;1000, AJ425&lt;=5213),-36.304*LN(AJ425)+310.72, IF(AJ425&gt;5213, 10)))</f>
        <v>#VALUE!</v>
      </c>
      <c r="BQ425" s="2" t="e">
        <f aca="false">BF425^0.04*BG425^0.22*BH425^0.51*BI425^0.06*BP425^0.17</f>
        <v>#VALUE!</v>
      </c>
      <c r="BR425" s="0" t="e">
        <f aca="false">IF(BQ425&gt;=90, "Very Good", IF(BQ425&gt;=80, "Good", IF(BQ425&gt;=70, "Slightly Good", IF(BQ425&gt;=60, "Average", IF(BQ425&gt;=50, "Slightly Poor", IF(BQ425&gt;=40, "Poor", "Very Poor"))))))</f>
        <v>#VALUE!</v>
      </c>
      <c r="BT425" s="2" t="n">
        <f aca="false">9.81*LN(AH425)+30.6</f>
        <v>35.8054631429199</v>
      </c>
      <c r="BU425" s="0" t="str">
        <f aca="false">IF(BT425&lt;30, "Clean water", IF(AND(BT425&gt;=30, BT425&lt;40), "Hypolimia", IF(AND(BT425&gt;=40,BT425&lt;50), "Mesotrophic", IF(AND(BT425&gt;=50, BT425&lt;70), "Eutrophic", IF(BT425&gt;70,"Hypertrophic")))))</f>
        <v>Hypolimia</v>
      </c>
      <c r="CM425" s="0" t="n">
        <f aca="false">IF(G425&gt;H425,1,0)</f>
        <v>0</v>
      </c>
      <c r="CO425" s="17" t="n">
        <f aca="false">14.652-0.41022*M425+0.007991*M425*M425-0.000077774*M425*M425*M425</f>
        <v>12.333515372544</v>
      </c>
      <c r="CP425" s="1" t="n">
        <f aca="false">F425/CO425*100</f>
        <v>115.944234616463</v>
      </c>
    </row>
    <row r="426" customFormat="false" ht="12.5" hidden="false" customHeight="false" outlineLevel="0" collapsed="false">
      <c r="A426" s="0" t="n">
        <v>425</v>
      </c>
      <c r="B426" s="15" t="s">
        <v>137</v>
      </c>
      <c r="C426" s="16" t="s">
        <v>138</v>
      </c>
      <c r="D426" s="0" t="s">
        <v>154</v>
      </c>
      <c r="E426" s="0" t="n">
        <v>7.8</v>
      </c>
      <c r="F426" s="0" t="n">
        <v>9.7</v>
      </c>
      <c r="G426" s="0" t="n">
        <v>5.1</v>
      </c>
      <c r="H426" s="0" t="n">
        <v>10.7</v>
      </c>
      <c r="I426" s="0" t="n">
        <v>5.4</v>
      </c>
      <c r="J426" s="0" t="n">
        <v>14.046</v>
      </c>
      <c r="K426" s="0" t="n">
        <v>0.072</v>
      </c>
      <c r="L426" s="0" t="n">
        <v>8.4</v>
      </c>
      <c r="M426" s="0" t="n">
        <v>9.7</v>
      </c>
      <c r="O426" s="0" t="n">
        <v>636</v>
      </c>
      <c r="BD426" s="0" t="n">
        <v>3.339</v>
      </c>
      <c r="BF426" s="0" t="n">
        <f aca="false">IF(E426&lt;11,-3.6797*E426^2+48.115*E426-53.83,280.92*EXP(-0.2027*E426))</f>
        <v>97.5940520000001</v>
      </c>
      <c r="BG426" s="1" t="n">
        <f aca="false">32.208*LN(F426)+21.438</f>
        <v>94.6186305204847</v>
      </c>
      <c r="BH426" s="1" t="n">
        <f aca="false">IF(G426&lt;=2, -10*G426+100, 88.958*EXP(-0.0755*G426))</f>
        <v>60.5285011947661</v>
      </c>
      <c r="BI426" s="1" t="n">
        <f aca="false">IF(I426&lt;=100, 0.0053*(I426)^2-1.0332*I426+100.76, 122.82*EXP(-0.0092*I426))</f>
        <v>95.335268</v>
      </c>
      <c r="BJ426" s="0" t="e">
        <f aca="false">IF(P426&lt;=1000, -6.942*LN(P426)+107.59, -36.304*LN(P426)+310.72)</f>
        <v>#VALUE!</v>
      </c>
      <c r="BK426" s="0" t="e">
        <f aca="false">BF426^0.04*BG426^0.22*BH426^0.51*BI426^0.06*BJ426^0.17</f>
        <v>#VALUE!</v>
      </c>
      <c r="BL426" s="0" t="e">
        <f aca="false">IF(BK426&gt;=90, "Very Good", IF(BK426&gt;=80, "Good", IF(BK426&gt;=70, "Slightly Good", IF(BK426&gt;=60, "Average", IF(BK426&gt;=50, "Slightly Poor", IF(BK426&gt;=40, "Poor", "Very Poor"))))))</f>
        <v>#VALUE!</v>
      </c>
      <c r="BM426" s="2" t="e">
        <f aca="false">IF(P426&lt;=1000, -6.942*LN(P426)+107.59, IF(AND(P426&gt;1000, P426&lt;=5213),-36.304*LN(P426)+310.72, IF(P426&gt;5213, 10)))</f>
        <v>#VALUE!</v>
      </c>
      <c r="BN426" s="2" t="e">
        <f aca="false">BF426^0.04*BG426^0.22*BH426^0.51*BI426^0.06*BM426^0.17</f>
        <v>#VALUE!</v>
      </c>
      <c r="BO426" s="3" t="e">
        <f aca="false">IF(BN426&gt;=90, "Very Good", IF(BN426&gt;=80, "Good", IF(BN426&gt;=70, "Slightly Good", IF(BN426&gt;=60, "Average", IF(BN426&gt;=50, "Slightly Poor", IF(BN426&gt;=40, "Poor", "Very Poor"))))))</f>
        <v>#VALUE!</v>
      </c>
      <c r="BP426" s="2" t="e">
        <f aca="false">IF(AJ426&lt;=1000, -6.942*LN(AJ426)+107.59, IF(AND(AJ426&gt;1000, AJ426&lt;=5213),-36.304*LN(AJ426)+310.72, IF(AJ426&gt;5213, 10)))</f>
        <v>#VALUE!</v>
      </c>
      <c r="BQ426" s="2" t="e">
        <f aca="false">BF426^0.04*BG426^0.22*BH426^0.51*BI426^0.06*BP426^0.17</f>
        <v>#VALUE!</v>
      </c>
      <c r="BR426" s="0" t="e">
        <f aca="false">IF(BQ426&gt;=90, "Very Good", IF(BQ426&gt;=80, "Good", IF(BQ426&gt;=70, "Slightly Good", IF(BQ426&gt;=60, "Average", IF(BQ426&gt;=50, "Slightly Poor", IF(BQ426&gt;=40, "Poor", "Very Poor"))))))</f>
        <v>#VALUE!</v>
      </c>
      <c r="BT426" s="2" t="e">
        <f aca="false">9.81*LN(AH426)+30.6</f>
        <v>#VALUE!</v>
      </c>
      <c r="BU426" s="0" t="e">
        <f aca="false">IF(BT426&lt;30, "Clean water", IF(AND(BT426&gt;=30, BT426&lt;40), "Hypolimia", IF(AND(BT426&gt;=40,BT426&lt;50), "Mesotrophic", IF(AND(BT426&gt;=50, BT426&lt;70), "Eutrophic", IF(BT426&gt;70,"Hypertrophic")))))</f>
        <v>#VALUE!</v>
      </c>
      <c r="CM426" s="0" t="n">
        <f aca="false">IF(G426&gt;H426,1,0)</f>
        <v>0</v>
      </c>
      <c r="CO426" s="17" t="n">
        <f aca="false">14.652-0.41022*M426+0.007991*M426*M426-0.000077774*M426*M426*M426</f>
        <v>11.353756960098</v>
      </c>
      <c r="CP426" s="1" t="n">
        <f aca="false">F426/CO426*100</f>
        <v>85.4342754921563</v>
      </c>
    </row>
    <row r="427" customFormat="false" ht="12.5" hidden="false" customHeight="false" outlineLevel="0" collapsed="false">
      <c r="A427" s="0" t="n">
        <v>426</v>
      </c>
      <c r="B427" s="15" t="s">
        <v>93</v>
      </c>
      <c r="C427" s="16" t="s">
        <v>94</v>
      </c>
      <c r="D427" s="0" t="s">
        <v>154</v>
      </c>
      <c r="E427" s="0" t="n">
        <v>8.2</v>
      </c>
      <c r="F427" s="0" t="n">
        <v>11.6</v>
      </c>
      <c r="G427" s="0" t="n">
        <v>7.5</v>
      </c>
      <c r="H427" s="0" t="n">
        <v>11.5</v>
      </c>
      <c r="I427" s="0" t="n">
        <v>26</v>
      </c>
      <c r="J427" s="0" t="n">
        <v>17.86</v>
      </c>
      <c r="K427" s="0" t="n">
        <v>0.19</v>
      </c>
      <c r="L427" s="0" t="n">
        <v>7.4</v>
      </c>
      <c r="M427" s="0" t="n">
        <v>8</v>
      </c>
      <c r="N427" s="0" t="n">
        <v>0</v>
      </c>
      <c r="O427" s="0" t="n">
        <v>658</v>
      </c>
      <c r="P427" s="0" t="n">
        <v>7700</v>
      </c>
      <c r="AC427" s="0" t="n">
        <v>17.85</v>
      </c>
      <c r="AD427" s="0" t="n">
        <v>12.03</v>
      </c>
      <c r="AE427" s="0" t="n">
        <v>4.45</v>
      </c>
      <c r="AF427" s="0" t="n">
        <v>0.07</v>
      </c>
      <c r="AG427" s="0" t="n">
        <v>0.01</v>
      </c>
      <c r="AH427" s="0" t="n">
        <v>17</v>
      </c>
      <c r="AJ427" s="0" t="n">
        <v>700</v>
      </c>
      <c r="BD427" s="0" t="n">
        <v>3.423</v>
      </c>
      <c r="BF427" s="0" t="n">
        <f aca="false">IF(E427&lt;11,-3.6797*E427^2+48.115*E427-53.83,280.92*EXP(-0.2027*E427))</f>
        <v>93.289972</v>
      </c>
      <c r="BG427" s="1" t="n">
        <f aca="false">32.208*LN(F427)+21.438</f>
        <v>100.379972200002</v>
      </c>
      <c r="BH427" s="1" t="n">
        <f aca="false">IF(G427&lt;=2, -10*G427+100, 88.958*EXP(-0.0755*G427))</f>
        <v>50.4970211915271</v>
      </c>
      <c r="BI427" s="1" t="n">
        <f aca="false">IF(I427&lt;=100, 0.0053*(I427)^2-1.0332*I427+100.76, 122.82*EXP(-0.0092*I427))</f>
        <v>77.4796</v>
      </c>
      <c r="BJ427" s="0" t="n">
        <f aca="false">IF(P427&lt;=1000, -6.942*LN(P427)+107.59, -36.304*LN(P427)+310.72)</f>
        <v>-14.1636104670878</v>
      </c>
      <c r="BK427" s="0" t="e">
        <f aca="false">BF427^0.04*BG427^0.22*BH427^0.51*BI427^0.06*BJ427^0.17</f>
        <v>#NUM!</v>
      </c>
      <c r="BL427" s="0" t="e">
        <f aca="false">IF(BK427&gt;=90, "Very Good", IF(BK427&gt;=80, "Good", IF(BK427&gt;=70, "Slightly Good", IF(BK427&gt;=60, "Average", IF(BK427&gt;=50, "Slightly Poor", IF(BK427&gt;=40, "Poor", "Very Poor"))))))</f>
        <v>#NUM!</v>
      </c>
      <c r="BM427" s="2" t="n">
        <f aca="false">IF(P427&lt;=1000, -6.942*LN(P427)+107.59, IF(AND(P427&gt;1000, P427&lt;=5213),-36.304*LN(P427)+310.72, IF(P427&gt;5213, 10)))</f>
        <v>10</v>
      </c>
      <c r="BN427" s="2" t="n">
        <f aca="false">BF427^0.04*BG427^0.22*BH427^0.51*BI427^0.06*BM427^0.17</f>
        <v>46.8999666515611</v>
      </c>
      <c r="BO427" s="3" t="str">
        <f aca="false">IF(BN427&gt;=90, "Very Good", IF(BN427&gt;=80, "Good", IF(BN427&gt;=70, "Slightly Good", IF(BN427&gt;=60, "Average", IF(BN427&gt;=50, "Slightly Poor", IF(BN427&gt;=40, "Poor", "Very Poor"))))))</f>
        <v>Poor</v>
      </c>
      <c r="BP427" s="2" t="n">
        <f aca="false">IF(AJ427&lt;=1000, -6.942*LN(AJ427)+107.59, IF(AND(AJ427&gt;1000, AJ427&lt;=5213),-36.304*LN(AJ427)+310.72, IF(AJ427&gt;5213, 10)))</f>
        <v>62.1124003141287</v>
      </c>
      <c r="BQ427" s="2" t="n">
        <f aca="false">BF427^0.04*BG427^0.22*BH427^0.51*BI427^0.06*BP427^0.17</f>
        <v>63.9753760067119</v>
      </c>
      <c r="BR427" s="0" t="str">
        <f aca="false">IF(BQ427&gt;=90, "Very Good", IF(BQ427&gt;=80, "Good", IF(BQ427&gt;=70, "Slightly Good", IF(BQ427&gt;=60, "Average", IF(BQ427&gt;=50, "Slightly Poor", IF(BQ427&gt;=40, "Poor", "Very Poor"))))))</f>
        <v>Average</v>
      </c>
      <c r="BT427" s="2" t="n">
        <f aca="false">9.81*LN(AH427)+30.6</f>
        <v>58.3938229051915</v>
      </c>
      <c r="BU427" s="0" t="str">
        <f aca="false">IF(BT427&lt;30, "Clean water", IF(AND(BT427&gt;=30, BT427&lt;40), "Hypolimia", IF(AND(BT427&gt;=40,BT427&lt;50), "Mesotrophic", IF(AND(BT427&gt;=50, BT427&lt;70), "Eutrophic", IF(BT427&gt;70,"Hypertrophic")))))</f>
        <v>Eutrophic</v>
      </c>
      <c r="CM427" s="0" t="n">
        <f aca="false">IF(G427&gt;H427,1,0)</f>
        <v>0</v>
      </c>
      <c r="CO427" s="17" t="n">
        <f aca="false">14.652-0.41022*M427+0.007991*M427*M427-0.000077774*M427*M427*M427</f>
        <v>11.841843712</v>
      </c>
      <c r="CP427" s="1" t="n">
        <f aca="false">F427/CO427*100</f>
        <v>97.9577191028545</v>
      </c>
    </row>
    <row r="428" customFormat="false" ht="12.5" hidden="false" customHeight="false" outlineLevel="0" collapsed="false">
      <c r="A428" s="0" t="n">
        <v>427</v>
      </c>
      <c r="B428" s="15" t="s">
        <v>95</v>
      </c>
      <c r="C428" s="16" t="s">
        <v>96</v>
      </c>
      <c r="D428" s="0" t="s">
        <v>154</v>
      </c>
      <c r="E428" s="0" t="n">
        <v>7.5</v>
      </c>
      <c r="F428" s="0" t="n">
        <v>11.5</v>
      </c>
      <c r="G428" s="0" t="n">
        <v>3.6</v>
      </c>
      <c r="H428" s="0" t="n">
        <v>7.3</v>
      </c>
      <c r="I428" s="0" t="n">
        <v>4</v>
      </c>
      <c r="J428" s="0" t="n">
        <v>12.344</v>
      </c>
      <c r="K428" s="0" t="n">
        <v>0.033</v>
      </c>
      <c r="L428" s="0" t="n">
        <v>5.9</v>
      </c>
      <c r="M428" s="0" t="n">
        <v>4.1</v>
      </c>
      <c r="N428" s="0" t="n">
        <v>0</v>
      </c>
      <c r="O428" s="0" t="n">
        <v>756</v>
      </c>
      <c r="P428" s="0" t="n">
        <v>37000</v>
      </c>
      <c r="AC428" s="0" t="n">
        <v>11.828</v>
      </c>
      <c r="AD428" s="0" t="n">
        <v>6.621</v>
      </c>
      <c r="AE428" s="0" t="n">
        <v>4.609</v>
      </c>
      <c r="AF428" s="0" t="n">
        <v>0.019</v>
      </c>
      <c r="AG428" s="0" t="n">
        <v>0.012</v>
      </c>
      <c r="AH428" s="0" t="n">
        <v>2.9</v>
      </c>
      <c r="AJ428" s="0" t="n">
        <v>620</v>
      </c>
      <c r="BF428" s="0" t="n">
        <f aca="false">IF(E428&lt;11,-3.6797*E428^2+48.115*E428-53.83,280.92*EXP(-0.2027*E428))</f>
        <v>100.049375</v>
      </c>
      <c r="BG428" s="1" t="n">
        <f aca="false">32.208*LN(F428)+21.438</f>
        <v>100.101113315171</v>
      </c>
      <c r="BH428" s="1" t="n">
        <f aca="false">IF(G428&lt;=2, -10*G428+100, 88.958*EXP(-0.0755*G428))</f>
        <v>67.7865873198524</v>
      </c>
      <c r="BI428" s="1" t="n">
        <f aca="false">IF(I428&lt;=100, 0.0053*(I428)^2-1.0332*I428+100.76, 122.82*EXP(-0.0092*I428))</f>
        <v>96.712</v>
      </c>
      <c r="BJ428" s="0" t="n">
        <f aca="false">IF(P428&lt;=1000, -6.942*LN(P428)+107.59, -36.304*LN(P428)+310.72)</f>
        <v>-71.1499115488034</v>
      </c>
      <c r="BK428" s="0" t="e">
        <f aca="false">BF428^0.04*BG428^0.22*BH428^0.51*BI428^0.06*BJ428^0.17</f>
        <v>#NUM!</v>
      </c>
      <c r="BL428" s="0" t="e">
        <f aca="false">IF(BK428&gt;=90, "Very Good", IF(BK428&gt;=80, "Good", IF(BK428&gt;=70, "Slightly Good", IF(BK428&gt;=60, "Average", IF(BK428&gt;=50, "Slightly Poor", IF(BK428&gt;=40, "Poor", "Very Poor"))))))</f>
        <v>#NUM!</v>
      </c>
      <c r="BM428" s="2" t="n">
        <f aca="false">IF(P428&lt;=1000, -6.942*LN(P428)+107.59, IF(AND(P428&gt;1000, P428&lt;=5213),-36.304*LN(P428)+310.72, IF(P428&gt;5213, 10)))</f>
        <v>10</v>
      </c>
      <c r="BN428" s="2" t="n">
        <f aca="false">BF428^0.04*BG428^0.22*BH428^0.51*BI428^0.06*BM428^0.17</f>
        <v>55.3499559434757</v>
      </c>
      <c r="BO428" s="3" t="str">
        <f aca="false">IF(BN428&gt;=90, "Very Good", IF(BN428&gt;=80, "Good", IF(BN428&gt;=70, "Slightly Good", IF(BN428&gt;=60, "Average", IF(BN428&gt;=50, "Slightly Poor", IF(BN428&gt;=40, "Poor", "Very Poor"))))))</f>
        <v>Slightly Poor</v>
      </c>
      <c r="BP428" s="2" t="n">
        <f aca="false">IF(AJ428&lt;=1000, -6.942*LN(AJ428)+107.59, IF(AND(AJ428&gt;1000, AJ428&lt;=5213),-36.304*LN(AJ428)+310.72, IF(AJ428&gt;5213, 10)))</f>
        <v>62.9548873834523</v>
      </c>
      <c r="BQ428" s="2" t="n">
        <f aca="false">BF428^0.04*BG428^0.22*BH428^0.51*BI428^0.06*BP428^0.17</f>
        <v>75.6749750195936</v>
      </c>
      <c r="BR428" s="0" t="str">
        <f aca="false">IF(BQ428&gt;=90, "Very Good", IF(BQ428&gt;=80, "Good", IF(BQ428&gt;=70, "Slightly Good", IF(BQ428&gt;=60, "Average", IF(BQ428&gt;=50, "Slightly Poor", IF(BQ428&gt;=40, "Poor", "Very Poor"))))))</f>
        <v>Slightly Good</v>
      </c>
      <c r="BT428" s="2" t="n">
        <f aca="false">9.81*LN(AH428)+30.6</f>
        <v>41.0448123298957</v>
      </c>
      <c r="BU428" s="0" t="str">
        <f aca="false">IF(BT428&lt;30, "Clean water", IF(AND(BT428&gt;=30, BT428&lt;40), "Hypolimia", IF(AND(BT428&gt;=40,BT428&lt;50), "Mesotrophic", IF(AND(BT428&gt;=50, BT428&lt;70), "Eutrophic", IF(BT428&gt;70,"Hypertrophic")))))</f>
        <v>Mesotrophic</v>
      </c>
      <c r="CM428" s="0" t="n">
        <f aca="false">IF(G428&gt;H428,1,0)</f>
        <v>0</v>
      </c>
      <c r="CO428" s="17" t="n">
        <f aca="false">14.652-0.41022*M428+0.007991*M428*M428-0.000077774*M428*M428*M428</f>
        <v>13.099066448146</v>
      </c>
      <c r="CP428" s="1" t="n">
        <f aca="false">F428/CO428*100</f>
        <v>87.7925159439715</v>
      </c>
    </row>
    <row r="429" customFormat="false" ht="12.5" hidden="false" customHeight="false" outlineLevel="0" collapsed="false">
      <c r="A429" s="0" t="n">
        <v>428</v>
      </c>
      <c r="B429" s="15" t="s">
        <v>97</v>
      </c>
      <c r="C429" s="16" t="s">
        <v>98</v>
      </c>
      <c r="D429" s="0" t="s">
        <v>154</v>
      </c>
      <c r="E429" s="0" t="n">
        <v>8.2</v>
      </c>
      <c r="F429" s="0" t="n">
        <v>15.7</v>
      </c>
      <c r="G429" s="0" t="n">
        <v>2.9</v>
      </c>
      <c r="H429" s="0" t="n">
        <v>3.3</v>
      </c>
      <c r="I429" s="0" t="n">
        <v>3.4</v>
      </c>
      <c r="J429" s="0" t="n">
        <v>2.789</v>
      </c>
      <c r="K429" s="0" t="n">
        <v>0.017</v>
      </c>
      <c r="L429" s="0" t="n">
        <v>1.9</v>
      </c>
      <c r="M429" s="0" t="n">
        <v>3.4</v>
      </c>
      <c r="N429" s="0" t="n">
        <v>0</v>
      </c>
      <c r="O429" s="0" t="n">
        <v>239</v>
      </c>
      <c r="P429" s="0" t="n">
        <v>230</v>
      </c>
      <c r="AC429" s="0" t="n">
        <v>2.727</v>
      </c>
      <c r="AD429" s="0" t="n">
        <v>0.112</v>
      </c>
      <c r="AE429" s="0" t="n">
        <v>2.486</v>
      </c>
      <c r="AF429" s="0" t="n">
        <v>0.006</v>
      </c>
      <c r="AG429" s="0" t="n">
        <v>0.004</v>
      </c>
      <c r="AH429" s="0" t="n">
        <v>2.9</v>
      </c>
      <c r="AJ429" s="0" t="n">
        <v>9</v>
      </c>
      <c r="BF429" s="0" t="n">
        <f aca="false">IF(E429&lt;11,-3.6797*E429^2+48.115*E429-53.83,280.92*EXP(-0.2027*E429))</f>
        <v>93.289972</v>
      </c>
      <c r="BG429" s="1" t="n">
        <f aca="false">32.208*LN(F429)+21.438</f>
        <v>110.127904223506</v>
      </c>
      <c r="BH429" s="1" t="n">
        <f aca="false">IF(G429&lt;=2, -10*G429+100, 88.958*EXP(-0.0755*G429))</f>
        <v>71.4654665875093</v>
      </c>
      <c r="BI429" s="1" t="n">
        <f aca="false">IF(I429&lt;=100, 0.0053*(I429)^2-1.0332*I429+100.76, 122.82*EXP(-0.0092*I429))</f>
        <v>97.308388</v>
      </c>
      <c r="BJ429" s="0" t="n">
        <f aca="false">IF(P429&lt;=1000, -6.942*LN(P429)+107.59, -36.304*LN(P429)+310.72)</f>
        <v>69.8388534374552</v>
      </c>
      <c r="BK429" s="0" t="n">
        <f aca="false">BF429^0.04*BG429^0.22*BH429^0.51*BI429^0.06*BJ429^0.17</f>
        <v>80.6093508571967</v>
      </c>
      <c r="BL429" s="0" t="str">
        <f aca="false">IF(BK429&gt;=90, "Very Good", IF(BK429&gt;=80, "Good", IF(BK429&gt;=70, "Slightly Good", IF(BK429&gt;=60, "Average", IF(BK429&gt;=50, "Slightly Poor", IF(BK429&gt;=40, "Poor", "Very Poor"))))))</f>
        <v>Good</v>
      </c>
      <c r="BM429" s="2" t="n">
        <f aca="false">IF(P429&lt;=1000, -6.942*LN(P429)+107.59, IF(AND(P429&gt;1000, P429&lt;=5213),-36.304*LN(P429)+310.72, IF(P429&gt;5213, 10)))</f>
        <v>69.8388534374552</v>
      </c>
      <c r="BN429" s="2" t="n">
        <f aca="false">BF429^0.04*BG429^0.22*BH429^0.51*BI429^0.06*BM429^0.17</f>
        <v>80.6093508571967</v>
      </c>
      <c r="BO429" s="3" t="str">
        <f aca="false">IF(BN429&gt;=90, "Very Good", IF(BN429&gt;=80, "Good", IF(BN429&gt;=70, "Slightly Good", IF(BN429&gt;=60, "Average", IF(BN429&gt;=50, "Slightly Poor", IF(BN429&gt;=40, "Poor", "Very Poor"))))))</f>
        <v>Good</v>
      </c>
      <c r="BP429" s="2" t="n">
        <f aca="false">IF(AJ429&lt;=1000, -6.942*LN(AJ429)+107.59, IF(AND(AJ429&gt;1000, AJ429&lt;=5213),-36.304*LN(AJ429)+310.72, IF(AJ429&gt;5213, 10)))</f>
        <v>92.336866984132</v>
      </c>
      <c r="BQ429" s="2" t="n">
        <f aca="false">BF429^0.04*BG429^0.22*BH429^0.51*BI429^0.06*BP429^0.17</f>
        <v>84.5284079976533</v>
      </c>
      <c r="BR429" s="0" t="str">
        <f aca="false">IF(BQ429&gt;=90, "Very Good", IF(BQ429&gt;=80, "Good", IF(BQ429&gt;=70, "Slightly Good", IF(BQ429&gt;=60, "Average", IF(BQ429&gt;=50, "Slightly Poor", IF(BQ429&gt;=40, "Poor", "Very Poor"))))))</f>
        <v>Good</v>
      </c>
      <c r="BT429" s="2" t="n">
        <f aca="false">9.81*LN(AH429)+30.6</f>
        <v>41.0448123298957</v>
      </c>
      <c r="BU429" s="0" t="str">
        <f aca="false">IF(BT429&lt;30, "Clean water", IF(AND(BT429&gt;=30, BT429&lt;40), "Hypolimia", IF(AND(BT429&gt;=40,BT429&lt;50), "Mesotrophic", IF(AND(BT429&gt;=50, BT429&lt;70), "Eutrophic", IF(BT429&gt;70,"Hypertrophic")))))</f>
        <v>Mesotrophic</v>
      </c>
      <c r="CM429" s="0" t="n">
        <f aca="false">IF(G429&gt;H429,1,0)</f>
        <v>0</v>
      </c>
      <c r="CO429" s="17" t="n">
        <f aca="false">14.652-0.41022*M429+0.007991*M429*M429-0.000077774*M429*M429*M429</f>
        <v>13.346571130704</v>
      </c>
      <c r="CP429" s="1" t="n">
        <f aca="false">F429/CO429*100</f>
        <v>117.633209655489</v>
      </c>
    </row>
    <row r="430" customFormat="false" ht="12.5" hidden="false" customHeight="false" outlineLevel="0" collapsed="false">
      <c r="A430" s="0" t="n">
        <v>429</v>
      </c>
      <c r="B430" s="15" t="s">
        <v>99</v>
      </c>
      <c r="C430" s="16" t="s">
        <v>100</v>
      </c>
      <c r="D430" s="0" t="s">
        <v>154</v>
      </c>
      <c r="E430" s="0" t="n">
        <v>7.7</v>
      </c>
      <c r="F430" s="0" t="n">
        <v>13</v>
      </c>
      <c r="G430" s="0" t="n">
        <v>3.4</v>
      </c>
      <c r="H430" s="0" t="n">
        <v>6.6</v>
      </c>
      <c r="I430" s="0" t="n">
        <v>26.2</v>
      </c>
      <c r="J430" s="0" t="n">
        <v>11.34</v>
      </c>
      <c r="K430" s="0" t="n">
        <v>0.216</v>
      </c>
      <c r="L430" s="0" t="n">
        <v>4.1</v>
      </c>
      <c r="M430" s="0" t="n">
        <v>7.8</v>
      </c>
      <c r="O430" s="0" t="n">
        <v>595</v>
      </c>
      <c r="BD430" s="0" t="n">
        <v>0.415</v>
      </c>
      <c r="BF430" s="0" t="n">
        <f aca="false">IF(E430&lt;11,-3.6797*E430^2+48.115*E430-53.83,280.92*EXP(-0.2027*E430))</f>
        <v>98.486087</v>
      </c>
      <c r="BG430" s="1" t="n">
        <f aca="false">32.208*LN(F430)+21.438</f>
        <v>104.049888905121</v>
      </c>
      <c r="BH430" s="1" t="n">
        <f aca="false">IF(G430&lt;=2, -10*G430+100, 88.958*EXP(-0.0755*G430))</f>
        <v>68.8179318432025</v>
      </c>
      <c r="BI430" s="1" t="n">
        <f aca="false">IF(I430&lt;=100, 0.0053*(I430)^2-1.0332*I430+100.76, 122.82*EXP(-0.0092*I430))</f>
        <v>77.328292</v>
      </c>
      <c r="BJ430" s="0" t="e">
        <f aca="false">IF(P430&lt;=1000, -6.942*LN(P430)+107.59, -36.304*LN(P430)+310.72)</f>
        <v>#VALUE!</v>
      </c>
      <c r="BK430" s="0" t="e">
        <f aca="false">BF430^0.04*BG430^0.22*BH430^0.51*BI430^0.06*BJ430^0.17</f>
        <v>#VALUE!</v>
      </c>
      <c r="BL430" s="0" t="e">
        <f aca="false">IF(BK430&gt;=90, "Very Good", IF(BK430&gt;=80, "Good", IF(BK430&gt;=70, "Slightly Good", IF(BK430&gt;=60, "Average", IF(BK430&gt;=50, "Slightly Poor", IF(BK430&gt;=40, "Poor", "Very Poor"))))))</f>
        <v>#VALUE!</v>
      </c>
      <c r="BM430" s="2" t="e">
        <f aca="false">IF(P430&lt;=1000, -6.942*LN(P430)+107.59, IF(AND(P430&gt;1000, P430&lt;=5213),-36.304*LN(P430)+310.72, IF(P430&gt;5213, 10)))</f>
        <v>#VALUE!</v>
      </c>
      <c r="BN430" s="2" t="e">
        <f aca="false">BF430^0.04*BG430^0.22*BH430^0.51*BI430^0.06*BM430^0.17</f>
        <v>#VALUE!</v>
      </c>
      <c r="BO430" s="3" t="e">
        <f aca="false">IF(BN430&gt;=90, "Very Good", IF(BN430&gt;=80, "Good", IF(BN430&gt;=70, "Slightly Good", IF(BN430&gt;=60, "Average", IF(BN430&gt;=50, "Slightly Poor", IF(BN430&gt;=40, "Poor", "Very Poor"))))))</f>
        <v>#VALUE!</v>
      </c>
      <c r="BP430" s="2" t="e">
        <f aca="false">IF(AJ430&lt;=1000, -6.942*LN(AJ430)+107.59, IF(AND(AJ430&gt;1000, AJ430&lt;=5213),-36.304*LN(AJ430)+310.72, IF(AJ430&gt;5213, 10)))</f>
        <v>#VALUE!</v>
      </c>
      <c r="BQ430" s="2" t="e">
        <f aca="false">BF430^0.04*BG430^0.22*BH430^0.51*BI430^0.06*BP430^0.17</f>
        <v>#VALUE!</v>
      </c>
      <c r="BR430" s="0" t="e">
        <f aca="false">IF(BQ430&gt;=90, "Very Good", IF(BQ430&gt;=80, "Good", IF(BQ430&gt;=70, "Slightly Good", IF(BQ430&gt;=60, "Average", IF(BQ430&gt;=50, "Slightly Poor", IF(BQ430&gt;=40, "Poor", "Very Poor"))))))</f>
        <v>#VALUE!</v>
      </c>
      <c r="BT430" s="2" t="e">
        <f aca="false">9.81*LN(AH430)+30.6</f>
        <v>#VALUE!</v>
      </c>
      <c r="BU430" s="0" t="e">
        <f aca="false">IF(BT430&lt;30, "Clean water", IF(AND(BT430&gt;=30, BT430&lt;40), "Hypolimia", IF(AND(BT430&gt;=40,BT430&lt;50), "Mesotrophic", IF(AND(BT430&gt;=50, BT430&lt;70), "Eutrophic", IF(BT430&gt;70,"Hypertrophic")))))</f>
        <v>#VALUE!</v>
      </c>
      <c r="CM430" s="0" t="n">
        <f aca="false">IF(G430&gt;H430,1,0)</f>
        <v>0</v>
      </c>
      <c r="CO430" s="17" t="n">
        <f aca="false">14.652-0.41022*M430+0.007991*M430*M430-0.000077774*M430*M430*M430</f>
        <v>11.901548632752</v>
      </c>
      <c r="CP430" s="1" t="n">
        <f aca="false">F430/CO430*100</f>
        <v>109.2294826593</v>
      </c>
    </row>
    <row r="431" customFormat="false" ht="12.5" hidden="false" customHeight="false" outlineLevel="0" collapsed="false">
      <c r="A431" s="0" t="n">
        <v>430</v>
      </c>
      <c r="B431" s="15" t="s">
        <v>99</v>
      </c>
      <c r="C431" s="16" t="s">
        <v>100</v>
      </c>
      <c r="D431" s="0" t="s">
        <v>154</v>
      </c>
      <c r="E431" s="0" t="n">
        <v>7.6</v>
      </c>
      <c r="F431" s="0" t="n">
        <v>13.8</v>
      </c>
      <c r="G431" s="0" t="n">
        <v>1.9</v>
      </c>
      <c r="H431" s="0" t="n">
        <v>3.2</v>
      </c>
      <c r="I431" s="0" t="n">
        <v>2.1</v>
      </c>
      <c r="J431" s="0" t="n">
        <v>7.3</v>
      </c>
      <c r="K431" s="0" t="n">
        <v>0.045</v>
      </c>
      <c r="L431" s="0" t="n">
        <v>2.5</v>
      </c>
      <c r="M431" s="0" t="n">
        <v>1.2</v>
      </c>
      <c r="N431" s="0" t="n">
        <v>0</v>
      </c>
      <c r="O431" s="0" t="n">
        <v>607</v>
      </c>
      <c r="P431" s="0" t="n">
        <v>11000</v>
      </c>
      <c r="AC431" s="0" t="n">
        <v>7.132</v>
      </c>
      <c r="AD431" s="0" t="n">
        <v>0.04</v>
      </c>
      <c r="AE431" s="0" t="n">
        <v>6.36</v>
      </c>
      <c r="AF431" s="0" t="n">
        <v>0.033</v>
      </c>
      <c r="AG431" s="0" t="n">
        <v>0.02</v>
      </c>
      <c r="AH431" s="0" t="n">
        <v>1.8</v>
      </c>
      <c r="AJ431" s="0" t="n">
        <v>260</v>
      </c>
      <c r="BF431" s="0" t="n">
        <f aca="false">IF(E431&lt;11,-3.6797*E431^2+48.115*E431-53.83,280.92*EXP(-0.2027*E431))</f>
        <v>99.304528</v>
      </c>
      <c r="BG431" s="1" t="n">
        <f aca="false">32.208*LN(F431)+21.438</f>
        <v>105.973326016391</v>
      </c>
      <c r="BH431" s="1" t="n">
        <f aca="false">IF(G431&lt;=2, -10*G431+100, 88.958*EXP(-0.0755*G431))</f>
        <v>81</v>
      </c>
      <c r="BI431" s="1" t="n">
        <f aca="false">IF(I431&lt;=100, 0.0053*(I431)^2-1.0332*I431+100.76, 122.82*EXP(-0.0092*I431))</f>
        <v>98.613653</v>
      </c>
      <c r="BJ431" s="0" t="n">
        <f aca="false">IF(P431&lt;=1000, -6.942*LN(P431)+107.59, -36.304*LN(P431)+310.72)</f>
        <v>-27.1123376318395</v>
      </c>
      <c r="BK431" s="0" t="e">
        <f aca="false">BF431^0.04*BG431^0.22*BH431^0.51*BI431^0.06*BJ431^0.17</f>
        <v>#NUM!</v>
      </c>
      <c r="BL431" s="0" t="e">
        <f aca="false">IF(BK431&gt;=90, "Very Good", IF(BK431&gt;=80, "Good", IF(BK431&gt;=70, "Slightly Good", IF(BK431&gt;=60, "Average", IF(BK431&gt;=50, "Slightly Poor", IF(BK431&gt;=40, "Poor", "Very Poor"))))))</f>
        <v>#NUM!</v>
      </c>
      <c r="BM431" s="2" t="n">
        <f aca="false">IF(P431&lt;=1000, -6.942*LN(P431)+107.59, IF(AND(P431&gt;1000, P431&lt;=5213),-36.304*LN(P431)+310.72, IF(P431&gt;5213, 10)))</f>
        <v>10</v>
      </c>
      <c r="BN431" s="2" t="n">
        <f aca="false">BF431^0.04*BG431^0.22*BH431^0.51*BI431^0.06*BM431^0.17</f>
        <v>61.4307176392279</v>
      </c>
      <c r="BO431" s="3" t="str">
        <f aca="false">IF(BN431&gt;=90, "Very Good", IF(BN431&gt;=80, "Good", IF(BN431&gt;=70, "Slightly Good", IF(BN431&gt;=60, "Average", IF(BN431&gt;=50, "Slightly Poor", IF(BN431&gt;=40, "Poor", "Very Poor"))))))</f>
        <v>Average</v>
      </c>
      <c r="BP431" s="2" t="n">
        <f aca="false">IF(AJ431&lt;=1000, -6.942*LN(AJ431)+107.59, IF(AND(AJ431&gt;1000, AJ431&lt;=5213),-36.304*LN(AJ431)+310.72, IF(AJ431&gt;5213, 10)))</f>
        <v>68.9877481174902</v>
      </c>
      <c r="BQ431" s="2" t="n">
        <f aca="false">BF431^0.04*BG431^0.22*BH431^0.51*BI431^0.06*BP431^0.17</f>
        <v>85.3054588911985</v>
      </c>
      <c r="BR431" s="0" t="str">
        <f aca="false">IF(BQ431&gt;=90, "Very Good", IF(BQ431&gt;=80, "Good", IF(BQ431&gt;=70, "Slightly Good", IF(BQ431&gt;=60, "Average", IF(BQ431&gt;=50, "Slightly Poor", IF(BQ431&gt;=40, "Poor", "Very Poor"))))))</f>
        <v>Good</v>
      </c>
      <c r="BT431" s="2" t="n">
        <f aca="false">9.81*LN(AH431)+30.6</f>
        <v>36.3661871826898</v>
      </c>
      <c r="BU431" s="0" t="str">
        <f aca="false">IF(BT431&lt;30, "Clean water", IF(AND(BT431&gt;=30, BT431&lt;40), "Hypolimia", IF(AND(BT431&gt;=40,BT431&lt;50), "Mesotrophic", IF(AND(BT431&gt;=50, BT431&lt;70), "Eutrophic", IF(BT431&gt;70,"Hypertrophic")))))</f>
        <v>Hypolimia</v>
      </c>
      <c r="CM431" s="0" t="n">
        <f aca="false">IF(G431&gt;H431,1,0)</f>
        <v>0</v>
      </c>
      <c r="CO431" s="17" t="n">
        <f aca="false">14.652-0.41022*M431+0.007991*M431*M431-0.000077774*M431*M431*M431</f>
        <v>14.171108646528</v>
      </c>
      <c r="CP431" s="1" t="n">
        <f aca="false">F431/CO431*100</f>
        <v>97.381230673022</v>
      </c>
    </row>
    <row r="432" customFormat="false" ht="12.5" hidden="false" customHeight="false" outlineLevel="0" collapsed="false">
      <c r="A432" s="0" t="n">
        <v>431</v>
      </c>
      <c r="B432" s="15" t="s">
        <v>101</v>
      </c>
      <c r="C432" s="16" t="s">
        <v>102</v>
      </c>
      <c r="D432" s="0" t="s">
        <v>154</v>
      </c>
      <c r="E432" s="0" t="n">
        <v>7.1</v>
      </c>
      <c r="F432" s="0" t="n">
        <v>12.9</v>
      </c>
      <c r="G432" s="0" t="n">
        <v>3</v>
      </c>
      <c r="H432" s="0" t="n">
        <v>5</v>
      </c>
      <c r="I432" s="0" t="n">
        <v>4.8</v>
      </c>
      <c r="J432" s="0" t="n">
        <v>6.244</v>
      </c>
      <c r="K432" s="0" t="n">
        <v>0.05</v>
      </c>
      <c r="L432" s="0" t="n">
        <v>2.5</v>
      </c>
      <c r="M432" s="0" t="n">
        <v>2.9</v>
      </c>
      <c r="N432" s="0" t="n">
        <v>0</v>
      </c>
      <c r="O432" s="0" t="n">
        <v>376</v>
      </c>
      <c r="P432" s="0" t="n">
        <v>300</v>
      </c>
      <c r="AC432" s="0" t="n">
        <v>6.051</v>
      </c>
      <c r="AD432" s="0" t="n">
        <v>0.924</v>
      </c>
      <c r="AE432" s="0" t="n">
        <v>4.854</v>
      </c>
      <c r="AF432" s="0" t="n">
        <v>0.034</v>
      </c>
      <c r="AG432" s="0" t="n">
        <v>0.015</v>
      </c>
      <c r="AH432" s="0" t="n">
        <v>6.7</v>
      </c>
      <c r="AJ432" s="0" t="n">
        <v>1</v>
      </c>
      <c r="BF432" s="0" t="n">
        <f aca="false">IF(E432&lt;11,-3.6797*E432^2+48.115*E432-53.83,280.92*EXP(-0.2027*E432))</f>
        <v>102.292823</v>
      </c>
      <c r="BG432" s="1" t="n">
        <f aca="false">32.208*LN(F432)+21.438</f>
        <v>103.801177244529</v>
      </c>
      <c r="BH432" s="1" t="n">
        <f aca="false">IF(G432&lt;=2, -10*G432+100, 88.958*EXP(-0.0755*G432))</f>
        <v>70.9279340534787</v>
      </c>
      <c r="BI432" s="1" t="n">
        <f aca="false">IF(I432&lt;=100, 0.0053*(I432)^2-1.0332*I432+100.76, 122.82*EXP(-0.0092*I432))</f>
        <v>95.922752</v>
      </c>
      <c r="BJ432" s="0" t="n">
        <f aca="false">IF(P432&lt;=1000, -6.942*LN(P432)+107.59, -36.304*LN(P432)+310.72)</f>
        <v>67.9943420609366</v>
      </c>
      <c r="BK432" s="0" t="n">
        <f aca="false">BF432^0.04*BG432^0.22*BH432^0.51*BI432^0.06*BJ432^0.17</f>
        <v>79.1244685085763</v>
      </c>
      <c r="BL432" s="0" t="str">
        <f aca="false">IF(BK432&gt;=90, "Very Good", IF(BK432&gt;=80, "Good", IF(BK432&gt;=70, "Slightly Good", IF(BK432&gt;=60, "Average", IF(BK432&gt;=50, "Slightly Poor", IF(BK432&gt;=40, "Poor", "Very Poor"))))))</f>
        <v>Slightly Good</v>
      </c>
      <c r="BM432" s="2" t="n">
        <f aca="false">IF(P432&lt;=1000, -6.942*LN(P432)+107.59, IF(AND(P432&gt;1000, P432&lt;=5213),-36.304*LN(P432)+310.72, IF(P432&gt;5213, 10)))</f>
        <v>67.9943420609366</v>
      </c>
      <c r="BN432" s="2" t="n">
        <f aca="false">BF432^0.04*BG432^0.22*BH432^0.51*BI432^0.06*BM432^0.17</f>
        <v>79.1244685085763</v>
      </c>
      <c r="BO432" s="3" t="str">
        <f aca="false">IF(BN432&gt;=90, "Very Good", IF(BN432&gt;=80, "Good", IF(BN432&gt;=70, "Slightly Good", IF(BN432&gt;=60, "Average", IF(BN432&gt;=50, "Slightly Poor", IF(BN432&gt;=40, "Poor", "Very Poor"))))))</f>
        <v>Slightly Good</v>
      </c>
      <c r="BP432" s="2" t="n">
        <f aca="false">IF(AJ432&lt;=1000, -6.942*LN(AJ432)+107.59, IF(AND(AJ432&gt;1000, AJ432&lt;=5213),-36.304*LN(AJ432)+310.72, IF(AJ432&gt;5213, 10)))</f>
        <v>107.59</v>
      </c>
      <c r="BQ432" s="2" t="n">
        <f aca="false">BF432^0.04*BG432^0.22*BH432^0.51*BI432^0.06*BP432^0.17</f>
        <v>85.5444145091978</v>
      </c>
      <c r="BR432" s="0" t="str">
        <f aca="false">IF(BQ432&gt;=90, "Very Good", IF(BQ432&gt;=80, "Good", IF(BQ432&gt;=70, "Slightly Good", IF(BQ432&gt;=60, "Average", IF(BQ432&gt;=50, "Slightly Poor", IF(BQ432&gt;=40, "Poor", "Very Poor"))))))</f>
        <v>Good</v>
      </c>
      <c r="BT432" s="2" t="n">
        <f aca="false">9.81*LN(AH432)+30.6</f>
        <v>49.2596748339538</v>
      </c>
      <c r="BU432" s="0" t="str">
        <f aca="false">IF(BT432&lt;30, "Clean water", IF(AND(BT432&gt;=30, BT432&lt;40), "Hypolimia", IF(AND(BT432&gt;=40,BT432&lt;50), "Mesotrophic", IF(AND(BT432&gt;=50, BT432&lt;70), "Eutrophic", IF(BT432&gt;70,"Hypertrophic")))))</f>
        <v>Mesotrophic</v>
      </c>
      <c r="CM432" s="0" t="n">
        <f aca="false">IF(G432&gt;H432,1,0)</f>
        <v>0</v>
      </c>
      <c r="CO432" s="17" t="n">
        <f aca="false">14.652-0.41022*M432+0.007991*M432*M432-0.000077774*M432*M432*M432</f>
        <v>13.527669479914</v>
      </c>
      <c r="CP432" s="1" t="n">
        <f aca="false">F432/CO432*100</f>
        <v>95.3601063298747</v>
      </c>
    </row>
    <row r="433" customFormat="false" ht="12.5" hidden="false" customHeight="false" outlineLevel="0" collapsed="false">
      <c r="A433" s="0" t="n">
        <v>432</v>
      </c>
      <c r="B433" s="15" t="s">
        <v>103</v>
      </c>
      <c r="C433" s="16" t="s">
        <v>104</v>
      </c>
      <c r="D433" s="0" t="s">
        <v>154</v>
      </c>
      <c r="E433" s="0" t="n">
        <v>7.8</v>
      </c>
      <c r="F433" s="0" t="n">
        <v>15.4</v>
      </c>
      <c r="G433" s="0" t="n">
        <v>1.6</v>
      </c>
      <c r="H433" s="0" t="n">
        <v>2.6</v>
      </c>
      <c r="I433" s="0" t="n">
        <v>0.2</v>
      </c>
      <c r="J433" s="0" t="n">
        <v>8.783</v>
      </c>
      <c r="K433" s="0" t="n">
        <v>0.029</v>
      </c>
      <c r="L433" s="0" t="n">
        <v>2.3</v>
      </c>
      <c r="M433" s="0" t="n">
        <v>3</v>
      </c>
      <c r="N433" s="0" t="n">
        <v>0</v>
      </c>
      <c r="O433" s="0" t="n">
        <v>550</v>
      </c>
      <c r="P433" s="0" t="n">
        <v>2700</v>
      </c>
      <c r="AC433" s="0" t="n">
        <v>8.311</v>
      </c>
      <c r="AD433" s="0" t="n">
        <v>0.041</v>
      </c>
      <c r="AE433" s="0" t="n">
        <v>7.784</v>
      </c>
      <c r="AF433" s="0" t="n">
        <v>0.011</v>
      </c>
      <c r="AG433" s="0" t="n">
        <v>0</v>
      </c>
      <c r="AH433" s="0" t="n">
        <v>3.1</v>
      </c>
      <c r="AJ433" s="0" t="n">
        <v>27</v>
      </c>
      <c r="BF433" s="0" t="n">
        <f aca="false">IF(E433&lt;11,-3.6797*E433^2+48.115*E433-53.83,280.92*EXP(-0.2027*E433))</f>
        <v>97.5940520000001</v>
      </c>
      <c r="BG433" s="1" t="n">
        <f aca="false">32.208*LN(F433)+21.438</f>
        <v>109.506508743386</v>
      </c>
      <c r="BH433" s="1" t="n">
        <f aca="false">IF(G433&lt;=2, -10*G433+100, 88.958*EXP(-0.0755*G433))</f>
        <v>84</v>
      </c>
      <c r="BI433" s="1" t="n">
        <f aca="false">IF(I433&lt;=100, 0.0053*(I433)^2-1.0332*I433+100.76, 122.82*EXP(-0.0092*I433))</f>
        <v>100.553572</v>
      </c>
      <c r="BJ433" s="0" t="n">
        <f aca="false">IF(P433&lt;=1000, -6.942*LN(P433)+107.59, -36.304*LN(P433)+310.72)</f>
        <v>23.8818399844672</v>
      </c>
      <c r="BK433" s="0" t="n">
        <f aca="false">BF433^0.04*BG433^0.22*BH433^0.51*BI433^0.06*BJ433^0.17</f>
        <v>73.1225837606265</v>
      </c>
      <c r="BL433" s="0" t="str">
        <f aca="false">IF(BK433&gt;=90, "Very Good", IF(BK433&gt;=80, "Good", IF(BK433&gt;=70, "Slightly Good", IF(BK433&gt;=60, "Average", IF(BK433&gt;=50, "Slightly Poor", IF(BK433&gt;=40, "Poor", "Very Poor"))))))</f>
        <v>Slightly Good</v>
      </c>
      <c r="BM433" s="2" t="n">
        <f aca="false">IF(P433&lt;=1000, -6.942*LN(P433)+107.59, IF(AND(P433&gt;1000, P433&lt;=5213),-36.304*LN(P433)+310.72, IF(P433&gt;5213, 10)))</f>
        <v>23.8818399844672</v>
      </c>
      <c r="BN433" s="2" t="n">
        <f aca="false">BF433^0.04*BG433^0.22*BH433^0.51*BI433^0.06*BM433^0.17</f>
        <v>73.1225837606265</v>
      </c>
      <c r="BO433" s="3" t="str">
        <f aca="false">IF(BN433&gt;=90, "Very Good", IF(BN433&gt;=80, "Good", IF(BN433&gt;=70, "Slightly Good", IF(BN433&gt;=60, "Average", IF(BN433&gt;=50, "Slightly Poor", IF(BN433&gt;=40, "Poor", "Very Poor"))))))</f>
        <v>Slightly Good</v>
      </c>
      <c r="BP433" s="2" t="n">
        <f aca="false">IF(AJ433&lt;=1000, -6.942*LN(AJ433)+107.59, IF(AND(AJ433&gt;1000, AJ433&lt;=5213),-36.304*LN(AJ433)+310.72, IF(AJ433&gt;5213, 10)))</f>
        <v>84.710300476198</v>
      </c>
      <c r="BQ433" s="2" t="n">
        <f aca="false">BF433^0.04*BG433^0.22*BH433^0.51*BI433^0.06*BP433^0.17</f>
        <v>90.6836857145035</v>
      </c>
      <c r="BR433" s="0" t="str">
        <f aca="false">IF(BQ433&gt;=90, "Very Good", IF(BQ433&gt;=80, "Good", IF(BQ433&gt;=70, "Slightly Good", IF(BQ433&gt;=60, "Average", IF(BQ433&gt;=50, "Slightly Poor", IF(BQ433&gt;=40, "Poor", "Very Poor"))))))</f>
        <v>Very Good</v>
      </c>
      <c r="BT433" s="2" t="n">
        <f aca="false">9.81*LN(AH433)+30.6</f>
        <v>41.6990547137277</v>
      </c>
      <c r="BU433" s="0" t="str">
        <f aca="false">IF(BT433&lt;30, "Clean water", IF(AND(BT433&gt;=30, BT433&lt;40), "Hypolimia", IF(AND(BT433&gt;=40,BT433&lt;50), "Mesotrophic", IF(AND(BT433&gt;=50, BT433&lt;70), "Eutrophic", IF(BT433&gt;70,"Hypertrophic")))))</f>
        <v>Mesotrophic</v>
      </c>
      <c r="CM433" s="0" t="n">
        <f aca="false">IF(G433&gt;H433,1,0)</f>
        <v>0</v>
      </c>
      <c r="CO433" s="17" t="n">
        <f aca="false">14.652-0.41022*M433+0.007991*M433*M433-0.000077774*M433*M433*M433</f>
        <v>13.491159102</v>
      </c>
      <c r="CP433" s="1" t="n">
        <f aca="false">F433/CO433*100</f>
        <v>114.14882801076</v>
      </c>
    </row>
    <row r="434" customFormat="false" ht="12.5" hidden="false" customHeight="false" outlineLevel="0" collapsed="false">
      <c r="A434" s="0" t="n">
        <v>433</v>
      </c>
      <c r="B434" s="15" t="s">
        <v>105</v>
      </c>
      <c r="C434" s="16" t="s">
        <v>106</v>
      </c>
      <c r="D434" s="0" t="s">
        <v>154</v>
      </c>
      <c r="E434" s="0" t="n">
        <v>8.5</v>
      </c>
      <c r="F434" s="0" t="n">
        <v>15.9</v>
      </c>
      <c r="G434" s="0" t="n">
        <v>1.9</v>
      </c>
      <c r="H434" s="0" t="n">
        <v>4</v>
      </c>
      <c r="I434" s="0" t="n">
        <v>3.4</v>
      </c>
      <c r="J434" s="0" t="n">
        <v>2.931</v>
      </c>
      <c r="K434" s="0" t="n">
        <v>0.02</v>
      </c>
      <c r="L434" s="0" t="n">
        <v>2.2</v>
      </c>
      <c r="M434" s="0" t="n">
        <v>3.5</v>
      </c>
      <c r="N434" s="0" t="n">
        <v>0</v>
      </c>
      <c r="O434" s="0" t="n">
        <v>264</v>
      </c>
      <c r="P434" s="0" t="n">
        <v>190</v>
      </c>
      <c r="AC434" s="0" t="n">
        <v>2.926</v>
      </c>
      <c r="AD434" s="0" t="n">
        <v>0.145</v>
      </c>
      <c r="AE434" s="0" t="n">
        <v>2.72</v>
      </c>
      <c r="AF434" s="0" t="n">
        <v>0.012</v>
      </c>
      <c r="AG434" s="0" t="n">
        <v>0.005</v>
      </c>
      <c r="AH434" s="0" t="n">
        <v>13</v>
      </c>
      <c r="AJ434" s="0" t="n">
        <v>1</v>
      </c>
      <c r="BF434" s="0" t="n">
        <f aca="false">IF(E434&lt;11,-3.6797*E434^2+48.115*E434-53.83,280.92*EXP(-0.2027*E434))</f>
        <v>89.289175</v>
      </c>
      <c r="BG434" s="1" t="n">
        <f aca="false">32.208*LN(F434)+21.438</f>
        <v>110.535605869957</v>
      </c>
      <c r="BH434" s="1" t="n">
        <f aca="false">IF(G434&lt;=2, -10*G434+100, 88.958*EXP(-0.0755*G434))</f>
        <v>81</v>
      </c>
      <c r="BI434" s="1" t="n">
        <f aca="false">IF(I434&lt;=100, 0.0053*(I434)^2-1.0332*I434+100.76, 122.82*EXP(-0.0092*I434))</f>
        <v>97.308388</v>
      </c>
      <c r="BJ434" s="0" t="n">
        <f aca="false">IF(P434&lt;=1000, -6.942*LN(P434)+107.59, -36.304*LN(P434)+310.72)</f>
        <v>71.1651588910619</v>
      </c>
      <c r="BK434" s="0" t="n">
        <f aca="false">BF434^0.04*BG434^0.22*BH434^0.51*BI434^0.06*BJ434^0.17</f>
        <v>86.1200501050982</v>
      </c>
      <c r="BL434" s="0" t="str">
        <f aca="false">IF(BK434&gt;=90, "Very Good", IF(BK434&gt;=80, "Good", IF(BK434&gt;=70, "Slightly Good", IF(BK434&gt;=60, "Average", IF(BK434&gt;=50, "Slightly Poor", IF(BK434&gt;=40, "Poor", "Very Poor"))))))</f>
        <v>Good</v>
      </c>
      <c r="BM434" s="2" t="n">
        <f aca="false">IF(P434&lt;=1000, -6.942*LN(P434)+107.59, IF(AND(P434&gt;1000, P434&lt;=5213),-36.304*LN(P434)+310.72, IF(P434&gt;5213, 10)))</f>
        <v>71.1651588910619</v>
      </c>
      <c r="BN434" s="2" t="n">
        <f aca="false">BF434^0.04*BG434^0.22*BH434^0.51*BI434^0.06*BM434^0.17</f>
        <v>86.1200501050982</v>
      </c>
      <c r="BO434" s="3" t="str">
        <f aca="false">IF(BN434&gt;=90, "Very Good", IF(BN434&gt;=80, "Good", IF(BN434&gt;=70, "Slightly Good", IF(BN434&gt;=60, "Average", IF(BN434&gt;=50, "Slightly Poor", IF(BN434&gt;=40, "Poor", "Very Poor"))))))</f>
        <v>Good</v>
      </c>
      <c r="BP434" s="2" t="n">
        <f aca="false">IF(AJ434&lt;=1000, -6.942*LN(AJ434)+107.59, IF(AND(AJ434&gt;1000, AJ434&lt;=5213),-36.304*LN(AJ434)+310.72, IF(AJ434&gt;5213, 10)))</f>
        <v>107.59</v>
      </c>
      <c r="BQ434" s="2" t="n">
        <f aca="false">BF434^0.04*BG434^0.22*BH434^0.51*BI434^0.06*BP434^0.17</f>
        <v>92.3889510110226</v>
      </c>
      <c r="BR434" s="0" t="str">
        <f aca="false">IF(BQ434&gt;=90, "Very Good", IF(BQ434&gt;=80, "Good", IF(BQ434&gt;=70, "Slightly Good", IF(BQ434&gt;=60, "Average", IF(BQ434&gt;=50, "Slightly Poor", IF(BQ434&gt;=40, "Poor", "Very Poor"))))))</f>
        <v>Very Good</v>
      </c>
      <c r="BT434" s="2" t="n">
        <f aca="false">9.81*LN(AH434)+30.6</f>
        <v>55.7621531966977</v>
      </c>
      <c r="BU434" s="0" t="str">
        <f aca="false">IF(BT434&lt;30, "Clean water", IF(AND(BT434&gt;=30, BT434&lt;40), "Hypolimia", IF(AND(BT434&gt;=40,BT434&lt;50), "Mesotrophic", IF(AND(BT434&gt;=50, BT434&lt;70), "Eutrophic", IF(BT434&gt;70,"Hypertrophic")))))</f>
        <v>Eutrophic</v>
      </c>
      <c r="CM434" s="0" t="n">
        <f aca="false">IF(G434&gt;H434,1,0)</f>
        <v>0</v>
      </c>
      <c r="CO434" s="17" t="n">
        <f aca="false">14.652-0.41022*M434+0.007991*M434*M434-0.000077774*M434*M434*M434</f>
        <v>13.31078518975</v>
      </c>
      <c r="CP434" s="1" t="n">
        <f aca="false">F434/CO434*100</f>
        <v>119.452006574667</v>
      </c>
    </row>
    <row r="435" customFormat="false" ht="12.5" hidden="false" customHeight="false" outlineLevel="0" collapsed="false">
      <c r="A435" s="0" t="n">
        <v>434</v>
      </c>
      <c r="B435" s="15" t="s">
        <v>107</v>
      </c>
      <c r="C435" s="16" t="s">
        <v>108</v>
      </c>
      <c r="D435" s="0" t="s">
        <v>154</v>
      </c>
      <c r="E435" s="0" t="n">
        <v>8.4</v>
      </c>
      <c r="F435" s="0" t="n">
        <v>18</v>
      </c>
      <c r="G435" s="0" t="n">
        <v>0.9</v>
      </c>
      <c r="H435" s="0" t="n">
        <v>1.3</v>
      </c>
      <c r="I435" s="0" t="n">
        <v>1.1</v>
      </c>
      <c r="J435" s="0" t="n">
        <v>6.747</v>
      </c>
      <c r="K435" s="0" t="n">
        <v>0.035</v>
      </c>
      <c r="L435" s="0" t="n">
        <v>1</v>
      </c>
      <c r="M435" s="0" t="n">
        <v>5.5</v>
      </c>
      <c r="N435" s="0" t="n">
        <v>0</v>
      </c>
      <c r="O435" s="0" t="n">
        <v>617</v>
      </c>
      <c r="P435" s="0" t="n">
        <v>8000</v>
      </c>
      <c r="AC435" s="0" t="n">
        <v>6.711</v>
      </c>
      <c r="AD435" s="0" t="n">
        <v>0.009</v>
      </c>
      <c r="AE435" s="0" t="n">
        <v>6.231</v>
      </c>
      <c r="AF435" s="0" t="n">
        <v>0.023</v>
      </c>
      <c r="AG435" s="0" t="n">
        <v>0.01</v>
      </c>
      <c r="AH435" s="0" t="n">
        <v>0.9</v>
      </c>
      <c r="AJ435" s="0" t="n">
        <v>380</v>
      </c>
      <c r="BF435" s="0" t="n">
        <f aca="false">IF(E435&lt;11,-3.6797*E435^2+48.115*E435-53.83,280.92*EXP(-0.2027*E435))</f>
        <v>90.6963680000001</v>
      </c>
      <c r="BG435" s="1" t="n">
        <f aca="false">32.208*LN(F435)+21.438</f>
        <v>114.53109357832</v>
      </c>
      <c r="BH435" s="1" t="n">
        <f aca="false">IF(G435&lt;=2, -10*G435+100, 88.958*EXP(-0.0755*G435))</f>
        <v>91</v>
      </c>
      <c r="BI435" s="1" t="n">
        <f aca="false">IF(I435&lt;=100, 0.0053*(I435)^2-1.0332*I435+100.76, 122.82*EXP(-0.0092*I435))</f>
        <v>99.629893</v>
      </c>
      <c r="BJ435" s="0" t="n">
        <f aca="false">IF(P435&lt;=1000, -6.942*LN(P435)+107.59, -36.304*LN(P435)+310.72)</f>
        <v>-15.5511933773122</v>
      </c>
      <c r="BK435" s="0" t="e">
        <f aca="false">BF435^0.04*BG435^0.22*BH435^0.51*BI435^0.06*BJ435^0.17</f>
        <v>#NUM!</v>
      </c>
      <c r="BL435" s="0" t="e">
        <f aca="false">IF(BK435&gt;=90, "Very Good", IF(BK435&gt;=80, "Good", IF(BK435&gt;=70, "Slightly Good", IF(BK435&gt;=60, "Average", IF(BK435&gt;=50, "Slightly Poor", IF(BK435&gt;=40, "Poor", "Very Poor"))))))</f>
        <v>#NUM!</v>
      </c>
      <c r="BM435" s="2" t="n">
        <f aca="false">IF(P435&lt;=1000, -6.942*LN(P435)+107.59, IF(AND(P435&gt;1000, P435&lt;=5213),-36.304*LN(P435)+310.72, IF(P435&gt;5213, 10)))</f>
        <v>10</v>
      </c>
      <c r="BN435" s="2" t="n">
        <f aca="false">BF435^0.04*BG435^0.22*BH435^0.51*BI435^0.06*BM435^0.17</f>
        <v>66.1121430795661</v>
      </c>
      <c r="BO435" s="3" t="str">
        <f aca="false">IF(BN435&gt;=90, "Very Good", IF(BN435&gt;=80, "Good", IF(BN435&gt;=70, "Slightly Good", IF(BN435&gt;=60, "Average", IF(BN435&gt;=50, "Slightly Poor", IF(BN435&gt;=40, "Poor", "Very Poor"))))))</f>
        <v>Average</v>
      </c>
      <c r="BP435" s="2" t="n">
        <f aca="false">IF(AJ435&lt;=1000, -6.942*LN(AJ435)+107.59, IF(AND(AJ435&gt;1000, AJ435&lt;=5213),-36.304*LN(AJ435)+310.72, IF(AJ435&gt;5213, 10)))</f>
        <v>66.3533311636148</v>
      </c>
      <c r="BQ435" s="2" t="n">
        <f aca="false">BF435^0.04*BG435^0.22*BH435^0.51*BI435^0.06*BP435^0.17</f>
        <v>91.2006428648412</v>
      </c>
      <c r="BR435" s="0" t="str">
        <f aca="false">IF(BQ435&gt;=90, "Very Good", IF(BQ435&gt;=80, "Good", IF(BQ435&gt;=70, "Slightly Good", IF(BQ435&gt;=60, "Average", IF(BQ435&gt;=50, "Slightly Poor", IF(BQ435&gt;=40, "Poor", "Very Poor"))))))</f>
        <v>Very Good</v>
      </c>
      <c r="BT435" s="2" t="n">
        <f aca="false">9.81*LN(AH435)+30.6</f>
        <v>29.5664133413967</v>
      </c>
      <c r="BU435" s="0" t="str">
        <f aca="false">IF(BT435&lt;30, "Clean water", IF(AND(BT435&gt;=30, BT435&lt;40), "Hypolimia", IF(AND(BT435&gt;=40,BT435&lt;50), "Mesotrophic", IF(AND(BT435&gt;=50, BT435&lt;70), "Eutrophic", IF(BT435&gt;70,"Hypertrophic")))))</f>
        <v>Clean water</v>
      </c>
      <c r="CM435" s="0" t="n">
        <f aca="false">IF(G435&gt;H435,1,0)</f>
        <v>0</v>
      </c>
      <c r="CO435" s="17" t="n">
        <f aca="false">14.652-0.41022*M435+0.007991*M435*M435-0.000077774*M435*M435*M435</f>
        <v>12.62457810075</v>
      </c>
      <c r="CP435" s="1" t="n">
        <f aca="false">F435/CO435*100</f>
        <v>142.579022097623</v>
      </c>
    </row>
    <row r="436" customFormat="false" ht="12.5" hidden="false" customHeight="false" outlineLevel="0" collapsed="false">
      <c r="A436" s="0" t="n">
        <v>435</v>
      </c>
      <c r="B436" s="15" t="s">
        <v>109</v>
      </c>
      <c r="C436" s="16" t="s">
        <v>110</v>
      </c>
      <c r="D436" s="0" t="s">
        <v>154</v>
      </c>
      <c r="E436" s="0" t="n">
        <v>7.7</v>
      </c>
      <c r="F436" s="0" t="n">
        <v>12.5</v>
      </c>
      <c r="G436" s="0" t="n">
        <v>5.4</v>
      </c>
      <c r="H436" s="0" t="n">
        <v>8.1</v>
      </c>
      <c r="I436" s="0" t="n">
        <v>5.1</v>
      </c>
      <c r="J436" s="0" t="n">
        <v>13.9</v>
      </c>
      <c r="K436" s="0" t="n">
        <v>0.105</v>
      </c>
      <c r="L436" s="0" t="n">
        <v>5.1</v>
      </c>
      <c r="M436" s="0" t="n">
        <v>8.9</v>
      </c>
      <c r="O436" s="0" t="n">
        <v>515</v>
      </c>
      <c r="AC436" s="0" t="n">
        <v>13.835</v>
      </c>
      <c r="AD436" s="0" t="n">
        <v>5.633</v>
      </c>
      <c r="AE436" s="0" t="n">
        <v>8.135</v>
      </c>
      <c r="AF436" s="0" t="n">
        <v>0.045</v>
      </c>
      <c r="AG436" s="0" t="n">
        <v>0.015</v>
      </c>
      <c r="BD436" s="0" t="n">
        <v>1.685</v>
      </c>
      <c r="BF436" s="0" t="n">
        <f aca="false">IF(E436&lt;11,-3.6797*E436^2+48.115*E436-53.83,280.92*EXP(-0.2027*E436))</f>
        <v>98.486087</v>
      </c>
      <c r="BG436" s="1" t="n">
        <f aca="false">32.208*LN(F436)+21.438</f>
        <v>102.78666817588</v>
      </c>
      <c r="BH436" s="1" t="n">
        <f aca="false">IF(G436&lt;=2, -10*G436+100, 88.958*EXP(-0.0755*G436))</f>
        <v>59.1729403218637</v>
      </c>
      <c r="BI436" s="1" t="n">
        <f aca="false">IF(I436&lt;=100, 0.0053*(I436)^2-1.0332*I436+100.76, 122.82*EXP(-0.0092*I436))</f>
        <v>95.628533</v>
      </c>
      <c r="BJ436" s="0" t="e">
        <f aca="false">IF(P436&lt;=1000, -6.942*LN(P436)+107.59, -36.304*LN(P436)+310.72)</f>
        <v>#VALUE!</v>
      </c>
      <c r="BK436" s="0" t="e">
        <f aca="false">BF436^0.04*BG436^0.22*BH436^0.51*BI436^0.06*BJ436^0.17</f>
        <v>#VALUE!</v>
      </c>
      <c r="BL436" s="0" t="e">
        <f aca="false">IF(BK436&gt;=90, "Very Good", IF(BK436&gt;=80, "Good", IF(BK436&gt;=70, "Slightly Good", IF(BK436&gt;=60, "Average", IF(BK436&gt;=50, "Slightly Poor", IF(BK436&gt;=40, "Poor", "Very Poor"))))))</f>
        <v>#VALUE!</v>
      </c>
      <c r="BM436" s="2" t="e">
        <f aca="false">IF(P436&lt;=1000, -6.942*LN(P436)+107.59, IF(AND(P436&gt;1000, P436&lt;=5213),-36.304*LN(P436)+310.72, IF(P436&gt;5213, 10)))</f>
        <v>#VALUE!</v>
      </c>
      <c r="BN436" s="2" t="e">
        <f aca="false">BF436^0.04*BG436^0.22*BH436^0.51*BI436^0.06*BM436^0.17</f>
        <v>#VALUE!</v>
      </c>
      <c r="BO436" s="3" t="e">
        <f aca="false">IF(BN436&gt;=90, "Very Good", IF(BN436&gt;=80, "Good", IF(BN436&gt;=70, "Slightly Good", IF(BN436&gt;=60, "Average", IF(BN436&gt;=50, "Slightly Poor", IF(BN436&gt;=40, "Poor", "Very Poor"))))))</f>
        <v>#VALUE!</v>
      </c>
      <c r="BP436" s="2" t="e">
        <f aca="false">IF(AJ436&lt;=1000, -6.942*LN(AJ436)+107.59, IF(AND(AJ436&gt;1000, AJ436&lt;=5213),-36.304*LN(AJ436)+310.72, IF(AJ436&gt;5213, 10)))</f>
        <v>#VALUE!</v>
      </c>
      <c r="BQ436" s="2" t="e">
        <f aca="false">BF436^0.04*BG436^0.22*BH436^0.51*BI436^0.06*BP436^0.17</f>
        <v>#VALUE!</v>
      </c>
      <c r="BR436" s="0" t="e">
        <f aca="false">IF(BQ436&gt;=90, "Very Good", IF(BQ436&gt;=80, "Good", IF(BQ436&gt;=70, "Slightly Good", IF(BQ436&gt;=60, "Average", IF(BQ436&gt;=50, "Slightly Poor", IF(BQ436&gt;=40, "Poor", "Very Poor"))))))</f>
        <v>#VALUE!</v>
      </c>
      <c r="BT436" s="2" t="e">
        <f aca="false">9.81*LN(AH436)+30.6</f>
        <v>#VALUE!</v>
      </c>
      <c r="BU436" s="0" t="e">
        <f aca="false">IF(BT436&lt;30, "Clean water", IF(AND(BT436&gt;=30, BT436&lt;40), "Hypolimia", IF(AND(BT436&gt;=40,BT436&lt;50), "Mesotrophic", IF(AND(BT436&gt;=50, BT436&lt;70), "Eutrophic", IF(BT436&gt;70,"Hypertrophic")))))</f>
        <v>#VALUE!</v>
      </c>
      <c r="CM436" s="0" t="n">
        <f aca="false">IF(G436&gt;H436,1,0)</f>
        <v>0</v>
      </c>
      <c r="CO436" s="17" t="n">
        <f aca="false">14.652-0.41022*M436+0.007991*M436*M436-0.000077774*M436*M436*M436</f>
        <v>11.579180850994</v>
      </c>
      <c r="CP436" s="1" t="n">
        <f aca="false">F436/CO436*100</f>
        <v>107.952368659368</v>
      </c>
    </row>
    <row r="437" customFormat="false" ht="12.5" hidden="false" customHeight="false" outlineLevel="0" collapsed="false">
      <c r="A437" s="0" t="n">
        <v>436</v>
      </c>
      <c r="B437" s="15" t="s">
        <v>111</v>
      </c>
      <c r="C437" s="16" t="s">
        <v>112</v>
      </c>
      <c r="D437" s="0" t="s">
        <v>154</v>
      </c>
      <c r="E437" s="0" t="n">
        <v>7.5</v>
      </c>
      <c r="F437" s="0" t="n">
        <v>13.8</v>
      </c>
      <c r="G437" s="0" t="n">
        <v>2.9</v>
      </c>
      <c r="H437" s="0" t="n">
        <v>6.1</v>
      </c>
      <c r="I437" s="0" t="n">
        <v>5.8</v>
      </c>
      <c r="J437" s="0" t="n">
        <v>11.972</v>
      </c>
      <c r="K437" s="0" t="n">
        <v>0.033</v>
      </c>
      <c r="L437" s="0" t="n">
        <v>4.7</v>
      </c>
      <c r="M437" s="0" t="n">
        <v>9.4</v>
      </c>
      <c r="N437" s="0" t="n">
        <v>0</v>
      </c>
      <c r="O437" s="0" t="n">
        <v>580</v>
      </c>
      <c r="P437" s="0" t="n">
        <v>19000</v>
      </c>
      <c r="AC437" s="0" t="n">
        <v>11.289</v>
      </c>
      <c r="AD437" s="0" t="n">
        <v>3.79</v>
      </c>
      <c r="AE437" s="0" t="n">
        <v>6.958</v>
      </c>
      <c r="AF437" s="0" t="n">
        <v>0.017</v>
      </c>
      <c r="AG437" s="0" t="n">
        <v>0.014</v>
      </c>
      <c r="AH437" s="0" t="n">
        <v>10.2</v>
      </c>
      <c r="AJ437" s="0" t="n">
        <v>600</v>
      </c>
      <c r="BF437" s="0" t="n">
        <f aca="false">IF(E437&lt;11,-3.6797*E437^2+48.115*E437-53.83,280.92*EXP(-0.2027*E437))</f>
        <v>100.049375</v>
      </c>
      <c r="BG437" s="1" t="n">
        <f aca="false">32.208*LN(F437)+21.438</f>
        <v>105.973326016391</v>
      </c>
      <c r="BH437" s="1" t="n">
        <f aca="false">IF(G437&lt;=2, -10*G437+100, 88.958*EXP(-0.0755*G437))</f>
        <v>71.4654665875093</v>
      </c>
      <c r="BI437" s="1" t="n">
        <f aca="false">IF(I437&lt;=100, 0.0053*(I437)^2-1.0332*I437+100.76, 122.82*EXP(-0.0092*I437))</f>
        <v>94.945732</v>
      </c>
      <c r="BJ437" s="0" t="n">
        <f aca="false">IF(P437&lt;=1000, -6.942*LN(P437)+107.59, -36.304*LN(P437)+310.72)</f>
        <v>-46.9540603478259</v>
      </c>
      <c r="BK437" s="0" t="e">
        <f aca="false">BF437^0.04*BG437^0.22*BH437^0.51*BI437^0.06*BJ437^0.17</f>
        <v>#NUM!</v>
      </c>
      <c r="BL437" s="0" t="e">
        <f aca="false">IF(BK437&gt;=90, "Very Good", IF(BK437&gt;=80, "Good", IF(BK437&gt;=70, "Slightly Good", IF(BK437&gt;=60, "Average", IF(BK437&gt;=50, "Slightly Poor", IF(BK437&gt;=40, "Poor", "Very Poor"))))))</f>
        <v>#NUM!</v>
      </c>
      <c r="BM437" s="2" t="n">
        <f aca="false">IF(P437&lt;=1000, -6.942*LN(P437)+107.59, IF(AND(P437&gt;1000, P437&lt;=5213),-36.304*LN(P437)+310.72, IF(P437&gt;5213, 10)))</f>
        <v>10</v>
      </c>
      <c r="BN437" s="2" t="n">
        <f aca="false">BF437^0.04*BG437^0.22*BH437^0.51*BI437^0.06*BM437^0.17</f>
        <v>57.5160993776738</v>
      </c>
      <c r="BO437" s="3" t="str">
        <f aca="false">IF(BN437&gt;=90, "Very Good", IF(BN437&gt;=80, "Good", IF(BN437&gt;=70, "Slightly Good", IF(BN437&gt;=60, "Average", IF(BN437&gt;=50, "Slightly Poor", IF(BN437&gt;=40, "Poor", "Very Poor"))))))</f>
        <v>Slightly Poor</v>
      </c>
      <c r="BP437" s="2" t="n">
        <f aca="false">IF(AJ437&lt;=1000, -6.942*LN(AJ437)+107.59, IF(AND(AJ437&gt;1000, AJ437&lt;=5213),-36.304*LN(AJ437)+310.72, IF(AJ437&gt;5213, 10)))</f>
        <v>63.1825143334895</v>
      </c>
      <c r="BQ437" s="2" t="n">
        <f aca="false">BF437^0.04*BG437^0.22*BH437^0.51*BI437^0.06*BP437^0.17</f>
        <v>78.6848097703892</v>
      </c>
      <c r="BR437" s="0" t="str">
        <f aca="false">IF(BQ437&gt;=90, "Very Good", IF(BQ437&gt;=80, "Good", IF(BQ437&gt;=70, "Slightly Good", IF(BQ437&gt;=60, "Average", IF(BQ437&gt;=50, "Slightly Poor", IF(BQ437&gt;=40, "Poor", "Very Poor"))))))</f>
        <v>Slightly Good</v>
      </c>
      <c r="BT437" s="2" t="n">
        <f aca="false">9.81*LN(AH437)+30.6</f>
        <v>53.3826235360471</v>
      </c>
      <c r="BU437" s="0" t="str">
        <f aca="false">IF(BT437&lt;30, "Clean water", IF(AND(BT437&gt;=30, BT437&lt;40), "Hypolimia", IF(AND(BT437&gt;=40,BT437&lt;50), "Mesotrophic", IF(AND(BT437&gt;=50, BT437&lt;70), "Eutrophic", IF(BT437&gt;70,"Hypertrophic")))))</f>
        <v>Eutrophic</v>
      </c>
      <c r="CM437" s="0" t="n">
        <f aca="false">IF(G437&gt;H437,1,0)</f>
        <v>0</v>
      </c>
      <c r="CO437" s="17" t="n">
        <f aca="false">14.652-0.41022*M437+0.007991*M437*M437-0.000077774*M437*M437*M437</f>
        <v>11.437418919984</v>
      </c>
      <c r="CP437" s="1" t="n">
        <f aca="false">F437/CO437*100</f>
        <v>120.65659303506</v>
      </c>
    </row>
    <row r="438" customFormat="false" ht="12.5" hidden="false" customHeight="false" outlineLevel="0" collapsed="false">
      <c r="A438" s="0" t="n">
        <v>437</v>
      </c>
      <c r="B438" s="15" t="s">
        <v>113</v>
      </c>
      <c r="C438" s="16" t="s">
        <v>114</v>
      </c>
      <c r="D438" s="0" t="s">
        <v>154</v>
      </c>
      <c r="E438" s="0" t="n">
        <v>7.6</v>
      </c>
      <c r="F438" s="0" t="n">
        <v>12.5</v>
      </c>
      <c r="G438" s="0" t="n">
        <v>2.1</v>
      </c>
      <c r="H438" s="0" t="n">
        <v>4.7</v>
      </c>
      <c r="I438" s="0" t="n">
        <v>2.6</v>
      </c>
      <c r="J438" s="0" t="n">
        <v>10.224</v>
      </c>
      <c r="K438" s="0" t="n">
        <v>0.015</v>
      </c>
      <c r="L438" s="0" t="n">
        <v>3.8</v>
      </c>
      <c r="M438" s="0" t="n">
        <v>4</v>
      </c>
      <c r="N438" s="0" t="n">
        <v>0</v>
      </c>
      <c r="O438" s="0" t="n">
        <v>573</v>
      </c>
      <c r="P438" s="0" t="n">
        <v>80000</v>
      </c>
      <c r="AC438" s="0" t="n">
        <v>9.815</v>
      </c>
      <c r="AD438" s="0" t="n">
        <v>2.036</v>
      </c>
      <c r="AE438" s="0" t="n">
        <v>7.365</v>
      </c>
      <c r="AF438" s="0" t="n">
        <v>0.011</v>
      </c>
      <c r="AG438" s="0" t="n">
        <v>0.006</v>
      </c>
      <c r="AH438" s="0" t="n">
        <v>3.1</v>
      </c>
      <c r="AJ438" s="0" t="n">
        <v>400</v>
      </c>
      <c r="BF438" s="0" t="n">
        <f aca="false">IF(E438&lt;11,-3.6797*E438^2+48.115*E438-53.83,280.92*EXP(-0.2027*E438))</f>
        <v>99.304528</v>
      </c>
      <c r="BG438" s="1" t="n">
        <f aca="false">32.208*LN(F438)+21.438</f>
        <v>102.78666817588</v>
      </c>
      <c r="BH438" s="1" t="n">
        <f aca="false">IF(G438&lt;=2, -10*G438+100, 88.958*EXP(-0.0755*G438))</f>
        <v>75.9150041678102</v>
      </c>
      <c r="BI438" s="1" t="n">
        <f aca="false">IF(I438&lt;=100, 0.0053*(I438)^2-1.0332*I438+100.76, 122.82*EXP(-0.0092*I438))</f>
        <v>98.109508</v>
      </c>
      <c r="BJ438" s="0" t="n">
        <f aca="false">IF(P438&lt;=1000, -6.942*LN(P438)+107.59, -36.304*LN(P438)+310.72)</f>
        <v>-99.1442425933681</v>
      </c>
      <c r="BK438" s="0" t="e">
        <f aca="false">BF438^0.04*BG438^0.22*BH438^0.51*BI438^0.06*BJ438^0.17</f>
        <v>#NUM!</v>
      </c>
      <c r="BL438" s="0" t="e">
        <f aca="false">IF(BK438&gt;=90, "Very Good", IF(BK438&gt;=80, "Good", IF(BK438&gt;=70, "Slightly Good", IF(BK438&gt;=60, "Average", IF(BK438&gt;=50, "Slightly Poor", IF(BK438&gt;=40, "Poor", "Very Poor"))))))</f>
        <v>#NUM!</v>
      </c>
      <c r="BM438" s="2" t="n">
        <f aca="false">IF(P438&lt;=1000, -6.942*LN(P438)+107.59, IF(AND(P438&gt;1000, P438&lt;=5213),-36.304*LN(P438)+310.72, IF(P438&gt;5213, 10)))</f>
        <v>10</v>
      </c>
      <c r="BN438" s="2" t="n">
        <f aca="false">BF438^0.04*BG438^0.22*BH438^0.51*BI438^0.06*BM438^0.17</f>
        <v>59.0166573398893</v>
      </c>
      <c r="BO438" s="3" t="str">
        <f aca="false">IF(BN438&gt;=90, "Very Good", IF(BN438&gt;=80, "Good", IF(BN438&gt;=70, "Slightly Good", IF(BN438&gt;=60, "Average", IF(BN438&gt;=50, "Slightly Poor", IF(BN438&gt;=40, "Poor", "Very Poor"))))))</f>
        <v>Slightly Poor</v>
      </c>
      <c r="BP438" s="2" t="n">
        <f aca="false">IF(AJ438&lt;=1000, -6.942*LN(AJ438)+107.59, IF(AND(AJ438&gt;1000, AJ438&lt;=5213),-36.304*LN(AJ438)+310.72, IF(AJ438&gt;5213, 10)))</f>
        <v>65.9972531139764</v>
      </c>
      <c r="BQ438" s="2" t="n">
        <f aca="false">BF438^0.04*BG438^0.22*BH438^0.51*BI438^0.06*BP438^0.17</f>
        <v>81.3380963612644</v>
      </c>
      <c r="BR438" s="0" t="str">
        <f aca="false">IF(BQ438&gt;=90, "Very Good", IF(BQ438&gt;=80, "Good", IF(BQ438&gt;=70, "Slightly Good", IF(BQ438&gt;=60, "Average", IF(BQ438&gt;=50, "Slightly Poor", IF(BQ438&gt;=40, "Poor", "Very Poor"))))))</f>
        <v>Good</v>
      </c>
      <c r="BT438" s="2" t="n">
        <f aca="false">9.81*LN(AH438)+30.6</f>
        <v>41.6990547137277</v>
      </c>
      <c r="BU438" s="0" t="str">
        <f aca="false">IF(BT438&lt;30, "Clean water", IF(AND(BT438&gt;=30, BT438&lt;40), "Hypolimia", IF(AND(BT438&gt;=40,BT438&lt;50), "Mesotrophic", IF(AND(BT438&gt;=50, BT438&lt;70), "Eutrophic", IF(BT438&gt;70,"Hypertrophic")))))</f>
        <v>Mesotrophic</v>
      </c>
      <c r="CM438" s="0" t="n">
        <f aca="false">IF(G438&gt;H438,1,0)</f>
        <v>0</v>
      </c>
      <c r="CO438" s="17" t="n">
        <f aca="false">14.652-0.41022*M438+0.007991*M438*M438-0.000077774*M438*M438*M438</f>
        <v>13.133998464</v>
      </c>
      <c r="CP438" s="1" t="n">
        <f aca="false">F438/CO438*100</f>
        <v>95.1728449966111</v>
      </c>
    </row>
    <row r="439" customFormat="false" ht="12.5" hidden="false" customHeight="false" outlineLevel="0" collapsed="false">
      <c r="A439" s="0" t="n">
        <v>438</v>
      </c>
      <c r="B439" s="15" t="s">
        <v>115</v>
      </c>
      <c r="C439" s="16" t="s">
        <v>116</v>
      </c>
      <c r="D439" s="0" t="s">
        <v>154</v>
      </c>
      <c r="E439" s="0" t="n">
        <v>7.2</v>
      </c>
      <c r="F439" s="0" t="n">
        <v>11.1</v>
      </c>
      <c r="G439" s="0" t="n">
        <v>5.1</v>
      </c>
      <c r="H439" s="0" t="n">
        <v>5.9</v>
      </c>
      <c r="I439" s="0" t="n">
        <v>6.2</v>
      </c>
      <c r="J439" s="0" t="n">
        <v>15.385</v>
      </c>
      <c r="K439" s="0" t="n">
        <v>0.099</v>
      </c>
      <c r="L439" s="0" t="n">
        <v>5.4</v>
      </c>
      <c r="M439" s="0" t="n">
        <v>9.8</v>
      </c>
      <c r="N439" s="0" t="n">
        <v>0</v>
      </c>
      <c r="O439" s="0" t="n">
        <v>595</v>
      </c>
      <c r="P439" s="0" t="n">
        <v>140000</v>
      </c>
      <c r="AC439" s="0" t="n">
        <v>14.776</v>
      </c>
      <c r="AD439" s="0" t="n">
        <v>4.473</v>
      </c>
      <c r="AE439" s="0" t="n">
        <v>9.729</v>
      </c>
      <c r="AF439" s="0" t="n">
        <v>0.082</v>
      </c>
      <c r="AG439" s="0" t="n">
        <v>0.078</v>
      </c>
      <c r="AH439" s="0" t="n">
        <v>3.1</v>
      </c>
      <c r="AJ439" s="0" t="n">
        <v>10000</v>
      </c>
      <c r="BF439" s="0" t="n">
        <f aca="false">IF(E439&lt;11,-3.6797*E439^2+48.115*E439-53.83,280.92*EXP(-0.2027*E439))</f>
        <v>101.842352</v>
      </c>
      <c r="BG439" s="1" t="n">
        <f aca="false">32.208*LN(F439)+21.438</f>
        <v>98.9608880487154</v>
      </c>
      <c r="BH439" s="1" t="n">
        <f aca="false">IF(G439&lt;=2, -10*G439+100, 88.958*EXP(-0.0755*G439))</f>
        <v>60.5285011947661</v>
      </c>
      <c r="BI439" s="1" t="n">
        <f aca="false">IF(I439&lt;=100, 0.0053*(I439)^2-1.0332*I439+100.76, 122.82*EXP(-0.0092*I439))</f>
        <v>94.557892</v>
      </c>
      <c r="BJ439" s="0" t="n">
        <f aca="false">IF(P439&lt;=1000, -6.942*LN(P439)+107.59, -36.304*LN(P439)+310.72)</f>
        <v>-119.460534158576</v>
      </c>
      <c r="BK439" s="0" t="e">
        <f aca="false">BF439^0.04*BG439^0.22*BH439^0.51*BI439^0.06*BJ439^0.17</f>
        <v>#NUM!</v>
      </c>
      <c r="BL439" s="0" t="e">
        <f aca="false">IF(BK439&gt;=90, "Very Good", IF(BK439&gt;=80, "Good", IF(BK439&gt;=70, "Slightly Good", IF(BK439&gt;=60, "Average", IF(BK439&gt;=50, "Slightly Poor", IF(BK439&gt;=40, "Poor", "Very Poor"))))))</f>
        <v>#NUM!</v>
      </c>
      <c r="BM439" s="2" t="n">
        <f aca="false">IF(P439&lt;=1000, -6.942*LN(P439)+107.59, IF(AND(P439&gt;1000, P439&lt;=5213),-36.304*LN(P439)+310.72, IF(P439&gt;5213, 10)))</f>
        <v>10</v>
      </c>
      <c r="BN439" s="2" t="n">
        <f aca="false">BF439^0.04*BG439^0.22*BH439^0.51*BI439^0.06*BM439^0.17</f>
        <v>52.078749965843</v>
      </c>
      <c r="BO439" s="3" t="str">
        <f aca="false">IF(BN439&gt;=90, "Very Good", IF(BN439&gt;=80, "Good", IF(BN439&gt;=70, "Slightly Good", IF(BN439&gt;=60, "Average", IF(BN439&gt;=50, "Slightly Poor", IF(BN439&gt;=40, "Poor", "Very Poor"))))))</f>
        <v>Slightly Poor</v>
      </c>
      <c r="BP439" s="2" t="n">
        <f aca="false">IF(AJ439&lt;=1000, -6.942*LN(AJ439)+107.59, IF(AND(AJ439&gt;1000, AJ439&lt;=5213),-36.304*LN(AJ439)+310.72, IF(AJ439&gt;5213, 10)))</f>
        <v>10</v>
      </c>
      <c r="BQ439" s="2" t="n">
        <f aca="false">BF439^0.04*BG439^0.22*BH439^0.51*BI439^0.06*BP439^0.17</f>
        <v>52.078749965843</v>
      </c>
      <c r="BR439" s="0" t="str">
        <f aca="false">IF(BQ439&gt;=90, "Very Good", IF(BQ439&gt;=80, "Good", IF(BQ439&gt;=70, "Slightly Good", IF(BQ439&gt;=60, "Average", IF(BQ439&gt;=50, "Slightly Poor", IF(BQ439&gt;=40, "Poor", "Very Poor"))))))</f>
        <v>Slightly Poor</v>
      </c>
      <c r="BT439" s="2" t="n">
        <f aca="false">9.81*LN(AH439)+30.6</f>
        <v>41.6990547137277</v>
      </c>
      <c r="BU439" s="0" t="str">
        <f aca="false">IF(BT439&lt;30, "Clean water", IF(AND(BT439&gt;=30, BT439&lt;40), "Hypolimia", IF(AND(BT439&gt;=40,BT439&lt;50), "Mesotrophic", IF(AND(BT439&gt;=50, BT439&lt;70), "Eutrophic", IF(BT439&gt;70,"Hypertrophic")))))</f>
        <v>Mesotrophic</v>
      </c>
      <c r="CM439" s="0" t="n">
        <f aca="false">IF(G439&gt;H439,1,0)</f>
        <v>0</v>
      </c>
      <c r="CO439" s="17" t="n">
        <f aca="false">14.652-0.41022*M439+0.007991*M439*M439-0.000077774*M439*M439*M439</f>
        <v>11.326099373392</v>
      </c>
      <c r="CP439" s="1" t="n">
        <f aca="false">F439/CO439*100</f>
        <v>98.0037313294004</v>
      </c>
    </row>
    <row r="440" customFormat="false" ht="12.5" hidden="false" customHeight="false" outlineLevel="0" collapsed="false">
      <c r="A440" s="0" t="n">
        <v>439</v>
      </c>
      <c r="B440" s="15" t="s">
        <v>117</v>
      </c>
      <c r="C440" s="16" t="s">
        <v>118</v>
      </c>
      <c r="D440" s="0" t="s">
        <v>154</v>
      </c>
      <c r="E440" s="0" t="n">
        <v>7</v>
      </c>
      <c r="F440" s="0" t="n">
        <v>13.7</v>
      </c>
      <c r="G440" s="0" t="n">
        <v>1.3</v>
      </c>
      <c r="H440" s="0" t="n">
        <v>1.9</v>
      </c>
      <c r="I440" s="0" t="n">
        <v>1.6</v>
      </c>
      <c r="J440" s="0" t="n">
        <v>2.609</v>
      </c>
      <c r="K440" s="0" t="n">
        <v>0.025</v>
      </c>
      <c r="L440" s="0" t="n">
        <v>1.4</v>
      </c>
      <c r="M440" s="0" t="n">
        <v>2</v>
      </c>
      <c r="N440" s="0" t="n">
        <v>0</v>
      </c>
      <c r="O440" s="0" t="n">
        <v>263</v>
      </c>
      <c r="P440" s="0" t="n">
        <v>110</v>
      </c>
      <c r="AC440" s="0" t="n">
        <v>2.555</v>
      </c>
      <c r="AD440" s="0" t="n">
        <v>0.113</v>
      </c>
      <c r="AE440" s="0" t="n">
        <v>2.356</v>
      </c>
      <c r="AF440" s="0" t="n">
        <v>0.003</v>
      </c>
      <c r="AG440" s="0" t="n">
        <v>0</v>
      </c>
      <c r="AH440" s="0" t="n">
        <v>2.3</v>
      </c>
      <c r="AJ440" s="0" t="n">
        <v>2</v>
      </c>
      <c r="BF440" s="0" t="n">
        <f aca="false">IF(E440&lt;11,-3.6797*E440^2+48.115*E440-53.83,280.92*EXP(-0.2027*E440))</f>
        <v>102.6697</v>
      </c>
      <c r="BG440" s="1" t="n">
        <f aca="false">32.208*LN(F440)+21.438</f>
        <v>105.73908498392</v>
      </c>
      <c r="BH440" s="1" t="n">
        <f aca="false">IF(G440&lt;=2, -10*G440+100, 88.958*EXP(-0.0755*G440))</f>
        <v>87</v>
      </c>
      <c r="BI440" s="1" t="n">
        <f aca="false">IF(I440&lt;=100, 0.0053*(I440)^2-1.0332*I440+100.76, 122.82*EXP(-0.0092*I440))</f>
        <v>99.120448</v>
      </c>
      <c r="BJ440" s="0" t="n">
        <f aca="false">IF(P440&lt;=1000, -6.942*LN(P440)+107.59, -36.304*LN(P440)+310.72)</f>
        <v>74.9592653006691</v>
      </c>
      <c r="BK440" s="0" t="n">
        <f aca="false">BF440^0.04*BG440^0.22*BH440^0.51*BI440^0.06*BJ440^0.17</f>
        <v>89.8326954716383</v>
      </c>
      <c r="BL440" s="0" t="str">
        <f aca="false">IF(BK440&gt;=90, "Very Good", IF(BK440&gt;=80, "Good", IF(BK440&gt;=70, "Slightly Good", IF(BK440&gt;=60, "Average", IF(BK440&gt;=50, "Slightly Poor", IF(BK440&gt;=40, "Poor", "Very Poor"))))))</f>
        <v>Good</v>
      </c>
      <c r="BM440" s="2" t="n">
        <f aca="false">IF(P440&lt;=1000, -6.942*LN(P440)+107.59, IF(AND(P440&gt;1000, P440&lt;=5213),-36.304*LN(P440)+310.72, IF(P440&gt;5213, 10)))</f>
        <v>74.9592653006691</v>
      </c>
      <c r="BN440" s="2" t="n">
        <f aca="false">BF440^0.04*BG440^0.22*BH440^0.51*BI440^0.06*BM440^0.17</f>
        <v>89.8326954716383</v>
      </c>
      <c r="BO440" s="3" t="str">
        <f aca="false">IF(BN440&gt;=90, "Very Good", IF(BN440&gt;=80, "Good", IF(BN440&gt;=70, "Slightly Good", IF(BN440&gt;=60, "Average", IF(BN440&gt;=50, "Slightly Poor", IF(BN440&gt;=40, "Poor", "Very Poor"))))))</f>
        <v>Good</v>
      </c>
      <c r="BP440" s="2" t="n">
        <f aca="false">IF(AJ440&lt;=1000, -6.942*LN(AJ440)+107.59, IF(AND(AJ440&gt;1000, AJ440&lt;=5213),-36.304*LN(AJ440)+310.72, IF(AJ440&gt;5213, 10)))</f>
        <v>102.778172272553</v>
      </c>
      <c r="BQ440" s="2" t="n">
        <f aca="false">BF440^0.04*BG440^0.22*BH440^0.51*BI440^0.06*BP440^0.17</f>
        <v>94.7844900365093</v>
      </c>
      <c r="BR440" s="0" t="str">
        <f aca="false">IF(BQ440&gt;=90, "Very Good", IF(BQ440&gt;=80, "Good", IF(BQ440&gt;=70, "Slightly Good", IF(BQ440&gt;=60, "Average", IF(BQ440&gt;=50, "Slightly Poor", IF(BQ440&gt;=40, "Poor", "Very Poor"))))))</f>
        <v>Very Good</v>
      </c>
      <c r="BT440" s="2" t="n">
        <f aca="false">9.81*LN(AH440)+30.6</f>
        <v>38.7708384959934</v>
      </c>
      <c r="BU440" s="0" t="str">
        <f aca="false">IF(BT440&lt;30, "Clean water", IF(AND(BT440&gt;=30, BT440&lt;40), "Hypolimia", IF(AND(BT440&gt;=40,BT440&lt;50), "Mesotrophic", IF(AND(BT440&gt;=50, BT440&lt;70), "Eutrophic", IF(BT440&gt;70,"Hypertrophic")))))</f>
        <v>Hypolimia</v>
      </c>
      <c r="CM440" s="0" t="n">
        <f aca="false">IF(G440&gt;H440,1,0)</f>
        <v>0</v>
      </c>
      <c r="CO440" s="17" t="n">
        <f aca="false">14.652-0.41022*M440+0.007991*M440*M440-0.000077774*M440*M440*M440</f>
        <v>13.862901808</v>
      </c>
      <c r="CP440" s="1" t="n">
        <f aca="false">F440/CO440*100</f>
        <v>98.8249083037868</v>
      </c>
    </row>
    <row r="441" customFormat="false" ht="12.5" hidden="false" customHeight="false" outlineLevel="0" collapsed="false">
      <c r="A441" s="0" t="n">
        <v>440</v>
      </c>
      <c r="B441" s="15" t="s">
        <v>119</v>
      </c>
      <c r="C441" s="16" t="s">
        <v>120</v>
      </c>
      <c r="D441" s="0" t="s">
        <v>154</v>
      </c>
      <c r="E441" s="0" t="n">
        <v>7.3</v>
      </c>
      <c r="F441" s="0" t="n">
        <v>14.4</v>
      </c>
      <c r="G441" s="0" t="n">
        <v>1.3</v>
      </c>
      <c r="H441" s="0" t="n">
        <v>1.8</v>
      </c>
      <c r="I441" s="0" t="n">
        <v>1</v>
      </c>
      <c r="J441" s="0" t="n">
        <v>2.778</v>
      </c>
      <c r="K441" s="0" t="n">
        <v>0.009</v>
      </c>
      <c r="L441" s="0" t="n">
        <v>1.4</v>
      </c>
      <c r="M441" s="0" t="n">
        <v>1.3</v>
      </c>
      <c r="N441" s="0" t="n">
        <v>0</v>
      </c>
      <c r="O441" s="0" t="n">
        <v>279</v>
      </c>
      <c r="P441" s="0" t="n">
        <v>290</v>
      </c>
      <c r="AC441" s="0" t="n">
        <v>2.741</v>
      </c>
      <c r="AD441" s="0" t="n">
        <v>0.083</v>
      </c>
      <c r="AE441" s="0" t="n">
        <v>2.613</v>
      </c>
      <c r="AF441" s="0" t="n">
        <v>0</v>
      </c>
      <c r="AG441" s="0" t="n">
        <v>0</v>
      </c>
      <c r="AH441" s="0" t="n">
        <v>2.1</v>
      </c>
      <c r="AJ441" s="0" t="n">
        <v>4</v>
      </c>
      <c r="BF441" s="0" t="n">
        <f aca="false">IF(E441&lt;11,-3.6797*E441^2+48.115*E441-53.83,280.92*EXP(-0.2027*E441))</f>
        <v>101.318287</v>
      </c>
      <c r="BG441" s="1" t="n">
        <f aca="false">32.208*LN(F441)+21.438</f>
        <v>107.344086077592</v>
      </c>
      <c r="BH441" s="1" t="n">
        <f aca="false">IF(G441&lt;=2, -10*G441+100, 88.958*EXP(-0.0755*G441))</f>
        <v>87</v>
      </c>
      <c r="BI441" s="1" t="n">
        <f aca="false">IF(I441&lt;=100, 0.0053*(I441)^2-1.0332*I441+100.76, 122.82*EXP(-0.0092*I441))</f>
        <v>99.7321</v>
      </c>
      <c r="BJ441" s="0" t="n">
        <f aca="false">IF(P441&lt;=1000, -6.942*LN(P441)+107.59, -36.304*LN(P441)+310.72)</f>
        <v>68.2296866326692</v>
      </c>
      <c r="BK441" s="0" t="n">
        <f aca="false">BF441^0.04*BG441^0.22*BH441^0.51*BI441^0.06*BJ441^0.17</f>
        <v>88.6868217063486</v>
      </c>
      <c r="BL441" s="0" t="str">
        <f aca="false">IF(BK441&gt;=90, "Very Good", IF(BK441&gt;=80, "Good", IF(BK441&gt;=70, "Slightly Good", IF(BK441&gt;=60, "Average", IF(BK441&gt;=50, "Slightly Poor", IF(BK441&gt;=40, "Poor", "Very Poor"))))))</f>
        <v>Good</v>
      </c>
      <c r="BM441" s="2" t="n">
        <f aca="false">IF(P441&lt;=1000, -6.942*LN(P441)+107.59, IF(AND(P441&gt;1000, P441&lt;=5213),-36.304*LN(P441)+310.72, IF(P441&gt;5213, 10)))</f>
        <v>68.2296866326692</v>
      </c>
      <c r="BN441" s="2" t="n">
        <f aca="false">BF441^0.04*BG441^0.22*BH441^0.51*BI441^0.06*BM441^0.17</f>
        <v>88.6868217063486</v>
      </c>
      <c r="BO441" s="3" t="str">
        <f aca="false">IF(BN441&gt;=90, "Very Good", IF(BN441&gt;=80, "Good", IF(BN441&gt;=70, "Slightly Good", IF(BN441&gt;=60, "Average", IF(BN441&gt;=50, "Slightly Poor", IF(BN441&gt;=40, "Poor", "Very Poor"))))))</f>
        <v>Good</v>
      </c>
      <c r="BP441" s="2" t="n">
        <f aca="false">IF(AJ441&lt;=1000, -6.942*LN(AJ441)+107.59, IF(AND(AJ441&gt;1000, AJ441&lt;=5213),-36.304*LN(AJ441)+310.72, IF(AJ441&gt;5213, 10)))</f>
        <v>97.9663445451057</v>
      </c>
      <c r="BQ441" s="2" t="n">
        <f aca="false">BF441^0.04*BG441^0.22*BH441^0.51*BI441^0.06*BP441^0.17</f>
        <v>94.3119426907387</v>
      </c>
      <c r="BR441" s="0" t="str">
        <f aca="false">IF(BQ441&gt;=90, "Very Good", IF(BQ441&gt;=80, "Good", IF(BQ441&gt;=70, "Slightly Good", IF(BQ441&gt;=60, "Average", IF(BQ441&gt;=50, "Slightly Poor", IF(BQ441&gt;=40, "Poor", "Very Poor"))))))</f>
        <v>Very Good</v>
      </c>
      <c r="BT441" s="2" t="n">
        <f aca="false">9.81*LN(AH441)+30.6</f>
        <v>37.8784053517952</v>
      </c>
      <c r="BU441" s="0" t="str">
        <f aca="false">IF(BT441&lt;30, "Clean water", IF(AND(BT441&gt;=30, BT441&lt;40), "Hypolimia", IF(AND(BT441&gt;=40,BT441&lt;50), "Mesotrophic", IF(AND(BT441&gt;=50, BT441&lt;70), "Eutrophic", IF(BT441&gt;70,"Hypertrophic")))))</f>
        <v>Hypolimia</v>
      </c>
      <c r="CM441" s="0" t="n">
        <f aca="false">IF(G441&gt;H441,1,0)</f>
        <v>0</v>
      </c>
      <c r="CO441" s="17" t="n">
        <f aca="false">14.652-0.41022*M441+0.007991*M441*M441-0.000077774*M441*M441*M441</f>
        <v>14.132047920522</v>
      </c>
      <c r="CP441" s="1" t="n">
        <f aca="false">F441/CO441*100</f>
        <v>101.896059799577</v>
      </c>
    </row>
    <row r="442" s="18" customFormat="true" ht="12.5" hidden="false" customHeight="false" outlineLevel="0" collapsed="false">
      <c r="A442" s="18" t="n">
        <v>441</v>
      </c>
      <c r="B442" s="19" t="s">
        <v>145</v>
      </c>
      <c r="C442" s="18" t="s">
        <v>122</v>
      </c>
      <c r="D442" s="18" t="s">
        <v>154</v>
      </c>
      <c r="E442" s="18" t="n">
        <v>8.1</v>
      </c>
      <c r="F442" s="18" t="n">
        <v>15.2</v>
      </c>
      <c r="G442" s="18" t="n">
        <v>2.1</v>
      </c>
      <c r="H442" s="18" t="n">
        <v>1.3</v>
      </c>
      <c r="I442" s="18" t="n">
        <v>1.6</v>
      </c>
      <c r="J442" s="18" t="n">
        <v>3.38</v>
      </c>
      <c r="K442" s="18" t="n">
        <v>0.022</v>
      </c>
      <c r="L442" s="18" t="n">
        <v>1.6</v>
      </c>
      <c r="M442" s="18" t="n">
        <v>3.3</v>
      </c>
      <c r="N442" s="18" t="n">
        <v>0</v>
      </c>
      <c r="O442" s="18" t="n">
        <v>329</v>
      </c>
      <c r="P442" s="18" t="n">
        <v>2800</v>
      </c>
      <c r="AC442" s="18" t="n">
        <v>3.276</v>
      </c>
      <c r="AD442" s="18" t="n">
        <v>0.112</v>
      </c>
      <c r="AE442" s="18" t="n">
        <v>3.059</v>
      </c>
      <c r="AF442" s="18" t="n">
        <v>0.01</v>
      </c>
      <c r="AG442" s="18" t="n">
        <v>0</v>
      </c>
      <c r="AH442" s="18" t="n">
        <v>3</v>
      </c>
      <c r="AJ442" s="18" t="n">
        <v>62</v>
      </c>
      <c r="BF442" s="18" t="n">
        <f aca="false">IF(E442&lt;11,-3.6797*E442^2+48.115*E442-53.83,280.92*EXP(-0.2027*E442))</f>
        <v>94.476383</v>
      </c>
      <c r="BG442" s="20" t="n">
        <f aca="false">32.208*LN(F442)+21.438</f>
        <v>109.085483140265</v>
      </c>
      <c r="BH442" s="20" t="n">
        <f aca="false">IF(G442&lt;=2, -10*G442+100, 88.958*EXP(-0.0755*G442))</f>
        <v>75.9150041678102</v>
      </c>
      <c r="BI442" s="20" t="n">
        <f aca="false">IF(I442&lt;=100, 0.0053*(I442)^2-1.0332*I442+100.76, 122.82*EXP(-0.0092*I442))</f>
        <v>99.120448</v>
      </c>
      <c r="BJ442" s="18" t="n">
        <f aca="false">IF(P442&lt;=1000, -6.942*LN(P442)+107.59, -36.304*LN(P442)+310.72)</f>
        <v>22.5615490304878</v>
      </c>
      <c r="BK442" s="18" t="n">
        <f aca="false">BF442^0.04*BG442^0.22*BH442^0.51*BI442^0.06*BJ442^0.17</f>
        <v>68.5695435502253</v>
      </c>
      <c r="BL442" s="18" t="str">
        <f aca="false">IF(BK442&gt;=90, "Very Good", IF(BK442&gt;=80, "Good", IF(BK442&gt;=70, "Slightly Good", IF(BK442&gt;=60, "Average", IF(BK442&gt;=50, "Slightly Poor", IF(BK442&gt;=40, "Poor", "Very Poor"))))))</f>
        <v>Average</v>
      </c>
      <c r="BM442" s="21" t="n">
        <f aca="false">IF(P442&lt;=1000, -6.942*LN(P442)+107.59, IF(AND(P442&gt;1000, P442&lt;=5213),-36.304*LN(P442)+310.72, IF(P442&gt;5213, 10)))</f>
        <v>22.5615490304878</v>
      </c>
      <c r="BN442" s="21" t="n">
        <f aca="false">BF442^0.04*BG442^0.22*BH442^0.51*BI442^0.06*BM442^0.17</f>
        <v>68.5695435502253</v>
      </c>
      <c r="BO442" s="22" t="str">
        <f aca="false">IF(BN442&gt;=90, "Very Good", IF(BN442&gt;=80, "Good", IF(BN442&gt;=70, "Slightly Good", IF(BN442&gt;=60, "Average", IF(BN442&gt;=50, "Slightly Poor", IF(BN442&gt;=40, "Poor", "Very Poor"))))))</f>
        <v>Average</v>
      </c>
      <c r="BP442" s="21" t="n">
        <f aca="false">IF(AJ442&lt;=1000, -6.942*LN(AJ442)+107.59, IF(AND(AJ442&gt;1000, AJ442&lt;=5213),-36.304*LN(AJ442)+310.72, IF(AJ442&gt;5213, 10)))</f>
        <v>78.939433099017</v>
      </c>
      <c r="BQ442" s="21" t="n">
        <f aca="false">BF442^0.04*BG442^0.22*BH442^0.51*BI442^0.06*BP442^0.17</f>
        <v>84.839582689131</v>
      </c>
      <c r="BR442" s="18" t="str">
        <f aca="false">IF(BQ442&gt;=90, "Very Good", IF(BQ442&gt;=80, "Good", IF(BQ442&gt;=70, "Slightly Good", IF(BQ442&gt;=60, "Average", IF(BQ442&gt;=50, "Slightly Poor", IF(BQ442&gt;=40, "Poor", "Very Poor"))))))</f>
        <v>Good</v>
      </c>
      <c r="BT442" s="21" t="n">
        <f aca="false">9.81*LN(AH442)+30.6</f>
        <v>41.3773865518342</v>
      </c>
      <c r="BU442" s="18" t="str">
        <f aca="false">IF(BT442&lt;30, "Clean water", IF(AND(BT442&gt;=30, BT442&lt;40), "Hypolimia", IF(AND(BT442&gt;=40,BT442&lt;50), "Mesotrophic", IF(AND(BT442&gt;=50, BT442&lt;70), "Eutrophic", IF(BT442&gt;70,"Hypertrophic")))))</f>
        <v>Mesotrophic</v>
      </c>
      <c r="CM442" s="18" t="n">
        <f aca="false">IF(G442&gt;H442,1,0)</f>
        <v>1</v>
      </c>
      <c r="CO442" s="17" t="n">
        <f aca="false">14.652-0.41022*M442+0.007991*M442*M442-0.000077774*M442*M442*M442</f>
        <v>13.382501025762</v>
      </c>
      <c r="CP442" s="1" t="n">
        <f aca="false">F442/CO442*100</f>
        <v>113.581160731759</v>
      </c>
    </row>
    <row r="443" customFormat="false" ht="12.5" hidden="false" customHeight="false" outlineLevel="0" collapsed="false">
      <c r="A443" s="0" t="n">
        <v>442</v>
      </c>
      <c r="B443" s="15" t="s">
        <v>140</v>
      </c>
      <c r="C443" s="16" t="s">
        <v>141</v>
      </c>
      <c r="D443" s="0" t="s">
        <v>154</v>
      </c>
      <c r="E443" s="0" t="n">
        <v>8.1</v>
      </c>
      <c r="F443" s="0" t="n">
        <v>11.5</v>
      </c>
      <c r="G443" s="0" t="n">
        <v>4.7</v>
      </c>
      <c r="H443" s="0" t="n">
        <v>8.4</v>
      </c>
      <c r="I443" s="0" t="n">
        <v>58.4</v>
      </c>
      <c r="J443" s="0" t="n">
        <v>7.906</v>
      </c>
      <c r="K443" s="0" t="n">
        <v>0.348</v>
      </c>
      <c r="L443" s="0" t="n">
        <v>5.2</v>
      </c>
      <c r="M443" s="0" t="n">
        <v>5.2</v>
      </c>
      <c r="O443" s="0" t="n">
        <v>1531</v>
      </c>
      <c r="BD443" s="0" t="n">
        <v>0.067</v>
      </c>
      <c r="BF443" s="0" t="n">
        <f aca="false">IF(E443&lt;11,-3.6797*E443^2+48.115*E443-53.83,280.92*EXP(-0.2027*E443))</f>
        <v>94.476383</v>
      </c>
      <c r="BG443" s="1" t="n">
        <f aca="false">32.208*LN(F443)+21.438</f>
        <v>100.101113315171</v>
      </c>
      <c r="BH443" s="1" t="n">
        <f aca="false">IF(G443&lt;=2, -10*G443+100, 88.958*EXP(-0.0755*G443))</f>
        <v>62.384344110776</v>
      </c>
      <c r="BI443" s="1" t="n">
        <f aca="false">IF(I443&lt;=100, 0.0053*(I443)^2-1.0332*I443+100.76, 122.82*EXP(-0.0092*I443))</f>
        <v>58.497088</v>
      </c>
      <c r="BJ443" s="0" t="e">
        <f aca="false">IF(P443&lt;=1000, -6.942*LN(P443)+107.59, -36.304*LN(P443)+310.72)</f>
        <v>#VALUE!</v>
      </c>
      <c r="BK443" s="0" t="e">
        <f aca="false">BF443^0.04*BG443^0.22*BH443^0.51*BI443^0.06*BJ443^0.17</f>
        <v>#VALUE!</v>
      </c>
      <c r="BL443" s="0" t="e">
        <f aca="false">IF(BK443&gt;=90, "Very Good", IF(BK443&gt;=80, "Good", IF(BK443&gt;=70, "Slightly Good", IF(BK443&gt;=60, "Average", IF(BK443&gt;=50, "Slightly Poor", IF(BK443&gt;=40, "Poor", "Very Poor"))))))</f>
        <v>#VALUE!</v>
      </c>
      <c r="BM443" s="2" t="e">
        <f aca="false">IF(P443&lt;=1000, -6.942*LN(P443)+107.59, IF(AND(P443&gt;1000, P443&lt;=5213),-36.304*LN(P443)+310.72, IF(P443&gt;5213, 10)))</f>
        <v>#VALUE!</v>
      </c>
      <c r="BN443" s="2" t="e">
        <f aca="false">BF443^0.04*BG443^0.22*BH443^0.51*BI443^0.06*BM443^0.17</f>
        <v>#VALUE!</v>
      </c>
      <c r="BO443" s="3" t="e">
        <f aca="false">IF(BN443&gt;=90, "Very Good", IF(BN443&gt;=80, "Good", IF(BN443&gt;=70, "Slightly Good", IF(BN443&gt;=60, "Average", IF(BN443&gt;=50, "Slightly Poor", IF(BN443&gt;=40, "Poor", "Very Poor"))))))</f>
        <v>#VALUE!</v>
      </c>
      <c r="BP443" s="2" t="e">
        <f aca="false">IF(AJ443&lt;=1000, -6.942*LN(AJ443)+107.59, IF(AND(AJ443&gt;1000, AJ443&lt;=5213),-36.304*LN(AJ443)+310.72, IF(AJ443&gt;5213, 10)))</f>
        <v>#VALUE!</v>
      </c>
      <c r="BQ443" s="2" t="e">
        <f aca="false">BF443^0.04*BG443^0.22*BH443^0.51*BI443^0.06*BP443^0.17</f>
        <v>#VALUE!</v>
      </c>
      <c r="BR443" s="0" t="e">
        <f aca="false">IF(BQ443&gt;=90, "Very Good", IF(BQ443&gt;=80, "Good", IF(BQ443&gt;=70, "Slightly Good", IF(BQ443&gt;=60, "Average", IF(BQ443&gt;=50, "Slightly Poor", IF(BQ443&gt;=40, "Poor", "Very Poor"))))))</f>
        <v>#VALUE!</v>
      </c>
      <c r="BT443" s="2" t="e">
        <f aca="false">9.81*LN(AH443)+30.6</f>
        <v>#VALUE!</v>
      </c>
      <c r="BU443" s="0" t="e">
        <f aca="false">IF(BT443&lt;30, "Clean water", IF(AND(BT443&gt;=30, BT443&lt;40), "Hypolimia", IF(AND(BT443&gt;=40,BT443&lt;50), "Mesotrophic", IF(AND(BT443&gt;=50, BT443&lt;70), "Eutrophic", IF(BT443&gt;70,"Hypertrophic")))))</f>
        <v>#VALUE!</v>
      </c>
      <c r="CM443" s="0" t="n">
        <f aca="false">IF(G443&gt;H443,1,0)</f>
        <v>0</v>
      </c>
      <c r="CO443" s="17" t="n">
        <f aca="false">14.652-0.41022*M443+0.007991*M443*M443-0.000077774*M443*M443*M443</f>
        <v>12.723996993408</v>
      </c>
      <c r="CP443" s="1" t="n">
        <f aca="false">F443/CO443*100</f>
        <v>90.3804048834488</v>
      </c>
    </row>
    <row r="444" customFormat="false" ht="12.5" hidden="false" customHeight="false" outlineLevel="0" collapsed="false">
      <c r="A444" s="0" t="n">
        <v>443</v>
      </c>
      <c r="B444" s="15" t="s">
        <v>123</v>
      </c>
      <c r="C444" s="16" t="s">
        <v>124</v>
      </c>
      <c r="D444" s="0" t="s">
        <v>154</v>
      </c>
      <c r="E444" s="0" t="n">
        <v>7.2</v>
      </c>
      <c r="F444" s="0" t="n">
        <v>10.6</v>
      </c>
      <c r="G444" s="0" t="n">
        <v>5.9</v>
      </c>
      <c r="H444" s="0" t="n">
        <v>7.2</v>
      </c>
      <c r="I444" s="0" t="n">
        <v>4.6</v>
      </c>
      <c r="J444" s="0" t="n">
        <v>11.746</v>
      </c>
      <c r="K444" s="0" t="n">
        <v>0.139</v>
      </c>
      <c r="L444" s="0" t="n">
        <v>5.7</v>
      </c>
      <c r="M444" s="0" t="n">
        <v>7.1</v>
      </c>
      <c r="N444" s="0" t="n">
        <v>0</v>
      </c>
      <c r="O444" s="0" t="n">
        <v>623</v>
      </c>
      <c r="P444" s="0" t="n">
        <v>96000</v>
      </c>
      <c r="AC444" s="0" t="n">
        <v>11.036</v>
      </c>
      <c r="AD444" s="0" t="n">
        <v>5.651</v>
      </c>
      <c r="AE444" s="0" t="n">
        <v>4.659</v>
      </c>
      <c r="AF444" s="0" t="n">
        <v>0.097</v>
      </c>
      <c r="AG444" s="0" t="n">
        <v>0.096</v>
      </c>
      <c r="AH444" s="0" t="n">
        <v>2.3</v>
      </c>
      <c r="AJ444" s="0" t="n">
        <v>22000</v>
      </c>
      <c r="BF444" s="0" t="n">
        <f aca="false">IF(E444&lt;11,-3.6797*E444^2+48.115*E444-53.83,280.92*EXP(-0.2027*E444))</f>
        <v>101.842352</v>
      </c>
      <c r="BG444" s="1" t="n">
        <f aca="false">32.208*LN(F444)+21.438</f>
        <v>97.4763856680092</v>
      </c>
      <c r="BH444" s="1" t="n">
        <f aca="false">IF(G444&lt;=2, -10*G444+100, 88.958*EXP(-0.0755*G444))</f>
        <v>56.9807988176437</v>
      </c>
      <c r="BI444" s="1" t="n">
        <f aca="false">IF(I444&lt;=100, 0.0053*(I444)^2-1.0332*I444+100.76, 122.82*EXP(-0.0092*I444))</f>
        <v>96.119428</v>
      </c>
      <c r="BJ444" s="0" t="n">
        <f aca="false">IF(P444&lt;=1000, -6.942*LN(P444)+107.59, -36.304*LN(P444)+310.72)</f>
        <v>-105.763244391216</v>
      </c>
      <c r="BK444" s="0" t="e">
        <f aca="false">BF444^0.04*BG444^0.22*BH444^0.51*BI444^0.06*BJ444^0.17</f>
        <v>#NUM!</v>
      </c>
      <c r="BL444" s="0" t="e">
        <f aca="false">IF(BK444&gt;=90, "Very Good", IF(BK444&gt;=80, "Good", IF(BK444&gt;=70, "Slightly Good", IF(BK444&gt;=60, "Average", IF(BK444&gt;=50, "Slightly Poor", IF(BK444&gt;=40, "Poor", "Very Poor"))))))</f>
        <v>#NUM!</v>
      </c>
      <c r="BM444" s="2" t="n">
        <f aca="false">IF(P444&lt;=1000, -6.942*LN(P444)+107.59, IF(AND(P444&gt;1000, P444&lt;=5213),-36.304*LN(P444)+310.72, IF(P444&gt;5213, 10)))</f>
        <v>10</v>
      </c>
      <c r="BN444" s="2" t="n">
        <f aca="false">BF444^0.04*BG444^0.22*BH444^0.51*BI444^0.06*BM444^0.17</f>
        <v>50.3808199476935</v>
      </c>
      <c r="BO444" s="3" t="str">
        <f aca="false">IF(BN444&gt;=90, "Very Good", IF(BN444&gt;=80, "Good", IF(BN444&gt;=70, "Slightly Good", IF(BN444&gt;=60, "Average", IF(BN444&gt;=50, "Slightly Poor", IF(BN444&gt;=40, "Poor", "Very Poor"))))))</f>
        <v>Slightly Poor</v>
      </c>
      <c r="BP444" s="2" t="n">
        <f aca="false">IF(AJ444&lt;=1000, -6.942*LN(AJ444)+107.59, IF(AND(AJ444&gt;1000, AJ444&lt;=5213),-36.304*LN(AJ444)+310.72, IF(AJ444&gt;5213, 10)))</f>
        <v>10</v>
      </c>
      <c r="BQ444" s="2" t="n">
        <f aca="false">BF444^0.04*BG444^0.22*BH444^0.51*BI444^0.06*BP444^0.17</f>
        <v>50.3808199476935</v>
      </c>
      <c r="BR444" s="0" t="str">
        <f aca="false">IF(BQ444&gt;=90, "Very Good", IF(BQ444&gt;=80, "Good", IF(BQ444&gt;=70, "Slightly Good", IF(BQ444&gt;=60, "Average", IF(BQ444&gt;=50, "Slightly Poor", IF(BQ444&gt;=40, "Poor", "Very Poor"))))))</f>
        <v>Slightly Poor</v>
      </c>
      <c r="BT444" s="2" t="n">
        <f aca="false">9.81*LN(AH444)+30.6</f>
        <v>38.7708384959934</v>
      </c>
      <c r="BU444" s="0" t="str">
        <f aca="false">IF(BT444&lt;30, "Clean water", IF(AND(BT444&gt;=30, BT444&lt;40), "Hypolimia", IF(AND(BT444&gt;=40,BT444&lt;50), "Mesotrophic", IF(AND(BT444&gt;=50, BT444&lt;70), "Eutrophic", IF(BT444&gt;70,"Hypertrophic")))))</f>
        <v>Hypolimia</v>
      </c>
      <c r="CM444" s="0" t="n">
        <f aca="false">IF(G444&gt;H444,1,0)</f>
        <v>0</v>
      </c>
      <c r="CO444" s="17" t="n">
        <f aca="false">14.652-0.41022*M444+0.007991*M444*M444-0.000077774*M444*M444*M444</f>
        <v>12.114428139886</v>
      </c>
      <c r="CP444" s="1" t="n">
        <f aca="false">F444/CO444*100</f>
        <v>87.4989712894508</v>
      </c>
    </row>
    <row r="445" customFormat="false" ht="12.5" hidden="false" customHeight="false" outlineLevel="0" collapsed="false">
      <c r="A445" s="0" t="n">
        <v>444</v>
      </c>
      <c r="B445" s="15" t="s">
        <v>125</v>
      </c>
      <c r="C445" s="16" t="s">
        <v>126</v>
      </c>
      <c r="D445" s="0" t="s">
        <v>154</v>
      </c>
      <c r="E445" s="0" t="n">
        <v>7.6</v>
      </c>
      <c r="F445" s="0" t="n">
        <v>13.8</v>
      </c>
      <c r="G445" s="0" t="n">
        <v>2.3</v>
      </c>
      <c r="H445" s="0" t="n">
        <v>2.4</v>
      </c>
      <c r="I445" s="0" t="n">
        <v>2.7</v>
      </c>
      <c r="J445" s="0" t="n">
        <v>9.952</v>
      </c>
      <c r="K445" s="0" t="n">
        <v>0.035</v>
      </c>
      <c r="L445" s="0" t="n">
        <v>1.7</v>
      </c>
      <c r="M445" s="0" t="n">
        <v>2.3</v>
      </c>
      <c r="N445" s="0" t="n">
        <v>0</v>
      </c>
      <c r="O445" s="0" t="n">
        <v>640</v>
      </c>
      <c r="P445" s="0" t="n">
        <v>2900</v>
      </c>
      <c r="AC445" s="0" t="n">
        <v>9.444</v>
      </c>
      <c r="AD445" s="0" t="n">
        <v>1.595</v>
      </c>
      <c r="AE445" s="0" t="n">
        <v>7.349</v>
      </c>
      <c r="AF445" s="0" t="n">
        <v>0.016</v>
      </c>
      <c r="AG445" s="0" t="n">
        <v>0.006</v>
      </c>
      <c r="AH445" s="0" t="n">
        <v>4.7</v>
      </c>
      <c r="AJ445" s="0" t="n">
        <v>30</v>
      </c>
      <c r="BF445" s="0" t="n">
        <f aca="false">IF(E445&lt;11,-3.6797*E445^2+48.115*E445-53.83,280.92*EXP(-0.2027*E445))</f>
        <v>99.304528</v>
      </c>
      <c r="BG445" s="1" t="n">
        <f aca="false">32.208*LN(F445)+21.438</f>
        <v>105.973326016391</v>
      </c>
      <c r="BH445" s="1" t="n">
        <f aca="false">IF(G445&lt;=2, -10*G445+100, 88.958*EXP(-0.0755*G445))</f>
        <v>74.7772988969374</v>
      </c>
      <c r="BI445" s="1" t="n">
        <f aca="false">IF(I445&lt;=100, 0.0053*(I445)^2-1.0332*I445+100.76, 122.82*EXP(-0.0092*I445))</f>
        <v>98.008997</v>
      </c>
      <c r="BJ445" s="0" t="n">
        <f aca="false">IF(P445&lt;=1000, -6.942*LN(P445)+107.59, -36.304*LN(P445)+310.72)</f>
        <v>21.2875937560594</v>
      </c>
      <c r="BK445" s="0" t="n">
        <f aca="false">BF445^0.04*BG445^0.22*BH445^0.51*BI445^0.06*BJ445^0.17</f>
        <v>67.0350696717163</v>
      </c>
      <c r="BL445" s="0" t="str">
        <f aca="false">IF(BK445&gt;=90, "Very Good", IF(BK445&gt;=80, "Good", IF(BK445&gt;=70, "Slightly Good", IF(BK445&gt;=60, "Average", IF(BK445&gt;=50, "Slightly Poor", IF(BK445&gt;=40, "Poor", "Very Poor"))))))</f>
        <v>Average</v>
      </c>
      <c r="BM445" s="2" t="n">
        <f aca="false">IF(P445&lt;=1000, -6.942*LN(P445)+107.59, IF(AND(P445&gt;1000, P445&lt;=5213),-36.304*LN(P445)+310.72, IF(P445&gt;5213, 10)))</f>
        <v>21.2875937560594</v>
      </c>
      <c r="BN445" s="2" t="n">
        <f aca="false">BF445^0.04*BG445^0.22*BH445^0.51*BI445^0.06*BM445^0.17</f>
        <v>67.0350696717163</v>
      </c>
      <c r="BO445" s="3" t="str">
        <f aca="false">IF(BN445&gt;=90, "Very Good", IF(BN445&gt;=80, "Good", IF(BN445&gt;=70, "Slightly Good", IF(BN445&gt;=60, "Average", IF(BN445&gt;=50, "Slightly Poor", IF(BN445&gt;=40, "Poor", "Very Poor"))))))</f>
        <v>Average</v>
      </c>
      <c r="BP445" s="2" t="n">
        <f aca="false">IF(AJ445&lt;=1000, -6.942*LN(AJ445)+107.59, IF(AND(AJ445&gt;1000, AJ445&lt;=5213),-36.304*LN(AJ445)+310.72, IF(AJ445&gt;5213, 10)))</f>
        <v>83.9788877765013</v>
      </c>
      <c r="BQ445" s="2" t="n">
        <f aca="false">BF445^0.04*BG445^0.22*BH445^0.51*BI445^0.06*BP445^0.17</f>
        <v>84.6504883115085</v>
      </c>
      <c r="BR445" s="0" t="str">
        <f aca="false">IF(BQ445&gt;=90, "Very Good", IF(BQ445&gt;=80, "Good", IF(BQ445&gt;=70, "Slightly Good", IF(BQ445&gt;=60, "Average", IF(BQ445&gt;=50, "Slightly Poor", IF(BQ445&gt;=40, "Poor", "Very Poor"))))))</f>
        <v>Good</v>
      </c>
      <c r="BT445" s="2" t="n">
        <f aca="false">9.81*LN(AH445)+30.6</f>
        <v>45.7815882105041</v>
      </c>
      <c r="BU445" s="0" t="str">
        <f aca="false">IF(BT445&lt;30, "Clean water", IF(AND(BT445&gt;=30, BT445&lt;40), "Hypolimia", IF(AND(BT445&gt;=40,BT445&lt;50), "Mesotrophic", IF(AND(BT445&gt;=50, BT445&lt;70), "Eutrophic", IF(BT445&gt;70,"Hypertrophic")))))</f>
        <v>Mesotrophic</v>
      </c>
      <c r="CM445" s="0" t="n">
        <f aca="false">IF(G445&gt;H445,1,0)</f>
        <v>0</v>
      </c>
      <c r="CO445" s="17" t="n">
        <f aca="false">14.652-0.41022*M445+0.007991*M445*M445-0.000077774*M445*M445*M445</f>
        <v>13.749820113742</v>
      </c>
      <c r="CP445" s="1" t="n">
        <f aca="false">F445/CO445*100</f>
        <v>100.364949401831</v>
      </c>
    </row>
    <row r="446" customFormat="false" ht="12.5" hidden="false" customHeight="false" outlineLevel="0" collapsed="false">
      <c r="A446" s="0" t="n">
        <v>445</v>
      </c>
      <c r="B446" s="15" t="s">
        <v>72</v>
      </c>
      <c r="C446" s="16" t="s">
        <v>73</v>
      </c>
      <c r="D446" s="0" t="s">
        <v>155</v>
      </c>
      <c r="E446" s="0" t="n">
        <v>8.4</v>
      </c>
      <c r="F446" s="0" t="n">
        <v>12.6</v>
      </c>
      <c r="G446" s="0" t="n">
        <v>3.6</v>
      </c>
      <c r="H446" s="0" t="n">
        <v>6.9</v>
      </c>
      <c r="I446" s="0" t="n">
        <v>11.3</v>
      </c>
      <c r="J446" s="0" t="n">
        <v>7.019</v>
      </c>
      <c r="K446" s="0" t="n">
        <v>0.068</v>
      </c>
      <c r="L446" s="0" t="n">
        <v>3.4</v>
      </c>
      <c r="M446" s="0" t="n">
        <v>9</v>
      </c>
      <c r="N446" s="0" t="n">
        <v>0</v>
      </c>
      <c r="O446" s="0" t="n">
        <v>416</v>
      </c>
      <c r="P446" s="0" t="n">
        <v>1016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0</v>
      </c>
      <c r="V446" s="0" t="n">
        <v>0</v>
      </c>
      <c r="AC446" s="0" t="n">
        <v>6.824</v>
      </c>
      <c r="AD446" s="0" t="n">
        <v>2.448</v>
      </c>
      <c r="AE446" s="0" t="n">
        <v>3.39</v>
      </c>
      <c r="AF446" s="0" t="n">
        <v>0.034</v>
      </c>
      <c r="AG446" s="0" t="n">
        <v>0.01</v>
      </c>
      <c r="AH446" s="0" t="n">
        <v>41.2</v>
      </c>
      <c r="AI446" s="0" t="n">
        <v>0</v>
      </c>
      <c r="AJ446" s="0" t="n">
        <v>175</v>
      </c>
      <c r="AP446" s="0" t="n">
        <v>0</v>
      </c>
      <c r="AQ446" s="0" t="n">
        <v>0</v>
      </c>
      <c r="AR446" s="0" t="n">
        <v>0</v>
      </c>
      <c r="AS446" s="0" t="n">
        <v>0</v>
      </c>
      <c r="AU446" s="0" t="n">
        <v>0</v>
      </c>
      <c r="AV446" s="0" t="n">
        <v>0</v>
      </c>
      <c r="AY446" s="0" t="n">
        <v>0</v>
      </c>
      <c r="AZ446" s="0" t="n">
        <v>0</v>
      </c>
      <c r="BB446" s="0" t="n">
        <v>0</v>
      </c>
      <c r="BE446" s="0" t="n">
        <v>0</v>
      </c>
      <c r="BF446" s="0" t="n">
        <f aca="false">IF(E446&lt;11,-3.6797*E446^2+48.115*E446-53.83,280.92*EXP(-0.2027*E446))</f>
        <v>90.6963680000001</v>
      </c>
      <c r="BG446" s="1" t="n">
        <f aca="false">32.208*LN(F446)+21.438</f>
        <v>103.043306983941</v>
      </c>
      <c r="BH446" s="1" t="n">
        <f aca="false">IF(G446&lt;=2, -10*G446+100, 88.958*EXP(-0.0755*G446))</f>
        <v>67.7865873198524</v>
      </c>
      <c r="BI446" s="1" t="n">
        <f aca="false">IF(I446&lt;=100, 0.0053*(I446)^2-1.0332*I446+100.76, 122.82*EXP(-0.0092*I446))</f>
        <v>89.761597</v>
      </c>
      <c r="BJ446" s="0" t="n">
        <f aca="false">IF(P446&lt;=1000, -6.942*LN(P446)+107.59, -36.304*LN(P446)+310.72)</f>
        <v>59.3645862840625</v>
      </c>
      <c r="BK446" s="0" t="n">
        <f aca="false">BF446^0.04*BG446^0.22*BH446^0.51*BI446^0.06*BJ446^0.17</f>
        <v>74.7715480005172</v>
      </c>
      <c r="BL446" s="0" t="str">
        <f aca="false">IF(BK446&gt;=90, "Very Good", IF(BK446&gt;=80, "Good", IF(BK446&gt;=70, "Slightly Good", IF(BK446&gt;=60, "Average", IF(BK446&gt;=50, "Slightly Poor", IF(BK446&gt;=40, "Poor", "Very Poor"))))))</f>
        <v>Slightly Good</v>
      </c>
      <c r="BM446" s="2" t="n">
        <f aca="false">IF(P446&lt;=1000, -6.942*LN(P446)+107.59, IF(AND(P446&gt;1000, P446&lt;=5213),-36.304*LN(P446)+310.72, IF(P446&gt;5213, 10)))</f>
        <v>59.3645862840625</v>
      </c>
      <c r="BN446" s="2" t="n">
        <f aca="false">BF446^0.04*BG446^0.22*BH446^0.51*BI446^0.06*BM446^0.17</f>
        <v>74.7715480005172</v>
      </c>
      <c r="BO446" s="3" t="str">
        <f aca="false">IF(BN446&gt;=90, "Very Good", IF(BN446&gt;=80, "Good", IF(BN446&gt;=70, "Slightly Good", IF(BN446&gt;=60, "Average", IF(BN446&gt;=50, "Slightly Poor", IF(BN446&gt;=40, "Poor", "Very Poor"))))))</f>
        <v>Slightly Good</v>
      </c>
      <c r="BP446" s="2" t="n">
        <f aca="false">IF(AJ446&lt;=1000, -6.942*LN(AJ446)+107.59, IF(AND(AJ446&gt;1000, AJ446&lt;=5213),-36.304*LN(AJ446)+310.72, IF(AJ446&gt;5213, 10)))</f>
        <v>71.736055769023</v>
      </c>
      <c r="BQ446" s="2" t="n">
        <f aca="false">BF446^0.04*BG446^0.22*BH446^0.51*BI446^0.06*BP446^0.17</f>
        <v>77.2168498796518</v>
      </c>
      <c r="BR446" s="0" t="str">
        <f aca="false">IF(BQ446&gt;=90, "Very Good", IF(BQ446&gt;=80, "Good", IF(BQ446&gt;=70, "Slightly Good", IF(BQ446&gt;=60, "Average", IF(BQ446&gt;=50, "Slightly Poor", IF(BQ446&gt;=40, "Poor", "Very Poor"))))))</f>
        <v>Slightly Good</v>
      </c>
      <c r="BT446" s="2" t="n">
        <f aca="false">9.81*LN(AH446)+30.6</f>
        <v>67.0778792948473</v>
      </c>
      <c r="BU446" s="0" t="str">
        <f aca="false">IF(BT446&lt;30, "Clean water", IF(AND(BT446&gt;=30, BT446&lt;40), "Hypolimia", IF(AND(BT446&gt;=40,BT446&lt;50), "Mesotrophic", IF(AND(BT446&gt;=50, BT446&lt;70), "Eutrophic", IF(BT446&gt;70,"Hypertrophic")))))</f>
        <v>Eutrophic</v>
      </c>
      <c r="CM446" s="0" t="n">
        <f aca="false">IF(G446&gt;H446,1,0)</f>
        <v>0</v>
      </c>
      <c r="CO446" s="17" t="n">
        <f aca="false">14.652-0.41022*M446+0.007991*M446*M446-0.000077774*M446*M446*M446</f>
        <v>11.550593754</v>
      </c>
      <c r="CP446" s="1" t="n">
        <f aca="false">F446/CO446*100</f>
        <v>109.085301313074</v>
      </c>
    </row>
    <row r="447" customFormat="false" ht="12.5" hidden="false" customHeight="false" outlineLevel="0" collapsed="false">
      <c r="A447" s="0" t="n">
        <v>446</v>
      </c>
      <c r="B447" s="15" t="s">
        <v>131</v>
      </c>
      <c r="C447" s="16" t="s">
        <v>132</v>
      </c>
      <c r="D447" s="0" t="s">
        <v>155</v>
      </c>
      <c r="E447" s="0" t="n">
        <v>8</v>
      </c>
      <c r="F447" s="0" t="n">
        <v>11.6</v>
      </c>
      <c r="G447" s="0" t="n">
        <v>7.9</v>
      </c>
      <c r="H447" s="0" t="n">
        <v>18.6</v>
      </c>
      <c r="I447" s="0" t="n">
        <v>135.2</v>
      </c>
      <c r="J447" s="0" t="n">
        <v>6.707</v>
      </c>
      <c r="K447" s="0" t="n">
        <v>0.366</v>
      </c>
      <c r="L447" s="0" t="n">
        <v>7.1</v>
      </c>
      <c r="M447" s="0" t="n">
        <v>11.7</v>
      </c>
      <c r="O447" s="0" t="n">
        <v>604</v>
      </c>
      <c r="BD447" s="0" t="n">
        <v>0.032</v>
      </c>
      <c r="BF447" s="0" t="n">
        <f aca="false">IF(E447&lt;11,-3.6797*E447^2+48.115*E447-53.83,280.92*EXP(-0.2027*E447))</f>
        <v>95.5892</v>
      </c>
      <c r="BG447" s="1" t="n">
        <f aca="false">32.208*LN(F447)+21.438</f>
        <v>100.379972200002</v>
      </c>
      <c r="BH447" s="1" t="n">
        <f aca="false">IF(G447&lt;=2, -10*G447+100, 88.958*EXP(-0.0755*G447))</f>
        <v>48.9948087311141</v>
      </c>
      <c r="BI447" s="1" t="n">
        <f aca="false">IF(I447&lt;=100, 0.0053*(I447)^2-1.0332*I447+100.76, 122.82*EXP(-0.0092*I447))</f>
        <v>35.4059494260408</v>
      </c>
      <c r="BJ447" s="0" t="e">
        <f aca="false">IF(P447&lt;=1000, -6.942*LN(P447)+107.59, -36.304*LN(P447)+310.72)</f>
        <v>#VALUE!</v>
      </c>
      <c r="BK447" s="0" t="e">
        <f aca="false">BF447^0.04*BG447^0.22*BH447^0.51*BI447^0.06*BJ447^0.17</f>
        <v>#VALUE!</v>
      </c>
      <c r="BL447" s="0" t="e">
        <f aca="false">IF(BK447&gt;=90, "Very Good", IF(BK447&gt;=80, "Good", IF(BK447&gt;=70, "Slightly Good", IF(BK447&gt;=60, "Average", IF(BK447&gt;=50, "Slightly Poor", IF(BK447&gt;=40, "Poor", "Very Poor"))))))</f>
        <v>#VALUE!</v>
      </c>
      <c r="BM447" s="2" t="e">
        <f aca="false">IF(P447&lt;=1000, -6.942*LN(P447)+107.59, IF(AND(P447&gt;1000, P447&lt;=5213),-36.304*LN(P447)+310.72, IF(P447&gt;5213, 10)))</f>
        <v>#VALUE!</v>
      </c>
      <c r="BN447" s="2" t="e">
        <f aca="false">BF447^0.04*BG447^0.22*BH447^0.51*BI447^0.06*BM447^0.17</f>
        <v>#VALUE!</v>
      </c>
      <c r="BO447" s="3" t="e">
        <f aca="false">IF(BN447&gt;=90, "Very Good", IF(BN447&gt;=80, "Good", IF(BN447&gt;=70, "Slightly Good", IF(BN447&gt;=60, "Average", IF(BN447&gt;=50, "Slightly Poor", IF(BN447&gt;=40, "Poor", "Very Poor"))))))</f>
        <v>#VALUE!</v>
      </c>
      <c r="BP447" s="2" t="e">
        <f aca="false">IF(AJ447&lt;=1000, -6.942*LN(AJ447)+107.59, IF(AND(AJ447&gt;1000, AJ447&lt;=5213),-36.304*LN(AJ447)+310.72, IF(AJ447&gt;5213, 10)))</f>
        <v>#VALUE!</v>
      </c>
      <c r="BQ447" s="2" t="e">
        <f aca="false">BF447^0.04*BG447^0.22*BH447^0.51*BI447^0.06*BP447^0.17</f>
        <v>#VALUE!</v>
      </c>
      <c r="BR447" s="0" t="e">
        <f aca="false">IF(BQ447&gt;=90, "Very Good", IF(BQ447&gt;=80, "Good", IF(BQ447&gt;=70, "Slightly Good", IF(BQ447&gt;=60, "Average", IF(BQ447&gt;=50, "Slightly Poor", IF(BQ447&gt;=40, "Poor", "Very Poor"))))))</f>
        <v>#VALUE!</v>
      </c>
      <c r="BT447" s="2" t="e">
        <f aca="false">9.81*LN(AH447)+30.6</f>
        <v>#VALUE!</v>
      </c>
      <c r="BU447" s="0" t="e">
        <f aca="false">IF(BT447&lt;30, "Clean water", IF(AND(BT447&gt;=30, BT447&lt;40), "Hypolimia", IF(AND(BT447&gt;=40,BT447&lt;50), "Mesotrophic", IF(AND(BT447&gt;=50, BT447&lt;70), "Eutrophic", IF(BT447&gt;70,"Hypertrophic")))))</f>
        <v>#VALUE!</v>
      </c>
      <c r="CM447" s="0" t="n">
        <f aca="false">IF(G447&gt;H447,1,0)</f>
        <v>0</v>
      </c>
      <c r="CO447" s="17" t="n">
        <f aca="false">14.652-0.41022*M447+0.007991*M447*M447-0.000077774*M447*M447*M447</f>
        <v>10.821750140538</v>
      </c>
      <c r="CP447" s="1" t="n">
        <f aca="false">F447/CO447*100</f>
        <v>107.191534172894</v>
      </c>
    </row>
    <row r="448" customFormat="false" ht="12.5" hidden="false" customHeight="false" outlineLevel="0" collapsed="false">
      <c r="A448" s="0" t="n">
        <v>447</v>
      </c>
      <c r="B448" s="15" t="s">
        <v>75</v>
      </c>
      <c r="C448" s="16" t="s">
        <v>76</v>
      </c>
      <c r="D448" s="0" t="s">
        <v>155</v>
      </c>
      <c r="E448" s="0" t="n">
        <v>8.1</v>
      </c>
      <c r="F448" s="0" t="n">
        <v>12.9</v>
      </c>
      <c r="G448" s="0" t="n">
        <v>2.9</v>
      </c>
      <c r="H448" s="0" t="n">
        <v>3.4</v>
      </c>
      <c r="I448" s="0" t="n">
        <v>1</v>
      </c>
      <c r="J448" s="0" t="n">
        <v>5.904</v>
      </c>
      <c r="K448" s="0" t="n">
        <v>0.089</v>
      </c>
      <c r="L448" s="0" t="n">
        <v>1.9</v>
      </c>
      <c r="M448" s="0" t="n">
        <v>5.9</v>
      </c>
      <c r="N448" s="0" t="n">
        <v>0</v>
      </c>
      <c r="O448" s="0" t="n">
        <v>1100</v>
      </c>
      <c r="P448" s="0" t="n">
        <v>4000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0</v>
      </c>
      <c r="V448" s="0" t="n">
        <v>0</v>
      </c>
      <c r="AC448" s="0" t="n">
        <v>5.404</v>
      </c>
      <c r="AD448" s="0" t="n">
        <v>0.294</v>
      </c>
      <c r="AE448" s="0" t="n">
        <v>4.826</v>
      </c>
      <c r="AF448" s="0" t="n">
        <v>0.06</v>
      </c>
      <c r="AG448" s="0" t="n">
        <v>0.039</v>
      </c>
      <c r="AH448" s="0" t="n">
        <v>4.9</v>
      </c>
      <c r="AJ448" s="0" t="n">
        <v>400</v>
      </c>
      <c r="AP448" s="0" t="n">
        <v>0</v>
      </c>
      <c r="AY448" s="0" t="n">
        <v>0</v>
      </c>
      <c r="BF448" s="0" t="n">
        <f aca="false">IF(E448&lt;11,-3.6797*E448^2+48.115*E448-53.83,280.92*EXP(-0.2027*E448))</f>
        <v>94.476383</v>
      </c>
      <c r="BG448" s="1" t="n">
        <f aca="false">32.208*LN(F448)+21.438</f>
        <v>103.801177244529</v>
      </c>
      <c r="BH448" s="1" t="n">
        <f aca="false">IF(G448&lt;=2, -10*G448+100, 88.958*EXP(-0.0755*G448))</f>
        <v>71.4654665875093</v>
      </c>
      <c r="BI448" s="1" t="n">
        <f aca="false">IF(I448&lt;=100, 0.0053*(I448)^2-1.0332*I448+100.76, 122.82*EXP(-0.0092*I448))</f>
        <v>99.7321</v>
      </c>
      <c r="BJ448" s="0" t="n">
        <f aca="false">IF(P448&lt;=1000, -6.942*LN(P448)+107.59, -36.304*LN(P448)+310.72)</f>
        <v>9.61282186573601</v>
      </c>
      <c r="BK448" s="0" t="n">
        <f aca="false">BF448^0.04*BG448^0.22*BH448^0.51*BI448^0.06*BJ448^0.17</f>
        <v>56.9090401500705</v>
      </c>
      <c r="BL448" s="0" t="str">
        <f aca="false">IF(BK448&gt;=90, "Very Good", IF(BK448&gt;=80, "Good", IF(BK448&gt;=70, "Slightly Good", IF(BK448&gt;=60, "Average", IF(BK448&gt;=50, "Slightly Poor", IF(BK448&gt;=40, "Poor", "Very Poor"))))))</f>
        <v>Slightly Poor</v>
      </c>
      <c r="BM448" s="2" t="n">
        <f aca="false">IF(P448&lt;=1000, -6.942*LN(P448)+107.59, IF(AND(P448&gt;1000, P448&lt;=5213),-36.304*LN(P448)+310.72, IF(P448&gt;5213, 10)))</f>
        <v>9.61282186573601</v>
      </c>
      <c r="BN448" s="2" t="n">
        <f aca="false">BF448^0.04*BG448^0.22*BH448^0.51*BI448^0.06*BM448^0.17</f>
        <v>56.9090401500705</v>
      </c>
      <c r="BO448" s="3" t="str">
        <f aca="false">IF(BN448&gt;=90, "Very Good", IF(BN448&gt;=80, "Good", IF(BN448&gt;=70, "Slightly Good", IF(BN448&gt;=60, "Average", IF(BN448&gt;=50, "Slightly Poor", IF(BN448&gt;=40, "Poor", "Very Poor"))))))</f>
        <v>Slightly Poor</v>
      </c>
      <c r="BP448" s="2" t="n">
        <f aca="false">IF(AJ448&lt;=1000, -6.942*LN(AJ448)+107.59, IF(AND(AJ448&gt;1000, AJ448&lt;=5213),-36.304*LN(AJ448)+310.72, IF(AJ448&gt;5213, 10)))</f>
        <v>65.9972531139764</v>
      </c>
      <c r="BQ448" s="2" t="n">
        <f aca="false">BF448^0.04*BG448^0.22*BH448^0.51*BI448^0.06*BP448^0.17</f>
        <v>78.9616118118652</v>
      </c>
      <c r="BR448" s="0" t="str">
        <f aca="false">IF(BQ448&gt;=90, "Very Good", IF(BQ448&gt;=80, "Good", IF(BQ448&gt;=70, "Slightly Good", IF(BQ448&gt;=60, "Average", IF(BQ448&gt;=50, "Slightly Poor", IF(BQ448&gt;=40, "Poor", "Very Poor"))))))</f>
        <v>Slightly Good</v>
      </c>
      <c r="BT448" s="2" t="n">
        <f aca="false">9.81*LN(AH448)+30.6</f>
        <v>46.1903973621937</v>
      </c>
      <c r="BU448" s="0" t="str">
        <f aca="false">IF(BT448&lt;30, "Clean water", IF(AND(BT448&gt;=30, BT448&lt;40), "Hypolimia", IF(AND(BT448&gt;=40,BT448&lt;50), "Mesotrophic", IF(AND(BT448&gt;=50, BT448&lt;70), "Eutrophic", IF(BT448&gt;70,"Hypertrophic")))))</f>
        <v>Mesotrophic</v>
      </c>
      <c r="CM448" s="0" t="n">
        <f aca="false">IF(G448&gt;H448,1,0)</f>
        <v>0</v>
      </c>
      <c r="CO448" s="17" t="n">
        <f aca="false">14.652-0.41022*M448+0.007991*M448*M448-0.000077774*M448*M448*M448</f>
        <v>12.493895563654</v>
      </c>
      <c r="CP448" s="1" t="n">
        <f aca="false">F448/CO448*100</f>
        <v>103.250422850719</v>
      </c>
    </row>
    <row r="449" customFormat="false" ht="12.5" hidden="false" customHeight="false" outlineLevel="0" collapsed="false">
      <c r="A449" s="0" t="n">
        <v>448</v>
      </c>
      <c r="B449" s="15" t="s">
        <v>77</v>
      </c>
      <c r="C449" s="16" t="s">
        <v>78</v>
      </c>
      <c r="D449" s="0" t="s">
        <v>155</v>
      </c>
      <c r="E449" s="0" t="n">
        <v>8.3</v>
      </c>
      <c r="F449" s="0" t="n">
        <v>13.7</v>
      </c>
      <c r="G449" s="0" t="n">
        <v>2.1</v>
      </c>
      <c r="H449" s="0" t="n">
        <v>4.6</v>
      </c>
      <c r="I449" s="0" t="n">
        <v>7.2</v>
      </c>
      <c r="J449" s="0" t="n">
        <v>2.908</v>
      </c>
      <c r="K449" s="0" t="n">
        <v>0.03</v>
      </c>
      <c r="L449" s="0" t="n">
        <v>2.7</v>
      </c>
      <c r="M449" s="0" t="n">
        <v>8.2</v>
      </c>
      <c r="N449" s="0" t="n">
        <v>0</v>
      </c>
      <c r="O449" s="0" t="n">
        <v>224</v>
      </c>
      <c r="P449" s="0" t="n">
        <v>210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V449" s="0" t="n">
        <v>0</v>
      </c>
      <c r="AC449" s="0" t="n">
        <v>2.684</v>
      </c>
      <c r="AD449" s="0" t="n">
        <v>0.177</v>
      </c>
      <c r="AE449" s="0" t="n">
        <v>2.14</v>
      </c>
      <c r="AF449" s="0" t="n">
        <v>0.011</v>
      </c>
      <c r="AG449" s="0" t="n">
        <v>0.002</v>
      </c>
      <c r="AH449" s="0" t="n">
        <v>13.5</v>
      </c>
      <c r="AJ449" s="0" t="n">
        <v>12</v>
      </c>
      <c r="AP449" s="0" t="n">
        <v>0</v>
      </c>
      <c r="AY449" s="0" t="n">
        <v>0</v>
      </c>
      <c r="BD449" s="0" t="n">
        <v>93.096</v>
      </c>
      <c r="BF449" s="0" t="n">
        <f aca="false">IF(E449&lt;11,-3.6797*E449^2+48.115*E449-53.83,280.92*EXP(-0.2027*E449))</f>
        <v>92.029967</v>
      </c>
      <c r="BG449" s="1" t="n">
        <f aca="false">32.208*LN(F449)+21.438</f>
        <v>105.73908498392</v>
      </c>
      <c r="BH449" s="1" t="n">
        <f aca="false">IF(G449&lt;=2, -10*G449+100, 88.958*EXP(-0.0755*G449))</f>
        <v>75.9150041678102</v>
      </c>
      <c r="BI449" s="1" t="n">
        <f aca="false">IF(I449&lt;=100, 0.0053*(I449)^2-1.0332*I449+100.76, 122.82*EXP(-0.0092*I449))</f>
        <v>93.595712</v>
      </c>
      <c r="BJ449" s="0" t="n">
        <f aca="false">IF(P449&lt;=1000, -6.942*LN(P449)+107.59, -36.304*LN(P449)+310.72)</f>
        <v>70.4703795217593</v>
      </c>
      <c r="BK449" s="0" t="n">
        <f aca="false">BF449^0.04*BG449^0.22*BH449^0.51*BI449^0.06*BJ449^0.17</f>
        <v>82.2796732616302</v>
      </c>
      <c r="BL449" s="0" t="str">
        <f aca="false">IF(BK449&gt;=90, "Very Good", IF(BK449&gt;=80, "Good", IF(BK449&gt;=70, "Slightly Good", IF(BK449&gt;=60, "Average", IF(BK449&gt;=50, "Slightly Poor", IF(BK449&gt;=40, "Poor", "Very Poor"))))))</f>
        <v>Good</v>
      </c>
      <c r="BM449" s="2" t="n">
        <f aca="false">IF(P449&lt;=1000, -6.942*LN(P449)+107.59, IF(AND(P449&gt;1000, P449&lt;=5213),-36.304*LN(P449)+310.72, IF(P449&gt;5213, 10)))</f>
        <v>70.4703795217593</v>
      </c>
      <c r="BN449" s="2" t="n">
        <f aca="false">BF449^0.04*BG449^0.22*BH449^0.51*BI449^0.06*BM449^0.17</f>
        <v>82.2796732616302</v>
      </c>
      <c r="BO449" s="3" t="str">
        <f aca="false">IF(BN449&gt;=90, "Very Good", IF(BN449&gt;=80, "Good", IF(BN449&gt;=70, "Slightly Good", IF(BN449&gt;=60, "Average", IF(BN449&gt;=50, "Slightly Poor", IF(BN449&gt;=40, "Poor", "Very Poor"))))))</f>
        <v>Good</v>
      </c>
      <c r="BP449" s="2" t="n">
        <f aca="false">IF(AJ449&lt;=1000, -6.942*LN(AJ449)+107.59, IF(AND(AJ449&gt;1000, AJ449&lt;=5213),-36.304*LN(AJ449)+310.72, IF(AJ449&gt;5213, 10)))</f>
        <v>90.3397780371717</v>
      </c>
      <c r="BQ449" s="2" t="n">
        <f aca="false">BF449^0.04*BG449^0.22*BH449^0.51*BI449^0.06*BP449^0.17</f>
        <v>85.8283706231545</v>
      </c>
      <c r="BR449" s="0" t="str">
        <f aca="false">IF(BQ449&gt;=90, "Very Good", IF(BQ449&gt;=80, "Good", IF(BQ449&gt;=70, "Slightly Good", IF(BQ449&gt;=60, "Average", IF(BQ449&gt;=50, "Slightly Poor", IF(BQ449&gt;=40, "Poor", "Very Poor"))))))</f>
        <v>Good</v>
      </c>
      <c r="BT449" s="2" t="n">
        <f aca="false">9.81*LN(AH449)+30.6</f>
        <v>56.1323858142094</v>
      </c>
      <c r="BU449" s="0" t="str">
        <f aca="false">IF(BT449&lt;30, "Clean water", IF(AND(BT449&gt;=30, BT449&lt;40), "Hypolimia", IF(AND(BT449&gt;=40,BT449&lt;50), "Mesotrophic", IF(AND(BT449&gt;=50, BT449&lt;70), "Eutrophic", IF(BT449&gt;70,"Hypertrophic")))))</f>
        <v>Eutrophic</v>
      </c>
      <c r="CM449" s="0" t="n">
        <f aca="false">IF(G449&gt;H449,1,0)</f>
        <v>0</v>
      </c>
      <c r="CO449" s="17" t="n">
        <f aca="false">14.652-0.41022*M449+0.007991*M449*M449-0.000077774*M449*M449*M449</f>
        <v>11.782628745168</v>
      </c>
      <c r="CP449" s="1" t="n">
        <f aca="false">F449/CO449*100</f>
        <v>116.272864878462</v>
      </c>
    </row>
    <row r="450" customFormat="false" ht="12.5" hidden="false" customHeight="false" outlineLevel="0" collapsed="false">
      <c r="A450" s="0" t="n">
        <v>449</v>
      </c>
      <c r="B450" s="15" t="s">
        <v>79</v>
      </c>
      <c r="C450" s="16" t="s">
        <v>80</v>
      </c>
      <c r="D450" s="0" t="s">
        <v>155</v>
      </c>
      <c r="E450" s="0" t="n">
        <v>7.6</v>
      </c>
      <c r="F450" s="0" t="n">
        <v>12.7</v>
      </c>
      <c r="G450" s="0" t="n">
        <v>3.7</v>
      </c>
      <c r="H450" s="0" t="n">
        <v>6.3</v>
      </c>
      <c r="I450" s="0" t="n">
        <v>9.4</v>
      </c>
      <c r="J450" s="0" t="n">
        <v>6.189</v>
      </c>
      <c r="K450" s="0" t="n">
        <v>0.07</v>
      </c>
      <c r="L450" s="0" t="n">
        <v>4</v>
      </c>
      <c r="M450" s="0" t="n">
        <v>9.1</v>
      </c>
      <c r="N450" s="0" t="n">
        <v>0</v>
      </c>
      <c r="O450" s="0" t="n">
        <v>322</v>
      </c>
      <c r="P450" s="0" t="n">
        <v>270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V450" s="0" t="n">
        <v>0</v>
      </c>
      <c r="AC450" s="0" t="n">
        <v>5.81</v>
      </c>
      <c r="AD450" s="0" t="n">
        <v>1.003</v>
      </c>
      <c r="AE450" s="0" t="n">
        <v>3.973</v>
      </c>
      <c r="AF450" s="0" t="n">
        <v>0.02</v>
      </c>
      <c r="AG450" s="0" t="n">
        <v>0.003</v>
      </c>
      <c r="AH450" s="0" t="n">
        <v>45.6</v>
      </c>
      <c r="AI450" s="0" t="n">
        <v>0</v>
      </c>
      <c r="AJ450" s="0" t="n">
        <v>51</v>
      </c>
      <c r="AP450" s="0" t="n">
        <v>0</v>
      </c>
      <c r="AQ450" s="0" t="n">
        <v>0</v>
      </c>
      <c r="AR450" s="0" t="n">
        <v>0</v>
      </c>
      <c r="AS450" s="0" t="n">
        <v>0</v>
      </c>
      <c r="AU450" s="0" t="n">
        <v>0</v>
      </c>
      <c r="AV450" s="0" t="n">
        <v>0</v>
      </c>
      <c r="AY450" s="0" t="n">
        <v>0</v>
      </c>
      <c r="AZ450" s="0" t="n">
        <v>0</v>
      </c>
      <c r="BB450" s="0" t="n">
        <v>0</v>
      </c>
      <c r="BD450" s="0" t="n">
        <v>91.813</v>
      </c>
      <c r="BE450" s="0" t="n">
        <v>0</v>
      </c>
      <c r="BF450" s="0" t="n">
        <f aca="false">IF(E450&lt;11,-3.6797*E450^2+48.115*E450-53.83,280.92*EXP(-0.2027*E450))</f>
        <v>99.304528</v>
      </c>
      <c r="BG450" s="1" t="n">
        <f aca="false">32.208*LN(F450)+21.438</f>
        <v>103.297917005506</v>
      </c>
      <c r="BH450" s="1" t="n">
        <f aca="false">IF(G450&lt;=2, -10*G450+100, 88.958*EXP(-0.0755*G450))</f>
        <v>67.2767257350167</v>
      </c>
      <c r="BI450" s="1" t="n">
        <f aca="false">IF(I450&lt;=100, 0.0053*(I450)^2-1.0332*I450+100.76, 122.82*EXP(-0.0092*I450))</f>
        <v>91.516228</v>
      </c>
      <c r="BJ450" s="0" t="n">
        <f aca="false">IF(P450&lt;=1000, -6.942*LN(P450)+107.59, -36.304*LN(P450)+310.72)</f>
        <v>68.7257547606333</v>
      </c>
      <c r="BK450" s="0" t="n">
        <f aca="false">BF450^0.04*BG450^0.22*BH450^0.51*BI450^0.06*BJ450^0.17</f>
        <v>76.7697599802885</v>
      </c>
      <c r="BL450" s="0" t="str">
        <f aca="false">IF(BK450&gt;=90, "Very Good", IF(BK450&gt;=80, "Good", IF(BK450&gt;=70, "Slightly Good", IF(BK450&gt;=60, "Average", IF(BK450&gt;=50, "Slightly Poor", IF(BK450&gt;=40, "Poor", "Very Poor"))))))</f>
        <v>Slightly Good</v>
      </c>
      <c r="BM450" s="2" t="n">
        <f aca="false">IF(P450&lt;=1000, -6.942*LN(P450)+107.59, IF(AND(P450&gt;1000, P450&lt;=5213),-36.304*LN(P450)+310.72, IF(P450&gt;5213, 10)))</f>
        <v>68.7257547606333</v>
      </c>
      <c r="BN450" s="2" t="n">
        <f aca="false">BF450^0.04*BG450^0.22*BH450^0.51*BI450^0.06*BM450^0.17</f>
        <v>76.7697599802885</v>
      </c>
      <c r="BO450" s="3" t="str">
        <f aca="false">IF(BN450&gt;=90, "Very Good", IF(BN450&gt;=80, "Good", IF(BN450&gt;=70, "Slightly Good", IF(BN450&gt;=60, "Average", IF(BN450&gt;=50, "Slightly Poor", IF(BN450&gt;=40, "Poor", "Very Poor"))))))</f>
        <v>Slightly Good</v>
      </c>
      <c r="BP450" s="2" t="n">
        <f aca="false">IF(AJ450&lt;=1000, -6.942*LN(AJ450)+107.59, IF(AND(AJ450&gt;1000, AJ450&lt;=5213),-36.304*LN(AJ450)+310.72, IF(AJ450&gt;5213, 10)))</f>
        <v>80.2952664576277</v>
      </c>
      <c r="BQ450" s="2" t="n">
        <f aca="false">BF450^0.04*BG450^0.22*BH450^0.51*BI450^0.06*BP450^0.17</f>
        <v>78.8273914464524</v>
      </c>
      <c r="BR450" s="0" t="str">
        <f aca="false">IF(BQ450&gt;=90, "Very Good", IF(BQ450&gt;=80, "Good", IF(BQ450&gt;=70, "Slightly Good", IF(BQ450&gt;=60, "Average", IF(BQ450&gt;=50, "Slightly Poor", IF(BQ450&gt;=40, "Poor", "Very Poor"))))))</f>
        <v>Slightly Good</v>
      </c>
      <c r="BT450" s="2" t="n">
        <f aca="false">9.81*LN(AH450)+30.6</f>
        <v>68.0732946990645</v>
      </c>
      <c r="BU450" s="0" t="str">
        <f aca="false">IF(BT450&lt;30, "Clean water", IF(AND(BT450&gt;=30, BT450&lt;40), "Hypolimia", IF(AND(BT450&gt;=40,BT450&lt;50), "Mesotrophic", IF(AND(BT450&gt;=50, BT450&lt;70), "Eutrophic", IF(BT450&gt;70,"Hypertrophic")))))</f>
        <v>Eutrophic</v>
      </c>
      <c r="CM450" s="0" t="n">
        <f aca="false">IF(G450&gt;H450,1,0)</f>
        <v>0</v>
      </c>
      <c r="CO450" s="17" t="n">
        <f aca="false">14.652-0.41022*M450+0.007991*M450*M450-0.000077774*M450*M450*M450</f>
        <v>11.522124479046</v>
      </c>
      <c r="CP450" s="1" t="n">
        <f aca="false">F450/CO450*100</f>
        <v>110.222728656474</v>
      </c>
    </row>
    <row r="451" customFormat="false" ht="12.5" hidden="false" customHeight="false" outlineLevel="0" collapsed="false">
      <c r="A451" s="0" t="n">
        <v>450</v>
      </c>
      <c r="B451" s="15" t="s">
        <v>81</v>
      </c>
      <c r="C451" s="16" t="s">
        <v>82</v>
      </c>
      <c r="D451" s="0" t="s">
        <v>155</v>
      </c>
      <c r="E451" s="0" t="n">
        <v>7.6</v>
      </c>
      <c r="F451" s="0" t="n">
        <v>13</v>
      </c>
      <c r="G451" s="0" t="n">
        <v>1.7</v>
      </c>
      <c r="H451" s="0" t="n">
        <v>3.5</v>
      </c>
      <c r="I451" s="0" t="n">
        <v>1.6</v>
      </c>
      <c r="J451" s="0" t="n">
        <v>5.508</v>
      </c>
      <c r="K451" s="0" t="n">
        <v>0.021</v>
      </c>
      <c r="L451" s="0" t="n">
        <v>2.6</v>
      </c>
      <c r="M451" s="0" t="n">
        <v>3.4</v>
      </c>
      <c r="N451" s="0" t="n">
        <v>0</v>
      </c>
      <c r="O451" s="0" t="n">
        <v>395</v>
      </c>
      <c r="P451" s="0" t="n">
        <v>1800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V451" s="0" t="n">
        <v>0</v>
      </c>
      <c r="AC451" s="0" t="n">
        <v>5.372</v>
      </c>
      <c r="AD451" s="0" t="n">
        <v>0.019</v>
      </c>
      <c r="AE451" s="0" t="n">
        <v>4.918</v>
      </c>
      <c r="AF451" s="0" t="n">
        <v>0.012</v>
      </c>
      <c r="AG451" s="0" t="n">
        <v>0</v>
      </c>
      <c r="AH451" s="0" t="n">
        <v>6.8</v>
      </c>
      <c r="AJ451" s="0" t="n">
        <v>600</v>
      </c>
      <c r="AP451" s="0" t="n">
        <v>0</v>
      </c>
      <c r="AY451" s="0" t="n">
        <v>0</v>
      </c>
      <c r="BF451" s="0" t="n">
        <f aca="false">IF(E451&lt;11,-3.6797*E451^2+48.115*E451-53.83,280.92*EXP(-0.2027*E451))</f>
        <v>99.304528</v>
      </c>
      <c r="BG451" s="1" t="n">
        <f aca="false">32.208*LN(F451)+21.438</f>
        <v>104.049888905121</v>
      </c>
      <c r="BH451" s="1" t="n">
        <f aca="false">IF(G451&lt;=2, -10*G451+100, 88.958*EXP(-0.0755*G451))</f>
        <v>83</v>
      </c>
      <c r="BI451" s="1" t="n">
        <f aca="false">IF(I451&lt;=100, 0.0053*(I451)^2-1.0332*I451+100.76, 122.82*EXP(-0.0092*I451))</f>
        <v>99.120448</v>
      </c>
      <c r="BJ451" s="0" t="n">
        <f aca="false">IF(P451&lt;=1000, -6.942*LN(P451)+107.59, -36.304*LN(P451)+310.72)</f>
        <v>38.601845269226</v>
      </c>
      <c r="BK451" s="0" t="n">
        <f aca="false">BF451^0.04*BG451^0.22*BH451^0.51*BI451^0.06*BJ451^0.17</f>
        <v>77.9641435202771</v>
      </c>
      <c r="BL451" s="0" t="str">
        <f aca="false">IF(BK451&gt;=90, "Very Good", IF(BK451&gt;=80, "Good", IF(BK451&gt;=70, "Slightly Good", IF(BK451&gt;=60, "Average", IF(BK451&gt;=50, "Slightly Poor", IF(BK451&gt;=40, "Poor", "Very Poor"))))))</f>
        <v>Slightly Good</v>
      </c>
      <c r="BM451" s="2" t="n">
        <f aca="false">IF(P451&lt;=1000, -6.942*LN(P451)+107.59, IF(AND(P451&gt;1000, P451&lt;=5213),-36.304*LN(P451)+310.72, IF(P451&gt;5213, 10)))</f>
        <v>38.601845269226</v>
      </c>
      <c r="BN451" s="2" t="n">
        <f aca="false">BF451^0.04*BG451^0.22*BH451^0.51*BI451^0.06*BM451^0.17</f>
        <v>77.9641435202771</v>
      </c>
      <c r="BO451" s="3" t="str">
        <f aca="false">IF(BN451&gt;=90, "Very Good", IF(BN451&gt;=80, "Good", IF(BN451&gt;=70, "Slightly Good", IF(BN451&gt;=60, "Average", IF(BN451&gt;=50, "Slightly Poor", IF(BN451&gt;=40, "Poor", "Very Poor"))))))</f>
        <v>Slightly Good</v>
      </c>
      <c r="BP451" s="2" t="n">
        <f aca="false">IF(AJ451&lt;=1000, -6.942*LN(AJ451)+107.59, IF(AND(AJ451&gt;1000, AJ451&lt;=5213),-36.304*LN(AJ451)+310.72, IF(AJ451&gt;5213, 10)))</f>
        <v>63.1825143334895</v>
      </c>
      <c r="BQ451" s="2" t="n">
        <f aca="false">BF451^0.04*BG451^0.22*BH451^0.51*BI451^0.06*BP451^0.17</f>
        <v>84.776018267949</v>
      </c>
      <c r="BR451" s="0" t="str">
        <f aca="false">IF(BQ451&gt;=90, "Very Good", IF(BQ451&gt;=80, "Good", IF(BQ451&gt;=70, "Slightly Good", IF(BQ451&gt;=60, "Average", IF(BQ451&gt;=50, "Slightly Poor", IF(BQ451&gt;=40, "Poor", "Very Poor"))))))</f>
        <v>Good</v>
      </c>
      <c r="BT451" s="2" t="n">
        <f aca="false">9.81*LN(AH451)+30.6</f>
        <v>49.405010825506</v>
      </c>
      <c r="BU451" s="0" t="str">
        <f aca="false">IF(BT451&lt;30, "Clean water", IF(AND(BT451&gt;=30, BT451&lt;40), "Hypolimia", IF(AND(BT451&gt;=40,BT451&lt;50), "Mesotrophic", IF(AND(BT451&gt;=50, BT451&lt;70), "Eutrophic", IF(BT451&gt;70,"Hypertrophic")))))</f>
        <v>Mesotrophic</v>
      </c>
      <c r="CM451" s="0" t="n">
        <f aca="false">IF(G451&gt;H451,1,0)</f>
        <v>0</v>
      </c>
      <c r="CO451" s="17" t="n">
        <f aca="false">14.652-0.41022*M451+0.007991*M451*M451-0.000077774*M451*M451*M451</f>
        <v>13.346571130704</v>
      </c>
      <c r="CP451" s="1" t="n">
        <f aca="false">F451/CO451*100</f>
        <v>97.4032946191947</v>
      </c>
    </row>
    <row r="452" customFormat="false" ht="12.5" hidden="false" customHeight="false" outlineLevel="0" collapsed="false">
      <c r="A452" s="0" t="n">
        <v>451</v>
      </c>
      <c r="B452" s="15" t="s">
        <v>83</v>
      </c>
      <c r="C452" s="16" t="s">
        <v>84</v>
      </c>
      <c r="D452" s="0" t="s">
        <v>155</v>
      </c>
      <c r="E452" s="0" t="n">
        <v>8.1</v>
      </c>
      <c r="F452" s="0" t="n">
        <v>12.8</v>
      </c>
      <c r="G452" s="0" t="n">
        <v>2.2</v>
      </c>
      <c r="H452" s="0" t="n">
        <v>5.4</v>
      </c>
      <c r="I452" s="0" t="n">
        <v>5.2</v>
      </c>
      <c r="J452" s="0" t="n">
        <v>3.869</v>
      </c>
      <c r="K452" s="0" t="n">
        <v>0.042</v>
      </c>
      <c r="L452" s="0" t="n">
        <v>2.7</v>
      </c>
      <c r="M452" s="0" t="n">
        <v>10.1</v>
      </c>
      <c r="N452" s="0" t="n">
        <v>0</v>
      </c>
      <c r="O452" s="0" t="n">
        <v>300</v>
      </c>
      <c r="P452" s="0" t="n">
        <v>9500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0</v>
      </c>
      <c r="AC452" s="0" t="n">
        <v>3.659</v>
      </c>
      <c r="AD452" s="0" t="n">
        <v>0.668</v>
      </c>
      <c r="AE452" s="0" t="n">
        <v>1.327</v>
      </c>
      <c r="AF452" s="0" t="n">
        <v>0.03</v>
      </c>
      <c r="AG452" s="0" t="n">
        <v>0.004</v>
      </c>
      <c r="AH452" s="0" t="n">
        <v>21.6</v>
      </c>
      <c r="AJ452" s="0" t="n">
        <v>52</v>
      </c>
      <c r="AP452" s="0" t="n">
        <v>0</v>
      </c>
      <c r="AY452" s="0" t="n">
        <v>0</v>
      </c>
      <c r="BF452" s="0" t="n">
        <f aca="false">IF(E452&lt;11,-3.6797*E452^2+48.115*E452-53.83,280.92*EXP(-0.2027*E452))</f>
        <v>94.476383</v>
      </c>
      <c r="BG452" s="1" t="n">
        <f aca="false">32.208*LN(F452)+21.438</f>
        <v>103.550530065171</v>
      </c>
      <c r="BH452" s="1" t="n">
        <f aca="false">IF(G452&lt;=2, -10*G452+100, 88.958*EXP(-0.0755*G452))</f>
        <v>75.3440041238757</v>
      </c>
      <c r="BI452" s="1" t="n">
        <f aca="false">IF(I452&lt;=100, 0.0053*(I452)^2-1.0332*I452+100.76, 122.82*EXP(-0.0092*I452))</f>
        <v>95.530672</v>
      </c>
      <c r="BJ452" s="0" t="n">
        <f aca="false">IF(P452&lt;=1000, -6.942*LN(P452)+107.59, -36.304*LN(P452)+310.72)</f>
        <v>-21.7900451047777</v>
      </c>
      <c r="BK452" s="0" t="e">
        <f aca="false">BF452^0.04*BG452^0.22*BH452^0.51*BI452^0.06*BJ452^0.17</f>
        <v>#NUM!</v>
      </c>
      <c r="BL452" s="0" t="e">
        <f aca="false">IF(BK452&gt;=90, "Very Good", IF(BK452&gt;=80, "Good", IF(BK452&gt;=70, "Slightly Good", IF(BK452&gt;=60, "Average", IF(BK452&gt;=50, "Slightly Poor", IF(BK452&gt;=40, "Poor", "Very Poor"))))))</f>
        <v>#NUM!</v>
      </c>
      <c r="BM452" s="2" t="n">
        <f aca="false">IF(P452&lt;=1000, -6.942*LN(P452)+107.59, IF(AND(P452&gt;1000, P452&lt;=5213),-36.304*LN(P452)+310.72, IF(P452&gt;5213, 10)))</f>
        <v>10</v>
      </c>
      <c r="BN452" s="2" t="n">
        <f aca="false">BF452^0.04*BG452^0.22*BH452^0.51*BI452^0.06*BM452^0.17</f>
        <v>58.6745608073754</v>
      </c>
      <c r="BO452" s="3" t="str">
        <f aca="false">IF(BN452&gt;=90, "Very Good", IF(BN452&gt;=80, "Good", IF(BN452&gt;=70, "Slightly Good", IF(BN452&gt;=60, "Average", IF(BN452&gt;=50, "Slightly Poor", IF(BN452&gt;=40, "Poor", "Very Poor"))))))</f>
        <v>Slightly Poor</v>
      </c>
      <c r="BP452" s="2" t="n">
        <f aca="false">IF(AJ452&lt;=1000, -6.942*LN(AJ452)+107.59, IF(AND(AJ452&gt;1000, AJ452&lt;=5213),-36.304*LN(AJ452)+310.72, IF(AJ452&gt;5213, 10)))</f>
        <v>80.1604661056077</v>
      </c>
      <c r="BQ452" s="2" t="n">
        <f aca="false">BF452^0.04*BG452^0.22*BH452^0.51*BI452^0.06*BP452^0.17</f>
        <v>83.5839877426791</v>
      </c>
      <c r="BR452" s="0" t="str">
        <f aca="false">IF(BQ452&gt;=90, "Very Good", IF(BQ452&gt;=80, "Good", IF(BQ452&gt;=70, "Slightly Good", IF(BQ452&gt;=60, "Average", IF(BQ452&gt;=50, "Slightly Poor", IF(BQ452&gt;=40, "Poor", "Very Poor"))))))</f>
        <v>Good</v>
      </c>
      <c r="BT452" s="2" t="n">
        <f aca="false">9.81*LN(AH452)+30.6</f>
        <v>60.7431214171101</v>
      </c>
      <c r="BU452" s="0" t="str">
        <f aca="false">IF(BT452&lt;30, "Clean water", IF(AND(BT452&gt;=30, BT452&lt;40), "Hypolimia", IF(AND(BT452&gt;=40,BT452&lt;50), "Mesotrophic", IF(AND(BT452&gt;=50, BT452&lt;70), "Eutrophic", IF(BT452&gt;70,"Hypertrophic")))))</f>
        <v>Eutrophic</v>
      </c>
      <c r="CM452" s="0" t="n">
        <f aca="false">IF(G452&gt;H452,1,0)</f>
        <v>0</v>
      </c>
      <c r="CO452" s="17" t="n">
        <f aca="false">14.652-0.41022*M452+0.007991*M452*M452-0.000077774*M452*M452*M452</f>
        <v>11.243809280026</v>
      </c>
      <c r="CP452" s="1" t="n">
        <f aca="false">F452/CO452*100</f>
        <v>113.8404225936</v>
      </c>
    </row>
    <row r="453" customFormat="false" ht="12.5" hidden="false" customHeight="false" outlineLevel="0" collapsed="false">
      <c r="A453" s="0" t="n">
        <v>452</v>
      </c>
      <c r="B453" s="15" t="s">
        <v>133</v>
      </c>
      <c r="C453" s="16" t="s">
        <v>134</v>
      </c>
      <c r="D453" s="0" t="s">
        <v>155</v>
      </c>
      <c r="E453" s="0" t="n">
        <v>8.8</v>
      </c>
      <c r="F453" s="0" t="n">
        <v>14.6</v>
      </c>
      <c r="G453" s="0" t="n">
        <v>5.7</v>
      </c>
      <c r="H453" s="0" t="n">
        <v>8.2</v>
      </c>
      <c r="I453" s="0" t="n">
        <v>18.3</v>
      </c>
      <c r="J453" s="0" t="n">
        <v>8.249</v>
      </c>
      <c r="K453" s="0" t="n">
        <v>0.196</v>
      </c>
      <c r="L453" s="0" t="n">
        <v>3.3</v>
      </c>
      <c r="M453" s="0" t="n">
        <v>12.1</v>
      </c>
      <c r="O453" s="0" t="n">
        <v>3533</v>
      </c>
      <c r="BD453" s="0" t="n">
        <v>0.081</v>
      </c>
      <c r="BF453" s="0" t="n">
        <f aca="false">IF(E453&lt;11,-3.6797*E453^2+48.115*E453-53.83,280.92*EXP(-0.2027*E453))</f>
        <v>84.626032</v>
      </c>
      <c r="BG453" s="1" t="n">
        <f aca="false">32.208*LN(F453)+21.438</f>
        <v>107.78834139683</v>
      </c>
      <c r="BH453" s="1" t="n">
        <f aca="false">IF(G453&lt;=2, -10*G453+100, 88.958*EXP(-0.0755*G453))</f>
        <v>57.8477377965807</v>
      </c>
      <c r="BI453" s="1" t="n">
        <f aca="false">IF(I453&lt;=100, 0.0053*(I453)^2-1.0332*I453+100.76, 122.82*EXP(-0.0092*I453))</f>
        <v>83.627357</v>
      </c>
      <c r="BJ453" s="0" t="e">
        <f aca="false">IF(P453&lt;=1000, -6.942*LN(P453)+107.59, -36.304*LN(P453)+310.72)</f>
        <v>#VALUE!</v>
      </c>
      <c r="BK453" s="0" t="e">
        <f aca="false">BF453^0.04*BG453^0.22*BH453^0.51*BI453^0.06*BJ453^0.17</f>
        <v>#VALUE!</v>
      </c>
      <c r="BL453" s="0" t="e">
        <f aca="false">IF(BK453&gt;=90, "Very Good", IF(BK453&gt;=80, "Good", IF(BK453&gt;=70, "Slightly Good", IF(BK453&gt;=60, "Average", IF(BK453&gt;=50, "Slightly Poor", IF(BK453&gt;=40, "Poor", "Very Poor"))))))</f>
        <v>#VALUE!</v>
      </c>
      <c r="BM453" s="2" t="e">
        <f aca="false">IF(P453&lt;=1000, -6.942*LN(P453)+107.59, IF(AND(P453&gt;1000, P453&lt;=5213),-36.304*LN(P453)+310.72, IF(P453&gt;5213, 10)))</f>
        <v>#VALUE!</v>
      </c>
      <c r="BN453" s="2" t="e">
        <f aca="false">BF453^0.04*BG453^0.22*BH453^0.51*BI453^0.06*BM453^0.17</f>
        <v>#VALUE!</v>
      </c>
      <c r="BO453" s="3" t="e">
        <f aca="false">IF(BN453&gt;=90, "Very Good", IF(BN453&gt;=80, "Good", IF(BN453&gt;=70, "Slightly Good", IF(BN453&gt;=60, "Average", IF(BN453&gt;=50, "Slightly Poor", IF(BN453&gt;=40, "Poor", "Very Poor"))))))</f>
        <v>#VALUE!</v>
      </c>
      <c r="BP453" s="2" t="e">
        <f aca="false">IF(AJ453&lt;=1000, -6.942*LN(AJ453)+107.59, IF(AND(AJ453&gt;1000, AJ453&lt;=5213),-36.304*LN(AJ453)+310.72, IF(AJ453&gt;5213, 10)))</f>
        <v>#VALUE!</v>
      </c>
      <c r="BQ453" s="2" t="e">
        <f aca="false">BF453^0.04*BG453^0.22*BH453^0.51*BI453^0.06*BP453^0.17</f>
        <v>#VALUE!</v>
      </c>
      <c r="BR453" s="0" t="e">
        <f aca="false">IF(BQ453&gt;=90, "Very Good", IF(BQ453&gt;=80, "Good", IF(BQ453&gt;=70, "Slightly Good", IF(BQ453&gt;=60, "Average", IF(BQ453&gt;=50, "Slightly Poor", IF(BQ453&gt;=40, "Poor", "Very Poor"))))))</f>
        <v>#VALUE!</v>
      </c>
      <c r="BT453" s="2" t="e">
        <f aca="false">9.81*LN(AH453)+30.6</f>
        <v>#VALUE!</v>
      </c>
      <c r="BU453" s="0" t="e">
        <f aca="false">IF(BT453&lt;30, "Clean water", IF(AND(BT453&gt;=30, BT453&lt;40), "Hypolimia", IF(AND(BT453&gt;=40,BT453&lt;50), "Mesotrophic", IF(AND(BT453&gt;=50, BT453&lt;70), "Eutrophic", IF(BT453&gt;70,"Hypertrophic")))))</f>
        <v>#VALUE!</v>
      </c>
      <c r="CM453" s="0" t="n">
        <f aca="false">IF(G453&gt;H453,1,0)</f>
        <v>0</v>
      </c>
      <c r="CO453" s="17" t="n">
        <f aca="false">14.652-0.41022*M453+0.007991*M453*M453-0.000077774*M453*M453*M453</f>
        <v>10.720518924786</v>
      </c>
      <c r="CP453" s="1" t="n">
        <f aca="false">F453/CO453*100</f>
        <v>136.187437403283</v>
      </c>
    </row>
    <row r="454" customFormat="false" ht="12.5" hidden="false" customHeight="false" outlineLevel="0" collapsed="false">
      <c r="A454" s="0" t="n">
        <v>453</v>
      </c>
      <c r="B454" s="15" t="s">
        <v>85</v>
      </c>
      <c r="C454" s="16" t="s">
        <v>86</v>
      </c>
      <c r="D454" s="0" t="s">
        <v>155</v>
      </c>
      <c r="E454" s="0" t="n">
        <v>7.6</v>
      </c>
      <c r="F454" s="0" t="n">
        <v>10.6</v>
      </c>
      <c r="G454" s="0" t="n">
        <v>5.7</v>
      </c>
      <c r="H454" s="0" t="n">
        <v>6.9</v>
      </c>
      <c r="I454" s="0" t="n">
        <v>4.9</v>
      </c>
      <c r="J454" s="0" t="n">
        <v>10.25</v>
      </c>
      <c r="K454" s="0" t="n">
        <v>0.159</v>
      </c>
      <c r="L454" s="0" t="n">
        <v>4.9</v>
      </c>
      <c r="M454" s="0" t="n">
        <v>6</v>
      </c>
      <c r="N454" s="0" t="n">
        <v>0</v>
      </c>
      <c r="O454" s="0" t="n">
        <v>604</v>
      </c>
      <c r="P454" s="0" t="n">
        <v>300000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0</v>
      </c>
      <c r="V454" s="0" t="n">
        <v>0</v>
      </c>
      <c r="AC454" s="0" t="n">
        <v>9.81</v>
      </c>
      <c r="AD454" s="0" t="n">
        <v>3.014</v>
      </c>
      <c r="AE454" s="0" t="n">
        <v>6.325</v>
      </c>
      <c r="AF454" s="0" t="n">
        <v>0.092</v>
      </c>
      <c r="AG454" s="0" t="n">
        <v>0.053</v>
      </c>
      <c r="AH454" s="0" t="n">
        <v>17.3</v>
      </c>
      <c r="AJ454" s="0" t="n">
        <v>8000</v>
      </c>
      <c r="AP454" s="0" t="n">
        <v>0</v>
      </c>
      <c r="AY454" s="0" t="n">
        <v>0</v>
      </c>
      <c r="BF454" s="0" t="n">
        <f aca="false">IF(E454&lt;11,-3.6797*E454^2+48.115*E454-53.83,280.92*EXP(-0.2027*E454))</f>
        <v>99.304528</v>
      </c>
      <c r="BG454" s="1" t="n">
        <f aca="false">32.208*LN(F454)+21.438</f>
        <v>97.4763856680092</v>
      </c>
      <c r="BH454" s="1" t="n">
        <f aca="false">IF(G454&lt;=2, -10*G454+100, 88.958*EXP(-0.0755*G454))</f>
        <v>57.8477377965807</v>
      </c>
      <c r="BI454" s="1" t="n">
        <f aca="false">IF(I454&lt;=100, 0.0053*(I454)^2-1.0332*I454+100.76, 122.82*EXP(-0.0092*I454))</f>
        <v>95.824573</v>
      </c>
      <c r="BJ454" s="0" t="n">
        <f aca="false">IF(P454&lt;=1000, -6.942*LN(P454)+107.59, -36.304*LN(P454)+310.72)</f>
        <v>-147.129266608086</v>
      </c>
      <c r="BK454" s="0" t="e">
        <f aca="false">BF454^0.04*BG454^0.22*BH454^0.51*BI454^0.06*BJ454^0.17</f>
        <v>#NUM!</v>
      </c>
      <c r="BL454" s="0" t="e">
        <f aca="false">IF(BK454&gt;=90, "Very Good", IF(BK454&gt;=80, "Good", IF(BK454&gt;=70, "Slightly Good", IF(BK454&gt;=60, "Average", IF(BK454&gt;=50, "Slightly Poor", IF(BK454&gt;=40, "Poor", "Very Poor"))))))</f>
        <v>#NUM!</v>
      </c>
      <c r="BM454" s="2" t="n">
        <f aca="false">IF(P454&lt;=1000, -6.942*LN(P454)+107.59, IF(AND(P454&gt;1000, P454&lt;=5213),-36.304*LN(P454)+310.72, IF(P454&gt;5213, 10)))</f>
        <v>10</v>
      </c>
      <c r="BN454" s="2" t="n">
        <f aca="false">BF454^0.04*BG454^0.22*BH454^0.51*BI454^0.06*BM454^0.17</f>
        <v>50.7097303639602</v>
      </c>
      <c r="BO454" s="3" t="str">
        <f aca="false">IF(BN454&gt;=90, "Very Good", IF(BN454&gt;=80, "Good", IF(BN454&gt;=70, "Slightly Good", IF(BN454&gt;=60, "Average", IF(BN454&gt;=50, "Slightly Poor", IF(BN454&gt;=40, "Poor", "Very Poor"))))))</f>
        <v>Slightly Poor</v>
      </c>
      <c r="BP454" s="2" t="n">
        <f aca="false">IF(AJ454&lt;=1000, -6.942*LN(AJ454)+107.59, IF(AND(AJ454&gt;1000, AJ454&lt;=5213),-36.304*LN(AJ454)+310.72, IF(AJ454&gt;5213, 10)))</f>
        <v>10</v>
      </c>
      <c r="BQ454" s="2" t="n">
        <f aca="false">BF454^0.04*BG454^0.22*BH454^0.51*BI454^0.06*BP454^0.17</f>
        <v>50.7097303639602</v>
      </c>
      <c r="BR454" s="0" t="str">
        <f aca="false">IF(BQ454&gt;=90, "Very Good", IF(BQ454&gt;=80, "Good", IF(BQ454&gt;=70, "Slightly Good", IF(BQ454&gt;=60, "Average", IF(BQ454&gt;=50, "Slightly Poor", IF(BQ454&gt;=40, "Poor", "Very Poor"))))))</f>
        <v>Slightly Poor</v>
      </c>
      <c r="BT454" s="2" t="n">
        <f aca="false">9.81*LN(AH454)+30.6</f>
        <v>58.5654307797516</v>
      </c>
      <c r="BU454" s="0" t="str">
        <f aca="false">IF(BT454&lt;30, "Clean water", IF(AND(BT454&gt;=30, BT454&lt;40), "Hypolimia", IF(AND(BT454&gt;=40,BT454&lt;50), "Mesotrophic", IF(AND(BT454&gt;=50, BT454&lt;70), "Eutrophic", IF(BT454&gt;70,"Hypertrophic")))))</f>
        <v>Eutrophic</v>
      </c>
      <c r="CM454" s="0" t="n">
        <f aca="false">IF(G454&gt;H454,1,0)</f>
        <v>0</v>
      </c>
      <c r="CO454" s="17" t="n">
        <f aca="false">14.652-0.41022*M454+0.007991*M454*M454-0.000077774*M454*M454*M454</f>
        <v>12.461556816</v>
      </c>
      <c r="CP454" s="1" t="n">
        <f aca="false">F454/CO454*100</f>
        <v>85.0616031087717</v>
      </c>
    </row>
    <row r="455" customFormat="false" ht="12.5" hidden="false" customHeight="false" outlineLevel="0" collapsed="false">
      <c r="A455" s="0" t="n">
        <v>454</v>
      </c>
      <c r="B455" s="15" t="s">
        <v>135</v>
      </c>
      <c r="C455" s="16" t="s">
        <v>136</v>
      </c>
      <c r="D455" s="0" t="s">
        <v>155</v>
      </c>
      <c r="E455" s="0" t="n">
        <v>8</v>
      </c>
      <c r="F455" s="0" t="n">
        <v>9.1</v>
      </c>
      <c r="G455" s="0" t="n">
        <v>4.2</v>
      </c>
      <c r="H455" s="0" t="n">
        <v>10.5</v>
      </c>
      <c r="I455" s="0" t="n">
        <v>7.3</v>
      </c>
      <c r="J455" s="0" t="n">
        <v>9.771</v>
      </c>
      <c r="K455" s="0" t="n">
        <v>0.126</v>
      </c>
      <c r="L455" s="0" t="n">
        <v>8</v>
      </c>
      <c r="M455" s="0" t="n">
        <v>10.4</v>
      </c>
      <c r="O455" s="0" t="n">
        <v>524</v>
      </c>
      <c r="BD455" s="0" t="n">
        <v>0.509</v>
      </c>
      <c r="BF455" s="0" t="n">
        <f aca="false">IF(E455&lt;11,-3.6797*E455^2+48.115*E455-53.83,280.92*EXP(-0.2027*E455))</f>
        <v>95.5892</v>
      </c>
      <c r="BG455" s="1" t="n">
        <f aca="false">32.208*LN(F455)+21.438</f>
        <v>92.5621023107425</v>
      </c>
      <c r="BH455" s="1" t="n">
        <f aca="false">IF(G455&lt;=2, -10*G455+100, 88.958*EXP(-0.0755*G455))</f>
        <v>64.7843685536842</v>
      </c>
      <c r="BI455" s="1" t="n">
        <f aca="false">IF(I455&lt;=100, 0.0053*(I455)^2-1.0332*I455+100.76, 122.82*EXP(-0.0092*I455))</f>
        <v>93.500077</v>
      </c>
      <c r="BJ455" s="0" t="e">
        <f aca="false">IF(P455&lt;=1000, -6.942*LN(P455)+107.59, -36.304*LN(P455)+310.72)</f>
        <v>#VALUE!</v>
      </c>
      <c r="BK455" s="0" t="e">
        <f aca="false">BF455^0.04*BG455^0.22*BH455^0.51*BI455^0.06*BJ455^0.17</f>
        <v>#VALUE!</v>
      </c>
      <c r="BL455" s="0" t="e">
        <f aca="false">IF(BK455&gt;=90, "Very Good", IF(BK455&gt;=80, "Good", IF(BK455&gt;=70, "Slightly Good", IF(BK455&gt;=60, "Average", IF(BK455&gt;=50, "Slightly Poor", IF(BK455&gt;=40, "Poor", "Very Poor"))))))</f>
        <v>#VALUE!</v>
      </c>
      <c r="BM455" s="2" t="e">
        <f aca="false">IF(P455&lt;=1000, -6.942*LN(P455)+107.59, IF(AND(P455&gt;1000, P455&lt;=5213),-36.304*LN(P455)+310.72, IF(P455&gt;5213, 10)))</f>
        <v>#VALUE!</v>
      </c>
      <c r="BN455" s="2" t="e">
        <f aca="false">BF455^0.04*BG455^0.22*BH455^0.51*BI455^0.06*BM455^0.17</f>
        <v>#VALUE!</v>
      </c>
      <c r="BO455" s="3" t="e">
        <f aca="false">IF(BN455&gt;=90, "Very Good", IF(BN455&gt;=80, "Good", IF(BN455&gt;=70, "Slightly Good", IF(BN455&gt;=60, "Average", IF(BN455&gt;=50, "Slightly Poor", IF(BN455&gt;=40, "Poor", "Very Poor"))))))</f>
        <v>#VALUE!</v>
      </c>
      <c r="BP455" s="2" t="e">
        <f aca="false">IF(AJ455&lt;=1000, -6.942*LN(AJ455)+107.59, IF(AND(AJ455&gt;1000, AJ455&lt;=5213),-36.304*LN(AJ455)+310.72, IF(AJ455&gt;5213, 10)))</f>
        <v>#VALUE!</v>
      </c>
      <c r="BQ455" s="2" t="e">
        <f aca="false">BF455^0.04*BG455^0.22*BH455^0.51*BI455^0.06*BP455^0.17</f>
        <v>#VALUE!</v>
      </c>
      <c r="BR455" s="0" t="e">
        <f aca="false">IF(BQ455&gt;=90, "Very Good", IF(BQ455&gt;=80, "Good", IF(BQ455&gt;=70, "Slightly Good", IF(BQ455&gt;=60, "Average", IF(BQ455&gt;=50, "Slightly Poor", IF(BQ455&gt;=40, "Poor", "Very Poor"))))))</f>
        <v>#VALUE!</v>
      </c>
      <c r="BT455" s="2" t="e">
        <f aca="false">9.81*LN(AH455)+30.6</f>
        <v>#VALUE!</v>
      </c>
      <c r="BU455" s="0" t="e">
        <f aca="false">IF(BT455&lt;30, "Clean water", IF(AND(BT455&gt;=30, BT455&lt;40), "Hypolimia", IF(AND(BT455&gt;=40,BT455&lt;50), "Mesotrophic", IF(AND(BT455&gt;=50, BT455&lt;70), "Eutrophic", IF(BT455&gt;70,"Hypertrophic")))))</f>
        <v>#VALUE!</v>
      </c>
      <c r="CM455" s="0" t="n">
        <f aca="false">IF(G455&gt;H455,1,0)</f>
        <v>0</v>
      </c>
      <c r="CO455" s="17" t="n">
        <f aca="false">14.652-0.41022*M455+0.007991*M455*M455-0.000077774*M455*M455*M455</f>
        <v>11.162533387264</v>
      </c>
      <c r="CP455" s="1" t="n">
        <f aca="false">F455/CO455*100</f>
        <v>81.5227124909005</v>
      </c>
    </row>
    <row r="456" customFormat="false" ht="12.5" hidden="false" customHeight="false" outlineLevel="0" collapsed="false">
      <c r="A456" s="0" t="n">
        <v>455</v>
      </c>
      <c r="B456" s="15" t="s">
        <v>87</v>
      </c>
      <c r="C456" s="16" t="s">
        <v>88</v>
      </c>
      <c r="D456" s="0" t="s">
        <v>155</v>
      </c>
      <c r="E456" s="0" t="n">
        <v>7.8</v>
      </c>
      <c r="F456" s="0" t="n">
        <v>12</v>
      </c>
      <c r="G456" s="0" t="n">
        <v>2.8</v>
      </c>
      <c r="H456" s="0" t="n">
        <v>6.2</v>
      </c>
      <c r="I456" s="0" t="n">
        <v>4.4</v>
      </c>
      <c r="J456" s="0" t="n">
        <v>6.106</v>
      </c>
      <c r="K456" s="0" t="n">
        <v>0.057</v>
      </c>
      <c r="L456" s="0" t="n">
        <v>3.2</v>
      </c>
      <c r="M456" s="0" t="n">
        <v>9.5</v>
      </c>
      <c r="N456" s="0" t="n">
        <v>0</v>
      </c>
      <c r="O456" s="0" t="n">
        <v>341</v>
      </c>
      <c r="P456" s="0" t="n">
        <v>36000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V456" s="0" t="n">
        <v>0</v>
      </c>
      <c r="AC456" s="0" t="n">
        <v>5.531</v>
      </c>
      <c r="AD456" s="0" t="n">
        <v>1.326</v>
      </c>
      <c r="AE456" s="0" t="n">
        <v>1.817</v>
      </c>
      <c r="AF456" s="0" t="n">
        <v>0.036</v>
      </c>
      <c r="AG456" s="0" t="n">
        <v>0.008</v>
      </c>
      <c r="AH456" s="0" t="n">
        <v>24.4</v>
      </c>
      <c r="AJ456" s="0" t="n">
        <v>290</v>
      </c>
      <c r="AP456" s="0" t="n">
        <v>0</v>
      </c>
      <c r="AY456" s="0" t="n">
        <v>0</v>
      </c>
      <c r="BF456" s="0" t="n">
        <f aca="false">IF(E456&lt;11,-3.6797*E456^2+48.115*E456-53.83,280.92*EXP(-0.2027*E456))</f>
        <v>97.5940520000001</v>
      </c>
      <c r="BG456" s="1" t="n">
        <f aca="false">32.208*LN(F456)+21.438</f>
        <v>101.471873376372</v>
      </c>
      <c r="BH456" s="1" t="n">
        <f aca="false">IF(G456&lt;=2, -10*G456+100, 88.958*EXP(-0.0755*G456))</f>
        <v>72.0070728511501</v>
      </c>
      <c r="BI456" s="1" t="n">
        <f aca="false">IF(I456&lt;=100, 0.0053*(I456)^2-1.0332*I456+100.76, 122.82*EXP(-0.0092*I456))</f>
        <v>96.316528</v>
      </c>
      <c r="BJ456" s="0" t="n">
        <f aca="false">IF(P456&lt;=1000, -6.942*LN(P456)+107.59, -36.304*LN(P456)+310.72)</f>
        <v>-70.1552191898782</v>
      </c>
      <c r="BK456" s="0" t="e">
        <f aca="false">BF456^0.04*BG456^0.22*BH456^0.51*BI456^0.06*BJ456^0.17</f>
        <v>#NUM!</v>
      </c>
      <c r="BL456" s="0" t="e">
        <f aca="false">IF(BK456&gt;=90, "Very Good", IF(BK456&gt;=80, "Good", IF(BK456&gt;=70, "Slightly Good", IF(BK456&gt;=60, "Average", IF(BK456&gt;=50, "Slightly Poor", IF(BK456&gt;=40, "Poor", "Very Poor"))))))</f>
        <v>#NUM!</v>
      </c>
      <c r="BM456" s="2" t="n">
        <f aca="false">IF(P456&lt;=1000, -6.942*LN(P456)+107.59, IF(AND(P456&gt;1000, P456&lt;=5213),-36.304*LN(P456)+310.72, IF(P456&gt;5213, 10)))</f>
        <v>10</v>
      </c>
      <c r="BN456" s="2" t="n">
        <f aca="false">BF456^0.04*BG456^0.22*BH456^0.51*BI456^0.06*BM456^0.17</f>
        <v>57.1816077894596</v>
      </c>
      <c r="BO456" s="3" t="str">
        <f aca="false">IF(BN456&gt;=90, "Very Good", IF(BN456&gt;=80, "Good", IF(BN456&gt;=70, "Slightly Good", IF(BN456&gt;=60, "Average", IF(BN456&gt;=50, "Slightly Poor", IF(BN456&gt;=40, "Poor", "Very Poor"))))))</f>
        <v>Slightly Poor</v>
      </c>
      <c r="BP456" s="2" t="n">
        <f aca="false">IF(AJ456&lt;=1000, -6.942*LN(AJ456)+107.59, IF(AND(AJ456&gt;1000, AJ456&lt;=5213),-36.304*LN(AJ456)+310.72, IF(AJ456&gt;5213, 10)))</f>
        <v>68.2296866326692</v>
      </c>
      <c r="BQ456" s="2" t="n">
        <f aca="false">BF456^0.04*BG456^0.22*BH456^0.51*BI456^0.06*BP456^0.17</f>
        <v>79.255942770797</v>
      </c>
      <c r="BR456" s="0" t="str">
        <f aca="false">IF(BQ456&gt;=90, "Very Good", IF(BQ456&gt;=80, "Good", IF(BQ456&gt;=70, "Slightly Good", IF(BQ456&gt;=60, "Average", IF(BQ456&gt;=50, "Slightly Poor", IF(BQ456&gt;=40, "Poor", "Very Poor"))))))</f>
        <v>Slightly Good</v>
      </c>
      <c r="BT456" s="2" t="n">
        <f aca="false">9.81*LN(AH456)+30.6</f>
        <v>61.9388605278547</v>
      </c>
      <c r="BU456" s="0" t="str">
        <f aca="false">IF(BT456&lt;30, "Clean water", IF(AND(BT456&gt;=30, BT456&lt;40), "Hypolimia", IF(AND(BT456&gt;=40,BT456&lt;50), "Mesotrophic", IF(AND(BT456&gt;=50, BT456&lt;70), "Eutrophic", IF(BT456&gt;70,"Hypertrophic")))))</f>
        <v>Eutrophic</v>
      </c>
      <c r="CM456" s="0" t="n">
        <f aca="false">IF(G456&gt;H456,1,0)</f>
        <v>0</v>
      </c>
      <c r="CO456" s="17" t="n">
        <f aca="false">14.652-0.41022*M456+0.007991*M456*M456-0.000077774*M456*M456*M456</f>
        <v>11.40941626675</v>
      </c>
      <c r="CP456" s="1" t="n">
        <f aca="false">F456/CO456*100</f>
        <v>105.176283513917</v>
      </c>
    </row>
    <row r="457" customFormat="false" ht="12.5" hidden="false" customHeight="false" outlineLevel="0" collapsed="false">
      <c r="A457" s="0" t="n">
        <v>456</v>
      </c>
      <c r="B457" s="15" t="s">
        <v>89</v>
      </c>
      <c r="C457" s="16" t="s">
        <v>90</v>
      </c>
      <c r="D457" s="0" t="s">
        <v>155</v>
      </c>
      <c r="E457" s="0" t="n">
        <v>8.4</v>
      </c>
      <c r="F457" s="0" t="n">
        <v>12.6</v>
      </c>
      <c r="G457" s="0" t="n">
        <v>3.1</v>
      </c>
      <c r="H457" s="0" t="n">
        <v>3.8</v>
      </c>
      <c r="I457" s="0" t="n">
        <v>8.7</v>
      </c>
      <c r="J457" s="0" t="n">
        <v>3.01</v>
      </c>
      <c r="K457" s="0" t="n">
        <v>0.059</v>
      </c>
      <c r="L457" s="0" t="n">
        <v>2.5</v>
      </c>
      <c r="M457" s="0" t="n">
        <v>5.2</v>
      </c>
      <c r="N457" s="0" t="n">
        <v>0</v>
      </c>
      <c r="O457" s="0" t="n">
        <v>287</v>
      </c>
      <c r="P457" s="0" t="n">
        <v>6000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V457" s="0" t="n">
        <v>0</v>
      </c>
      <c r="AC457" s="0" t="n">
        <v>2.879</v>
      </c>
      <c r="AD457" s="0" t="n">
        <v>0.042</v>
      </c>
      <c r="AE457" s="0" t="n">
        <v>2.445</v>
      </c>
      <c r="AF457" s="0" t="n">
        <v>0.013</v>
      </c>
      <c r="AG457" s="0" t="n">
        <v>0.004</v>
      </c>
      <c r="AH457" s="0" t="n">
        <v>21.3</v>
      </c>
      <c r="AJ457" s="0" t="n">
        <v>150</v>
      </c>
      <c r="AP457" s="0" t="n">
        <v>0</v>
      </c>
      <c r="AY457" s="0" t="n">
        <v>0</v>
      </c>
      <c r="BF457" s="0" t="n">
        <f aca="false">IF(E457&lt;11,-3.6797*E457^2+48.115*E457-53.83,280.92*EXP(-0.2027*E457))</f>
        <v>90.6963680000001</v>
      </c>
      <c r="BG457" s="1" t="n">
        <f aca="false">32.208*LN(F457)+21.438</f>
        <v>103.043306983941</v>
      </c>
      <c r="BH457" s="1" t="n">
        <f aca="false">IF(G457&lt;=2, -10*G457+100, 88.958*EXP(-0.0755*G457))</f>
        <v>70.3944446082144</v>
      </c>
      <c r="BI457" s="1" t="n">
        <f aca="false">IF(I457&lt;=100, 0.0053*(I457)^2-1.0332*I457+100.76, 122.82*EXP(-0.0092*I457))</f>
        <v>92.172317</v>
      </c>
      <c r="BJ457" s="0" t="n">
        <f aca="false">IF(P457&lt;=1000, -6.942*LN(P457)+107.59, -36.304*LN(P457)+310.72)</f>
        <v>-5.10718341902276</v>
      </c>
      <c r="BK457" s="0" t="e">
        <f aca="false">BF457^0.04*BG457^0.22*BH457^0.51*BI457^0.06*BJ457^0.17</f>
        <v>#NUM!</v>
      </c>
      <c r="BL457" s="0" t="e">
        <f aca="false">IF(BK457&gt;=90, "Very Good", IF(BK457&gt;=80, "Good", IF(BK457&gt;=70, "Slightly Good", IF(BK457&gt;=60, "Average", IF(BK457&gt;=50, "Slightly Poor", IF(BK457&gt;=40, "Poor", "Very Poor"))))))</f>
        <v>#NUM!</v>
      </c>
      <c r="BM457" s="2" t="n">
        <f aca="false">IF(P457&lt;=1000, -6.942*LN(P457)+107.59, IF(AND(P457&gt;1000, P457&lt;=5213),-36.304*LN(P457)+310.72, IF(P457&gt;5213, 10)))</f>
        <v>10</v>
      </c>
      <c r="BN457" s="2" t="n">
        <f aca="false">BF457^0.04*BG457^0.22*BH457^0.51*BI457^0.06*BM457^0.17</f>
        <v>56.40122760892</v>
      </c>
      <c r="BO457" s="3" t="str">
        <f aca="false">IF(BN457&gt;=90, "Very Good", IF(BN457&gt;=80, "Good", IF(BN457&gt;=70, "Slightly Good", IF(BN457&gt;=60, "Average", IF(BN457&gt;=50, "Slightly Poor", IF(BN457&gt;=40, "Poor", "Very Poor"))))))</f>
        <v>Slightly Poor</v>
      </c>
      <c r="BP457" s="2" t="n">
        <f aca="false">IF(AJ457&lt;=1000, -6.942*LN(AJ457)+107.59, IF(AND(AJ457&gt;1000, AJ457&lt;=5213),-36.304*LN(AJ457)+310.72, IF(AJ457&gt;5213, 10)))</f>
        <v>72.8061697883838</v>
      </c>
      <c r="BQ457" s="2" t="n">
        <f aca="false">BF457^0.04*BG457^0.22*BH457^0.51*BI457^0.06*BP457^0.17</f>
        <v>79.041859388943</v>
      </c>
      <c r="BR457" s="0" t="str">
        <f aca="false">IF(BQ457&gt;=90, "Very Good", IF(BQ457&gt;=80, "Good", IF(BQ457&gt;=70, "Slightly Good", IF(BQ457&gt;=60, "Average", IF(BQ457&gt;=50, "Slightly Poor", IF(BQ457&gt;=40, "Poor", "Very Poor"))))))</f>
        <v>Slightly Good</v>
      </c>
      <c r="BT457" s="2" t="n">
        <f aca="false">9.81*LN(AH457)+30.6</f>
        <v>60.6059163833379</v>
      </c>
      <c r="BU457" s="0" t="str">
        <f aca="false">IF(BT457&lt;30, "Clean water", IF(AND(BT457&gt;=30, BT457&lt;40), "Hypolimia", IF(AND(BT457&gt;=40,BT457&lt;50), "Mesotrophic", IF(AND(BT457&gt;=50, BT457&lt;70), "Eutrophic", IF(BT457&gt;70,"Hypertrophic")))))</f>
        <v>Eutrophic</v>
      </c>
      <c r="CM457" s="0" t="n">
        <f aca="false">IF(G457&gt;H457,1,0)</f>
        <v>0</v>
      </c>
      <c r="CO457" s="17" t="n">
        <f aca="false">14.652-0.41022*M457+0.007991*M457*M457-0.000077774*M457*M457*M457</f>
        <v>12.723996993408</v>
      </c>
      <c r="CP457" s="1" t="n">
        <f aca="false">F457/CO457*100</f>
        <v>99.0254870896917</v>
      </c>
    </row>
    <row r="458" customFormat="false" ht="12.5" hidden="false" customHeight="false" outlineLevel="0" collapsed="false">
      <c r="A458" s="0" t="n">
        <v>457</v>
      </c>
      <c r="B458" s="15" t="s">
        <v>91</v>
      </c>
      <c r="C458" s="16" t="s">
        <v>92</v>
      </c>
      <c r="D458" s="0" t="s">
        <v>155</v>
      </c>
      <c r="E458" s="0" t="n">
        <v>7.7</v>
      </c>
      <c r="F458" s="0" t="n">
        <v>15.1</v>
      </c>
      <c r="G458" s="0" t="n">
        <v>1.7</v>
      </c>
      <c r="H458" s="0" t="n">
        <v>1.7</v>
      </c>
      <c r="I458" s="0" t="n">
        <v>10.8</v>
      </c>
      <c r="J458" s="0" t="n">
        <v>5.214</v>
      </c>
      <c r="K458" s="0" t="n">
        <v>0.015</v>
      </c>
      <c r="L458" s="0" t="n">
        <v>1.3</v>
      </c>
      <c r="M458" s="0" t="n">
        <v>11.6</v>
      </c>
      <c r="N458" s="0" t="n">
        <v>0</v>
      </c>
      <c r="O458" s="0" t="n">
        <v>480</v>
      </c>
      <c r="P458" s="0" t="n">
        <v>1400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0</v>
      </c>
      <c r="AC458" s="0" t="n">
        <v>4.934</v>
      </c>
      <c r="AD458" s="0" t="n">
        <v>0.022</v>
      </c>
      <c r="AE458" s="0" t="n">
        <v>4.812</v>
      </c>
      <c r="AF458" s="0" t="n">
        <v>0.005</v>
      </c>
      <c r="AG458" s="0" t="n">
        <v>0.004</v>
      </c>
      <c r="AH458" s="0" t="n">
        <v>7.6</v>
      </c>
      <c r="AJ458" s="0" t="n">
        <v>100</v>
      </c>
      <c r="AP458" s="0" t="n">
        <v>0</v>
      </c>
      <c r="AY458" s="0" t="n">
        <v>0</v>
      </c>
      <c r="BF458" s="0" t="n">
        <f aca="false">IF(E458&lt;11,-3.6797*E458^2+48.115*E458-53.83,280.92*EXP(-0.2027*E458))</f>
        <v>98.486087</v>
      </c>
      <c r="BG458" s="1" t="n">
        <f aca="false">32.208*LN(F458)+21.438</f>
        <v>108.872888308983</v>
      </c>
      <c r="BH458" s="1" t="n">
        <f aca="false">IF(G458&lt;=2, -10*G458+100, 88.958*EXP(-0.0755*G458))</f>
        <v>83</v>
      </c>
      <c r="BI458" s="1" t="n">
        <f aca="false">IF(I458&lt;=100, 0.0053*(I458)^2-1.0332*I458+100.76, 122.82*EXP(-0.0092*I458))</f>
        <v>90.219632</v>
      </c>
      <c r="BJ458" s="0" t="n">
        <f aca="false">IF(P458&lt;=1000, -6.942*LN(P458)+107.59, -36.304*LN(P458)+310.72)</f>
        <v>47.725564273536</v>
      </c>
      <c r="BK458" s="0" t="n">
        <f aca="false">BF458^0.04*BG458^0.22*BH458^0.51*BI458^0.06*BJ458^0.17</f>
        <v>81.1508198024358</v>
      </c>
      <c r="BL458" s="0" t="str">
        <f aca="false">IF(BK458&gt;=90, "Very Good", IF(BK458&gt;=80, "Good", IF(BK458&gt;=70, "Slightly Good", IF(BK458&gt;=60, "Average", IF(BK458&gt;=50, "Slightly Poor", IF(BK458&gt;=40, "Poor", "Very Poor"))))))</f>
        <v>Good</v>
      </c>
      <c r="BM458" s="2" t="n">
        <f aca="false">IF(P458&lt;=1000, -6.942*LN(P458)+107.59, IF(AND(P458&gt;1000, P458&lt;=5213),-36.304*LN(P458)+310.72, IF(P458&gt;5213, 10)))</f>
        <v>47.725564273536</v>
      </c>
      <c r="BN458" s="2" t="n">
        <f aca="false">BF458^0.04*BG458^0.22*BH458^0.51*BI458^0.06*BM458^0.17</f>
        <v>81.1508198024358</v>
      </c>
      <c r="BO458" s="3" t="str">
        <f aca="false">IF(BN458&gt;=90, "Very Good", IF(BN458&gt;=80, "Good", IF(BN458&gt;=70, "Slightly Good", IF(BN458&gt;=60, "Average", IF(BN458&gt;=50, "Slightly Poor", IF(BN458&gt;=40, "Poor", "Very Poor"))))))</f>
        <v>Good</v>
      </c>
      <c r="BP458" s="2" t="n">
        <f aca="false">IF(AJ458&lt;=1000, -6.942*LN(AJ458)+107.59, IF(AND(AJ458&gt;1000, AJ458&lt;=5213),-36.304*LN(AJ458)+310.72, IF(AJ458&gt;5213, 10)))</f>
        <v>75.6209085688707</v>
      </c>
      <c r="BQ458" s="2" t="n">
        <f aca="false">BF458^0.04*BG458^0.22*BH458^0.51*BI458^0.06*BP458^0.17</f>
        <v>87.7555011612348</v>
      </c>
      <c r="BR458" s="0" t="str">
        <f aca="false">IF(BQ458&gt;=90, "Very Good", IF(BQ458&gt;=80, "Good", IF(BQ458&gt;=70, "Slightly Good", IF(BQ458&gt;=60, "Average", IF(BQ458&gt;=50, "Slightly Poor", IF(BQ458&gt;=40, "Poor", "Very Poor"))))))</f>
        <v>Good</v>
      </c>
      <c r="BT458" s="2" t="n">
        <f aca="false">9.81*LN(AH458)+30.6</f>
        <v>50.4961343059373</v>
      </c>
      <c r="BU458" s="0" t="str">
        <f aca="false">IF(BT458&lt;30, "Clean water", IF(AND(BT458&gt;=30, BT458&lt;40), "Hypolimia", IF(AND(BT458&gt;=40,BT458&lt;50), "Mesotrophic", IF(AND(BT458&gt;=50, BT458&lt;70), "Eutrophic", IF(BT458&gt;70,"Hypertrophic")))))</f>
        <v>Eutrophic</v>
      </c>
      <c r="CM458" s="0" t="n">
        <f aca="false">IF(G458&gt;H458,1,0)</f>
        <v>0</v>
      </c>
      <c r="CO458" s="17" t="n">
        <f aca="false">14.652-0.41022*M458+0.007991*M458*M458-0.000077774*M458*M458*M458</f>
        <v>10.847319834496</v>
      </c>
      <c r="CP458" s="1" t="n">
        <f aca="false">F458/CO458*100</f>
        <v>139.204893285988</v>
      </c>
    </row>
    <row r="459" customFormat="false" ht="12.5" hidden="false" customHeight="false" outlineLevel="0" collapsed="false">
      <c r="A459" s="0" t="n">
        <v>458</v>
      </c>
      <c r="B459" s="15" t="s">
        <v>137</v>
      </c>
      <c r="C459" s="16" t="s">
        <v>138</v>
      </c>
      <c r="D459" s="0" t="s">
        <v>155</v>
      </c>
      <c r="E459" s="0" t="n">
        <v>7.9</v>
      </c>
      <c r="F459" s="0" t="n">
        <v>9.6</v>
      </c>
      <c r="G459" s="0" t="n">
        <v>5.1</v>
      </c>
      <c r="H459" s="0" t="n">
        <v>12.4</v>
      </c>
      <c r="I459" s="0" t="n">
        <v>8.6</v>
      </c>
      <c r="J459" s="0" t="n">
        <v>14.04</v>
      </c>
      <c r="K459" s="0" t="n">
        <v>0.094</v>
      </c>
      <c r="L459" s="0" t="n">
        <v>10.1</v>
      </c>
      <c r="M459" s="0" t="n">
        <v>15</v>
      </c>
      <c r="O459" s="0" t="n">
        <v>671</v>
      </c>
      <c r="BD459" s="0" t="n">
        <v>3.578</v>
      </c>
      <c r="BF459" s="0" t="n">
        <f aca="false">IF(E459&lt;11,-3.6797*E459^2+48.115*E459-53.83,280.92*EXP(-0.2027*E459))</f>
        <v>96.6284230000001</v>
      </c>
      <c r="BG459" s="1" t="n">
        <f aca="false">32.208*LN(F459)+21.438</f>
        <v>94.2848658756438</v>
      </c>
      <c r="BH459" s="1" t="n">
        <f aca="false">IF(G459&lt;=2, -10*G459+100, 88.958*EXP(-0.0755*G459))</f>
        <v>60.5285011947661</v>
      </c>
      <c r="BI459" s="1" t="n">
        <f aca="false">IF(I459&lt;=100, 0.0053*(I459)^2-1.0332*I459+100.76, 122.82*EXP(-0.0092*I459))</f>
        <v>92.266468</v>
      </c>
      <c r="BJ459" s="0" t="e">
        <f aca="false">IF(P459&lt;=1000, -6.942*LN(P459)+107.59, -36.304*LN(P459)+310.72)</f>
        <v>#VALUE!</v>
      </c>
      <c r="BK459" s="0" t="e">
        <f aca="false">BF459^0.04*BG459^0.22*BH459^0.51*BI459^0.06*BJ459^0.17</f>
        <v>#VALUE!</v>
      </c>
      <c r="BL459" s="0" t="e">
        <f aca="false">IF(BK459&gt;=90, "Very Good", IF(BK459&gt;=80, "Good", IF(BK459&gt;=70, "Slightly Good", IF(BK459&gt;=60, "Average", IF(BK459&gt;=50, "Slightly Poor", IF(BK459&gt;=40, "Poor", "Very Poor"))))))</f>
        <v>#VALUE!</v>
      </c>
      <c r="BM459" s="2" t="e">
        <f aca="false">IF(P459&lt;=1000, -6.942*LN(P459)+107.59, IF(AND(P459&gt;1000, P459&lt;=5213),-36.304*LN(P459)+310.72, IF(P459&gt;5213, 10)))</f>
        <v>#VALUE!</v>
      </c>
      <c r="BN459" s="2" t="e">
        <f aca="false">BF459^0.04*BG459^0.22*BH459^0.51*BI459^0.06*BM459^0.17</f>
        <v>#VALUE!</v>
      </c>
      <c r="BO459" s="3" t="e">
        <f aca="false">IF(BN459&gt;=90, "Very Good", IF(BN459&gt;=80, "Good", IF(BN459&gt;=70, "Slightly Good", IF(BN459&gt;=60, "Average", IF(BN459&gt;=50, "Slightly Poor", IF(BN459&gt;=40, "Poor", "Very Poor"))))))</f>
        <v>#VALUE!</v>
      </c>
      <c r="BP459" s="2" t="e">
        <f aca="false">IF(AJ459&lt;=1000, -6.942*LN(AJ459)+107.59, IF(AND(AJ459&gt;1000, AJ459&lt;=5213),-36.304*LN(AJ459)+310.72, IF(AJ459&gt;5213, 10)))</f>
        <v>#VALUE!</v>
      </c>
      <c r="BQ459" s="2" t="e">
        <f aca="false">BF459^0.04*BG459^0.22*BH459^0.51*BI459^0.06*BP459^0.17</f>
        <v>#VALUE!</v>
      </c>
      <c r="BR459" s="0" t="e">
        <f aca="false">IF(BQ459&gt;=90, "Very Good", IF(BQ459&gt;=80, "Good", IF(BQ459&gt;=70, "Slightly Good", IF(BQ459&gt;=60, "Average", IF(BQ459&gt;=50, "Slightly Poor", IF(BQ459&gt;=40, "Poor", "Very Poor"))))))</f>
        <v>#VALUE!</v>
      </c>
      <c r="BT459" s="2" t="e">
        <f aca="false">9.81*LN(AH459)+30.6</f>
        <v>#VALUE!</v>
      </c>
      <c r="BU459" s="0" t="e">
        <f aca="false">IF(BT459&lt;30, "Clean water", IF(AND(BT459&gt;=30, BT459&lt;40), "Hypolimia", IF(AND(BT459&gt;=40,BT459&lt;50), "Mesotrophic", IF(AND(BT459&gt;=50, BT459&lt;70), "Eutrophic", IF(BT459&gt;70,"Hypertrophic")))))</f>
        <v>#VALUE!</v>
      </c>
      <c r="CM459" s="0" t="n">
        <f aca="false">IF(G459&gt;H459,1,0)</f>
        <v>0</v>
      </c>
      <c r="CO459" s="17" t="n">
        <f aca="false">14.652-0.41022*M459+0.007991*M459*M459-0.000077774*M459*M459*M459</f>
        <v>10.03418775</v>
      </c>
      <c r="CP459" s="1" t="n">
        <f aca="false">F459/CO459*100</f>
        <v>95.6729158271929</v>
      </c>
    </row>
    <row r="460" customFormat="false" ht="12.5" hidden="false" customHeight="false" outlineLevel="0" collapsed="false">
      <c r="A460" s="0" t="n">
        <v>459</v>
      </c>
      <c r="B460" s="15" t="s">
        <v>93</v>
      </c>
      <c r="C460" s="16" t="s">
        <v>94</v>
      </c>
      <c r="D460" s="0" t="s">
        <v>155</v>
      </c>
      <c r="E460" s="0" t="n">
        <v>7.7</v>
      </c>
      <c r="F460" s="0" t="n">
        <v>10</v>
      </c>
      <c r="G460" s="0" t="n">
        <v>5.4</v>
      </c>
      <c r="H460" s="0" t="n">
        <v>11</v>
      </c>
      <c r="I460" s="0" t="n">
        <v>10.1</v>
      </c>
      <c r="J460" s="0" t="n">
        <v>17.04</v>
      </c>
      <c r="K460" s="0" t="n">
        <v>0.151</v>
      </c>
      <c r="L460" s="0" t="n">
        <v>7.4</v>
      </c>
      <c r="M460" s="0" t="n">
        <v>11.8</v>
      </c>
      <c r="N460" s="0" t="n">
        <v>0</v>
      </c>
      <c r="O460" s="0" t="n">
        <v>717</v>
      </c>
      <c r="P460" s="0" t="n">
        <v>3400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V460" s="0" t="n">
        <v>0</v>
      </c>
      <c r="AC460" s="0" t="n">
        <v>16.51</v>
      </c>
      <c r="AD460" s="0" t="n">
        <v>10.722</v>
      </c>
      <c r="AE460" s="0" t="n">
        <v>4.868</v>
      </c>
      <c r="AF460" s="0" t="n">
        <v>0.073</v>
      </c>
      <c r="AG460" s="0" t="n">
        <v>0.011</v>
      </c>
      <c r="AH460" s="0" t="n">
        <v>9.1</v>
      </c>
      <c r="AJ460" s="0" t="n">
        <v>310</v>
      </c>
      <c r="AP460" s="0" t="n">
        <v>0</v>
      </c>
      <c r="AY460" s="0" t="n">
        <v>0</v>
      </c>
      <c r="BD460" s="0" t="n">
        <v>3.176</v>
      </c>
      <c r="BF460" s="0" t="n">
        <f aca="false">IF(E460&lt;11,-3.6797*E460^2+48.115*E460-53.83,280.92*EXP(-0.2027*E460))</f>
        <v>98.486087</v>
      </c>
      <c r="BG460" s="1" t="n">
        <f aca="false">32.208*LN(F460)+21.438</f>
        <v>95.5996606751522</v>
      </c>
      <c r="BH460" s="1" t="n">
        <f aca="false">IF(G460&lt;=2, -10*G460+100, 88.958*EXP(-0.0755*G460))</f>
        <v>59.1729403218637</v>
      </c>
      <c r="BI460" s="1" t="n">
        <f aca="false">IF(I460&lt;=100, 0.0053*(I460)^2-1.0332*I460+100.76, 122.82*EXP(-0.0092*I460))</f>
        <v>90.865333</v>
      </c>
      <c r="BJ460" s="0" t="n">
        <f aca="false">IF(P460&lt;=1000, -6.942*LN(P460)+107.59, -36.304*LN(P460)+310.72)</f>
        <v>15.5129090822232</v>
      </c>
      <c r="BK460" s="0" t="n">
        <f aca="false">BF460^0.04*BG460^0.22*BH460^0.51*BI460^0.06*BJ460^0.17</f>
        <v>54.8453666771157</v>
      </c>
      <c r="BL460" s="0" t="str">
        <f aca="false">IF(BK460&gt;=90, "Very Good", IF(BK460&gt;=80, "Good", IF(BK460&gt;=70, "Slightly Good", IF(BK460&gt;=60, "Average", IF(BK460&gt;=50, "Slightly Poor", IF(BK460&gt;=40, "Poor", "Very Poor"))))))</f>
        <v>Slightly Poor</v>
      </c>
      <c r="BM460" s="2" t="n">
        <f aca="false">IF(P460&lt;=1000, -6.942*LN(P460)+107.59, IF(AND(P460&gt;1000, P460&lt;=5213),-36.304*LN(P460)+310.72, IF(P460&gt;5213, 10)))</f>
        <v>15.5129090822232</v>
      </c>
      <c r="BN460" s="2" t="n">
        <f aca="false">BF460^0.04*BG460^0.22*BH460^0.51*BI460^0.06*BM460^0.17</f>
        <v>54.8453666771157</v>
      </c>
      <c r="BO460" s="3" t="str">
        <f aca="false">IF(BN460&gt;=90, "Very Good", IF(BN460&gt;=80, "Good", IF(BN460&gt;=70, "Slightly Good", IF(BN460&gt;=60, "Average", IF(BN460&gt;=50, "Slightly Poor", IF(BN460&gt;=40, "Poor", "Very Poor"))))))</f>
        <v>Slightly Poor</v>
      </c>
      <c r="BP460" s="2" t="n">
        <f aca="false">IF(AJ460&lt;=1000, -6.942*LN(AJ460)+107.59, IF(AND(AJ460&gt;1000, AJ460&lt;=5213),-36.304*LN(AJ460)+310.72, IF(AJ460&gt;5213, 10)))</f>
        <v>67.7667151108994</v>
      </c>
      <c r="BQ460" s="2" t="n">
        <f aca="false">BF460^0.04*BG460^0.22*BH460^0.51*BI460^0.06*BP460^0.17</f>
        <v>70.4684771271984</v>
      </c>
      <c r="BR460" s="0" t="str">
        <f aca="false">IF(BQ460&gt;=90, "Very Good", IF(BQ460&gt;=80, "Good", IF(BQ460&gt;=70, "Slightly Good", IF(BQ460&gt;=60, "Average", IF(BQ460&gt;=50, "Slightly Poor", IF(BQ460&gt;=40, "Poor", "Very Poor"))))))</f>
        <v>Slightly Good</v>
      </c>
      <c r="BT460" s="2" t="n">
        <f aca="false">9.81*LN(AH460)+30.6</f>
        <v>52.2631719966587</v>
      </c>
      <c r="BU460" s="0" t="str">
        <f aca="false">IF(BT460&lt;30, "Clean water", IF(AND(BT460&gt;=30, BT460&lt;40), "Hypolimia", IF(AND(BT460&gt;=40,BT460&lt;50), "Mesotrophic", IF(AND(BT460&gt;=50, BT460&lt;70), "Eutrophic", IF(BT460&gt;70,"Hypertrophic")))))</f>
        <v>Eutrophic</v>
      </c>
      <c r="CM460" s="0" t="n">
        <f aca="false">IF(G460&gt;H460,1,0)</f>
        <v>0</v>
      </c>
      <c r="CO460" s="17" t="n">
        <f aca="false">14.652-0.41022*M460+0.007991*M460*M460-0.000077774*M460*M460*M460</f>
        <v>10.796285669232</v>
      </c>
      <c r="CP460" s="1" t="n">
        <f aca="false">F460/CO460*100</f>
        <v>92.6244479478594</v>
      </c>
    </row>
    <row r="461" customFormat="false" ht="12.5" hidden="false" customHeight="false" outlineLevel="0" collapsed="false">
      <c r="A461" s="0" t="n">
        <v>460</v>
      </c>
      <c r="B461" s="15" t="s">
        <v>95</v>
      </c>
      <c r="C461" s="16" t="s">
        <v>96</v>
      </c>
      <c r="D461" s="0" t="s">
        <v>155</v>
      </c>
      <c r="E461" s="0" t="n">
        <v>7.5</v>
      </c>
      <c r="F461" s="0" t="n">
        <v>9.8</v>
      </c>
      <c r="G461" s="0" t="n">
        <v>7.3</v>
      </c>
      <c r="H461" s="0" t="n">
        <v>7.8</v>
      </c>
      <c r="I461" s="0" t="n">
        <v>17.6</v>
      </c>
      <c r="J461" s="0" t="n">
        <v>14.471</v>
      </c>
      <c r="K461" s="0" t="n">
        <v>0.093</v>
      </c>
      <c r="L461" s="0" t="n">
        <v>6.6</v>
      </c>
      <c r="M461" s="0" t="n">
        <v>7.6</v>
      </c>
      <c r="N461" s="0" t="n">
        <v>0</v>
      </c>
      <c r="O461" s="0" t="n">
        <v>760</v>
      </c>
      <c r="P461" s="0" t="n">
        <v>40000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V461" s="0" t="n">
        <v>0</v>
      </c>
      <c r="AC461" s="0" t="n">
        <v>13.461</v>
      </c>
      <c r="AD461" s="0" t="n">
        <v>8.606</v>
      </c>
      <c r="AE461" s="0" t="n">
        <v>4.296</v>
      </c>
      <c r="AF461" s="0" t="n">
        <v>0.047</v>
      </c>
      <c r="AG461" s="0" t="n">
        <v>0.011</v>
      </c>
      <c r="AH461" s="0" t="n">
        <v>9.7</v>
      </c>
      <c r="AJ461" s="0" t="n">
        <v>300</v>
      </c>
      <c r="AP461" s="0" t="n">
        <v>0</v>
      </c>
      <c r="AY461" s="0" t="n">
        <v>0</v>
      </c>
      <c r="BF461" s="0" t="n">
        <f aca="false">IF(E461&lt;11,-3.6797*E461^2+48.115*E461-53.83,280.92*EXP(-0.2027*E461))</f>
        <v>100.049375</v>
      </c>
      <c r="BG461" s="1" t="n">
        <f aca="false">32.208*LN(F461)+21.438</f>
        <v>94.9489718778696</v>
      </c>
      <c r="BH461" s="1" t="n">
        <f aca="false">IF(G461&lt;=2, -10*G461+100, 88.958*EXP(-0.0755*G461))</f>
        <v>51.265312210599</v>
      </c>
      <c r="BI461" s="1" t="n">
        <f aca="false">IF(I461&lt;=100, 0.0053*(I461)^2-1.0332*I461+100.76, 122.82*EXP(-0.0092*I461))</f>
        <v>84.217408</v>
      </c>
      <c r="BJ461" s="0" t="n">
        <f aca="false">IF(P461&lt;=1000, -6.942*LN(P461)+107.59, -36.304*LN(P461)+310.72)</f>
        <v>-73.9802273503198</v>
      </c>
      <c r="BK461" s="0" t="e">
        <f aca="false">BF461^0.04*BG461^0.22*BH461^0.51*BI461^0.06*BJ461^0.17</f>
        <v>#NUM!</v>
      </c>
      <c r="BL461" s="0" t="e">
        <f aca="false">IF(BK461&gt;=90, "Very Good", IF(BK461&gt;=80, "Good", IF(BK461&gt;=70, "Slightly Good", IF(BK461&gt;=60, "Average", IF(BK461&gt;=50, "Slightly Poor", IF(BK461&gt;=40, "Poor", "Very Poor"))))))</f>
        <v>#NUM!</v>
      </c>
      <c r="BM461" s="2" t="n">
        <f aca="false">IF(P461&lt;=1000, -6.942*LN(P461)+107.59, IF(AND(P461&gt;1000, P461&lt;=5213),-36.304*LN(P461)+310.72, IF(P461&gt;5213, 10)))</f>
        <v>10</v>
      </c>
      <c r="BN461" s="2" t="n">
        <f aca="false">BF461^0.04*BG461^0.22*BH461^0.51*BI461^0.06*BM461^0.17</f>
        <v>47.0533539706667</v>
      </c>
      <c r="BO461" s="3" t="str">
        <f aca="false">IF(BN461&gt;=90, "Very Good", IF(BN461&gt;=80, "Good", IF(BN461&gt;=70, "Slightly Good", IF(BN461&gt;=60, "Average", IF(BN461&gt;=50, "Slightly Poor", IF(BN461&gt;=40, "Poor", "Very Poor"))))))</f>
        <v>Poor</v>
      </c>
      <c r="BP461" s="2" t="n">
        <f aca="false">IF(AJ461&lt;=1000, -6.942*LN(AJ461)+107.59, IF(AND(AJ461&gt;1000, AJ461&lt;=5213),-36.304*LN(AJ461)+310.72, IF(AJ461&gt;5213, 10)))</f>
        <v>67.9943420609366</v>
      </c>
      <c r="BQ461" s="2" t="n">
        <f aca="false">BF461^0.04*BG461^0.22*BH461^0.51*BI461^0.06*BP461^0.17</f>
        <v>65.1794899006273</v>
      </c>
      <c r="BR461" s="0" t="str">
        <f aca="false">IF(BQ461&gt;=90, "Very Good", IF(BQ461&gt;=80, "Good", IF(BQ461&gt;=70, "Slightly Good", IF(BQ461&gt;=60, "Average", IF(BQ461&gt;=50, "Slightly Poor", IF(BQ461&gt;=40, "Poor", "Very Poor"))))))</f>
        <v>Average</v>
      </c>
      <c r="BT461" s="2" t="n">
        <f aca="false">9.81*LN(AH461)+30.6</f>
        <v>52.8895549368466</v>
      </c>
      <c r="BU461" s="0" t="str">
        <f aca="false">IF(BT461&lt;30, "Clean water", IF(AND(BT461&gt;=30, BT461&lt;40), "Hypolimia", IF(AND(BT461&gt;=40,BT461&lt;50), "Mesotrophic", IF(AND(BT461&gt;=50, BT461&lt;70), "Eutrophic", IF(BT461&gt;70,"Hypertrophic")))))</f>
        <v>Eutrophic</v>
      </c>
      <c r="CM461" s="0" t="n">
        <f aca="false">IF(G461&gt;H461,1,0)</f>
        <v>0</v>
      </c>
      <c r="CO461" s="17" t="n">
        <f aca="false">14.652-0.41022*M461+0.007991*M461*M461-0.000077774*M461*M461*M461</f>
        <v>11.961747240576</v>
      </c>
      <c r="CP461" s="1" t="n">
        <f aca="false">F461/CO461*100</f>
        <v>81.9278304657447</v>
      </c>
    </row>
    <row r="462" customFormat="false" ht="12.5" hidden="false" customHeight="false" outlineLevel="0" collapsed="false">
      <c r="A462" s="0" t="n">
        <v>461</v>
      </c>
      <c r="B462" s="15" t="s">
        <v>97</v>
      </c>
      <c r="C462" s="16" t="s">
        <v>98</v>
      </c>
      <c r="D462" s="0" t="s">
        <v>155</v>
      </c>
      <c r="E462" s="0" t="n">
        <v>7.7</v>
      </c>
      <c r="F462" s="0" t="n">
        <v>13.4</v>
      </c>
      <c r="G462" s="0" t="n">
        <v>1.3</v>
      </c>
      <c r="H462" s="0" t="n">
        <v>4.2</v>
      </c>
      <c r="I462" s="0" t="n">
        <v>4.4</v>
      </c>
      <c r="J462" s="0" t="n">
        <v>2.606</v>
      </c>
      <c r="K462" s="0" t="n">
        <v>0.022</v>
      </c>
      <c r="L462" s="0" t="n">
        <v>2.2</v>
      </c>
      <c r="M462" s="0" t="n">
        <v>7.6</v>
      </c>
      <c r="N462" s="0" t="n">
        <v>0</v>
      </c>
      <c r="O462" s="0" t="n">
        <v>231</v>
      </c>
      <c r="P462" s="0" t="n">
        <v>1700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V462" s="0" t="n">
        <v>0</v>
      </c>
      <c r="AC462" s="0" t="n">
        <v>2.562</v>
      </c>
      <c r="AD462" s="0" t="n">
        <v>0.14</v>
      </c>
      <c r="AE462" s="0" t="n">
        <v>1.145</v>
      </c>
      <c r="AF462" s="0" t="n">
        <v>0.01</v>
      </c>
      <c r="AG462" s="0" t="n">
        <v>0.005</v>
      </c>
      <c r="AH462" s="0" t="n">
        <v>14.7</v>
      </c>
      <c r="AJ462" s="0" t="n">
        <v>6</v>
      </c>
      <c r="AP462" s="0" t="n">
        <v>0</v>
      </c>
      <c r="AY462" s="0" t="n">
        <v>0</v>
      </c>
      <c r="BF462" s="0" t="n">
        <f aca="false">IF(E462&lt;11,-3.6797*E462^2+48.115*E462-53.83,280.92*EXP(-0.2027*E462))</f>
        <v>98.486087</v>
      </c>
      <c r="BG462" s="1" t="n">
        <f aca="false">32.208*LN(F462)+21.438</f>
        <v>105.025963601667</v>
      </c>
      <c r="BH462" s="1" t="n">
        <f aca="false">IF(G462&lt;=2, -10*G462+100, 88.958*EXP(-0.0755*G462))</f>
        <v>87</v>
      </c>
      <c r="BI462" s="1" t="n">
        <f aca="false">IF(I462&lt;=100, 0.0053*(I462)^2-1.0332*I462+100.76, 122.82*EXP(-0.0092*I462))</f>
        <v>96.316528</v>
      </c>
      <c r="BJ462" s="0" t="n">
        <f aca="false">IF(P462&lt;=1000, -6.942*LN(P462)+107.59, -36.304*LN(P462)+310.72)</f>
        <v>40.6769243252715</v>
      </c>
      <c r="BK462" s="0" t="n">
        <f aca="false">BF462^0.04*BG462^0.22*BH462^0.51*BI462^0.06*BJ462^0.17</f>
        <v>80.5724018359488</v>
      </c>
      <c r="BL462" s="0" t="str">
        <f aca="false">IF(BK462&gt;=90, "Very Good", IF(BK462&gt;=80, "Good", IF(BK462&gt;=70, "Slightly Good", IF(BK462&gt;=60, "Average", IF(BK462&gt;=50, "Slightly Poor", IF(BK462&gt;=40, "Poor", "Very Poor"))))))</f>
        <v>Good</v>
      </c>
      <c r="BM462" s="2" t="n">
        <f aca="false">IF(P462&lt;=1000, -6.942*LN(P462)+107.59, IF(AND(P462&gt;1000, P462&lt;=5213),-36.304*LN(P462)+310.72, IF(P462&gt;5213, 10)))</f>
        <v>40.6769243252715</v>
      </c>
      <c r="BN462" s="2" t="n">
        <f aca="false">BF462^0.04*BG462^0.22*BH462^0.51*BI462^0.06*BM462^0.17</f>
        <v>80.5724018359488</v>
      </c>
      <c r="BO462" s="3" t="str">
        <f aca="false">IF(BN462&gt;=90, "Very Good", IF(BN462&gt;=80, "Good", IF(BN462&gt;=70, "Slightly Good", IF(BN462&gt;=60, "Average", IF(BN462&gt;=50, "Slightly Poor", IF(BN462&gt;=40, "Poor", "Very Poor"))))))</f>
        <v>Good</v>
      </c>
      <c r="BP462" s="2" t="n">
        <f aca="false">IF(AJ462&lt;=1000, -6.942*LN(AJ462)+107.59, IF(AND(AJ462&gt;1000, AJ462&lt;=5213),-36.304*LN(AJ462)+310.72, IF(AJ462&gt;5213, 10)))</f>
        <v>95.1516057646188</v>
      </c>
      <c r="BQ462" s="2" t="n">
        <f aca="false">BF462^0.04*BG462^0.22*BH462^0.51*BI462^0.06*BP462^0.17</f>
        <v>93.0953250046556</v>
      </c>
      <c r="BR462" s="0" t="str">
        <f aca="false">IF(BQ462&gt;=90, "Very Good", IF(BQ462&gt;=80, "Good", IF(BQ462&gt;=70, "Slightly Good", IF(BQ462&gt;=60, "Average", IF(BQ462&gt;=50, "Slightly Poor", IF(BQ462&gt;=40, "Poor", "Very Poor"))))))</f>
        <v>Very Good</v>
      </c>
      <c r="BT462" s="2" t="n">
        <f aca="false">9.81*LN(AH462)+30.6</f>
        <v>56.9677839140278</v>
      </c>
      <c r="BU462" s="0" t="str">
        <f aca="false">IF(BT462&lt;30, "Clean water", IF(AND(BT462&gt;=30, BT462&lt;40), "Hypolimia", IF(AND(BT462&gt;=40,BT462&lt;50), "Mesotrophic", IF(AND(BT462&gt;=50, BT462&lt;70), "Eutrophic", IF(BT462&gt;70,"Hypertrophic")))))</f>
        <v>Eutrophic</v>
      </c>
      <c r="CM462" s="0" t="n">
        <f aca="false">IF(G462&gt;H462,1,0)</f>
        <v>0</v>
      </c>
      <c r="CO462" s="17" t="n">
        <f aca="false">14.652-0.41022*M462+0.007991*M462*M462-0.000077774*M462*M462*M462</f>
        <v>11.961747240576</v>
      </c>
      <c r="CP462" s="1" t="n">
        <f aca="false">F462/CO462*100</f>
        <v>112.023768187855</v>
      </c>
    </row>
    <row r="463" customFormat="false" ht="12.5" hidden="false" customHeight="false" outlineLevel="0" collapsed="false">
      <c r="A463" s="0" t="n">
        <v>462</v>
      </c>
      <c r="B463" s="15" t="s">
        <v>99</v>
      </c>
      <c r="C463" s="16" t="s">
        <v>100</v>
      </c>
      <c r="D463" s="0" t="s">
        <v>155</v>
      </c>
      <c r="E463" s="0" t="n">
        <v>7.6</v>
      </c>
      <c r="F463" s="0" t="n">
        <v>11.2</v>
      </c>
      <c r="G463" s="0" t="n">
        <v>2.6</v>
      </c>
      <c r="H463" s="0" t="n">
        <v>5.4</v>
      </c>
      <c r="I463" s="0" t="n">
        <v>15.6</v>
      </c>
      <c r="J463" s="0" t="n">
        <v>7.109</v>
      </c>
      <c r="K463" s="0" t="n">
        <v>0.259</v>
      </c>
      <c r="L463" s="0" t="n">
        <v>3</v>
      </c>
      <c r="M463" s="0" t="n">
        <v>11.1</v>
      </c>
      <c r="O463" s="0" t="n">
        <v>486</v>
      </c>
      <c r="BD463" s="0" t="n">
        <v>0.463</v>
      </c>
      <c r="BF463" s="0" t="n">
        <f aca="false">IF(E463&lt;11,-3.6797*E463^2+48.115*E463-53.83,280.92*EXP(-0.2027*E463))</f>
        <v>99.304528</v>
      </c>
      <c r="BG463" s="1" t="n">
        <f aca="false">32.208*LN(F463)+21.438</f>
        <v>99.2497509715202</v>
      </c>
      <c r="BH463" s="1" t="n">
        <f aca="false">IF(G463&lt;=2, -10*G463+100, 88.958*EXP(-0.0755*G463))</f>
        <v>73.1026302934667</v>
      </c>
      <c r="BI463" s="1" t="n">
        <f aca="false">IF(I463&lt;=100, 0.0053*(I463)^2-1.0332*I463+100.76, 122.82*EXP(-0.0092*I463))</f>
        <v>85.931888</v>
      </c>
      <c r="BJ463" s="0" t="e">
        <f aca="false">IF(P463&lt;=1000, -6.942*LN(P463)+107.59, -36.304*LN(P463)+310.72)</f>
        <v>#VALUE!</v>
      </c>
      <c r="BK463" s="0" t="e">
        <f aca="false">BF463^0.04*BG463^0.22*BH463^0.51*BI463^0.06*BJ463^0.17</f>
        <v>#VALUE!</v>
      </c>
      <c r="BL463" s="0" t="e">
        <f aca="false">IF(BK463&gt;=90, "Very Good", IF(BK463&gt;=80, "Good", IF(BK463&gt;=70, "Slightly Good", IF(BK463&gt;=60, "Average", IF(BK463&gt;=50, "Slightly Poor", IF(BK463&gt;=40, "Poor", "Very Poor"))))))</f>
        <v>#VALUE!</v>
      </c>
      <c r="BM463" s="2" t="e">
        <f aca="false">IF(P463&lt;=1000, -6.942*LN(P463)+107.59, IF(AND(P463&gt;1000, P463&lt;=5213),-36.304*LN(P463)+310.72, IF(P463&gt;5213, 10)))</f>
        <v>#VALUE!</v>
      </c>
      <c r="BN463" s="2" t="e">
        <f aca="false">BF463^0.04*BG463^0.22*BH463^0.51*BI463^0.06*BM463^0.17</f>
        <v>#VALUE!</v>
      </c>
      <c r="BO463" s="3" t="e">
        <f aca="false">IF(BN463&gt;=90, "Very Good", IF(BN463&gt;=80, "Good", IF(BN463&gt;=70, "Slightly Good", IF(BN463&gt;=60, "Average", IF(BN463&gt;=50, "Slightly Poor", IF(BN463&gt;=40, "Poor", "Very Poor"))))))</f>
        <v>#VALUE!</v>
      </c>
      <c r="BP463" s="2" t="e">
        <f aca="false">IF(AJ463&lt;=1000, -6.942*LN(AJ463)+107.59, IF(AND(AJ463&gt;1000, AJ463&lt;=5213),-36.304*LN(AJ463)+310.72, IF(AJ463&gt;5213, 10)))</f>
        <v>#VALUE!</v>
      </c>
      <c r="BQ463" s="2" t="e">
        <f aca="false">BF463^0.04*BG463^0.22*BH463^0.51*BI463^0.06*BP463^0.17</f>
        <v>#VALUE!</v>
      </c>
      <c r="BR463" s="0" t="e">
        <f aca="false">IF(BQ463&gt;=90, "Very Good", IF(BQ463&gt;=80, "Good", IF(BQ463&gt;=70, "Slightly Good", IF(BQ463&gt;=60, "Average", IF(BQ463&gt;=50, "Slightly Poor", IF(BQ463&gt;=40, "Poor", "Very Poor"))))))</f>
        <v>#VALUE!</v>
      </c>
      <c r="BT463" s="2" t="e">
        <f aca="false">9.81*LN(AH463)+30.6</f>
        <v>#VALUE!</v>
      </c>
      <c r="BU463" s="0" t="e">
        <f aca="false">IF(BT463&lt;30, "Clean water", IF(AND(BT463&gt;=30, BT463&lt;40), "Hypolimia", IF(AND(BT463&gt;=40,BT463&lt;50), "Mesotrophic", IF(AND(BT463&gt;=50, BT463&lt;70), "Eutrophic", IF(BT463&gt;70,"Hypertrophic")))))</f>
        <v>#VALUE!</v>
      </c>
      <c r="CM463" s="0" t="n">
        <f aca="false">IF(G463&gt;H463,1,0)</f>
        <v>0</v>
      </c>
      <c r="CO463" s="17" t="n">
        <f aca="false">14.652-0.41022*M463+0.007991*M463*M463-0.000077774*M463*M463*M463</f>
        <v>10.976762976606</v>
      </c>
      <c r="CP463" s="1" t="n">
        <f aca="false">F463/CO463*100</f>
        <v>102.033723638469</v>
      </c>
    </row>
    <row r="464" customFormat="false" ht="12.5" hidden="false" customHeight="false" outlineLevel="0" collapsed="false">
      <c r="A464" s="0" t="n">
        <v>463</v>
      </c>
      <c r="B464" s="15" t="s">
        <v>99</v>
      </c>
      <c r="C464" s="16" t="s">
        <v>100</v>
      </c>
      <c r="D464" s="0" t="s">
        <v>155</v>
      </c>
      <c r="E464" s="0" t="n">
        <v>7.7</v>
      </c>
      <c r="F464" s="0" t="n">
        <v>13</v>
      </c>
      <c r="G464" s="0" t="n">
        <v>1.6</v>
      </c>
      <c r="H464" s="0" t="n">
        <v>3.2</v>
      </c>
      <c r="I464" s="0" t="n">
        <v>2.5</v>
      </c>
      <c r="J464" s="0" t="n">
        <v>7.199</v>
      </c>
      <c r="K464" s="0" t="n">
        <v>0.041</v>
      </c>
      <c r="L464" s="0" t="n">
        <v>2.6</v>
      </c>
      <c r="M464" s="0" t="n">
        <v>5.7</v>
      </c>
      <c r="N464" s="0" t="n">
        <v>0</v>
      </c>
      <c r="O464" s="0" t="n">
        <v>606</v>
      </c>
      <c r="P464" s="0" t="n">
        <v>4000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V464" s="0" t="n">
        <v>0</v>
      </c>
      <c r="AC464" s="0" t="n">
        <v>6.695</v>
      </c>
      <c r="AD464" s="0" t="n">
        <v>0.112</v>
      </c>
      <c r="AE464" s="0" t="n">
        <v>6.325</v>
      </c>
      <c r="AF464" s="0" t="n">
        <v>0.023</v>
      </c>
      <c r="AG464" s="0" t="n">
        <v>0.023</v>
      </c>
      <c r="AH464" s="0" t="n">
        <v>1.3</v>
      </c>
      <c r="AJ464" s="0" t="n">
        <v>7</v>
      </c>
      <c r="AP464" s="0" t="n">
        <v>0</v>
      </c>
      <c r="AY464" s="0" t="n">
        <v>0</v>
      </c>
      <c r="BF464" s="0" t="n">
        <f aca="false">IF(E464&lt;11,-3.6797*E464^2+48.115*E464-53.83,280.92*EXP(-0.2027*E464))</f>
        <v>98.486087</v>
      </c>
      <c r="BG464" s="1" t="n">
        <f aca="false">32.208*LN(F464)+21.438</f>
        <v>104.049888905121</v>
      </c>
      <c r="BH464" s="1" t="n">
        <f aca="false">IF(G464&lt;=2, -10*G464+100, 88.958*EXP(-0.0755*G464))</f>
        <v>84</v>
      </c>
      <c r="BI464" s="1" t="n">
        <f aca="false">IF(I464&lt;=100, 0.0053*(I464)^2-1.0332*I464+100.76, 122.82*EXP(-0.0092*I464))</f>
        <v>98.210125</v>
      </c>
      <c r="BJ464" s="0" t="n">
        <f aca="false">IF(P464&lt;=1000, -6.942*LN(P464)+107.59, -36.304*LN(P464)+310.72)</f>
        <v>9.61282186573601</v>
      </c>
      <c r="BK464" s="0" t="n">
        <f aca="false">BF464^0.04*BG464^0.22*BH464^0.51*BI464^0.06*BJ464^0.17</f>
        <v>61.8763397880817</v>
      </c>
      <c r="BL464" s="0" t="str">
        <f aca="false">IF(BK464&gt;=90, "Very Good", IF(BK464&gt;=80, "Good", IF(BK464&gt;=70, "Slightly Good", IF(BK464&gt;=60, "Average", IF(BK464&gt;=50, "Slightly Poor", IF(BK464&gt;=40, "Poor", "Very Poor"))))))</f>
        <v>Average</v>
      </c>
      <c r="BM464" s="2" t="n">
        <f aca="false">IF(P464&lt;=1000, -6.942*LN(P464)+107.59, IF(AND(P464&gt;1000, P464&lt;=5213),-36.304*LN(P464)+310.72, IF(P464&gt;5213, 10)))</f>
        <v>9.61282186573601</v>
      </c>
      <c r="BN464" s="2" t="n">
        <f aca="false">BF464^0.04*BG464^0.22*BH464^0.51*BI464^0.06*BM464^0.17</f>
        <v>61.8763397880817</v>
      </c>
      <c r="BO464" s="3" t="str">
        <f aca="false">IF(BN464&gt;=90, "Very Good", IF(BN464&gt;=80, "Good", IF(BN464&gt;=70, "Slightly Good", IF(BN464&gt;=60, "Average", IF(BN464&gt;=50, "Slightly Poor", IF(BN464&gt;=40, "Poor", "Very Poor"))))))</f>
        <v>Average</v>
      </c>
      <c r="BP464" s="2" t="n">
        <f aca="false">IF(AJ464&lt;=1000, -6.942*LN(AJ464)+107.59, IF(AND(AJ464&gt;1000, AJ464&lt;=5213),-36.304*LN(AJ464)+310.72, IF(AJ464&gt;5213, 10)))</f>
        <v>94.081491745258</v>
      </c>
      <c r="BQ464" s="2" t="n">
        <f aca="false">BF464^0.04*BG464^0.22*BH464^0.51*BI464^0.06*BP464^0.17</f>
        <v>91.1875771646652</v>
      </c>
      <c r="BR464" s="0" t="str">
        <f aca="false">IF(BQ464&gt;=90, "Very Good", IF(BQ464&gt;=80, "Good", IF(BQ464&gt;=70, "Slightly Good", IF(BQ464&gt;=60, "Average", IF(BQ464&gt;=50, "Slightly Poor", IF(BQ464&gt;=40, "Poor", "Very Poor"))))))</f>
        <v>Very Good</v>
      </c>
      <c r="BT464" s="2" t="n">
        <f aca="false">9.81*LN(AH464)+30.6</f>
        <v>33.1737934344261</v>
      </c>
      <c r="BU464" s="0" t="str">
        <f aca="false">IF(BT464&lt;30, "Clean water", IF(AND(BT464&gt;=30, BT464&lt;40), "Hypolimia", IF(AND(BT464&gt;=40,BT464&lt;50), "Mesotrophic", IF(AND(BT464&gt;=50, BT464&lt;70), "Eutrophic", IF(BT464&gt;70,"Hypertrophic")))))</f>
        <v>Hypolimia</v>
      </c>
      <c r="CM464" s="0" t="n">
        <f aca="false">IF(G464&gt;H464,1,0)</f>
        <v>0</v>
      </c>
      <c r="CO464" s="17" t="n">
        <f aca="false">14.652-0.41022*M464+0.007991*M464*M464-0.000077774*M464*M464*M464</f>
        <v>12.558970389618</v>
      </c>
      <c r="CP464" s="1" t="n">
        <f aca="false">F464/CO464*100</f>
        <v>103.511670118647</v>
      </c>
    </row>
    <row r="465" customFormat="false" ht="12.5" hidden="false" customHeight="false" outlineLevel="0" collapsed="false">
      <c r="A465" s="0" t="n">
        <v>464</v>
      </c>
      <c r="B465" s="15" t="s">
        <v>101</v>
      </c>
      <c r="C465" s="16" t="s">
        <v>102</v>
      </c>
      <c r="D465" s="0" t="s">
        <v>155</v>
      </c>
      <c r="E465" s="0" t="n">
        <v>8</v>
      </c>
      <c r="F465" s="0" t="n">
        <v>13.7</v>
      </c>
      <c r="G465" s="0" t="n">
        <v>4.1</v>
      </c>
      <c r="H465" s="0" t="n">
        <v>7.4</v>
      </c>
      <c r="I465" s="0" t="n">
        <v>8.4</v>
      </c>
      <c r="J465" s="0" t="n">
        <v>5.202</v>
      </c>
      <c r="K465" s="0" t="n">
        <v>0.045</v>
      </c>
      <c r="L465" s="0" t="n">
        <v>3.6</v>
      </c>
      <c r="M465" s="0" t="n">
        <v>8.1</v>
      </c>
      <c r="N465" s="0" t="n">
        <v>0</v>
      </c>
      <c r="O465" s="0" t="n">
        <v>339</v>
      </c>
      <c r="P465" s="0" t="n">
        <v>730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V465" s="0" t="n">
        <v>0</v>
      </c>
      <c r="AC465" s="0" t="n">
        <v>5.174</v>
      </c>
      <c r="AD465" s="0" t="n">
        <v>0.652</v>
      </c>
      <c r="AE465" s="0" t="n">
        <v>1.884</v>
      </c>
      <c r="AF465" s="0" t="n">
        <v>0.031</v>
      </c>
      <c r="AG465" s="0" t="n">
        <v>0.005</v>
      </c>
      <c r="AH465" s="0" t="n">
        <v>69.4</v>
      </c>
      <c r="AI465" s="0" t="n">
        <v>0</v>
      </c>
      <c r="AJ465" s="0" t="n">
        <v>38</v>
      </c>
      <c r="AP465" s="0" t="n">
        <v>0</v>
      </c>
      <c r="AQ465" s="0" t="n">
        <v>0</v>
      </c>
      <c r="AR465" s="0" t="n">
        <v>0</v>
      </c>
      <c r="AS465" s="0" t="n">
        <v>0</v>
      </c>
      <c r="AU465" s="0" t="n">
        <v>0</v>
      </c>
      <c r="AV465" s="0" t="n">
        <v>0</v>
      </c>
      <c r="AY465" s="0" t="n">
        <v>0</v>
      </c>
      <c r="AZ465" s="0" t="n">
        <v>0</v>
      </c>
      <c r="BB465" s="0" t="n">
        <v>0</v>
      </c>
      <c r="BE465" s="0" t="n">
        <v>0</v>
      </c>
      <c r="BF465" s="0" t="n">
        <f aca="false">IF(E465&lt;11,-3.6797*E465^2+48.115*E465-53.83,280.92*EXP(-0.2027*E465))</f>
        <v>95.5892</v>
      </c>
      <c r="BG465" s="1" t="n">
        <f aca="false">32.208*LN(F465)+21.438</f>
        <v>105.73908498392</v>
      </c>
      <c r="BH465" s="1" t="n">
        <f aca="false">IF(G465&lt;=2, -10*G465+100, 88.958*EXP(-0.0755*G465))</f>
        <v>65.2753416273956</v>
      </c>
      <c r="BI465" s="1" t="n">
        <f aca="false">IF(I465&lt;=100, 0.0053*(I465)^2-1.0332*I465+100.76, 122.82*EXP(-0.0092*I465))</f>
        <v>92.455088</v>
      </c>
      <c r="BJ465" s="0" t="n">
        <f aca="false">IF(P465&lt;=1000, -6.942*LN(P465)+107.59, -36.304*LN(P465)+310.72)</f>
        <v>61.8210848439832</v>
      </c>
      <c r="BK465" s="0" t="n">
        <f aca="false">BF465^0.04*BG465^0.22*BH465^0.51*BI465^0.06*BJ465^0.17</f>
        <v>74.5623035135504</v>
      </c>
      <c r="BL465" s="0" t="str">
        <f aca="false">IF(BK465&gt;=90, "Very Good", IF(BK465&gt;=80, "Good", IF(BK465&gt;=70, "Slightly Good", IF(BK465&gt;=60, "Average", IF(BK465&gt;=50, "Slightly Poor", IF(BK465&gt;=40, "Poor", "Very Poor"))))))</f>
        <v>Slightly Good</v>
      </c>
      <c r="BM465" s="2" t="n">
        <f aca="false">IF(P465&lt;=1000, -6.942*LN(P465)+107.59, IF(AND(P465&gt;1000, P465&lt;=5213),-36.304*LN(P465)+310.72, IF(P465&gt;5213, 10)))</f>
        <v>61.8210848439832</v>
      </c>
      <c r="BN465" s="2" t="n">
        <f aca="false">BF465^0.04*BG465^0.22*BH465^0.51*BI465^0.06*BM465^0.17</f>
        <v>74.5623035135504</v>
      </c>
      <c r="BO465" s="3" t="str">
        <f aca="false">IF(BN465&gt;=90, "Very Good", IF(BN465&gt;=80, "Good", IF(BN465&gt;=70, "Slightly Good", IF(BN465&gt;=60, "Average", IF(BN465&gt;=50, "Slightly Poor", IF(BN465&gt;=40, "Poor", "Very Poor"))))))</f>
        <v>Slightly Good</v>
      </c>
      <c r="BP465" s="2" t="n">
        <f aca="false">IF(AJ465&lt;=1000, -6.942*LN(AJ465)+107.59, IF(AND(AJ465&gt;1000, AJ465&lt;=5213),-36.304*LN(AJ465)+310.72, IF(AJ465&gt;5213, 10)))</f>
        <v>82.3378768791794</v>
      </c>
      <c r="BQ465" s="2" t="n">
        <f aca="false">BF465^0.04*BG465^0.22*BH465^0.51*BI465^0.06*BP465^0.17</f>
        <v>78.2849058825393</v>
      </c>
      <c r="BR465" s="0" t="str">
        <f aca="false">IF(BQ465&gt;=90, "Very Good", IF(BQ465&gt;=80, "Good", IF(BQ465&gt;=70, "Slightly Good", IF(BQ465&gt;=60, "Average", IF(BQ465&gt;=50, "Slightly Poor", IF(BQ465&gt;=40, "Poor", "Very Poor"))))))</f>
        <v>Slightly Good</v>
      </c>
      <c r="BT465" s="2" t="n">
        <f aca="false">9.81*LN(AH465)+30.6</f>
        <v>72.1932901703002</v>
      </c>
      <c r="BU465" s="0" t="str">
        <f aca="false">IF(BT465&lt;30, "Clean water", IF(AND(BT465&gt;=30, BT465&lt;40), "Hypolimia", IF(AND(BT465&gt;=40,BT465&lt;50), "Mesotrophic", IF(AND(BT465&gt;=50, BT465&lt;70), "Eutrophic", IF(BT465&gt;70,"Hypertrophic")))))</f>
        <v>Hypertrophic</v>
      </c>
      <c r="CM465" s="0" t="n">
        <f aca="false">IF(G465&gt;H465,1,0)</f>
        <v>0</v>
      </c>
      <c r="CO465" s="17" t="n">
        <f aca="false">14.652-0.41022*M465+0.007991*M465*M465-0.000077774*M465*M465*M465</f>
        <v>11.812175217666</v>
      </c>
      <c r="CP465" s="1" t="n">
        <f aca="false">F465/CO465*100</f>
        <v>115.982024881502</v>
      </c>
    </row>
    <row r="466" customFormat="false" ht="12.5" hidden="false" customHeight="false" outlineLevel="0" collapsed="false">
      <c r="A466" s="0" t="n">
        <v>465</v>
      </c>
      <c r="B466" s="15" t="s">
        <v>103</v>
      </c>
      <c r="C466" s="16" t="s">
        <v>104</v>
      </c>
      <c r="D466" s="0" t="s">
        <v>155</v>
      </c>
      <c r="E466" s="0" t="n">
        <v>8.3</v>
      </c>
      <c r="F466" s="0" t="n">
        <v>13</v>
      </c>
      <c r="G466" s="0" t="n">
        <v>1.5</v>
      </c>
      <c r="H466" s="0" t="n">
        <v>2.8</v>
      </c>
      <c r="I466" s="0" t="n">
        <v>0.4</v>
      </c>
      <c r="J466" s="0" t="n">
        <v>9.096</v>
      </c>
      <c r="K466" s="0" t="n">
        <v>0.014</v>
      </c>
      <c r="L466" s="0" t="n">
        <v>2.4</v>
      </c>
      <c r="M466" s="0" t="n">
        <v>9.1</v>
      </c>
      <c r="N466" s="0" t="n">
        <v>0</v>
      </c>
      <c r="O466" s="0" t="n">
        <v>542</v>
      </c>
      <c r="P466" s="0" t="n">
        <v>600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V466" s="0" t="n">
        <v>0</v>
      </c>
      <c r="AC466" s="0" t="n">
        <v>8.833</v>
      </c>
      <c r="AD466" s="0" t="n">
        <v>0.033</v>
      </c>
      <c r="AE466" s="0" t="n">
        <v>8.306</v>
      </c>
      <c r="AF466" s="0" t="n">
        <v>0.01</v>
      </c>
      <c r="AG466" s="0" t="n">
        <v>0</v>
      </c>
      <c r="AH466" s="0" t="n">
        <v>4.7</v>
      </c>
      <c r="AJ466" s="0" t="n">
        <v>3</v>
      </c>
      <c r="AP466" s="0" t="n">
        <v>0</v>
      </c>
      <c r="AY466" s="0" t="n">
        <v>0</v>
      </c>
      <c r="BF466" s="0" t="n">
        <f aca="false">IF(E466&lt;11,-3.6797*E466^2+48.115*E466-53.83,280.92*EXP(-0.2027*E466))</f>
        <v>92.029967</v>
      </c>
      <c r="BG466" s="1" t="n">
        <f aca="false">32.208*LN(F466)+21.438</f>
        <v>104.049888905121</v>
      </c>
      <c r="BH466" s="1" t="n">
        <f aca="false">IF(G466&lt;=2, -10*G466+100, 88.958*EXP(-0.0755*G466))</f>
        <v>85</v>
      </c>
      <c r="BI466" s="1" t="n">
        <f aca="false">IF(I466&lt;=100, 0.0053*(I466)^2-1.0332*I466+100.76, 122.82*EXP(-0.0092*I466))</f>
        <v>100.347568</v>
      </c>
      <c r="BJ466" s="0" t="n">
        <f aca="false">IF(P466&lt;=1000, -6.942*LN(P466)+107.59, -36.304*LN(P466)+310.72)</f>
        <v>63.1825143334895</v>
      </c>
      <c r="BK466" s="0" t="n">
        <f aca="false">BF466^0.04*BG466^0.22*BH466^0.51*BI466^0.06*BJ466^0.17</f>
        <v>85.6142120917049</v>
      </c>
      <c r="BL466" s="0" t="str">
        <f aca="false">IF(BK466&gt;=90, "Very Good", IF(BK466&gt;=80, "Good", IF(BK466&gt;=70, "Slightly Good", IF(BK466&gt;=60, "Average", IF(BK466&gt;=50, "Slightly Poor", IF(BK466&gt;=40, "Poor", "Very Poor"))))))</f>
        <v>Good</v>
      </c>
      <c r="BM466" s="2" t="n">
        <f aca="false">IF(P466&lt;=1000, -6.942*LN(P466)+107.59, IF(AND(P466&gt;1000, P466&lt;=5213),-36.304*LN(P466)+310.72, IF(P466&gt;5213, 10)))</f>
        <v>63.1825143334895</v>
      </c>
      <c r="BN466" s="2" t="n">
        <f aca="false">BF466^0.04*BG466^0.22*BH466^0.51*BI466^0.06*BM466^0.17</f>
        <v>85.6142120917049</v>
      </c>
      <c r="BO466" s="3" t="str">
        <f aca="false">IF(BN466&gt;=90, "Very Good", IF(BN466&gt;=80, "Good", IF(BN466&gt;=70, "Slightly Good", IF(BN466&gt;=60, "Average", IF(BN466&gt;=50, "Slightly Poor", IF(BN466&gt;=40, "Poor", "Very Poor"))))))</f>
        <v>Good</v>
      </c>
      <c r="BP466" s="2" t="n">
        <f aca="false">IF(AJ466&lt;=1000, -6.942*LN(AJ466)+107.59, IF(AND(AJ466&gt;1000, AJ466&lt;=5213),-36.304*LN(AJ466)+310.72, IF(AJ466&gt;5213, 10)))</f>
        <v>99.963433492066</v>
      </c>
      <c r="BQ466" s="2" t="n">
        <f aca="false">BF466^0.04*BG466^0.22*BH466^0.51*BI466^0.06*BP466^0.17</f>
        <v>92.5587302999926</v>
      </c>
      <c r="BR466" s="0" t="str">
        <f aca="false">IF(BQ466&gt;=90, "Very Good", IF(BQ466&gt;=80, "Good", IF(BQ466&gt;=70, "Slightly Good", IF(BQ466&gt;=60, "Average", IF(BQ466&gt;=50, "Slightly Poor", IF(BQ466&gt;=40, "Poor", "Very Poor"))))))</f>
        <v>Very Good</v>
      </c>
      <c r="BT466" s="2" t="n">
        <f aca="false">9.81*LN(AH466)+30.6</f>
        <v>45.7815882105041</v>
      </c>
      <c r="BU466" s="0" t="str">
        <f aca="false">IF(BT466&lt;30, "Clean water", IF(AND(BT466&gt;=30, BT466&lt;40), "Hypolimia", IF(AND(BT466&gt;=40,BT466&lt;50), "Mesotrophic", IF(AND(BT466&gt;=50, BT466&lt;70), "Eutrophic", IF(BT466&gt;70,"Hypertrophic")))))</f>
        <v>Mesotrophic</v>
      </c>
      <c r="CM466" s="0" t="n">
        <f aca="false">IF(G466&gt;H466,1,0)</f>
        <v>0</v>
      </c>
      <c r="CO466" s="17" t="n">
        <f aca="false">14.652-0.41022*M466+0.007991*M466*M466-0.000077774*M466*M466*M466</f>
        <v>11.522124479046</v>
      </c>
      <c r="CP466" s="1" t="n">
        <f aca="false">F466/CO466*100</f>
        <v>112.82641516017</v>
      </c>
    </row>
    <row r="467" customFormat="false" ht="12.5" hidden="false" customHeight="false" outlineLevel="0" collapsed="false">
      <c r="A467" s="0" t="n">
        <v>466</v>
      </c>
      <c r="B467" s="15" t="s">
        <v>105</v>
      </c>
      <c r="C467" s="16" t="s">
        <v>106</v>
      </c>
      <c r="D467" s="0" t="s">
        <v>155</v>
      </c>
      <c r="E467" s="0" t="n">
        <v>7.4</v>
      </c>
      <c r="F467" s="0" t="n">
        <v>13.7</v>
      </c>
      <c r="G467" s="0" t="n">
        <v>1.4</v>
      </c>
      <c r="H467" s="0" t="n">
        <v>4.3</v>
      </c>
      <c r="I467" s="0" t="n">
        <v>4.8</v>
      </c>
      <c r="J467" s="0" t="n">
        <v>2.573</v>
      </c>
      <c r="K467" s="0" t="n">
        <v>0.021</v>
      </c>
      <c r="L467" s="0" t="n">
        <v>2.3</v>
      </c>
      <c r="M467" s="0" t="n">
        <v>7.6</v>
      </c>
      <c r="N467" s="0" t="n">
        <v>0</v>
      </c>
      <c r="O467" s="0" t="n">
        <v>222</v>
      </c>
      <c r="P467" s="0" t="n">
        <v>400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V467" s="0" t="n">
        <v>0</v>
      </c>
      <c r="AC467" s="0" t="n">
        <v>2.53</v>
      </c>
      <c r="AD467" s="0" t="n">
        <v>0.115</v>
      </c>
      <c r="AE467" s="0" t="n">
        <v>1.132</v>
      </c>
      <c r="AF467" s="0" t="n">
        <v>0.008</v>
      </c>
      <c r="AG467" s="0" t="n">
        <v>0.004</v>
      </c>
      <c r="AH467" s="0" t="n">
        <v>19.2</v>
      </c>
      <c r="AI467" s="0" t="n">
        <v>0</v>
      </c>
      <c r="AJ467" s="0" t="n">
        <v>3</v>
      </c>
      <c r="AP467" s="0" t="n">
        <v>0</v>
      </c>
      <c r="AQ467" s="0" t="n">
        <v>0</v>
      </c>
      <c r="AR467" s="0" t="n">
        <v>0</v>
      </c>
      <c r="AS467" s="0" t="n">
        <v>0</v>
      </c>
      <c r="AU467" s="0" t="n">
        <v>0</v>
      </c>
      <c r="AV467" s="0" t="n">
        <v>0</v>
      </c>
      <c r="AY467" s="0" t="n">
        <v>0</v>
      </c>
      <c r="AZ467" s="0" t="n">
        <v>0</v>
      </c>
      <c r="BB467" s="0" t="n">
        <v>0</v>
      </c>
      <c r="BE467" s="0" t="n">
        <v>0</v>
      </c>
      <c r="BF467" s="0" t="n">
        <f aca="false">IF(E467&lt;11,-3.6797*E467^2+48.115*E467-53.83,280.92*EXP(-0.2027*E467))</f>
        <v>100.720628</v>
      </c>
      <c r="BG467" s="1" t="n">
        <f aca="false">32.208*LN(F467)+21.438</f>
        <v>105.73908498392</v>
      </c>
      <c r="BH467" s="1" t="n">
        <f aca="false">IF(G467&lt;=2, -10*G467+100, 88.958*EXP(-0.0755*G467))</f>
        <v>86</v>
      </c>
      <c r="BI467" s="1" t="n">
        <f aca="false">IF(I467&lt;=100, 0.0053*(I467)^2-1.0332*I467+100.76, 122.82*EXP(-0.0092*I467))</f>
        <v>95.922752</v>
      </c>
      <c r="BJ467" s="0" t="n">
        <f aca="false">IF(P467&lt;=1000, -6.942*LN(P467)+107.59, -36.304*LN(P467)+310.72)</f>
        <v>65.9972531139764</v>
      </c>
      <c r="BK467" s="0" t="n">
        <f aca="false">BF467^0.04*BG467^0.22*BH467^0.51*BI467^0.06*BJ467^0.17</f>
        <v>87.1536262356274</v>
      </c>
      <c r="BL467" s="0" t="str">
        <f aca="false">IF(BK467&gt;=90, "Very Good", IF(BK467&gt;=80, "Good", IF(BK467&gt;=70, "Slightly Good", IF(BK467&gt;=60, "Average", IF(BK467&gt;=50, "Slightly Poor", IF(BK467&gt;=40, "Poor", "Very Poor"))))))</f>
        <v>Good</v>
      </c>
      <c r="BM467" s="2" t="n">
        <f aca="false">IF(P467&lt;=1000, -6.942*LN(P467)+107.59, IF(AND(P467&gt;1000, P467&lt;=5213),-36.304*LN(P467)+310.72, IF(P467&gt;5213, 10)))</f>
        <v>65.9972531139764</v>
      </c>
      <c r="BN467" s="2" t="n">
        <f aca="false">BF467^0.04*BG467^0.22*BH467^0.51*BI467^0.06*BM467^0.17</f>
        <v>87.1536262356274</v>
      </c>
      <c r="BO467" s="3" t="str">
        <f aca="false">IF(BN467&gt;=90, "Very Good", IF(BN467&gt;=80, "Good", IF(BN467&gt;=70, "Slightly Good", IF(BN467&gt;=60, "Average", IF(BN467&gt;=50, "Slightly Poor", IF(BN467&gt;=40, "Poor", "Very Poor"))))))</f>
        <v>Good</v>
      </c>
      <c r="BP467" s="2" t="n">
        <f aca="false">IF(AJ467&lt;=1000, -6.942*LN(AJ467)+107.59, IF(AND(AJ467&gt;1000, AJ467&lt;=5213),-36.304*LN(AJ467)+310.72, IF(AJ467&gt;5213, 10)))</f>
        <v>99.963433492066</v>
      </c>
      <c r="BQ467" s="2" t="n">
        <f aca="false">BF467^0.04*BG467^0.22*BH467^0.51*BI467^0.06*BP467^0.17</f>
        <v>93.5274435125617</v>
      </c>
      <c r="BR467" s="0" t="str">
        <f aca="false">IF(BQ467&gt;=90, "Very Good", IF(BQ467&gt;=80, "Good", IF(BQ467&gt;=70, "Slightly Good", IF(BQ467&gt;=60, "Average", IF(BQ467&gt;=50, "Slightly Poor", IF(BQ467&gt;=40, "Poor", "Very Poor"))))))</f>
        <v>Very Good</v>
      </c>
      <c r="BT467" s="2" t="n">
        <f aca="false">9.81*LN(AH467)+30.6</f>
        <v>59.587669837321</v>
      </c>
      <c r="BU467" s="0" t="str">
        <f aca="false">IF(BT467&lt;30, "Clean water", IF(AND(BT467&gt;=30, BT467&lt;40), "Hypolimia", IF(AND(BT467&gt;=40,BT467&lt;50), "Mesotrophic", IF(AND(BT467&gt;=50, BT467&lt;70), "Eutrophic", IF(BT467&gt;70,"Hypertrophic")))))</f>
        <v>Eutrophic</v>
      </c>
      <c r="CM467" s="0" t="n">
        <f aca="false">IF(G467&gt;H467,1,0)</f>
        <v>0</v>
      </c>
      <c r="CO467" s="17" t="n">
        <f aca="false">14.652-0.41022*M467+0.007991*M467*M467-0.000077774*M467*M467*M467</f>
        <v>11.961747240576</v>
      </c>
      <c r="CP467" s="1" t="n">
        <f aca="false">F467/CO467*100</f>
        <v>114.531762998031</v>
      </c>
    </row>
    <row r="468" s="18" customFormat="true" ht="12.5" hidden="false" customHeight="false" outlineLevel="0" collapsed="false">
      <c r="A468" s="18" t="n">
        <v>467</v>
      </c>
      <c r="B468" s="19" t="s">
        <v>107</v>
      </c>
      <c r="C468" s="18" t="s">
        <v>108</v>
      </c>
      <c r="D468" s="18" t="s">
        <v>155</v>
      </c>
      <c r="E468" s="18" t="n">
        <v>8.2</v>
      </c>
      <c r="F468" s="18" t="n">
        <v>19.2</v>
      </c>
      <c r="G468" s="18" t="n">
        <v>1.9</v>
      </c>
      <c r="H468" s="18" t="n">
        <v>1.3</v>
      </c>
      <c r="I468" s="18" t="n">
        <v>1.6</v>
      </c>
      <c r="J468" s="18" t="n">
        <v>6.183</v>
      </c>
      <c r="K468" s="18" t="n">
        <v>0.025</v>
      </c>
      <c r="L468" s="18" t="n">
        <v>1.1</v>
      </c>
      <c r="M468" s="18" t="n">
        <v>9.3</v>
      </c>
      <c r="N468" s="18" t="n">
        <v>0</v>
      </c>
      <c r="O468" s="18" t="n">
        <v>589</v>
      </c>
      <c r="P468" s="18" t="n">
        <v>14000</v>
      </c>
      <c r="Q468" s="18" t="n">
        <v>0</v>
      </c>
      <c r="R468" s="18" t="n">
        <v>0</v>
      </c>
      <c r="S468" s="18" t="n">
        <v>0</v>
      </c>
      <c r="T468" s="18" t="n">
        <v>0</v>
      </c>
      <c r="U468" s="18" t="n">
        <v>0</v>
      </c>
      <c r="V468" s="18" t="n">
        <v>0</v>
      </c>
      <c r="AC468" s="18" t="n">
        <v>5.719</v>
      </c>
      <c r="AD468" s="18" t="n">
        <v>0.031</v>
      </c>
      <c r="AE468" s="18" t="n">
        <v>5.298</v>
      </c>
      <c r="AF468" s="18" t="n">
        <v>0.015</v>
      </c>
      <c r="AG468" s="18" t="n">
        <v>0.008</v>
      </c>
      <c r="AH468" s="18" t="n">
        <v>1.7</v>
      </c>
      <c r="AJ468" s="18" t="n">
        <v>2300</v>
      </c>
      <c r="AP468" s="18" t="n">
        <v>0</v>
      </c>
      <c r="AY468" s="18" t="n">
        <v>0</v>
      </c>
      <c r="BF468" s="18" t="n">
        <f aca="false">IF(E468&lt;11,-3.6797*E468^2+48.115*E468-53.83,280.92*EXP(-0.2027*E468))</f>
        <v>93.289972</v>
      </c>
      <c r="BG468" s="20" t="n">
        <f aca="false">32.208*LN(F468)+21.438</f>
        <v>116.609750267119</v>
      </c>
      <c r="BH468" s="20" t="n">
        <f aca="false">IF(G468&lt;=2, -10*G468+100, 88.958*EXP(-0.0755*G468))</f>
        <v>81</v>
      </c>
      <c r="BI468" s="20" t="n">
        <f aca="false">IF(I468&lt;=100, 0.0053*(I468)^2-1.0332*I468+100.76, 122.82*EXP(-0.0092*I468))</f>
        <v>99.120448</v>
      </c>
      <c r="BJ468" s="18" t="n">
        <f aca="false">IF(P468&lt;=1000, -6.942*LN(P468)+107.59, -36.304*LN(P468)+310.72)</f>
        <v>-35.8674849425199</v>
      </c>
      <c r="BK468" s="18" t="e">
        <f aca="false">BF468^0.04*BG468^0.22*BH468^0.51*BI468^0.06*BJ468^0.17</f>
        <v>#NUM!</v>
      </c>
      <c r="BL468" s="18" t="e">
        <f aca="false">IF(BK468&gt;=90, "Very Good", IF(BK468&gt;=80, "Good", IF(BK468&gt;=70, "Slightly Good", IF(BK468&gt;=60, "Average", IF(BK468&gt;=50, "Slightly Poor", IF(BK468&gt;=40, "Poor", "Very Poor"))))))</f>
        <v>#NUM!</v>
      </c>
      <c r="BM468" s="21" t="n">
        <f aca="false">IF(P468&lt;=1000, -6.942*LN(P468)+107.59, IF(AND(P468&gt;1000, P468&lt;=5213),-36.304*LN(P468)+310.72, IF(P468&gt;5213, 10)))</f>
        <v>10</v>
      </c>
      <c r="BN468" s="21" t="n">
        <f aca="false">BF468^0.04*BG468^0.22*BH468^0.51*BI468^0.06*BM468^0.17</f>
        <v>62.5996959567438</v>
      </c>
      <c r="BO468" s="22" t="str">
        <f aca="false">IF(BN468&gt;=90, "Very Good", IF(BN468&gt;=80, "Good", IF(BN468&gt;=70, "Slightly Good", IF(BN468&gt;=60, "Average", IF(BN468&gt;=50, "Slightly Poor", IF(BN468&gt;=40, "Poor", "Very Poor"))))))</f>
        <v>Average</v>
      </c>
      <c r="BP468" s="21" t="n">
        <f aca="false">IF(AJ468&lt;=1000, -6.942*LN(AJ468)+107.59, IF(AND(AJ468&gt;1000, AJ468&lt;=5213),-36.304*LN(AJ468)+310.72, IF(AJ468&gt;5213, 10)))</f>
        <v>29.7029195527965</v>
      </c>
      <c r="BQ468" s="21" t="n">
        <f aca="false">BF468^0.04*BG468^0.22*BH468^0.51*BI468^0.06*BP468^0.17</f>
        <v>75.3265500959058</v>
      </c>
      <c r="BR468" s="18" t="str">
        <f aca="false">IF(BQ468&gt;=90, "Very Good", IF(BQ468&gt;=80, "Good", IF(BQ468&gt;=70, "Slightly Good", IF(BQ468&gt;=60, "Average", IF(BQ468&gt;=50, "Slightly Poor", IF(BQ468&gt;=40, "Poor", "Very Poor"))))))</f>
        <v>Slightly Good</v>
      </c>
      <c r="BT468" s="21" t="n">
        <f aca="false">9.81*LN(AH468)+30.6</f>
        <v>35.8054631429199</v>
      </c>
      <c r="BU468" s="18" t="str">
        <f aca="false">IF(BT468&lt;30, "Clean water", IF(AND(BT468&gt;=30, BT468&lt;40), "Hypolimia", IF(AND(BT468&gt;=40,BT468&lt;50), "Mesotrophic", IF(AND(BT468&gt;=50, BT468&lt;70), "Eutrophic", IF(BT468&gt;70,"Hypertrophic")))))</f>
        <v>Hypolimia</v>
      </c>
      <c r="CM468" s="18" t="n">
        <f aca="false">IF(G468&gt;H468,1,0)</f>
        <v>1</v>
      </c>
      <c r="CO468" s="17" t="n">
        <f aca="false">14.652-0.41022*M468+0.007991*M468*M468-0.000077774*M468*M468*M468</f>
        <v>11.465537528682</v>
      </c>
      <c r="CP468" s="1" t="n">
        <f aca="false">F468/CO468*100</f>
        <v>167.458350312575</v>
      </c>
    </row>
    <row r="469" customFormat="false" ht="12.5" hidden="false" customHeight="false" outlineLevel="0" collapsed="false">
      <c r="A469" s="0" t="n">
        <v>468</v>
      </c>
      <c r="B469" s="15" t="s">
        <v>109</v>
      </c>
      <c r="C469" s="16" t="s">
        <v>110</v>
      </c>
      <c r="D469" s="0" t="s">
        <v>155</v>
      </c>
      <c r="E469" s="0" t="n">
        <v>7.3</v>
      </c>
      <c r="F469" s="0" t="n">
        <v>11.8</v>
      </c>
      <c r="G469" s="0" t="n">
        <v>5.4</v>
      </c>
      <c r="H469" s="0" t="n">
        <v>8.6</v>
      </c>
      <c r="I469" s="0" t="n">
        <v>10.1</v>
      </c>
      <c r="J469" s="0" t="n">
        <v>12.196</v>
      </c>
      <c r="K469" s="0" t="n">
        <v>0.229</v>
      </c>
      <c r="L469" s="0" t="n">
        <v>5.5</v>
      </c>
      <c r="M469" s="0" t="n">
        <v>13.1</v>
      </c>
      <c r="O469" s="0" t="n">
        <v>509</v>
      </c>
      <c r="AC469" s="0" t="n">
        <v>11.436</v>
      </c>
      <c r="AD469" s="0" t="n">
        <v>1.906</v>
      </c>
      <c r="AE469" s="0" t="n">
        <v>7.914</v>
      </c>
      <c r="AF469" s="0" t="n">
        <v>0.12</v>
      </c>
      <c r="AG469" s="0" t="n">
        <v>0.083</v>
      </c>
      <c r="BD469" s="0" t="n">
        <v>1.741</v>
      </c>
      <c r="BF469" s="0" t="n">
        <f aca="false">IF(E469&lt;11,-3.6797*E469^2+48.115*E469-53.83,280.92*EXP(-0.2027*E469))</f>
        <v>101.318287</v>
      </c>
      <c r="BG469" s="1" t="n">
        <f aca="false">32.208*LN(F469)+21.438</f>
        <v>100.930549709638</v>
      </c>
      <c r="BH469" s="1" t="n">
        <f aca="false">IF(G469&lt;=2, -10*G469+100, 88.958*EXP(-0.0755*G469))</f>
        <v>59.1729403218637</v>
      </c>
      <c r="BI469" s="1" t="n">
        <f aca="false">IF(I469&lt;=100, 0.0053*(I469)^2-1.0332*I469+100.76, 122.82*EXP(-0.0092*I469))</f>
        <v>90.865333</v>
      </c>
      <c r="BJ469" s="0" t="e">
        <f aca="false">IF(P469&lt;=1000, -6.942*LN(P469)+107.59, -36.304*LN(P469)+310.72)</f>
        <v>#VALUE!</v>
      </c>
      <c r="BK469" s="0" t="e">
        <f aca="false">BF469^0.04*BG469^0.22*BH469^0.51*BI469^0.06*BJ469^0.17</f>
        <v>#VALUE!</v>
      </c>
      <c r="BL469" s="0" t="e">
        <f aca="false">IF(BK469&gt;=90, "Very Good", IF(BK469&gt;=80, "Good", IF(BK469&gt;=70, "Slightly Good", IF(BK469&gt;=60, "Average", IF(BK469&gt;=50, "Slightly Poor", IF(BK469&gt;=40, "Poor", "Very Poor"))))))</f>
        <v>#VALUE!</v>
      </c>
      <c r="BM469" s="2" t="e">
        <f aca="false">IF(P469&lt;=1000, -6.942*LN(P469)+107.59, IF(AND(P469&gt;1000, P469&lt;=5213),-36.304*LN(P469)+310.72, IF(P469&gt;5213, 10)))</f>
        <v>#VALUE!</v>
      </c>
      <c r="BN469" s="2" t="e">
        <f aca="false">BF469^0.04*BG469^0.22*BH469^0.51*BI469^0.06*BM469^0.17</f>
        <v>#VALUE!</v>
      </c>
      <c r="BO469" s="3" t="e">
        <f aca="false">IF(BN469&gt;=90, "Very Good", IF(BN469&gt;=80, "Good", IF(BN469&gt;=70, "Slightly Good", IF(BN469&gt;=60, "Average", IF(BN469&gt;=50, "Slightly Poor", IF(BN469&gt;=40, "Poor", "Very Poor"))))))</f>
        <v>#VALUE!</v>
      </c>
      <c r="BP469" s="2" t="e">
        <f aca="false">IF(AJ469&lt;=1000, -6.942*LN(AJ469)+107.59, IF(AND(AJ469&gt;1000, AJ469&lt;=5213),-36.304*LN(AJ469)+310.72, IF(AJ469&gt;5213, 10)))</f>
        <v>#VALUE!</v>
      </c>
      <c r="BQ469" s="2" t="e">
        <f aca="false">BF469^0.04*BG469^0.22*BH469^0.51*BI469^0.06*BP469^0.17</f>
        <v>#VALUE!</v>
      </c>
      <c r="BR469" s="0" t="e">
        <f aca="false">IF(BQ469&gt;=90, "Very Good", IF(BQ469&gt;=80, "Good", IF(BQ469&gt;=70, "Slightly Good", IF(BQ469&gt;=60, "Average", IF(BQ469&gt;=50, "Slightly Poor", IF(BQ469&gt;=40, "Poor", "Very Poor"))))))</f>
        <v>#VALUE!</v>
      </c>
      <c r="BT469" s="2" t="e">
        <f aca="false">9.81*LN(AH469)+30.6</f>
        <v>#VALUE!</v>
      </c>
      <c r="BU469" s="0" t="e">
        <f aca="false">IF(BT469&lt;30, "Clean water", IF(AND(BT469&gt;=30, BT469&lt;40), "Hypolimia", IF(AND(BT469&gt;=40,BT469&lt;50), "Mesotrophic", IF(AND(BT469&gt;=50, BT469&lt;70), "Eutrophic", IF(BT469&gt;70,"Hypertrophic")))))</f>
        <v>#VALUE!</v>
      </c>
      <c r="CM469" s="0" t="n">
        <f aca="false">IF(G469&gt;H469,1,0)</f>
        <v>0</v>
      </c>
      <c r="CO469" s="17" t="n">
        <f aca="false">14.652-0.41022*M469+0.007991*M469*M469-0.000077774*M469*M469*M469</f>
        <v>10.474610480566</v>
      </c>
      <c r="CP469" s="1" t="n">
        <f aca="false">F469/CO469*100</f>
        <v>112.653353763303</v>
      </c>
    </row>
    <row r="470" s="18" customFormat="true" ht="12.5" hidden="false" customHeight="false" outlineLevel="0" collapsed="false">
      <c r="A470" s="18" t="n">
        <v>469</v>
      </c>
      <c r="B470" s="19" t="s">
        <v>156</v>
      </c>
      <c r="C470" s="18" t="s">
        <v>112</v>
      </c>
      <c r="D470" s="18" t="s">
        <v>155</v>
      </c>
      <c r="E470" s="18" t="n">
        <v>7.4</v>
      </c>
      <c r="F470" s="18" t="n">
        <v>12.1</v>
      </c>
      <c r="G470" s="18" t="n">
        <v>6.8</v>
      </c>
      <c r="H470" s="18" t="n">
        <v>4.5</v>
      </c>
      <c r="I470" s="18" t="n">
        <v>12.2</v>
      </c>
      <c r="J470" s="18" t="n">
        <v>11.205</v>
      </c>
      <c r="K470" s="18" t="n">
        <v>0.233</v>
      </c>
      <c r="L470" s="18" t="n">
        <v>4.9</v>
      </c>
      <c r="M470" s="18" t="n">
        <v>12.1</v>
      </c>
      <c r="N470" s="18" t="n">
        <v>0</v>
      </c>
      <c r="O470" s="18" t="n">
        <v>442</v>
      </c>
      <c r="P470" s="18" t="n">
        <v>20000</v>
      </c>
      <c r="Q470" s="18" t="n">
        <v>0</v>
      </c>
      <c r="R470" s="18" t="n">
        <v>0</v>
      </c>
      <c r="S470" s="18" t="n">
        <v>0</v>
      </c>
      <c r="T470" s="18" t="n">
        <v>0</v>
      </c>
      <c r="U470" s="18" t="n">
        <v>0</v>
      </c>
      <c r="V470" s="18" t="n">
        <v>0</v>
      </c>
      <c r="AC470" s="18" t="n">
        <v>11.022</v>
      </c>
      <c r="AD470" s="18" t="n">
        <v>1.738</v>
      </c>
      <c r="AE470" s="18" t="n">
        <v>8.27</v>
      </c>
      <c r="AF470" s="18" t="n">
        <v>0.132</v>
      </c>
      <c r="AG470" s="18" t="n">
        <v>0.075</v>
      </c>
      <c r="AH470" s="18" t="n">
        <v>7.3</v>
      </c>
      <c r="AJ470" s="18" t="n">
        <v>200</v>
      </c>
      <c r="AP470" s="18" t="n">
        <v>0</v>
      </c>
      <c r="AY470" s="18" t="n">
        <v>0</v>
      </c>
      <c r="BF470" s="18" t="n">
        <f aca="false">IF(E470&lt;11,-3.6797*E470^2+48.115*E470-53.83,280.92*EXP(-0.2027*E470))</f>
        <v>100.720628</v>
      </c>
      <c r="BG470" s="20" t="n">
        <f aca="false">32.208*LN(F470)+21.438</f>
        <v>101.739161217428</v>
      </c>
      <c r="BH470" s="20" t="n">
        <f aca="false">IF(G470&lt;=2, -10*G470+100, 88.958*EXP(-0.0755*G470))</f>
        <v>53.2375699001289</v>
      </c>
      <c r="BI470" s="20" t="n">
        <f aca="false">IF(I470&lt;=100, 0.0053*(I470)^2-1.0332*I470+100.76, 122.82*EXP(-0.0092*I470))</f>
        <v>88.943812</v>
      </c>
      <c r="BJ470" s="18" t="n">
        <f aca="false">IF(P470&lt;=1000, -6.942*LN(P470)+107.59, -36.304*LN(P470)+310.72)</f>
        <v>-48.8162121072716</v>
      </c>
      <c r="BK470" s="18" t="e">
        <f aca="false">BF470^0.04*BG470^0.22*BH470^0.51*BI470^0.06*BJ470^0.17</f>
        <v>#NUM!</v>
      </c>
      <c r="BL470" s="18" t="e">
        <f aca="false">IF(BK470&gt;=90, "Very Good", IF(BK470&gt;=80, "Good", IF(BK470&gt;=70, "Slightly Good", IF(BK470&gt;=60, "Average", IF(BK470&gt;=50, "Slightly Poor", IF(BK470&gt;=40, "Poor", "Very Poor"))))))</f>
        <v>#NUM!</v>
      </c>
      <c r="BM470" s="21" t="n">
        <f aca="false">IF(P470&lt;=1000, -6.942*LN(P470)+107.59, IF(AND(P470&gt;1000, P470&lt;=5213),-36.304*LN(P470)+310.72, IF(P470&gt;5213, 10)))</f>
        <v>10</v>
      </c>
      <c r="BN470" s="21" t="n">
        <f aca="false">BF470^0.04*BG470^0.22*BH470^0.51*BI470^0.06*BM470^0.17</f>
        <v>48.8754049635374</v>
      </c>
      <c r="BO470" s="22" t="str">
        <f aca="false">IF(BN470&gt;=90, "Very Good", IF(BN470&gt;=80, "Good", IF(BN470&gt;=70, "Slightly Good", IF(BN470&gt;=60, "Average", IF(BN470&gt;=50, "Slightly Poor", IF(BN470&gt;=40, "Poor", "Very Poor"))))))</f>
        <v>Poor</v>
      </c>
      <c r="BP470" s="21" t="n">
        <f aca="false">IF(AJ470&lt;=1000, -6.942*LN(AJ470)+107.59, IF(AND(AJ470&gt;1000, AJ470&lt;=5213),-36.304*LN(AJ470)+310.72, IF(AJ470&gt;5213, 10)))</f>
        <v>70.8090808414235</v>
      </c>
      <c r="BQ470" s="21" t="n">
        <f aca="false">BF470^0.04*BG470^0.22*BH470^0.51*BI470^0.06*BP470^0.17</f>
        <v>68.1719146350209</v>
      </c>
      <c r="BR470" s="18" t="str">
        <f aca="false">IF(BQ470&gt;=90, "Very Good", IF(BQ470&gt;=80, "Good", IF(BQ470&gt;=70, "Slightly Good", IF(BQ470&gt;=60, "Average", IF(BQ470&gt;=50, "Slightly Poor", IF(BQ470&gt;=40, "Poor", "Very Poor"))))))</f>
        <v>Average</v>
      </c>
      <c r="BT470" s="21" t="n">
        <f aca="false">9.81*LN(AH470)+30.6</f>
        <v>50.1010473553941</v>
      </c>
      <c r="BU470" s="18" t="str">
        <f aca="false">IF(BT470&lt;30, "Clean water", IF(AND(BT470&gt;=30, BT470&lt;40), "Hypolimia", IF(AND(BT470&gt;=40,BT470&lt;50), "Mesotrophic", IF(AND(BT470&gt;=50, BT470&lt;70), "Eutrophic", IF(BT470&gt;70,"Hypertrophic")))))</f>
        <v>Eutrophic</v>
      </c>
      <c r="CM470" s="18" t="n">
        <f aca="false">IF(G470&gt;H470,1,0)</f>
        <v>1</v>
      </c>
      <c r="CO470" s="17" t="n">
        <f aca="false">14.652-0.41022*M470+0.007991*M470*M470-0.000077774*M470*M470*M470</f>
        <v>10.720518924786</v>
      </c>
      <c r="CP470" s="1" t="n">
        <f aca="false">F470/CO470*100</f>
        <v>112.867670724638</v>
      </c>
    </row>
    <row r="471" customFormat="false" ht="12.5" hidden="false" customHeight="false" outlineLevel="0" collapsed="false">
      <c r="A471" s="0" t="n">
        <v>470</v>
      </c>
      <c r="B471" s="15" t="s">
        <v>113</v>
      </c>
      <c r="C471" s="16" t="s">
        <v>114</v>
      </c>
      <c r="D471" s="0" t="s">
        <v>155</v>
      </c>
      <c r="E471" s="0" t="n">
        <v>7.7</v>
      </c>
      <c r="F471" s="0" t="n">
        <v>12</v>
      </c>
      <c r="G471" s="0" t="n">
        <v>1.6</v>
      </c>
      <c r="H471" s="0" t="n">
        <v>4.6</v>
      </c>
      <c r="I471" s="0" t="n">
        <v>3.5</v>
      </c>
      <c r="J471" s="0" t="n">
        <v>9.725</v>
      </c>
      <c r="K471" s="0" t="n">
        <v>0.056</v>
      </c>
      <c r="L471" s="0" t="n">
        <v>3.6</v>
      </c>
      <c r="M471" s="0" t="n">
        <v>6.7</v>
      </c>
      <c r="N471" s="0" t="n">
        <v>0</v>
      </c>
      <c r="O471" s="0" t="n">
        <v>550</v>
      </c>
      <c r="P471" s="0" t="n">
        <v>1000</v>
      </c>
      <c r="Q471" s="0" t="n">
        <v>0</v>
      </c>
      <c r="R471" s="0" t="n">
        <v>0</v>
      </c>
      <c r="S471" s="0" t="n">
        <v>0</v>
      </c>
      <c r="T471" s="0" t="n">
        <v>0</v>
      </c>
      <c r="U471" s="0" t="n">
        <v>0</v>
      </c>
      <c r="V471" s="0" t="n">
        <v>0</v>
      </c>
      <c r="AC471" s="0" t="n">
        <v>9.412</v>
      </c>
      <c r="AD471" s="0" t="n">
        <v>0.365</v>
      </c>
      <c r="AE471" s="0" t="n">
        <v>8.687</v>
      </c>
      <c r="AF471" s="0" t="n">
        <v>0.028</v>
      </c>
      <c r="AG471" s="0" t="n">
        <v>0.01</v>
      </c>
      <c r="AH471" s="0" t="n">
        <v>2.7</v>
      </c>
      <c r="AJ471" s="0" t="n">
        <v>200</v>
      </c>
      <c r="AP471" s="0" t="n">
        <v>0</v>
      </c>
      <c r="AY471" s="0" t="n">
        <v>0</v>
      </c>
      <c r="BF471" s="0" t="n">
        <f aca="false">IF(E471&lt;11,-3.6797*E471^2+48.115*E471-53.83,280.92*EXP(-0.2027*E471))</f>
        <v>98.486087</v>
      </c>
      <c r="BG471" s="1" t="n">
        <f aca="false">32.208*LN(F471)+21.438</f>
        <v>101.471873376372</v>
      </c>
      <c r="BH471" s="1" t="n">
        <f aca="false">IF(G471&lt;=2, -10*G471+100, 88.958*EXP(-0.0755*G471))</f>
        <v>84</v>
      </c>
      <c r="BI471" s="1" t="n">
        <f aca="false">IF(I471&lt;=100, 0.0053*(I471)^2-1.0332*I471+100.76, 122.82*EXP(-0.0092*I471))</f>
        <v>97.208725</v>
      </c>
      <c r="BJ471" s="0" t="n">
        <f aca="false">IF(P471&lt;=1000, -6.942*LN(P471)+107.59, -36.304*LN(P471)+310.72)</f>
        <v>59.636362853306</v>
      </c>
      <c r="BK471" s="0" t="n">
        <f aca="false">BF471^0.04*BG471^0.22*BH471^0.51*BI471^0.06*BJ471^0.17</f>
        <v>83.871167886237</v>
      </c>
      <c r="BL471" s="0" t="str">
        <f aca="false">IF(BK471&gt;=90, "Very Good", IF(BK471&gt;=80, "Good", IF(BK471&gt;=70, "Slightly Good", IF(BK471&gt;=60, "Average", IF(BK471&gt;=50, "Slightly Poor", IF(BK471&gt;=40, "Poor", "Very Poor"))))))</f>
        <v>Good</v>
      </c>
      <c r="BM471" s="2" t="n">
        <f aca="false">IF(P471&lt;=1000, -6.942*LN(P471)+107.59, IF(AND(P471&gt;1000, P471&lt;=5213),-36.304*LN(P471)+310.72, IF(P471&gt;5213, 10)))</f>
        <v>59.636362853306</v>
      </c>
      <c r="BN471" s="2" t="n">
        <f aca="false">BF471^0.04*BG471^0.22*BH471^0.51*BI471^0.06*BM471^0.17</f>
        <v>83.871167886237</v>
      </c>
      <c r="BO471" s="3" t="str">
        <f aca="false">IF(BN471&gt;=90, "Very Good", IF(BN471&gt;=80, "Good", IF(BN471&gt;=70, "Slightly Good", IF(BN471&gt;=60, "Average", IF(BN471&gt;=50, "Slightly Poor", IF(BN471&gt;=40, "Poor", "Very Poor"))))))</f>
        <v>Good</v>
      </c>
      <c r="BP471" s="2" t="n">
        <f aca="false">IF(AJ471&lt;=1000, -6.942*LN(AJ471)+107.59, IF(AND(AJ471&gt;1000, AJ471&lt;=5213),-36.304*LN(AJ471)+310.72, IF(AJ471&gt;5213, 10)))</f>
        <v>70.8090808414235</v>
      </c>
      <c r="BQ471" s="2" t="n">
        <f aca="false">BF471^0.04*BG471^0.22*BH471^0.51*BI471^0.06*BP471^0.17</f>
        <v>86.3556819092697</v>
      </c>
      <c r="BR471" s="0" t="str">
        <f aca="false">IF(BQ471&gt;=90, "Very Good", IF(BQ471&gt;=80, "Good", IF(BQ471&gt;=70, "Slightly Good", IF(BQ471&gt;=60, "Average", IF(BQ471&gt;=50, "Slightly Poor", IF(BQ471&gt;=40, "Poor", "Very Poor"))))))</f>
        <v>Good</v>
      </c>
      <c r="BT471" s="2" t="n">
        <f aca="false">9.81*LN(AH471)+30.6</f>
        <v>40.3437998932309</v>
      </c>
      <c r="BU471" s="0" t="str">
        <f aca="false">IF(BT471&lt;30, "Clean water", IF(AND(BT471&gt;=30, BT471&lt;40), "Hypolimia", IF(AND(BT471&gt;=40,BT471&lt;50), "Mesotrophic", IF(AND(BT471&gt;=50, BT471&lt;70), "Eutrophic", IF(BT471&gt;70,"Hypertrophic")))))</f>
        <v>Mesotrophic</v>
      </c>
      <c r="CM471" s="0" t="n">
        <f aca="false">IF(G471&gt;H471,1,0)</f>
        <v>0</v>
      </c>
      <c r="CO471" s="17" t="n">
        <f aca="false">14.652-0.41022*M471+0.007991*M471*M471-0.000077774*M471*M471*M471</f>
        <v>12.238850448438</v>
      </c>
      <c r="CP471" s="1" t="n">
        <f aca="false">F471/CO471*100</f>
        <v>98.0484241600609</v>
      </c>
    </row>
    <row r="472" s="18" customFormat="true" ht="12.5" hidden="false" customHeight="false" outlineLevel="0" collapsed="false">
      <c r="A472" s="18" t="n">
        <v>471</v>
      </c>
      <c r="B472" s="19" t="s">
        <v>139</v>
      </c>
      <c r="C472" s="18" t="s">
        <v>116</v>
      </c>
      <c r="D472" s="18" t="s">
        <v>155</v>
      </c>
      <c r="E472" s="18" t="n">
        <v>7.2</v>
      </c>
      <c r="F472" s="18" t="n">
        <v>10.2</v>
      </c>
      <c r="G472" s="18" t="n">
        <v>9.6</v>
      </c>
      <c r="H472" s="18" t="n">
        <v>7</v>
      </c>
      <c r="I472" s="18" t="n">
        <v>9.2</v>
      </c>
      <c r="J472" s="18" t="n">
        <v>14.991</v>
      </c>
      <c r="K472" s="18" t="n">
        <v>0.231</v>
      </c>
      <c r="L472" s="18" t="n">
        <v>5.4</v>
      </c>
      <c r="M472" s="18" t="n">
        <v>12.6</v>
      </c>
      <c r="N472" s="18" t="n">
        <v>0</v>
      </c>
      <c r="O472" s="18" t="n">
        <v>602</v>
      </c>
      <c r="P472" s="18" t="n">
        <v>110000</v>
      </c>
      <c r="Q472" s="18" t="n">
        <v>0</v>
      </c>
      <c r="R472" s="18" t="n">
        <v>0</v>
      </c>
      <c r="S472" s="18" t="n">
        <v>0</v>
      </c>
      <c r="T472" s="18" t="n">
        <v>0</v>
      </c>
      <c r="U472" s="18" t="n">
        <v>0</v>
      </c>
      <c r="V472" s="18" t="n">
        <v>0</v>
      </c>
      <c r="AC472" s="18" t="n">
        <v>13.699</v>
      </c>
      <c r="AD472" s="18" t="n">
        <v>4.308</v>
      </c>
      <c r="AE472" s="18" t="n">
        <v>9.311</v>
      </c>
      <c r="AF472" s="18" t="n">
        <v>0.143</v>
      </c>
      <c r="AG472" s="18" t="n">
        <v>0.072</v>
      </c>
      <c r="AH472" s="18" t="n">
        <v>9.1</v>
      </c>
      <c r="AJ472" s="18" t="n">
        <v>1300</v>
      </c>
      <c r="AP472" s="18" t="n">
        <v>0</v>
      </c>
      <c r="AY472" s="18" t="n">
        <v>0</v>
      </c>
      <c r="BF472" s="18" t="n">
        <f aca="false">IF(E472&lt;11,-3.6797*E472^2+48.115*E472-53.83,280.92*EXP(-0.2027*E472))</f>
        <v>101.842352</v>
      </c>
      <c r="BG472" s="20" t="n">
        <f aca="false">32.208*LN(F472)+21.438</f>
        <v>96.2374636951076</v>
      </c>
      <c r="BH472" s="20" t="n">
        <f aca="false">IF(G472&lt;=2, -10*G472+100, 88.958*EXP(-0.0755*G472))</f>
        <v>43.0931627758805</v>
      </c>
      <c r="BI472" s="20" t="n">
        <f aca="false">IF(I472&lt;=100, 0.0053*(I472)^2-1.0332*I472+100.76, 122.82*EXP(-0.0092*I472))</f>
        <v>91.703152</v>
      </c>
      <c r="BJ472" s="18" t="n">
        <f aca="false">IF(P472&lt;=1000, -6.942*LN(P472)+107.59, -36.304*LN(P472)+310.72)</f>
        <v>-110.705386847895</v>
      </c>
      <c r="BK472" s="18" t="e">
        <f aca="false">BF472^0.04*BG472^0.22*BH472^0.51*BI472^0.06*BJ472^0.17</f>
        <v>#NUM!</v>
      </c>
      <c r="BL472" s="18" t="e">
        <f aca="false">IF(BK472&gt;=90, "Very Good", IF(BK472&gt;=80, "Good", IF(BK472&gt;=70, "Slightly Good", IF(BK472&gt;=60, "Average", IF(BK472&gt;=50, "Slightly Poor", IF(BK472&gt;=40, "Poor", "Very Poor"))))))</f>
        <v>#NUM!</v>
      </c>
      <c r="BM472" s="21" t="n">
        <f aca="false">IF(P472&lt;=1000, -6.942*LN(P472)+107.59, IF(AND(P472&gt;1000, P472&lt;=5213),-36.304*LN(P472)+310.72, IF(P472&gt;5213, 10)))</f>
        <v>10</v>
      </c>
      <c r="BN472" s="21" t="n">
        <f aca="false">BF472^0.04*BG472^0.22*BH472^0.51*BI472^0.06*BM472^0.17</f>
        <v>43.4454378407521</v>
      </c>
      <c r="BO472" s="22" t="str">
        <f aca="false">IF(BN472&gt;=90, "Very Good", IF(BN472&gt;=80, "Good", IF(BN472&gt;=70, "Slightly Good", IF(BN472&gt;=60, "Average", IF(BN472&gt;=50, "Slightly Poor", IF(BN472&gt;=40, "Poor", "Very Poor"))))))</f>
        <v>Poor</v>
      </c>
      <c r="BP472" s="21" t="n">
        <f aca="false">IF(AJ472&lt;=1000, -6.942*LN(AJ472)+107.59, IF(AND(AJ472&gt;1000, AJ472&lt;=5213),-36.304*LN(AJ472)+310.72, IF(AJ472&gt;5213, 10)))</f>
        <v>50.4159800946047</v>
      </c>
      <c r="BQ472" s="21" t="n">
        <f aca="false">BF472^0.04*BG472^0.22*BH472^0.51*BI472^0.06*BP472^0.17</f>
        <v>57.1979909668077</v>
      </c>
      <c r="BR472" s="18" t="str">
        <f aca="false">IF(BQ472&gt;=90, "Very Good", IF(BQ472&gt;=80, "Good", IF(BQ472&gt;=70, "Slightly Good", IF(BQ472&gt;=60, "Average", IF(BQ472&gt;=50, "Slightly Poor", IF(BQ472&gt;=40, "Poor", "Very Poor"))))))</f>
        <v>Slightly Poor</v>
      </c>
      <c r="BT472" s="21" t="n">
        <f aca="false">9.81*LN(AH472)+30.6</f>
        <v>52.2631719966587</v>
      </c>
      <c r="BU472" s="18" t="str">
        <f aca="false">IF(BT472&lt;30, "Clean water", IF(AND(BT472&gt;=30, BT472&lt;40), "Hypolimia", IF(AND(BT472&gt;=40,BT472&lt;50), "Mesotrophic", IF(AND(BT472&gt;=50, BT472&lt;70), "Eutrophic", IF(BT472&gt;70,"Hypertrophic")))))</f>
        <v>Eutrophic</v>
      </c>
      <c r="CM472" s="18" t="n">
        <f aca="false">IF(G472&gt;H472,1,0)</f>
        <v>1</v>
      </c>
      <c r="CO472" s="17" t="n">
        <f aca="false">14.652-0.41022*M472+0.007991*M472*M472-0.000077774*M472*M472*M472</f>
        <v>10.596301916976</v>
      </c>
      <c r="CP472" s="1" t="n">
        <f aca="false">F472/CO472*100</f>
        <v>96.2599978739649</v>
      </c>
    </row>
    <row r="473" customFormat="false" ht="12.5" hidden="false" customHeight="false" outlineLevel="0" collapsed="false">
      <c r="A473" s="0" t="n">
        <v>472</v>
      </c>
      <c r="B473" s="15" t="s">
        <v>117</v>
      </c>
      <c r="C473" s="16" t="s">
        <v>118</v>
      </c>
      <c r="D473" s="0" t="s">
        <v>155</v>
      </c>
      <c r="E473" s="0" t="n">
        <v>7.6</v>
      </c>
      <c r="F473" s="0" t="n">
        <v>12.4</v>
      </c>
      <c r="G473" s="0" t="n">
        <v>1.3</v>
      </c>
      <c r="H473" s="0" t="n">
        <v>1.9</v>
      </c>
      <c r="I473" s="0" t="n">
        <v>1.5</v>
      </c>
      <c r="J473" s="0" t="n">
        <v>2.854</v>
      </c>
      <c r="K473" s="0" t="n">
        <v>0.006</v>
      </c>
      <c r="L473" s="0" t="n">
        <v>1.6</v>
      </c>
      <c r="M473" s="0" t="n">
        <v>4.6</v>
      </c>
      <c r="N473" s="0" t="n">
        <v>0</v>
      </c>
      <c r="O473" s="0" t="n">
        <v>246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V473" s="0" t="n">
        <v>0</v>
      </c>
      <c r="AC473" s="0" t="n">
        <v>2.644</v>
      </c>
      <c r="AD473" s="0" t="n">
        <v>0.164</v>
      </c>
      <c r="AE473" s="0" t="n">
        <v>2.278</v>
      </c>
      <c r="AF473" s="0" t="n">
        <v>0</v>
      </c>
      <c r="AG473" s="0" t="n">
        <v>0</v>
      </c>
      <c r="AH473" s="0" t="n">
        <v>3.7</v>
      </c>
      <c r="AJ473" s="0" t="n">
        <v>0</v>
      </c>
      <c r="AP473" s="0" t="n">
        <v>0</v>
      </c>
      <c r="AY473" s="0" t="n">
        <v>0</v>
      </c>
      <c r="BF473" s="0" t="n">
        <f aca="false">IF(E473&lt;11,-3.6797*E473^2+48.115*E473-53.83,280.92*EXP(-0.2027*E473))</f>
        <v>99.304528</v>
      </c>
      <c r="BG473" s="1" t="n">
        <f aca="false">32.208*LN(F473)+21.438</f>
        <v>102.527967989855</v>
      </c>
      <c r="BH473" s="1" t="n">
        <f aca="false">IF(G473&lt;=2, -10*G473+100, 88.958*EXP(-0.0755*G473))</f>
        <v>87</v>
      </c>
      <c r="BI473" s="1" t="n">
        <f aca="false">IF(I473&lt;=100, 0.0053*(I473)^2-1.0332*I473+100.76, 122.82*EXP(-0.0092*I473))</f>
        <v>99.222125</v>
      </c>
      <c r="BJ473" s="0" t="e">
        <f aca="false">IF(P473&lt;=1000, -6.942*LN(P473)+107.59, -36.304*LN(P473)+310.72)</f>
        <v>#VALUE!</v>
      </c>
      <c r="BK473" s="0" t="e">
        <f aca="false">BF473^0.04*BG473^0.22*BH473^0.51*BI473^0.06*BJ473^0.17</f>
        <v>#VALUE!</v>
      </c>
      <c r="BL473" s="0" t="e">
        <f aca="false">IF(BK473&gt;=90, "Very Good", IF(BK473&gt;=80, "Good", IF(BK473&gt;=70, "Slightly Good", IF(BK473&gt;=60, "Average", IF(BK473&gt;=50, "Slightly Poor", IF(BK473&gt;=40, "Poor", "Very Poor"))))))</f>
        <v>#VALUE!</v>
      </c>
      <c r="BM473" s="2" t="e">
        <f aca="false">IF(P473&lt;=1000, -6.942*LN(P473)+107.59, IF(AND(P473&gt;1000, P473&lt;=5213),-36.304*LN(P473)+310.72, IF(P473&gt;5213, 10)))</f>
        <v>#VALUE!</v>
      </c>
      <c r="BN473" s="2" t="e">
        <f aca="false">BF473^0.04*BG473^0.22*BH473^0.51*BI473^0.06*BM473^0.17</f>
        <v>#VALUE!</v>
      </c>
      <c r="BO473" s="3" t="e">
        <f aca="false">IF(BN473&gt;=90, "Very Good", IF(BN473&gt;=80, "Good", IF(BN473&gt;=70, "Slightly Good", IF(BN473&gt;=60, "Average", IF(BN473&gt;=50, "Slightly Poor", IF(BN473&gt;=40, "Poor", "Very Poor"))))))</f>
        <v>#VALUE!</v>
      </c>
      <c r="BP473" s="2" t="e">
        <f aca="false">IF(AJ473&lt;=1000, -6.942*LN(AJ473)+107.59, IF(AND(AJ473&gt;1000, AJ473&lt;=5213),-36.304*LN(AJ473)+310.72, IF(AJ473&gt;5213, 10)))</f>
        <v>#VALUE!</v>
      </c>
      <c r="BQ473" s="2" t="e">
        <f aca="false">BF473^0.04*BG473^0.22*BH473^0.51*BI473^0.06*BP473^0.17</f>
        <v>#VALUE!</v>
      </c>
      <c r="BR473" s="0" t="e">
        <f aca="false">IF(BQ473&gt;=90, "Very Good", IF(BQ473&gt;=80, "Good", IF(BQ473&gt;=70, "Slightly Good", IF(BQ473&gt;=60, "Average", IF(BQ473&gt;=50, "Slightly Poor", IF(BQ473&gt;=40, "Poor", "Very Poor"))))))</f>
        <v>#VALUE!</v>
      </c>
      <c r="BT473" s="2" t="n">
        <f aca="false">9.81*LN(AH473)+30.6</f>
        <v>43.4347449607683</v>
      </c>
      <c r="BU473" s="0" t="str">
        <f aca="false">IF(BT473&lt;30, "Clean water", IF(AND(BT473&gt;=30, BT473&lt;40), "Hypolimia", IF(AND(BT473&gt;=40,BT473&lt;50), "Mesotrophic", IF(AND(BT473&gt;=50, BT473&lt;70), "Eutrophic", IF(BT473&gt;70,"Hypertrophic")))))</f>
        <v>Mesotrophic</v>
      </c>
      <c r="CM473" s="0" t="n">
        <f aca="false">IF(G473&gt;H473,1,0)</f>
        <v>0</v>
      </c>
      <c r="CO473" s="17" t="n">
        <f aca="false">14.652-0.41022*M473+0.007991*M473*M473-0.000077774*M473*M473*M473</f>
        <v>12.926507349936</v>
      </c>
      <c r="CP473" s="1" t="n">
        <f aca="false">F473/CO473*100</f>
        <v>95.9269171812399</v>
      </c>
    </row>
    <row r="474" customFormat="false" ht="12.5" hidden="false" customHeight="false" outlineLevel="0" collapsed="false">
      <c r="A474" s="0" t="n">
        <v>473</v>
      </c>
      <c r="B474" s="15" t="s">
        <v>119</v>
      </c>
      <c r="C474" s="16" t="s">
        <v>120</v>
      </c>
      <c r="D474" s="0" t="s">
        <v>155</v>
      </c>
      <c r="E474" s="0" t="n">
        <v>7.5</v>
      </c>
      <c r="F474" s="0" t="n">
        <v>12.9</v>
      </c>
      <c r="G474" s="0" t="n">
        <v>1.1</v>
      </c>
      <c r="H474" s="0" t="n">
        <v>2</v>
      </c>
      <c r="I474" s="0" t="n">
        <v>1.6</v>
      </c>
      <c r="J474" s="0" t="n">
        <v>2.658</v>
      </c>
      <c r="K474" s="0" t="n">
        <v>0.005</v>
      </c>
      <c r="L474" s="0" t="n">
        <v>1.5</v>
      </c>
      <c r="M474" s="0" t="n">
        <v>5.9</v>
      </c>
      <c r="N474" s="0" t="n">
        <v>0</v>
      </c>
      <c r="O474" s="0" t="n">
        <v>258</v>
      </c>
      <c r="P474" s="0" t="n">
        <v>190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</v>
      </c>
      <c r="V474" s="0" t="n">
        <v>0</v>
      </c>
      <c r="AC474" s="0" t="n">
        <v>2.618</v>
      </c>
      <c r="AD474" s="0" t="n">
        <v>0.104</v>
      </c>
      <c r="AE474" s="0" t="n">
        <v>2.362</v>
      </c>
      <c r="AF474" s="0" t="n">
        <v>0</v>
      </c>
      <c r="AG474" s="0" t="n">
        <v>0</v>
      </c>
      <c r="AH474" s="0" t="n">
        <v>2.7</v>
      </c>
      <c r="AJ474" s="0" t="n">
        <v>6</v>
      </c>
      <c r="AP474" s="0" t="n">
        <v>0</v>
      </c>
      <c r="AY474" s="0" t="n">
        <v>0</v>
      </c>
      <c r="BF474" s="0" t="n">
        <f aca="false">IF(E474&lt;11,-3.6797*E474^2+48.115*E474-53.83,280.92*EXP(-0.2027*E474))</f>
        <v>100.049375</v>
      </c>
      <c r="BG474" s="1" t="n">
        <f aca="false">32.208*LN(F474)+21.438</f>
        <v>103.801177244529</v>
      </c>
      <c r="BH474" s="1" t="n">
        <f aca="false">IF(G474&lt;=2, -10*G474+100, 88.958*EXP(-0.0755*G474))</f>
        <v>89</v>
      </c>
      <c r="BI474" s="1" t="n">
        <f aca="false">IF(I474&lt;=100, 0.0053*(I474)^2-1.0332*I474+100.76, 122.82*EXP(-0.0092*I474))</f>
        <v>99.120448</v>
      </c>
      <c r="BJ474" s="0" t="n">
        <f aca="false">IF(P474&lt;=1000, -6.942*LN(P474)+107.59, -36.304*LN(P474)+310.72)</f>
        <v>71.1651588910619</v>
      </c>
      <c r="BK474" s="0" t="n">
        <f aca="false">BF474^0.04*BG474^0.22*BH474^0.51*BI474^0.06*BJ474^0.17</f>
        <v>89.6225377692342</v>
      </c>
      <c r="BL474" s="0" t="str">
        <f aca="false">IF(BK474&gt;=90, "Very Good", IF(BK474&gt;=80, "Good", IF(BK474&gt;=70, "Slightly Good", IF(BK474&gt;=60, "Average", IF(BK474&gt;=50, "Slightly Poor", IF(BK474&gt;=40, "Poor", "Very Poor"))))))</f>
        <v>Good</v>
      </c>
      <c r="BM474" s="2" t="n">
        <f aca="false">IF(P474&lt;=1000, -6.942*LN(P474)+107.59, IF(AND(P474&gt;1000, P474&lt;=5213),-36.304*LN(P474)+310.72, IF(P474&gt;5213, 10)))</f>
        <v>71.1651588910619</v>
      </c>
      <c r="BN474" s="2" t="n">
        <f aca="false">BF474^0.04*BG474^0.22*BH474^0.51*BI474^0.06*BM474^0.17</f>
        <v>89.6225377692342</v>
      </c>
      <c r="BO474" s="3" t="str">
        <f aca="false">IF(BN474&gt;=90, "Very Good", IF(BN474&gt;=80, "Good", IF(BN474&gt;=70, "Slightly Good", IF(BN474&gt;=60, "Average", IF(BN474&gt;=50, "Slightly Poor", IF(BN474&gt;=40, "Poor", "Very Poor"))))))</f>
        <v>Good</v>
      </c>
      <c r="BP474" s="2" t="n">
        <f aca="false">IF(AJ474&lt;=1000, -6.942*LN(AJ474)+107.59, IF(AND(AJ474&gt;1000, AJ474&lt;=5213),-36.304*LN(AJ474)+310.72, IF(AJ474&gt;5213, 10)))</f>
        <v>95.1516057646188</v>
      </c>
      <c r="BQ474" s="2" t="n">
        <f aca="false">BF474^0.04*BG474^0.22*BH474^0.51*BI474^0.06*BP474^0.17</f>
        <v>94.1591471145878</v>
      </c>
      <c r="BR474" s="0" t="str">
        <f aca="false">IF(BQ474&gt;=90, "Very Good", IF(BQ474&gt;=80, "Good", IF(BQ474&gt;=70, "Slightly Good", IF(BQ474&gt;=60, "Average", IF(BQ474&gt;=50, "Slightly Poor", IF(BQ474&gt;=40, "Poor", "Very Poor"))))))</f>
        <v>Very Good</v>
      </c>
      <c r="BT474" s="2" t="n">
        <f aca="false">9.81*LN(AH474)+30.6</f>
        <v>40.3437998932309</v>
      </c>
      <c r="BU474" s="0" t="str">
        <f aca="false">IF(BT474&lt;30, "Clean water", IF(AND(BT474&gt;=30, BT474&lt;40), "Hypolimia", IF(AND(BT474&gt;=40,BT474&lt;50), "Mesotrophic", IF(AND(BT474&gt;=50, BT474&lt;70), "Eutrophic", IF(BT474&gt;70,"Hypertrophic")))))</f>
        <v>Mesotrophic</v>
      </c>
      <c r="CM474" s="0" t="n">
        <f aca="false">IF(G474&gt;H474,1,0)</f>
        <v>0</v>
      </c>
      <c r="CO474" s="17" t="n">
        <f aca="false">14.652-0.41022*M474+0.007991*M474*M474-0.000077774*M474*M474*M474</f>
        <v>12.493895563654</v>
      </c>
      <c r="CP474" s="1" t="n">
        <f aca="false">F474/CO474*100</f>
        <v>103.250422850719</v>
      </c>
    </row>
    <row r="475" customFormat="false" ht="12.5" hidden="false" customHeight="false" outlineLevel="0" collapsed="false">
      <c r="A475" s="0" t="n">
        <v>474</v>
      </c>
      <c r="B475" s="15" t="s">
        <v>121</v>
      </c>
      <c r="C475" s="16" t="s">
        <v>122</v>
      </c>
      <c r="D475" s="0" t="s">
        <v>155</v>
      </c>
      <c r="E475" s="0" t="n">
        <v>8.4</v>
      </c>
      <c r="F475" s="0" t="n">
        <v>13.8</v>
      </c>
      <c r="G475" s="0" t="n">
        <v>1.5</v>
      </c>
      <c r="H475" s="0" t="n">
        <v>2</v>
      </c>
      <c r="I475" s="0" t="n">
        <v>1.4</v>
      </c>
      <c r="J475" s="0" t="n">
        <v>3.016</v>
      </c>
      <c r="K475" s="0" t="n">
        <v>0.011</v>
      </c>
      <c r="L475" s="0" t="n">
        <v>1.6</v>
      </c>
      <c r="M475" s="0" t="n">
        <v>7.4</v>
      </c>
      <c r="N475" s="0" t="n">
        <v>0</v>
      </c>
      <c r="O475" s="0" t="n">
        <v>292</v>
      </c>
      <c r="P475" s="0" t="n">
        <v>600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V475" s="0" t="n">
        <v>0</v>
      </c>
      <c r="AC475" s="0" t="n">
        <v>2.92</v>
      </c>
      <c r="AD475" s="0" t="n">
        <v>0.081</v>
      </c>
      <c r="AE475" s="0" t="n">
        <v>2.699</v>
      </c>
      <c r="AF475" s="0" t="n">
        <v>0.004</v>
      </c>
      <c r="AG475" s="0" t="n">
        <v>0.004</v>
      </c>
      <c r="AH475" s="0" t="n">
        <v>2.4</v>
      </c>
      <c r="AJ475" s="0" t="n">
        <v>4</v>
      </c>
      <c r="AP475" s="0" t="n">
        <v>0</v>
      </c>
      <c r="AY475" s="0" t="n">
        <v>0</v>
      </c>
      <c r="BF475" s="0" t="n">
        <f aca="false">IF(E475&lt;11,-3.6797*E475^2+48.115*E475-53.83,280.92*EXP(-0.2027*E475))</f>
        <v>90.6963680000001</v>
      </c>
      <c r="BG475" s="1" t="n">
        <f aca="false">32.208*LN(F475)+21.438</f>
        <v>105.973326016391</v>
      </c>
      <c r="BH475" s="1" t="n">
        <f aca="false">IF(G475&lt;=2, -10*G475+100, 88.958*EXP(-0.0755*G475))</f>
        <v>85</v>
      </c>
      <c r="BI475" s="1" t="n">
        <f aca="false">IF(I475&lt;=100, 0.0053*(I475)^2-1.0332*I475+100.76, 122.82*EXP(-0.0092*I475))</f>
        <v>99.323908</v>
      </c>
      <c r="BJ475" s="0" t="n">
        <f aca="false">IF(P475&lt;=1000, -6.942*LN(P475)+107.59, -36.304*LN(P475)+310.72)</f>
        <v>63.1825143334895</v>
      </c>
      <c r="BK475" s="0" t="n">
        <f aca="false">BF475^0.04*BG475^0.22*BH475^0.51*BI475^0.06*BJ475^0.17</f>
        <v>85.8568981099619</v>
      </c>
      <c r="BL475" s="0" t="str">
        <f aca="false">IF(BK475&gt;=90, "Very Good", IF(BK475&gt;=80, "Good", IF(BK475&gt;=70, "Slightly Good", IF(BK475&gt;=60, "Average", IF(BK475&gt;=50, "Slightly Poor", IF(BK475&gt;=40, "Poor", "Very Poor"))))))</f>
        <v>Good</v>
      </c>
      <c r="BM475" s="2" t="n">
        <f aca="false">IF(P475&lt;=1000, -6.942*LN(P475)+107.59, IF(AND(P475&gt;1000, P475&lt;=5213),-36.304*LN(P475)+310.72, IF(P475&gt;5213, 10)))</f>
        <v>63.1825143334895</v>
      </c>
      <c r="BN475" s="2" t="n">
        <f aca="false">BF475^0.04*BG475^0.22*BH475^0.51*BI475^0.06*BM475^0.17</f>
        <v>85.8568981099619</v>
      </c>
      <c r="BO475" s="3" t="str">
        <f aca="false">IF(BN475&gt;=90, "Very Good", IF(BN475&gt;=80, "Good", IF(BN475&gt;=70, "Slightly Good", IF(BN475&gt;=60, "Average", IF(BN475&gt;=50, "Slightly Poor", IF(BN475&gt;=40, "Poor", "Very Poor"))))))</f>
        <v>Good</v>
      </c>
      <c r="BP475" s="2" t="n">
        <f aca="false">IF(AJ475&lt;=1000, -6.942*LN(AJ475)+107.59, IF(AND(AJ475&gt;1000, AJ475&lt;=5213),-36.304*LN(AJ475)+310.72, IF(AJ475&gt;5213, 10)))</f>
        <v>97.9663445451057</v>
      </c>
      <c r="BQ475" s="2" t="n">
        <f aca="false">BF475^0.04*BG475^0.22*BH475^0.51*BI475^0.06*BP475^0.17</f>
        <v>92.5032078909953</v>
      </c>
      <c r="BR475" s="0" t="str">
        <f aca="false">IF(BQ475&gt;=90, "Very Good", IF(BQ475&gt;=80, "Good", IF(BQ475&gt;=70, "Slightly Good", IF(BQ475&gt;=60, "Average", IF(BQ475&gt;=50, "Slightly Poor", IF(BQ475&gt;=40, "Poor", "Very Poor"))))))</f>
        <v>Very Good</v>
      </c>
      <c r="BT475" s="2" t="n">
        <f aca="false">9.81*LN(AH475)+30.6</f>
        <v>39.1883483134418</v>
      </c>
      <c r="BU475" s="0" t="str">
        <f aca="false">IF(BT475&lt;30, "Clean water", IF(AND(BT475&gt;=30, BT475&lt;40), "Hypolimia", IF(AND(BT475&gt;=40,BT475&lt;50), "Mesotrophic", IF(AND(BT475&gt;=50, BT475&lt;70), "Eutrophic", IF(BT475&gt;70,"Hypertrophic")))))</f>
        <v>Hypolimia</v>
      </c>
      <c r="CM475" s="0" t="n">
        <f aca="false">IF(G475&gt;H475,1,0)</f>
        <v>0</v>
      </c>
      <c r="CO475" s="17" t="n">
        <f aca="false">14.652-0.41022*M475+0.007991*M475*M475-0.000077774*M475*M475*M475</f>
        <v>12.022443268624</v>
      </c>
      <c r="CP475" s="1" t="n">
        <f aca="false">F475/CO475*100</f>
        <v>114.785320185416</v>
      </c>
    </row>
    <row r="476" customFormat="false" ht="12.5" hidden="false" customHeight="false" outlineLevel="0" collapsed="false">
      <c r="A476" s="0" t="n">
        <v>475</v>
      </c>
      <c r="B476" s="15" t="s">
        <v>140</v>
      </c>
      <c r="C476" s="16" t="s">
        <v>141</v>
      </c>
      <c r="D476" s="0" t="s">
        <v>155</v>
      </c>
      <c r="E476" s="0" t="n">
        <v>8.4</v>
      </c>
      <c r="F476" s="0" t="n">
        <v>12.1</v>
      </c>
      <c r="G476" s="0" t="n">
        <v>1.7</v>
      </c>
      <c r="H476" s="0" t="n">
        <v>3.6</v>
      </c>
      <c r="I476" s="0" t="n">
        <v>5.5</v>
      </c>
      <c r="J476" s="0" t="n">
        <v>2.503</v>
      </c>
      <c r="K476" s="0" t="n">
        <v>0.027</v>
      </c>
      <c r="L476" s="0" t="n">
        <v>2.1</v>
      </c>
      <c r="M476" s="0" t="n">
        <v>8.8</v>
      </c>
      <c r="O476" s="0" t="n">
        <v>348</v>
      </c>
      <c r="BD476" s="0" t="n">
        <v>0.019</v>
      </c>
      <c r="BF476" s="0" t="n">
        <f aca="false">IF(E476&lt;11,-3.6797*E476^2+48.115*E476-53.83,280.92*EXP(-0.2027*E476))</f>
        <v>90.6963680000001</v>
      </c>
      <c r="BG476" s="1" t="n">
        <f aca="false">32.208*LN(F476)+21.438</f>
        <v>101.739161217428</v>
      </c>
      <c r="BH476" s="1" t="n">
        <f aca="false">IF(G476&lt;=2, -10*G476+100, 88.958*EXP(-0.0755*G476))</f>
        <v>83</v>
      </c>
      <c r="BI476" s="1" t="n">
        <f aca="false">IF(I476&lt;=100, 0.0053*(I476)^2-1.0332*I476+100.76, 122.82*EXP(-0.0092*I476))</f>
        <v>95.237725</v>
      </c>
      <c r="BJ476" s="0" t="e">
        <f aca="false">IF(P476&lt;=1000, -6.942*LN(P476)+107.59, -36.304*LN(P476)+310.72)</f>
        <v>#VALUE!</v>
      </c>
      <c r="BK476" s="0" t="e">
        <f aca="false">BF476^0.04*BG476^0.22*BH476^0.51*BI476^0.06*BJ476^0.17</f>
        <v>#VALUE!</v>
      </c>
      <c r="BL476" s="0" t="e">
        <f aca="false">IF(BK476&gt;=90, "Very Good", IF(BK476&gt;=80, "Good", IF(BK476&gt;=70, "Slightly Good", IF(BK476&gt;=60, "Average", IF(BK476&gt;=50, "Slightly Poor", IF(BK476&gt;=40, "Poor", "Very Poor"))))))</f>
        <v>#VALUE!</v>
      </c>
      <c r="BM476" s="2" t="e">
        <f aca="false">IF(P476&lt;=1000, -6.942*LN(P476)+107.59, IF(AND(P476&gt;1000, P476&lt;=5213),-36.304*LN(P476)+310.72, IF(P476&gt;5213, 10)))</f>
        <v>#VALUE!</v>
      </c>
      <c r="BN476" s="2" t="e">
        <f aca="false">BF476^0.04*BG476^0.22*BH476^0.51*BI476^0.06*BM476^0.17</f>
        <v>#VALUE!</v>
      </c>
      <c r="BO476" s="3" t="e">
        <f aca="false">IF(BN476&gt;=90, "Very Good", IF(BN476&gt;=80, "Good", IF(BN476&gt;=70, "Slightly Good", IF(BN476&gt;=60, "Average", IF(BN476&gt;=50, "Slightly Poor", IF(BN476&gt;=40, "Poor", "Very Poor"))))))</f>
        <v>#VALUE!</v>
      </c>
      <c r="BP476" s="2" t="e">
        <f aca="false">IF(AJ476&lt;=1000, -6.942*LN(AJ476)+107.59, IF(AND(AJ476&gt;1000, AJ476&lt;=5213),-36.304*LN(AJ476)+310.72, IF(AJ476&gt;5213, 10)))</f>
        <v>#VALUE!</v>
      </c>
      <c r="BQ476" s="2" t="e">
        <f aca="false">BF476^0.04*BG476^0.22*BH476^0.51*BI476^0.06*BP476^0.17</f>
        <v>#VALUE!</v>
      </c>
      <c r="BR476" s="0" t="e">
        <f aca="false">IF(BQ476&gt;=90, "Very Good", IF(BQ476&gt;=80, "Good", IF(BQ476&gt;=70, "Slightly Good", IF(BQ476&gt;=60, "Average", IF(BQ476&gt;=50, "Slightly Poor", IF(BQ476&gt;=40, "Poor", "Very Poor"))))))</f>
        <v>#VALUE!</v>
      </c>
      <c r="BT476" s="2" t="e">
        <f aca="false">9.81*LN(AH476)+30.6</f>
        <v>#VALUE!</v>
      </c>
      <c r="BU476" s="0" t="e">
        <f aca="false">IF(BT476&lt;30, "Clean water", IF(AND(BT476&gt;=30, BT476&lt;40), "Hypolimia", IF(AND(BT476&gt;=40,BT476&lt;50), "Mesotrophic", IF(AND(BT476&gt;=50, BT476&lt;70), "Eutrophic", IF(BT476&gt;70,"Hypertrophic")))))</f>
        <v>#VALUE!</v>
      </c>
      <c r="CM476" s="0" t="n">
        <f aca="false">IF(G476&gt;H476,1,0)</f>
        <v>0</v>
      </c>
      <c r="CO476" s="17" t="n">
        <f aca="false">14.652-0.41022*M476+0.007991*M476*M476-0.000077774*M476*M476*M476</f>
        <v>11.607886236672</v>
      </c>
      <c r="CP476" s="1" t="n">
        <f aca="false">F476/CO476*100</f>
        <v>104.239477828214</v>
      </c>
    </row>
    <row r="477" customFormat="false" ht="12.5" hidden="false" customHeight="false" outlineLevel="0" collapsed="false">
      <c r="A477" s="0" t="n">
        <v>476</v>
      </c>
      <c r="B477" s="15" t="s">
        <v>123</v>
      </c>
      <c r="C477" s="16" t="s">
        <v>124</v>
      </c>
      <c r="D477" s="0" t="s">
        <v>155</v>
      </c>
      <c r="E477" s="0" t="n">
        <v>7.5</v>
      </c>
      <c r="F477" s="0" t="n">
        <v>11.2</v>
      </c>
      <c r="G477" s="0" t="n">
        <v>4.5</v>
      </c>
      <c r="H477" s="0" t="n">
        <v>6.8</v>
      </c>
      <c r="I477" s="0" t="n">
        <v>5.8</v>
      </c>
      <c r="J477" s="0" t="n">
        <v>10.976</v>
      </c>
      <c r="K477" s="0" t="n">
        <v>0.169</v>
      </c>
      <c r="L477" s="0" t="n">
        <v>5.4</v>
      </c>
      <c r="M477" s="0" t="n">
        <v>10.4</v>
      </c>
      <c r="N477" s="0" t="n">
        <v>0</v>
      </c>
      <c r="O477" s="0" t="n">
        <v>604</v>
      </c>
      <c r="P477" s="0" t="n">
        <v>15000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0</v>
      </c>
      <c r="V477" s="0" t="n">
        <v>0</v>
      </c>
      <c r="AC477" s="0" t="n">
        <v>9.903</v>
      </c>
      <c r="AD477" s="0" t="n">
        <v>4.734</v>
      </c>
      <c r="AE477" s="0" t="n">
        <v>4.693</v>
      </c>
      <c r="AF477" s="0" t="n">
        <v>0.082</v>
      </c>
      <c r="AG477" s="0" t="n">
        <v>0.032</v>
      </c>
      <c r="AH477" s="0" t="n">
        <v>3.8</v>
      </c>
      <c r="AJ477" s="0" t="n">
        <v>200</v>
      </c>
      <c r="AP477" s="0" t="n">
        <v>0</v>
      </c>
      <c r="AY477" s="0" t="n">
        <v>0</v>
      </c>
      <c r="BF477" s="0" t="n">
        <f aca="false">IF(E477&lt;11,-3.6797*E477^2+48.115*E477-53.83,280.92*EXP(-0.2027*E477))</f>
        <v>100.049375</v>
      </c>
      <c r="BG477" s="1" t="n">
        <f aca="false">32.208*LN(F477)+21.438</f>
        <v>99.2497509715202</v>
      </c>
      <c r="BH477" s="1" t="n">
        <f aca="false">IF(G477&lt;=2, -10*G477+100, 88.958*EXP(-0.0755*G477))</f>
        <v>63.3334957672512</v>
      </c>
      <c r="BI477" s="1" t="n">
        <f aca="false">IF(I477&lt;=100, 0.0053*(I477)^2-1.0332*I477+100.76, 122.82*EXP(-0.0092*I477))</f>
        <v>94.945732</v>
      </c>
      <c r="BJ477" s="0" t="n">
        <f aca="false">IF(P477&lt;=1000, -6.942*LN(P477)+107.59, -36.304*LN(P477)+310.72)</f>
        <v>-38.3722021489821</v>
      </c>
      <c r="BK477" s="0" t="e">
        <f aca="false">BF477^0.04*BG477^0.22*BH477^0.51*BI477^0.06*BJ477^0.17</f>
        <v>#NUM!</v>
      </c>
      <c r="BL477" s="0" t="e">
        <f aca="false">IF(BK477&gt;=90, "Very Good", IF(BK477&gt;=80, "Good", IF(BK477&gt;=70, "Slightly Good", IF(BK477&gt;=60, "Average", IF(BK477&gt;=50, "Slightly Poor", IF(BK477&gt;=40, "Poor", "Very Poor"))))))</f>
        <v>#NUM!</v>
      </c>
      <c r="BM477" s="2" t="n">
        <f aca="false">IF(P477&lt;=1000, -6.942*LN(P477)+107.59, IF(AND(P477&gt;1000, P477&lt;=5213),-36.304*LN(P477)+310.72, IF(P477&gt;5213, 10)))</f>
        <v>10</v>
      </c>
      <c r="BN477" s="2" t="n">
        <f aca="false">BF477^0.04*BG477^0.22*BH477^0.51*BI477^0.06*BM477^0.17</f>
        <v>53.3053304946752</v>
      </c>
      <c r="BO477" s="3" t="str">
        <f aca="false">IF(BN477&gt;=90, "Very Good", IF(BN477&gt;=80, "Good", IF(BN477&gt;=70, "Slightly Good", IF(BN477&gt;=60, "Average", IF(BN477&gt;=50, "Slightly Poor", IF(BN477&gt;=40, "Poor", "Very Poor"))))))</f>
        <v>Slightly Poor</v>
      </c>
      <c r="BP477" s="2" t="n">
        <f aca="false">IF(AJ477&lt;=1000, -6.942*LN(AJ477)+107.59, IF(AND(AJ477&gt;1000, AJ477&lt;=5213),-36.304*LN(AJ477)+310.72, IF(AJ477&gt;5213, 10)))</f>
        <v>70.8090808414235</v>
      </c>
      <c r="BQ477" s="2" t="n">
        <f aca="false">BF477^0.04*BG477^0.22*BH477^0.51*BI477^0.06*BP477^0.17</f>
        <v>74.3508200655441</v>
      </c>
      <c r="BR477" s="0" t="str">
        <f aca="false">IF(BQ477&gt;=90, "Very Good", IF(BQ477&gt;=80, "Good", IF(BQ477&gt;=70, "Slightly Good", IF(BQ477&gt;=60, "Average", IF(BQ477&gt;=50, "Slightly Poor", IF(BQ477&gt;=40, "Poor", "Very Poor"))))))</f>
        <v>Slightly Good</v>
      </c>
      <c r="BT477" s="2" t="n">
        <f aca="false">9.81*LN(AH477)+30.6</f>
        <v>43.6963604646443</v>
      </c>
      <c r="BU477" s="0" t="str">
        <f aca="false">IF(BT477&lt;30, "Clean water", IF(AND(BT477&gt;=30, BT477&lt;40), "Hypolimia", IF(AND(BT477&gt;=40,BT477&lt;50), "Mesotrophic", IF(AND(BT477&gt;=50, BT477&lt;70), "Eutrophic", IF(BT477&gt;70,"Hypertrophic")))))</f>
        <v>Mesotrophic</v>
      </c>
      <c r="CM477" s="0" t="n">
        <f aca="false">IF(G477&gt;H477,1,0)</f>
        <v>0</v>
      </c>
      <c r="CO477" s="17" t="n">
        <f aca="false">14.652-0.41022*M477+0.007991*M477*M477-0.000077774*M477*M477*M477</f>
        <v>11.162533387264</v>
      </c>
      <c r="CP477" s="1" t="n">
        <f aca="false">F477/CO477*100</f>
        <v>100.335646142647</v>
      </c>
    </row>
    <row r="478" s="18" customFormat="true" ht="12.5" hidden="false" customHeight="false" outlineLevel="0" collapsed="false">
      <c r="A478" s="18" t="n">
        <v>477</v>
      </c>
      <c r="B478" s="19" t="s">
        <v>125</v>
      </c>
      <c r="C478" s="18" t="s">
        <v>126</v>
      </c>
      <c r="D478" s="18" t="s">
        <v>155</v>
      </c>
      <c r="E478" s="18" t="n">
        <v>7.8</v>
      </c>
      <c r="F478" s="18" t="n">
        <v>12.9</v>
      </c>
      <c r="G478" s="18" t="n">
        <v>2.7</v>
      </c>
      <c r="H478" s="18" t="n">
        <v>2.4</v>
      </c>
      <c r="I478" s="18" t="n">
        <v>1.7</v>
      </c>
      <c r="J478" s="18" t="n">
        <v>9.012</v>
      </c>
      <c r="K478" s="18" t="n">
        <v>0.021</v>
      </c>
      <c r="L478" s="18" t="n">
        <v>1.8</v>
      </c>
      <c r="M478" s="18" t="n">
        <v>5.9</v>
      </c>
      <c r="N478" s="18" t="n">
        <v>0</v>
      </c>
      <c r="O478" s="18" t="n">
        <v>562</v>
      </c>
      <c r="P478" s="18" t="n">
        <v>600</v>
      </c>
      <c r="Q478" s="18" t="n">
        <v>0</v>
      </c>
      <c r="R478" s="18" t="n">
        <v>0</v>
      </c>
      <c r="S478" s="18" t="n">
        <v>0</v>
      </c>
      <c r="T478" s="18" t="n">
        <v>0</v>
      </c>
      <c r="U478" s="18" t="n">
        <v>0</v>
      </c>
      <c r="V478" s="18" t="n">
        <v>0</v>
      </c>
      <c r="AC478" s="18" t="n">
        <v>8.552</v>
      </c>
      <c r="AD478" s="18" t="n">
        <v>1.286</v>
      </c>
      <c r="AE478" s="18" t="n">
        <v>7.004</v>
      </c>
      <c r="AF478" s="18" t="n">
        <v>0.008</v>
      </c>
      <c r="AG478" s="18" t="n">
        <v>0.005</v>
      </c>
      <c r="AH478" s="18" t="n">
        <v>6</v>
      </c>
      <c r="AJ478" s="18" t="n">
        <v>80</v>
      </c>
      <c r="AP478" s="18" t="n">
        <v>0</v>
      </c>
      <c r="AY478" s="18" t="n">
        <v>0</v>
      </c>
      <c r="BF478" s="18" t="n">
        <f aca="false">IF(E478&lt;11,-3.6797*E478^2+48.115*E478-53.83,280.92*EXP(-0.2027*E478))</f>
        <v>97.5940520000001</v>
      </c>
      <c r="BG478" s="20" t="n">
        <f aca="false">32.208*LN(F478)+21.438</f>
        <v>103.801177244529</v>
      </c>
      <c r="BH478" s="20" t="n">
        <f aca="false">IF(G478&lt;=2, -10*G478+100, 88.958*EXP(-0.0755*G478))</f>
        <v>72.5527837174588</v>
      </c>
      <c r="BI478" s="20" t="n">
        <f aca="false">IF(I478&lt;=100, 0.0053*(I478)^2-1.0332*I478+100.76, 122.82*EXP(-0.0092*I478))</f>
        <v>99.018877</v>
      </c>
      <c r="BJ478" s="18" t="n">
        <f aca="false">IF(P478&lt;=1000, -6.942*LN(P478)+107.59, -36.304*LN(P478)+310.72)</f>
        <v>63.1825143334895</v>
      </c>
      <c r="BK478" s="18" t="n">
        <f aca="false">BF478^0.04*BG478^0.22*BH478^0.51*BI478^0.06*BJ478^0.17</f>
        <v>79.0532210016951</v>
      </c>
      <c r="BL478" s="18" t="str">
        <f aca="false">IF(BK478&gt;=90, "Very Good", IF(BK478&gt;=80, "Good", IF(BK478&gt;=70, "Slightly Good", IF(BK478&gt;=60, "Average", IF(BK478&gt;=50, "Slightly Poor", IF(BK478&gt;=40, "Poor", "Very Poor"))))))</f>
        <v>Slightly Good</v>
      </c>
      <c r="BM478" s="21" t="n">
        <f aca="false">IF(P478&lt;=1000, -6.942*LN(P478)+107.59, IF(AND(P478&gt;1000, P478&lt;=5213),-36.304*LN(P478)+310.72, IF(P478&gt;5213, 10)))</f>
        <v>63.1825143334895</v>
      </c>
      <c r="BN478" s="21" t="n">
        <f aca="false">BF478^0.04*BG478^0.22*BH478^0.51*BI478^0.06*BM478^0.17</f>
        <v>79.0532210016951</v>
      </c>
      <c r="BO478" s="22" t="str">
        <f aca="false">IF(BN478&gt;=90, "Very Good", IF(BN478&gt;=80, "Good", IF(BN478&gt;=70, "Slightly Good", IF(BN478&gt;=60, "Average", IF(BN478&gt;=50, "Slightly Poor", IF(BN478&gt;=40, "Poor", "Very Poor"))))))</f>
        <v>Slightly Good</v>
      </c>
      <c r="BP478" s="21" t="n">
        <f aca="false">IF(AJ478&lt;=1000, -6.942*LN(AJ478)+107.59, IF(AND(AJ478&gt;1000, AJ478&lt;=5213),-36.304*LN(AJ478)+310.72, IF(AJ478&gt;5213, 10)))</f>
        <v>77.1699711020939</v>
      </c>
      <c r="BQ478" s="21" t="n">
        <f aca="false">BF478^0.04*BG478^0.22*BH478^0.51*BI478^0.06*BP478^0.17</f>
        <v>81.7870066245354</v>
      </c>
      <c r="BR478" s="18" t="str">
        <f aca="false">IF(BQ478&gt;=90, "Very Good", IF(BQ478&gt;=80, "Good", IF(BQ478&gt;=70, "Slightly Good", IF(BQ478&gt;=60, "Average", IF(BQ478&gt;=50, "Slightly Poor", IF(BQ478&gt;=40, "Poor", "Very Poor"))))))</f>
        <v>Good</v>
      </c>
      <c r="BT478" s="21" t="n">
        <f aca="false">9.81*LN(AH478)+30.6</f>
        <v>48.1771603931272</v>
      </c>
      <c r="BU478" s="18" t="str">
        <f aca="false">IF(BT478&lt;30, "Clean water", IF(AND(BT478&gt;=30, BT478&lt;40), "Hypolimia", IF(AND(BT478&gt;=40,BT478&lt;50), "Mesotrophic", IF(AND(BT478&gt;=50, BT478&lt;70), "Eutrophic", IF(BT478&gt;70,"Hypertrophic")))))</f>
        <v>Mesotrophic</v>
      </c>
      <c r="CM478" s="18" t="n">
        <f aca="false">IF(G478&gt;H478,1,0)</f>
        <v>1</v>
      </c>
      <c r="CO478" s="17" t="n">
        <f aca="false">14.652-0.41022*M478+0.007991*M478*M478-0.000077774*M478*M478*M478</f>
        <v>12.493895563654</v>
      </c>
      <c r="CP478" s="1" t="n">
        <f aca="false">F478/CO478*100</f>
        <v>103.250422850719</v>
      </c>
    </row>
    <row r="479" customFormat="false" ht="12.5" hidden="false" customHeight="false" outlineLevel="0" collapsed="false">
      <c r="A479" s="0" t="n">
        <v>478</v>
      </c>
      <c r="B479" s="15" t="s">
        <v>72</v>
      </c>
      <c r="C479" s="16" t="s">
        <v>73</v>
      </c>
      <c r="D479" s="0" t="s">
        <v>157</v>
      </c>
      <c r="E479" s="0" t="n">
        <v>8.1</v>
      </c>
      <c r="F479" s="0" t="n">
        <v>10.2</v>
      </c>
      <c r="G479" s="0" t="n">
        <v>3.5</v>
      </c>
      <c r="H479" s="0" t="n">
        <v>6.1</v>
      </c>
      <c r="I479" s="0" t="n">
        <v>14</v>
      </c>
      <c r="J479" s="0" t="n">
        <v>5.452</v>
      </c>
      <c r="K479" s="0" t="n">
        <v>0.082</v>
      </c>
      <c r="L479" s="0" t="n">
        <v>3.3</v>
      </c>
      <c r="M479" s="0" t="n">
        <v>14.5</v>
      </c>
      <c r="N479" s="0" t="n">
        <v>0</v>
      </c>
      <c r="O479" s="0" t="n">
        <v>324</v>
      </c>
      <c r="P479" s="0" t="n">
        <v>2540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V479" s="0" t="n">
        <v>0</v>
      </c>
      <c r="AC479" s="0" t="n">
        <v>5.146</v>
      </c>
      <c r="AD479" s="0" t="n">
        <v>1.383</v>
      </c>
      <c r="AE479" s="0" t="n">
        <v>3.244</v>
      </c>
      <c r="AF479" s="0" t="n">
        <v>0.034</v>
      </c>
      <c r="AG479" s="0" t="n">
        <v>0.017</v>
      </c>
      <c r="AH479" s="0" t="n">
        <v>34.3</v>
      </c>
      <c r="AJ479" s="0" t="n">
        <v>312</v>
      </c>
      <c r="AP479" s="0" t="n">
        <v>0</v>
      </c>
      <c r="AY479" s="0" t="n">
        <v>0</v>
      </c>
      <c r="BF479" s="0" t="n">
        <f aca="false">IF(E479&lt;11,-3.6797*E479^2+48.115*E479-53.83,280.92*EXP(-0.2027*E479))</f>
        <v>94.476383</v>
      </c>
      <c r="BG479" s="1" t="n">
        <f aca="false">32.208*LN(F479)+21.438</f>
        <v>96.2374636951076</v>
      </c>
      <c r="BH479" s="1" t="n">
        <f aca="false">IF(G479&lt;=2, -10*G479+100, 88.958*EXP(-0.0755*G479))</f>
        <v>68.3003129279866</v>
      </c>
      <c r="BI479" s="1" t="n">
        <f aca="false">IF(I479&lt;=100, 0.0053*(I479)^2-1.0332*I479+100.76, 122.82*EXP(-0.0092*I479))</f>
        <v>87.334</v>
      </c>
      <c r="BJ479" s="0" t="n">
        <f aca="false">IF(P479&lt;=1000, -6.942*LN(P479)+107.59, -36.304*LN(P479)+310.72)</f>
        <v>26.0995675541032</v>
      </c>
      <c r="BK479" s="0" t="n">
        <f aca="false">BF479^0.04*BG479^0.22*BH479^0.51*BI479^0.06*BJ479^0.17</f>
        <v>64.2988025732732</v>
      </c>
      <c r="BL479" s="0" t="str">
        <f aca="false">IF(BK479&gt;=90, "Very Good", IF(BK479&gt;=80, "Good", IF(BK479&gt;=70, "Slightly Good", IF(BK479&gt;=60, "Average", IF(BK479&gt;=50, "Slightly Poor", IF(BK479&gt;=40, "Poor", "Very Poor"))))))</f>
        <v>Average</v>
      </c>
      <c r="BM479" s="2" t="n">
        <f aca="false">IF(P479&lt;=1000, -6.942*LN(P479)+107.59, IF(AND(P479&gt;1000, P479&lt;=5213),-36.304*LN(P479)+310.72, IF(P479&gt;5213, 10)))</f>
        <v>26.0995675541032</v>
      </c>
      <c r="BN479" s="2" t="n">
        <f aca="false">BF479^0.04*BG479^0.22*BH479^0.51*BI479^0.06*BM479^0.17</f>
        <v>64.2988025732732</v>
      </c>
      <c r="BO479" s="3" t="str">
        <f aca="false">IF(BN479&gt;=90, "Very Good", IF(BN479&gt;=80, "Good", IF(BN479&gt;=70, "Slightly Good", IF(BN479&gt;=60, "Average", IF(BN479&gt;=50, "Slightly Poor", IF(BN479&gt;=40, "Poor", "Very Poor"))))))</f>
        <v>Average</v>
      </c>
      <c r="BP479" s="2" t="n">
        <f aca="false">IF(AJ479&lt;=1000, -6.942*LN(AJ479)+107.59, IF(AND(AJ479&gt;1000, AJ479&lt;=5213),-36.304*LN(AJ479)+310.72, IF(AJ479&gt;5213, 10)))</f>
        <v>67.7220718702266</v>
      </c>
      <c r="BQ479" s="2" t="n">
        <f aca="false">BF479^0.04*BG479^0.22*BH479^0.51*BI479^0.06*BP479^0.17</f>
        <v>75.6135036998168</v>
      </c>
      <c r="BR479" s="0" t="str">
        <f aca="false">IF(BQ479&gt;=90, "Very Good", IF(BQ479&gt;=80, "Good", IF(BQ479&gt;=70, "Slightly Good", IF(BQ479&gt;=60, "Average", IF(BQ479&gt;=50, "Slightly Poor", IF(BQ479&gt;=40, "Poor", "Very Poor"))))))</f>
        <v>Slightly Good</v>
      </c>
      <c r="BT479" s="2" t="n">
        <f aca="false">9.81*LN(AH479)+30.6</f>
        <v>65.2797759244263</v>
      </c>
      <c r="BU479" s="0" t="str">
        <f aca="false">IF(BT479&lt;30, "Clean water", IF(AND(BT479&gt;=30, BT479&lt;40), "Hypolimia", IF(AND(BT479&gt;=40,BT479&lt;50), "Mesotrophic", IF(AND(BT479&gt;=50, BT479&lt;70), "Eutrophic", IF(BT479&gt;70,"Hypertrophic")))))</f>
        <v>Eutrophic</v>
      </c>
      <c r="CM479" s="0" t="n">
        <f aca="false">IF(G479&gt;H479,1,0)</f>
        <v>0</v>
      </c>
      <c r="CO479" s="17" t="n">
        <f aca="false">14.652-0.41022*M479+0.007991*M479*M479-0.000077774*M479*M479*M479</f>
        <v>10.14681398925</v>
      </c>
      <c r="CP479" s="1" t="n">
        <f aca="false">F479/CO479*100</f>
        <v>100.524164637357</v>
      </c>
    </row>
    <row r="480" customFormat="false" ht="12.5" hidden="false" customHeight="false" outlineLevel="0" collapsed="false">
      <c r="A480" s="0" t="n">
        <v>479</v>
      </c>
      <c r="B480" s="15" t="s">
        <v>131</v>
      </c>
      <c r="C480" s="16" t="s">
        <v>132</v>
      </c>
      <c r="D480" s="0" t="s">
        <v>157</v>
      </c>
      <c r="E480" s="0" t="n">
        <v>8.7</v>
      </c>
      <c r="F480" s="0" t="n">
        <v>13.1</v>
      </c>
      <c r="G480" s="0" t="n">
        <v>2.6</v>
      </c>
      <c r="H480" s="0" t="n">
        <v>5.4</v>
      </c>
      <c r="I480" s="0" t="n">
        <v>11.4</v>
      </c>
      <c r="J480" s="0" t="n">
        <v>2.752</v>
      </c>
      <c r="K480" s="0" t="n">
        <v>0.06</v>
      </c>
      <c r="L480" s="0" t="n">
        <v>3.2</v>
      </c>
      <c r="M480" s="0" t="n">
        <v>20.1</v>
      </c>
      <c r="O480" s="0" t="n">
        <v>519</v>
      </c>
      <c r="BD480" s="0" t="n">
        <v>0.027</v>
      </c>
      <c r="BF480" s="0" t="n">
        <f aca="false">IF(E480&lt;11,-3.6797*E480^2+48.115*E480-53.83,280.92*EXP(-0.2027*E480))</f>
        <v>86.2540070000001</v>
      </c>
      <c r="BG480" s="1" t="n">
        <f aca="false">32.208*LN(F480)+21.438</f>
        <v>104.29669471051</v>
      </c>
      <c r="BH480" s="1" t="n">
        <f aca="false">IF(G480&lt;=2, -10*G480+100, 88.958*EXP(-0.0755*G480))</f>
        <v>73.1026302934667</v>
      </c>
      <c r="BI480" s="1" t="n">
        <f aca="false">IF(I480&lt;=100, 0.0053*(I480)^2-1.0332*I480+100.76, 122.82*EXP(-0.0092*I480))</f>
        <v>89.670308</v>
      </c>
      <c r="BJ480" s="0" t="e">
        <f aca="false">IF(P480&lt;=1000, -6.942*LN(P480)+107.59, -36.304*LN(P480)+310.72)</f>
        <v>#VALUE!</v>
      </c>
      <c r="BK480" s="0" t="e">
        <f aca="false">BF480^0.04*BG480^0.22*BH480^0.51*BI480^0.06*BJ480^0.17</f>
        <v>#VALUE!</v>
      </c>
      <c r="BL480" s="0" t="e">
        <f aca="false">IF(BK480&gt;=90, "Very Good", IF(BK480&gt;=80, "Good", IF(BK480&gt;=70, "Slightly Good", IF(BK480&gt;=60, "Average", IF(BK480&gt;=50, "Slightly Poor", IF(BK480&gt;=40, "Poor", "Very Poor"))))))</f>
        <v>#VALUE!</v>
      </c>
      <c r="BM480" s="2" t="e">
        <f aca="false">IF(P480&lt;=1000, -6.942*LN(P480)+107.59, IF(AND(P480&gt;1000, P480&lt;=5213),-36.304*LN(P480)+310.72, IF(P480&gt;5213, 10)))</f>
        <v>#VALUE!</v>
      </c>
      <c r="BN480" s="2" t="e">
        <f aca="false">BF480^0.04*BG480^0.22*BH480^0.51*BI480^0.06*BM480^0.17</f>
        <v>#VALUE!</v>
      </c>
      <c r="BO480" s="3" t="e">
        <f aca="false">IF(BN480&gt;=90, "Very Good", IF(BN480&gt;=80, "Good", IF(BN480&gt;=70, "Slightly Good", IF(BN480&gt;=60, "Average", IF(BN480&gt;=50, "Slightly Poor", IF(BN480&gt;=40, "Poor", "Very Poor"))))))</f>
        <v>#VALUE!</v>
      </c>
      <c r="BP480" s="2" t="e">
        <f aca="false">IF(AJ480&lt;=1000, -6.942*LN(AJ480)+107.59, IF(AND(AJ480&gt;1000, AJ480&lt;=5213),-36.304*LN(AJ480)+310.72, IF(AJ480&gt;5213, 10)))</f>
        <v>#VALUE!</v>
      </c>
      <c r="BQ480" s="2" t="e">
        <f aca="false">BF480^0.04*BG480^0.22*BH480^0.51*BI480^0.06*BP480^0.17</f>
        <v>#VALUE!</v>
      </c>
      <c r="BR480" s="0" t="e">
        <f aca="false">IF(BQ480&gt;=90, "Very Good", IF(BQ480&gt;=80, "Good", IF(BQ480&gt;=70, "Slightly Good", IF(BQ480&gt;=60, "Average", IF(BQ480&gt;=50, "Slightly Poor", IF(BQ480&gt;=40, "Poor", "Very Poor"))))))</f>
        <v>#VALUE!</v>
      </c>
      <c r="BT480" s="2" t="e">
        <f aca="false">9.81*LN(AH480)+30.6</f>
        <v>#VALUE!</v>
      </c>
      <c r="BU480" s="0" t="e">
        <f aca="false">IF(BT480&lt;30, "Clean water", IF(AND(BT480&gt;=30, BT480&lt;40), "Hypolimia", IF(AND(BT480&gt;=40,BT480&lt;50), "Mesotrophic", IF(AND(BT480&gt;=50, BT480&lt;70), "Eutrophic", IF(BT480&gt;70,"Hypertrophic")))))</f>
        <v>#VALUE!</v>
      </c>
      <c r="CM480" s="0" t="n">
        <f aca="false">IF(G480&gt;H480,1,0)</f>
        <v>0</v>
      </c>
      <c r="CO480" s="17" t="n">
        <f aca="false">14.652-0.41022*M480+0.007991*M480*M480-0.000077774*M480*M480*M480</f>
        <v>9.003450287826</v>
      </c>
      <c r="CP480" s="1" t="n">
        <f aca="false">F480/CO480*100</f>
        <v>145.499775988247</v>
      </c>
    </row>
    <row r="481" customFormat="false" ht="12.5" hidden="false" customHeight="false" outlineLevel="0" collapsed="false">
      <c r="A481" s="0" t="n">
        <v>480</v>
      </c>
      <c r="B481" s="15" t="s">
        <v>75</v>
      </c>
      <c r="C481" s="16" t="s">
        <v>76</v>
      </c>
      <c r="D481" s="0" t="s">
        <v>157</v>
      </c>
      <c r="E481" s="0" t="n">
        <v>8.3</v>
      </c>
      <c r="F481" s="0" t="n">
        <v>11.3</v>
      </c>
      <c r="G481" s="0" t="n">
        <v>3.6</v>
      </c>
      <c r="H481" s="0" t="n">
        <v>4.2</v>
      </c>
      <c r="I481" s="0" t="n">
        <v>15</v>
      </c>
      <c r="J481" s="0" t="n">
        <v>3.798</v>
      </c>
      <c r="K481" s="0" t="n">
        <v>0.057</v>
      </c>
      <c r="L481" s="0" t="n">
        <v>2.4</v>
      </c>
      <c r="M481" s="0" t="n">
        <v>13.5</v>
      </c>
      <c r="N481" s="0" t="n">
        <v>0</v>
      </c>
      <c r="O481" s="0" t="n">
        <v>247</v>
      </c>
      <c r="P481" s="0" t="n">
        <v>3000</v>
      </c>
      <c r="AC481" s="0" t="n">
        <v>3.631</v>
      </c>
      <c r="AD481" s="0" t="n">
        <v>0</v>
      </c>
      <c r="AE481" s="0" t="n">
        <v>3.259</v>
      </c>
      <c r="AF481" s="0" t="n">
        <v>0.026</v>
      </c>
      <c r="AG481" s="0" t="n">
        <v>0.008</v>
      </c>
      <c r="AH481" s="0" t="n">
        <v>44.8</v>
      </c>
      <c r="AJ481" s="0" t="n">
        <v>10</v>
      </c>
      <c r="BF481" s="0" t="n">
        <f aca="false">IF(E481&lt;11,-3.6797*E481^2+48.115*E481-53.83,280.92*EXP(-0.2027*E481))</f>
        <v>92.029967</v>
      </c>
      <c r="BG481" s="1" t="n">
        <f aca="false">32.208*LN(F481)+21.438</f>
        <v>99.5360461899348</v>
      </c>
      <c r="BH481" s="1" t="n">
        <f aca="false">IF(G481&lt;=2, -10*G481+100, 88.958*EXP(-0.0755*G481))</f>
        <v>67.7865873198524</v>
      </c>
      <c r="BI481" s="1" t="n">
        <f aca="false">IF(I481&lt;=100, 0.0053*(I481)^2-1.0332*I481+100.76, 122.82*EXP(-0.0092*I481))</f>
        <v>86.4545</v>
      </c>
      <c r="BJ481" s="0" t="n">
        <f aca="false">IF(P481&lt;=1000, -6.942*LN(P481)+107.59, -36.304*LN(P481)+310.72)</f>
        <v>20.0568318240255</v>
      </c>
      <c r="BK481" s="0" t="n">
        <f aca="false">BF481^0.04*BG481^0.22*BH481^0.51*BI481^0.06*BJ481^0.17</f>
        <v>61.6010381137119</v>
      </c>
      <c r="BL481" s="0" t="str">
        <f aca="false">IF(BK481&gt;=90, "Very Good", IF(BK481&gt;=80, "Good", IF(BK481&gt;=70, "Slightly Good", IF(BK481&gt;=60, "Average", IF(BK481&gt;=50, "Slightly Poor", IF(BK481&gt;=40, "Poor", "Very Poor"))))))</f>
        <v>Average</v>
      </c>
      <c r="BM481" s="2" t="n">
        <f aca="false">IF(P481&lt;=1000, -6.942*LN(P481)+107.59, IF(AND(P481&gt;1000, P481&lt;=5213),-36.304*LN(P481)+310.72, IF(P481&gt;5213, 10)))</f>
        <v>20.0568318240255</v>
      </c>
      <c r="BN481" s="2" t="n">
        <f aca="false">BF481^0.04*BG481^0.22*BH481^0.51*BI481^0.06*BM481^0.17</f>
        <v>61.6010381137119</v>
      </c>
      <c r="BO481" s="3" t="str">
        <f aca="false">IF(BN481&gt;=90, "Very Good", IF(BN481&gt;=80, "Good", IF(BN481&gt;=70, "Slightly Good", IF(BN481&gt;=60, "Average", IF(BN481&gt;=50, "Slightly Poor", IF(BN481&gt;=40, "Poor", "Very Poor"))))))</f>
        <v>Average</v>
      </c>
      <c r="BP481" s="2" t="n">
        <f aca="false">IF(AJ481&lt;=1000, -6.942*LN(AJ481)+107.59, IF(AND(AJ481&gt;1000, AJ481&lt;=5213),-36.304*LN(AJ481)+310.72, IF(AJ481&gt;5213, 10)))</f>
        <v>91.6054542844353</v>
      </c>
      <c r="BQ481" s="2" t="n">
        <f aca="false">BF481^0.04*BG481^0.22*BH481^0.51*BI481^0.06*BP481^0.17</f>
        <v>79.7498841816306</v>
      </c>
      <c r="BR481" s="0" t="str">
        <f aca="false">IF(BQ481&gt;=90, "Very Good", IF(BQ481&gt;=80, "Good", IF(BQ481&gt;=70, "Slightly Good", IF(BQ481&gt;=60, "Average", IF(BQ481&gt;=50, "Slightly Poor", IF(BQ481&gt;=40, "Poor", "Very Poor"))))))</f>
        <v>Slightly Good</v>
      </c>
      <c r="BT481" s="2" t="n">
        <f aca="false">9.81*LN(AH481)+30.6</f>
        <v>67.8996618477194</v>
      </c>
      <c r="BU481" s="0" t="str">
        <f aca="false">IF(BT481&lt;30, "Clean water", IF(AND(BT481&gt;=30, BT481&lt;40), "Hypolimia", IF(AND(BT481&gt;=40,BT481&lt;50), "Mesotrophic", IF(AND(BT481&gt;=50, BT481&lt;70), "Eutrophic", IF(BT481&gt;70,"Hypertrophic")))))</f>
        <v>Eutrophic</v>
      </c>
      <c r="CM481" s="0" t="n">
        <f aca="false">IF(G481&gt;H481,1,0)</f>
        <v>0</v>
      </c>
      <c r="CO481" s="17" t="n">
        <f aca="false">14.652-0.41022*M481+0.007991*M481*M481-0.000077774*M481*M481*M481</f>
        <v>10.37903654475</v>
      </c>
      <c r="CP481" s="1" t="n">
        <f aca="false">F481/CO481*100</f>
        <v>108.873303907152</v>
      </c>
    </row>
    <row r="482" customFormat="false" ht="12.5" hidden="false" customHeight="false" outlineLevel="0" collapsed="false">
      <c r="A482" s="0" t="n">
        <v>481</v>
      </c>
      <c r="B482" s="15" t="s">
        <v>77</v>
      </c>
      <c r="C482" s="16" t="s">
        <v>78</v>
      </c>
      <c r="D482" s="0" t="s">
        <v>157</v>
      </c>
      <c r="E482" s="0" t="n">
        <v>8.1</v>
      </c>
      <c r="F482" s="0" t="n">
        <v>11.2</v>
      </c>
      <c r="G482" s="0" t="n">
        <v>1.7</v>
      </c>
      <c r="H482" s="0" t="n">
        <v>3.8</v>
      </c>
      <c r="I482" s="0" t="n">
        <v>4.5</v>
      </c>
      <c r="J482" s="0" t="n">
        <v>2.297</v>
      </c>
      <c r="K482" s="0" t="n">
        <v>0.026</v>
      </c>
      <c r="L482" s="0" t="n">
        <v>2.4</v>
      </c>
      <c r="M482" s="0" t="n">
        <v>14.5</v>
      </c>
      <c r="N482" s="0" t="n">
        <v>0</v>
      </c>
      <c r="O482" s="0" t="n">
        <v>220</v>
      </c>
      <c r="P482" s="0" t="n">
        <v>670</v>
      </c>
      <c r="AC482" s="0" t="n">
        <v>2.211</v>
      </c>
      <c r="AD482" s="0" t="n">
        <v>0.083</v>
      </c>
      <c r="AE482" s="0" t="n">
        <v>1.852</v>
      </c>
      <c r="AF482" s="0" t="n">
        <v>0.011</v>
      </c>
      <c r="AG482" s="0" t="n">
        <v>0</v>
      </c>
      <c r="AH482" s="0" t="n">
        <v>13.9</v>
      </c>
      <c r="AJ482" s="0" t="n">
        <v>160</v>
      </c>
      <c r="BD482" s="0" t="n">
        <v>146.876</v>
      </c>
      <c r="BF482" s="0" t="n">
        <f aca="false">IF(E482&lt;11,-3.6797*E482^2+48.115*E482-53.83,280.92*EXP(-0.2027*E482))</f>
        <v>94.476383</v>
      </c>
      <c r="BG482" s="1" t="n">
        <f aca="false">32.208*LN(F482)+21.438</f>
        <v>99.2497509715202</v>
      </c>
      <c r="BH482" s="1" t="n">
        <f aca="false">IF(G482&lt;=2, -10*G482+100, 88.958*EXP(-0.0755*G482))</f>
        <v>83</v>
      </c>
      <c r="BI482" s="1" t="n">
        <f aca="false">IF(I482&lt;=100, 0.0053*(I482)^2-1.0332*I482+100.76, 122.82*EXP(-0.0092*I482))</f>
        <v>96.217925</v>
      </c>
      <c r="BJ482" s="0" t="n">
        <f aca="false">IF(P482&lt;=1000, -6.942*LN(P482)+107.59, -36.304*LN(P482)+310.72)</f>
        <v>62.4164781206233</v>
      </c>
      <c r="BK482" s="0" t="n">
        <f aca="false">BF482^0.04*BG482^0.22*BH482^0.51*BI482^0.06*BJ482^0.17</f>
        <v>83.410257987265</v>
      </c>
      <c r="BL482" s="0" t="str">
        <f aca="false">IF(BK482&gt;=90, "Very Good", IF(BK482&gt;=80, "Good", IF(BK482&gt;=70, "Slightly Good", IF(BK482&gt;=60, "Average", IF(BK482&gt;=50, "Slightly Poor", IF(BK482&gt;=40, "Poor", "Very Poor"))))))</f>
        <v>Good</v>
      </c>
      <c r="BM482" s="2" t="n">
        <f aca="false">IF(P482&lt;=1000, -6.942*LN(P482)+107.59, IF(AND(P482&gt;1000, P482&lt;=5213),-36.304*LN(P482)+310.72, IF(P482&gt;5213, 10)))</f>
        <v>62.4164781206233</v>
      </c>
      <c r="BN482" s="2" t="n">
        <f aca="false">BF482^0.04*BG482^0.22*BH482^0.51*BI482^0.06*BM482^0.17</f>
        <v>83.410257987265</v>
      </c>
      <c r="BO482" s="3" t="str">
        <f aca="false">IF(BN482&gt;=90, "Very Good", IF(BN482&gt;=80, "Good", IF(BN482&gt;=70, "Slightly Good", IF(BN482&gt;=60, "Average", IF(BN482&gt;=50, "Slightly Poor", IF(BN482&gt;=40, "Poor", "Very Poor"))))))</f>
        <v>Good</v>
      </c>
      <c r="BP482" s="2" t="n">
        <f aca="false">IF(AJ482&lt;=1000, -6.942*LN(AJ482)+107.59, IF(AND(AJ482&gt;1000, AJ482&lt;=5213),-36.304*LN(AJ482)+310.72, IF(AJ482&gt;5213, 10)))</f>
        <v>72.3581433746468</v>
      </c>
      <c r="BQ482" s="2" t="n">
        <f aca="false">BF482^0.04*BG482^0.22*BH482^0.51*BI482^0.06*BP482^0.17</f>
        <v>85.5325560850318</v>
      </c>
      <c r="BR482" s="0" t="str">
        <f aca="false">IF(BQ482&gt;=90, "Very Good", IF(BQ482&gt;=80, "Good", IF(BQ482&gt;=70, "Slightly Good", IF(BQ482&gt;=60, "Average", IF(BQ482&gt;=50, "Slightly Poor", IF(BQ482&gt;=40, "Poor", "Very Poor"))))))</f>
        <v>Good</v>
      </c>
      <c r="BT482" s="2" t="n">
        <f aca="false">9.81*LN(AH482)+30.6</f>
        <v>56.4188295217405</v>
      </c>
      <c r="BU482" s="0" t="str">
        <f aca="false">IF(BT482&lt;30, "Clean water", IF(AND(BT482&gt;=30, BT482&lt;40), "Hypolimia", IF(AND(BT482&gt;=40,BT482&lt;50), "Mesotrophic", IF(AND(BT482&gt;=50, BT482&lt;70), "Eutrophic", IF(BT482&gt;70,"Hypertrophic")))))</f>
        <v>Eutrophic</v>
      </c>
      <c r="CM482" s="0" t="n">
        <f aca="false">IF(G482&gt;H482,1,0)</f>
        <v>0</v>
      </c>
      <c r="CO482" s="17" t="n">
        <f aca="false">14.652-0.41022*M482+0.007991*M482*M482-0.000077774*M482*M482*M482</f>
        <v>10.14681398925</v>
      </c>
      <c r="CP482" s="1" t="n">
        <f aca="false">F482/CO482*100</f>
        <v>110.379474895921</v>
      </c>
    </row>
    <row r="483" customFormat="false" ht="12.5" hidden="false" customHeight="false" outlineLevel="0" collapsed="false">
      <c r="A483" s="0" t="n">
        <v>482</v>
      </c>
      <c r="B483" s="15" t="s">
        <v>79</v>
      </c>
      <c r="C483" s="16" t="s">
        <v>80</v>
      </c>
      <c r="D483" s="0" t="s">
        <v>157</v>
      </c>
      <c r="E483" s="0" t="n">
        <v>7.6</v>
      </c>
      <c r="F483" s="0" t="n">
        <v>9.8</v>
      </c>
      <c r="G483" s="0" t="n">
        <v>3.2</v>
      </c>
      <c r="H483" s="0" t="n">
        <v>5.3</v>
      </c>
      <c r="I483" s="0" t="n">
        <v>10.9</v>
      </c>
      <c r="J483" s="0" t="n">
        <v>4.843</v>
      </c>
      <c r="K483" s="0" t="n">
        <v>0.08</v>
      </c>
      <c r="L483" s="0" t="n">
        <v>3.3</v>
      </c>
      <c r="M483" s="0" t="n">
        <v>14.6</v>
      </c>
      <c r="N483" s="0" t="n">
        <v>0</v>
      </c>
      <c r="O483" s="0" t="n">
        <v>294</v>
      </c>
      <c r="P483" s="0" t="n">
        <v>6956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</v>
      </c>
      <c r="V483" s="0" t="n">
        <v>0</v>
      </c>
      <c r="AC483" s="0" t="n">
        <v>4.593</v>
      </c>
      <c r="AD483" s="0" t="n">
        <v>0.751</v>
      </c>
      <c r="AE483" s="0" t="n">
        <v>3.3</v>
      </c>
      <c r="AF483" s="0" t="n">
        <v>0.029</v>
      </c>
      <c r="AG483" s="0" t="n">
        <v>0.011</v>
      </c>
      <c r="AH483" s="0" t="n">
        <v>28.6</v>
      </c>
      <c r="AJ483" s="0" t="n">
        <v>1245</v>
      </c>
      <c r="AP483" s="0" t="n">
        <v>0</v>
      </c>
      <c r="AY483" s="0" t="n">
        <v>0</v>
      </c>
      <c r="BD483" s="0" t="n">
        <v>150.711</v>
      </c>
      <c r="BF483" s="0" t="n">
        <f aca="false">IF(E483&lt;11,-3.6797*E483^2+48.115*E483-53.83,280.92*EXP(-0.2027*E483))</f>
        <v>99.304528</v>
      </c>
      <c r="BG483" s="1" t="n">
        <f aca="false">32.208*LN(F483)+21.438</f>
        <v>94.9489718778696</v>
      </c>
      <c r="BH483" s="1" t="n">
        <f aca="false">IF(G483&lt;=2, -10*G483+100, 88.958*EXP(-0.0755*G483))</f>
        <v>69.8649678413399</v>
      </c>
      <c r="BI483" s="1" t="n">
        <f aca="false">IF(I483&lt;=100, 0.0053*(I483)^2-1.0332*I483+100.76, 122.82*EXP(-0.0092*I483))</f>
        <v>90.127813</v>
      </c>
      <c r="BJ483" s="0" t="n">
        <f aca="false">IF(P483&lt;=1000, -6.942*LN(P483)+107.59, -36.304*LN(P483)+310.72)</f>
        <v>-10.4745529192144</v>
      </c>
      <c r="BK483" s="0" t="e">
        <f aca="false">BF483^0.04*BG483^0.22*BH483^0.51*BI483^0.06*BJ483^0.17</f>
        <v>#NUM!</v>
      </c>
      <c r="BL483" s="0" t="e">
        <f aca="false">IF(BK483&gt;=90, "Very Good", IF(BK483&gt;=80, "Good", IF(BK483&gt;=70, "Slightly Good", IF(BK483&gt;=60, "Average", IF(BK483&gt;=50, "Slightly Poor", IF(BK483&gt;=40, "Poor", "Very Poor"))))))</f>
        <v>#NUM!</v>
      </c>
      <c r="BM483" s="2" t="n">
        <f aca="false">IF(P483&lt;=1000, -6.942*LN(P483)+107.59, IF(AND(P483&gt;1000, P483&lt;=5213),-36.304*LN(P483)+310.72, IF(P483&gt;5213, 10)))</f>
        <v>10</v>
      </c>
      <c r="BN483" s="2" t="n">
        <f aca="false">BF483^0.04*BG483^0.22*BH483^0.51*BI483^0.06*BM483^0.17</f>
        <v>55.3083212909639</v>
      </c>
      <c r="BO483" s="3" t="str">
        <f aca="false">IF(BN483&gt;=90, "Very Good", IF(BN483&gt;=80, "Good", IF(BN483&gt;=70, "Slightly Good", IF(BN483&gt;=60, "Average", IF(BN483&gt;=50, "Slightly Poor", IF(BN483&gt;=40, "Poor", "Very Poor"))))))</f>
        <v>Slightly Poor</v>
      </c>
      <c r="BP483" s="2" t="n">
        <f aca="false">IF(AJ483&lt;=1000, -6.942*LN(AJ483)+107.59, IF(AND(AJ483&gt;1000, AJ483&lt;=5213),-36.304*LN(AJ483)+310.72, IF(AJ483&gt;5213, 10)))</f>
        <v>51.9853560737377</v>
      </c>
      <c r="BQ483" s="2" t="n">
        <f aca="false">BF483^0.04*BG483^0.22*BH483^0.51*BI483^0.06*BP483^0.17</f>
        <v>73.1964891851479</v>
      </c>
      <c r="BR483" s="0" t="str">
        <f aca="false">IF(BQ483&gt;=90, "Very Good", IF(BQ483&gt;=80, "Good", IF(BQ483&gt;=70, "Slightly Good", IF(BQ483&gt;=60, "Average", IF(BQ483&gt;=50, "Slightly Poor", IF(BQ483&gt;=40, "Poor", "Very Poor"))))))</f>
        <v>Slightly Good</v>
      </c>
      <c r="BT483" s="2" t="n">
        <f aca="false">9.81*LN(AH483)+30.6</f>
        <v>63.4969199018712</v>
      </c>
      <c r="BU483" s="0" t="str">
        <f aca="false">IF(BT483&lt;30, "Clean water", IF(AND(BT483&gt;=30, BT483&lt;40), "Hypolimia", IF(AND(BT483&gt;=40,BT483&lt;50), "Mesotrophic", IF(AND(BT483&gt;=50, BT483&lt;70), "Eutrophic", IF(BT483&gt;70,"Hypertrophic")))))</f>
        <v>Eutrophic</v>
      </c>
      <c r="CM483" s="0" t="n">
        <f aca="false">IF(G483&gt;H483,1,0)</f>
        <v>0</v>
      </c>
      <c r="CO483" s="17" t="n">
        <f aca="false">14.652-0.41022*M483+0.007991*M483*M483-0.000077774*M483*M483*M483</f>
        <v>10.124106294736</v>
      </c>
      <c r="CP483" s="1" t="n">
        <f aca="false">F483/CO483*100</f>
        <v>96.798667602843</v>
      </c>
    </row>
    <row r="484" customFormat="false" ht="12.5" hidden="false" customHeight="false" outlineLevel="0" collapsed="false">
      <c r="A484" s="0" t="n">
        <v>483</v>
      </c>
      <c r="B484" s="15" t="s">
        <v>81</v>
      </c>
      <c r="C484" s="16" t="s">
        <v>82</v>
      </c>
      <c r="D484" s="0" t="s">
        <v>157</v>
      </c>
      <c r="E484" s="0" t="n">
        <v>7.2</v>
      </c>
      <c r="F484" s="0" t="n">
        <v>11.7</v>
      </c>
      <c r="G484" s="0" t="n">
        <v>1.3</v>
      </c>
      <c r="H484" s="0" t="n">
        <v>3.3</v>
      </c>
      <c r="I484" s="0" t="n">
        <v>1.8</v>
      </c>
      <c r="J484" s="0" t="n">
        <v>3.445</v>
      </c>
      <c r="K484" s="0" t="n">
        <v>0.029</v>
      </c>
      <c r="L484" s="0" t="n">
        <v>2.3</v>
      </c>
      <c r="M484" s="0" t="n">
        <v>11.6</v>
      </c>
      <c r="N484" s="0" t="n">
        <v>0</v>
      </c>
      <c r="O484" s="0" t="n">
        <v>328</v>
      </c>
      <c r="P484" s="0" t="n">
        <v>15000</v>
      </c>
      <c r="AC484" s="0" t="n">
        <v>3.303</v>
      </c>
      <c r="AD484" s="0" t="n">
        <v>0.081</v>
      </c>
      <c r="AE484" s="0" t="n">
        <v>2.819</v>
      </c>
      <c r="AF484" s="0" t="n">
        <v>0.02</v>
      </c>
      <c r="AG484" s="0" t="n">
        <v>0.019</v>
      </c>
      <c r="AH484" s="0" t="n">
        <v>4.6</v>
      </c>
      <c r="AJ484" s="0" t="n">
        <v>1500</v>
      </c>
      <c r="BF484" s="0" t="n">
        <f aca="false">IF(E484&lt;11,-3.6797*E484^2+48.115*E484-53.83,280.92*EXP(-0.2027*E484))</f>
        <v>101.842352</v>
      </c>
      <c r="BG484" s="1" t="n">
        <f aca="false">32.208*LN(F484)+21.438</f>
        <v>100.656437416814</v>
      </c>
      <c r="BH484" s="1" t="n">
        <f aca="false">IF(G484&lt;=2, -10*G484+100, 88.958*EXP(-0.0755*G484))</f>
        <v>87</v>
      </c>
      <c r="BI484" s="1" t="n">
        <f aca="false">IF(I484&lt;=100, 0.0053*(I484)^2-1.0332*I484+100.76, 122.82*EXP(-0.0092*I484))</f>
        <v>98.917412</v>
      </c>
      <c r="BJ484" s="0" t="n">
        <f aca="false">IF(P484&lt;=1000, -6.942*LN(P484)+107.59, -36.304*LN(P484)+310.72)</f>
        <v>-38.3722021489821</v>
      </c>
      <c r="BK484" s="0" t="e">
        <f aca="false">BF484^0.04*BG484^0.22*BH484^0.51*BI484^0.06*BJ484^0.17</f>
        <v>#NUM!</v>
      </c>
      <c r="BL484" s="0" t="e">
        <f aca="false">IF(BK484&gt;=90, "Very Good", IF(BK484&gt;=80, "Good", IF(BK484&gt;=70, "Slightly Good", IF(BK484&gt;=60, "Average", IF(BK484&gt;=50, "Slightly Poor", IF(BK484&gt;=40, "Poor", "Very Poor"))))))</f>
        <v>#NUM!</v>
      </c>
      <c r="BM484" s="2" t="n">
        <f aca="false">IF(P484&lt;=1000, -6.942*LN(P484)+107.59, IF(AND(P484&gt;1000, P484&lt;=5213),-36.304*LN(P484)+310.72, IF(P484&gt;5213, 10)))</f>
        <v>10</v>
      </c>
      <c r="BN484" s="2" t="n">
        <f aca="false">BF484^0.04*BG484^0.22*BH484^0.51*BI484^0.06*BM484^0.17</f>
        <v>63.0686394849867</v>
      </c>
      <c r="BO484" s="3" t="str">
        <f aca="false">IF(BN484&gt;=90, "Very Good", IF(BN484&gt;=80, "Good", IF(BN484&gt;=70, "Slightly Good", IF(BN484&gt;=60, "Average", IF(BN484&gt;=50, "Slightly Poor", IF(BN484&gt;=40, "Poor", "Very Poor"))))))</f>
        <v>Average</v>
      </c>
      <c r="BP484" s="2" t="n">
        <f aca="false">IF(AJ484&lt;=1000, -6.942*LN(AJ484)+107.59, IF(AND(AJ484&gt;1000, AJ484&lt;=5213),-36.304*LN(AJ484)+310.72, IF(AJ484&gt;5213, 10)))</f>
        <v>45.2208470670737</v>
      </c>
      <c r="BQ484" s="2" t="n">
        <f aca="false">BF484^0.04*BG484^0.22*BH484^0.51*BI484^0.06*BP484^0.17</f>
        <v>81.5119044884668</v>
      </c>
      <c r="BR484" s="0" t="str">
        <f aca="false">IF(BQ484&gt;=90, "Very Good", IF(BQ484&gt;=80, "Good", IF(BQ484&gt;=70, "Slightly Good", IF(BQ484&gt;=60, "Average", IF(BQ484&gt;=50, "Slightly Poor", IF(BQ484&gt;=40, "Poor", "Very Poor"))))))</f>
        <v>Good</v>
      </c>
      <c r="BT484" s="2" t="n">
        <f aca="false">9.81*LN(AH484)+30.6</f>
        <v>45.5706123372864</v>
      </c>
      <c r="BU484" s="0" t="str">
        <f aca="false">IF(BT484&lt;30, "Clean water", IF(AND(BT484&gt;=30, BT484&lt;40), "Hypolimia", IF(AND(BT484&gt;=40,BT484&lt;50), "Mesotrophic", IF(AND(BT484&gt;=50, BT484&lt;70), "Eutrophic", IF(BT484&gt;70,"Hypertrophic")))))</f>
        <v>Mesotrophic</v>
      </c>
      <c r="CM484" s="0" t="n">
        <f aca="false">IF(G484&gt;H484,1,0)</f>
        <v>0</v>
      </c>
      <c r="CO484" s="17" t="n">
        <f aca="false">14.652-0.41022*M484+0.007991*M484*M484-0.000077774*M484*M484*M484</f>
        <v>10.847319834496</v>
      </c>
      <c r="CP484" s="1" t="n">
        <f aca="false">F484/CO484*100</f>
        <v>107.860745128878</v>
      </c>
    </row>
    <row r="485" customFormat="false" ht="12.5" hidden="false" customHeight="false" outlineLevel="0" collapsed="false">
      <c r="A485" s="0" t="n">
        <v>484</v>
      </c>
      <c r="B485" s="15" t="s">
        <v>83</v>
      </c>
      <c r="C485" s="16" t="s">
        <v>84</v>
      </c>
      <c r="D485" s="0" t="s">
        <v>157</v>
      </c>
      <c r="E485" s="0" t="n">
        <v>7.8</v>
      </c>
      <c r="F485" s="0" t="n">
        <v>10.1</v>
      </c>
      <c r="G485" s="0" t="n">
        <v>2.7</v>
      </c>
      <c r="H485" s="0" t="n">
        <v>5</v>
      </c>
      <c r="I485" s="0" t="n">
        <v>7.6</v>
      </c>
      <c r="J485" s="0" t="n">
        <v>3.443</v>
      </c>
      <c r="K485" s="0" t="n">
        <v>0.052</v>
      </c>
      <c r="L485" s="0" t="n">
        <v>2.2</v>
      </c>
      <c r="M485" s="0" t="n">
        <v>13.6</v>
      </c>
      <c r="N485" s="0" t="n">
        <v>0</v>
      </c>
      <c r="O485" s="0" t="n">
        <v>247</v>
      </c>
      <c r="P485" s="0" t="n">
        <v>2900</v>
      </c>
      <c r="AC485" s="0" t="n">
        <v>3.213</v>
      </c>
      <c r="AD485" s="0" t="n">
        <v>0.537</v>
      </c>
      <c r="AE485" s="0" t="n">
        <v>2.651</v>
      </c>
      <c r="AF485" s="0" t="n">
        <v>0.018</v>
      </c>
      <c r="AG485" s="0" t="n">
        <v>0.026</v>
      </c>
      <c r="AH485" s="0" t="n">
        <v>18.2</v>
      </c>
      <c r="AJ485" s="0" t="n">
        <v>41</v>
      </c>
      <c r="BF485" s="0" t="n">
        <f aca="false">IF(E485&lt;11,-3.6797*E485^2+48.115*E485-53.83,280.92*EXP(-0.2027*E485))</f>
        <v>97.5940520000001</v>
      </c>
      <c r="BG485" s="1" t="n">
        <f aca="false">32.208*LN(F485)+21.438</f>
        <v>95.9201409312711</v>
      </c>
      <c r="BH485" s="1" t="n">
        <f aca="false">IF(G485&lt;=2, -10*G485+100, 88.958*EXP(-0.0755*G485))</f>
        <v>72.5527837174588</v>
      </c>
      <c r="BI485" s="1" t="n">
        <f aca="false">IF(I485&lt;=100, 0.0053*(I485)^2-1.0332*I485+100.76, 122.82*EXP(-0.0092*I485))</f>
        <v>93.213808</v>
      </c>
      <c r="BJ485" s="0" t="n">
        <f aca="false">IF(P485&lt;=1000, -6.942*LN(P485)+107.59, -36.304*LN(P485)+310.72)</f>
        <v>21.2875937560594</v>
      </c>
      <c r="BK485" s="0" t="n">
        <f aca="false">BF485^0.04*BG485^0.22*BH485^0.51*BI485^0.06*BJ485^0.17</f>
        <v>64.33999239492</v>
      </c>
      <c r="BL485" s="0" t="str">
        <f aca="false">IF(BK485&gt;=90, "Very Good", IF(BK485&gt;=80, "Good", IF(BK485&gt;=70, "Slightly Good", IF(BK485&gt;=60, "Average", IF(BK485&gt;=50, "Slightly Poor", IF(BK485&gt;=40, "Poor", "Very Poor"))))))</f>
        <v>Average</v>
      </c>
      <c r="BM485" s="2" t="n">
        <f aca="false">IF(P485&lt;=1000, -6.942*LN(P485)+107.59, IF(AND(P485&gt;1000, P485&lt;=5213),-36.304*LN(P485)+310.72, IF(P485&gt;5213, 10)))</f>
        <v>21.2875937560594</v>
      </c>
      <c r="BN485" s="2" t="n">
        <f aca="false">BF485^0.04*BG485^0.22*BH485^0.51*BI485^0.06*BM485^0.17</f>
        <v>64.33999239492</v>
      </c>
      <c r="BO485" s="3" t="str">
        <f aca="false">IF(BN485&gt;=90, "Very Good", IF(BN485&gt;=80, "Good", IF(BN485&gt;=70, "Slightly Good", IF(BN485&gt;=60, "Average", IF(BN485&gt;=50, "Slightly Poor", IF(BN485&gt;=40, "Poor", "Very Poor"))))))</f>
        <v>Average</v>
      </c>
      <c r="BP485" s="2" t="n">
        <f aca="false">IF(AJ485&lt;=1000, -6.942*LN(AJ485)+107.59, IF(AND(AJ485&gt;1000, AJ485&lt;=5213),-36.304*LN(AJ485)+310.72, IF(AJ485&gt;5213, 10)))</f>
        <v>81.8103827129387</v>
      </c>
      <c r="BQ485" s="2" t="n">
        <f aca="false">BF485^0.04*BG485^0.22*BH485^0.51*BI485^0.06*BP485^0.17</f>
        <v>80.8866631820404</v>
      </c>
      <c r="BR485" s="0" t="str">
        <f aca="false">IF(BQ485&gt;=90, "Very Good", IF(BQ485&gt;=80, "Good", IF(BQ485&gt;=70, "Slightly Good", IF(BQ485&gt;=60, "Average", IF(BQ485&gt;=50, "Slightly Poor", IF(BQ485&gt;=40, "Poor", "Very Poor"))))))</f>
        <v>Good</v>
      </c>
      <c r="BT485" s="2" t="n">
        <f aca="false">9.81*LN(AH485)+30.6</f>
        <v>59.0629458379518</v>
      </c>
      <c r="BU485" s="0" t="str">
        <f aca="false">IF(BT485&lt;30, "Clean water", IF(AND(BT485&gt;=30, BT485&lt;40), "Hypolimia", IF(AND(BT485&gt;=40,BT485&lt;50), "Mesotrophic", IF(AND(BT485&gt;=50, BT485&lt;70), "Eutrophic", IF(BT485&gt;70,"Hypertrophic")))))</f>
        <v>Eutrophic</v>
      </c>
      <c r="CM485" s="0" t="n">
        <f aca="false">IF(G485&gt;H485,1,0)</f>
        <v>0</v>
      </c>
      <c r="CO485" s="17" t="n">
        <f aca="false">14.652-0.41022*M485+0.007991*M485*M485-0.000077774*M485*M485*M485</f>
        <v>10.355386285056</v>
      </c>
      <c r="CP485" s="1" t="n">
        <f aca="false">F485/CO485*100</f>
        <v>97.5337831151258</v>
      </c>
    </row>
    <row r="486" customFormat="false" ht="12.5" hidden="false" customHeight="false" outlineLevel="0" collapsed="false">
      <c r="A486" s="0" t="n">
        <v>485</v>
      </c>
      <c r="B486" s="15" t="s">
        <v>133</v>
      </c>
      <c r="C486" s="16" t="s">
        <v>134</v>
      </c>
      <c r="D486" s="0" t="s">
        <v>157</v>
      </c>
      <c r="E486" s="0" t="n">
        <v>8.9</v>
      </c>
      <c r="F486" s="0" t="n">
        <v>13.5</v>
      </c>
      <c r="G486" s="0" t="n">
        <v>4</v>
      </c>
      <c r="H486" s="0" t="n">
        <v>6.4</v>
      </c>
      <c r="I486" s="0" t="n">
        <v>52.3</v>
      </c>
      <c r="J486" s="0" t="n">
        <v>6.413</v>
      </c>
      <c r="K486" s="0" t="n">
        <v>0.149</v>
      </c>
      <c r="L486" s="0" t="n">
        <v>3.3</v>
      </c>
      <c r="M486" s="0" t="n">
        <v>17.5</v>
      </c>
      <c r="O486" s="0" t="n">
        <v>3076</v>
      </c>
      <c r="BD486" s="0" t="n">
        <v>0.079</v>
      </c>
      <c r="BF486" s="0" t="n">
        <f aca="false">IF(E486&lt;11,-3.6797*E486^2+48.115*E486-53.83,280.92*EXP(-0.2027*E486))</f>
        <v>82.9244630000001</v>
      </c>
      <c r="BG486" s="1" t="n">
        <f aca="false">32.208*LN(F486)+21.438</f>
        <v>105.265429388793</v>
      </c>
      <c r="BH486" s="1" t="n">
        <f aca="false">IF(G486&lt;=2, -10*G486+100, 88.958*EXP(-0.0755*G486))</f>
        <v>65.770035576443</v>
      </c>
      <c r="BI486" s="1" t="n">
        <f aca="false">IF(I486&lt;=100, 0.0053*(I486)^2-1.0332*I486+100.76, 122.82*EXP(-0.0092*I486))</f>
        <v>61.220677</v>
      </c>
      <c r="BJ486" s="0" t="e">
        <f aca="false">IF(P486&lt;=1000, -6.942*LN(P486)+107.59, -36.304*LN(P486)+310.72)</f>
        <v>#VALUE!</v>
      </c>
      <c r="BK486" s="0" t="e">
        <f aca="false">BF486^0.04*BG486^0.22*BH486^0.51*BI486^0.06*BJ486^0.17</f>
        <v>#VALUE!</v>
      </c>
      <c r="BL486" s="0" t="e">
        <f aca="false">IF(BK486&gt;=90, "Very Good", IF(BK486&gt;=80, "Good", IF(BK486&gt;=70, "Slightly Good", IF(BK486&gt;=60, "Average", IF(BK486&gt;=50, "Slightly Poor", IF(BK486&gt;=40, "Poor", "Very Poor"))))))</f>
        <v>#VALUE!</v>
      </c>
      <c r="BM486" s="2" t="e">
        <f aca="false">IF(P486&lt;=1000, -6.942*LN(P486)+107.59, IF(AND(P486&gt;1000, P486&lt;=5213),-36.304*LN(P486)+310.72, IF(P486&gt;5213, 10)))</f>
        <v>#VALUE!</v>
      </c>
      <c r="BN486" s="2" t="e">
        <f aca="false">BF486^0.04*BG486^0.22*BH486^0.51*BI486^0.06*BM486^0.17</f>
        <v>#VALUE!</v>
      </c>
      <c r="BO486" s="3" t="e">
        <f aca="false">IF(BN486&gt;=90, "Very Good", IF(BN486&gt;=80, "Good", IF(BN486&gt;=70, "Slightly Good", IF(BN486&gt;=60, "Average", IF(BN486&gt;=50, "Slightly Poor", IF(BN486&gt;=40, "Poor", "Very Poor"))))))</f>
        <v>#VALUE!</v>
      </c>
      <c r="BP486" s="2" t="e">
        <f aca="false">IF(AJ486&lt;=1000, -6.942*LN(AJ486)+107.59, IF(AND(AJ486&gt;1000, AJ486&lt;=5213),-36.304*LN(AJ486)+310.72, IF(AJ486&gt;5213, 10)))</f>
        <v>#VALUE!</v>
      </c>
      <c r="BQ486" s="2" t="e">
        <f aca="false">BF486^0.04*BG486^0.22*BH486^0.51*BI486^0.06*BP486^0.17</f>
        <v>#VALUE!</v>
      </c>
      <c r="BR486" s="0" t="e">
        <f aca="false">IF(BQ486&gt;=90, "Very Good", IF(BQ486&gt;=80, "Good", IF(BQ486&gt;=70, "Slightly Good", IF(BQ486&gt;=60, "Average", IF(BQ486&gt;=50, "Slightly Poor", IF(BQ486&gt;=40, "Poor", "Very Poor"))))))</f>
        <v>#VALUE!</v>
      </c>
      <c r="BT486" s="2" t="e">
        <f aca="false">9.81*LN(AH486)+30.6</f>
        <v>#VALUE!</v>
      </c>
      <c r="BU486" s="0" t="e">
        <f aca="false">IF(BT486&lt;30, "Clean water", IF(AND(BT486&gt;=30, BT486&lt;40), "Hypolimia", IF(AND(BT486&gt;=40,BT486&lt;50), "Mesotrophic", IF(AND(BT486&gt;=50, BT486&lt;70), "Eutrophic", IF(BT486&gt;70,"Hypertrophic")))))</f>
        <v>#VALUE!</v>
      </c>
      <c r="CM486" s="0" t="n">
        <f aca="false">IF(G486&gt;H486,1,0)</f>
        <v>0</v>
      </c>
      <c r="CO486" s="17" t="n">
        <f aca="false">14.652-0.41022*M486+0.007991*M486*M486-0.000077774*M486*M486*M486</f>
        <v>9.50357371875</v>
      </c>
      <c r="CP486" s="1" t="n">
        <f aca="false">F486/CO486*100</f>
        <v>142.051825971164</v>
      </c>
    </row>
    <row r="487" customFormat="false" ht="12.5" hidden="false" customHeight="false" outlineLevel="0" collapsed="false">
      <c r="A487" s="0" t="n">
        <v>486</v>
      </c>
      <c r="B487" s="15" t="s">
        <v>85</v>
      </c>
      <c r="C487" s="16" t="s">
        <v>86</v>
      </c>
      <c r="D487" s="0" t="s">
        <v>157</v>
      </c>
      <c r="E487" s="0" t="n">
        <v>7.5</v>
      </c>
      <c r="F487" s="0" t="n">
        <v>9.5</v>
      </c>
      <c r="G487" s="0" t="n">
        <v>3</v>
      </c>
      <c r="H487" s="0" t="n">
        <v>5.6</v>
      </c>
      <c r="I487" s="0" t="n">
        <v>8.2</v>
      </c>
      <c r="J487" s="0" t="n">
        <v>7.036</v>
      </c>
      <c r="K487" s="0" t="n">
        <v>0.136</v>
      </c>
      <c r="L487" s="0" t="n">
        <v>4.4</v>
      </c>
      <c r="M487" s="0" t="n">
        <v>14.1</v>
      </c>
      <c r="N487" s="0" t="n">
        <v>0</v>
      </c>
      <c r="O487" s="0" t="n">
        <v>602</v>
      </c>
      <c r="P487" s="0" t="n">
        <v>19000</v>
      </c>
      <c r="AC487" s="0" t="n">
        <v>6.718</v>
      </c>
      <c r="AD487" s="0" t="n">
        <v>0.449</v>
      </c>
      <c r="AE487" s="0" t="n">
        <v>5.637</v>
      </c>
      <c r="AF487" s="0" t="n">
        <v>0.109</v>
      </c>
      <c r="AG487" s="0" t="n">
        <v>0.102</v>
      </c>
      <c r="AH487" s="0" t="n">
        <v>4.9</v>
      </c>
      <c r="AJ487" s="0" t="n">
        <v>1000</v>
      </c>
      <c r="BF487" s="0" t="n">
        <f aca="false">IF(E487&lt;11,-3.6797*E487^2+48.115*E487-53.83,280.92*EXP(-0.2027*E487))</f>
        <v>100.049375</v>
      </c>
      <c r="BG487" s="1" t="n">
        <f aca="false">32.208*LN(F487)+21.438</f>
        <v>93.947606249518</v>
      </c>
      <c r="BH487" s="1" t="n">
        <f aca="false">IF(G487&lt;=2, -10*G487+100, 88.958*EXP(-0.0755*G487))</f>
        <v>70.9279340534787</v>
      </c>
      <c r="BI487" s="1" t="n">
        <f aca="false">IF(I487&lt;=100, 0.0053*(I487)^2-1.0332*I487+100.76, 122.82*EXP(-0.0092*I487))</f>
        <v>92.644132</v>
      </c>
      <c r="BJ487" s="0" t="n">
        <f aca="false">IF(P487&lt;=1000, -6.942*LN(P487)+107.59, -36.304*LN(P487)+310.72)</f>
        <v>-46.9540603478259</v>
      </c>
      <c r="BK487" s="0" t="e">
        <f aca="false">BF487^0.04*BG487^0.22*BH487^0.51*BI487^0.06*BJ487^0.17</f>
        <v>#NUM!</v>
      </c>
      <c r="BL487" s="0" t="e">
        <f aca="false">IF(BK487&gt;=90, "Very Good", IF(BK487&gt;=80, "Good", IF(BK487&gt;=70, "Slightly Good", IF(BK487&gt;=60, "Average", IF(BK487&gt;=50, "Slightly Poor", IF(BK487&gt;=40, "Poor", "Very Poor"))))))</f>
        <v>#NUM!</v>
      </c>
      <c r="BM487" s="2" t="n">
        <f aca="false">IF(P487&lt;=1000, -6.942*LN(P487)+107.59, IF(AND(P487&gt;1000, P487&lt;=5213),-36.304*LN(P487)+310.72, IF(P487&gt;5213, 10)))</f>
        <v>10</v>
      </c>
      <c r="BN487" s="2" t="n">
        <f aca="false">BF487^0.04*BG487^0.22*BH487^0.51*BI487^0.06*BM487^0.17</f>
        <v>55.7146410100337</v>
      </c>
      <c r="BO487" s="3" t="str">
        <f aca="false">IF(BN487&gt;=90, "Very Good", IF(BN487&gt;=80, "Good", IF(BN487&gt;=70, "Slightly Good", IF(BN487&gt;=60, "Average", IF(BN487&gt;=50, "Slightly Poor", IF(BN487&gt;=40, "Poor", "Very Poor"))))))</f>
        <v>Slightly Poor</v>
      </c>
      <c r="BP487" s="2" t="n">
        <f aca="false">IF(AJ487&lt;=1000, -6.942*LN(AJ487)+107.59, IF(AND(AJ487&gt;1000, AJ487&lt;=5213),-36.304*LN(AJ487)+310.72, IF(AJ487&gt;5213, 10)))</f>
        <v>59.636362853306</v>
      </c>
      <c r="BQ487" s="2" t="n">
        <f aca="false">BF487^0.04*BG487^0.22*BH487^0.51*BI487^0.06*BP487^0.17</f>
        <v>75.4755404981776</v>
      </c>
      <c r="BR487" s="0" t="str">
        <f aca="false">IF(BQ487&gt;=90, "Very Good", IF(BQ487&gt;=80, "Good", IF(BQ487&gt;=70, "Slightly Good", IF(BQ487&gt;=60, "Average", IF(BQ487&gt;=50, "Slightly Poor", IF(BQ487&gt;=40, "Poor", "Very Poor"))))))</f>
        <v>Slightly Good</v>
      </c>
      <c r="BT487" s="2" t="n">
        <f aca="false">9.81*LN(AH487)+30.6</f>
        <v>46.1903973621937</v>
      </c>
      <c r="BU487" s="0" t="str">
        <f aca="false">IF(BT487&lt;30, "Clean water", IF(AND(BT487&gt;=30, BT487&lt;40), "Hypolimia", IF(AND(BT487&gt;=40,BT487&lt;50), "Mesotrophic", IF(AND(BT487&gt;=50, BT487&lt;70), "Eutrophic", IF(BT487&gt;70,"Hypertrophic")))))</f>
        <v>Mesotrophic</v>
      </c>
      <c r="CM487" s="0" t="n">
        <f aca="false">IF(G487&gt;H487,1,0)</f>
        <v>0</v>
      </c>
      <c r="CO487" s="17" t="n">
        <f aca="false">14.652-0.41022*M487+0.007991*M487*M487-0.000077774*M487*M487*M487</f>
        <v>10.238570999946</v>
      </c>
      <c r="CP487" s="1" t="n">
        <f aca="false">F487/CO487*100</f>
        <v>92.7863859131329</v>
      </c>
    </row>
    <row r="488" customFormat="false" ht="12.5" hidden="false" customHeight="false" outlineLevel="0" collapsed="false">
      <c r="A488" s="0" t="n">
        <v>487</v>
      </c>
      <c r="B488" s="15" t="s">
        <v>135</v>
      </c>
      <c r="C488" s="16" t="s">
        <v>136</v>
      </c>
      <c r="D488" s="0" t="s">
        <v>157</v>
      </c>
      <c r="E488" s="0" t="n">
        <v>7.8</v>
      </c>
      <c r="F488" s="0" t="n">
        <v>8.3</v>
      </c>
      <c r="G488" s="0" t="n">
        <v>5</v>
      </c>
      <c r="H488" s="0" t="n">
        <v>10</v>
      </c>
      <c r="I488" s="0" t="n">
        <v>10.8</v>
      </c>
      <c r="J488" s="0" t="n">
        <v>7.279</v>
      </c>
      <c r="K488" s="0" t="n">
        <v>0.152</v>
      </c>
      <c r="L488" s="0" t="n">
        <v>8.2</v>
      </c>
      <c r="M488" s="0" t="n">
        <v>16.8</v>
      </c>
      <c r="O488" s="0" t="n">
        <v>513</v>
      </c>
      <c r="BD488" s="0" t="n">
        <v>0.436</v>
      </c>
      <c r="BF488" s="0" t="n">
        <f aca="false">IF(E488&lt;11,-3.6797*E488^2+48.115*E488-53.83,280.92*EXP(-0.2027*E488))</f>
        <v>97.5940520000001</v>
      </c>
      <c r="BG488" s="1" t="n">
        <f aca="false">32.208*LN(F488)+21.438</f>
        <v>89.5983576207606</v>
      </c>
      <c r="BH488" s="1" t="n">
        <f aca="false">IF(G488&lt;=2, -10*G488+100, 88.958*EXP(-0.0755*G488))</f>
        <v>60.9872208665356</v>
      </c>
      <c r="BI488" s="1" t="n">
        <f aca="false">IF(I488&lt;=100, 0.0053*(I488)^2-1.0332*I488+100.76, 122.82*EXP(-0.0092*I488))</f>
        <v>90.219632</v>
      </c>
      <c r="BJ488" s="0" t="e">
        <f aca="false">IF(P488&lt;=1000, -6.942*LN(P488)+107.59, -36.304*LN(P488)+310.72)</f>
        <v>#VALUE!</v>
      </c>
      <c r="BK488" s="0" t="e">
        <f aca="false">BF488^0.04*BG488^0.22*BH488^0.51*BI488^0.06*BJ488^0.17</f>
        <v>#VALUE!</v>
      </c>
      <c r="BL488" s="0" t="e">
        <f aca="false">IF(BK488&gt;=90, "Very Good", IF(BK488&gt;=80, "Good", IF(BK488&gt;=70, "Slightly Good", IF(BK488&gt;=60, "Average", IF(BK488&gt;=50, "Slightly Poor", IF(BK488&gt;=40, "Poor", "Very Poor"))))))</f>
        <v>#VALUE!</v>
      </c>
      <c r="BM488" s="2" t="e">
        <f aca="false">IF(P488&lt;=1000, -6.942*LN(P488)+107.59, IF(AND(P488&gt;1000, P488&lt;=5213),-36.304*LN(P488)+310.72, IF(P488&gt;5213, 10)))</f>
        <v>#VALUE!</v>
      </c>
      <c r="BN488" s="2" t="e">
        <f aca="false">BF488^0.04*BG488^0.22*BH488^0.51*BI488^0.06*BM488^0.17</f>
        <v>#VALUE!</v>
      </c>
      <c r="BO488" s="3" t="e">
        <f aca="false">IF(BN488&gt;=90, "Very Good", IF(BN488&gt;=80, "Good", IF(BN488&gt;=70, "Slightly Good", IF(BN488&gt;=60, "Average", IF(BN488&gt;=50, "Slightly Poor", IF(BN488&gt;=40, "Poor", "Very Poor"))))))</f>
        <v>#VALUE!</v>
      </c>
      <c r="BP488" s="2" t="e">
        <f aca="false">IF(AJ488&lt;=1000, -6.942*LN(AJ488)+107.59, IF(AND(AJ488&gt;1000, AJ488&lt;=5213),-36.304*LN(AJ488)+310.72, IF(AJ488&gt;5213, 10)))</f>
        <v>#VALUE!</v>
      </c>
      <c r="BQ488" s="2" t="e">
        <f aca="false">BF488^0.04*BG488^0.22*BH488^0.51*BI488^0.06*BP488^0.17</f>
        <v>#VALUE!</v>
      </c>
      <c r="BR488" s="0" t="e">
        <f aca="false">IF(BQ488&gt;=90, "Very Good", IF(BQ488&gt;=80, "Good", IF(BQ488&gt;=70, "Slightly Good", IF(BQ488&gt;=60, "Average", IF(BQ488&gt;=50, "Slightly Poor", IF(BQ488&gt;=40, "Poor", "Very Poor"))))))</f>
        <v>#VALUE!</v>
      </c>
      <c r="BT488" s="2" t="e">
        <f aca="false">9.81*LN(AH488)+30.6</f>
        <v>#VALUE!</v>
      </c>
      <c r="BU488" s="0" t="e">
        <f aca="false">IF(BT488&lt;30, "Clean water", IF(AND(BT488&gt;=30, BT488&lt;40), "Hypolimia", IF(AND(BT488&gt;=40,BT488&lt;50), "Mesotrophic", IF(AND(BT488&gt;=50, BT488&lt;70), "Eutrophic", IF(BT488&gt;70,"Hypertrophic")))))</f>
        <v>#VALUE!</v>
      </c>
      <c r="CM488" s="0" t="n">
        <f aca="false">IF(G488&gt;H488,1,0)</f>
        <v>0</v>
      </c>
      <c r="CO488" s="17" t="n">
        <f aca="false">14.652-0.41022*M488+0.007991*M488*M488-0.000077774*M488*M488*M488</f>
        <v>9.646908152832</v>
      </c>
      <c r="CP488" s="1" t="n">
        <f aca="false">F488/CO488*100</f>
        <v>86.0379291323864</v>
      </c>
    </row>
    <row r="489" customFormat="false" ht="12.5" hidden="false" customHeight="false" outlineLevel="0" collapsed="false">
      <c r="A489" s="0" t="n">
        <v>488</v>
      </c>
      <c r="B489" s="15" t="s">
        <v>87</v>
      </c>
      <c r="C489" s="16" t="s">
        <v>88</v>
      </c>
      <c r="D489" s="0" t="s">
        <v>157</v>
      </c>
      <c r="E489" s="0" t="n">
        <v>7.6</v>
      </c>
      <c r="F489" s="0" t="n">
        <v>9.9</v>
      </c>
      <c r="G489" s="0" t="n">
        <v>2.8</v>
      </c>
      <c r="H489" s="0" t="n">
        <v>5.5</v>
      </c>
      <c r="I489" s="0" t="n">
        <v>7.4</v>
      </c>
      <c r="J489" s="0" t="n">
        <v>4.213</v>
      </c>
      <c r="K489" s="0" t="n">
        <v>0.07</v>
      </c>
      <c r="L489" s="0" t="n">
        <v>2.2</v>
      </c>
      <c r="M489" s="0" t="n">
        <v>14.2</v>
      </c>
      <c r="N489" s="0" t="n">
        <v>0</v>
      </c>
      <c r="O489" s="0" t="n">
        <v>258</v>
      </c>
      <c r="P489" s="0" t="n">
        <v>1900</v>
      </c>
      <c r="AC489" s="0" t="n">
        <v>3.474</v>
      </c>
      <c r="AD489" s="0" t="n">
        <v>0.685</v>
      </c>
      <c r="AE489" s="0" t="n">
        <v>2.694</v>
      </c>
      <c r="AF489" s="0" t="n">
        <v>0.021</v>
      </c>
      <c r="AG489" s="0" t="n">
        <v>0.011</v>
      </c>
      <c r="AH489" s="0" t="n">
        <v>18.7</v>
      </c>
      <c r="AJ489" s="0" t="n">
        <v>78</v>
      </c>
      <c r="BF489" s="0" t="n">
        <f aca="false">IF(E489&lt;11,-3.6797*E489^2+48.115*E489-53.83,280.92*EXP(-0.2027*E489))</f>
        <v>99.304528</v>
      </c>
      <c r="BG489" s="1" t="n">
        <f aca="false">32.208*LN(F489)+21.438</f>
        <v>95.2759594579826</v>
      </c>
      <c r="BH489" s="1" t="n">
        <f aca="false">IF(G489&lt;=2, -10*G489+100, 88.958*EXP(-0.0755*G489))</f>
        <v>72.0070728511501</v>
      </c>
      <c r="BI489" s="1" t="n">
        <f aca="false">IF(I489&lt;=100, 0.0053*(I489)^2-1.0332*I489+100.76, 122.82*EXP(-0.0092*I489))</f>
        <v>93.404548</v>
      </c>
      <c r="BJ489" s="0" t="n">
        <f aca="false">IF(P489&lt;=1000, -6.942*LN(P489)+107.59, -36.304*LN(P489)+310.72)</f>
        <v>36.6389888682299</v>
      </c>
      <c r="BK489" s="0" t="n">
        <f aca="false">BF489^0.04*BG489^0.22*BH489^0.51*BI489^0.06*BJ489^0.17</f>
        <v>70.2439455894525</v>
      </c>
      <c r="BL489" s="0" t="str">
        <f aca="false">IF(BK489&gt;=90, "Very Good", IF(BK489&gt;=80, "Good", IF(BK489&gt;=70, "Slightly Good", IF(BK489&gt;=60, "Average", IF(BK489&gt;=50, "Slightly Poor", IF(BK489&gt;=40, "Poor", "Very Poor"))))))</f>
        <v>Slightly Good</v>
      </c>
      <c r="BM489" s="2" t="n">
        <f aca="false">IF(P489&lt;=1000, -6.942*LN(P489)+107.59, IF(AND(P489&gt;1000, P489&lt;=5213),-36.304*LN(P489)+310.72, IF(P489&gt;5213, 10)))</f>
        <v>36.6389888682299</v>
      </c>
      <c r="BN489" s="2" t="n">
        <f aca="false">BF489^0.04*BG489^0.22*BH489^0.51*BI489^0.06*BM489^0.17</f>
        <v>70.2439455894525</v>
      </c>
      <c r="BO489" s="3" t="str">
        <f aca="false">IF(BN489&gt;=90, "Very Good", IF(BN489&gt;=80, "Good", IF(BN489&gt;=70, "Slightly Good", IF(BN489&gt;=60, "Average", IF(BN489&gt;=50, "Slightly Poor", IF(BN489&gt;=40, "Poor", "Very Poor"))))))</f>
        <v>Slightly Good</v>
      </c>
      <c r="BP489" s="2" t="n">
        <f aca="false">IF(AJ489&lt;=1000, -6.942*LN(AJ489)+107.59, IF(AND(AJ489&gt;1000, AJ489&lt;=5213),-36.304*LN(AJ489)+310.72, IF(AJ489&gt;5213, 10)))</f>
        <v>77.3457273251209</v>
      </c>
      <c r="BQ489" s="2" t="n">
        <f aca="false">BF489^0.04*BG489^0.22*BH489^0.51*BI489^0.06*BP489^0.17</f>
        <v>79.7577110875462</v>
      </c>
      <c r="BR489" s="0" t="str">
        <f aca="false">IF(BQ489&gt;=90, "Very Good", IF(BQ489&gt;=80, "Good", IF(BQ489&gt;=70, "Slightly Good", IF(BQ489&gt;=60, "Average", IF(BQ489&gt;=50, "Slightly Poor", IF(BQ489&gt;=40, "Poor", "Very Poor"))))))</f>
        <v>Slightly Good</v>
      </c>
      <c r="BT489" s="2" t="n">
        <f aca="false">9.81*LN(AH489)+30.6</f>
        <v>59.3288157690719</v>
      </c>
      <c r="BU489" s="0" t="str">
        <f aca="false">IF(BT489&lt;30, "Clean water", IF(AND(BT489&gt;=30, BT489&lt;40), "Hypolimia", IF(AND(BT489&gt;=40,BT489&lt;50), "Mesotrophic", IF(AND(BT489&gt;=50, BT489&lt;70), "Eutrophic", IF(BT489&gt;70,"Hypertrophic")))))</f>
        <v>Eutrophic</v>
      </c>
      <c r="CM489" s="0" t="n">
        <f aca="false">IF(G489&gt;H489,1,0)</f>
        <v>0</v>
      </c>
      <c r="CO489" s="17" t="n">
        <f aca="false">14.652-0.41022*M489+0.007991*M489*M489-0.000077774*M489*M489*M489</f>
        <v>10.215491879088</v>
      </c>
      <c r="CP489" s="1" t="n">
        <f aca="false">F489/CO489*100</f>
        <v>96.9116330097248</v>
      </c>
    </row>
    <row r="490" customFormat="false" ht="12.5" hidden="false" customHeight="false" outlineLevel="0" collapsed="false">
      <c r="A490" s="0" t="n">
        <v>489</v>
      </c>
      <c r="B490" s="15" t="s">
        <v>89</v>
      </c>
      <c r="C490" s="16" t="s">
        <v>90</v>
      </c>
      <c r="D490" s="0" t="s">
        <v>157</v>
      </c>
      <c r="E490" s="0" t="n">
        <v>7.5</v>
      </c>
      <c r="F490" s="0" t="n">
        <v>7.2</v>
      </c>
      <c r="G490" s="0" t="n">
        <v>3.4</v>
      </c>
      <c r="H490" s="0" t="n">
        <v>3.8</v>
      </c>
      <c r="I490" s="0" t="n">
        <v>14</v>
      </c>
      <c r="J490" s="0" t="n">
        <v>2.303</v>
      </c>
      <c r="K490" s="0" t="n">
        <v>0.028</v>
      </c>
      <c r="L490" s="0" t="n">
        <v>2.5</v>
      </c>
      <c r="M490" s="0" t="n">
        <v>14.4</v>
      </c>
      <c r="N490" s="0" t="n">
        <v>0</v>
      </c>
      <c r="O490" s="0" t="n">
        <v>272</v>
      </c>
      <c r="P490" s="0" t="n">
        <v>23000</v>
      </c>
      <c r="AC490" s="0" t="n">
        <v>2.178</v>
      </c>
      <c r="AD490" s="0" t="n">
        <v>0.174</v>
      </c>
      <c r="AE490" s="0" t="n">
        <v>1.59</v>
      </c>
      <c r="AF490" s="0" t="n">
        <v>0.025</v>
      </c>
      <c r="AG490" s="0" t="n">
        <v>0.013</v>
      </c>
      <c r="AH490" s="0" t="n">
        <v>12.8</v>
      </c>
      <c r="AJ490" s="0" t="n">
        <v>40</v>
      </c>
      <c r="BF490" s="0" t="n">
        <f aca="false">IF(E490&lt;11,-3.6797*E490^2+48.115*E490-53.83,280.92*EXP(-0.2027*E490))</f>
        <v>100.049375</v>
      </c>
      <c r="BG490" s="1" t="n">
        <f aca="false">32.208*LN(F490)+21.438</f>
        <v>85.0192016861169</v>
      </c>
      <c r="BH490" s="1" t="n">
        <f aca="false">IF(G490&lt;=2, -10*G490+100, 88.958*EXP(-0.0755*G490))</f>
        <v>68.8179318432025</v>
      </c>
      <c r="BI490" s="1" t="n">
        <f aca="false">IF(I490&lt;=100, 0.0053*(I490)^2-1.0332*I490+100.76, 122.82*EXP(-0.0092*I490))</f>
        <v>87.334</v>
      </c>
      <c r="BJ490" s="0" t="n">
        <f aca="false">IF(P490&lt;=1000, -6.942*LN(P490)+107.59, -36.304*LN(P490)+310.72)</f>
        <v>-53.8901296632594</v>
      </c>
      <c r="BK490" s="0" t="e">
        <f aca="false">BF490^0.04*BG490^0.22*BH490^0.51*BI490^0.06*BJ490^0.17</f>
        <v>#NUM!</v>
      </c>
      <c r="BL490" s="0" t="e">
        <f aca="false">IF(BK490&gt;=90, "Very Good", IF(BK490&gt;=80, "Good", IF(BK490&gt;=70, "Slightly Good", IF(BK490&gt;=60, "Average", IF(BK490&gt;=50, "Slightly Poor", IF(BK490&gt;=40, "Poor", "Very Poor"))))))</f>
        <v>#NUM!</v>
      </c>
      <c r="BM490" s="2" t="n">
        <f aca="false">IF(P490&lt;=1000, -6.942*LN(P490)+107.59, IF(AND(P490&gt;1000, P490&lt;=5213),-36.304*LN(P490)+310.72, IF(P490&gt;5213, 10)))</f>
        <v>10</v>
      </c>
      <c r="BN490" s="2" t="n">
        <f aca="false">BF490^0.04*BG490^0.22*BH490^0.51*BI490^0.06*BM490^0.17</f>
        <v>53.4812003162663</v>
      </c>
      <c r="BO490" s="3" t="str">
        <f aca="false">IF(BN490&gt;=90, "Very Good", IF(BN490&gt;=80, "Good", IF(BN490&gt;=70, "Slightly Good", IF(BN490&gt;=60, "Average", IF(BN490&gt;=50, "Slightly Poor", IF(BN490&gt;=40, "Poor", "Very Poor"))))))</f>
        <v>Slightly Poor</v>
      </c>
      <c r="BP490" s="2" t="n">
        <f aca="false">IF(AJ490&lt;=1000, -6.942*LN(AJ490)+107.59, IF(AND(AJ490&gt;1000, AJ490&lt;=5213),-36.304*LN(AJ490)+310.72, IF(AJ490&gt;5213, 10)))</f>
        <v>81.981798829541</v>
      </c>
      <c r="BQ490" s="2" t="n">
        <f aca="false">BF490^0.04*BG490^0.22*BH490^0.51*BI490^0.06*BP490^0.17</f>
        <v>76.4773993686423</v>
      </c>
      <c r="BR490" s="0" t="str">
        <f aca="false">IF(BQ490&gt;=90, "Very Good", IF(BQ490&gt;=80, "Good", IF(BQ490&gt;=70, "Slightly Good", IF(BQ490&gt;=60, "Average", IF(BQ490&gt;=50, "Slightly Poor", IF(BQ490&gt;=40, "Poor", "Very Poor"))))))</f>
        <v>Slightly Good</v>
      </c>
      <c r="BT490" s="2" t="n">
        <f aca="false">9.81*LN(AH490)+30.6</f>
        <v>55.6100571267799</v>
      </c>
      <c r="BU490" s="0" t="str">
        <f aca="false">IF(BT490&lt;30, "Clean water", IF(AND(BT490&gt;=30, BT490&lt;40), "Hypolimia", IF(AND(BT490&gt;=40,BT490&lt;50), "Mesotrophic", IF(AND(BT490&gt;=50, BT490&lt;70), "Eutrophic", IF(BT490&gt;70,"Hypertrophic")))))</f>
        <v>Eutrophic</v>
      </c>
      <c r="CM490" s="0" t="n">
        <f aca="false">IF(G490&gt;H490,1,0)</f>
        <v>0</v>
      </c>
      <c r="CO490" s="17" t="n">
        <f aca="false">14.652-0.41022*M490+0.007991*M490*M490-0.000077774*M490*M490*M490</f>
        <v>10.169613840384</v>
      </c>
      <c r="CP490" s="1" t="n">
        <f aca="false">F490/CO490*100</f>
        <v>70.7991484534887</v>
      </c>
    </row>
    <row r="491" customFormat="false" ht="12.5" hidden="false" customHeight="false" outlineLevel="0" collapsed="false">
      <c r="A491" s="0" t="n">
        <v>490</v>
      </c>
      <c r="B491" s="15" t="s">
        <v>91</v>
      </c>
      <c r="C491" s="16" t="s">
        <v>92</v>
      </c>
      <c r="D491" s="0" t="s">
        <v>157</v>
      </c>
      <c r="E491" s="0" t="n">
        <v>7.7</v>
      </c>
      <c r="F491" s="0" t="n">
        <v>13.9</v>
      </c>
      <c r="G491" s="0" t="n">
        <v>0.9</v>
      </c>
      <c r="H491" s="0" t="n">
        <v>1.6</v>
      </c>
      <c r="I491" s="0" t="n">
        <v>2.2</v>
      </c>
      <c r="J491" s="0" t="n">
        <v>4.211</v>
      </c>
      <c r="K491" s="0" t="n">
        <v>0.012</v>
      </c>
      <c r="L491" s="0" t="n">
        <v>1.4</v>
      </c>
      <c r="M491" s="0" t="n">
        <v>15.9</v>
      </c>
      <c r="N491" s="0" t="n">
        <v>0</v>
      </c>
      <c r="O491" s="0" t="n">
        <v>476</v>
      </c>
      <c r="P491" s="0" t="n">
        <v>12000</v>
      </c>
      <c r="AC491" s="0" t="n">
        <v>4.021</v>
      </c>
      <c r="AD491" s="0" t="n">
        <v>0.062</v>
      </c>
      <c r="AE491" s="0" t="n">
        <v>3.789</v>
      </c>
      <c r="AF491" s="0" t="n">
        <v>0.009</v>
      </c>
      <c r="AG491" s="0" t="n">
        <v>0.004</v>
      </c>
      <c r="AH491" s="0" t="n">
        <v>2.6</v>
      </c>
      <c r="AJ491" s="0" t="n">
        <v>90</v>
      </c>
      <c r="BF491" s="0" t="n">
        <f aca="false">IF(E491&lt;11,-3.6797*E491^2+48.115*E491-53.83,280.92*EXP(-0.2027*E491))</f>
        <v>98.486087</v>
      </c>
      <c r="BG491" s="1" t="n">
        <f aca="false">32.208*LN(F491)+21.438</f>
        <v>106.205875763121</v>
      </c>
      <c r="BH491" s="1" t="n">
        <f aca="false">IF(G491&lt;=2, -10*G491+100, 88.958*EXP(-0.0755*G491))</f>
        <v>91</v>
      </c>
      <c r="BI491" s="1" t="n">
        <f aca="false">IF(I491&lt;=100, 0.0053*(I491)^2-1.0332*I491+100.76, 122.82*EXP(-0.0092*I491))</f>
        <v>98.512612</v>
      </c>
      <c r="BJ491" s="0" t="n">
        <f aca="false">IF(P491&lt;=1000, -6.942*LN(P491)+107.59, -36.304*LN(P491)+310.72)</f>
        <v>-30.271198662071</v>
      </c>
      <c r="BK491" s="0" t="e">
        <f aca="false">BF491^0.04*BG491^0.22*BH491^0.51*BI491^0.06*BJ491^0.17</f>
        <v>#NUM!</v>
      </c>
      <c r="BL491" s="0" t="e">
        <f aca="false">IF(BK491&gt;=90, "Very Good", IF(BK491&gt;=80, "Good", IF(BK491&gt;=70, "Slightly Good", IF(BK491&gt;=60, "Average", IF(BK491&gt;=50, "Slightly Poor", IF(BK491&gt;=40, "Poor", "Very Poor"))))))</f>
        <v>#NUM!</v>
      </c>
      <c r="BM491" s="2" t="n">
        <f aca="false">IF(P491&lt;=1000, -6.942*LN(P491)+107.59, IF(AND(P491&gt;1000, P491&lt;=5213),-36.304*LN(P491)+310.72, IF(P491&gt;5213, 10)))</f>
        <v>10</v>
      </c>
      <c r="BN491" s="2" t="n">
        <f aca="false">BF491^0.04*BG491^0.22*BH491^0.51*BI491^0.06*BM491^0.17</f>
        <v>65.1941001382985</v>
      </c>
      <c r="BO491" s="3" t="str">
        <f aca="false">IF(BN491&gt;=90, "Very Good", IF(BN491&gt;=80, "Good", IF(BN491&gt;=70, "Slightly Good", IF(BN491&gt;=60, "Average", IF(BN491&gt;=50, "Slightly Poor", IF(BN491&gt;=40, "Poor", "Very Poor"))))))</f>
        <v>Average</v>
      </c>
      <c r="BP491" s="2" t="n">
        <f aca="false">IF(AJ491&lt;=1000, -6.942*LN(AJ491)+107.59, IF(AND(AJ491&gt;1000, AJ491&lt;=5213),-36.304*LN(AJ491)+310.72, IF(AJ491&gt;5213, 10)))</f>
        <v>76.3523212685673</v>
      </c>
      <c r="BQ491" s="2" t="n">
        <f aca="false">BF491^0.04*BG491^0.22*BH491^0.51*BI491^0.06*BP491^0.17</f>
        <v>92.1060328309221</v>
      </c>
      <c r="BR491" s="0" t="str">
        <f aca="false">IF(BQ491&gt;=90, "Very Good", IF(BQ491&gt;=80, "Good", IF(BQ491&gt;=70, "Slightly Good", IF(BQ491&gt;=60, "Average", IF(BQ491&gt;=50, "Slightly Poor", IF(BQ491&gt;=40, "Poor", "Very Poor"))))))</f>
        <v>Very Good</v>
      </c>
      <c r="BT491" s="2" t="n">
        <f aca="false">9.81*LN(AH491)+30.6</f>
        <v>39.9735672757191</v>
      </c>
      <c r="BU491" s="0" t="str">
        <f aca="false">IF(BT491&lt;30, "Clean water", IF(AND(BT491&gt;=30, BT491&lt;40), "Hypolimia", IF(AND(BT491&gt;=40,BT491&lt;50), "Mesotrophic", IF(AND(BT491&gt;=50, BT491&lt;70), "Eutrophic", IF(BT491&gt;70,"Hypertrophic")))))</f>
        <v>Hypolimia</v>
      </c>
      <c r="CM491" s="0" t="n">
        <f aca="false">IF(G491&gt;H491,1,0)</f>
        <v>0</v>
      </c>
      <c r="CO491" s="17" t="n">
        <f aca="false">14.652-0.41022*M491+0.007991*M491*M491-0.000077774*M491*M491*M491</f>
        <v>9.837080195454</v>
      </c>
      <c r="CP491" s="1" t="n">
        <f aca="false">F491/CO491*100</f>
        <v>141.302090903189</v>
      </c>
    </row>
    <row r="492" customFormat="false" ht="12.5" hidden="false" customHeight="false" outlineLevel="0" collapsed="false">
      <c r="A492" s="0" t="n">
        <v>491</v>
      </c>
      <c r="B492" s="15" t="s">
        <v>137</v>
      </c>
      <c r="C492" s="16" t="s">
        <v>138</v>
      </c>
      <c r="D492" s="0" t="s">
        <v>157</v>
      </c>
      <c r="E492" s="0" t="n">
        <v>7.7</v>
      </c>
      <c r="F492" s="0" t="n">
        <v>8.8</v>
      </c>
      <c r="G492" s="0" t="n">
        <v>6.7</v>
      </c>
      <c r="H492" s="0" t="n">
        <v>12.1</v>
      </c>
      <c r="I492" s="0" t="n">
        <v>15.6</v>
      </c>
      <c r="J492" s="0" t="n">
        <v>8.984</v>
      </c>
      <c r="K492" s="0" t="n">
        <v>0.09</v>
      </c>
      <c r="L492" s="0" t="n">
        <v>9.7</v>
      </c>
      <c r="M492" s="0" t="n">
        <v>21.4</v>
      </c>
      <c r="O492" s="0" t="n">
        <v>614</v>
      </c>
      <c r="BD492" s="0" t="n">
        <v>3.483</v>
      </c>
      <c r="BF492" s="0" t="n">
        <f aca="false">IF(E492&lt;11,-3.6797*E492^2+48.115*E492-53.83,280.92*EXP(-0.2027*E492))</f>
        <v>98.486087</v>
      </c>
      <c r="BG492" s="1" t="n">
        <f aca="false">32.208*LN(F492)+21.438</f>
        <v>91.4824034455619</v>
      </c>
      <c r="BH492" s="1" t="n">
        <f aca="false">IF(G492&lt;=2, -10*G492+100, 88.958*EXP(-0.0755*G492))</f>
        <v>53.6410347160147</v>
      </c>
      <c r="BI492" s="1" t="n">
        <f aca="false">IF(I492&lt;=100, 0.0053*(I492)^2-1.0332*I492+100.76, 122.82*EXP(-0.0092*I492))</f>
        <v>85.931888</v>
      </c>
      <c r="BJ492" s="0" t="e">
        <f aca="false">IF(P492&lt;=1000, -6.942*LN(P492)+107.59, -36.304*LN(P492)+310.72)</f>
        <v>#VALUE!</v>
      </c>
      <c r="BK492" s="0" t="e">
        <f aca="false">BF492^0.04*BG492^0.22*BH492^0.51*BI492^0.06*BJ492^0.17</f>
        <v>#VALUE!</v>
      </c>
      <c r="BL492" s="0" t="e">
        <f aca="false">IF(BK492&gt;=90, "Very Good", IF(BK492&gt;=80, "Good", IF(BK492&gt;=70, "Slightly Good", IF(BK492&gt;=60, "Average", IF(BK492&gt;=50, "Slightly Poor", IF(BK492&gt;=40, "Poor", "Very Poor"))))))</f>
        <v>#VALUE!</v>
      </c>
      <c r="BM492" s="2" t="e">
        <f aca="false">IF(P492&lt;=1000, -6.942*LN(P492)+107.59, IF(AND(P492&gt;1000, P492&lt;=5213),-36.304*LN(P492)+310.72, IF(P492&gt;5213, 10)))</f>
        <v>#VALUE!</v>
      </c>
      <c r="BN492" s="2" t="e">
        <f aca="false">BF492^0.04*BG492^0.22*BH492^0.51*BI492^0.06*BM492^0.17</f>
        <v>#VALUE!</v>
      </c>
      <c r="BO492" s="3" t="e">
        <f aca="false">IF(BN492&gt;=90, "Very Good", IF(BN492&gt;=80, "Good", IF(BN492&gt;=70, "Slightly Good", IF(BN492&gt;=60, "Average", IF(BN492&gt;=50, "Slightly Poor", IF(BN492&gt;=40, "Poor", "Very Poor"))))))</f>
        <v>#VALUE!</v>
      </c>
      <c r="BP492" s="2" t="e">
        <f aca="false">IF(AJ492&lt;=1000, -6.942*LN(AJ492)+107.59, IF(AND(AJ492&gt;1000, AJ492&lt;=5213),-36.304*LN(AJ492)+310.72, IF(AJ492&gt;5213, 10)))</f>
        <v>#VALUE!</v>
      </c>
      <c r="BQ492" s="2" t="e">
        <f aca="false">BF492^0.04*BG492^0.22*BH492^0.51*BI492^0.06*BP492^0.17</f>
        <v>#VALUE!</v>
      </c>
      <c r="BR492" s="0" t="e">
        <f aca="false">IF(BQ492&gt;=90, "Very Good", IF(BQ492&gt;=80, "Good", IF(BQ492&gt;=70, "Slightly Good", IF(BQ492&gt;=60, "Average", IF(BQ492&gt;=50, "Slightly Poor", IF(BQ492&gt;=40, "Poor", "Very Poor"))))))</f>
        <v>#VALUE!</v>
      </c>
      <c r="BT492" s="2" t="e">
        <f aca="false">9.81*LN(AH492)+30.6</f>
        <v>#VALUE!</v>
      </c>
      <c r="BU492" s="0" t="e">
        <f aca="false">IF(BT492&lt;30, "Clean water", IF(AND(BT492&gt;=30, BT492&lt;40), "Hypolimia", IF(AND(BT492&gt;=40,BT492&lt;50), "Mesotrophic", IF(AND(BT492&gt;=50, BT492&lt;70), "Eutrophic", IF(BT492&gt;70,"Hypertrophic")))))</f>
        <v>#VALUE!</v>
      </c>
      <c r="CM492" s="0" t="n">
        <f aca="false">IF(G492&gt;H492,1,0)</f>
        <v>0</v>
      </c>
      <c r="CO492" s="17" t="n">
        <f aca="false">14.652-0.41022*M492+0.007991*M492*M492-0.000077774*M492*M492*M492</f>
        <v>8.770638405744</v>
      </c>
      <c r="CP492" s="1" t="n">
        <f aca="false">F492/CO492*100</f>
        <v>100.334771460157</v>
      </c>
    </row>
    <row r="493" customFormat="false" ht="12.5" hidden="false" customHeight="false" outlineLevel="0" collapsed="false">
      <c r="A493" s="0" t="n">
        <v>492</v>
      </c>
      <c r="B493" s="15" t="s">
        <v>93</v>
      </c>
      <c r="C493" s="16" t="s">
        <v>94</v>
      </c>
      <c r="D493" s="0" t="s">
        <v>157</v>
      </c>
      <c r="E493" s="0" t="n">
        <v>7.4</v>
      </c>
      <c r="F493" s="0" t="n">
        <v>7.7</v>
      </c>
      <c r="G493" s="0" t="n">
        <v>8</v>
      </c>
      <c r="H493" s="0" t="n">
        <v>10.8</v>
      </c>
      <c r="I493" s="0" t="n">
        <v>29.1</v>
      </c>
      <c r="J493" s="0" t="n">
        <v>10.649</v>
      </c>
      <c r="K493" s="0" t="n">
        <v>0.278</v>
      </c>
      <c r="L493" s="0" t="n">
        <v>6.8</v>
      </c>
      <c r="M493" s="0" t="n">
        <v>16.5</v>
      </c>
      <c r="N493" s="0" t="n">
        <v>0</v>
      </c>
      <c r="O493" s="0" t="n">
        <v>628</v>
      </c>
      <c r="P493" s="0" t="n">
        <v>600000</v>
      </c>
      <c r="AC493" s="0" t="n">
        <v>9.404</v>
      </c>
      <c r="AD493" s="0" t="n">
        <v>2.975</v>
      </c>
      <c r="AE493" s="0" t="n">
        <v>4.831</v>
      </c>
      <c r="AF493" s="0" t="n">
        <v>0.08</v>
      </c>
      <c r="AG493" s="0" t="n">
        <v>0.035</v>
      </c>
      <c r="AH493" s="0" t="n">
        <v>24.8</v>
      </c>
      <c r="AJ493" s="0" t="n">
        <v>230000</v>
      </c>
      <c r="BD493" s="0" t="n">
        <v>5.327</v>
      </c>
      <c r="BF493" s="0" t="n">
        <f aca="false">IF(E493&lt;11,-3.6797*E493^2+48.115*E493-53.83,280.92*EXP(-0.2027*E493))</f>
        <v>100.720628</v>
      </c>
      <c r="BG493" s="1" t="n">
        <f aca="false">32.208*LN(F493)+21.438</f>
        <v>87.1816243519112</v>
      </c>
      <c r="BH493" s="1" t="n">
        <f aca="false">IF(G493&lt;=2, -10*G493+100, 88.958*EXP(-0.0755*G493))</f>
        <v>48.626290830803</v>
      </c>
      <c r="BI493" s="1" t="n">
        <f aca="false">IF(I493&lt;=100, 0.0053*(I493)^2-1.0332*I493+100.76, 122.82*EXP(-0.0092*I493))</f>
        <v>75.181973</v>
      </c>
      <c r="BJ493" s="0" t="n">
        <f aca="false">IF(P493&lt;=1000, -6.942*LN(P493)+107.59, -36.304*LN(P493)+310.72)</f>
        <v>-172.293281851134</v>
      </c>
      <c r="BK493" s="0" t="e">
        <f aca="false">BF493^0.04*BG493^0.22*BH493^0.51*BI493^0.06*BJ493^0.17</f>
        <v>#NUM!</v>
      </c>
      <c r="BL493" s="0" t="e">
        <f aca="false">IF(BK493&gt;=90, "Very Good", IF(BK493&gt;=80, "Good", IF(BK493&gt;=70, "Slightly Good", IF(BK493&gt;=60, "Average", IF(BK493&gt;=50, "Slightly Poor", IF(BK493&gt;=40, "Poor", "Very Poor"))))))</f>
        <v>#NUM!</v>
      </c>
      <c r="BM493" s="2" t="n">
        <f aca="false">IF(P493&lt;=1000, -6.942*LN(P493)+107.59, IF(AND(P493&gt;1000, P493&lt;=5213),-36.304*LN(P493)+310.72, IF(P493&gt;5213, 10)))</f>
        <v>10</v>
      </c>
      <c r="BN493" s="2" t="n">
        <f aca="false">BF493^0.04*BG493^0.22*BH493^0.51*BI493^0.06*BM493^0.17</f>
        <v>44.6569783268666</v>
      </c>
      <c r="BO493" s="3" t="str">
        <f aca="false">IF(BN493&gt;=90, "Very Good", IF(BN493&gt;=80, "Good", IF(BN493&gt;=70, "Slightly Good", IF(BN493&gt;=60, "Average", IF(BN493&gt;=50, "Slightly Poor", IF(BN493&gt;=40, "Poor", "Very Poor"))))))</f>
        <v>Poor</v>
      </c>
      <c r="BP493" s="2" t="n">
        <f aca="false">IF(AJ493&lt;=1000, -6.942*LN(AJ493)+107.59, IF(AND(AJ493&gt;1000, AJ493&lt;=5213),-36.304*LN(AJ493)+310.72, IF(AJ493&gt;5213, 10)))</f>
        <v>10</v>
      </c>
      <c r="BQ493" s="2" t="n">
        <f aca="false">BF493^0.04*BG493^0.22*BH493^0.51*BI493^0.06*BP493^0.17</f>
        <v>44.6569783268666</v>
      </c>
      <c r="BR493" s="0" t="str">
        <f aca="false">IF(BQ493&gt;=90, "Very Good", IF(BQ493&gt;=80, "Good", IF(BQ493&gt;=70, "Slightly Good", IF(BQ493&gt;=60, "Average", IF(BQ493&gt;=50, "Slightly Poor", IF(BQ493&gt;=40, "Poor", "Very Poor"))))))</f>
        <v>Poor</v>
      </c>
      <c r="BT493" s="2" t="n">
        <f aca="false">9.81*LN(AH493)+30.6</f>
        <v>62.0983762376069</v>
      </c>
      <c r="BU493" s="0" t="str">
        <f aca="false">IF(BT493&lt;30, "Clean water", IF(AND(BT493&gt;=30, BT493&lt;40), "Hypolimia", IF(AND(BT493&gt;=40,BT493&lt;50), "Mesotrophic", IF(AND(BT493&gt;=50, BT493&lt;70), "Eutrophic", IF(BT493&gt;70,"Hypertrophic")))))</f>
        <v>Eutrophic</v>
      </c>
      <c r="CM493" s="0" t="n">
        <f aca="false">IF(G493&gt;H493,1,0)</f>
        <v>0</v>
      </c>
      <c r="CO493" s="17" t="n">
        <f aca="false">14.652-0.41022*M493+0.007991*M493*M493-0.000077774*M493*M493*M493</f>
        <v>9.70954922025</v>
      </c>
      <c r="CP493" s="1" t="n">
        <f aca="false">F493/CO493*100</f>
        <v>79.3033726420694</v>
      </c>
    </row>
    <row r="494" customFormat="false" ht="12.5" hidden="false" customHeight="false" outlineLevel="0" collapsed="false">
      <c r="A494" s="0" t="n">
        <v>493</v>
      </c>
      <c r="B494" s="15" t="s">
        <v>95</v>
      </c>
      <c r="C494" s="16" t="s">
        <v>96</v>
      </c>
      <c r="D494" s="0" t="s">
        <v>157</v>
      </c>
      <c r="E494" s="0" t="n">
        <v>7.3</v>
      </c>
      <c r="F494" s="0" t="n">
        <v>6.3</v>
      </c>
      <c r="G494" s="0" t="n">
        <v>4.8</v>
      </c>
      <c r="H494" s="0" t="n">
        <v>8.2</v>
      </c>
      <c r="I494" s="0" t="n">
        <v>14.4</v>
      </c>
      <c r="J494" s="0" t="n">
        <v>9.835</v>
      </c>
      <c r="K494" s="0" t="n">
        <v>0.071</v>
      </c>
      <c r="L494" s="0" t="n">
        <v>6</v>
      </c>
      <c r="M494" s="0" t="n">
        <v>16.6</v>
      </c>
      <c r="N494" s="0" t="n">
        <v>0</v>
      </c>
      <c r="O494" s="0" t="n">
        <v>733</v>
      </c>
      <c r="P494" s="0" t="n">
        <v>8000</v>
      </c>
      <c r="AC494" s="0" t="n">
        <v>9.514</v>
      </c>
      <c r="AD494" s="0" t="n">
        <v>3.893</v>
      </c>
      <c r="AE494" s="0" t="n">
        <v>4.463</v>
      </c>
      <c r="AF494" s="0" t="n">
        <v>0.051</v>
      </c>
      <c r="AG494" s="0" t="n">
        <v>0.028</v>
      </c>
      <c r="AH494" s="0" t="n">
        <v>5.8</v>
      </c>
      <c r="AJ494" s="0" t="n">
        <v>20</v>
      </c>
      <c r="BF494" s="0" t="n">
        <f aca="false">IF(E494&lt;11,-3.6797*E494^2+48.115*E494-53.83,280.92*EXP(-0.2027*E494))</f>
        <v>101.318287</v>
      </c>
      <c r="BG494" s="1" t="n">
        <f aca="false">32.208*LN(F494)+21.438</f>
        <v>80.7184225924663</v>
      </c>
      <c r="BH494" s="1" t="n">
        <f aca="false">IF(G494&lt;=2, -10*G494+100, 88.958*EXP(-0.0755*G494))</f>
        <v>61.9151158782472</v>
      </c>
      <c r="BI494" s="1" t="n">
        <f aca="false">IF(I494&lt;=100, 0.0053*(I494)^2-1.0332*I494+100.76, 122.82*EXP(-0.0092*I494))</f>
        <v>86.980928</v>
      </c>
      <c r="BJ494" s="0" t="n">
        <f aca="false">IF(P494&lt;=1000, -6.942*LN(P494)+107.59, -36.304*LN(P494)+310.72)</f>
        <v>-15.5511933773122</v>
      </c>
      <c r="BK494" s="0" t="e">
        <f aca="false">BF494^0.04*BG494^0.22*BH494^0.51*BI494^0.06*BJ494^0.17</f>
        <v>#NUM!</v>
      </c>
      <c r="BL494" s="0" t="e">
        <f aca="false">IF(BK494&gt;=90, "Very Good", IF(BK494&gt;=80, "Good", IF(BK494&gt;=70, "Slightly Good", IF(BK494&gt;=60, "Average", IF(BK494&gt;=50, "Slightly Poor", IF(BK494&gt;=40, "Poor", "Very Poor"))))))</f>
        <v>#NUM!</v>
      </c>
      <c r="BM494" s="2" t="n">
        <f aca="false">IF(P494&lt;=1000, -6.942*LN(P494)+107.59, IF(AND(P494&gt;1000, P494&lt;=5213),-36.304*LN(P494)+310.72, IF(P494&gt;5213, 10)))</f>
        <v>10</v>
      </c>
      <c r="BN494" s="2" t="n">
        <f aca="false">BF494^0.04*BG494^0.22*BH494^0.51*BI494^0.06*BM494^0.17</f>
        <v>50.1121751843805</v>
      </c>
      <c r="BO494" s="3" t="str">
        <f aca="false">IF(BN494&gt;=90, "Very Good", IF(BN494&gt;=80, "Good", IF(BN494&gt;=70, "Slightly Good", IF(BN494&gt;=60, "Average", IF(BN494&gt;=50, "Slightly Poor", IF(BN494&gt;=40, "Poor", "Very Poor"))))))</f>
        <v>Slightly Poor</v>
      </c>
      <c r="BP494" s="2" t="n">
        <f aca="false">IF(AJ494&lt;=1000, -6.942*LN(AJ494)+107.59, IF(AND(AJ494&gt;1000, AJ494&lt;=5213),-36.304*LN(AJ494)+310.72, IF(AJ494&gt;5213, 10)))</f>
        <v>86.7936265569882</v>
      </c>
      <c r="BQ494" s="2" t="n">
        <f aca="false">BF494^0.04*BG494^0.22*BH494^0.51*BI494^0.06*BP494^0.17</f>
        <v>72.3579386780819</v>
      </c>
      <c r="BR494" s="0" t="str">
        <f aca="false">IF(BQ494&gt;=90, "Very Good", IF(BQ494&gt;=80, "Good", IF(BQ494&gt;=70, "Slightly Good", IF(BQ494&gt;=60, "Average", IF(BQ494&gt;=50, "Slightly Poor", IF(BQ494&gt;=40, "Poor", "Very Poor"))))))</f>
        <v>Slightly Good</v>
      </c>
      <c r="BT494" s="2" t="n">
        <f aca="false">9.81*LN(AH494)+30.6</f>
        <v>47.8445861711888</v>
      </c>
      <c r="BU494" s="0" t="str">
        <f aca="false">IF(BT494&lt;30, "Clean water", IF(AND(BT494&gt;=30, BT494&lt;40), "Hypolimia", IF(AND(BT494&gt;=40,BT494&lt;50), "Mesotrophic", IF(AND(BT494&gt;=50, BT494&lt;70), "Eutrophic", IF(BT494&gt;70,"Hypertrophic")))))</f>
        <v>Mesotrophic</v>
      </c>
      <c r="CM494" s="0" t="n">
        <f aca="false">IF(G494&gt;H494,1,0)</f>
        <v>0</v>
      </c>
      <c r="CO494" s="17" t="n">
        <f aca="false">14.652-0.41022*M494+0.007991*M494*M494-0.000077774*M494*M494*M494</f>
        <v>9.688586662896</v>
      </c>
      <c r="CP494" s="1" t="n">
        <f aca="false">F494/CO494*100</f>
        <v>65.0249641067552</v>
      </c>
    </row>
    <row r="495" customFormat="false" ht="12.5" hidden="false" customHeight="false" outlineLevel="0" collapsed="false">
      <c r="A495" s="0" t="n">
        <v>494</v>
      </c>
      <c r="B495" s="15" t="s">
        <v>97</v>
      </c>
      <c r="C495" s="16" t="s">
        <v>98</v>
      </c>
      <c r="D495" s="0" t="s">
        <v>157</v>
      </c>
      <c r="E495" s="0" t="n">
        <v>8.5</v>
      </c>
      <c r="F495" s="0" t="n">
        <v>12.5</v>
      </c>
      <c r="G495" s="0" t="n">
        <v>1.2</v>
      </c>
      <c r="H495" s="0" t="n">
        <v>3.6</v>
      </c>
      <c r="I495" s="0" t="n">
        <v>4.8</v>
      </c>
      <c r="J495" s="0" t="n">
        <v>1.999</v>
      </c>
      <c r="K495" s="0" t="n">
        <v>0.019</v>
      </c>
      <c r="L495" s="0" t="n">
        <v>1.6</v>
      </c>
      <c r="M495" s="0" t="n">
        <v>12.8</v>
      </c>
      <c r="N495" s="0" t="n">
        <v>0</v>
      </c>
      <c r="O495" s="0" t="n">
        <v>199</v>
      </c>
      <c r="P495" s="0" t="n">
        <v>360</v>
      </c>
      <c r="AC495" s="0" t="n">
        <v>1.986</v>
      </c>
      <c r="AD495" s="0" t="n">
        <v>0.082</v>
      </c>
      <c r="AE495" s="0" t="n">
        <v>1.733</v>
      </c>
      <c r="AF495" s="0" t="n">
        <v>0.011</v>
      </c>
      <c r="AG495" s="0" t="n">
        <v>0.012</v>
      </c>
      <c r="AH495" s="0" t="n">
        <v>10.1</v>
      </c>
      <c r="AJ495" s="0" t="n">
        <v>11</v>
      </c>
      <c r="BF495" s="0" t="n">
        <f aca="false">IF(E495&lt;11,-3.6797*E495^2+48.115*E495-53.83,280.92*EXP(-0.2027*E495))</f>
        <v>89.289175</v>
      </c>
      <c r="BG495" s="1" t="n">
        <f aca="false">32.208*LN(F495)+21.438</f>
        <v>102.78666817588</v>
      </c>
      <c r="BH495" s="1" t="n">
        <f aca="false">IF(G495&lt;=2, -10*G495+100, 88.958*EXP(-0.0755*G495))</f>
        <v>88</v>
      </c>
      <c r="BI495" s="1" t="n">
        <f aca="false">IF(I495&lt;=100, 0.0053*(I495)^2-1.0332*I495+100.76, 122.82*EXP(-0.0092*I495))</f>
        <v>95.922752</v>
      </c>
      <c r="BJ495" s="0" t="n">
        <f aca="false">IF(P495&lt;=1000, -6.942*LN(P495)+107.59, -36.304*LN(P495)+310.72)</f>
        <v>66.728665813673</v>
      </c>
      <c r="BK495" s="0" t="n">
        <f aca="false">BF495^0.04*BG495^0.22*BH495^0.51*BI495^0.06*BJ495^0.17</f>
        <v>87.376093028674</v>
      </c>
      <c r="BL495" s="0" t="str">
        <f aca="false">IF(BK495&gt;=90, "Very Good", IF(BK495&gt;=80, "Good", IF(BK495&gt;=70, "Slightly Good", IF(BK495&gt;=60, "Average", IF(BK495&gt;=50, "Slightly Poor", IF(BK495&gt;=40, "Poor", "Very Poor"))))))</f>
        <v>Good</v>
      </c>
      <c r="BM495" s="2" t="n">
        <f aca="false">IF(P495&lt;=1000, -6.942*LN(P495)+107.59, IF(AND(P495&gt;1000, P495&lt;=5213),-36.304*LN(P495)+310.72, IF(P495&gt;5213, 10)))</f>
        <v>66.728665813673</v>
      </c>
      <c r="BN495" s="2" t="n">
        <f aca="false">BF495^0.04*BG495^0.22*BH495^0.51*BI495^0.06*BM495^0.17</f>
        <v>87.376093028674</v>
      </c>
      <c r="BO495" s="3" t="str">
        <f aca="false">IF(BN495&gt;=90, "Very Good", IF(BN495&gt;=80, "Good", IF(BN495&gt;=70, "Slightly Good", IF(BN495&gt;=60, "Average", IF(BN495&gt;=50, "Slightly Poor", IF(BN495&gt;=40, "Poor", "Very Poor"))))))</f>
        <v>Good</v>
      </c>
      <c r="BP495" s="2" t="n">
        <f aca="false">IF(AJ495&lt;=1000, -6.942*LN(AJ495)+107.59, IF(AND(AJ495&gt;1000, AJ495&lt;=5213),-36.304*LN(AJ495)+310.72, IF(AJ495&gt;5213, 10)))</f>
        <v>90.9438110162337</v>
      </c>
      <c r="BQ495" s="2" t="n">
        <f aca="false">BF495^0.04*BG495^0.22*BH495^0.51*BI495^0.06*BP495^0.17</f>
        <v>92.0981575121053</v>
      </c>
      <c r="BR495" s="0" t="str">
        <f aca="false">IF(BQ495&gt;=90, "Very Good", IF(BQ495&gt;=80, "Good", IF(BQ495&gt;=70, "Slightly Good", IF(BQ495&gt;=60, "Average", IF(BQ495&gt;=50, "Slightly Poor", IF(BQ495&gt;=40, "Poor", "Very Poor"))))))</f>
        <v>Very Good</v>
      </c>
      <c r="BT495" s="2" t="n">
        <f aca="false">9.81*LN(AH495)+30.6</f>
        <v>53.2859725079412</v>
      </c>
      <c r="BU495" s="0" t="str">
        <f aca="false">IF(BT495&lt;30, "Clean water", IF(AND(BT495&gt;=30, BT495&lt;40), "Hypolimia", IF(AND(BT495&gt;=40,BT495&lt;50), "Mesotrophic", IF(AND(BT495&gt;=50, BT495&lt;70), "Eutrophic", IF(BT495&gt;70,"Hypertrophic")))))</f>
        <v>Eutrophic</v>
      </c>
      <c r="CM495" s="0" t="n">
        <f aca="false">IF(G495&gt;H495,1,0)</f>
        <v>0</v>
      </c>
      <c r="CO495" s="17" t="n">
        <f aca="false">14.652-0.41022*M495+0.007991*M495*M495-0.000077774*M495*M495*M495</f>
        <v>10.547325540352</v>
      </c>
      <c r="CP495" s="1" t="n">
        <f aca="false">F495/CO495*100</f>
        <v>118.513455872557</v>
      </c>
    </row>
    <row r="496" customFormat="false" ht="12.5" hidden="false" customHeight="false" outlineLevel="0" collapsed="false">
      <c r="A496" s="0" t="n">
        <v>495</v>
      </c>
      <c r="B496" s="15" t="s">
        <v>99</v>
      </c>
      <c r="C496" s="16" t="s">
        <v>100</v>
      </c>
      <c r="D496" s="0" t="s">
        <v>157</v>
      </c>
      <c r="E496" s="0" t="n">
        <v>7.8</v>
      </c>
      <c r="F496" s="0" t="n">
        <v>11.4</v>
      </c>
      <c r="G496" s="0" t="n">
        <v>1</v>
      </c>
      <c r="H496" s="0" t="n">
        <v>3.4</v>
      </c>
      <c r="I496" s="0" t="n">
        <v>8.8</v>
      </c>
      <c r="J496" s="0" t="n">
        <v>4.407</v>
      </c>
      <c r="K496" s="0" t="n">
        <v>0.037</v>
      </c>
      <c r="L496" s="0" t="n">
        <v>2.5</v>
      </c>
      <c r="M496" s="0" t="n">
        <v>13.6</v>
      </c>
      <c r="N496" s="0" t="n">
        <v>0</v>
      </c>
      <c r="O496" s="0" t="n">
        <v>622</v>
      </c>
      <c r="P496" s="0" t="n">
        <v>3000</v>
      </c>
      <c r="AC496" s="0" t="n">
        <v>4.185</v>
      </c>
      <c r="AD496" s="0" t="n">
        <v>0.034</v>
      </c>
      <c r="AE496" s="0" t="n">
        <v>3.692</v>
      </c>
      <c r="AF496" s="0" t="n">
        <v>0.027</v>
      </c>
      <c r="AG496" s="0" t="n">
        <v>0.027</v>
      </c>
      <c r="AH496" s="0" t="n">
        <v>4.7</v>
      </c>
      <c r="AJ496" s="0" t="n">
        <v>50</v>
      </c>
      <c r="BF496" s="0" t="n">
        <f aca="false">IF(E496&lt;11,-3.6797*E496^2+48.115*E496-53.83,280.92*EXP(-0.2027*E496))</f>
        <v>97.5940520000001</v>
      </c>
      <c r="BG496" s="1" t="n">
        <f aca="false">32.208*LN(F496)+21.438</f>
        <v>99.8198189507377</v>
      </c>
      <c r="BH496" s="1" t="n">
        <f aca="false">IF(G496&lt;=2, -10*G496+100, 88.958*EXP(-0.0755*G496))</f>
        <v>90</v>
      </c>
      <c r="BI496" s="1" t="n">
        <f aca="false">IF(I496&lt;=100, 0.0053*(I496)^2-1.0332*I496+100.76, 122.82*EXP(-0.0092*I496))</f>
        <v>92.078272</v>
      </c>
      <c r="BJ496" s="0" t="n">
        <f aca="false">IF(P496&lt;=1000, -6.942*LN(P496)+107.59, -36.304*LN(P496)+310.72)</f>
        <v>20.0568318240255</v>
      </c>
      <c r="BK496" s="0" t="n">
        <f aca="false">BF496^0.04*BG496^0.22*BH496^0.51*BI496^0.06*BJ496^0.17</f>
        <v>71.6642122161525</v>
      </c>
      <c r="BL496" s="0" t="str">
        <f aca="false">IF(BK496&gt;=90, "Very Good", IF(BK496&gt;=80, "Good", IF(BK496&gt;=70, "Slightly Good", IF(BK496&gt;=60, "Average", IF(BK496&gt;=50, "Slightly Poor", IF(BK496&gt;=40, "Poor", "Very Poor"))))))</f>
        <v>Slightly Good</v>
      </c>
      <c r="BM496" s="2" t="n">
        <f aca="false">IF(P496&lt;=1000, -6.942*LN(P496)+107.59, IF(AND(P496&gt;1000, P496&lt;=5213),-36.304*LN(P496)+310.72, IF(P496&gt;5213, 10)))</f>
        <v>20.0568318240255</v>
      </c>
      <c r="BN496" s="2" t="n">
        <f aca="false">BF496^0.04*BG496^0.22*BH496^0.51*BI496^0.06*BM496^0.17</f>
        <v>71.6642122161525</v>
      </c>
      <c r="BO496" s="3" t="str">
        <f aca="false">IF(BN496&gt;=90, "Very Good", IF(BN496&gt;=80, "Good", IF(BN496&gt;=70, "Slightly Good", IF(BN496&gt;=60, "Average", IF(BN496&gt;=50, "Slightly Poor", IF(BN496&gt;=40, "Poor", "Very Poor"))))))</f>
        <v>Slightly Good</v>
      </c>
      <c r="BP496" s="2" t="n">
        <f aca="false">IF(AJ496&lt;=1000, -6.942*LN(AJ496)+107.59, IF(AND(AJ496&gt;1000, AJ496&lt;=5213),-36.304*LN(AJ496)+310.72, IF(AJ496&gt;5213, 10)))</f>
        <v>80.4327362963178</v>
      </c>
      <c r="BQ496" s="2" t="n">
        <f aca="false">BF496^0.04*BG496^0.22*BH496^0.51*BI496^0.06*BP496^0.17</f>
        <v>90.7488892286566</v>
      </c>
      <c r="BR496" s="0" t="str">
        <f aca="false">IF(BQ496&gt;=90, "Very Good", IF(BQ496&gt;=80, "Good", IF(BQ496&gt;=70, "Slightly Good", IF(BQ496&gt;=60, "Average", IF(BQ496&gt;=50, "Slightly Poor", IF(BQ496&gt;=40, "Poor", "Very Poor"))))))</f>
        <v>Very Good</v>
      </c>
      <c r="BT496" s="2" t="n">
        <f aca="false">9.81*LN(AH496)+30.6</f>
        <v>45.7815882105041</v>
      </c>
      <c r="BU496" s="0" t="str">
        <f aca="false">IF(BT496&lt;30, "Clean water", IF(AND(BT496&gt;=30, BT496&lt;40), "Hypolimia", IF(AND(BT496&gt;=40,BT496&lt;50), "Mesotrophic", IF(AND(BT496&gt;=50, BT496&lt;70), "Eutrophic", IF(BT496&gt;70,"Hypertrophic")))))</f>
        <v>Mesotrophic</v>
      </c>
      <c r="CM496" s="0" t="n">
        <f aca="false">IF(G496&gt;H496,1,0)</f>
        <v>0</v>
      </c>
      <c r="CO496" s="17" t="n">
        <f aca="false">14.652-0.41022*M496+0.007991*M496*M496-0.000077774*M496*M496*M496</f>
        <v>10.355386285056</v>
      </c>
      <c r="CP496" s="1" t="n">
        <f aca="false">F496/CO496*100</f>
        <v>110.08763638737</v>
      </c>
    </row>
    <row r="497" customFormat="false" ht="12.5" hidden="false" customHeight="false" outlineLevel="0" collapsed="false">
      <c r="A497" s="0" t="n">
        <v>496</v>
      </c>
      <c r="B497" s="15" t="s">
        <v>99</v>
      </c>
      <c r="C497" s="16" t="s">
        <v>100</v>
      </c>
      <c r="D497" s="0" t="s">
        <v>157</v>
      </c>
      <c r="E497" s="0" t="n">
        <v>7.8</v>
      </c>
      <c r="F497" s="0" t="n">
        <v>10.3</v>
      </c>
      <c r="G497" s="0" t="n">
        <v>3.2</v>
      </c>
      <c r="H497" s="0" t="n">
        <v>6.5</v>
      </c>
      <c r="I497" s="0" t="n">
        <v>26.9</v>
      </c>
      <c r="J497" s="0" t="n">
        <v>6.445</v>
      </c>
      <c r="K497" s="0" t="n">
        <v>0.302</v>
      </c>
      <c r="L497" s="0" t="n">
        <v>3.3</v>
      </c>
      <c r="M497" s="0" t="n">
        <v>18.5</v>
      </c>
      <c r="O497" s="0" t="n">
        <v>517</v>
      </c>
      <c r="BD497" s="0" t="n">
        <v>0.409</v>
      </c>
      <c r="BF497" s="0" t="n">
        <f aca="false">IF(E497&lt;11,-3.6797*E497^2+48.115*E497-53.83,280.92*EXP(-0.2027*E497))</f>
        <v>97.5940520000001</v>
      </c>
      <c r="BG497" s="1" t="n">
        <f aca="false">32.208*LN(F497)+21.438</f>
        <v>96.5516905777479</v>
      </c>
      <c r="BH497" s="1" t="n">
        <f aca="false">IF(G497&lt;=2, -10*G497+100, 88.958*EXP(-0.0755*G497))</f>
        <v>69.8649678413399</v>
      </c>
      <c r="BI497" s="1" t="n">
        <f aca="false">IF(I497&lt;=100, 0.0053*(I497)^2-1.0332*I497+100.76, 122.82*EXP(-0.0092*I497))</f>
        <v>76.802053</v>
      </c>
      <c r="BJ497" s="0" t="e">
        <f aca="false">IF(P497&lt;=1000, -6.942*LN(P497)+107.59, -36.304*LN(P497)+310.72)</f>
        <v>#VALUE!</v>
      </c>
      <c r="BK497" s="0" t="e">
        <f aca="false">BF497^0.04*BG497^0.22*BH497^0.51*BI497^0.06*BJ497^0.17</f>
        <v>#VALUE!</v>
      </c>
      <c r="BL497" s="0" t="e">
        <f aca="false">IF(BK497&gt;=90, "Very Good", IF(BK497&gt;=80, "Good", IF(BK497&gt;=70, "Slightly Good", IF(BK497&gt;=60, "Average", IF(BK497&gt;=50, "Slightly Poor", IF(BK497&gt;=40, "Poor", "Very Poor"))))))</f>
        <v>#VALUE!</v>
      </c>
      <c r="BM497" s="2" t="e">
        <f aca="false">IF(P497&lt;=1000, -6.942*LN(P497)+107.59, IF(AND(P497&gt;1000, P497&lt;=5213),-36.304*LN(P497)+310.72, IF(P497&gt;5213, 10)))</f>
        <v>#VALUE!</v>
      </c>
      <c r="BN497" s="2" t="e">
        <f aca="false">BF497^0.04*BG497^0.22*BH497^0.51*BI497^0.06*BM497^0.17</f>
        <v>#VALUE!</v>
      </c>
      <c r="BO497" s="3" t="e">
        <f aca="false">IF(BN497&gt;=90, "Very Good", IF(BN497&gt;=80, "Good", IF(BN497&gt;=70, "Slightly Good", IF(BN497&gt;=60, "Average", IF(BN497&gt;=50, "Slightly Poor", IF(BN497&gt;=40, "Poor", "Very Poor"))))))</f>
        <v>#VALUE!</v>
      </c>
      <c r="BP497" s="2" t="e">
        <f aca="false">IF(AJ497&lt;=1000, -6.942*LN(AJ497)+107.59, IF(AND(AJ497&gt;1000, AJ497&lt;=5213),-36.304*LN(AJ497)+310.72, IF(AJ497&gt;5213, 10)))</f>
        <v>#VALUE!</v>
      </c>
      <c r="BQ497" s="2" t="e">
        <f aca="false">BF497^0.04*BG497^0.22*BH497^0.51*BI497^0.06*BP497^0.17</f>
        <v>#VALUE!</v>
      </c>
      <c r="BR497" s="0" t="e">
        <f aca="false">IF(BQ497&gt;=90, "Very Good", IF(BQ497&gt;=80, "Good", IF(BQ497&gt;=70, "Slightly Good", IF(BQ497&gt;=60, "Average", IF(BQ497&gt;=50, "Slightly Poor", IF(BQ497&gt;=40, "Poor", "Very Poor"))))))</f>
        <v>#VALUE!</v>
      </c>
      <c r="BT497" s="2" t="e">
        <f aca="false">9.81*LN(AH497)+30.6</f>
        <v>#VALUE!</v>
      </c>
      <c r="BU497" s="0" t="e">
        <f aca="false">IF(BT497&lt;30, "Clean water", IF(AND(BT497&gt;=30, BT497&lt;40), "Hypolimia", IF(AND(BT497&gt;=40,BT497&lt;50), "Mesotrophic", IF(AND(BT497&gt;=50, BT497&lt;70), "Eutrophic", IF(BT497&gt;70,"Hypertrophic")))))</f>
        <v>#VALUE!</v>
      </c>
      <c r="CM497" s="0" t="n">
        <f aca="false">IF(G497&gt;H497,1,0)</f>
        <v>0</v>
      </c>
      <c r="CO497" s="17" t="n">
        <f aca="false">14.652-0.41022*M497+0.007991*M497*M497-0.000077774*M497*M497*M497</f>
        <v>9.30541394725</v>
      </c>
      <c r="CP497" s="1" t="n">
        <f aca="false">F497/CO497*100</f>
        <v>110.688251574708</v>
      </c>
    </row>
    <row r="498" customFormat="false" ht="12.5" hidden="false" customHeight="false" outlineLevel="0" collapsed="false">
      <c r="A498" s="0" t="n">
        <v>497</v>
      </c>
      <c r="B498" s="15" t="s">
        <v>101</v>
      </c>
      <c r="C498" s="16" t="s">
        <v>102</v>
      </c>
      <c r="D498" s="0" t="s">
        <v>157</v>
      </c>
      <c r="E498" s="0" t="n">
        <v>7.8</v>
      </c>
      <c r="F498" s="0" t="n">
        <v>10</v>
      </c>
      <c r="G498" s="0" t="n">
        <v>3.2</v>
      </c>
      <c r="H498" s="0" t="n">
        <v>5.7</v>
      </c>
      <c r="I498" s="0" t="n">
        <v>14.6</v>
      </c>
      <c r="J498" s="0" t="n">
        <v>3.62</v>
      </c>
      <c r="K498" s="0" t="n">
        <v>0.074</v>
      </c>
      <c r="L498" s="0" t="n">
        <v>2.7</v>
      </c>
      <c r="M498" s="0" t="n">
        <v>13.9</v>
      </c>
      <c r="N498" s="0" t="n">
        <v>0</v>
      </c>
      <c r="O498" s="0" t="n">
        <v>243</v>
      </c>
      <c r="P498" s="0" t="n">
        <v>2100</v>
      </c>
      <c r="AC498" s="0" t="n">
        <v>3.333</v>
      </c>
      <c r="AD498" s="0" t="n">
        <v>0.555</v>
      </c>
      <c r="AE498" s="0" t="n">
        <v>2.523</v>
      </c>
      <c r="AF498" s="0" t="n">
        <v>0.03</v>
      </c>
      <c r="AG498" s="0" t="n">
        <v>0.019</v>
      </c>
      <c r="AH498" s="0" t="n">
        <v>28.6</v>
      </c>
      <c r="AJ498" s="0" t="n">
        <v>38</v>
      </c>
      <c r="BF498" s="0" t="n">
        <f aca="false">IF(E498&lt;11,-3.6797*E498^2+48.115*E498-53.83,280.92*EXP(-0.2027*E498))</f>
        <v>97.5940520000001</v>
      </c>
      <c r="BG498" s="1" t="n">
        <f aca="false">32.208*LN(F498)+21.438</f>
        <v>95.5996606751522</v>
      </c>
      <c r="BH498" s="1" t="n">
        <f aca="false">IF(G498&lt;=2, -10*G498+100, 88.958*EXP(-0.0755*G498))</f>
        <v>69.8649678413399</v>
      </c>
      <c r="BI498" s="1" t="n">
        <f aca="false">IF(I498&lt;=100, 0.0053*(I498)^2-1.0332*I498+100.76, 122.82*EXP(-0.0092*I498))</f>
        <v>86.805028</v>
      </c>
      <c r="BJ498" s="0" t="n">
        <f aca="false">IF(P498&lt;=1000, -6.942*LN(P498)+107.59, -36.304*LN(P498)+310.72)</f>
        <v>33.0055589887772</v>
      </c>
      <c r="BK498" s="0" t="n">
        <f aca="false">BF498^0.04*BG498^0.22*BH498^0.51*BI498^0.06*BJ498^0.17</f>
        <v>67.6584674351959</v>
      </c>
      <c r="BL498" s="0" t="str">
        <f aca="false">IF(BK498&gt;=90, "Very Good", IF(BK498&gt;=80, "Good", IF(BK498&gt;=70, "Slightly Good", IF(BK498&gt;=60, "Average", IF(BK498&gt;=50, "Slightly Poor", IF(BK498&gt;=40, "Poor", "Very Poor"))))))</f>
        <v>Average</v>
      </c>
      <c r="BM498" s="2" t="n">
        <f aca="false">IF(P498&lt;=1000, -6.942*LN(P498)+107.59, IF(AND(P498&gt;1000, P498&lt;=5213),-36.304*LN(P498)+310.72, IF(P498&gt;5213, 10)))</f>
        <v>33.0055589887772</v>
      </c>
      <c r="BN498" s="2" t="n">
        <f aca="false">BF498^0.04*BG498^0.22*BH498^0.51*BI498^0.06*BM498^0.17</f>
        <v>67.6584674351959</v>
      </c>
      <c r="BO498" s="3" t="str">
        <f aca="false">IF(BN498&gt;=90, "Very Good", IF(BN498&gt;=80, "Good", IF(BN498&gt;=70, "Slightly Good", IF(BN498&gt;=60, "Average", IF(BN498&gt;=50, "Slightly Poor", IF(BN498&gt;=40, "Poor", "Very Poor"))))))</f>
        <v>Average</v>
      </c>
      <c r="BP498" s="2" t="n">
        <f aca="false">IF(AJ498&lt;=1000, -6.942*LN(AJ498)+107.59, IF(AND(AJ498&gt;1000, AJ498&lt;=5213),-36.304*LN(AJ498)+310.72, IF(AJ498&gt;5213, 10)))</f>
        <v>82.3378768791794</v>
      </c>
      <c r="BQ498" s="2" t="n">
        <f aca="false">BF498^0.04*BG498^0.22*BH498^0.51*BI498^0.06*BP498^0.17</f>
        <v>79.0340601882648</v>
      </c>
      <c r="BR498" s="0" t="str">
        <f aca="false">IF(BQ498&gt;=90, "Very Good", IF(BQ498&gt;=80, "Good", IF(BQ498&gt;=70, "Slightly Good", IF(BQ498&gt;=60, "Average", IF(BQ498&gt;=50, "Slightly Poor", IF(BQ498&gt;=40, "Poor", "Very Poor"))))))</f>
        <v>Slightly Good</v>
      </c>
      <c r="BT498" s="2" t="n">
        <f aca="false">9.81*LN(AH498)+30.6</f>
        <v>63.4969199018712</v>
      </c>
      <c r="BU498" s="0" t="str">
        <f aca="false">IF(BT498&lt;30, "Clean water", IF(AND(BT498&gt;=30, BT498&lt;40), "Hypolimia", IF(AND(BT498&gt;=40,BT498&lt;50), "Mesotrophic", IF(AND(BT498&gt;=50, BT498&lt;70), "Eutrophic", IF(BT498&gt;70,"Hypertrophic")))))</f>
        <v>Eutrophic</v>
      </c>
      <c r="CM498" s="0" t="n">
        <f aca="false">IF(G498&gt;H498,1,0)</f>
        <v>0</v>
      </c>
      <c r="CO498" s="17" t="n">
        <f aca="false">14.652-0.41022*M498+0.007991*M498*M498-0.000077774*M498*M498*M498</f>
        <v>10.285011777894</v>
      </c>
      <c r="CP498" s="1" t="n">
        <f aca="false">F498/CO498*100</f>
        <v>97.2288628924413</v>
      </c>
    </row>
    <row r="499" customFormat="false" ht="12.5" hidden="false" customHeight="false" outlineLevel="0" collapsed="false">
      <c r="A499" s="0" t="n">
        <v>498</v>
      </c>
      <c r="B499" s="15" t="s">
        <v>103</v>
      </c>
      <c r="C499" s="16" t="s">
        <v>104</v>
      </c>
      <c r="D499" s="0" t="s">
        <v>157</v>
      </c>
      <c r="E499" s="0" t="n">
        <v>8.7</v>
      </c>
      <c r="F499" s="0" t="n">
        <v>13.4</v>
      </c>
      <c r="G499" s="0" t="n">
        <v>2.7</v>
      </c>
      <c r="H499" s="0" t="n">
        <v>3.9</v>
      </c>
      <c r="I499" s="0" t="n">
        <v>16.8</v>
      </c>
      <c r="J499" s="0" t="n">
        <v>6.536</v>
      </c>
      <c r="K499" s="0" t="n">
        <v>0.014</v>
      </c>
      <c r="L499" s="0" t="n">
        <v>2.2</v>
      </c>
      <c r="M499" s="0" t="n">
        <v>14.6</v>
      </c>
      <c r="N499" s="0" t="n">
        <v>0</v>
      </c>
      <c r="O499" s="0" t="n">
        <v>484</v>
      </c>
      <c r="P499" s="0" t="n">
        <v>1800</v>
      </c>
      <c r="AC499" s="0" t="n">
        <v>6.077</v>
      </c>
      <c r="AD499" s="0" t="n">
        <v>0.04</v>
      </c>
      <c r="AE499" s="0" t="n">
        <v>5.98</v>
      </c>
      <c r="AF499" s="0" t="n">
        <v>0.012</v>
      </c>
      <c r="AG499" s="0" t="n">
        <v>0.004</v>
      </c>
      <c r="AH499" s="0" t="n">
        <v>12.5</v>
      </c>
      <c r="AJ499" s="0" t="n">
        <v>20</v>
      </c>
      <c r="BF499" s="0" t="n">
        <f aca="false">IF(E499&lt;11,-3.6797*E499^2+48.115*E499-53.83,280.92*EXP(-0.2027*E499))</f>
        <v>86.2540070000001</v>
      </c>
      <c r="BG499" s="1" t="n">
        <f aca="false">32.208*LN(F499)+21.438</f>
        <v>105.025963601667</v>
      </c>
      <c r="BH499" s="1" t="n">
        <f aca="false">IF(G499&lt;=2, -10*G499+100, 88.958*EXP(-0.0755*G499))</f>
        <v>72.5527837174588</v>
      </c>
      <c r="BI499" s="1" t="n">
        <f aca="false">IF(I499&lt;=100, 0.0053*(I499)^2-1.0332*I499+100.76, 122.82*EXP(-0.0092*I499))</f>
        <v>84.898112</v>
      </c>
      <c r="BJ499" s="0" t="n">
        <f aca="false">IF(P499&lt;=1000, -6.942*LN(P499)+107.59, -36.304*LN(P499)+310.72)</f>
        <v>38.601845269226</v>
      </c>
      <c r="BK499" s="0" t="n">
        <f aca="false">BF499^0.04*BG499^0.22*BH499^0.51*BI499^0.06*BJ499^0.17</f>
        <v>71.8633194058811</v>
      </c>
      <c r="BL499" s="0" t="str">
        <f aca="false">IF(BK499&gt;=90, "Very Good", IF(BK499&gt;=80, "Good", IF(BK499&gt;=70, "Slightly Good", IF(BK499&gt;=60, "Average", IF(BK499&gt;=50, "Slightly Poor", IF(BK499&gt;=40, "Poor", "Very Poor"))))))</f>
        <v>Slightly Good</v>
      </c>
      <c r="BM499" s="2" t="n">
        <f aca="false">IF(P499&lt;=1000, -6.942*LN(P499)+107.59, IF(AND(P499&gt;1000, P499&lt;=5213),-36.304*LN(P499)+310.72, IF(P499&gt;5213, 10)))</f>
        <v>38.601845269226</v>
      </c>
      <c r="BN499" s="2" t="n">
        <f aca="false">BF499^0.04*BG499^0.22*BH499^0.51*BI499^0.06*BM499^0.17</f>
        <v>71.8633194058811</v>
      </c>
      <c r="BO499" s="3" t="str">
        <f aca="false">IF(BN499&gt;=90, "Very Good", IF(BN499&gt;=80, "Good", IF(BN499&gt;=70, "Slightly Good", IF(BN499&gt;=60, "Average", IF(BN499&gt;=50, "Slightly Poor", IF(BN499&gt;=40, "Poor", "Very Poor"))))))</f>
        <v>Slightly Good</v>
      </c>
      <c r="BP499" s="2" t="n">
        <f aca="false">IF(AJ499&lt;=1000, -6.942*LN(AJ499)+107.59, IF(AND(AJ499&gt;1000, AJ499&lt;=5213),-36.304*LN(AJ499)+310.72, IF(AJ499&gt;5213, 10)))</f>
        <v>86.7936265569882</v>
      </c>
      <c r="BQ499" s="2" t="n">
        <f aca="false">BF499^0.04*BG499^0.22*BH499^0.51*BI499^0.06*BP499^0.17</f>
        <v>82.4758565253487</v>
      </c>
      <c r="BR499" s="0" t="str">
        <f aca="false">IF(BQ499&gt;=90, "Very Good", IF(BQ499&gt;=80, "Good", IF(BQ499&gt;=70, "Slightly Good", IF(BQ499&gt;=60, "Average", IF(BQ499&gt;=50, "Slightly Poor", IF(BQ499&gt;=40, "Poor", "Very Poor"))))))</f>
        <v>Good</v>
      </c>
      <c r="BT499" s="2" t="n">
        <f aca="false">9.81*LN(AH499)+30.6</f>
        <v>55.377398000664</v>
      </c>
      <c r="BU499" s="0" t="str">
        <f aca="false">IF(BT499&lt;30, "Clean water", IF(AND(BT499&gt;=30, BT499&lt;40), "Hypolimia", IF(AND(BT499&gt;=40,BT499&lt;50), "Mesotrophic", IF(AND(BT499&gt;=50, BT499&lt;70), "Eutrophic", IF(BT499&gt;70,"Hypertrophic")))))</f>
        <v>Eutrophic</v>
      </c>
      <c r="CM499" s="0" t="n">
        <f aca="false">IF(G499&gt;H499,1,0)</f>
        <v>0</v>
      </c>
      <c r="CO499" s="17" t="n">
        <f aca="false">14.652-0.41022*M499+0.007991*M499*M499-0.000077774*M499*M499*M499</f>
        <v>10.124106294736</v>
      </c>
      <c r="CP499" s="1" t="n">
        <f aca="false">F499/CO499*100</f>
        <v>132.357361824295</v>
      </c>
    </row>
    <row r="500" customFormat="false" ht="12.5" hidden="false" customHeight="false" outlineLevel="0" collapsed="false">
      <c r="A500" s="0" t="n">
        <v>499</v>
      </c>
      <c r="B500" s="15" t="s">
        <v>105</v>
      </c>
      <c r="C500" s="16" t="s">
        <v>106</v>
      </c>
      <c r="D500" s="0" t="s">
        <v>157</v>
      </c>
      <c r="E500" s="0" t="n">
        <v>8.2</v>
      </c>
      <c r="F500" s="0" t="n">
        <v>12.2</v>
      </c>
      <c r="G500" s="0" t="n">
        <v>1.2</v>
      </c>
      <c r="H500" s="0" t="n">
        <v>3.7</v>
      </c>
      <c r="I500" s="0" t="n">
        <v>3.6</v>
      </c>
      <c r="J500" s="0" t="n">
        <v>2.159</v>
      </c>
      <c r="K500" s="0" t="n">
        <v>0.021</v>
      </c>
      <c r="L500" s="0" t="n">
        <v>1.6</v>
      </c>
      <c r="M500" s="0" t="n">
        <v>13.2</v>
      </c>
      <c r="N500" s="0" t="n">
        <v>0</v>
      </c>
      <c r="O500" s="0" t="n">
        <v>209</v>
      </c>
      <c r="P500" s="0" t="n">
        <v>820</v>
      </c>
      <c r="AC500" s="0" t="n">
        <v>2.018</v>
      </c>
      <c r="AD500" s="0" t="n">
        <v>0.086</v>
      </c>
      <c r="AE500" s="0" t="n">
        <v>1.736</v>
      </c>
      <c r="AF500" s="0" t="n">
        <v>0.008</v>
      </c>
      <c r="AG500" s="0" t="n">
        <v>0.001</v>
      </c>
      <c r="AH500" s="0" t="n">
        <v>12.2</v>
      </c>
      <c r="AJ500" s="0" t="n">
        <v>19</v>
      </c>
      <c r="BF500" s="0" t="n">
        <f aca="false">IF(E500&lt;11,-3.6797*E500^2+48.115*E500-53.83,280.92*EXP(-0.2027*E500))</f>
        <v>93.289972</v>
      </c>
      <c r="BG500" s="1" t="n">
        <f aca="false">32.208*LN(F500)+21.438</f>
        <v>102.004249133617</v>
      </c>
      <c r="BH500" s="1" t="n">
        <f aca="false">IF(G500&lt;=2, -10*G500+100, 88.958*EXP(-0.0755*G500))</f>
        <v>88</v>
      </c>
      <c r="BI500" s="1" t="n">
        <f aca="false">IF(I500&lt;=100, 0.0053*(I500)^2-1.0332*I500+100.76, 122.82*EXP(-0.0092*I500))</f>
        <v>97.109168</v>
      </c>
      <c r="BJ500" s="0" t="n">
        <f aca="false">IF(P500&lt;=1000, -6.942*LN(P500)+107.59, -36.304*LN(P500)+310.72)</f>
        <v>61.0140092699269</v>
      </c>
      <c r="BK500" s="0" t="n">
        <f aca="false">BF500^0.04*BG500^0.22*BH500^0.51*BI500^0.06*BJ500^0.17</f>
        <v>86.1259884111031</v>
      </c>
      <c r="BL500" s="0" t="str">
        <f aca="false">IF(BK500&gt;=90, "Very Good", IF(BK500&gt;=80, "Good", IF(BK500&gt;=70, "Slightly Good", IF(BK500&gt;=60, "Average", IF(BK500&gt;=50, "Slightly Poor", IF(BK500&gt;=40, "Poor", "Very Poor"))))))</f>
        <v>Good</v>
      </c>
      <c r="BM500" s="2" t="n">
        <f aca="false">IF(P500&lt;=1000, -6.942*LN(P500)+107.59, IF(AND(P500&gt;1000, P500&lt;=5213),-36.304*LN(P500)+310.72, IF(P500&gt;5213, 10)))</f>
        <v>61.0140092699269</v>
      </c>
      <c r="BN500" s="2" t="n">
        <f aca="false">BF500^0.04*BG500^0.22*BH500^0.51*BI500^0.06*BM500^0.17</f>
        <v>86.1259884111031</v>
      </c>
      <c r="BO500" s="3" t="str">
        <f aca="false">IF(BN500&gt;=90, "Very Good", IF(BN500&gt;=80, "Good", IF(BN500&gt;=70, "Slightly Good", IF(BN500&gt;=60, "Average", IF(BN500&gt;=50, "Slightly Poor", IF(BN500&gt;=40, "Poor", "Very Poor"))))))</f>
        <v>Good</v>
      </c>
      <c r="BP500" s="2" t="n">
        <f aca="false">IF(AJ500&lt;=1000, -6.942*LN(AJ500)+107.59, IF(AND(AJ500&gt;1000, AJ500&lt;=5213),-36.304*LN(AJ500)+310.72, IF(AJ500&gt;5213, 10)))</f>
        <v>87.1497046066266</v>
      </c>
      <c r="BQ500" s="2" t="n">
        <f aca="false">BF500^0.04*BG500^0.22*BH500^0.51*BI500^0.06*BP500^0.17</f>
        <v>91.5074386873082</v>
      </c>
      <c r="BR500" s="0" t="str">
        <f aca="false">IF(BQ500&gt;=90, "Very Good", IF(BQ500&gt;=80, "Good", IF(BQ500&gt;=70, "Slightly Good", IF(BQ500&gt;=60, "Average", IF(BQ500&gt;=50, "Slightly Poor", IF(BQ500&gt;=40, "Poor", "Very Poor"))))))</f>
        <v>Very Good</v>
      </c>
      <c r="BT500" s="2" t="n">
        <f aca="false">9.81*LN(AH500)+30.6</f>
        <v>55.1390866865617</v>
      </c>
      <c r="BU500" s="0" t="str">
        <f aca="false">IF(BT500&lt;30, "Clean water", IF(AND(BT500&gt;=30, BT500&lt;40), "Hypolimia", IF(AND(BT500&gt;=40,BT500&lt;50), "Mesotrophic", IF(AND(BT500&gt;=50, BT500&lt;70), "Eutrophic", IF(BT500&gt;70,"Hypertrophic")))))</f>
        <v>Eutrophic</v>
      </c>
      <c r="CM500" s="0" t="n">
        <f aca="false">IF(G500&gt;H500,1,0)</f>
        <v>0</v>
      </c>
      <c r="CO500" s="17" t="n">
        <f aca="false">14.652-0.41022*M500+0.007991*M500*M500-0.000077774*M500*M500*M500</f>
        <v>10.450570128768</v>
      </c>
      <c r="CP500" s="1" t="n">
        <f aca="false">F500/CO500*100</f>
        <v>116.740042406071</v>
      </c>
    </row>
    <row r="501" customFormat="false" ht="12.5" hidden="false" customHeight="false" outlineLevel="0" collapsed="false">
      <c r="A501" s="0" t="n">
        <v>500</v>
      </c>
      <c r="B501" s="15" t="s">
        <v>107</v>
      </c>
      <c r="C501" s="16" t="s">
        <v>108</v>
      </c>
      <c r="D501" s="0" t="s">
        <v>157</v>
      </c>
      <c r="E501" s="0" t="n">
        <v>8.5</v>
      </c>
      <c r="F501" s="23" t="n">
        <v>19.2</v>
      </c>
      <c r="G501" s="0" t="n">
        <v>0.7</v>
      </c>
      <c r="H501" s="0" t="n">
        <v>1.3</v>
      </c>
      <c r="I501" s="0" t="n">
        <v>2.4</v>
      </c>
      <c r="J501" s="0" t="n">
        <v>5.732</v>
      </c>
      <c r="K501" s="0" t="n">
        <v>0.027</v>
      </c>
      <c r="L501" s="0" t="n">
        <v>1.2</v>
      </c>
      <c r="M501" s="0" t="n">
        <v>15.2</v>
      </c>
      <c r="N501" s="0" t="n">
        <v>0</v>
      </c>
      <c r="O501" s="0" t="n">
        <v>592</v>
      </c>
      <c r="P501" s="0" t="n">
        <v>7000</v>
      </c>
      <c r="AC501" s="0" t="n">
        <v>5.667</v>
      </c>
      <c r="AD501" s="0" t="n">
        <v>0.016</v>
      </c>
      <c r="AE501" s="0" t="n">
        <v>5.512</v>
      </c>
      <c r="AF501" s="0" t="n">
        <v>0.018</v>
      </c>
      <c r="AG501" s="0" t="n">
        <v>0.014</v>
      </c>
      <c r="AH501" s="0" t="n">
        <v>3.7</v>
      </c>
      <c r="AJ501" s="0" t="n">
        <v>300</v>
      </c>
      <c r="BF501" s="0" t="n">
        <f aca="false">IF(E501&lt;11,-3.6797*E501^2+48.115*E501-53.83,280.92*EXP(-0.2027*E501))</f>
        <v>89.289175</v>
      </c>
      <c r="BG501" s="1" t="n">
        <f aca="false">32.208*LN(F501)+21.438</f>
        <v>116.609750267119</v>
      </c>
      <c r="BH501" s="1" t="n">
        <f aca="false">IF(G501&lt;=2, -10*G501+100, 88.958*EXP(-0.0755*G501))</f>
        <v>93</v>
      </c>
      <c r="BI501" s="1" t="n">
        <f aca="false">IF(I501&lt;=100, 0.0053*(I501)^2-1.0332*I501+100.76, 122.82*EXP(-0.0092*I501))</f>
        <v>98.310848</v>
      </c>
      <c r="BJ501" s="0" t="n">
        <f aca="false">IF(P501&lt;=1000, -6.942*LN(P501)+107.59, -36.304*LN(P501)+310.72)</f>
        <v>-10.7034696994716</v>
      </c>
      <c r="BK501" s="0" t="e">
        <f aca="false">BF501^0.04*BG501^0.22*BH501^0.51*BI501^0.06*BJ501^0.17</f>
        <v>#NUM!</v>
      </c>
      <c r="BL501" s="0" t="e">
        <f aca="false">IF(BK501&gt;=90, "Very Good", IF(BK501&gt;=80, "Good", IF(BK501&gt;=70, "Slightly Good", IF(BK501&gt;=60, "Average", IF(BK501&gt;=50, "Slightly Poor", IF(BK501&gt;=40, "Poor", "Very Poor"))))))</f>
        <v>#NUM!</v>
      </c>
      <c r="BM501" s="2" t="n">
        <f aca="false">IF(P501&lt;=1000, -6.942*LN(P501)+107.59, IF(AND(P501&gt;1000, P501&lt;=5213),-36.304*LN(P501)+310.72, IF(P501&gt;5213, 10)))</f>
        <v>10</v>
      </c>
      <c r="BN501" s="2" t="n">
        <f aca="false">BF501^0.04*BG501^0.22*BH501^0.51*BI501^0.06*BM501^0.17</f>
        <v>67.0187021203438</v>
      </c>
      <c r="BO501" s="3" t="str">
        <f aca="false">IF(BN501&gt;=90, "Very Good", IF(BN501&gt;=80, "Good", IF(BN501&gt;=70, "Slightly Good", IF(BN501&gt;=60, "Average", IF(BN501&gt;=50, "Slightly Poor", IF(BN501&gt;=40, "Poor", "Very Poor"))))))</f>
        <v>Average</v>
      </c>
      <c r="BP501" s="2" t="n">
        <f aca="false">IF(AJ501&lt;=1000, -6.942*LN(AJ501)+107.59, IF(AND(AJ501&gt;1000, AJ501&lt;=5213),-36.304*LN(AJ501)+310.72, IF(AJ501&gt;5213, 10)))</f>
        <v>67.9943420609366</v>
      </c>
      <c r="BQ501" s="2" t="n">
        <f aca="false">BF501^0.04*BG501^0.22*BH501^0.51*BI501^0.06*BP501^0.17</f>
        <v>92.8359925358198</v>
      </c>
      <c r="BR501" s="0" t="str">
        <f aca="false">IF(BQ501&gt;=90, "Very Good", IF(BQ501&gt;=80, "Good", IF(BQ501&gt;=70, "Slightly Good", IF(BQ501&gt;=60, "Average", IF(BQ501&gt;=50, "Slightly Poor", IF(BQ501&gt;=40, "Poor", "Very Poor"))))))</f>
        <v>Very Good</v>
      </c>
      <c r="BT501" s="2" t="n">
        <f aca="false">9.81*LN(AH501)+30.6</f>
        <v>43.4347449607683</v>
      </c>
      <c r="BU501" s="0" t="str">
        <f aca="false">IF(BT501&lt;30, "Clean water", IF(AND(BT501&gt;=30, BT501&lt;40), "Hypolimia", IF(AND(BT501&gt;=40,BT501&lt;50), "Mesotrophic", IF(AND(BT501&gt;=50, BT501&lt;70), "Eutrophic", IF(BT501&gt;70,"Hypertrophic")))))</f>
        <v>Mesotrophic</v>
      </c>
      <c r="CM501" s="0" t="n">
        <f aca="false">IF(G501&gt;H501,1,0)</f>
        <v>0</v>
      </c>
      <c r="CO501" s="17" t="n">
        <f aca="false">14.652-0.41022*M501+0.007991*M501*M501-0.000077774*M501*M501*M501</f>
        <v>9.989769284608</v>
      </c>
      <c r="CP501" s="1" t="n">
        <f aca="false">F501/CO501*100</f>
        <v>192.196630903007</v>
      </c>
    </row>
    <row r="502" customFormat="false" ht="12.5" hidden="false" customHeight="false" outlineLevel="0" collapsed="false">
      <c r="A502" s="0" t="n">
        <v>501</v>
      </c>
      <c r="B502" s="15" t="s">
        <v>109</v>
      </c>
      <c r="C502" s="16" t="s">
        <v>110</v>
      </c>
      <c r="D502" s="0" t="s">
        <v>157</v>
      </c>
      <c r="E502" s="0" t="n">
        <v>7.4</v>
      </c>
      <c r="F502" s="0" t="n">
        <v>9.6</v>
      </c>
      <c r="G502" s="0" t="n">
        <v>5.3</v>
      </c>
      <c r="H502" s="0" t="n">
        <v>8.3</v>
      </c>
      <c r="I502" s="0" t="n">
        <v>15.5</v>
      </c>
      <c r="J502" s="0" t="n">
        <v>9.034</v>
      </c>
      <c r="K502" s="0" t="n">
        <v>0.209</v>
      </c>
      <c r="L502" s="0" t="n">
        <v>4.8</v>
      </c>
      <c r="M502" s="0" t="n">
        <v>17.5</v>
      </c>
      <c r="O502" s="0" t="n">
        <v>468</v>
      </c>
      <c r="AC502" s="0" t="n">
        <v>8.635</v>
      </c>
      <c r="AD502" s="0" t="n">
        <v>0.411</v>
      </c>
      <c r="AE502" s="0" t="n">
        <v>6.624</v>
      </c>
      <c r="AF502" s="0" t="n">
        <v>0.105</v>
      </c>
      <c r="AG502" s="0" t="n">
        <v>0.078</v>
      </c>
      <c r="BD502" s="0" t="n">
        <v>2.382</v>
      </c>
      <c r="BF502" s="0" t="n">
        <f aca="false">IF(E502&lt;11,-3.6797*E502^2+48.115*E502-53.83,280.92*EXP(-0.2027*E502))</f>
        <v>100.720628</v>
      </c>
      <c r="BG502" s="1" t="n">
        <f aca="false">32.208*LN(F502)+21.438</f>
        <v>94.2848658756438</v>
      </c>
      <c r="BH502" s="1" t="n">
        <f aca="false">IF(G502&lt;=2, -10*G502+100, 88.958*EXP(-0.0755*G502))</f>
        <v>59.6213867764478</v>
      </c>
      <c r="BI502" s="1" t="n">
        <f aca="false">IF(I502&lt;=100, 0.0053*(I502)^2-1.0332*I502+100.76, 122.82*EXP(-0.0092*I502))</f>
        <v>86.018725</v>
      </c>
      <c r="BJ502" s="0" t="e">
        <f aca="false">IF(P502&lt;=1000, -6.942*LN(P502)+107.59, -36.304*LN(P502)+310.72)</f>
        <v>#VALUE!</v>
      </c>
      <c r="BK502" s="0" t="e">
        <f aca="false">BF502^0.04*BG502^0.22*BH502^0.51*BI502^0.06*BJ502^0.17</f>
        <v>#VALUE!</v>
      </c>
      <c r="BL502" s="0" t="e">
        <f aca="false">IF(BK502&gt;=90, "Very Good", IF(BK502&gt;=80, "Good", IF(BK502&gt;=70, "Slightly Good", IF(BK502&gt;=60, "Average", IF(BK502&gt;=50, "Slightly Poor", IF(BK502&gt;=40, "Poor", "Very Poor"))))))</f>
        <v>#VALUE!</v>
      </c>
      <c r="BM502" s="2" t="e">
        <f aca="false">IF(P502&lt;=1000, -6.942*LN(P502)+107.59, IF(AND(P502&gt;1000, P502&lt;=5213),-36.304*LN(P502)+310.72, IF(P502&gt;5213, 10)))</f>
        <v>#VALUE!</v>
      </c>
      <c r="BN502" s="2" t="e">
        <f aca="false">BF502^0.04*BG502^0.22*BH502^0.51*BI502^0.06*BM502^0.17</f>
        <v>#VALUE!</v>
      </c>
      <c r="BO502" s="3" t="e">
        <f aca="false">IF(BN502&gt;=90, "Very Good", IF(BN502&gt;=80, "Good", IF(BN502&gt;=70, "Slightly Good", IF(BN502&gt;=60, "Average", IF(BN502&gt;=50, "Slightly Poor", IF(BN502&gt;=40, "Poor", "Very Poor"))))))</f>
        <v>#VALUE!</v>
      </c>
      <c r="BP502" s="2" t="e">
        <f aca="false">IF(AJ502&lt;=1000, -6.942*LN(AJ502)+107.59, IF(AND(AJ502&gt;1000, AJ502&lt;=5213),-36.304*LN(AJ502)+310.72, IF(AJ502&gt;5213, 10)))</f>
        <v>#VALUE!</v>
      </c>
      <c r="BQ502" s="2" t="e">
        <f aca="false">BF502^0.04*BG502^0.22*BH502^0.51*BI502^0.06*BP502^0.17</f>
        <v>#VALUE!</v>
      </c>
      <c r="BR502" s="0" t="e">
        <f aca="false">IF(BQ502&gt;=90, "Very Good", IF(BQ502&gt;=80, "Good", IF(BQ502&gt;=70, "Slightly Good", IF(BQ502&gt;=60, "Average", IF(BQ502&gt;=50, "Slightly Poor", IF(BQ502&gt;=40, "Poor", "Very Poor"))))))</f>
        <v>#VALUE!</v>
      </c>
      <c r="BT502" s="2" t="e">
        <f aca="false">9.81*LN(AH502)+30.6</f>
        <v>#VALUE!</v>
      </c>
      <c r="BU502" s="0" t="e">
        <f aca="false">IF(BT502&lt;30, "Clean water", IF(AND(BT502&gt;=30, BT502&lt;40), "Hypolimia", IF(AND(BT502&gt;=40,BT502&lt;50), "Mesotrophic", IF(AND(BT502&gt;=50, BT502&lt;70), "Eutrophic", IF(BT502&gt;70,"Hypertrophic")))))</f>
        <v>#VALUE!</v>
      </c>
      <c r="CM502" s="0" t="n">
        <f aca="false">IF(G502&gt;H502,1,0)</f>
        <v>0</v>
      </c>
      <c r="CO502" s="17" t="n">
        <f aca="false">14.652-0.41022*M502+0.007991*M502*M502-0.000077774*M502*M502*M502</f>
        <v>9.50357371875</v>
      </c>
      <c r="CP502" s="1" t="n">
        <f aca="false">F502/CO502*100</f>
        <v>101.014631801716</v>
      </c>
    </row>
    <row r="503" customFormat="false" ht="12.5" hidden="false" customHeight="false" outlineLevel="0" collapsed="false">
      <c r="A503" s="0" t="n">
        <v>502</v>
      </c>
      <c r="B503" s="15" t="s">
        <v>111</v>
      </c>
      <c r="C503" s="16" t="s">
        <v>112</v>
      </c>
      <c r="D503" s="0" t="s">
        <v>157</v>
      </c>
      <c r="E503" s="0" t="n">
        <v>7.5</v>
      </c>
      <c r="F503" s="0" t="n">
        <v>12.1</v>
      </c>
      <c r="G503" s="0" t="n">
        <v>2.3</v>
      </c>
      <c r="H503" s="0" t="n">
        <v>4.4</v>
      </c>
      <c r="I503" s="0" t="n">
        <v>10.6</v>
      </c>
      <c r="J503" s="0" t="n">
        <v>7.961</v>
      </c>
      <c r="K503" s="0" t="n">
        <v>0.084</v>
      </c>
      <c r="L503" s="0" t="n">
        <v>4</v>
      </c>
      <c r="M503" s="0" t="n">
        <v>16.9</v>
      </c>
      <c r="N503" s="0" t="n">
        <v>0</v>
      </c>
      <c r="O503" s="0" t="n">
        <v>544</v>
      </c>
      <c r="P503" s="0" t="n">
        <v>17000</v>
      </c>
      <c r="AC503" s="0" t="n">
        <v>7.789</v>
      </c>
      <c r="AD503" s="0" t="n">
        <v>0.128</v>
      </c>
      <c r="AE503" s="0" t="n">
        <v>7.136</v>
      </c>
      <c r="AF503" s="0" t="n">
        <v>0.061</v>
      </c>
      <c r="AG503" s="0" t="n">
        <v>0.054</v>
      </c>
      <c r="AH503" s="0" t="n">
        <v>5.5</v>
      </c>
      <c r="AJ503" s="0" t="n">
        <v>180</v>
      </c>
      <c r="BF503" s="0" t="n">
        <f aca="false">IF(E503&lt;11,-3.6797*E503^2+48.115*E503-53.83,280.92*EXP(-0.2027*E503))</f>
        <v>100.049375</v>
      </c>
      <c r="BG503" s="1" t="n">
        <f aca="false">32.208*LN(F503)+21.438</f>
        <v>101.739161217428</v>
      </c>
      <c r="BH503" s="1" t="n">
        <f aca="false">IF(G503&lt;=2, -10*G503+100, 88.958*EXP(-0.0755*G503))</f>
        <v>74.7772988969374</v>
      </c>
      <c r="BI503" s="1" t="n">
        <f aca="false">IF(I503&lt;=100, 0.0053*(I503)^2-1.0332*I503+100.76, 122.82*EXP(-0.0092*I503))</f>
        <v>90.403588</v>
      </c>
      <c r="BJ503" s="0" t="n">
        <f aca="false">IF(P503&lt;=1000, -6.942*LN(P503)+107.59, -36.304*LN(P503)+310.72)</f>
        <v>-42.9161248907844</v>
      </c>
      <c r="BK503" s="0" t="e">
        <f aca="false">BF503^0.04*BG503^0.22*BH503^0.51*BI503^0.06*BJ503^0.17</f>
        <v>#NUM!</v>
      </c>
      <c r="BL503" s="0" t="e">
        <f aca="false">IF(BK503&gt;=90, "Very Good", IF(BK503&gt;=80, "Good", IF(BK503&gt;=70, "Slightly Good", IF(BK503&gt;=60, "Average", IF(BK503&gt;=50, "Slightly Poor", IF(BK503&gt;=40, "Poor", "Very Poor"))))))</f>
        <v>#NUM!</v>
      </c>
      <c r="BM503" s="2" t="n">
        <f aca="false">IF(P503&lt;=1000, -6.942*LN(P503)+107.59, IF(AND(P503&gt;1000, P503&lt;=5213),-36.304*LN(P503)+310.72, IF(P503&gt;5213, 10)))</f>
        <v>10</v>
      </c>
      <c r="BN503" s="2" t="n">
        <f aca="false">BF503^0.04*BG503^0.22*BH503^0.51*BI503^0.06*BM503^0.17</f>
        <v>58.1633876312696</v>
      </c>
      <c r="BO503" s="3" t="str">
        <f aca="false">IF(BN503&gt;=90, "Very Good", IF(BN503&gt;=80, "Good", IF(BN503&gt;=70, "Slightly Good", IF(BN503&gt;=60, "Average", IF(BN503&gt;=50, "Slightly Poor", IF(BN503&gt;=40, "Poor", "Very Poor"))))))</f>
        <v>Slightly Poor</v>
      </c>
      <c r="BP503" s="2" t="n">
        <f aca="false">IF(AJ503&lt;=1000, -6.942*LN(AJ503)+107.59, IF(AND(AJ503&gt;1000, AJ503&lt;=5213),-36.304*LN(AJ503)+310.72, IF(AJ503&gt;5213, 10)))</f>
        <v>71.5404935411202</v>
      </c>
      <c r="BQ503" s="2" t="n">
        <f aca="false">BF503^0.04*BG503^0.22*BH503^0.51*BI503^0.06*BP503^0.17</f>
        <v>81.268739126485</v>
      </c>
      <c r="BR503" s="0" t="str">
        <f aca="false">IF(BQ503&gt;=90, "Very Good", IF(BQ503&gt;=80, "Good", IF(BQ503&gt;=70, "Slightly Good", IF(BQ503&gt;=60, "Average", IF(BQ503&gt;=50, "Slightly Poor", IF(BQ503&gt;=40, "Poor", "Very Poor"))))))</f>
        <v>Good</v>
      </c>
      <c r="BT503" s="2" t="n">
        <f aca="false">9.81*LN(AH503)+30.6</f>
        <v>47.323578784859</v>
      </c>
      <c r="BU503" s="0" t="str">
        <f aca="false">IF(BT503&lt;30, "Clean water", IF(AND(BT503&gt;=30, BT503&lt;40), "Hypolimia", IF(AND(BT503&gt;=40,BT503&lt;50), "Mesotrophic", IF(AND(BT503&gt;=50, BT503&lt;70), "Eutrophic", IF(BT503&gt;70,"Hypertrophic")))))</f>
        <v>Mesotrophic</v>
      </c>
      <c r="CM503" s="0" t="n">
        <f aca="false">IF(G503&gt;H503,1,0)</f>
        <v>0</v>
      </c>
      <c r="CO503" s="17" t="n">
        <f aca="false">14.652-0.41022*M503+0.007991*M503*M503-0.000077774*M503*M503*M503</f>
        <v>9.626191266834</v>
      </c>
      <c r="CP503" s="1" t="n">
        <f aca="false">F503/CO503*100</f>
        <v>125.698728236257</v>
      </c>
    </row>
    <row r="504" customFormat="false" ht="12.5" hidden="false" customHeight="false" outlineLevel="0" collapsed="false">
      <c r="A504" s="0" t="n">
        <v>503</v>
      </c>
      <c r="B504" s="15" t="s">
        <v>113</v>
      </c>
      <c r="C504" s="16" t="s">
        <v>114</v>
      </c>
      <c r="D504" s="0" t="s">
        <v>157</v>
      </c>
      <c r="E504" s="0" t="n">
        <v>7.7</v>
      </c>
      <c r="F504" s="0" t="n">
        <v>10.3</v>
      </c>
      <c r="G504" s="0" t="n">
        <v>1.7</v>
      </c>
      <c r="H504" s="0" t="n">
        <v>4.6</v>
      </c>
      <c r="I504" s="0" t="n">
        <v>4</v>
      </c>
      <c r="J504" s="0" t="n">
        <v>6.896</v>
      </c>
      <c r="K504" s="0" t="n">
        <v>0.044</v>
      </c>
      <c r="L504" s="0" t="n">
        <v>3.4</v>
      </c>
      <c r="M504" s="0" t="n">
        <v>14.6</v>
      </c>
      <c r="N504" s="0" t="n">
        <v>0</v>
      </c>
      <c r="O504" s="0" t="n">
        <v>533</v>
      </c>
      <c r="P504" s="0" t="n">
        <v>6000</v>
      </c>
      <c r="AC504" s="0" t="n">
        <v>6.716</v>
      </c>
      <c r="AD504" s="0" t="n">
        <v>0.196</v>
      </c>
      <c r="AE504" s="0" t="n">
        <v>5.961</v>
      </c>
      <c r="AF504" s="0" t="n">
        <v>0.03</v>
      </c>
      <c r="AG504" s="0" t="n">
        <v>0.024</v>
      </c>
      <c r="AH504" s="0" t="n">
        <v>4.3</v>
      </c>
      <c r="AJ504" s="0" t="n">
        <v>50</v>
      </c>
      <c r="BF504" s="0" t="n">
        <f aca="false">IF(E504&lt;11,-3.6797*E504^2+48.115*E504-53.83,280.92*EXP(-0.2027*E504))</f>
        <v>98.486087</v>
      </c>
      <c r="BG504" s="1" t="n">
        <f aca="false">32.208*LN(F504)+21.438</f>
        <v>96.5516905777479</v>
      </c>
      <c r="BH504" s="1" t="n">
        <f aca="false">IF(G504&lt;=2, -10*G504+100, 88.958*EXP(-0.0755*G504))</f>
        <v>83</v>
      </c>
      <c r="BI504" s="1" t="n">
        <f aca="false">IF(I504&lt;=100, 0.0053*(I504)^2-1.0332*I504+100.76, 122.82*EXP(-0.0092*I504))</f>
        <v>96.712</v>
      </c>
      <c r="BJ504" s="0" t="n">
        <f aca="false">IF(P504&lt;=1000, -6.942*LN(P504)+107.59, -36.304*LN(P504)+310.72)</f>
        <v>-5.10718341902276</v>
      </c>
      <c r="BK504" s="0" t="e">
        <f aca="false">BF504^0.04*BG504^0.22*BH504^0.51*BI504^0.06*BJ504^0.17</f>
        <v>#NUM!</v>
      </c>
      <c r="BL504" s="0" t="e">
        <f aca="false">IF(BK504&gt;=90, "Very Good", IF(BK504&gt;=80, "Good", IF(BK504&gt;=70, "Slightly Good", IF(BK504&gt;=60, "Average", IF(BK504&gt;=50, "Slightly Poor", IF(BK504&gt;=40, "Poor", "Very Poor"))))))</f>
        <v>#NUM!</v>
      </c>
      <c r="BM504" s="2" t="n">
        <f aca="false">IF(P504&lt;=1000, -6.942*LN(P504)+107.59, IF(AND(P504&gt;1000, P504&lt;=5213),-36.304*LN(P504)+310.72, IF(P504&gt;5213, 10)))</f>
        <v>10</v>
      </c>
      <c r="BN504" s="2" t="n">
        <f aca="false">BF504^0.04*BG504^0.22*BH504^0.51*BI504^0.06*BM504^0.17</f>
        <v>60.8472308655601</v>
      </c>
      <c r="BO504" s="3" t="str">
        <f aca="false">IF(BN504&gt;=90, "Very Good", IF(BN504&gt;=80, "Good", IF(BN504&gt;=70, "Slightly Good", IF(BN504&gt;=60, "Average", IF(BN504&gt;=50, "Slightly Poor", IF(BN504&gt;=40, "Poor", "Very Poor"))))))</f>
        <v>Average</v>
      </c>
      <c r="BP504" s="2" t="n">
        <f aca="false">IF(AJ504&lt;=1000, -6.942*LN(AJ504)+107.59, IF(AND(AJ504&gt;1000, AJ504&lt;=5213),-36.304*LN(AJ504)+310.72, IF(AJ504&gt;5213, 10)))</f>
        <v>80.4327362963178</v>
      </c>
      <c r="BQ504" s="2" t="n">
        <f aca="false">BF504^0.04*BG504^0.22*BH504^0.51*BI504^0.06*BP504^0.17</f>
        <v>86.7290125622629</v>
      </c>
      <c r="BR504" s="0" t="str">
        <f aca="false">IF(BQ504&gt;=90, "Very Good", IF(BQ504&gt;=80, "Good", IF(BQ504&gt;=70, "Slightly Good", IF(BQ504&gt;=60, "Average", IF(BQ504&gt;=50, "Slightly Poor", IF(BQ504&gt;=40, "Poor", "Very Poor"))))))</f>
        <v>Good</v>
      </c>
      <c r="BT504" s="2" t="n">
        <f aca="false">9.81*LN(AH504)+30.6</f>
        <v>44.9090133726823</v>
      </c>
      <c r="BU504" s="0" t="str">
        <f aca="false">IF(BT504&lt;30, "Clean water", IF(AND(BT504&gt;=30, BT504&lt;40), "Hypolimia", IF(AND(BT504&gt;=40,BT504&lt;50), "Mesotrophic", IF(AND(BT504&gt;=50, BT504&lt;70), "Eutrophic", IF(BT504&gt;70,"Hypertrophic")))))</f>
        <v>Mesotrophic</v>
      </c>
      <c r="CM504" s="0" t="n">
        <f aca="false">IF(G504&gt;H504,1,0)</f>
        <v>0</v>
      </c>
      <c r="CO504" s="17" t="n">
        <f aca="false">14.652-0.41022*M504+0.007991*M504*M504-0.000077774*M504*M504*M504</f>
        <v>10.124106294736</v>
      </c>
      <c r="CP504" s="1" t="n">
        <f aca="false">F504/CO504*100</f>
        <v>101.7373751336</v>
      </c>
    </row>
    <row r="505" s="18" customFormat="true" ht="12.5" hidden="false" customHeight="false" outlineLevel="0" collapsed="false">
      <c r="A505" s="18" t="n">
        <v>504</v>
      </c>
      <c r="B505" s="19" t="s">
        <v>139</v>
      </c>
      <c r="C505" s="18" t="s">
        <v>116</v>
      </c>
      <c r="D505" s="18" t="s">
        <v>157</v>
      </c>
      <c r="E505" s="18" t="n">
        <v>7.1</v>
      </c>
      <c r="F505" s="18" t="n">
        <v>9.7</v>
      </c>
      <c r="G505" s="18" t="n">
        <v>7.4</v>
      </c>
      <c r="H505" s="18" t="n">
        <v>6.8</v>
      </c>
      <c r="I505" s="18" t="n">
        <v>6.4</v>
      </c>
      <c r="J505" s="18" t="n">
        <v>15.27</v>
      </c>
      <c r="K505" s="18" t="n">
        <v>0.155</v>
      </c>
      <c r="L505" s="18" t="n">
        <v>5.2</v>
      </c>
      <c r="M505" s="18" t="n">
        <v>18.3</v>
      </c>
      <c r="N505" s="18" t="n">
        <v>0</v>
      </c>
      <c r="O505" s="18" t="n">
        <v>621</v>
      </c>
      <c r="P505" s="18" t="n">
        <v>90000</v>
      </c>
      <c r="AC505" s="18" t="n">
        <v>14.353</v>
      </c>
      <c r="AD505" s="18" t="n">
        <v>4.891</v>
      </c>
      <c r="AE505" s="18" t="n">
        <v>8.974</v>
      </c>
      <c r="AF505" s="18" t="n">
        <v>0.141</v>
      </c>
      <c r="AG505" s="18" t="n">
        <v>0.111</v>
      </c>
      <c r="AH505" s="18" t="n">
        <v>3.8</v>
      </c>
      <c r="AJ505" s="18" t="n">
        <v>10000</v>
      </c>
      <c r="BF505" s="18" t="n">
        <f aca="false">IF(E505&lt;11,-3.6797*E505^2+48.115*E505-53.83,280.92*EXP(-0.2027*E505))</f>
        <v>102.292823</v>
      </c>
      <c r="BG505" s="20" t="n">
        <f aca="false">32.208*LN(F505)+21.438</f>
        <v>94.6186305204847</v>
      </c>
      <c r="BH505" s="20" t="n">
        <f aca="false">IF(G505&lt;=2, -10*G505+100, 88.958*EXP(-0.0755*G505))</f>
        <v>50.879716558653</v>
      </c>
      <c r="BI505" s="20" t="n">
        <f aca="false">IF(I505&lt;=100, 0.0053*(I505)^2-1.0332*I505+100.76, 122.82*EXP(-0.0092*I505))</f>
        <v>94.364608</v>
      </c>
      <c r="BJ505" s="18" t="n">
        <f aca="false">IF(P505&lt;=1000, -6.942*LN(P505)+107.59, -36.304*LN(P505)+310.72)</f>
        <v>-103.420237919837</v>
      </c>
      <c r="BK505" s="18" t="e">
        <f aca="false">BF505^0.04*BG505^0.22*BH505^0.51*BI505^0.06*BJ505^0.17</f>
        <v>#NUM!</v>
      </c>
      <c r="BL505" s="18" t="e">
        <f aca="false">IF(BK505&gt;=90, "Very Good", IF(BK505&gt;=80, "Good", IF(BK505&gt;=70, "Slightly Good", IF(BK505&gt;=60, "Average", IF(BK505&gt;=50, "Slightly Poor", IF(BK505&gt;=40, "Poor", "Very Poor"))))))</f>
        <v>#NUM!</v>
      </c>
      <c r="BM505" s="21" t="n">
        <f aca="false">IF(P505&lt;=1000, -6.942*LN(P505)+107.59, IF(AND(P505&gt;1000, P505&lt;=5213),-36.304*LN(P505)+310.72, IF(P505&gt;5213, 10)))</f>
        <v>10</v>
      </c>
      <c r="BN505" s="21" t="n">
        <f aca="false">BF505^0.04*BG505^0.22*BH505^0.51*BI505^0.06*BM505^0.17</f>
        <v>47.1992402699969</v>
      </c>
      <c r="BO505" s="22" t="str">
        <f aca="false">IF(BN505&gt;=90, "Very Good", IF(BN505&gt;=80, "Good", IF(BN505&gt;=70, "Slightly Good", IF(BN505&gt;=60, "Average", IF(BN505&gt;=50, "Slightly Poor", IF(BN505&gt;=40, "Poor", "Very Poor"))))))</f>
        <v>Poor</v>
      </c>
      <c r="BP505" s="21" t="n">
        <f aca="false">IF(AJ505&lt;=1000, -6.942*LN(AJ505)+107.59, IF(AND(AJ505&gt;1000, AJ505&lt;=5213),-36.304*LN(AJ505)+310.72, IF(AJ505&gt;5213, 10)))</f>
        <v>10</v>
      </c>
      <c r="BQ505" s="21" t="n">
        <f aca="false">BF505^0.04*BG505^0.22*BH505^0.51*BI505^0.06*BP505^0.17</f>
        <v>47.1992402699969</v>
      </c>
      <c r="BR505" s="18" t="str">
        <f aca="false">IF(BQ505&gt;=90, "Very Good", IF(BQ505&gt;=80, "Good", IF(BQ505&gt;=70, "Slightly Good", IF(BQ505&gt;=60, "Average", IF(BQ505&gt;=50, "Slightly Poor", IF(BQ505&gt;=40, "Poor", "Very Poor"))))))</f>
        <v>Poor</v>
      </c>
      <c r="BT505" s="21" t="n">
        <f aca="false">9.81*LN(AH505)+30.6</f>
        <v>43.6963604646443</v>
      </c>
      <c r="BU505" s="18" t="str">
        <f aca="false">IF(BT505&lt;30, "Clean water", IF(AND(BT505&gt;=30, BT505&lt;40), "Hypolimia", IF(AND(BT505&gt;=40,BT505&lt;50), "Mesotrophic", IF(AND(BT505&gt;=50, BT505&lt;70), "Eutrophic", IF(BT505&gt;70,"Hypertrophic")))))</f>
        <v>Mesotrophic</v>
      </c>
      <c r="CM505" s="18" t="n">
        <f aca="false">IF(G505&gt;H505,1,0)</f>
        <v>1</v>
      </c>
      <c r="CO505" s="17" t="n">
        <f aca="false">14.652-0.41022*M505+0.007991*M505*M505-0.000077774*M505*M505*M505</f>
        <v>9.344443042062</v>
      </c>
      <c r="CP505" s="1" t="n">
        <f aca="false">F505/CO505*100</f>
        <v>103.8050096334</v>
      </c>
    </row>
    <row r="506" customFormat="false" ht="12.5" hidden="false" customHeight="false" outlineLevel="0" collapsed="false">
      <c r="A506" s="0" t="n">
        <v>505</v>
      </c>
      <c r="B506" s="15" t="s">
        <v>117</v>
      </c>
      <c r="C506" s="16" t="s">
        <v>118</v>
      </c>
      <c r="D506" s="0" t="s">
        <v>157</v>
      </c>
      <c r="E506" s="0" t="n">
        <v>6.8</v>
      </c>
      <c r="F506" s="0" t="n">
        <v>10.9</v>
      </c>
      <c r="G506" s="0" t="n">
        <v>0.1</v>
      </c>
      <c r="H506" s="0" t="n">
        <v>1.7</v>
      </c>
      <c r="I506" s="0" t="n">
        <v>1.2</v>
      </c>
      <c r="J506" s="0" t="n">
        <v>2.029</v>
      </c>
      <c r="K506" s="0" t="n">
        <v>0.008</v>
      </c>
      <c r="L506" s="0" t="n">
        <v>1.5</v>
      </c>
      <c r="M506" s="0" t="n">
        <v>12.4</v>
      </c>
      <c r="N506" s="0" t="n">
        <v>0</v>
      </c>
      <c r="O506" s="0" t="n">
        <v>217</v>
      </c>
      <c r="P506" s="0" t="n">
        <v>100</v>
      </c>
      <c r="AC506" s="0" t="n">
        <v>1.939</v>
      </c>
      <c r="AD506" s="0" t="n">
        <v>0.046</v>
      </c>
      <c r="AE506" s="0" t="n">
        <v>1.691</v>
      </c>
      <c r="AF506" s="0" t="n">
        <v>0.006</v>
      </c>
      <c r="AG506" s="0" t="n">
        <v>0</v>
      </c>
      <c r="AH506" s="0" t="n">
        <v>3</v>
      </c>
      <c r="AJ506" s="0" t="n">
        <v>0</v>
      </c>
      <c r="BF506" s="0" t="n">
        <f aca="false">IF(E506&lt;11,-3.6797*E506^2+48.115*E506-53.83,280.92*EXP(-0.2027*E506))</f>
        <v>103.202672</v>
      </c>
      <c r="BG506" s="1" t="n">
        <f aca="false">32.208*LN(F506)+21.438</f>
        <v>98.375271915684</v>
      </c>
      <c r="BH506" s="1" t="n">
        <f aca="false">IF(G506&lt;=2, -10*G506+100, 88.958*EXP(-0.0755*G506))</f>
        <v>99</v>
      </c>
      <c r="BI506" s="1" t="n">
        <f aca="false">IF(I506&lt;=100, 0.0053*(I506)^2-1.0332*I506+100.76, 122.82*EXP(-0.0092*I506))</f>
        <v>99.527792</v>
      </c>
      <c r="BJ506" s="0" t="n">
        <f aca="false">IF(P506&lt;=1000, -6.942*LN(P506)+107.59, -36.304*LN(P506)+310.72)</f>
        <v>75.6209085688707</v>
      </c>
      <c r="BK506" s="0" t="n">
        <f aca="false">BF506^0.04*BG506^0.22*BH506^0.51*BI506^0.06*BJ506^0.17</f>
        <v>94.6242126026172</v>
      </c>
      <c r="BL506" s="0" t="str">
        <f aca="false">IF(BK506&gt;=90, "Very Good", IF(BK506&gt;=80, "Good", IF(BK506&gt;=70, "Slightly Good", IF(BK506&gt;=60, "Average", IF(BK506&gt;=50, "Slightly Poor", IF(BK506&gt;=40, "Poor", "Very Poor"))))))</f>
        <v>Very Good</v>
      </c>
      <c r="BM506" s="2" t="n">
        <f aca="false">IF(P506&lt;=1000, -6.942*LN(P506)+107.59, IF(AND(P506&gt;1000, P506&lt;=5213),-36.304*LN(P506)+310.72, IF(P506&gt;5213, 10)))</f>
        <v>75.6209085688707</v>
      </c>
      <c r="BN506" s="2" t="n">
        <f aca="false">BF506^0.04*BG506^0.22*BH506^0.51*BI506^0.06*BM506^0.17</f>
        <v>94.6242126026172</v>
      </c>
      <c r="BO506" s="3" t="str">
        <f aca="false">IF(BN506&gt;=90, "Very Good", IF(BN506&gt;=80, "Good", IF(BN506&gt;=70, "Slightly Good", IF(BN506&gt;=60, "Average", IF(BN506&gt;=50, "Slightly Poor", IF(BN506&gt;=40, "Poor", "Very Poor"))))))</f>
        <v>Very Good</v>
      </c>
      <c r="BP506" s="2" t="e">
        <f aca="false">IF(AJ506&lt;=1000, -6.942*LN(AJ506)+107.59, IF(AND(AJ506&gt;1000, AJ506&lt;=5213),-36.304*LN(AJ506)+310.72, IF(AJ506&gt;5213, 10)))</f>
        <v>#VALUE!</v>
      </c>
      <c r="BQ506" s="2" t="e">
        <f aca="false">BF506^0.04*BG506^0.22*BH506^0.51*BI506^0.06*BP506^0.17</f>
        <v>#VALUE!</v>
      </c>
      <c r="BR506" s="0" t="e">
        <f aca="false">IF(BQ506&gt;=90, "Very Good", IF(BQ506&gt;=80, "Good", IF(BQ506&gt;=70, "Slightly Good", IF(BQ506&gt;=60, "Average", IF(BQ506&gt;=50, "Slightly Poor", IF(BQ506&gt;=40, "Poor", "Very Poor"))))))</f>
        <v>#VALUE!</v>
      </c>
      <c r="BT506" s="2" t="n">
        <f aca="false">9.81*LN(AH506)+30.6</f>
        <v>41.3773865518342</v>
      </c>
      <c r="BU506" s="0" t="str">
        <f aca="false">IF(BT506&lt;30, "Clean water", IF(AND(BT506&gt;=30, BT506&lt;40), "Hypolimia", IF(AND(BT506&gt;=40,BT506&lt;50), "Mesotrophic", IF(AND(BT506&gt;=50, BT506&lt;70), "Eutrophic", IF(BT506&gt;70,"Hypertrophic")))))</f>
        <v>Mesotrophic</v>
      </c>
      <c r="CM506" s="0" t="n">
        <f aca="false">IF(G506&gt;H506,1,0)</f>
        <v>0</v>
      </c>
      <c r="CO506" s="17" t="n">
        <f aca="false">14.652-0.41022*M506+0.007991*M506*M506-0.000077774*M506*M506*M506</f>
        <v>10.645682385024</v>
      </c>
      <c r="CP506" s="1" t="n">
        <f aca="false">F506/CO506*100</f>
        <v>102.388927320749</v>
      </c>
    </row>
    <row r="507" customFormat="false" ht="12.5" hidden="false" customHeight="false" outlineLevel="0" collapsed="false">
      <c r="A507" s="0" t="n">
        <v>506</v>
      </c>
      <c r="B507" s="15" t="s">
        <v>119</v>
      </c>
      <c r="C507" s="16" t="s">
        <v>120</v>
      </c>
      <c r="D507" s="0" t="s">
        <v>157</v>
      </c>
      <c r="E507" s="0" t="n">
        <v>7.3</v>
      </c>
      <c r="F507" s="0" t="n">
        <v>11.4</v>
      </c>
      <c r="G507" s="0" t="n">
        <v>0.4</v>
      </c>
      <c r="H507" s="0" t="n">
        <v>1.9</v>
      </c>
      <c r="I507" s="0" t="n">
        <v>1.4</v>
      </c>
      <c r="J507" s="0" t="n">
        <v>2.101</v>
      </c>
      <c r="K507" s="0" t="n">
        <v>0.008</v>
      </c>
      <c r="L507" s="0" t="n">
        <v>1.4</v>
      </c>
      <c r="M507" s="0" t="n">
        <v>14.2</v>
      </c>
      <c r="N507" s="0" t="n">
        <v>0</v>
      </c>
      <c r="O507" s="0" t="n">
        <v>244</v>
      </c>
      <c r="P507" s="0" t="n">
        <v>5000</v>
      </c>
      <c r="AC507" s="0" t="n">
        <v>2.055</v>
      </c>
      <c r="AD507" s="0" t="n">
        <v>0.035</v>
      </c>
      <c r="AE507" s="0" t="n">
        <v>1.827</v>
      </c>
      <c r="AF507" s="0" t="n">
        <v>0.006</v>
      </c>
      <c r="AG507" s="0" t="n">
        <v>0</v>
      </c>
      <c r="AH507" s="0" t="n">
        <v>2.1</v>
      </c>
      <c r="AJ507" s="0" t="n">
        <v>60</v>
      </c>
      <c r="BF507" s="0" t="n">
        <f aca="false">IF(E507&lt;11,-3.6797*E507^2+48.115*E507-53.83,280.92*EXP(-0.2027*E507))</f>
        <v>101.318287</v>
      </c>
      <c r="BG507" s="1" t="n">
        <f aca="false">32.208*LN(F507)+21.438</f>
        <v>99.8198189507377</v>
      </c>
      <c r="BH507" s="1" t="n">
        <f aca="false">IF(G507&lt;=2, -10*G507+100, 88.958*EXP(-0.0755*G507))</f>
        <v>96</v>
      </c>
      <c r="BI507" s="1" t="n">
        <f aca="false">IF(I507&lt;=100, 0.0053*(I507)^2-1.0332*I507+100.76, 122.82*EXP(-0.0092*I507))</f>
        <v>99.323908</v>
      </c>
      <c r="BJ507" s="0" t="n">
        <f aca="false">IF(P507&lt;=1000, -6.942*LN(P507)+107.59, -36.304*LN(P507)+310.72)</f>
        <v>1.5118183788249</v>
      </c>
      <c r="BK507" s="0" t="n">
        <f aca="false">BF507^0.04*BG507^0.22*BH507^0.51*BI507^0.06*BJ507^0.17</f>
        <v>48.0122099973521</v>
      </c>
      <c r="BL507" s="0" t="str">
        <f aca="false">IF(BK507&gt;=90, "Very Good", IF(BK507&gt;=80, "Good", IF(BK507&gt;=70, "Slightly Good", IF(BK507&gt;=60, "Average", IF(BK507&gt;=50, "Slightly Poor", IF(BK507&gt;=40, "Poor", "Very Poor"))))))</f>
        <v>Poor</v>
      </c>
      <c r="BM507" s="2" t="n">
        <f aca="false">IF(P507&lt;=1000, -6.942*LN(P507)+107.59, IF(AND(P507&gt;1000, P507&lt;=5213),-36.304*LN(P507)+310.72, IF(P507&gt;5213, 10)))</f>
        <v>1.5118183788249</v>
      </c>
      <c r="BN507" s="2" t="n">
        <f aca="false">BF507^0.04*BG507^0.22*BH507^0.51*BI507^0.06*BM507^0.17</f>
        <v>48.0122099973521</v>
      </c>
      <c r="BO507" s="3" t="str">
        <f aca="false">IF(BN507&gt;=90, "Very Good", IF(BN507&gt;=80, "Good", IF(BN507&gt;=70, "Slightly Good", IF(BN507&gt;=60, "Average", IF(BN507&gt;=50, "Slightly Poor", IF(BN507&gt;=40, "Poor", "Very Poor"))))))</f>
        <v>Poor</v>
      </c>
      <c r="BP507" s="2" t="n">
        <f aca="false">IF(AJ507&lt;=1000, -6.942*LN(AJ507)+107.59, IF(AND(AJ507&gt;1000, AJ507&lt;=5213),-36.304*LN(AJ507)+310.72, IF(AJ507&gt;5213, 10)))</f>
        <v>79.1670600490542</v>
      </c>
      <c r="BQ507" s="2" t="n">
        <f aca="false">BF507^0.04*BG507^0.22*BH507^0.51*BI507^0.06*BP507^0.17</f>
        <v>94.0999362890069</v>
      </c>
      <c r="BR507" s="0" t="str">
        <f aca="false">IF(BQ507&gt;=90, "Very Good", IF(BQ507&gt;=80, "Good", IF(BQ507&gt;=70, "Slightly Good", IF(BQ507&gt;=60, "Average", IF(BQ507&gt;=50, "Slightly Poor", IF(BQ507&gt;=40, "Poor", "Very Poor"))))))</f>
        <v>Very Good</v>
      </c>
      <c r="BT507" s="2" t="n">
        <f aca="false">9.81*LN(AH507)+30.6</f>
        <v>37.8784053517952</v>
      </c>
      <c r="BU507" s="0" t="str">
        <f aca="false">IF(BT507&lt;30, "Clean water", IF(AND(BT507&gt;=30, BT507&lt;40), "Hypolimia", IF(AND(BT507&gt;=40,BT507&lt;50), "Mesotrophic", IF(AND(BT507&gt;=50, BT507&lt;70), "Eutrophic", IF(BT507&gt;70,"Hypertrophic")))))</f>
        <v>Hypolimia</v>
      </c>
      <c r="CM507" s="0" t="n">
        <f aca="false">IF(G507&gt;H507,1,0)</f>
        <v>0</v>
      </c>
      <c r="CO507" s="17" t="n">
        <f aca="false">14.652-0.41022*M507+0.007991*M507*M507-0.000077774*M507*M507*M507</f>
        <v>10.215491879088</v>
      </c>
      <c r="CP507" s="1" t="n">
        <f aca="false">F507/CO507*100</f>
        <v>111.595213768774</v>
      </c>
    </row>
    <row r="508" customFormat="false" ht="12.5" hidden="false" customHeight="false" outlineLevel="0" collapsed="false">
      <c r="A508" s="0" t="n">
        <v>507</v>
      </c>
      <c r="B508" s="15" t="s">
        <v>121</v>
      </c>
      <c r="C508" s="16" t="s">
        <v>122</v>
      </c>
      <c r="D508" s="0" t="s">
        <v>157</v>
      </c>
      <c r="E508" s="0" t="n">
        <v>8.4</v>
      </c>
      <c r="F508" s="0" t="n">
        <v>12.2</v>
      </c>
      <c r="G508" s="0" t="n">
        <v>1</v>
      </c>
      <c r="H508" s="0" t="n">
        <v>2.1</v>
      </c>
      <c r="I508" s="0" t="n">
        <v>5</v>
      </c>
      <c r="J508" s="0" t="n">
        <v>2.3</v>
      </c>
      <c r="K508" s="0" t="n">
        <v>0.013</v>
      </c>
      <c r="L508" s="0" t="n">
        <v>1.6</v>
      </c>
      <c r="M508" s="0" t="n">
        <v>15.4</v>
      </c>
      <c r="N508" s="0" t="n">
        <v>0</v>
      </c>
      <c r="O508" s="0" t="n">
        <v>187</v>
      </c>
      <c r="P508" s="0" t="n">
        <v>2800</v>
      </c>
      <c r="AC508" s="0" t="n">
        <v>2.256</v>
      </c>
      <c r="AD508" s="0" t="n">
        <v>0.043</v>
      </c>
      <c r="AE508" s="0" t="n">
        <v>1.907</v>
      </c>
      <c r="AF508" s="0" t="n">
        <v>0.013</v>
      </c>
      <c r="AG508" s="0" t="n">
        <v>0.007</v>
      </c>
      <c r="AH508" s="0" t="n">
        <v>5</v>
      </c>
      <c r="AJ508" s="0" t="n">
        <v>30</v>
      </c>
      <c r="BF508" s="0" t="n">
        <f aca="false">IF(E508&lt;11,-3.6797*E508^2+48.115*E508-53.83,280.92*EXP(-0.2027*E508))</f>
        <v>90.6963680000001</v>
      </c>
      <c r="BG508" s="1" t="n">
        <f aca="false">32.208*LN(F508)+21.438</f>
        <v>102.004249133617</v>
      </c>
      <c r="BH508" s="1" t="n">
        <f aca="false">IF(G508&lt;=2, -10*G508+100, 88.958*EXP(-0.0755*G508))</f>
        <v>90</v>
      </c>
      <c r="BI508" s="1" t="n">
        <f aca="false">IF(I508&lt;=100, 0.0053*(I508)^2-1.0332*I508+100.76, 122.82*EXP(-0.0092*I508))</f>
        <v>95.7265</v>
      </c>
      <c r="BJ508" s="0" t="n">
        <f aca="false">IF(P508&lt;=1000, -6.942*LN(P508)+107.59, -36.304*LN(P508)+310.72)</f>
        <v>22.5615490304878</v>
      </c>
      <c r="BK508" s="0" t="n">
        <f aca="false">BF508^0.04*BG508^0.22*BH508^0.51*BI508^0.06*BJ508^0.17</f>
        <v>73.4172207114123</v>
      </c>
      <c r="BL508" s="0" t="str">
        <f aca="false">IF(BK508&gt;=90, "Very Good", IF(BK508&gt;=80, "Good", IF(BK508&gt;=70, "Slightly Good", IF(BK508&gt;=60, "Average", IF(BK508&gt;=50, "Slightly Poor", IF(BK508&gt;=40, "Poor", "Very Poor"))))))</f>
        <v>Slightly Good</v>
      </c>
      <c r="BM508" s="2" t="n">
        <f aca="false">IF(P508&lt;=1000, -6.942*LN(P508)+107.59, IF(AND(P508&gt;1000, P508&lt;=5213),-36.304*LN(P508)+310.72, IF(P508&gt;5213, 10)))</f>
        <v>22.5615490304878</v>
      </c>
      <c r="BN508" s="2" t="n">
        <f aca="false">BF508^0.04*BG508^0.22*BH508^0.51*BI508^0.06*BM508^0.17</f>
        <v>73.4172207114123</v>
      </c>
      <c r="BO508" s="3" t="str">
        <f aca="false">IF(BN508&gt;=90, "Very Good", IF(BN508&gt;=80, "Good", IF(BN508&gt;=70, "Slightly Good", IF(BN508&gt;=60, "Average", IF(BN508&gt;=50, "Slightly Poor", IF(BN508&gt;=40, "Poor", "Very Poor"))))))</f>
        <v>Slightly Good</v>
      </c>
      <c r="BP508" s="2" t="n">
        <f aca="false">IF(AJ508&lt;=1000, -6.942*LN(AJ508)+107.59, IF(AND(AJ508&gt;1000, AJ508&lt;=5213),-36.304*LN(AJ508)+310.72, IF(AJ508&gt;5213, 10)))</f>
        <v>83.9788877765013</v>
      </c>
      <c r="BQ508" s="2" t="n">
        <f aca="false">BF508^0.04*BG508^0.22*BH508^0.51*BI508^0.06*BP508^0.17</f>
        <v>91.7981955604069</v>
      </c>
      <c r="BR508" s="0" t="str">
        <f aca="false">IF(BQ508&gt;=90, "Very Good", IF(BQ508&gt;=80, "Good", IF(BQ508&gt;=70, "Slightly Good", IF(BQ508&gt;=60, "Average", IF(BQ508&gt;=50, "Slightly Poor", IF(BQ508&gt;=40, "Poor", "Very Poor"))))))</f>
        <v>Very Good</v>
      </c>
      <c r="BT508" s="2" t="n">
        <f aca="false">9.81*LN(AH508)+30.6</f>
        <v>46.3885859209785</v>
      </c>
      <c r="BU508" s="0" t="str">
        <f aca="false">IF(BT508&lt;30, "Clean water", IF(AND(BT508&gt;=30, BT508&lt;40), "Hypolimia", IF(AND(BT508&gt;=40,BT508&lt;50), "Mesotrophic", IF(AND(BT508&gt;=50, BT508&lt;70), "Eutrophic", IF(BT508&gt;70,"Hypertrophic")))))</f>
        <v>Mesotrophic</v>
      </c>
      <c r="CM508" s="0" t="n">
        <f aca="false">IF(G508&gt;H508,1,0)</f>
        <v>0</v>
      </c>
      <c r="CO508" s="17" t="n">
        <f aca="false">14.652-0.41022*M508+0.007991*M508*M508-0.000077774*M508*M508*M508</f>
        <v>9.945706379664</v>
      </c>
      <c r="CP508" s="1" t="n">
        <f aca="false">F508/CO508*100</f>
        <v>122.665998112968</v>
      </c>
    </row>
    <row r="509" customFormat="false" ht="12.5" hidden="false" customHeight="false" outlineLevel="0" collapsed="false">
      <c r="A509" s="0" t="n">
        <v>508</v>
      </c>
      <c r="B509" s="15" t="s">
        <v>140</v>
      </c>
      <c r="C509" s="16" t="s">
        <v>141</v>
      </c>
      <c r="D509" s="0" t="s">
        <v>157</v>
      </c>
      <c r="E509" s="0" t="n">
        <v>8.8</v>
      </c>
      <c r="F509" s="0" t="n">
        <v>11.9</v>
      </c>
      <c r="G509" s="0" t="n">
        <v>1.8</v>
      </c>
      <c r="H509" s="0" t="n">
        <v>3.8</v>
      </c>
      <c r="I509" s="0" t="n">
        <v>4.8</v>
      </c>
      <c r="J509" s="0" t="n">
        <v>3.106</v>
      </c>
      <c r="K509" s="0" t="n">
        <v>0.038</v>
      </c>
      <c r="L509" s="0" t="n">
        <v>2.1</v>
      </c>
      <c r="M509" s="0" t="n">
        <v>16</v>
      </c>
      <c r="O509" s="0" t="n">
        <v>766</v>
      </c>
      <c r="BD509" s="0" t="n">
        <v>0.022</v>
      </c>
      <c r="BF509" s="0" t="n">
        <f aca="false">IF(E509&lt;11,-3.6797*E509^2+48.115*E509-53.83,280.92*EXP(-0.2027*E509))</f>
        <v>84.626032</v>
      </c>
      <c r="BG509" s="1" t="n">
        <f aca="false">32.208*LN(F509)+21.438</f>
        <v>101.202348790984</v>
      </c>
      <c r="BH509" s="1" t="n">
        <f aca="false">IF(G509&lt;=2, -10*G509+100, 88.958*EXP(-0.0755*G509))</f>
        <v>82</v>
      </c>
      <c r="BI509" s="1" t="n">
        <f aca="false">IF(I509&lt;=100, 0.0053*(I509)^2-1.0332*I509+100.76, 122.82*EXP(-0.0092*I509))</f>
        <v>95.922752</v>
      </c>
      <c r="BJ509" s="0" t="e">
        <f aca="false">IF(P509&lt;=1000, -6.942*LN(P509)+107.59, -36.304*LN(P509)+310.72)</f>
        <v>#VALUE!</v>
      </c>
      <c r="BK509" s="0" t="e">
        <f aca="false">BF509^0.04*BG509^0.22*BH509^0.51*BI509^0.06*BJ509^0.17</f>
        <v>#VALUE!</v>
      </c>
      <c r="BL509" s="0" t="e">
        <f aca="false">IF(BK509&gt;=90, "Very Good", IF(BK509&gt;=80, "Good", IF(BK509&gt;=70, "Slightly Good", IF(BK509&gt;=60, "Average", IF(BK509&gt;=50, "Slightly Poor", IF(BK509&gt;=40, "Poor", "Very Poor"))))))</f>
        <v>#VALUE!</v>
      </c>
      <c r="BM509" s="2" t="e">
        <f aca="false">IF(P509&lt;=1000, -6.942*LN(P509)+107.59, IF(AND(P509&gt;1000, P509&lt;=5213),-36.304*LN(P509)+310.72, IF(P509&gt;5213, 10)))</f>
        <v>#VALUE!</v>
      </c>
      <c r="BN509" s="2" t="e">
        <f aca="false">BF509^0.04*BG509^0.22*BH509^0.51*BI509^0.06*BM509^0.17</f>
        <v>#VALUE!</v>
      </c>
      <c r="BO509" s="3" t="e">
        <f aca="false">IF(BN509&gt;=90, "Very Good", IF(BN509&gt;=80, "Good", IF(BN509&gt;=70, "Slightly Good", IF(BN509&gt;=60, "Average", IF(BN509&gt;=50, "Slightly Poor", IF(BN509&gt;=40, "Poor", "Very Poor"))))))</f>
        <v>#VALUE!</v>
      </c>
      <c r="BP509" s="2" t="e">
        <f aca="false">IF(AJ509&lt;=1000, -6.942*LN(AJ509)+107.59, IF(AND(AJ509&gt;1000, AJ509&lt;=5213),-36.304*LN(AJ509)+310.72, IF(AJ509&gt;5213, 10)))</f>
        <v>#VALUE!</v>
      </c>
      <c r="BQ509" s="2" t="e">
        <f aca="false">BF509^0.04*BG509^0.22*BH509^0.51*BI509^0.06*BP509^0.17</f>
        <v>#VALUE!</v>
      </c>
      <c r="BR509" s="0" t="e">
        <f aca="false">IF(BQ509&gt;=90, "Very Good", IF(BQ509&gt;=80, "Good", IF(BQ509&gt;=70, "Slightly Good", IF(BQ509&gt;=60, "Average", IF(BQ509&gt;=50, "Slightly Poor", IF(BQ509&gt;=40, "Poor", "Very Poor"))))))</f>
        <v>#VALUE!</v>
      </c>
      <c r="BT509" s="2" t="e">
        <f aca="false">9.81*LN(AH509)+30.6</f>
        <v>#VALUE!</v>
      </c>
      <c r="BU509" s="0" t="e">
        <f aca="false">IF(BT509&lt;30, "Clean water", IF(AND(BT509&gt;=30, BT509&lt;40), "Hypolimia", IF(AND(BT509&gt;=40,BT509&lt;50), "Mesotrophic", IF(AND(BT509&gt;=50, BT509&lt;70), "Eutrophic", IF(BT509&gt;70,"Hypertrophic")))))</f>
        <v>#VALUE!</v>
      </c>
      <c r="CM509" s="0" t="n">
        <f aca="false">IF(G509&gt;H509,1,0)</f>
        <v>0</v>
      </c>
      <c r="CO509" s="17" t="n">
        <f aca="false">14.652-0.41022*M509+0.007991*M509*M509-0.000077774*M509*M509*M509</f>
        <v>9.815613696</v>
      </c>
      <c r="CP509" s="1" t="n">
        <f aca="false">F509/CO509*100</f>
        <v>121.235415008737</v>
      </c>
    </row>
    <row r="510" customFormat="false" ht="12.5" hidden="false" customHeight="false" outlineLevel="0" collapsed="false">
      <c r="A510" s="0" t="n">
        <v>509</v>
      </c>
      <c r="B510" s="15" t="s">
        <v>123</v>
      </c>
      <c r="C510" s="16" t="s">
        <v>124</v>
      </c>
      <c r="D510" s="0" t="s">
        <v>157</v>
      </c>
      <c r="E510" s="0" t="n">
        <v>7.3</v>
      </c>
      <c r="F510" s="0" t="n">
        <v>9.6</v>
      </c>
      <c r="G510" s="0" t="n">
        <v>1.5</v>
      </c>
      <c r="H510" s="0" t="n">
        <v>6.1</v>
      </c>
      <c r="I510" s="0" t="n">
        <v>3.2</v>
      </c>
      <c r="J510" s="0" t="n">
        <v>9.184</v>
      </c>
      <c r="K510" s="0" t="n">
        <v>0.089</v>
      </c>
      <c r="L510" s="0" t="n">
        <v>4.7</v>
      </c>
      <c r="M510" s="0" t="n">
        <v>16.3</v>
      </c>
      <c r="N510" s="0" t="n">
        <v>0</v>
      </c>
      <c r="O510" s="0" t="n">
        <v>612</v>
      </c>
      <c r="P510" s="0" t="n">
        <v>22000</v>
      </c>
      <c r="AC510" s="0" t="n">
        <v>8.945</v>
      </c>
      <c r="AD510" s="0" t="n">
        <v>3.238</v>
      </c>
      <c r="AE510" s="0" t="n">
        <v>4.775</v>
      </c>
      <c r="AF510" s="0" t="n">
        <v>0.059</v>
      </c>
      <c r="AG510" s="0" t="n">
        <v>0.041</v>
      </c>
      <c r="AH510" s="0" t="n">
        <v>2</v>
      </c>
      <c r="AJ510" s="0" t="n">
        <v>1000</v>
      </c>
      <c r="BF510" s="0" t="n">
        <f aca="false">IF(E510&lt;11,-3.6797*E510^2+48.115*E510-53.83,280.92*EXP(-0.2027*E510))</f>
        <v>101.318287</v>
      </c>
      <c r="BG510" s="1" t="n">
        <f aca="false">32.208*LN(F510)+21.438</f>
        <v>94.2848658756438</v>
      </c>
      <c r="BH510" s="1" t="n">
        <f aca="false">IF(G510&lt;=2, -10*G510+100, 88.958*EXP(-0.0755*G510))</f>
        <v>85</v>
      </c>
      <c r="BI510" s="1" t="n">
        <f aca="false">IF(I510&lt;=100, 0.0053*(I510)^2-1.0332*I510+100.76, 122.82*EXP(-0.0092*I510))</f>
        <v>97.508032</v>
      </c>
      <c r="BJ510" s="0" t="n">
        <f aca="false">IF(P510&lt;=1000, -6.942*LN(P510)+107.59, -36.304*LN(P510)+310.72)</f>
        <v>-52.2763528748878</v>
      </c>
      <c r="BK510" s="0" t="e">
        <f aca="false">BF510^0.04*BG510^0.22*BH510^0.51*BI510^0.06*BJ510^0.17</f>
        <v>#NUM!</v>
      </c>
      <c r="BL510" s="0" t="e">
        <f aca="false">IF(BK510&gt;=90, "Very Good", IF(BK510&gt;=80, "Good", IF(BK510&gt;=70, "Slightly Good", IF(BK510&gt;=60, "Average", IF(BK510&gt;=50, "Slightly Poor", IF(BK510&gt;=40, "Poor", "Very Poor"))))))</f>
        <v>#NUM!</v>
      </c>
      <c r="BM510" s="2" t="n">
        <f aca="false">IF(P510&lt;=1000, -6.942*LN(P510)+107.59, IF(AND(P510&gt;1000, P510&lt;=5213),-36.304*LN(P510)+310.72, IF(P510&gt;5213, 10)))</f>
        <v>10</v>
      </c>
      <c r="BN510" s="2" t="n">
        <f aca="false">BF510^0.04*BG510^0.22*BH510^0.51*BI510^0.06*BM510^0.17</f>
        <v>61.3692515035357</v>
      </c>
      <c r="BO510" s="3" t="str">
        <f aca="false">IF(BN510&gt;=90, "Very Good", IF(BN510&gt;=80, "Good", IF(BN510&gt;=70, "Slightly Good", IF(BN510&gt;=60, "Average", IF(BN510&gt;=50, "Slightly Poor", IF(BN510&gt;=40, "Poor", "Very Poor"))))))</f>
        <v>Average</v>
      </c>
      <c r="BP510" s="2" t="n">
        <f aca="false">IF(AJ510&lt;=1000, -6.942*LN(AJ510)+107.59, IF(AND(AJ510&gt;1000, AJ510&lt;=5213),-36.304*LN(AJ510)+310.72, IF(AJ510&gt;5213, 10)))</f>
        <v>59.636362853306</v>
      </c>
      <c r="BQ510" s="2" t="n">
        <f aca="false">BF510^0.04*BG510^0.22*BH510^0.51*BI510^0.06*BP510^0.17</f>
        <v>83.1357313486735</v>
      </c>
      <c r="BR510" s="0" t="str">
        <f aca="false">IF(BQ510&gt;=90, "Very Good", IF(BQ510&gt;=80, "Good", IF(BQ510&gt;=70, "Slightly Good", IF(BQ510&gt;=60, "Average", IF(BQ510&gt;=50, "Slightly Poor", IF(BQ510&gt;=40, "Poor", "Very Poor"))))))</f>
        <v>Good</v>
      </c>
      <c r="BT510" s="2" t="n">
        <f aca="false">9.81*LN(AH510)+30.6</f>
        <v>37.3997738412931</v>
      </c>
      <c r="BU510" s="0" t="str">
        <f aca="false">IF(BT510&lt;30, "Clean water", IF(AND(BT510&gt;=30, BT510&lt;40), "Hypolimia", IF(AND(BT510&gt;=40,BT510&lt;50), "Mesotrophic", IF(AND(BT510&gt;=50, BT510&lt;70), "Eutrophic", IF(BT510&gt;70,"Hypertrophic")))))</f>
        <v>Hypolimia</v>
      </c>
      <c r="CM510" s="0" t="n">
        <f aca="false">IF(G510&gt;H510,1,0)</f>
        <v>0</v>
      </c>
      <c r="CO510" s="17" t="n">
        <f aca="false">14.652-0.41022*M510+0.007991*M510*M510-0.000077774*M510*M510*M510</f>
        <v>9.751723272822</v>
      </c>
      <c r="CP510" s="1" t="n">
        <f aca="false">F510/CO510*100</f>
        <v>98.4441388606171</v>
      </c>
    </row>
    <row r="511" s="18" customFormat="true" ht="12.5" hidden="false" customHeight="false" outlineLevel="0" collapsed="false">
      <c r="A511" s="18" t="n">
        <v>510</v>
      </c>
      <c r="B511" s="19" t="s">
        <v>125</v>
      </c>
      <c r="C511" s="18" t="s">
        <v>126</v>
      </c>
      <c r="D511" s="18" t="s">
        <v>157</v>
      </c>
      <c r="E511" s="18" t="n">
        <v>7.9</v>
      </c>
      <c r="F511" s="18" t="n">
        <v>14.9</v>
      </c>
      <c r="G511" s="18" t="n">
        <v>3.5</v>
      </c>
      <c r="H511" s="18" t="n">
        <v>3</v>
      </c>
      <c r="I511" s="18" t="n">
        <v>6.4</v>
      </c>
      <c r="J511" s="18" t="n">
        <v>6.864</v>
      </c>
      <c r="K511" s="18" t="n">
        <v>0.029</v>
      </c>
      <c r="L511" s="18" t="n">
        <v>1.8</v>
      </c>
      <c r="M511" s="18" t="n">
        <v>14.3</v>
      </c>
      <c r="N511" s="18" t="n">
        <v>0</v>
      </c>
      <c r="O511" s="18" t="n">
        <v>597</v>
      </c>
      <c r="P511" s="18" t="n">
        <v>3000</v>
      </c>
      <c r="AC511" s="18" t="n">
        <v>6.714</v>
      </c>
      <c r="AD511" s="18" t="n">
        <v>0.868</v>
      </c>
      <c r="AE511" s="18" t="n">
        <v>5.48</v>
      </c>
      <c r="AF511" s="18" t="n">
        <v>0.015</v>
      </c>
      <c r="AG511" s="18" t="n">
        <v>0.007</v>
      </c>
      <c r="AH511" s="18" t="n">
        <v>12.9</v>
      </c>
      <c r="AJ511" s="18" t="n">
        <v>200</v>
      </c>
      <c r="BF511" s="18" t="n">
        <f aca="false">IF(E511&lt;11,-3.6797*E511^2+48.115*E511-53.83,280.92*EXP(-0.2027*E511))</f>
        <v>96.6284230000001</v>
      </c>
      <c r="BG511" s="20" t="n">
        <f aca="false">32.208*LN(F511)+21.438</f>
        <v>108.443441946739</v>
      </c>
      <c r="BH511" s="20" t="n">
        <f aca="false">IF(G511&lt;=2, -10*G511+100, 88.958*EXP(-0.0755*G511))</f>
        <v>68.3003129279866</v>
      </c>
      <c r="BI511" s="20" t="n">
        <f aca="false">IF(I511&lt;=100, 0.0053*(I511)^2-1.0332*I511+100.76, 122.82*EXP(-0.0092*I511))</f>
        <v>94.364608</v>
      </c>
      <c r="BJ511" s="18" t="n">
        <f aca="false">IF(P511&lt;=1000, -6.942*LN(P511)+107.59, -36.304*LN(P511)+310.72)</f>
        <v>20.0568318240255</v>
      </c>
      <c r="BK511" s="18" t="n">
        <f aca="false">BF511^0.04*BG511^0.22*BH511^0.51*BI511^0.06*BJ511^0.17</f>
        <v>63.4713358675658</v>
      </c>
      <c r="BL511" s="18" t="str">
        <f aca="false">IF(BK511&gt;=90, "Very Good", IF(BK511&gt;=80, "Good", IF(BK511&gt;=70, "Slightly Good", IF(BK511&gt;=60, "Average", IF(BK511&gt;=50, "Slightly Poor", IF(BK511&gt;=40, "Poor", "Very Poor"))))))</f>
        <v>Average</v>
      </c>
      <c r="BM511" s="21" t="n">
        <f aca="false">IF(P511&lt;=1000, -6.942*LN(P511)+107.59, IF(AND(P511&gt;1000, P511&lt;=5213),-36.304*LN(P511)+310.72, IF(P511&gt;5213, 10)))</f>
        <v>20.0568318240255</v>
      </c>
      <c r="BN511" s="21" t="n">
        <f aca="false">BF511^0.04*BG511^0.22*BH511^0.51*BI511^0.06*BM511^0.17</f>
        <v>63.4713358675658</v>
      </c>
      <c r="BO511" s="22" t="str">
        <f aca="false">IF(BN511&gt;=90, "Very Good", IF(BN511&gt;=80, "Good", IF(BN511&gt;=70, "Slightly Good", IF(BN511&gt;=60, "Average", IF(BN511&gt;=50, "Slightly Poor", IF(BN511&gt;=40, "Poor", "Very Poor"))))))</f>
        <v>Average</v>
      </c>
      <c r="BP511" s="21" t="n">
        <f aca="false">IF(AJ511&lt;=1000, -6.942*LN(AJ511)+107.59, IF(AND(AJ511&gt;1000, AJ511&lt;=5213),-36.304*LN(AJ511)+310.72, IF(AJ511&gt;5213, 10)))</f>
        <v>70.8090808414235</v>
      </c>
      <c r="BQ511" s="21" t="n">
        <f aca="false">BF511^0.04*BG511^0.22*BH511^0.51*BI511^0.06*BP511^0.17</f>
        <v>78.6517092293841</v>
      </c>
      <c r="BR511" s="18" t="str">
        <f aca="false">IF(BQ511&gt;=90, "Very Good", IF(BQ511&gt;=80, "Good", IF(BQ511&gt;=70, "Slightly Good", IF(BQ511&gt;=60, "Average", IF(BQ511&gt;=50, "Slightly Poor", IF(BQ511&gt;=40, "Poor", "Very Poor"))))))</f>
        <v>Slightly Good</v>
      </c>
      <c r="BT511" s="21" t="n">
        <f aca="false">9.81*LN(AH511)+30.6</f>
        <v>55.6863999245164</v>
      </c>
      <c r="BU511" s="18" t="str">
        <f aca="false">IF(BT511&lt;30, "Clean water", IF(AND(BT511&gt;=30, BT511&lt;40), "Hypolimia", IF(AND(BT511&gt;=40,BT511&lt;50), "Mesotrophic", IF(AND(BT511&gt;=50, BT511&lt;70), "Eutrophic", IF(BT511&gt;70,"Hypertrophic")))))</f>
        <v>Eutrophic</v>
      </c>
      <c r="CM511" s="18" t="n">
        <f aca="false">IF(G511&gt;H511,1,0)</f>
        <v>1</v>
      </c>
      <c r="CO511" s="17" t="n">
        <f aca="false">14.652-0.41022*M511+0.007991*M511*M511-0.000077774*M511*M511*M511</f>
        <v>10.192506314782</v>
      </c>
      <c r="CP511" s="1" t="n">
        <f aca="false">F511/CO511*100</f>
        <v>146.18583045066</v>
      </c>
    </row>
    <row r="512" customFormat="false" ht="12.5" hidden="false" customHeight="false" outlineLevel="0" collapsed="false">
      <c r="A512" s="0" t="n">
        <v>511</v>
      </c>
      <c r="B512" s="15" t="s">
        <v>72</v>
      </c>
      <c r="C512" s="16" t="s">
        <v>73</v>
      </c>
      <c r="D512" s="0" t="s">
        <v>158</v>
      </c>
      <c r="E512" s="0" t="n">
        <v>8.1</v>
      </c>
      <c r="F512" s="0" t="n">
        <v>8.6</v>
      </c>
      <c r="G512" s="0" t="n">
        <v>1.6</v>
      </c>
      <c r="H512" s="0" t="n">
        <v>6</v>
      </c>
      <c r="I512" s="0" t="n">
        <v>20.4</v>
      </c>
      <c r="J512" s="0" t="n">
        <v>5.581</v>
      </c>
      <c r="K512" s="0" t="n">
        <v>0.084</v>
      </c>
      <c r="L512" s="0" t="n">
        <v>3</v>
      </c>
      <c r="M512" s="0" t="n">
        <v>21.2</v>
      </c>
      <c r="N512" s="0" t="n">
        <v>0</v>
      </c>
      <c r="O512" s="0" t="n">
        <v>389</v>
      </c>
      <c r="P512" s="0" t="n">
        <v>15914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V512" s="0" t="n">
        <v>0</v>
      </c>
      <c r="AC512" s="0" t="n">
        <v>5.485</v>
      </c>
      <c r="AD512" s="0" t="n">
        <v>1.833</v>
      </c>
      <c r="AE512" s="0" t="n">
        <v>3.186</v>
      </c>
      <c r="AF512" s="0" t="n">
        <v>0.043</v>
      </c>
      <c r="AG512" s="0" t="n">
        <v>0.035</v>
      </c>
      <c r="AH512" s="0" t="n">
        <v>10</v>
      </c>
      <c r="AJ512" s="0" t="n">
        <v>276</v>
      </c>
      <c r="AP512" s="0" t="n">
        <v>0</v>
      </c>
      <c r="AY512" s="0" t="n">
        <v>0</v>
      </c>
      <c r="BF512" s="0" t="n">
        <f aca="false">IF(E512&lt;11,-3.6797*E512^2+48.115*E512-53.83,280.92*EXP(-0.2027*E512))</f>
        <v>94.476383</v>
      </c>
      <c r="BG512" s="1" t="n">
        <f aca="false">32.208*LN(F512)+21.438</f>
        <v>90.7419570425808</v>
      </c>
      <c r="BH512" s="1" t="n">
        <f aca="false">IF(G512&lt;=2, -10*G512+100, 88.958*EXP(-0.0755*G512))</f>
        <v>84</v>
      </c>
      <c r="BI512" s="1" t="n">
        <f aca="false">IF(I512&lt;=100, 0.0053*(I512)^2-1.0332*I512+100.76, 122.82*EXP(-0.0092*I512))</f>
        <v>81.888368</v>
      </c>
      <c r="BJ512" s="0" t="n">
        <f aca="false">IF(P512&lt;=1000, -6.942*LN(P512)+107.59, -36.304*LN(P512)+310.72)</f>
        <v>-40.5195483109463</v>
      </c>
      <c r="BK512" s="0" t="e">
        <f aca="false">BF512^0.04*BG512^0.22*BH512^0.51*BI512^0.06*BJ512^0.17</f>
        <v>#NUM!</v>
      </c>
      <c r="BL512" s="0" t="e">
        <f aca="false">IF(BK512&gt;=90, "Very Good", IF(BK512&gt;=80, "Good", IF(BK512&gt;=70, "Slightly Good", IF(BK512&gt;=60, "Average", IF(BK512&gt;=50, "Slightly Poor", IF(BK512&gt;=40, "Poor", "Very Poor"))))))</f>
        <v>#NUM!</v>
      </c>
      <c r="BM512" s="2" t="n">
        <f aca="false">IF(P512&lt;=1000, -6.942*LN(P512)+107.59, IF(AND(P512&gt;1000, P512&lt;=5213),-36.304*LN(P512)+310.72, IF(P512&gt;5213, 10)))</f>
        <v>10</v>
      </c>
      <c r="BN512" s="2" t="n">
        <f aca="false">BF512^0.04*BG512^0.22*BH512^0.51*BI512^0.06*BM512^0.17</f>
        <v>59.6906750343988</v>
      </c>
      <c r="BO512" s="3" t="str">
        <f aca="false">IF(BN512&gt;=90, "Very Good", IF(BN512&gt;=80, "Good", IF(BN512&gt;=70, "Slightly Good", IF(BN512&gt;=60, "Average", IF(BN512&gt;=50, "Slightly Poor", IF(BN512&gt;=40, "Poor", "Very Poor"))))))</f>
        <v>Slightly Poor</v>
      </c>
      <c r="BP512" s="2" t="n">
        <f aca="false">IF(AJ512&lt;=1000, -6.942*LN(AJ512)+107.59, IF(AND(AJ512&gt;1000, AJ512&lt;=5213),-36.304*LN(AJ512)+310.72, IF(AJ512&gt;5213, 10)))</f>
        <v>68.5731771901916</v>
      </c>
      <c r="BQ512" s="2" t="n">
        <f aca="false">BF512^0.04*BG512^0.22*BH512^0.51*BI512^0.06*BP512^0.17</f>
        <v>82.8042669020402</v>
      </c>
      <c r="BR512" s="0" t="str">
        <f aca="false">IF(BQ512&gt;=90, "Very Good", IF(BQ512&gt;=80, "Good", IF(BQ512&gt;=70, "Slightly Good", IF(BQ512&gt;=60, "Average", IF(BQ512&gt;=50, "Slightly Poor", IF(BQ512&gt;=40, "Poor", "Very Poor"))))))</f>
        <v>Good</v>
      </c>
      <c r="BT512" s="2" t="n">
        <f aca="false">9.81*LN(AH512)+30.6</f>
        <v>53.1883597622716</v>
      </c>
      <c r="BU512" s="0" t="str">
        <f aca="false">IF(BT512&lt;30, "Clean water", IF(AND(BT512&gt;=30, BT512&lt;40), "Hypolimia", IF(AND(BT512&gt;=40,BT512&lt;50), "Mesotrophic", IF(AND(BT512&gt;=50, BT512&lt;70), "Eutrophic", IF(BT512&gt;70,"Hypertrophic")))))</f>
        <v>Eutrophic</v>
      </c>
      <c r="CM512" s="0" t="n">
        <f aca="false">IF(G512&gt;H512,1,0)</f>
        <v>0</v>
      </c>
      <c r="CO512" s="17" t="n">
        <f aca="false">14.652-0.41022*M512+0.007991*M512*M512-0.000077774*M512*M512*M512</f>
        <v>8.805770412928</v>
      </c>
      <c r="CP512" s="1" t="n">
        <f aca="false">F512/CO512*100</f>
        <v>97.6632321389404</v>
      </c>
    </row>
    <row r="513" customFormat="false" ht="12.5" hidden="false" customHeight="false" outlineLevel="0" collapsed="false">
      <c r="A513" s="0" t="n">
        <v>512</v>
      </c>
      <c r="B513" s="15" t="s">
        <v>131</v>
      </c>
      <c r="C513" s="16" t="s">
        <v>132</v>
      </c>
      <c r="D513" s="0" t="s">
        <v>158</v>
      </c>
      <c r="E513" s="0" t="n">
        <v>8</v>
      </c>
      <c r="F513" s="0" t="n">
        <v>10</v>
      </c>
      <c r="G513" s="0" t="n">
        <v>4.6</v>
      </c>
      <c r="H513" s="0" t="n">
        <v>14.2</v>
      </c>
      <c r="I513" s="0" t="n">
        <v>74.3</v>
      </c>
      <c r="J513" s="0" t="n">
        <v>3.723</v>
      </c>
      <c r="K513" s="0" t="n">
        <v>0.201</v>
      </c>
      <c r="L513" s="0" t="n">
        <v>6</v>
      </c>
      <c r="M513" s="0" t="n">
        <v>22.7</v>
      </c>
      <c r="O513" s="0" t="n">
        <v>511</v>
      </c>
      <c r="BD513" s="0" t="n">
        <v>0.034</v>
      </c>
      <c r="BF513" s="0" t="n">
        <f aca="false">IF(E513&lt;11,-3.6797*E513^2+48.115*E513-53.83,280.92*EXP(-0.2027*E513))</f>
        <v>95.5892</v>
      </c>
      <c r="BG513" s="1" t="n">
        <f aca="false">32.208*LN(F513)+21.438</f>
        <v>95.5996606751522</v>
      </c>
      <c r="BH513" s="1" t="n">
        <f aca="false">IF(G513&lt;=2, -10*G513+100, 88.958*EXP(-0.0755*G513))</f>
        <v>62.8571284237721</v>
      </c>
      <c r="BI513" s="1" t="n">
        <f aca="false">IF(I513&lt;=100, 0.0053*(I513)^2-1.0332*I513+100.76, 122.82*EXP(-0.0092*I513))</f>
        <v>53.251837</v>
      </c>
      <c r="BJ513" s="0" t="e">
        <f aca="false">IF(P513&lt;=1000, -6.942*LN(P513)+107.59, -36.304*LN(P513)+310.72)</f>
        <v>#VALUE!</v>
      </c>
      <c r="BK513" s="0" t="e">
        <f aca="false">BF513^0.04*BG513^0.22*BH513^0.51*BI513^0.06*BJ513^0.17</f>
        <v>#VALUE!</v>
      </c>
      <c r="BL513" s="0" t="e">
        <f aca="false">IF(BK513&gt;=90, "Very Good", IF(BK513&gt;=80, "Good", IF(BK513&gt;=70, "Slightly Good", IF(BK513&gt;=60, "Average", IF(BK513&gt;=50, "Slightly Poor", IF(BK513&gt;=40, "Poor", "Very Poor"))))))</f>
        <v>#VALUE!</v>
      </c>
      <c r="BM513" s="2" t="e">
        <f aca="false">IF(P513&lt;=1000, -6.942*LN(P513)+107.59, IF(AND(P513&gt;1000, P513&lt;=5213),-36.304*LN(P513)+310.72, IF(P513&gt;5213, 10)))</f>
        <v>#VALUE!</v>
      </c>
      <c r="BN513" s="2" t="e">
        <f aca="false">BF513^0.04*BG513^0.22*BH513^0.51*BI513^0.06*BM513^0.17</f>
        <v>#VALUE!</v>
      </c>
      <c r="BO513" s="3" t="e">
        <f aca="false">IF(BN513&gt;=90, "Very Good", IF(BN513&gt;=80, "Good", IF(BN513&gt;=70, "Slightly Good", IF(BN513&gt;=60, "Average", IF(BN513&gt;=50, "Slightly Poor", IF(BN513&gt;=40, "Poor", "Very Poor"))))))</f>
        <v>#VALUE!</v>
      </c>
      <c r="BP513" s="2" t="e">
        <f aca="false">IF(AJ513&lt;=1000, -6.942*LN(AJ513)+107.59, IF(AND(AJ513&gt;1000, AJ513&lt;=5213),-36.304*LN(AJ513)+310.72, IF(AJ513&gt;5213, 10)))</f>
        <v>#VALUE!</v>
      </c>
      <c r="BQ513" s="2" t="e">
        <f aca="false">BF513^0.04*BG513^0.22*BH513^0.51*BI513^0.06*BP513^0.17</f>
        <v>#VALUE!</v>
      </c>
      <c r="BR513" s="0" t="e">
        <f aca="false">IF(BQ513&gt;=90, "Very Good", IF(BQ513&gt;=80, "Good", IF(BQ513&gt;=70, "Slightly Good", IF(BQ513&gt;=60, "Average", IF(BQ513&gt;=50, "Slightly Poor", IF(BQ513&gt;=40, "Poor", "Very Poor"))))))</f>
        <v>#VALUE!</v>
      </c>
      <c r="BT513" s="2" t="e">
        <f aca="false">9.81*LN(AH513)+30.6</f>
        <v>#VALUE!</v>
      </c>
      <c r="BU513" s="0" t="e">
        <f aca="false">IF(BT513&lt;30, "Clean water", IF(AND(BT513&gt;=30, BT513&lt;40), "Hypolimia", IF(AND(BT513&gt;=40,BT513&lt;50), "Mesotrophic", IF(AND(BT513&gt;=50, BT513&lt;70), "Eutrophic", IF(BT513&gt;70,"Hypertrophic")))))</f>
        <v>#VALUE!</v>
      </c>
      <c r="CM513" s="0" t="n">
        <f aca="false">IF(G513&gt;H513,1,0)</f>
        <v>0</v>
      </c>
      <c r="CO513" s="17" t="n">
        <f aca="false">14.652-0.41022*M513+0.007991*M513*M513-0.000077774*M513*M513*M513</f>
        <v>8.547959456758</v>
      </c>
      <c r="CP513" s="1" t="n">
        <f aca="false">F513/CO513*100</f>
        <v>116.986984444504</v>
      </c>
    </row>
    <row r="514" customFormat="false" ht="12.5" hidden="false" customHeight="false" outlineLevel="0" collapsed="false">
      <c r="A514" s="0" t="n">
        <v>513</v>
      </c>
      <c r="B514" s="15" t="s">
        <v>75</v>
      </c>
      <c r="C514" s="16" t="s">
        <v>76</v>
      </c>
      <c r="D514" s="0" t="s">
        <v>158</v>
      </c>
      <c r="E514" s="0" t="n">
        <v>7.7</v>
      </c>
      <c r="F514" s="0" t="n">
        <v>8.3</v>
      </c>
      <c r="G514" s="0" t="n">
        <v>2.3</v>
      </c>
      <c r="H514" s="0" t="n">
        <v>3.1</v>
      </c>
      <c r="I514" s="0" t="n">
        <v>9.6</v>
      </c>
      <c r="J514" s="0" t="n">
        <v>3.091</v>
      </c>
      <c r="K514" s="0" t="n">
        <v>0.049</v>
      </c>
      <c r="L514" s="0" t="n">
        <v>2.5</v>
      </c>
      <c r="M514" s="0" t="n">
        <v>17.1</v>
      </c>
      <c r="N514" s="0" t="n">
        <v>0</v>
      </c>
      <c r="O514" s="0" t="n">
        <v>1835</v>
      </c>
      <c r="P514" s="0" t="n">
        <v>680</v>
      </c>
      <c r="AC514" s="0" t="n">
        <v>2.838</v>
      </c>
      <c r="AD514" s="0" t="n">
        <v>0.119</v>
      </c>
      <c r="AE514" s="0" t="n">
        <v>2.025</v>
      </c>
      <c r="AF514" s="0" t="n">
        <v>0.017</v>
      </c>
      <c r="AG514" s="0" t="n">
        <v>0.012</v>
      </c>
      <c r="AH514" s="0" t="n">
        <v>9.7</v>
      </c>
      <c r="AJ514" s="0" t="n">
        <v>200</v>
      </c>
      <c r="BF514" s="0" t="n">
        <f aca="false">IF(E514&lt;11,-3.6797*E514^2+48.115*E514-53.83,280.92*EXP(-0.2027*E514))</f>
        <v>98.486087</v>
      </c>
      <c r="BG514" s="1" t="n">
        <f aca="false">32.208*LN(F514)+21.438</f>
        <v>89.5983576207606</v>
      </c>
      <c r="BH514" s="1" t="n">
        <f aca="false">IF(G514&lt;=2, -10*G514+100, 88.958*EXP(-0.0755*G514))</f>
        <v>74.7772988969374</v>
      </c>
      <c r="BI514" s="1" t="n">
        <f aca="false">IF(I514&lt;=100, 0.0053*(I514)^2-1.0332*I514+100.76, 122.82*EXP(-0.0092*I514))</f>
        <v>91.329728</v>
      </c>
      <c r="BJ514" s="0" t="n">
        <f aca="false">IF(P514&lt;=1000, -6.942*LN(P514)+107.59, -36.304*LN(P514)+310.72)</f>
        <v>62.3136317951028</v>
      </c>
      <c r="BK514" s="0" t="n">
        <f aca="false">BF514^0.04*BG514^0.22*BH514^0.51*BI514^0.06*BJ514^0.17</f>
        <v>77.1932704805318</v>
      </c>
      <c r="BL514" s="0" t="str">
        <f aca="false">IF(BK514&gt;=90, "Very Good", IF(BK514&gt;=80, "Good", IF(BK514&gt;=70, "Slightly Good", IF(BK514&gt;=60, "Average", IF(BK514&gt;=50, "Slightly Poor", IF(BK514&gt;=40, "Poor", "Very Poor"))))))</f>
        <v>Slightly Good</v>
      </c>
      <c r="BM514" s="2" t="n">
        <f aca="false">IF(P514&lt;=1000, -6.942*LN(P514)+107.59, IF(AND(P514&gt;1000, P514&lt;=5213),-36.304*LN(P514)+310.72, IF(P514&gt;5213, 10)))</f>
        <v>62.3136317951028</v>
      </c>
      <c r="BN514" s="2" t="n">
        <f aca="false">BF514^0.04*BG514^0.22*BH514^0.51*BI514^0.06*BM514^0.17</f>
        <v>77.1932704805318</v>
      </c>
      <c r="BO514" s="3" t="str">
        <f aca="false">IF(BN514&gt;=90, "Very Good", IF(BN514&gt;=80, "Good", IF(BN514&gt;=70, "Slightly Good", IF(BN514&gt;=60, "Average", IF(BN514&gt;=50, "Slightly Poor", IF(BN514&gt;=40, "Poor", "Very Poor"))))))</f>
        <v>Slightly Good</v>
      </c>
      <c r="BP514" s="2" t="n">
        <f aca="false">IF(AJ514&lt;=1000, -6.942*LN(AJ514)+107.59, IF(AND(AJ514&gt;1000, AJ514&lt;=5213),-36.304*LN(AJ514)+310.72, IF(AJ514&gt;5213, 10)))</f>
        <v>70.8090808414235</v>
      </c>
      <c r="BQ514" s="2" t="n">
        <f aca="false">BF514^0.04*BG514^0.22*BH514^0.51*BI514^0.06*BP514^0.17</f>
        <v>78.8888169234125</v>
      </c>
      <c r="BR514" s="0" t="str">
        <f aca="false">IF(BQ514&gt;=90, "Very Good", IF(BQ514&gt;=80, "Good", IF(BQ514&gt;=70, "Slightly Good", IF(BQ514&gt;=60, "Average", IF(BQ514&gt;=50, "Slightly Poor", IF(BQ514&gt;=40, "Poor", "Very Poor"))))))</f>
        <v>Slightly Good</v>
      </c>
      <c r="BT514" s="2" t="n">
        <f aca="false">9.81*LN(AH514)+30.6</f>
        <v>52.8895549368466</v>
      </c>
      <c r="BU514" s="0" t="str">
        <f aca="false">IF(BT514&lt;30, "Clean water", IF(AND(BT514&gt;=30, BT514&lt;40), "Hypolimia", IF(AND(BT514&gt;=40,BT514&lt;50), "Mesotrophic", IF(AND(BT514&gt;=50, BT514&lt;70), "Eutrophic", IF(BT514&gt;70,"Hypertrophic")))))</f>
        <v>Eutrophic</v>
      </c>
      <c r="CM514" s="0" t="n">
        <f aca="false">IF(G514&gt;H514,1,0)</f>
        <v>0</v>
      </c>
      <c r="CO514" s="17" t="n">
        <f aca="false">14.652-0.41022*M514+0.007991*M514*M514-0.000077774*M514*M514*M514</f>
        <v>9.584999899686</v>
      </c>
      <c r="CP514" s="1" t="n">
        <f aca="false">F514/CO514*100</f>
        <v>86.593636795676</v>
      </c>
    </row>
    <row r="515" customFormat="false" ht="12.5" hidden="false" customHeight="false" outlineLevel="0" collapsed="false">
      <c r="A515" s="0" t="n">
        <v>514</v>
      </c>
      <c r="B515" s="15" t="s">
        <v>77</v>
      </c>
      <c r="C515" s="16" t="s">
        <v>78</v>
      </c>
      <c r="D515" s="0" t="s">
        <v>158</v>
      </c>
      <c r="E515" s="0" t="n">
        <v>8.4</v>
      </c>
      <c r="F515" s="0" t="n">
        <v>10.7</v>
      </c>
      <c r="G515" s="0" t="n">
        <v>1.6</v>
      </c>
      <c r="H515" s="0" t="n">
        <v>3.8</v>
      </c>
      <c r="I515" s="0" t="n">
        <v>2.8</v>
      </c>
      <c r="J515" s="0" t="n">
        <v>2.039</v>
      </c>
      <c r="K515" s="0" t="n">
        <v>0.016</v>
      </c>
      <c r="L515" s="0" t="n">
        <v>2.1</v>
      </c>
      <c r="M515" s="0" t="n">
        <v>19.8</v>
      </c>
      <c r="O515" s="0" t="n">
        <v>188</v>
      </c>
      <c r="P515" s="0" t="n">
        <v>77</v>
      </c>
      <c r="AC515" s="0" t="n">
        <v>1.985</v>
      </c>
      <c r="AD515" s="0" t="n">
        <v>0.073</v>
      </c>
      <c r="AE515" s="0" t="n">
        <v>1.439</v>
      </c>
      <c r="AF515" s="0" t="n">
        <v>0.007</v>
      </c>
      <c r="AG515" s="0" t="n">
        <v>0.001</v>
      </c>
      <c r="AH515" s="0" t="n">
        <v>7.3</v>
      </c>
      <c r="AJ515" s="0" t="n">
        <v>56</v>
      </c>
      <c r="BD515" s="0" t="n">
        <v>110.553</v>
      </c>
      <c r="BF515" s="0" t="n">
        <f aca="false">IF(E515&lt;11,-3.6797*E515^2+48.115*E515-53.83,280.92*EXP(-0.2027*E515))</f>
        <v>90.6963680000001</v>
      </c>
      <c r="BG515" s="1" t="n">
        <f aca="false">32.208*LN(F515)+21.438</f>
        <v>97.7788104251968</v>
      </c>
      <c r="BH515" s="1" t="n">
        <f aca="false">IF(G515&lt;=2, -10*G515+100, 88.958*EXP(-0.0755*G515))</f>
        <v>84</v>
      </c>
      <c r="BI515" s="1" t="n">
        <f aca="false">IF(I515&lt;=100, 0.0053*(I515)^2-1.0332*I515+100.76, 122.82*EXP(-0.0092*I515))</f>
        <v>97.908592</v>
      </c>
      <c r="BJ515" s="0" t="n">
        <f aca="false">IF(P515&lt;=1000, -6.942*LN(P515)+107.59, -36.304*LN(P515)+310.72)</f>
        <v>77.4353027614917</v>
      </c>
      <c r="BK515" s="0" t="n">
        <f aca="false">BF515^0.04*BG515^0.22*BH515^0.51*BI515^0.06*BJ515^0.17</f>
        <v>86.7179005509593</v>
      </c>
      <c r="BL515" s="0" t="str">
        <f aca="false">IF(BK515&gt;=90, "Very Good", IF(BK515&gt;=80, "Good", IF(BK515&gt;=70, "Slightly Good", IF(BK515&gt;=60, "Average", IF(BK515&gt;=50, "Slightly Poor", IF(BK515&gt;=40, "Poor", "Very Poor"))))))</f>
        <v>Good</v>
      </c>
      <c r="BM515" s="2" t="n">
        <f aca="false">IF(P515&lt;=1000, -6.942*LN(P515)+107.59, IF(AND(P515&gt;1000, P515&lt;=5213),-36.304*LN(P515)+310.72, IF(P515&gt;5213, 10)))</f>
        <v>77.4353027614917</v>
      </c>
      <c r="BN515" s="2" t="n">
        <f aca="false">BF515^0.04*BG515^0.22*BH515^0.51*BI515^0.06*BM515^0.17</f>
        <v>86.7179005509593</v>
      </c>
      <c r="BO515" s="3" t="str">
        <f aca="false">IF(BN515&gt;=90, "Very Good", IF(BN515&gt;=80, "Good", IF(BN515&gt;=70, "Slightly Good", IF(BN515&gt;=60, "Average", IF(BN515&gt;=50, "Slightly Poor", IF(BN515&gt;=40, "Poor", "Very Poor"))))))</f>
        <v>Good</v>
      </c>
      <c r="BP515" s="2" t="n">
        <f aca="false">IF(AJ515&lt;=1000, -6.942*LN(AJ515)+107.59, IF(AND(AJ515&gt;1000, AJ515&lt;=5213),-36.304*LN(AJ515)+310.72, IF(AJ515&gt;5213, 10)))</f>
        <v>79.6460085629166</v>
      </c>
      <c r="BQ515" s="2" t="n">
        <f aca="false">BF515^0.04*BG515^0.22*BH515^0.51*BI515^0.06*BP515^0.17</f>
        <v>87.1338708488486</v>
      </c>
      <c r="BR515" s="0" t="str">
        <f aca="false">IF(BQ515&gt;=90, "Very Good", IF(BQ515&gt;=80, "Good", IF(BQ515&gt;=70, "Slightly Good", IF(BQ515&gt;=60, "Average", IF(BQ515&gt;=50, "Slightly Poor", IF(BQ515&gt;=40, "Poor", "Very Poor"))))))</f>
        <v>Good</v>
      </c>
      <c r="BT515" s="2" t="n">
        <f aca="false">9.81*LN(AH515)+30.6</f>
        <v>50.1010473553941</v>
      </c>
      <c r="BU515" s="0" t="str">
        <f aca="false">IF(BT515&lt;30, "Clean water", IF(AND(BT515&gt;=30, BT515&lt;40), "Hypolimia", IF(AND(BT515&gt;=40,BT515&lt;50), "Mesotrophic", IF(AND(BT515&gt;=50, BT515&lt;70), "Eutrophic", IF(BT515&gt;70,"Hypertrophic")))))</f>
        <v>Eutrophic</v>
      </c>
      <c r="CM515" s="0" t="n">
        <f aca="false">IF(G515&gt;H515,1,0)</f>
        <v>0</v>
      </c>
      <c r="CO515" s="17" t="n">
        <f aca="false">14.652-0.41022*M515+0.007991*M515*M515-0.000077774*M515*M515*M515</f>
        <v>9.058723364592</v>
      </c>
      <c r="CP515" s="1" t="n">
        <f aca="false">F515/CO515*100</f>
        <v>118.11818916806</v>
      </c>
    </row>
    <row r="516" customFormat="false" ht="12.5" hidden="false" customHeight="false" outlineLevel="0" collapsed="false">
      <c r="A516" s="0" t="n">
        <v>515</v>
      </c>
      <c r="B516" s="15" t="s">
        <v>79</v>
      </c>
      <c r="C516" s="16" t="s">
        <v>80</v>
      </c>
      <c r="D516" s="0" t="s">
        <v>158</v>
      </c>
      <c r="E516" s="0" t="n">
        <v>7.5</v>
      </c>
      <c r="F516" s="0" t="n">
        <v>8</v>
      </c>
      <c r="G516" s="0" t="n">
        <v>2.4</v>
      </c>
      <c r="H516" s="0" t="n">
        <v>5</v>
      </c>
      <c r="I516" s="0" t="n">
        <v>9.1</v>
      </c>
      <c r="J516" s="0" t="n">
        <v>5.172</v>
      </c>
      <c r="K516" s="0" t="n">
        <v>0.073</v>
      </c>
      <c r="L516" s="0" t="n">
        <v>2.9</v>
      </c>
      <c r="M516" s="0" t="n">
        <v>20.8</v>
      </c>
      <c r="N516" s="0" t="n">
        <v>0</v>
      </c>
      <c r="O516" s="0" t="n">
        <v>321</v>
      </c>
      <c r="P516" s="0" t="n">
        <v>182</v>
      </c>
      <c r="Q516" s="0" t="n">
        <v>0</v>
      </c>
      <c r="R516" s="0" t="n">
        <v>0</v>
      </c>
      <c r="S516" s="0" t="n">
        <v>0</v>
      </c>
      <c r="T516" s="0" t="n">
        <v>0</v>
      </c>
      <c r="U516" s="0" t="n">
        <v>0</v>
      </c>
      <c r="V516" s="0" t="n">
        <v>0</v>
      </c>
      <c r="AC516" s="0" t="n">
        <v>4.854</v>
      </c>
      <c r="AD516" s="0" t="n">
        <v>0.793</v>
      </c>
      <c r="AE516" s="0" t="n">
        <v>3.424</v>
      </c>
      <c r="AF516" s="0" t="n">
        <v>0.039</v>
      </c>
      <c r="AG516" s="0" t="n">
        <v>0.022</v>
      </c>
      <c r="AH516" s="0" t="n">
        <v>17.5</v>
      </c>
      <c r="AJ516" s="0" t="n">
        <v>78</v>
      </c>
      <c r="AP516" s="0" t="n">
        <v>0</v>
      </c>
      <c r="AY516" s="0" t="n">
        <v>0</v>
      </c>
      <c r="BD516" s="0" t="n">
        <v>108.482</v>
      </c>
      <c r="BF516" s="0" t="n">
        <f aca="false">IF(E516&lt;11,-3.6797*E516^2+48.115*E516-53.83,280.92*EXP(-0.2027*E516))</f>
        <v>100.049375</v>
      </c>
      <c r="BG516" s="1" t="n">
        <f aca="false">32.208*LN(F516)+21.438</f>
        <v>88.4126531744242</v>
      </c>
      <c r="BH516" s="1" t="n">
        <f aca="false">IF(G516&lt;=2, -10*G516+100, 88.958*EXP(-0.0755*G516))</f>
        <v>74.2148561832273</v>
      </c>
      <c r="BI516" s="1" t="n">
        <f aca="false">IF(I516&lt;=100, 0.0053*(I516)^2-1.0332*I516+100.76, 122.82*EXP(-0.0092*I516))</f>
        <v>91.796773</v>
      </c>
      <c r="BJ516" s="0" t="n">
        <f aca="false">IF(P516&lt;=1000, -6.942*LN(P516)+107.59, -36.304*LN(P516)+310.72)</f>
        <v>71.4637855783129</v>
      </c>
      <c r="BK516" s="0" t="n">
        <f aca="false">BF516^0.04*BG516^0.22*BH516^0.51*BI516^0.06*BJ516^0.17</f>
        <v>78.5518377316697</v>
      </c>
      <c r="BL516" s="0" t="str">
        <f aca="false">IF(BK516&gt;=90, "Very Good", IF(BK516&gt;=80, "Good", IF(BK516&gt;=70, "Slightly Good", IF(BK516&gt;=60, "Average", IF(BK516&gt;=50, "Slightly Poor", IF(BK516&gt;=40, "Poor", "Very Poor"))))))</f>
        <v>Slightly Good</v>
      </c>
      <c r="BM516" s="2" t="n">
        <f aca="false">IF(P516&lt;=1000, -6.942*LN(P516)+107.59, IF(AND(P516&gt;1000, P516&lt;=5213),-36.304*LN(P516)+310.72, IF(P516&gt;5213, 10)))</f>
        <v>71.4637855783129</v>
      </c>
      <c r="BN516" s="2" t="n">
        <f aca="false">BF516^0.04*BG516^0.22*BH516^0.51*BI516^0.06*BM516^0.17</f>
        <v>78.5518377316697</v>
      </c>
      <c r="BO516" s="3" t="str">
        <f aca="false">IF(BN516&gt;=90, "Very Good", IF(BN516&gt;=80, "Good", IF(BN516&gt;=70, "Slightly Good", IF(BN516&gt;=60, "Average", IF(BN516&gt;=50, "Slightly Poor", IF(BN516&gt;=40, "Poor", "Very Poor"))))))</f>
        <v>Slightly Good</v>
      </c>
      <c r="BP516" s="2" t="n">
        <f aca="false">IF(AJ516&lt;=1000, -6.942*LN(AJ516)+107.59, IF(AND(AJ516&gt;1000, AJ516&lt;=5213),-36.304*LN(AJ516)+310.72, IF(AJ516&gt;5213, 10)))</f>
        <v>77.3457273251209</v>
      </c>
      <c r="BQ516" s="2" t="n">
        <f aca="false">BF516^0.04*BG516^0.22*BH516^0.51*BI516^0.06*BP516^0.17</f>
        <v>79.6151838898018</v>
      </c>
      <c r="BR516" s="0" t="str">
        <f aca="false">IF(BQ516&gt;=90, "Very Good", IF(BQ516&gt;=80, "Good", IF(BQ516&gt;=70, "Slightly Good", IF(BQ516&gt;=60, "Average", IF(BQ516&gt;=50, "Slightly Poor", IF(BQ516&gt;=40, "Poor", "Very Poor"))))))</f>
        <v>Slightly Good</v>
      </c>
      <c r="BT516" s="2" t="n">
        <f aca="false">9.81*LN(AH516)+30.6</f>
        <v>58.6781906419181</v>
      </c>
      <c r="BU516" s="0" t="str">
        <f aca="false">IF(BT516&lt;30, "Clean water", IF(AND(BT516&gt;=30, BT516&lt;40), "Hypolimia", IF(AND(BT516&gt;=40,BT516&lt;50), "Mesotrophic", IF(AND(BT516&gt;=50, BT516&lt;70), "Eutrophic", IF(BT516&gt;70,"Hypertrophic")))))</f>
        <v>Eutrophic</v>
      </c>
      <c r="CM516" s="0" t="n">
        <f aca="false">IF(G516&gt;H516,1,0)</f>
        <v>0</v>
      </c>
      <c r="CO516" s="17" t="n">
        <f aca="false">14.652-0.41022*M516+0.007991*M516*M516-0.000077774*M516*M516*M516</f>
        <v>8.876768858112</v>
      </c>
      <c r="CP516" s="1" t="n">
        <f aca="false">F516/CO516*100</f>
        <v>90.1228828628249</v>
      </c>
    </row>
    <row r="517" customFormat="false" ht="12.5" hidden="false" customHeight="false" outlineLevel="0" collapsed="false">
      <c r="A517" s="0" t="n">
        <v>516</v>
      </c>
      <c r="B517" s="15" t="s">
        <v>81</v>
      </c>
      <c r="C517" s="16" t="s">
        <v>82</v>
      </c>
      <c r="D517" s="0" t="s">
        <v>158</v>
      </c>
      <c r="E517" s="0" t="n">
        <v>8</v>
      </c>
      <c r="F517" s="0" t="n">
        <v>11.4</v>
      </c>
      <c r="G517" s="0" t="n">
        <v>0.6</v>
      </c>
      <c r="H517" s="0" t="n">
        <v>3.8</v>
      </c>
      <c r="I517" s="0" t="n">
        <v>1.4</v>
      </c>
      <c r="J517" s="0" t="n">
        <v>3.577</v>
      </c>
      <c r="K517" s="0" t="n">
        <v>0.024</v>
      </c>
      <c r="L517" s="0" t="n">
        <v>2.4</v>
      </c>
      <c r="M517" s="0" t="n">
        <v>16.7</v>
      </c>
      <c r="N517" s="0" t="n">
        <v>0</v>
      </c>
      <c r="O517" s="0" t="n">
        <v>383</v>
      </c>
      <c r="P517" s="0" t="n">
        <v>2700</v>
      </c>
      <c r="AC517" s="0" t="n">
        <v>3.43</v>
      </c>
      <c r="AD517" s="0" t="n">
        <v>0.065</v>
      </c>
      <c r="AE517" s="0" t="n">
        <v>2.551</v>
      </c>
      <c r="AF517" s="0" t="n">
        <v>0.017</v>
      </c>
      <c r="AG517" s="0" t="n">
        <v>0.017</v>
      </c>
      <c r="AH517" s="0" t="n">
        <v>1.5</v>
      </c>
      <c r="AJ517" s="0" t="n">
        <v>700</v>
      </c>
      <c r="BF517" s="0" t="n">
        <f aca="false">IF(E517&lt;11,-3.6797*E517^2+48.115*E517-53.83,280.92*EXP(-0.2027*E517))</f>
        <v>95.5892</v>
      </c>
      <c r="BG517" s="1" t="n">
        <f aca="false">32.208*LN(F517)+21.438</f>
        <v>99.8198189507377</v>
      </c>
      <c r="BH517" s="1" t="n">
        <f aca="false">IF(G517&lt;=2, -10*G517+100, 88.958*EXP(-0.0755*G517))</f>
        <v>94</v>
      </c>
      <c r="BI517" s="1" t="n">
        <f aca="false">IF(I517&lt;=100, 0.0053*(I517)^2-1.0332*I517+100.76, 122.82*EXP(-0.0092*I517))</f>
        <v>99.323908</v>
      </c>
      <c r="BJ517" s="0" t="n">
        <f aca="false">IF(P517&lt;=1000, -6.942*LN(P517)+107.59, -36.304*LN(P517)+310.72)</f>
        <v>23.8818399844672</v>
      </c>
      <c r="BK517" s="0" t="n">
        <f aca="false">BF517^0.04*BG517^0.22*BH517^0.51*BI517^0.06*BJ517^0.17</f>
        <v>75.7589594108015</v>
      </c>
      <c r="BL517" s="0" t="str">
        <f aca="false">IF(BK517&gt;=90, "Very Good", IF(BK517&gt;=80, "Good", IF(BK517&gt;=70, "Slightly Good", IF(BK517&gt;=60, "Average", IF(BK517&gt;=50, "Slightly Poor", IF(BK517&gt;=40, "Poor", "Very Poor"))))))</f>
        <v>Slightly Good</v>
      </c>
      <c r="BM517" s="2" t="n">
        <f aca="false">IF(P517&lt;=1000, -6.942*LN(P517)+107.59, IF(AND(P517&gt;1000, P517&lt;=5213),-36.304*LN(P517)+310.72, IF(P517&gt;5213, 10)))</f>
        <v>23.8818399844672</v>
      </c>
      <c r="BN517" s="2" t="n">
        <f aca="false">BF517^0.04*BG517^0.22*BH517^0.51*BI517^0.06*BM517^0.17</f>
        <v>75.7589594108015</v>
      </c>
      <c r="BO517" s="3" t="str">
        <f aca="false">IF(BN517&gt;=90, "Very Good", IF(BN517&gt;=80, "Good", IF(BN517&gt;=70, "Slightly Good", IF(BN517&gt;=60, "Average", IF(BN517&gt;=50, "Slightly Poor", IF(BN517&gt;=40, "Poor", "Very Poor"))))))</f>
        <v>Slightly Good</v>
      </c>
      <c r="BP517" s="2" t="n">
        <f aca="false">IF(AJ517&lt;=1000, -6.942*LN(AJ517)+107.59, IF(AND(AJ517&gt;1000, AJ517&lt;=5213),-36.304*LN(AJ517)+310.72, IF(AJ517&gt;5213, 10)))</f>
        <v>62.1124003141287</v>
      </c>
      <c r="BQ517" s="2" t="n">
        <f aca="false">BF517^0.04*BG517^0.22*BH517^0.51*BI517^0.06*BP517^0.17</f>
        <v>89.1256665051032</v>
      </c>
      <c r="BR517" s="0" t="str">
        <f aca="false">IF(BQ517&gt;=90, "Very Good", IF(BQ517&gt;=80, "Good", IF(BQ517&gt;=70, "Slightly Good", IF(BQ517&gt;=60, "Average", IF(BQ517&gt;=50, "Slightly Poor", IF(BQ517&gt;=40, "Poor", "Very Poor"))))))</f>
        <v>Good</v>
      </c>
      <c r="BT517" s="2" t="n">
        <f aca="false">9.81*LN(AH517)+30.6</f>
        <v>34.5776127105411</v>
      </c>
      <c r="BU517" s="0" t="str">
        <f aca="false">IF(BT517&lt;30, "Clean water", IF(AND(BT517&gt;=30, BT517&lt;40), "Hypolimia", IF(AND(BT517&gt;=40,BT517&lt;50), "Mesotrophic", IF(AND(BT517&gt;=50, BT517&lt;70), "Eutrophic", IF(BT517&gt;70,"Hypertrophic")))))</f>
        <v>Hypolimia</v>
      </c>
      <c r="CM517" s="0" t="n">
        <f aca="false">IF(G517&gt;H517,1,0)</f>
        <v>0</v>
      </c>
      <c r="CO517" s="17" t="n">
        <f aca="false">14.652-0.41022*M517+0.007991*M517*M517-0.000077774*M517*M517*M517</f>
        <v>9.667706462638</v>
      </c>
      <c r="CP517" s="1" t="n">
        <f aca="false">F517/CO517*100</f>
        <v>117.918350583529</v>
      </c>
    </row>
    <row r="518" customFormat="false" ht="12.5" hidden="false" customHeight="false" outlineLevel="0" collapsed="false">
      <c r="A518" s="0" t="n">
        <v>517</v>
      </c>
      <c r="B518" s="15" t="s">
        <v>83</v>
      </c>
      <c r="C518" s="16" t="s">
        <v>84</v>
      </c>
      <c r="D518" s="0" t="s">
        <v>158</v>
      </c>
      <c r="E518" s="0" t="n">
        <v>8</v>
      </c>
      <c r="F518" s="0" t="n">
        <v>8.6</v>
      </c>
      <c r="G518" s="0" t="n">
        <v>0.7</v>
      </c>
      <c r="H518" s="0" t="n">
        <v>4.3</v>
      </c>
      <c r="I518" s="0" t="n">
        <v>2</v>
      </c>
      <c r="J518" s="0" t="n">
        <v>2.843</v>
      </c>
      <c r="K518" s="0" t="n">
        <v>0.02</v>
      </c>
      <c r="L518" s="0" t="n">
        <v>2</v>
      </c>
      <c r="M518" s="0" t="n">
        <v>19.2</v>
      </c>
      <c r="N518" s="0" t="n">
        <v>0</v>
      </c>
      <c r="O518" s="0" t="n">
        <v>252</v>
      </c>
      <c r="P518" s="0" t="n">
        <v>980</v>
      </c>
      <c r="AC518" s="0" t="n">
        <v>2.835</v>
      </c>
      <c r="AD518" s="0" t="n">
        <v>0.275</v>
      </c>
      <c r="AE518" s="0" t="n">
        <v>2.219</v>
      </c>
      <c r="AF518" s="0" t="n">
        <v>0.014</v>
      </c>
      <c r="AG518" s="0" t="n">
        <v>0.008</v>
      </c>
      <c r="AH518" s="0" t="n">
        <v>6</v>
      </c>
      <c r="AJ518" s="0" t="n">
        <v>64</v>
      </c>
      <c r="BF518" s="0" t="n">
        <f aca="false">IF(E518&lt;11,-3.6797*E518^2+48.115*E518-53.83,280.92*EXP(-0.2027*E518))</f>
        <v>95.5892</v>
      </c>
      <c r="BG518" s="1" t="n">
        <f aca="false">32.208*LN(F518)+21.438</f>
        <v>90.7419570425808</v>
      </c>
      <c r="BH518" s="1" t="n">
        <f aca="false">IF(G518&lt;=2, -10*G518+100, 88.958*EXP(-0.0755*G518))</f>
        <v>93</v>
      </c>
      <c r="BI518" s="1" t="n">
        <f aca="false">IF(I518&lt;=100, 0.0053*(I518)^2-1.0332*I518+100.76, 122.82*EXP(-0.0092*I518))</f>
        <v>98.7148</v>
      </c>
      <c r="BJ518" s="0" t="n">
        <f aca="false">IF(P518&lt;=1000, -6.942*LN(P518)+107.59, -36.304*LN(P518)+310.72)</f>
        <v>59.7766100475042</v>
      </c>
      <c r="BK518" s="0" t="n">
        <f aca="false">BF518^0.04*BG518^0.22*BH518^0.51*BI518^0.06*BJ518^0.17</f>
        <v>86.2052473224825</v>
      </c>
      <c r="BL518" s="0" t="str">
        <f aca="false">IF(BK518&gt;=90, "Very Good", IF(BK518&gt;=80, "Good", IF(BK518&gt;=70, "Slightly Good", IF(BK518&gt;=60, "Average", IF(BK518&gt;=50, "Slightly Poor", IF(BK518&gt;=40, "Poor", "Very Poor"))))))</f>
        <v>Good</v>
      </c>
      <c r="BM518" s="2" t="n">
        <f aca="false">IF(P518&lt;=1000, -6.942*LN(P518)+107.59, IF(AND(P518&gt;1000, P518&lt;=5213),-36.304*LN(P518)+310.72, IF(P518&gt;5213, 10)))</f>
        <v>59.7766100475042</v>
      </c>
      <c r="BN518" s="2" t="n">
        <f aca="false">BF518^0.04*BG518^0.22*BH518^0.51*BI518^0.06*BM518^0.17</f>
        <v>86.2052473224825</v>
      </c>
      <c r="BO518" s="3" t="str">
        <f aca="false">IF(BN518&gt;=90, "Very Good", IF(BN518&gt;=80, "Good", IF(BN518&gt;=70, "Slightly Good", IF(BN518&gt;=60, "Average", IF(BN518&gt;=50, "Slightly Poor", IF(BN518&gt;=40, "Poor", "Very Poor"))))))</f>
        <v>Good</v>
      </c>
      <c r="BP518" s="2" t="n">
        <f aca="false">IF(AJ518&lt;=1000, -6.942*LN(AJ518)+107.59, IF(AND(AJ518&gt;1000, AJ518&lt;=5213),-36.304*LN(AJ518)+310.72, IF(AJ518&gt;5213, 10)))</f>
        <v>78.7190336353172</v>
      </c>
      <c r="BQ518" s="2" t="n">
        <f aca="false">BF518^0.04*BG518^0.22*BH518^0.51*BI518^0.06*BP518^0.17</f>
        <v>90.3351858428188</v>
      </c>
      <c r="BR518" s="0" t="str">
        <f aca="false">IF(BQ518&gt;=90, "Very Good", IF(BQ518&gt;=80, "Good", IF(BQ518&gt;=70, "Slightly Good", IF(BQ518&gt;=60, "Average", IF(BQ518&gt;=50, "Slightly Poor", IF(BQ518&gt;=40, "Poor", "Very Poor"))))))</f>
        <v>Very Good</v>
      </c>
      <c r="BT518" s="2" t="n">
        <f aca="false">9.81*LN(AH518)+30.6</f>
        <v>48.1771603931272</v>
      </c>
      <c r="BU518" s="0" t="str">
        <f aca="false">IF(BT518&lt;30, "Clean water", IF(AND(BT518&gt;=30, BT518&lt;40), "Hypolimia", IF(AND(BT518&gt;=40,BT518&lt;50), "Mesotrophic", IF(AND(BT518&gt;=50, BT518&lt;70), "Eutrophic", IF(BT518&gt;70,"Hypertrophic")))))</f>
        <v>Mesotrophic</v>
      </c>
      <c r="CM518" s="0" t="n">
        <f aca="false">IF(G518&gt;H518,1,0)</f>
        <v>0</v>
      </c>
      <c r="CO518" s="17" t="n">
        <f aca="false">14.652-0.41022*M518+0.007991*M518*M518-0.000077774*M518*M518*M518</f>
        <v>9.171102578688</v>
      </c>
      <c r="CP518" s="1" t="n">
        <f aca="false">F518/CO518*100</f>
        <v>93.7728035011282</v>
      </c>
    </row>
    <row r="519" customFormat="false" ht="12.5" hidden="false" customHeight="false" outlineLevel="0" collapsed="false">
      <c r="A519" s="0" t="n">
        <v>518</v>
      </c>
      <c r="B519" s="15" t="s">
        <v>133</v>
      </c>
      <c r="C519" s="16" t="s">
        <v>134</v>
      </c>
      <c r="D519" s="0" t="s">
        <v>158</v>
      </c>
      <c r="E519" s="0" t="n">
        <v>8.9</v>
      </c>
      <c r="F519" s="0" t="n">
        <v>12.5</v>
      </c>
      <c r="G519" s="0" t="n">
        <v>4.5</v>
      </c>
      <c r="H519" s="0" t="n">
        <v>8.1</v>
      </c>
      <c r="I519" s="0" t="n">
        <v>48.1</v>
      </c>
      <c r="J519" s="0" t="n">
        <v>5.943</v>
      </c>
      <c r="K519" s="0" t="n">
        <v>0.168</v>
      </c>
      <c r="L519" s="0" t="n">
        <v>5.1</v>
      </c>
      <c r="M519" s="0" t="n">
        <v>22.5</v>
      </c>
      <c r="O519" s="0" t="n">
        <v>3453</v>
      </c>
      <c r="BD519" s="0" t="n">
        <v>0.084</v>
      </c>
      <c r="BF519" s="0" t="n">
        <f aca="false">IF(E519&lt;11,-3.6797*E519^2+48.115*E519-53.83,280.92*EXP(-0.2027*E519))</f>
        <v>82.9244630000001</v>
      </c>
      <c r="BG519" s="1" t="n">
        <f aca="false">32.208*LN(F519)+21.438</f>
        <v>102.78666817588</v>
      </c>
      <c r="BH519" s="1" t="n">
        <f aca="false">IF(G519&lt;=2, -10*G519+100, 88.958*EXP(-0.0755*G519))</f>
        <v>63.3334957672512</v>
      </c>
      <c r="BI519" s="1" t="n">
        <f aca="false">IF(I519&lt;=100, 0.0053*(I519)^2-1.0332*I519+100.76, 122.82*EXP(-0.0092*I519))</f>
        <v>63.325213</v>
      </c>
      <c r="BJ519" s="0" t="e">
        <f aca="false">IF(P519&lt;=1000, -6.942*LN(P519)+107.59, -36.304*LN(P519)+310.72)</f>
        <v>#VALUE!</v>
      </c>
      <c r="BK519" s="0" t="e">
        <f aca="false">BF519^0.04*BG519^0.22*BH519^0.51*BI519^0.06*BJ519^0.17</f>
        <v>#VALUE!</v>
      </c>
      <c r="BL519" s="0" t="e">
        <f aca="false">IF(BK519&gt;=90, "Very Good", IF(BK519&gt;=80, "Good", IF(BK519&gt;=70, "Slightly Good", IF(BK519&gt;=60, "Average", IF(BK519&gt;=50, "Slightly Poor", IF(BK519&gt;=40, "Poor", "Very Poor"))))))</f>
        <v>#VALUE!</v>
      </c>
      <c r="BM519" s="2" t="e">
        <f aca="false">IF(P519&lt;=1000, -6.942*LN(P519)+107.59, IF(AND(P519&gt;1000, P519&lt;=5213),-36.304*LN(P519)+310.72, IF(P519&gt;5213, 10)))</f>
        <v>#VALUE!</v>
      </c>
      <c r="BN519" s="2" t="e">
        <f aca="false">BF519^0.04*BG519^0.22*BH519^0.51*BI519^0.06*BM519^0.17</f>
        <v>#VALUE!</v>
      </c>
      <c r="BO519" s="3" t="e">
        <f aca="false">IF(BN519&gt;=90, "Very Good", IF(BN519&gt;=80, "Good", IF(BN519&gt;=70, "Slightly Good", IF(BN519&gt;=60, "Average", IF(BN519&gt;=50, "Slightly Poor", IF(BN519&gt;=40, "Poor", "Very Poor"))))))</f>
        <v>#VALUE!</v>
      </c>
      <c r="BP519" s="2" t="e">
        <f aca="false">IF(AJ519&lt;=1000, -6.942*LN(AJ519)+107.59, IF(AND(AJ519&gt;1000, AJ519&lt;=5213),-36.304*LN(AJ519)+310.72, IF(AJ519&gt;5213, 10)))</f>
        <v>#VALUE!</v>
      </c>
      <c r="BQ519" s="2" t="e">
        <f aca="false">BF519^0.04*BG519^0.22*BH519^0.51*BI519^0.06*BP519^0.17</f>
        <v>#VALUE!</v>
      </c>
      <c r="BR519" s="0" t="e">
        <f aca="false">IF(BQ519&gt;=90, "Very Good", IF(BQ519&gt;=80, "Good", IF(BQ519&gt;=70, "Slightly Good", IF(BQ519&gt;=60, "Average", IF(BQ519&gt;=50, "Slightly Poor", IF(BQ519&gt;=40, "Poor", "Very Poor"))))))</f>
        <v>#VALUE!</v>
      </c>
      <c r="BT519" s="2" t="e">
        <f aca="false">9.81*LN(AH519)+30.6</f>
        <v>#VALUE!</v>
      </c>
      <c r="BU519" s="0" t="e">
        <f aca="false">IF(BT519&lt;30, "Clean water", IF(AND(BT519&gt;=30, BT519&lt;40), "Hypolimia", IF(AND(BT519&gt;=40,BT519&lt;50), "Mesotrophic", IF(AND(BT519&gt;=50, BT519&lt;70), "Eutrophic", IF(BT519&gt;70,"Hypertrophic")))))</f>
        <v>#VALUE!</v>
      </c>
      <c r="CM519" s="0" t="n">
        <f aca="false">IF(G519&gt;H519,1,0)</f>
        <v>0</v>
      </c>
      <c r="CO519" s="17" t="n">
        <f aca="false">14.652-0.41022*M519+0.007991*M519*M519-0.000077774*M519*M519*M519</f>
        <v>8.58159928125</v>
      </c>
      <c r="CP519" s="1" t="n">
        <f aca="false">F519/CO519*100</f>
        <v>145.660495093395</v>
      </c>
    </row>
    <row r="520" customFormat="false" ht="12.5" hidden="false" customHeight="false" outlineLevel="0" collapsed="false">
      <c r="A520" s="0" t="n">
        <v>519</v>
      </c>
      <c r="B520" s="15" t="s">
        <v>85</v>
      </c>
      <c r="C520" s="16" t="s">
        <v>86</v>
      </c>
      <c r="D520" s="0" t="s">
        <v>158</v>
      </c>
      <c r="E520" s="0" t="n">
        <v>7.3</v>
      </c>
      <c r="F520" s="0" t="n">
        <v>8</v>
      </c>
      <c r="G520" s="0" t="n">
        <v>3.1</v>
      </c>
      <c r="H520" s="0" t="n">
        <v>8.9</v>
      </c>
      <c r="I520" s="0" t="n">
        <v>10</v>
      </c>
      <c r="J520" s="0" t="n">
        <v>8.024</v>
      </c>
      <c r="K520" s="0" t="n">
        <v>0.166</v>
      </c>
      <c r="L520" s="0" t="n">
        <v>5.8</v>
      </c>
      <c r="M520" s="0" t="n">
        <v>19</v>
      </c>
      <c r="N520" s="0" t="n">
        <v>0</v>
      </c>
      <c r="O520" s="0" t="n">
        <v>571</v>
      </c>
      <c r="P520" s="0" t="n">
        <v>43000</v>
      </c>
      <c r="AC520" s="0" t="n">
        <v>7.806</v>
      </c>
      <c r="AD520" s="0" t="n">
        <v>0.772</v>
      </c>
      <c r="AE520" s="0" t="n">
        <v>5.351</v>
      </c>
      <c r="AF520" s="0" t="n">
        <v>0.131</v>
      </c>
      <c r="AG520" s="0" t="n">
        <v>0.11</v>
      </c>
      <c r="AH520" s="0" t="n">
        <v>9.8</v>
      </c>
      <c r="AJ520" s="0" t="n">
        <v>1500</v>
      </c>
      <c r="BF520" s="0" t="n">
        <f aca="false">IF(E520&lt;11,-3.6797*E520^2+48.115*E520-53.83,280.92*EXP(-0.2027*E520))</f>
        <v>101.318287</v>
      </c>
      <c r="BG520" s="1" t="n">
        <f aca="false">32.208*LN(F520)+21.438</f>
        <v>88.4126531744242</v>
      </c>
      <c r="BH520" s="1" t="n">
        <f aca="false">IF(G520&lt;=2, -10*G520+100, 88.958*EXP(-0.0755*G520))</f>
        <v>70.3944446082144</v>
      </c>
      <c r="BI520" s="1" t="n">
        <f aca="false">IF(I520&lt;=100, 0.0053*(I520)^2-1.0332*I520+100.76, 122.82*EXP(-0.0092*I520))</f>
        <v>90.958</v>
      </c>
      <c r="BJ520" s="0" t="n">
        <f aca="false">IF(P520&lt;=1000, -6.942*LN(P520)+107.59, -36.304*LN(P520)+310.72)</f>
        <v>-76.6057566483066</v>
      </c>
      <c r="BK520" s="0" t="e">
        <f aca="false">BF520^0.04*BG520^0.22*BH520^0.51*BI520^0.06*BJ520^0.17</f>
        <v>#NUM!</v>
      </c>
      <c r="BL520" s="0" t="e">
        <f aca="false">IF(BK520&gt;=90, "Very Good", IF(BK520&gt;=80, "Good", IF(BK520&gt;=70, "Slightly Good", IF(BK520&gt;=60, "Average", IF(BK520&gt;=50, "Slightly Poor", IF(BK520&gt;=40, "Poor", "Very Poor"))))))</f>
        <v>#NUM!</v>
      </c>
      <c r="BM520" s="2" t="n">
        <f aca="false">IF(P520&lt;=1000, -6.942*LN(P520)+107.59, IF(AND(P520&gt;1000, P520&lt;=5213),-36.304*LN(P520)+310.72, IF(P520&gt;5213, 10)))</f>
        <v>10</v>
      </c>
      <c r="BN520" s="2" t="n">
        <f aca="false">BF520^0.04*BG520^0.22*BH520^0.51*BI520^0.06*BM520^0.17</f>
        <v>54.7312942451175</v>
      </c>
      <c r="BO520" s="3" t="str">
        <f aca="false">IF(BN520&gt;=90, "Very Good", IF(BN520&gt;=80, "Good", IF(BN520&gt;=70, "Slightly Good", IF(BN520&gt;=60, "Average", IF(BN520&gt;=50, "Slightly Poor", IF(BN520&gt;=40, "Poor", "Very Poor"))))))</f>
        <v>Slightly Poor</v>
      </c>
      <c r="BP520" s="2" t="n">
        <f aca="false">IF(AJ520&lt;=1000, -6.942*LN(AJ520)+107.59, IF(AND(AJ520&gt;1000, AJ520&lt;=5213),-36.304*LN(AJ520)+310.72, IF(AJ520&gt;5213, 10)))</f>
        <v>45.2208470670737</v>
      </c>
      <c r="BQ520" s="2" t="n">
        <f aca="false">BF520^0.04*BG520^0.22*BH520^0.51*BI520^0.06*BP520^0.17</f>
        <v>70.7364557959139</v>
      </c>
      <c r="BR520" s="0" t="str">
        <f aca="false">IF(BQ520&gt;=90, "Very Good", IF(BQ520&gt;=80, "Good", IF(BQ520&gt;=70, "Slightly Good", IF(BQ520&gt;=60, "Average", IF(BQ520&gt;=50, "Slightly Poor", IF(BQ520&gt;=40, "Poor", "Very Poor"))))))</f>
        <v>Slightly Good</v>
      </c>
      <c r="BT520" s="2" t="n">
        <f aca="false">9.81*LN(AH520)+30.6</f>
        <v>52.9901712034867</v>
      </c>
      <c r="BU520" s="0" t="str">
        <f aca="false">IF(BT520&lt;30, "Clean water", IF(AND(BT520&gt;=30, BT520&lt;40), "Hypolimia", IF(AND(BT520&gt;=40,BT520&lt;50), "Mesotrophic", IF(AND(BT520&gt;=50, BT520&lt;70), "Eutrophic", IF(BT520&gt;70,"Hypertrophic")))))</f>
        <v>Eutrophic</v>
      </c>
      <c r="CM520" s="0" t="n">
        <f aca="false">IF(G520&gt;H520,1,0)</f>
        <v>0</v>
      </c>
      <c r="CO520" s="17" t="n">
        <f aca="false">14.652-0.41022*M520+0.007991*M520*M520-0.000077774*M520*M520*M520</f>
        <v>9.209119134</v>
      </c>
      <c r="CP520" s="1" t="n">
        <f aca="false">F520/CO520*100</f>
        <v>86.8704148962962</v>
      </c>
    </row>
    <row r="521" customFormat="false" ht="12.5" hidden="false" customHeight="false" outlineLevel="0" collapsed="false">
      <c r="A521" s="0" t="n">
        <v>520</v>
      </c>
      <c r="B521" s="15" t="s">
        <v>135</v>
      </c>
      <c r="C521" s="16" t="s">
        <v>136</v>
      </c>
      <c r="D521" s="0" t="s">
        <v>158</v>
      </c>
      <c r="E521" s="0" t="n">
        <v>7.9</v>
      </c>
      <c r="F521" s="0" t="n">
        <v>7</v>
      </c>
      <c r="G521" s="0" t="n">
        <v>4.2</v>
      </c>
      <c r="H521" s="0" t="n">
        <v>10.9</v>
      </c>
      <c r="I521" s="0" t="n">
        <v>31.7</v>
      </c>
      <c r="J521" s="0" t="n">
        <v>6.738</v>
      </c>
      <c r="K521" s="0" t="n">
        <v>0.196</v>
      </c>
      <c r="L521" s="0" t="n">
        <v>8.9</v>
      </c>
      <c r="M521" s="0" t="n">
        <v>22.6</v>
      </c>
      <c r="O521" s="0" t="n">
        <v>499</v>
      </c>
      <c r="BD521" s="0" t="n">
        <v>0.373</v>
      </c>
      <c r="BF521" s="0" t="n">
        <f aca="false">IF(E521&lt;11,-3.6797*E521^2+48.115*E521-53.83,280.92*EXP(-0.2027*E521))</f>
        <v>96.6284230000001</v>
      </c>
      <c r="BG521" s="1" t="n">
        <f aca="false">32.208*LN(F521)+21.438</f>
        <v>84.1118740807735</v>
      </c>
      <c r="BH521" s="1" t="n">
        <f aca="false">IF(G521&lt;=2, -10*G521+100, 88.958*EXP(-0.0755*G521))</f>
        <v>64.7843685536842</v>
      </c>
      <c r="BI521" s="1" t="n">
        <f aca="false">IF(I521&lt;=100, 0.0053*(I521)^2-1.0332*I521+100.76, 122.82*EXP(-0.0092*I521))</f>
        <v>73.333477</v>
      </c>
      <c r="BJ521" s="0" t="e">
        <f aca="false">IF(P521&lt;=1000, -6.942*LN(P521)+107.59, -36.304*LN(P521)+310.72)</f>
        <v>#VALUE!</v>
      </c>
      <c r="BK521" s="0" t="e">
        <f aca="false">BF521^0.04*BG521^0.22*BH521^0.51*BI521^0.06*BJ521^0.17</f>
        <v>#VALUE!</v>
      </c>
      <c r="BL521" s="0" t="e">
        <f aca="false">IF(BK521&gt;=90, "Very Good", IF(BK521&gt;=80, "Good", IF(BK521&gt;=70, "Slightly Good", IF(BK521&gt;=60, "Average", IF(BK521&gt;=50, "Slightly Poor", IF(BK521&gt;=40, "Poor", "Very Poor"))))))</f>
        <v>#VALUE!</v>
      </c>
      <c r="BM521" s="2" t="e">
        <f aca="false">IF(P521&lt;=1000, -6.942*LN(P521)+107.59, IF(AND(P521&gt;1000, P521&lt;=5213),-36.304*LN(P521)+310.72, IF(P521&gt;5213, 10)))</f>
        <v>#VALUE!</v>
      </c>
      <c r="BN521" s="2" t="e">
        <f aca="false">BF521^0.04*BG521^0.22*BH521^0.51*BI521^0.06*BM521^0.17</f>
        <v>#VALUE!</v>
      </c>
      <c r="BO521" s="3" t="e">
        <f aca="false">IF(BN521&gt;=90, "Very Good", IF(BN521&gt;=80, "Good", IF(BN521&gt;=70, "Slightly Good", IF(BN521&gt;=60, "Average", IF(BN521&gt;=50, "Slightly Poor", IF(BN521&gt;=40, "Poor", "Very Poor"))))))</f>
        <v>#VALUE!</v>
      </c>
      <c r="BP521" s="2" t="e">
        <f aca="false">IF(AJ521&lt;=1000, -6.942*LN(AJ521)+107.59, IF(AND(AJ521&gt;1000, AJ521&lt;=5213),-36.304*LN(AJ521)+310.72, IF(AJ521&gt;5213, 10)))</f>
        <v>#VALUE!</v>
      </c>
      <c r="BQ521" s="2" t="e">
        <f aca="false">BF521^0.04*BG521^0.22*BH521^0.51*BI521^0.06*BP521^0.17</f>
        <v>#VALUE!</v>
      </c>
      <c r="BR521" s="0" t="e">
        <f aca="false">IF(BQ521&gt;=90, "Very Good", IF(BQ521&gt;=80, "Good", IF(BQ521&gt;=70, "Slightly Good", IF(BQ521&gt;=60, "Average", IF(BQ521&gt;=50, "Slightly Poor", IF(BQ521&gt;=40, "Poor", "Very Poor"))))))</f>
        <v>#VALUE!</v>
      </c>
      <c r="BT521" s="2" t="e">
        <f aca="false">9.81*LN(AH521)+30.6</f>
        <v>#VALUE!</v>
      </c>
      <c r="BU521" s="0" t="e">
        <f aca="false">IF(BT521&lt;30, "Clean water", IF(AND(BT521&gt;=30, BT521&lt;40), "Hypolimia", IF(AND(BT521&gt;=40,BT521&lt;50), "Mesotrophic", IF(AND(BT521&gt;=50, BT521&lt;70), "Eutrophic", IF(BT521&gt;70,"Hypertrophic")))))</f>
        <v>#VALUE!</v>
      </c>
      <c r="CM521" s="0" t="n">
        <f aca="false">IF(G521&gt;H521,1,0)</f>
        <v>0</v>
      </c>
      <c r="CO521" s="17" t="n">
        <f aca="false">14.652-0.41022*M521+0.007991*M521*M521-0.000077774*M521*M521*M521</f>
        <v>8.564752189776</v>
      </c>
      <c r="CP521" s="1" t="n">
        <f aca="false">F521/CO521*100</f>
        <v>81.7303273334179</v>
      </c>
    </row>
    <row r="522" customFormat="false" ht="12.5" hidden="false" customHeight="false" outlineLevel="0" collapsed="false">
      <c r="A522" s="0" t="n">
        <v>521</v>
      </c>
      <c r="B522" s="15" t="s">
        <v>87</v>
      </c>
      <c r="C522" s="16" t="s">
        <v>88</v>
      </c>
      <c r="D522" s="0" t="s">
        <v>158</v>
      </c>
      <c r="E522" s="0" t="n">
        <v>7.6</v>
      </c>
      <c r="F522" s="0" t="n">
        <v>8.4</v>
      </c>
      <c r="G522" s="0" t="n">
        <v>1</v>
      </c>
      <c r="H522" s="0" t="n">
        <v>5.1</v>
      </c>
      <c r="I522" s="0" t="n">
        <v>3.2</v>
      </c>
      <c r="J522" s="0" t="n">
        <v>5.713</v>
      </c>
      <c r="K522" s="0" t="n">
        <v>0.051</v>
      </c>
      <c r="L522" s="0" t="n">
        <v>2.5</v>
      </c>
      <c r="M522" s="0" t="n">
        <v>19.9</v>
      </c>
      <c r="N522" s="0" t="n">
        <v>0</v>
      </c>
      <c r="O522" s="0" t="n">
        <v>330</v>
      </c>
      <c r="P522" s="0" t="n">
        <v>1800</v>
      </c>
      <c r="AC522" s="0" t="n">
        <v>5.606</v>
      </c>
      <c r="AD522" s="0" t="n">
        <v>1.315</v>
      </c>
      <c r="AE522" s="0" t="n">
        <v>3.853</v>
      </c>
      <c r="AF522" s="0" t="n">
        <v>0.035</v>
      </c>
      <c r="AG522" s="0" t="n">
        <v>0.027</v>
      </c>
      <c r="AH522" s="0" t="n">
        <v>5.6</v>
      </c>
      <c r="AJ522" s="0" t="n">
        <v>82</v>
      </c>
      <c r="BF522" s="0" t="n">
        <f aca="false">IF(E522&lt;11,-3.6797*E522^2+48.115*E522-53.83,280.92*EXP(-0.2027*E522))</f>
        <v>99.304528</v>
      </c>
      <c r="BG522" s="1" t="n">
        <f aca="false">32.208*LN(F522)+21.438</f>
        <v>89.9840867819932</v>
      </c>
      <c r="BH522" s="1" t="n">
        <f aca="false">IF(G522&lt;=2, -10*G522+100, 88.958*EXP(-0.0755*G522))</f>
        <v>90</v>
      </c>
      <c r="BI522" s="1" t="n">
        <f aca="false">IF(I522&lt;=100, 0.0053*(I522)^2-1.0332*I522+100.76, 122.82*EXP(-0.0092*I522))</f>
        <v>97.508032</v>
      </c>
      <c r="BJ522" s="0" t="n">
        <f aca="false">IF(P522&lt;=1000, -6.942*LN(P522)+107.59, -36.304*LN(P522)+310.72)</f>
        <v>38.601845269226</v>
      </c>
      <c r="BK522" s="0" t="n">
        <f aca="false">BF522^0.04*BG522^0.22*BH522^0.51*BI522^0.06*BJ522^0.17</f>
        <v>78.6184891412693</v>
      </c>
      <c r="BL522" s="0" t="str">
        <f aca="false">IF(BK522&gt;=90, "Very Good", IF(BK522&gt;=80, "Good", IF(BK522&gt;=70, "Slightly Good", IF(BK522&gt;=60, "Average", IF(BK522&gt;=50, "Slightly Poor", IF(BK522&gt;=40, "Poor", "Very Poor"))))))</f>
        <v>Slightly Good</v>
      </c>
      <c r="BM522" s="2" t="n">
        <f aca="false">IF(P522&lt;=1000, -6.942*LN(P522)+107.59, IF(AND(P522&gt;1000, P522&lt;=5213),-36.304*LN(P522)+310.72, IF(P522&gt;5213, 10)))</f>
        <v>38.601845269226</v>
      </c>
      <c r="BN522" s="2" t="n">
        <f aca="false">BF522^0.04*BG522^0.22*BH522^0.51*BI522^0.06*BM522^0.17</f>
        <v>78.6184891412693</v>
      </c>
      <c r="BO522" s="3" t="str">
        <f aca="false">IF(BN522&gt;=90, "Very Good", IF(BN522&gt;=80, "Good", IF(BN522&gt;=70, "Slightly Good", IF(BN522&gt;=60, "Average", IF(BN522&gt;=50, "Slightly Poor", IF(BN522&gt;=40, "Poor", "Very Poor"))))))</f>
        <v>Slightly Good</v>
      </c>
      <c r="BP522" s="2" t="n">
        <f aca="false">IF(AJ522&lt;=1000, -6.942*LN(AJ522)+107.59, IF(AND(AJ522&gt;1000, AJ522&lt;=5213),-36.304*LN(AJ522)+310.72, IF(AJ522&gt;5213, 10)))</f>
        <v>76.9985549854916</v>
      </c>
      <c r="BQ522" s="2" t="n">
        <f aca="false">BF522^0.04*BG522^0.22*BH522^0.51*BI522^0.06*BP522^0.17</f>
        <v>88.4104009326757</v>
      </c>
      <c r="BR522" s="0" t="str">
        <f aca="false">IF(BQ522&gt;=90, "Very Good", IF(BQ522&gt;=80, "Good", IF(BQ522&gt;=70, "Slightly Good", IF(BQ522&gt;=60, "Average", IF(BQ522&gt;=50, "Slightly Poor", IF(BQ522&gt;=40, "Poor", "Very Poor"))))))</f>
        <v>Good</v>
      </c>
      <c r="BT522" s="2" t="n">
        <f aca="false">9.81*LN(AH522)+30.6</f>
        <v>47.5003403238402</v>
      </c>
      <c r="BU522" s="0" t="str">
        <f aca="false">IF(BT522&lt;30, "Clean water", IF(AND(BT522&gt;=30, BT522&lt;40), "Hypolimia", IF(AND(BT522&gt;=40,BT522&lt;50), "Mesotrophic", IF(AND(BT522&gt;=50, BT522&lt;70), "Eutrophic", IF(BT522&gt;70,"Hypertrophic")))))</f>
        <v>Mesotrophic</v>
      </c>
      <c r="CM522" s="0" t="n">
        <f aca="false">IF(G522&gt;H522,1,0)</f>
        <v>0</v>
      </c>
      <c r="CO522" s="17" t="n">
        <f aca="false">14.652-0.41022*M522+0.007991*M522*M522-0.000077774*M522*M522*M522</f>
        <v>9.040232203374</v>
      </c>
      <c r="CP522" s="1" t="n">
        <f aca="false">F522/CO522*100</f>
        <v>92.9179672715149</v>
      </c>
    </row>
    <row r="523" customFormat="false" ht="12.5" hidden="false" customHeight="false" outlineLevel="0" collapsed="false">
      <c r="A523" s="0" t="n">
        <v>522</v>
      </c>
      <c r="B523" s="15" t="s">
        <v>89</v>
      </c>
      <c r="C523" s="16" t="s">
        <v>90</v>
      </c>
      <c r="D523" s="0" t="s">
        <v>158</v>
      </c>
      <c r="E523" s="0" t="n">
        <v>7.4</v>
      </c>
      <c r="F523" s="0" t="n">
        <v>5</v>
      </c>
      <c r="G523" s="0" t="n">
        <v>4.3</v>
      </c>
      <c r="H523" s="0" t="n">
        <v>5.8</v>
      </c>
      <c r="I523" s="0" t="n">
        <v>9.8</v>
      </c>
      <c r="J523" s="0" t="n">
        <v>3.142</v>
      </c>
      <c r="K523" s="0" t="n">
        <v>0.13</v>
      </c>
      <c r="L523" s="0" t="n">
        <v>3.4</v>
      </c>
      <c r="M523" s="0" t="n">
        <v>19</v>
      </c>
      <c r="N523" s="0" t="n">
        <v>0</v>
      </c>
      <c r="O523" s="0" t="n">
        <v>270</v>
      </c>
      <c r="P523" s="0" t="n">
        <v>250000</v>
      </c>
      <c r="AC523" s="0" t="n">
        <v>2.691</v>
      </c>
      <c r="AD523" s="0" t="n">
        <v>0.813</v>
      </c>
      <c r="AE523" s="0" t="n">
        <v>1.168</v>
      </c>
      <c r="AF523" s="0" t="n">
        <v>0.023</v>
      </c>
      <c r="AG523" s="0" t="n">
        <v>0.016</v>
      </c>
      <c r="AH523" s="0" t="n">
        <v>11.4</v>
      </c>
      <c r="AJ523" s="0" t="n">
        <v>15000</v>
      </c>
      <c r="BF523" s="0" t="n">
        <f aca="false">IF(E523&lt;11,-3.6797*E523^2+48.115*E523-53.83,280.92*EXP(-0.2027*E523))</f>
        <v>100.720628</v>
      </c>
      <c r="BG523" s="1" t="n">
        <f aca="false">32.208*LN(F523)+21.438</f>
        <v>73.2747762836775</v>
      </c>
      <c r="BH523" s="1" t="n">
        <f aca="false">IF(G523&lt;=2, -10*G523+100, 88.958*EXP(-0.0755*G523))</f>
        <v>64.2970883684832</v>
      </c>
      <c r="BI523" s="1" t="n">
        <f aca="false">IF(I523&lt;=100, 0.0053*(I523)^2-1.0332*I523+100.76, 122.82*EXP(-0.0092*I523))</f>
        <v>91.143652</v>
      </c>
      <c r="BJ523" s="0" t="n">
        <f aca="false">IF(P523&lt;=1000, -6.942*LN(P523)+107.59, -36.304*LN(P523)+310.72)</f>
        <v>-140.510264810238</v>
      </c>
      <c r="BK523" s="0" t="e">
        <f aca="false">BF523^0.04*BG523^0.22*BH523^0.51*BI523^0.06*BJ523^0.17</f>
        <v>#NUM!</v>
      </c>
      <c r="BL523" s="0" t="e">
        <f aca="false">IF(BK523&gt;=90, "Very Good", IF(BK523&gt;=80, "Good", IF(BK523&gt;=70, "Slightly Good", IF(BK523&gt;=60, "Average", IF(BK523&gt;=50, "Slightly Poor", IF(BK523&gt;=40, "Poor", "Very Poor"))))))</f>
        <v>#NUM!</v>
      </c>
      <c r="BM523" s="2" t="n">
        <f aca="false">IF(P523&lt;=1000, -6.942*LN(P523)+107.59, IF(AND(P523&gt;1000, P523&lt;=5213),-36.304*LN(P523)+310.72, IF(P523&gt;5213, 10)))</f>
        <v>10</v>
      </c>
      <c r="BN523" s="2" t="n">
        <f aca="false">BF523^0.04*BG523^0.22*BH523^0.51*BI523^0.06*BM523^0.17</f>
        <v>50.1390244031233</v>
      </c>
      <c r="BO523" s="3" t="str">
        <f aca="false">IF(BN523&gt;=90, "Very Good", IF(BN523&gt;=80, "Good", IF(BN523&gt;=70, "Slightly Good", IF(BN523&gt;=60, "Average", IF(BN523&gt;=50, "Slightly Poor", IF(BN523&gt;=40, "Poor", "Very Poor"))))))</f>
        <v>Slightly Poor</v>
      </c>
      <c r="BP523" s="2" t="n">
        <f aca="false">IF(AJ523&lt;=1000, -6.942*LN(AJ523)+107.59, IF(AND(AJ523&gt;1000, AJ523&lt;=5213),-36.304*LN(AJ523)+310.72, IF(AJ523&gt;5213, 10)))</f>
        <v>10</v>
      </c>
      <c r="BQ523" s="2" t="n">
        <f aca="false">BF523^0.04*BG523^0.22*BH523^0.51*BI523^0.06*BP523^0.17</f>
        <v>50.1390244031233</v>
      </c>
      <c r="BR523" s="0" t="str">
        <f aca="false">IF(BQ523&gt;=90, "Very Good", IF(BQ523&gt;=80, "Good", IF(BQ523&gt;=70, "Slightly Good", IF(BQ523&gt;=60, "Average", IF(BQ523&gt;=50, "Slightly Poor", IF(BQ523&gt;=40, "Poor", "Very Poor"))))))</f>
        <v>Slightly Poor</v>
      </c>
      <c r="BT523" s="2" t="n">
        <f aca="false">9.81*LN(AH523)+30.6</f>
        <v>54.4737470164784</v>
      </c>
      <c r="BU523" s="0" t="str">
        <f aca="false">IF(BT523&lt;30, "Clean water", IF(AND(BT523&gt;=30, BT523&lt;40), "Hypolimia", IF(AND(BT523&gt;=40,BT523&lt;50), "Mesotrophic", IF(AND(BT523&gt;=50, BT523&lt;70), "Eutrophic", IF(BT523&gt;70,"Hypertrophic")))))</f>
        <v>Eutrophic</v>
      </c>
      <c r="CM523" s="0" t="n">
        <f aca="false">IF(G523&gt;H523,1,0)</f>
        <v>0</v>
      </c>
      <c r="CO523" s="17" t="n">
        <f aca="false">14.652-0.41022*M523+0.007991*M523*M523-0.000077774*M523*M523*M523</f>
        <v>9.209119134</v>
      </c>
      <c r="CP523" s="1" t="n">
        <f aca="false">F523/CO523*100</f>
        <v>54.2940093101852</v>
      </c>
    </row>
    <row r="524" customFormat="false" ht="12.5" hidden="false" customHeight="false" outlineLevel="0" collapsed="false">
      <c r="A524" s="0" t="n">
        <v>523</v>
      </c>
      <c r="B524" s="15" t="s">
        <v>91</v>
      </c>
      <c r="C524" s="16" t="s">
        <v>92</v>
      </c>
      <c r="D524" s="0" t="s">
        <v>158</v>
      </c>
      <c r="E524" s="0" t="n">
        <v>7.5</v>
      </c>
      <c r="F524" s="0" t="n">
        <v>18.6</v>
      </c>
      <c r="G524" s="0" t="n">
        <v>1</v>
      </c>
      <c r="H524" s="0" t="n">
        <v>3</v>
      </c>
      <c r="I524" s="0" t="n">
        <v>1.3</v>
      </c>
      <c r="J524" s="0" t="n">
        <v>4.244</v>
      </c>
      <c r="K524" s="0" t="n">
        <v>0.025</v>
      </c>
      <c r="L524" s="0" t="n">
        <v>1.3</v>
      </c>
      <c r="M524" s="0" t="n">
        <v>22.3</v>
      </c>
      <c r="N524" s="0" t="n">
        <v>0</v>
      </c>
      <c r="O524" s="0" t="n">
        <v>547</v>
      </c>
      <c r="P524" s="0" t="n">
        <v>27000</v>
      </c>
      <c r="AC524" s="0" t="n">
        <v>4.242</v>
      </c>
      <c r="AD524" s="0" t="n">
        <v>0.036</v>
      </c>
      <c r="AE524" s="0" t="n">
        <v>3.351</v>
      </c>
      <c r="AF524" s="0" t="n">
        <v>0.006</v>
      </c>
      <c r="AG524" s="0" t="n">
        <v>0.003</v>
      </c>
      <c r="AH524" s="0" t="n">
        <v>4.9</v>
      </c>
      <c r="AJ524" s="0" t="n">
        <v>2500</v>
      </c>
      <c r="BF524" s="0" t="n">
        <f aca="false">IF(E524&lt;11,-3.6797*E524^2+48.115*E524-53.83,280.92*EXP(-0.2027*E524))</f>
        <v>100.049375</v>
      </c>
      <c r="BG524" s="1" t="n">
        <f aca="false">32.208*LN(F524)+21.438</f>
        <v>115.587188191803</v>
      </c>
      <c r="BH524" s="1" t="n">
        <f aca="false">IF(G524&lt;=2, -10*G524+100, 88.958*EXP(-0.0755*G524))</f>
        <v>90</v>
      </c>
      <c r="BI524" s="1" t="n">
        <f aca="false">IF(I524&lt;=100, 0.0053*(I524)^2-1.0332*I524+100.76, 122.82*EXP(-0.0092*I524))</f>
        <v>99.425797</v>
      </c>
      <c r="BJ524" s="0" t="n">
        <f aca="false">IF(P524&lt;=1000, -6.942*LN(P524)+107.59, -36.304*LN(P524)+310.72)</f>
        <v>-59.7112092315887</v>
      </c>
      <c r="BK524" s="0" t="e">
        <f aca="false">BF524^0.04*BG524^0.22*BH524^0.51*BI524^0.06*BJ524^0.17</f>
        <v>#NUM!</v>
      </c>
      <c r="BL524" s="0" t="e">
        <f aca="false">IF(BK524&gt;=90, "Very Good", IF(BK524&gt;=80, "Good", IF(BK524&gt;=70, "Slightly Good", IF(BK524&gt;=60, "Average", IF(BK524&gt;=50, "Slightly Poor", IF(BK524&gt;=40, "Poor", "Very Poor"))))))</f>
        <v>#NUM!</v>
      </c>
      <c r="BM524" s="2" t="n">
        <f aca="false">IF(P524&lt;=1000, -6.942*LN(P524)+107.59, IF(AND(P524&gt;1000, P524&lt;=5213),-36.304*LN(P524)+310.72, IF(P524&gt;5213, 10)))</f>
        <v>10</v>
      </c>
      <c r="BN524" s="2" t="n">
        <f aca="false">BF524^0.04*BG524^0.22*BH524^0.51*BI524^0.06*BM524^0.17</f>
        <v>66.1244897272996</v>
      </c>
      <c r="BO524" s="3" t="str">
        <f aca="false">IF(BN524&gt;=90, "Very Good", IF(BN524&gt;=80, "Good", IF(BN524&gt;=70, "Slightly Good", IF(BN524&gt;=60, "Average", IF(BN524&gt;=50, "Slightly Poor", IF(BN524&gt;=40, "Poor", "Very Poor"))))))</f>
        <v>Average</v>
      </c>
      <c r="BP524" s="2" t="n">
        <f aca="false">IF(AJ524&lt;=1000, -6.942*LN(AJ524)+107.59, IF(AND(AJ524&gt;1000, AJ524&lt;=5213),-36.304*LN(AJ524)+310.72, IF(AJ524&gt;5213, 10)))</f>
        <v>26.6758336218732</v>
      </c>
      <c r="BQ524" s="2" t="n">
        <f aca="false">BF524^0.04*BG524^0.22*BH524^0.51*BI524^0.06*BP524^0.17</f>
        <v>78.1272240638335</v>
      </c>
      <c r="BR524" s="0" t="str">
        <f aca="false">IF(BQ524&gt;=90, "Very Good", IF(BQ524&gt;=80, "Good", IF(BQ524&gt;=70, "Slightly Good", IF(BQ524&gt;=60, "Average", IF(BQ524&gt;=50, "Slightly Poor", IF(BQ524&gt;=40, "Poor", "Very Poor"))))))</f>
        <v>Slightly Good</v>
      </c>
      <c r="BT524" s="2" t="n">
        <f aca="false">9.81*LN(AH524)+30.6</f>
        <v>46.1903973621937</v>
      </c>
      <c r="BU524" s="0" t="str">
        <f aca="false">IF(BT524&lt;30, "Clean water", IF(AND(BT524&gt;=30, BT524&lt;40), "Hypolimia", IF(AND(BT524&gt;=40,BT524&lt;50), "Mesotrophic", IF(AND(BT524&gt;=50, BT524&lt;70), "Eutrophic", IF(BT524&gt;70,"Hypertrophic")))))</f>
        <v>Mesotrophic</v>
      </c>
      <c r="CM524" s="0" t="n">
        <f aca="false">IF(G524&gt;H524,1,0)</f>
        <v>0</v>
      </c>
      <c r="CO524" s="17" t="n">
        <f aca="false">14.652-0.41022*M524+0.007991*M524*M524-0.000077774*M524*M524*M524</f>
        <v>8.615458406142</v>
      </c>
      <c r="CP524" s="1" t="n">
        <f aca="false">F524/CO524*100</f>
        <v>215.89100803667</v>
      </c>
    </row>
    <row r="525" customFormat="false" ht="12.5" hidden="false" customHeight="false" outlineLevel="0" collapsed="false">
      <c r="A525" s="0" t="n">
        <v>524</v>
      </c>
      <c r="B525" s="15" t="s">
        <v>137</v>
      </c>
      <c r="C525" s="16" t="s">
        <v>138</v>
      </c>
      <c r="D525" s="0" t="s">
        <v>158</v>
      </c>
      <c r="E525" s="0" t="n">
        <v>8</v>
      </c>
      <c r="F525" s="0" t="n">
        <v>8.3</v>
      </c>
      <c r="G525" s="0" t="n">
        <v>2.9</v>
      </c>
      <c r="H525" s="0" t="n">
        <v>11</v>
      </c>
      <c r="I525" s="0" t="n">
        <v>9.5</v>
      </c>
      <c r="J525" s="0" t="n">
        <v>7.854</v>
      </c>
      <c r="K525" s="0" t="n">
        <v>0.111</v>
      </c>
      <c r="L525" s="0" t="n">
        <v>9.2</v>
      </c>
      <c r="M525" s="0" t="n">
        <v>25.3</v>
      </c>
      <c r="O525" s="0" t="n">
        <v>600</v>
      </c>
      <c r="BD525" s="0" t="n">
        <v>3.645</v>
      </c>
      <c r="BF525" s="0" t="n">
        <f aca="false">IF(E525&lt;11,-3.6797*E525^2+48.115*E525-53.83,280.92*EXP(-0.2027*E525))</f>
        <v>95.5892</v>
      </c>
      <c r="BG525" s="1" t="n">
        <f aca="false">32.208*LN(F525)+21.438</f>
        <v>89.5983576207606</v>
      </c>
      <c r="BH525" s="1" t="n">
        <f aca="false">IF(G525&lt;=2, -10*G525+100, 88.958*EXP(-0.0755*G525))</f>
        <v>71.4654665875093</v>
      </c>
      <c r="BI525" s="1" t="n">
        <f aca="false">IF(I525&lt;=100, 0.0053*(I525)^2-1.0332*I525+100.76, 122.82*EXP(-0.0092*I525))</f>
        <v>91.422925</v>
      </c>
      <c r="BJ525" s="0" t="e">
        <f aca="false">IF(P525&lt;=1000, -6.942*LN(P525)+107.59, -36.304*LN(P525)+310.72)</f>
        <v>#VALUE!</v>
      </c>
      <c r="BK525" s="0" t="e">
        <f aca="false">BF525^0.04*BG525^0.22*BH525^0.51*BI525^0.06*BJ525^0.17</f>
        <v>#VALUE!</v>
      </c>
      <c r="BL525" s="0" t="e">
        <f aca="false">IF(BK525&gt;=90, "Very Good", IF(BK525&gt;=80, "Good", IF(BK525&gt;=70, "Slightly Good", IF(BK525&gt;=60, "Average", IF(BK525&gt;=50, "Slightly Poor", IF(BK525&gt;=40, "Poor", "Very Poor"))))))</f>
        <v>#VALUE!</v>
      </c>
      <c r="BM525" s="2" t="e">
        <f aca="false">IF(P525&lt;=1000, -6.942*LN(P525)+107.59, IF(AND(P525&gt;1000, P525&lt;=5213),-36.304*LN(P525)+310.72, IF(P525&gt;5213, 10)))</f>
        <v>#VALUE!</v>
      </c>
      <c r="BN525" s="2" t="e">
        <f aca="false">BF525^0.04*BG525^0.22*BH525^0.51*BI525^0.06*BM525^0.17</f>
        <v>#VALUE!</v>
      </c>
      <c r="BO525" s="3" t="e">
        <f aca="false">IF(BN525&gt;=90, "Very Good", IF(BN525&gt;=80, "Good", IF(BN525&gt;=70, "Slightly Good", IF(BN525&gt;=60, "Average", IF(BN525&gt;=50, "Slightly Poor", IF(BN525&gt;=40, "Poor", "Very Poor"))))))</f>
        <v>#VALUE!</v>
      </c>
      <c r="BP525" s="2" t="e">
        <f aca="false">IF(AJ525&lt;=1000, -6.942*LN(AJ525)+107.59, IF(AND(AJ525&gt;1000, AJ525&lt;=5213),-36.304*LN(AJ525)+310.72, IF(AJ525&gt;5213, 10)))</f>
        <v>#VALUE!</v>
      </c>
      <c r="BQ525" s="2" t="e">
        <f aca="false">BF525^0.04*BG525^0.22*BH525^0.51*BI525^0.06*BP525^0.17</f>
        <v>#VALUE!</v>
      </c>
      <c r="BR525" s="0" t="e">
        <f aca="false">IF(BQ525&gt;=90, "Very Good", IF(BQ525&gt;=80, "Good", IF(BQ525&gt;=70, "Slightly Good", IF(BQ525&gt;=60, "Average", IF(BQ525&gt;=50, "Slightly Poor", IF(BQ525&gt;=40, "Poor", "Very Poor"))))))</f>
        <v>#VALUE!</v>
      </c>
      <c r="BT525" s="2" t="e">
        <f aca="false">9.81*LN(AH525)+30.6</f>
        <v>#VALUE!</v>
      </c>
      <c r="BU525" s="0" t="e">
        <f aca="false">IF(BT525&lt;30, "Clean water", IF(AND(BT525&gt;=30, BT525&lt;40), "Hypolimia", IF(AND(BT525&gt;=40,BT525&lt;50), "Mesotrophic", IF(AND(BT525&gt;=50, BT525&lt;70), "Eutrophic", IF(BT525&gt;70,"Hypertrophic")))))</f>
        <v>#VALUE!</v>
      </c>
      <c r="CM525" s="0" t="n">
        <f aca="false">IF(G525&gt;H525,1,0)</f>
        <v>0</v>
      </c>
      <c r="CO525" s="17" t="n">
        <f aca="false">14.652-0.41022*M525+0.007991*M525*M525-0.000077774*M525*M525*M525</f>
        <v>8.128899490602</v>
      </c>
      <c r="CP525" s="1" t="n">
        <f aca="false">F525/CO525*100</f>
        <v>102.104842231053</v>
      </c>
    </row>
    <row r="526" customFormat="false" ht="12.5" hidden="false" customHeight="false" outlineLevel="0" collapsed="false">
      <c r="A526" s="0" t="n">
        <v>525</v>
      </c>
      <c r="B526" s="15" t="s">
        <v>93</v>
      </c>
      <c r="C526" s="16" t="s">
        <v>94</v>
      </c>
      <c r="D526" s="0" t="s">
        <v>158</v>
      </c>
      <c r="E526" s="0" t="n">
        <v>7.7</v>
      </c>
      <c r="F526" s="0" t="n">
        <v>8.2</v>
      </c>
      <c r="G526" s="0" t="n">
        <v>3.7</v>
      </c>
      <c r="H526" s="0" t="n">
        <v>9.6</v>
      </c>
      <c r="I526" s="0" t="n">
        <v>15.2</v>
      </c>
      <c r="J526" s="0" t="n">
        <v>9.268</v>
      </c>
      <c r="K526" s="0" t="n">
        <v>0.155</v>
      </c>
      <c r="L526" s="0" t="n">
        <v>6.3</v>
      </c>
      <c r="M526" s="0" t="n">
        <v>21.9</v>
      </c>
      <c r="N526" s="0" t="n">
        <v>0</v>
      </c>
      <c r="O526" s="0" t="n">
        <v>655</v>
      </c>
      <c r="P526" s="0" t="n">
        <v>4000</v>
      </c>
      <c r="AC526" s="0" t="n">
        <v>9.073</v>
      </c>
      <c r="AD526" s="0" t="n">
        <v>0.919</v>
      </c>
      <c r="AE526" s="0" t="n">
        <v>6.349</v>
      </c>
      <c r="AF526" s="0" t="n">
        <v>0.05</v>
      </c>
      <c r="AG526" s="0" t="n">
        <v>0.021</v>
      </c>
      <c r="AH526" s="0" t="n">
        <v>15.8</v>
      </c>
      <c r="AJ526" s="0" t="n">
        <v>4000</v>
      </c>
      <c r="BD526" s="0" t="n">
        <v>2.697</v>
      </c>
      <c r="BF526" s="0" t="n">
        <f aca="false">IF(E526&lt;11,-3.6797*E526^2+48.115*E526-53.83,280.92*EXP(-0.2027*E526))</f>
        <v>98.486087</v>
      </c>
      <c r="BG526" s="1" t="n">
        <f aca="false">32.208*LN(F526)+21.438</f>
        <v>89.2079528407348</v>
      </c>
      <c r="BH526" s="1" t="n">
        <f aca="false">IF(G526&lt;=2, -10*G526+100, 88.958*EXP(-0.0755*G526))</f>
        <v>67.2767257350167</v>
      </c>
      <c r="BI526" s="1" t="n">
        <f aca="false">IF(I526&lt;=100, 0.0053*(I526)^2-1.0332*I526+100.76, 122.82*EXP(-0.0092*I526))</f>
        <v>86.279872</v>
      </c>
      <c r="BJ526" s="0" t="n">
        <f aca="false">IF(P526&lt;=1000, -6.942*LN(P526)+107.59, -36.304*LN(P526)+310.72)</f>
        <v>9.61282186573601</v>
      </c>
      <c r="BK526" s="0" t="n">
        <f aca="false">BF526^0.04*BG526^0.22*BH526^0.51*BI526^0.06*BJ526^0.17</f>
        <v>52.9997809773956</v>
      </c>
      <c r="BL526" s="0" t="str">
        <f aca="false">IF(BK526&gt;=90, "Very Good", IF(BK526&gt;=80, "Good", IF(BK526&gt;=70, "Slightly Good", IF(BK526&gt;=60, "Average", IF(BK526&gt;=50, "Slightly Poor", IF(BK526&gt;=40, "Poor", "Very Poor"))))))</f>
        <v>Slightly Poor</v>
      </c>
      <c r="BM526" s="2" t="n">
        <f aca="false">IF(P526&lt;=1000, -6.942*LN(P526)+107.59, IF(AND(P526&gt;1000, P526&lt;=5213),-36.304*LN(P526)+310.72, IF(P526&gt;5213, 10)))</f>
        <v>9.61282186573601</v>
      </c>
      <c r="BN526" s="2" t="n">
        <f aca="false">BF526^0.04*BG526^0.22*BH526^0.51*BI526^0.06*BM526^0.17</f>
        <v>52.9997809773956</v>
      </c>
      <c r="BO526" s="3" t="str">
        <f aca="false">IF(BN526&gt;=90, "Very Good", IF(BN526&gt;=80, "Good", IF(BN526&gt;=70, "Slightly Good", IF(BN526&gt;=60, "Average", IF(BN526&gt;=50, "Slightly Poor", IF(BN526&gt;=40, "Poor", "Very Poor"))))))</f>
        <v>Slightly Poor</v>
      </c>
      <c r="BP526" s="2" t="n">
        <f aca="false">IF(AJ526&lt;=1000, -6.942*LN(AJ526)+107.59, IF(AND(AJ526&gt;1000, AJ526&lt;=5213),-36.304*LN(AJ526)+310.72, IF(AJ526&gt;5213, 10)))</f>
        <v>9.61282186573601</v>
      </c>
      <c r="BQ526" s="2" t="n">
        <f aca="false">BF526^0.04*BG526^0.22*BH526^0.51*BI526^0.06*BP526^0.17</f>
        <v>52.9997809773956</v>
      </c>
      <c r="BR526" s="0" t="str">
        <f aca="false">IF(BQ526&gt;=90, "Very Good", IF(BQ526&gt;=80, "Good", IF(BQ526&gt;=70, "Slightly Good", IF(BQ526&gt;=60, "Average", IF(BQ526&gt;=50, "Slightly Poor", IF(BQ526&gt;=40, "Poor", "Very Poor"))))))</f>
        <v>Slightly Poor</v>
      </c>
      <c r="BT526" s="2" t="n">
        <f aca="false">9.81*LN(AH526)+30.6</f>
        <v>57.675697511723</v>
      </c>
      <c r="BU526" s="0" t="str">
        <f aca="false">IF(BT526&lt;30, "Clean water", IF(AND(BT526&gt;=30, BT526&lt;40), "Hypolimia", IF(AND(BT526&gt;=40,BT526&lt;50), "Mesotrophic", IF(AND(BT526&gt;=50, BT526&lt;70), "Eutrophic", IF(BT526&gt;70,"Hypertrophic")))))</f>
        <v>Eutrophic</v>
      </c>
      <c r="CM526" s="0" t="n">
        <f aca="false">IF(G526&gt;H526,1,0)</f>
        <v>0</v>
      </c>
      <c r="CO526" s="17" t="n">
        <f aca="false">14.652-0.41022*M526+0.007991*M526*M526-0.000077774*M526*M526*M526</f>
        <v>8.683849489734</v>
      </c>
      <c r="CP526" s="1" t="n">
        <f aca="false">F526/CO526*100</f>
        <v>94.4281681723525</v>
      </c>
    </row>
    <row r="527" customFormat="false" ht="12.5" hidden="false" customHeight="false" outlineLevel="0" collapsed="false">
      <c r="A527" s="0" t="n">
        <v>526</v>
      </c>
      <c r="B527" s="15" t="s">
        <v>95</v>
      </c>
      <c r="C527" s="16" t="s">
        <v>96</v>
      </c>
      <c r="D527" s="0" t="s">
        <v>158</v>
      </c>
      <c r="E527" s="0" t="n">
        <v>7.4</v>
      </c>
      <c r="F527" s="0" t="n">
        <v>6.4</v>
      </c>
      <c r="G527" s="0" t="n">
        <v>3.1</v>
      </c>
      <c r="H527" s="0" t="n">
        <v>8.6</v>
      </c>
      <c r="I527" s="0" t="n">
        <v>4.4</v>
      </c>
      <c r="J527" s="0" t="n">
        <v>8.038</v>
      </c>
      <c r="K527" s="0" t="n">
        <v>0.06</v>
      </c>
      <c r="L527" s="0" t="n">
        <v>5.8</v>
      </c>
      <c r="M527" s="0" t="n">
        <v>20.7</v>
      </c>
      <c r="N527" s="0" t="n">
        <v>0</v>
      </c>
      <c r="O527" s="0" t="n">
        <v>694</v>
      </c>
      <c r="P527" s="0" t="n">
        <v>14000</v>
      </c>
      <c r="AC527" s="0" t="n">
        <v>8.054</v>
      </c>
      <c r="AD527" s="0" t="n">
        <v>1.003</v>
      </c>
      <c r="AE527" s="0" t="n">
        <v>4.874</v>
      </c>
      <c r="AF527" s="0" t="n">
        <v>0.035</v>
      </c>
      <c r="AG527" s="0" t="n">
        <v>0.016</v>
      </c>
      <c r="AH527" s="0" t="n">
        <v>12.3</v>
      </c>
      <c r="AJ527" s="0" t="n">
        <v>800</v>
      </c>
      <c r="BF527" s="0" t="n">
        <f aca="false">IF(E527&lt;11,-3.6797*E527^2+48.115*E527-53.83,280.92*EXP(-0.2027*E527))</f>
        <v>100.720628</v>
      </c>
      <c r="BG527" s="1" t="n">
        <f aca="false">32.208*LN(F527)+21.438</f>
        <v>81.2256456736961</v>
      </c>
      <c r="BH527" s="1" t="n">
        <f aca="false">IF(G527&lt;=2, -10*G527+100, 88.958*EXP(-0.0755*G527))</f>
        <v>70.3944446082144</v>
      </c>
      <c r="BI527" s="1" t="n">
        <f aca="false">IF(I527&lt;=100, 0.0053*(I527)^2-1.0332*I527+100.76, 122.82*EXP(-0.0092*I527))</f>
        <v>96.316528</v>
      </c>
      <c r="BJ527" s="0" t="n">
        <f aca="false">IF(P527&lt;=1000, -6.942*LN(P527)+107.59, -36.304*LN(P527)+310.72)</f>
        <v>-35.8674849425199</v>
      </c>
      <c r="BK527" s="0" t="e">
        <f aca="false">BF527^0.04*BG527^0.22*BH527^0.51*BI527^0.06*BJ527^0.17</f>
        <v>#NUM!</v>
      </c>
      <c r="BL527" s="0" t="e">
        <f aca="false">IF(BK527&gt;=90, "Very Good", IF(BK527&gt;=80, "Good", IF(BK527&gt;=70, "Slightly Good", IF(BK527&gt;=60, "Average", IF(BK527&gt;=50, "Slightly Poor", IF(BK527&gt;=40, "Poor", "Very Poor"))))))</f>
        <v>#NUM!</v>
      </c>
      <c r="BM527" s="2" t="n">
        <f aca="false">IF(P527&lt;=1000, -6.942*LN(P527)+107.59, IF(AND(P527&gt;1000, P527&lt;=5213),-36.304*LN(P527)+310.72, IF(P527&gt;5213, 10)))</f>
        <v>10</v>
      </c>
      <c r="BN527" s="2" t="n">
        <f aca="false">BF527^0.04*BG527^0.22*BH527^0.51*BI527^0.06*BM527^0.17</f>
        <v>53.8919454252812</v>
      </c>
      <c r="BO527" s="3" t="str">
        <f aca="false">IF(BN527&gt;=90, "Very Good", IF(BN527&gt;=80, "Good", IF(BN527&gt;=70, "Slightly Good", IF(BN527&gt;=60, "Average", IF(BN527&gt;=50, "Slightly Poor", IF(BN527&gt;=40, "Poor", "Very Poor"))))))</f>
        <v>Slightly Poor</v>
      </c>
      <c r="BP527" s="2" t="n">
        <f aca="false">IF(AJ527&lt;=1000, -6.942*LN(AJ527)+107.59, IF(AND(AJ527&gt;1000, AJ527&lt;=5213),-36.304*LN(AJ527)+310.72, IF(AJ527&gt;5213, 10)))</f>
        <v>61.1854253865293</v>
      </c>
      <c r="BQ527" s="2" t="n">
        <f aca="false">BF527^0.04*BG527^0.22*BH527^0.51*BI527^0.06*BP527^0.17</f>
        <v>73.3253287102248</v>
      </c>
      <c r="BR527" s="0" t="str">
        <f aca="false">IF(BQ527&gt;=90, "Very Good", IF(BQ527&gt;=80, "Good", IF(BQ527&gt;=70, "Slightly Good", IF(BQ527&gt;=60, "Average", IF(BQ527&gt;=50, "Slightly Poor", IF(BQ527&gt;=40, "Poor", "Very Poor"))))))</f>
        <v>Slightly Good</v>
      </c>
      <c r="BT527" s="2" t="n">
        <f aca="false">9.81*LN(AH527)+30.6</f>
        <v>55.2191687639318</v>
      </c>
      <c r="BU527" s="0" t="str">
        <f aca="false">IF(BT527&lt;30, "Clean water", IF(AND(BT527&gt;=30, BT527&lt;40), "Hypolimia", IF(AND(BT527&gt;=40,BT527&lt;50), "Mesotrophic", IF(AND(BT527&gt;=50, BT527&lt;70), "Eutrophic", IF(BT527&gt;70,"Hypertrophic")))))</f>
        <v>Eutrophic</v>
      </c>
      <c r="CM527" s="0" t="n">
        <f aca="false">IF(G527&gt;H527,1,0)</f>
        <v>0</v>
      </c>
      <c r="CO527" s="17" t="n">
        <f aca="false">14.652-0.41022*M527+0.007991*M527*M527-0.000077774*M527*M527*M527</f>
        <v>8.894674197918</v>
      </c>
      <c r="CP527" s="1" t="n">
        <f aca="false">F527/CO527*100</f>
        <v>71.9531694763825</v>
      </c>
    </row>
    <row r="528" customFormat="false" ht="12.5" hidden="false" customHeight="false" outlineLevel="0" collapsed="false">
      <c r="A528" s="0" t="n">
        <v>527</v>
      </c>
      <c r="B528" s="15" t="s">
        <v>97</v>
      </c>
      <c r="C528" s="16" t="s">
        <v>98</v>
      </c>
      <c r="D528" s="0" t="s">
        <v>158</v>
      </c>
      <c r="E528" s="0" t="n">
        <v>8</v>
      </c>
      <c r="F528" s="0" t="n">
        <v>10.4</v>
      </c>
      <c r="G528" s="0" t="n">
        <v>0.5</v>
      </c>
      <c r="H528" s="0" t="n">
        <v>3.3</v>
      </c>
      <c r="I528" s="0" t="n">
        <v>1</v>
      </c>
      <c r="J528" s="0" t="n">
        <v>1.528</v>
      </c>
      <c r="K528" s="0" t="n">
        <v>0.009</v>
      </c>
      <c r="L528" s="0" t="n">
        <v>1.5</v>
      </c>
      <c r="M528" s="0" t="n">
        <v>19</v>
      </c>
      <c r="N528" s="0" t="n">
        <v>0</v>
      </c>
      <c r="O528" s="0" t="n">
        <v>210</v>
      </c>
      <c r="P528" s="0" t="n">
        <v>650</v>
      </c>
      <c r="AC528" s="0" t="n">
        <v>1.497</v>
      </c>
      <c r="AD528" s="0" t="n">
        <v>0.026</v>
      </c>
      <c r="AE528" s="0" t="n">
        <v>1.38</v>
      </c>
      <c r="AF528" s="0" t="n">
        <v>0.007</v>
      </c>
      <c r="AG528" s="0" t="n">
        <v>0.001</v>
      </c>
      <c r="AH528" s="0" t="n">
        <v>3.8</v>
      </c>
      <c r="AJ528" s="0" t="n">
        <v>4</v>
      </c>
      <c r="BF528" s="0" t="n">
        <f aca="false">IF(E528&lt;11,-3.6797*E528^2+48.115*E528-53.83,280.92*EXP(-0.2027*E528))</f>
        <v>95.5892</v>
      </c>
      <c r="BG528" s="1" t="n">
        <f aca="false">32.208*LN(F528)+21.438</f>
        <v>96.8628814043931</v>
      </c>
      <c r="BH528" s="1" t="n">
        <f aca="false">IF(G528&lt;=2, -10*G528+100, 88.958*EXP(-0.0755*G528))</f>
        <v>95</v>
      </c>
      <c r="BI528" s="1" t="n">
        <f aca="false">IF(I528&lt;=100, 0.0053*(I528)^2-1.0332*I528+100.76, 122.82*EXP(-0.0092*I528))</f>
        <v>99.7321</v>
      </c>
      <c r="BJ528" s="0" t="n">
        <f aca="false">IF(P528&lt;=1000, -6.942*LN(P528)+107.59, -36.304*LN(P528)+310.72)</f>
        <v>62.6268578568198</v>
      </c>
      <c r="BK528" s="0" t="n">
        <f aca="false">BF528^0.04*BG528^0.22*BH528^0.51*BI528^0.06*BJ528^0.17</f>
        <v>89.1639746911491</v>
      </c>
      <c r="BL528" s="0" t="str">
        <f aca="false">IF(BK528&gt;=90, "Very Good", IF(BK528&gt;=80, "Good", IF(BK528&gt;=70, "Slightly Good", IF(BK528&gt;=60, "Average", IF(BK528&gt;=50, "Slightly Poor", IF(BK528&gt;=40, "Poor", "Very Poor"))))))</f>
        <v>Good</v>
      </c>
      <c r="BM528" s="2" t="n">
        <f aca="false">IF(P528&lt;=1000, -6.942*LN(P528)+107.59, IF(AND(P528&gt;1000, P528&lt;=5213),-36.304*LN(P528)+310.72, IF(P528&gt;5213, 10)))</f>
        <v>62.6268578568198</v>
      </c>
      <c r="BN528" s="2" t="n">
        <f aca="false">BF528^0.04*BG528^0.22*BH528^0.51*BI528^0.06*BM528^0.17</f>
        <v>89.1639746911491</v>
      </c>
      <c r="BO528" s="3" t="str">
        <f aca="false">IF(BN528&gt;=90, "Very Good", IF(BN528&gt;=80, "Good", IF(BN528&gt;=70, "Slightly Good", IF(BN528&gt;=60, "Average", IF(BN528&gt;=50, "Slightly Poor", IF(BN528&gt;=40, "Poor", "Very Poor"))))))</f>
        <v>Good</v>
      </c>
      <c r="BP528" s="2" t="n">
        <f aca="false">IF(AJ528&lt;=1000, -6.942*LN(AJ528)+107.59, IF(AND(AJ528&gt;1000, AJ528&lt;=5213),-36.304*LN(AJ528)+310.72, IF(AJ528&gt;5213, 10)))</f>
        <v>97.9663445451057</v>
      </c>
      <c r="BQ528" s="2" t="n">
        <f aca="false">BF528^0.04*BG528^0.22*BH528^0.51*BI528^0.06*BP528^0.17</f>
        <v>96.2106586161485</v>
      </c>
      <c r="BR528" s="0" t="str">
        <f aca="false">IF(BQ528&gt;=90, "Very Good", IF(BQ528&gt;=80, "Good", IF(BQ528&gt;=70, "Slightly Good", IF(BQ528&gt;=60, "Average", IF(BQ528&gt;=50, "Slightly Poor", IF(BQ528&gt;=40, "Poor", "Very Poor"))))))</f>
        <v>Very Good</v>
      </c>
      <c r="BT528" s="2" t="n">
        <f aca="false">9.81*LN(AH528)+30.6</f>
        <v>43.6963604646443</v>
      </c>
      <c r="BU528" s="0" t="str">
        <f aca="false">IF(BT528&lt;30, "Clean water", IF(AND(BT528&gt;=30, BT528&lt;40), "Hypolimia", IF(AND(BT528&gt;=40,BT528&lt;50), "Mesotrophic", IF(AND(BT528&gt;=50, BT528&lt;70), "Eutrophic", IF(BT528&gt;70,"Hypertrophic")))))</f>
        <v>Mesotrophic</v>
      </c>
      <c r="CM528" s="0" t="n">
        <f aca="false">IF(G528&gt;H528,1,0)</f>
        <v>0</v>
      </c>
      <c r="CO528" s="17" t="n">
        <f aca="false">14.652-0.41022*M528+0.007991*M528*M528-0.000077774*M528*M528*M528</f>
        <v>9.209119134</v>
      </c>
      <c r="CP528" s="1" t="n">
        <f aca="false">F528/CO528*100</f>
        <v>112.931539365185</v>
      </c>
    </row>
    <row r="529" customFormat="false" ht="12.5" hidden="false" customHeight="false" outlineLevel="0" collapsed="false">
      <c r="A529" s="0" t="n">
        <v>528</v>
      </c>
      <c r="B529" s="15" t="s">
        <v>99</v>
      </c>
      <c r="C529" s="16" t="s">
        <v>100</v>
      </c>
      <c r="D529" s="0" t="s">
        <v>158</v>
      </c>
      <c r="E529" s="0" t="n">
        <v>7.8</v>
      </c>
      <c r="F529" s="0" t="n">
        <v>8.7</v>
      </c>
      <c r="G529" s="0" t="n">
        <v>2.9</v>
      </c>
      <c r="H529" s="0" t="n">
        <v>6.6</v>
      </c>
      <c r="I529" s="0" t="n">
        <v>13.7</v>
      </c>
      <c r="J529" s="0" t="n">
        <v>7.039</v>
      </c>
      <c r="K529" s="0" t="n">
        <v>0.163</v>
      </c>
      <c r="L529" s="0" t="n">
        <v>3.5</v>
      </c>
      <c r="M529" s="0" t="n">
        <v>21.9</v>
      </c>
      <c r="O529" s="0" t="n">
        <v>526</v>
      </c>
      <c r="BD529" s="0" t="n">
        <v>0.405</v>
      </c>
      <c r="BF529" s="0" t="n">
        <f aca="false">IF(E529&lt;11,-3.6797*E529^2+48.115*E529-53.83,280.92*EXP(-0.2027*E529))</f>
        <v>97.5940520000001</v>
      </c>
      <c r="BG529" s="1" t="n">
        <f aca="false">32.208*LN(F529)+21.438</f>
        <v>91.1143080104746</v>
      </c>
      <c r="BH529" s="1" t="n">
        <f aca="false">IF(G529&lt;=2, -10*G529+100, 88.958*EXP(-0.0755*G529))</f>
        <v>71.4654665875093</v>
      </c>
      <c r="BI529" s="1" t="n">
        <f aca="false">IF(I529&lt;=100, 0.0053*(I529)^2-1.0332*I529+100.76, 122.82*EXP(-0.0092*I529))</f>
        <v>87.599917</v>
      </c>
      <c r="BJ529" s="0" t="e">
        <f aca="false">IF(P529&lt;=1000, -6.942*LN(P529)+107.59, -36.304*LN(P529)+310.72)</f>
        <v>#VALUE!</v>
      </c>
      <c r="BK529" s="0" t="e">
        <f aca="false">BF529^0.04*BG529^0.22*BH529^0.51*BI529^0.06*BJ529^0.17</f>
        <v>#VALUE!</v>
      </c>
      <c r="BL529" s="0" t="e">
        <f aca="false">IF(BK529&gt;=90, "Very Good", IF(BK529&gt;=80, "Good", IF(BK529&gt;=70, "Slightly Good", IF(BK529&gt;=60, "Average", IF(BK529&gt;=50, "Slightly Poor", IF(BK529&gt;=40, "Poor", "Very Poor"))))))</f>
        <v>#VALUE!</v>
      </c>
      <c r="BM529" s="2" t="e">
        <f aca="false">IF(P529&lt;=1000, -6.942*LN(P529)+107.59, IF(AND(P529&gt;1000, P529&lt;=5213),-36.304*LN(P529)+310.72, IF(P529&gt;5213, 10)))</f>
        <v>#VALUE!</v>
      </c>
      <c r="BN529" s="2" t="e">
        <f aca="false">BF529^0.04*BG529^0.22*BH529^0.51*BI529^0.06*BM529^0.17</f>
        <v>#VALUE!</v>
      </c>
      <c r="BO529" s="3" t="e">
        <f aca="false">IF(BN529&gt;=90, "Very Good", IF(BN529&gt;=80, "Good", IF(BN529&gt;=70, "Slightly Good", IF(BN529&gt;=60, "Average", IF(BN529&gt;=50, "Slightly Poor", IF(BN529&gt;=40, "Poor", "Very Poor"))))))</f>
        <v>#VALUE!</v>
      </c>
      <c r="BP529" s="2" t="e">
        <f aca="false">IF(AJ529&lt;=1000, -6.942*LN(AJ529)+107.59, IF(AND(AJ529&gt;1000, AJ529&lt;=5213),-36.304*LN(AJ529)+310.72, IF(AJ529&gt;5213, 10)))</f>
        <v>#VALUE!</v>
      </c>
      <c r="BQ529" s="2" t="e">
        <f aca="false">BF529^0.04*BG529^0.22*BH529^0.51*BI529^0.06*BP529^0.17</f>
        <v>#VALUE!</v>
      </c>
      <c r="BR529" s="0" t="e">
        <f aca="false">IF(BQ529&gt;=90, "Very Good", IF(BQ529&gt;=80, "Good", IF(BQ529&gt;=70, "Slightly Good", IF(BQ529&gt;=60, "Average", IF(BQ529&gt;=50, "Slightly Poor", IF(BQ529&gt;=40, "Poor", "Very Poor"))))))</f>
        <v>#VALUE!</v>
      </c>
      <c r="BT529" s="2" t="e">
        <f aca="false">9.81*LN(AH529)+30.6</f>
        <v>#VALUE!</v>
      </c>
      <c r="BU529" s="0" t="e">
        <f aca="false">IF(BT529&lt;30, "Clean water", IF(AND(BT529&gt;=30, BT529&lt;40), "Hypolimia", IF(AND(BT529&gt;=40,BT529&lt;50), "Mesotrophic", IF(AND(BT529&gt;=50, BT529&lt;70), "Eutrophic", IF(BT529&gt;70,"Hypertrophic")))))</f>
        <v>#VALUE!</v>
      </c>
      <c r="CM529" s="0" t="n">
        <f aca="false">IF(G529&gt;H529,1,0)</f>
        <v>0</v>
      </c>
      <c r="CO529" s="17" t="n">
        <f aca="false">14.652-0.41022*M529+0.007991*M529*M529-0.000077774*M529*M529*M529</f>
        <v>8.683849489734</v>
      </c>
      <c r="CP529" s="1" t="n">
        <f aca="false">F529/CO529*100</f>
        <v>100.185983304813</v>
      </c>
    </row>
    <row r="530" customFormat="false" ht="12.5" hidden="false" customHeight="false" outlineLevel="0" collapsed="false">
      <c r="A530" s="0" t="n">
        <v>529</v>
      </c>
      <c r="B530" s="15" t="s">
        <v>99</v>
      </c>
      <c r="C530" s="16" t="s">
        <v>100</v>
      </c>
      <c r="D530" s="0" t="s">
        <v>158</v>
      </c>
      <c r="E530" s="0" t="n">
        <v>7.4</v>
      </c>
      <c r="F530" s="0" t="n">
        <v>9.2</v>
      </c>
      <c r="G530" s="0" t="n">
        <v>2</v>
      </c>
      <c r="H530" s="0" t="n">
        <v>5.9</v>
      </c>
      <c r="I530" s="0" t="n">
        <v>6.2</v>
      </c>
      <c r="J530" s="0" t="n">
        <v>5.113</v>
      </c>
      <c r="K530" s="0" t="n">
        <v>0.072</v>
      </c>
      <c r="L530" s="0" t="n">
        <v>3.9</v>
      </c>
      <c r="M530" s="0" t="n">
        <v>18.2</v>
      </c>
      <c r="N530" s="0" t="n">
        <v>0</v>
      </c>
      <c r="O530" s="0" t="n">
        <v>592</v>
      </c>
      <c r="P530" s="0" t="n">
        <v>60000</v>
      </c>
      <c r="AC530" s="0" t="n">
        <v>4.868</v>
      </c>
      <c r="AD530" s="0" t="n">
        <v>0.297</v>
      </c>
      <c r="AE530" s="0" t="n">
        <v>3.423</v>
      </c>
      <c r="AF530" s="0" t="n">
        <v>0.023</v>
      </c>
      <c r="AG530" s="0" t="n">
        <v>0.018</v>
      </c>
      <c r="AH530" s="0" t="n">
        <v>4</v>
      </c>
      <c r="AJ530" s="0" t="n">
        <v>8000</v>
      </c>
      <c r="BF530" s="0" t="n">
        <f aca="false">IF(E530&lt;11,-3.6797*E530^2+48.115*E530-53.83,280.92*EXP(-0.2027*E530))</f>
        <v>100.720628</v>
      </c>
      <c r="BG530" s="1" t="n">
        <f aca="false">32.208*LN(F530)+21.438</f>
        <v>92.9141058144433</v>
      </c>
      <c r="BH530" s="1" t="n">
        <f aca="false">IF(G530&lt;=2, -10*G530+100, 88.958*EXP(-0.0755*G530))</f>
        <v>80</v>
      </c>
      <c r="BI530" s="1" t="n">
        <f aca="false">IF(I530&lt;=100, 0.0053*(I530)^2-1.0332*I530+100.76, 122.82*EXP(-0.0092*I530))</f>
        <v>94.557892</v>
      </c>
      <c r="BJ530" s="0" t="n">
        <f aca="false">IF(P530&lt;=1000, -6.942*LN(P530)+107.59, -36.304*LN(P530)+310.72)</f>
        <v>-88.7002326350786</v>
      </c>
      <c r="BK530" s="0" t="e">
        <f aca="false">BF530^0.04*BG530^0.22*BH530^0.51*BI530^0.06*BJ530^0.17</f>
        <v>#NUM!</v>
      </c>
      <c r="BL530" s="0" t="e">
        <f aca="false">IF(BK530&gt;=90, "Very Good", IF(BK530&gt;=80, "Good", IF(BK530&gt;=70, "Slightly Good", IF(BK530&gt;=60, "Average", IF(BK530&gt;=50, "Slightly Poor", IF(BK530&gt;=40, "Poor", "Very Poor"))))))</f>
        <v>#NUM!</v>
      </c>
      <c r="BM530" s="2" t="n">
        <f aca="false">IF(P530&lt;=1000, -6.942*LN(P530)+107.59, IF(AND(P530&gt;1000, P530&lt;=5213),-36.304*LN(P530)+310.72, IF(P530&gt;5213, 10)))</f>
        <v>10</v>
      </c>
      <c r="BN530" s="2" t="n">
        <f aca="false">BF530^0.04*BG530^0.22*BH530^0.51*BI530^0.06*BM530^0.17</f>
        <v>59.1862004483647</v>
      </c>
      <c r="BO530" s="3" t="str">
        <f aca="false">IF(BN530&gt;=90, "Very Good", IF(BN530&gt;=80, "Good", IF(BN530&gt;=70, "Slightly Good", IF(BN530&gt;=60, "Average", IF(BN530&gt;=50, "Slightly Poor", IF(BN530&gt;=40, "Poor", "Very Poor"))))))</f>
        <v>Slightly Poor</v>
      </c>
      <c r="BP530" s="2" t="n">
        <f aca="false">IF(AJ530&lt;=1000, -6.942*LN(AJ530)+107.59, IF(AND(AJ530&gt;1000, AJ530&lt;=5213),-36.304*LN(AJ530)+310.72, IF(AJ530&gt;5213, 10)))</f>
        <v>10</v>
      </c>
      <c r="BQ530" s="2" t="n">
        <f aca="false">BF530^0.04*BG530^0.22*BH530^0.51*BI530^0.06*BP530^0.17</f>
        <v>59.1862004483647</v>
      </c>
      <c r="BR530" s="0" t="str">
        <f aca="false">IF(BQ530&gt;=90, "Very Good", IF(BQ530&gt;=80, "Good", IF(BQ530&gt;=70, "Slightly Good", IF(BQ530&gt;=60, "Average", IF(BQ530&gt;=50, "Slightly Poor", IF(BQ530&gt;=40, "Poor", "Very Poor"))))))</f>
        <v>Slightly Poor</v>
      </c>
      <c r="BT530" s="2" t="n">
        <f aca="false">9.81*LN(AH530)+30.6</f>
        <v>44.1995476825861</v>
      </c>
      <c r="BU530" s="0" t="str">
        <f aca="false">IF(BT530&lt;30, "Clean water", IF(AND(BT530&gt;=30, BT530&lt;40), "Hypolimia", IF(AND(BT530&gt;=40,BT530&lt;50), "Mesotrophic", IF(AND(BT530&gt;=50, BT530&lt;70), "Eutrophic", IF(BT530&gt;70,"Hypertrophic")))))</f>
        <v>Mesotrophic</v>
      </c>
      <c r="CM530" s="0" t="n">
        <f aca="false">IF(G530&gt;H530,1,0)</f>
        <v>0</v>
      </c>
      <c r="CO530" s="17" t="n">
        <f aca="false">14.652-0.41022*M530+0.007991*M530*M530-0.000077774*M530*M530*M530</f>
        <v>9.364068992368</v>
      </c>
      <c r="CP530" s="1" t="n">
        <f aca="false">F530/CO530*100</f>
        <v>98.2478878305817</v>
      </c>
    </row>
    <row r="531" customFormat="false" ht="12.5" hidden="false" customHeight="false" outlineLevel="0" collapsed="false">
      <c r="A531" s="0" t="n">
        <v>530</v>
      </c>
      <c r="B531" s="15" t="s">
        <v>101</v>
      </c>
      <c r="C531" s="16" t="s">
        <v>102</v>
      </c>
      <c r="D531" s="0" t="s">
        <v>158</v>
      </c>
      <c r="E531" s="0" t="n">
        <v>7.7</v>
      </c>
      <c r="F531" s="0" t="n">
        <v>9</v>
      </c>
      <c r="G531" s="0" t="n">
        <v>0.6</v>
      </c>
      <c r="H531" s="0" t="n">
        <v>4.6</v>
      </c>
      <c r="I531" s="0" t="n">
        <v>4</v>
      </c>
      <c r="J531" s="0" t="n">
        <v>4.413</v>
      </c>
      <c r="K531" s="0" t="n">
        <v>0.053</v>
      </c>
      <c r="L531" s="0" t="n">
        <v>2.2</v>
      </c>
      <c r="M531" s="0" t="n">
        <v>19.9</v>
      </c>
      <c r="N531" s="0" t="n">
        <v>0</v>
      </c>
      <c r="O531" s="0" t="n">
        <v>304</v>
      </c>
      <c r="P531" s="0" t="n">
        <v>900</v>
      </c>
      <c r="AC531" s="0" t="n">
        <v>4.324</v>
      </c>
      <c r="AD531" s="0" t="n">
        <v>0.89</v>
      </c>
      <c r="AE531" s="0" t="n">
        <v>2.992</v>
      </c>
      <c r="AF531" s="0" t="n">
        <v>0.046</v>
      </c>
      <c r="AG531" s="0" t="n">
        <v>0.042</v>
      </c>
      <c r="AH531" s="0" t="n">
        <v>4.4</v>
      </c>
      <c r="AJ531" s="0" t="n">
        <v>7</v>
      </c>
      <c r="BF531" s="0" t="n">
        <f aca="false">IF(E531&lt;11,-3.6797*E531^2+48.115*E531-53.83,280.92*EXP(-0.2027*E531))</f>
        <v>98.486087</v>
      </c>
      <c r="BG531" s="1" t="n">
        <f aca="false">32.208*LN(F531)+21.438</f>
        <v>92.206209186845</v>
      </c>
      <c r="BH531" s="1" t="n">
        <f aca="false">IF(G531&lt;=2, -10*G531+100, 88.958*EXP(-0.0755*G531))</f>
        <v>94</v>
      </c>
      <c r="BI531" s="1" t="n">
        <f aca="false">IF(I531&lt;=100, 0.0053*(I531)^2-1.0332*I531+100.76, 122.82*EXP(-0.0092*I531))</f>
        <v>96.712</v>
      </c>
      <c r="BJ531" s="0" t="n">
        <f aca="false">IF(P531&lt;=1000, -6.942*LN(P531)+107.59, -36.304*LN(P531)+310.72)</f>
        <v>60.3677755530026</v>
      </c>
      <c r="BK531" s="0" t="n">
        <f aca="false">BF531^0.04*BG531^0.22*BH531^0.51*BI531^0.06*BJ531^0.17</f>
        <v>87.1250697533364</v>
      </c>
      <c r="BL531" s="0" t="str">
        <f aca="false">IF(BK531&gt;=90, "Very Good", IF(BK531&gt;=80, "Good", IF(BK531&gt;=70, "Slightly Good", IF(BK531&gt;=60, "Average", IF(BK531&gt;=50, "Slightly Poor", IF(BK531&gt;=40, "Poor", "Very Poor"))))))</f>
        <v>Good</v>
      </c>
      <c r="BM531" s="2" t="n">
        <f aca="false">IF(P531&lt;=1000, -6.942*LN(P531)+107.59, IF(AND(P531&gt;1000, P531&lt;=5213),-36.304*LN(P531)+310.72, IF(P531&gt;5213, 10)))</f>
        <v>60.3677755530026</v>
      </c>
      <c r="BN531" s="2" t="n">
        <f aca="false">BF531^0.04*BG531^0.22*BH531^0.51*BI531^0.06*BM531^0.17</f>
        <v>87.1250697533364</v>
      </c>
      <c r="BO531" s="3" t="str">
        <f aca="false">IF(BN531&gt;=90, "Very Good", IF(BN531&gt;=80, "Good", IF(BN531&gt;=70, "Slightly Good", IF(BN531&gt;=60, "Average", IF(BN531&gt;=50, "Slightly Poor", IF(BN531&gt;=40, "Poor", "Very Poor"))))))</f>
        <v>Good</v>
      </c>
      <c r="BP531" s="2" t="n">
        <f aca="false">IF(AJ531&lt;=1000, -6.942*LN(AJ531)+107.59, IF(AND(AJ531&gt;1000, AJ531&lt;=5213),-36.304*LN(AJ531)+310.72, IF(AJ531&gt;5213, 10)))</f>
        <v>94.081491745258</v>
      </c>
      <c r="BQ531" s="2" t="n">
        <f aca="false">BF531^0.04*BG531^0.22*BH531^0.51*BI531^0.06*BP531^0.17</f>
        <v>93.9511223306169</v>
      </c>
      <c r="BR531" s="0" t="str">
        <f aca="false">IF(BQ531&gt;=90, "Very Good", IF(BQ531&gt;=80, "Good", IF(BQ531&gt;=70, "Slightly Good", IF(BQ531&gt;=60, "Average", IF(BQ531&gt;=50, "Slightly Poor", IF(BQ531&gt;=40, "Poor", "Very Poor"))))))</f>
        <v>Very Good</v>
      </c>
      <c r="BT531" s="2" t="n">
        <f aca="false">9.81*LN(AH531)+30.6</f>
        <v>45.1345405464666</v>
      </c>
      <c r="BU531" s="0" t="str">
        <f aca="false">IF(BT531&lt;30, "Clean water", IF(AND(BT531&gt;=30, BT531&lt;40), "Hypolimia", IF(AND(BT531&gt;=40,BT531&lt;50), "Mesotrophic", IF(AND(BT531&gt;=50, BT531&lt;70), "Eutrophic", IF(BT531&gt;70,"Hypertrophic")))))</f>
        <v>Mesotrophic</v>
      </c>
      <c r="CM531" s="0" t="n">
        <f aca="false">IF(G531&gt;H531,1,0)</f>
        <v>0</v>
      </c>
      <c r="CO531" s="17" t="n">
        <f aca="false">14.652-0.41022*M531+0.007991*M531*M531-0.000077774*M531*M531*M531</f>
        <v>9.040232203374</v>
      </c>
      <c r="CP531" s="1" t="n">
        <f aca="false">F531/CO531*100</f>
        <v>99.554964933766</v>
      </c>
    </row>
    <row r="532" customFormat="false" ht="12.5" hidden="false" customHeight="false" outlineLevel="0" collapsed="false">
      <c r="A532" s="0" t="n">
        <v>531</v>
      </c>
      <c r="B532" s="15" t="s">
        <v>103</v>
      </c>
      <c r="C532" s="16" t="s">
        <v>104</v>
      </c>
      <c r="D532" s="0" t="s">
        <v>158</v>
      </c>
      <c r="E532" s="0" t="n">
        <v>8.8</v>
      </c>
      <c r="F532" s="0" t="n">
        <v>13.3</v>
      </c>
      <c r="G532" s="0" t="n">
        <v>0.7</v>
      </c>
      <c r="H532" s="0" t="n">
        <v>3.7</v>
      </c>
      <c r="I532" s="0" t="n">
        <v>1.4</v>
      </c>
      <c r="J532" s="0" t="n">
        <v>6.602</v>
      </c>
      <c r="K532" s="0" t="n">
        <v>0.031</v>
      </c>
      <c r="L532" s="0" t="n">
        <v>2</v>
      </c>
      <c r="M532" s="0" t="n">
        <v>19.8</v>
      </c>
      <c r="N532" s="0" t="n">
        <v>0</v>
      </c>
      <c r="O532" s="0" t="n">
        <v>539</v>
      </c>
      <c r="P532" s="0" t="n">
        <v>300</v>
      </c>
      <c r="AC532" s="0" t="n">
        <v>6.383</v>
      </c>
      <c r="AD532" s="0" t="n">
        <v>0.013</v>
      </c>
      <c r="AE532" s="0" t="n">
        <v>5.234</v>
      </c>
      <c r="AF532" s="0" t="n">
        <v>0.009</v>
      </c>
      <c r="AG532" s="0" t="n">
        <v>0</v>
      </c>
      <c r="AH532" s="0" t="n">
        <v>9.2</v>
      </c>
      <c r="AJ532" s="0" t="n">
        <v>20</v>
      </c>
      <c r="BF532" s="0" t="n">
        <f aca="false">IF(E532&lt;11,-3.6797*E532^2+48.115*E532-53.83,280.92*EXP(-0.2027*E532))</f>
        <v>84.626032</v>
      </c>
      <c r="BG532" s="1" t="n">
        <f aca="false">32.208*LN(F532)+21.438</f>
        <v>104.784704046614</v>
      </c>
      <c r="BH532" s="1" t="n">
        <f aca="false">IF(G532&lt;=2, -10*G532+100, 88.958*EXP(-0.0755*G532))</f>
        <v>93</v>
      </c>
      <c r="BI532" s="1" t="n">
        <f aca="false">IF(I532&lt;=100, 0.0053*(I532)^2-1.0332*I532+100.76, 122.82*EXP(-0.0092*I532))</f>
        <v>99.323908</v>
      </c>
      <c r="BJ532" s="0" t="n">
        <f aca="false">IF(P532&lt;=1000, -6.942*LN(P532)+107.59, -36.304*LN(P532)+310.72)</f>
        <v>67.9943420609366</v>
      </c>
      <c r="BK532" s="0" t="n">
        <f aca="false">BF532^0.04*BG532^0.22*BH532^0.51*BI532^0.06*BJ532^0.17</f>
        <v>90.5389802610694</v>
      </c>
      <c r="BL532" s="0" t="str">
        <f aca="false">IF(BK532&gt;=90, "Very Good", IF(BK532&gt;=80, "Good", IF(BK532&gt;=70, "Slightly Good", IF(BK532&gt;=60, "Average", IF(BK532&gt;=50, "Slightly Poor", IF(BK532&gt;=40, "Poor", "Very Poor"))))))</f>
        <v>Very Good</v>
      </c>
      <c r="BM532" s="2" t="n">
        <f aca="false">IF(P532&lt;=1000, -6.942*LN(P532)+107.59, IF(AND(P532&gt;1000, P532&lt;=5213),-36.304*LN(P532)+310.72, IF(P532&gt;5213, 10)))</f>
        <v>67.9943420609366</v>
      </c>
      <c r="BN532" s="2" t="n">
        <f aca="false">BF532^0.04*BG532^0.22*BH532^0.51*BI532^0.06*BM532^0.17</f>
        <v>90.5389802610694</v>
      </c>
      <c r="BO532" s="3" t="str">
        <f aca="false">IF(BN532&gt;=90, "Very Good", IF(BN532&gt;=80, "Good", IF(BN532&gt;=70, "Slightly Good", IF(BN532&gt;=60, "Average", IF(BN532&gt;=50, "Slightly Poor", IF(BN532&gt;=40, "Poor", "Very Poor"))))))</f>
        <v>Very Good</v>
      </c>
      <c r="BP532" s="2" t="n">
        <f aca="false">IF(AJ532&lt;=1000, -6.942*LN(AJ532)+107.59, IF(AND(AJ532&gt;1000, AJ532&lt;=5213),-36.304*LN(AJ532)+310.72, IF(AJ532&gt;5213, 10)))</f>
        <v>86.7936265569882</v>
      </c>
      <c r="BQ532" s="2" t="n">
        <f aca="false">BF532^0.04*BG532^0.22*BH532^0.51*BI532^0.06*BP532^0.17</f>
        <v>94.3752595081335</v>
      </c>
      <c r="BR532" s="0" t="str">
        <f aca="false">IF(BQ532&gt;=90, "Very Good", IF(BQ532&gt;=80, "Good", IF(BQ532&gt;=70, "Slightly Good", IF(BQ532&gt;=60, "Average", IF(BQ532&gt;=50, "Slightly Poor", IF(BQ532&gt;=40, "Poor", "Very Poor"))))))</f>
        <v>Very Good</v>
      </c>
      <c r="BT532" s="2" t="n">
        <f aca="false">9.81*LN(AH532)+30.6</f>
        <v>52.3703861785795</v>
      </c>
      <c r="BU532" s="0" t="str">
        <f aca="false">IF(BT532&lt;30, "Clean water", IF(AND(BT532&gt;=30, BT532&lt;40), "Hypolimia", IF(AND(BT532&gt;=40,BT532&lt;50), "Mesotrophic", IF(AND(BT532&gt;=50, BT532&lt;70), "Eutrophic", IF(BT532&gt;70,"Hypertrophic")))))</f>
        <v>Eutrophic</v>
      </c>
      <c r="CM532" s="0" t="n">
        <f aca="false">IF(G532&gt;H532,1,0)</f>
        <v>0</v>
      </c>
      <c r="CO532" s="17" t="n">
        <f aca="false">14.652-0.41022*M532+0.007991*M532*M532-0.000077774*M532*M532*M532</f>
        <v>9.058723364592</v>
      </c>
      <c r="CP532" s="1" t="n">
        <f aca="false">F532/CO532*100</f>
        <v>146.819805227588</v>
      </c>
    </row>
    <row r="533" customFormat="false" ht="12.5" hidden="false" customHeight="false" outlineLevel="0" collapsed="false">
      <c r="A533" s="0" t="n">
        <v>532</v>
      </c>
      <c r="B533" s="15" t="s">
        <v>105</v>
      </c>
      <c r="C533" s="16" t="s">
        <v>106</v>
      </c>
      <c r="D533" s="0" t="s">
        <v>158</v>
      </c>
      <c r="E533" s="0" t="n">
        <v>8.1</v>
      </c>
      <c r="F533" s="0" t="n">
        <v>12.6</v>
      </c>
      <c r="G533" s="0" t="n">
        <v>0.5</v>
      </c>
      <c r="H533" s="0" t="n">
        <v>3.7</v>
      </c>
      <c r="I533" s="0" t="n">
        <v>1.2</v>
      </c>
      <c r="J533" s="0" t="n">
        <v>1.83</v>
      </c>
      <c r="K533" s="0" t="n">
        <v>0.011</v>
      </c>
      <c r="L533" s="0" t="n">
        <v>1.6</v>
      </c>
      <c r="M533" s="0" t="n">
        <v>18.7</v>
      </c>
      <c r="N533" s="0" t="n">
        <v>0</v>
      </c>
      <c r="O533" s="0" t="n">
        <v>196</v>
      </c>
      <c r="P533" s="0" t="n">
        <v>690</v>
      </c>
      <c r="AC533" s="0" t="n">
        <v>1.819</v>
      </c>
      <c r="AD533" s="0" t="n">
        <v>0.068</v>
      </c>
      <c r="AE533" s="0" t="n">
        <v>1.529</v>
      </c>
      <c r="AF533" s="0" t="n">
        <v>0.009</v>
      </c>
      <c r="AG533" s="0" t="n">
        <v>0.001</v>
      </c>
      <c r="AH533" s="0" t="n">
        <v>7.4</v>
      </c>
      <c r="AJ533" s="0" t="n">
        <v>5</v>
      </c>
      <c r="BF533" s="0" t="n">
        <f aca="false">IF(E533&lt;11,-3.6797*E533^2+48.115*E533-53.83,280.92*EXP(-0.2027*E533))</f>
        <v>94.476383</v>
      </c>
      <c r="BG533" s="1" t="n">
        <f aca="false">32.208*LN(F533)+21.438</f>
        <v>103.043306983941</v>
      </c>
      <c r="BH533" s="1" t="n">
        <f aca="false">IF(G533&lt;=2, -10*G533+100, 88.958*EXP(-0.0755*G533))</f>
        <v>95</v>
      </c>
      <c r="BI533" s="1" t="n">
        <f aca="false">IF(I533&lt;=100, 0.0053*(I533)^2-1.0332*I533+100.76, 122.82*EXP(-0.0092*I533))</f>
        <v>99.527792</v>
      </c>
      <c r="BJ533" s="0" t="n">
        <f aca="false">IF(P533&lt;=1000, -6.942*LN(P533)+107.59, -36.304*LN(P533)+310.72)</f>
        <v>62.2122869295212</v>
      </c>
      <c r="BK533" s="0" t="n">
        <f aca="false">BF533^0.04*BG533^0.22*BH533^0.51*BI533^0.06*BJ533^0.17</f>
        <v>90.2302026690581</v>
      </c>
      <c r="BL533" s="0" t="str">
        <f aca="false">IF(BK533&gt;=90, "Very Good", IF(BK533&gt;=80, "Good", IF(BK533&gt;=70, "Slightly Good", IF(BK533&gt;=60, "Average", IF(BK533&gt;=50, "Slightly Poor", IF(BK533&gt;=40, "Poor", "Very Poor"))))))</f>
        <v>Very Good</v>
      </c>
      <c r="BM533" s="2" t="n">
        <f aca="false">IF(P533&lt;=1000, -6.942*LN(P533)+107.59, IF(AND(P533&gt;1000, P533&lt;=5213),-36.304*LN(P533)+310.72, IF(P533&gt;5213, 10)))</f>
        <v>62.2122869295212</v>
      </c>
      <c r="BN533" s="2" t="n">
        <f aca="false">BF533^0.04*BG533^0.22*BH533^0.51*BI533^0.06*BM533^0.17</f>
        <v>90.2302026690581</v>
      </c>
      <c r="BO533" s="3" t="str">
        <f aca="false">IF(BN533&gt;=90, "Very Good", IF(BN533&gt;=80, "Good", IF(BN533&gt;=70, "Slightly Good", IF(BN533&gt;=60, "Average", IF(BN533&gt;=50, "Slightly Poor", IF(BN533&gt;=40, "Poor", "Very Poor"))))))</f>
        <v>Very Good</v>
      </c>
      <c r="BP533" s="2" t="n">
        <f aca="false">IF(AJ533&lt;=1000, -6.942*LN(AJ533)+107.59, IF(AND(AJ533&gt;1000, AJ533&lt;=5213),-36.304*LN(AJ533)+310.72, IF(AJ533&gt;5213, 10)))</f>
        <v>96.4172820118825</v>
      </c>
      <c r="BQ533" s="2" t="n">
        <f aca="false">BF533^0.04*BG533^0.22*BH533^0.51*BI533^0.06*BP533^0.17</f>
        <v>97.2073972515823</v>
      </c>
      <c r="BR533" s="0" t="str">
        <f aca="false">IF(BQ533&gt;=90, "Very Good", IF(BQ533&gt;=80, "Good", IF(BQ533&gt;=70, "Slightly Good", IF(BQ533&gt;=60, "Average", IF(BQ533&gt;=50, "Slightly Poor", IF(BQ533&gt;=40, "Poor", "Very Poor"))))))</f>
        <v>Very Good</v>
      </c>
      <c r="BT533" s="2" t="n">
        <f aca="false">9.81*LN(AH533)+30.6</f>
        <v>50.2345188020613</v>
      </c>
      <c r="BU533" s="0" t="str">
        <f aca="false">IF(BT533&lt;30, "Clean water", IF(AND(BT533&gt;=30, BT533&lt;40), "Hypolimia", IF(AND(BT533&gt;=40,BT533&lt;50), "Mesotrophic", IF(AND(BT533&gt;=50, BT533&lt;70), "Eutrophic", IF(BT533&gt;70,"Hypertrophic")))))</f>
        <v>Eutrophic</v>
      </c>
      <c r="CM533" s="0" t="n">
        <f aca="false">IF(G533&gt;H533,1,0)</f>
        <v>0</v>
      </c>
      <c r="CO533" s="17" t="n">
        <f aca="false">14.652-0.41022*M533+0.007991*M533*M533-0.000077774*M533*M533*M533</f>
        <v>9.266678815878</v>
      </c>
      <c r="CP533" s="1" t="n">
        <f aca="false">F533/CO533*100</f>
        <v>135.971044754573</v>
      </c>
    </row>
    <row r="534" customFormat="false" ht="12.5" hidden="false" customHeight="false" outlineLevel="0" collapsed="false">
      <c r="A534" s="0" t="n">
        <v>533</v>
      </c>
      <c r="B534" s="15" t="s">
        <v>107</v>
      </c>
      <c r="C534" s="16" t="s">
        <v>108</v>
      </c>
      <c r="D534" s="0" t="s">
        <v>158</v>
      </c>
      <c r="E534" s="0" t="n">
        <v>8.1</v>
      </c>
      <c r="F534" s="23" t="n">
        <v>21.8</v>
      </c>
      <c r="G534" s="0" t="n">
        <v>0.8</v>
      </c>
      <c r="H534" s="0" t="n">
        <v>2.9</v>
      </c>
      <c r="I534" s="0" t="n">
        <v>1.3</v>
      </c>
      <c r="J534" s="0" t="n">
        <v>5.857</v>
      </c>
      <c r="K534" s="0" t="n">
        <v>0.032</v>
      </c>
      <c r="L534" s="0" t="n">
        <v>1.2</v>
      </c>
      <c r="M534" s="0" t="n">
        <v>18.2</v>
      </c>
      <c r="N534" s="0" t="n">
        <v>0</v>
      </c>
      <c r="O534" s="0" t="n">
        <v>591</v>
      </c>
      <c r="P534" s="0" t="n">
        <v>1000</v>
      </c>
      <c r="AC534" s="0" t="n">
        <v>5.787</v>
      </c>
      <c r="AD534" s="0" t="n">
        <v>0.013</v>
      </c>
      <c r="AE534" s="0" t="n">
        <v>4.823</v>
      </c>
      <c r="AF534" s="0" t="n">
        <v>0.009</v>
      </c>
      <c r="AG534" s="0" t="n">
        <v>0.007</v>
      </c>
      <c r="AH534" s="0" t="n">
        <v>7.5</v>
      </c>
      <c r="AJ534" s="0" t="n">
        <v>500</v>
      </c>
      <c r="BF534" s="0" t="n">
        <f aca="false">IF(E534&lt;11,-3.6797*E534^2+48.115*E534-53.83,280.92*EXP(-0.2027*E534))</f>
        <v>94.476383</v>
      </c>
      <c r="BG534" s="1" t="n">
        <f aca="false">32.208*LN(F534)+21.438</f>
        <v>120.700156307159</v>
      </c>
      <c r="BH534" s="1" t="n">
        <f aca="false">IF(G534&lt;=2, -10*G534+100, 88.958*EXP(-0.0755*G534))</f>
        <v>92</v>
      </c>
      <c r="BI534" s="1" t="n">
        <f aca="false">IF(I534&lt;=100, 0.0053*(I534)^2-1.0332*I534+100.76, 122.82*EXP(-0.0092*I534))</f>
        <v>99.425797</v>
      </c>
      <c r="BJ534" s="0" t="n">
        <f aca="false">IF(P534&lt;=1000, -6.942*LN(P534)+107.59, -36.304*LN(P534)+310.72)</f>
        <v>59.636362853306</v>
      </c>
      <c r="BK534" s="0" t="n">
        <f aca="false">BF534^0.04*BG534^0.22*BH534^0.51*BI534^0.06*BJ534^0.17</f>
        <v>91.2446239250833</v>
      </c>
      <c r="BL534" s="0" t="str">
        <f aca="false">IF(BK534&gt;=90, "Very Good", IF(BK534&gt;=80, "Good", IF(BK534&gt;=70, "Slightly Good", IF(BK534&gt;=60, "Average", IF(BK534&gt;=50, "Slightly Poor", IF(BK534&gt;=40, "Poor", "Very Poor"))))))</f>
        <v>Very Good</v>
      </c>
      <c r="BM534" s="2" t="n">
        <f aca="false">IF(P534&lt;=1000, -6.942*LN(P534)+107.59, IF(AND(P534&gt;1000, P534&lt;=5213),-36.304*LN(P534)+310.72, IF(P534&gt;5213, 10)))</f>
        <v>59.636362853306</v>
      </c>
      <c r="BN534" s="2" t="n">
        <f aca="false">BF534^0.04*BG534^0.22*BH534^0.51*BI534^0.06*BM534^0.17</f>
        <v>91.2446239250833</v>
      </c>
      <c r="BO534" s="3" t="str">
        <f aca="false">IF(BN534&gt;=90, "Very Good", IF(BN534&gt;=80, "Good", IF(BN534&gt;=70, "Slightly Good", IF(BN534&gt;=60, "Average", IF(BN534&gt;=50, "Slightly Poor", IF(BN534&gt;=40, "Poor", "Very Poor"))))))</f>
        <v>Very Good</v>
      </c>
      <c r="BP534" s="2" t="n">
        <f aca="false">IF(AJ534&lt;=1000, -6.942*LN(AJ534)+107.59, IF(AND(AJ534&gt;1000, AJ534&lt;=5213),-36.304*LN(AJ534)+310.72, IF(AJ534&gt;5213, 10)))</f>
        <v>64.4481905807532</v>
      </c>
      <c r="BQ534" s="2" t="n">
        <f aca="false">BF534^0.04*BG534^0.22*BH534^0.51*BI534^0.06*BP534^0.17</f>
        <v>92.4562371377874</v>
      </c>
      <c r="BR534" s="0" t="str">
        <f aca="false">IF(BQ534&gt;=90, "Very Good", IF(BQ534&gt;=80, "Good", IF(BQ534&gt;=70, "Slightly Good", IF(BQ534&gt;=60, "Average", IF(BQ534&gt;=50, "Slightly Poor", IF(BQ534&gt;=40, "Poor", "Very Poor"))))))</f>
        <v>Very Good</v>
      </c>
      <c r="BT534" s="2" t="n">
        <f aca="false">9.81*LN(AH534)+30.6</f>
        <v>50.3661986315196</v>
      </c>
      <c r="BU534" s="0" t="str">
        <f aca="false">IF(BT534&lt;30, "Clean water", IF(AND(BT534&gt;=30, BT534&lt;40), "Hypolimia", IF(AND(BT534&gt;=40,BT534&lt;50), "Mesotrophic", IF(AND(BT534&gt;=50, BT534&lt;70), "Eutrophic", IF(BT534&gt;70,"Hypertrophic")))))</f>
        <v>Eutrophic</v>
      </c>
      <c r="CM534" s="0" t="n">
        <f aca="false">IF(G534&gt;H534,1,0)</f>
        <v>0</v>
      </c>
      <c r="CO534" s="17" t="n">
        <f aca="false">14.652-0.41022*M534+0.007991*M534*M534-0.000077774*M534*M534*M534</f>
        <v>9.364068992368</v>
      </c>
      <c r="CP534" s="1" t="n">
        <f aca="false">F534/CO534*100</f>
        <v>232.804777685509</v>
      </c>
    </row>
    <row r="535" customFormat="false" ht="12.5" hidden="false" customHeight="false" outlineLevel="0" collapsed="false">
      <c r="A535" s="0" t="n">
        <v>534</v>
      </c>
      <c r="B535" s="15" t="s">
        <v>109</v>
      </c>
      <c r="C535" s="16" t="s">
        <v>110</v>
      </c>
      <c r="D535" s="0" t="s">
        <v>158</v>
      </c>
      <c r="E535" s="0" t="n">
        <v>7.3</v>
      </c>
      <c r="F535" s="0" t="n">
        <v>9</v>
      </c>
      <c r="G535" s="0" t="n">
        <v>2.4</v>
      </c>
      <c r="H535" s="0" t="n">
        <v>7.6</v>
      </c>
      <c r="I535" s="0" t="n">
        <v>11.8</v>
      </c>
      <c r="J535" s="0" t="n">
        <v>9.678</v>
      </c>
      <c r="K535" s="0" t="n">
        <v>0.157</v>
      </c>
      <c r="L535" s="0" t="n">
        <v>4.4</v>
      </c>
      <c r="M535" s="0" t="n">
        <v>22.4</v>
      </c>
      <c r="O535" s="0" t="n">
        <v>573</v>
      </c>
      <c r="AC535" s="0" t="n">
        <v>9.51</v>
      </c>
      <c r="AD535" s="0" t="n">
        <v>0.109</v>
      </c>
      <c r="AE535" s="0" t="n">
        <v>7.54</v>
      </c>
      <c r="AF535" s="0" t="n">
        <v>0.08</v>
      </c>
      <c r="AG535" s="0" t="n">
        <v>0.053</v>
      </c>
      <c r="BD535" s="0" t="n">
        <v>1.757</v>
      </c>
      <c r="BF535" s="0" t="n">
        <f aca="false">IF(E535&lt;11,-3.6797*E535^2+48.115*E535-53.83,280.92*EXP(-0.2027*E535))</f>
        <v>101.318287</v>
      </c>
      <c r="BG535" s="1" t="n">
        <f aca="false">32.208*LN(F535)+21.438</f>
        <v>92.206209186845</v>
      </c>
      <c r="BH535" s="1" t="n">
        <f aca="false">IF(G535&lt;=2, -10*G535+100, 88.958*EXP(-0.0755*G535))</f>
        <v>74.2148561832273</v>
      </c>
      <c r="BI535" s="1" t="n">
        <f aca="false">IF(I535&lt;=100, 0.0053*(I535)^2-1.0332*I535+100.76, 122.82*EXP(-0.0092*I535))</f>
        <v>89.306212</v>
      </c>
      <c r="BJ535" s="0" t="e">
        <f aca="false">IF(P535&lt;=1000, -6.942*LN(P535)+107.59, -36.304*LN(P535)+310.72)</f>
        <v>#VALUE!</v>
      </c>
      <c r="BK535" s="0" t="e">
        <f aca="false">BF535^0.04*BG535^0.22*BH535^0.51*BI535^0.06*BJ535^0.17</f>
        <v>#VALUE!</v>
      </c>
      <c r="BL535" s="0" t="e">
        <f aca="false">IF(BK535&gt;=90, "Very Good", IF(BK535&gt;=80, "Good", IF(BK535&gt;=70, "Slightly Good", IF(BK535&gt;=60, "Average", IF(BK535&gt;=50, "Slightly Poor", IF(BK535&gt;=40, "Poor", "Very Poor"))))))</f>
        <v>#VALUE!</v>
      </c>
      <c r="BM535" s="2" t="e">
        <f aca="false">IF(P535&lt;=1000, -6.942*LN(P535)+107.59, IF(AND(P535&gt;1000, P535&lt;=5213),-36.304*LN(P535)+310.72, IF(P535&gt;5213, 10)))</f>
        <v>#VALUE!</v>
      </c>
      <c r="BN535" s="2" t="e">
        <f aca="false">BF535^0.04*BG535^0.22*BH535^0.51*BI535^0.06*BM535^0.17</f>
        <v>#VALUE!</v>
      </c>
      <c r="BO535" s="3" t="e">
        <f aca="false">IF(BN535&gt;=90, "Very Good", IF(BN535&gt;=80, "Good", IF(BN535&gt;=70, "Slightly Good", IF(BN535&gt;=60, "Average", IF(BN535&gt;=50, "Slightly Poor", IF(BN535&gt;=40, "Poor", "Very Poor"))))))</f>
        <v>#VALUE!</v>
      </c>
      <c r="BP535" s="2" t="e">
        <f aca="false">IF(AJ535&lt;=1000, -6.942*LN(AJ535)+107.59, IF(AND(AJ535&gt;1000, AJ535&lt;=5213),-36.304*LN(AJ535)+310.72, IF(AJ535&gt;5213, 10)))</f>
        <v>#VALUE!</v>
      </c>
      <c r="BQ535" s="2" t="e">
        <f aca="false">BF535^0.04*BG535^0.22*BH535^0.51*BI535^0.06*BP535^0.17</f>
        <v>#VALUE!</v>
      </c>
      <c r="BR535" s="0" t="e">
        <f aca="false">IF(BQ535&gt;=90, "Very Good", IF(BQ535&gt;=80, "Good", IF(BQ535&gt;=70, "Slightly Good", IF(BQ535&gt;=60, "Average", IF(BQ535&gt;=50, "Slightly Poor", IF(BQ535&gt;=40, "Poor", "Very Poor"))))))</f>
        <v>#VALUE!</v>
      </c>
      <c r="BT535" s="2" t="e">
        <f aca="false">9.81*LN(AH535)+30.6</f>
        <v>#VALUE!</v>
      </c>
      <c r="BU535" s="0" t="e">
        <f aca="false">IF(BT535&lt;30, "Clean water", IF(AND(BT535&gt;=30, BT535&lt;40), "Hypolimia", IF(AND(BT535&gt;=40,BT535&lt;50), "Mesotrophic", IF(AND(BT535&gt;=50, BT535&lt;70), "Eutrophic", IF(BT535&gt;70,"Hypertrophic")))))</f>
        <v>#VALUE!</v>
      </c>
      <c r="CM535" s="0" t="n">
        <f aca="false">IF(G535&gt;H535,1,0)</f>
        <v>0</v>
      </c>
      <c r="CO535" s="17" t="n">
        <f aca="false">14.652-0.41022*M535+0.007991*M535*M535-0.000077774*M535*M535*M535</f>
        <v>8.598501197824</v>
      </c>
      <c r="CP535" s="1" t="n">
        <f aca="false">F535/CO535*100</f>
        <v>104.669404503632</v>
      </c>
    </row>
    <row r="536" customFormat="false" ht="12.5" hidden="false" customHeight="false" outlineLevel="0" collapsed="false">
      <c r="A536" s="0" t="n">
        <v>535</v>
      </c>
      <c r="B536" s="15" t="s">
        <v>111</v>
      </c>
      <c r="C536" s="16" t="s">
        <v>112</v>
      </c>
      <c r="D536" s="0" t="s">
        <v>158</v>
      </c>
      <c r="E536" s="0" t="n">
        <v>7.6</v>
      </c>
      <c r="F536" s="0" t="n">
        <v>11.5</v>
      </c>
      <c r="G536" s="0" t="n">
        <v>1.4</v>
      </c>
      <c r="H536" s="0" t="n">
        <v>6.4</v>
      </c>
      <c r="I536" s="0" t="n">
        <v>2</v>
      </c>
      <c r="J536" s="0" t="n">
        <v>8.559</v>
      </c>
      <c r="K536" s="0" t="n">
        <v>0.066</v>
      </c>
      <c r="L536" s="0" t="n">
        <v>3.8</v>
      </c>
      <c r="M536" s="0" t="n">
        <v>21.6</v>
      </c>
      <c r="N536" s="0" t="n">
        <v>0</v>
      </c>
      <c r="O536" s="0" t="n">
        <v>543</v>
      </c>
      <c r="P536" s="0" t="n">
        <v>4000</v>
      </c>
      <c r="AC536" s="0" t="n">
        <v>8.54</v>
      </c>
      <c r="AD536" s="0" t="n">
        <v>0.208</v>
      </c>
      <c r="AE536" s="0" t="n">
        <v>7.048</v>
      </c>
      <c r="AF536" s="0" t="n">
        <v>0.035</v>
      </c>
      <c r="AG536" s="0" t="n">
        <v>0.035</v>
      </c>
      <c r="AH536" s="0" t="n">
        <v>6.3</v>
      </c>
      <c r="AJ536" s="0" t="n">
        <v>900</v>
      </c>
      <c r="BF536" s="0" t="n">
        <f aca="false">IF(E536&lt;11,-3.6797*E536^2+48.115*E536-53.83,280.92*EXP(-0.2027*E536))</f>
        <v>99.304528</v>
      </c>
      <c r="BG536" s="1" t="n">
        <f aca="false">32.208*LN(F536)+21.438</f>
        <v>100.101113315171</v>
      </c>
      <c r="BH536" s="1" t="n">
        <f aca="false">IF(G536&lt;=2, -10*G536+100, 88.958*EXP(-0.0755*G536))</f>
        <v>86</v>
      </c>
      <c r="BI536" s="1" t="n">
        <f aca="false">IF(I536&lt;=100, 0.0053*(I536)^2-1.0332*I536+100.76, 122.82*EXP(-0.0092*I536))</f>
        <v>98.7148</v>
      </c>
      <c r="BJ536" s="0" t="n">
        <f aca="false">IF(P536&lt;=1000, -6.942*LN(P536)+107.59, -36.304*LN(P536)+310.72)</f>
        <v>9.61282186573601</v>
      </c>
      <c r="BK536" s="0" t="n">
        <f aca="false">BF536^0.04*BG536^0.22*BH536^0.51*BI536^0.06*BJ536^0.17</f>
        <v>62.1322555959055</v>
      </c>
      <c r="BL536" s="0" t="str">
        <f aca="false">IF(BK536&gt;=90, "Very Good", IF(BK536&gt;=80, "Good", IF(BK536&gt;=70, "Slightly Good", IF(BK536&gt;=60, "Average", IF(BK536&gt;=50, "Slightly Poor", IF(BK536&gt;=40, "Poor", "Very Poor"))))))</f>
        <v>Average</v>
      </c>
      <c r="BM536" s="2" t="n">
        <f aca="false">IF(P536&lt;=1000, -6.942*LN(P536)+107.59, IF(AND(P536&gt;1000, P536&lt;=5213),-36.304*LN(P536)+310.72, IF(P536&gt;5213, 10)))</f>
        <v>9.61282186573601</v>
      </c>
      <c r="BN536" s="2" t="n">
        <f aca="false">BF536^0.04*BG536^0.22*BH536^0.51*BI536^0.06*BM536^0.17</f>
        <v>62.1322555959055</v>
      </c>
      <c r="BO536" s="3" t="str">
        <f aca="false">IF(BN536&gt;=90, "Very Good", IF(BN536&gt;=80, "Good", IF(BN536&gt;=70, "Slightly Good", IF(BN536&gt;=60, "Average", IF(BN536&gt;=50, "Slightly Poor", IF(BN536&gt;=40, "Poor", "Very Poor"))))))</f>
        <v>Average</v>
      </c>
      <c r="BP536" s="2" t="n">
        <f aca="false">IF(AJ536&lt;=1000, -6.942*LN(AJ536)+107.59, IF(AND(AJ536&gt;1000, AJ536&lt;=5213),-36.304*LN(AJ536)+310.72, IF(AJ536&gt;5213, 10)))</f>
        <v>60.3677755530026</v>
      </c>
      <c r="BQ536" s="2" t="n">
        <f aca="false">BF536^0.04*BG536^0.22*BH536^0.51*BI536^0.06*BP536^0.17</f>
        <v>84.9120542042679</v>
      </c>
      <c r="BR536" s="0" t="str">
        <f aca="false">IF(BQ536&gt;=90, "Very Good", IF(BQ536&gt;=80, "Good", IF(BQ536&gt;=70, "Slightly Good", IF(BQ536&gt;=60, "Average", IF(BQ536&gt;=50, "Slightly Poor", IF(BQ536&gt;=40, "Poor", "Very Poor"))))))</f>
        <v>Good</v>
      </c>
      <c r="BT536" s="2" t="n">
        <f aca="false">9.81*LN(AH536)+30.6</f>
        <v>48.6557919036293</v>
      </c>
      <c r="BU536" s="0" t="str">
        <f aca="false">IF(BT536&lt;30, "Clean water", IF(AND(BT536&gt;=30, BT536&lt;40), "Hypolimia", IF(AND(BT536&gt;=40,BT536&lt;50), "Mesotrophic", IF(AND(BT536&gt;=50, BT536&lt;70), "Eutrophic", IF(BT536&gt;70,"Hypertrophic")))))</f>
        <v>Mesotrophic</v>
      </c>
      <c r="CM536" s="0" t="n">
        <f aca="false">IF(G536&gt;H536,1,0)</f>
        <v>0</v>
      </c>
      <c r="CO536" s="17" t="n">
        <f aca="false">14.652-0.41022*M536+0.007991*M536*M536-0.000077774*M536*M536*M536</f>
        <v>8.735746231296</v>
      </c>
      <c r="CP536" s="1" t="n">
        <f aca="false">F536/CO536*100</f>
        <v>131.643018186598</v>
      </c>
    </row>
    <row r="537" customFormat="false" ht="12.5" hidden="false" customHeight="false" outlineLevel="0" collapsed="false">
      <c r="A537" s="0" t="n">
        <v>536</v>
      </c>
      <c r="B537" s="15" t="s">
        <v>113</v>
      </c>
      <c r="C537" s="16" t="s">
        <v>114</v>
      </c>
      <c r="D537" s="0" t="s">
        <v>158</v>
      </c>
      <c r="E537" s="0" t="n">
        <v>7.8</v>
      </c>
      <c r="F537" s="0" t="n">
        <v>9.1</v>
      </c>
      <c r="G537" s="0" t="n">
        <v>1</v>
      </c>
      <c r="H537" s="0" t="n">
        <v>5.7</v>
      </c>
      <c r="I537" s="0" t="n">
        <v>1.8</v>
      </c>
      <c r="J537" s="0" t="n">
        <v>8.072</v>
      </c>
      <c r="K537" s="0" t="n">
        <v>0.036</v>
      </c>
      <c r="L537" s="0" t="n">
        <v>3.1</v>
      </c>
      <c r="M537" s="0" t="n">
        <v>19.3</v>
      </c>
      <c r="N537" s="0" t="n">
        <v>0</v>
      </c>
      <c r="O537" s="0" t="n">
        <v>565</v>
      </c>
      <c r="P537" s="0" t="n">
        <v>1000</v>
      </c>
      <c r="AC537" s="0" t="n">
        <v>7.698</v>
      </c>
      <c r="AD537" s="0" t="n">
        <v>0.132</v>
      </c>
      <c r="AE537" s="0" t="n">
        <v>6.276</v>
      </c>
      <c r="AF537" s="0" t="n">
        <v>0.022</v>
      </c>
      <c r="AG537" s="0" t="n">
        <v>0.018</v>
      </c>
      <c r="AH537" s="0" t="n">
        <v>4.6</v>
      </c>
      <c r="AJ537" s="0" t="n">
        <v>3</v>
      </c>
      <c r="BF537" s="0" t="n">
        <f aca="false">IF(E537&lt;11,-3.6797*E537^2+48.115*E537-53.83,280.92*EXP(-0.2027*E537))</f>
        <v>97.5940520000001</v>
      </c>
      <c r="BG537" s="1" t="n">
        <f aca="false">32.208*LN(F537)+21.438</f>
        <v>92.5621023107425</v>
      </c>
      <c r="BH537" s="1" t="n">
        <f aca="false">IF(G537&lt;=2, -10*G537+100, 88.958*EXP(-0.0755*G537))</f>
        <v>90</v>
      </c>
      <c r="BI537" s="1" t="n">
        <f aca="false">IF(I537&lt;=100, 0.0053*(I537)^2-1.0332*I537+100.76, 122.82*EXP(-0.0092*I537))</f>
        <v>98.917412</v>
      </c>
      <c r="BJ537" s="0" t="n">
        <f aca="false">IF(P537&lt;=1000, -6.942*LN(P537)+107.59, -36.304*LN(P537)+310.72)</f>
        <v>59.636362853306</v>
      </c>
      <c r="BK537" s="0" t="n">
        <f aca="false">BF537^0.04*BG537^0.22*BH537^0.51*BI537^0.06*BJ537^0.17</f>
        <v>85.194033424244</v>
      </c>
      <c r="BL537" s="0" t="str">
        <f aca="false">IF(BK537&gt;=90, "Very Good", IF(BK537&gt;=80, "Good", IF(BK537&gt;=70, "Slightly Good", IF(BK537&gt;=60, "Average", IF(BK537&gt;=50, "Slightly Poor", IF(BK537&gt;=40, "Poor", "Very Poor"))))))</f>
        <v>Good</v>
      </c>
      <c r="BM537" s="2" t="n">
        <f aca="false">IF(P537&lt;=1000, -6.942*LN(P537)+107.59, IF(AND(P537&gt;1000, P537&lt;=5213),-36.304*LN(P537)+310.72, IF(P537&gt;5213, 10)))</f>
        <v>59.636362853306</v>
      </c>
      <c r="BN537" s="2" t="n">
        <f aca="false">BF537^0.04*BG537^0.22*BH537^0.51*BI537^0.06*BM537^0.17</f>
        <v>85.194033424244</v>
      </c>
      <c r="BO537" s="3" t="str">
        <f aca="false">IF(BN537&gt;=90, "Very Good", IF(BN537&gt;=80, "Good", IF(BN537&gt;=70, "Slightly Good", IF(BN537&gt;=60, "Average", IF(BN537&gt;=50, "Slightly Poor", IF(BN537&gt;=40, "Poor", "Very Poor"))))))</f>
        <v>Good</v>
      </c>
      <c r="BP537" s="2" t="n">
        <f aca="false">IF(AJ537&lt;=1000, -6.942*LN(AJ537)+107.59, IF(AND(AJ537&gt;1000, AJ537&lt;=5213),-36.304*LN(AJ537)+310.72, IF(AJ537&gt;5213, 10)))</f>
        <v>99.963433492066</v>
      </c>
      <c r="BQ537" s="2" t="n">
        <f aca="false">BF537^0.04*BG537^0.22*BH537^0.51*BI537^0.06*BP537^0.17</f>
        <v>93.0133492174412</v>
      </c>
      <c r="BR537" s="0" t="str">
        <f aca="false">IF(BQ537&gt;=90, "Very Good", IF(BQ537&gt;=80, "Good", IF(BQ537&gt;=70, "Slightly Good", IF(BQ537&gt;=60, "Average", IF(BQ537&gt;=50, "Slightly Poor", IF(BQ537&gt;=40, "Poor", "Very Poor"))))))</f>
        <v>Very Good</v>
      </c>
      <c r="BT537" s="2" t="n">
        <f aca="false">9.81*LN(AH537)+30.6</f>
        <v>45.5706123372864</v>
      </c>
      <c r="BU537" s="0" t="str">
        <f aca="false">IF(BT537&lt;30, "Clean water", IF(AND(BT537&gt;=30, BT537&lt;40), "Hypolimia", IF(AND(BT537&gt;=40,BT537&lt;50), "Mesotrophic", IF(AND(BT537&gt;=50, BT537&lt;70), "Eutrophic", IF(BT537&gt;70,"Hypertrophic")))))</f>
        <v>Mesotrophic</v>
      </c>
      <c r="CM537" s="0" t="n">
        <f aca="false">IF(G537&gt;H537,1,0)</f>
        <v>0</v>
      </c>
      <c r="CO537" s="17" t="n">
        <f aca="false">14.652-0.41022*M537+0.007991*M537*M537-0.000077774*M537*M537*M537</f>
        <v>9.152199870882</v>
      </c>
      <c r="CP537" s="1" t="n">
        <f aca="false">F537/CO537*100</f>
        <v>99.4296467339172</v>
      </c>
    </row>
    <row r="538" s="18" customFormat="true" ht="12.5" hidden="false" customHeight="false" outlineLevel="0" collapsed="false">
      <c r="A538" s="18" t="n">
        <v>537</v>
      </c>
      <c r="B538" s="19" t="s">
        <v>139</v>
      </c>
      <c r="C538" s="18" t="s">
        <v>116</v>
      </c>
      <c r="D538" s="18" t="s">
        <v>158</v>
      </c>
      <c r="E538" s="18" t="n">
        <v>7.2</v>
      </c>
      <c r="F538" s="18" t="n">
        <v>8.3</v>
      </c>
      <c r="G538" s="18" t="n">
        <v>9.5</v>
      </c>
      <c r="H538" s="18" t="n">
        <v>8.8</v>
      </c>
      <c r="I538" s="18" t="n">
        <v>4.4</v>
      </c>
      <c r="J538" s="18" t="n">
        <v>16.88</v>
      </c>
      <c r="K538" s="18" t="n">
        <v>0.141</v>
      </c>
      <c r="L538" s="18" t="n">
        <v>5.1</v>
      </c>
      <c r="M538" s="18" t="n">
        <v>21.9</v>
      </c>
      <c r="N538" s="18" t="n">
        <v>0</v>
      </c>
      <c r="O538" s="18" t="n">
        <v>601</v>
      </c>
      <c r="P538" s="18" t="n">
        <v>220000</v>
      </c>
      <c r="AC538" s="18" t="n">
        <v>15.92</v>
      </c>
      <c r="AD538" s="18" t="n">
        <v>7.243</v>
      </c>
      <c r="AE538" s="18" t="n">
        <v>5.948</v>
      </c>
      <c r="AF538" s="18" t="n">
        <v>0.115</v>
      </c>
      <c r="AG538" s="18" t="n">
        <v>0.084</v>
      </c>
      <c r="AH538" s="18" t="n">
        <v>7.4</v>
      </c>
      <c r="AJ538" s="18" t="n">
        <v>40000</v>
      </c>
      <c r="BF538" s="18" t="n">
        <f aca="false">IF(E538&lt;11,-3.6797*E538^2+48.115*E538-53.83,280.92*EXP(-0.2027*E538))</f>
        <v>101.842352</v>
      </c>
      <c r="BG538" s="20" t="n">
        <f aca="false">32.208*LN(F538)+21.438</f>
        <v>89.5983576207606</v>
      </c>
      <c r="BH538" s="20" t="n">
        <f aca="false">IF(G538&lt;=2, -10*G538+100, 88.958*EXP(-0.0755*G538))</f>
        <v>43.4197474606797</v>
      </c>
      <c r="BI538" s="20" t="n">
        <f aca="false">IF(I538&lt;=100, 0.0053*(I538)^2-1.0332*I538+100.76, 122.82*EXP(-0.0092*I538))</f>
        <v>96.316528</v>
      </c>
      <c r="BJ538" s="18" t="n">
        <f aca="false">IF(P538&lt;=1000, -6.942*LN(P538)+107.59, -36.304*LN(P538)+310.72)</f>
        <v>-135.869402090944</v>
      </c>
      <c r="BK538" s="18" t="e">
        <f aca="false">BF538^0.04*BG538^0.22*BH538^0.51*BI538^0.06*BJ538^0.17</f>
        <v>#NUM!</v>
      </c>
      <c r="BL538" s="18" t="e">
        <f aca="false">IF(BK538&gt;=90, "Very Good", IF(BK538&gt;=80, "Good", IF(BK538&gt;=70, "Slightly Good", IF(BK538&gt;=60, "Average", IF(BK538&gt;=50, "Slightly Poor", IF(BK538&gt;=40, "Poor", "Very Poor"))))))</f>
        <v>#NUM!</v>
      </c>
      <c r="BM538" s="21" t="n">
        <f aca="false">IF(P538&lt;=1000, -6.942*LN(P538)+107.59, IF(AND(P538&gt;1000, P538&lt;=5213),-36.304*LN(P538)+310.72, IF(P538&gt;5213, 10)))</f>
        <v>10</v>
      </c>
      <c r="BN538" s="21" t="n">
        <f aca="false">BF538^0.04*BG538^0.22*BH538^0.51*BI538^0.06*BM538^0.17</f>
        <v>43.059176150772</v>
      </c>
      <c r="BO538" s="22" t="str">
        <f aca="false">IF(BN538&gt;=90, "Very Good", IF(BN538&gt;=80, "Good", IF(BN538&gt;=70, "Slightly Good", IF(BN538&gt;=60, "Average", IF(BN538&gt;=50, "Slightly Poor", IF(BN538&gt;=40, "Poor", "Very Poor"))))))</f>
        <v>Poor</v>
      </c>
      <c r="BP538" s="21" t="n">
        <f aca="false">IF(AJ538&lt;=1000, -6.942*LN(AJ538)+107.59, IF(AND(AJ538&gt;1000, AJ538&lt;=5213),-36.304*LN(AJ538)+310.72, IF(AJ538&gt;5213, 10)))</f>
        <v>10</v>
      </c>
      <c r="BQ538" s="21" t="n">
        <f aca="false">BF538^0.04*BG538^0.22*BH538^0.51*BI538^0.06*BP538^0.17</f>
        <v>43.059176150772</v>
      </c>
      <c r="BR538" s="18" t="str">
        <f aca="false">IF(BQ538&gt;=90, "Very Good", IF(BQ538&gt;=80, "Good", IF(BQ538&gt;=70, "Slightly Good", IF(BQ538&gt;=60, "Average", IF(BQ538&gt;=50, "Slightly Poor", IF(BQ538&gt;=40, "Poor", "Very Poor"))))))</f>
        <v>Poor</v>
      </c>
      <c r="BT538" s="21" t="n">
        <f aca="false">9.81*LN(AH538)+30.6</f>
        <v>50.2345188020613</v>
      </c>
      <c r="BU538" s="18" t="str">
        <f aca="false">IF(BT538&lt;30, "Clean water", IF(AND(BT538&gt;=30, BT538&lt;40), "Hypolimia", IF(AND(BT538&gt;=40,BT538&lt;50), "Mesotrophic", IF(AND(BT538&gt;=50, BT538&lt;70), "Eutrophic", IF(BT538&gt;70,"Hypertrophic")))))</f>
        <v>Eutrophic</v>
      </c>
      <c r="CM538" s="18" t="n">
        <f aca="false">IF(G538&gt;H538,1,0)</f>
        <v>1</v>
      </c>
      <c r="CO538" s="17" t="n">
        <f aca="false">14.652-0.41022*M538+0.007991*M538*M538-0.000077774*M538*M538*M538</f>
        <v>8.683849489734</v>
      </c>
      <c r="CP538" s="1" t="n">
        <f aca="false">F538/CO538*100</f>
        <v>95.5797311988447</v>
      </c>
    </row>
    <row r="539" customFormat="false" ht="12.5" hidden="false" customHeight="false" outlineLevel="0" collapsed="false">
      <c r="A539" s="0" t="n">
        <v>538</v>
      </c>
      <c r="B539" s="15" t="s">
        <v>117</v>
      </c>
      <c r="C539" s="16" t="s">
        <v>118</v>
      </c>
      <c r="D539" s="0" t="s">
        <v>158</v>
      </c>
      <c r="E539" s="0" t="n">
        <v>7.3</v>
      </c>
      <c r="F539" s="0" t="n">
        <v>9.6</v>
      </c>
      <c r="G539" s="0" t="n">
        <v>0.1</v>
      </c>
      <c r="H539" s="0" t="n">
        <v>2.6</v>
      </c>
      <c r="I539" s="0" t="n">
        <v>2.5</v>
      </c>
      <c r="J539" s="0" t="n">
        <v>2.045</v>
      </c>
      <c r="K539" s="0" t="n">
        <v>0.004</v>
      </c>
      <c r="L539" s="0" t="n">
        <v>1.3</v>
      </c>
      <c r="M539" s="0" t="n">
        <v>17.5</v>
      </c>
      <c r="N539" s="0" t="n">
        <v>0</v>
      </c>
      <c r="O539" s="0" t="n">
        <v>209</v>
      </c>
      <c r="P539" s="0" t="n">
        <v>0</v>
      </c>
      <c r="AC539" s="0" t="n">
        <v>1.934</v>
      </c>
      <c r="AD539" s="0" t="n">
        <v>0.044</v>
      </c>
      <c r="AE539" s="0" t="n">
        <v>1.485</v>
      </c>
      <c r="AF539" s="0" t="n">
        <v>0.003</v>
      </c>
      <c r="AG539" s="0" t="n">
        <v>0</v>
      </c>
      <c r="AH539" s="0" t="n">
        <v>0.4</v>
      </c>
      <c r="AJ539" s="0" t="n">
        <v>0</v>
      </c>
      <c r="BF539" s="0" t="n">
        <f aca="false">IF(E539&lt;11,-3.6797*E539^2+48.115*E539-53.83,280.92*EXP(-0.2027*E539))</f>
        <v>101.318287</v>
      </c>
      <c r="BG539" s="1" t="n">
        <f aca="false">32.208*LN(F539)+21.438</f>
        <v>94.2848658756438</v>
      </c>
      <c r="BH539" s="1" t="n">
        <f aca="false">IF(G539&lt;=2, -10*G539+100, 88.958*EXP(-0.0755*G539))</f>
        <v>99</v>
      </c>
      <c r="BI539" s="1" t="n">
        <f aca="false">IF(I539&lt;=100, 0.0053*(I539)^2-1.0332*I539+100.76, 122.82*EXP(-0.0092*I539))</f>
        <v>98.210125</v>
      </c>
      <c r="BJ539" s="0" t="e">
        <f aca="false">IF(P539&lt;=1000, -6.942*LN(P539)+107.59, -36.304*LN(P539)+310.72)</f>
        <v>#VALUE!</v>
      </c>
      <c r="BK539" s="0" t="e">
        <f aca="false">BF539^0.04*BG539^0.22*BH539^0.51*BI539^0.06*BJ539^0.17</f>
        <v>#VALUE!</v>
      </c>
      <c r="BL539" s="0" t="e">
        <f aca="false">IF(BK539&gt;=90, "Very Good", IF(BK539&gt;=80, "Good", IF(BK539&gt;=70, "Slightly Good", IF(BK539&gt;=60, "Average", IF(BK539&gt;=50, "Slightly Poor", IF(BK539&gt;=40, "Poor", "Very Poor"))))))</f>
        <v>#VALUE!</v>
      </c>
      <c r="BM539" s="2" t="e">
        <f aca="false">IF(P539&lt;=1000, -6.942*LN(P539)+107.59, IF(AND(P539&gt;1000, P539&lt;=5213),-36.304*LN(P539)+310.72, IF(P539&gt;5213, 10)))</f>
        <v>#VALUE!</v>
      </c>
      <c r="BN539" s="2" t="e">
        <f aca="false">BF539^0.04*BG539^0.22*BH539^0.51*BI539^0.06*BM539^0.17</f>
        <v>#VALUE!</v>
      </c>
      <c r="BO539" s="3" t="e">
        <f aca="false">IF(BN539&gt;=90, "Very Good", IF(BN539&gt;=80, "Good", IF(BN539&gt;=70, "Slightly Good", IF(BN539&gt;=60, "Average", IF(BN539&gt;=50, "Slightly Poor", IF(BN539&gt;=40, "Poor", "Very Poor"))))))</f>
        <v>#VALUE!</v>
      </c>
      <c r="BP539" s="2" t="e">
        <f aca="false">IF(AJ539&lt;=1000, -6.942*LN(AJ539)+107.59, IF(AND(AJ539&gt;1000, AJ539&lt;=5213),-36.304*LN(AJ539)+310.72, IF(AJ539&gt;5213, 10)))</f>
        <v>#VALUE!</v>
      </c>
      <c r="BQ539" s="2" t="e">
        <f aca="false">BF539^0.04*BG539^0.22*BH539^0.51*BI539^0.06*BP539^0.17</f>
        <v>#VALUE!</v>
      </c>
      <c r="BR539" s="0" t="e">
        <f aca="false">IF(BQ539&gt;=90, "Very Good", IF(BQ539&gt;=80, "Good", IF(BQ539&gt;=70, "Slightly Good", IF(BQ539&gt;=60, "Average", IF(BQ539&gt;=50, "Slightly Poor", IF(BQ539&gt;=40, "Poor", "Very Poor"))))))</f>
        <v>#VALUE!</v>
      </c>
      <c r="BT539" s="2" t="n">
        <f aca="false">9.81*LN(AH539)+30.6</f>
        <v>21.6111879203145</v>
      </c>
      <c r="BU539" s="0" t="str">
        <f aca="false">IF(BT539&lt;30, "Clean water", IF(AND(BT539&gt;=30, BT539&lt;40), "Hypolimia", IF(AND(BT539&gt;=40,BT539&lt;50), "Mesotrophic", IF(AND(BT539&gt;=50, BT539&lt;70), "Eutrophic", IF(BT539&gt;70,"Hypertrophic")))))</f>
        <v>Clean water</v>
      </c>
      <c r="CM539" s="0" t="n">
        <f aca="false">IF(G539&gt;H539,1,0)</f>
        <v>0</v>
      </c>
      <c r="CO539" s="17" t="n">
        <f aca="false">14.652-0.41022*M539+0.007991*M539*M539-0.000077774*M539*M539*M539</f>
        <v>9.50357371875</v>
      </c>
      <c r="CP539" s="1" t="n">
        <f aca="false">F539/CO539*100</f>
        <v>101.014631801716</v>
      </c>
    </row>
    <row r="540" customFormat="false" ht="12.5" hidden="false" customHeight="false" outlineLevel="0" collapsed="false">
      <c r="A540" s="0" t="n">
        <v>539</v>
      </c>
      <c r="B540" s="15" t="s">
        <v>119</v>
      </c>
      <c r="C540" s="16" t="s">
        <v>120</v>
      </c>
      <c r="D540" s="0" t="s">
        <v>158</v>
      </c>
      <c r="E540" s="0" t="n">
        <v>7.1</v>
      </c>
      <c r="F540" s="0" t="n">
        <v>10.5</v>
      </c>
      <c r="G540" s="0" t="n">
        <v>0.3</v>
      </c>
      <c r="H540" s="0" t="n">
        <v>4.1</v>
      </c>
      <c r="I540" s="0" t="n">
        <v>2.2</v>
      </c>
      <c r="J540" s="0" t="n">
        <v>2.029</v>
      </c>
      <c r="K540" s="0" t="n">
        <v>0.008</v>
      </c>
      <c r="L540" s="0" t="n">
        <v>1.4</v>
      </c>
      <c r="M540" s="0" t="n">
        <v>19.8</v>
      </c>
      <c r="N540" s="0" t="n">
        <v>0</v>
      </c>
      <c r="O540" s="0" t="n">
        <v>219</v>
      </c>
      <c r="P540" s="0" t="n">
        <v>1700</v>
      </c>
      <c r="AC540" s="0" t="n">
        <v>1.94</v>
      </c>
      <c r="AD540" s="0" t="n">
        <v>0.011</v>
      </c>
      <c r="AE540" s="0" t="n">
        <v>1.459</v>
      </c>
      <c r="AF540" s="0" t="n">
        <v>0</v>
      </c>
      <c r="AG540" s="0" t="n">
        <v>0</v>
      </c>
      <c r="AH540" s="0" t="n">
        <v>2.9</v>
      </c>
      <c r="AJ540" s="0" t="n">
        <v>60</v>
      </c>
      <c r="BF540" s="0" t="n">
        <f aca="false">IF(E540&lt;11,-3.6797*E540^2+48.115*E540-53.83,280.92*EXP(-0.2027*E540))</f>
        <v>102.292823</v>
      </c>
      <c r="BG540" s="1" t="n">
        <f aca="false">32.208*LN(F540)+21.438</f>
        <v>97.1710942827213</v>
      </c>
      <c r="BH540" s="1" t="n">
        <f aca="false">IF(G540&lt;=2, -10*G540+100, 88.958*EXP(-0.0755*G540))</f>
        <v>97</v>
      </c>
      <c r="BI540" s="1" t="n">
        <f aca="false">IF(I540&lt;=100, 0.0053*(I540)^2-1.0332*I540+100.76, 122.82*EXP(-0.0092*I540))</f>
        <v>98.512612</v>
      </c>
      <c r="BJ540" s="0" t="n">
        <f aca="false">IF(P540&lt;=1000, -6.942*LN(P540)+107.59, -36.304*LN(P540)+310.72)</f>
        <v>40.6769243252715</v>
      </c>
      <c r="BK540" s="0" t="n">
        <f aca="false">BF540^0.04*BG540^0.22*BH540^0.51*BI540^0.06*BJ540^0.17</f>
        <v>83.9661499017187</v>
      </c>
      <c r="BL540" s="0" t="str">
        <f aca="false">IF(BK540&gt;=90, "Very Good", IF(BK540&gt;=80, "Good", IF(BK540&gt;=70, "Slightly Good", IF(BK540&gt;=60, "Average", IF(BK540&gt;=50, "Slightly Poor", IF(BK540&gt;=40, "Poor", "Very Poor"))))))</f>
        <v>Good</v>
      </c>
      <c r="BM540" s="2" t="n">
        <f aca="false">IF(P540&lt;=1000, -6.942*LN(P540)+107.59, IF(AND(P540&gt;1000, P540&lt;=5213),-36.304*LN(P540)+310.72, IF(P540&gt;5213, 10)))</f>
        <v>40.6769243252715</v>
      </c>
      <c r="BN540" s="2" t="n">
        <f aca="false">BF540^0.04*BG540^0.22*BH540^0.51*BI540^0.06*BM540^0.17</f>
        <v>83.9661499017187</v>
      </c>
      <c r="BO540" s="3" t="str">
        <f aca="false">IF(BN540&gt;=90, "Very Good", IF(BN540&gt;=80, "Good", IF(BN540&gt;=70, "Slightly Good", IF(BN540&gt;=60, "Average", IF(BN540&gt;=50, "Slightly Poor", IF(BN540&gt;=40, "Poor", "Very Poor"))))))</f>
        <v>Good</v>
      </c>
      <c r="BP540" s="2" t="n">
        <f aca="false">IF(AJ540&lt;=1000, -6.942*LN(AJ540)+107.59, IF(AND(AJ540&gt;1000, AJ540&lt;=5213),-36.304*LN(AJ540)+310.72, IF(AJ540&gt;5213, 10)))</f>
        <v>79.1670600490542</v>
      </c>
      <c r="BQ540" s="2" t="n">
        <f aca="false">BF540^0.04*BG540^0.22*BH540^0.51*BI540^0.06*BP540^0.17</f>
        <v>94.0302584068759</v>
      </c>
      <c r="BR540" s="0" t="str">
        <f aca="false">IF(BQ540&gt;=90, "Very Good", IF(BQ540&gt;=80, "Good", IF(BQ540&gt;=70, "Slightly Good", IF(BQ540&gt;=60, "Average", IF(BQ540&gt;=50, "Slightly Poor", IF(BQ540&gt;=40, "Poor", "Very Poor"))))))</f>
        <v>Very Good</v>
      </c>
      <c r="BT540" s="2" t="n">
        <f aca="false">9.81*LN(AH540)+30.6</f>
        <v>41.0448123298957</v>
      </c>
      <c r="BU540" s="0" t="str">
        <f aca="false">IF(BT540&lt;30, "Clean water", IF(AND(BT540&gt;=30, BT540&lt;40), "Hypolimia", IF(AND(BT540&gt;=40,BT540&lt;50), "Mesotrophic", IF(AND(BT540&gt;=50, BT540&lt;70), "Eutrophic", IF(BT540&gt;70,"Hypertrophic")))))</f>
        <v>Mesotrophic</v>
      </c>
      <c r="CM540" s="0" t="n">
        <f aca="false">IF(G540&gt;H540,1,0)</f>
        <v>0</v>
      </c>
      <c r="CO540" s="17" t="n">
        <f aca="false">14.652-0.41022*M540+0.007991*M540*M540-0.000077774*M540*M540*M540</f>
        <v>9.058723364592</v>
      </c>
      <c r="CP540" s="1" t="n">
        <f aca="false">F540/CO540*100</f>
        <v>115.910372548096</v>
      </c>
    </row>
    <row r="541" customFormat="false" ht="12.5" hidden="false" customHeight="false" outlineLevel="0" collapsed="false">
      <c r="A541" s="0" t="n">
        <v>540</v>
      </c>
      <c r="B541" s="15" t="s">
        <v>121</v>
      </c>
      <c r="C541" s="16" t="s">
        <v>122</v>
      </c>
      <c r="D541" s="0" t="s">
        <v>158</v>
      </c>
      <c r="E541" s="0" t="n">
        <v>8.6</v>
      </c>
      <c r="F541" s="0" t="n">
        <v>11.9</v>
      </c>
      <c r="G541" s="0" t="n">
        <v>0.6</v>
      </c>
      <c r="H541" s="0" t="n">
        <v>3.9</v>
      </c>
      <c r="I541" s="0" t="n">
        <v>1.1</v>
      </c>
      <c r="J541" s="0" t="n">
        <v>2.15</v>
      </c>
      <c r="K541" s="0" t="n">
        <v>0.036</v>
      </c>
      <c r="L541" s="0" t="n">
        <v>1.6</v>
      </c>
      <c r="M541" s="0" t="n">
        <v>20.9</v>
      </c>
      <c r="N541" s="0" t="n">
        <v>0</v>
      </c>
      <c r="O541" s="0" t="n">
        <v>262</v>
      </c>
      <c r="P541" s="0" t="n">
        <v>320</v>
      </c>
      <c r="AC541" s="0" t="n">
        <v>2</v>
      </c>
      <c r="AD541" s="0" t="n">
        <v>0.032</v>
      </c>
      <c r="AE541" s="0" t="n">
        <v>1.495</v>
      </c>
      <c r="AF541" s="0" t="n">
        <v>0.007</v>
      </c>
      <c r="AG541" s="0" t="n">
        <v>0.006</v>
      </c>
      <c r="AH541" s="0" t="n">
        <v>18.2</v>
      </c>
      <c r="AJ541" s="0" t="n">
        <v>160</v>
      </c>
      <c r="BF541" s="0" t="n">
        <f aca="false">IF(E541&lt;11,-3.6797*E541^2+48.115*E541-53.83,280.92*EXP(-0.2027*E541))</f>
        <v>87.808388</v>
      </c>
      <c r="BG541" s="1" t="n">
        <f aca="false">32.208*LN(F541)+21.438</f>
        <v>101.202348790984</v>
      </c>
      <c r="BH541" s="1" t="n">
        <f aca="false">IF(G541&lt;=2, -10*G541+100, 88.958*EXP(-0.0755*G541))</f>
        <v>94</v>
      </c>
      <c r="BI541" s="1" t="n">
        <f aca="false">IF(I541&lt;=100, 0.0053*(I541)^2-1.0332*I541+100.76, 122.82*EXP(-0.0092*I541))</f>
        <v>99.629893</v>
      </c>
      <c r="BJ541" s="0" t="n">
        <f aca="false">IF(P541&lt;=1000, -6.942*LN(P541)+107.59, -36.304*LN(P541)+310.72)</f>
        <v>67.5463156471996</v>
      </c>
      <c r="BK541" s="0" t="n">
        <f aca="false">BF541^0.04*BG541^0.22*BH541^0.51*BI541^0.06*BJ541^0.17</f>
        <v>90.3887204823241</v>
      </c>
      <c r="BL541" s="0" t="str">
        <f aca="false">IF(BK541&gt;=90, "Very Good", IF(BK541&gt;=80, "Good", IF(BK541&gt;=70, "Slightly Good", IF(BK541&gt;=60, "Average", IF(BK541&gt;=50, "Slightly Poor", IF(BK541&gt;=40, "Poor", "Very Poor"))))))</f>
        <v>Very Good</v>
      </c>
      <c r="BM541" s="2" t="n">
        <f aca="false">IF(P541&lt;=1000, -6.942*LN(P541)+107.59, IF(AND(P541&gt;1000, P541&lt;=5213),-36.304*LN(P541)+310.72, IF(P541&gt;5213, 10)))</f>
        <v>67.5463156471996</v>
      </c>
      <c r="BN541" s="2" t="n">
        <f aca="false">BF541^0.04*BG541^0.22*BH541^0.51*BI541^0.06*BM541^0.17</f>
        <v>90.3887204823241</v>
      </c>
      <c r="BO541" s="3" t="str">
        <f aca="false">IF(BN541&gt;=90, "Very Good", IF(BN541&gt;=80, "Good", IF(BN541&gt;=70, "Slightly Good", IF(BN541&gt;=60, "Average", IF(BN541&gt;=50, "Slightly Poor", IF(BN541&gt;=40, "Poor", "Very Poor"))))))</f>
        <v>Very Good</v>
      </c>
      <c r="BP541" s="2" t="n">
        <f aca="false">IF(AJ541&lt;=1000, -6.942*LN(AJ541)+107.59, IF(AND(AJ541&gt;1000, AJ541&lt;=5213),-36.304*LN(AJ541)+310.72, IF(AJ541&gt;5213, 10)))</f>
        <v>72.3581433746468</v>
      </c>
      <c r="BQ541" s="2" t="n">
        <f aca="false">BF541^0.04*BG541^0.22*BH541^0.51*BI541^0.06*BP541^0.17</f>
        <v>91.4523387028279</v>
      </c>
      <c r="BR541" s="0" t="str">
        <f aca="false">IF(BQ541&gt;=90, "Very Good", IF(BQ541&gt;=80, "Good", IF(BQ541&gt;=70, "Slightly Good", IF(BQ541&gt;=60, "Average", IF(BQ541&gt;=50, "Slightly Poor", IF(BQ541&gt;=40, "Poor", "Very Poor"))))))</f>
        <v>Very Good</v>
      </c>
      <c r="BT541" s="2" t="n">
        <f aca="false">9.81*LN(AH541)+30.6</f>
        <v>59.0629458379518</v>
      </c>
      <c r="BU541" s="0" t="str">
        <f aca="false">IF(BT541&lt;30, "Clean water", IF(AND(BT541&gt;=30, BT541&lt;40), "Hypolimia", IF(AND(BT541&gt;=40,BT541&lt;50), "Mesotrophic", IF(AND(BT541&gt;=50, BT541&lt;70), "Eutrophic", IF(BT541&gt;70,"Hypertrophic")))))</f>
        <v>Eutrophic</v>
      </c>
      <c r="CM541" s="0" t="n">
        <f aca="false">IF(G541&gt;H541,1,0)</f>
        <v>0</v>
      </c>
      <c r="CO541" s="17" t="n">
        <f aca="false">14.652-0.41022*M541+0.007991*M541*M541-0.000077774*M541*M541*M541</f>
        <v>8.858926276354</v>
      </c>
      <c r="CP541" s="1" t="n">
        <f aca="false">F541/CO541*100</f>
        <v>134.327791300884</v>
      </c>
    </row>
    <row r="542" customFormat="false" ht="12.5" hidden="false" customHeight="false" outlineLevel="0" collapsed="false">
      <c r="A542" s="0" t="n">
        <v>541</v>
      </c>
      <c r="B542" s="15" t="s">
        <v>140</v>
      </c>
      <c r="C542" s="16" t="s">
        <v>141</v>
      </c>
      <c r="D542" s="0" t="s">
        <v>158</v>
      </c>
      <c r="E542" s="0" t="n">
        <v>8.7</v>
      </c>
      <c r="F542" s="0" t="n">
        <v>12</v>
      </c>
      <c r="G542" s="0" t="n">
        <v>2.4</v>
      </c>
      <c r="H542" s="0" t="n">
        <v>4.4</v>
      </c>
      <c r="I542" s="0" t="n">
        <v>4.7</v>
      </c>
      <c r="J542" s="0" t="n">
        <v>2.686</v>
      </c>
      <c r="K542" s="0" t="n">
        <v>0.064</v>
      </c>
      <c r="L542" s="0" t="n">
        <v>2.7</v>
      </c>
      <c r="M542" s="0" t="n">
        <v>20.2</v>
      </c>
      <c r="O542" s="0" t="n">
        <v>407</v>
      </c>
      <c r="BD542" s="0" t="n">
        <v>0.019</v>
      </c>
      <c r="BF542" s="0" t="n">
        <f aca="false">IF(E542&lt;11,-3.6797*E542^2+48.115*E542-53.83,280.92*EXP(-0.2027*E542))</f>
        <v>86.2540070000001</v>
      </c>
      <c r="BG542" s="1" t="n">
        <f aca="false">32.208*LN(F542)+21.438</f>
        <v>101.471873376372</v>
      </c>
      <c r="BH542" s="1" t="n">
        <f aca="false">IF(G542&lt;=2, -10*G542+100, 88.958*EXP(-0.0755*G542))</f>
        <v>74.2148561832273</v>
      </c>
      <c r="BI542" s="1" t="n">
        <f aca="false">IF(I542&lt;=100, 0.0053*(I542)^2-1.0332*I542+100.76, 122.82*EXP(-0.0092*I542))</f>
        <v>96.021037</v>
      </c>
      <c r="BJ542" s="0" t="e">
        <f aca="false">IF(P542&lt;=1000, -6.942*LN(P542)+107.59, -36.304*LN(P542)+310.72)</f>
        <v>#VALUE!</v>
      </c>
      <c r="BK542" s="0" t="e">
        <f aca="false">BF542^0.04*BG542^0.22*BH542^0.51*BI542^0.06*BJ542^0.17</f>
        <v>#VALUE!</v>
      </c>
      <c r="BL542" s="0" t="e">
        <f aca="false">IF(BK542&gt;=90, "Very Good", IF(BK542&gt;=80, "Good", IF(BK542&gt;=70, "Slightly Good", IF(BK542&gt;=60, "Average", IF(BK542&gt;=50, "Slightly Poor", IF(BK542&gt;=40, "Poor", "Very Poor"))))))</f>
        <v>#VALUE!</v>
      </c>
      <c r="BM542" s="2" t="e">
        <f aca="false">IF(P542&lt;=1000, -6.942*LN(P542)+107.59, IF(AND(P542&gt;1000, P542&lt;=5213),-36.304*LN(P542)+310.72, IF(P542&gt;5213, 10)))</f>
        <v>#VALUE!</v>
      </c>
      <c r="BN542" s="2" t="e">
        <f aca="false">BF542^0.04*BG542^0.22*BH542^0.51*BI542^0.06*BM542^0.17</f>
        <v>#VALUE!</v>
      </c>
      <c r="BO542" s="3" t="e">
        <f aca="false">IF(BN542&gt;=90, "Very Good", IF(BN542&gt;=80, "Good", IF(BN542&gt;=70, "Slightly Good", IF(BN542&gt;=60, "Average", IF(BN542&gt;=50, "Slightly Poor", IF(BN542&gt;=40, "Poor", "Very Poor"))))))</f>
        <v>#VALUE!</v>
      </c>
      <c r="BP542" s="2" t="e">
        <f aca="false">IF(AJ542&lt;=1000, -6.942*LN(AJ542)+107.59, IF(AND(AJ542&gt;1000, AJ542&lt;=5213),-36.304*LN(AJ542)+310.72, IF(AJ542&gt;5213, 10)))</f>
        <v>#VALUE!</v>
      </c>
      <c r="BQ542" s="2" t="e">
        <f aca="false">BF542^0.04*BG542^0.22*BH542^0.51*BI542^0.06*BP542^0.17</f>
        <v>#VALUE!</v>
      </c>
      <c r="BR542" s="0" t="e">
        <f aca="false">IF(BQ542&gt;=90, "Very Good", IF(BQ542&gt;=80, "Good", IF(BQ542&gt;=70, "Slightly Good", IF(BQ542&gt;=60, "Average", IF(BQ542&gt;=50, "Slightly Poor", IF(BQ542&gt;=40, "Poor", "Very Poor"))))))</f>
        <v>#VALUE!</v>
      </c>
      <c r="BT542" s="2" t="e">
        <f aca="false">9.81*LN(AH542)+30.6</f>
        <v>#VALUE!</v>
      </c>
      <c r="BU542" s="0" t="e">
        <f aca="false">IF(BT542&lt;30, "Clean water", IF(AND(BT542&gt;=30, BT542&lt;40), "Hypolimia", IF(AND(BT542&gt;=40,BT542&lt;50), "Mesotrophic", IF(AND(BT542&gt;=50, BT542&lt;70), "Eutrophic", IF(BT542&gt;70,"Hypertrophic")))))</f>
        <v>#VALUE!</v>
      </c>
      <c r="CM542" s="0" t="n">
        <f aca="false">IF(G542&gt;H542,1,0)</f>
        <v>0</v>
      </c>
      <c r="CO542" s="17" t="n">
        <f aca="false">14.652-0.41022*M542+0.007991*M542*M542-0.000077774*M542*M542*M542</f>
        <v>8.985158600208</v>
      </c>
      <c r="CP542" s="1" t="n">
        <f aca="false">F542/CO542*100</f>
        <v>133.553569101409</v>
      </c>
    </row>
    <row r="543" customFormat="false" ht="12.5" hidden="false" customHeight="false" outlineLevel="0" collapsed="false">
      <c r="A543" s="0" t="n">
        <v>542</v>
      </c>
      <c r="B543" s="15" t="s">
        <v>123</v>
      </c>
      <c r="C543" s="16" t="s">
        <v>124</v>
      </c>
      <c r="D543" s="0" t="s">
        <v>158</v>
      </c>
      <c r="E543" s="0" t="n">
        <v>7.2</v>
      </c>
      <c r="F543" s="0" t="n">
        <v>7.4</v>
      </c>
      <c r="G543" s="0" t="n">
        <v>1.5</v>
      </c>
      <c r="H543" s="0" t="n">
        <v>7.4</v>
      </c>
      <c r="I543" s="0" t="n">
        <v>2</v>
      </c>
      <c r="J543" s="0" t="n">
        <v>8.129</v>
      </c>
      <c r="K543" s="0" t="n">
        <v>0.052</v>
      </c>
      <c r="L543" s="0" t="n">
        <v>5.1</v>
      </c>
      <c r="M543" s="0" t="n">
        <v>20.1</v>
      </c>
      <c r="N543" s="0" t="n">
        <v>0</v>
      </c>
      <c r="O543" s="0" t="n">
        <v>589</v>
      </c>
      <c r="P543" s="0" t="n">
        <v>20000</v>
      </c>
      <c r="AC543" s="0" t="n">
        <v>8.074</v>
      </c>
      <c r="AD543" s="0" t="n">
        <v>2.819</v>
      </c>
      <c r="AE543" s="0" t="n">
        <v>3.432</v>
      </c>
      <c r="AF543" s="0" t="n">
        <v>0.031</v>
      </c>
      <c r="AG543" s="0" t="n">
        <v>0.018</v>
      </c>
      <c r="AH543" s="0" t="n">
        <v>3.3</v>
      </c>
      <c r="AJ543" s="0" t="n">
        <v>1000</v>
      </c>
      <c r="BF543" s="0" t="n">
        <f aca="false">IF(E543&lt;11,-3.6797*E543^2+48.115*E543-53.83,280.92*EXP(-0.2027*E543))</f>
        <v>101.842352</v>
      </c>
      <c r="BG543" s="1" t="n">
        <f aca="false">32.208*LN(F543)+21.438</f>
        <v>85.9016678467677</v>
      </c>
      <c r="BH543" s="1" t="n">
        <f aca="false">IF(G543&lt;=2, -10*G543+100, 88.958*EXP(-0.0755*G543))</f>
        <v>85</v>
      </c>
      <c r="BI543" s="1" t="n">
        <f aca="false">IF(I543&lt;=100, 0.0053*(I543)^2-1.0332*I543+100.76, 122.82*EXP(-0.0092*I543))</f>
        <v>98.7148</v>
      </c>
      <c r="BJ543" s="0" t="n">
        <f aca="false">IF(P543&lt;=1000, -6.942*LN(P543)+107.59, -36.304*LN(P543)+310.72)</f>
        <v>-48.8162121072716</v>
      </c>
      <c r="BK543" s="0" t="e">
        <f aca="false">BF543^0.04*BG543^0.22*BH543^0.51*BI543^0.06*BJ543^0.17</f>
        <v>#NUM!</v>
      </c>
      <c r="BL543" s="0" t="e">
        <f aca="false">IF(BK543&gt;=90, "Very Good", IF(BK543&gt;=80, "Good", IF(BK543&gt;=70, "Slightly Good", IF(BK543&gt;=60, "Average", IF(BK543&gt;=50, "Slightly Poor", IF(BK543&gt;=40, "Poor", "Very Poor"))))))</f>
        <v>#NUM!</v>
      </c>
      <c r="BM543" s="2" t="n">
        <f aca="false">IF(P543&lt;=1000, -6.942*LN(P543)+107.59, IF(AND(P543&gt;1000, P543&lt;=5213),-36.304*LN(P543)+310.72, IF(P543&gt;5213, 10)))</f>
        <v>10</v>
      </c>
      <c r="BN543" s="2" t="n">
        <f aca="false">BF543^0.04*BG543^0.22*BH543^0.51*BI543^0.06*BM543^0.17</f>
        <v>60.181648012081</v>
      </c>
      <c r="BO543" s="3" t="str">
        <f aca="false">IF(BN543&gt;=90, "Very Good", IF(BN543&gt;=80, "Good", IF(BN543&gt;=70, "Slightly Good", IF(BN543&gt;=60, "Average", IF(BN543&gt;=50, "Slightly Poor", IF(BN543&gt;=40, "Poor", "Very Poor"))))))</f>
        <v>Average</v>
      </c>
      <c r="BP543" s="2" t="n">
        <f aca="false">IF(AJ543&lt;=1000, -6.942*LN(AJ543)+107.59, IF(AND(AJ543&gt;1000, AJ543&lt;=5213),-36.304*LN(AJ543)+310.72, IF(AJ543&gt;5213, 10)))</f>
        <v>59.636362853306</v>
      </c>
      <c r="BQ543" s="2" t="n">
        <f aca="false">BF543^0.04*BG543^0.22*BH543^0.51*BI543^0.06*BP543^0.17</f>
        <v>81.526907998292</v>
      </c>
      <c r="BR543" s="0" t="str">
        <f aca="false">IF(BQ543&gt;=90, "Very Good", IF(BQ543&gt;=80, "Good", IF(BQ543&gt;=70, "Slightly Good", IF(BQ543&gt;=60, "Average", IF(BQ543&gt;=50, "Slightly Poor", IF(BQ543&gt;=40, "Poor", "Very Poor"))))))</f>
        <v>Good</v>
      </c>
      <c r="BT543" s="2" t="n">
        <f aca="false">9.81*LN(AH543)+30.6</f>
        <v>42.3123794157146</v>
      </c>
      <c r="BU543" s="0" t="str">
        <f aca="false">IF(BT543&lt;30, "Clean water", IF(AND(BT543&gt;=30, BT543&lt;40), "Hypolimia", IF(AND(BT543&gt;=40,BT543&lt;50), "Mesotrophic", IF(AND(BT543&gt;=50, BT543&lt;70), "Eutrophic", IF(BT543&gt;70,"Hypertrophic")))))</f>
        <v>Mesotrophic</v>
      </c>
      <c r="CM543" s="0" t="n">
        <f aca="false">IF(G543&gt;H543,1,0)</f>
        <v>0</v>
      </c>
      <c r="CO543" s="17" t="n">
        <f aca="false">14.652-0.41022*M543+0.007991*M543*M543-0.000077774*M543*M543*M543</f>
        <v>9.003450287826</v>
      </c>
      <c r="CP543" s="1" t="n">
        <f aca="false">F543/CO543*100</f>
        <v>82.1907131536662</v>
      </c>
    </row>
    <row r="544" customFormat="false" ht="12.5" hidden="false" customHeight="false" outlineLevel="0" collapsed="false">
      <c r="A544" s="0" t="n">
        <v>543</v>
      </c>
      <c r="B544" s="15" t="s">
        <v>125</v>
      </c>
      <c r="C544" s="16" t="s">
        <v>126</v>
      </c>
      <c r="D544" s="0" t="s">
        <v>158</v>
      </c>
      <c r="E544" s="0" t="n">
        <v>7.8</v>
      </c>
      <c r="F544" s="0" t="n">
        <v>12.4</v>
      </c>
      <c r="G544" s="0" t="n">
        <v>2.6</v>
      </c>
      <c r="H544" s="0" t="n">
        <v>5</v>
      </c>
      <c r="I544" s="0" t="n">
        <v>2.1</v>
      </c>
      <c r="J544" s="0" t="n">
        <v>7.396</v>
      </c>
      <c r="K544" s="0" t="n">
        <v>0.055</v>
      </c>
      <c r="L544" s="0" t="n">
        <v>2.1</v>
      </c>
      <c r="M544" s="0" t="n">
        <v>19.3</v>
      </c>
      <c r="N544" s="0" t="n">
        <v>0</v>
      </c>
      <c r="O544" s="0" t="n">
        <v>583</v>
      </c>
      <c r="P544" s="0" t="n">
        <v>10000</v>
      </c>
      <c r="AC544" s="0" t="n">
        <v>7.106</v>
      </c>
      <c r="AD544" s="0" t="n">
        <v>0.584</v>
      </c>
      <c r="AE544" s="0" t="n">
        <v>5.109</v>
      </c>
      <c r="AF544" s="0" t="n">
        <v>0.012</v>
      </c>
      <c r="AG544" s="0" t="n">
        <v>0.006</v>
      </c>
      <c r="AH544" s="0" t="n">
        <v>13.2</v>
      </c>
      <c r="AJ544" s="0" t="n">
        <v>400</v>
      </c>
      <c r="BF544" s="0" t="n">
        <f aca="false">IF(E544&lt;11,-3.6797*E544^2+48.115*E544-53.83,280.92*EXP(-0.2027*E544))</f>
        <v>97.5940520000001</v>
      </c>
      <c r="BG544" s="1" t="n">
        <f aca="false">32.208*LN(F544)+21.438</f>
        <v>102.527967989855</v>
      </c>
      <c r="BH544" s="1" t="n">
        <f aca="false">IF(G544&lt;=2, -10*G544+100, 88.958*EXP(-0.0755*G544))</f>
        <v>73.1026302934667</v>
      </c>
      <c r="BI544" s="1" t="n">
        <f aca="false">IF(I544&lt;=100, 0.0053*(I544)^2-1.0332*I544+100.76, 122.82*EXP(-0.0092*I544))</f>
        <v>98.613653</v>
      </c>
      <c r="BJ544" s="0" t="n">
        <f aca="false">IF(P544&lt;=1000, -6.942*LN(P544)+107.59, -36.304*LN(P544)+310.72)</f>
        <v>-23.6521968642234</v>
      </c>
      <c r="BK544" s="0" t="e">
        <f aca="false">BF544^0.04*BG544^0.22*BH544^0.51*BI544^0.06*BJ544^0.17</f>
        <v>#NUM!</v>
      </c>
      <c r="BL544" s="0" t="e">
        <f aca="false">IF(BK544&gt;=90, "Very Good", IF(BK544&gt;=80, "Good", IF(BK544&gt;=70, "Slightly Good", IF(BK544&gt;=60, "Average", IF(BK544&gt;=50, "Slightly Poor", IF(BK544&gt;=40, "Poor", "Very Poor"))))))</f>
        <v>#NUM!</v>
      </c>
      <c r="BM544" s="2" t="n">
        <f aca="false">IF(P544&lt;=1000, -6.942*LN(P544)+107.59, IF(AND(P544&gt;1000, P544&lt;=5213),-36.304*LN(P544)+310.72, IF(P544&gt;5213, 10)))</f>
        <v>10</v>
      </c>
      <c r="BN544" s="2" t="n">
        <f aca="false">BF544^0.04*BG544^0.22*BH544^0.51*BI544^0.06*BM544^0.17</f>
        <v>57.8368065743859</v>
      </c>
      <c r="BO544" s="3" t="str">
        <f aca="false">IF(BN544&gt;=90, "Very Good", IF(BN544&gt;=80, "Good", IF(BN544&gt;=70, "Slightly Good", IF(BN544&gt;=60, "Average", IF(BN544&gt;=50, "Slightly Poor", IF(BN544&gt;=40, "Poor", "Very Poor"))))))</f>
        <v>Slightly Poor</v>
      </c>
      <c r="BP544" s="2" t="n">
        <f aca="false">IF(AJ544&lt;=1000, -6.942*LN(AJ544)+107.59, IF(AND(AJ544&gt;1000, AJ544&lt;=5213),-36.304*LN(AJ544)+310.72, IF(AJ544&gt;5213, 10)))</f>
        <v>65.9972531139764</v>
      </c>
      <c r="BQ544" s="2" t="n">
        <f aca="false">BF544^0.04*BG544^0.22*BH544^0.51*BI544^0.06*BP544^0.17</f>
        <v>79.7119992628854</v>
      </c>
      <c r="BR544" s="0" t="str">
        <f aca="false">IF(BQ544&gt;=90, "Very Good", IF(BQ544&gt;=80, "Good", IF(BQ544&gt;=70, "Slightly Good", IF(BQ544&gt;=60, "Average", IF(BQ544&gt;=50, "Slightly Poor", IF(BQ544&gt;=40, "Poor", "Very Poor"))))))</f>
        <v>Slightly Good</v>
      </c>
      <c r="BT544" s="2" t="n">
        <f aca="false">9.81*LN(AH544)+30.6</f>
        <v>55.9119270983007</v>
      </c>
      <c r="BU544" s="0" t="str">
        <f aca="false">IF(BT544&lt;30, "Clean water", IF(AND(BT544&gt;=30, BT544&lt;40), "Hypolimia", IF(AND(BT544&gt;=40,BT544&lt;50), "Mesotrophic", IF(AND(BT544&gt;=50, BT544&lt;70), "Eutrophic", IF(BT544&gt;70,"Hypertrophic")))))</f>
        <v>Eutrophic</v>
      </c>
      <c r="CM544" s="0" t="n">
        <f aca="false">IF(G544&gt;H544,1,0)</f>
        <v>0</v>
      </c>
      <c r="CO544" s="17" t="n">
        <f aca="false">14.652-0.41022*M544+0.007991*M544*M544-0.000077774*M544*M544*M544</f>
        <v>9.152199870882</v>
      </c>
      <c r="CP544" s="1" t="n">
        <f aca="false">F544/CO544*100</f>
        <v>135.48655159347</v>
      </c>
    </row>
    <row r="545" customFormat="false" ht="12.5" hidden="false" customHeight="false" outlineLevel="0" collapsed="false">
      <c r="A545" s="0" t="n">
        <v>544</v>
      </c>
      <c r="B545" s="15" t="s">
        <v>72</v>
      </c>
      <c r="C545" s="16" t="s">
        <v>73</v>
      </c>
      <c r="D545" s="0" t="s">
        <v>159</v>
      </c>
      <c r="E545" s="0" t="n">
        <v>8</v>
      </c>
      <c r="F545" s="0" t="n">
        <v>8.9</v>
      </c>
      <c r="G545" s="0" t="n">
        <v>3.3</v>
      </c>
      <c r="H545" s="0" t="n">
        <v>7.1</v>
      </c>
      <c r="I545" s="0" t="n">
        <v>28.3</v>
      </c>
      <c r="J545" s="0" t="n">
        <v>4.669</v>
      </c>
      <c r="K545" s="0" t="n">
        <v>0.099</v>
      </c>
      <c r="L545" s="0" t="n">
        <v>3.3</v>
      </c>
      <c r="M545" s="0" t="n">
        <v>23.6</v>
      </c>
      <c r="N545" s="0" t="n">
        <v>0</v>
      </c>
      <c r="O545" s="0" t="n">
        <v>943</v>
      </c>
      <c r="P545" s="0" t="n">
        <v>39900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V545" s="0" t="n">
        <v>0</v>
      </c>
      <c r="AC545" s="0" t="n">
        <v>4.476</v>
      </c>
      <c r="AD545" s="0" t="n">
        <v>0.759</v>
      </c>
      <c r="AE545" s="0" t="n">
        <v>2.468</v>
      </c>
      <c r="AF545" s="0" t="n">
        <v>0.049</v>
      </c>
      <c r="AG545" s="0" t="n">
        <v>0.033</v>
      </c>
      <c r="AH545" s="0" t="n">
        <v>29.8</v>
      </c>
      <c r="AJ545" s="0" t="n">
        <v>2354</v>
      </c>
      <c r="AP545" s="0" t="n">
        <v>0</v>
      </c>
      <c r="AY545" s="0" t="n">
        <v>0</v>
      </c>
      <c r="BF545" s="0" t="n">
        <f aca="false">IF(E545&lt;11,-3.6797*E545^2+48.115*E545-53.83,280.92*EXP(-0.2027*E545))</f>
        <v>95.5892</v>
      </c>
      <c r="BG545" s="1" t="n">
        <f aca="false">32.208*LN(F545)+21.438</f>
        <v>91.8463395211805</v>
      </c>
      <c r="BH545" s="1" t="n">
        <f aca="false">IF(G545&lt;=2, -10*G545+100, 88.958*EXP(-0.0755*G545))</f>
        <v>69.3394735712124</v>
      </c>
      <c r="BI545" s="1" t="n">
        <f aca="false">IF(I545&lt;=100, 0.0053*(I545)^2-1.0332*I545+100.76, 122.82*EXP(-0.0092*I545))</f>
        <v>75.765157</v>
      </c>
      <c r="BJ545" s="0" t="n">
        <f aca="false">IF(P545&lt;=1000, -6.942*LN(P545)+107.59, -36.304*LN(P545)+310.72)</f>
        <v>-73.8893537108813</v>
      </c>
      <c r="BK545" s="0" t="e">
        <f aca="false">BF545^0.04*BG545^0.22*BH545^0.51*BI545^0.06*BJ545^0.17</f>
        <v>#NUM!</v>
      </c>
      <c r="BL545" s="0" t="e">
        <f aca="false">IF(BK545&gt;=90, "Very Good", IF(BK545&gt;=80, "Good", IF(BK545&gt;=70, "Slightly Good", IF(BK545&gt;=60, "Average", IF(BK545&gt;=50, "Slightly Poor", IF(BK545&gt;=40, "Poor", "Very Poor"))))))</f>
        <v>#NUM!</v>
      </c>
      <c r="BM545" s="2" t="n">
        <f aca="false">IF(P545&lt;=1000, -6.942*LN(P545)+107.59, IF(AND(P545&gt;1000, P545&lt;=5213),-36.304*LN(P545)+310.72, IF(P545&gt;5213, 10)))</f>
        <v>10</v>
      </c>
      <c r="BN545" s="2" t="n">
        <f aca="false">BF545^0.04*BG545^0.22*BH545^0.51*BI545^0.06*BM545^0.17</f>
        <v>54.0453343257335</v>
      </c>
      <c r="BO545" s="3" t="str">
        <f aca="false">IF(BN545&gt;=90, "Very Good", IF(BN545&gt;=80, "Good", IF(BN545&gt;=70, "Slightly Good", IF(BN545&gt;=60, "Average", IF(BN545&gt;=50, "Slightly Poor", IF(BN545&gt;=40, "Poor", "Very Poor"))))))</f>
        <v>Slightly Poor</v>
      </c>
      <c r="BP545" s="2" t="n">
        <f aca="false">IF(AJ545&lt;=1000, -6.942*LN(AJ545)+107.59, IF(AND(AJ545&gt;1000, AJ545&lt;=5213),-36.304*LN(AJ545)+310.72, IF(AJ545&gt;5213, 10)))</f>
        <v>28.8604167669747</v>
      </c>
      <c r="BQ545" s="2" t="n">
        <f aca="false">BF545^0.04*BG545^0.22*BH545^0.51*BI545^0.06*BP545^0.17</f>
        <v>64.7156994582061</v>
      </c>
      <c r="BR545" s="0" t="str">
        <f aca="false">IF(BQ545&gt;=90, "Very Good", IF(BQ545&gt;=80, "Good", IF(BQ545&gt;=70, "Slightly Good", IF(BQ545&gt;=60, "Average", IF(BQ545&gt;=50, "Slightly Poor", IF(BQ545&gt;=40, "Poor", "Very Poor"))))))</f>
        <v>Average</v>
      </c>
      <c r="BT545" s="2" t="n">
        <f aca="false">9.81*LN(AH545)+30.6</f>
        <v>63.9001273403464</v>
      </c>
      <c r="BU545" s="0" t="str">
        <f aca="false">IF(BT545&lt;30, "Clean water", IF(AND(BT545&gt;=30, BT545&lt;40), "Hypolimia", IF(AND(BT545&gt;=40,BT545&lt;50), "Mesotrophic", IF(AND(BT545&gt;=50, BT545&lt;70), "Eutrophic", IF(BT545&gt;70,"Hypertrophic")))))</f>
        <v>Eutrophic</v>
      </c>
      <c r="CM545" s="0" t="n">
        <f aca="false">IF(G545&gt;H545,1,0)</f>
        <v>0</v>
      </c>
      <c r="CO545" s="17" t="n">
        <f aca="false">14.652-0.41022*M545+0.007991*M545*M545-0.000077774*M545*M545*M545</f>
        <v>8.399193993856</v>
      </c>
      <c r="CP545" s="1" t="n">
        <f aca="false">F545/CO545*100</f>
        <v>105.962548388695</v>
      </c>
    </row>
    <row r="546" customFormat="false" ht="12.5" hidden="false" customHeight="false" outlineLevel="0" collapsed="false">
      <c r="A546" s="0" t="n">
        <v>545</v>
      </c>
      <c r="B546" s="15" t="s">
        <v>131</v>
      </c>
      <c r="C546" s="16" t="s">
        <v>132</v>
      </c>
      <c r="D546" s="0" t="s">
        <v>159</v>
      </c>
      <c r="E546" s="0" t="n">
        <v>7.7</v>
      </c>
      <c r="F546" s="0" t="n">
        <v>8.9</v>
      </c>
      <c r="G546" s="0" t="n">
        <v>2.8</v>
      </c>
      <c r="H546" s="0" t="n">
        <v>8</v>
      </c>
      <c r="I546" s="0" t="n">
        <v>36.9</v>
      </c>
      <c r="J546" s="0" t="n">
        <v>2.353</v>
      </c>
      <c r="K546" s="0" t="n">
        <v>0.129</v>
      </c>
      <c r="L546" s="0" t="n">
        <v>3.9</v>
      </c>
      <c r="M546" s="0" t="n">
        <v>23.5</v>
      </c>
      <c r="O546" s="0" t="n">
        <v>401</v>
      </c>
      <c r="BD546" s="0" t="n">
        <v>0.074</v>
      </c>
      <c r="BF546" s="0" t="n">
        <f aca="false">IF(E546&lt;11,-3.6797*E546^2+48.115*E546-53.83,280.92*EXP(-0.2027*E546))</f>
        <v>98.486087</v>
      </c>
      <c r="BG546" s="1" t="n">
        <f aca="false">32.208*LN(F546)+21.438</f>
        <v>91.8463395211805</v>
      </c>
      <c r="BH546" s="1" t="n">
        <f aca="false">IF(G546&lt;=2, -10*G546+100, 88.958*EXP(-0.0755*G546))</f>
        <v>72.0070728511501</v>
      </c>
      <c r="BI546" s="1" t="n">
        <f aca="false">IF(I546&lt;=100, 0.0053*(I546)^2-1.0332*I546+100.76, 122.82*EXP(-0.0092*I546))</f>
        <v>69.851453</v>
      </c>
      <c r="BJ546" s="0" t="e">
        <f aca="false">IF(P546&lt;=1000, -6.942*LN(P546)+107.59, -36.304*LN(P546)+310.72)</f>
        <v>#VALUE!</v>
      </c>
      <c r="BK546" s="0" t="e">
        <f aca="false">BF546^0.04*BG546^0.22*BH546^0.51*BI546^0.06*BJ546^0.17</f>
        <v>#VALUE!</v>
      </c>
      <c r="BL546" s="0" t="e">
        <f aca="false">IF(BK546&gt;=90, "Very Good", IF(BK546&gt;=80, "Good", IF(BK546&gt;=70, "Slightly Good", IF(BK546&gt;=60, "Average", IF(BK546&gt;=50, "Slightly Poor", IF(BK546&gt;=40, "Poor", "Very Poor"))))))</f>
        <v>#VALUE!</v>
      </c>
      <c r="BM546" s="2" t="e">
        <f aca="false">IF(P546&lt;=1000, -6.942*LN(P546)+107.59, IF(AND(P546&gt;1000, P546&lt;=5213),-36.304*LN(P546)+310.72, IF(P546&gt;5213, 10)))</f>
        <v>#VALUE!</v>
      </c>
      <c r="BN546" s="2" t="e">
        <f aca="false">BF546^0.04*BG546^0.22*BH546^0.51*BI546^0.06*BM546^0.17</f>
        <v>#VALUE!</v>
      </c>
      <c r="BO546" s="3" t="e">
        <f aca="false">IF(BN546&gt;=90, "Very Good", IF(BN546&gt;=80, "Good", IF(BN546&gt;=70, "Slightly Good", IF(BN546&gt;=60, "Average", IF(BN546&gt;=50, "Slightly Poor", IF(BN546&gt;=40, "Poor", "Very Poor"))))))</f>
        <v>#VALUE!</v>
      </c>
      <c r="BP546" s="2" t="e">
        <f aca="false">IF(AJ546&lt;=1000, -6.942*LN(AJ546)+107.59, IF(AND(AJ546&gt;1000, AJ546&lt;=5213),-36.304*LN(AJ546)+310.72, IF(AJ546&gt;5213, 10)))</f>
        <v>#VALUE!</v>
      </c>
      <c r="BQ546" s="2" t="e">
        <f aca="false">BF546^0.04*BG546^0.22*BH546^0.51*BI546^0.06*BP546^0.17</f>
        <v>#VALUE!</v>
      </c>
      <c r="BR546" s="0" t="e">
        <f aca="false">IF(BQ546&gt;=90, "Very Good", IF(BQ546&gt;=80, "Good", IF(BQ546&gt;=70, "Slightly Good", IF(BQ546&gt;=60, "Average", IF(BQ546&gt;=50, "Slightly Poor", IF(BQ546&gt;=40, "Poor", "Very Poor"))))))</f>
        <v>#VALUE!</v>
      </c>
      <c r="BT546" s="2" t="e">
        <f aca="false">9.81*LN(AH546)+30.6</f>
        <v>#VALUE!</v>
      </c>
      <c r="BU546" s="0" t="e">
        <f aca="false">IF(BT546&lt;30, "Clean water", IF(AND(BT546&gt;=30, BT546&lt;40), "Hypolimia", IF(AND(BT546&gt;=40,BT546&lt;50), "Mesotrophic", IF(AND(BT546&gt;=50, BT546&lt;70), "Eutrophic", IF(BT546&gt;70,"Hypertrophic")))))</f>
        <v>#VALUE!</v>
      </c>
      <c r="CM546" s="0" t="n">
        <f aca="false">IF(G546&gt;H546,1,0)</f>
        <v>0</v>
      </c>
      <c r="CO546" s="17" t="n">
        <f aca="false">14.652-0.41022*M546+0.007991*M546*M546-0.000077774*M546*M546*M546</f>
        <v>8.41551849975</v>
      </c>
      <c r="CP546" s="1" t="n">
        <f aca="false">F546/CO546*100</f>
        <v>105.757001190888</v>
      </c>
    </row>
    <row r="547" s="18" customFormat="true" ht="12.5" hidden="false" customHeight="false" outlineLevel="0" collapsed="false">
      <c r="A547" s="18" t="n">
        <v>546</v>
      </c>
      <c r="B547" s="19" t="s">
        <v>75</v>
      </c>
      <c r="C547" s="18" t="s">
        <v>76</v>
      </c>
      <c r="D547" s="18" t="s">
        <v>159</v>
      </c>
      <c r="E547" s="18" t="n">
        <v>7.4</v>
      </c>
      <c r="F547" s="18" t="n">
        <v>8.4</v>
      </c>
      <c r="G547" s="18" t="n">
        <v>4.9</v>
      </c>
      <c r="H547" s="18" t="n">
        <v>3.5</v>
      </c>
      <c r="I547" s="18" t="n">
        <v>23.4</v>
      </c>
      <c r="J547" s="18" t="n">
        <v>2.822</v>
      </c>
      <c r="K547" s="18" t="n">
        <v>0.063</v>
      </c>
      <c r="L547" s="18" t="n">
        <v>2.4</v>
      </c>
      <c r="M547" s="18" t="n">
        <v>20.6</v>
      </c>
      <c r="N547" s="18" t="n">
        <v>0</v>
      </c>
      <c r="O547" s="18" t="n">
        <v>1950</v>
      </c>
      <c r="P547" s="18" t="n">
        <v>27000</v>
      </c>
      <c r="Q547" s="18" t="n">
        <v>0</v>
      </c>
      <c r="R547" s="18" t="n">
        <v>0</v>
      </c>
      <c r="S547" s="18" t="n">
        <v>0</v>
      </c>
      <c r="T547" s="18" t="n">
        <v>0</v>
      </c>
      <c r="U547" s="18" t="n">
        <v>0</v>
      </c>
      <c r="V547" s="18" t="n">
        <v>0</v>
      </c>
      <c r="AC547" s="18" t="n">
        <v>2.59</v>
      </c>
      <c r="AD547" s="18" t="n">
        <v>0.011</v>
      </c>
      <c r="AE547" s="18" t="n">
        <v>2.028</v>
      </c>
      <c r="AF547" s="18" t="n">
        <v>0.011</v>
      </c>
      <c r="AG547" s="18" t="n">
        <v>0.004</v>
      </c>
      <c r="AH547" s="18" t="n">
        <v>88.7</v>
      </c>
      <c r="AJ547" s="18" t="n">
        <v>300</v>
      </c>
      <c r="AP547" s="18" t="n">
        <v>0</v>
      </c>
      <c r="AY547" s="18" t="n">
        <v>0</v>
      </c>
      <c r="BF547" s="18" t="n">
        <f aca="false">IF(E547&lt;11,-3.6797*E547^2+48.115*E547-53.83,280.92*EXP(-0.2027*E547))</f>
        <v>100.720628</v>
      </c>
      <c r="BG547" s="20" t="n">
        <f aca="false">32.208*LN(F547)+21.438</f>
        <v>89.9840867819932</v>
      </c>
      <c r="BH547" s="20" t="n">
        <f aca="false">IF(G547&lt;=2, -10*G547+100, 88.958*EXP(-0.0755*G547))</f>
        <v>61.4494169788763</v>
      </c>
      <c r="BI547" s="20" t="n">
        <f aca="false">IF(I547&lt;=100, 0.0053*(I547)^2-1.0332*I547+100.76, 122.82*EXP(-0.0092*I547))</f>
        <v>79.485188</v>
      </c>
      <c r="BJ547" s="18" t="n">
        <f aca="false">IF(P547&lt;=1000, -6.942*LN(P547)+107.59, -36.304*LN(P547)+310.72)</f>
        <v>-59.7112092315887</v>
      </c>
      <c r="BK547" s="18" t="e">
        <f aca="false">BF547^0.04*BG547^0.22*BH547^0.51*BI547^0.06*BJ547^0.17</f>
        <v>#NUM!</v>
      </c>
      <c r="BL547" s="18" t="e">
        <f aca="false">IF(BK547&gt;=90, "Very Good", IF(BK547&gt;=80, "Good", IF(BK547&gt;=70, "Slightly Good", IF(BK547&gt;=60, "Average", IF(BK547&gt;=50, "Slightly Poor", IF(BK547&gt;=40, "Poor", "Very Poor"))))))</f>
        <v>#NUM!</v>
      </c>
      <c r="BM547" s="21" t="n">
        <f aca="false">IF(P547&lt;=1000, -6.942*LN(P547)+107.59, IF(AND(P547&gt;1000, P547&lt;=5213),-36.304*LN(P547)+310.72, IF(P547&gt;5213, 10)))</f>
        <v>10</v>
      </c>
      <c r="BN547" s="21" t="n">
        <f aca="false">BF547^0.04*BG547^0.22*BH547^0.51*BI547^0.06*BM547^0.17</f>
        <v>50.8396354036079</v>
      </c>
      <c r="BO547" s="22" t="str">
        <f aca="false">IF(BN547&gt;=90, "Very Good", IF(BN547&gt;=80, "Good", IF(BN547&gt;=70, "Slightly Good", IF(BN547&gt;=60, "Average", IF(BN547&gt;=50, "Slightly Poor", IF(BN547&gt;=40, "Poor", "Very Poor"))))))</f>
        <v>Slightly Poor</v>
      </c>
      <c r="BP547" s="21" t="n">
        <f aca="false">IF(AJ547&lt;=1000, -6.942*LN(AJ547)+107.59, IF(AND(AJ547&gt;1000, AJ547&lt;=5213),-36.304*LN(AJ547)+310.72, IF(AJ547&gt;5213, 10)))</f>
        <v>67.9943420609366</v>
      </c>
      <c r="BQ547" s="21" t="n">
        <f aca="false">BF547^0.04*BG547^0.22*BH547^0.51*BI547^0.06*BP547^0.17</f>
        <v>70.4243422138796</v>
      </c>
      <c r="BR547" s="18" t="str">
        <f aca="false">IF(BQ547&gt;=90, "Very Good", IF(BQ547&gt;=80, "Good", IF(BQ547&gt;=70, "Slightly Good", IF(BQ547&gt;=60, "Average", IF(BQ547&gt;=50, "Slightly Poor", IF(BQ547&gt;=40, "Poor", "Very Poor"))))))</f>
        <v>Slightly Good</v>
      </c>
      <c r="BT547" s="21" t="n">
        <f aca="false">9.81*LN(AH547)+30.6</f>
        <v>74.6003995141854</v>
      </c>
      <c r="BU547" s="18" t="str">
        <f aca="false">IF(BT547&lt;30, "Clean water", IF(AND(BT547&gt;=30, BT547&lt;40), "Hypolimia", IF(AND(BT547&gt;=40,BT547&lt;50), "Mesotrophic", IF(AND(BT547&gt;=50, BT547&lt;70), "Eutrophic", IF(BT547&gt;70,"Hypertrophic")))))</f>
        <v>Hypertrophic</v>
      </c>
      <c r="CM547" s="18" t="n">
        <f aca="false">IF(G547&gt;H547,1,0)</f>
        <v>1</v>
      </c>
      <c r="CO547" s="17" t="n">
        <f aca="false">14.652-0.41022*M547+0.007991*M547*M547-0.000077774*M547*M547*M547</f>
        <v>8.912642762416</v>
      </c>
      <c r="CP547" s="1" t="n">
        <f aca="false">F547/CO547*100</f>
        <v>94.2481396811081</v>
      </c>
    </row>
    <row r="548" customFormat="false" ht="12.5" hidden="false" customHeight="false" outlineLevel="0" collapsed="false">
      <c r="A548" s="0" t="n">
        <v>547</v>
      </c>
      <c r="B548" s="15" t="s">
        <v>77</v>
      </c>
      <c r="C548" s="16" t="s">
        <v>78</v>
      </c>
      <c r="D548" s="0" t="s">
        <v>159</v>
      </c>
      <c r="E548" s="0" t="n">
        <v>8.6</v>
      </c>
      <c r="F548" s="0" t="n">
        <v>10</v>
      </c>
      <c r="G548" s="0" t="n">
        <v>1.6</v>
      </c>
      <c r="H548" s="0" t="n">
        <v>4.4</v>
      </c>
      <c r="I548" s="0" t="n">
        <v>4.2</v>
      </c>
      <c r="J548" s="0" t="n">
        <v>1.576</v>
      </c>
      <c r="K548" s="0" t="n">
        <v>0.019</v>
      </c>
      <c r="L548" s="0" t="n">
        <v>2.4</v>
      </c>
      <c r="M548" s="0" t="n">
        <v>24.1</v>
      </c>
      <c r="N548" s="0" t="n">
        <v>0</v>
      </c>
      <c r="O548" s="0" t="n">
        <v>173</v>
      </c>
      <c r="P548" s="0" t="n">
        <v>260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V548" s="0" t="n">
        <v>0</v>
      </c>
      <c r="AC548" s="0" t="n">
        <v>1.5</v>
      </c>
      <c r="AD548" s="0" t="n">
        <v>0.077</v>
      </c>
      <c r="AE548" s="0" t="n">
        <v>1.233</v>
      </c>
      <c r="AF548" s="0" t="n">
        <v>0.01</v>
      </c>
      <c r="AG548" s="0" t="n">
        <v>0</v>
      </c>
      <c r="AH548" s="0" t="n">
        <v>14.5</v>
      </c>
      <c r="AJ548" s="0" t="n">
        <v>72</v>
      </c>
      <c r="AP548" s="0" t="n">
        <v>0</v>
      </c>
      <c r="AY548" s="0" t="n">
        <v>0</v>
      </c>
      <c r="BD548" s="0" t="n">
        <v>100.71</v>
      </c>
      <c r="BF548" s="0" t="n">
        <f aca="false">IF(E548&lt;11,-3.6797*E548^2+48.115*E548-53.83,280.92*EXP(-0.2027*E548))</f>
        <v>87.808388</v>
      </c>
      <c r="BG548" s="1" t="n">
        <f aca="false">32.208*LN(F548)+21.438</f>
        <v>95.5996606751522</v>
      </c>
      <c r="BH548" s="1" t="n">
        <f aca="false">IF(G548&lt;=2, -10*G548+100, 88.958*EXP(-0.0755*G548))</f>
        <v>84</v>
      </c>
      <c r="BI548" s="1" t="n">
        <f aca="false">IF(I548&lt;=100, 0.0053*(I548)^2-1.0332*I548+100.76, 122.82*EXP(-0.0092*I548))</f>
        <v>96.514052</v>
      </c>
      <c r="BJ548" s="0" t="n">
        <f aca="false">IF(P548&lt;=1000, -6.942*LN(P548)+107.59, -36.304*LN(P548)+310.72)</f>
        <v>68.9877481174902</v>
      </c>
      <c r="BK548" s="0" t="n">
        <f aca="false">BF548^0.04*BG548^0.22*BH548^0.51*BI548^0.06*BJ548^0.17</f>
        <v>84.4288630467204</v>
      </c>
      <c r="BL548" s="0" t="str">
        <f aca="false">IF(BK548&gt;=90, "Very Good", IF(BK548&gt;=80, "Good", IF(BK548&gt;=70, "Slightly Good", IF(BK548&gt;=60, "Average", IF(BK548&gt;=50, "Slightly Poor", IF(BK548&gt;=40, "Poor", "Very Poor"))))))</f>
        <v>Good</v>
      </c>
      <c r="BM548" s="2" t="n">
        <f aca="false">IF(P548&lt;=1000, -6.942*LN(P548)+107.59, IF(AND(P548&gt;1000, P548&lt;=5213),-36.304*LN(P548)+310.72, IF(P548&gt;5213, 10)))</f>
        <v>68.9877481174902</v>
      </c>
      <c r="BN548" s="2" t="n">
        <f aca="false">BF548^0.04*BG548^0.22*BH548^0.51*BI548^0.06*BM548^0.17</f>
        <v>84.4288630467204</v>
      </c>
      <c r="BO548" s="3" t="str">
        <f aca="false">IF(BN548&gt;=90, "Very Good", IF(BN548&gt;=80, "Good", IF(BN548&gt;=70, "Slightly Good", IF(BN548&gt;=60, "Average", IF(BN548&gt;=50, "Slightly Poor", IF(BN548&gt;=40, "Poor", "Very Poor"))))))</f>
        <v>Good</v>
      </c>
      <c r="BP548" s="2" t="n">
        <f aca="false">IF(AJ548&lt;=1000, -6.942*LN(AJ548)+107.59, IF(AND(AJ548&gt;1000, AJ548&lt;=5213),-36.304*LN(AJ548)+310.72, IF(AJ548&gt;5213, 10)))</f>
        <v>77.9013838017905</v>
      </c>
      <c r="BQ548" s="2" t="n">
        <f aca="false">BF548^0.04*BG548^0.22*BH548^0.51*BI548^0.06*BP548^0.17</f>
        <v>86.1910924837806</v>
      </c>
      <c r="BR548" s="0" t="str">
        <f aca="false">IF(BQ548&gt;=90, "Very Good", IF(BQ548&gt;=80, "Good", IF(BQ548&gt;=70, "Slightly Good", IF(BQ548&gt;=60, "Average", IF(BQ548&gt;=50, "Slightly Poor", IF(BQ548&gt;=40, "Poor", "Very Poor"))))))</f>
        <v>Good</v>
      </c>
      <c r="BT548" s="2" t="n">
        <f aca="false">9.81*LN(AH548)+30.6</f>
        <v>56.8333982508743</v>
      </c>
      <c r="BU548" s="0" t="str">
        <f aca="false">IF(BT548&lt;30, "Clean water", IF(AND(BT548&gt;=30, BT548&lt;40), "Hypolimia", IF(AND(BT548&gt;=40,BT548&lt;50), "Mesotrophic", IF(AND(BT548&gt;=50, BT548&lt;70), "Eutrophic", IF(BT548&gt;70,"Hypertrophic")))))</f>
        <v>Eutrophic</v>
      </c>
      <c r="CM548" s="0" t="n">
        <f aca="false">IF(G548&gt;H548,1,0)</f>
        <v>0</v>
      </c>
      <c r="CO548" s="17" t="n">
        <f aca="false">14.652-0.41022*M548+0.007991*M548*M548-0.000077774*M548*M548*M548</f>
        <v>8.318307511746</v>
      </c>
      <c r="CP548" s="1" t="n">
        <f aca="false">F548/CO548*100</f>
        <v>120.216762675332</v>
      </c>
    </row>
    <row r="549" customFormat="false" ht="12.5" hidden="false" customHeight="false" outlineLevel="0" collapsed="false">
      <c r="A549" s="0" t="n">
        <v>548</v>
      </c>
      <c r="B549" s="15" t="s">
        <v>79</v>
      </c>
      <c r="C549" s="16" t="s">
        <v>80</v>
      </c>
      <c r="D549" s="0" t="s">
        <v>159</v>
      </c>
      <c r="E549" s="0" t="n">
        <v>7.4</v>
      </c>
      <c r="F549" s="0" t="n">
        <v>7.6</v>
      </c>
      <c r="G549" s="0" t="n">
        <v>2.4</v>
      </c>
      <c r="H549" s="0" t="n">
        <v>6</v>
      </c>
      <c r="I549" s="0" t="n">
        <v>7.4</v>
      </c>
      <c r="J549" s="0" t="n">
        <v>4.862</v>
      </c>
      <c r="K549" s="0" t="n">
        <v>0.141</v>
      </c>
      <c r="L549" s="0" t="n">
        <v>3.2</v>
      </c>
      <c r="M549" s="0" t="n">
        <v>24.5</v>
      </c>
      <c r="N549" s="0" t="n">
        <v>0</v>
      </c>
      <c r="O549" s="0" t="n">
        <v>359</v>
      </c>
      <c r="P549" s="0" t="n">
        <v>2180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V549" s="0" t="n">
        <v>0</v>
      </c>
      <c r="AC549" s="0" t="n">
        <v>4.545</v>
      </c>
      <c r="AD549" s="0" t="n">
        <v>1.025</v>
      </c>
      <c r="AE549" s="0" t="n">
        <v>3.089</v>
      </c>
      <c r="AF549" s="0" t="n">
        <v>0.085</v>
      </c>
      <c r="AG549" s="0" t="n">
        <v>0.05</v>
      </c>
      <c r="AH549" s="0" t="n">
        <v>18.9</v>
      </c>
      <c r="AJ549" s="0" t="n">
        <v>1035</v>
      </c>
      <c r="AP549" s="0" t="n">
        <v>0</v>
      </c>
      <c r="AY549" s="0" t="n">
        <v>0</v>
      </c>
      <c r="BD549" s="0" t="n">
        <v>97.2</v>
      </c>
      <c r="BF549" s="0" t="n">
        <f aca="false">IF(E549&lt;11,-3.6797*E549^2+48.115*E549-53.83,280.92*EXP(-0.2027*E549))</f>
        <v>100.720628</v>
      </c>
      <c r="BG549" s="1" t="n">
        <f aca="false">32.208*LN(F549)+21.438</f>
        <v>86.7605987487899</v>
      </c>
      <c r="BH549" s="1" t="n">
        <f aca="false">IF(G549&lt;=2, -10*G549+100, 88.958*EXP(-0.0755*G549))</f>
        <v>74.2148561832273</v>
      </c>
      <c r="BI549" s="1" t="n">
        <f aca="false">IF(I549&lt;=100, 0.0053*(I549)^2-1.0332*I549+100.76, 122.82*EXP(-0.0092*I549))</f>
        <v>93.404548</v>
      </c>
      <c r="BJ549" s="0" t="n">
        <f aca="false">IF(P549&lt;=1000, -6.942*LN(P549)+107.59, -36.304*LN(P549)+310.72)</f>
        <v>31.6482420244491</v>
      </c>
      <c r="BK549" s="0" t="n">
        <f aca="false">BF549^0.04*BG549^0.22*BH549^0.51*BI549^0.06*BJ549^0.17</f>
        <v>68.2004972930661</v>
      </c>
      <c r="BL549" s="0" t="str">
        <f aca="false">IF(BK549&gt;=90, "Very Good", IF(BK549&gt;=80, "Good", IF(BK549&gt;=70, "Slightly Good", IF(BK549&gt;=60, "Average", IF(BK549&gt;=50, "Slightly Poor", IF(BK549&gt;=40, "Poor", "Very Poor"))))))</f>
        <v>Average</v>
      </c>
      <c r="BM549" s="2" t="n">
        <f aca="false">IF(P549&lt;=1000, -6.942*LN(P549)+107.59, IF(AND(P549&gt;1000, P549&lt;=5213),-36.304*LN(P549)+310.72, IF(P549&gt;5213, 10)))</f>
        <v>31.6482420244491</v>
      </c>
      <c r="BN549" s="2" t="n">
        <f aca="false">BF549^0.04*BG549^0.22*BH549^0.51*BI549^0.06*BM549^0.17</f>
        <v>68.2004972930661</v>
      </c>
      <c r="BO549" s="3" t="str">
        <f aca="false">IF(BN549&gt;=90, "Very Good", IF(BN549&gt;=80, "Good", IF(BN549&gt;=70, "Slightly Good", IF(BN549&gt;=60, "Average", IF(BN549&gt;=50, "Slightly Poor", IF(BN549&gt;=40, "Poor", "Very Poor"))))))</f>
        <v>Average</v>
      </c>
      <c r="BP549" s="2" t="n">
        <f aca="false">IF(AJ549&lt;=1000, -6.942*LN(AJ549)+107.59, IF(AND(AJ549&gt;1000, AJ549&lt;=5213),-36.304*LN(AJ549)+310.72, IF(AJ549&gt;5213, 10)))</f>
        <v>58.6919429562865</v>
      </c>
      <c r="BQ549" s="2" t="n">
        <f aca="false">BF549^0.04*BG549^0.22*BH549^0.51*BI549^0.06*BP549^0.17</f>
        <v>75.7506656748354</v>
      </c>
      <c r="BR549" s="0" t="str">
        <f aca="false">IF(BQ549&gt;=90, "Very Good", IF(BQ549&gt;=80, "Good", IF(BQ549&gt;=70, "Slightly Good", IF(BQ549&gt;=60, "Average", IF(BQ549&gt;=50, "Slightly Poor", IF(BQ549&gt;=40, "Poor", "Very Poor"))))))</f>
        <v>Slightly Good</v>
      </c>
      <c r="BT549" s="2" t="n">
        <f aca="false">9.81*LN(AH549)+30.6</f>
        <v>59.4331784554635</v>
      </c>
      <c r="BU549" s="0" t="str">
        <f aca="false">IF(BT549&lt;30, "Clean water", IF(AND(BT549&gt;=30, BT549&lt;40), "Hypolimia", IF(AND(BT549&gt;=40,BT549&lt;50), "Mesotrophic", IF(AND(BT549&gt;=50, BT549&lt;70), "Eutrophic", IF(BT549&gt;70,"Hypertrophic")))))</f>
        <v>Eutrophic</v>
      </c>
      <c r="CM549" s="0" t="n">
        <f aca="false">IF(G549&gt;H549,1,0)</f>
        <v>0</v>
      </c>
      <c r="CO549" s="17" t="n">
        <f aca="false">14.652-0.41022*M549+0.007991*M549*M549-0.000077774*M549*M549*M549</f>
        <v>8.25445358425</v>
      </c>
      <c r="CP549" s="1" t="n">
        <f aca="false">F549/CO549*100</f>
        <v>92.0715093062158</v>
      </c>
    </row>
    <row r="550" customFormat="false" ht="12.5" hidden="false" customHeight="false" outlineLevel="0" collapsed="false">
      <c r="A550" s="0" t="n">
        <v>549</v>
      </c>
      <c r="B550" s="15" t="s">
        <v>81</v>
      </c>
      <c r="C550" s="16" t="s">
        <v>82</v>
      </c>
      <c r="D550" s="0" t="s">
        <v>159</v>
      </c>
      <c r="E550" s="0" t="n">
        <v>7.9</v>
      </c>
      <c r="F550" s="0" t="n">
        <v>8.1</v>
      </c>
      <c r="G550" s="0" t="n">
        <v>1.4</v>
      </c>
      <c r="H550" s="0" t="n">
        <v>4.3</v>
      </c>
      <c r="I550" s="0" t="n">
        <v>1.4</v>
      </c>
      <c r="J550" s="0" t="n">
        <v>2.278</v>
      </c>
      <c r="K550" s="0" t="n">
        <v>0.064</v>
      </c>
      <c r="L550" s="0" t="n">
        <v>2.7</v>
      </c>
      <c r="M550" s="0" t="n">
        <v>21.7</v>
      </c>
      <c r="N550" s="0" t="n">
        <v>0</v>
      </c>
      <c r="O550" s="0" t="n">
        <v>385</v>
      </c>
      <c r="P550" s="0" t="n">
        <v>14000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V550" s="0" t="n">
        <v>0</v>
      </c>
      <c r="AC550" s="0" t="n">
        <v>2.156</v>
      </c>
      <c r="AD550" s="0" t="n">
        <v>0.33</v>
      </c>
      <c r="AE550" s="0" t="n">
        <v>1.274</v>
      </c>
      <c r="AF550" s="0" t="n">
        <v>0.053</v>
      </c>
      <c r="AG550" s="0" t="n">
        <v>0.039</v>
      </c>
      <c r="AH550" s="0" t="n">
        <v>0.8</v>
      </c>
      <c r="AJ550" s="0" t="n">
        <v>1800</v>
      </c>
      <c r="AP550" s="0" t="n">
        <v>0</v>
      </c>
      <c r="AY550" s="0" t="n">
        <v>0</v>
      </c>
      <c r="BF550" s="0" t="n">
        <f aca="false">IF(E550&lt;11,-3.6797*E550^2+48.115*E550-53.83,280.92*EXP(-0.2027*E550))</f>
        <v>96.6284230000001</v>
      </c>
      <c r="BG550" s="1" t="n">
        <f aca="false">32.208*LN(F550)+21.438</f>
        <v>88.8127576985377</v>
      </c>
      <c r="BH550" s="1" t="n">
        <f aca="false">IF(G550&lt;=2, -10*G550+100, 88.958*EXP(-0.0755*G550))</f>
        <v>86</v>
      </c>
      <c r="BI550" s="1" t="n">
        <f aca="false">IF(I550&lt;=100, 0.0053*(I550)^2-1.0332*I550+100.76, 122.82*EXP(-0.0092*I550))</f>
        <v>99.323908</v>
      </c>
      <c r="BJ550" s="0" t="n">
        <f aca="false">IF(P550&lt;=1000, -6.942*LN(P550)+107.59, -36.304*LN(P550)+310.72)</f>
        <v>-35.8674849425199</v>
      </c>
      <c r="BK550" s="0" t="e">
        <f aca="false">BF550^0.04*BG550^0.22*BH550^0.51*BI550^0.06*BJ550^0.17</f>
        <v>#NUM!</v>
      </c>
      <c r="BL550" s="0" t="e">
        <f aca="false">IF(BK550&gt;=90, "Very Good", IF(BK550&gt;=80, "Good", IF(BK550&gt;=70, "Slightly Good", IF(BK550&gt;=60, "Average", IF(BK550&gt;=50, "Slightly Poor", IF(BK550&gt;=40, "Poor", "Very Poor"))))))</f>
        <v>#NUM!</v>
      </c>
      <c r="BM550" s="2" t="n">
        <f aca="false">IF(P550&lt;=1000, -6.942*LN(P550)+107.59, IF(AND(P550&gt;1000, P550&lt;=5213),-36.304*LN(P550)+310.72, IF(P550&gt;5213, 10)))</f>
        <v>10</v>
      </c>
      <c r="BN550" s="2" t="n">
        <f aca="false">BF550^0.04*BG550^0.22*BH550^0.51*BI550^0.06*BM550^0.17</f>
        <v>60.8816216642918</v>
      </c>
      <c r="BO550" s="3" t="str">
        <f aca="false">IF(BN550&gt;=90, "Very Good", IF(BN550&gt;=80, "Good", IF(BN550&gt;=70, "Slightly Good", IF(BN550&gt;=60, "Average", IF(BN550&gt;=50, "Slightly Poor", IF(BN550&gt;=40, "Poor", "Very Poor"))))))</f>
        <v>Average</v>
      </c>
      <c r="BP550" s="2" t="n">
        <f aca="false">IF(AJ550&lt;=1000, -6.942*LN(AJ550)+107.59, IF(AND(AJ550&gt;1000, AJ550&lt;=5213),-36.304*LN(AJ550)+310.72, IF(AJ550&gt;5213, 10)))</f>
        <v>38.601845269226</v>
      </c>
      <c r="BQ550" s="2" t="n">
        <f aca="false">BF550^0.04*BG550^0.22*BH550^0.51*BI550^0.06*BP550^0.17</f>
        <v>76.596615989671</v>
      </c>
      <c r="BR550" s="0" t="str">
        <f aca="false">IF(BQ550&gt;=90, "Very Good", IF(BQ550&gt;=80, "Good", IF(BQ550&gt;=70, "Slightly Good", IF(BQ550&gt;=60, "Average", IF(BQ550&gt;=50, "Slightly Poor", IF(BQ550&gt;=40, "Poor", "Very Poor"))))))</f>
        <v>Slightly Good</v>
      </c>
      <c r="BT550" s="2" t="n">
        <f aca="false">9.81*LN(AH550)+30.6</f>
        <v>28.4109617616076</v>
      </c>
      <c r="BU550" s="0" t="str">
        <f aca="false">IF(BT550&lt;30, "Clean water", IF(AND(BT550&gt;=30, BT550&lt;40), "Hypolimia", IF(AND(BT550&gt;=40,BT550&lt;50), "Mesotrophic", IF(AND(BT550&gt;=50, BT550&lt;70), "Eutrophic", IF(BT550&gt;70,"Hypertrophic")))))</f>
        <v>Clean water</v>
      </c>
      <c r="CM550" s="0" t="n">
        <f aca="false">IF(G550&gt;H550,1,0)</f>
        <v>0</v>
      </c>
      <c r="CO550" s="17" t="n">
        <f aca="false">14.652-0.41022*M550+0.007991*M550*M550-0.000077774*M550*M550*M550</f>
        <v>8.718388914738</v>
      </c>
      <c r="CP550" s="1" t="n">
        <f aca="false">F550/CO550*100</f>
        <v>92.9070735340489</v>
      </c>
    </row>
    <row r="551" customFormat="false" ht="12.5" hidden="false" customHeight="false" outlineLevel="0" collapsed="false">
      <c r="A551" s="0" t="n">
        <v>550</v>
      </c>
      <c r="B551" s="15" t="s">
        <v>83</v>
      </c>
      <c r="C551" s="16" t="s">
        <v>84</v>
      </c>
      <c r="D551" s="0" t="s">
        <v>159</v>
      </c>
      <c r="E551" s="0" t="n">
        <v>7.6</v>
      </c>
      <c r="F551" s="0" t="n">
        <v>7.7</v>
      </c>
      <c r="G551" s="0" t="n">
        <v>1</v>
      </c>
      <c r="H551" s="0" t="n">
        <v>4.4</v>
      </c>
      <c r="I551" s="0" t="n">
        <v>4.4</v>
      </c>
      <c r="J551" s="0" t="n">
        <v>2.275</v>
      </c>
      <c r="K551" s="0" t="n">
        <v>0.036</v>
      </c>
      <c r="L551" s="0" t="n">
        <v>2.2</v>
      </c>
      <c r="M551" s="0" t="n">
        <v>22.6</v>
      </c>
      <c r="N551" s="0" t="n">
        <v>0</v>
      </c>
      <c r="O551" s="0" t="n">
        <v>210</v>
      </c>
      <c r="P551" s="0" t="n">
        <v>1400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v>0</v>
      </c>
      <c r="V551" s="0" t="n">
        <v>0</v>
      </c>
      <c r="AC551" s="0" t="n">
        <v>2.137</v>
      </c>
      <c r="AD551" s="0" t="n">
        <v>0.248</v>
      </c>
      <c r="AE551" s="0" t="n">
        <v>1.635</v>
      </c>
      <c r="AF551" s="0" t="n">
        <v>0.023</v>
      </c>
      <c r="AG551" s="0" t="n">
        <v>0.012</v>
      </c>
      <c r="AH551" s="0" t="n">
        <v>12.6</v>
      </c>
      <c r="AJ551" s="0" t="n">
        <v>49</v>
      </c>
      <c r="AP551" s="0" t="n">
        <v>0</v>
      </c>
      <c r="AY551" s="0" t="n">
        <v>0</v>
      </c>
      <c r="BF551" s="0" t="n">
        <f aca="false">IF(E551&lt;11,-3.6797*E551^2+48.115*E551-53.83,280.92*EXP(-0.2027*E551))</f>
        <v>99.304528</v>
      </c>
      <c r="BG551" s="1" t="n">
        <f aca="false">32.208*LN(F551)+21.438</f>
        <v>87.1816243519112</v>
      </c>
      <c r="BH551" s="1" t="n">
        <f aca="false">IF(G551&lt;=2, -10*G551+100, 88.958*EXP(-0.0755*G551))</f>
        <v>90</v>
      </c>
      <c r="BI551" s="1" t="n">
        <f aca="false">IF(I551&lt;=100, 0.0053*(I551)^2-1.0332*I551+100.76, 122.82*EXP(-0.0092*I551))</f>
        <v>96.316528</v>
      </c>
      <c r="BJ551" s="0" t="n">
        <f aca="false">IF(P551&lt;=1000, -6.942*LN(P551)+107.59, -36.304*LN(P551)+310.72)</f>
        <v>47.725564273536</v>
      </c>
      <c r="BK551" s="0" t="n">
        <f aca="false">BF551^0.04*BG551^0.22*BH551^0.51*BI551^0.06*BJ551^0.17</f>
        <v>80.8808419757469</v>
      </c>
      <c r="BL551" s="0" t="str">
        <f aca="false">IF(BK551&gt;=90, "Very Good", IF(BK551&gt;=80, "Good", IF(BK551&gt;=70, "Slightly Good", IF(BK551&gt;=60, "Average", IF(BK551&gt;=50, "Slightly Poor", IF(BK551&gt;=40, "Poor", "Very Poor"))))))</f>
        <v>Good</v>
      </c>
      <c r="BM551" s="2" t="n">
        <f aca="false">IF(P551&lt;=1000, -6.942*LN(P551)+107.59, IF(AND(P551&gt;1000, P551&lt;=5213),-36.304*LN(P551)+310.72, IF(P551&gt;5213, 10)))</f>
        <v>47.725564273536</v>
      </c>
      <c r="BN551" s="2" t="n">
        <f aca="false">BF551^0.04*BG551^0.22*BH551^0.51*BI551^0.06*BM551^0.17</f>
        <v>80.8808419757469</v>
      </c>
      <c r="BO551" s="3" t="str">
        <f aca="false">IF(BN551&gt;=90, "Very Good", IF(BN551&gt;=80, "Good", IF(BN551&gt;=70, "Slightly Good", IF(BN551&gt;=60, "Average", IF(BN551&gt;=50, "Slightly Poor", IF(BN551&gt;=40, "Poor", "Very Poor"))))))</f>
        <v>Good</v>
      </c>
      <c r="BP551" s="2" t="n">
        <f aca="false">IF(AJ551&lt;=1000, -6.942*LN(AJ551)+107.59, IF(AND(AJ551&gt;1000, AJ551&lt;=5213),-36.304*LN(AJ551)+310.72, IF(AJ551&gt;5213, 10)))</f>
        <v>80.572983490516</v>
      </c>
      <c r="BQ551" s="2" t="n">
        <f aca="false">BF551^0.04*BG551^0.22*BH551^0.51*BI551^0.06*BP551^0.17</f>
        <v>88.4117907424655</v>
      </c>
      <c r="BR551" s="0" t="str">
        <f aca="false">IF(BQ551&gt;=90, "Very Good", IF(BQ551&gt;=80, "Good", IF(BQ551&gt;=70, "Slightly Good", IF(BQ551&gt;=60, "Average", IF(BQ551&gt;=50, "Slightly Poor", IF(BQ551&gt;=40, "Poor", "Very Poor"))))))</f>
        <v>Good</v>
      </c>
      <c r="BT551" s="2" t="n">
        <f aca="false">9.81*LN(AH551)+30.6</f>
        <v>55.4555657449224</v>
      </c>
      <c r="BU551" s="0" t="str">
        <f aca="false">IF(BT551&lt;30, "Clean water", IF(AND(BT551&gt;=30, BT551&lt;40), "Hypolimia", IF(AND(BT551&gt;=40,BT551&lt;50), "Mesotrophic", IF(AND(BT551&gt;=50, BT551&lt;70), "Eutrophic", IF(BT551&gt;70,"Hypertrophic")))))</f>
        <v>Eutrophic</v>
      </c>
      <c r="CM551" s="0" t="n">
        <f aca="false">IF(G551&gt;H551,1,0)</f>
        <v>0</v>
      </c>
      <c r="CO551" s="17" t="n">
        <f aca="false">14.652-0.41022*M551+0.007991*M551*M551-0.000077774*M551*M551*M551</f>
        <v>8.564752189776</v>
      </c>
      <c r="CP551" s="1" t="n">
        <f aca="false">F551/CO551*100</f>
        <v>89.9033600667597</v>
      </c>
    </row>
    <row r="552" customFormat="false" ht="12.5" hidden="false" customHeight="false" outlineLevel="0" collapsed="false">
      <c r="A552" s="0" t="n">
        <v>551</v>
      </c>
      <c r="B552" s="15" t="s">
        <v>133</v>
      </c>
      <c r="C552" s="16" t="s">
        <v>134</v>
      </c>
      <c r="D552" s="0" t="s">
        <v>159</v>
      </c>
      <c r="E552" s="0" t="n">
        <v>8.4</v>
      </c>
      <c r="F552" s="0" t="n">
        <v>11.3</v>
      </c>
      <c r="G552" s="0" t="n">
        <v>4.5</v>
      </c>
      <c r="H552" s="0" t="n">
        <v>9.1</v>
      </c>
      <c r="I552" s="0" t="n">
        <v>72.3</v>
      </c>
      <c r="J552" s="0" t="n">
        <v>4.959</v>
      </c>
      <c r="K552" s="0" t="n">
        <v>0.166</v>
      </c>
      <c r="L552" s="0" t="n">
        <v>5.2</v>
      </c>
      <c r="M552" s="0" t="n">
        <v>24.7</v>
      </c>
      <c r="O552" s="0" t="n">
        <v>2843</v>
      </c>
      <c r="BD552" s="0" t="n">
        <v>0.097</v>
      </c>
      <c r="BF552" s="0" t="n">
        <f aca="false">IF(E552&lt;11,-3.6797*E552^2+48.115*E552-53.83,280.92*EXP(-0.2027*E552))</f>
        <v>90.6963680000001</v>
      </c>
      <c r="BG552" s="1" t="n">
        <f aca="false">32.208*LN(F552)+21.438</f>
        <v>99.5360461899348</v>
      </c>
      <c r="BH552" s="1" t="n">
        <f aca="false">IF(G552&lt;=2, -10*G552+100, 88.958*EXP(-0.0755*G552))</f>
        <v>63.3334957672512</v>
      </c>
      <c r="BI552" s="1" t="n">
        <f aca="false">IF(I552&lt;=100, 0.0053*(I552)^2-1.0332*I552+100.76, 122.82*EXP(-0.0092*I552))</f>
        <v>53.764277</v>
      </c>
      <c r="BJ552" s="0" t="e">
        <f aca="false">IF(P552&lt;=1000, -6.942*LN(P552)+107.59, -36.304*LN(P552)+310.72)</f>
        <v>#VALUE!</v>
      </c>
      <c r="BK552" s="0" t="e">
        <f aca="false">BF552^0.04*BG552^0.22*BH552^0.51*BI552^0.06*BJ552^0.17</f>
        <v>#VALUE!</v>
      </c>
      <c r="BL552" s="0" t="e">
        <f aca="false">IF(BK552&gt;=90, "Very Good", IF(BK552&gt;=80, "Good", IF(BK552&gt;=70, "Slightly Good", IF(BK552&gt;=60, "Average", IF(BK552&gt;=50, "Slightly Poor", IF(BK552&gt;=40, "Poor", "Very Poor"))))))</f>
        <v>#VALUE!</v>
      </c>
      <c r="BM552" s="2" t="e">
        <f aca="false">IF(P552&lt;=1000, -6.942*LN(P552)+107.59, IF(AND(P552&gt;1000, P552&lt;=5213),-36.304*LN(P552)+310.72, IF(P552&gt;5213, 10)))</f>
        <v>#VALUE!</v>
      </c>
      <c r="BN552" s="2" t="e">
        <f aca="false">BF552^0.04*BG552^0.22*BH552^0.51*BI552^0.06*BM552^0.17</f>
        <v>#VALUE!</v>
      </c>
      <c r="BO552" s="3" t="e">
        <f aca="false">IF(BN552&gt;=90, "Very Good", IF(BN552&gt;=80, "Good", IF(BN552&gt;=70, "Slightly Good", IF(BN552&gt;=60, "Average", IF(BN552&gt;=50, "Slightly Poor", IF(BN552&gt;=40, "Poor", "Very Poor"))))))</f>
        <v>#VALUE!</v>
      </c>
      <c r="BP552" s="2" t="e">
        <f aca="false">IF(AJ552&lt;=1000, -6.942*LN(AJ552)+107.59, IF(AND(AJ552&gt;1000, AJ552&lt;=5213),-36.304*LN(AJ552)+310.72, IF(AJ552&gt;5213, 10)))</f>
        <v>#VALUE!</v>
      </c>
      <c r="BQ552" s="2" t="e">
        <f aca="false">BF552^0.04*BG552^0.22*BH552^0.51*BI552^0.06*BP552^0.17</f>
        <v>#VALUE!</v>
      </c>
      <c r="BR552" s="0" t="e">
        <f aca="false">IF(BQ552&gt;=90, "Very Good", IF(BQ552&gt;=80, "Good", IF(BQ552&gt;=70, "Slightly Good", IF(BQ552&gt;=60, "Average", IF(BQ552&gt;=50, "Slightly Poor", IF(BQ552&gt;=40, "Poor", "Very Poor"))))))</f>
        <v>#VALUE!</v>
      </c>
      <c r="BT552" s="2" t="e">
        <f aca="false">9.81*LN(AH552)+30.6</f>
        <v>#VALUE!</v>
      </c>
      <c r="BU552" s="0" t="e">
        <f aca="false">IF(BT552&lt;30, "Clean water", IF(AND(BT552&gt;=30, BT552&lt;40), "Hypolimia", IF(AND(BT552&gt;=40,BT552&lt;50), "Mesotrophic", IF(AND(BT552&gt;=50, BT552&lt;70), "Eutrophic", IF(BT552&gt;70,"Hypertrophic")))))</f>
        <v>#VALUE!</v>
      </c>
      <c r="CM552" s="0" t="n">
        <f aca="false">IF(G552&gt;H552,1,0)</f>
        <v>0</v>
      </c>
      <c r="CO552" s="17" t="n">
        <f aca="false">14.652-0.41022*M552+0.007991*M552*M552-0.000077774*M552*M552*M552</f>
        <v>8.222801440398</v>
      </c>
      <c r="CP552" s="1" t="n">
        <f aca="false">F552/CO552*100</f>
        <v>137.42275162433</v>
      </c>
    </row>
    <row r="553" customFormat="false" ht="12.5" hidden="false" customHeight="false" outlineLevel="0" collapsed="false">
      <c r="A553" s="0" t="n">
        <v>552</v>
      </c>
      <c r="B553" s="15" t="s">
        <v>85</v>
      </c>
      <c r="C553" s="16" t="s">
        <v>86</v>
      </c>
      <c r="D553" s="0" t="s">
        <v>159</v>
      </c>
      <c r="E553" s="0" t="n">
        <v>7.9</v>
      </c>
      <c r="F553" s="0" t="n">
        <v>9.9</v>
      </c>
      <c r="G553" s="0" t="n">
        <v>2.7</v>
      </c>
      <c r="H553" s="0" t="n">
        <v>7</v>
      </c>
      <c r="I553" s="0" t="n">
        <v>42.8</v>
      </c>
      <c r="J553" s="0" t="n">
        <v>5.957</v>
      </c>
      <c r="K553" s="0" t="n">
        <v>0.143</v>
      </c>
      <c r="L553" s="0" t="n">
        <v>4.5</v>
      </c>
      <c r="M553" s="0" t="n">
        <v>24</v>
      </c>
      <c r="N553" s="0" t="n">
        <v>0</v>
      </c>
      <c r="O553" s="0" t="n">
        <v>573</v>
      </c>
      <c r="P553" s="0" t="n">
        <v>12000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</v>
      </c>
      <c r="V553" s="0" t="n">
        <v>0</v>
      </c>
      <c r="AC553" s="0" t="n">
        <v>5.678</v>
      </c>
      <c r="AD553" s="0" t="n">
        <v>0.266</v>
      </c>
      <c r="AE553" s="0" t="n">
        <v>4.367</v>
      </c>
      <c r="AF553" s="0" t="n">
        <v>0.087</v>
      </c>
      <c r="AG553" s="0" t="n">
        <v>0.071</v>
      </c>
      <c r="AH553" s="0" t="n">
        <v>8.5</v>
      </c>
      <c r="AJ553" s="0" t="n">
        <v>1000</v>
      </c>
      <c r="AP553" s="0" t="n">
        <v>0</v>
      </c>
      <c r="AY553" s="0" t="n">
        <v>0</v>
      </c>
      <c r="BF553" s="0" t="n">
        <f aca="false">IF(E553&lt;11,-3.6797*E553^2+48.115*E553-53.83,280.92*EXP(-0.2027*E553))</f>
        <v>96.6284230000001</v>
      </c>
      <c r="BG553" s="1" t="n">
        <f aca="false">32.208*LN(F553)+21.438</f>
        <v>95.2759594579826</v>
      </c>
      <c r="BH553" s="1" t="n">
        <f aca="false">IF(G553&lt;=2, -10*G553+100, 88.958*EXP(-0.0755*G553))</f>
        <v>72.5527837174588</v>
      </c>
      <c r="BI553" s="1" t="n">
        <f aca="false">IF(I553&lt;=100, 0.0053*(I553)^2-1.0332*I553+100.76, 122.82*EXP(-0.0092*I553))</f>
        <v>66.247792</v>
      </c>
      <c r="BJ553" s="0" t="n">
        <f aca="false">IF(P553&lt;=1000, -6.942*LN(P553)+107.59, -36.304*LN(P553)+310.72)</f>
        <v>-30.271198662071</v>
      </c>
      <c r="BK553" s="0" t="e">
        <f aca="false">BF553^0.04*BG553^0.22*BH553^0.51*BI553^0.06*BJ553^0.17</f>
        <v>#NUM!</v>
      </c>
      <c r="BL553" s="0" t="e">
        <f aca="false">IF(BK553&gt;=90, "Very Good", IF(BK553&gt;=80, "Good", IF(BK553&gt;=70, "Slightly Good", IF(BK553&gt;=60, "Average", IF(BK553&gt;=50, "Slightly Poor", IF(BK553&gt;=40, "Poor", "Very Poor"))))))</f>
        <v>#NUM!</v>
      </c>
      <c r="BM553" s="2" t="n">
        <f aca="false">IF(P553&lt;=1000, -6.942*LN(P553)+107.59, IF(AND(P553&gt;1000, P553&lt;=5213),-36.304*LN(P553)+310.72, IF(P553&gt;5213, 10)))</f>
        <v>10</v>
      </c>
      <c r="BN553" s="2" t="n">
        <f aca="false">BF553^0.04*BG553^0.22*BH553^0.51*BI553^0.06*BM553^0.17</f>
        <v>55.3330225225723</v>
      </c>
      <c r="BO553" s="3" t="str">
        <f aca="false">IF(BN553&gt;=90, "Very Good", IF(BN553&gt;=80, "Good", IF(BN553&gt;=70, "Slightly Good", IF(BN553&gt;=60, "Average", IF(BN553&gt;=50, "Slightly Poor", IF(BN553&gt;=40, "Poor", "Very Poor"))))))</f>
        <v>Slightly Poor</v>
      </c>
      <c r="BP553" s="2" t="n">
        <f aca="false">IF(AJ553&lt;=1000, -6.942*LN(AJ553)+107.59, IF(AND(AJ553&gt;1000, AJ553&lt;=5213),-36.304*LN(AJ553)+310.72, IF(AJ553&gt;5213, 10)))</f>
        <v>59.636362853306</v>
      </c>
      <c r="BQ553" s="2" t="n">
        <f aca="false">BF553^0.04*BG553^0.22*BH553^0.51*BI553^0.06*BP553^0.17</f>
        <v>74.9585693558874</v>
      </c>
      <c r="BR553" s="0" t="str">
        <f aca="false">IF(BQ553&gt;=90, "Very Good", IF(BQ553&gt;=80, "Good", IF(BQ553&gt;=70, "Slightly Good", IF(BQ553&gt;=60, "Average", IF(BQ553&gt;=50, "Slightly Poor", IF(BQ553&gt;=40, "Poor", "Very Poor"))))))</f>
        <v>Slightly Good</v>
      </c>
      <c r="BT553" s="2" t="n">
        <f aca="false">9.81*LN(AH553)+30.6</f>
        <v>51.5940490638984</v>
      </c>
      <c r="BU553" s="0" t="str">
        <f aca="false">IF(BT553&lt;30, "Clean water", IF(AND(BT553&gt;=30, BT553&lt;40), "Hypolimia", IF(AND(BT553&gt;=40,BT553&lt;50), "Mesotrophic", IF(AND(BT553&gt;=50, BT553&lt;70), "Eutrophic", IF(BT553&gt;70,"Hypertrophic")))))</f>
        <v>Eutrophic</v>
      </c>
      <c r="CM553" s="0" t="n">
        <f aca="false">IF(G553&gt;H553,1,0)</f>
        <v>0</v>
      </c>
      <c r="CO553" s="17" t="n">
        <f aca="false">14.652-0.41022*M553+0.007991*M553*M553-0.000077774*M553*M553*M553</f>
        <v>8.334388224</v>
      </c>
      <c r="CP553" s="1" t="n">
        <f aca="false">F553/CO553*100</f>
        <v>118.784963382095</v>
      </c>
    </row>
    <row r="554" customFormat="false" ht="12.5" hidden="false" customHeight="false" outlineLevel="0" collapsed="false">
      <c r="A554" s="0" t="n">
        <v>553</v>
      </c>
      <c r="B554" s="15" t="s">
        <v>135</v>
      </c>
      <c r="C554" s="16" t="s">
        <v>136</v>
      </c>
      <c r="D554" s="0" t="s">
        <v>159</v>
      </c>
      <c r="E554" s="0" t="n">
        <v>7.8</v>
      </c>
      <c r="F554" s="0" t="n">
        <v>7.3</v>
      </c>
      <c r="G554" s="0" t="n">
        <v>5.5</v>
      </c>
      <c r="H554" s="0" t="n">
        <v>12.1</v>
      </c>
      <c r="I554" s="0" t="n">
        <v>27</v>
      </c>
      <c r="J554" s="0" t="n">
        <v>6.112</v>
      </c>
      <c r="K554" s="0" t="n">
        <v>0.221</v>
      </c>
      <c r="L554" s="0" t="n">
        <v>9.3</v>
      </c>
      <c r="M554" s="0" t="n">
        <v>24.5</v>
      </c>
      <c r="O554" s="0" t="n">
        <v>439</v>
      </c>
      <c r="BD554" s="0" t="n">
        <v>0.728</v>
      </c>
      <c r="BF554" s="0" t="n">
        <f aca="false">IF(E554&lt;11,-3.6797*E554^2+48.115*E554-53.83,280.92*EXP(-0.2027*E554))</f>
        <v>97.5940520000001</v>
      </c>
      <c r="BG554" s="1" t="n">
        <f aca="false">32.208*LN(F554)+21.438</f>
        <v>85.4634570053551</v>
      </c>
      <c r="BH554" s="1" t="n">
        <f aca="false">IF(G554&lt;=2, -10*G554+100, 88.958*EXP(-0.0755*G554))</f>
        <v>58.7278668888329</v>
      </c>
      <c r="BI554" s="1" t="n">
        <f aca="false">IF(I554&lt;=100, 0.0053*(I554)^2-1.0332*I554+100.76, 122.82*EXP(-0.0092*I554))</f>
        <v>76.7273</v>
      </c>
      <c r="BJ554" s="0" t="e">
        <f aca="false">IF(P554&lt;=1000, -6.942*LN(P554)+107.59, -36.304*LN(P554)+310.72)</f>
        <v>#VALUE!</v>
      </c>
      <c r="BK554" s="0" t="e">
        <f aca="false">BF554^0.04*BG554^0.22*BH554^0.51*BI554^0.06*BJ554^0.17</f>
        <v>#VALUE!</v>
      </c>
      <c r="BL554" s="0" t="e">
        <f aca="false">IF(BK554&gt;=90, "Very Good", IF(BK554&gt;=80, "Good", IF(BK554&gt;=70, "Slightly Good", IF(BK554&gt;=60, "Average", IF(BK554&gt;=50, "Slightly Poor", IF(BK554&gt;=40, "Poor", "Very Poor"))))))</f>
        <v>#VALUE!</v>
      </c>
      <c r="BM554" s="2" t="e">
        <f aca="false">IF(P554&lt;=1000, -6.942*LN(P554)+107.59, IF(AND(P554&gt;1000, P554&lt;=5213),-36.304*LN(P554)+310.72, IF(P554&gt;5213, 10)))</f>
        <v>#VALUE!</v>
      </c>
      <c r="BN554" s="2" t="e">
        <f aca="false">BF554^0.04*BG554^0.22*BH554^0.51*BI554^0.06*BM554^0.17</f>
        <v>#VALUE!</v>
      </c>
      <c r="BO554" s="3" t="e">
        <f aca="false">IF(BN554&gt;=90, "Very Good", IF(BN554&gt;=80, "Good", IF(BN554&gt;=70, "Slightly Good", IF(BN554&gt;=60, "Average", IF(BN554&gt;=50, "Slightly Poor", IF(BN554&gt;=40, "Poor", "Very Poor"))))))</f>
        <v>#VALUE!</v>
      </c>
      <c r="BP554" s="2" t="e">
        <f aca="false">IF(AJ554&lt;=1000, -6.942*LN(AJ554)+107.59, IF(AND(AJ554&gt;1000, AJ554&lt;=5213),-36.304*LN(AJ554)+310.72, IF(AJ554&gt;5213, 10)))</f>
        <v>#VALUE!</v>
      </c>
      <c r="BQ554" s="2" t="e">
        <f aca="false">BF554^0.04*BG554^0.22*BH554^0.51*BI554^0.06*BP554^0.17</f>
        <v>#VALUE!</v>
      </c>
      <c r="BR554" s="0" t="e">
        <f aca="false">IF(BQ554&gt;=90, "Very Good", IF(BQ554&gt;=80, "Good", IF(BQ554&gt;=70, "Slightly Good", IF(BQ554&gt;=60, "Average", IF(BQ554&gt;=50, "Slightly Poor", IF(BQ554&gt;=40, "Poor", "Very Poor"))))))</f>
        <v>#VALUE!</v>
      </c>
      <c r="BT554" s="2" t="e">
        <f aca="false">9.81*LN(AH554)+30.6</f>
        <v>#VALUE!</v>
      </c>
      <c r="BU554" s="0" t="e">
        <f aca="false">IF(BT554&lt;30, "Clean water", IF(AND(BT554&gt;=30, BT554&lt;40), "Hypolimia", IF(AND(BT554&gt;=40,BT554&lt;50), "Mesotrophic", IF(AND(BT554&gt;=50, BT554&lt;70), "Eutrophic", IF(BT554&gt;70,"Hypertrophic")))))</f>
        <v>#VALUE!</v>
      </c>
      <c r="CM554" s="0" t="n">
        <f aca="false">IF(G554&gt;H554,1,0)</f>
        <v>0</v>
      </c>
      <c r="CO554" s="17" t="n">
        <f aca="false">14.652-0.41022*M554+0.007991*M554*M554-0.000077774*M554*M554*M554</f>
        <v>8.25445358425</v>
      </c>
      <c r="CP554" s="1" t="n">
        <f aca="false">F554/CO554*100</f>
        <v>88.4371076230757</v>
      </c>
    </row>
    <row r="555" customFormat="false" ht="12.5" hidden="false" customHeight="false" outlineLevel="0" collapsed="false">
      <c r="A555" s="0" t="n">
        <v>554</v>
      </c>
      <c r="B555" s="15" t="s">
        <v>87</v>
      </c>
      <c r="C555" s="16" t="s">
        <v>88</v>
      </c>
      <c r="D555" s="0" t="s">
        <v>159</v>
      </c>
      <c r="E555" s="0" t="n">
        <v>7.4</v>
      </c>
      <c r="F555" s="0" t="n">
        <v>7.3</v>
      </c>
      <c r="G555" s="0" t="n">
        <v>1</v>
      </c>
      <c r="H555" s="0" t="n">
        <v>5</v>
      </c>
      <c r="I555" s="0" t="n">
        <v>3.4</v>
      </c>
      <c r="J555" s="0" t="n">
        <v>3.775</v>
      </c>
      <c r="K555" s="0" t="n">
        <v>0.048</v>
      </c>
      <c r="L555" s="0" t="n">
        <v>2.4</v>
      </c>
      <c r="M555" s="0" t="n">
        <v>22.9</v>
      </c>
      <c r="N555" s="0" t="n">
        <v>0</v>
      </c>
      <c r="O555" s="0" t="n">
        <v>258</v>
      </c>
      <c r="P555" s="0" t="n">
        <v>19000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</v>
      </c>
      <c r="V555" s="0" t="n">
        <v>0</v>
      </c>
      <c r="AC555" s="0" t="n">
        <v>3.652</v>
      </c>
      <c r="AD555" s="0" t="n">
        <v>0.592</v>
      </c>
      <c r="AE555" s="0" t="n">
        <v>2.713</v>
      </c>
      <c r="AF555" s="0" t="n">
        <v>0.03</v>
      </c>
      <c r="AG555" s="0" t="n">
        <v>0.025</v>
      </c>
      <c r="AH555" s="0" t="n">
        <v>13.8</v>
      </c>
      <c r="AJ555" s="0" t="n">
        <v>250</v>
      </c>
      <c r="AP555" s="0" t="n">
        <v>0</v>
      </c>
      <c r="AY555" s="0" t="n">
        <v>0</v>
      </c>
      <c r="BF555" s="0" t="n">
        <f aca="false">IF(E555&lt;11,-3.6797*E555^2+48.115*E555-53.83,280.92*EXP(-0.2027*E555))</f>
        <v>100.720628</v>
      </c>
      <c r="BG555" s="1" t="n">
        <f aca="false">32.208*LN(F555)+21.438</f>
        <v>85.4634570053551</v>
      </c>
      <c r="BH555" s="1" t="n">
        <f aca="false">IF(G555&lt;=2, -10*G555+100, 88.958*EXP(-0.0755*G555))</f>
        <v>90</v>
      </c>
      <c r="BI555" s="1" t="n">
        <f aca="false">IF(I555&lt;=100, 0.0053*(I555)^2-1.0332*I555+100.76, 122.82*EXP(-0.0092*I555))</f>
        <v>97.308388</v>
      </c>
      <c r="BJ555" s="0" t="n">
        <f aca="false">IF(P555&lt;=1000, -6.942*LN(P555)+107.59, -36.304*LN(P555)+310.72)</f>
        <v>-46.9540603478259</v>
      </c>
      <c r="BK555" s="0" t="e">
        <f aca="false">BF555^0.04*BG555^0.22*BH555^0.51*BI555^0.06*BJ555^0.17</f>
        <v>#NUM!</v>
      </c>
      <c r="BL555" s="0" t="e">
        <f aca="false">IF(BK555&gt;=90, "Very Good", IF(BK555&gt;=80, "Good", IF(BK555&gt;=70, "Slightly Good", IF(BK555&gt;=60, "Average", IF(BK555&gt;=50, "Slightly Poor", IF(BK555&gt;=40, "Poor", "Very Poor"))))))</f>
        <v>#NUM!</v>
      </c>
      <c r="BM555" s="2" t="n">
        <f aca="false">IF(P555&lt;=1000, -6.942*LN(P555)+107.59, IF(AND(P555&gt;1000, P555&lt;=5213),-36.304*LN(P555)+310.72, IF(P555&gt;5213, 10)))</f>
        <v>10</v>
      </c>
      <c r="BN555" s="2" t="n">
        <f aca="false">BF555^0.04*BG555^0.22*BH555^0.51*BI555^0.06*BM555^0.17</f>
        <v>61.8114787869245</v>
      </c>
      <c r="BO555" s="3" t="str">
        <f aca="false">IF(BN555&gt;=90, "Very Good", IF(BN555&gt;=80, "Good", IF(BN555&gt;=70, "Slightly Good", IF(BN555&gt;=60, "Average", IF(BN555&gt;=50, "Slightly Poor", IF(BN555&gt;=40, "Poor", "Very Poor"))))))</f>
        <v>Average</v>
      </c>
      <c r="BP555" s="2" t="n">
        <f aca="false">IF(AJ555&lt;=1000, -6.942*LN(AJ555)+107.59, IF(AND(AJ555&gt;1000, AJ555&lt;=5213),-36.304*LN(AJ555)+310.72, IF(AJ555&gt;5213, 10)))</f>
        <v>69.2600183082003</v>
      </c>
      <c r="BQ555" s="2" t="n">
        <f aca="false">BF555^0.04*BG555^0.22*BH555^0.51*BI555^0.06*BP555^0.17</f>
        <v>85.8916955781848</v>
      </c>
      <c r="BR555" s="0" t="str">
        <f aca="false">IF(BQ555&gt;=90, "Very Good", IF(BQ555&gt;=80, "Good", IF(BQ555&gt;=70, "Slightly Good", IF(BQ555&gt;=60, "Average", IF(BQ555&gt;=50, "Slightly Poor", IF(BQ555&gt;=40, "Poor", "Very Poor"))))))</f>
        <v>Good</v>
      </c>
      <c r="BT555" s="2" t="n">
        <f aca="false">9.81*LN(AH555)+30.6</f>
        <v>56.3479988891206</v>
      </c>
      <c r="BU555" s="0" t="str">
        <f aca="false">IF(BT555&lt;30, "Clean water", IF(AND(BT555&gt;=30, BT555&lt;40), "Hypolimia", IF(AND(BT555&gt;=40,BT555&lt;50), "Mesotrophic", IF(AND(BT555&gt;=50, BT555&lt;70), "Eutrophic", IF(BT555&gt;70,"Hypertrophic")))))</f>
        <v>Eutrophic</v>
      </c>
      <c r="CM555" s="0" t="n">
        <f aca="false">IF(G555&gt;H555,1,0)</f>
        <v>0</v>
      </c>
      <c r="CO555" s="17" t="n">
        <f aca="false">14.652-0.41022*M555+0.007991*M555*M555-0.000077774*M555*M555*M555</f>
        <v>8.514535199514</v>
      </c>
      <c r="CP555" s="1" t="n">
        <f aca="false">F555/CO555*100</f>
        <v>85.7357428085643</v>
      </c>
    </row>
    <row r="556" customFormat="false" ht="12.5" hidden="false" customHeight="false" outlineLevel="0" collapsed="false">
      <c r="A556" s="0" t="n">
        <v>555</v>
      </c>
      <c r="B556" s="15" t="s">
        <v>89</v>
      </c>
      <c r="C556" s="16" t="s">
        <v>90</v>
      </c>
      <c r="D556" s="0" t="s">
        <v>159</v>
      </c>
      <c r="E556" s="0" t="n">
        <v>7.7</v>
      </c>
      <c r="F556" s="0" t="n">
        <v>7.4</v>
      </c>
      <c r="G556" s="0" t="n">
        <v>1.9</v>
      </c>
      <c r="H556" s="0" t="n">
        <v>5.1</v>
      </c>
      <c r="I556" s="0" t="n">
        <v>10.2</v>
      </c>
      <c r="J556" s="0" t="n">
        <v>1.331</v>
      </c>
      <c r="K556" s="0" t="n">
        <v>0.031</v>
      </c>
      <c r="L556" s="0" t="n">
        <v>2.3</v>
      </c>
      <c r="M556" s="0" t="n">
        <v>23.8</v>
      </c>
      <c r="N556" s="0" t="n">
        <v>0</v>
      </c>
      <c r="O556" s="0" t="n">
        <v>237</v>
      </c>
      <c r="P556" s="0" t="n">
        <v>5000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V556" s="0" t="n">
        <v>0</v>
      </c>
      <c r="AC556" s="0" t="n">
        <v>1.252</v>
      </c>
      <c r="AD556" s="0" t="n">
        <v>0.085</v>
      </c>
      <c r="AE556" s="0" t="n">
        <v>0.839</v>
      </c>
      <c r="AF556" s="0" t="n">
        <v>0.017</v>
      </c>
      <c r="AG556" s="0" t="n">
        <v>0.011</v>
      </c>
      <c r="AH556" s="0" t="n">
        <v>7.8</v>
      </c>
      <c r="AJ556" s="0" t="n">
        <v>300</v>
      </c>
      <c r="AP556" s="0" t="n">
        <v>0</v>
      </c>
      <c r="AY556" s="0" t="n">
        <v>0</v>
      </c>
      <c r="BF556" s="0" t="n">
        <f aca="false">IF(E556&lt;11,-3.6797*E556^2+48.115*E556-53.83,280.92*EXP(-0.2027*E556))</f>
        <v>98.486087</v>
      </c>
      <c r="BG556" s="1" t="n">
        <f aca="false">32.208*LN(F556)+21.438</f>
        <v>85.9016678467677</v>
      </c>
      <c r="BH556" s="1" t="n">
        <f aca="false">IF(G556&lt;=2, -10*G556+100, 88.958*EXP(-0.0755*G556))</f>
        <v>81</v>
      </c>
      <c r="BI556" s="1" t="n">
        <f aca="false">IF(I556&lt;=100, 0.0053*(I556)^2-1.0332*I556+100.76, 122.82*EXP(-0.0092*I556))</f>
        <v>90.772772</v>
      </c>
      <c r="BJ556" s="0" t="n">
        <f aca="false">IF(P556&lt;=1000, -6.942*LN(P556)+107.59, -36.304*LN(P556)+310.72)</f>
        <v>1.5118183788249</v>
      </c>
      <c r="BK556" s="0" t="n">
        <f aca="false">BF556^0.04*BG556^0.22*BH556^0.51*BI556^0.06*BJ556^0.17</f>
        <v>42.3189591434939</v>
      </c>
      <c r="BL556" s="0" t="str">
        <f aca="false">IF(BK556&gt;=90, "Very Good", IF(BK556&gt;=80, "Good", IF(BK556&gt;=70, "Slightly Good", IF(BK556&gt;=60, "Average", IF(BK556&gt;=50, "Slightly Poor", IF(BK556&gt;=40, "Poor", "Very Poor"))))))</f>
        <v>Poor</v>
      </c>
      <c r="BM556" s="2" t="n">
        <f aca="false">IF(P556&lt;=1000, -6.942*LN(P556)+107.59, IF(AND(P556&gt;1000, P556&lt;=5213),-36.304*LN(P556)+310.72, IF(P556&gt;5213, 10)))</f>
        <v>1.5118183788249</v>
      </c>
      <c r="BN556" s="2" t="n">
        <f aca="false">BF556^0.04*BG556^0.22*BH556^0.51*BI556^0.06*BM556^0.17</f>
        <v>42.3189591434939</v>
      </c>
      <c r="BO556" s="3" t="str">
        <f aca="false">IF(BN556&gt;=90, "Very Good", IF(BN556&gt;=80, "Good", IF(BN556&gt;=70, "Slightly Good", IF(BN556&gt;=60, "Average", IF(BN556&gt;=50, "Slightly Poor", IF(BN556&gt;=40, "Poor", "Very Poor"))))))</f>
        <v>Poor</v>
      </c>
      <c r="BP556" s="2" t="n">
        <f aca="false">IF(AJ556&lt;=1000, -6.942*LN(AJ556)+107.59, IF(AND(AJ556&gt;1000, AJ556&lt;=5213),-36.304*LN(AJ556)+310.72, IF(AJ556&gt;5213, 10)))</f>
        <v>67.9943420609366</v>
      </c>
      <c r="BQ556" s="2" t="n">
        <f aca="false">BF556^0.04*BG556^0.22*BH556^0.51*BI556^0.06*BP556^0.17</f>
        <v>80.8240137429878</v>
      </c>
      <c r="BR556" s="0" t="str">
        <f aca="false">IF(BQ556&gt;=90, "Very Good", IF(BQ556&gt;=80, "Good", IF(BQ556&gt;=70, "Slightly Good", IF(BQ556&gt;=60, "Average", IF(BQ556&gt;=50, "Slightly Poor", IF(BQ556&gt;=40, "Poor", "Very Poor"))))))</f>
        <v>Good</v>
      </c>
      <c r="BT556" s="2" t="n">
        <f aca="false">9.81*LN(AH556)+30.6</f>
        <v>50.7509538275533</v>
      </c>
      <c r="BU556" s="0" t="str">
        <f aca="false">IF(BT556&lt;30, "Clean water", IF(AND(BT556&gt;=30, BT556&lt;40), "Hypolimia", IF(AND(BT556&gt;=40,BT556&lt;50), "Mesotrophic", IF(AND(BT556&gt;=50, BT556&lt;70), "Eutrophic", IF(BT556&gt;70,"Hypertrophic")))))</f>
        <v>Eutrophic</v>
      </c>
      <c r="CM556" s="0" t="n">
        <f aca="false">IF(G556&gt;H556,1,0)</f>
        <v>0</v>
      </c>
      <c r="CO556" s="17" t="n">
        <f aca="false">14.652-0.41022*M556+0.007991*M556*M556-0.000077774*M556*M556*M556</f>
        <v>8.366693591472</v>
      </c>
      <c r="CP556" s="1" t="n">
        <f aca="false">F556/CO556*100</f>
        <v>88.4459305112198</v>
      </c>
    </row>
    <row r="557" customFormat="false" ht="12.5" hidden="false" customHeight="false" outlineLevel="0" collapsed="false">
      <c r="A557" s="0" t="n">
        <v>556</v>
      </c>
      <c r="B557" s="15" t="s">
        <v>91</v>
      </c>
      <c r="C557" s="16" t="s">
        <v>92</v>
      </c>
      <c r="D557" s="0" t="s">
        <v>159</v>
      </c>
      <c r="E557" s="0" t="n">
        <v>8.1</v>
      </c>
      <c r="F557" s="23" t="n">
        <v>17.8</v>
      </c>
      <c r="G557" s="0" t="n">
        <v>1.5</v>
      </c>
      <c r="H557" s="0" t="n">
        <v>2.6</v>
      </c>
      <c r="I557" s="0" t="n">
        <v>11.2</v>
      </c>
      <c r="J557" s="0" t="n">
        <v>2.962</v>
      </c>
      <c r="K557" s="0" t="n">
        <v>0.027</v>
      </c>
      <c r="L557" s="0" t="n">
        <v>1.8</v>
      </c>
      <c r="M557" s="0" t="n">
        <v>27</v>
      </c>
      <c r="N557" s="0" t="n">
        <v>0</v>
      </c>
      <c r="O557" s="0" t="n">
        <v>479</v>
      </c>
      <c r="P557" s="0" t="n">
        <v>5000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0</v>
      </c>
      <c r="V557" s="0" t="n">
        <v>0</v>
      </c>
      <c r="AC557" s="0" t="n">
        <v>2.743</v>
      </c>
      <c r="AD557" s="0" t="n">
        <v>0.057</v>
      </c>
      <c r="AE557" s="0" t="n">
        <v>2.229</v>
      </c>
      <c r="AF557" s="0" t="n">
        <v>0.007</v>
      </c>
      <c r="AG557" s="0" t="n">
        <v>0.005</v>
      </c>
      <c r="AH557" s="0" t="n">
        <v>4.4</v>
      </c>
      <c r="AJ557" s="0" t="n">
        <v>240</v>
      </c>
      <c r="AP557" s="0" t="n">
        <v>0</v>
      </c>
      <c r="AY557" s="0" t="n">
        <v>0</v>
      </c>
      <c r="BF557" s="0" t="n">
        <f aca="false">IF(E557&lt;11,-3.6797*E557^2+48.115*E557-53.83,280.92*EXP(-0.2027*E557))</f>
        <v>94.476383</v>
      </c>
      <c r="BG557" s="1" t="n">
        <f aca="false">32.208*LN(F557)+21.438</f>
        <v>114.171223912655</v>
      </c>
      <c r="BH557" s="1" t="n">
        <f aca="false">IF(G557&lt;=2, -10*G557+100, 88.958*EXP(-0.0755*G557))</f>
        <v>85</v>
      </c>
      <c r="BI557" s="1" t="n">
        <f aca="false">IF(I557&lt;=100, 0.0053*(I557)^2-1.0332*I557+100.76, 122.82*EXP(-0.0092*I557))</f>
        <v>89.852992</v>
      </c>
      <c r="BJ557" s="0" t="n">
        <f aca="false">IF(P557&lt;=1000, -6.942*LN(P557)+107.59, -36.304*LN(P557)+310.72)</f>
        <v>1.5118183788249</v>
      </c>
      <c r="BK557" s="0" t="n">
        <f aca="false">BF557^0.04*BG557^0.22*BH557^0.51*BI557^0.06*BJ557^0.17</f>
        <v>46.0686976479241</v>
      </c>
      <c r="BL557" s="0" t="str">
        <f aca="false">IF(BK557&gt;=90, "Very Good", IF(BK557&gt;=80, "Good", IF(BK557&gt;=70, "Slightly Good", IF(BK557&gt;=60, "Average", IF(BK557&gt;=50, "Slightly Poor", IF(BK557&gt;=40, "Poor", "Very Poor"))))))</f>
        <v>Poor</v>
      </c>
      <c r="BM557" s="2" t="n">
        <f aca="false">IF(P557&lt;=1000, -6.942*LN(P557)+107.59, IF(AND(P557&gt;1000, P557&lt;=5213),-36.304*LN(P557)+310.72, IF(P557&gt;5213, 10)))</f>
        <v>1.5118183788249</v>
      </c>
      <c r="BN557" s="2" t="n">
        <f aca="false">BF557^0.04*BG557^0.22*BH557^0.51*BI557^0.06*BM557^0.17</f>
        <v>46.0686976479241</v>
      </c>
      <c r="BO557" s="3" t="str">
        <f aca="false">IF(BN557&gt;=90, "Very Good", IF(BN557&gt;=80, "Good", IF(BN557&gt;=70, "Slightly Good", IF(BN557&gt;=60, "Average", IF(BN557&gt;=50, "Slightly Poor", IF(BN557&gt;=40, "Poor", "Very Poor"))))))</f>
        <v>Poor</v>
      </c>
      <c r="BP557" s="2" t="n">
        <f aca="false">IF(AJ557&lt;=1000, -6.942*LN(AJ557)+107.59, IF(AND(AJ557&gt;1000, AJ557&lt;=5213),-36.304*LN(AJ557)+310.72, IF(AJ557&gt;5213, 10)))</f>
        <v>69.5434045941599</v>
      </c>
      <c r="BQ557" s="2" t="n">
        <f aca="false">BF557^0.04*BG557^0.22*BH557^0.51*BI557^0.06*BP557^0.17</f>
        <v>88.3231421037222</v>
      </c>
      <c r="BR557" s="0" t="str">
        <f aca="false">IF(BQ557&gt;=90, "Very Good", IF(BQ557&gt;=80, "Good", IF(BQ557&gt;=70, "Slightly Good", IF(BQ557&gt;=60, "Average", IF(BQ557&gt;=50, "Slightly Poor", IF(BQ557&gt;=40, "Poor", "Very Poor"))))))</f>
        <v>Good</v>
      </c>
      <c r="BT557" s="2" t="n">
        <f aca="false">9.81*LN(AH557)+30.6</f>
        <v>45.1345405464666</v>
      </c>
      <c r="BU557" s="0" t="str">
        <f aca="false">IF(BT557&lt;30, "Clean water", IF(AND(BT557&gt;=30, BT557&lt;40), "Hypolimia", IF(AND(BT557&gt;=40,BT557&lt;50), "Mesotrophic", IF(AND(BT557&gt;=50, BT557&lt;70), "Eutrophic", IF(BT557&gt;70,"Hypertrophic")))))</f>
        <v>Mesotrophic</v>
      </c>
      <c r="CM557" s="0" t="n">
        <f aca="false">IF(G557&gt;H557,1,0)</f>
        <v>0</v>
      </c>
      <c r="CO557" s="17" t="n">
        <f aca="false">14.652-0.41022*M557+0.007991*M557*M557-0.000077774*M557*M557*M557</f>
        <v>7.870673358</v>
      </c>
      <c r="CP557" s="1" t="n">
        <f aca="false">F557/CO557*100</f>
        <v>226.155999497902</v>
      </c>
    </row>
    <row r="558" customFormat="false" ht="12.5" hidden="false" customHeight="false" outlineLevel="0" collapsed="false">
      <c r="A558" s="0" t="n">
        <v>557</v>
      </c>
      <c r="B558" s="15" t="s">
        <v>137</v>
      </c>
      <c r="C558" s="16" t="s">
        <v>138</v>
      </c>
      <c r="D558" s="0" t="s">
        <v>159</v>
      </c>
      <c r="E558" s="0" t="n">
        <v>8</v>
      </c>
      <c r="F558" s="0" t="n">
        <v>8</v>
      </c>
      <c r="G558" s="0" t="n">
        <v>7.6</v>
      </c>
      <c r="H558" s="0" t="n">
        <v>16.8</v>
      </c>
      <c r="I558" s="0" t="n">
        <v>37.5</v>
      </c>
      <c r="J558" s="0" t="n">
        <v>6.611</v>
      </c>
      <c r="K558" s="0" t="n">
        <v>0.117</v>
      </c>
      <c r="L558" s="0" t="n">
        <v>11.3</v>
      </c>
      <c r="M558" s="0" t="n">
        <v>26.5</v>
      </c>
      <c r="O558" s="0" t="n">
        <v>550</v>
      </c>
      <c r="BD558" s="0" t="n">
        <v>5.957</v>
      </c>
      <c r="BF558" s="0" t="n">
        <f aca="false">IF(E558&lt;11,-3.6797*E558^2+48.115*E558-53.83,280.92*EXP(-0.2027*E558))</f>
        <v>95.5892</v>
      </c>
      <c r="BG558" s="1" t="n">
        <f aca="false">32.208*LN(F558)+21.438</f>
        <v>88.4126531744242</v>
      </c>
      <c r="BH558" s="1" t="n">
        <f aca="false">IF(G558&lt;=2, -10*G558+100, 88.958*EXP(-0.0755*G558))</f>
        <v>50.1172042945249</v>
      </c>
      <c r="BI558" s="1" t="n">
        <f aca="false">IF(I558&lt;=100, 0.0053*(I558)^2-1.0332*I558+100.76, 122.82*EXP(-0.0092*I558))</f>
        <v>69.468125</v>
      </c>
      <c r="BJ558" s="0" t="e">
        <f aca="false">IF(P558&lt;=1000, -6.942*LN(P558)+107.59, -36.304*LN(P558)+310.72)</f>
        <v>#VALUE!</v>
      </c>
      <c r="BK558" s="0" t="e">
        <f aca="false">BF558^0.04*BG558^0.22*BH558^0.51*BI558^0.06*BJ558^0.17</f>
        <v>#VALUE!</v>
      </c>
      <c r="BL558" s="0" t="e">
        <f aca="false">IF(BK558&gt;=90, "Very Good", IF(BK558&gt;=80, "Good", IF(BK558&gt;=70, "Slightly Good", IF(BK558&gt;=60, "Average", IF(BK558&gt;=50, "Slightly Poor", IF(BK558&gt;=40, "Poor", "Very Poor"))))))</f>
        <v>#VALUE!</v>
      </c>
      <c r="BM558" s="2" t="e">
        <f aca="false">IF(P558&lt;=1000, -6.942*LN(P558)+107.59, IF(AND(P558&gt;1000, P558&lt;=5213),-36.304*LN(P558)+310.72, IF(P558&gt;5213, 10)))</f>
        <v>#VALUE!</v>
      </c>
      <c r="BN558" s="2" t="e">
        <f aca="false">BF558^0.04*BG558^0.22*BH558^0.51*BI558^0.06*BM558^0.17</f>
        <v>#VALUE!</v>
      </c>
      <c r="BO558" s="3" t="e">
        <f aca="false">IF(BN558&gt;=90, "Very Good", IF(BN558&gt;=80, "Good", IF(BN558&gt;=70, "Slightly Good", IF(BN558&gt;=60, "Average", IF(BN558&gt;=50, "Slightly Poor", IF(BN558&gt;=40, "Poor", "Very Poor"))))))</f>
        <v>#VALUE!</v>
      </c>
      <c r="BP558" s="2" t="e">
        <f aca="false">IF(AJ558&lt;=1000, -6.942*LN(AJ558)+107.59, IF(AND(AJ558&gt;1000, AJ558&lt;=5213),-36.304*LN(AJ558)+310.72, IF(AJ558&gt;5213, 10)))</f>
        <v>#VALUE!</v>
      </c>
      <c r="BQ558" s="2" t="e">
        <f aca="false">BF558^0.04*BG558^0.22*BH558^0.51*BI558^0.06*BP558^0.17</f>
        <v>#VALUE!</v>
      </c>
      <c r="BR558" s="0" t="e">
        <f aca="false">IF(BQ558&gt;=90, "Very Good", IF(BQ558&gt;=80, "Good", IF(BQ558&gt;=70, "Slightly Good", IF(BQ558&gt;=60, "Average", IF(BQ558&gt;=50, "Slightly Poor", IF(BQ558&gt;=40, "Poor", "Very Poor"))))))</f>
        <v>#VALUE!</v>
      </c>
      <c r="BT558" s="2" t="e">
        <f aca="false">9.81*LN(AH558)+30.6</f>
        <v>#VALUE!</v>
      </c>
      <c r="BU558" s="0" t="e">
        <f aca="false">IF(BT558&lt;30, "Clean water", IF(AND(BT558&gt;=30, BT558&lt;40), "Hypolimia", IF(AND(BT558&gt;=40,BT558&lt;50), "Mesotrophic", IF(AND(BT558&gt;=50, BT558&lt;70), "Eutrophic", IF(BT558&gt;70,"Hypertrophic")))))</f>
        <v>#VALUE!</v>
      </c>
      <c r="CM558" s="0" t="n">
        <f aca="false">IF(G558&gt;H558,1,0)</f>
        <v>0</v>
      </c>
      <c r="CO558" s="17" t="n">
        <f aca="false">14.652-0.41022*M558+0.007991*M558*M558-0.000077774*M558*M558*M558</f>
        <v>7.94550477525</v>
      </c>
      <c r="CP558" s="1" t="n">
        <f aca="false">F558/CO558*100</f>
        <v>100.685862337151</v>
      </c>
    </row>
    <row r="559" customFormat="false" ht="12.5" hidden="false" customHeight="false" outlineLevel="0" collapsed="false">
      <c r="A559" s="0" t="n">
        <v>558</v>
      </c>
      <c r="B559" s="15" t="s">
        <v>93</v>
      </c>
      <c r="C559" s="16" t="s">
        <v>94</v>
      </c>
      <c r="D559" s="0" t="s">
        <v>159</v>
      </c>
      <c r="E559" s="0" t="n">
        <v>7.8</v>
      </c>
      <c r="F559" s="0" t="n">
        <v>8.2</v>
      </c>
      <c r="G559" s="0" t="n">
        <v>2.4</v>
      </c>
      <c r="H559" s="0" t="n">
        <v>9.4</v>
      </c>
      <c r="I559" s="0" t="n">
        <v>16.8</v>
      </c>
      <c r="J559" s="0" t="n">
        <v>8.003</v>
      </c>
      <c r="K559" s="0" t="n">
        <v>0.193</v>
      </c>
      <c r="L559" s="0" t="n">
        <v>5.9</v>
      </c>
      <c r="M559" s="0" t="n">
        <v>26.7</v>
      </c>
      <c r="N559" s="0" t="n">
        <v>0</v>
      </c>
      <c r="O559" s="0" t="n">
        <v>499</v>
      </c>
      <c r="P559" s="0" t="n">
        <v>12000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0</v>
      </c>
      <c r="V559" s="0" t="n">
        <v>0</v>
      </c>
      <c r="AC559" s="0" t="n">
        <v>7.774</v>
      </c>
      <c r="AD559" s="0" t="n">
        <v>0.572</v>
      </c>
      <c r="AE559" s="0" t="n">
        <v>5.934</v>
      </c>
      <c r="AF559" s="0" t="n">
        <v>0.075</v>
      </c>
      <c r="AG559" s="0" t="n">
        <v>0.049</v>
      </c>
      <c r="AH559" s="0" t="n">
        <v>15.4</v>
      </c>
      <c r="AJ559" s="0" t="n">
        <v>4000</v>
      </c>
      <c r="AP559" s="0" t="n">
        <v>0</v>
      </c>
      <c r="AY559" s="0" t="n">
        <v>0.0004</v>
      </c>
      <c r="BD559" s="0" t="n">
        <v>2.858</v>
      </c>
      <c r="BF559" s="0" t="n">
        <f aca="false">IF(E559&lt;11,-3.6797*E559^2+48.115*E559-53.83,280.92*EXP(-0.2027*E559))</f>
        <v>97.5940520000001</v>
      </c>
      <c r="BG559" s="1" t="n">
        <f aca="false">32.208*LN(F559)+21.438</f>
        <v>89.2079528407348</v>
      </c>
      <c r="BH559" s="1" t="n">
        <f aca="false">IF(G559&lt;=2, -10*G559+100, 88.958*EXP(-0.0755*G559))</f>
        <v>74.2148561832273</v>
      </c>
      <c r="BI559" s="1" t="n">
        <f aca="false">IF(I559&lt;=100, 0.0053*(I559)^2-1.0332*I559+100.76, 122.82*EXP(-0.0092*I559))</f>
        <v>84.898112</v>
      </c>
      <c r="BJ559" s="0" t="n">
        <f aca="false">IF(P559&lt;=1000, -6.942*LN(P559)+107.59, -36.304*LN(P559)+310.72)</f>
        <v>-30.271198662071</v>
      </c>
      <c r="BK559" s="0" t="e">
        <f aca="false">BF559^0.04*BG559^0.22*BH559^0.51*BI559^0.06*BJ559^0.17</f>
        <v>#NUM!</v>
      </c>
      <c r="BL559" s="0" t="e">
        <f aca="false">IF(BK559&gt;=90, "Very Good", IF(BK559&gt;=80, "Good", IF(BK559&gt;=70, "Slightly Good", IF(BK559&gt;=60, "Average", IF(BK559&gt;=50, "Slightly Poor", IF(BK559&gt;=40, "Poor", "Very Poor"))))))</f>
        <v>#NUM!</v>
      </c>
      <c r="BM559" s="2" t="n">
        <f aca="false">IF(P559&lt;=1000, -6.942*LN(P559)+107.59, IF(AND(P559&gt;1000, P559&lt;=5213),-36.304*LN(P559)+310.72, IF(P559&gt;5213, 10)))</f>
        <v>10</v>
      </c>
      <c r="BN559" s="2" t="n">
        <f aca="false">BF559^0.04*BG559^0.22*BH559^0.51*BI559^0.06*BM559^0.17</f>
        <v>56.0208811627242</v>
      </c>
      <c r="BO559" s="3" t="str">
        <f aca="false">IF(BN559&gt;=90, "Very Good", IF(BN559&gt;=80, "Good", IF(BN559&gt;=70, "Slightly Good", IF(BN559&gt;=60, "Average", IF(BN559&gt;=50, "Slightly Poor", IF(BN559&gt;=40, "Poor", "Very Poor"))))))</f>
        <v>Slightly Poor</v>
      </c>
      <c r="BP559" s="2" t="n">
        <f aca="false">IF(AJ559&lt;=1000, -6.942*LN(AJ559)+107.59, IF(AND(AJ559&gt;1000, AJ559&lt;=5213),-36.304*LN(AJ559)+310.72, IF(AJ559&gt;5213, 10)))</f>
        <v>9.61282186573601</v>
      </c>
      <c r="BQ559" s="2" t="n">
        <f aca="false">BF559^0.04*BG559^0.22*BH559^0.51*BI559^0.06*BP559^0.17</f>
        <v>55.6460815281144</v>
      </c>
      <c r="BR559" s="0" t="str">
        <f aca="false">IF(BQ559&gt;=90, "Very Good", IF(BQ559&gt;=80, "Good", IF(BQ559&gt;=70, "Slightly Good", IF(BQ559&gt;=60, "Average", IF(BQ559&gt;=50, "Slightly Poor", IF(BQ559&gt;=40, "Poor", "Very Poor"))))))</f>
        <v>Slightly Poor</v>
      </c>
      <c r="BT559" s="2" t="n">
        <f aca="false">9.81*LN(AH559)+30.6</f>
        <v>57.4241452674061</v>
      </c>
      <c r="BU559" s="0" t="str">
        <f aca="false">IF(BT559&lt;30, "Clean water", IF(AND(BT559&gt;=30, BT559&lt;40), "Hypolimia", IF(AND(BT559&gt;=40,BT559&lt;50), "Mesotrophic", IF(AND(BT559&gt;=50, BT559&lt;70), "Eutrophic", IF(BT559&gt;70,"Hypertrophic")))))</f>
        <v>Eutrophic</v>
      </c>
      <c r="CM559" s="0" t="n">
        <f aca="false">IF(G559&gt;H559,1,0)</f>
        <v>0</v>
      </c>
      <c r="CO559" s="17" t="n">
        <f aca="false">14.652-0.41022*M559+0.007991*M559*M559-0.000077774*M559*M559*M559</f>
        <v>7.915466996838</v>
      </c>
      <c r="CP559" s="1" t="n">
        <f aca="false">F559/CO559*100</f>
        <v>103.594645815284</v>
      </c>
    </row>
    <row r="560" customFormat="false" ht="12.5" hidden="false" customHeight="false" outlineLevel="0" collapsed="false">
      <c r="A560" s="0" t="n">
        <v>559</v>
      </c>
      <c r="B560" s="15" t="s">
        <v>95</v>
      </c>
      <c r="C560" s="16" t="s">
        <v>96</v>
      </c>
      <c r="D560" s="0" t="s">
        <v>159</v>
      </c>
      <c r="E560" s="0" t="n">
        <v>7.5</v>
      </c>
      <c r="F560" s="0" t="n">
        <v>7</v>
      </c>
      <c r="G560" s="0" t="n">
        <v>2</v>
      </c>
      <c r="H560" s="0" t="n">
        <v>7.9</v>
      </c>
      <c r="I560" s="0" t="n">
        <v>14.4</v>
      </c>
      <c r="J560" s="0" t="n">
        <v>5.937</v>
      </c>
      <c r="K560" s="0" t="n">
        <v>0.074</v>
      </c>
      <c r="L560" s="0" t="n">
        <v>5.1</v>
      </c>
      <c r="M560" s="0" t="n">
        <v>24.5</v>
      </c>
      <c r="N560" s="0" t="n">
        <v>0</v>
      </c>
      <c r="O560" s="0" t="n">
        <v>735</v>
      </c>
      <c r="P560" s="0" t="n">
        <v>6000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V560" s="0" t="n">
        <v>0</v>
      </c>
      <c r="AC560" s="0" t="n">
        <v>5.849</v>
      </c>
      <c r="AD560" s="0" t="n">
        <v>0.243</v>
      </c>
      <c r="AE560" s="0" t="n">
        <v>4.392</v>
      </c>
      <c r="AF560" s="0" t="n">
        <v>0.051</v>
      </c>
      <c r="AG560" s="0" t="n">
        <v>0.04</v>
      </c>
      <c r="AH560" s="0" t="n">
        <v>9.8</v>
      </c>
      <c r="AJ560" s="0" t="n">
        <v>200</v>
      </c>
      <c r="AP560" s="0" t="n">
        <v>0</v>
      </c>
      <c r="AY560" s="0" t="n">
        <v>0</v>
      </c>
      <c r="BF560" s="0" t="n">
        <f aca="false">IF(E560&lt;11,-3.6797*E560^2+48.115*E560-53.83,280.92*EXP(-0.2027*E560))</f>
        <v>100.049375</v>
      </c>
      <c r="BG560" s="1" t="n">
        <f aca="false">32.208*LN(F560)+21.438</f>
        <v>84.1118740807735</v>
      </c>
      <c r="BH560" s="1" t="n">
        <f aca="false">IF(G560&lt;=2, -10*G560+100, 88.958*EXP(-0.0755*G560))</f>
        <v>80</v>
      </c>
      <c r="BI560" s="1" t="n">
        <f aca="false">IF(I560&lt;=100, 0.0053*(I560)^2-1.0332*I560+100.76, 122.82*EXP(-0.0092*I560))</f>
        <v>86.980928</v>
      </c>
      <c r="BJ560" s="0" t="n">
        <f aca="false">IF(P560&lt;=1000, -6.942*LN(P560)+107.59, -36.304*LN(P560)+310.72)</f>
        <v>-5.10718341902276</v>
      </c>
      <c r="BK560" s="0" t="e">
        <f aca="false">BF560^0.04*BG560^0.22*BH560^0.51*BI560^0.06*BJ560^0.17</f>
        <v>#NUM!</v>
      </c>
      <c r="BL560" s="0" t="e">
        <f aca="false">IF(BK560&gt;=90, "Very Good", IF(BK560&gt;=80, "Good", IF(BK560&gt;=70, "Slightly Good", IF(BK560&gt;=60, "Average", IF(BK560&gt;=50, "Slightly Poor", IF(BK560&gt;=40, "Poor", "Very Poor"))))))</f>
        <v>#NUM!</v>
      </c>
      <c r="BM560" s="2" t="n">
        <f aca="false">IF(P560&lt;=1000, -6.942*LN(P560)+107.59, IF(AND(P560&gt;1000, P560&lt;=5213),-36.304*LN(P560)+310.72, IF(P560&gt;5213, 10)))</f>
        <v>10</v>
      </c>
      <c r="BN560" s="2" t="n">
        <f aca="false">BF560^0.04*BG560^0.22*BH560^0.51*BI560^0.06*BM560^0.17</f>
        <v>57.5994741879828</v>
      </c>
      <c r="BO560" s="3" t="str">
        <f aca="false">IF(BN560&gt;=90, "Very Good", IF(BN560&gt;=80, "Good", IF(BN560&gt;=70, "Slightly Good", IF(BN560&gt;=60, "Average", IF(BN560&gt;=50, "Slightly Poor", IF(BN560&gt;=40, "Poor", "Very Poor"))))))</f>
        <v>Slightly Poor</v>
      </c>
      <c r="BP560" s="2" t="n">
        <f aca="false">IF(AJ560&lt;=1000, -6.942*LN(AJ560)+107.59, IF(AND(AJ560&gt;1000, AJ560&lt;=5213),-36.304*LN(AJ560)+310.72, IF(AJ560&gt;5213, 10)))</f>
        <v>70.8090808414235</v>
      </c>
      <c r="BQ560" s="2" t="n">
        <f aca="false">BF560^0.04*BG560^0.22*BH560^0.51*BI560^0.06*BP560^0.17</f>
        <v>80.3403356001791</v>
      </c>
      <c r="BR560" s="0" t="str">
        <f aca="false">IF(BQ560&gt;=90, "Very Good", IF(BQ560&gt;=80, "Good", IF(BQ560&gt;=70, "Slightly Good", IF(BQ560&gt;=60, "Average", IF(BQ560&gt;=50, "Slightly Poor", IF(BQ560&gt;=40, "Poor", "Very Poor"))))))</f>
        <v>Good</v>
      </c>
      <c r="BT560" s="2" t="n">
        <f aca="false">9.81*LN(AH560)+30.6</f>
        <v>52.9901712034867</v>
      </c>
      <c r="BU560" s="0" t="str">
        <f aca="false">IF(BT560&lt;30, "Clean water", IF(AND(BT560&gt;=30, BT560&lt;40), "Hypolimia", IF(AND(BT560&gt;=40,BT560&lt;50), "Mesotrophic", IF(AND(BT560&gt;=50, BT560&lt;70), "Eutrophic", IF(BT560&gt;70,"Hypertrophic")))))</f>
        <v>Eutrophic</v>
      </c>
      <c r="CM560" s="0" t="n">
        <f aca="false">IF(G560&gt;H560,1,0)</f>
        <v>0</v>
      </c>
      <c r="CO560" s="17" t="n">
        <f aca="false">14.652-0.41022*M560+0.007991*M560*M560-0.000077774*M560*M560*M560</f>
        <v>8.25445358425</v>
      </c>
      <c r="CP560" s="1" t="n">
        <f aca="false">F560/CO560*100</f>
        <v>84.8027059399356</v>
      </c>
    </row>
    <row r="561" customFormat="false" ht="12.5" hidden="false" customHeight="false" outlineLevel="0" collapsed="false">
      <c r="A561" s="0" t="n">
        <v>560</v>
      </c>
      <c r="B561" s="15" t="s">
        <v>97</v>
      </c>
      <c r="C561" s="16" t="s">
        <v>98</v>
      </c>
      <c r="D561" s="0" t="s">
        <v>159</v>
      </c>
      <c r="E561" s="0" t="n">
        <v>8.6</v>
      </c>
      <c r="F561" s="0" t="n">
        <v>11.2</v>
      </c>
      <c r="G561" s="0" t="n">
        <v>0.8</v>
      </c>
      <c r="H561" s="0" t="n">
        <v>4</v>
      </c>
      <c r="I561" s="0" t="n">
        <v>2.8</v>
      </c>
      <c r="J561" s="0" t="n">
        <v>1.411</v>
      </c>
      <c r="K561" s="0" t="n">
        <v>0.023</v>
      </c>
      <c r="L561" s="0" t="n">
        <v>1.8</v>
      </c>
      <c r="M561" s="0" t="n">
        <v>22.3</v>
      </c>
      <c r="N561" s="0" t="n">
        <v>0</v>
      </c>
      <c r="O561" s="0" t="n">
        <v>180</v>
      </c>
      <c r="P561" s="0" t="n">
        <v>1100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0</v>
      </c>
      <c r="V561" s="0" t="n">
        <v>0</v>
      </c>
      <c r="AC561" s="0" t="n">
        <v>1.393</v>
      </c>
      <c r="AD561" s="0" t="n">
        <v>0.039</v>
      </c>
      <c r="AE561" s="0" t="n">
        <v>1.114</v>
      </c>
      <c r="AF561" s="0" t="n">
        <v>0.021</v>
      </c>
      <c r="AG561" s="0" t="n">
        <v>0.005</v>
      </c>
      <c r="AH561" s="0" t="n">
        <v>8.2</v>
      </c>
      <c r="AJ561" s="0" t="n">
        <v>1</v>
      </c>
      <c r="AP561" s="0" t="n">
        <v>0</v>
      </c>
      <c r="AY561" s="0" t="n">
        <v>0</v>
      </c>
      <c r="BF561" s="0" t="n">
        <f aca="false">IF(E561&lt;11,-3.6797*E561^2+48.115*E561-53.83,280.92*EXP(-0.2027*E561))</f>
        <v>87.808388</v>
      </c>
      <c r="BG561" s="1" t="n">
        <f aca="false">32.208*LN(F561)+21.438</f>
        <v>99.2497509715202</v>
      </c>
      <c r="BH561" s="1" t="n">
        <f aca="false">IF(G561&lt;=2, -10*G561+100, 88.958*EXP(-0.0755*G561))</f>
        <v>92</v>
      </c>
      <c r="BI561" s="1" t="n">
        <f aca="false">IF(I561&lt;=100, 0.0053*(I561)^2-1.0332*I561+100.76, 122.82*EXP(-0.0092*I561))</f>
        <v>97.908592</v>
      </c>
      <c r="BJ561" s="0" t="n">
        <f aca="false">IF(P561&lt;=1000, -6.942*LN(P561)+107.59, -36.304*LN(P561)+310.72)</f>
        <v>56.4807115842163</v>
      </c>
      <c r="BK561" s="0" t="n">
        <f aca="false">BF561^0.04*BG561^0.22*BH561^0.51*BI561^0.06*BJ561^0.17</f>
        <v>86.2632827549675</v>
      </c>
      <c r="BL561" s="0" t="str">
        <f aca="false">IF(BK561&gt;=90, "Very Good", IF(BK561&gt;=80, "Good", IF(BK561&gt;=70, "Slightly Good", IF(BK561&gt;=60, "Average", IF(BK561&gt;=50, "Slightly Poor", IF(BK561&gt;=40, "Poor", "Very Poor"))))))</f>
        <v>Good</v>
      </c>
      <c r="BM561" s="2" t="n">
        <f aca="false">IF(P561&lt;=1000, -6.942*LN(P561)+107.59, IF(AND(P561&gt;1000, P561&lt;=5213),-36.304*LN(P561)+310.72, IF(P561&gt;5213, 10)))</f>
        <v>56.4807115842163</v>
      </c>
      <c r="BN561" s="2" t="n">
        <f aca="false">BF561^0.04*BG561^0.22*BH561^0.51*BI561^0.06*BM561^0.17</f>
        <v>86.2632827549675</v>
      </c>
      <c r="BO561" s="3" t="str">
        <f aca="false">IF(BN561&gt;=90, "Very Good", IF(BN561&gt;=80, "Good", IF(BN561&gt;=70, "Slightly Good", IF(BN561&gt;=60, "Average", IF(BN561&gt;=50, "Slightly Poor", IF(BN561&gt;=40, "Poor", "Very Poor"))))))</f>
        <v>Good</v>
      </c>
      <c r="BP561" s="2" t="n">
        <f aca="false">IF(AJ561&lt;=1000, -6.942*LN(AJ561)+107.59, IF(AND(AJ561&gt;1000, AJ561&lt;=5213),-36.304*LN(AJ561)+310.72, IF(AJ561&gt;5213, 10)))</f>
        <v>107.59</v>
      </c>
      <c r="BQ561" s="2" t="n">
        <f aca="false">BF561^0.04*BG561^0.22*BH561^0.51*BI561^0.06*BP561^0.17</f>
        <v>96.2507624309841</v>
      </c>
      <c r="BR561" s="0" t="str">
        <f aca="false">IF(BQ561&gt;=90, "Very Good", IF(BQ561&gt;=80, "Good", IF(BQ561&gt;=70, "Slightly Good", IF(BQ561&gt;=60, "Average", IF(BQ561&gt;=50, "Slightly Poor", IF(BQ561&gt;=40, "Poor", "Very Poor"))))))</f>
        <v>Very Good</v>
      </c>
      <c r="BT561" s="2" t="n">
        <f aca="false">9.81*LN(AH561)+30.6</f>
        <v>51.2415560533907</v>
      </c>
      <c r="BU561" s="0" t="str">
        <f aca="false">IF(BT561&lt;30, "Clean water", IF(AND(BT561&gt;=30, BT561&lt;40), "Hypolimia", IF(AND(BT561&gt;=40,BT561&lt;50), "Mesotrophic", IF(AND(BT561&gt;=50, BT561&lt;70), "Eutrophic", IF(BT561&gt;70,"Hypertrophic")))))</f>
        <v>Eutrophic</v>
      </c>
      <c r="CM561" s="0" t="n">
        <f aca="false">IF(G561&gt;H561,1,0)</f>
        <v>0</v>
      </c>
      <c r="CO561" s="17" t="n">
        <f aca="false">14.652-0.41022*M561+0.007991*M561*M561-0.000077774*M561*M561*M561</f>
        <v>8.615458406142</v>
      </c>
      <c r="CP561" s="1" t="n">
        <f aca="false">F561/CO561*100</f>
        <v>129.998886559715</v>
      </c>
    </row>
    <row r="562" customFormat="false" ht="12.5" hidden="false" customHeight="false" outlineLevel="0" collapsed="false">
      <c r="A562" s="0" t="n">
        <v>561</v>
      </c>
      <c r="B562" s="15" t="s">
        <v>99</v>
      </c>
      <c r="C562" s="16" t="s">
        <v>100</v>
      </c>
      <c r="D562" s="0" t="s">
        <v>159</v>
      </c>
      <c r="E562" s="0" t="n">
        <v>7.3</v>
      </c>
      <c r="F562" s="0" t="n">
        <v>7.7</v>
      </c>
      <c r="G562" s="0" t="n">
        <v>3.1</v>
      </c>
      <c r="H562" s="0" t="n">
        <v>6.1</v>
      </c>
      <c r="I562" s="0" t="n">
        <v>19.9</v>
      </c>
      <c r="J562" s="0" t="n">
        <v>5.752</v>
      </c>
      <c r="K562" s="0" t="n">
        <v>0.192</v>
      </c>
      <c r="L562" s="0" t="n">
        <v>3.7</v>
      </c>
      <c r="M562" s="0" t="n">
        <v>24.2</v>
      </c>
      <c r="O562" s="0" t="n">
        <v>471</v>
      </c>
      <c r="BD562" s="0" t="n">
        <v>0.52</v>
      </c>
      <c r="BF562" s="0" t="n">
        <f aca="false">IF(E562&lt;11,-3.6797*E562^2+48.115*E562-53.83,280.92*EXP(-0.2027*E562))</f>
        <v>101.318287</v>
      </c>
      <c r="BG562" s="1" t="n">
        <f aca="false">32.208*LN(F562)+21.438</f>
        <v>87.1816243519112</v>
      </c>
      <c r="BH562" s="1" t="n">
        <f aca="false">IF(G562&lt;=2, -10*G562+100, 88.958*EXP(-0.0755*G562))</f>
        <v>70.3944446082144</v>
      </c>
      <c r="BI562" s="1" t="n">
        <f aca="false">IF(I562&lt;=100, 0.0053*(I562)^2-1.0332*I562+100.76, 122.82*EXP(-0.0092*I562))</f>
        <v>82.298173</v>
      </c>
      <c r="BJ562" s="0" t="e">
        <f aca="false">IF(P562&lt;=1000, -6.942*LN(P562)+107.59, -36.304*LN(P562)+310.72)</f>
        <v>#VALUE!</v>
      </c>
      <c r="BK562" s="0" t="e">
        <f aca="false">BF562^0.04*BG562^0.22*BH562^0.51*BI562^0.06*BJ562^0.17</f>
        <v>#VALUE!</v>
      </c>
      <c r="BL562" s="0" t="e">
        <f aca="false">IF(BK562&gt;=90, "Very Good", IF(BK562&gt;=80, "Good", IF(BK562&gt;=70, "Slightly Good", IF(BK562&gt;=60, "Average", IF(BK562&gt;=50, "Slightly Poor", IF(BK562&gt;=40, "Poor", "Very Poor"))))))</f>
        <v>#VALUE!</v>
      </c>
      <c r="BM562" s="2" t="e">
        <f aca="false">IF(P562&lt;=1000, -6.942*LN(P562)+107.59, IF(AND(P562&gt;1000, P562&lt;=5213),-36.304*LN(P562)+310.72, IF(P562&gt;5213, 10)))</f>
        <v>#VALUE!</v>
      </c>
      <c r="BN562" s="2" t="e">
        <f aca="false">BF562^0.04*BG562^0.22*BH562^0.51*BI562^0.06*BM562^0.17</f>
        <v>#VALUE!</v>
      </c>
      <c r="BO562" s="3" t="e">
        <f aca="false">IF(BN562&gt;=90, "Very Good", IF(BN562&gt;=80, "Good", IF(BN562&gt;=70, "Slightly Good", IF(BN562&gt;=60, "Average", IF(BN562&gt;=50, "Slightly Poor", IF(BN562&gt;=40, "Poor", "Very Poor"))))))</f>
        <v>#VALUE!</v>
      </c>
      <c r="BP562" s="2" t="e">
        <f aca="false">IF(AJ562&lt;=1000, -6.942*LN(AJ562)+107.59, IF(AND(AJ562&gt;1000, AJ562&lt;=5213),-36.304*LN(AJ562)+310.72, IF(AJ562&gt;5213, 10)))</f>
        <v>#VALUE!</v>
      </c>
      <c r="BQ562" s="2" t="e">
        <f aca="false">BF562^0.04*BG562^0.22*BH562^0.51*BI562^0.06*BP562^0.17</f>
        <v>#VALUE!</v>
      </c>
      <c r="BR562" s="0" t="e">
        <f aca="false">IF(BQ562&gt;=90, "Very Good", IF(BQ562&gt;=80, "Good", IF(BQ562&gt;=70, "Slightly Good", IF(BQ562&gt;=60, "Average", IF(BQ562&gt;=50, "Slightly Poor", IF(BQ562&gt;=40, "Poor", "Very Poor"))))))</f>
        <v>#VALUE!</v>
      </c>
      <c r="BT562" s="2" t="e">
        <f aca="false">9.81*LN(AH562)+30.6</f>
        <v>#VALUE!</v>
      </c>
      <c r="BU562" s="0" t="e">
        <f aca="false">IF(BT562&lt;30, "Clean water", IF(AND(BT562&gt;=30, BT562&lt;40), "Hypolimia", IF(AND(BT562&gt;=40,BT562&lt;50), "Mesotrophic", IF(AND(BT562&gt;=50, BT562&lt;70), "Eutrophic", IF(BT562&gt;70,"Hypertrophic")))))</f>
        <v>#VALUE!</v>
      </c>
      <c r="CM562" s="0" t="n">
        <f aca="false">IF(G562&gt;H562,1,0)</f>
        <v>0</v>
      </c>
      <c r="CO562" s="17" t="n">
        <f aca="false">14.652-0.41022*M562+0.007991*M562*M562-0.000077774*M562*M562*M562</f>
        <v>8.302274158288</v>
      </c>
      <c r="CP562" s="1" t="n">
        <f aca="false">F562/CO562*100</f>
        <v>92.7456724891847</v>
      </c>
    </row>
    <row r="563" customFormat="false" ht="12.5" hidden="false" customHeight="false" outlineLevel="0" collapsed="false">
      <c r="A563" s="0" t="n">
        <v>562</v>
      </c>
      <c r="B563" s="15" t="s">
        <v>99</v>
      </c>
      <c r="C563" s="16" t="s">
        <v>100</v>
      </c>
      <c r="D563" s="0" t="s">
        <v>159</v>
      </c>
      <c r="E563" s="0" t="n">
        <v>7.7</v>
      </c>
      <c r="F563" s="0" t="n">
        <v>9.3</v>
      </c>
      <c r="G563" s="0" t="n">
        <v>0.9</v>
      </c>
      <c r="H563" s="0" t="n">
        <v>3.7</v>
      </c>
      <c r="I563" s="0" t="n">
        <v>10.2</v>
      </c>
      <c r="J563" s="0" t="n">
        <v>4.388</v>
      </c>
      <c r="K563" s="0" t="n">
        <v>0.053</v>
      </c>
      <c r="L563" s="0" t="n">
        <v>2.5</v>
      </c>
      <c r="M563" s="0" t="n">
        <v>22.4</v>
      </c>
      <c r="N563" s="0" t="n">
        <v>0</v>
      </c>
      <c r="O563" s="0" t="n">
        <v>547</v>
      </c>
      <c r="P563" s="0" t="n">
        <v>14000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V563" s="0" t="n">
        <v>0</v>
      </c>
      <c r="AC563" s="0" t="n">
        <v>4.249</v>
      </c>
      <c r="AD563" s="0" t="n">
        <v>0.036</v>
      </c>
      <c r="AE563" s="0" t="n">
        <v>3.4</v>
      </c>
      <c r="AF563" s="0" t="n">
        <v>0.03</v>
      </c>
      <c r="AG563" s="0" t="n">
        <v>0.025</v>
      </c>
      <c r="AH563" s="0" t="n">
        <v>6.8</v>
      </c>
      <c r="AJ563" s="0" t="n">
        <v>1000</v>
      </c>
      <c r="AP563" s="0" t="n">
        <v>0</v>
      </c>
      <c r="AY563" s="0" t="n">
        <v>0</v>
      </c>
      <c r="BF563" s="0" t="n">
        <f aca="false">IF(E563&lt;11,-3.6797*E563^2+48.115*E563-53.83,280.92*EXP(-0.2027*E563))</f>
        <v>98.486087</v>
      </c>
      <c r="BG563" s="1" t="n">
        <f aca="false">32.208*LN(F563)+21.438</f>
        <v>93.2623038003278</v>
      </c>
      <c r="BH563" s="1" t="n">
        <f aca="false">IF(G563&lt;=2, -10*G563+100, 88.958*EXP(-0.0755*G563))</f>
        <v>91</v>
      </c>
      <c r="BI563" s="1" t="n">
        <f aca="false">IF(I563&lt;=100, 0.0053*(I563)^2-1.0332*I563+100.76, 122.82*EXP(-0.0092*I563))</f>
        <v>90.772772</v>
      </c>
      <c r="BJ563" s="0" t="n">
        <f aca="false">IF(P563&lt;=1000, -6.942*LN(P563)+107.59, -36.304*LN(P563)+310.72)</f>
        <v>-35.8674849425199</v>
      </c>
      <c r="BK563" s="0" t="e">
        <f aca="false">BF563^0.04*BG563^0.22*BH563^0.51*BI563^0.06*BJ563^0.17</f>
        <v>#NUM!</v>
      </c>
      <c r="BL563" s="0" t="e">
        <f aca="false">IF(BK563&gt;=90, "Very Good", IF(BK563&gt;=80, "Good", IF(BK563&gt;=70, "Slightly Good", IF(BK563&gt;=60, "Average", IF(BK563&gt;=50, "Slightly Poor", IF(BK563&gt;=40, "Poor", "Very Poor"))))))</f>
        <v>#NUM!</v>
      </c>
      <c r="BM563" s="2" t="n">
        <f aca="false">IF(P563&lt;=1000, -6.942*LN(P563)+107.59, IF(AND(P563&gt;1000, P563&lt;=5213),-36.304*LN(P563)+310.72, IF(P563&gt;5213, 10)))</f>
        <v>10</v>
      </c>
      <c r="BN563" s="2" t="n">
        <f aca="false">BF563^0.04*BG563^0.22*BH563^0.51*BI563^0.06*BM563^0.17</f>
        <v>63.0461820825826</v>
      </c>
      <c r="BO563" s="3" t="str">
        <f aca="false">IF(BN563&gt;=90, "Very Good", IF(BN563&gt;=80, "Good", IF(BN563&gt;=70, "Slightly Good", IF(BN563&gt;=60, "Average", IF(BN563&gt;=50, "Slightly Poor", IF(BN563&gt;=40, "Poor", "Very Poor"))))))</f>
        <v>Average</v>
      </c>
      <c r="BP563" s="2" t="n">
        <f aca="false">IF(AJ563&lt;=1000, -6.942*LN(AJ563)+107.59, IF(AND(AJ563&gt;1000, AJ563&lt;=5213),-36.304*LN(AJ563)+310.72, IF(AJ563&gt;5213, 10)))</f>
        <v>59.636362853306</v>
      </c>
      <c r="BQ563" s="2" t="n">
        <f aca="false">BF563^0.04*BG563^0.22*BH563^0.51*BI563^0.06*BP563^0.17</f>
        <v>85.4074365869554</v>
      </c>
      <c r="BR563" s="0" t="str">
        <f aca="false">IF(BQ563&gt;=90, "Very Good", IF(BQ563&gt;=80, "Good", IF(BQ563&gt;=70, "Slightly Good", IF(BQ563&gt;=60, "Average", IF(BQ563&gt;=50, "Slightly Poor", IF(BQ563&gt;=40, "Poor", "Very Poor"))))))</f>
        <v>Good</v>
      </c>
      <c r="BT563" s="2" t="n">
        <f aca="false">9.81*LN(AH563)+30.6</f>
        <v>49.405010825506</v>
      </c>
      <c r="BU563" s="0" t="str">
        <f aca="false">IF(BT563&lt;30, "Clean water", IF(AND(BT563&gt;=30, BT563&lt;40), "Hypolimia", IF(AND(BT563&gt;=40,BT563&lt;50), "Mesotrophic", IF(AND(BT563&gt;=50, BT563&lt;70), "Eutrophic", IF(BT563&gt;70,"Hypertrophic")))))</f>
        <v>Mesotrophic</v>
      </c>
      <c r="CM563" s="0" t="n">
        <f aca="false">IF(G563&gt;H563,1,0)</f>
        <v>0</v>
      </c>
      <c r="CO563" s="17" t="n">
        <f aca="false">14.652-0.41022*M563+0.007991*M563*M563-0.000077774*M563*M563*M563</f>
        <v>8.598501197824</v>
      </c>
      <c r="CP563" s="1" t="n">
        <f aca="false">F563/CO563*100</f>
        <v>108.158384653753</v>
      </c>
    </row>
    <row r="564" customFormat="false" ht="12.5" hidden="false" customHeight="false" outlineLevel="0" collapsed="false">
      <c r="A564" s="0" t="n">
        <v>563</v>
      </c>
      <c r="B564" s="15" t="s">
        <v>101</v>
      </c>
      <c r="C564" s="16" t="s">
        <v>102</v>
      </c>
      <c r="D564" s="0" t="s">
        <v>159</v>
      </c>
      <c r="E564" s="0" t="n">
        <v>7.7</v>
      </c>
      <c r="F564" s="0" t="n">
        <v>9.9</v>
      </c>
      <c r="G564" s="0" t="n">
        <v>1.9</v>
      </c>
      <c r="H564" s="0" t="n">
        <v>6.2</v>
      </c>
      <c r="I564" s="0" t="n">
        <v>8.8</v>
      </c>
      <c r="J564" s="0" t="n">
        <v>3.575</v>
      </c>
      <c r="K564" s="0" t="n">
        <v>0.065</v>
      </c>
      <c r="L564" s="0" t="n">
        <v>2.7</v>
      </c>
      <c r="M564" s="0" t="n">
        <v>23.1</v>
      </c>
      <c r="N564" s="0" t="n">
        <v>0</v>
      </c>
      <c r="O564" s="0" t="n">
        <v>260</v>
      </c>
      <c r="P564" s="0" t="n">
        <v>5100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V564" s="0" t="n">
        <v>0</v>
      </c>
      <c r="AC564" s="0" t="n">
        <v>3.545</v>
      </c>
      <c r="AD564" s="0" t="n">
        <v>0.405</v>
      </c>
      <c r="AE564" s="0" t="n">
        <v>2.561</v>
      </c>
      <c r="AF564" s="0" t="n">
        <v>0.035</v>
      </c>
      <c r="AG564" s="0" t="n">
        <v>0.029</v>
      </c>
      <c r="AH564" s="0" t="n">
        <v>39</v>
      </c>
      <c r="AJ564" s="0" t="n">
        <v>2</v>
      </c>
      <c r="AP564" s="0" t="n">
        <v>0</v>
      </c>
      <c r="AY564" s="0" t="n">
        <v>0</v>
      </c>
      <c r="BF564" s="0" t="n">
        <f aca="false">IF(E564&lt;11,-3.6797*E564^2+48.115*E564-53.83,280.92*EXP(-0.2027*E564))</f>
        <v>98.486087</v>
      </c>
      <c r="BG564" s="1" t="n">
        <f aca="false">32.208*LN(F564)+21.438</f>
        <v>95.2759594579826</v>
      </c>
      <c r="BH564" s="1" t="n">
        <f aca="false">IF(G564&lt;=2, -10*G564+100, 88.958*EXP(-0.0755*G564))</f>
        <v>81</v>
      </c>
      <c r="BI564" s="1" t="n">
        <f aca="false">IF(I564&lt;=100, 0.0053*(I564)^2-1.0332*I564+100.76, 122.82*EXP(-0.0092*I564))</f>
        <v>92.078272</v>
      </c>
      <c r="BJ564" s="0" t="n">
        <f aca="false">IF(P564&lt;=1000, -6.942*LN(P564)+107.59, -36.304*LN(P564)+310.72)</f>
        <v>0.792903797464362</v>
      </c>
      <c r="BK564" s="0" t="n">
        <f aca="false">BF564^0.04*BG564^0.22*BH564^0.51*BI564^0.06*BJ564^0.17</f>
        <v>38.8289460075814</v>
      </c>
      <c r="BL564" s="0" t="str">
        <f aca="false">IF(BK564&gt;=90, "Very Good", IF(BK564&gt;=80, "Good", IF(BK564&gt;=70, "Slightly Good", IF(BK564&gt;=60, "Average", IF(BK564&gt;=50, "Slightly Poor", IF(BK564&gt;=40, "Poor", "Very Poor"))))))</f>
        <v>Very Poor</v>
      </c>
      <c r="BM564" s="2" t="n">
        <f aca="false">IF(P564&lt;=1000, -6.942*LN(P564)+107.59, IF(AND(P564&gt;1000, P564&lt;=5213),-36.304*LN(P564)+310.72, IF(P564&gt;5213, 10)))</f>
        <v>0.792903797464362</v>
      </c>
      <c r="BN564" s="2" t="n">
        <f aca="false">BF564^0.04*BG564^0.22*BH564^0.51*BI564^0.06*BM564^0.17</f>
        <v>38.8289460075814</v>
      </c>
      <c r="BO564" s="3" t="str">
        <f aca="false">IF(BN564&gt;=90, "Very Good", IF(BN564&gt;=80, "Good", IF(BN564&gt;=70, "Slightly Good", IF(BN564&gt;=60, "Average", IF(BN564&gt;=50, "Slightly Poor", IF(BN564&gt;=40, "Poor", "Very Poor"))))))</f>
        <v>Very Poor</v>
      </c>
      <c r="BP564" s="2" t="n">
        <f aca="false">IF(AJ564&lt;=1000, -6.942*LN(AJ564)+107.59, IF(AND(AJ564&gt;1000, AJ564&lt;=5213),-36.304*LN(AJ564)+310.72, IF(AJ564&gt;5213, 10)))</f>
        <v>102.778172272553</v>
      </c>
      <c r="BQ564" s="2" t="n">
        <f aca="false">BF564^0.04*BG564^0.22*BH564^0.51*BI564^0.06*BP564^0.17</f>
        <v>88.7792084803396</v>
      </c>
      <c r="BR564" s="0" t="str">
        <f aca="false">IF(BQ564&gt;=90, "Very Good", IF(BQ564&gt;=80, "Good", IF(BQ564&gt;=70, "Slightly Good", IF(BQ564&gt;=60, "Average", IF(BQ564&gt;=50, "Slightly Poor", IF(BQ564&gt;=40, "Poor", "Very Poor"))))))</f>
        <v>Good</v>
      </c>
      <c r="BT564" s="2" t="n">
        <f aca="false">9.81*LN(AH564)+30.6</f>
        <v>66.5395397485318</v>
      </c>
      <c r="BU564" s="0" t="str">
        <f aca="false">IF(BT564&lt;30, "Clean water", IF(AND(BT564&gt;=30, BT564&lt;40), "Hypolimia", IF(AND(BT564&gt;=40,BT564&lt;50), "Mesotrophic", IF(AND(BT564&gt;=50, BT564&lt;70), "Eutrophic", IF(BT564&gt;70,"Hypertrophic")))))</f>
        <v>Eutrophic</v>
      </c>
      <c r="CM564" s="0" t="n">
        <f aca="false">IF(G564&gt;H564,1,0)</f>
        <v>0</v>
      </c>
      <c r="CO564" s="17" t="n">
        <f aca="false">14.652-0.41022*M564+0.007991*M564*M564-0.000077774*M564*M564*M564</f>
        <v>8.481322776366</v>
      </c>
      <c r="CP564" s="1" t="n">
        <f aca="false">F564/CO564*100</f>
        <v>116.727075021685</v>
      </c>
    </row>
    <row r="565" s="18" customFormat="true" ht="12.5" hidden="false" customHeight="false" outlineLevel="0" collapsed="false">
      <c r="A565" s="18" t="n">
        <v>564</v>
      </c>
      <c r="B565" s="19" t="s">
        <v>103</v>
      </c>
      <c r="C565" s="18" t="s">
        <v>104</v>
      </c>
      <c r="D565" s="18" t="s">
        <v>159</v>
      </c>
      <c r="E565" s="18" t="n">
        <v>8.5</v>
      </c>
      <c r="F565" s="18" t="n">
        <v>11.8</v>
      </c>
      <c r="G565" s="18" t="n">
        <v>5.7</v>
      </c>
      <c r="H565" s="18" t="n">
        <v>4.4</v>
      </c>
      <c r="I565" s="18" t="n">
        <v>7</v>
      </c>
      <c r="J565" s="18" t="n">
        <v>4.214</v>
      </c>
      <c r="K565" s="18" t="n">
        <v>0.046</v>
      </c>
      <c r="L565" s="18" t="n">
        <v>2.6</v>
      </c>
      <c r="M565" s="18" t="n">
        <v>26.1</v>
      </c>
      <c r="N565" s="18" t="n">
        <v>0</v>
      </c>
      <c r="O565" s="18" t="n">
        <v>352</v>
      </c>
      <c r="P565" s="18" t="n">
        <v>6000</v>
      </c>
      <c r="Q565" s="18" t="n">
        <v>0</v>
      </c>
      <c r="R565" s="18" t="n">
        <v>0</v>
      </c>
      <c r="S565" s="18" t="n">
        <v>0</v>
      </c>
      <c r="T565" s="18" t="n">
        <v>0</v>
      </c>
      <c r="U565" s="18" t="n">
        <v>0</v>
      </c>
      <c r="V565" s="18" t="n">
        <v>0</v>
      </c>
      <c r="AC565" s="18" t="n">
        <v>4.107</v>
      </c>
      <c r="AD565" s="18" t="n">
        <v>0.057</v>
      </c>
      <c r="AE565" s="18" t="n">
        <v>3.19</v>
      </c>
      <c r="AF565" s="18" t="n">
        <v>0.02</v>
      </c>
      <c r="AG565" s="18" t="n">
        <v>0.007</v>
      </c>
      <c r="AH565" s="18" t="n">
        <v>21.1</v>
      </c>
      <c r="AJ565" s="18" t="n">
        <v>200</v>
      </c>
      <c r="AP565" s="18" t="n">
        <v>0</v>
      </c>
      <c r="AY565" s="18" t="n">
        <v>0</v>
      </c>
      <c r="BF565" s="18" t="n">
        <f aca="false">IF(E565&lt;11,-3.6797*E565^2+48.115*E565-53.83,280.92*EXP(-0.2027*E565))</f>
        <v>89.289175</v>
      </c>
      <c r="BG565" s="20" t="n">
        <f aca="false">32.208*LN(F565)+21.438</f>
        <v>100.930549709638</v>
      </c>
      <c r="BH565" s="20" t="n">
        <f aca="false">IF(G565&lt;=2, -10*G565+100, 88.958*EXP(-0.0755*G565))</f>
        <v>57.8477377965807</v>
      </c>
      <c r="BI565" s="20" t="n">
        <f aca="false">IF(I565&lt;=100, 0.0053*(I565)^2-1.0332*I565+100.76, 122.82*EXP(-0.0092*I565))</f>
        <v>93.7873</v>
      </c>
      <c r="BJ565" s="18" t="n">
        <f aca="false">IF(P565&lt;=1000, -6.942*LN(P565)+107.59, -36.304*LN(P565)+310.72)</f>
        <v>-5.10718341902276</v>
      </c>
      <c r="BK565" s="18" t="e">
        <f aca="false">BF565^0.04*BG565^0.22*BH565^0.51*BI565^0.06*BJ565^0.17</f>
        <v>#NUM!</v>
      </c>
      <c r="BL565" s="18" t="e">
        <f aca="false">IF(BK565&gt;=90, "Very Good", IF(BK565&gt;=80, "Good", IF(BK565&gt;=70, "Slightly Good", IF(BK565&gt;=60, "Average", IF(BK565&gt;=50, "Slightly Poor", IF(BK565&gt;=40, "Poor", "Very Poor"))))))</f>
        <v>#NUM!</v>
      </c>
      <c r="BM565" s="21" t="n">
        <f aca="false">IF(P565&lt;=1000, -6.942*LN(P565)+107.59, IF(AND(P565&gt;1000, P565&lt;=5213),-36.304*LN(P565)+310.72, IF(P565&gt;5213, 10)))</f>
        <v>10</v>
      </c>
      <c r="BN565" s="21" t="n">
        <f aca="false">BF565^0.04*BG565^0.22*BH565^0.51*BI565^0.06*BM565^0.17</f>
        <v>50.8173049276526</v>
      </c>
      <c r="BO565" s="22" t="str">
        <f aca="false">IF(BN565&gt;=90, "Very Good", IF(BN565&gt;=80, "Good", IF(BN565&gt;=70, "Slightly Good", IF(BN565&gt;=60, "Average", IF(BN565&gt;=50, "Slightly Poor", IF(BN565&gt;=40, "Poor", "Very Poor"))))))</f>
        <v>Slightly Poor</v>
      </c>
      <c r="BP565" s="21" t="n">
        <f aca="false">IF(AJ565&lt;=1000, -6.942*LN(AJ565)+107.59, IF(AND(AJ565&gt;1000, AJ565&lt;=5213),-36.304*LN(AJ565)+310.72, IF(AJ565&gt;5213, 10)))</f>
        <v>70.8090808414235</v>
      </c>
      <c r="BQ565" s="21" t="n">
        <f aca="false">BF565^0.04*BG565^0.22*BH565^0.51*BI565^0.06*BP565^0.17</f>
        <v>70.8804965625194</v>
      </c>
      <c r="BR565" s="18" t="str">
        <f aca="false">IF(BQ565&gt;=90, "Very Good", IF(BQ565&gt;=80, "Good", IF(BQ565&gt;=70, "Slightly Good", IF(BQ565&gt;=60, "Average", IF(BQ565&gt;=50, "Slightly Poor", IF(BQ565&gt;=40, "Poor", "Very Poor"))))))</f>
        <v>Slightly Good</v>
      </c>
      <c r="BT565" s="21" t="n">
        <f aca="false">9.81*LN(AH565)+30.6</f>
        <v>60.5133685271286</v>
      </c>
      <c r="BU565" s="18" t="str">
        <f aca="false">IF(BT565&lt;30, "Clean water", IF(AND(BT565&gt;=30, BT565&lt;40), "Hypolimia", IF(AND(BT565&gt;=40,BT565&lt;50), "Mesotrophic", IF(AND(BT565&gt;=50, BT565&lt;70), "Eutrophic", IF(BT565&gt;70,"Hypertrophic")))))</f>
        <v>Eutrophic</v>
      </c>
      <c r="CM565" s="18" t="n">
        <f aca="false">IF(G565&gt;H565,1,0)</f>
        <v>1</v>
      </c>
      <c r="CO565" s="17" t="n">
        <f aca="false">14.652-0.41022*M565+0.007991*M565*M565-0.000077774*M565*M565*M565</f>
        <v>8.006017977306</v>
      </c>
      <c r="CP565" s="1" t="n">
        <f aca="false">F565/CO565*100</f>
        <v>147.38912694736</v>
      </c>
    </row>
    <row r="566" customFormat="false" ht="12.5" hidden="false" customHeight="false" outlineLevel="0" collapsed="false">
      <c r="A566" s="0" t="n">
        <v>565</v>
      </c>
      <c r="B566" s="15" t="s">
        <v>105</v>
      </c>
      <c r="C566" s="16" t="s">
        <v>106</v>
      </c>
      <c r="D566" s="0" t="s">
        <v>159</v>
      </c>
      <c r="E566" s="0" t="n">
        <v>8.8</v>
      </c>
      <c r="F566" s="0" t="n">
        <v>11.4</v>
      </c>
      <c r="G566" s="0" t="n">
        <v>1.2</v>
      </c>
      <c r="H566" s="0" t="n">
        <v>4.3</v>
      </c>
      <c r="I566" s="0" t="n">
        <v>4</v>
      </c>
      <c r="J566" s="0" t="n">
        <v>1.531</v>
      </c>
      <c r="K566" s="0" t="n">
        <v>0.012</v>
      </c>
      <c r="L566" s="0" t="n">
        <v>1.9</v>
      </c>
      <c r="M566" s="0" t="n">
        <v>22.4</v>
      </c>
      <c r="N566" s="0" t="n">
        <v>0</v>
      </c>
      <c r="O566" s="0" t="n">
        <v>180</v>
      </c>
      <c r="P566" s="0" t="n">
        <v>790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V566" s="0" t="n">
        <v>0</v>
      </c>
      <c r="AC566" s="0" t="n">
        <v>1.487</v>
      </c>
      <c r="AD566" s="0" t="n">
        <v>0.039</v>
      </c>
      <c r="AE566" s="0" t="n">
        <v>1.228</v>
      </c>
      <c r="AF566" s="0" t="n">
        <v>0.009</v>
      </c>
      <c r="AG566" s="0" t="n">
        <v>0.008</v>
      </c>
      <c r="AH566" s="0" t="n">
        <v>15.6</v>
      </c>
      <c r="AJ566" s="0" t="n">
        <v>1</v>
      </c>
      <c r="AP566" s="0" t="n">
        <v>0</v>
      </c>
      <c r="AY566" s="0" t="n">
        <v>0</v>
      </c>
      <c r="BF566" s="0" t="n">
        <f aca="false">IF(E566&lt;11,-3.6797*E566^2+48.115*E566-53.83,280.92*EXP(-0.2027*E566))</f>
        <v>84.626032</v>
      </c>
      <c r="BG566" s="1" t="n">
        <f aca="false">32.208*LN(F566)+21.438</f>
        <v>99.8198189507377</v>
      </c>
      <c r="BH566" s="1" t="n">
        <f aca="false">IF(G566&lt;=2, -10*G566+100, 88.958*EXP(-0.0755*G566))</f>
        <v>88</v>
      </c>
      <c r="BI566" s="1" t="n">
        <f aca="false">IF(I566&lt;=100, 0.0053*(I566)^2-1.0332*I566+100.76, 122.82*EXP(-0.0092*I566))</f>
        <v>96.712</v>
      </c>
      <c r="BJ566" s="0" t="n">
        <f aca="false">IF(P566&lt;=1000, -6.942*LN(P566)+107.59, -36.304*LN(P566)+310.72)</f>
        <v>61.2727472926093</v>
      </c>
      <c r="BK566" s="0" t="n">
        <f aca="false">BF566^0.04*BG566^0.22*BH566^0.51*BI566^0.06*BJ566^0.17</f>
        <v>85.4236816383079</v>
      </c>
      <c r="BL566" s="0" t="str">
        <f aca="false">IF(BK566&gt;=90, "Very Good", IF(BK566&gt;=80, "Good", IF(BK566&gt;=70, "Slightly Good", IF(BK566&gt;=60, "Average", IF(BK566&gt;=50, "Slightly Poor", IF(BK566&gt;=40, "Poor", "Very Poor"))))))</f>
        <v>Good</v>
      </c>
      <c r="BM566" s="2" t="n">
        <f aca="false">IF(P566&lt;=1000, -6.942*LN(P566)+107.59, IF(AND(P566&gt;1000, P566&lt;=5213),-36.304*LN(P566)+310.72, IF(P566&gt;5213, 10)))</f>
        <v>61.2727472926093</v>
      </c>
      <c r="BN566" s="2" t="n">
        <f aca="false">BF566^0.04*BG566^0.22*BH566^0.51*BI566^0.06*BM566^0.17</f>
        <v>85.4236816383079</v>
      </c>
      <c r="BO566" s="3" t="str">
        <f aca="false">IF(BN566&gt;=90, "Very Good", IF(BN566&gt;=80, "Good", IF(BN566&gt;=70, "Slightly Good", IF(BN566&gt;=60, "Average", IF(BN566&gt;=50, "Slightly Poor", IF(BN566&gt;=40, "Poor", "Very Poor"))))))</f>
        <v>Good</v>
      </c>
      <c r="BP566" s="2" t="n">
        <f aca="false">IF(AJ566&lt;=1000, -6.942*LN(AJ566)+107.59, IF(AND(AJ566&gt;1000, AJ566&lt;=5213),-36.304*LN(AJ566)+310.72, IF(AJ566&gt;5213, 10)))</f>
        <v>107.59</v>
      </c>
      <c r="BQ566" s="2" t="n">
        <f aca="false">BF566^0.04*BG566^0.22*BH566^0.51*BI566^0.06*BP566^0.17</f>
        <v>94.003507650855</v>
      </c>
      <c r="BR566" s="0" t="str">
        <f aca="false">IF(BQ566&gt;=90, "Very Good", IF(BQ566&gt;=80, "Good", IF(BQ566&gt;=70, "Slightly Good", IF(BQ566&gt;=60, "Average", IF(BQ566&gt;=50, "Slightly Poor", IF(BQ566&gt;=40, "Poor", "Very Poor"))))))</f>
        <v>Very Good</v>
      </c>
      <c r="BT566" s="2" t="n">
        <f aca="false">9.81*LN(AH566)+30.6</f>
        <v>57.5507276688464</v>
      </c>
      <c r="BU566" s="0" t="str">
        <f aca="false">IF(BT566&lt;30, "Clean water", IF(AND(BT566&gt;=30, BT566&lt;40), "Hypolimia", IF(AND(BT566&gt;=40,BT566&lt;50), "Mesotrophic", IF(AND(BT566&gt;=50, BT566&lt;70), "Eutrophic", IF(BT566&gt;70,"Hypertrophic")))))</f>
        <v>Eutrophic</v>
      </c>
      <c r="CM566" s="0" t="n">
        <f aca="false">IF(G566&gt;H566,1,0)</f>
        <v>0</v>
      </c>
      <c r="CO566" s="17" t="n">
        <f aca="false">14.652-0.41022*M566+0.007991*M566*M566-0.000077774*M566*M566*M566</f>
        <v>8.598501197824</v>
      </c>
      <c r="CP566" s="1" t="n">
        <f aca="false">F566/CO566*100</f>
        <v>132.5812457046</v>
      </c>
    </row>
    <row r="567" customFormat="false" ht="12.5" hidden="false" customHeight="false" outlineLevel="0" collapsed="false">
      <c r="A567" s="0" t="n">
        <v>566</v>
      </c>
      <c r="B567" s="15" t="s">
        <v>107</v>
      </c>
      <c r="C567" s="16" t="s">
        <v>108</v>
      </c>
      <c r="D567" s="0" t="s">
        <v>159</v>
      </c>
      <c r="E567" s="0" t="n">
        <v>8.9</v>
      </c>
      <c r="F567" s="23" t="n">
        <v>20.3</v>
      </c>
      <c r="G567" s="0" t="n">
        <v>0.9</v>
      </c>
      <c r="H567" s="0" t="n">
        <v>2.5</v>
      </c>
      <c r="I567" s="0" t="n">
        <v>4.6</v>
      </c>
      <c r="J567" s="0" t="n">
        <v>4.853</v>
      </c>
      <c r="K567" s="0" t="n">
        <v>0.029</v>
      </c>
      <c r="L567" s="0" t="n">
        <v>1.4</v>
      </c>
      <c r="M567" s="0" t="n">
        <v>23</v>
      </c>
      <c r="N567" s="0" t="n">
        <v>0</v>
      </c>
      <c r="O567" s="0" t="n">
        <v>599</v>
      </c>
      <c r="P567" s="0" t="n">
        <v>17000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0</v>
      </c>
      <c r="V567" s="0" t="n">
        <v>0</v>
      </c>
      <c r="AC567" s="0" t="n">
        <v>4.624</v>
      </c>
      <c r="AD567" s="0" t="n">
        <v>0.026</v>
      </c>
      <c r="AE567" s="0" t="n">
        <v>4.05</v>
      </c>
      <c r="AF567" s="0" t="n">
        <v>0.019</v>
      </c>
      <c r="AG567" s="0" t="n">
        <v>0.009</v>
      </c>
      <c r="AH567" s="0" t="n">
        <v>2.7</v>
      </c>
      <c r="AJ567" s="0" t="n">
        <v>1700</v>
      </c>
      <c r="AP567" s="0" t="n">
        <v>0</v>
      </c>
      <c r="AY567" s="0" t="n">
        <v>0</v>
      </c>
      <c r="BF567" s="0" t="n">
        <f aca="false">IF(E567&lt;11,-3.6797*E567^2+48.115*E567-53.83,280.92*EXP(-0.2027*E567))</f>
        <v>82.9244630000001</v>
      </c>
      <c r="BG567" s="1" t="n">
        <f aca="false">32.208*LN(F567)+21.438</f>
        <v>118.404077497826</v>
      </c>
      <c r="BH567" s="1" t="n">
        <f aca="false">IF(G567&lt;=2, -10*G567+100, 88.958*EXP(-0.0755*G567))</f>
        <v>91</v>
      </c>
      <c r="BI567" s="1" t="n">
        <f aca="false">IF(I567&lt;=100, 0.0053*(I567)^2-1.0332*I567+100.76, 122.82*EXP(-0.0092*I567))</f>
        <v>96.119428</v>
      </c>
      <c r="BJ567" s="0" t="n">
        <f aca="false">IF(P567&lt;=1000, -6.942*LN(P567)+107.59, -36.304*LN(P567)+310.72)</f>
        <v>-42.9161248907844</v>
      </c>
      <c r="BK567" s="0" t="e">
        <f aca="false">BF567^0.04*BG567^0.22*BH567^0.51*BI567^0.06*BJ567^0.17</f>
        <v>#NUM!</v>
      </c>
      <c r="BL567" s="0" t="e">
        <f aca="false">IF(BK567&gt;=90, "Very Good", IF(BK567&gt;=80, "Good", IF(BK567&gt;=70, "Slightly Good", IF(BK567&gt;=60, "Average", IF(BK567&gt;=50, "Slightly Poor", IF(BK567&gt;=40, "Poor", "Very Poor"))))))</f>
        <v>#NUM!</v>
      </c>
      <c r="BM567" s="2" t="n">
        <f aca="false">IF(P567&lt;=1000, -6.942*LN(P567)+107.59, IF(AND(P567&gt;1000, P567&lt;=5213),-36.304*LN(P567)+310.72, IF(P567&gt;5213, 10)))</f>
        <v>10</v>
      </c>
      <c r="BN567" s="2" t="n">
        <f aca="false">BF567^0.04*BG567^0.22*BH567^0.51*BI567^0.06*BM567^0.17</f>
        <v>66.2167333959482</v>
      </c>
      <c r="BO567" s="3" t="str">
        <f aca="false">IF(BN567&gt;=90, "Very Good", IF(BN567&gt;=80, "Good", IF(BN567&gt;=70, "Slightly Good", IF(BN567&gt;=60, "Average", IF(BN567&gt;=50, "Slightly Poor", IF(BN567&gt;=40, "Poor", "Very Poor"))))))</f>
        <v>Average</v>
      </c>
      <c r="BP567" s="2" t="n">
        <f aca="false">IF(AJ567&lt;=1000, -6.942*LN(AJ567)+107.59, IF(AND(AJ567&gt;1000, AJ567&lt;=5213),-36.304*LN(AJ567)+310.72, IF(AJ567&gt;5213, 10)))</f>
        <v>40.6769243252715</v>
      </c>
      <c r="BQ567" s="2" t="n">
        <f aca="false">BF567^0.04*BG567^0.22*BH567^0.51*BI567^0.06*BP567^0.17</f>
        <v>84.0537183844832</v>
      </c>
      <c r="BR567" s="0" t="str">
        <f aca="false">IF(BQ567&gt;=90, "Very Good", IF(BQ567&gt;=80, "Good", IF(BQ567&gt;=70, "Slightly Good", IF(BQ567&gt;=60, "Average", IF(BQ567&gt;=50, "Slightly Poor", IF(BQ567&gt;=40, "Poor", "Very Poor"))))))</f>
        <v>Good</v>
      </c>
      <c r="BT567" s="2" t="n">
        <f aca="false">9.81*LN(AH567)+30.6</f>
        <v>40.3437998932309</v>
      </c>
      <c r="BU567" s="0" t="str">
        <f aca="false">IF(BT567&lt;30, "Clean water", IF(AND(BT567&gt;=30, BT567&lt;40), "Hypolimia", IF(AND(BT567&gt;=40,BT567&lt;50), "Mesotrophic", IF(AND(BT567&gt;=50, BT567&lt;70), "Eutrophic", IF(BT567&gt;70,"Hypertrophic")))))</f>
        <v>Mesotrophic</v>
      </c>
      <c r="CM567" s="0" t="n">
        <f aca="false">IF(G567&gt;H567,1,0)</f>
        <v>0</v>
      </c>
      <c r="CO567" s="17" t="n">
        <f aca="false">14.652-0.41022*M567+0.007991*M567*M567-0.000077774*M567*M567*M567</f>
        <v>8.497902742</v>
      </c>
      <c r="CP567" s="1" t="n">
        <f aca="false">F567/CO567*100</f>
        <v>238.882470373182</v>
      </c>
    </row>
    <row r="568" customFormat="false" ht="12.5" hidden="false" customHeight="false" outlineLevel="0" collapsed="false">
      <c r="A568" s="0" t="n">
        <v>567</v>
      </c>
      <c r="B568" s="15" t="s">
        <v>109</v>
      </c>
      <c r="C568" s="16" t="s">
        <v>110</v>
      </c>
      <c r="D568" s="0" t="s">
        <v>159</v>
      </c>
      <c r="E568" s="0" t="n">
        <v>7.7</v>
      </c>
      <c r="F568" s="0" t="n">
        <v>9.8</v>
      </c>
      <c r="G568" s="0" t="n">
        <v>2</v>
      </c>
      <c r="H568" s="0" t="n">
        <v>7.5</v>
      </c>
      <c r="I568" s="0" t="n">
        <v>7.9</v>
      </c>
      <c r="J568" s="0" t="n">
        <v>9.122</v>
      </c>
      <c r="K568" s="0" t="n">
        <v>0.177</v>
      </c>
      <c r="L568" s="0" t="n">
        <v>4.1</v>
      </c>
      <c r="M568" s="0" t="n">
        <v>25.8</v>
      </c>
      <c r="O568" s="0" t="n">
        <v>624</v>
      </c>
      <c r="AC568" s="0" t="n">
        <v>8.734</v>
      </c>
      <c r="AD568" s="0" t="n">
        <v>0.13</v>
      </c>
      <c r="AE568" s="0" t="n">
        <v>7.59</v>
      </c>
      <c r="AF568" s="0" t="n">
        <v>0.101</v>
      </c>
      <c r="AG568" s="0" t="n">
        <v>0.081</v>
      </c>
      <c r="BD568" s="0" t="n">
        <v>1.673</v>
      </c>
      <c r="BF568" s="0" t="n">
        <f aca="false">IF(E568&lt;11,-3.6797*E568^2+48.115*E568-53.83,280.92*EXP(-0.2027*E568))</f>
        <v>98.486087</v>
      </c>
      <c r="BG568" s="1" t="n">
        <f aca="false">32.208*LN(F568)+21.438</f>
        <v>94.9489718778696</v>
      </c>
      <c r="BH568" s="1" t="n">
        <f aca="false">IF(G568&lt;=2, -10*G568+100, 88.958*EXP(-0.0755*G568))</f>
        <v>80</v>
      </c>
      <c r="BI568" s="1" t="n">
        <f aca="false">IF(I568&lt;=100, 0.0053*(I568)^2-1.0332*I568+100.76, 122.82*EXP(-0.0092*I568))</f>
        <v>92.928493</v>
      </c>
      <c r="BJ568" s="0" t="e">
        <f aca="false">IF(P568&lt;=1000, -6.942*LN(P568)+107.59, -36.304*LN(P568)+310.72)</f>
        <v>#VALUE!</v>
      </c>
      <c r="BK568" s="0" t="e">
        <f aca="false">BF568^0.04*BG568^0.22*BH568^0.51*BI568^0.06*BJ568^0.17</f>
        <v>#VALUE!</v>
      </c>
      <c r="BL568" s="0" t="e">
        <f aca="false">IF(BK568&gt;=90, "Very Good", IF(BK568&gt;=80, "Good", IF(BK568&gt;=70, "Slightly Good", IF(BK568&gt;=60, "Average", IF(BK568&gt;=50, "Slightly Poor", IF(BK568&gt;=40, "Poor", "Very Poor"))))))</f>
        <v>#VALUE!</v>
      </c>
      <c r="BM568" s="2" t="e">
        <f aca="false">IF(P568&lt;=1000, -6.942*LN(P568)+107.59, IF(AND(P568&gt;1000, P568&lt;=5213),-36.304*LN(P568)+310.72, IF(P568&gt;5213, 10)))</f>
        <v>#VALUE!</v>
      </c>
      <c r="BN568" s="2" t="e">
        <f aca="false">BF568^0.04*BG568^0.22*BH568^0.51*BI568^0.06*BM568^0.17</f>
        <v>#VALUE!</v>
      </c>
      <c r="BO568" s="3" t="e">
        <f aca="false">IF(BN568&gt;=90, "Very Good", IF(BN568&gt;=80, "Good", IF(BN568&gt;=70, "Slightly Good", IF(BN568&gt;=60, "Average", IF(BN568&gt;=50, "Slightly Poor", IF(BN568&gt;=40, "Poor", "Very Poor"))))))</f>
        <v>#VALUE!</v>
      </c>
      <c r="BP568" s="2" t="e">
        <f aca="false">IF(AJ568&lt;=1000, -6.942*LN(AJ568)+107.59, IF(AND(AJ568&gt;1000, AJ568&lt;=5213),-36.304*LN(AJ568)+310.72, IF(AJ568&gt;5213, 10)))</f>
        <v>#VALUE!</v>
      </c>
      <c r="BQ568" s="2" t="e">
        <f aca="false">BF568^0.04*BG568^0.22*BH568^0.51*BI568^0.06*BP568^0.17</f>
        <v>#VALUE!</v>
      </c>
      <c r="BR568" s="0" t="e">
        <f aca="false">IF(BQ568&gt;=90, "Very Good", IF(BQ568&gt;=80, "Good", IF(BQ568&gt;=70, "Slightly Good", IF(BQ568&gt;=60, "Average", IF(BQ568&gt;=50, "Slightly Poor", IF(BQ568&gt;=40, "Poor", "Very Poor"))))))</f>
        <v>#VALUE!</v>
      </c>
      <c r="BT568" s="2" t="e">
        <f aca="false">9.81*LN(AH568)+30.6</f>
        <v>#VALUE!</v>
      </c>
      <c r="BU568" s="0" t="e">
        <f aca="false">IF(BT568&lt;30, "Clean water", IF(AND(BT568&gt;=30, BT568&lt;40), "Hypolimia", IF(AND(BT568&gt;=40,BT568&lt;50), "Mesotrophic", IF(AND(BT568&gt;=50, BT568&lt;70), "Eutrophic", IF(BT568&gt;70,"Hypertrophic")))))</f>
        <v>#VALUE!</v>
      </c>
      <c r="CM568" s="0" t="n">
        <f aca="false">IF(G568&gt;H568,1,0)</f>
        <v>0</v>
      </c>
      <c r="CO568" s="17" t="n">
        <f aca="false">14.652-0.41022*M568+0.007991*M568*M568-0.000077774*M568*M568*M568</f>
        <v>8.051800517712</v>
      </c>
      <c r="CP568" s="1" t="n">
        <f aca="false">F568/CO568*100</f>
        <v>121.711907522329</v>
      </c>
    </row>
    <row r="569" customFormat="false" ht="12.5" hidden="false" customHeight="false" outlineLevel="0" collapsed="false">
      <c r="A569" s="0" t="n">
        <v>568</v>
      </c>
      <c r="B569" s="15" t="s">
        <v>111</v>
      </c>
      <c r="C569" s="16" t="s">
        <v>112</v>
      </c>
      <c r="D569" s="0" t="s">
        <v>159</v>
      </c>
      <c r="E569" s="0" t="n">
        <v>7.9</v>
      </c>
      <c r="F569" s="0" t="n">
        <v>12.2</v>
      </c>
      <c r="G569" s="0" t="n">
        <v>1.7</v>
      </c>
      <c r="H569" s="0" t="n">
        <v>6.5</v>
      </c>
      <c r="I569" s="0" t="n">
        <v>11.2</v>
      </c>
      <c r="J569" s="0" t="n">
        <v>8.869</v>
      </c>
      <c r="K569" s="0" t="n">
        <v>0.063</v>
      </c>
      <c r="L569" s="0" t="n">
        <v>3.7</v>
      </c>
      <c r="M569" s="0" t="n">
        <v>25.1</v>
      </c>
      <c r="N569" s="0" t="n">
        <v>0</v>
      </c>
      <c r="O569" s="0" t="n">
        <v>557</v>
      </c>
      <c r="P569" s="0" t="n">
        <v>10000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</v>
      </c>
      <c r="V569" s="0" t="n">
        <v>0</v>
      </c>
      <c r="AC569" s="0" t="n">
        <v>8.212</v>
      </c>
      <c r="AD569" s="0" t="n">
        <v>0.036</v>
      </c>
      <c r="AE569" s="0" t="n">
        <v>7.434</v>
      </c>
      <c r="AF569" s="0" t="n">
        <v>0.05</v>
      </c>
      <c r="AG569" s="0" t="n">
        <v>0.041</v>
      </c>
      <c r="AH569" s="0" t="n">
        <v>31</v>
      </c>
      <c r="AJ569" s="0" t="n">
        <v>2000</v>
      </c>
      <c r="AP569" s="0" t="n">
        <v>0</v>
      </c>
      <c r="AY569" s="0" t="n">
        <v>0</v>
      </c>
      <c r="BF569" s="0" t="n">
        <f aca="false">IF(E569&lt;11,-3.6797*E569^2+48.115*E569-53.83,280.92*EXP(-0.2027*E569))</f>
        <v>96.6284230000001</v>
      </c>
      <c r="BG569" s="1" t="n">
        <f aca="false">32.208*LN(F569)+21.438</f>
        <v>102.004249133617</v>
      </c>
      <c r="BH569" s="1" t="n">
        <f aca="false">IF(G569&lt;=2, -10*G569+100, 88.958*EXP(-0.0755*G569))</f>
        <v>83</v>
      </c>
      <c r="BI569" s="1" t="n">
        <f aca="false">IF(I569&lt;=100, 0.0053*(I569)^2-1.0332*I569+100.76, 122.82*EXP(-0.0092*I569))</f>
        <v>89.852992</v>
      </c>
      <c r="BJ569" s="0" t="n">
        <f aca="false">IF(P569&lt;=1000, -6.942*LN(P569)+107.59, -36.304*LN(P569)+310.72)</f>
        <v>-23.6521968642234</v>
      </c>
      <c r="BK569" s="0" t="e">
        <f aca="false">BF569^0.04*BG569^0.22*BH569^0.51*BI569^0.06*BJ569^0.17</f>
        <v>#NUM!</v>
      </c>
      <c r="BL569" s="0" t="e">
        <f aca="false">IF(BK569&gt;=90, "Very Good", IF(BK569&gt;=80, "Good", IF(BK569&gt;=70, "Slightly Good", IF(BK569&gt;=60, "Average", IF(BK569&gt;=50, "Slightly Poor", IF(BK569&gt;=40, "Poor", "Very Poor"))))))</f>
        <v>#NUM!</v>
      </c>
      <c r="BM569" s="2" t="n">
        <f aca="false">IF(P569&lt;=1000, -6.942*LN(P569)+107.59, IF(AND(P569&gt;1000, P569&lt;=5213),-36.304*LN(P569)+310.72, IF(P569&gt;5213, 10)))</f>
        <v>10</v>
      </c>
      <c r="BN569" s="2" t="n">
        <f aca="false">BF569^0.04*BG569^0.22*BH569^0.51*BI569^0.06*BM569^0.17</f>
        <v>61.2691694669016</v>
      </c>
      <c r="BO569" s="3" t="str">
        <f aca="false">IF(BN569&gt;=90, "Very Good", IF(BN569&gt;=80, "Good", IF(BN569&gt;=70, "Slightly Good", IF(BN569&gt;=60, "Average", IF(BN569&gt;=50, "Slightly Poor", IF(BN569&gt;=40, "Poor", "Very Poor"))))))</f>
        <v>Average</v>
      </c>
      <c r="BP569" s="2" t="n">
        <f aca="false">IF(AJ569&lt;=1000, -6.942*LN(AJ569)+107.59, IF(AND(AJ569&gt;1000, AJ569&lt;=5213),-36.304*LN(AJ569)+310.72, IF(AJ569&gt;5213, 10)))</f>
        <v>34.7768371087843</v>
      </c>
      <c r="BQ569" s="2" t="n">
        <f aca="false">BF569^0.04*BG569^0.22*BH569^0.51*BI569^0.06*BP569^0.17</f>
        <v>75.7288404642322</v>
      </c>
      <c r="BR569" s="0" t="str">
        <f aca="false">IF(BQ569&gt;=90, "Very Good", IF(BQ569&gt;=80, "Good", IF(BQ569&gt;=70, "Slightly Good", IF(BQ569&gt;=60, "Average", IF(BQ569&gt;=50, "Slightly Poor", IF(BQ569&gt;=40, "Poor", "Very Poor"))))))</f>
        <v>Slightly Good</v>
      </c>
      <c r="BT569" s="2" t="n">
        <f aca="false">9.81*LN(AH569)+30.6</f>
        <v>64.2874144759993</v>
      </c>
      <c r="BU569" s="0" t="str">
        <f aca="false">IF(BT569&lt;30, "Clean water", IF(AND(BT569&gt;=30, BT569&lt;40), "Hypolimia", IF(AND(BT569&gt;=40,BT569&lt;50), "Mesotrophic", IF(AND(BT569&gt;=50, BT569&lt;70), "Eutrophic", IF(BT569&gt;70,"Hypertrophic")))))</f>
        <v>Eutrophic</v>
      </c>
      <c r="CM569" s="0" t="n">
        <f aca="false">IF(G569&gt;H569,1,0)</f>
        <v>0</v>
      </c>
      <c r="CO569" s="17" t="n">
        <f aca="false">14.652-0.41022*M569+0.007991*M569*M569-0.000077774*M569*M569*M569</f>
        <v>8.160028126726</v>
      </c>
      <c r="CP569" s="1" t="n">
        <f aca="false">F569/CO569*100</f>
        <v>149.509288577599</v>
      </c>
    </row>
    <row r="570" customFormat="false" ht="12.5" hidden="false" customHeight="false" outlineLevel="0" collapsed="false">
      <c r="A570" s="0" t="n">
        <v>569</v>
      </c>
      <c r="B570" s="15" t="s">
        <v>113</v>
      </c>
      <c r="C570" s="16" t="s">
        <v>114</v>
      </c>
      <c r="D570" s="0" t="s">
        <v>159</v>
      </c>
      <c r="E570" s="0" t="n">
        <v>8.1</v>
      </c>
      <c r="F570" s="0" t="n">
        <v>10.2</v>
      </c>
      <c r="G570" s="0" t="n">
        <v>1.3</v>
      </c>
      <c r="H570" s="0" t="n">
        <v>5.3</v>
      </c>
      <c r="I570" s="0" t="n">
        <v>8</v>
      </c>
      <c r="J570" s="0" t="n">
        <v>7.307</v>
      </c>
      <c r="K570" s="0" t="n">
        <v>0.05</v>
      </c>
      <c r="L570" s="0" t="n">
        <v>2.9</v>
      </c>
      <c r="M570" s="0" t="n">
        <v>24</v>
      </c>
      <c r="N570" s="0" t="n">
        <v>0</v>
      </c>
      <c r="O570" s="0" t="n">
        <v>551</v>
      </c>
      <c r="P570" s="0" t="n">
        <v>1100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V570" s="0" t="n">
        <v>0</v>
      </c>
      <c r="AC570" s="0" t="n">
        <v>6.765</v>
      </c>
      <c r="AD570" s="0" t="n">
        <v>0.126</v>
      </c>
      <c r="AE570" s="0" t="n">
        <v>6.072</v>
      </c>
      <c r="AF570" s="0" t="n">
        <v>0.02</v>
      </c>
      <c r="AG570" s="0" t="n">
        <v>0.016</v>
      </c>
      <c r="AH570" s="0" t="n">
        <v>8.7</v>
      </c>
      <c r="AJ570" s="0" t="n">
        <v>50</v>
      </c>
      <c r="AP570" s="0" t="n">
        <v>0</v>
      </c>
      <c r="AY570" s="0" t="n">
        <v>0</v>
      </c>
      <c r="BF570" s="0" t="n">
        <f aca="false">IF(E570&lt;11,-3.6797*E570^2+48.115*E570-53.83,280.92*EXP(-0.2027*E570))</f>
        <v>94.476383</v>
      </c>
      <c r="BG570" s="1" t="n">
        <f aca="false">32.208*LN(F570)+21.438</f>
        <v>96.2374636951076</v>
      </c>
      <c r="BH570" s="1" t="n">
        <f aca="false">IF(G570&lt;=2, -10*G570+100, 88.958*EXP(-0.0755*G570))</f>
        <v>87</v>
      </c>
      <c r="BI570" s="1" t="n">
        <f aca="false">IF(I570&lt;=100, 0.0053*(I570)^2-1.0332*I570+100.76, 122.82*EXP(-0.0092*I570))</f>
        <v>92.8336</v>
      </c>
      <c r="BJ570" s="0" t="n">
        <f aca="false">IF(P570&lt;=1000, -6.942*LN(P570)+107.59, -36.304*LN(P570)+310.72)</f>
        <v>56.4807115842163</v>
      </c>
      <c r="BK570" s="0" t="n">
        <f aca="false">BF570^0.04*BG570^0.22*BH570^0.51*BI570^0.06*BJ570^0.17</f>
        <v>83.2508746473455</v>
      </c>
      <c r="BL570" s="0" t="str">
        <f aca="false">IF(BK570&gt;=90, "Very Good", IF(BK570&gt;=80, "Good", IF(BK570&gt;=70, "Slightly Good", IF(BK570&gt;=60, "Average", IF(BK570&gt;=50, "Slightly Poor", IF(BK570&gt;=40, "Poor", "Very Poor"))))))</f>
        <v>Good</v>
      </c>
      <c r="BM570" s="2" t="n">
        <f aca="false">IF(P570&lt;=1000, -6.942*LN(P570)+107.59, IF(AND(P570&gt;1000, P570&lt;=5213),-36.304*LN(P570)+310.72, IF(P570&gt;5213, 10)))</f>
        <v>56.4807115842163</v>
      </c>
      <c r="BN570" s="2" t="n">
        <f aca="false">BF570^0.04*BG570^0.22*BH570^0.51*BI570^0.06*BM570^0.17</f>
        <v>83.2508746473455</v>
      </c>
      <c r="BO570" s="3" t="str">
        <f aca="false">IF(BN570&gt;=90, "Very Good", IF(BN570&gt;=80, "Good", IF(BN570&gt;=70, "Slightly Good", IF(BN570&gt;=60, "Average", IF(BN570&gt;=50, "Slightly Poor", IF(BN570&gt;=40, "Poor", "Very Poor"))))))</f>
        <v>Good</v>
      </c>
      <c r="BP570" s="2" t="n">
        <f aca="false">IF(AJ570&lt;=1000, -6.942*LN(AJ570)+107.59, IF(AND(AJ570&gt;1000, AJ570&lt;=5213),-36.304*LN(AJ570)+310.72, IF(AJ570&gt;5213, 10)))</f>
        <v>80.4327362963178</v>
      </c>
      <c r="BQ570" s="2" t="n">
        <f aca="false">BF570^0.04*BG570^0.22*BH570^0.51*BI570^0.06*BP570^0.17</f>
        <v>88.407551203037</v>
      </c>
      <c r="BR570" s="0" t="str">
        <f aca="false">IF(BQ570&gt;=90, "Very Good", IF(BQ570&gt;=80, "Good", IF(BQ570&gt;=70, "Slightly Good", IF(BQ570&gt;=60, "Average", IF(BQ570&gt;=50, "Slightly Poor", IF(BQ570&gt;=40, "Poor", "Very Poor"))))))</f>
        <v>Good</v>
      </c>
      <c r="BT570" s="2" t="n">
        <f aca="false">9.81*LN(AH570)+30.6</f>
        <v>51.8221988817299</v>
      </c>
      <c r="BU570" s="0" t="str">
        <f aca="false">IF(BT570&lt;30, "Clean water", IF(AND(BT570&gt;=30, BT570&lt;40), "Hypolimia", IF(AND(BT570&gt;=40,BT570&lt;50), "Mesotrophic", IF(AND(BT570&gt;=50, BT570&lt;70), "Eutrophic", IF(BT570&gt;70,"Hypertrophic")))))</f>
        <v>Eutrophic</v>
      </c>
      <c r="CM570" s="0" t="n">
        <f aca="false">IF(G570&gt;H570,1,0)</f>
        <v>0</v>
      </c>
      <c r="CO570" s="17" t="n">
        <f aca="false">14.652-0.41022*M570+0.007991*M570*M570-0.000077774*M570*M570*M570</f>
        <v>8.334388224</v>
      </c>
      <c r="CP570" s="1" t="n">
        <f aca="false">F570/CO570*100</f>
        <v>122.384507727007</v>
      </c>
    </row>
    <row r="571" s="18" customFormat="true" ht="12.5" hidden="false" customHeight="false" outlineLevel="0" collapsed="false">
      <c r="A571" s="18" t="n">
        <v>570</v>
      </c>
      <c r="B571" s="19" t="s">
        <v>139</v>
      </c>
      <c r="C571" s="18" t="s">
        <v>116</v>
      </c>
      <c r="D571" s="18" t="s">
        <v>159</v>
      </c>
      <c r="E571" s="18" t="n">
        <v>7.4</v>
      </c>
      <c r="F571" s="18" t="n">
        <v>7.9</v>
      </c>
      <c r="G571" s="18" t="n">
        <v>8.3</v>
      </c>
      <c r="H571" s="18" t="n">
        <v>8.1</v>
      </c>
      <c r="I571" s="18" t="n">
        <v>15.6</v>
      </c>
      <c r="J571" s="18" t="n">
        <v>13.416</v>
      </c>
      <c r="K571" s="18" t="n">
        <v>0.128</v>
      </c>
      <c r="L571" s="18" t="n">
        <v>4.6</v>
      </c>
      <c r="M571" s="18" t="n">
        <v>25.2</v>
      </c>
      <c r="N571" s="18" t="n">
        <v>0</v>
      </c>
      <c r="O571" s="18" t="n">
        <v>391</v>
      </c>
      <c r="P571" s="18" t="n">
        <v>900000</v>
      </c>
      <c r="Q571" s="18" t="n">
        <v>0</v>
      </c>
      <c r="R571" s="18" t="n">
        <v>0</v>
      </c>
      <c r="S571" s="18" t="n">
        <v>0</v>
      </c>
      <c r="T571" s="18" t="n">
        <v>0</v>
      </c>
      <c r="U571" s="18" t="n">
        <v>0</v>
      </c>
      <c r="V571" s="18" t="n">
        <v>0</v>
      </c>
      <c r="AC571" s="18" t="n">
        <v>12.766</v>
      </c>
      <c r="AD571" s="18" t="n">
        <v>3.766</v>
      </c>
      <c r="AE571" s="18" t="n">
        <v>7.889</v>
      </c>
      <c r="AF571" s="18" t="n">
        <v>0.086</v>
      </c>
      <c r="AG571" s="18" t="n">
        <v>0.065</v>
      </c>
      <c r="AH571" s="18" t="n">
        <v>6.4</v>
      </c>
      <c r="AJ571" s="18" t="n">
        <v>190000</v>
      </c>
      <c r="AP571" s="18" t="n">
        <v>0</v>
      </c>
      <c r="AY571" s="18" t="n">
        <v>0</v>
      </c>
      <c r="BF571" s="18" t="n">
        <f aca="false">IF(E571&lt;11,-3.6797*E571^2+48.115*E571-53.83,280.92*EXP(-0.2027*E571))</f>
        <v>100.720628</v>
      </c>
      <c r="BG571" s="20" t="n">
        <f aca="false">32.208*LN(F571)+21.438</f>
        <v>88.0075157571056</v>
      </c>
      <c r="BH571" s="20" t="n">
        <f aca="false">IF(G571&lt;=2, -10*G571+100, 88.958*EXP(-0.0755*G571))</f>
        <v>47.5372848923856</v>
      </c>
      <c r="BI571" s="20" t="n">
        <f aca="false">IF(I571&lt;=100, 0.0053*(I571)^2-1.0332*I571+100.76, 122.82*EXP(-0.0092*I571))</f>
        <v>85.931888</v>
      </c>
      <c r="BJ571" s="18" t="n">
        <f aca="false">IF(P571&lt;=1000, -6.942*LN(P571)+107.59, -36.304*LN(P571)+310.72)</f>
        <v>-187.013287135893</v>
      </c>
      <c r="BK571" s="18" t="e">
        <f aca="false">BF571^0.04*BG571^0.22*BH571^0.51*BI571^0.06*BJ571^0.17</f>
        <v>#NUM!</v>
      </c>
      <c r="BL571" s="18" t="e">
        <f aca="false">IF(BK571&gt;=90, "Very Good", IF(BK571&gt;=80, "Good", IF(BK571&gt;=70, "Slightly Good", IF(BK571&gt;=60, "Average", IF(BK571&gt;=50, "Slightly Poor", IF(BK571&gt;=40, "Poor", "Very Poor"))))))</f>
        <v>#NUM!</v>
      </c>
      <c r="BM571" s="21" t="n">
        <f aca="false">IF(P571&lt;=1000, -6.942*LN(P571)+107.59, IF(AND(P571&gt;1000, P571&lt;=5213),-36.304*LN(P571)+310.72, IF(P571&gt;5213, 10)))</f>
        <v>10</v>
      </c>
      <c r="BN571" s="21" t="n">
        <f aca="false">BF571^0.04*BG571^0.22*BH571^0.51*BI571^0.06*BM571^0.17</f>
        <v>44.591889607525</v>
      </c>
      <c r="BO571" s="22" t="str">
        <f aca="false">IF(BN571&gt;=90, "Very Good", IF(BN571&gt;=80, "Good", IF(BN571&gt;=70, "Slightly Good", IF(BN571&gt;=60, "Average", IF(BN571&gt;=50, "Slightly Poor", IF(BN571&gt;=40, "Poor", "Very Poor"))))))</f>
        <v>Poor</v>
      </c>
      <c r="BP571" s="21" t="n">
        <f aca="false">IF(AJ571&lt;=1000, -6.942*LN(AJ571)+107.59, IF(AND(AJ571&gt;1000, AJ571&lt;=5213),-36.304*LN(AJ571)+310.72, IF(AJ571&gt;5213, 10)))</f>
        <v>10</v>
      </c>
      <c r="BQ571" s="21" t="n">
        <f aca="false">BF571^0.04*BG571^0.22*BH571^0.51*BI571^0.06*BP571^0.17</f>
        <v>44.591889607525</v>
      </c>
      <c r="BR571" s="18" t="str">
        <f aca="false">IF(BQ571&gt;=90, "Very Good", IF(BQ571&gt;=80, "Good", IF(BQ571&gt;=70, "Slightly Good", IF(BQ571&gt;=60, "Average", IF(BQ571&gt;=50, "Slightly Poor", IF(BQ571&gt;=40, "Poor", "Very Poor"))))))</f>
        <v>Poor</v>
      </c>
      <c r="BT571" s="21" t="n">
        <f aca="false">9.81*LN(AH571)+30.6</f>
        <v>48.8102832854868</v>
      </c>
      <c r="BU571" s="18" t="str">
        <f aca="false">IF(BT571&lt;30, "Clean water", IF(AND(BT571&gt;=30, BT571&lt;40), "Hypolimia", IF(AND(BT571&gt;=40,BT571&lt;50), "Mesotrophic", IF(AND(BT571&gt;=50, BT571&lt;70), "Eutrophic", IF(BT571&gt;70,"Hypertrophic")))))</f>
        <v>Mesotrophic</v>
      </c>
      <c r="CM571" s="18" t="n">
        <f aca="false">IF(G571&gt;H571,1,0)</f>
        <v>1</v>
      </c>
      <c r="CO571" s="17" t="n">
        <f aca="false">14.652-0.41022*M571+0.007991*M571*M571-0.000077774*M571*M571*M571</f>
        <v>8.144442695808</v>
      </c>
      <c r="CP571" s="1" t="n">
        <f aca="false">F571/CO571*100</f>
        <v>96.9986565694199</v>
      </c>
    </row>
    <row r="572" customFormat="false" ht="12.5" hidden="false" customHeight="false" outlineLevel="0" collapsed="false">
      <c r="A572" s="0" t="n">
        <v>571</v>
      </c>
      <c r="B572" s="15" t="s">
        <v>117</v>
      </c>
      <c r="C572" s="16" t="s">
        <v>118</v>
      </c>
      <c r="D572" s="0" t="s">
        <v>159</v>
      </c>
      <c r="E572" s="0" t="n">
        <v>7.7</v>
      </c>
      <c r="F572" s="0" t="n">
        <v>9.3</v>
      </c>
      <c r="G572" s="0" t="n">
        <v>0.1</v>
      </c>
      <c r="H572" s="0" t="n">
        <v>2.3</v>
      </c>
      <c r="I572" s="0" t="n">
        <v>4.4</v>
      </c>
      <c r="J572" s="0" t="n">
        <v>1.466</v>
      </c>
      <c r="K572" s="0" t="n">
        <v>0.014</v>
      </c>
      <c r="L572" s="0" t="n">
        <v>1.5</v>
      </c>
      <c r="M572" s="0" t="n">
        <v>22.3</v>
      </c>
      <c r="N572" s="0" t="n">
        <v>0</v>
      </c>
      <c r="O572" s="0" t="n">
        <v>190</v>
      </c>
      <c r="P572" s="0" t="n">
        <v>3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V572" s="0" t="n">
        <v>0</v>
      </c>
      <c r="AC572" s="0" t="n">
        <v>1.429</v>
      </c>
      <c r="AD572" s="0" t="n">
        <v>0.015</v>
      </c>
      <c r="AE572" s="0" t="n">
        <v>1.119</v>
      </c>
      <c r="AF572" s="0" t="n">
        <v>0.006</v>
      </c>
      <c r="AG572" s="0" t="n">
        <v>0</v>
      </c>
      <c r="AH572" s="0" t="n">
        <v>0.3</v>
      </c>
      <c r="AJ572" s="0" t="n">
        <v>1</v>
      </c>
      <c r="AP572" s="0" t="n">
        <v>0</v>
      </c>
      <c r="AY572" s="0" t="n">
        <v>0</v>
      </c>
      <c r="BF572" s="0" t="n">
        <f aca="false">IF(E572&lt;11,-3.6797*E572^2+48.115*E572-53.83,280.92*EXP(-0.2027*E572))</f>
        <v>98.486087</v>
      </c>
      <c r="BG572" s="1" t="n">
        <f aca="false">32.208*LN(F572)+21.438</f>
        <v>93.2623038003278</v>
      </c>
      <c r="BH572" s="1" t="n">
        <f aca="false">IF(G572&lt;=2, -10*G572+100, 88.958*EXP(-0.0755*G572))</f>
        <v>99</v>
      </c>
      <c r="BI572" s="1" t="n">
        <f aca="false">IF(I572&lt;=100, 0.0053*(I572)^2-1.0332*I572+100.76, 122.82*EXP(-0.0092*I572))</f>
        <v>96.316528</v>
      </c>
      <c r="BJ572" s="0" t="n">
        <f aca="false">IF(P572&lt;=1000, -6.942*LN(P572)+107.59, -36.304*LN(P572)+310.72)</f>
        <v>99.963433492066</v>
      </c>
      <c r="BK572" s="0" t="n">
        <f aca="false">BF572^0.04*BG572^0.22*BH572^0.51*BI572^0.06*BJ572^0.17</f>
        <v>97.6875780434631</v>
      </c>
      <c r="BL572" s="0" t="str">
        <f aca="false">IF(BK572&gt;=90, "Very Good", IF(BK572&gt;=80, "Good", IF(BK572&gt;=70, "Slightly Good", IF(BK572&gt;=60, "Average", IF(BK572&gt;=50, "Slightly Poor", IF(BK572&gt;=40, "Poor", "Very Poor"))))))</f>
        <v>Very Good</v>
      </c>
      <c r="BM572" s="2" t="n">
        <f aca="false">IF(P572&lt;=1000, -6.942*LN(P572)+107.59, IF(AND(P572&gt;1000, P572&lt;=5213),-36.304*LN(P572)+310.72, IF(P572&gt;5213, 10)))</f>
        <v>99.963433492066</v>
      </c>
      <c r="BN572" s="2" t="n">
        <f aca="false">BF572^0.04*BG572^0.22*BH572^0.51*BI572^0.06*BM572^0.17</f>
        <v>97.6875780434631</v>
      </c>
      <c r="BO572" s="3" t="str">
        <f aca="false">IF(BN572&gt;=90, "Very Good", IF(BN572&gt;=80, "Good", IF(BN572&gt;=70, "Slightly Good", IF(BN572&gt;=60, "Average", IF(BN572&gt;=50, "Slightly Poor", IF(BN572&gt;=40, "Poor", "Very Poor"))))))</f>
        <v>Very Good</v>
      </c>
      <c r="BP572" s="2" t="n">
        <f aca="false">IF(AJ572&lt;=1000, -6.942*LN(AJ572)+107.59, IF(AND(AJ572&gt;1000, AJ572&lt;=5213),-36.304*LN(AJ572)+310.72, IF(AJ572&gt;5213, 10)))</f>
        <v>107.59</v>
      </c>
      <c r="BQ572" s="2" t="n">
        <f aca="false">BF572^0.04*BG572^0.22*BH572^0.51*BI572^0.06*BP572^0.17</f>
        <v>98.9162329383936</v>
      </c>
      <c r="BR572" s="0" t="str">
        <f aca="false">IF(BQ572&gt;=90, "Very Good", IF(BQ572&gt;=80, "Good", IF(BQ572&gt;=70, "Slightly Good", IF(BQ572&gt;=60, "Average", IF(BQ572&gt;=50, "Slightly Poor", IF(BQ572&gt;=40, "Poor", "Very Poor"))))))</f>
        <v>Very Good</v>
      </c>
      <c r="BT572" s="2" t="n">
        <f aca="false">9.81*LN(AH572)+30.6</f>
        <v>18.7890267895626</v>
      </c>
      <c r="BU572" s="0" t="str">
        <f aca="false">IF(BT572&lt;30, "Clean water", IF(AND(BT572&gt;=30, BT572&lt;40), "Hypolimia", IF(AND(BT572&gt;=40,BT572&lt;50), "Mesotrophic", IF(AND(BT572&gt;=50, BT572&lt;70), "Eutrophic", IF(BT572&gt;70,"Hypertrophic")))))</f>
        <v>Clean water</v>
      </c>
      <c r="CM572" s="0" t="n">
        <f aca="false">IF(G572&gt;H572,1,0)</f>
        <v>0</v>
      </c>
      <c r="CO572" s="17" t="n">
        <f aca="false">14.652-0.41022*M572+0.007991*M572*M572-0.000077774*M572*M572*M572</f>
        <v>8.615458406142</v>
      </c>
      <c r="CP572" s="1" t="n">
        <f aca="false">F572/CO572*100</f>
        <v>107.945504018335</v>
      </c>
    </row>
    <row r="573" customFormat="false" ht="12.5" hidden="false" customHeight="false" outlineLevel="0" collapsed="false">
      <c r="A573" s="0" t="n">
        <v>572</v>
      </c>
      <c r="B573" s="15" t="s">
        <v>119</v>
      </c>
      <c r="C573" s="16" t="s">
        <v>120</v>
      </c>
      <c r="D573" s="0" t="s">
        <v>159</v>
      </c>
      <c r="E573" s="0" t="n">
        <v>8.2</v>
      </c>
      <c r="F573" s="0" t="n">
        <v>10.2</v>
      </c>
      <c r="G573" s="0" t="n">
        <v>0.5</v>
      </c>
      <c r="H573" s="0" t="n">
        <v>2.5</v>
      </c>
      <c r="I573" s="0" t="n">
        <v>4.4</v>
      </c>
      <c r="J573" s="0" t="n">
        <v>1.42</v>
      </c>
      <c r="K573" s="0" t="n">
        <v>0.016</v>
      </c>
      <c r="L573" s="0" t="n">
        <v>1.6</v>
      </c>
      <c r="M573" s="0" t="n">
        <v>25.6</v>
      </c>
      <c r="N573" s="0" t="n">
        <v>0</v>
      </c>
      <c r="O573" s="0" t="n">
        <v>201</v>
      </c>
      <c r="P573" s="0" t="n">
        <v>4900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V573" s="0" t="n">
        <v>0</v>
      </c>
      <c r="AC573" s="0" t="n">
        <v>1.367</v>
      </c>
      <c r="AD573" s="0" t="n">
        <v>0.012</v>
      </c>
      <c r="AE573" s="0" t="n">
        <v>1.009</v>
      </c>
      <c r="AF573" s="0" t="n">
        <v>0</v>
      </c>
      <c r="AG573" s="0" t="n">
        <v>0</v>
      </c>
      <c r="AH573" s="0" t="n">
        <v>1.2</v>
      </c>
      <c r="AJ573" s="0" t="n">
        <v>300</v>
      </c>
      <c r="AP573" s="0" t="n">
        <v>0</v>
      </c>
      <c r="AY573" s="0" t="n">
        <v>0</v>
      </c>
      <c r="BF573" s="0" t="n">
        <f aca="false">IF(E573&lt;11,-3.6797*E573^2+48.115*E573-53.83,280.92*EXP(-0.2027*E573))</f>
        <v>93.289972</v>
      </c>
      <c r="BG573" s="1" t="n">
        <f aca="false">32.208*LN(F573)+21.438</f>
        <v>96.2374636951076</v>
      </c>
      <c r="BH573" s="1" t="n">
        <f aca="false">IF(G573&lt;=2, -10*G573+100, 88.958*EXP(-0.0755*G573))</f>
        <v>95</v>
      </c>
      <c r="BI573" s="1" t="n">
        <f aca="false">IF(I573&lt;=100, 0.0053*(I573)^2-1.0332*I573+100.76, 122.82*EXP(-0.0092*I573))</f>
        <v>96.316528</v>
      </c>
      <c r="BJ573" s="0" t="n">
        <f aca="false">IF(P573&lt;=1000, -6.942*LN(P573)+107.59, -36.304*LN(P573)+310.72)</f>
        <v>2.24525746528013</v>
      </c>
      <c r="BK573" s="0" t="n">
        <f aca="false">BF573^0.04*BG573^0.22*BH573^0.51*BI573^0.06*BJ573^0.17</f>
        <v>50.4086943515811</v>
      </c>
      <c r="BL573" s="0" t="str">
        <f aca="false">IF(BK573&gt;=90, "Very Good", IF(BK573&gt;=80, "Good", IF(BK573&gt;=70, "Slightly Good", IF(BK573&gt;=60, "Average", IF(BK573&gt;=50, "Slightly Poor", IF(BK573&gt;=40, "Poor", "Very Poor"))))))</f>
        <v>Slightly Poor</v>
      </c>
      <c r="BM573" s="2" t="n">
        <f aca="false">IF(P573&lt;=1000, -6.942*LN(P573)+107.59, IF(AND(P573&gt;1000, P573&lt;=5213),-36.304*LN(P573)+310.72, IF(P573&gt;5213, 10)))</f>
        <v>2.24525746528013</v>
      </c>
      <c r="BN573" s="2" t="n">
        <f aca="false">BF573^0.04*BG573^0.22*BH573^0.51*BI573^0.06*BM573^0.17</f>
        <v>50.4086943515811</v>
      </c>
      <c r="BO573" s="3" t="str">
        <f aca="false">IF(BN573&gt;=90, "Very Good", IF(BN573&gt;=80, "Good", IF(BN573&gt;=70, "Slightly Good", IF(BN573&gt;=60, "Average", IF(BN573&gt;=50, "Slightly Poor", IF(BN573&gt;=40, "Poor", "Very Poor"))))))</f>
        <v>Slightly Poor</v>
      </c>
      <c r="BP573" s="2" t="n">
        <f aca="false">IF(AJ573&lt;=1000, -6.942*LN(AJ573)+107.59, IF(AND(AJ573&gt;1000, AJ573&lt;=5213),-36.304*LN(AJ573)+310.72, IF(AJ573&gt;5213, 10)))</f>
        <v>67.9943420609366</v>
      </c>
      <c r="BQ573" s="2" t="n">
        <f aca="false">BF573^0.04*BG573^0.22*BH573^0.51*BI573^0.06*BP573^0.17</f>
        <v>90.0141065846103</v>
      </c>
      <c r="BR573" s="0" t="str">
        <f aca="false">IF(BQ573&gt;=90, "Very Good", IF(BQ573&gt;=80, "Good", IF(BQ573&gt;=70, "Slightly Good", IF(BQ573&gt;=60, "Average", IF(BQ573&gt;=50, "Slightly Poor", IF(BQ573&gt;=40, "Poor", "Very Poor"))))))</f>
        <v>Very Good</v>
      </c>
      <c r="BT573" s="2" t="n">
        <f aca="false">9.81*LN(AH573)+30.6</f>
        <v>32.3885744721487</v>
      </c>
      <c r="BU573" s="0" t="str">
        <f aca="false">IF(BT573&lt;30, "Clean water", IF(AND(BT573&gt;=30, BT573&lt;40), "Hypolimia", IF(AND(BT573&gt;=40,BT573&lt;50), "Mesotrophic", IF(AND(BT573&gt;=50, BT573&lt;70), "Eutrophic", IF(BT573&gt;70,"Hypertrophic")))))</f>
        <v>Hypolimia</v>
      </c>
      <c r="CM573" s="0" t="n">
        <f aca="false">IF(G573&gt;H573,1,0)</f>
        <v>0</v>
      </c>
      <c r="CO573" s="17" t="n">
        <f aca="false">14.652-0.41022*M573+0.007991*M573*M573-0.000077774*M573*M573*M573</f>
        <v>8.082518562816</v>
      </c>
      <c r="CP573" s="1" t="n">
        <f aca="false">F573/CO573*100</f>
        <v>126.198287337385</v>
      </c>
    </row>
    <row r="574" customFormat="false" ht="12.5" hidden="false" customHeight="false" outlineLevel="0" collapsed="false">
      <c r="A574" s="0" t="n">
        <v>573</v>
      </c>
      <c r="B574" s="15" t="s">
        <v>121</v>
      </c>
      <c r="C574" s="16" t="s">
        <v>122</v>
      </c>
      <c r="D574" s="0" t="s">
        <v>159</v>
      </c>
      <c r="E574" s="0" t="n">
        <v>8.3</v>
      </c>
      <c r="F574" s="0" t="n">
        <v>10.2</v>
      </c>
      <c r="G574" s="0" t="n">
        <v>1.8</v>
      </c>
      <c r="H574" s="0" t="n">
        <v>5.3</v>
      </c>
      <c r="I574" s="0" t="n">
        <v>8.8</v>
      </c>
      <c r="J574" s="0" t="n">
        <v>1.49</v>
      </c>
      <c r="K574" s="0" t="n">
        <v>0.025</v>
      </c>
      <c r="L574" s="0" t="n">
        <v>1.9</v>
      </c>
      <c r="M574" s="0" t="n">
        <v>26.5</v>
      </c>
      <c r="N574" s="0" t="n">
        <v>0</v>
      </c>
      <c r="O574" s="0" t="n">
        <v>246</v>
      </c>
      <c r="P574" s="0" t="n">
        <v>2100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V574" s="0" t="n">
        <v>0</v>
      </c>
      <c r="AC574" s="0" t="n">
        <v>1.446</v>
      </c>
      <c r="AD574" s="0" t="n">
        <v>0.074</v>
      </c>
      <c r="AE574" s="0" t="n">
        <v>1.031</v>
      </c>
      <c r="AF574" s="0" t="n">
        <v>0.007</v>
      </c>
      <c r="AG574" s="0" t="n">
        <v>0.004</v>
      </c>
      <c r="AH574" s="0" t="n">
        <v>12</v>
      </c>
      <c r="AJ574" s="0" t="n">
        <v>800</v>
      </c>
      <c r="AP574" s="0" t="n">
        <v>0</v>
      </c>
      <c r="AY574" s="0" t="n">
        <v>0</v>
      </c>
      <c r="BF574" s="0" t="n">
        <f aca="false">IF(E574&lt;11,-3.6797*E574^2+48.115*E574-53.83,280.92*EXP(-0.2027*E574))</f>
        <v>92.029967</v>
      </c>
      <c r="BG574" s="1" t="n">
        <f aca="false">32.208*LN(F574)+21.438</f>
        <v>96.2374636951076</v>
      </c>
      <c r="BH574" s="1" t="n">
        <f aca="false">IF(G574&lt;=2, -10*G574+100, 88.958*EXP(-0.0755*G574))</f>
        <v>82</v>
      </c>
      <c r="BI574" s="1" t="n">
        <f aca="false">IF(I574&lt;=100, 0.0053*(I574)^2-1.0332*I574+100.76, 122.82*EXP(-0.0092*I574))</f>
        <v>92.078272</v>
      </c>
      <c r="BJ574" s="0" t="n">
        <f aca="false">IF(P574&lt;=1000, -6.942*LN(P574)+107.59, -36.304*LN(P574)+310.72)</f>
        <v>33.0055589887772</v>
      </c>
      <c r="BK574" s="0" t="n">
        <f aca="false">BF574^0.04*BG574^0.22*BH574^0.51*BI574^0.06*BJ574^0.17</f>
        <v>73.6117576860005</v>
      </c>
      <c r="BL574" s="0" t="str">
        <f aca="false">IF(BK574&gt;=90, "Very Good", IF(BK574&gt;=80, "Good", IF(BK574&gt;=70, "Slightly Good", IF(BK574&gt;=60, "Average", IF(BK574&gt;=50, "Slightly Poor", IF(BK574&gt;=40, "Poor", "Very Poor"))))))</f>
        <v>Slightly Good</v>
      </c>
      <c r="BM574" s="2" t="n">
        <f aca="false">IF(P574&lt;=1000, -6.942*LN(P574)+107.59, IF(AND(P574&gt;1000, P574&lt;=5213),-36.304*LN(P574)+310.72, IF(P574&gt;5213, 10)))</f>
        <v>33.0055589887772</v>
      </c>
      <c r="BN574" s="2" t="n">
        <f aca="false">BF574^0.04*BG574^0.22*BH574^0.51*BI574^0.06*BM574^0.17</f>
        <v>73.6117576860005</v>
      </c>
      <c r="BO574" s="3" t="str">
        <f aca="false">IF(BN574&gt;=90, "Very Good", IF(BN574&gt;=80, "Good", IF(BN574&gt;=70, "Slightly Good", IF(BN574&gt;=60, "Average", IF(BN574&gt;=50, "Slightly Poor", IF(BN574&gt;=40, "Poor", "Very Poor"))))))</f>
        <v>Slightly Good</v>
      </c>
      <c r="BP574" s="2" t="n">
        <f aca="false">IF(AJ574&lt;=1000, -6.942*LN(AJ574)+107.59, IF(AND(AJ574&gt;1000, AJ574&lt;=5213),-36.304*LN(AJ574)+310.72, IF(AJ574&gt;5213, 10)))</f>
        <v>61.1854253865293</v>
      </c>
      <c r="BQ574" s="2" t="n">
        <f aca="false">BF574^0.04*BG574^0.22*BH574^0.51*BI574^0.06*BP574^0.17</f>
        <v>81.7556055014107</v>
      </c>
      <c r="BR574" s="0" t="str">
        <f aca="false">IF(BQ574&gt;=90, "Very Good", IF(BQ574&gt;=80, "Good", IF(BQ574&gt;=70, "Slightly Good", IF(BQ574&gt;=60, "Average", IF(BQ574&gt;=50, "Slightly Poor", IF(BQ574&gt;=40, "Poor", "Very Poor"))))))</f>
        <v>Good</v>
      </c>
      <c r="BT574" s="2" t="n">
        <f aca="false">9.81*LN(AH574)+30.6</f>
        <v>54.9769342344203</v>
      </c>
      <c r="BU574" s="0" t="str">
        <f aca="false">IF(BT574&lt;30, "Clean water", IF(AND(BT574&gt;=30, BT574&lt;40), "Hypolimia", IF(AND(BT574&gt;=40,BT574&lt;50), "Mesotrophic", IF(AND(BT574&gt;=50, BT574&lt;70), "Eutrophic", IF(BT574&gt;70,"Hypertrophic")))))</f>
        <v>Eutrophic</v>
      </c>
      <c r="CM574" s="0" t="n">
        <f aca="false">IF(G574&gt;H574,1,0)</f>
        <v>0</v>
      </c>
      <c r="CO574" s="17" t="n">
        <f aca="false">14.652-0.41022*M574+0.007991*M574*M574-0.000077774*M574*M574*M574</f>
        <v>7.94550477525</v>
      </c>
      <c r="CP574" s="1" t="n">
        <f aca="false">F574/CO574*100</f>
        <v>128.374474479868</v>
      </c>
    </row>
    <row r="575" customFormat="false" ht="12.5" hidden="false" customHeight="false" outlineLevel="0" collapsed="false">
      <c r="A575" s="0" t="n">
        <v>574</v>
      </c>
      <c r="B575" s="15" t="s">
        <v>140</v>
      </c>
      <c r="C575" s="16" t="s">
        <v>141</v>
      </c>
      <c r="D575" s="0" t="s">
        <v>159</v>
      </c>
      <c r="E575" s="0" t="n">
        <v>7.8</v>
      </c>
      <c r="F575" s="0" t="n">
        <v>8.5</v>
      </c>
      <c r="G575" s="0" t="n">
        <v>2.1</v>
      </c>
      <c r="H575" s="0" t="n">
        <v>4.2</v>
      </c>
      <c r="I575" s="0" t="n">
        <v>6</v>
      </c>
      <c r="J575" s="0" t="n">
        <v>2.136</v>
      </c>
      <c r="K575" s="0" t="n">
        <v>0.065</v>
      </c>
      <c r="L575" s="0" t="n">
        <v>2.6</v>
      </c>
      <c r="M575" s="0" t="n">
        <v>22.8</v>
      </c>
      <c r="O575" s="0" t="n">
        <v>502</v>
      </c>
      <c r="BD575" s="0" t="n">
        <v>0.018</v>
      </c>
      <c r="BF575" s="0" t="n">
        <f aca="false">IF(E575&lt;11,-3.6797*E575^2+48.115*E575-53.83,280.92*EXP(-0.2027*E575))</f>
        <v>97.5940520000001</v>
      </c>
      <c r="BG575" s="1" t="n">
        <f aca="false">32.208*LN(F575)+21.438</f>
        <v>90.3652509938879</v>
      </c>
      <c r="BH575" s="1" t="n">
        <f aca="false">IF(G575&lt;=2, -10*G575+100, 88.958*EXP(-0.0755*G575))</f>
        <v>75.9150041678102</v>
      </c>
      <c r="BI575" s="1" t="n">
        <f aca="false">IF(I575&lt;=100, 0.0053*(I575)^2-1.0332*I575+100.76, 122.82*EXP(-0.0092*I575))</f>
        <v>94.7516</v>
      </c>
      <c r="BJ575" s="0" t="e">
        <f aca="false">IF(P575&lt;=1000, -6.942*LN(P575)+107.59, -36.304*LN(P575)+310.72)</f>
        <v>#VALUE!</v>
      </c>
      <c r="BK575" s="0" t="e">
        <f aca="false">BF575^0.04*BG575^0.22*BH575^0.51*BI575^0.06*BJ575^0.17</f>
        <v>#VALUE!</v>
      </c>
      <c r="BL575" s="0" t="e">
        <f aca="false">IF(BK575&gt;=90, "Very Good", IF(BK575&gt;=80, "Good", IF(BK575&gt;=70, "Slightly Good", IF(BK575&gt;=60, "Average", IF(BK575&gt;=50, "Slightly Poor", IF(BK575&gt;=40, "Poor", "Very Poor"))))))</f>
        <v>#VALUE!</v>
      </c>
      <c r="BM575" s="2" t="e">
        <f aca="false">IF(P575&lt;=1000, -6.942*LN(P575)+107.59, IF(AND(P575&gt;1000, P575&lt;=5213),-36.304*LN(P575)+310.72, IF(P575&gt;5213, 10)))</f>
        <v>#VALUE!</v>
      </c>
      <c r="BN575" s="2" t="e">
        <f aca="false">BF575^0.04*BG575^0.22*BH575^0.51*BI575^0.06*BM575^0.17</f>
        <v>#VALUE!</v>
      </c>
      <c r="BO575" s="3" t="e">
        <f aca="false">IF(BN575&gt;=90, "Very Good", IF(BN575&gt;=80, "Good", IF(BN575&gt;=70, "Slightly Good", IF(BN575&gt;=60, "Average", IF(BN575&gt;=50, "Slightly Poor", IF(BN575&gt;=40, "Poor", "Very Poor"))))))</f>
        <v>#VALUE!</v>
      </c>
      <c r="BP575" s="2" t="e">
        <f aca="false">IF(AJ575&lt;=1000, -6.942*LN(AJ575)+107.59, IF(AND(AJ575&gt;1000, AJ575&lt;=5213),-36.304*LN(AJ575)+310.72, IF(AJ575&gt;5213, 10)))</f>
        <v>#VALUE!</v>
      </c>
      <c r="BQ575" s="2" t="e">
        <f aca="false">BF575^0.04*BG575^0.22*BH575^0.51*BI575^0.06*BP575^0.17</f>
        <v>#VALUE!</v>
      </c>
      <c r="BR575" s="0" t="e">
        <f aca="false">IF(BQ575&gt;=90, "Very Good", IF(BQ575&gt;=80, "Good", IF(BQ575&gt;=70, "Slightly Good", IF(BQ575&gt;=60, "Average", IF(BQ575&gt;=50, "Slightly Poor", IF(BQ575&gt;=40, "Poor", "Very Poor"))))))</f>
        <v>#VALUE!</v>
      </c>
      <c r="BT575" s="2" t="e">
        <f aca="false">9.81*LN(AH575)+30.6</f>
        <v>#VALUE!</v>
      </c>
      <c r="BU575" s="0" t="e">
        <f aca="false">IF(BT575&lt;30, "Clean water", IF(AND(BT575&gt;=30, BT575&lt;40), "Hypolimia", IF(AND(BT575&gt;=40,BT575&lt;50), "Mesotrophic", IF(AND(BT575&gt;=50, BT575&lt;70), "Eutrophic", IF(BT575&gt;70,"Hypertrophic")))))</f>
        <v>#VALUE!</v>
      </c>
      <c r="CM575" s="0" t="n">
        <f aca="false">IF(G575&gt;H575,1,0)</f>
        <v>0</v>
      </c>
      <c r="CO575" s="17" t="n">
        <f aca="false">14.652-0.41022*M575+0.007991*M575*M575-0.000077774*M575*M575*M575</f>
        <v>8.531220615552</v>
      </c>
      <c r="CP575" s="1" t="n">
        <f aca="false">F575/CO575*100</f>
        <v>99.6340428063121</v>
      </c>
    </row>
    <row r="576" customFormat="false" ht="12.5" hidden="false" customHeight="false" outlineLevel="0" collapsed="false">
      <c r="A576" s="0" t="n">
        <v>575</v>
      </c>
      <c r="B576" s="15" t="s">
        <v>123</v>
      </c>
      <c r="C576" s="16" t="s">
        <v>124</v>
      </c>
      <c r="D576" s="0" t="s">
        <v>159</v>
      </c>
      <c r="E576" s="0" t="n">
        <v>7.3</v>
      </c>
      <c r="F576" s="0" t="n">
        <v>7.3</v>
      </c>
      <c r="G576" s="0" t="n">
        <v>5.5</v>
      </c>
      <c r="H576" s="0" t="n">
        <v>7.5</v>
      </c>
      <c r="I576" s="0" t="n">
        <v>4.6</v>
      </c>
      <c r="J576" s="0" t="n">
        <v>8.221</v>
      </c>
      <c r="K576" s="0" t="n">
        <v>0.067</v>
      </c>
      <c r="L576" s="0" t="n">
        <v>4.4</v>
      </c>
      <c r="M576" s="0" t="n">
        <v>24.4</v>
      </c>
      <c r="N576" s="0" t="n">
        <v>0</v>
      </c>
      <c r="O576" s="0" t="n">
        <v>589</v>
      </c>
      <c r="P576" s="0" t="n">
        <v>12000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V576" s="0" t="n">
        <v>0</v>
      </c>
      <c r="AC576" s="0" t="n">
        <v>8.086</v>
      </c>
      <c r="AD576" s="0" t="n">
        <v>2.002</v>
      </c>
      <c r="AE576" s="0" t="n">
        <v>4.907</v>
      </c>
      <c r="AF576" s="0" t="n">
        <v>0.047</v>
      </c>
      <c r="AG576" s="0" t="n">
        <v>0.032</v>
      </c>
      <c r="AH576" s="0" t="n">
        <v>5.1</v>
      </c>
      <c r="AJ576" s="0" t="n">
        <v>400</v>
      </c>
      <c r="AP576" s="0" t="n">
        <v>0</v>
      </c>
      <c r="AY576" s="0" t="n">
        <v>0</v>
      </c>
      <c r="BF576" s="0" t="n">
        <f aca="false">IF(E576&lt;11,-3.6797*E576^2+48.115*E576-53.83,280.92*EXP(-0.2027*E576))</f>
        <v>101.318287</v>
      </c>
      <c r="BG576" s="1" t="n">
        <f aca="false">32.208*LN(F576)+21.438</f>
        <v>85.4634570053551</v>
      </c>
      <c r="BH576" s="1" t="n">
        <f aca="false">IF(G576&lt;=2, -10*G576+100, 88.958*EXP(-0.0755*G576))</f>
        <v>58.7278668888329</v>
      </c>
      <c r="BI576" s="1" t="n">
        <f aca="false">IF(I576&lt;=100, 0.0053*(I576)^2-1.0332*I576+100.76, 122.82*EXP(-0.0092*I576))</f>
        <v>96.119428</v>
      </c>
      <c r="BJ576" s="0" t="n">
        <f aca="false">IF(P576&lt;=1000, -6.942*LN(P576)+107.59, -36.304*LN(P576)+310.72)</f>
        <v>-30.271198662071</v>
      </c>
      <c r="BK576" s="0" t="e">
        <f aca="false">BF576^0.04*BG576^0.22*BH576^0.51*BI576^0.06*BJ576^0.17</f>
        <v>#NUM!</v>
      </c>
      <c r="BL576" s="0" t="e">
        <f aca="false">IF(BK576&gt;=90, "Very Good", IF(BK576&gt;=80, "Good", IF(BK576&gt;=70, "Slightly Good", IF(BK576&gt;=60, "Average", IF(BK576&gt;=50, "Slightly Poor", IF(BK576&gt;=40, "Poor", "Very Poor"))))))</f>
        <v>#NUM!</v>
      </c>
      <c r="BM576" s="2" t="n">
        <f aca="false">IF(P576&lt;=1000, -6.942*LN(P576)+107.59, IF(AND(P576&gt;1000, P576&lt;=5213),-36.304*LN(P576)+310.72, IF(P576&gt;5213, 10)))</f>
        <v>10</v>
      </c>
      <c r="BN576" s="2" t="n">
        <f aca="false">BF576^0.04*BG576^0.22*BH576^0.51*BI576^0.06*BM576^0.17</f>
        <v>49.6933688958415</v>
      </c>
      <c r="BO576" s="3" t="str">
        <f aca="false">IF(BN576&gt;=90, "Very Good", IF(BN576&gt;=80, "Good", IF(BN576&gt;=70, "Slightly Good", IF(BN576&gt;=60, "Average", IF(BN576&gt;=50, "Slightly Poor", IF(BN576&gt;=40, "Poor", "Very Poor"))))))</f>
        <v>Poor</v>
      </c>
      <c r="BP576" s="2" t="n">
        <f aca="false">IF(AJ576&lt;=1000, -6.942*LN(AJ576)+107.59, IF(AND(AJ576&gt;1000, AJ576&lt;=5213),-36.304*LN(AJ576)+310.72, IF(AJ576&gt;5213, 10)))</f>
        <v>65.9972531139764</v>
      </c>
      <c r="BQ576" s="2" t="n">
        <f aca="false">BF576^0.04*BG576^0.22*BH576^0.51*BI576^0.06*BP576^0.17</f>
        <v>68.488528662125</v>
      </c>
      <c r="BR576" s="0" t="str">
        <f aca="false">IF(BQ576&gt;=90, "Very Good", IF(BQ576&gt;=80, "Good", IF(BQ576&gt;=70, "Slightly Good", IF(BQ576&gt;=60, "Average", IF(BQ576&gt;=50, "Slightly Poor", IF(BQ576&gt;=40, "Poor", "Very Poor"))))))</f>
        <v>Average</v>
      </c>
      <c r="BT576" s="2" t="n">
        <f aca="false">9.81*LN(AH576)+30.6</f>
        <v>46.5828496947541</v>
      </c>
      <c r="BU576" s="0" t="str">
        <f aca="false">IF(BT576&lt;30, "Clean water", IF(AND(BT576&gt;=30, BT576&lt;40), "Hypolimia", IF(AND(BT576&gt;=40,BT576&lt;50), "Mesotrophic", IF(AND(BT576&gt;=50, BT576&lt;70), "Eutrophic", IF(BT576&gt;70,"Hypertrophic")))))</f>
        <v>Mesotrophic</v>
      </c>
      <c r="CM576" s="0" t="n">
        <f aca="false">IF(G576&gt;H576,1,0)</f>
        <v>0</v>
      </c>
      <c r="CO576" s="17" t="n">
        <f aca="false">14.652-0.41022*M576+0.007991*M576*M576-0.000077774*M576*M576*M576</f>
        <v>8.270347661184</v>
      </c>
      <c r="CP576" s="1" t="n">
        <f aca="false">F576/CO576*100</f>
        <v>88.2671478765249</v>
      </c>
    </row>
    <row r="577" customFormat="false" ht="12.5" hidden="false" customHeight="false" outlineLevel="0" collapsed="false">
      <c r="A577" s="0" t="n">
        <v>576</v>
      </c>
      <c r="B577" s="15" t="s">
        <v>125</v>
      </c>
      <c r="C577" s="16" t="s">
        <v>126</v>
      </c>
      <c r="D577" s="0" t="s">
        <v>159</v>
      </c>
      <c r="E577" s="0" t="n">
        <v>8.3</v>
      </c>
      <c r="F577" s="0" t="n">
        <v>12.9</v>
      </c>
      <c r="G577" s="0" t="n">
        <v>1.6</v>
      </c>
      <c r="H577" s="0" t="n">
        <v>4.6</v>
      </c>
      <c r="I577" s="0" t="n">
        <v>6</v>
      </c>
      <c r="J577" s="0" t="n">
        <v>5.878</v>
      </c>
      <c r="K577" s="0" t="n">
        <v>0.034</v>
      </c>
      <c r="L577" s="0" t="n">
        <v>2.2</v>
      </c>
      <c r="M577" s="0" t="n">
        <v>23.6</v>
      </c>
      <c r="N577" s="0" t="n">
        <v>0</v>
      </c>
      <c r="O577" s="0" t="n">
        <v>597</v>
      </c>
      <c r="P577" s="0" t="n">
        <v>8000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V577" s="0" t="n">
        <v>0</v>
      </c>
      <c r="AC577" s="0" t="n">
        <v>5.734</v>
      </c>
      <c r="AD577" s="0" t="n">
        <v>0.39</v>
      </c>
      <c r="AE577" s="0" t="n">
        <v>4.499</v>
      </c>
      <c r="AF577" s="0" t="n">
        <v>0.015</v>
      </c>
      <c r="AG577" s="0" t="n">
        <v>0.011</v>
      </c>
      <c r="AH577" s="0" t="n">
        <v>3</v>
      </c>
      <c r="AJ577" s="0" t="n">
        <v>770</v>
      </c>
      <c r="AP577" s="0" t="n">
        <v>0</v>
      </c>
      <c r="AY577" s="0" t="n">
        <v>0</v>
      </c>
      <c r="BF577" s="0" t="n">
        <f aca="false">IF(E577&lt;11,-3.6797*E577^2+48.115*E577-53.83,280.92*EXP(-0.2027*E577))</f>
        <v>92.029967</v>
      </c>
      <c r="BG577" s="1" t="n">
        <f aca="false">32.208*LN(F577)+21.438</f>
        <v>103.801177244529</v>
      </c>
      <c r="BH577" s="1" t="n">
        <f aca="false">IF(G577&lt;=2, -10*G577+100, 88.958*EXP(-0.0755*G577))</f>
        <v>84</v>
      </c>
      <c r="BI577" s="1" t="n">
        <f aca="false">IF(I577&lt;=100, 0.0053*(I577)^2-1.0332*I577+100.76, 122.82*EXP(-0.0092*I577))</f>
        <v>94.7516</v>
      </c>
      <c r="BJ577" s="0" t="n">
        <f aca="false">IF(P577&lt;=1000, -6.942*LN(P577)+107.59, -36.304*LN(P577)+310.72)</f>
        <v>-15.5511933773122</v>
      </c>
      <c r="BK577" s="0" t="e">
        <f aca="false">BF577^0.04*BG577^0.22*BH577^0.51*BI577^0.06*BJ577^0.17</f>
        <v>#NUM!</v>
      </c>
      <c r="BL577" s="0" t="e">
        <f aca="false">IF(BK577&gt;=90, "Very Good", IF(BK577&gt;=80, "Good", IF(BK577&gt;=70, "Slightly Good", IF(BK577&gt;=60, "Average", IF(BK577&gt;=50, "Slightly Poor", IF(BK577&gt;=40, "Poor", "Very Poor"))))))</f>
        <v>#NUM!</v>
      </c>
      <c r="BM577" s="2" t="n">
        <f aca="false">IF(P577&lt;=1000, -6.942*LN(P577)+107.59, IF(AND(P577&gt;1000, P577&lt;=5213),-36.304*LN(P577)+310.72, IF(P577&gt;5213, 10)))</f>
        <v>10</v>
      </c>
      <c r="BN577" s="2" t="n">
        <f aca="false">BF577^0.04*BG577^0.22*BH577^0.51*BI577^0.06*BM577^0.17</f>
        <v>61.9582725949695</v>
      </c>
      <c r="BO577" s="3" t="str">
        <f aca="false">IF(BN577&gt;=90, "Very Good", IF(BN577&gt;=80, "Good", IF(BN577&gt;=70, "Slightly Good", IF(BN577&gt;=60, "Average", IF(BN577&gt;=50, "Slightly Poor", IF(BN577&gt;=40, "Poor", "Very Poor"))))))</f>
        <v>Average</v>
      </c>
      <c r="BP577" s="2" t="n">
        <f aca="false">IF(AJ577&lt;=1000, -6.942*LN(AJ577)+107.59, IF(AND(AJ577&gt;1000, AJ577&lt;=5213),-36.304*LN(AJ577)+310.72, IF(AJ577&gt;5213, 10)))</f>
        <v>61.4507570459271</v>
      </c>
      <c r="BQ577" s="2" t="n">
        <f aca="false">BF577^0.04*BG577^0.22*BH577^0.51*BI577^0.06*BP577^0.17</f>
        <v>84.3624009907538</v>
      </c>
      <c r="BR577" s="0" t="str">
        <f aca="false">IF(BQ577&gt;=90, "Very Good", IF(BQ577&gt;=80, "Good", IF(BQ577&gt;=70, "Slightly Good", IF(BQ577&gt;=60, "Average", IF(BQ577&gt;=50, "Slightly Poor", IF(BQ577&gt;=40, "Poor", "Very Poor"))))))</f>
        <v>Good</v>
      </c>
      <c r="BT577" s="2" t="n">
        <f aca="false">9.81*LN(AH577)+30.6</f>
        <v>41.3773865518342</v>
      </c>
      <c r="BU577" s="0" t="str">
        <f aca="false">IF(BT577&lt;30, "Clean water", IF(AND(BT577&gt;=30, BT577&lt;40), "Hypolimia", IF(AND(BT577&gt;=40,BT577&lt;50), "Mesotrophic", IF(AND(BT577&gt;=50, BT577&lt;70), "Eutrophic", IF(BT577&gt;70,"Hypertrophic")))))</f>
        <v>Mesotrophic</v>
      </c>
      <c r="CM577" s="0" t="n">
        <f aca="false">IF(G577&gt;H577,1,0)</f>
        <v>0</v>
      </c>
      <c r="CO577" s="17" t="n">
        <f aca="false">14.652-0.41022*M577+0.007991*M577*M577-0.000077774*M577*M577*M577</f>
        <v>8.399193993856</v>
      </c>
      <c r="CP577" s="1" t="n">
        <f aca="false">F577/CO577*100</f>
        <v>153.586165642041</v>
      </c>
    </row>
    <row r="578" customFormat="false" ht="12.5" hidden="false" customHeight="false" outlineLevel="0" collapsed="false">
      <c r="A578" s="0" t="n">
        <v>577</v>
      </c>
      <c r="B578" s="15" t="s">
        <v>72</v>
      </c>
      <c r="C578" s="16" t="s">
        <v>73</v>
      </c>
      <c r="D578" s="0" t="s">
        <v>160</v>
      </c>
      <c r="E578" s="0" t="n">
        <v>8</v>
      </c>
      <c r="F578" s="0" t="n">
        <v>7.7</v>
      </c>
      <c r="G578" s="0" t="n">
        <v>1.6</v>
      </c>
      <c r="H578" s="0" t="n">
        <v>6.3</v>
      </c>
      <c r="I578" s="0" t="n">
        <v>32.3</v>
      </c>
      <c r="J578" s="0" t="n">
        <v>2.639</v>
      </c>
      <c r="K578" s="0" t="n">
        <v>0.137</v>
      </c>
      <c r="L578" s="0" t="n">
        <v>3.2</v>
      </c>
      <c r="M578" s="0" t="n">
        <v>24.8</v>
      </c>
      <c r="N578" s="0" t="n">
        <v>0</v>
      </c>
      <c r="O578" s="0" t="n">
        <v>172</v>
      </c>
      <c r="P578" s="0" t="n">
        <v>49500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V578" s="0" t="n">
        <v>0</v>
      </c>
      <c r="AC578" s="0" t="n">
        <v>2.574</v>
      </c>
      <c r="AD578" s="0" t="n">
        <v>0.27</v>
      </c>
      <c r="AE578" s="0" t="n">
        <v>1.941</v>
      </c>
      <c r="AF578" s="0" t="n">
        <v>0.082</v>
      </c>
      <c r="AG578" s="0" t="n">
        <v>0.056</v>
      </c>
      <c r="AH578" s="0" t="n">
        <v>10.6</v>
      </c>
      <c r="AJ578" s="0" t="n">
        <v>2975</v>
      </c>
      <c r="AP578" s="0" t="n">
        <v>0</v>
      </c>
      <c r="AW578" s="0" t="n">
        <v>0</v>
      </c>
      <c r="AX578" s="0" t="n">
        <v>0</v>
      </c>
      <c r="AY578" s="0" t="n">
        <v>0</v>
      </c>
      <c r="BF578" s="0" t="n">
        <f aca="false">IF(E578&lt;11,-3.6797*E578^2+48.115*E578-53.83,280.92*EXP(-0.2027*E578))</f>
        <v>95.5892</v>
      </c>
      <c r="BG578" s="1" t="n">
        <f aca="false">32.208*LN(F578)+21.438</f>
        <v>87.1816243519112</v>
      </c>
      <c r="BH578" s="1" t="n">
        <f aca="false">IF(G578&lt;=2, -10*G578+100, 88.958*EXP(-0.0755*G578))</f>
        <v>84</v>
      </c>
      <c r="BI578" s="1" t="n">
        <f aca="false">IF(I578&lt;=100, 0.0053*(I578)^2-1.0332*I578+100.76, 122.82*EXP(-0.0092*I578))</f>
        <v>72.917077</v>
      </c>
      <c r="BJ578" s="0" t="n">
        <f aca="false">IF(P578&lt;=1000, -6.942*LN(P578)+107.59, -36.304*LN(P578)+310.72)</f>
        <v>-81.7163634444054</v>
      </c>
      <c r="BK578" s="0" t="e">
        <f aca="false">BF578^0.04*BG578^0.22*BH578^0.51*BI578^0.06*BJ578^0.17</f>
        <v>#NUM!</v>
      </c>
      <c r="BL578" s="0" t="e">
        <f aca="false">IF(BK578&gt;=90, "Very Good", IF(BK578&gt;=80, "Good", IF(BK578&gt;=70, "Slightly Good", IF(BK578&gt;=60, "Average", IF(BK578&gt;=50, "Slightly Poor", IF(BK578&gt;=40, "Poor", "Very Poor"))))))</f>
        <v>#NUM!</v>
      </c>
      <c r="BM578" s="2" t="n">
        <f aca="false">IF(P578&lt;=1000, -6.942*LN(P578)+107.59, IF(AND(P578&gt;1000, P578&lt;=5213),-36.304*LN(P578)+310.72, IF(P578&gt;5213, 10)))</f>
        <v>10</v>
      </c>
      <c r="BN578" s="2" t="n">
        <f aca="false">BF578^0.04*BG578^0.22*BH578^0.51*BI578^0.06*BM578^0.17</f>
        <v>58.784392506761</v>
      </c>
      <c r="BO578" s="3" t="str">
        <f aca="false">IF(BN578&gt;=90, "Very Good", IF(BN578&gt;=80, "Good", IF(BN578&gt;=70, "Slightly Good", IF(BN578&gt;=60, "Average", IF(BN578&gt;=50, "Slightly Poor", IF(BN578&gt;=40, "Poor", "Very Poor"))))))</f>
        <v>Slightly Poor</v>
      </c>
      <c r="BP578" s="2" t="n">
        <f aca="false">IF(AJ578&lt;=1000, -6.942*LN(AJ578)+107.59, IF(AND(AJ578&gt;1000, AJ578&lt;=5213),-36.304*LN(AJ578)+310.72, IF(AJ578&gt;5213, 10)))</f>
        <v>20.3606327600639</v>
      </c>
      <c r="BQ578" s="2" t="n">
        <f aca="false">BF578^0.04*BG578^0.22*BH578^0.51*BI578^0.06*BP578^0.17</f>
        <v>66.3371104682279</v>
      </c>
      <c r="BR578" s="0" t="str">
        <f aca="false">IF(BQ578&gt;=90, "Very Good", IF(BQ578&gt;=80, "Good", IF(BQ578&gt;=70, "Slightly Good", IF(BQ578&gt;=60, "Average", IF(BQ578&gt;=50, "Slightly Poor", IF(BQ578&gt;=40, "Poor", "Very Poor"))))))</f>
        <v>Average</v>
      </c>
      <c r="BT578" s="2" t="n">
        <f aca="false">9.81*LN(AH578)+30.6</f>
        <v>53.7599777509678</v>
      </c>
      <c r="BU578" s="0" t="str">
        <f aca="false">IF(BT578&lt;30, "Clean water", IF(AND(BT578&gt;=30, BT578&lt;40), "Hypolimia", IF(AND(BT578&gt;=40,BT578&lt;50), "Mesotrophic", IF(AND(BT578&gt;=50, BT578&lt;70), "Eutrophic", IF(BT578&gt;70,"Hypertrophic")))))</f>
        <v>Eutrophic</v>
      </c>
      <c r="CM578" s="0" t="n">
        <f aca="false">IF(G578&gt;H578,1,0)</f>
        <v>0</v>
      </c>
      <c r="CO578" s="17" t="n">
        <f aca="false">14.652-0.41022*M578+0.007991*M578*M578-0.000077774*M578*M578*M578</f>
        <v>8.207042440192</v>
      </c>
      <c r="CP578" s="1" t="n">
        <f aca="false">F578/CO578*100</f>
        <v>93.8218616037748</v>
      </c>
    </row>
    <row r="579" customFormat="false" ht="12.5" hidden="false" customHeight="false" outlineLevel="0" collapsed="false">
      <c r="A579" s="0" t="n">
        <v>578</v>
      </c>
      <c r="B579" s="15" t="s">
        <v>131</v>
      </c>
      <c r="C579" s="16" t="s">
        <v>132</v>
      </c>
      <c r="D579" s="0" t="s">
        <v>160</v>
      </c>
      <c r="E579" s="0" t="n">
        <v>7.7</v>
      </c>
      <c r="F579" s="0" t="n">
        <v>9.6</v>
      </c>
      <c r="G579" s="0" t="n">
        <v>1.7</v>
      </c>
      <c r="H579" s="0" t="n">
        <v>4.4</v>
      </c>
      <c r="I579" s="0" t="n">
        <v>13.5</v>
      </c>
      <c r="J579" s="0" t="n">
        <v>4.319</v>
      </c>
      <c r="K579" s="0" t="n">
        <v>0.088</v>
      </c>
      <c r="L579" s="0" t="n">
        <v>3.3</v>
      </c>
      <c r="M579" s="0" t="n">
        <v>27.1</v>
      </c>
      <c r="O579" s="0" t="n">
        <v>571</v>
      </c>
      <c r="BD579" s="0" t="n">
        <v>0.055</v>
      </c>
      <c r="BF579" s="0" t="n">
        <f aca="false">IF(E579&lt;11,-3.6797*E579^2+48.115*E579-53.83,280.92*EXP(-0.2027*E579))</f>
        <v>98.486087</v>
      </c>
      <c r="BG579" s="1" t="n">
        <f aca="false">32.208*LN(F579)+21.438</f>
        <v>94.2848658756438</v>
      </c>
      <c r="BH579" s="1" t="n">
        <f aca="false">IF(G579&lt;=2, -10*G579+100, 88.958*EXP(-0.0755*G579))</f>
        <v>83</v>
      </c>
      <c r="BI579" s="1" t="n">
        <f aca="false">IF(I579&lt;=100, 0.0053*(I579)^2-1.0332*I579+100.76, 122.82*EXP(-0.0092*I579))</f>
        <v>87.777725</v>
      </c>
      <c r="BJ579" s="0" t="e">
        <f aca="false">IF(P579&lt;=1000, -6.942*LN(P579)+107.59, -36.304*LN(P579)+310.72)</f>
        <v>#VALUE!</v>
      </c>
      <c r="BK579" s="0" t="e">
        <f aca="false">BF579^0.04*BG579^0.22*BH579^0.51*BI579^0.06*BJ579^0.17</f>
        <v>#VALUE!</v>
      </c>
      <c r="BL579" s="0" t="e">
        <f aca="false">IF(BK579&gt;=90, "Very Good", IF(BK579&gt;=80, "Good", IF(BK579&gt;=70, "Slightly Good", IF(BK579&gt;=60, "Average", IF(BK579&gt;=50, "Slightly Poor", IF(BK579&gt;=40, "Poor", "Very Poor"))))))</f>
        <v>#VALUE!</v>
      </c>
      <c r="BM579" s="2" t="e">
        <f aca="false">IF(P579&lt;=1000, -6.942*LN(P579)+107.59, IF(AND(P579&gt;1000, P579&lt;=5213),-36.304*LN(P579)+310.72, IF(P579&gt;5213, 10)))</f>
        <v>#VALUE!</v>
      </c>
      <c r="BN579" s="2" t="e">
        <f aca="false">BF579^0.04*BG579^0.22*BH579^0.51*BI579^0.06*BM579^0.17</f>
        <v>#VALUE!</v>
      </c>
      <c r="BO579" s="3" t="e">
        <f aca="false">IF(BN579&gt;=90, "Very Good", IF(BN579&gt;=80, "Good", IF(BN579&gt;=70, "Slightly Good", IF(BN579&gt;=60, "Average", IF(BN579&gt;=50, "Slightly Poor", IF(BN579&gt;=40, "Poor", "Very Poor"))))))</f>
        <v>#VALUE!</v>
      </c>
      <c r="BP579" s="2" t="e">
        <f aca="false">IF(AJ579&lt;=1000, -6.942*LN(AJ579)+107.59, IF(AND(AJ579&gt;1000, AJ579&lt;=5213),-36.304*LN(AJ579)+310.72, IF(AJ579&gt;5213, 10)))</f>
        <v>#VALUE!</v>
      </c>
      <c r="BQ579" s="2" t="e">
        <f aca="false">BF579^0.04*BG579^0.22*BH579^0.51*BI579^0.06*BP579^0.17</f>
        <v>#VALUE!</v>
      </c>
      <c r="BR579" s="0" t="e">
        <f aca="false">IF(BQ579&gt;=90, "Very Good", IF(BQ579&gt;=80, "Good", IF(BQ579&gt;=70, "Slightly Good", IF(BQ579&gt;=60, "Average", IF(BQ579&gt;=50, "Slightly Poor", IF(BQ579&gt;=40, "Poor", "Very Poor"))))))</f>
        <v>#VALUE!</v>
      </c>
      <c r="BT579" s="2" t="e">
        <f aca="false">9.81*LN(AH579)+30.6</f>
        <v>#VALUE!</v>
      </c>
      <c r="BU579" s="0" t="e">
        <f aca="false">IF(BT579&lt;30, "Clean water", IF(AND(BT579&gt;=30, BT579&lt;40), "Hypolimia", IF(AND(BT579&gt;=40,BT579&lt;50), "Mesotrophic", IF(AND(BT579&gt;=50, BT579&lt;70), "Eutrophic", IF(BT579&gt;70,"Hypertrophic")))))</f>
        <v>#VALUE!</v>
      </c>
      <c r="CM579" s="0" t="n">
        <f aca="false">IF(G579&gt;H579,1,0)</f>
        <v>0</v>
      </c>
      <c r="CO579" s="17" t="n">
        <f aca="false">14.652-0.41022*M579+0.007991*M579*M579-0.000077774*M579*M579*M579</f>
        <v>7.855810419486</v>
      </c>
      <c r="CP579" s="1" t="n">
        <f aca="false">F579/CO579*100</f>
        <v>122.202541652324</v>
      </c>
    </row>
    <row r="580" customFormat="false" ht="12.5" hidden="false" customHeight="false" outlineLevel="0" collapsed="false">
      <c r="A580" s="0" t="n">
        <v>579</v>
      </c>
      <c r="B580" s="15" t="s">
        <v>75</v>
      </c>
      <c r="C580" s="16" t="s">
        <v>76</v>
      </c>
      <c r="D580" s="0" t="s">
        <v>160</v>
      </c>
      <c r="E580" s="0" t="n">
        <v>7.4</v>
      </c>
      <c r="F580" s="0" t="n">
        <v>6.7</v>
      </c>
      <c r="G580" s="0" t="n">
        <v>1.1</v>
      </c>
      <c r="H580" s="0" t="n">
        <v>3.3</v>
      </c>
      <c r="I580" s="0" t="n">
        <v>12.2</v>
      </c>
      <c r="J580" s="0" t="n">
        <v>3.332</v>
      </c>
      <c r="K580" s="0" t="n">
        <v>0.117</v>
      </c>
      <c r="L580" s="0" t="n">
        <v>2.6</v>
      </c>
      <c r="M580" s="0" t="n">
        <v>24.4</v>
      </c>
      <c r="N580" s="0" t="n">
        <v>0</v>
      </c>
      <c r="O580" s="0" t="n">
        <v>1313</v>
      </c>
      <c r="P580" s="0" t="n">
        <v>100000</v>
      </c>
      <c r="AC580" s="0" t="n">
        <v>3.193</v>
      </c>
      <c r="AD580" s="0" t="n">
        <v>0.466</v>
      </c>
      <c r="AE580" s="0" t="n">
        <v>1.621</v>
      </c>
      <c r="AF580" s="0" t="n">
        <v>0.094</v>
      </c>
      <c r="AG580" s="0" t="n">
        <v>0.08</v>
      </c>
      <c r="AH580" s="0" t="n">
        <v>1.8</v>
      </c>
      <c r="AJ580" s="0" t="n">
        <v>8000</v>
      </c>
      <c r="BF580" s="0" t="n">
        <f aca="false">IF(E580&lt;11,-3.6797*E580^2+48.115*E580-53.83,280.92*EXP(-0.2027*E580))</f>
        <v>100.720628</v>
      </c>
      <c r="BG580" s="1" t="n">
        <f aca="false">32.208*LN(F580)+21.438</f>
        <v>82.701079210192</v>
      </c>
      <c r="BH580" s="1" t="n">
        <f aca="false">IF(G580&lt;=2, -10*G580+100, 88.958*EXP(-0.0755*G580))</f>
        <v>89</v>
      </c>
      <c r="BI580" s="1" t="n">
        <f aca="false">IF(I580&lt;=100, 0.0053*(I580)^2-1.0332*I580+100.76, 122.82*EXP(-0.0092*I580))</f>
        <v>88.943812</v>
      </c>
      <c r="BJ580" s="0" t="n">
        <f aca="false">IF(P580&lt;=1000, -6.942*LN(P580)+107.59, -36.304*LN(P580)+310.72)</f>
        <v>-107.245246080279</v>
      </c>
      <c r="BK580" s="0" t="e">
        <f aca="false">BF580^0.04*BG580^0.22*BH580^0.51*BI580^0.06*BJ580^0.17</f>
        <v>#NUM!</v>
      </c>
      <c r="BL580" s="0" t="e">
        <f aca="false">IF(BK580&gt;=90, "Very Good", IF(BK580&gt;=80, "Good", IF(BK580&gt;=70, "Slightly Good", IF(BK580&gt;=60, "Average", IF(BK580&gt;=50, "Slightly Poor", IF(BK580&gt;=40, "Poor", "Very Poor"))))))</f>
        <v>#NUM!</v>
      </c>
      <c r="BM580" s="2" t="n">
        <f aca="false">IF(P580&lt;=1000, -6.942*LN(P580)+107.59, IF(AND(P580&gt;1000, P580&lt;=5213),-36.304*LN(P580)+310.72, IF(P580&gt;5213, 10)))</f>
        <v>10</v>
      </c>
      <c r="BN580" s="2" t="n">
        <f aca="false">BF580^0.04*BG580^0.22*BH580^0.51*BI580^0.06*BM580^0.17</f>
        <v>60.6894279114779</v>
      </c>
      <c r="BO580" s="3" t="str">
        <f aca="false">IF(BN580&gt;=90, "Very Good", IF(BN580&gt;=80, "Good", IF(BN580&gt;=70, "Slightly Good", IF(BN580&gt;=60, "Average", IF(BN580&gt;=50, "Slightly Poor", IF(BN580&gt;=40, "Poor", "Very Poor"))))))</f>
        <v>Average</v>
      </c>
      <c r="BP580" s="2" t="n">
        <f aca="false">IF(AJ580&lt;=1000, -6.942*LN(AJ580)+107.59, IF(AND(AJ580&gt;1000, AJ580&lt;=5213),-36.304*LN(AJ580)+310.72, IF(AJ580&gt;5213, 10)))</f>
        <v>10</v>
      </c>
      <c r="BQ580" s="2" t="n">
        <f aca="false">BF580^0.04*BG580^0.22*BH580^0.51*BI580^0.06*BP580^0.17</f>
        <v>60.6894279114779</v>
      </c>
      <c r="BR580" s="0" t="str">
        <f aca="false">IF(BQ580&gt;=90, "Very Good", IF(BQ580&gt;=80, "Good", IF(BQ580&gt;=70, "Slightly Good", IF(BQ580&gt;=60, "Average", IF(BQ580&gt;=50, "Slightly Poor", IF(BQ580&gt;=40, "Poor", "Very Poor"))))))</f>
        <v>Average</v>
      </c>
      <c r="BT580" s="2" t="n">
        <f aca="false">9.81*LN(AH580)+30.6</f>
        <v>36.3661871826898</v>
      </c>
      <c r="BU580" s="0" t="str">
        <f aca="false">IF(BT580&lt;30, "Clean water", IF(AND(BT580&gt;=30, BT580&lt;40), "Hypolimia", IF(AND(BT580&gt;=40,BT580&lt;50), "Mesotrophic", IF(AND(BT580&gt;=50, BT580&lt;70), "Eutrophic", IF(BT580&gt;70,"Hypertrophic")))))</f>
        <v>Hypolimia</v>
      </c>
      <c r="CM580" s="0" t="n">
        <f aca="false">IF(G580&gt;H580,1,0)</f>
        <v>0</v>
      </c>
      <c r="CO580" s="17" t="n">
        <f aca="false">14.652-0.41022*M580+0.007991*M580*M580-0.000077774*M580*M580*M580</f>
        <v>8.270347661184</v>
      </c>
      <c r="CP580" s="1" t="n">
        <f aca="false">F580/CO580*100</f>
        <v>81.0123138044818</v>
      </c>
    </row>
    <row r="581" customFormat="false" ht="12.5" hidden="false" customHeight="false" outlineLevel="0" collapsed="false">
      <c r="A581" s="0" t="n">
        <v>580</v>
      </c>
      <c r="B581" s="15" t="s">
        <v>77</v>
      </c>
      <c r="C581" s="16" t="s">
        <v>78</v>
      </c>
      <c r="D581" s="0" t="s">
        <v>160</v>
      </c>
      <c r="E581" s="0" t="n">
        <v>7.7</v>
      </c>
      <c r="F581" s="0" t="n">
        <v>9.3</v>
      </c>
      <c r="G581" s="0" t="n">
        <v>1.5</v>
      </c>
      <c r="H581" s="0" t="n">
        <v>6.3</v>
      </c>
      <c r="I581" s="0" t="n">
        <v>24.4</v>
      </c>
      <c r="J581" s="0" t="n">
        <v>3.046</v>
      </c>
      <c r="K581" s="0" t="n">
        <v>0.153</v>
      </c>
      <c r="L581" s="0" t="n">
        <v>3.5</v>
      </c>
      <c r="M581" s="0" t="n">
        <v>25.3</v>
      </c>
      <c r="N581" s="0" t="n">
        <v>0</v>
      </c>
      <c r="O581" s="0" t="n">
        <v>142</v>
      </c>
      <c r="P581" s="0" t="n">
        <v>7500</v>
      </c>
      <c r="AC581" s="0" t="n">
        <v>2.764</v>
      </c>
      <c r="AD581" s="0" t="n">
        <v>0.093</v>
      </c>
      <c r="AE581" s="0" t="n">
        <v>2.287</v>
      </c>
      <c r="AF581" s="0" t="n">
        <v>0.07</v>
      </c>
      <c r="AG581" s="0" t="n">
        <v>0.05</v>
      </c>
      <c r="AH581" s="0" t="n">
        <v>3.2</v>
      </c>
      <c r="AJ581" s="0" t="n">
        <v>6800</v>
      </c>
      <c r="BD581" s="0" t="n">
        <v>742.414</v>
      </c>
      <c r="BF581" s="0" t="n">
        <f aca="false">IF(E581&lt;11,-3.6797*E581^2+48.115*E581-53.83,280.92*EXP(-0.2027*E581))</f>
        <v>98.486087</v>
      </c>
      <c r="BG581" s="1" t="n">
        <f aca="false">32.208*LN(F581)+21.438</f>
        <v>93.2623038003278</v>
      </c>
      <c r="BH581" s="1" t="n">
        <f aca="false">IF(G581&lt;=2, -10*G581+100, 88.958*EXP(-0.0755*G581))</f>
        <v>85</v>
      </c>
      <c r="BI581" s="1" t="n">
        <f aca="false">IF(I581&lt;=100, 0.0053*(I581)^2-1.0332*I581+100.76, 122.82*EXP(-0.0092*I581))</f>
        <v>78.705328</v>
      </c>
      <c r="BJ581" s="0" t="n">
        <f aca="false">IF(P581&lt;=1000, -6.942*LN(P581)+107.59, -36.304*LN(P581)+310.72)</f>
        <v>-13.2081869059339</v>
      </c>
      <c r="BK581" s="0" t="e">
        <f aca="false">BF581^0.04*BG581^0.22*BH581^0.51*BI581^0.06*BJ581^0.17</f>
        <v>#NUM!</v>
      </c>
      <c r="BL581" s="0" t="e">
        <f aca="false">IF(BK581&gt;=90, "Very Good", IF(BK581&gt;=80, "Good", IF(BK581&gt;=70, "Slightly Good", IF(BK581&gt;=60, "Average", IF(BK581&gt;=50, "Slightly Poor", IF(BK581&gt;=40, "Poor", "Very Poor"))))))</f>
        <v>#NUM!</v>
      </c>
      <c r="BM581" s="2" t="n">
        <f aca="false">IF(P581&lt;=1000, -6.942*LN(P581)+107.59, IF(AND(P581&gt;1000, P581&lt;=5213),-36.304*LN(P581)+310.72, IF(P581&gt;5213, 10)))</f>
        <v>10</v>
      </c>
      <c r="BN581" s="2" t="n">
        <f aca="false">BF581^0.04*BG581^0.22*BH581^0.51*BI581^0.06*BM581^0.17</f>
        <v>60.3718168792819</v>
      </c>
      <c r="BO581" s="3" t="str">
        <f aca="false">IF(BN581&gt;=90, "Very Good", IF(BN581&gt;=80, "Good", IF(BN581&gt;=70, "Slightly Good", IF(BN581&gt;=60, "Average", IF(BN581&gt;=50, "Slightly Poor", IF(BN581&gt;=40, "Poor", "Very Poor"))))))</f>
        <v>Average</v>
      </c>
      <c r="BP581" s="2" t="n">
        <f aca="false">IF(AJ581&lt;=1000, -6.942*LN(AJ581)+107.59, IF(AND(AJ581&gt;1000, AJ581&lt;=5213),-36.304*LN(AJ581)+310.72, IF(AJ581&gt;5213, 10)))</f>
        <v>10</v>
      </c>
      <c r="BQ581" s="2" t="n">
        <f aca="false">BF581^0.04*BG581^0.22*BH581^0.51*BI581^0.06*BP581^0.17</f>
        <v>60.3718168792819</v>
      </c>
      <c r="BR581" s="0" t="str">
        <f aca="false">IF(BQ581&gt;=90, "Very Good", IF(BQ581&gt;=80, "Good", IF(BQ581&gt;=70, "Slightly Good", IF(BQ581&gt;=60, "Average", IF(BQ581&gt;=50, "Slightly Poor", IF(BQ581&gt;=40, "Poor", "Very Poor"))))))</f>
        <v>Average</v>
      </c>
      <c r="BT581" s="2" t="n">
        <f aca="false">9.81*LN(AH581)+30.6</f>
        <v>42.0105094441937</v>
      </c>
      <c r="BU581" s="0" t="str">
        <f aca="false">IF(BT581&lt;30, "Clean water", IF(AND(BT581&gt;=30, BT581&lt;40), "Hypolimia", IF(AND(BT581&gt;=40,BT581&lt;50), "Mesotrophic", IF(AND(BT581&gt;=50, BT581&lt;70), "Eutrophic", IF(BT581&gt;70,"Hypertrophic")))))</f>
        <v>Mesotrophic</v>
      </c>
      <c r="CM581" s="0" t="n">
        <f aca="false">IF(G581&gt;H581,1,0)</f>
        <v>0</v>
      </c>
      <c r="CO581" s="17" t="n">
        <f aca="false">14.652-0.41022*M581+0.007991*M581*M581-0.000077774*M581*M581*M581</f>
        <v>8.128899490602</v>
      </c>
      <c r="CP581" s="1" t="n">
        <f aca="false">F581/CO581*100</f>
        <v>114.406630451661</v>
      </c>
    </row>
    <row r="582" customFormat="false" ht="12.5" hidden="false" customHeight="false" outlineLevel="0" collapsed="false">
      <c r="A582" s="0" t="n">
        <v>581</v>
      </c>
      <c r="B582" s="15" t="s">
        <v>79</v>
      </c>
      <c r="C582" s="16" t="s">
        <v>80</v>
      </c>
      <c r="D582" s="0" t="s">
        <v>160</v>
      </c>
      <c r="E582" s="0" t="n">
        <v>7.3</v>
      </c>
      <c r="F582" s="0" t="n">
        <v>8.2</v>
      </c>
      <c r="G582" s="0" t="n">
        <v>1.8</v>
      </c>
      <c r="H582" s="0" t="n">
        <v>7.9</v>
      </c>
      <c r="I582" s="0" t="n">
        <v>37.6</v>
      </c>
      <c r="J582" s="0" t="n">
        <v>3.915</v>
      </c>
      <c r="K582" s="0" t="n">
        <v>0.2</v>
      </c>
      <c r="L582" s="0" t="n">
        <v>3.5</v>
      </c>
      <c r="M582" s="0" t="n">
        <v>24.8</v>
      </c>
      <c r="N582" s="0" t="n">
        <v>0</v>
      </c>
      <c r="O582" s="0" t="n">
        <v>190</v>
      </c>
      <c r="P582" s="0" t="n">
        <v>28500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0</v>
      </c>
      <c r="V582" s="0" t="n">
        <v>0</v>
      </c>
      <c r="AC582" s="0" t="n">
        <v>3.589</v>
      </c>
      <c r="AD582" s="0" t="n">
        <v>0.565</v>
      </c>
      <c r="AE582" s="0" t="n">
        <v>2.485</v>
      </c>
      <c r="AF582" s="0" t="n">
        <v>0.088</v>
      </c>
      <c r="AG582" s="0" t="n">
        <v>0.068</v>
      </c>
      <c r="AH582" s="0" t="n">
        <v>6.1</v>
      </c>
      <c r="AJ582" s="0" t="n">
        <v>17025</v>
      </c>
      <c r="AP582" s="0" t="n">
        <v>0</v>
      </c>
      <c r="AW582" s="0" t="n">
        <v>0</v>
      </c>
      <c r="AX582" s="0" t="n">
        <v>0</v>
      </c>
      <c r="AY582" s="0" t="n">
        <v>0</v>
      </c>
      <c r="BD582" s="0" t="n">
        <v>758.444</v>
      </c>
      <c r="BF582" s="0" t="n">
        <f aca="false">IF(E582&lt;11,-3.6797*E582^2+48.115*E582-53.83,280.92*EXP(-0.2027*E582))</f>
        <v>101.318287</v>
      </c>
      <c r="BG582" s="1" t="n">
        <f aca="false">32.208*LN(F582)+21.438</f>
        <v>89.2079528407348</v>
      </c>
      <c r="BH582" s="1" t="n">
        <f aca="false">IF(G582&lt;=2, -10*G582+100, 88.958*EXP(-0.0755*G582))</f>
        <v>82</v>
      </c>
      <c r="BI582" s="1" t="n">
        <f aca="false">IF(I582&lt;=100, 0.0053*(I582)^2-1.0332*I582+100.76, 122.82*EXP(-0.0092*I582))</f>
        <v>69.404608</v>
      </c>
      <c r="BJ582" s="0" t="n">
        <f aca="false">IF(P582&lt;=1000, -6.942*LN(P582)+107.59, -36.304*LN(P582)+310.72)</f>
        <v>-61.6740656325848</v>
      </c>
      <c r="BK582" s="0" t="e">
        <f aca="false">BF582^0.04*BG582^0.22*BH582^0.51*BI582^0.06*BJ582^0.17</f>
        <v>#NUM!</v>
      </c>
      <c r="BL582" s="0" t="e">
        <f aca="false">IF(BK582&gt;=90, "Very Good", IF(BK582&gt;=80, "Good", IF(BK582&gt;=70, "Slightly Good", IF(BK582&gt;=60, "Average", IF(BK582&gt;=50, "Slightly Poor", IF(BK582&gt;=40, "Poor", "Very Poor"))))))</f>
        <v>#NUM!</v>
      </c>
      <c r="BM582" s="2" t="n">
        <f aca="false">IF(P582&lt;=1000, -6.942*LN(P582)+107.59, IF(AND(P582&gt;1000, P582&lt;=5213),-36.304*LN(P582)+310.72, IF(P582&gt;5213, 10)))</f>
        <v>10</v>
      </c>
      <c r="BN582" s="2" t="n">
        <f aca="false">BF582^0.04*BG582^0.22*BH582^0.51*BI582^0.06*BM582^0.17</f>
        <v>58.3236456495617</v>
      </c>
      <c r="BO582" s="3" t="str">
        <f aca="false">IF(BN582&gt;=90, "Very Good", IF(BN582&gt;=80, "Good", IF(BN582&gt;=70, "Slightly Good", IF(BN582&gt;=60, "Average", IF(BN582&gt;=50, "Slightly Poor", IF(BN582&gt;=40, "Poor", "Very Poor"))))))</f>
        <v>Slightly Poor</v>
      </c>
      <c r="BP582" s="2" t="n">
        <f aca="false">IF(AJ582&lt;=1000, -6.942*LN(AJ582)+107.59, IF(AND(AJ582&gt;1000, AJ582&lt;=5213),-36.304*LN(AJ582)+310.72, IF(AJ582&gt;5213, 10)))</f>
        <v>10</v>
      </c>
      <c r="BQ582" s="2" t="n">
        <f aca="false">BF582^0.04*BG582^0.22*BH582^0.51*BI582^0.06*BP582^0.17</f>
        <v>58.3236456495617</v>
      </c>
      <c r="BR582" s="0" t="str">
        <f aca="false">IF(BQ582&gt;=90, "Very Good", IF(BQ582&gt;=80, "Good", IF(BQ582&gt;=70, "Slightly Good", IF(BQ582&gt;=60, "Average", IF(BQ582&gt;=50, "Slightly Poor", IF(BQ582&gt;=40, "Poor", "Very Poor"))))))</f>
        <v>Slightly Poor</v>
      </c>
      <c r="BT582" s="2" t="n">
        <f aca="false">9.81*LN(AH582)+30.6</f>
        <v>48.3393128452686</v>
      </c>
      <c r="BU582" s="0" t="str">
        <f aca="false">IF(BT582&lt;30, "Clean water", IF(AND(BT582&gt;=30, BT582&lt;40), "Hypolimia", IF(AND(BT582&gt;=40,BT582&lt;50), "Mesotrophic", IF(AND(BT582&gt;=50, BT582&lt;70), "Eutrophic", IF(BT582&gt;70,"Hypertrophic")))))</f>
        <v>Mesotrophic</v>
      </c>
      <c r="CM582" s="0" t="n">
        <f aca="false">IF(G582&gt;H582,1,0)</f>
        <v>0</v>
      </c>
      <c r="CO582" s="17" t="n">
        <f aca="false">14.652-0.41022*M582+0.007991*M582*M582-0.000077774*M582*M582*M582</f>
        <v>8.207042440192</v>
      </c>
      <c r="CP582" s="1" t="n">
        <f aca="false">F582/CO582*100</f>
        <v>99.9141902793446</v>
      </c>
    </row>
    <row r="583" customFormat="false" ht="12.5" hidden="false" customHeight="false" outlineLevel="0" collapsed="false">
      <c r="A583" s="0" t="n">
        <v>582</v>
      </c>
      <c r="B583" s="15" t="s">
        <v>81</v>
      </c>
      <c r="C583" s="16" t="s">
        <v>82</v>
      </c>
      <c r="D583" s="0" t="s">
        <v>160</v>
      </c>
      <c r="E583" s="0" t="n">
        <v>7.3</v>
      </c>
      <c r="F583" s="0" t="n">
        <v>8.9</v>
      </c>
      <c r="G583" s="0" t="n">
        <v>0.9</v>
      </c>
      <c r="H583" s="0" t="n">
        <v>3.1</v>
      </c>
      <c r="I583" s="0" t="n">
        <v>2.8</v>
      </c>
      <c r="J583" s="0" t="n">
        <v>3.405</v>
      </c>
      <c r="K583" s="0" t="n">
        <v>0.039</v>
      </c>
      <c r="L583" s="0" t="n">
        <v>1.9</v>
      </c>
      <c r="M583" s="0" t="n">
        <v>24.7</v>
      </c>
      <c r="N583" s="0" t="n">
        <v>0</v>
      </c>
      <c r="O583" s="0" t="n">
        <v>164</v>
      </c>
      <c r="P583" s="0" t="n">
        <v>22000</v>
      </c>
      <c r="AC583" s="0" t="n">
        <v>3.324</v>
      </c>
      <c r="AD583" s="0" t="n">
        <v>0.229</v>
      </c>
      <c r="AE583" s="0" t="n">
        <v>2.216</v>
      </c>
      <c r="AF583" s="0" t="n">
        <v>0.033</v>
      </c>
      <c r="AG583" s="0" t="n">
        <v>0.028</v>
      </c>
      <c r="AH583" s="0" t="n">
        <v>2.3</v>
      </c>
      <c r="AJ583" s="0" t="n">
        <v>3400</v>
      </c>
      <c r="BF583" s="0" t="n">
        <f aca="false">IF(E583&lt;11,-3.6797*E583^2+48.115*E583-53.83,280.92*EXP(-0.2027*E583))</f>
        <v>101.318287</v>
      </c>
      <c r="BG583" s="1" t="n">
        <f aca="false">32.208*LN(F583)+21.438</f>
        <v>91.8463395211805</v>
      </c>
      <c r="BH583" s="1" t="n">
        <f aca="false">IF(G583&lt;=2, -10*G583+100, 88.958*EXP(-0.0755*G583))</f>
        <v>91</v>
      </c>
      <c r="BI583" s="1" t="n">
        <f aca="false">IF(I583&lt;=100, 0.0053*(I583)^2-1.0332*I583+100.76, 122.82*EXP(-0.0092*I583))</f>
        <v>97.908592</v>
      </c>
      <c r="BJ583" s="0" t="n">
        <f aca="false">IF(P583&lt;=1000, -6.942*LN(P583)+107.59, -36.304*LN(P583)+310.72)</f>
        <v>-52.2763528748878</v>
      </c>
      <c r="BK583" s="0" t="e">
        <f aca="false">BF583^0.04*BG583^0.22*BH583^0.51*BI583^0.06*BJ583^0.17</f>
        <v>#NUM!</v>
      </c>
      <c r="BL583" s="0" t="e">
        <f aca="false">IF(BK583&gt;=90, "Very Good", IF(BK583&gt;=80, "Good", IF(BK583&gt;=70, "Slightly Good", IF(BK583&gt;=60, "Average", IF(BK583&gt;=50, "Slightly Poor", IF(BK583&gt;=40, "Poor", "Very Poor"))))))</f>
        <v>#NUM!</v>
      </c>
      <c r="BM583" s="2" t="n">
        <f aca="false">IF(P583&lt;=1000, -6.942*LN(P583)+107.59, IF(AND(P583&gt;1000, P583&lt;=5213),-36.304*LN(P583)+310.72, IF(P583&gt;5213, 10)))</f>
        <v>10</v>
      </c>
      <c r="BN583" s="2" t="n">
        <f aca="false">BF583^0.04*BG583^0.22*BH583^0.51*BI583^0.06*BM583^0.17</f>
        <v>63.1919095910321</v>
      </c>
      <c r="BO583" s="3" t="str">
        <f aca="false">IF(BN583&gt;=90, "Very Good", IF(BN583&gt;=80, "Good", IF(BN583&gt;=70, "Slightly Good", IF(BN583&gt;=60, "Average", IF(BN583&gt;=50, "Slightly Poor", IF(BN583&gt;=40, "Poor", "Very Poor"))))))</f>
        <v>Average</v>
      </c>
      <c r="BP583" s="2" t="n">
        <f aca="false">IF(AJ583&lt;=1000, -6.942*LN(AJ583)+107.59, IF(AND(AJ583&gt;1000, AJ583&lt;=5213),-36.304*LN(AJ583)+310.72, IF(AJ583&gt;5213, 10)))</f>
        <v>15.5129090822232</v>
      </c>
      <c r="BQ583" s="2" t="n">
        <f aca="false">BF583^0.04*BG583^0.22*BH583^0.51*BI583^0.06*BP583^0.17</f>
        <v>68.08937244994</v>
      </c>
      <c r="BR583" s="0" t="str">
        <f aca="false">IF(BQ583&gt;=90, "Very Good", IF(BQ583&gt;=80, "Good", IF(BQ583&gt;=70, "Slightly Good", IF(BQ583&gt;=60, "Average", IF(BQ583&gt;=50, "Slightly Poor", IF(BQ583&gt;=40, "Poor", "Very Poor"))))))</f>
        <v>Average</v>
      </c>
      <c r="BT583" s="2" t="n">
        <f aca="false">9.81*LN(AH583)+30.6</f>
        <v>38.7708384959934</v>
      </c>
      <c r="BU583" s="0" t="str">
        <f aca="false">IF(BT583&lt;30, "Clean water", IF(AND(BT583&gt;=30, BT583&lt;40), "Hypolimia", IF(AND(BT583&gt;=40,BT583&lt;50), "Mesotrophic", IF(AND(BT583&gt;=50, BT583&lt;70), "Eutrophic", IF(BT583&gt;70,"Hypertrophic")))))</f>
        <v>Hypolimia</v>
      </c>
      <c r="CM583" s="0" t="n">
        <f aca="false">IF(G583&gt;H583,1,0)</f>
        <v>0</v>
      </c>
      <c r="CO583" s="17" t="n">
        <f aca="false">14.652-0.41022*M583+0.007991*M583*M583-0.000077774*M583*M583*M583</f>
        <v>8.222801440398</v>
      </c>
      <c r="CP583" s="1" t="n">
        <f aca="false">F583/CO583*100</f>
        <v>108.235618535977</v>
      </c>
    </row>
    <row r="584" customFormat="false" ht="12.5" hidden="false" customHeight="false" outlineLevel="0" collapsed="false">
      <c r="A584" s="0" t="n">
        <v>583</v>
      </c>
      <c r="B584" s="15" t="s">
        <v>83</v>
      </c>
      <c r="C584" s="16" t="s">
        <v>84</v>
      </c>
      <c r="D584" s="0" t="s">
        <v>160</v>
      </c>
      <c r="E584" s="0" t="n">
        <v>7.9</v>
      </c>
      <c r="F584" s="0" t="n">
        <v>9.4</v>
      </c>
      <c r="G584" s="0" t="n">
        <v>0.9</v>
      </c>
      <c r="H584" s="0" t="n">
        <v>8.8</v>
      </c>
      <c r="I584" s="0" t="n">
        <v>103</v>
      </c>
      <c r="J584" s="0" t="n">
        <v>2.523</v>
      </c>
      <c r="K584" s="0" t="n">
        <v>0.347</v>
      </c>
      <c r="L584" s="0" t="n">
        <v>4.7</v>
      </c>
      <c r="M584" s="0" t="n">
        <v>22.3</v>
      </c>
      <c r="N584" s="0" t="n">
        <v>0</v>
      </c>
      <c r="O584" s="0" t="n">
        <v>98</v>
      </c>
      <c r="P584" s="0" t="n">
        <v>27000</v>
      </c>
      <c r="AC584" s="0" t="n">
        <v>2.343</v>
      </c>
      <c r="AD584" s="0" t="n">
        <v>0.119</v>
      </c>
      <c r="AE584" s="0" t="n">
        <v>1.968</v>
      </c>
      <c r="AF584" s="0" t="n">
        <v>0.109</v>
      </c>
      <c r="AG584" s="0" t="n">
        <v>0.062</v>
      </c>
      <c r="AH584" s="0" t="n">
        <v>12.3</v>
      </c>
      <c r="AJ584" s="0" t="n">
        <v>620</v>
      </c>
      <c r="BF584" s="0" t="n">
        <f aca="false">IF(E584&lt;11,-3.6797*E584^2+48.115*E584-53.83,280.92*EXP(-0.2027*E584))</f>
        <v>96.6284230000001</v>
      </c>
      <c r="BG584" s="1" t="n">
        <f aca="false">32.208*LN(F584)+21.438</f>
        <v>93.6067776722001</v>
      </c>
      <c r="BH584" s="1" t="n">
        <f aca="false">IF(G584&lt;=2, -10*G584+100, 88.958*EXP(-0.0755*G584))</f>
        <v>91</v>
      </c>
      <c r="BI584" s="1" t="n">
        <f aca="false">IF(I584&lt;=100, 0.0053*(I584)^2-1.0332*I584+100.76, 122.82*EXP(-0.0092*I584))</f>
        <v>47.6136682868417</v>
      </c>
      <c r="BJ584" s="0" t="n">
        <f aca="false">IF(P584&lt;=1000, -6.942*LN(P584)+107.59, -36.304*LN(P584)+310.72)</f>
        <v>-59.7112092315887</v>
      </c>
      <c r="BK584" s="0" t="e">
        <f aca="false">BF584^0.04*BG584^0.22*BH584^0.51*BI584^0.06*BJ584^0.17</f>
        <v>#NUM!</v>
      </c>
      <c r="BL584" s="0" t="e">
        <f aca="false">IF(BK584&gt;=90, "Very Good", IF(BK584&gt;=80, "Good", IF(BK584&gt;=70, "Slightly Good", IF(BK584&gt;=60, "Average", IF(BK584&gt;=50, "Slightly Poor", IF(BK584&gt;=40, "Poor", "Very Poor"))))))</f>
        <v>#NUM!</v>
      </c>
      <c r="BM584" s="2" t="n">
        <f aca="false">IF(P584&lt;=1000, -6.942*LN(P584)+107.59, IF(AND(P584&gt;1000, P584&lt;=5213),-36.304*LN(P584)+310.72, IF(P584&gt;5213, 10)))</f>
        <v>10</v>
      </c>
      <c r="BN584" s="2" t="n">
        <f aca="false">BF584^0.04*BG584^0.22*BH584^0.51*BI584^0.06*BM584^0.17</f>
        <v>60.6550282370507</v>
      </c>
      <c r="BO584" s="3" t="str">
        <f aca="false">IF(BN584&gt;=90, "Very Good", IF(BN584&gt;=80, "Good", IF(BN584&gt;=70, "Slightly Good", IF(BN584&gt;=60, "Average", IF(BN584&gt;=50, "Slightly Poor", IF(BN584&gt;=40, "Poor", "Very Poor"))))))</f>
        <v>Average</v>
      </c>
      <c r="BP584" s="2" t="n">
        <f aca="false">IF(AJ584&lt;=1000, -6.942*LN(AJ584)+107.59, IF(AND(AJ584&gt;1000, AJ584&lt;=5213),-36.304*LN(AJ584)+310.72, IF(AJ584&gt;5213, 10)))</f>
        <v>62.9548873834523</v>
      </c>
      <c r="BQ584" s="2" t="n">
        <f aca="false">BF584^0.04*BG584^0.22*BH584^0.51*BI584^0.06*BP584^0.17</f>
        <v>82.928119244377</v>
      </c>
      <c r="BR584" s="0" t="str">
        <f aca="false">IF(BQ584&gt;=90, "Very Good", IF(BQ584&gt;=80, "Good", IF(BQ584&gt;=70, "Slightly Good", IF(BQ584&gt;=60, "Average", IF(BQ584&gt;=50, "Slightly Poor", IF(BQ584&gt;=40, "Poor", "Very Poor"))))))</f>
        <v>Good</v>
      </c>
      <c r="BT584" s="2" t="n">
        <f aca="false">9.81*LN(AH584)+30.6</f>
        <v>55.2191687639318</v>
      </c>
      <c r="BU584" s="0" t="str">
        <f aca="false">IF(BT584&lt;30, "Clean water", IF(AND(BT584&gt;=30, BT584&lt;40), "Hypolimia", IF(AND(BT584&gt;=40,BT584&lt;50), "Mesotrophic", IF(AND(BT584&gt;=50, BT584&lt;70), "Eutrophic", IF(BT584&gt;70,"Hypertrophic")))))</f>
        <v>Eutrophic</v>
      </c>
      <c r="CM584" s="0" t="n">
        <f aca="false">IF(G584&gt;H584,1,0)</f>
        <v>0</v>
      </c>
      <c r="CO584" s="17" t="n">
        <f aca="false">14.652-0.41022*M584+0.007991*M584*M584-0.000077774*M584*M584*M584</f>
        <v>8.615458406142</v>
      </c>
      <c r="CP584" s="1" t="n">
        <f aca="false">F584/CO584*100</f>
        <v>109.106208362618</v>
      </c>
    </row>
    <row r="585" customFormat="false" ht="12.5" hidden="false" customHeight="false" outlineLevel="0" collapsed="false">
      <c r="A585" s="0" t="n">
        <v>584</v>
      </c>
      <c r="B585" s="15" t="s">
        <v>133</v>
      </c>
      <c r="C585" s="16" t="s">
        <v>134</v>
      </c>
      <c r="D585" s="0" t="s">
        <v>160</v>
      </c>
      <c r="E585" s="0" t="n">
        <v>8</v>
      </c>
      <c r="F585" s="0" t="n">
        <v>7</v>
      </c>
      <c r="G585" s="0" t="n">
        <v>2.8</v>
      </c>
      <c r="H585" s="0" t="n">
        <v>6.3</v>
      </c>
      <c r="I585" s="0" t="n">
        <v>110.3</v>
      </c>
      <c r="J585" s="0" t="n">
        <v>4.77</v>
      </c>
      <c r="K585" s="0" t="n">
        <v>0.188</v>
      </c>
      <c r="L585" s="0" t="n">
        <v>3.9</v>
      </c>
      <c r="M585" s="0" t="n">
        <v>30.8</v>
      </c>
      <c r="O585" s="0" t="n">
        <v>1599</v>
      </c>
      <c r="BD585" s="0" t="n">
        <v>0.149</v>
      </c>
      <c r="BF585" s="0" t="n">
        <f aca="false">IF(E585&lt;11,-3.6797*E585^2+48.115*E585-53.83,280.92*EXP(-0.2027*E585))</f>
        <v>95.5892</v>
      </c>
      <c r="BG585" s="1" t="n">
        <f aca="false">32.208*LN(F585)+21.438</f>
        <v>84.1118740807735</v>
      </c>
      <c r="BH585" s="1" t="n">
        <f aca="false">IF(G585&lt;=2, -10*G585+100, 88.958*EXP(-0.0755*G585))</f>
        <v>72.0070728511501</v>
      </c>
      <c r="BI585" s="1" t="n">
        <f aca="false">IF(I585&lt;=100, 0.0053*(I585)^2-1.0332*I585+100.76, 122.82*EXP(-0.0092*I585))</f>
        <v>44.5209501779684</v>
      </c>
      <c r="BJ585" s="0" t="e">
        <f aca="false">IF(P585&lt;=1000, -6.942*LN(P585)+107.59, -36.304*LN(P585)+310.72)</f>
        <v>#VALUE!</v>
      </c>
      <c r="BK585" s="0" t="e">
        <f aca="false">BF585^0.04*BG585^0.22*BH585^0.51*BI585^0.06*BJ585^0.17</f>
        <v>#VALUE!</v>
      </c>
      <c r="BL585" s="0" t="e">
        <f aca="false">IF(BK585&gt;=90, "Very Good", IF(BK585&gt;=80, "Good", IF(BK585&gt;=70, "Slightly Good", IF(BK585&gt;=60, "Average", IF(BK585&gt;=50, "Slightly Poor", IF(BK585&gt;=40, "Poor", "Very Poor"))))))</f>
        <v>#VALUE!</v>
      </c>
      <c r="BM585" s="2" t="e">
        <f aca="false">IF(P585&lt;=1000, -6.942*LN(P585)+107.59, IF(AND(P585&gt;1000, P585&lt;=5213),-36.304*LN(P585)+310.72, IF(P585&gt;5213, 10)))</f>
        <v>#VALUE!</v>
      </c>
      <c r="BN585" s="2" t="e">
        <f aca="false">BF585^0.04*BG585^0.22*BH585^0.51*BI585^0.06*BM585^0.17</f>
        <v>#VALUE!</v>
      </c>
      <c r="BO585" s="3" t="e">
        <f aca="false">IF(BN585&gt;=90, "Very Good", IF(BN585&gt;=80, "Good", IF(BN585&gt;=70, "Slightly Good", IF(BN585&gt;=60, "Average", IF(BN585&gt;=50, "Slightly Poor", IF(BN585&gt;=40, "Poor", "Very Poor"))))))</f>
        <v>#VALUE!</v>
      </c>
      <c r="BP585" s="2" t="e">
        <f aca="false">IF(AJ585&lt;=1000, -6.942*LN(AJ585)+107.59, IF(AND(AJ585&gt;1000, AJ585&lt;=5213),-36.304*LN(AJ585)+310.72, IF(AJ585&gt;5213, 10)))</f>
        <v>#VALUE!</v>
      </c>
      <c r="BQ585" s="2" t="e">
        <f aca="false">BF585^0.04*BG585^0.22*BH585^0.51*BI585^0.06*BP585^0.17</f>
        <v>#VALUE!</v>
      </c>
      <c r="BR585" s="0" t="e">
        <f aca="false">IF(BQ585&gt;=90, "Very Good", IF(BQ585&gt;=80, "Good", IF(BQ585&gt;=70, "Slightly Good", IF(BQ585&gt;=60, "Average", IF(BQ585&gt;=50, "Slightly Poor", IF(BQ585&gt;=40, "Poor", "Very Poor"))))))</f>
        <v>#VALUE!</v>
      </c>
      <c r="BT585" s="2" t="e">
        <f aca="false">9.81*LN(AH585)+30.6</f>
        <v>#VALUE!</v>
      </c>
      <c r="BU585" s="0" t="e">
        <f aca="false">IF(BT585&lt;30, "Clean water", IF(AND(BT585&gt;=30, BT585&lt;40), "Hypolimia", IF(AND(BT585&gt;=40,BT585&lt;50), "Mesotrophic", IF(AND(BT585&gt;=50, BT585&lt;70), "Eutrophic", IF(BT585&gt;70,"Hypertrophic")))))</f>
        <v>#VALUE!</v>
      </c>
      <c r="CM585" s="0" t="n">
        <f aca="false">IF(G585&gt;H585,1,0)</f>
        <v>0</v>
      </c>
      <c r="CO585" s="17" t="n">
        <f aca="false">14.652-0.41022*M585+0.007991*M585*M585-0.000077774*M585*M585*M585</f>
        <v>7.325396797312</v>
      </c>
      <c r="CP585" s="1" t="n">
        <f aca="false">F585/CO585*100</f>
        <v>95.5579635299565</v>
      </c>
    </row>
    <row r="586" customFormat="false" ht="12.5" hidden="false" customHeight="false" outlineLevel="0" collapsed="false">
      <c r="A586" s="0" t="n">
        <v>585</v>
      </c>
      <c r="B586" s="15" t="s">
        <v>85</v>
      </c>
      <c r="C586" s="16" t="s">
        <v>86</v>
      </c>
      <c r="D586" s="0" t="s">
        <v>160</v>
      </c>
      <c r="E586" s="0" t="n">
        <v>7.3</v>
      </c>
      <c r="F586" s="0" t="n">
        <v>5.9</v>
      </c>
      <c r="G586" s="0" t="n">
        <v>1.8</v>
      </c>
      <c r="H586" s="0" t="n">
        <v>6.9</v>
      </c>
      <c r="I586" s="0" t="n">
        <v>19</v>
      </c>
      <c r="J586" s="0" t="n">
        <v>5.113</v>
      </c>
      <c r="K586" s="0" t="n">
        <v>0.197</v>
      </c>
      <c r="L586" s="0" t="n">
        <v>4.7</v>
      </c>
      <c r="M586" s="0" t="n">
        <v>28.9</v>
      </c>
      <c r="N586" s="0" t="n">
        <v>0</v>
      </c>
      <c r="O586" s="0" t="n">
        <v>570</v>
      </c>
      <c r="P586" s="0" t="n">
        <v>50000</v>
      </c>
      <c r="AC586" s="0" t="n">
        <v>4.986</v>
      </c>
      <c r="AD586" s="0" t="n">
        <v>0.757</v>
      </c>
      <c r="AE586" s="0" t="n">
        <v>2.604</v>
      </c>
      <c r="AF586" s="0" t="n">
        <v>0.161</v>
      </c>
      <c r="AG586" s="0" t="n">
        <v>0.142</v>
      </c>
      <c r="AH586" s="0" t="n">
        <v>3.9</v>
      </c>
      <c r="AJ586" s="0" t="n">
        <v>5300</v>
      </c>
      <c r="BF586" s="0" t="n">
        <f aca="false">IF(E586&lt;11,-3.6797*E586^2+48.115*E586-53.83,280.92*EXP(-0.2027*E586))</f>
        <v>101.318287</v>
      </c>
      <c r="BG586" s="1" t="n">
        <f aca="false">32.208*LN(F586)+21.438</f>
        <v>78.6056653181632</v>
      </c>
      <c r="BH586" s="1" t="n">
        <f aca="false">IF(G586&lt;=2, -10*G586+100, 88.958*EXP(-0.0755*G586))</f>
        <v>82</v>
      </c>
      <c r="BI586" s="1" t="n">
        <f aca="false">IF(I586&lt;=100, 0.0053*(I586)^2-1.0332*I586+100.76, 122.82*EXP(-0.0092*I586))</f>
        <v>83.0425</v>
      </c>
      <c r="BJ586" s="0" t="n">
        <f aca="false">IF(P586&lt;=1000, -6.942*LN(P586)+107.59, -36.304*LN(P586)+310.72)</f>
        <v>-82.0812308372309</v>
      </c>
      <c r="BK586" s="0" t="e">
        <f aca="false">BF586^0.04*BG586^0.22*BH586^0.51*BI586^0.06*BJ586^0.17</f>
        <v>#NUM!</v>
      </c>
      <c r="BL586" s="0" t="e">
        <f aca="false">IF(BK586&gt;=90, "Very Good", IF(BK586&gt;=80, "Good", IF(BK586&gt;=70, "Slightly Good", IF(BK586&gt;=60, "Average", IF(BK586&gt;=50, "Slightly Poor", IF(BK586&gt;=40, "Poor", "Very Poor"))))))</f>
        <v>#NUM!</v>
      </c>
      <c r="BM586" s="2" t="n">
        <f aca="false">IF(P586&lt;=1000, -6.942*LN(P586)+107.59, IF(AND(P586&gt;1000, P586&lt;=5213),-36.304*LN(P586)+310.72, IF(P586&gt;5213, 10)))</f>
        <v>10</v>
      </c>
      <c r="BN586" s="2" t="n">
        <f aca="false">BF586^0.04*BG586^0.22*BH586^0.51*BI586^0.06*BM586^0.17</f>
        <v>57.3364037542939</v>
      </c>
      <c r="BO586" s="3" t="str">
        <f aca="false">IF(BN586&gt;=90, "Very Good", IF(BN586&gt;=80, "Good", IF(BN586&gt;=70, "Slightly Good", IF(BN586&gt;=60, "Average", IF(BN586&gt;=50, "Slightly Poor", IF(BN586&gt;=40, "Poor", "Very Poor"))))))</f>
        <v>Slightly Poor</v>
      </c>
      <c r="BP586" s="2" t="n">
        <f aca="false">IF(AJ586&lt;=1000, -6.942*LN(AJ586)+107.59, IF(AND(AJ586&gt;1000, AJ586&lt;=5213),-36.304*LN(AJ586)+310.72, IF(AJ586&gt;5213, 10)))</f>
        <v>10</v>
      </c>
      <c r="BQ586" s="2" t="n">
        <f aca="false">BF586^0.04*BG586^0.22*BH586^0.51*BI586^0.06*BP586^0.17</f>
        <v>57.3364037542939</v>
      </c>
      <c r="BR586" s="0" t="str">
        <f aca="false">IF(BQ586&gt;=90, "Very Good", IF(BQ586&gt;=80, "Good", IF(BQ586&gt;=70, "Slightly Good", IF(BQ586&gt;=60, "Average", IF(BQ586&gt;=50, "Slightly Poor", IF(BQ586&gt;=40, "Poor", "Very Poor"))))))</f>
        <v>Slightly Poor</v>
      </c>
      <c r="BT586" s="2" t="n">
        <f aca="false">9.81*LN(AH586)+30.6</f>
        <v>43.9511799862602</v>
      </c>
      <c r="BU586" s="0" t="str">
        <f aca="false">IF(BT586&lt;30, "Clean water", IF(AND(BT586&gt;=30, BT586&lt;40), "Hypolimia", IF(AND(BT586&gt;=40,BT586&lt;50), "Mesotrophic", IF(AND(BT586&gt;=50, BT586&lt;70), "Eutrophic", IF(BT586&gt;70,"Hypertrophic")))))</f>
        <v>Mesotrophic</v>
      </c>
      <c r="CM586" s="0" t="n">
        <f aca="false">IF(G586&gt;H586,1,0)</f>
        <v>0</v>
      </c>
      <c r="CO586" s="17" t="n">
        <f aca="false">14.652-0.41022*M586+0.007991*M586*M586-0.000077774*M586*M586*M586</f>
        <v>7.593529818594</v>
      </c>
      <c r="CP586" s="1" t="n">
        <f aca="false">F586/CO586*100</f>
        <v>77.6977261029895</v>
      </c>
    </row>
    <row r="587" customFormat="false" ht="12.5" hidden="false" customHeight="false" outlineLevel="0" collapsed="false">
      <c r="A587" s="0" t="n">
        <v>586</v>
      </c>
      <c r="B587" s="15" t="s">
        <v>135</v>
      </c>
      <c r="C587" s="16" t="s">
        <v>136</v>
      </c>
      <c r="D587" s="0" t="s">
        <v>160</v>
      </c>
      <c r="E587" s="0" t="n">
        <v>7.7</v>
      </c>
      <c r="F587" s="0" t="n">
        <v>5</v>
      </c>
      <c r="G587" s="0" t="n">
        <v>1.9</v>
      </c>
      <c r="H587" s="0" t="n">
        <v>8.5</v>
      </c>
      <c r="I587" s="0" t="n">
        <v>15</v>
      </c>
      <c r="J587" s="0" t="n">
        <v>5.364</v>
      </c>
      <c r="K587" s="0" t="n">
        <v>0.217</v>
      </c>
      <c r="L587" s="0" t="n">
        <v>7.9</v>
      </c>
      <c r="M587" s="0" t="n">
        <v>27.6</v>
      </c>
      <c r="O587" s="0" t="n">
        <v>477</v>
      </c>
      <c r="BD587" s="0" t="n">
        <v>1.318</v>
      </c>
      <c r="BF587" s="0" t="n">
        <f aca="false">IF(E587&lt;11,-3.6797*E587^2+48.115*E587-53.83,280.92*EXP(-0.2027*E587))</f>
        <v>98.486087</v>
      </c>
      <c r="BG587" s="1" t="n">
        <f aca="false">32.208*LN(F587)+21.438</f>
        <v>73.2747762836775</v>
      </c>
      <c r="BH587" s="1" t="n">
        <f aca="false">IF(G587&lt;=2, -10*G587+100, 88.958*EXP(-0.0755*G587))</f>
        <v>81</v>
      </c>
      <c r="BI587" s="1" t="n">
        <f aca="false">IF(I587&lt;=100, 0.0053*(I587)^2-1.0332*I587+100.76, 122.82*EXP(-0.0092*I587))</f>
        <v>86.4545</v>
      </c>
      <c r="BJ587" s="0" t="e">
        <f aca="false">IF(P587&lt;=1000, -6.942*LN(P587)+107.59, -36.304*LN(P587)+310.72)</f>
        <v>#VALUE!</v>
      </c>
      <c r="BK587" s="0" t="e">
        <f aca="false">BF587^0.04*BG587^0.22*BH587^0.51*BI587^0.06*BJ587^0.17</f>
        <v>#VALUE!</v>
      </c>
      <c r="BL587" s="0" t="e">
        <f aca="false">IF(BK587&gt;=90, "Very Good", IF(BK587&gt;=80, "Good", IF(BK587&gt;=70, "Slightly Good", IF(BK587&gt;=60, "Average", IF(BK587&gt;=50, "Slightly Poor", IF(BK587&gt;=40, "Poor", "Very Poor"))))))</f>
        <v>#VALUE!</v>
      </c>
      <c r="BM587" s="2" t="e">
        <f aca="false">IF(P587&lt;=1000, -6.942*LN(P587)+107.59, IF(AND(P587&gt;1000, P587&lt;=5213),-36.304*LN(P587)+310.72, IF(P587&gt;5213, 10)))</f>
        <v>#VALUE!</v>
      </c>
      <c r="BN587" s="2" t="e">
        <f aca="false">BF587^0.04*BG587^0.22*BH587^0.51*BI587^0.06*BM587^0.17</f>
        <v>#VALUE!</v>
      </c>
      <c r="BO587" s="3" t="e">
        <f aca="false">IF(BN587&gt;=90, "Very Good", IF(BN587&gt;=80, "Good", IF(BN587&gt;=70, "Slightly Good", IF(BN587&gt;=60, "Average", IF(BN587&gt;=50, "Slightly Poor", IF(BN587&gt;=40, "Poor", "Very Poor"))))))</f>
        <v>#VALUE!</v>
      </c>
      <c r="BP587" s="2" t="e">
        <f aca="false">IF(AJ587&lt;=1000, -6.942*LN(AJ587)+107.59, IF(AND(AJ587&gt;1000, AJ587&lt;=5213),-36.304*LN(AJ587)+310.72, IF(AJ587&gt;5213, 10)))</f>
        <v>#VALUE!</v>
      </c>
      <c r="BQ587" s="2" t="e">
        <f aca="false">BF587^0.04*BG587^0.22*BH587^0.51*BI587^0.06*BP587^0.17</f>
        <v>#VALUE!</v>
      </c>
      <c r="BR587" s="0" t="e">
        <f aca="false">IF(BQ587&gt;=90, "Very Good", IF(BQ587&gt;=80, "Good", IF(BQ587&gt;=70, "Slightly Good", IF(BQ587&gt;=60, "Average", IF(BQ587&gt;=50, "Slightly Poor", IF(BQ587&gt;=40, "Poor", "Very Poor"))))))</f>
        <v>#VALUE!</v>
      </c>
      <c r="BT587" s="2" t="e">
        <f aca="false">9.81*LN(AH587)+30.6</f>
        <v>#VALUE!</v>
      </c>
      <c r="BU587" s="0" t="e">
        <f aca="false">IF(BT587&lt;30, "Clean water", IF(AND(BT587&gt;=30, BT587&lt;40), "Hypolimia", IF(AND(BT587&gt;=40,BT587&lt;50), "Mesotrophic", IF(AND(BT587&gt;=50, BT587&lt;70), "Eutrophic", IF(BT587&gt;70,"Hypertrophic")))))</f>
        <v>#VALUE!</v>
      </c>
      <c r="CM587" s="0" t="n">
        <f aca="false">IF(G587&gt;H587,1,0)</f>
        <v>0</v>
      </c>
      <c r="CO587" s="17" t="n">
        <f aca="false">14.652-0.41022*M587+0.007991*M587*M587-0.000077774*M587*M587*M587</f>
        <v>7.781986786176</v>
      </c>
      <c r="CP587" s="1" t="n">
        <f aca="false">F587/CO587*100</f>
        <v>64.2509443588629</v>
      </c>
    </row>
    <row r="588" customFormat="false" ht="12.5" hidden="false" customHeight="false" outlineLevel="0" collapsed="false">
      <c r="A588" s="0" t="n">
        <v>587</v>
      </c>
      <c r="B588" s="15" t="s">
        <v>87</v>
      </c>
      <c r="C588" s="16" t="s">
        <v>88</v>
      </c>
      <c r="D588" s="0" t="s">
        <v>160</v>
      </c>
      <c r="E588" s="0" t="n">
        <v>7.3</v>
      </c>
      <c r="F588" s="0" t="n">
        <v>8.9</v>
      </c>
      <c r="G588" s="0" t="n">
        <v>1.4</v>
      </c>
      <c r="H588" s="0" t="n">
        <v>8</v>
      </c>
      <c r="I588" s="0" t="n">
        <v>87</v>
      </c>
      <c r="J588" s="0" t="n">
        <v>2.875</v>
      </c>
      <c r="K588" s="0" t="n">
        <v>0.329</v>
      </c>
      <c r="L588" s="0" t="n">
        <v>4.6</v>
      </c>
      <c r="M588" s="0" t="n">
        <v>23.3</v>
      </c>
      <c r="N588" s="0" t="n">
        <v>0</v>
      </c>
      <c r="O588" s="0" t="n">
        <v>126</v>
      </c>
      <c r="P588" s="0" t="n">
        <v>61000</v>
      </c>
      <c r="AC588" s="0" t="n">
        <v>2.672</v>
      </c>
      <c r="AD588" s="0" t="n">
        <v>0.36</v>
      </c>
      <c r="AE588" s="0" t="n">
        <v>2.119</v>
      </c>
      <c r="AF588" s="0" t="n">
        <v>0.123</v>
      </c>
      <c r="AG588" s="0" t="n">
        <v>0.062</v>
      </c>
      <c r="AH588" s="0" t="n">
        <v>10.3</v>
      </c>
      <c r="AJ588" s="0" t="n">
        <v>3200</v>
      </c>
      <c r="BF588" s="0" t="n">
        <f aca="false">IF(E588&lt;11,-3.6797*E588^2+48.115*E588-53.83,280.92*EXP(-0.2027*E588))</f>
        <v>101.318287</v>
      </c>
      <c r="BG588" s="1" t="n">
        <f aca="false">32.208*LN(F588)+21.438</f>
        <v>91.8463395211805</v>
      </c>
      <c r="BH588" s="1" t="n">
        <f aca="false">IF(G588&lt;=2, -10*G588+100, 88.958*EXP(-0.0755*G588))</f>
        <v>86</v>
      </c>
      <c r="BI588" s="1" t="n">
        <f aca="false">IF(I588&lt;=100, 0.0053*(I588)^2-1.0332*I588+100.76, 122.82*EXP(-0.0092*I588))</f>
        <v>50.9873</v>
      </c>
      <c r="BJ588" s="0" t="n">
        <f aca="false">IF(P588&lt;=1000, -6.942*LN(P588)+107.59, -36.304*LN(P588)+310.72)</f>
        <v>-89.3003124131154</v>
      </c>
      <c r="BK588" s="0" t="e">
        <f aca="false">BF588^0.04*BG588^0.22*BH588^0.51*BI588^0.06*BJ588^0.17</f>
        <v>#NUM!</v>
      </c>
      <c r="BL588" s="0" t="e">
        <f aca="false">IF(BK588&gt;=90, "Very Good", IF(BK588&gt;=80, "Good", IF(BK588&gt;=70, "Slightly Good", IF(BK588&gt;=60, "Average", IF(BK588&gt;=50, "Slightly Poor", IF(BK588&gt;=40, "Poor", "Very Poor"))))))</f>
        <v>#NUM!</v>
      </c>
      <c r="BM588" s="2" t="n">
        <f aca="false">IF(P588&lt;=1000, -6.942*LN(P588)+107.59, IF(AND(P588&gt;1000, P588&lt;=5213),-36.304*LN(P588)+310.72, IF(P588&gt;5213, 10)))</f>
        <v>10</v>
      </c>
      <c r="BN588" s="2" t="n">
        <f aca="false">BF588^0.04*BG588^0.22*BH588^0.51*BI588^0.06*BM588^0.17</f>
        <v>59.0395518311655</v>
      </c>
      <c r="BO588" s="3" t="str">
        <f aca="false">IF(BN588&gt;=90, "Very Good", IF(BN588&gt;=80, "Good", IF(BN588&gt;=70, "Slightly Good", IF(BN588&gt;=60, "Average", IF(BN588&gt;=50, "Slightly Poor", IF(BN588&gt;=40, "Poor", "Very Poor"))))))</f>
        <v>Slightly Poor</v>
      </c>
      <c r="BP588" s="2" t="n">
        <f aca="false">IF(AJ588&lt;=1000, -6.942*LN(AJ588)+107.59, IF(AND(AJ588&gt;1000, AJ588&lt;=5213),-36.304*LN(AJ588)+310.72, IF(AJ588&gt;5213, 10)))</f>
        <v>17.7138253526471</v>
      </c>
      <c r="BQ588" s="2" t="n">
        <f aca="false">BF588^0.04*BG588^0.22*BH588^0.51*BI588^0.06*BP588^0.17</f>
        <v>65.0663062619239</v>
      </c>
      <c r="BR588" s="0" t="str">
        <f aca="false">IF(BQ588&gt;=90, "Very Good", IF(BQ588&gt;=80, "Good", IF(BQ588&gt;=70, "Slightly Good", IF(BQ588&gt;=60, "Average", IF(BQ588&gt;=50, "Slightly Poor", IF(BQ588&gt;=40, "Poor", "Very Poor"))))))</f>
        <v>Average</v>
      </c>
      <c r="BT588" s="2" t="n">
        <f aca="false">9.81*LN(AH588)+30.6</f>
        <v>53.4783316122612</v>
      </c>
      <c r="BU588" s="0" t="str">
        <f aca="false">IF(BT588&lt;30, "Clean water", IF(AND(BT588&gt;=30, BT588&lt;40), "Hypolimia", IF(AND(BT588&gt;=40,BT588&lt;50), "Mesotrophic", IF(AND(BT588&gt;=50, BT588&lt;70), "Eutrophic", IF(BT588&gt;70,"Hypertrophic")))))</f>
        <v>Eutrophic</v>
      </c>
      <c r="CM588" s="0" t="n">
        <f aca="false">IF(G588&gt;H588,1,0)</f>
        <v>0</v>
      </c>
      <c r="CO588" s="17" t="n">
        <f aca="false">14.652-0.41022*M588+0.007991*M588*M588-0.000077774*M588*M588*M588</f>
        <v>8.448318454162</v>
      </c>
      <c r="CP588" s="1" t="n">
        <f aca="false">F588/CO588*100</f>
        <v>105.346407670221</v>
      </c>
    </row>
    <row r="589" customFormat="false" ht="12.5" hidden="false" customHeight="false" outlineLevel="0" collapsed="false">
      <c r="A589" s="0" t="n">
        <v>588</v>
      </c>
      <c r="B589" s="15" t="s">
        <v>89</v>
      </c>
      <c r="C589" s="16" t="s">
        <v>90</v>
      </c>
      <c r="D589" s="0" t="s">
        <v>160</v>
      </c>
      <c r="E589" s="0" t="n">
        <v>7.4</v>
      </c>
      <c r="F589" s="0" t="n">
        <v>3</v>
      </c>
      <c r="G589" s="0" t="n">
        <v>1.9</v>
      </c>
      <c r="H589" s="0" t="n">
        <v>5.3</v>
      </c>
      <c r="I589" s="0" t="n">
        <v>22</v>
      </c>
      <c r="J589" s="0" t="n">
        <v>3.527</v>
      </c>
      <c r="K589" s="0" t="n">
        <v>0.192</v>
      </c>
      <c r="L589" s="0" t="n">
        <v>3.6</v>
      </c>
      <c r="M589" s="0" t="n">
        <v>25.2</v>
      </c>
      <c r="N589" s="0" t="n">
        <v>0</v>
      </c>
      <c r="O589" s="0" t="n">
        <v>266</v>
      </c>
      <c r="P589" s="0" t="n">
        <v>22000</v>
      </c>
      <c r="AC589" s="0" t="n">
        <v>3.307</v>
      </c>
      <c r="AD589" s="0" t="n">
        <v>1.031</v>
      </c>
      <c r="AE589" s="0" t="n">
        <v>1.186</v>
      </c>
      <c r="AF589" s="0" t="n">
        <v>0.166</v>
      </c>
      <c r="AG589" s="0" t="n">
        <v>0.147</v>
      </c>
      <c r="AH589" s="0" t="n">
        <v>5.2</v>
      </c>
      <c r="AJ589" s="0" t="n">
        <v>2500</v>
      </c>
      <c r="BF589" s="0" t="n">
        <f aca="false">IF(E589&lt;11,-3.6797*E589^2+48.115*E589-53.83,280.92*EXP(-0.2027*E589))</f>
        <v>100.720628</v>
      </c>
      <c r="BG589" s="1" t="n">
        <f aca="false">32.208*LN(F589)+21.438</f>
        <v>56.8221045934225</v>
      </c>
      <c r="BH589" s="1" t="n">
        <f aca="false">IF(G589&lt;=2, -10*G589+100, 88.958*EXP(-0.0755*G589))</f>
        <v>81</v>
      </c>
      <c r="BI589" s="1" t="n">
        <f aca="false">IF(I589&lt;=100, 0.0053*(I589)^2-1.0332*I589+100.76, 122.82*EXP(-0.0092*I589))</f>
        <v>80.5948</v>
      </c>
      <c r="BJ589" s="0" t="n">
        <f aca="false">IF(P589&lt;=1000, -6.942*LN(P589)+107.59, -36.304*LN(P589)+310.72)</f>
        <v>-52.2763528748878</v>
      </c>
      <c r="BK589" s="0" t="e">
        <f aca="false">BF589^0.04*BG589^0.22*BH589^0.51*BI589^0.06*BJ589^0.17</f>
        <v>#NUM!</v>
      </c>
      <c r="BL589" s="0" t="e">
        <f aca="false">IF(BK589&gt;=90, "Very Good", IF(BK589&gt;=80, "Good", IF(BK589&gt;=70, "Slightly Good", IF(BK589&gt;=60, "Average", IF(BK589&gt;=50, "Slightly Poor", IF(BK589&gt;=40, "Poor", "Very Poor"))))))</f>
        <v>#NUM!</v>
      </c>
      <c r="BM589" s="2" t="n">
        <f aca="false">IF(P589&lt;=1000, -6.942*LN(P589)+107.59, IF(AND(P589&gt;1000, P589&lt;=5213),-36.304*LN(P589)+310.72, IF(P589&gt;5213, 10)))</f>
        <v>10</v>
      </c>
      <c r="BN589" s="2" t="n">
        <f aca="false">BF589^0.04*BG589^0.22*BH589^0.51*BI589^0.06*BM589^0.17</f>
        <v>52.9449237628763</v>
      </c>
      <c r="BO589" s="3" t="str">
        <f aca="false">IF(BN589&gt;=90, "Very Good", IF(BN589&gt;=80, "Good", IF(BN589&gt;=70, "Slightly Good", IF(BN589&gt;=60, "Average", IF(BN589&gt;=50, "Slightly Poor", IF(BN589&gt;=40, "Poor", "Very Poor"))))))</f>
        <v>Slightly Poor</v>
      </c>
      <c r="BP589" s="2" t="n">
        <f aca="false">IF(AJ589&lt;=1000, -6.942*LN(AJ589)+107.59, IF(AND(AJ589&gt;1000, AJ589&lt;=5213),-36.304*LN(AJ589)+310.72, IF(AJ589&gt;5213, 10)))</f>
        <v>26.6758336218732</v>
      </c>
      <c r="BQ589" s="2" t="n">
        <f aca="false">BF589^0.04*BG589^0.22*BH589^0.51*BI589^0.06*BP589^0.17</f>
        <v>62.555339767818</v>
      </c>
      <c r="BR589" s="0" t="str">
        <f aca="false">IF(BQ589&gt;=90, "Very Good", IF(BQ589&gt;=80, "Good", IF(BQ589&gt;=70, "Slightly Good", IF(BQ589&gt;=60, "Average", IF(BQ589&gt;=50, "Slightly Poor", IF(BQ589&gt;=40, "Poor", "Very Poor"))))))</f>
        <v>Average</v>
      </c>
      <c r="BT589" s="2" t="n">
        <f aca="false">9.81*LN(AH589)+30.6</f>
        <v>46.7733411170122</v>
      </c>
      <c r="BU589" s="0" t="str">
        <f aca="false">IF(BT589&lt;30, "Clean water", IF(AND(BT589&gt;=30, BT589&lt;40), "Hypolimia", IF(AND(BT589&gt;=40,BT589&lt;50), "Mesotrophic", IF(AND(BT589&gt;=50, BT589&lt;70), "Eutrophic", IF(BT589&gt;70,"Hypertrophic")))))</f>
        <v>Mesotrophic</v>
      </c>
      <c r="CM589" s="0" t="n">
        <f aca="false">IF(G589&gt;H589,1,0)</f>
        <v>0</v>
      </c>
      <c r="CO589" s="17" t="n">
        <f aca="false">14.652-0.41022*M589+0.007991*M589*M589-0.000077774*M589*M589*M589</f>
        <v>8.144442695808</v>
      </c>
      <c r="CP589" s="1" t="n">
        <f aca="false">F589/CO589*100</f>
        <v>36.8349328744632</v>
      </c>
    </row>
    <row r="590" customFormat="false" ht="12.5" hidden="false" customHeight="false" outlineLevel="0" collapsed="false">
      <c r="A590" s="0" t="n">
        <v>589</v>
      </c>
      <c r="B590" s="15" t="s">
        <v>91</v>
      </c>
      <c r="C590" s="16" t="s">
        <v>92</v>
      </c>
      <c r="D590" s="0" t="s">
        <v>160</v>
      </c>
      <c r="E590" s="0" t="n">
        <v>7.5</v>
      </c>
      <c r="F590" s="0" t="n">
        <v>11.1</v>
      </c>
      <c r="G590" s="0" t="n">
        <v>0.8</v>
      </c>
      <c r="H590" s="0" t="n">
        <v>2</v>
      </c>
      <c r="I590" s="0" t="n">
        <v>4.2</v>
      </c>
      <c r="J590" s="0" t="n">
        <v>3.583</v>
      </c>
      <c r="K590" s="0" t="n">
        <v>0.041</v>
      </c>
      <c r="L590" s="0" t="n">
        <v>1.4</v>
      </c>
      <c r="M590" s="0" t="n">
        <v>27.1</v>
      </c>
      <c r="N590" s="0" t="n">
        <v>0</v>
      </c>
      <c r="O590" s="0" t="n">
        <v>490</v>
      </c>
      <c r="P590" s="0" t="n">
        <v>22000</v>
      </c>
      <c r="AC590" s="0" t="n">
        <v>3.362</v>
      </c>
      <c r="AD590" s="0" t="n">
        <v>0.082</v>
      </c>
      <c r="AE590" s="0" t="n">
        <v>2.418</v>
      </c>
      <c r="AF590" s="0" t="n">
        <v>0.028</v>
      </c>
      <c r="AG590" s="0" t="n">
        <v>0.023</v>
      </c>
      <c r="AH590" s="0" t="n">
        <v>4.9</v>
      </c>
      <c r="AJ590" s="0" t="n">
        <v>1300</v>
      </c>
      <c r="BF590" s="0" t="n">
        <f aca="false">IF(E590&lt;11,-3.6797*E590^2+48.115*E590-53.83,280.92*EXP(-0.2027*E590))</f>
        <v>100.049375</v>
      </c>
      <c r="BG590" s="1" t="n">
        <f aca="false">32.208*LN(F590)+21.438</f>
        <v>98.9608880487154</v>
      </c>
      <c r="BH590" s="1" t="n">
        <f aca="false">IF(G590&lt;=2, -10*G590+100, 88.958*EXP(-0.0755*G590))</f>
        <v>92</v>
      </c>
      <c r="BI590" s="1" t="n">
        <f aca="false">IF(I590&lt;=100, 0.0053*(I590)^2-1.0332*I590+100.76, 122.82*EXP(-0.0092*I590))</f>
        <v>96.514052</v>
      </c>
      <c r="BJ590" s="0" t="n">
        <f aca="false">IF(P590&lt;=1000, -6.942*LN(P590)+107.59, -36.304*LN(P590)+310.72)</f>
        <v>-52.2763528748878</v>
      </c>
      <c r="BK590" s="0" t="e">
        <f aca="false">BF590^0.04*BG590^0.22*BH590^0.51*BI590^0.06*BJ590^0.17</f>
        <v>#NUM!</v>
      </c>
      <c r="BL590" s="0" t="e">
        <f aca="false">IF(BK590&gt;=90, "Very Good", IF(BK590&gt;=80, "Good", IF(BK590&gt;=70, "Slightly Good", IF(BK590&gt;=60, "Average", IF(BK590&gt;=50, "Slightly Poor", IF(BK590&gt;=40, "Poor", "Very Poor"))))))</f>
        <v>#NUM!</v>
      </c>
      <c r="BM590" s="2" t="n">
        <f aca="false">IF(P590&lt;=1000, -6.942*LN(P590)+107.59, IF(AND(P590&gt;1000, P590&lt;=5213),-36.304*LN(P590)+310.72, IF(P590&gt;5213, 10)))</f>
        <v>10</v>
      </c>
      <c r="BN590" s="2" t="n">
        <f aca="false">BF590^0.04*BG590^0.22*BH590^0.51*BI590^0.06*BM590^0.17</f>
        <v>64.5086255254627</v>
      </c>
      <c r="BO590" s="3" t="str">
        <f aca="false">IF(BN590&gt;=90, "Very Good", IF(BN590&gt;=80, "Good", IF(BN590&gt;=70, "Slightly Good", IF(BN590&gt;=60, "Average", IF(BN590&gt;=50, "Slightly Poor", IF(BN590&gt;=40, "Poor", "Very Poor"))))))</f>
        <v>Average</v>
      </c>
      <c r="BP590" s="2" t="n">
        <f aca="false">IF(AJ590&lt;=1000, -6.942*LN(AJ590)+107.59, IF(AND(AJ590&gt;1000, AJ590&lt;=5213),-36.304*LN(AJ590)+310.72, IF(AJ590&gt;5213, 10)))</f>
        <v>50.4159800946047</v>
      </c>
      <c r="BQ590" s="2" t="n">
        <f aca="false">BF590^0.04*BG590^0.22*BH590^0.51*BI590^0.06*BP590^0.17</f>
        <v>84.9286821233407</v>
      </c>
      <c r="BR590" s="0" t="str">
        <f aca="false">IF(BQ590&gt;=90, "Very Good", IF(BQ590&gt;=80, "Good", IF(BQ590&gt;=70, "Slightly Good", IF(BQ590&gt;=60, "Average", IF(BQ590&gt;=50, "Slightly Poor", IF(BQ590&gt;=40, "Poor", "Very Poor"))))))</f>
        <v>Good</v>
      </c>
      <c r="BT590" s="2" t="n">
        <f aca="false">9.81*LN(AH590)+30.6</f>
        <v>46.1903973621937</v>
      </c>
      <c r="BU590" s="0" t="str">
        <f aca="false">IF(BT590&lt;30, "Clean water", IF(AND(BT590&gt;=30, BT590&lt;40), "Hypolimia", IF(AND(BT590&gt;=40,BT590&lt;50), "Mesotrophic", IF(AND(BT590&gt;=50, BT590&lt;70), "Eutrophic", IF(BT590&gt;70,"Hypertrophic")))))</f>
        <v>Mesotrophic</v>
      </c>
      <c r="CM590" s="0" t="n">
        <f aca="false">IF(G590&gt;H590,1,0)</f>
        <v>0</v>
      </c>
      <c r="CO590" s="17" t="n">
        <f aca="false">14.652-0.41022*M590+0.007991*M590*M590-0.000077774*M590*M590*M590</f>
        <v>7.855810419486</v>
      </c>
      <c r="CP590" s="1" t="n">
        <f aca="false">F590/CO590*100</f>
        <v>141.2966887855</v>
      </c>
    </row>
    <row r="591" customFormat="false" ht="12.5" hidden="false" customHeight="false" outlineLevel="0" collapsed="false">
      <c r="A591" s="0" t="n">
        <v>590</v>
      </c>
      <c r="B591" s="15" t="s">
        <v>137</v>
      </c>
      <c r="C591" s="16" t="s">
        <v>138</v>
      </c>
      <c r="D591" s="0" t="s">
        <v>160</v>
      </c>
      <c r="E591" s="0" t="n">
        <v>7.4</v>
      </c>
      <c r="F591" s="0" t="n">
        <v>4.8</v>
      </c>
      <c r="G591" s="0" t="n">
        <v>2.7</v>
      </c>
      <c r="H591" s="0" t="n">
        <v>7</v>
      </c>
      <c r="I591" s="0" t="n">
        <v>26.6</v>
      </c>
      <c r="J591" s="0" t="n">
        <v>5.047</v>
      </c>
      <c r="K591" s="0" t="n">
        <v>0.122</v>
      </c>
      <c r="L591" s="0" t="n">
        <v>6.3</v>
      </c>
      <c r="M591" s="0" t="n">
        <v>28.1</v>
      </c>
      <c r="O591" s="0" t="n">
        <v>342</v>
      </c>
      <c r="BD591" s="0" t="n">
        <v>14.91</v>
      </c>
      <c r="BF591" s="0" t="n">
        <f aca="false">IF(E591&lt;11,-3.6797*E591^2+48.115*E591-53.83,280.92*EXP(-0.2027*E591))</f>
        <v>100.720628</v>
      </c>
      <c r="BG591" s="1" t="n">
        <f aca="false">32.208*LN(F591)+21.438</f>
        <v>71.9599814841691</v>
      </c>
      <c r="BH591" s="1" t="n">
        <f aca="false">IF(G591&lt;=2, -10*G591+100, 88.958*EXP(-0.0755*G591))</f>
        <v>72.5527837174588</v>
      </c>
      <c r="BI591" s="1" t="n">
        <f aca="false">IF(I591&lt;=100, 0.0053*(I591)^2-1.0332*I591+100.76, 122.82*EXP(-0.0092*I591))</f>
        <v>77.026948</v>
      </c>
      <c r="BJ591" s="0" t="e">
        <f aca="false">IF(P591&lt;=1000, -6.942*LN(P591)+107.59, -36.304*LN(P591)+310.72)</f>
        <v>#VALUE!</v>
      </c>
      <c r="BK591" s="0" t="e">
        <f aca="false">BF591^0.04*BG591^0.22*BH591^0.51*BI591^0.06*BJ591^0.17</f>
        <v>#VALUE!</v>
      </c>
      <c r="BL591" s="0" t="e">
        <f aca="false">IF(BK591&gt;=90, "Very Good", IF(BK591&gt;=80, "Good", IF(BK591&gt;=70, "Slightly Good", IF(BK591&gt;=60, "Average", IF(BK591&gt;=50, "Slightly Poor", IF(BK591&gt;=40, "Poor", "Very Poor"))))))</f>
        <v>#VALUE!</v>
      </c>
      <c r="BM591" s="2" t="e">
        <f aca="false">IF(P591&lt;=1000, -6.942*LN(P591)+107.59, IF(AND(P591&gt;1000, P591&lt;=5213),-36.304*LN(P591)+310.72, IF(P591&gt;5213, 10)))</f>
        <v>#VALUE!</v>
      </c>
      <c r="BN591" s="2" t="e">
        <f aca="false">BF591^0.04*BG591^0.22*BH591^0.51*BI591^0.06*BM591^0.17</f>
        <v>#VALUE!</v>
      </c>
      <c r="BO591" s="3" t="e">
        <f aca="false">IF(BN591&gt;=90, "Very Good", IF(BN591&gt;=80, "Good", IF(BN591&gt;=70, "Slightly Good", IF(BN591&gt;=60, "Average", IF(BN591&gt;=50, "Slightly Poor", IF(BN591&gt;=40, "Poor", "Very Poor"))))))</f>
        <v>#VALUE!</v>
      </c>
      <c r="BP591" s="2" t="e">
        <f aca="false">IF(AJ591&lt;=1000, -6.942*LN(AJ591)+107.59, IF(AND(AJ591&gt;1000, AJ591&lt;=5213),-36.304*LN(AJ591)+310.72, IF(AJ591&gt;5213, 10)))</f>
        <v>#VALUE!</v>
      </c>
      <c r="BQ591" s="2" t="e">
        <f aca="false">BF591^0.04*BG591^0.22*BH591^0.51*BI591^0.06*BP591^0.17</f>
        <v>#VALUE!</v>
      </c>
      <c r="BR591" s="0" t="e">
        <f aca="false">IF(BQ591&gt;=90, "Very Good", IF(BQ591&gt;=80, "Good", IF(BQ591&gt;=70, "Slightly Good", IF(BQ591&gt;=60, "Average", IF(BQ591&gt;=50, "Slightly Poor", IF(BQ591&gt;=40, "Poor", "Very Poor"))))))</f>
        <v>#VALUE!</v>
      </c>
      <c r="BT591" s="2" t="e">
        <f aca="false">9.81*LN(AH591)+30.6</f>
        <v>#VALUE!</v>
      </c>
      <c r="BU591" s="0" t="e">
        <f aca="false">IF(BT591&lt;30, "Clean water", IF(AND(BT591&gt;=30, BT591&lt;40), "Hypolimia", IF(AND(BT591&gt;=40,BT591&lt;50), "Mesotrophic", IF(AND(BT591&gt;=50, BT591&lt;70), "Eutrophic", IF(BT591&gt;70,"Hypertrophic")))))</f>
        <v>#VALUE!</v>
      </c>
      <c r="CM591" s="0" t="n">
        <f aca="false">IF(G591&gt;H591,1,0)</f>
        <v>0</v>
      </c>
      <c r="CO591" s="17" t="n">
        <f aca="false">14.652-0.41022*M591+0.007991*M591*M591-0.000077774*M591*M591*M591</f>
        <v>7.708938809266</v>
      </c>
      <c r="CP591" s="1" t="n">
        <f aca="false">F591/CO591*100</f>
        <v>62.2653794349813</v>
      </c>
    </row>
    <row r="592" customFormat="false" ht="12.5" hidden="false" customHeight="false" outlineLevel="0" collapsed="false">
      <c r="A592" s="0" t="n">
        <v>591</v>
      </c>
      <c r="B592" s="15" t="s">
        <v>93</v>
      </c>
      <c r="C592" s="16" t="s">
        <v>94</v>
      </c>
      <c r="D592" s="0" t="s">
        <v>160</v>
      </c>
      <c r="E592" s="0" t="n">
        <v>7.5</v>
      </c>
      <c r="F592" s="0" t="n">
        <v>6.5</v>
      </c>
      <c r="G592" s="0" t="n">
        <v>1.6</v>
      </c>
      <c r="H592" s="0" t="n">
        <v>7</v>
      </c>
      <c r="I592" s="0" t="n">
        <v>11.5</v>
      </c>
      <c r="J592" s="0" t="n">
        <v>7.394</v>
      </c>
      <c r="K592" s="0" t="n">
        <v>0.143</v>
      </c>
      <c r="L592" s="0" t="n">
        <v>4.3</v>
      </c>
      <c r="M592" s="0" t="n">
        <v>27.3</v>
      </c>
      <c r="N592" s="0" t="n">
        <v>0</v>
      </c>
      <c r="O592" s="0" t="n">
        <v>492</v>
      </c>
      <c r="P592" s="0" t="n">
        <v>29000</v>
      </c>
      <c r="AC592" s="0" t="n">
        <v>7.164</v>
      </c>
      <c r="AD592" s="0" t="n">
        <v>0.369</v>
      </c>
      <c r="AE592" s="0" t="n">
        <v>5.529</v>
      </c>
      <c r="AF592" s="0" t="n">
        <v>0.088</v>
      </c>
      <c r="AG592" s="0" t="n">
        <v>0.066</v>
      </c>
      <c r="AH592" s="0" t="n">
        <v>2.7</v>
      </c>
      <c r="AJ592" s="0" t="n">
        <v>13000</v>
      </c>
      <c r="BD592" s="0" t="n">
        <v>14.918</v>
      </c>
      <c r="BF592" s="0" t="n">
        <f aca="false">IF(E592&lt;11,-3.6797*E592^2+48.115*E592-53.83,280.92*EXP(-0.2027*E592))</f>
        <v>100.049375</v>
      </c>
      <c r="BG592" s="1" t="n">
        <f aca="false">32.208*LN(F592)+21.438</f>
        <v>81.7250045136464</v>
      </c>
      <c r="BH592" s="1" t="n">
        <f aca="false">IF(G592&lt;=2, -10*G592+100, 88.958*EXP(-0.0755*G592))</f>
        <v>84</v>
      </c>
      <c r="BI592" s="1" t="n">
        <f aca="false">IF(I592&lt;=100, 0.0053*(I592)^2-1.0332*I592+100.76, 122.82*EXP(-0.0092*I592))</f>
        <v>89.579125</v>
      </c>
      <c r="BJ592" s="0" t="n">
        <f aca="false">IF(P592&lt;=1000, -6.942*LN(P592)+107.59, -36.304*LN(P592)+310.72)</f>
        <v>-62.3054554599964</v>
      </c>
      <c r="BK592" s="0" t="e">
        <f aca="false">BF592^0.04*BG592^0.22*BH592^0.51*BI592^0.06*BJ592^0.17</f>
        <v>#NUM!</v>
      </c>
      <c r="BL592" s="0" t="e">
        <f aca="false">IF(BK592&gt;=90, "Very Good", IF(BK592&gt;=80, "Good", IF(BK592&gt;=70, "Slightly Good", IF(BK592&gt;=60, "Average", IF(BK592&gt;=50, "Slightly Poor", IF(BK592&gt;=40, "Poor", "Very Poor"))))))</f>
        <v>#NUM!</v>
      </c>
      <c r="BM592" s="2" t="n">
        <f aca="false">IF(P592&lt;=1000, -6.942*LN(P592)+107.59, IF(AND(P592&gt;1000, P592&lt;=5213),-36.304*LN(P592)+310.72, IF(P592&gt;5213, 10)))</f>
        <v>10</v>
      </c>
      <c r="BN592" s="2" t="n">
        <f aca="false">BF592^0.04*BG592^0.22*BH592^0.51*BI592^0.06*BM592^0.17</f>
        <v>58.7816144321524</v>
      </c>
      <c r="BO592" s="3" t="str">
        <f aca="false">IF(BN592&gt;=90, "Very Good", IF(BN592&gt;=80, "Good", IF(BN592&gt;=70, "Slightly Good", IF(BN592&gt;=60, "Average", IF(BN592&gt;=50, "Slightly Poor", IF(BN592&gt;=40, "Poor", "Very Poor"))))))</f>
        <v>Slightly Poor</v>
      </c>
      <c r="BP592" s="2" t="n">
        <f aca="false">IF(AJ592&lt;=1000, -6.942*LN(AJ592)+107.59, IF(AND(AJ592&gt;1000, AJ592&lt;=5213),-36.304*LN(AJ592)+310.72, IF(AJ592&gt;5213, 10)))</f>
        <v>10</v>
      </c>
      <c r="BQ592" s="2" t="n">
        <f aca="false">BF592^0.04*BG592^0.22*BH592^0.51*BI592^0.06*BP592^0.17</f>
        <v>58.7816144321524</v>
      </c>
      <c r="BR592" s="0" t="str">
        <f aca="false">IF(BQ592&gt;=90, "Very Good", IF(BQ592&gt;=80, "Good", IF(BQ592&gt;=70, "Slightly Good", IF(BQ592&gt;=60, "Average", IF(BQ592&gt;=50, "Slightly Poor", IF(BQ592&gt;=40, "Poor", "Very Poor"))))))</f>
        <v>Slightly Poor</v>
      </c>
      <c r="BT592" s="2" t="n">
        <f aca="false">9.81*LN(AH592)+30.6</f>
        <v>40.3437998932309</v>
      </c>
      <c r="BU592" s="0" t="str">
        <f aca="false">IF(BT592&lt;30, "Clean water", IF(AND(BT592&gt;=30, BT592&lt;40), "Hypolimia", IF(AND(BT592&gt;=40,BT592&lt;50), "Mesotrophic", IF(AND(BT592&gt;=50, BT592&lt;70), "Eutrophic", IF(BT592&gt;70,"Hypertrophic")))))</f>
        <v>Mesotrophic</v>
      </c>
      <c r="CM592" s="0" t="n">
        <f aca="false">IF(G592&gt;H592,1,0)</f>
        <v>0</v>
      </c>
      <c r="CO592" s="17" t="n">
        <f aca="false">14.652-0.41022*M592+0.007991*M592*M592-0.000077774*M592*M592*M592</f>
        <v>7.826184154242</v>
      </c>
      <c r="CP592" s="1" t="n">
        <f aca="false">F592/CO592*100</f>
        <v>83.0545240425608</v>
      </c>
    </row>
    <row r="593" customFormat="false" ht="12.5" hidden="false" customHeight="false" outlineLevel="0" collapsed="false">
      <c r="A593" s="0" t="n">
        <v>592</v>
      </c>
      <c r="B593" s="15" t="s">
        <v>95</v>
      </c>
      <c r="C593" s="16" t="s">
        <v>96</v>
      </c>
      <c r="D593" s="0" t="s">
        <v>160</v>
      </c>
      <c r="E593" s="0" t="n">
        <v>7.3</v>
      </c>
      <c r="F593" s="0" t="n">
        <v>6.8</v>
      </c>
      <c r="G593" s="0" t="n">
        <v>1</v>
      </c>
      <c r="H593" s="0" t="n">
        <v>6.7</v>
      </c>
      <c r="I593" s="0" t="n">
        <v>7</v>
      </c>
      <c r="J593" s="0" t="n">
        <v>5.477</v>
      </c>
      <c r="K593" s="0" t="n">
        <v>0.1</v>
      </c>
      <c r="L593" s="0" t="n">
        <v>3.9</v>
      </c>
      <c r="M593" s="0" t="n">
        <v>27.6</v>
      </c>
      <c r="N593" s="0" t="n">
        <v>0</v>
      </c>
      <c r="O593" s="0" t="n">
        <v>482</v>
      </c>
      <c r="P593" s="0" t="n">
        <v>50000</v>
      </c>
      <c r="AC593" s="0" t="n">
        <v>5.267</v>
      </c>
      <c r="AD593" s="0" t="n">
        <v>0.703</v>
      </c>
      <c r="AE593" s="0" t="n">
        <v>2.948</v>
      </c>
      <c r="AF593" s="0" t="n">
        <v>0.081</v>
      </c>
      <c r="AG593" s="0" t="n">
        <v>0.066</v>
      </c>
      <c r="AH593" s="0" t="n">
        <v>3.6</v>
      </c>
      <c r="AJ593" s="0" t="n">
        <v>7100</v>
      </c>
      <c r="BF593" s="0" t="n">
        <f aca="false">IF(E593&lt;11,-3.6797*E593^2+48.115*E593-53.83,280.92*EXP(-0.2027*E593))</f>
        <v>101.318287</v>
      </c>
      <c r="BG593" s="1" t="n">
        <f aca="false">32.208*LN(F593)+21.438</f>
        <v>83.1782434931598</v>
      </c>
      <c r="BH593" s="1" t="n">
        <f aca="false">IF(G593&lt;=2, -10*G593+100, 88.958*EXP(-0.0755*G593))</f>
        <v>90</v>
      </c>
      <c r="BI593" s="1" t="n">
        <f aca="false">IF(I593&lt;=100, 0.0053*(I593)^2-1.0332*I593+100.76, 122.82*EXP(-0.0092*I593))</f>
        <v>93.7873</v>
      </c>
      <c r="BJ593" s="0" t="n">
        <f aca="false">IF(P593&lt;=1000, -6.942*LN(P593)+107.59, -36.304*LN(P593)+310.72)</f>
        <v>-82.0812308372309</v>
      </c>
      <c r="BK593" s="0" t="e">
        <f aca="false">BF593^0.04*BG593^0.22*BH593^0.51*BI593^0.06*BJ593^0.17</f>
        <v>#NUM!</v>
      </c>
      <c r="BL593" s="0" t="e">
        <f aca="false">IF(BK593&gt;=90, "Very Good", IF(BK593&gt;=80, "Good", IF(BK593&gt;=70, "Slightly Good", IF(BK593&gt;=60, "Average", IF(BK593&gt;=50, "Slightly Poor", IF(BK593&gt;=40, "Poor", "Very Poor"))))))</f>
        <v>#NUM!</v>
      </c>
      <c r="BM593" s="2" t="n">
        <f aca="false">IF(P593&lt;=1000, -6.942*LN(P593)+107.59, IF(AND(P593&gt;1000, P593&lt;=5213),-36.304*LN(P593)+310.72, IF(P593&gt;5213, 10)))</f>
        <v>10</v>
      </c>
      <c r="BN593" s="2" t="n">
        <f aca="false">BF593^0.04*BG593^0.22*BH593^0.51*BI593^0.06*BM593^0.17</f>
        <v>61.3228003838574</v>
      </c>
      <c r="BO593" s="3" t="str">
        <f aca="false">IF(BN593&gt;=90, "Very Good", IF(BN593&gt;=80, "Good", IF(BN593&gt;=70, "Slightly Good", IF(BN593&gt;=60, "Average", IF(BN593&gt;=50, "Slightly Poor", IF(BN593&gt;=40, "Poor", "Very Poor"))))))</f>
        <v>Average</v>
      </c>
      <c r="BP593" s="2" t="n">
        <f aca="false">IF(AJ593&lt;=1000, -6.942*LN(AJ593)+107.59, IF(AND(AJ593&gt;1000, AJ593&lt;=5213),-36.304*LN(AJ593)+310.72, IF(AJ593&gt;5213, 10)))</f>
        <v>10</v>
      </c>
      <c r="BQ593" s="2" t="n">
        <f aca="false">BF593^0.04*BG593^0.22*BH593^0.51*BI593^0.06*BP593^0.17</f>
        <v>61.3228003838574</v>
      </c>
      <c r="BR593" s="0" t="str">
        <f aca="false">IF(BQ593&gt;=90, "Very Good", IF(BQ593&gt;=80, "Good", IF(BQ593&gt;=70, "Slightly Good", IF(BQ593&gt;=60, "Average", IF(BQ593&gt;=50, "Slightly Poor", IF(BQ593&gt;=40, "Poor", "Very Poor"))))))</f>
        <v>Average</v>
      </c>
      <c r="BT593" s="2" t="n">
        <f aca="false">9.81*LN(AH593)+30.6</f>
        <v>43.1659610239829</v>
      </c>
      <c r="BU593" s="0" t="str">
        <f aca="false">IF(BT593&lt;30, "Clean water", IF(AND(BT593&gt;=30, BT593&lt;40), "Hypolimia", IF(AND(BT593&gt;=40,BT593&lt;50), "Mesotrophic", IF(AND(BT593&gt;=50, BT593&lt;70), "Eutrophic", IF(BT593&gt;70,"Hypertrophic")))))</f>
        <v>Mesotrophic</v>
      </c>
      <c r="CM593" s="0" t="n">
        <f aca="false">IF(G593&gt;H593,1,0)</f>
        <v>0</v>
      </c>
      <c r="CO593" s="17" t="n">
        <f aca="false">14.652-0.41022*M593+0.007991*M593*M593-0.000077774*M593*M593*M593</f>
        <v>7.781986786176</v>
      </c>
      <c r="CP593" s="1" t="n">
        <f aca="false">F593/CO593*100</f>
        <v>87.3812843280535</v>
      </c>
    </row>
    <row r="594" customFormat="false" ht="12.5" hidden="false" customHeight="false" outlineLevel="0" collapsed="false">
      <c r="A594" s="0" t="n">
        <v>593</v>
      </c>
      <c r="B594" s="15" t="s">
        <v>97</v>
      </c>
      <c r="C594" s="16" t="s">
        <v>98</v>
      </c>
      <c r="D594" s="0" t="s">
        <v>160</v>
      </c>
      <c r="E594" s="0" t="n">
        <v>7.8</v>
      </c>
      <c r="F594" s="0" t="n">
        <v>9.9</v>
      </c>
      <c r="G594" s="0" t="n">
        <v>0.9</v>
      </c>
      <c r="H594" s="0" t="n">
        <v>8.5</v>
      </c>
      <c r="I594" s="0" t="n">
        <v>132</v>
      </c>
      <c r="J594" s="0" t="n">
        <v>2.561</v>
      </c>
      <c r="K594" s="0" t="n">
        <v>0.326</v>
      </c>
      <c r="L594" s="0" t="n">
        <v>5.3</v>
      </c>
      <c r="M594" s="0" t="n">
        <v>22.1</v>
      </c>
      <c r="N594" s="0" t="n">
        <v>0</v>
      </c>
      <c r="O594" s="0" t="n">
        <v>104</v>
      </c>
      <c r="P594" s="0" t="n">
        <v>27000</v>
      </c>
      <c r="AC594" s="0" t="n">
        <v>2.342</v>
      </c>
      <c r="AD594" s="0" t="n">
        <v>0.106</v>
      </c>
      <c r="AE594" s="0" t="n">
        <v>2.026</v>
      </c>
      <c r="AF594" s="0" t="n">
        <v>0.11</v>
      </c>
      <c r="AG594" s="0" t="n">
        <v>0.055</v>
      </c>
      <c r="AH594" s="0" t="n">
        <v>13.5</v>
      </c>
      <c r="AJ594" s="0" t="n">
        <v>220</v>
      </c>
      <c r="BF594" s="0" t="n">
        <f aca="false">IF(E594&lt;11,-3.6797*E594^2+48.115*E594-53.83,280.92*EXP(-0.2027*E594))</f>
        <v>97.5940520000001</v>
      </c>
      <c r="BG594" s="1" t="n">
        <f aca="false">32.208*LN(F594)+21.438</f>
        <v>95.2759594579826</v>
      </c>
      <c r="BH594" s="1" t="n">
        <f aca="false">IF(G594&lt;=2, -10*G594+100, 88.958*EXP(-0.0755*G594))</f>
        <v>91</v>
      </c>
      <c r="BI594" s="1" t="n">
        <f aca="false">IF(I594&lt;=100, 0.0053*(I594)^2-1.0332*I594+100.76, 122.82*EXP(-0.0092*I594))</f>
        <v>36.4637956708264</v>
      </c>
      <c r="BJ594" s="0" t="n">
        <f aca="false">IF(P594&lt;=1000, -6.942*LN(P594)+107.59, -36.304*LN(P594)+310.72)</f>
        <v>-59.7112092315887</v>
      </c>
      <c r="BK594" s="0" t="e">
        <f aca="false">BF594^0.04*BG594^0.22*BH594^0.51*BI594^0.06*BJ594^0.17</f>
        <v>#NUM!</v>
      </c>
      <c r="BL594" s="0" t="e">
        <f aca="false">IF(BK594&gt;=90, "Very Good", IF(BK594&gt;=80, "Good", IF(BK594&gt;=70, "Slightly Good", IF(BK594&gt;=60, "Average", IF(BK594&gt;=50, "Slightly Poor", IF(BK594&gt;=40, "Poor", "Very Poor"))))))</f>
        <v>#NUM!</v>
      </c>
      <c r="BM594" s="2" t="n">
        <f aca="false">IF(P594&lt;=1000, -6.942*LN(P594)+107.59, IF(AND(P594&gt;1000, P594&lt;=5213),-36.304*LN(P594)+310.72, IF(P594&gt;5213, 10)))</f>
        <v>10</v>
      </c>
      <c r="BN594" s="2" t="n">
        <f aca="false">BF594^0.04*BG594^0.22*BH594^0.51*BI594^0.06*BM594^0.17</f>
        <v>59.9481919662086</v>
      </c>
      <c r="BO594" s="3" t="str">
        <f aca="false">IF(BN594&gt;=90, "Very Good", IF(BN594&gt;=80, "Good", IF(BN594&gt;=70, "Slightly Good", IF(BN594&gt;=60, "Average", IF(BN594&gt;=50, "Slightly Poor", IF(BN594&gt;=40, "Poor", "Very Poor"))))))</f>
        <v>Slightly Poor</v>
      </c>
      <c r="BP594" s="2" t="n">
        <f aca="false">IF(AJ594&lt;=1000, -6.942*LN(AJ594)+107.59, IF(AND(AJ594&gt;1000, AJ594&lt;=5213),-36.304*LN(AJ594)+310.72, IF(AJ594&gt;5213, 10)))</f>
        <v>70.1474375732219</v>
      </c>
      <c r="BQ594" s="2" t="n">
        <f aca="false">BF594^0.04*BG594^0.22*BH594^0.51*BI594^0.06*BP594^0.17</f>
        <v>83.4830096119004</v>
      </c>
      <c r="BR594" s="0" t="str">
        <f aca="false">IF(BQ594&gt;=90, "Very Good", IF(BQ594&gt;=80, "Good", IF(BQ594&gt;=70, "Slightly Good", IF(BQ594&gt;=60, "Average", IF(BQ594&gt;=50, "Slightly Poor", IF(BQ594&gt;=40, "Poor", "Very Poor"))))))</f>
        <v>Good</v>
      </c>
      <c r="BT594" s="2" t="n">
        <f aca="false">9.81*LN(AH594)+30.6</f>
        <v>56.1323858142094</v>
      </c>
      <c r="BU594" s="0" t="str">
        <f aca="false">IF(BT594&lt;30, "Clean water", IF(AND(BT594&gt;=30, BT594&lt;40), "Hypolimia", IF(AND(BT594&gt;=40,BT594&lt;50), "Mesotrophic", IF(AND(BT594&gt;=50, BT594&lt;70), "Eutrophic", IF(BT594&gt;70,"Hypertrophic")))))</f>
        <v>Eutrophic</v>
      </c>
      <c r="CM594" s="0" t="n">
        <f aca="false">IF(G594&gt;H594,1,0)</f>
        <v>0</v>
      </c>
      <c r="CO594" s="17" t="n">
        <f aca="false">14.652-0.41022*M594+0.007991*M594*M594-0.000077774*M594*M594*M594</f>
        <v>8.649540564586</v>
      </c>
      <c r="CP594" s="1" t="n">
        <f aca="false">F594/CO594*100</f>
        <v>114.456946309192</v>
      </c>
    </row>
    <row r="595" customFormat="false" ht="12.5" hidden="false" customHeight="false" outlineLevel="0" collapsed="false">
      <c r="A595" s="0" t="n">
        <v>594</v>
      </c>
      <c r="B595" s="15" t="s">
        <v>99</v>
      </c>
      <c r="C595" s="16" t="s">
        <v>100</v>
      </c>
      <c r="D595" s="0" t="s">
        <v>160</v>
      </c>
      <c r="E595" s="0" t="n">
        <v>7.6</v>
      </c>
      <c r="F595" s="0" t="n">
        <v>7.6</v>
      </c>
      <c r="G595" s="0" t="n">
        <v>0.7</v>
      </c>
      <c r="H595" s="0" t="n">
        <v>3.1</v>
      </c>
      <c r="I595" s="0" t="n">
        <v>8.6</v>
      </c>
      <c r="J595" s="0" t="n">
        <v>4.369</v>
      </c>
      <c r="K595" s="0" t="n">
        <v>0.079</v>
      </c>
      <c r="L595" s="0" t="n">
        <v>2.2</v>
      </c>
      <c r="M595" s="0" t="n">
        <v>25.3</v>
      </c>
      <c r="N595" s="0" t="n">
        <v>0</v>
      </c>
      <c r="O595" s="0" t="n">
        <v>387</v>
      </c>
      <c r="P595" s="0" t="n">
        <v>19000</v>
      </c>
      <c r="AC595" s="0" t="n">
        <v>4.296</v>
      </c>
      <c r="AD595" s="0" t="n">
        <v>0.093</v>
      </c>
      <c r="AE595" s="0" t="n">
        <v>2.984</v>
      </c>
      <c r="AF595" s="0" t="n">
        <v>0.061</v>
      </c>
      <c r="AG595" s="0" t="n">
        <v>0.053</v>
      </c>
      <c r="AH595" s="0" t="n">
        <v>3.1</v>
      </c>
      <c r="AJ595" s="0" t="n">
        <v>2000</v>
      </c>
      <c r="BF595" s="0" t="n">
        <f aca="false">IF(E595&lt;11,-3.6797*E595^2+48.115*E595-53.83,280.92*EXP(-0.2027*E595))</f>
        <v>99.304528</v>
      </c>
      <c r="BG595" s="1" t="n">
        <f aca="false">32.208*LN(F595)+21.438</f>
        <v>86.7605987487899</v>
      </c>
      <c r="BH595" s="1" t="n">
        <f aca="false">IF(G595&lt;=2, -10*G595+100, 88.958*EXP(-0.0755*G595))</f>
        <v>93</v>
      </c>
      <c r="BI595" s="1" t="n">
        <f aca="false">IF(I595&lt;=100, 0.0053*(I595)^2-1.0332*I595+100.76, 122.82*EXP(-0.0092*I595))</f>
        <v>92.266468</v>
      </c>
      <c r="BJ595" s="0" t="n">
        <f aca="false">IF(P595&lt;=1000, -6.942*LN(P595)+107.59, -36.304*LN(P595)+310.72)</f>
        <v>-46.9540603478259</v>
      </c>
      <c r="BK595" s="0" t="e">
        <f aca="false">BF595^0.04*BG595^0.22*BH595^0.51*BI595^0.06*BJ595^0.17</f>
        <v>#NUM!</v>
      </c>
      <c r="BL595" s="0" t="e">
        <f aca="false">IF(BK595&gt;=90, "Very Good", IF(BK595&gt;=80, "Good", IF(BK595&gt;=70, "Slightly Good", IF(BK595&gt;=60, "Average", IF(BK595&gt;=50, "Slightly Poor", IF(BK595&gt;=40, "Poor", "Very Poor"))))))</f>
        <v>#NUM!</v>
      </c>
      <c r="BM595" s="2" t="n">
        <f aca="false">IF(P595&lt;=1000, -6.942*LN(P595)+107.59, IF(AND(P595&gt;1000, P595&lt;=5213),-36.304*LN(P595)+310.72, IF(P595&gt;5213, 10)))</f>
        <v>10</v>
      </c>
      <c r="BN595" s="2" t="n">
        <f aca="false">BF595^0.04*BG595^0.22*BH595^0.51*BI595^0.06*BM595^0.17</f>
        <v>62.8258912883098</v>
      </c>
      <c r="BO595" s="3" t="str">
        <f aca="false">IF(BN595&gt;=90, "Very Good", IF(BN595&gt;=80, "Good", IF(BN595&gt;=70, "Slightly Good", IF(BN595&gt;=60, "Average", IF(BN595&gt;=50, "Slightly Poor", IF(BN595&gt;=40, "Poor", "Very Poor"))))))</f>
        <v>Average</v>
      </c>
      <c r="BP595" s="2" t="n">
        <f aca="false">IF(AJ595&lt;=1000, -6.942*LN(AJ595)+107.59, IF(AND(AJ595&gt;1000, AJ595&lt;=5213),-36.304*LN(AJ595)+310.72, IF(AJ595&gt;5213, 10)))</f>
        <v>34.7768371087843</v>
      </c>
      <c r="BQ595" s="2" t="n">
        <f aca="false">BF595^0.04*BG595^0.22*BH595^0.51*BI595^0.06*BP595^0.17</f>
        <v>77.652952370536</v>
      </c>
      <c r="BR595" s="0" t="str">
        <f aca="false">IF(BQ595&gt;=90, "Very Good", IF(BQ595&gt;=80, "Good", IF(BQ595&gt;=70, "Slightly Good", IF(BQ595&gt;=60, "Average", IF(BQ595&gt;=50, "Slightly Poor", IF(BQ595&gt;=40, "Poor", "Very Poor"))))))</f>
        <v>Slightly Good</v>
      </c>
      <c r="BT595" s="2" t="n">
        <f aca="false">9.81*LN(AH595)+30.6</f>
        <v>41.6990547137277</v>
      </c>
      <c r="BU595" s="0" t="str">
        <f aca="false">IF(BT595&lt;30, "Clean water", IF(AND(BT595&gt;=30, BT595&lt;40), "Hypolimia", IF(AND(BT595&gt;=40,BT595&lt;50), "Mesotrophic", IF(AND(BT595&gt;=50, BT595&lt;70), "Eutrophic", IF(BT595&gt;70,"Hypertrophic")))))</f>
        <v>Mesotrophic</v>
      </c>
      <c r="CM595" s="0" t="n">
        <f aca="false">IF(G595&gt;H595,1,0)</f>
        <v>0</v>
      </c>
      <c r="CO595" s="17" t="n">
        <f aca="false">14.652-0.41022*M595+0.007991*M595*M595-0.000077774*M595*M595*M595</f>
        <v>8.128899490602</v>
      </c>
      <c r="CP595" s="1" t="n">
        <f aca="false">F595/CO595*100</f>
        <v>93.4935904766264</v>
      </c>
    </row>
    <row r="596" customFormat="false" ht="12.5" hidden="false" customHeight="false" outlineLevel="0" collapsed="false">
      <c r="A596" s="0" t="n">
        <v>595</v>
      </c>
      <c r="B596" s="15" t="s">
        <v>99</v>
      </c>
      <c r="C596" s="16" t="s">
        <v>100</v>
      </c>
      <c r="D596" s="0" t="s">
        <v>160</v>
      </c>
      <c r="E596" s="0" t="n">
        <v>7</v>
      </c>
      <c r="F596" s="0" t="n">
        <v>7.6</v>
      </c>
      <c r="G596" s="0" t="n">
        <v>2.4</v>
      </c>
      <c r="H596" s="0" t="n">
        <v>4.5</v>
      </c>
      <c r="I596" s="0" t="n">
        <v>8.6</v>
      </c>
      <c r="J596" s="0" t="n">
        <v>5.007</v>
      </c>
      <c r="K596" s="0" t="n">
        <v>0.082</v>
      </c>
      <c r="L596" s="0" t="n">
        <v>3.4</v>
      </c>
      <c r="M596" s="0" t="n">
        <v>26.6</v>
      </c>
      <c r="O596" s="0" t="n">
        <v>286</v>
      </c>
      <c r="BD596" s="0" t="n">
        <v>1.85</v>
      </c>
      <c r="BF596" s="0" t="n">
        <f aca="false">IF(E596&lt;11,-3.6797*E596^2+48.115*E596-53.83,280.92*EXP(-0.2027*E596))</f>
        <v>102.6697</v>
      </c>
      <c r="BG596" s="1" t="n">
        <f aca="false">32.208*LN(F596)+21.438</f>
        <v>86.7605987487899</v>
      </c>
      <c r="BH596" s="1" t="n">
        <f aca="false">IF(G596&lt;=2, -10*G596+100, 88.958*EXP(-0.0755*G596))</f>
        <v>74.2148561832273</v>
      </c>
      <c r="BI596" s="1" t="n">
        <f aca="false">IF(I596&lt;=100, 0.0053*(I596)^2-1.0332*I596+100.76, 122.82*EXP(-0.0092*I596))</f>
        <v>92.266468</v>
      </c>
      <c r="BJ596" s="0" t="e">
        <f aca="false">IF(P596&lt;=1000, -6.942*LN(P596)+107.59, -36.304*LN(P596)+310.72)</f>
        <v>#VALUE!</v>
      </c>
      <c r="BK596" s="0" t="e">
        <f aca="false">BF596^0.04*BG596^0.22*BH596^0.51*BI596^0.06*BJ596^0.17</f>
        <v>#VALUE!</v>
      </c>
      <c r="BL596" s="0" t="e">
        <f aca="false">IF(BK596&gt;=90, "Very Good", IF(BK596&gt;=80, "Good", IF(BK596&gt;=70, "Slightly Good", IF(BK596&gt;=60, "Average", IF(BK596&gt;=50, "Slightly Poor", IF(BK596&gt;=40, "Poor", "Very Poor"))))))</f>
        <v>#VALUE!</v>
      </c>
      <c r="BM596" s="2" t="e">
        <f aca="false">IF(P596&lt;=1000, -6.942*LN(P596)+107.59, IF(AND(P596&gt;1000, P596&lt;=5213),-36.304*LN(P596)+310.72, IF(P596&gt;5213, 10)))</f>
        <v>#VALUE!</v>
      </c>
      <c r="BN596" s="2" t="e">
        <f aca="false">BF596^0.04*BG596^0.22*BH596^0.51*BI596^0.06*BM596^0.17</f>
        <v>#VALUE!</v>
      </c>
      <c r="BO596" s="3" t="e">
        <f aca="false">IF(BN596&gt;=90, "Very Good", IF(BN596&gt;=80, "Good", IF(BN596&gt;=70, "Slightly Good", IF(BN596&gt;=60, "Average", IF(BN596&gt;=50, "Slightly Poor", IF(BN596&gt;=40, "Poor", "Very Poor"))))))</f>
        <v>#VALUE!</v>
      </c>
      <c r="BP596" s="2" t="e">
        <f aca="false">IF(AJ596&lt;=1000, -6.942*LN(AJ596)+107.59, IF(AND(AJ596&gt;1000, AJ596&lt;=5213),-36.304*LN(AJ596)+310.72, IF(AJ596&gt;5213, 10)))</f>
        <v>#VALUE!</v>
      </c>
      <c r="BQ596" s="2" t="e">
        <f aca="false">BF596^0.04*BG596^0.22*BH596^0.51*BI596^0.06*BP596^0.17</f>
        <v>#VALUE!</v>
      </c>
      <c r="BR596" s="0" t="e">
        <f aca="false">IF(BQ596&gt;=90, "Very Good", IF(BQ596&gt;=80, "Good", IF(BQ596&gt;=70, "Slightly Good", IF(BQ596&gt;=60, "Average", IF(BQ596&gt;=50, "Slightly Poor", IF(BQ596&gt;=40, "Poor", "Very Poor"))))))</f>
        <v>#VALUE!</v>
      </c>
      <c r="BT596" s="2" t="e">
        <f aca="false">9.81*LN(AH596)+30.6</f>
        <v>#VALUE!</v>
      </c>
      <c r="BU596" s="0" t="e">
        <f aca="false">IF(BT596&lt;30, "Clean water", IF(AND(BT596&gt;=30, BT596&lt;40), "Hypolimia", IF(AND(BT596&gt;=40,BT596&lt;50), "Mesotrophic", IF(AND(BT596&gt;=50, BT596&lt;70), "Eutrophic", IF(BT596&gt;70,"Hypertrophic")))))</f>
        <v>#VALUE!</v>
      </c>
      <c r="CM596" s="0" t="n">
        <f aca="false">IF(G596&gt;H596,1,0)</f>
        <v>0</v>
      </c>
      <c r="CO596" s="17" t="n">
        <f aca="false">14.652-0.41022*M596+0.007991*M596*M596-0.000077774*M596*M596*M596</f>
        <v>7.930468039696</v>
      </c>
      <c r="CP596" s="1" t="n">
        <f aca="false">F596/CO596*100</f>
        <v>95.8329314481587</v>
      </c>
    </row>
    <row r="597" customFormat="false" ht="12.5" hidden="false" customHeight="false" outlineLevel="0" collapsed="false">
      <c r="A597" s="0" t="n">
        <v>596</v>
      </c>
      <c r="B597" s="15" t="s">
        <v>101</v>
      </c>
      <c r="C597" s="16" t="s">
        <v>102</v>
      </c>
      <c r="D597" s="0" t="s">
        <v>160</v>
      </c>
      <c r="E597" s="0" t="n">
        <v>7.4</v>
      </c>
      <c r="F597" s="0" t="n">
        <v>8.4</v>
      </c>
      <c r="G597" s="0" t="n">
        <v>1</v>
      </c>
      <c r="H597" s="0" t="n">
        <v>7.8</v>
      </c>
      <c r="I597" s="0" t="n">
        <v>56</v>
      </c>
      <c r="J597" s="0" t="n">
        <v>2.902</v>
      </c>
      <c r="K597" s="0" t="n">
        <v>0.266</v>
      </c>
      <c r="L597" s="0" t="n">
        <v>4.1</v>
      </c>
      <c r="M597" s="0" t="n">
        <v>23.3</v>
      </c>
      <c r="N597" s="0" t="n">
        <v>0</v>
      </c>
      <c r="O597" s="0" t="n">
        <v>125</v>
      </c>
      <c r="P597" s="0" t="n">
        <v>20000</v>
      </c>
      <c r="AC597" s="0" t="n">
        <v>2.792</v>
      </c>
      <c r="AD597" s="0" t="n">
        <v>0.282</v>
      </c>
      <c r="AE597" s="0" t="n">
        <v>2.243</v>
      </c>
      <c r="AF597" s="0" t="n">
        <v>0.131</v>
      </c>
      <c r="AG597" s="0" t="n">
        <v>0.068</v>
      </c>
      <c r="AH597" s="0" t="n">
        <v>7.8</v>
      </c>
      <c r="AJ597" s="0" t="n">
        <v>1200</v>
      </c>
      <c r="AW597" s="0" t="n">
        <v>0</v>
      </c>
      <c r="AX597" s="0" t="n">
        <v>0</v>
      </c>
      <c r="BF597" s="0" t="n">
        <f aca="false">IF(E597&lt;11,-3.6797*E597^2+48.115*E597-53.83,280.92*EXP(-0.2027*E597))</f>
        <v>100.720628</v>
      </c>
      <c r="BG597" s="1" t="n">
        <f aca="false">32.208*LN(F597)+21.438</f>
        <v>89.9840867819932</v>
      </c>
      <c r="BH597" s="1" t="n">
        <f aca="false">IF(G597&lt;=2, -10*G597+100, 88.958*EXP(-0.0755*G597))</f>
        <v>90</v>
      </c>
      <c r="BI597" s="1" t="n">
        <f aca="false">IF(I597&lt;=100, 0.0053*(I597)^2-1.0332*I597+100.76, 122.82*EXP(-0.0092*I597))</f>
        <v>59.5216</v>
      </c>
      <c r="BJ597" s="0" t="n">
        <f aca="false">IF(P597&lt;=1000, -6.942*LN(P597)+107.59, -36.304*LN(P597)+310.72)</f>
        <v>-48.8162121072716</v>
      </c>
      <c r="BK597" s="0" t="e">
        <f aca="false">BF597^0.04*BG597^0.22*BH597^0.51*BI597^0.06*BJ597^0.17</f>
        <v>#NUM!</v>
      </c>
      <c r="BL597" s="0" t="e">
        <f aca="false">IF(BK597&gt;=90, "Very Good", IF(BK597&gt;=80, "Good", IF(BK597&gt;=70, "Slightly Good", IF(BK597&gt;=60, "Average", IF(BK597&gt;=50, "Slightly Poor", IF(BK597&gt;=40, "Poor", "Very Poor"))))))</f>
        <v>#NUM!</v>
      </c>
      <c r="BM597" s="2" t="n">
        <f aca="false">IF(P597&lt;=1000, -6.942*LN(P597)+107.59, IF(AND(P597&gt;1000, P597&lt;=5213),-36.304*LN(P597)+310.72, IF(P597&gt;5213, 10)))</f>
        <v>10</v>
      </c>
      <c r="BN597" s="2" t="n">
        <f aca="false">BF597^0.04*BG597^0.22*BH597^0.51*BI597^0.06*BM597^0.17</f>
        <v>60.6995329744144</v>
      </c>
      <c r="BO597" s="3" t="str">
        <f aca="false">IF(BN597&gt;=90, "Very Good", IF(BN597&gt;=80, "Good", IF(BN597&gt;=70, "Slightly Good", IF(BN597&gt;=60, "Average", IF(BN597&gt;=50, "Slightly Poor", IF(BN597&gt;=40, "Poor", "Very Poor"))))))</f>
        <v>Average</v>
      </c>
      <c r="BP597" s="2" t="n">
        <f aca="false">IF(AJ597&lt;=1000, -6.942*LN(AJ597)+107.59, IF(AND(AJ597&gt;1000, AJ597&lt;=5213),-36.304*LN(AJ597)+310.72, IF(AJ597&gt;5213, 10)))</f>
        <v>53.3218505539848</v>
      </c>
      <c r="BQ597" s="2" t="n">
        <f aca="false">BF597^0.04*BG597^0.22*BH597^0.51*BI597^0.06*BP597^0.17</f>
        <v>80.6787639402855</v>
      </c>
      <c r="BR597" s="0" t="str">
        <f aca="false">IF(BQ597&gt;=90, "Very Good", IF(BQ597&gt;=80, "Good", IF(BQ597&gt;=70, "Slightly Good", IF(BQ597&gt;=60, "Average", IF(BQ597&gt;=50, "Slightly Poor", IF(BQ597&gt;=40, "Poor", "Very Poor"))))))</f>
        <v>Good</v>
      </c>
      <c r="BT597" s="2" t="n">
        <f aca="false">9.81*LN(AH597)+30.6</f>
        <v>50.7509538275533</v>
      </c>
      <c r="BU597" s="0" t="str">
        <f aca="false">IF(BT597&lt;30, "Clean water", IF(AND(BT597&gt;=30, BT597&lt;40), "Hypolimia", IF(AND(BT597&gt;=40,BT597&lt;50), "Mesotrophic", IF(AND(BT597&gt;=50, BT597&lt;70), "Eutrophic", IF(BT597&gt;70,"Hypertrophic")))))</f>
        <v>Eutrophic</v>
      </c>
      <c r="CM597" s="0" t="n">
        <f aca="false">IF(G597&gt;H597,1,0)</f>
        <v>0</v>
      </c>
      <c r="CO597" s="17" t="n">
        <f aca="false">14.652-0.41022*M597+0.007991*M597*M597-0.000077774*M597*M597*M597</f>
        <v>8.448318454162</v>
      </c>
      <c r="CP597" s="1" t="n">
        <f aca="false">F597/CO597*100</f>
        <v>99.4280701606579</v>
      </c>
    </row>
    <row r="598" customFormat="false" ht="12.5" hidden="false" customHeight="false" outlineLevel="0" collapsed="false">
      <c r="A598" s="0" t="n">
        <v>597</v>
      </c>
      <c r="B598" s="15" t="s">
        <v>103</v>
      </c>
      <c r="C598" s="16" t="s">
        <v>104</v>
      </c>
      <c r="D598" s="0" t="s">
        <v>160</v>
      </c>
      <c r="E598" s="0" t="n">
        <v>8.1</v>
      </c>
      <c r="F598" s="0" t="n">
        <v>9.7</v>
      </c>
      <c r="G598" s="0" t="n">
        <v>0.5</v>
      </c>
      <c r="H598" s="0" t="n">
        <v>2.4</v>
      </c>
      <c r="I598" s="0" t="n">
        <v>1.8</v>
      </c>
      <c r="J598" s="0" t="n">
        <v>4.882</v>
      </c>
      <c r="K598" s="0" t="n">
        <v>0.036</v>
      </c>
      <c r="L598" s="0" t="n">
        <v>1.8</v>
      </c>
      <c r="M598" s="0" t="n">
        <v>26.3</v>
      </c>
      <c r="N598" s="0" t="n">
        <v>0</v>
      </c>
      <c r="O598" s="0" t="n">
        <v>355</v>
      </c>
      <c r="P598" s="0" t="n">
        <v>12000</v>
      </c>
      <c r="AC598" s="0" t="n">
        <v>4.753</v>
      </c>
      <c r="AD598" s="0" t="n">
        <v>0.106</v>
      </c>
      <c r="AE598" s="0" t="n">
        <v>3.406</v>
      </c>
      <c r="AF598" s="0" t="n">
        <v>0.027</v>
      </c>
      <c r="AG598" s="0" t="n">
        <v>0.021</v>
      </c>
      <c r="AH598" s="0" t="n">
        <v>1.7</v>
      </c>
      <c r="AJ598" s="0" t="n">
        <v>1300</v>
      </c>
      <c r="BF598" s="0" t="n">
        <f aca="false">IF(E598&lt;11,-3.6797*E598^2+48.115*E598-53.83,280.92*EXP(-0.2027*E598))</f>
        <v>94.476383</v>
      </c>
      <c r="BG598" s="1" t="n">
        <f aca="false">32.208*LN(F598)+21.438</f>
        <v>94.6186305204847</v>
      </c>
      <c r="BH598" s="1" t="n">
        <f aca="false">IF(G598&lt;=2, -10*G598+100, 88.958*EXP(-0.0755*G598))</f>
        <v>95</v>
      </c>
      <c r="BI598" s="1" t="n">
        <f aca="false">IF(I598&lt;=100, 0.0053*(I598)^2-1.0332*I598+100.76, 122.82*EXP(-0.0092*I598))</f>
        <v>98.917412</v>
      </c>
      <c r="BJ598" s="0" t="n">
        <f aca="false">IF(P598&lt;=1000, -6.942*LN(P598)+107.59, -36.304*LN(P598)+310.72)</f>
        <v>-30.271198662071</v>
      </c>
      <c r="BK598" s="0" t="e">
        <f aca="false">BF598^0.04*BG598^0.22*BH598^0.51*BI598^0.06*BJ598^0.17</f>
        <v>#NUM!</v>
      </c>
      <c r="BL598" s="0" t="e">
        <f aca="false">IF(BK598&gt;=90, "Very Good", IF(BK598&gt;=80, "Good", IF(BK598&gt;=70, "Slightly Good", IF(BK598&gt;=60, "Average", IF(BK598&gt;=50, "Slightly Poor", IF(BK598&gt;=40, "Poor", "Very Poor"))))))</f>
        <v>#NUM!</v>
      </c>
      <c r="BM598" s="2" t="n">
        <f aca="false">IF(P598&lt;=1000, -6.942*LN(P598)+107.59, IF(AND(P598&gt;1000, P598&lt;=5213),-36.304*LN(P598)+310.72, IF(P598&gt;5213, 10)))</f>
        <v>10</v>
      </c>
      <c r="BN598" s="2" t="n">
        <f aca="false">BF598^0.04*BG598^0.22*BH598^0.51*BI598^0.06*BM598^0.17</f>
        <v>64.8758705375236</v>
      </c>
      <c r="BO598" s="3" t="str">
        <f aca="false">IF(BN598&gt;=90, "Very Good", IF(BN598&gt;=80, "Good", IF(BN598&gt;=70, "Slightly Good", IF(BN598&gt;=60, "Average", IF(BN598&gt;=50, "Slightly Poor", IF(BN598&gt;=40, "Poor", "Very Poor"))))))</f>
        <v>Average</v>
      </c>
      <c r="BP598" s="2" t="n">
        <f aca="false">IF(AJ598&lt;=1000, -6.942*LN(AJ598)+107.59, IF(AND(AJ598&gt;1000, AJ598&lt;=5213),-36.304*LN(AJ598)+310.72, IF(AJ598&gt;5213, 10)))</f>
        <v>50.4159800946047</v>
      </c>
      <c r="BQ598" s="2" t="n">
        <f aca="false">BF598^0.04*BG598^0.22*BH598^0.51*BI598^0.06*BP598^0.17</f>
        <v>85.4121776967877</v>
      </c>
      <c r="BR598" s="0" t="str">
        <f aca="false">IF(BQ598&gt;=90, "Very Good", IF(BQ598&gt;=80, "Good", IF(BQ598&gt;=70, "Slightly Good", IF(BQ598&gt;=60, "Average", IF(BQ598&gt;=50, "Slightly Poor", IF(BQ598&gt;=40, "Poor", "Very Poor"))))))</f>
        <v>Good</v>
      </c>
      <c r="BT598" s="2" t="n">
        <f aca="false">9.81*LN(AH598)+30.6</f>
        <v>35.8054631429199</v>
      </c>
      <c r="BU598" s="0" t="str">
        <f aca="false">IF(BT598&lt;30, "Clean water", IF(AND(BT598&gt;=30, BT598&lt;40), "Hypolimia", IF(AND(BT598&gt;=40,BT598&lt;50), "Mesotrophic", IF(AND(BT598&gt;=50, BT598&lt;70), "Eutrophic", IF(BT598&gt;70,"Hypertrophic")))))</f>
        <v>Hypolimia</v>
      </c>
      <c r="CM598" s="0" t="n">
        <f aca="false">IF(G598&gt;H598,1,0)</f>
        <v>0</v>
      </c>
      <c r="CO598" s="17" t="n">
        <f aca="false">14.652-0.41022*M598+0.007991*M598*M598-0.000077774*M598*M598*M598</f>
        <v>7.975687191022</v>
      </c>
      <c r="CP598" s="1" t="n">
        <f aca="false">F598/CO598*100</f>
        <v>121.619614306326</v>
      </c>
    </row>
    <row r="599" customFormat="false" ht="12.5" hidden="false" customHeight="false" outlineLevel="0" collapsed="false">
      <c r="A599" s="0" t="n">
        <v>598</v>
      </c>
      <c r="B599" s="15" t="s">
        <v>105</v>
      </c>
      <c r="C599" s="16" t="s">
        <v>106</v>
      </c>
      <c r="D599" s="0" t="s">
        <v>160</v>
      </c>
      <c r="E599" s="0" t="n">
        <v>7.6</v>
      </c>
      <c r="F599" s="0" t="n">
        <v>9.4</v>
      </c>
      <c r="G599" s="0" t="n">
        <v>1.3</v>
      </c>
      <c r="H599" s="0" t="n">
        <v>8.2</v>
      </c>
      <c r="I599" s="0" t="n">
        <v>105</v>
      </c>
      <c r="J599" s="0" t="n">
        <v>2.672</v>
      </c>
      <c r="K599" s="0" t="n">
        <v>0.293</v>
      </c>
      <c r="L599" s="0" t="n">
        <v>4.7</v>
      </c>
      <c r="M599" s="0" t="n">
        <v>22.2</v>
      </c>
      <c r="N599" s="0" t="n">
        <v>0</v>
      </c>
      <c r="O599" s="0" t="n">
        <v>115</v>
      </c>
      <c r="P599" s="0" t="n">
        <v>24000</v>
      </c>
      <c r="AC599" s="0" t="n">
        <v>2.461</v>
      </c>
      <c r="AD599" s="0" t="n">
        <v>0.144</v>
      </c>
      <c r="AE599" s="0" t="n">
        <v>2.058</v>
      </c>
      <c r="AF599" s="0" t="n">
        <v>0.082</v>
      </c>
      <c r="AG599" s="0" t="n">
        <v>0.058</v>
      </c>
      <c r="AH599" s="0" t="n">
        <v>14.4</v>
      </c>
      <c r="AJ599" s="0" t="n">
        <v>320</v>
      </c>
      <c r="AW599" s="0" t="n">
        <v>0</v>
      </c>
      <c r="AX599" s="0" t="n">
        <v>0</v>
      </c>
      <c r="BF599" s="0" t="n">
        <f aca="false">IF(E599&lt;11,-3.6797*E599^2+48.115*E599-53.83,280.92*EXP(-0.2027*E599))</f>
        <v>99.304528</v>
      </c>
      <c r="BG599" s="1" t="n">
        <f aca="false">32.208*LN(F599)+21.438</f>
        <v>93.6067776722001</v>
      </c>
      <c r="BH599" s="1" t="n">
        <f aca="false">IF(G599&lt;=2, -10*G599+100, 88.958*EXP(-0.0755*G599))</f>
        <v>87</v>
      </c>
      <c r="BI599" s="1" t="n">
        <f aca="false">IF(I599&lt;=100, 0.0053*(I599)^2-1.0332*I599+100.76, 122.82*EXP(-0.0092*I599))</f>
        <v>46.7455876237749</v>
      </c>
      <c r="BJ599" s="0" t="n">
        <f aca="false">IF(P599&lt;=1000, -6.942*LN(P599)+107.59, -36.304*LN(P599)+310.72)</f>
        <v>-55.4352139051193</v>
      </c>
      <c r="BK599" s="0" t="e">
        <f aca="false">BF599^0.04*BG599^0.22*BH599^0.51*BI599^0.06*BJ599^0.17</f>
        <v>#NUM!</v>
      </c>
      <c r="BL599" s="0" t="e">
        <f aca="false">IF(BK599&gt;=90, "Very Good", IF(BK599&gt;=80, "Good", IF(BK599&gt;=70, "Slightly Good", IF(BK599&gt;=60, "Average", IF(BK599&gt;=50, "Slightly Poor", IF(BK599&gt;=40, "Poor", "Very Poor"))))))</f>
        <v>#NUM!</v>
      </c>
      <c r="BM599" s="2" t="n">
        <f aca="false">IF(P599&lt;=1000, -6.942*LN(P599)+107.59, IF(AND(P599&gt;1000, P599&lt;=5213),-36.304*LN(P599)+310.72, IF(P599&gt;5213, 10)))</f>
        <v>10</v>
      </c>
      <c r="BN599" s="2" t="n">
        <f aca="false">BF599^0.04*BG599^0.22*BH599^0.51*BI599^0.06*BM599^0.17</f>
        <v>59.2796489717364</v>
      </c>
      <c r="BO599" s="3" t="str">
        <f aca="false">IF(BN599&gt;=90, "Very Good", IF(BN599&gt;=80, "Good", IF(BN599&gt;=70, "Slightly Good", IF(BN599&gt;=60, "Average", IF(BN599&gt;=50, "Slightly Poor", IF(BN599&gt;=40, "Poor", "Very Poor"))))))</f>
        <v>Slightly Poor</v>
      </c>
      <c r="BP599" s="2" t="n">
        <f aca="false">IF(AJ599&lt;=1000, -6.942*LN(AJ599)+107.59, IF(AND(AJ599&gt;1000, AJ599&lt;=5213),-36.304*LN(AJ599)+310.72, IF(AJ599&gt;5213, 10)))</f>
        <v>67.5463156471996</v>
      </c>
      <c r="BQ599" s="2" t="n">
        <f aca="false">BF599^0.04*BG599^0.22*BH599^0.51*BI599^0.06*BP599^0.17</f>
        <v>82.0234262209846</v>
      </c>
      <c r="BR599" s="0" t="str">
        <f aca="false">IF(BQ599&gt;=90, "Very Good", IF(BQ599&gt;=80, "Good", IF(BQ599&gt;=70, "Slightly Good", IF(BQ599&gt;=60, "Average", IF(BQ599&gt;=50, "Slightly Poor", IF(BQ599&gt;=40, "Poor", "Very Poor"))))))</f>
        <v>Good</v>
      </c>
      <c r="BT599" s="2" t="n">
        <f aca="false">9.81*LN(AH599)+30.6</f>
        <v>56.765508706569</v>
      </c>
      <c r="BU599" s="0" t="str">
        <f aca="false">IF(BT599&lt;30, "Clean water", IF(AND(BT599&gt;=30, BT599&lt;40), "Hypolimia", IF(AND(BT599&gt;=40,BT599&lt;50), "Mesotrophic", IF(AND(BT599&gt;=50, BT599&lt;70), "Eutrophic", IF(BT599&gt;70,"Hypertrophic")))))</f>
        <v>Eutrophic</v>
      </c>
      <c r="CM599" s="0" t="n">
        <f aca="false">IF(G599&gt;H599,1,0)</f>
        <v>0</v>
      </c>
      <c r="CO599" s="17" t="n">
        <f aca="false">14.652-0.41022*M599+0.007991*M599*M599-0.000077774*M599*M599*M599</f>
        <v>8.632471372848</v>
      </c>
      <c r="CP599" s="1" t="n">
        <f aca="false">F599/CO599*100</f>
        <v>108.891180682813</v>
      </c>
    </row>
    <row r="600" customFormat="false" ht="12.5" hidden="false" customHeight="false" outlineLevel="0" collapsed="false">
      <c r="A600" s="0" t="n">
        <v>599</v>
      </c>
      <c r="B600" s="15" t="s">
        <v>107</v>
      </c>
      <c r="C600" s="16" t="s">
        <v>108</v>
      </c>
      <c r="D600" s="0" t="s">
        <v>160</v>
      </c>
      <c r="E600" s="0" t="n">
        <v>7.5</v>
      </c>
      <c r="F600" s="0" t="n">
        <v>8.4</v>
      </c>
      <c r="G600" s="0" t="n">
        <v>0.3</v>
      </c>
      <c r="H600" s="0" t="n">
        <v>2.6</v>
      </c>
      <c r="I600" s="0" t="n">
        <v>1</v>
      </c>
      <c r="J600" s="0" t="n">
        <v>5.843</v>
      </c>
      <c r="K600" s="0" t="n">
        <v>0.104</v>
      </c>
      <c r="L600" s="0" t="n">
        <v>1.6</v>
      </c>
      <c r="M600" s="0" t="n">
        <v>25.4</v>
      </c>
      <c r="N600" s="0" t="n">
        <v>0</v>
      </c>
      <c r="O600" s="0" t="n">
        <v>557</v>
      </c>
      <c r="P600" s="0" t="n">
        <v>29000</v>
      </c>
      <c r="AC600" s="0" t="n">
        <v>5.477</v>
      </c>
      <c r="AD600" s="0" t="n">
        <v>0.078</v>
      </c>
      <c r="AE600" s="0" t="n">
        <v>4.547</v>
      </c>
      <c r="AF600" s="0" t="n">
        <v>0.091</v>
      </c>
      <c r="AG600" s="0" t="n">
        <v>0.089</v>
      </c>
      <c r="AH600" s="0" t="n">
        <v>0.2</v>
      </c>
      <c r="AJ600" s="0" t="n">
        <v>1900</v>
      </c>
      <c r="BF600" s="0" t="n">
        <f aca="false">IF(E600&lt;11,-3.6797*E600^2+48.115*E600-53.83,280.92*EXP(-0.2027*E600))</f>
        <v>100.049375</v>
      </c>
      <c r="BG600" s="1" t="n">
        <f aca="false">32.208*LN(F600)+21.438</f>
        <v>89.9840867819932</v>
      </c>
      <c r="BH600" s="1" t="n">
        <f aca="false">IF(G600&lt;=2, -10*G600+100, 88.958*EXP(-0.0755*G600))</f>
        <v>97</v>
      </c>
      <c r="BI600" s="1" t="n">
        <f aca="false">IF(I600&lt;=100, 0.0053*(I600)^2-1.0332*I600+100.76, 122.82*EXP(-0.0092*I600))</f>
        <v>99.7321</v>
      </c>
      <c r="BJ600" s="0" t="n">
        <f aca="false">IF(P600&lt;=1000, -6.942*LN(P600)+107.59, -36.304*LN(P600)+310.72)</f>
        <v>-62.3054554599964</v>
      </c>
      <c r="BK600" s="0" t="e">
        <f aca="false">BF600^0.04*BG600^0.22*BH600^0.51*BI600^0.06*BJ600^0.17</f>
        <v>#NUM!</v>
      </c>
      <c r="BL600" s="0" t="e">
        <f aca="false">IF(BK600&gt;=90, "Very Good", IF(BK600&gt;=80, "Good", IF(BK600&gt;=70, "Slightly Good", IF(BK600&gt;=60, "Average", IF(BK600&gt;=50, "Slightly Poor", IF(BK600&gt;=40, "Poor", "Very Poor"))))))</f>
        <v>#NUM!</v>
      </c>
      <c r="BM600" s="2" t="n">
        <f aca="false">IF(P600&lt;=1000, -6.942*LN(P600)+107.59, IF(AND(P600&gt;1000, P600&lt;=5213),-36.304*LN(P600)+310.72, IF(P600&gt;5213, 10)))</f>
        <v>10</v>
      </c>
      <c r="BN600" s="2" t="n">
        <f aca="false">BF600^0.04*BG600^0.22*BH600^0.51*BI600^0.06*BM600^0.17</f>
        <v>65.0292453994255</v>
      </c>
      <c r="BO600" s="3" t="str">
        <f aca="false">IF(BN600&gt;=90, "Very Good", IF(BN600&gt;=80, "Good", IF(BN600&gt;=70, "Slightly Good", IF(BN600&gt;=60, "Average", IF(BN600&gt;=50, "Slightly Poor", IF(BN600&gt;=40, "Poor", "Very Poor"))))))</f>
        <v>Average</v>
      </c>
      <c r="BP600" s="2" t="n">
        <f aca="false">IF(AJ600&lt;=1000, -6.942*LN(AJ600)+107.59, IF(AND(AJ600&gt;1000, AJ600&lt;=5213),-36.304*LN(AJ600)+310.72, IF(AJ600&gt;5213, 10)))</f>
        <v>36.6389888682299</v>
      </c>
      <c r="BQ600" s="2" t="n">
        <f aca="false">BF600^0.04*BG600^0.22*BH600^0.51*BI600^0.06*BP600^0.17</f>
        <v>81.0922043383618</v>
      </c>
      <c r="BR600" s="0" t="str">
        <f aca="false">IF(BQ600&gt;=90, "Very Good", IF(BQ600&gt;=80, "Good", IF(BQ600&gt;=70, "Slightly Good", IF(BQ600&gt;=60, "Average", IF(BQ600&gt;=50, "Slightly Poor", IF(BQ600&gt;=40, "Poor", "Very Poor"))))))</f>
        <v>Good</v>
      </c>
      <c r="BT600" s="2" t="n">
        <f aca="false">9.81*LN(AH600)+30.6</f>
        <v>14.8114140790215</v>
      </c>
      <c r="BU600" s="0" t="str">
        <f aca="false">IF(BT600&lt;30, "Clean water", IF(AND(BT600&gt;=30, BT600&lt;40), "Hypolimia", IF(AND(BT600&gt;=40,BT600&lt;50), "Mesotrophic", IF(AND(BT600&gt;=50, BT600&lt;70), "Eutrophic", IF(BT600&gt;70,"Hypertrophic")))))</f>
        <v>Clean water</v>
      </c>
      <c r="CM600" s="0" t="n">
        <f aca="false">IF(G600&gt;H600,1,0)</f>
        <v>0</v>
      </c>
      <c r="CO600" s="17" t="n">
        <f aca="false">14.652-0.41022*M600+0.007991*M600*M600-0.000077774*M600*M600*M600</f>
        <v>8.113398044464</v>
      </c>
      <c r="CP600" s="1" t="n">
        <f aca="false">F600/CO600*100</f>
        <v>103.53245278939</v>
      </c>
    </row>
    <row r="601" customFormat="false" ht="12.5" hidden="false" customHeight="false" outlineLevel="0" collapsed="false">
      <c r="A601" s="0" t="n">
        <v>600</v>
      </c>
      <c r="B601" s="15" t="s">
        <v>109</v>
      </c>
      <c r="C601" s="16" t="s">
        <v>110</v>
      </c>
      <c r="D601" s="0" t="s">
        <v>160</v>
      </c>
      <c r="E601" s="0" t="n">
        <v>7.2</v>
      </c>
      <c r="F601" s="0" t="n">
        <v>8.6</v>
      </c>
      <c r="G601" s="0" t="n">
        <v>1.8</v>
      </c>
      <c r="H601" s="0" t="n">
        <v>5.4</v>
      </c>
      <c r="I601" s="0" t="n">
        <v>2.8</v>
      </c>
      <c r="J601" s="0" t="n">
        <v>6.358</v>
      </c>
      <c r="K601" s="0" t="n">
        <v>0.135</v>
      </c>
      <c r="L601" s="0" t="n">
        <v>3.2</v>
      </c>
      <c r="M601" s="0" t="n">
        <v>26.1</v>
      </c>
      <c r="O601" s="0" t="n">
        <v>420</v>
      </c>
      <c r="AC601" s="0" t="n">
        <v>5.993</v>
      </c>
      <c r="AD601" s="0" t="n">
        <v>0.299</v>
      </c>
      <c r="AE601" s="0" t="n">
        <v>4.768</v>
      </c>
      <c r="AF601" s="0" t="n">
        <v>0.11</v>
      </c>
      <c r="AG601" s="0" t="n">
        <v>0.093</v>
      </c>
      <c r="BD601" s="0" t="n">
        <v>4.755</v>
      </c>
      <c r="BF601" s="0" t="n">
        <f aca="false">IF(E601&lt;11,-3.6797*E601^2+48.115*E601-53.83,280.92*EXP(-0.2027*E601))</f>
        <v>101.842352</v>
      </c>
      <c r="BG601" s="1" t="n">
        <f aca="false">32.208*LN(F601)+21.438</f>
        <v>90.7419570425808</v>
      </c>
      <c r="BH601" s="1" t="n">
        <f aca="false">IF(G601&lt;=2, -10*G601+100, 88.958*EXP(-0.0755*G601))</f>
        <v>82</v>
      </c>
      <c r="BI601" s="1" t="n">
        <f aca="false">IF(I601&lt;=100, 0.0053*(I601)^2-1.0332*I601+100.76, 122.82*EXP(-0.0092*I601))</f>
        <v>97.908592</v>
      </c>
      <c r="BJ601" s="0" t="e">
        <f aca="false">IF(P601&lt;=1000, -6.942*LN(P601)+107.59, -36.304*LN(P601)+310.72)</f>
        <v>#VALUE!</v>
      </c>
      <c r="BK601" s="0" t="e">
        <f aca="false">BF601^0.04*BG601^0.22*BH601^0.51*BI601^0.06*BJ601^0.17</f>
        <v>#VALUE!</v>
      </c>
      <c r="BL601" s="0" t="e">
        <f aca="false">IF(BK601&gt;=90, "Very Good", IF(BK601&gt;=80, "Good", IF(BK601&gt;=70, "Slightly Good", IF(BK601&gt;=60, "Average", IF(BK601&gt;=50, "Slightly Poor", IF(BK601&gt;=40, "Poor", "Very Poor"))))))</f>
        <v>#VALUE!</v>
      </c>
      <c r="BM601" s="2" t="e">
        <f aca="false">IF(P601&lt;=1000, -6.942*LN(P601)+107.59, IF(AND(P601&gt;1000, P601&lt;=5213),-36.304*LN(P601)+310.72, IF(P601&gt;5213, 10)))</f>
        <v>#VALUE!</v>
      </c>
      <c r="BN601" s="2" t="e">
        <f aca="false">BF601^0.04*BG601^0.22*BH601^0.51*BI601^0.06*BM601^0.17</f>
        <v>#VALUE!</v>
      </c>
      <c r="BO601" s="3" t="e">
        <f aca="false">IF(BN601&gt;=90, "Very Good", IF(BN601&gt;=80, "Good", IF(BN601&gt;=70, "Slightly Good", IF(BN601&gt;=60, "Average", IF(BN601&gt;=50, "Slightly Poor", IF(BN601&gt;=40, "Poor", "Very Poor"))))))</f>
        <v>#VALUE!</v>
      </c>
      <c r="BP601" s="2" t="e">
        <f aca="false">IF(AJ601&lt;=1000, -6.942*LN(AJ601)+107.59, IF(AND(AJ601&gt;1000, AJ601&lt;=5213),-36.304*LN(AJ601)+310.72, IF(AJ601&gt;5213, 10)))</f>
        <v>#VALUE!</v>
      </c>
      <c r="BQ601" s="2" t="e">
        <f aca="false">BF601^0.04*BG601^0.22*BH601^0.51*BI601^0.06*BP601^0.17</f>
        <v>#VALUE!</v>
      </c>
      <c r="BR601" s="0" t="e">
        <f aca="false">IF(BQ601&gt;=90, "Very Good", IF(BQ601&gt;=80, "Good", IF(BQ601&gt;=70, "Slightly Good", IF(BQ601&gt;=60, "Average", IF(BQ601&gt;=50, "Slightly Poor", IF(BQ601&gt;=40, "Poor", "Very Poor"))))))</f>
        <v>#VALUE!</v>
      </c>
      <c r="BT601" s="2" t="e">
        <f aca="false">9.81*LN(AH601)+30.6</f>
        <v>#VALUE!</v>
      </c>
      <c r="BU601" s="0" t="e">
        <f aca="false">IF(BT601&lt;30, "Clean water", IF(AND(BT601&gt;=30, BT601&lt;40), "Hypolimia", IF(AND(BT601&gt;=40,BT601&lt;50), "Mesotrophic", IF(AND(BT601&gt;=50, BT601&lt;70), "Eutrophic", IF(BT601&gt;70,"Hypertrophic")))))</f>
        <v>#VALUE!</v>
      </c>
      <c r="CM601" s="0" t="n">
        <f aca="false">IF(G601&gt;H601,1,0)</f>
        <v>0</v>
      </c>
      <c r="CO601" s="17" t="n">
        <f aca="false">14.652-0.41022*M601+0.007991*M601*M601-0.000077774*M601*M601*M601</f>
        <v>8.006017977306</v>
      </c>
      <c r="CP601" s="1" t="n">
        <f aca="false">F601/CO601*100</f>
        <v>107.419194215873</v>
      </c>
    </row>
    <row r="602" customFormat="false" ht="12.5" hidden="false" customHeight="false" outlineLevel="0" collapsed="false">
      <c r="A602" s="0" t="n">
        <v>601</v>
      </c>
      <c r="B602" s="15" t="s">
        <v>111</v>
      </c>
      <c r="C602" s="16" t="s">
        <v>112</v>
      </c>
      <c r="D602" s="0" t="s">
        <v>160</v>
      </c>
      <c r="E602" s="0" t="n">
        <v>7.6</v>
      </c>
      <c r="F602" s="0" t="n">
        <v>9</v>
      </c>
      <c r="G602" s="0" t="n">
        <v>0.7</v>
      </c>
      <c r="H602" s="0" t="n">
        <v>3.2</v>
      </c>
      <c r="I602" s="0" t="n">
        <v>5.4</v>
      </c>
      <c r="J602" s="0" t="n">
        <v>5.211</v>
      </c>
      <c r="K602" s="0" t="n">
        <v>0.086</v>
      </c>
      <c r="L602" s="0" t="n">
        <v>2.9</v>
      </c>
      <c r="M602" s="0" t="n">
        <v>26</v>
      </c>
      <c r="N602" s="0" t="n">
        <v>0</v>
      </c>
      <c r="O602" s="0" t="n">
        <v>437</v>
      </c>
      <c r="P602" s="0" t="n">
        <v>40000</v>
      </c>
      <c r="AC602" s="0" t="n">
        <v>4.899</v>
      </c>
      <c r="AD602" s="0" t="n">
        <v>0.198</v>
      </c>
      <c r="AE602" s="0" t="n">
        <v>3.382</v>
      </c>
      <c r="AF602" s="0" t="n">
        <v>0.085</v>
      </c>
      <c r="AG602" s="0" t="n">
        <v>0.068</v>
      </c>
      <c r="AH602" s="0" t="n">
        <v>5</v>
      </c>
      <c r="AJ602" s="0" t="n">
        <v>5000</v>
      </c>
      <c r="BF602" s="0" t="n">
        <f aca="false">IF(E602&lt;11,-3.6797*E602^2+48.115*E602-53.83,280.92*EXP(-0.2027*E602))</f>
        <v>99.304528</v>
      </c>
      <c r="BG602" s="1" t="n">
        <f aca="false">32.208*LN(F602)+21.438</f>
        <v>92.206209186845</v>
      </c>
      <c r="BH602" s="1" t="n">
        <f aca="false">IF(G602&lt;=2, -10*G602+100, 88.958*EXP(-0.0755*G602))</f>
        <v>93</v>
      </c>
      <c r="BI602" s="1" t="n">
        <f aca="false">IF(I602&lt;=100, 0.0053*(I602)^2-1.0332*I602+100.76, 122.82*EXP(-0.0092*I602))</f>
        <v>95.335268</v>
      </c>
      <c r="BJ602" s="0" t="n">
        <f aca="false">IF(P602&lt;=1000, -6.942*LN(P602)+107.59, -36.304*LN(P602)+310.72)</f>
        <v>-73.9802273503198</v>
      </c>
      <c r="BK602" s="0" t="e">
        <f aca="false">BF602^0.04*BG602^0.22*BH602^0.51*BI602^0.06*BJ602^0.17</f>
        <v>#NUM!</v>
      </c>
      <c r="BL602" s="0" t="e">
        <f aca="false">IF(BK602&gt;=90, "Very Good", IF(BK602&gt;=80, "Good", IF(BK602&gt;=70, "Slightly Good", IF(BK602&gt;=60, "Average", IF(BK602&gt;=50, "Slightly Poor", IF(BK602&gt;=40, "Poor", "Very Poor"))))))</f>
        <v>#NUM!</v>
      </c>
      <c r="BM602" s="2" t="n">
        <f aca="false">IF(P602&lt;=1000, -6.942*LN(P602)+107.59, IF(AND(P602&gt;1000, P602&lt;=5213),-36.304*LN(P602)+310.72, IF(P602&gt;5213, 10)))</f>
        <v>10</v>
      </c>
      <c r="BN602" s="2" t="n">
        <f aca="false">BF602^0.04*BG602^0.22*BH602^0.51*BI602^0.06*BM602^0.17</f>
        <v>63.7980666816751</v>
      </c>
      <c r="BO602" s="3" t="str">
        <f aca="false">IF(BN602&gt;=90, "Very Good", IF(BN602&gt;=80, "Good", IF(BN602&gt;=70, "Slightly Good", IF(BN602&gt;=60, "Average", IF(BN602&gt;=50, "Slightly Poor", IF(BN602&gt;=40, "Poor", "Very Poor"))))))</f>
        <v>Average</v>
      </c>
      <c r="BP602" s="2" t="n">
        <f aca="false">IF(AJ602&lt;=1000, -6.942*LN(AJ602)+107.59, IF(AND(AJ602&gt;1000, AJ602&lt;=5213),-36.304*LN(AJ602)+310.72, IF(AJ602&gt;5213, 10)))</f>
        <v>1.5118183788249</v>
      </c>
      <c r="BQ602" s="2" t="n">
        <f aca="false">BF602^0.04*BG602^0.22*BH602^0.51*BI602^0.06*BP602^0.17</f>
        <v>46.2724456187765</v>
      </c>
      <c r="BR602" s="0" t="str">
        <f aca="false">IF(BQ602&gt;=90, "Very Good", IF(BQ602&gt;=80, "Good", IF(BQ602&gt;=70, "Slightly Good", IF(BQ602&gt;=60, "Average", IF(BQ602&gt;=50, "Slightly Poor", IF(BQ602&gt;=40, "Poor", "Very Poor"))))))</f>
        <v>Poor</v>
      </c>
      <c r="BT602" s="2" t="n">
        <f aca="false">9.81*LN(AH602)+30.6</f>
        <v>46.3885859209785</v>
      </c>
      <c r="BU602" s="0" t="str">
        <f aca="false">IF(BT602&lt;30, "Clean water", IF(AND(BT602&gt;=30, BT602&lt;40), "Hypolimia", IF(AND(BT602&gt;=40,BT602&lt;50), "Mesotrophic", IF(AND(BT602&gt;=50, BT602&lt;70), "Eutrophic", IF(BT602&gt;70,"Hypertrophic")))))</f>
        <v>Mesotrophic</v>
      </c>
      <c r="CM602" s="0" t="n">
        <f aca="false">IF(G602&gt;H602,1,0)</f>
        <v>0</v>
      </c>
      <c r="CO602" s="17" t="n">
        <f aca="false">14.652-0.41022*M602+0.007991*M602*M602-0.000077774*M602*M602*M602</f>
        <v>8.021240176</v>
      </c>
      <c r="CP602" s="1" t="n">
        <f aca="false">F602/CO602*100</f>
        <v>112.202100953522</v>
      </c>
    </row>
    <row r="603" customFormat="false" ht="12.5" hidden="false" customHeight="false" outlineLevel="0" collapsed="false">
      <c r="A603" s="0" t="n">
        <v>602</v>
      </c>
      <c r="B603" s="15" t="s">
        <v>113</v>
      </c>
      <c r="C603" s="16" t="s">
        <v>114</v>
      </c>
      <c r="D603" s="0" t="s">
        <v>160</v>
      </c>
      <c r="E603" s="0" t="n">
        <v>7.7</v>
      </c>
      <c r="F603" s="0" t="n">
        <v>8.6</v>
      </c>
      <c r="G603" s="0" t="n">
        <v>0.5</v>
      </c>
      <c r="H603" s="0" t="n">
        <v>3.2</v>
      </c>
      <c r="I603" s="0" t="n">
        <v>3</v>
      </c>
      <c r="J603" s="0" t="n">
        <v>4.739</v>
      </c>
      <c r="K603" s="0" t="n">
        <v>0.071</v>
      </c>
      <c r="L603" s="0" t="n">
        <v>2.7</v>
      </c>
      <c r="M603" s="0" t="n">
        <v>25.9</v>
      </c>
      <c r="N603" s="0" t="n">
        <v>0</v>
      </c>
      <c r="O603" s="0" t="n">
        <v>414</v>
      </c>
      <c r="P603" s="0" t="n">
        <v>27000</v>
      </c>
      <c r="AC603" s="0" t="n">
        <v>4.616</v>
      </c>
      <c r="AD603" s="0" t="n">
        <v>0.225</v>
      </c>
      <c r="AE603" s="0" t="n">
        <v>3.086</v>
      </c>
      <c r="AF603" s="0" t="n">
        <v>0.066</v>
      </c>
      <c r="AG603" s="0" t="n">
        <v>0.06</v>
      </c>
      <c r="AH603" s="0" t="n">
        <v>2.7</v>
      </c>
      <c r="AJ603" s="0" t="n">
        <v>5000</v>
      </c>
      <c r="BF603" s="0" t="n">
        <f aca="false">IF(E603&lt;11,-3.6797*E603^2+48.115*E603-53.83,280.92*EXP(-0.2027*E603))</f>
        <v>98.486087</v>
      </c>
      <c r="BG603" s="1" t="n">
        <f aca="false">32.208*LN(F603)+21.438</f>
        <v>90.7419570425808</v>
      </c>
      <c r="BH603" s="1" t="n">
        <f aca="false">IF(G603&lt;=2, -10*G603+100, 88.958*EXP(-0.0755*G603))</f>
        <v>95</v>
      </c>
      <c r="BI603" s="1" t="n">
        <f aca="false">IF(I603&lt;=100, 0.0053*(I603)^2-1.0332*I603+100.76, 122.82*EXP(-0.0092*I603))</f>
        <v>97.7081</v>
      </c>
      <c r="BJ603" s="0" t="n">
        <f aca="false">IF(P603&lt;=1000, -6.942*LN(P603)+107.59, -36.304*LN(P603)+310.72)</f>
        <v>-59.7112092315887</v>
      </c>
      <c r="BK603" s="0" t="e">
        <f aca="false">BF603^0.04*BG603^0.22*BH603^0.51*BI603^0.06*BJ603^0.17</f>
        <v>#NUM!</v>
      </c>
      <c r="BL603" s="0" t="e">
        <f aca="false">IF(BK603&gt;=90, "Very Good", IF(BK603&gt;=80, "Good", IF(BK603&gt;=70, "Slightly Good", IF(BK603&gt;=60, "Average", IF(BK603&gt;=50, "Slightly Poor", IF(BK603&gt;=40, "Poor", "Very Poor"))))))</f>
        <v>#NUM!</v>
      </c>
      <c r="BM603" s="2" t="n">
        <f aca="false">IF(P603&lt;=1000, -6.942*LN(P603)+107.59, IF(AND(P603&gt;1000, P603&lt;=5213),-36.304*LN(P603)+310.72, IF(P603&gt;5213, 10)))</f>
        <v>10</v>
      </c>
      <c r="BN603" s="2" t="n">
        <f aca="false">BF603^0.04*BG603^0.22*BH603^0.51*BI603^0.06*BM603^0.17</f>
        <v>64.3409781807197</v>
      </c>
      <c r="BO603" s="3" t="str">
        <f aca="false">IF(BN603&gt;=90, "Very Good", IF(BN603&gt;=80, "Good", IF(BN603&gt;=70, "Slightly Good", IF(BN603&gt;=60, "Average", IF(BN603&gt;=50, "Slightly Poor", IF(BN603&gt;=40, "Poor", "Very Poor"))))))</f>
        <v>Average</v>
      </c>
      <c r="BP603" s="2" t="n">
        <f aca="false">IF(AJ603&lt;=1000, -6.942*LN(AJ603)+107.59, IF(AND(AJ603&gt;1000, AJ603&lt;=5213),-36.304*LN(AJ603)+310.72, IF(AJ603&gt;5213, 10)))</f>
        <v>1.5118183788249</v>
      </c>
      <c r="BQ603" s="2" t="n">
        <f aca="false">BF603^0.04*BG603^0.22*BH603^0.51*BI603^0.06*BP603^0.17</f>
        <v>46.6662168429218</v>
      </c>
      <c r="BR603" s="0" t="str">
        <f aca="false">IF(BQ603&gt;=90, "Very Good", IF(BQ603&gt;=80, "Good", IF(BQ603&gt;=70, "Slightly Good", IF(BQ603&gt;=60, "Average", IF(BQ603&gt;=50, "Slightly Poor", IF(BQ603&gt;=40, "Poor", "Very Poor"))))))</f>
        <v>Poor</v>
      </c>
      <c r="BT603" s="2" t="n">
        <f aca="false">9.81*LN(AH603)+30.6</f>
        <v>40.3437998932309</v>
      </c>
      <c r="BU603" s="0" t="str">
        <f aca="false">IF(BT603&lt;30, "Clean water", IF(AND(BT603&gt;=30, BT603&lt;40), "Hypolimia", IF(AND(BT603&gt;=40,BT603&lt;50), "Mesotrophic", IF(AND(BT603&gt;=50, BT603&lt;70), "Eutrophic", IF(BT603&gt;70,"Hypertrophic")))))</f>
        <v>Mesotrophic</v>
      </c>
      <c r="CM603" s="0" t="n">
        <f aca="false">IF(G603&gt;H603,1,0)</f>
        <v>0</v>
      </c>
      <c r="CO603" s="17" t="n">
        <f aca="false">14.652-0.41022*M603+0.007991*M603*M603-0.000077774*M603*M603*M603</f>
        <v>8.036500867254</v>
      </c>
      <c r="CP603" s="1" t="n">
        <f aca="false">F603/CO603*100</f>
        <v>107.011747302138</v>
      </c>
    </row>
    <row r="604" customFormat="false" ht="12.5" hidden="false" customHeight="false" outlineLevel="0" collapsed="false">
      <c r="A604" s="0" t="n">
        <v>603</v>
      </c>
      <c r="B604" s="15" t="s">
        <v>115</v>
      </c>
      <c r="C604" s="16" t="s">
        <v>116</v>
      </c>
      <c r="D604" s="0" t="s">
        <v>160</v>
      </c>
      <c r="E604" s="0" t="n">
        <v>7.4</v>
      </c>
      <c r="F604" s="0" t="n">
        <v>6.5</v>
      </c>
      <c r="G604" s="0" t="n">
        <v>2.5</v>
      </c>
      <c r="H604" s="0" t="n">
        <v>4.4</v>
      </c>
      <c r="I604" s="0" t="n">
        <v>8.8</v>
      </c>
      <c r="J604" s="0" t="n">
        <v>11.664</v>
      </c>
      <c r="K604" s="0" t="n">
        <v>0.116</v>
      </c>
      <c r="L604" s="0" t="n">
        <v>3.9</v>
      </c>
      <c r="M604" s="0" t="n">
        <v>27.5</v>
      </c>
      <c r="N604" s="0" t="n">
        <v>0</v>
      </c>
      <c r="O604" s="0" t="n">
        <v>534</v>
      </c>
      <c r="P604" s="0" t="n">
        <v>210000</v>
      </c>
      <c r="AC604" s="0" t="n">
        <v>10.997</v>
      </c>
      <c r="AD604" s="0" t="n">
        <v>4.694</v>
      </c>
      <c r="AE604" s="0" t="n">
        <v>3.964</v>
      </c>
      <c r="AF604" s="0" t="n">
        <v>0.091</v>
      </c>
      <c r="AG604" s="0" t="n">
        <v>0.073</v>
      </c>
      <c r="AH604" s="0" t="n">
        <v>3.5</v>
      </c>
      <c r="AJ604" s="0" t="n">
        <v>27000</v>
      </c>
      <c r="BF604" s="0" t="n">
        <f aca="false">IF(E604&lt;11,-3.6797*E604^2+48.115*E604-53.83,280.92*EXP(-0.2027*E604))</f>
        <v>100.720628</v>
      </c>
      <c r="BG604" s="1" t="n">
        <f aca="false">32.208*LN(F604)+21.438</f>
        <v>81.7250045136464</v>
      </c>
      <c r="BH604" s="1" t="n">
        <f aca="false">IF(G604&lt;=2, -10*G604+100, 88.958*EXP(-0.0755*G604))</f>
        <v>73.6566439219523</v>
      </c>
      <c r="BI604" s="1" t="n">
        <f aca="false">IF(I604&lt;=100, 0.0053*(I604)^2-1.0332*I604+100.76, 122.82*EXP(-0.0092*I604))</f>
        <v>92.078272</v>
      </c>
      <c r="BJ604" s="0" t="n">
        <f aca="false">IF(P604&lt;=1000, -6.942*LN(P604)+107.59, -36.304*LN(P604)+310.72)</f>
        <v>-134.180539443335</v>
      </c>
      <c r="BK604" s="0" t="e">
        <f aca="false">BF604^0.04*BG604^0.22*BH604^0.51*BI604^0.06*BJ604^0.17</f>
        <v>#NUM!</v>
      </c>
      <c r="BL604" s="0" t="e">
        <f aca="false">IF(BK604&gt;=90, "Very Good", IF(BK604&gt;=80, "Good", IF(BK604&gt;=70, "Slightly Good", IF(BK604&gt;=60, "Average", IF(BK604&gt;=50, "Slightly Poor", IF(BK604&gt;=40, "Poor", "Very Poor"))))))</f>
        <v>#NUM!</v>
      </c>
      <c r="BM604" s="2" t="n">
        <f aca="false">IF(P604&lt;=1000, -6.942*LN(P604)+107.59, IF(AND(P604&gt;1000, P604&lt;=5213),-36.304*LN(P604)+310.72, IF(P604&gt;5213, 10)))</f>
        <v>10</v>
      </c>
      <c r="BN604" s="2" t="n">
        <f aca="false">BF604^0.04*BG604^0.22*BH604^0.51*BI604^0.06*BM604^0.17</f>
        <v>55.0770079232307</v>
      </c>
      <c r="BO604" s="3" t="str">
        <f aca="false">IF(BN604&gt;=90, "Very Good", IF(BN604&gt;=80, "Good", IF(BN604&gt;=70, "Slightly Good", IF(BN604&gt;=60, "Average", IF(BN604&gt;=50, "Slightly Poor", IF(BN604&gt;=40, "Poor", "Very Poor"))))))</f>
        <v>Slightly Poor</v>
      </c>
      <c r="BP604" s="2" t="n">
        <f aca="false">IF(AJ604&lt;=1000, -6.942*LN(AJ604)+107.59, IF(AND(AJ604&gt;1000, AJ604&lt;=5213),-36.304*LN(AJ604)+310.72, IF(AJ604&gt;5213, 10)))</f>
        <v>10</v>
      </c>
      <c r="BQ604" s="2" t="n">
        <f aca="false">BF604^0.04*BG604^0.22*BH604^0.51*BI604^0.06*BP604^0.17</f>
        <v>55.0770079232307</v>
      </c>
      <c r="BR604" s="0" t="str">
        <f aca="false">IF(BQ604&gt;=90, "Very Good", IF(BQ604&gt;=80, "Good", IF(BQ604&gt;=70, "Slightly Good", IF(BQ604&gt;=60, "Average", IF(BQ604&gt;=50, "Slightly Poor", IF(BQ604&gt;=40, "Poor", "Very Poor"))))))</f>
        <v>Slightly Poor</v>
      </c>
      <c r="BT604" s="2" t="n">
        <f aca="false">9.81*LN(AH604)+30.6</f>
        <v>42.8896047209396</v>
      </c>
      <c r="BU604" s="0" t="str">
        <f aca="false">IF(BT604&lt;30, "Clean water", IF(AND(BT604&gt;=30, BT604&lt;40), "Hypolimia", IF(AND(BT604&gt;=40,BT604&lt;50), "Mesotrophic", IF(AND(BT604&gt;=50, BT604&lt;70), "Eutrophic", IF(BT604&gt;70,"Hypertrophic")))))</f>
        <v>Mesotrophic</v>
      </c>
      <c r="CM604" s="0" t="n">
        <f aca="false">IF(G604&gt;H604,1,0)</f>
        <v>0</v>
      </c>
      <c r="CO604" s="17" t="n">
        <f aca="false">14.652-0.41022*M604+0.007991*M604*M604-0.000077774*M604*M604*M604</f>
        <v>7.79668759375</v>
      </c>
      <c r="CP604" s="1" t="n">
        <f aca="false">F604/CO604*100</f>
        <v>83.3687373239188</v>
      </c>
    </row>
    <row r="605" customFormat="false" ht="12.5" hidden="false" customHeight="false" outlineLevel="0" collapsed="false">
      <c r="A605" s="0" t="n">
        <v>604</v>
      </c>
      <c r="B605" s="15" t="s">
        <v>117</v>
      </c>
      <c r="C605" s="16" t="s">
        <v>118</v>
      </c>
      <c r="D605" s="0" t="s">
        <v>160</v>
      </c>
      <c r="E605" s="0" t="n">
        <v>7.5</v>
      </c>
      <c r="F605" s="0" t="n">
        <v>8.9</v>
      </c>
      <c r="G605" s="0" t="n">
        <v>0.1</v>
      </c>
      <c r="H605" s="0" t="n">
        <v>2.2</v>
      </c>
      <c r="I605" s="0" t="n">
        <v>3</v>
      </c>
      <c r="J605" s="0" t="n">
        <v>2.289</v>
      </c>
      <c r="K605" s="0" t="n">
        <v>0.009</v>
      </c>
      <c r="L605" s="0" t="n">
        <v>1.8</v>
      </c>
      <c r="M605" s="0" t="n">
        <v>24.9</v>
      </c>
      <c r="N605" s="0" t="n">
        <v>0</v>
      </c>
      <c r="O605" s="0" t="n">
        <v>206</v>
      </c>
      <c r="P605" s="0" t="n">
        <v>100</v>
      </c>
      <c r="AC605" s="0" t="n">
        <v>2.206</v>
      </c>
      <c r="AD605" s="0" t="n">
        <v>0.19</v>
      </c>
      <c r="AE605" s="0" t="n">
        <v>1.454</v>
      </c>
      <c r="AF605" s="0" t="n">
        <v>0.004</v>
      </c>
      <c r="AG605" s="0" t="n">
        <v>0</v>
      </c>
      <c r="AH605" s="0" t="n">
        <v>0.3</v>
      </c>
      <c r="AJ605" s="0" t="n">
        <v>22</v>
      </c>
      <c r="BF605" s="0" t="n">
        <f aca="false">IF(E605&lt;11,-3.6797*E605^2+48.115*E605-53.83,280.92*EXP(-0.2027*E605))</f>
        <v>100.049375</v>
      </c>
      <c r="BG605" s="1" t="n">
        <f aca="false">32.208*LN(F605)+21.438</f>
        <v>91.8463395211805</v>
      </c>
      <c r="BH605" s="1" t="n">
        <f aca="false">IF(G605&lt;=2, -10*G605+100, 88.958*EXP(-0.0755*G605))</f>
        <v>99</v>
      </c>
      <c r="BI605" s="1" t="n">
        <f aca="false">IF(I605&lt;=100, 0.0053*(I605)^2-1.0332*I605+100.76, 122.82*EXP(-0.0092*I605))</f>
        <v>97.7081</v>
      </c>
      <c r="BJ605" s="0" t="n">
        <f aca="false">IF(P605&lt;=1000, -6.942*LN(P605)+107.59, -36.304*LN(P605)+310.72)</f>
        <v>75.6209085688707</v>
      </c>
      <c r="BK605" s="0" t="n">
        <f aca="false">BF605^0.04*BG605^0.22*BH605^0.51*BI605^0.06*BJ605^0.17</f>
        <v>92.9867540020066</v>
      </c>
      <c r="BL605" s="0" t="str">
        <f aca="false">IF(BK605&gt;=90, "Very Good", IF(BK605&gt;=80, "Good", IF(BK605&gt;=70, "Slightly Good", IF(BK605&gt;=60, "Average", IF(BK605&gt;=50, "Slightly Poor", IF(BK605&gt;=40, "Poor", "Very Poor"))))))</f>
        <v>Very Good</v>
      </c>
      <c r="BM605" s="2" t="n">
        <f aca="false">IF(P605&lt;=1000, -6.942*LN(P605)+107.59, IF(AND(P605&gt;1000, P605&lt;=5213),-36.304*LN(P605)+310.72, IF(P605&gt;5213, 10)))</f>
        <v>75.6209085688707</v>
      </c>
      <c r="BN605" s="2" t="n">
        <f aca="false">BF605^0.04*BG605^0.22*BH605^0.51*BI605^0.06*BM605^0.17</f>
        <v>92.9867540020066</v>
      </c>
      <c r="BO605" s="3" t="str">
        <f aca="false">IF(BN605&gt;=90, "Very Good", IF(BN605&gt;=80, "Good", IF(BN605&gt;=70, "Slightly Good", IF(BN605&gt;=60, "Average", IF(BN605&gt;=50, "Slightly Poor", IF(BN605&gt;=40, "Poor", "Very Poor"))))))</f>
        <v>Very Good</v>
      </c>
      <c r="BP605" s="2" t="n">
        <f aca="false">IF(AJ605&lt;=1000, -6.942*LN(AJ605)+107.59, IF(AND(AJ605&gt;1000, AJ605&lt;=5213),-36.304*LN(AJ605)+310.72, IF(AJ605&gt;5213, 10)))</f>
        <v>86.1319832887866</v>
      </c>
      <c r="BQ605" s="2" t="n">
        <f aca="false">BF605^0.04*BG605^0.22*BH605^0.51*BI605^0.06*BP605^0.17</f>
        <v>95.0670290952698</v>
      </c>
      <c r="BR605" s="0" t="str">
        <f aca="false">IF(BQ605&gt;=90, "Very Good", IF(BQ605&gt;=80, "Good", IF(BQ605&gt;=70, "Slightly Good", IF(BQ605&gt;=60, "Average", IF(BQ605&gt;=50, "Slightly Poor", IF(BQ605&gt;=40, "Poor", "Very Poor"))))))</f>
        <v>Very Good</v>
      </c>
      <c r="BT605" s="2" t="n">
        <f aca="false">9.81*LN(AH605)+30.6</f>
        <v>18.7890267895626</v>
      </c>
      <c r="BU605" s="0" t="str">
        <f aca="false">IF(BT605&lt;30, "Clean water", IF(AND(BT605&gt;=30, BT605&lt;40), "Hypolimia", IF(AND(BT605&gt;=40,BT605&lt;50), "Mesotrophic", IF(AND(BT605&gt;=50, BT605&lt;70), "Eutrophic", IF(BT605&gt;70,"Hypertrophic")))))</f>
        <v>Clean water</v>
      </c>
      <c r="CM605" s="0" t="n">
        <f aca="false">IF(G605&gt;H605,1,0)</f>
        <v>0</v>
      </c>
      <c r="CO605" s="17" t="n">
        <f aca="false">14.652-0.41022*M605+0.007991*M605*M605-0.000077774*M605*M605*M605</f>
        <v>8.191327532274</v>
      </c>
      <c r="CP605" s="1" t="n">
        <f aca="false">F605/CO605*100</f>
        <v>108.651497146632</v>
      </c>
    </row>
    <row r="606" customFormat="false" ht="12.5" hidden="false" customHeight="false" outlineLevel="0" collapsed="false">
      <c r="A606" s="0" t="n">
        <v>605</v>
      </c>
      <c r="B606" s="15" t="s">
        <v>119</v>
      </c>
      <c r="C606" s="16" t="s">
        <v>120</v>
      </c>
      <c r="D606" s="0" t="s">
        <v>160</v>
      </c>
      <c r="E606" s="0" t="n">
        <v>7.6</v>
      </c>
      <c r="F606" s="0" t="n">
        <v>8.5</v>
      </c>
      <c r="G606" s="0" t="n">
        <v>0.6</v>
      </c>
      <c r="H606" s="0" t="n">
        <v>3.5</v>
      </c>
      <c r="I606" s="0" t="n">
        <v>4.8</v>
      </c>
      <c r="J606" s="0" t="n">
        <v>2.062</v>
      </c>
      <c r="K606" s="0" t="n">
        <v>0.012</v>
      </c>
      <c r="L606" s="0" t="n">
        <v>1.9</v>
      </c>
      <c r="M606" s="0" t="n">
        <v>27.4</v>
      </c>
      <c r="N606" s="0" t="n">
        <v>0</v>
      </c>
      <c r="O606" s="0" t="n">
        <v>221</v>
      </c>
      <c r="P606" s="0" t="n">
        <v>11000</v>
      </c>
      <c r="AC606" s="0" t="n">
        <v>2.056</v>
      </c>
      <c r="AD606" s="0" t="n">
        <v>0.235</v>
      </c>
      <c r="AE606" s="0" t="n">
        <v>1.285</v>
      </c>
      <c r="AF606" s="0" t="n">
        <v>0.005</v>
      </c>
      <c r="AG606" s="0" t="n">
        <v>0.005</v>
      </c>
      <c r="AH606" s="0" t="n">
        <v>1.5</v>
      </c>
      <c r="AJ606" s="0" t="n">
        <v>1700</v>
      </c>
      <c r="BF606" s="0" t="n">
        <f aca="false">IF(E606&lt;11,-3.6797*E606^2+48.115*E606-53.83,280.92*EXP(-0.2027*E606))</f>
        <v>99.304528</v>
      </c>
      <c r="BG606" s="1" t="n">
        <f aca="false">32.208*LN(F606)+21.438</f>
        <v>90.3652509938879</v>
      </c>
      <c r="BH606" s="1" t="n">
        <f aca="false">IF(G606&lt;=2, -10*G606+100, 88.958*EXP(-0.0755*G606))</f>
        <v>94</v>
      </c>
      <c r="BI606" s="1" t="n">
        <f aca="false">IF(I606&lt;=100, 0.0053*(I606)^2-1.0332*I606+100.76, 122.82*EXP(-0.0092*I606))</f>
        <v>95.922752</v>
      </c>
      <c r="BJ606" s="0" t="n">
        <f aca="false">IF(P606&lt;=1000, -6.942*LN(P606)+107.59, -36.304*LN(P606)+310.72)</f>
        <v>-27.1123376318395</v>
      </c>
      <c r="BK606" s="0" t="e">
        <f aca="false">BF606^0.04*BG606^0.22*BH606^0.51*BI606^0.06*BJ606^0.17</f>
        <v>#NUM!</v>
      </c>
      <c r="BL606" s="0" t="e">
        <f aca="false">IF(BK606&gt;=90, "Very Good", IF(BK606&gt;=80, "Good", IF(BK606&gt;=70, "Slightly Good", IF(BK606&gt;=60, "Average", IF(BK606&gt;=50, "Slightly Poor", IF(BK606&gt;=40, "Poor", "Very Poor"))))))</f>
        <v>#NUM!</v>
      </c>
      <c r="BM606" s="2" t="n">
        <f aca="false">IF(P606&lt;=1000, -6.942*LN(P606)+107.59, IF(AND(P606&gt;1000, P606&lt;=5213),-36.304*LN(P606)+310.72, IF(P606&gt;5213, 10)))</f>
        <v>10</v>
      </c>
      <c r="BN606" s="2" t="n">
        <f aca="false">BF606^0.04*BG606^0.22*BH606^0.51*BI606^0.06*BM606^0.17</f>
        <v>63.8865720981948</v>
      </c>
      <c r="BO606" s="3" t="str">
        <f aca="false">IF(BN606&gt;=90, "Very Good", IF(BN606&gt;=80, "Good", IF(BN606&gt;=70, "Slightly Good", IF(BN606&gt;=60, "Average", IF(BN606&gt;=50, "Slightly Poor", IF(BN606&gt;=40, "Poor", "Very Poor"))))))</f>
        <v>Average</v>
      </c>
      <c r="BP606" s="2" t="n">
        <f aca="false">IF(AJ606&lt;=1000, -6.942*LN(AJ606)+107.59, IF(AND(AJ606&gt;1000, AJ606&lt;=5213),-36.304*LN(AJ606)+310.72, IF(AJ606&gt;5213, 10)))</f>
        <v>40.6769243252715</v>
      </c>
      <c r="BQ606" s="2" t="n">
        <f aca="false">BF606^0.04*BG606^0.22*BH606^0.51*BI606^0.06*BP606^0.17</f>
        <v>81.0958750801235</v>
      </c>
      <c r="BR606" s="0" t="str">
        <f aca="false">IF(BQ606&gt;=90, "Very Good", IF(BQ606&gt;=80, "Good", IF(BQ606&gt;=70, "Slightly Good", IF(BQ606&gt;=60, "Average", IF(BQ606&gt;=50, "Slightly Poor", IF(BQ606&gt;=40, "Poor", "Very Poor"))))))</f>
        <v>Good</v>
      </c>
      <c r="BT606" s="2" t="n">
        <f aca="false">9.81*LN(AH606)+30.6</f>
        <v>34.5776127105411</v>
      </c>
      <c r="BU606" s="0" t="str">
        <f aca="false">IF(BT606&lt;30, "Clean water", IF(AND(BT606&gt;=30, BT606&lt;40), "Hypolimia", IF(AND(BT606&gt;=40,BT606&lt;50), "Mesotrophic", IF(AND(BT606&gt;=50, BT606&lt;70), "Eutrophic", IF(BT606&gt;70,"Hypertrophic")))))</f>
        <v>Hypolimia</v>
      </c>
      <c r="CM606" s="0" t="n">
        <f aca="false">IF(G606&gt;H606,1,0)</f>
        <v>0</v>
      </c>
      <c r="CO606" s="17" t="n">
        <f aca="false">14.652-0.41022*M606+0.007991*M606*M606-0.000077774*M606*M606*M606</f>
        <v>7.811419894224</v>
      </c>
      <c r="CP606" s="1" t="n">
        <f aca="false">F606/CO606*100</f>
        <v>108.815044064974</v>
      </c>
    </row>
    <row r="607" customFormat="false" ht="12.5" hidden="false" customHeight="false" outlineLevel="0" collapsed="false">
      <c r="A607" s="0" t="n">
        <v>606</v>
      </c>
      <c r="B607" s="15" t="s">
        <v>121</v>
      </c>
      <c r="C607" s="16" t="s">
        <v>122</v>
      </c>
      <c r="D607" s="0" t="s">
        <v>160</v>
      </c>
      <c r="E607" s="0" t="n">
        <v>7.7</v>
      </c>
      <c r="F607" s="0" t="n">
        <v>8.4</v>
      </c>
      <c r="G607" s="0" t="n">
        <v>0.8</v>
      </c>
      <c r="H607" s="0" t="n">
        <v>2.8</v>
      </c>
      <c r="I607" s="0" t="n">
        <v>2.4</v>
      </c>
      <c r="J607" s="0" t="n">
        <v>2.56</v>
      </c>
      <c r="K607" s="0" t="n">
        <v>0.065</v>
      </c>
      <c r="L607" s="0" t="n">
        <v>1.9</v>
      </c>
      <c r="M607" s="0" t="n">
        <v>28.2</v>
      </c>
      <c r="N607" s="0" t="n">
        <v>0</v>
      </c>
      <c r="O607" s="0" t="n">
        <v>286</v>
      </c>
      <c r="P607" s="0" t="n">
        <v>5700</v>
      </c>
      <c r="AC607" s="0" t="n">
        <v>2.415</v>
      </c>
      <c r="AD607" s="0" t="n">
        <v>0.364</v>
      </c>
      <c r="AE607" s="0" t="n">
        <v>1.408</v>
      </c>
      <c r="AF607" s="0" t="n">
        <v>0.055</v>
      </c>
      <c r="AG607" s="0" t="n">
        <v>0.053</v>
      </c>
      <c r="AH607" s="0" t="n">
        <v>2</v>
      </c>
      <c r="AJ607" s="0" t="n">
        <v>2100</v>
      </c>
      <c r="BF607" s="0" t="n">
        <f aca="false">IF(E607&lt;11,-3.6797*E607^2+48.115*E607-53.83,280.92*EXP(-0.2027*E607))</f>
        <v>98.486087</v>
      </c>
      <c r="BG607" s="1" t="n">
        <f aca="false">32.208*LN(F607)+21.438</f>
        <v>89.9840867819932</v>
      </c>
      <c r="BH607" s="1" t="n">
        <f aca="false">IF(G607&lt;=2, -10*G607+100, 88.958*EXP(-0.0755*G607))</f>
        <v>92</v>
      </c>
      <c r="BI607" s="1" t="n">
        <f aca="false">IF(I607&lt;=100, 0.0053*(I607)^2-1.0332*I607+100.76, 122.82*EXP(-0.0092*I607))</f>
        <v>98.310848</v>
      </c>
      <c r="BJ607" s="0" t="n">
        <f aca="false">IF(P607&lt;=1000, -6.942*LN(P607)+107.59, -36.304*LN(P607)+310.72)</f>
        <v>-3.24503165957714</v>
      </c>
      <c r="BK607" s="0" t="e">
        <f aca="false">BF607^0.04*BG607^0.22*BH607^0.51*BI607^0.06*BJ607^0.17</f>
        <v>#NUM!</v>
      </c>
      <c r="BL607" s="0" t="e">
        <f aca="false">IF(BK607&gt;=90, "Very Good", IF(BK607&gt;=80, "Good", IF(BK607&gt;=70, "Slightly Good", IF(BK607&gt;=60, "Average", IF(BK607&gt;=50, "Slightly Poor", IF(BK607&gt;=40, "Poor", "Very Poor"))))))</f>
        <v>#NUM!</v>
      </c>
      <c r="BM607" s="2" t="n">
        <f aca="false">IF(P607&lt;=1000, -6.942*LN(P607)+107.59, IF(AND(P607&gt;1000, P607&lt;=5213),-36.304*LN(P607)+310.72, IF(P607&gt;5213, 10)))</f>
        <v>10</v>
      </c>
      <c r="BN607" s="2" t="n">
        <f aca="false">BF607^0.04*BG607^0.22*BH607^0.51*BI607^0.06*BM607^0.17</f>
        <v>63.203238338025</v>
      </c>
      <c r="BO607" s="3" t="str">
        <f aca="false">IF(BN607&gt;=90, "Very Good", IF(BN607&gt;=80, "Good", IF(BN607&gt;=70, "Slightly Good", IF(BN607&gt;=60, "Average", IF(BN607&gt;=50, "Slightly Poor", IF(BN607&gt;=40, "Poor", "Very Poor"))))))</f>
        <v>Average</v>
      </c>
      <c r="BP607" s="2" t="n">
        <f aca="false">IF(AJ607&lt;=1000, -6.942*LN(AJ607)+107.59, IF(AND(AJ607&gt;1000, AJ607&lt;=5213),-36.304*LN(AJ607)+310.72, IF(AJ607&gt;5213, 10)))</f>
        <v>33.0055589887772</v>
      </c>
      <c r="BQ607" s="2" t="n">
        <f aca="false">BF607^0.04*BG607^0.22*BH607^0.51*BI607^0.06*BP607^0.17</f>
        <v>77.4281952369607</v>
      </c>
      <c r="BR607" s="0" t="str">
        <f aca="false">IF(BQ607&gt;=90, "Very Good", IF(BQ607&gt;=80, "Good", IF(BQ607&gt;=70, "Slightly Good", IF(BQ607&gt;=60, "Average", IF(BQ607&gt;=50, "Slightly Poor", IF(BQ607&gt;=40, "Poor", "Very Poor"))))))</f>
        <v>Slightly Good</v>
      </c>
      <c r="BT607" s="2" t="n">
        <f aca="false">9.81*LN(AH607)+30.6</f>
        <v>37.3997738412931</v>
      </c>
      <c r="BU607" s="0" t="str">
        <f aca="false">IF(BT607&lt;30, "Clean water", IF(AND(BT607&gt;=30, BT607&lt;40), "Hypolimia", IF(AND(BT607&gt;=40,BT607&lt;50), "Mesotrophic", IF(AND(BT607&gt;=50, BT607&lt;70), "Eutrophic", IF(BT607&gt;70,"Hypertrophic")))))</f>
        <v>Hypolimia</v>
      </c>
      <c r="CM607" s="0" t="n">
        <f aca="false">IF(G607&gt;H607,1,0)</f>
        <v>0</v>
      </c>
      <c r="CO607" s="17" t="n">
        <f aca="false">14.652-0.41022*M607+0.007991*M607*M607-0.000077774*M607*M607*M607</f>
        <v>7.694417159568</v>
      </c>
      <c r="CP607" s="1" t="n">
        <f aca="false">F607/CO607*100</f>
        <v>109.170062212634</v>
      </c>
    </row>
    <row r="608" customFormat="false" ht="12.5" hidden="false" customHeight="false" outlineLevel="0" collapsed="false">
      <c r="A608" s="0" t="n">
        <v>607</v>
      </c>
      <c r="B608" s="15" t="s">
        <v>140</v>
      </c>
      <c r="C608" s="16" t="s">
        <v>141</v>
      </c>
      <c r="D608" s="0" t="s">
        <v>160</v>
      </c>
      <c r="E608" s="0" t="n">
        <v>7.4</v>
      </c>
      <c r="F608" s="0" t="n">
        <v>6.5</v>
      </c>
      <c r="G608" s="0" t="n">
        <v>3</v>
      </c>
      <c r="H608" s="0" t="n">
        <v>5.9</v>
      </c>
      <c r="I608" s="0" t="n">
        <v>20</v>
      </c>
      <c r="J608" s="0" t="n">
        <v>5.506</v>
      </c>
      <c r="K608" s="0" t="n">
        <v>0.179</v>
      </c>
      <c r="L608" s="0" t="n">
        <v>3.7</v>
      </c>
      <c r="M608" s="0" t="n">
        <v>27.2</v>
      </c>
      <c r="O608" s="0" t="n">
        <v>728</v>
      </c>
      <c r="BD608" s="0" t="n">
        <v>0.167</v>
      </c>
      <c r="BF608" s="0" t="n">
        <f aca="false">IF(E608&lt;11,-3.6797*E608^2+48.115*E608-53.83,280.92*EXP(-0.2027*E608))</f>
        <v>100.720628</v>
      </c>
      <c r="BG608" s="1" t="n">
        <f aca="false">32.208*LN(F608)+21.438</f>
        <v>81.7250045136464</v>
      </c>
      <c r="BH608" s="1" t="n">
        <f aca="false">IF(G608&lt;=2, -10*G608+100, 88.958*EXP(-0.0755*G608))</f>
        <v>70.9279340534787</v>
      </c>
      <c r="BI608" s="1" t="n">
        <f aca="false">IF(I608&lt;=100, 0.0053*(I608)^2-1.0332*I608+100.76, 122.82*EXP(-0.0092*I608))</f>
        <v>82.216</v>
      </c>
      <c r="BJ608" s="0" t="e">
        <f aca="false">IF(P608&lt;=1000, -6.942*LN(P608)+107.59, -36.304*LN(P608)+310.72)</f>
        <v>#VALUE!</v>
      </c>
      <c r="BK608" s="0" t="e">
        <f aca="false">BF608^0.04*BG608^0.22*BH608^0.51*BI608^0.06*BJ608^0.17</f>
        <v>#VALUE!</v>
      </c>
      <c r="BL608" s="0" t="e">
        <f aca="false">IF(BK608&gt;=90, "Very Good", IF(BK608&gt;=80, "Good", IF(BK608&gt;=70, "Slightly Good", IF(BK608&gt;=60, "Average", IF(BK608&gt;=50, "Slightly Poor", IF(BK608&gt;=40, "Poor", "Very Poor"))))))</f>
        <v>#VALUE!</v>
      </c>
      <c r="BM608" s="2" t="e">
        <f aca="false">IF(P608&lt;=1000, -6.942*LN(P608)+107.59, IF(AND(P608&gt;1000, P608&lt;=5213),-36.304*LN(P608)+310.72, IF(P608&gt;5213, 10)))</f>
        <v>#VALUE!</v>
      </c>
      <c r="BN608" s="2" t="e">
        <f aca="false">BF608^0.04*BG608^0.22*BH608^0.51*BI608^0.06*BM608^0.17</f>
        <v>#VALUE!</v>
      </c>
      <c r="BO608" s="3" t="e">
        <f aca="false">IF(BN608&gt;=90, "Very Good", IF(BN608&gt;=80, "Good", IF(BN608&gt;=70, "Slightly Good", IF(BN608&gt;=60, "Average", IF(BN608&gt;=50, "Slightly Poor", IF(BN608&gt;=40, "Poor", "Very Poor"))))))</f>
        <v>#VALUE!</v>
      </c>
      <c r="BP608" s="2" t="e">
        <f aca="false">IF(AJ608&lt;=1000, -6.942*LN(AJ608)+107.59, IF(AND(AJ608&gt;1000, AJ608&lt;=5213),-36.304*LN(AJ608)+310.72, IF(AJ608&gt;5213, 10)))</f>
        <v>#VALUE!</v>
      </c>
      <c r="BQ608" s="2" t="e">
        <f aca="false">BF608^0.04*BG608^0.22*BH608^0.51*BI608^0.06*BP608^0.17</f>
        <v>#VALUE!</v>
      </c>
      <c r="BR608" s="0" t="e">
        <f aca="false">IF(BQ608&gt;=90, "Very Good", IF(BQ608&gt;=80, "Good", IF(BQ608&gt;=70, "Slightly Good", IF(BQ608&gt;=60, "Average", IF(BQ608&gt;=50, "Slightly Poor", IF(BQ608&gt;=40, "Poor", "Very Poor"))))))</f>
        <v>#VALUE!</v>
      </c>
      <c r="BT608" s="2" t="e">
        <f aca="false">9.81*LN(AH608)+30.6</f>
        <v>#VALUE!</v>
      </c>
      <c r="BU608" s="0" t="e">
        <f aca="false">IF(BT608&lt;30, "Clean water", IF(AND(BT608&gt;=30, BT608&lt;40), "Hypolimia", IF(AND(BT608&gt;=40,BT608&lt;50), "Mesotrophic", IF(AND(BT608&gt;=50, BT608&lt;70), "Eutrophic", IF(BT608&gt;70,"Hypertrophic")))))</f>
        <v>#VALUE!</v>
      </c>
      <c r="CM608" s="0" t="n">
        <f aca="false">IF(G608&gt;H608,1,0)</f>
        <v>0</v>
      </c>
      <c r="CO608" s="17" t="n">
        <f aca="false">14.652-0.41022*M608+0.007991*M608*M608-0.000077774*M608*M608*M608</f>
        <v>7.840980840448</v>
      </c>
      <c r="CP608" s="1" t="n">
        <f aca="false">F608/CO608*100</f>
        <v>82.8977921546435</v>
      </c>
    </row>
    <row r="609" customFormat="false" ht="12.5" hidden="false" customHeight="false" outlineLevel="0" collapsed="false">
      <c r="A609" s="0" t="n">
        <v>608</v>
      </c>
      <c r="B609" s="15" t="s">
        <v>123</v>
      </c>
      <c r="C609" s="16" t="s">
        <v>124</v>
      </c>
      <c r="D609" s="0" t="s">
        <v>160</v>
      </c>
      <c r="E609" s="0" t="n">
        <v>7.3</v>
      </c>
      <c r="F609" s="0" t="n">
        <v>6.1</v>
      </c>
      <c r="G609" s="0" t="n">
        <v>1.5</v>
      </c>
      <c r="H609" s="0" t="n">
        <v>4.5</v>
      </c>
      <c r="I609" s="0" t="n">
        <v>11.6</v>
      </c>
      <c r="J609" s="0" t="n">
        <v>6.602</v>
      </c>
      <c r="K609" s="0" t="n">
        <v>0.105</v>
      </c>
      <c r="L609" s="0" t="n">
        <v>3.7</v>
      </c>
      <c r="M609" s="0" t="n">
        <v>25.9</v>
      </c>
      <c r="N609" s="0" t="n">
        <v>0</v>
      </c>
      <c r="O609" s="0" t="n">
        <v>519</v>
      </c>
      <c r="P609" s="0" t="n">
        <v>50000</v>
      </c>
      <c r="AC609" s="0" t="n">
        <v>6.111</v>
      </c>
      <c r="AD609" s="0" t="n">
        <v>1.644</v>
      </c>
      <c r="AE609" s="0" t="n">
        <v>2.87</v>
      </c>
      <c r="AF609" s="0" t="n">
        <v>0.085</v>
      </c>
      <c r="AG609" s="0" t="n">
        <v>0.071</v>
      </c>
      <c r="AH609" s="0" t="n">
        <v>3.3</v>
      </c>
      <c r="AJ609" s="0" t="n">
        <v>8000</v>
      </c>
      <c r="BF609" s="0" t="n">
        <f aca="false">IF(E609&lt;11,-3.6797*E609^2+48.115*E609-53.83,280.92*EXP(-0.2027*E609))</f>
        <v>101.318287</v>
      </c>
      <c r="BG609" s="1" t="n">
        <f aca="false">32.208*LN(F609)+21.438</f>
        <v>79.6793647421418</v>
      </c>
      <c r="BH609" s="1" t="n">
        <f aca="false">IF(G609&lt;=2, -10*G609+100, 88.958*EXP(-0.0755*G609))</f>
        <v>85</v>
      </c>
      <c r="BI609" s="1" t="n">
        <f aca="false">IF(I609&lt;=100, 0.0053*(I609)^2-1.0332*I609+100.76, 122.82*EXP(-0.0092*I609))</f>
        <v>89.488048</v>
      </c>
      <c r="BJ609" s="0" t="n">
        <f aca="false">IF(P609&lt;=1000, -6.942*LN(P609)+107.59, -36.304*LN(P609)+310.72)</f>
        <v>-82.0812308372309</v>
      </c>
      <c r="BK609" s="0" t="e">
        <f aca="false">BF609^0.04*BG609^0.22*BH609^0.51*BI609^0.06*BJ609^0.17</f>
        <v>#NUM!</v>
      </c>
      <c r="BL609" s="0" t="e">
        <f aca="false">IF(BK609&gt;=90, "Very Good", IF(BK609&gt;=80, "Good", IF(BK609&gt;=70, "Slightly Good", IF(BK609&gt;=60, "Average", IF(BK609&gt;=50, "Slightly Poor", IF(BK609&gt;=40, "Poor", "Very Poor"))))))</f>
        <v>#NUM!</v>
      </c>
      <c r="BM609" s="2" t="n">
        <f aca="false">IF(P609&lt;=1000, -6.942*LN(P609)+107.59, IF(AND(P609&gt;1000, P609&lt;=5213),-36.304*LN(P609)+310.72, IF(P609&gt;5213, 10)))</f>
        <v>10</v>
      </c>
      <c r="BN609" s="2" t="n">
        <f aca="false">BF609^0.04*BG609^0.22*BH609^0.51*BI609^0.06*BM609^0.17</f>
        <v>58.8346477462729</v>
      </c>
      <c r="BO609" s="3" t="str">
        <f aca="false">IF(BN609&gt;=90, "Very Good", IF(BN609&gt;=80, "Good", IF(BN609&gt;=70, "Slightly Good", IF(BN609&gt;=60, "Average", IF(BN609&gt;=50, "Slightly Poor", IF(BN609&gt;=40, "Poor", "Very Poor"))))))</f>
        <v>Slightly Poor</v>
      </c>
      <c r="BP609" s="2" t="n">
        <f aca="false">IF(AJ609&lt;=1000, -6.942*LN(AJ609)+107.59, IF(AND(AJ609&gt;1000, AJ609&lt;=5213),-36.304*LN(AJ609)+310.72, IF(AJ609&gt;5213, 10)))</f>
        <v>10</v>
      </c>
      <c r="BQ609" s="2" t="n">
        <f aca="false">BF609^0.04*BG609^0.22*BH609^0.51*BI609^0.06*BP609^0.17</f>
        <v>58.8346477462729</v>
      </c>
      <c r="BR609" s="0" t="str">
        <f aca="false">IF(BQ609&gt;=90, "Very Good", IF(BQ609&gt;=80, "Good", IF(BQ609&gt;=70, "Slightly Good", IF(BQ609&gt;=60, "Average", IF(BQ609&gt;=50, "Slightly Poor", IF(BQ609&gt;=40, "Poor", "Very Poor"))))))</f>
        <v>Slightly Poor</v>
      </c>
      <c r="BT609" s="2" t="n">
        <f aca="false">9.81*LN(AH609)+30.6</f>
        <v>42.3123794157146</v>
      </c>
      <c r="BU609" s="0" t="str">
        <f aca="false">IF(BT609&lt;30, "Clean water", IF(AND(BT609&gt;=30, BT609&lt;40), "Hypolimia", IF(AND(BT609&gt;=40,BT609&lt;50), "Mesotrophic", IF(AND(BT609&gt;=50, BT609&lt;70), "Eutrophic", IF(BT609&gt;70,"Hypertrophic")))))</f>
        <v>Mesotrophic</v>
      </c>
      <c r="CM609" s="0" t="n">
        <f aca="false">IF(G609&gt;H609,1,0)</f>
        <v>0</v>
      </c>
      <c r="CO609" s="17" t="n">
        <f aca="false">14.652-0.41022*M609+0.007991*M609*M609-0.000077774*M609*M609*M609</f>
        <v>8.036500867254</v>
      </c>
      <c r="CP609" s="1" t="n">
        <f aca="false">F609/CO609*100</f>
        <v>75.9036812259353</v>
      </c>
    </row>
    <row r="610" customFormat="false" ht="12.5" hidden="false" customHeight="false" outlineLevel="0" collapsed="false">
      <c r="A610" s="0" t="n">
        <v>609</v>
      </c>
      <c r="B610" s="15" t="s">
        <v>125</v>
      </c>
      <c r="C610" s="16" t="s">
        <v>126</v>
      </c>
      <c r="D610" s="0" t="s">
        <v>160</v>
      </c>
      <c r="E610" s="0" t="n">
        <v>7.7</v>
      </c>
      <c r="F610" s="0" t="n">
        <v>8.7</v>
      </c>
      <c r="G610" s="0" t="n">
        <v>1.2</v>
      </c>
      <c r="H610" s="0" t="n">
        <v>3.7</v>
      </c>
      <c r="I610" s="0" t="n">
        <v>3.4</v>
      </c>
      <c r="J610" s="0" t="n">
        <v>4.912</v>
      </c>
      <c r="K610" s="0" t="n">
        <v>0.087</v>
      </c>
      <c r="L610" s="0" t="n">
        <v>2.3</v>
      </c>
      <c r="M610" s="0" t="n">
        <v>26.7</v>
      </c>
      <c r="N610" s="0" t="n">
        <v>0</v>
      </c>
      <c r="O610" s="0" t="n">
        <v>494</v>
      </c>
      <c r="P610" s="0" t="n">
        <v>39000</v>
      </c>
      <c r="AC610" s="0" t="n">
        <v>4.764</v>
      </c>
      <c r="AD610" s="0" t="n">
        <v>0.447</v>
      </c>
      <c r="AE610" s="0" t="n">
        <v>3.103</v>
      </c>
      <c r="AF610" s="0" t="n">
        <v>0.071</v>
      </c>
      <c r="AG610" s="0" t="n">
        <v>0.062</v>
      </c>
      <c r="AH610" s="0" t="n">
        <v>3.5</v>
      </c>
      <c r="AJ610" s="0" t="n">
        <v>2500</v>
      </c>
      <c r="BF610" s="0" t="n">
        <f aca="false">IF(E610&lt;11,-3.6797*E610^2+48.115*E610-53.83,280.92*EXP(-0.2027*E610))</f>
        <v>98.486087</v>
      </c>
      <c r="BG610" s="1" t="n">
        <f aca="false">32.208*LN(F610)+21.438</f>
        <v>91.1143080104746</v>
      </c>
      <c r="BH610" s="1" t="n">
        <f aca="false">IF(G610&lt;=2, -10*G610+100, 88.958*EXP(-0.0755*G610))</f>
        <v>88</v>
      </c>
      <c r="BI610" s="1" t="n">
        <f aca="false">IF(I610&lt;=100, 0.0053*(I610)^2-1.0332*I610+100.76, 122.82*EXP(-0.0092*I610))</f>
        <v>97.308388</v>
      </c>
      <c r="BJ610" s="0" t="n">
        <f aca="false">IF(P610&lt;=1000, -6.942*LN(P610)+107.59, -36.304*LN(P610)+310.72)</f>
        <v>-73.0610896492582</v>
      </c>
      <c r="BK610" s="0" t="e">
        <f aca="false">BF610^0.04*BG610^0.22*BH610^0.51*BI610^0.06*BJ610^0.17</f>
        <v>#NUM!</v>
      </c>
      <c r="BL610" s="0" t="e">
        <f aca="false">IF(BK610&gt;=90, "Very Good", IF(BK610&gt;=80, "Good", IF(BK610&gt;=70, "Slightly Good", IF(BK610&gt;=60, "Average", IF(BK610&gt;=50, "Slightly Poor", IF(BK610&gt;=40, "Poor", "Very Poor"))))))</f>
        <v>#NUM!</v>
      </c>
      <c r="BM610" s="2" t="n">
        <f aca="false">IF(P610&lt;=1000, -6.942*LN(P610)+107.59, IF(AND(P610&gt;1000, P610&lt;=5213),-36.304*LN(P610)+310.72, IF(P610&gt;5213, 10)))</f>
        <v>10</v>
      </c>
      <c r="BN610" s="2" t="n">
        <f aca="false">BF610^0.04*BG610^0.22*BH610^0.51*BI610^0.06*BM610^0.17</f>
        <v>61.9183283141411</v>
      </c>
      <c r="BO610" s="3" t="str">
        <f aca="false">IF(BN610&gt;=90, "Very Good", IF(BN610&gt;=80, "Good", IF(BN610&gt;=70, "Slightly Good", IF(BN610&gt;=60, "Average", IF(BN610&gt;=50, "Slightly Poor", IF(BN610&gt;=40, "Poor", "Very Poor"))))))</f>
        <v>Average</v>
      </c>
      <c r="BP610" s="2" t="n">
        <f aca="false">IF(AJ610&lt;=1000, -6.942*LN(AJ610)+107.59, IF(AND(AJ610&gt;1000, AJ610&lt;=5213),-36.304*LN(AJ610)+310.72, IF(AJ610&gt;5213, 10)))</f>
        <v>26.6758336218732</v>
      </c>
      <c r="BQ610" s="2" t="n">
        <f aca="false">BF610^0.04*BG610^0.22*BH610^0.51*BI610^0.06*BP610^0.17</f>
        <v>73.1575718740062</v>
      </c>
      <c r="BR610" s="0" t="str">
        <f aca="false">IF(BQ610&gt;=90, "Very Good", IF(BQ610&gt;=80, "Good", IF(BQ610&gt;=70, "Slightly Good", IF(BQ610&gt;=60, "Average", IF(BQ610&gt;=50, "Slightly Poor", IF(BQ610&gt;=40, "Poor", "Very Poor"))))))</f>
        <v>Slightly Good</v>
      </c>
      <c r="BT610" s="2" t="n">
        <f aca="false">9.81*LN(AH610)+30.6</f>
        <v>42.8896047209396</v>
      </c>
      <c r="BU610" s="0" t="str">
        <f aca="false">IF(BT610&lt;30, "Clean water", IF(AND(BT610&gt;=30, BT610&lt;40), "Hypolimia", IF(AND(BT610&gt;=40,BT610&lt;50), "Mesotrophic", IF(AND(BT610&gt;=50, BT610&lt;70), "Eutrophic", IF(BT610&gt;70,"Hypertrophic")))))</f>
        <v>Mesotrophic</v>
      </c>
      <c r="CM610" s="0" t="n">
        <f aca="false">IF(G610&gt;H610,1,0)</f>
        <v>0</v>
      </c>
      <c r="CO610" s="17" t="n">
        <f aca="false">14.652-0.41022*M610+0.007991*M610*M610-0.000077774*M610*M610*M610</f>
        <v>7.915466996838</v>
      </c>
      <c r="CP610" s="1" t="n">
        <f aca="false">F610/CO610*100</f>
        <v>109.911392511338</v>
      </c>
    </row>
    <row r="611" customFormat="false" ht="12.5" hidden="false" customHeight="false" outlineLevel="0" collapsed="false">
      <c r="A611" s="0" t="n">
        <v>610</v>
      </c>
      <c r="B611" s="15" t="s">
        <v>72</v>
      </c>
      <c r="C611" s="16" t="s">
        <v>73</v>
      </c>
      <c r="D611" s="0" t="s">
        <v>161</v>
      </c>
      <c r="E611" s="0" t="n">
        <v>7.8</v>
      </c>
      <c r="F611" s="0" t="n">
        <v>8.2</v>
      </c>
      <c r="G611" s="0" t="n">
        <v>1.4</v>
      </c>
      <c r="H611" s="0" t="n">
        <v>4.5</v>
      </c>
      <c r="I611" s="0" t="n">
        <v>23</v>
      </c>
      <c r="J611" s="0" t="n">
        <v>2.734</v>
      </c>
      <c r="K611" s="0" t="n">
        <v>0.095</v>
      </c>
      <c r="L611" s="0" t="n">
        <v>2.4</v>
      </c>
      <c r="M611" s="0" t="n">
        <v>24.6</v>
      </c>
      <c r="N611" s="0" t="n">
        <v>0</v>
      </c>
      <c r="O611" s="0" t="n">
        <v>196</v>
      </c>
      <c r="P611" s="0" t="n">
        <v>66600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V611" s="0" t="n">
        <v>0</v>
      </c>
      <c r="AC611" s="0" t="n">
        <v>2.629</v>
      </c>
      <c r="AD611" s="0" t="n">
        <v>0.221</v>
      </c>
      <c r="AE611" s="0" t="n">
        <v>2.053</v>
      </c>
      <c r="AF611" s="0" t="n">
        <v>0.057</v>
      </c>
      <c r="AG611" s="0" t="n">
        <v>0.053</v>
      </c>
      <c r="AH611" s="0" t="n">
        <v>10.8</v>
      </c>
      <c r="AJ611" s="0" t="n">
        <v>5414</v>
      </c>
      <c r="AP611" s="0" t="n">
        <v>0</v>
      </c>
      <c r="AY611" s="0" t="n">
        <v>0</v>
      </c>
      <c r="BF611" s="0" t="n">
        <f aca="false">IF(E611&lt;11,-3.6797*E611^2+48.115*E611-53.83,280.92*EXP(-0.2027*E611))</f>
        <v>97.5940520000001</v>
      </c>
      <c r="BG611" s="1" t="n">
        <f aca="false">32.208*LN(F611)+21.438</f>
        <v>89.2079528407348</v>
      </c>
      <c r="BH611" s="1" t="n">
        <f aca="false">IF(G611&lt;=2, -10*G611+100, 88.958*EXP(-0.0755*G611))</f>
        <v>86</v>
      </c>
      <c r="BI611" s="1" t="n">
        <f aca="false">IF(I611&lt;=100, 0.0053*(I611)^2-1.0332*I611+100.76, 122.82*EXP(-0.0092*I611))</f>
        <v>79.8001</v>
      </c>
      <c r="BJ611" s="0" t="n">
        <f aca="false">IF(P611&lt;=1000, -6.942*LN(P611)+107.59, -36.304*LN(P611)+310.72)</f>
        <v>-92.48891863141</v>
      </c>
      <c r="BK611" s="0" t="e">
        <f aca="false">BF611^0.04*BG611^0.22*BH611^0.51*BI611^0.06*BJ611^0.17</f>
        <v>#NUM!</v>
      </c>
      <c r="BL611" s="0" t="e">
        <f aca="false">IF(BK611&gt;=90, "Very Good", IF(BK611&gt;=80, "Good", IF(BK611&gt;=70, "Slightly Good", IF(BK611&gt;=60, "Average", IF(BK611&gt;=50, "Slightly Poor", IF(BK611&gt;=40, "Poor", "Very Poor"))))))</f>
        <v>#NUM!</v>
      </c>
      <c r="BM611" s="2" t="n">
        <f aca="false">IF(P611&lt;=1000, -6.942*LN(P611)+107.59, IF(AND(P611&gt;1000, P611&lt;=5213),-36.304*LN(P611)+310.72, IF(P611&gt;5213, 10)))</f>
        <v>10</v>
      </c>
      <c r="BN611" s="2" t="n">
        <f aca="false">BF611^0.04*BG611^0.22*BH611^0.51*BI611^0.06*BM611^0.17</f>
        <v>60.1700173014666</v>
      </c>
      <c r="BO611" s="3" t="str">
        <f aca="false">IF(BN611&gt;=90, "Very Good", IF(BN611&gt;=80, "Good", IF(BN611&gt;=70, "Slightly Good", IF(BN611&gt;=60, "Average", IF(BN611&gt;=50, "Slightly Poor", IF(BN611&gt;=40, "Poor", "Very Poor"))))))</f>
        <v>Average</v>
      </c>
      <c r="BP611" s="2" t="n">
        <f aca="false">IF(AJ611&lt;=1000, -6.942*LN(AJ611)+107.59, IF(AND(AJ611&gt;1000, AJ611&lt;=5213),-36.304*LN(AJ611)+310.72, IF(AJ611&gt;5213, 10)))</f>
        <v>10</v>
      </c>
      <c r="BQ611" s="2" t="n">
        <f aca="false">BF611^0.04*BG611^0.22*BH611^0.51*BI611^0.06*BP611^0.17</f>
        <v>60.1700173014666</v>
      </c>
      <c r="BR611" s="0" t="str">
        <f aca="false">IF(BQ611&gt;=90, "Very Good", IF(BQ611&gt;=80, "Good", IF(BQ611&gt;=70, "Slightly Good", IF(BQ611&gt;=60, "Average", IF(BQ611&gt;=50, "Slightly Poor", IF(BQ611&gt;=40, "Poor", "Very Poor"))))))</f>
        <v>Average</v>
      </c>
      <c r="BT611" s="2" t="n">
        <f aca="false">9.81*LN(AH611)+30.6</f>
        <v>53.943347575817</v>
      </c>
      <c r="BU611" s="0" t="str">
        <f aca="false">IF(BT611&lt;30, "Clean water", IF(AND(BT611&gt;=30, BT611&lt;40), "Hypolimia", IF(AND(BT611&gt;=40,BT611&lt;50), "Mesotrophic", IF(AND(BT611&gt;=50, BT611&lt;70), "Eutrophic", IF(BT611&gt;70,"Hypertrophic")))))</f>
        <v>Eutrophic</v>
      </c>
      <c r="CM611" s="0" t="n">
        <f aca="false">IF(G611&gt;H611,1,0)</f>
        <v>0</v>
      </c>
      <c r="CO611" s="17" t="n">
        <f aca="false">14.652-0.41022*M611+0.007991*M611*M611-0.000077774*M611*M611*M611</f>
        <v>8.238604999536</v>
      </c>
      <c r="CP611" s="1" t="n">
        <f aca="false">F611/CO611*100</f>
        <v>99.5314133941587</v>
      </c>
    </row>
    <row r="612" customFormat="false" ht="12.5" hidden="false" customHeight="false" outlineLevel="0" collapsed="false">
      <c r="A612" s="0" t="n">
        <v>611</v>
      </c>
      <c r="B612" s="15" t="s">
        <v>131</v>
      </c>
      <c r="C612" s="16" t="s">
        <v>132</v>
      </c>
      <c r="D612" s="0" t="s">
        <v>161</v>
      </c>
      <c r="E612" s="0" t="n">
        <v>7.6</v>
      </c>
      <c r="F612" s="0" t="n">
        <v>9</v>
      </c>
      <c r="G612" s="0" t="n">
        <v>1.6</v>
      </c>
      <c r="H612" s="0" t="n">
        <v>5.1</v>
      </c>
      <c r="I612" s="0" t="n">
        <v>36.9</v>
      </c>
      <c r="J612" s="0" t="n">
        <v>3.358</v>
      </c>
      <c r="K612" s="0" t="n">
        <v>0.135</v>
      </c>
      <c r="L612" s="0" t="n">
        <v>3.1</v>
      </c>
      <c r="M612" s="0" t="n">
        <v>25.4</v>
      </c>
      <c r="O612" s="0" t="n">
        <v>561</v>
      </c>
      <c r="BD612" s="0" t="n">
        <v>0.051</v>
      </c>
      <c r="BF612" s="0" t="n">
        <f aca="false">IF(E612&lt;11,-3.6797*E612^2+48.115*E612-53.83,280.92*EXP(-0.2027*E612))</f>
        <v>99.304528</v>
      </c>
      <c r="BG612" s="1" t="n">
        <f aca="false">32.208*LN(F612)+21.438</f>
        <v>92.206209186845</v>
      </c>
      <c r="BH612" s="1" t="n">
        <f aca="false">IF(G612&lt;=2, -10*G612+100, 88.958*EXP(-0.0755*G612))</f>
        <v>84</v>
      </c>
      <c r="BI612" s="1" t="n">
        <f aca="false">IF(I612&lt;=100, 0.0053*(I612)^2-1.0332*I612+100.76, 122.82*EXP(-0.0092*I612))</f>
        <v>69.851453</v>
      </c>
      <c r="BJ612" s="0" t="e">
        <f aca="false">IF(P612&lt;=1000, -6.942*LN(P612)+107.59, -36.304*LN(P612)+310.72)</f>
        <v>#VALUE!</v>
      </c>
      <c r="BK612" s="0" t="e">
        <f aca="false">BF612^0.04*BG612^0.22*BH612^0.51*BI612^0.06*BJ612^0.17</f>
        <v>#VALUE!</v>
      </c>
      <c r="BL612" s="0" t="e">
        <f aca="false">IF(BK612&gt;=90, "Very Good", IF(BK612&gt;=80, "Good", IF(BK612&gt;=70, "Slightly Good", IF(BK612&gt;=60, "Average", IF(BK612&gt;=50, "Slightly Poor", IF(BK612&gt;=40, "Poor", "Very Poor"))))))</f>
        <v>#VALUE!</v>
      </c>
      <c r="BM612" s="2" t="e">
        <f aca="false">IF(P612&lt;=1000, -6.942*LN(P612)+107.59, IF(AND(P612&gt;1000, P612&lt;=5213),-36.304*LN(P612)+310.72, IF(P612&gt;5213, 10)))</f>
        <v>#VALUE!</v>
      </c>
      <c r="BN612" s="2" t="e">
        <f aca="false">BF612^0.04*BG612^0.22*BH612^0.51*BI612^0.06*BM612^0.17</f>
        <v>#VALUE!</v>
      </c>
      <c r="BO612" s="3" t="e">
        <f aca="false">IF(BN612&gt;=90, "Very Good", IF(BN612&gt;=80, "Good", IF(BN612&gt;=70, "Slightly Good", IF(BN612&gt;=60, "Average", IF(BN612&gt;=50, "Slightly Poor", IF(BN612&gt;=40, "Poor", "Very Poor"))))))</f>
        <v>#VALUE!</v>
      </c>
      <c r="BP612" s="2" t="e">
        <f aca="false">IF(AJ612&lt;=1000, -6.942*LN(AJ612)+107.59, IF(AND(AJ612&gt;1000, AJ612&lt;=5213),-36.304*LN(AJ612)+310.72, IF(AJ612&gt;5213, 10)))</f>
        <v>#VALUE!</v>
      </c>
      <c r="BQ612" s="2" t="e">
        <f aca="false">BF612^0.04*BG612^0.22*BH612^0.51*BI612^0.06*BP612^0.17</f>
        <v>#VALUE!</v>
      </c>
      <c r="BR612" s="0" t="e">
        <f aca="false">IF(BQ612&gt;=90, "Very Good", IF(BQ612&gt;=80, "Good", IF(BQ612&gt;=70, "Slightly Good", IF(BQ612&gt;=60, "Average", IF(BQ612&gt;=50, "Slightly Poor", IF(BQ612&gt;=40, "Poor", "Very Poor"))))))</f>
        <v>#VALUE!</v>
      </c>
      <c r="BT612" s="2" t="e">
        <f aca="false">9.81*LN(AH612)+30.6</f>
        <v>#VALUE!</v>
      </c>
      <c r="BU612" s="0" t="e">
        <f aca="false">IF(BT612&lt;30, "Clean water", IF(AND(BT612&gt;=30, BT612&lt;40), "Hypolimia", IF(AND(BT612&gt;=40,BT612&lt;50), "Mesotrophic", IF(AND(BT612&gt;=50, BT612&lt;70), "Eutrophic", IF(BT612&gt;70,"Hypertrophic")))))</f>
        <v>#VALUE!</v>
      </c>
      <c r="CM612" s="0" t="n">
        <f aca="false">IF(G612&gt;H612,1,0)</f>
        <v>0</v>
      </c>
      <c r="CO612" s="17" t="n">
        <f aca="false">14.652-0.41022*M612+0.007991*M612*M612-0.000077774*M612*M612*M612</f>
        <v>8.113398044464</v>
      </c>
      <c r="CP612" s="1" t="n">
        <f aca="false">F612/CO612*100</f>
        <v>110.927627988632</v>
      </c>
    </row>
    <row r="613" customFormat="false" ht="12.5" hidden="false" customHeight="false" outlineLevel="0" collapsed="false">
      <c r="A613" s="0" t="n">
        <v>612</v>
      </c>
      <c r="B613" s="15" t="s">
        <v>75</v>
      </c>
      <c r="C613" s="16" t="s">
        <v>76</v>
      </c>
      <c r="D613" s="0" t="s">
        <v>161</v>
      </c>
      <c r="E613" s="0" t="n">
        <v>7.4</v>
      </c>
      <c r="F613" s="0" t="n">
        <v>8.2</v>
      </c>
      <c r="G613" s="0" t="n">
        <v>0.8</v>
      </c>
      <c r="H613" s="0" t="n">
        <v>3</v>
      </c>
      <c r="I613" s="0" t="n">
        <v>5.6</v>
      </c>
      <c r="J613" s="0" t="n">
        <v>4.785</v>
      </c>
      <c r="K613" s="0" t="n">
        <v>0.139</v>
      </c>
      <c r="L613" s="0" t="n">
        <v>1.9</v>
      </c>
      <c r="M613" s="0" t="n">
        <v>20.4</v>
      </c>
      <c r="N613" s="0" t="n">
        <v>0</v>
      </c>
      <c r="O613" s="0" t="n">
        <v>568</v>
      </c>
      <c r="P613" s="0" t="n">
        <v>17000</v>
      </c>
      <c r="AC613" s="0" t="n">
        <v>4.509</v>
      </c>
      <c r="AD613" s="0" t="n">
        <v>0.391</v>
      </c>
      <c r="AE613" s="0" t="n">
        <v>3.546</v>
      </c>
      <c r="AF613" s="0" t="n">
        <v>0.12</v>
      </c>
      <c r="AG613" s="0" t="n">
        <v>0.1</v>
      </c>
      <c r="AH613" s="0" t="n">
        <v>1.6</v>
      </c>
      <c r="AJ613" s="0" t="n">
        <v>2800</v>
      </c>
      <c r="BF613" s="0" t="n">
        <f aca="false">IF(E613&lt;11,-3.6797*E613^2+48.115*E613-53.83,280.92*EXP(-0.2027*E613))</f>
        <v>100.720628</v>
      </c>
      <c r="BG613" s="1" t="n">
        <f aca="false">32.208*LN(F613)+21.438</f>
        <v>89.2079528407348</v>
      </c>
      <c r="BH613" s="1" t="n">
        <f aca="false">IF(G613&lt;=2, -10*G613+100, 88.958*EXP(-0.0755*G613))</f>
        <v>92</v>
      </c>
      <c r="BI613" s="1" t="n">
        <f aca="false">IF(I613&lt;=100, 0.0053*(I613)^2-1.0332*I613+100.76, 122.82*EXP(-0.0092*I613))</f>
        <v>95.140288</v>
      </c>
      <c r="BJ613" s="0" t="n">
        <f aca="false">IF(P613&lt;=1000, -6.942*LN(P613)+107.59, -36.304*LN(P613)+310.72)</f>
        <v>-42.9161248907844</v>
      </c>
      <c r="BK613" s="0" t="e">
        <f aca="false">BF613^0.04*BG613^0.22*BH613^0.51*BI613^0.06*BJ613^0.17</f>
        <v>#NUM!</v>
      </c>
      <c r="BL613" s="0" t="e">
        <f aca="false">IF(BK613&gt;=90, "Very Good", IF(BK613&gt;=80, "Good", IF(BK613&gt;=70, "Slightly Good", IF(BK613&gt;=60, "Average", IF(BK613&gt;=50, "Slightly Poor", IF(BK613&gt;=40, "Poor", "Very Poor"))))))</f>
        <v>#NUM!</v>
      </c>
      <c r="BM613" s="2" t="n">
        <f aca="false">IF(P613&lt;=1000, -6.942*LN(P613)+107.59, IF(AND(P613&gt;1000, P613&lt;=5213),-36.304*LN(P613)+310.72, IF(P613&gt;5213, 10)))</f>
        <v>10</v>
      </c>
      <c r="BN613" s="2" t="n">
        <f aca="false">BF613^0.04*BG613^0.22*BH613^0.51*BI613^0.06*BM613^0.17</f>
        <v>63.0154704313365</v>
      </c>
      <c r="BO613" s="3" t="str">
        <f aca="false">IF(BN613&gt;=90, "Very Good", IF(BN613&gt;=80, "Good", IF(BN613&gt;=70, "Slightly Good", IF(BN613&gt;=60, "Average", IF(BN613&gt;=50, "Slightly Poor", IF(BN613&gt;=40, "Poor", "Very Poor"))))))</f>
        <v>Average</v>
      </c>
      <c r="BP613" s="2" t="n">
        <f aca="false">IF(AJ613&lt;=1000, -6.942*LN(AJ613)+107.59, IF(AND(AJ613&gt;1000, AJ613&lt;=5213),-36.304*LN(AJ613)+310.72, IF(AJ613&gt;5213, 10)))</f>
        <v>22.5615490304878</v>
      </c>
      <c r="BQ613" s="2" t="n">
        <f aca="false">BF613^0.04*BG613^0.22*BH613^0.51*BI613^0.06*BP613^0.17</f>
        <v>72.3635556477154</v>
      </c>
      <c r="BR613" s="0" t="str">
        <f aca="false">IF(BQ613&gt;=90, "Very Good", IF(BQ613&gt;=80, "Good", IF(BQ613&gt;=70, "Slightly Good", IF(BQ613&gt;=60, "Average", IF(BQ613&gt;=50, "Slightly Poor", IF(BQ613&gt;=40, "Poor", "Very Poor"))))))</f>
        <v>Slightly Good</v>
      </c>
      <c r="BT613" s="2" t="n">
        <f aca="false">9.81*LN(AH613)+30.6</f>
        <v>35.2107356029007</v>
      </c>
      <c r="BU613" s="0" t="str">
        <f aca="false">IF(BT613&lt;30, "Clean water", IF(AND(BT613&gt;=30, BT613&lt;40), "Hypolimia", IF(AND(BT613&gt;=40,BT613&lt;50), "Mesotrophic", IF(AND(BT613&gt;=50, BT613&lt;70), "Eutrophic", IF(BT613&gt;70,"Hypertrophic")))))</f>
        <v>Hypolimia</v>
      </c>
      <c r="CM613" s="0" t="n">
        <f aca="false">IF(G613&gt;H613,1,0)</f>
        <v>0</v>
      </c>
      <c r="CO613" s="17" t="n">
        <f aca="false">14.652-0.41022*M613+0.007991*M613*M613-0.000077774*M613*M613*M613</f>
        <v>8.948771432064</v>
      </c>
      <c r="CP613" s="1" t="n">
        <f aca="false">F613/CO613*100</f>
        <v>91.6326901659248</v>
      </c>
    </row>
    <row r="614" customFormat="false" ht="12.5" hidden="false" customHeight="false" outlineLevel="0" collapsed="false">
      <c r="A614" s="0" t="n">
        <v>613</v>
      </c>
      <c r="B614" s="15" t="s">
        <v>77</v>
      </c>
      <c r="C614" s="16" t="s">
        <v>78</v>
      </c>
      <c r="D614" s="0" t="s">
        <v>161</v>
      </c>
      <c r="E614" s="0" t="n">
        <v>8</v>
      </c>
      <c r="F614" s="0" t="n">
        <v>10.3</v>
      </c>
      <c r="G614" s="0" t="n">
        <v>1.1</v>
      </c>
      <c r="H614" s="0" t="n">
        <v>4.5</v>
      </c>
      <c r="I614" s="0" t="n">
        <v>14</v>
      </c>
      <c r="J614" s="0" t="n">
        <v>2.49</v>
      </c>
      <c r="K614" s="0" t="n">
        <v>0.073</v>
      </c>
      <c r="L614" s="0" t="n">
        <v>2.8</v>
      </c>
      <c r="M614" s="0" t="n">
        <v>23.5</v>
      </c>
      <c r="N614" s="0" t="n">
        <v>0</v>
      </c>
      <c r="O614" s="0" t="n">
        <v>155</v>
      </c>
      <c r="P614" s="0" t="n">
        <v>4300</v>
      </c>
      <c r="AC614" s="0" t="n">
        <v>2.317</v>
      </c>
      <c r="AD614" s="0" t="n">
        <v>0.027</v>
      </c>
      <c r="AE614" s="0" t="n">
        <v>2.036</v>
      </c>
      <c r="AF614" s="0" t="n">
        <v>0.033</v>
      </c>
      <c r="AG614" s="0" t="n">
        <v>0.027</v>
      </c>
      <c r="AH614" s="0" t="n">
        <v>16.9</v>
      </c>
      <c r="AJ614" s="0" t="n">
        <v>2800</v>
      </c>
      <c r="BD614" s="0" t="n">
        <v>1693.147</v>
      </c>
      <c r="BF614" s="0" t="n">
        <f aca="false">IF(E614&lt;11,-3.6797*E614^2+48.115*E614-53.83,280.92*EXP(-0.2027*E614))</f>
        <v>95.5892</v>
      </c>
      <c r="BG614" s="1" t="n">
        <f aca="false">32.208*LN(F614)+21.438</f>
        <v>96.5516905777479</v>
      </c>
      <c r="BH614" s="1" t="n">
        <f aca="false">IF(G614&lt;=2, -10*G614+100, 88.958*EXP(-0.0755*G614))</f>
        <v>89</v>
      </c>
      <c r="BI614" s="1" t="n">
        <f aca="false">IF(I614&lt;=100, 0.0053*(I614)^2-1.0332*I614+100.76, 122.82*EXP(-0.0092*I614))</f>
        <v>87.334</v>
      </c>
      <c r="BJ614" s="0" t="n">
        <f aca="false">IF(P614&lt;=1000, -6.942*LN(P614)+107.59, -36.304*LN(P614)+310.72)</f>
        <v>6.98729256774925</v>
      </c>
      <c r="BK614" s="0" t="n">
        <f aca="false">BF614^0.04*BG614^0.22*BH614^0.51*BI614^0.06*BJ614^0.17</f>
        <v>58.8919520090559</v>
      </c>
      <c r="BL614" s="0" t="str">
        <f aca="false">IF(BK614&gt;=90, "Very Good", IF(BK614&gt;=80, "Good", IF(BK614&gt;=70, "Slightly Good", IF(BK614&gt;=60, "Average", IF(BK614&gt;=50, "Slightly Poor", IF(BK614&gt;=40, "Poor", "Very Poor"))))))</f>
        <v>Slightly Poor</v>
      </c>
      <c r="BM614" s="2" t="n">
        <f aca="false">IF(P614&lt;=1000, -6.942*LN(P614)+107.59, IF(AND(P614&gt;1000, P614&lt;=5213),-36.304*LN(P614)+310.72, IF(P614&gt;5213, 10)))</f>
        <v>6.98729256774925</v>
      </c>
      <c r="BN614" s="2" t="n">
        <f aca="false">BF614^0.04*BG614^0.22*BH614^0.51*BI614^0.06*BM614^0.17</f>
        <v>58.8919520090559</v>
      </c>
      <c r="BO614" s="3" t="str">
        <f aca="false">IF(BN614&gt;=90, "Very Good", IF(BN614&gt;=80, "Good", IF(BN614&gt;=70, "Slightly Good", IF(BN614&gt;=60, "Average", IF(BN614&gt;=50, "Slightly Poor", IF(BN614&gt;=40, "Poor", "Very Poor"))))))</f>
        <v>Slightly Poor</v>
      </c>
      <c r="BP614" s="2" t="n">
        <f aca="false">IF(AJ614&lt;=1000, -6.942*LN(AJ614)+107.59, IF(AND(AJ614&gt;1000, AJ614&lt;=5213),-36.304*LN(AJ614)+310.72, IF(AJ614&gt;5213, 10)))</f>
        <v>22.5615490304878</v>
      </c>
      <c r="BQ614" s="2" t="n">
        <f aca="false">BF614^0.04*BG614^0.22*BH614^0.51*BI614^0.06*BP614^0.17</f>
        <v>71.8780269326166</v>
      </c>
      <c r="BR614" s="0" t="str">
        <f aca="false">IF(BQ614&gt;=90, "Very Good", IF(BQ614&gt;=80, "Good", IF(BQ614&gt;=70, "Slightly Good", IF(BQ614&gt;=60, "Average", IF(BQ614&gt;=50, "Slightly Poor", IF(BQ614&gt;=40, "Poor", "Very Poor"))))))</f>
        <v>Slightly Good</v>
      </c>
      <c r="BT614" s="2" t="n">
        <f aca="false">9.81*LN(AH614)+30.6</f>
        <v>58.3359466311238</v>
      </c>
      <c r="BU614" s="0" t="str">
        <f aca="false">IF(BT614&lt;30, "Clean water", IF(AND(BT614&gt;=30, BT614&lt;40), "Hypolimia", IF(AND(BT614&gt;=40,BT614&lt;50), "Mesotrophic", IF(AND(BT614&gt;=50, BT614&lt;70), "Eutrophic", IF(BT614&gt;70,"Hypertrophic")))))</f>
        <v>Eutrophic</v>
      </c>
      <c r="CM614" s="0" t="n">
        <f aca="false">IF(G614&gt;H614,1,0)</f>
        <v>0</v>
      </c>
      <c r="CO614" s="17" t="n">
        <f aca="false">14.652-0.41022*M614+0.007991*M614*M614-0.000077774*M614*M614*M614</f>
        <v>8.41551849975</v>
      </c>
      <c r="CP614" s="1" t="n">
        <f aca="false">F614/CO614*100</f>
        <v>122.392933962488</v>
      </c>
    </row>
    <row r="615" customFormat="false" ht="12.5" hidden="false" customHeight="false" outlineLevel="0" collapsed="false">
      <c r="A615" s="0" t="n">
        <v>614</v>
      </c>
      <c r="B615" s="15" t="s">
        <v>79</v>
      </c>
      <c r="C615" s="16" t="s">
        <v>80</v>
      </c>
      <c r="D615" s="0" t="s">
        <v>161</v>
      </c>
      <c r="E615" s="0" t="n">
        <v>7.5</v>
      </c>
      <c r="F615" s="0" t="n">
        <v>9.7</v>
      </c>
      <c r="G615" s="0" t="n">
        <v>1.2</v>
      </c>
      <c r="H615" s="0" t="n">
        <v>4.8</v>
      </c>
      <c r="I615" s="0" t="n">
        <v>15.8</v>
      </c>
      <c r="J615" s="0" t="n">
        <v>3.224</v>
      </c>
      <c r="K615" s="0" t="n">
        <v>0.097</v>
      </c>
      <c r="L615" s="0" t="n">
        <v>2.8</v>
      </c>
      <c r="M615" s="0" t="n">
        <v>23.9</v>
      </c>
      <c r="N615" s="0" t="n">
        <v>0</v>
      </c>
      <c r="O615" s="0" t="n">
        <v>176</v>
      </c>
      <c r="P615" s="0" t="n">
        <v>16380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V615" s="0" t="n">
        <v>0</v>
      </c>
      <c r="AC615" s="0" t="n">
        <v>2.964</v>
      </c>
      <c r="AD615" s="0" t="n">
        <v>0.134</v>
      </c>
      <c r="AE615" s="0" t="n">
        <v>2.431</v>
      </c>
      <c r="AF615" s="0" t="n">
        <v>0.049</v>
      </c>
      <c r="AG615" s="0" t="n">
        <v>0.036</v>
      </c>
      <c r="AH615" s="0" t="n">
        <v>10.7</v>
      </c>
      <c r="AJ615" s="0" t="n">
        <v>8860</v>
      </c>
      <c r="AP615" s="0" t="n">
        <v>0</v>
      </c>
      <c r="AY615" s="0" t="n">
        <v>0</v>
      </c>
      <c r="BD615" s="0" t="n">
        <v>1762.789</v>
      </c>
      <c r="BF615" s="0" t="n">
        <f aca="false">IF(E615&lt;11,-3.6797*E615^2+48.115*E615-53.83,280.92*EXP(-0.2027*E615))</f>
        <v>100.049375</v>
      </c>
      <c r="BG615" s="1" t="n">
        <f aca="false">32.208*LN(F615)+21.438</f>
        <v>94.6186305204847</v>
      </c>
      <c r="BH615" s="1" t="n">
        <f aca="false">IF(G615&lt;=2, -10*G615+100, 88.958*EXP(-0.0755*G615))</f>
        <v>88</v>
      </c>
      <c r="BI615" s="1" t="n">
        <f aca="false">IF(I615&lt;=100, 0.0053*(I615)^2-1.0332*I615+100.76, 122.82*EXP(-0.0092*I615))</f>
        <v>85.758532</v>
      </c>
      <c r="BJ615" s="0" t="n">
        <f aca="false">IF(P615&lt;=1000, -6.942*LN(P615)+107.59, -36.304*LN(P615)+310.72)</f>
        <v>-41.5673490393059</v>
      </c>
      <c r="BK615" s="0" t="e">
        <f aca="false">BF615^0.04*BG615^0.22*BH615^0.51*BI615^0.06*BJ615^0.17</f>
        <v>#NUM!</v>
      </c>
      <c r="BL615" s="0" t="e">
        <f aca="false">IF(BK615&gt;=90, "Very Good", IF(BK615&gt;=80, "Good", IF(BK615&gt;=70, "Slightly Good", IF(BK615&gt;=60, "Average", IF(BK615&gt;=50, "Slightly Poor", IF(BK615&gt;=40, "Poor", "Very Poor"))))))</f>
        <v>#NUM!</v>
      </c>
      <c r="BM615" s="2" t="n">
        <f aca="false">IF(P615&lt;=1000, -6.942*LN(P615)+107.59, IF(AND(P615&gt;1000, P615&lt;=5213),-36.304*LN(P615)+310.72, IF(P615&gt;5213, 10)))</f>
        <v>10</v>
      </c>
      <c r="BN615" s="2" t="n">
        <f aca="false">BF615^0.04*BG615^0.22*BH615^0.51*BI615^0.06*BM615^0.17</f>
        <v>62.0020777013229</v>
      </c>
      <c r="BO615" s="3" t="str">
        <f aca="false">IF(BN615&gt;=90, "Very Good", IF(BN615&gt;=80, "Good", IF(BN615&gt;=70, "Slightly Good", IF(BN615&gt;=60, "Average", IF(BN615&gt;=50, "Slightly Poor", IF(BN615&gt;=40, "Poor", "Very Poor"))))))</f>
        <v>Average</v>
      </c>
      <c r="BP615" s="2" t="n">
        <f aca="false">IF(AJ615&lt;=1000, -6.942*LN(AJ615)+107.59, IF(AND(AJ615&gt;1000, AJ615&lt;=5213),-36.304*LN(AJ615)+310.72, IF(AJ615&gt;5213, 10)))</f>
        <v>10</v>
      </c>
      <c r="BQ615" s="2" t="n">
        <f aca="false">BF615^0.04*BG615^0.22*BH615^0.51*BI615^0.06*BP615^0.17</f>
        <v>62.0020777013229</v>
      </c>
      <c r="BR615" s="0" t="str">
        <f aca="false">IF(BQ615&gt;=90, "Very Good", IF(BQ615&gt;=80, "Good", IF(BQ615&gt;=70, "Slightly Good", IF(BQ615&gt;=60, "Average", IF(BQ615&gt;=50, "Slightly Poor", IF(BQ615&gt;=40, "Poor", "Very Poor"))))))</f>
        <v>Average</v>
      </c>
      <c r="BT615" s="2" t="n">
        <f aca="false">9.81*LN(AH615)+30.6</f>
        <v>53.8520911037997</v>
      </c>
      <c r="BU615" s="0" t="str">
        <f aca="false">IF(BT615&lt;30, "Clean water", IF(AND(BT615&gt;=30, BT615&lt;40), "Hypolimia", IF(AND(BT615&gt;=40,BT615&lt;50), "Mesotrophic", IF(AND(BT615&gt;=50, BT615&lt;70), "Eutrophic", IF(BT615&gt;70,"Hypertrophic")))))</f>
        <v>Eutrophic</v>
      </c>
      <c r="CM615" s="0" t="n">
        <f aca="false">IF(G615&gt;H615,1,0)</f>
        <v>0</v>
      </c>
      <c r="CO615" s="17" t="n">
        <f aca="false">14.652-0.41022*M615+0.007991*M615*M615-0.000077774*M615*M615*M615</f>
        <v>8.350516761694</v>
      </c>
      <c r="CP615" s="1" t="n">
        <f aca="false">F615/CO615*100</f>
        <v>116.160475774343</v>
      </c>
    </row>
    <row r="616" customFormat="false" ht="12.5" hidden="false" customHeight="false" outlineLevel="0" collapsed="false">
      <c r="A616" s="0" t="n">
        <v>615</v>
      </c>
      <c r="B616" s="15" t="s">
        <v>81</v>
      </c>
      <c r="C616" s="16" t="s">
        <v>82</v>
      </c>
      <c r="D616" s="0" t="s">
        <v>161</v>
      </c>
      <c r="E616" s="0" t="n">
        <v>7.8</v>
      </c>
      <c r="F616" s="0" t="n">
        <v>8.8</v>
      </c>
      <c r="G616" s="0" t="n">
        <v>0.3</v>
      </c>
      <c r="H616" s="0" t="n">
        <v>2.2</v>
      </c>
      <c r="I616" s="0" t="n">
        <v>0.8</v>
      </c>
      <c r="J616" s="0" t="n">
        <v>2.557</v>
      </c>
      <c r="K616" s="0" t="n">
        <v>0.037</v>
      </c>
      <c r="L616" s="0" t="n">
        <v>1.5</v>
      </c>
      <c r="M616" s="0" t="n">
        <v>21.8</v>
      </c>
      <c r="N616" s="0" t="n">
        <v>0</v>
      </c>
      <c r="O616" s="0" t="n">
        <v>198</v>
      </c>
      <c r="P616" s="0" t="n">
        <v>19000</v>
      </c>
      <c r="AC616" s="0" t="n">
        <v>2.386</v>
      </c>
      <c r="AD616" s="0" t="n">
        <v>0.067</v>
      </c>
      <c r="AE616" s="0" t="n">
        <v>2.083</v>
      </c>
      <c r="AF616" s="0" t="n">
        <v>0.023</v>
      </c>
      <c r="AG616" s="0" t="n">
        <v>0.023</v>
      </c>
      <c r="AH616" s="0" t="n">
        <v>0.4</v>
      </c>
      <c r="AJ616" s="0" t="n">
        <v>3100</v>
      </c>
      <c r="BF616" s="0" t="n">
        <f aca="false">IF(E616&lt;11,-3.6797*E616^2+48.115*E616-53.83,280.92*EXP(-0.2027*E616))</f>
        <v>97.5940520000001</v>
      </c>
      <c r="BG616" s="1" t="n">
        <f aca="false">32.208*LN(F616)+21.438</f>
        <v>91.4824034455619</v>
      </c>
      <c r="BH616" s="1" t="n">
        <f aca="false">IF(G616&lt;=2, -10*G616+100, 88.958*EXP(-0.0755*G616))</f>
        <v>97</v>
      </c>
      <c r="BI616" s="1" t="n">
        <f aca="false">IF(I616&lt;=100, 0.0053*(I616)^2-1.0332*I616+100.76, 122.82*EXP(-0.0092*I616))</f>
        <v>99.936832</v>
      </c>
      <c r="BJ616" s="0" t="n">
        <f aca="false">IF(P616&lt;=1000, -6.942*LN(P616)+107.59, -36.304*LN(P616)+310.72)</f>
        <v>-46.9540603478259</v>
      </c>
      <c r="BK616" s="0" t="e">
        <f aca="false">BF616^0.04*BG616^0.22*BH616^0.51*BI616^0.06*BJ616^0.17</f>
        <v>#NUM!</v>
      </c>
      <c r="BL616" s="0" t="e">
        <f aca="false">IF(BK616&gt;=90, "Very Good", IF(BK616&gt;=80, "Good", IF(BK616&gt;=70, "Slightly Good", IF(BK616&gt;=60, "Average", IF(BK616&gt;=50, "Slightly Poor", IF(BK616&gt;=40, "Poor", "Very Poor"))))))</f>
        <v>#NUM!</v>
      </c>
      <c r="BM616" s="2" t="n">
        <f aca="false">IF(P616&lt;=1000, -6.942*LN(P616)+107.59, IF(AND(P616&gt;1000, P616&lt;=5213),-36.304*LN(P616)+310.72, IF(P616&gt;5213, 10)))</f>
        <v>10</v>
      </c>
      <c r="BN616" s="2" t="n">
        <f aca="false">BF616^0.04*BG616^0.22*BH616^0.51*BI616^0.06*BM616^0.17</f>
        <v>65.2091167338914</v>
      </c>
      <c r="BO616" s="3" t="str">
        <f aca="false">IF(BN616&gt;=90, "Very Good", IF(BN616&gt;=80, "Good", IF(BN616&gt;=70, "Slightly Good", IF(BN616&gt;=60, "Average", IF(BN616&gt;=50, "Slightly Poor", IF(BN616&gt;=40, "Poor", "Very Poor"))))))</f>
        <v>Average</v>
      </c>
      <c r="BP616" s="2" t="n">
        <f aca="false">IF(AJ616&lt;=1000, -6.942*LN(AJ616)+107.59, IF(AND(AJ616&gt;1000, AJ616&lt;=5213),-36.304*LN(AJ616)+310.72, IF(AJ616&gt;5213, 10)))</f>
        <v>18.8664300962596</v>
      </c>
      <c r="BQ616" s="2" t="n">
        <f aca="false">BF616^0.04*BG616^0.22*BH616^0.51*BI616^0.06*BP616^0.17</f>
        <v>72.6399559089662</v>
      </c>
      <c r="BR616" s="0" t="str">
        <f aca="false">IF(BQ616&gt;=90, "Very Good", IF(BQ616&gt;=80, "Good", IF(BQ616&gt;=70, "Slightly Good", IF(BQ616&gt;=60, "Average", IF(BQ616&gt;=50, "Slightly Poor", IF(BQ616&gt;=40, "Poor", "Very Poor"))))))</f>
        <v>Slightly Good</v>
      </c>
      <c r="BT616" s="2" t="n">
        <f aca="false">9.81*LN(AH616)+30.6</f>
        <v>21.6111879203145</v>
      </c>
      <c r="BU616" s="0" t="str">
        <f aca="false">IF(BT616&lt;30, "Clean water", IF(AND(BT616&gt;=30, BT616&lt;40), "Hypolimia", IF(AND(BT616&gt;=40,BT616&lt;50), "Mesotrophic", IF(AND(BT616&gt;=50, BT616&lt;70), "Eutrophic", IF(BT616&gt;70,"Hypertrophic")))))</f>
        <v>Clean water</v>
      </c>
      <c r="CM616" s="0" t="n">
        <f aca="false">IF(G616&gt;H616,1,0)</f>
        <v>0</v>
      </c>
      <c r="CO616" s="17" t="n">
        <f aca="false">14.652-0.41022*M616+0.007991*M616*M616-0.000077774*M616*M616*M616</f>
        <v>8.701090156432</v>
      </c>
      <c r="CP616" s="1" t="n">
        <f aca="false">F616/CO616*100</f>
        <v>101.136752312524</v>
      </c>
    </row>
    <row r="617" customFormat="false" ht="12.5" hidden="false" customHeight="false" outlineLevel="0" collapsed="false">
      <c r="A617" s="0" t="n">
        <v>616</v>
      </c>
      <c r="B617" s="15" t="s">
        <v>83</v>
      </c>
      <c r="C617" s="16" t="s">
        <v>84</v>
      </c>
      <c r="D617" s="0" t="s">
        <v>161</v>
      </c>
      <c r="E617" s="0" t="n">
        <v>7.8</v>
      </c>
      <c r="F617" s="0" t="n">
        <v>8</v>
      </c>
      <c r="G617" s="0" t="n">
        <v>1.5</v>
      </c>
      <c r="H617" s="0" t="n">
        <v>3.9</v>
      </c>
      <c r="I617" s="0" t="n">
        <v>7.2</v>
      </c>
      <c r="J617" s="0" t="n">
        <v>3.235</v>
      </c>
      <c r="K617" s="0" t="n">
        <v>0.058</v>
      </c>
      <c r="L617" s="0" t="n">
        <v>2.3</v>
      </c>
      <c r="M617" s="0" t="n">
        <v>26.5</v>
      </c>
      <c r="N617" s="0" t="n">
        <v>0</v>
      </c>
      <c r="O617" s="0" t="n">
        <v>299</v>
      </c>
      <c r="P617" s="0" t="n">
        <v>21000</v>
      </c>
      <c r="AC617" s="0" t="n">
        <v>3.203</v>
      </c>
      <c r="AD617" s="0" t="n">
        <v>0.192</v>
      </c>
      <c r="AE617" s="0" t="n">
        <v>2.477</v>
      </c>
      <c r="AF617" s="0" t="n">
        <v>0.035</v>
      </c>
      <c r="AG617" s="0" t="n">
        <v>0.028</v>
      </c>
      <c r="AH617" s="0" t="n">
        <v>17.8</v>
      </c>
      <c r="AJ617" s="0" t="n">
        <v>1200</v>
      </c>
      <c r="BF617" s="0" t="n">
        <f aca="false">IF(E617&lt;11,-3.6797*E617^2+48.115*E617-53.83,280.92*EXP(-0.2027*E617))</f>
        <v>97.5940520000001</v>
      </c>
      <c r="BG617" s="1" t="n">
        <f aca="false">32.208*LN(F617)+21.438</f>
        <v>88.4126531744242</v>
      </c>
      <c r="BH617" s="1" t="n">
        <f aca="false">IF(G617&lt;=2, -10*G617+100, 88.958*EXP(-0.0755*G617))</f>
        <v>85</v>
      </c>
      <c r="BI617" s="1" t="n">
        <f aca="false">IF(I617&lt;=100, 0.0053*(I617)^2-1.0332*I617+100.76, 122.82*EXP(-0.0092*I617))</f>
        <v>93.595712</v>
      </c>
      <c r="BJ617" s="0" t="n">
        <f aca="false">IF(P617&lt;=1000, -6.942*LN(P617)+107.59, -36.304*LN(P617)+310.72)</f>
        <v>-50.5874902272786</v>
      </c>
      <c r="BK617" s="0" t="e">
        <f aca="false">BF617^0.04*BG617^0.22*BH617^0.51*BI617^0.06*BJ617^0.17</f>
        <v>#NUM!</v>
      </c>
      <c r="BL617" s="0" t="e">
        <f aca="false">IF(BK617&gt;=90, "Very Good", IF(BK617&gt;=80, "Good", IF(BK617&gt;=70, "Slightly Good", IF(BK617&gt;=60, "Average", IF(BK617&gt;=50, "Slightly Poor", IF(BK617&gt;=40, "Poor", "Very Poor"))))))</f>
        <v>#NUM!</v>
      </c>
      <c r="BM617" s="2" t="n">
        <f aca="false">IF(P617&lt;=1000, -6.942*LN(P617)+107.59, IF(AND(P617&gt;1000, P617&lt;=5213),-36.304*LN(P617)+310.72, IF(P617&gt;5213, 10)))</f>
        <v>10</v>
      </c>
      <c r="BN617" s="2" t="n">
        <f aca="false">BF617^0.04*BG617^0.22*BH617^0.51*BI617^0.06*BM617^0.17</f>
        <v>60.2683242869747</v>
      </c>
      <c r="BO617" s="3" t="str">
        <f aca="false">IF(BN617&gt;=90, "Very Good", IF(BN617&gt;=80, "Good", IF(BN617&gt;=70, "Slightly Good", IF(BN617&gt;=60, "Average", IF(BN617&gt;=50, "Slightly Poor", IF(BN617&gt;=40, "Poor", "Very Poor"))))))</f>
        <v>Average</v>
      </c>
      <c r="BP617" s="2" t="n">
        <f aca="false">IF(AJ617&lt;=1000, -6.942*LN(AJ617)+107.59, IF(AND(AJ617&gt;1000, AJ617&lt;=5213),-36.304*LN(AJ617)+310.72, IF(AJ617&gt;5213, 10)))</f>
        <v>53.3218505539848</v>
      </c>
      <c r="BQ617" s="2" t="n">
        <f aca="false">BF617^0.04*BG617^0.22*BH617^0.51*BI617^0.06*BP617^0.17</f>
        <v>80.1056230576759</v>
      </c>
      <c r="BR617" s="0" t="str">
        <f aca="false">IF(BQ617&gt;=90, "Very Good", IF(BQ617&gt;=80, "Good", IF(BQ617&gt;=70, "Slightly Good", IF(BQ617&gt;=60, "Average", IF(BQ617&gt;=50, "Slightly Poor", IF(BQ617&gt;=40, "Poor", "Very Poor"))))))</f>
        <v>Good</v>
      </c>
      <c r="BT617" s="2" t="n">
        <f aca="false">9.81*LN(AH617)+30.6</f>
        <v>58.8449368660938</v>
      </c>
      <c r="BU617" s="0" t="str">
        <f aca="false">IF(BT617&lt;30, "Clean water", IF(AND(BT617&gt;=30, BT617&lt;40), "Hypolimia", IF(AND(BT617&gt;=40,BT617&lt;50), "Mesotrophic", IF(AND(BT617&gt;=50, BT617&lt;70), "Eutrophic", IF(BT617&gt;70,"Hypertrophic")))))</f>
        <v>Eutrophic</v>
      </c>
      <c r="CM617" s="0" t="n">
        <f aca="false">IF(G617&gt;H617,1,0)</f>
        <v>0</v>
      </c>
      <c r="CO617" s="17" t="n">
        <f aca="false">14.652-0.41022*M617+0.007991*M617*M617-0.000077774*M617*M617*M617</f>
        <v>7.94550477525</v>
      </c>
      <c r="CP617" s="1" t="n">
        <f aca="false">F617/CO617*100</f>
        <v>100.685862337151</v>
      </c>
    </row>
    <row r="618" customFormat="false" ht="12.5" hidden="false" customHeight="false" outlineLevel="0" collapsed="false">
      <c r="A618" s="0" t="n">
        <v>617</v>
      </c>
      <c r="B618" s="15" t="s">
        <v>133</v>
      </c>
      <c r="C618" s="16" t="s">
        <v>134</v>
      </c>
      <c r="D618" s="0" t="s">
        <v>161</v>
      </c>
      <c r="E618" s="0" t="n">
        <v>8.4</v>
      </c>
      <c r="F618" s="0" t="n">
        <v>9.3</v>
      </c>
      <c r="G618" s="0" t="n">
        <v>2.9</v>
      </c>
      <c r="H618" s="0" t="n">
        <v>6.4</v>
      </c>
      <c r="I618" s="0" t="n">
        <v>203.3</v>
      </c>
      <c r="J618" s="0" t="n">
        <v>6.27</v>
      </c>
      <c r="K618" s="0" t="n">
        <v>0.243</v>
      </c>
      <c r="L618" s="0" t="n">
        <v>3.3</v>
      </c>
      <c r="M618" s="0" t="n">
        <v>27</v>
      </c>
      <c r="O618" s="0" t="n">
        <v>1496</v>
      </c>
      <c r="BD618" s="0" t="n">
        <v>0.465</v>
      </c>
      <c r="BF618" s="0" t="n">
        <f aca="false">IF(E618&lt;11,-3.6797*E618^2+48.115*E618-53.83,280.92*EXP(-0.2027*E618))</f>
        <v>90.6963680000001</v>
      </c>
      <c r="BG618" s="1" t="n">
        <f aca="false">32.208*LN(F618)+21.438</f>
        <v>93.2623038003278</v>
      </c>
      <c r="BH618" s="1" t="n">
        <f aca="false">IF(G618&lt;=2, -10*G618+100, 88.958*EXP(-0.0755*G618))</f>
        <v>71.4654665875093</v>
      </c>
      <c r="BI618" s="1" t="n">
        <f aca="false">IF(I618&lt;=100, 0.0053*(I618)^2-1.0332*I618+100.76, 122.82*EXP(-0.0092*I618))</f>
        <v>18.9226547620849</v>
      </c>
      <c r="BJ618" s="0" t="e">
        <f aca="false">IF(P618&lt;=1000, -6.942*LN(P618)+107.59, -36.304*LN(P618)+310.72)</f>
        <v>#VALUE!</v>
      </c>
      <c r="BK618" s="0" t="e">
        <f aca="false">BF618^0.04*BG618^0.22*BH618^0.51*BI618^0.06*BJ618^0.17</f>
        <v>#VALUE!</v>
      </c>
      <c r="BL618" s="0" t="e">
        <f aca="false">IF(BK618&gt;=90, "Very Good", IF(BK618&gt;=80, "Good", IF(BK618&gt;=70, "Slightly Good", IF(BK618&gt;=60, "Average", IF(BK618&gt;=50, "Slightly Poor", IF(BK618&gt;=40, "Poor", "Very Poor"))))))</f>
        <v>#VALUE!</v>
      </c>
      <c r="BM618" s="2" t="e">
        <f aca="false">IF(P618&lt;=1000, -6.942*LN(P618)+107.59, IF(AND(P618&gt;1000, P618&lt;=5213),-36.304*LN(P618)+310.72, IF(P618&gt;5213, 10)))</f>
        <v>#VALUE!</v>
      </c>
      <c r="BN618" s="2" t="e">
        <f aca="false">BF618^0.04*BG618^0.22*BH618^0.51*BI618^0.06*BM618^0.17</f>
        <v>#VALUE!</v>
      </c>
      <c r="BO618" s="3" t="e">
        <f aca="false">IF(BN618&gt;=90, "Very Good", IF(BN618&gt;=80, "Good", IF(BN618&gt;=70, "Slightly Good", IF(BN618&gt;=60, "Average", IF(BN618&gt;=50, "Slightly Poor", IF(BN618&gt;=40, "Poor", "Very Poor"))))))</f>
        <v>#VALUE!</v>
      </c>
      <c r="BP618" s="2" t="e">
        <f aca="false">IF(AJ618&lt;=1000, -6.942*LN(AJ618)+107.59, IF(AND(AJ618&gt;1000, AJ618&lt;=5213),-36.304*LN(AJ618)+310.72, IF(AJ618&gt;5213, 10)))</f>
        <v>#VALUE!</v>
      </c>
      <c r="BQ618" s="2" t="e">
        <f aca="false">BF618^0.04*BG618^0.22*BH618^0.51*BI618^0.06*BP618^0.17</f>
        <v>#VALUE!</v>
      </c>
      <c r="BR618" s="0" t="e">
        <f aca="false">IF(BQ618&gt;=90, "Very Good", IF(BQ618&gt;=80, "Good", IF(BQ618&gt;=70, "Slightly Good", IF(BQ618&gt;=60, "Average", IF(BQ618&gt;=50, "Slightly Poor", IF(BQ618&gt;=40, "Poor", "Very Poor"))))))</f>
        <v>#VALUE!</v>
      </c>
      <c r="BT618" s="2" t="e">
        <f aca="false">9.81*LN(AH618)+30.6</f>
        <v>#VALUE!</v>
      </c>
      <c r="BU618" s="0" t="e">
        <f aca="false">IF(BT618&lt;30, "Clean water", IF(AND(BT618&gt;=30, BT618&lt;40), "Hypolimia", IF(AND(BT618&gt;=40,BT618&lt;50), "Mesotrophic", IF(AND(BT618&gt;=50, BT618&lt;70), "Eutrophic", IF(BT618&gt;70,"Hypertrophic")))))</f>
        <v>#VALUE!</v>
      </c>
      <c r="CM618" s="0" t="n">
        <f aca="false">IF(G618&gt;H618,1,0)</f>
        <v>0</v>
      </c>
      <c r="CO618" s="17" t="n">
        <f aca="false">14.652-0.41022*M618+0.007991*M618*M618-0.000077774*M618*M618*M618</f>
        <v>7.870673358</v>
      </c>
      <c r="CP618" s="1" t="n">
        <f aca="false">F618/CO618*100</f>
        <v>118.160157041039</v>
      </c>
    </row>
    <row r="619" customFormat="false" ht="12.5" hidden="false" customHeight="false" outlineLevel="0" collapsed="false">
      <c r="A619" s="0" t="n">
        <v>618</v>
      </c>
      <c r="B619" s="15" t="s">
        <v>85</v>
      </c>
      <c r="C619" s="16" t="s">
        <v>86</v>
      </c>
      <c r="D619" s="0" t="s">
        <v>161</v>
      </c>
      <c r="E619" s="0" t="n">
        <v>7.5</v>
      </c>
      <c r="F619" s="0" t="n">
        <v>7.5</v>
      </c>
      <c r="G619" s="0" t="n">
        <v>1</v>
      </c>
      <c r="H619" s="0" t="n">
        <v>4.5</v>
      </c>
      <c r="I619" s="0" t="n">
        <v>6.4</v>
      </c>
      <c r="J619" s="0" t="n">
        <v>5.792</v>
      </c>
      <c r="K619" s="0" t="n">
        <v>0.108</v>
      </c>
      <c r="L619" s="0" t="n">
        <v>2.9</v>
      </c>
      <c r="M619" s="0" t="n">
        <v>22.9</v>
      </c>
      <c r="N619" s="0" t="n">
        <v>0</v>
      </c>
      <c r="O619" s="0" t="n">
        <v>496</v>
      </c>
      <c r="P619" s="0" t="n">
        <v>29000</v>
      </c>
      <c r="AC619" s="0" t="n">
        <v>5.599</v>
      </c>
      <c r="AD619" s="0" t="n">
        <v>0.148</v>
      </c>
      <c r="AE619" s="0" t="n">
        <v>4.746</v>
      </c>
      <c r="AF619" s="0" t="n">
        <v>0.073</v>
      </c>
      <c r="AG619" s="0" t="n">
        <v>0.064</v>
      </c>
      <c r="AH619" s="0" t="n">
        <v>7.7</v>
      </c>
      <c r="AJ619" s="0" t="n">
        <v>800</v>
      </c>
      <c r="BF619" s="0" t="n">
        <f aca="false">IF(E619&lt;11,-3.6797*E619^2+48.115*E619-53.83,280.92*EXP(-0.2027*E619))</f>
        <v>100.049375</v>
      </c>
      <c r="BG619" s="1" t="n">
        <f aca="false">32.208*LN(F619)+21.438</f>
        <v>86.3339964856253</v>
      </c>
      <c r="BH619" s="1" t="n">
        <f aca="false">IF(G619&lt;=2, -10*G619+100, 88.958*EXP(-0.0755*G619))</f>
        <v>90</v>
      </c>
      <c r="BI619" s="1" t="n">
        <f aca="false">IF(I619&lt;=100, 0.0053*(I619)^2-1.0332*I619+100.76, 122.82*EXP(-0.0092*I619))</f>
        <v>94.364608</v>
      </c>
      <c r="BJ619" s="0" t="n">
        <f aca="false">IF(P619&lt;=1000, -6.942*LN(P619)+107.59, -36.304*LN(P619)+310.72)</f>
        <v>-62.3054554599964</v>
      </c>
      <c r="BK619" s="0" t="e">
        <f aca="false">BF619^0.04*BG619^0.22*BH619^0.51*BI619^0.06*BJ619^0.17</f>
        <v>#NUM!</v>
      </c>
      <c r="BL619" s="0" t="e">
        <f aca="false">IF(BK619&gt;=90, "Very Good", IF(BK619&gt;=80, "Good", IF(BK619&gt;=70, "Slightly Good", IF(BK619&gt;=60, "Average", IF(BK619&gt;=50, "Slightly Poor", IF(BK619&gt;=40, "Poor", "Very Poor"))))))</f>
        <v>#NUM!</v>
      </c>
      <c r="BM619" s="2" t="n">
        <f aca="false">IF(P619&lt;=1000, -6.942*LN(P619)+107.59, IF(AND(P619&gt;1000, P619&lt;=5213),-36.304*LN(P619)+310.72, IF(P619&gt;5213, 10)))</f>
        <v>10</v>
      </c>
      <c r="BN619" s="2" t="n">
        <f aca="false">BF619^0.04*BG619^0.22*BH619^0.51*BI619^0.06*BM619^0.17</f>
        <v>61.8188340079838</v>
      </c>
      <c r="BO619" s="3" t="str">
        <f aca="false">IF(BN619&gt;=90, "Very Good", IF(BN619&gt;=80, "Good", IF(BN619&gt;=70, "Slightly Good", IF(BN619&gt;=60, "Average", IF(BN619&gt;=50, "Slightly Poor", IF(BN619&gt;=40, "Poor", "Very Poor"))))))</f>
        <v>Average</v>
      </c>
      <c r="BP619" s="2" t="n">
        <f aca="false">IF(AJ619&lt;=1000, -6.942*LN(AJ619)+107.59, IF(AND(AJ619&gt;1000, AJ619&lt;=5213),-36.304*LN(AJ619)+310.72, IF(AJ619&gt;5213, 10)))</f>
        <v>61.1854253865293</v>
      </c>
      <c r="BQ619" s="2" t="n">
        <f aca="false">BF619^0.04*BG619^0.22*BH619^0.51*BI619^0.06*BP619^0.17</f>
        <v>84.1106456326183</v>
      </c>
      <c r="BR619" s="0" t="str">
        <f aca="false">IF(BQ619&gt;=90, "Very Good", IF(BQ619&gt;=80, "Good", IF(BQ619&gt;=70, "Slightly Good", IF(BQ619&gt;=60, "Average", IF(BQ619&gt;=50, "Slightly Poor", IF(BQ619&gt;=40, "Poor", "Very Poor"))))))</f>
        <v>Good</v>
      </c>
      <c r="BT619" s="2" t="n">
        <f aca="false">9.81*LN(AH619)+30.6</f>
        <v>50.6243714261131</v>
      </c>
      <c r="BU619" s="0" t="str">
        <f aca="false">IF(BT619&lt;30, "Clean water", IF(AND(BT619&gt;=30, BT619&lt;40), "Hypolimia", IF(AND(BT619&gt;=40,BT619&lt;50), "Mesotrophic", IF(AND(BT619&gt;=50, BT619&lt;70), "Eutrophic", IF(BT619&gt;70,"Hypertrophic")))))</f>
        <v>Eutrophic</v>
      </c>
      <c r="CM619" s="0" t="n">
        <f aca="false">IF(G619&gt;H619,1,0)</f>
        <v>0</v>
      </c>
      <c r="CO619" s="17" t="n">
        <f aca="false">14.652-0.41022*M619+0.007991*M619*M619-0.000077774*M619*M619*M619</f>
        <v>8.514535199514</v>
      </c>
      <c r="CP619" s="1" t="n">
        <f aca="false">F619/CO619*100</f>
        <v>88.0846672690729</v>
      </c>
    </row>
    <row r="620" customFormat="false" ht="12.5" hidden="false" customHeight="false" outlineLevel="0" collapsed="false">
      <c r="A620" s="0" t="n">
        <v>619</v>
      </c>
      <c r="B620" s="15" t="s">
        <v>135</v>
      </c>
      <c r="C620" s="16" t="s">
        <v>136</v>
      </c>
      <c r="D620" s="0" t="s">
        <v>161</v>
      </c>
      <c r="E620" s="0" t="n">
        <v>7.9</v>
      </c>
      <c r="F620" s="0" t="n">
        <v>6.6</v>
      </c>
      <c r="G620" s="0" t="n">
        <v>2.6</v>
      </c>
      <c r="H620" s="0" t="n">
        <v>7.6</v>
      </c>
      <c r="I620" s="0" t="n">
        <v>18</v>
      </c>
      <c r="J620" s="0" t="n">
        <v>5.252</v>
      </c>
      <c r="K620" s="0" t="n">
        <v>0.147</v>
      </c>
      <c r="L620" s="0" t="n">
        <v>6.4</v>
      </c>
      <c r="M620" s="0" t="n">
        <v>25.6</v>
      </c>
      <c r="O620" s="0" t="n">
        <v>445</v>
      </c>
      <c r="BD620" s="0" t="n">
        <v>1.365</v>
      </c>
      <c r="BF620" s="0" t="n">
        <f aca="false">IF(E620&lt;11,-3.6797*E620^2+48.115*E620-53.83,280.92*EXP(-0.2027*E620))</f>
        <v>96.6284230000001</v>
      </c>
      <c r="BG620" s="1" t="n">
        <f aca="false">32.208*LN(F620)+21.438</f>
        <v>82.2167392560349</v>
      </c>
      <c r="BH620" s="1" t="n">
        <f aca="false">IF(G620&lt;=2, -10*G620+100, 88.958*EXP(-0.0755*G620))</f>
        <v>73.1026302934667</v>
      </c>
      <c r="BI620" s="1" t="n">
        <f aca="false">IF(I620&lt;=100, 0.0053*(I620)^2-1.0332*I620+100.76, 122.82*EXP(-0.0092*I620))</f>
        <v>83.8796</v>
      </c>
      <c r="BJ620" s="0" t="e">
        <f aca="false">IF(P620&lt;=1000, -6.942*LN(P620)+107.59, -36.304*LN(P620)+310.72)</f>
        <v>#VALUE!</v>
      </c>
      <c r="BK620" s="0" t="e">
        <f aca="false">BF620^0.04*BG620^0.22*BH620^0.51*BI620^0.06*BJ620^0.17</f>
        <v>#VALUE!</v>
      </c>
      <c r="BL620" s="0" t="e">
        <f aca="false">IF(BK620&gt;=90, "Very Good", IF(BK620&gt;=80, "Good", IF(BK620&gt;=70, "Slightly Good", IF(BK620&gt;=60, "Average", IF(BK620&gt;=50, "Slightly Poor", IF(BK620&gt;=40, "Poor", "Very Poor"))))))</f>
        <v>#VALUE!</v>
      </c>
      <c r="BM620" s="2" t="e">
        <f aca="false">IF(P620&lt;=1000, -6.942*LN(P620)+107.59, IF(AND(P620&gt;1000, P620&lt;=5213),-36.304*LN(P620)+310.72, IF(P620&gt;5213, 10)))</f>
        <v>#VALUE!</v>
      </c>
      <c r="BN620" s="2" t="e">
        <f aca="false">BF620^0.04*BG620^0.22*BH620^0.51*BI620^0.06*BM620^0.17</f>
        <v>#VALUE!</v>
      </c>
      <c r="BO620" s="3" t="e">
        <f aca="false">IF(BN620&gt;=90, "Very Good", IF(BN620&gt;=80, "Good", IF(BN620&gt;=70, "Slightly Good", IF(BN620&gt;=60, "Average", IF(BN620&gt;=50, "Slightly Poor", IF(BN620&gt;=40, "Poor", "Very Poor"))))))</f>
        <v>#VALUE!</v>
      </c>
      <c r="BP620" s="2" t="e">
        <f aca="false">IF(AJ620&lt;=1000, -6.942*LN(AJ620)+107.59, IF(AND(AJ620&gt;1000, AJ620&lt;=5213),-36.304*LN(AJ620)+310.72, IF(AJ620&gt;5213, 10)))</f>
        <v>#VALUE!</v>
      </c>
      <c r="BQ620" s="2" t="e">
        <f aca="false">BF620^0.04*BG620^0.22*BH620^0.51*BI620^0.06*BP620^0.17</f>
        <v>#VALUE!</v>
      </c>
      <c r="BR620" s="0" t="e">
        <f aca="false">IF(BQ620&gt;=90, "Very Good", IF(BQ620&gt;=80, "Good", IF(BQ620&gt;=70, "Slightly Good", IF(BQ620&gt;=60, "Average", IF(BQ620&gt;=50, "Slightly Poor", IF(BQ620&gt;=40, "Poor", "Very Poor"))))))</f>
        <v>#VALUE!</v>
      </c>
      <c r="BT620" s="2" t="e">
        <f aca="false">9.81*LN(AH620)+30.6</f>
        <v>#VALUE!</v>
      </c>
      <c r="BU620" s="0" t="e">
        <f aca="false">IF(BT620&lt;30, "Clean water", IF(AND(BT620&gt;=30, BT620&lt;40), "Hypolimia", IF(AND(BT620&gt;=40,BT620&lt;50), "Mesotrophic", IF(AND(BT620&gt;=50, BT620&lt;70), "Eutrophic", IF(BT620&gt;70,"Hypertrophic")))))</f>
        <v>#VALUE!</v>
      </c>
      <c r="CM620" s="0" t="n">
        <f aca="false">IF(G620&gt;H620,1,0)</f>
        <v>0</v>
      </c>
      <c r="CO620" s="17" t="n">
        <f aca="false">14.652-0.41022*M620+0.007991*M620*M620-0.000077774*M620*M620*M620</f>
        <v>8.082518562816</v>
      </c>
      <c r="CP620" s="1" t="n">
        <f aca="false">F620/CO620*100</f>
        <v>81.6577153359549</v>
      </c>
    </row>
    <row r="621" customFormat="false" ht="12.5" hidden="false" customHeight="false" outlineLevel="0" collapsed="false">
      <c r="A621" s="0" t="n">
        <v>620</v>
      </c>
      <c r="B621" s="15" t="s">
        <v>87</v>
      </c>
      <c r="C621" s="16" t="s">
        <v>88</v>
      </c>
      <c r="D621" s="0" t="s">
        <v>161</v>
      </c>
      <c r="E621" s="0" t="n">
        <v>7.6</v>
      </c>
      <c r="F621" s="0" t="n">
        <v>8.2</v>
      </c>
      <c r="G621" s="0" t="n">
        <v>1.6</v>
      </c>
      <c r="H621" s="0" t="n">
        <v>4.1</v>
      </c>
      <c r="I621" s="0" t="n">
        <v>10</v>
      </c>
      <c r="J621" s="0" t="n">
        <v>3.072</v>
      </c>
      <c r="K621" s="0" t="n">
        <v>0.062</v>
      </c>
      <c r="L621" s="0" t="n">
        <v>2.3</v>
      </c>
      <c r="M621" s="0" t="n">
        <v>26.5</v>
      </c>
      <c r="N621" s="0" t="n">
        <v>0</v>
      </c>
      <c r="O621" s="0" t="n">
        <v>239</v>
      </c>
      <c r="P621" s="0" t="n">
        <v>23000</v>
      </c>
      <c r="AC621" s="0" t="n">
        <v>2.944</v>
      </c>
      <c r="AD621" s="0" t="n">
        <v>0.216</v>
      </c>
      <c r="AE621" s="0" t="n">
        <v>2.34</v>
      </c>
      <c r="AF621" s="0" t="n">
        <v>0.03</v>
      </c>
      <c r="AG621" s="0" t="n">
        <v>0.028</v>
      </c>
      <c r="AH621" s="0" t="n">
        <v>21.2</v>
      </c>
      <c r="AJ621" s="0" t="n">
        <v>800</v>
      </c>
      <c r="BF621" s="0" t="n">
        <f aca="false">IF(E621&lt;11,-3.6797*E621^2+48.115*E621-53.83,280.92*EXP(-0.2027*E621))</f>
        <v>99.304528</v>
      </c>
      <c r="BG621" s="1" t="n">
        <f aca="false">32.208*LN(F621)+21.438</f>
        <v>89.2079528407348</v>
      </c>
      <c r="BH621" s="1" t="n">
        <f aca="false">IF(G621&lt;=2, -10*G621+100, 88.958*EXP(-0.0755*G621))</f>
        <v>84</v>
      </c>
      <c r="BI621" s="1" t="n">
        <f aca="false">IF(I621&lt;=100, 0.0053*(I621)^2-1.0332*I621+100.76, 122.82*EXP(-0.0092*I621))</f>
        <v>90.958</v>
      </c>
      <c r="BJ621" s="0" t="n">
        <f aca="false">IF(P621&lt;=1000, -6.942*LN(P621)+107.59, -36.304*LN(P621)+310.72)</f>
        <v>-53.8901296632594</v>
      </c>
      <c r="BK621" s="0" t="e">
        <f aca="false">BF621^0.04*BG621^0.22*BH621^0.51*BI621^0.06*BJ621^0.17</f>
        <v>#NUM!</v>
      </c>
      <c r="BL621" s="0" t="e">
        <f aca="false">IF(BK621&gt;=90, "Very Good", IF(BK621&gt;=80, "Good", IF(BK621&gt;=70, "Slightly Good", IF(BK621&gt;=60, "Average", IF(BK621&gt;=50, "Slightly Poor", IF(BK621&gt;=40, "Poor", "Very Poor"))))))</f>
        <v>#NUM!</v>
      </c>
      <c r="BM621" s="2" t="n">
        <f aca="false">IF(P621&lt;=1000, -6.942*LN(P621)+107.59, IF(AND(P621&gt;1000, P621&lt;=5213),-36.304*LN(P621)+310.72, IF(P621&gt;5213, 10)))</f>
        <v>10</v>
      </c>
      <c r="BN621" s="2" t="n">
        <f aca="false">BF621^0.04*BG621^0.22*BH621^0.51*BI621^0.06*BM621^0.17</f>
        <v>59.9625975779031</v>
      </c>
      <c r="BO621" s="3" t="str">
        <f aca="false">IF(BN621&gt;=90, "Very Good", IF(BN621&gt;=80, "Good", IF(BN621&gt;=70, "Slightly Good", IF(BN621&gt;=60, "Average", IF(BN621&gt;=50, "Slightly Poor", IF(BN621&gt;=40, "Poor", "Very Poor"))))))</f>
        <v>Slightly Poor</v>
      </c>
      <c r="BP621" s="2" t="n">
        <f aca="false">IF(AJ621&lt;=1000, -6.942*LN(AJ621)+107.59, IF(AND(AJ621&gt;1000, AJ621&lt;=5213),-36.304*LN(AJ621)+310.72, IF(AJ621&gt;5213, 10)))</f>
        <v>61.1854253865293</v>
      </c>
      <c r="BQ621" s="2" t="n">
        <f aca="false">BF621^0.04*BG621^0.22*BH621^0.51*BI621^0.06*BP621^0.17</f>
        <v>81.58505214503</v>
      </c>
      <c r="BR621" s="0" t="str">
        <f aca="false">IF(BQ621&gt;=90, "Very Good", IF(BQ621&gt;=80, "Good", IF(BQ621&gt;=70, "Slightly Good", IF(BQ621&gt;=60, "Average", IF(BQ621&gt;=50, "Slightly Poor", IF(BQ621&gt;=40, "Poor", "Very Poor"))))))</f>
        <v>Good</v>
      </c>
      <c r="BT621" s="2" t="n">
        <f aca="false">9.81*LN(AH621)+30.6</f>
        <v>60.5597515922609</v>
      </c>
      <c r="BU621" s="0" t="str">
        <f aca="false">IF(BT621&lt;30, "Clean water", IF(AND(BT621&gt;=30, BT621&lt;40), "Hypolimia", IF(AND(BT621&gt;=40,BT621&lt;50), "Mesotrophic", IF(AND(BT621&gt;=50, BT621&lt;70), "Eutrophic", IF(BT621&gt;70,"Hypertrophic")))))</f>
        <v>Eutrophic</v>
      </c>
      <c r="CM621" s="0" t="n">
        <f aca="false">IF(G621&gt;H621,1,0)</f>
        <v>0</v>
      </c>
      <c r="CO621" s="17" t="n">
        <f aca="false">14.652-0.41022*M621+0.007991*M621*M621-0.000077774*M621*M621*M621</f>
        <v>7.94550477525</v>
      </c>
      <c r="CP621" s="1" t="n">
        <f aca="false">F621/CO621*100</f>
        <v>103.20300889558</v>
      </c>
    </row>
    <row r="622" customFormat="false" ht="12.5" hidden="false" customHeight="false" outlineLevel="0" collapsed="false">
      <c r="A622" s="0" t="n">
        <v>621</v>
      </c>
      <c r="B622" s="15" t="s">
        <v>89</v>
      </c>
      <c r="C622" s="16" t="s">
        <v>90</v>
      </c>
      <c r="D622" s="0" t="s">
        <v>161</v>
      </c>
      <c r="E622" s="0" t="n">
        <v>7.5</v>
      </c>
      <c r="F622" s="0" t="n">
        <v>5.4</v>
      </c>
      <c r="G622" s="0" t="n">
        <v>1</v>
      </c>
      <c r="H622" s="0" t="n">
        <v>3</v>
      </c>
      <c r="I622" s="0" t="n">
        <v>5.2</v>
      </c>
      <c r="J622" s="0" t="n">
        <v>2.91</v>
      </c>
      <c r="K622" s="0" t="n">
        <v>0.083</v>
      </c>
      <c r="L622" s="0" t="n">
        <v>2.4</v>
      </c>
      <c r="M622" s="0" t="n">
        <v>21.7</v>
      </c>
      <c r="N622" s="0" t="n">
        <v>0</v>
      </c>
      <c r="O622" s="0" t="n">
        <v>261</v>
      </c>
      <c r="P622" s="0" t="n">
        <v>8000</v>
      </c>
      <c r="AC622" s="0" t="n">
        <v>2.742</v>
      </c>
      <c r="AD622" s="0" t="n">
        <v>0.365</v>
      </c>
      <c r="AE622" s="0" t="n">
        <v>1.944</v>
      </c>
      <c r="AF622" s="0" t="n">
        <v>0.063</v>
      </c>
      <c r="AG622" s="0" t="n">
        <v>0.055</v>
      </c>
      <c r="AH622" s="0" t="n">
        <v>2.9</v>
      </c>
      <c r="AJ622" s="0" t="n">
        <v>400</v>
      </c>
      <c r="BF622" s="0" t="n">
        <f aca="false">IF(E622&lt;11,-3.6797*E622^2+48.115*E622-53.83,280.92*EXP(-0.2027*E622))</f>
        <v>100.049375</v>
      </c>
      <c r="BG622" s="1" t="n">
        <f aca="false">32.208*LN(F622)+21.438</f>
        <v>75.7535374965899</v>
      </c>
      <c r="BH622" s="1" t="n">
        <f aca="false">IF(G622&lt;=2, -10*G622+100, 88.958*EXP(-0.0755*G622))</f>
        <v>90</v>
      </c>
      <c r="BI622" s="1" t="n">
        <f aca="false">IF(I622&lt;=100, 0.0053*(I622)^2-1.0332*I622+100.76, 122.82*EXP(-0.0092*I622))</f>
        <v>95.530672</v>
      </c>
      <c r="BJ622" s="0" t="n">
        <f aca="false">IF(P622&lt;=1000, -6.942*LN(P622)+107.59, -36.304*LN(P622)+310.72)</f>
        <v>-15.5511933773122</v>
      </c>
      <c r="BK622" s="0" t="e">
        <f aca="false">BF622^0.04*BG622^0.22*BH622^0.51*BI622^0.06*BJ622^0.17</f>
        <v>#NUM!</v>
      </c>
      <c r="BL622" s="0" t="e">
        <f aca="false">IF(BK622&gt;=90, "Very Good", IF(BK622&gt;=80, "Good", IF(BK622&gt;=70, "Slightly Good", IF(BK622&gt;=60, "Average", IF(BK622&gt;=50, "Slightly Poor", IF(BK622&gt;=40, "Poor", "Very Poor"))))))</f>
        <v>#NUM!</v>
      </c>
      <c r="BM622" s="2" t="n">
        <f aca="false">IF(P622&lt;=1000, -6.942*LN(P622)+107.59, IF(AND(P622&gt;1000, P622&lt;=5213),-36.304*LN(P622)+310.72, IF(P622&gt;5213, 10)))</f>
        <v>10</v>
      </c>
      <c r="BN622" s="2" t="n">
        <f aca="false">BF622^0.04*BG622^0.22*BH622^0.51*BI622^0.06*BM622^0.17</f>
        <v>60.1103791003457</v>
      </c>
      <c r="BO622" s="3" t="str">
        <f aca="false">IF(BN622&gt;=90, "Very Good", IF(BN622&gt;=80, "Good", IF(BN622&gt;=70, "Slightly Good", IF(BN622&gt;=60, "Average", IF(BN622&gt;=50, "Slightly Poor", IF(BN622&gt;=40, "Poor", "Very Poor"))))))</f>
        <v>Average</v>
      </c>
      <c r="BP622" s="2" t="n">
        <f aca="false">IF(AJ622&lt;=1000, -6.942*LN(AJ622)+107.59, IF(AND(AJ622&gt;1000, AJ622&lt;=5213),-36.304*LN(AJ622)+310.72, IF(AJ622&gt;5213, 10)))</f>
        <v>65.9972531139764</v>
      </c>
      <c r="BQ622" s="2" t="n">
        <f aca="false">BF622^0.04*BG622^0.22*BH622^0.51*BI622^0.06*BP622^0.17</f>
        <v>82.8454885104346</v>
      </c>
      <c r="BR622" s="0" t="str">
        <f aca="false">IF(BQ622&gt;=90, "Very Good", IF(BQ622&gt;=80, "Good", IF(BQ622&gt;=70, "Slightly Good", IF(BQ622&gt;=60, "Average", IF(BQ622&gt;=50, "Slightly Poor", IF(BQ622&gt;=40, "Poor", "Very Poor"))))))</f>
        <v>Good</v>
      </c>
      <c r="BT622" s="2" t="n">
        <f aca="false">9.81*LN(AH622)+30.6</f>
        <v>41.0448123298957</v>
      </c>
      <c r="BU622" s="0" t="str">
        <f aca="false">IF(BT622&lt;30, "Clean water", IF(AND(BT622&gt;=30, BT622&lt;40), "Hypolimia", IF(AND(BT622&gt;=40,BT622&lt;50), "Mesotrophic", IF(AND(BT622&gt;=50, BT622&lt;70), "Eutrophic", IF(BT622&gt;70,"Hypertrophic")))))</f>
        <v>Mesotrophic</v>
      </c>
      <c r="CM622" s="0" t="n">
        <f aca="false">IF(G622&gt;H622,1,0)</f>
        <v>0</v>
      </c>
      <c r="CO622" s="17" t="n">
        <f aca="false">14.652-0.41022*M622+0.007991*M622*M622-0.000077774*M622*M622*M622</f>
        <v>8.718388914738</v>
      </c>
      <c r="CP622" s="1" t="n">
        <f aca="false">F622/CO622*100</f>
        <v>61.9380490226993</v>
      </c>
    </row>
    <row r="623" customFormat="false" ht="12.5" hidden="false" customHeight="false" outlineLevel="0" collapsed="false">
      <c r="A623" s="0" t="n">
        <v>622</v>
      </c>
      <c r="B623" s="15" t="s">
        <v>91</v>
      </c>
      <c r="C623" s="16" t="s">
        <v>92</v>
      </c>
      <c r="D623" s="0" t="s">
        <v>161</v>
      </c>
      <c r="E623" s="0" t="n">
        <v>7.5</v>
      </c>
      <c r="F623" s="0" t="n">
        <v>11.8</v>
      </c>
      <c r="G623" s="0" t="n">
        <v>1</v>
      </c>
      <c r="H623" s="0" t="n">
        <v>2.6</v>
      </c>
      <c r="I623" s="0" t="n">
        <v>4.2</v>
      </c>
      <c r="J623" s="0" t="n">
        <v>5.288</v>
      </c>
      <c r="K623" s="0" t="n">
        <v>0.089</v>
      </c>
      <c r="L623" s="0" t="n">
        <v>1.7</v>
      </c>
      <c r="M623" s="0" t="n">
        <v>21.3</v>
      </c>
      <c r="N623" s="0" t="n">
        <v>0</v>
      </c>
      <c r="O623" s="0" t="n">
        <v>442</v>
      </c>
      <c r="P623" s="0" t="n">
        <v>24000</v>
      </c>
      <c r="AC623" s="0" t="n">
        <v>5.157</v>
      </c>
      <c r="AD623" s="0" t="n">
        <v>0.103</v>
      </c>
      <c r="AE623" s="0" t="n">
        <v>4.47</v>
      </c>
      <c r="AF623" s="0" t="n">
        <v>0.076</v>
      </c>
      <c r="AG623" s="0" t="n">
        <v>0.064</v>
      </c>
      <c r="AH623" s="0" t="n">
        <v>1.6</v>
      </c>
      <c r="AJ623" s="0" t="n">
        <v>400</v>
      </c>
      <c r="BF623" s="0" t="n">
        <f aca="false">IF(E623&lt;11,-3.6797*E623^2+48.115*E623-53.83,280.92*EXP(-0.2027*E623))</f>
        <v>100.049375</v>
      </c>
      <c r="BG623" s="1" t="n">
        <f aca="false">32.208*LN(F623)+21.438</f>
        <v>100.930549709638</v>
      </c>
      <c r="BH623" s="1" t="n">
        <f aca="false">IF(G623&lt;=2, -10*G623+100, 88.958*EXP(-0.0755*G623))</f>
        <v>90</v>
      </c>
      <c r="BI623" s="1" t="n">
        <f aca="false">IF(I623&lt;=100, 0.0053*(I623)^2-1.0332*I623+100.76, 122.82*EXP(-0.0092*I623))</f>
        <v>96.514052</v>
      </c>
      <c r="BJ623" s="0" t="n">
        <f aca="false">IF(P623&lt;=1000, -6.942*LN(P623)+107.59, -36.304*LN(P623)+310.72)</f>
        <v>-55.4352139051193</v>
      </c>
      <c r="BK623" s="0" t="e">
        <f aca="false">BF623^0.04*BG623^0.22*BH623^0.51*BI623^0.06*BJ623^0.17</f>
        <v>#NUM!</v>
      </c>
      <c r="BL623" s="0" t="e">
        <f aca="false">IF(BK623&gt;=90, "Very Good", IF(BK623&gt;=80, "Good", IF(BK623&gt;=70, "Slightly Good", IF(BK623&gt;=60, "Average", IF(BK623&gt;=50, "Slightly Poor", IF(BK623&gt;=40, "Poor", "Very Poor"))))))</f>
        <v>#NUM!</v>
      </c>
      <c r="BM623" s="2" t="n">
        <f aca="false">IF(P623&lt;=1000, -6.942*LN(P623)+107.59, IF(AND(P623&gt;1000, P623&lt;=5213),-36.304*LN(P623)+310.72, IF(P623&gt;5213, 10)))</f>
        <v>10</v>
      </c>
      <c r="BN623" s="2" t="n">
        <f aca="false">BF623^0.04*BG623^0.22*BH623^0.51*BI623^0.06*BM623^0.17</f>
        <v>64.0667463043904</v>
      </c>
      <c r="BO623" s="3" t="str">
        <f aca="false">IF(BN623&gt;=90, "Very Good", IF(BN623&gt;=80, "Good", IF(BN623&gt;=70, "Slightly Good", IF(BN623&gt;=60, "Average", IF(BN623&gt;=50, "Slightly Poor", IF(BN623&gt;=40, "Poor", "Very Poor"))))))</f>
        <v>Average</v>
      </c>
      <c r="BP623" s="2" t="n">
        <f aca="false">IF(AJ623&lt;=1000, -6.942*LN(AJ623)+107.59, IF(AND(AJ623&gt;1000, AJ623&lt;=5213),-36.304*LN(AJ623)+310.72, IF(AJ623&gt;5213, 10)))</f>
        <v>65.9972531139764</v>
      </c>
      <c r="BQ623" s="2" t="n">
        <f aca="false">BF623^0.04*BG623^0.22*BH623^0.51*BI623^0.06*BP623^0.17</f>
        <v>88.2982435695665</v>
      </c>
      <c r="BR623" s="0" t="str">
        <f aca="false">IF(BQ623&gt;=90, "Very Good", IF(BQ623&gt;=80, "Good", IF(BQ623&gt;=70, "Slightly Good", IF(BQ623&gt;=60, "Average", IF(BQ623&gt;=50, "Slightly Poor", IF(BQ623&gt;=40, "Poor", "Very Poor"))))))</f>
        <v>Good</v>
      </c>
      <c r="BT623" s="2" t="n">
        <f aca="false">9.81*LN(AH623)+30.6</f>
        <v>35.2107356029007</v>
      </c>
      <c r="BU623" s="0" t="str">
        <f aca="false">IF(BT623&lt;30, "Clean water", IF(AND(BT623&gt;=30, BT623&lt;40), "Hypolimia", IF(AND(BT623&gt;=40,BT623&lt;50), "Mesotrophic", IF(AND(BT623&gt;=50, BT623&lt;70), "Eutrophic", IF(BT623&gt;70,"Hypertrophic")))))</f>
        <v>Hypolimia</v>
      </c>
      <c r="CM623" s="0" t="n">
        <f aca="false">IF(G623&gt;H623,1,0)</f>
        <v>0</v>
      </c>
      <c r="CO623" s="17" t="n">
        <f aca="false">14.652-0.41022*M623+0.007991*M623*M623-0.000077774*M623*M623*M623</f>
        <v>8.788174196922</v>
      </c>
      <c r="CP623" s="1" t="n">
        <f aca="false">F623/CO623*100</f>
        <v>134.271348468865</v>
      </c>
    </row>
    <row r="624" customFormat="false" ht="12.5" hidden="false" customHeight="false" outlineLevel="0" collapsed="false">
      <c r="A624" s="0" t="n">
        <v>623</v>
      </c>
      <c r="B624" s="15" t="s">
        <v>137</v>
      </c>
      <c r="C624" s="16" t="s">
        <v>138</v>
      </c>
      <c r="D624" s="0" t="s">
        <v>161</v>
      </c>
      <c r="E624" s="0" t="n">
        <v>7.7</v>
      </c>
      <c r="F624" s="0" t="n">
        <v>5.6</v>
      </c>
      <c r="G624" s="0" t="n">
        <v>1.7</v>
      </c>
      <c r="H624" s="0" t="n">
        <v>6.1</v>
      </c>
      <c r="I624" s="0" t="n">
        <v>14.6</v>
      </c>
      <c r="J624" s="0" t="n">
        <v>4.628</v>
      </c>
      <c r="K624" s="0" t="n">
        <v>0.073</v>
      </c>
      <c r="L624" s="0" t="n">
        <v>4.8</v>
      </c>
      <c r="M624" s="0" t="n">
        <v>25.8</v>
      </c>
      <c r="O624" s="0" t="n">
        <v>322</v>
      </c>
      <c r="BD624" s="0" t="n">
        <v>12.936</v>
      </c>
      <c r="BF624" s="0" t="n">
        <f aca="false">IF(E624&lt;11,-3.6797*E624^2+48.115*E624-53.83,280.92*EXP(-0.2027*E624))</f>
        <v>98.486087</v>
      </c>
      <c r="BG624" s="1" t="n">
        <f aca="false">32.208*LN(F624)+21.438</f>
        <v>76.9248665800455</v>
      </c>
      <c r="BH624" s="1" t="n">
        <f aca="false">IF(G624&lt;=2, -10*G624+100, 88.958*EXP(-0.0755*G624))</f>
        <v>83</v>
      </c>
      <c r="BI624" s="1" t="n">
        <f aca="false">IF(I624&lt;=100, 0.0053*(I624)^2-1.0332*I624+100.76, 122.82*EXP(-0.0092*I624))</f>
        <v>86.805028</v>
      </c>
      <c r="BJ624" s="0" t="e">
        <f aca="false">IF(P624&lt;=1000, -6.942*LN(P624)+107.59, -36.304*LN(P624)+310.72)</f>
        <v>#VALUE!</v>
      </c>
      <c r="BK624" s="0" t="e">
        <f aca="false">BF624^0.04*BG624^0.22*BH624^0.51*BI624^0.06*BJ624^0.17</f>
        <v>#VALUE!</v>
      </c>
      <c r="BL624" s="0" t="e">
        <f aca="false">IF(BK624&gt;=90, "Very Good", IF(BK624&gt;=80, "Good", IF(BK624&gt;=70, "Slightly Good", IF(BK624&gt;=60, "Average", IF(BK624&gt;=50, "Slightly Poor", IF(BK624&gt;=40, "Poor", "Very Poor"))))))</f>
        <v>#VALUE!</v>
      </c>
      <c r="BM624" s="2" t="e">
        <f aca="false">IF(P624&lt;=1000, -6.942*LN(P624)+107.59, IF(AND(P624&gt;1000, P624&lt;=5213),-36.304*LN(P624)+310.72, IF(P624&gt;5213, 10)))</f>
        <v>#VALUE!</v>
      </c>
      <c r="BN624" s="2" t="e">
        <f aca="false">BF624^0.04*BG624^0.22*BH624^0.51*BI624^0.06*BM624^0.17</f>
        <v>#VALUE!</v>
      </c>
      <c r="BO624" s="3" t="e">
        <f aca="false">IF(BN624&gt;=90, "Very Good", IF(BN624&gt;=80, "Good", IF(BN624&gt;=70, "Slightly Good", IF(BN624&gt;=60, "Average", IF(BN624&gt;=50, "Slightly Poor", IF(BN624&gt;=40, "Poor", "Very Poor"))))))</f>
        <v>#VALUE!</v>
      </c>
      <c r="BP624" s="2" t="e">
        <f aca="false">IF(AJ624&lt;=1000, -6.942*LN(AJ624)+107.59, IF(AND(AJ624&gt;1000, AJ624&lt;=5213),-36.304*LN(AJ624)+310.72, IF(AJ624&gt;5213, 10)))</f>
        <v>#VALUE!</v>
      </c>
      <c r="BQ624" s="2" t="e">
        <f aca="false">BF624^0.04*BG624^0.22*BH624^0.51*BI624^0.06*BP624^0.17</f>
        <v>#VALUE!</v>
      </c>
      <c r="BR624" s="0" t="e">
        <f aca="false">IF(BQ624&gt;=90, "Very Good", IF(BQ624&gt;=80, "Good", IF(BQ624&gt;=70, "Slightly Good", IF(BQ624&gt;=60, "Average", IF(BQ624&gt;=50, "Slightly Poor", IF(BQ624&gt;=40, "Poor", "Very Poor"))))))</f>
        <v>#VALUE!</v>
      </c>
      <c r="BT624" s="2" t="e">
        <f aca="false">9.81*LN(AH624)+30.6</f>
        <v>#VALUE!</v>
      </c>
      <c r="BU624" s="0" t="e">
        <f aca="false">IF(BT624&lt;30, "Clean water", IF(AND(BT624&gt;=30, BT624&lt;40), "Hypolimia", IF(AND(BT624&gt;=40,BT624&lt;50), "Mesotrophic", IF(AND(BT624&gt;=50, BT624&lt;70), "Eutrophic", IF(BT624&gt;70,"Hypertrophic")))))</f>
        <v>#VALUE!</v>
      </c>
      <c r="CM624" s="0" t="n">
        <f aca="false">IF(G624&gt;H624,1,0)</f>
        <v>0</v>
      </c>
      <c r="CO624" s="17" t="n">
        <f aca="false">14.652-0.41022*M624+0.007991*M624*M624-0.000077774*M624*M624*M624</f>
        <v>8.051800517712</v>
      </c>
      <c r="CP624" s="1" t="n">
        <f aca="false">F624/CO624*100</f>
        <v>69.5496614413306</v>
      </c>
    </row>
    <row r="625" customFormat="false" ht="12.5" hidden="false" customHeight="false" outlineLevel="0" collapsed="false">
      <c r="A625" s="0" t="n">
        <v>624</v>
      </c>
      <c r="B625" s="15" t="s">
        <v>93</v>
      </c>
      <c r="C625" s="16" t="s">
        <v>94</v>
      </c>
      <c r="D625" s="0" t="s">
        <v>161</v>
      </c>
      <c r="E625" s="0" t="n">
        <v>7.5</v>
      </c>
      <c r="F625" s="0" t="n">
        <v>6.8</v>
      </c>
      <c r="G625" s="0" t="n">
        <v>1.8</v>
      </c>
      <c r="H625" s="0" t="n">
        <v>6.1</v>
      </c>
      <c r="I625" s="0" t="n">
        <v>8.5</v>
      </c>
      <c r="J625" s="0" t="n">
        <v>6.865</v>
      </c>
      <c r="K625" s="0" t="n">
        <v>0.126</v>
      </c>
      <c r="L625" s="0" t="n">
        <v>3.7</v>
      </c>
      <c r="M625" s="0" t="n">
        <v>25.3</v>
      </c>
      <c r="N625" s="0" t="n">
        <v>0</v>
      </c>
      <c r="O625" s="0" t="n">
        <v>448</v>
      </c>
      <c r="P625" s="0" t="n">
        <v>32000</v>
      </c>
      <c r="AC625" s="0" t="n">
        <v>6.634</v>
      </c>
      <c r="AD625" s="0" t="n">
        <v>0.227</v>
      </c>
      <c r="AE625" s="0" t="n">
        <v>5.07</v>
      </c>
      <c r="AF625" s="0" t="n">
        <v>0.075</v>
      </c>
      <c r="AG625" s="0" t="n">
        <v>0.051</v>
      </c>
      <c r="AH625" s="0" t="n">
        <v>8.9</v>
      </c>
      <c r="AJ625" s="0" t="n">
        <v>22000</v>
      </c>
      <c r="BD625" s="0" t="n">
        <v>26.051</v>
      </c>
      <c r="BF625" s="0" t="n">
        <f aca="false">IF(E625&lt;11,-3.6797*E625^2+48.115*E625-53.83,280.92*EXP(-0.2027*E625))</f>
        <v>100.049375</v>
      </c>
      <c r="BG625" s="1" t="n">
        <f aca="false">32.208*LN(F625)+21.438</f>
        <v>83.1782434931598</v>
      </c>
      <c r="BH625" s="1" t="n">
        <f aca="false">IF(G625&lt;=2, -10*G625+100, 88.958*EXP(-0.0755*G625))</f>
        <v>82</v>
      </c>
      <c r="BI625" s="1" t="n">
        <f aca="false">IF(I625&lt;=100, 0.0053*(I625)^2-1.0332*I625+100.76, 122.82*EXP(-0.0092*I625))</f>
        <v>92.360725</v>
      </c>
      <c r="BJ625" s="0" t="n">
        <f aca="false">IF(P625&lt;=1000, -6.942*LN(P625)+107.59, -36.304*LN(P625)+310.72)</f>
        <v>-65.8792238634088</v>
      </c>
      <c r="BK625" s="0" t="e">
        <f aca="false">BF625^0.04*BG625^0.22*BH625^0.51*BI625^0.06*BJ625^0.17</f>
        <v>#NUM!</v>
      </c>
      <c r="BL625" s="0" t="e">
        <f aca="false">IF(BK625&gt;=90, "Very Good", IF(BK625&gt;=80, "Good", IF(BK625&gt;=70, "Slightly Good", IF(BK625&gt;=60, "Average", IF(BK625&gt;=50, "Slightly Poor", IF(BK625&gt;=40, "Poor", "Very Poor"))))))</f>
        <v>#NUM!</v>
      </c>
      <c r="BM625" s="2" t="n">
        <f aca="false">IF(P625&lt;=1000, -6.942*LN(P625)+107.59, IF(AND(P625&gt;1000, P625&lt;=5213),-36.304*LN(P625)+310.72, IF(P625&gt;5213, 10)))</f>
        <v>10</v>
      </c>
      <c r="BN625" s="2" t="n">
        <f aca="false">BF625^0.04*BG625^0.22*BH625^0.51*BI625^0.06*BM625^0.17</f>
        <v>58.3962586928565</v>
      </c>
      <c r="BO625" s="3" t="str">
        <f aca="false">IF(BN625&gt;=90, "Very Good", IF(BN625&gt;=80, "Good", IF(BN625&gt;=70, "Slightly Good", IF(BN625&gt;=60, "Average", IF(BN625&gt;=50, "Slightly Poor", IF(BN625&gt;=40, "Poor", "Very Poor"))))))</f>
        <v>Slightly Poor</v>
      </c>
      <c r="BP625" s="2" t="n">
        <f aca="false">IF(AJ625&lt;=1000, -6.942*LN(AJ625)+107.59, IF(AND(AJ625&gt;1000, AJ625&lt;=5213),-36.304*LN(AJ625)+310.72, IF(AJ625&gt;5213, 10)))</f>
        <v>10</v>
      </c>
      <c r="BQ625" s="2" t="n">
        <f aca="false">BF625^0.04*BG625^0.22*BH625^0.51*BI625^0.06*BP625^0.17</f>
        <v>58.3962586928565</v>
      </c>
      <c r="BR625" s="0" t="str">
        <f aca="false">IF(BQ625&gt;=90, "Very Good", IF(BQ625&gt;=80, "Good", IF(BQ625&gt;=70, "Slightly Good", IF(BQ625&gt;=60, "Average", IF(BQ625&gt;=50, "Slightly Poor", IF(BQ625&gt;=40, "Poor", "Very Poor"))))))</f>
        <v>Slightly Poor</v>
      </c>
      <c r="BT625" s="2" t="n">
        <f aca="false">9.81*LN(AH625)+30.6</f>
        <v>52.0451630248007</v>
      </c>
      <c r="BU625" s="0" t="str">
        <f aca="false">IF(BT625&lt;30, "Clean water", IF(AND(BT625&gt;=30, BT625&lt;40), "Hypolimia", IF(AND(BT625&gt;=40,BT625&lt;50), "Mesotrophic", IF(AND(BT625&gt;=50, BT625&lt;70), "Eutrophic", IF(BT625&gt;70,"Hypertrophic")))))</f>
        <v>Eutrophic</v>
      </c>
      <c r="CM625" s="0" t="n">
        <f aca="false">IF(G625&gt;H625,1,0)</f>
        <v>0</v>
      </c>
      <c r="CO625" s="17" t="n">
        <f aca="false">14.652-0.41022*M625+0.007991*M625*M625-0.000077774*M625*M625*M625</f>
        <v>8.128899490602</v>
      </c>
      <c r="CP625" s="1" t="n">
        <f aca="false">F625/CO625*100</f>
        <v>83.6521599001394</v>
      </c>
    </row>
    <row r="626" customFormat="false" ht="12.5" hidden="false" customHeight="false" outlineLevel="0" collapsed="false">
      <c r="A626" s="0" t="n">
        <v>625</v>
      </c>
      <c r="B626" s="15" t="s">
        <v>95</v>
      </c>
      <c r="C626" s="16" t="s">
        <v>96</v>
      </c>
      <c r="D626" s="0" t="s">
        <v>161</v>
      </c>
      <c r="E626" s="0" t="n">
        <v>7.5</v>
      </c>
      <c r="F626" s="0" t="n">
        <v>6</v>
      </c>
      <c r="G626" s="0" t="n">
        <v>1.3</v>
      </c>
      <c r="H626" s="0" t="n">
        <v>4</v>
      </c>
      <c r="I626" s="0" t="n">
        <v>14</v>
      </c>
      <c r="J626" s="0" t="n">
        <v>4.648</v>
      </c>
      <c r="K626" s="0" t="n">
        <v>0.089</v>
      </c>
      <c r="L626" s="0" t="n">
        <v>2.6</v>
      </c>
      <c r="M626" s="0" t="n">
        <v>24.2</v>
      </c>
      <c r="N626" s="0" t="n">
        <v>0</v>
      </c>
      <c r="O626" s="0" t="n">
        <v>354</v>
      </c>
      <c r="P626" s="0" t="n">
        <v>18000</v>
      </c>
      <c r="AC626" s="0" t="n">
        <v>4.455</v>
      </c>
      <c r="AD626" s="0" t="n">
        <v>0.439</v>
      </c>
      <c r="AE626" s="0" t="n">
        <v>3.514</v>
      </c>
      <c r="AF626" s="0" t="n">
        <v>0.056</v>
      </c>
      <c r="AG626" s="0" t="n">
        <v>0.047</v>
      </c>
      <c r="AH626" s="0" t="n">
        <v>4.2</v>
      </c>
      <c r="AJ626" s="0" t="n">
        <v>3700</v>
      </c>
      <c r="BF626" s="0" t="n">
        <f aca="false">IF(E626&lt;11,-3.6797*E626^2+48.115*E626-53.83,280.92*EXP(-0.2027*E626))</f>
        <v>100.049375</v>
      </c>
      <c r="BG626" s="1" t="n">
        <f aca="false">32.208*LN(F626)+21.438</f>
        <v>79.1469889848972</v>
      </c>
      <c r="BH626" s="1" t="n">
        <f aca="false">IF(G626&lt;=2, -10*G626+100, 88.958*EXP(-0.0755*G626))</f>
        <v>87</v>
      </c>
      <c r="BI626" s="1" t="n">
        <f aca="false">IF(I626&lt;=100, 0.0053*(I626)^2-1.0332*I626+100.76, 122.82*EXP(-0.0092*I626))</f>
        <v>87.334</v>
      </c>
      <c r="BJ626" s="0" t="n">
        <f aca="false">IF(P626&lt;=1000, -6.942*LN(P626)+107.59, -36.304*LN(P626)+310.72)</f>
        <v>-44.9912039468299</v>
      </c>
      <c r="BK626" s="0" t="e">
        <f aca="false">BF626^0.04*BG626^0.22*BH626^0.51*BI626^0.06*BJ626^0.17</f>
        <v>#NUM!</v>
      </c>
      <c r="BL626" s="0" t="e">
        <f aca="false">IF(BK626&gt;=90, "Very Good", IF(BK626&gt;=80, "Good", IF(BK626&gt;=70, "Slightly Good", IF(BK626&gt;=60, "Average", IF(BK626&gt;=50, "Slightly Poor", IF(BK626&gt;=40, "Poor", "Very Poor"))))))</f>
        <v>#NUM!</v>
      </c>
      <c r="BM626" s="2" t="n">
        <f aca="false">IF(P626&lt;=1000, -6.942*LN(P626)+107.59, IF(AND(P626&gt;1000, P626&lt;=5213),-36.304*LN(P626)+310.72, IF(P626&gt;5213, 10)))</f>
        <v>10</v>
      </c>
      <c r="BN626" s="2" t="n">
        <f aca="false">BF626^0.04*BG626^0.22*BH626^0.51*BI626^0.06*BM626^0.17</f>
        <v>59.3321331390344</v>
      </c>
      <c r="BO626" s="3" t="str">
        <f aca="false">IF(BN626&gt;=90, "Very Good", IF(BN626&gt;=80, "Good", IF(BN626&gt;=70, "Slightly Good", IF(BN626&gt;=60, "Average", IF(BN626&gt;=50, "Slightly Poor", IF(BN626&gt;=40, "Poor", "Very Poor"))))))</f>
        <v>Slightly Poor</v>
      </c>
      <c r="BP626" s="2" t="n">
        <f aca="false">IF(AJ626&lt;=1000, -6.942*LN(AJ626)+107.59, IF(AND(AJ626&gt;1000, AJ626&lt;=5213),-36.304*LN(AJ626)+310.72, IF(AJ626&gt;5213, 10)))</f>
        <v>12.4431376672524</v>
      </c>
      <c r="BQ626" s="2" t="n">
        <f aca="false">BF626^0.04*BG626^0.22*BH626^0.51*BI626^0.06*BP626^0.17</f>
        <v>61.5783498410536</v>
      </c>
      <c r="BR626" s="0" t="str">
        <f aca="false">IF(BQ626&gt;=90, "Very Good", IF(BQ626&gt;=80, "Good", IF(BQ626&gt;=70, "Slightly Good", IF(BQ626&gt;=60, "Average", IF(BQ626&gt;=50, "Slightly Poor", IF(BQ626&gt;=40, "Poor", "Very Poor"))))))</f>
        <v>Average</v>
      </c>
      <c r="BT626" s="2" t="n">
        <f aca="false">9.81*LN(AH626)+30.6</f>
        <v>44.6781791930883</v>
      </c>
      <c r="BU626" s="0" t="str">
        <f aca="false">IF(BT626&lt;30, "Clean water", IF(AND(BT626&gt;=30, BT626&lt;40), "Hypolimia", IF(AND(BT626&gt;=40,BT626&lt;50), "Mesotrophic", IF(AND(BT626&gt;=50, BT626&lt;70), "Eutrophic", IF(BT626&gt;70,"Hypertrophic")))))</f>
        <v>Mesotrophic</v>
      </c>
      <c r="CM626" s="0" t="n">
        <f aca="false">IF(G626&gt;H626,1,0)</f>
        <v>0</v>
      </c>
      <c r="CO626" s="17" t="n">
        <f aca="false">14.652-0.41022*M626+0.007991*M626*M626-0.000077774*M626*M626*M626</f>
        <v>8.302274158288</v>
      </c>
      <c r="CP626" s="1" t="n">
        <f aca="false">F626/CO626*100</f>
        <v>72.2693551863777</v>
      </c>
    </row>
    <row r="627" s="24" customFormat="true" ht="12.5" hidden="false" customHeight="false" outlineLevel="0" collapsed="false">
      <c r="A627" s="24" t="n">
        <v>626</v>
      </c>
      <c r="B627" s="25" t="s">
        <v>97</v>
      </c>
      <c r="C627" s="24" t="s">
        <v>98</v>
      </c>
      <c r="D627" s="24" t="s">
        <v>161</v>
      </c>
      <c r="E627" s="24" t="n">
        <v>7.9</v>
      </c>
      <c r="F627" s="24" t="n">
        <v>8.9</v>
      </c>
      <c r="G627" s="24" t="n">
        <v>1</v>
      </c>
      <c r="H627" s="24" t="n">
        <v>4</v>
      </c>
      <c r="I627" s="24" t="n">
        <v>6.4</v>
      </c>
      <c r="J627" s="24" t="n">
        <v>2.319</v>
      </c>
      <c r="K627" s="24" t="n">
        <v>0.044</v>
      </c>
      <c r="L627" s="24" t="n">
        <v>2</v>
      </c>
      <c r="M627" s="24" t="n">
        <v>25.4</v>
      </c>
      <c r="N627" s="24" t="n">
        <v>0</v>
      </c>
      <c r="O627" s="24" t="n">
        <v>189</v>
      </c>
      <c r="P627" s="24" t="n">
        <v>5200</v>
      </c>
      <c r="AC627" s="24" t="n">
        <v>2.236</v>
      </c>
      <c r="AD627" s="24" t="n">
        <v>0.018</v>
      </c>
      <c r="AE627" s="24" t="n">
        <v>1.908</v>
      </c>
      <c r="AF627" s="24" t="n">
        <v>0.023</v>
      </c>
      <c r="AG627" s="24" t="n">
        <v>0.009</v>
      </c>
      <c r="AH627" s="24" t="n">
        <v>17.6</v>
      </c>
      <c r="AJ627" s="24" t="n">
        <v>35</v>
      </c>
      <c r="BF627" s="24" t="n">
        <f aca="false">IF(E627&lt;11,-3.6797*E627^2+48.115*E627-53.83,280.92*EXP(-0.2027*E627))</f>
        <v>96.6284230000001</v>
      </c>
      <c r="BG627" s="26" t="n">
        <f aca="false">32.208*LN(F627)+21.438</f>
        <v>91.8463395211805</v>
      </c>
      <c r="BH627" s="26" t="n">
        <f aca="false">IF(G627&lt;=2, -10*G627+100, 88.958*EXP(-0.0755*G627))</f>
        <v>90</v>
      </c>
      <c r="BI627" s="26" t="n">
        <f aca="false">IF(I627&lt;=100, 0.0053*(I627)^2-1.0332*I627+100.76, 122.82*EXP(-0.0092*I627))</f>
        <v>94.364608</v>
      </c>
      <c r="BJ627" s="24" t="n">
        <f aca="false">IF(P627&lt;=1000, -6.942*LN(P627)+107.59, -36.304*LN(P627)+310.72)</f>
        <v>0.087949608508211</v>
      </c>
      <c r="BK627" s="24" t="n">
        <f aca="false">BF627^0.04*BG627^0.22*BH627^0.51*BI627^0.06*BJ627^0.17</f>
        <v>27.986577804783</v>
      </c>
      <c r="BL627" s="24" t="str">
        <f aca="false">IF(BK627&gt;=90, "Very Good", IF(BK627&gt;=80, "Good", IF(BK627&gt;=70, "Slightly Good", IF(BK627&gt;=60, "Average", IF(BK627&gt;=50, "Slightly Poor", IF(BK627&gt;=40, "Poor", "Very Poor"))))))</f>
        <v>Very Poor</v>
      </c>
      <c r="BM627" s="27" t="n">
        <f aca="false">IF(P627&lt;=1000, -6.942*LN(P627)+107.59, IF(AND(P627&gt;1000, P627&lt;=5213),-36.304*LN(P627)+310.72, IF(P627&gt;5213, 10)))</f>
        <v>0.087949608508211</v>
      </c>
      <c r="BN627" s="27" t="n">
        <f aca="false">BF627^0.04*BG627^0.22*BH627^0.51*BI627^0.06*BM627^0.17</f>
        <v>27.986577804783</v>
      </c>
      <c r="BO627" s="28" t="str">
        <f aca="false">IF(BN627&gt;=90, "Very Good", IF(BN627&gt;=80, "Good", IF(BN627&gt;=70, "Slightly Good", IF(BN627&gt;=60, "Average", IF(BN627&gt;=50, "Slightly Poor", IF(BN627&gt;=40, "Poor", "Very Poor"))))))</f>
        <v>Very Poor</v>
      </c>
      <c r="BP627" s="27" t="n">
        <f aca="false">IF(AJ627&lt;=1000, -6.942*LN(AJ627)+107.59, IF(AND(AJ627&gt;1000, AJ627&lt;=5213),-36.304*LN(AJ627)+310.72, IF(AJ627&gt;5213, 10)))</f>
        <v>82.9087737571405</v>
      </c>
      <c r="BQ627" s="27" t="n">
        <f aca="false">BF627^0.04*BG627^0.22*BH627^0.51*BI627^0.06*BP627^0.17</f>
        <v>89.6586334202916</v>
      </c>
      <c r="BR627" s="24" t="str">
        <f aca="false">IF(BQ627&gt;=90, "Very Good", IF(BQ627&gt;=80, "Good", IF(BQ627&gt;=70, "Slightly Good", IF(BQ627&gt;=60, "Average", IF(BQ627&gt;=50, "Slightly Poor", IF(BQ627&gt;=40, "Poor", "Very Poor"))))))</f>
        <v>Good</v>
      </c>
      <c r="BT627" s="27" t="n">
        <f aca="false">9.81*LN(AH627)+30.6</f>
        <v>58.7340882290527</v>
      </c>
      <c r="BU627" s="24" t="str">
        <f aca="false">IF(BT627&lt;30, "Clean water", IF(AND(BT627&gt;=30, BT627&lt;40), "Hypolimia", IF(AND(BT627&gt;=40,BT627&lt;50), "Mesotrophic", IF(AND(BT627&gt;=50, BT627&lt;70), "Eutrophic", IF(BT627&gt;70,"Hypertrophic")))))</f>
        <v>Eutrophic</v>
      </c>
      <c r="CM627" s="24" t="n">
        <f aca="false">IF(G627&gt;H627,1,0)</f>
        <v>0</v>
      </c>
      <c r="CO627" s="29" t="n">
        <f aca="false">14.652-0.41022*M627+0.007991*M627*M627-0.000077774*M627*M627*M627</f>
        <v>8.113398044464</v>
      </c>
      <c r="CP627" s="26" t="n">
        <f aca="false">F627/CO627*100</f>
        <v>109.695098788759</v>
      </c>
    </row>
    <row r="628" customFormat="false" ht="12.5" hidden="false" customHeight="false" outlineLevel="0" collapsed="false">
      <c r="A628" s="0" t="n">
        <v>627</v>
      </c>
      <c r="B628" s="15" t="s">
        <v>99</v>
      </c>
      <c r="C628" s="16" t="s">
        <v>100</v>
      </c>
      <c r="D628" s="0" t="s">
        <v>161</v>
      </c>
      <c r="E628" s="0" t="n">
        <v>7.2</v>
      </c>
      <c r="F628" s="0" t="n">
        <v>8.3</v>
      </c>
      <c r="G628" s="0" t="n">
        <v>1.9</v>
      </c>
      <c r="H628" s="0" t="n">
        <v>3.7</v>
      </c>
      <c r="I628" s="0" t="n">
        <v>12.2</v>
      </c>
      <c r="J628" s="0" t="n">
        <v>4.638</v>
      </c>
      <c r="K628" s="0" t="n">
        <v>0.122</v>
      </c>
      <c r="L628" s="0" t="n">
        <v>2.2</v>
      </c>
      <c r="M628" s="0" t="n">
        <v>25.3</v>
      </c>
      <c r="O628" s="0" t="n">
        <v>281</v>
      </c>
      <c r="BD628" s="0" t="n">
        <v>2.681</v>
      </c>
      <c r="BF628" s="0" t="n">
        <f aca="false">IF(E628&lt;11,-3.6797*E628^2+48.115*E628-53.83,280.92*EXP(-0.2027*E628))</f>
        <v>101.842352</v>
      </c>
      <c r="BG628" s="1" t="n">
        <f aca="false">32.208*LN(F628)+21.438</f>
        <v>89.5983576207606</v>
      </c>
      <c r="BH628" s="1" t="n">
        <f aca="false">IF(G628&lt;=2, -10*G628+100, 88.958*EXP(-0.0755*G628))</f>
        <v>81</v>
      </c>
      <c r="BI628" s="1" t="n">
        <f aca="false">IF(I628&lt;=100, 0.0053*(I628)^2-1.0332*I628+100.76, 122.82*EXP(-0.0092*I628))</f>
        <v>88.943812</v>
      </c>
      <c r="BJ628" s="0" t="e">
        <f aca="false">IF(P628&lt;=1000, -6.942*LN(P628)+107.59, -36.304*LN(P628)+310.72)</f>
        <v>#VALUE!</v>
      </c>
      <c r="BK628" s="0" t="e">
        <f aca="false">BF628^0.04*BG628^0.22*BH628^0.51*BI628^0.06*BJ628^0.17</f>
        <v>#VALUE!</v>
      </c>
      <c r="BL628" s="0" t="e">
        <f aca="false">IF(BK628&gt;=90, "Very Good", IF(BK628&gt;=80, "Good", IF(BK628&gt;=70, "Slightly Good", IF(BK628&gt;=60, "Average", IF(BK628&gt;=50, "Slightly Poor", IF(BK628&gt;=40, "Poor", "Very Poor"))))))</f>
        <v>#VALUE!</v>
      </c>
      <c r="BM628" s="2" t="e">
        <f aca="false">IF(P628&lt;=1000, -6.942*LN(P628)+107.59, IF(AND(P628&gt;1000, P628&lt;=5213),-36.304*LN(P628)+310.72, IF(P628&gt;5213, 10)))</f>
        <v>#VALUE!</v>
      </c>
      <c r="BN628" s="2" t="e">
        <f aca="false">BF628^0.04*BG628^0.22*BH628^0.51*BI628^0.06*BM628^0.17</f>
        <v>#VALUE!</v>
      </c>
      <c r="BO628" s="3" t="e">
        <f aca="false">IF(BN628&gt;=90, "Very Good", IF(BN628&gt;=80, "Good", IF(BN628&gt;=70, "Slightly Good", IF(BN628&gt;=60, "Average", IF(BN628&gt;=50, "Slightly Poor", IF(BN628&gt;=40, "Poor", "Very Poor"))))))</f>
        <v>#VALUE!</v>
      </c>
      <c r="BP628" s="2" t="e">
        <f aca="false">IF(AJ628&lt;=1000, -6.942*LN(AJ628)+107.59, IF(AND(AJ628&gt;1000, AJ628&lt;=5213),-36.304*LN(AJ628)+310.72, IF(AJ628&gt;5213, 10)))</f>
        <v>#VALUE!</v>
      </c>
      <c r="BQ628" s="2" t="e">
        <f aca="false">BF628^0.04*BG628^0.22*BH628^0.51*BI628^0.06*BP628^0.17</f>
        <v>#VALUE!</v>
      </c>
      <c r="BR628" s="0" t="e">
        <f aca="false">IF(BQ628&gt;=90, "Very Good", IF(BQ628&gt;=80, "Good", IF(BQ628&gt;=70, "Slightly Good", IF(BQ628&gt;=60, "Average", IF(BQ628&gt;=50, "Slightly Poor", IF(BQ628&gt;=40, "Poor", "Very Poor"))))))</f>
        <v>#VALUE!</v>
      </c>
      <c r="BT628" s="2" t="e">
        <f aca="false">9.81*LN(AH628)+30.6</f>
        <v>#VALUE!</v>
      </c>
      <c r="BU628" s="0" t="e">
        <f aca="false">IF(BT628&lt;30, "Clean water", IF(AND(BT628&gt;=30, BT628&lt;40), "Hypolimia", IF(AND(BT628&gt;=40,BT628&lt;50), "Mesotrophic", IF(AND(BT628&gt;=50, BT628&lt;70), "Eutrophic", IF(BT628&gt;70,"Hypertrophic")))))</f>
        <v>#VALUE!</v>
      </c>
      <c r="CM628" s="0" t="n">
        <f aca="false">IF(G628&gt;H628,1,0)</f>
        <v>0</v>
      </c>
      <c r="CO628" s="17" t="n">
        <f aca="false">14.652-0.41022*M628+0.007991*M628*M628-0.000077774*M628*M628*M628</f>
        <v>8.128899490602</v>
      </c>
      <c r="CP628" s="1" t="n">
        <f aca="false">F628/CO628*100</f>
        <v>102.104842231053</v>
      </c>
    </row>
    <row r="629" customFormat="false" ht="12.5" hidden="false" customHeight="false" outlineLevel="0" collapsed="false">
      <c r="A629" s="0" t="n">
        <v>628</v>
      </c>
      <c r="B629" s="15" t="s">
        <v>99</v>
      </c>
      <c r="C629" s="16" t="s">
        <v>100</v>
      </c>
      <c r="D629" s="0" t="s">
        <v>161</v>
      </c>
      <c r="E629" s="0" t="n">
        <v>8.2</v>
      </c>
      <c r="F629" s="0" t="n">
        <v>8.4</v>
      </c>
      <c r="G629" s="0" t="n">
        <v>0.4</v>
      </c>
      <c r="H629" s="0" t="n">
        <v>2.3</v>
      </c>
      <c r="I629" s="0" t="n">
        <v>1.4</v>
      </c>
      <c r="J629" s="0" t="n">
        <v>4.68</v>
      </c>
      <c r="K629" s="0" t="n">
        <v>0.081</v>
      </c>
      <c r="L629" s="0" t="n">
        <v>1.6</v>
      </c>
      <c r="M629" s="0" t="n">
        <v>19.9</v>
      </c>
      <c r="N629" s="0" t="n">
        <v>0</v>
      </c>
      <c r="O629" s="0" t="n">
        <v>355</v>
      </c>
      <c r="P629" s="0" t="n">
        <v>75000</v>
      </c>
      <c r="AC629" s="0" t="n">
        <v>4.596</v>
      </c>
      <c r="AD629" s="0" t="n">
        <v>0.089</v>
      </c>
      <c r="AE629" s="0" t="n">
        <v>4.115</v>
      </c>
      <c r="AF629" s="0" t="n">
        <v>0.072</v>
      </c>
      <c r="AG629" s="0" t="n">
        <v>0.061</v>
      </c>
      <c r="AH629" s="0" t="n">
        <v>1.8</v>
      </c>
      <c r="AJ629" s="0" t="n">
        <v>5000</v>
      </c>
      <c r="BF629" s="0" t="n">
        <f aca="false">IF(E629&lt;11,-3.6797*E629^2+48.115*E629-53.83,280.92*EXP(-0.2027*E629))</f>
        <v>93.289972</v>
      </c>
      <c r="BG629" s="1" t="n">
        <f aca="false">32.208*LN(F629)+21.438</f>
        <v>89.9840867819932</v>
      </c>
      <c r="BH629" s="1" t="n">
        <f aca="false">IF(G629&lt;=2, -10*G629+100, 88.958*EXP(-0.0755*G629))</f>
        <v>96</v>
      </c>
      <c r="BI629" s="1" t="n">
        <f aca="false">IF(I629&lt;=100, 0.0053*(I629)^2-1.0332*I629+100.76, 122.82*EXP(-0.0092*I629))</f>
        <v>99.323908</v>
      </c>
      <c r="BJ629" s="0" t="n">
        <f aca="false">IF(P629&lt;=1000, -6.942*LN(P629)+107.59, -36.304*LN(P629)+310.72)</f>
        <v>-96.8012361219897</v>
      </c>
      <c r="BK629" s="0" t="e">
        <f aca="false">BF629^0.04*BG629^0.22*BH629^0.51*BI629^0.06*BJ629^0.17</f>
        <v>#NUM!</v>
      </c>
      <c r="BL629" s="0" t="e">
        <f aca="false">IF(BK629&gt;=90, "Very Good", IF(BK629&gt;=80, "Good", IF(BK629&gt;=70, "Slightly Good", IF(BK629&gt;=60, "Average", IF(BK629&gt;=50, "Slightly Poor", IF(BK629&gt;=40, "Poor", "Very Poor"))))))</f>
        <v>#NUM!</v>
      </c>
      <c r="BM629" s="2" t="n">
        <f aca="false">IF(P629&lt;=1000, -6.942*LN(P629)+107.59, IF(AND(P629&gt;1000, P629&lt;=5213),-36.304*LN(P629)+310.72, IF(P629&gt;5213, 10)))</f>
        <v>10</v>
      </c>
      <c r="BN629" s="2" t="n">
        <f aca="false">BF629^0.04*BG629^0.22*BH629^0.51*BI629^0.06*BM629^0.17</f>
        <v>64.48985675306</v>
      </c>
      <c r="BO629" s="3" t="str">
        <f aca="false">IF(BN629&gt;=90, "Very Good", IF(BN629&gt;=80, "Good", IF(BN629&gt;=70, "Slightly Good", IF(BN629&gt;=60, "Average", IF(BN629&gt;=50, "Slightly Poor", IF(BN629&gt;=40, "Poor", "Very Poor"))))))</f>
        <v>Average</v>
      </c>
      <c r="BP629" s="2" t="n">
        <f aca="false">IF(AJ629&lt;=1000, -6.942*LN(AJ629)+107.59, IF(AND(AJ629&gt;1000, AJ629&lt;=5213),-36.304*LN(AJ629)+310.72, IF(AJ629&gt;5213, 10)))</f>
        <v>1.5118183788249</v>
      </c>
      <c r="BQ629" s="2" t="n">
        <f aca="false">BF629^0.04*BG629^0.22*BH629^0.51*BI629^0.06*BP629^0.17</f>
        <v>46.7741977896924</v>
      </c>
      <c r="BR629" s="0" t="str">
        <f aca="false">IF(BQ629&gt;=90, "Very Good", IF(BQ629&gt;=80, "Good", IF(BQ629&gt;=70, "Slightly Good", IF(BQ629&gt;=60, "Average", IF(BQ629&gt;=50, "Slightly Poor", IF(BQ629&gt;=40, "Poor", "Very Poor"))))))</f>
        <v>Poor</v>
      </c>
      <c r="BT629" s="2" t="n">
        <f aca="false">9.81*LN(AH629)+30.6</f>
        <v>36.3661871826898</v>
      </c>
      <c r="BU629" s="0" t="str">
        <f aca="false">IF(BT629&lt;30, "Clean water", IF(AND(BT629&gt;=30, BT629&lt;40), "Hypolimia", IF(AND(BT629&gt;=40,BT629&lt;50), "Mesotrophic", IF(AND(BT629&gt;=50, BT629&lt;70), "Eutrophic", IF(BT629&gt;70,"Hypertrophic")))))</f>
        <v>Hypolimia</v>
      </c>
      <c r="CM629" s="0" t="n">
        <f aca="false">IF(G629&gt;H629,1,0)</f>
        <v>0</v>
      </c>
      <c r="CO629" s="17" t="n">
        <f aca="false">14.652-0.41022*M629+0.007991*M629*M629-0.000077774*M629*M629*M629</f>
        <v>9.040232203374</v>
      </c>
      <c r="CP629" s="1" t="n">
        <f aca="false">F629/CO629*100</f>
        <v>92.9179672715149</v>
      </c>
    </row>
    <row r="630" s="24" customFormat="true" ht="12.5" hidden="false" customHeight="false" outlineLevel="0" collapsed="false">
      <c r="A630" s="24" t="n">
        <v>629</v>
      </c>
      <c r="B630" s="25" t="s">
        <v>101</v>
      </c>
      <c r="C630" s="24" t="s">
        <v>102</v>
      </c>
      <c r="D630" s="24" t="s">
        <v>161</v>
      </c>
      <c r="E630" s="24" t="n">
        <v>7.5</v>
      </c>
      <c r="F630" s="24" t="n">
        <v>8.7</v>
      </c>
      <c r="G630" s="24" t="n">
        <v>1.6</v>
      </c>
      <c r="H630" s="24" t="n">
        <v>4.6</v>
      </c>
      <c r="I630" s="24" t="n">
        <v>17.6</v>
      </c>
      <c r="J630" s="24" t="n">
        <v>2.836</v>
      </c>
      <c r="K630" s="24" t="n">
        <v>0.1</v>
      </c>
      <c r="L630" s="24" t="n">
        <v>2.4</v>
      </c>
      <c r="M630" s="24" t="n">
        <v>26.9</v>
      </c>
      <c r="N630" s="24" t="n">
        <v>0</v>
      </c>
      <c r="O630" s="24" t="n">
        <v>213</v>
      </c>
      <c r="P630" s="24" t="n">
        <v>9500</v>
      </c>
      <c r="AC630" s="24" t="n">
        <v>2.716</v>
      </c>
      <c r="AD630" s="24" t="n">
        <v>0.102</v>
      </c>
      <c r="AE630" s="24" t="n">
        <v>2.263</v>
      </c>
      <c r="AF630" s="24" t="n">
        <v>0.049</v>
      </c>
      <c r="AG630" s="24" t="n">
        <v>0.041</v>
      </c>
      <c r="AH630" s="24" t="n">
        <v>20.5</v>
      </c>
      <c r="AJ630" s="24" t="n">
        <v>1200</v>
      </c>
      <c r="BF630" s="24" t="n">
        <f aca="false">IF(E630&lt;11,-3.6797*E630^2+48.115*E630-53.83,280.92*EXP(-0.2027*E630))</f>
        <v>100.049375</v>
      </c>
      <c r="BG630" s="26" t="n">
        <f aca="false">32.208*LN(F630)+21.438</f>
        <v>91.1143080104746</v>
      </c>
      <c r="BH630" s="26" t="n">
        <f aca="false">IF(G630&lt;=2, -10*G630+100, 88.958*EXP(-0.0755*G630))</f>
        <v>84</v>
      </c>
      <c r="BI630" s="26" t="n">
        <f aca="false">IF(I630&lt;=100, 0.0053*(I630)^2-1.0332*I630+100.76, 122.82*EXP(-0.0092*I630))</f>
        <v>84.217408</v>
      </c>
      <c r="BJ630" s="24" t="n">
        <f aca="false">IF(P630&lt;=1000, -6.942*LN(P630)+107.59, -36.304*LN(P630)+310.72)</f>
        <v>-21.7900451047777</v>
      </c>
      <c r="BK630" s="24" t="e">
        <f aca="false">BF630^0.04*BG630^0.22*BH630^0.51*BI630^0.06*BJ630^0.17</f>
        <v>#NUM!</v>
      </c>
      <c r="BL630" s="24" t="e">
        <f aca="false">IF(BK630&gt;=90, "Very Good", IF(BK630&gt;=80, "Good", IF(BK630&gt;=70, "Slightly Good", IF(BK630&gt;=60, "Average", IF(BK630&gt;=50, "Slightly Poor", IF(BK630&gt;=40, "Poor", "Very Poor"))))))</f>
        <v>#NUM!</v>
      </c>
      <c r="BM630" s="27" t="n">
        <f aca="false">IF(P630&lt;=1000, -6.942*LN(P630)+107.59, IF(AND(P630&gt;1000, P630&lt;=5213),-36.304*LN(P630)+310.72, IF(P630&gt;5213, 10)))</f>
        <v>10</v>
      </c>
      <c r="BN630" s="27" t="n">
        <f aca="false">BF630^0.04*BG630^0.22*BH630^0.51*BI630^0.06*BM630^0.17</f>
        <v>59.9824459297076</v>
      </c>
      <c r="BO630" s="28" t="str">
        <f aca="false">IF(BN630&gt;=90, "Very Good", IF(BN630&gt;=80, "Good", IF(BN630&gt;=70, "Slightly Good", IF(BN630&gt;=60, "Average", IF(BN630&gt;=50, "Slightly Poor", IF(BN630&gt;=40, "Poor", "Very Poor"))))))</f>
        <v>Slightly Poor</v>
      </c>
      <c r="BP630" s="27" t="n">
        <f aca="false">IF(AJ630&lt;=1000, -6.942*LN(AJ630)+107.59, IF(AND(AJ630&gt;1000, AJ630&lt;=5213),-36.304*LN(AJ630)+310.72, IF(AJ630&gt;5213, 10)))</f>
        <v>53.3218505539848</v>
      </c>
      <c r="BQ630" s="27" t="n">
        <f aca="false">BF630^0.04*BG630^0.22*BH630^0.51*BI630^0.06*BP630^0.17</f>
        <v>79.7256479347814</v>
      </c>
      <c r="BR630" s="24" t="str">
        <f aca="false">IF(BQ630&gt;=90, "Very Good", IF(BQ630&gt;=80, "Good", IF(BQ630&gt;=70, "Slightly Good", IF(BQ630&gt;=60, "Average", IF(BQ630&gt;=50, "Slightly Poor", IF(BQ630&gt;=40, "Poor", "Very Poor"))))))</f>
        <v>Slightly Good</v>
      </c>
      <c r="BT630" s="27" t="n">
        <f aca="false">9.81*LN(AH630)+30.6</f>
        <v>60.2303681330762</v>
      </c>
      <c r="BU630" s="24" t="str">
        <f aca="false">IF(BT630&lt;30, "Clean water", IF(AND(BT630&gt;=30, BT630&lt;40), "Hypolimia", IF(AND(BT630&gt;=40,BT630&lt;50), "Mesotrophic", IF(AND(BT630&gt;=50, BT630&lt;70), "Eutrophic", IF(BT630&gt;70,"Hypertrophic")))))</f>
        <v>Eutrophic</v>
      </c>
      <c r="CM630" s="24" t="n">
        <f aca="false">IF(G630&gt;H630,1,0)</f>
        <v>0</v>
      </c>
      <c r="CO630" s="29" t="n">
        <f aca="false">14.652-0.41022*M630+0.007991*M630*M630-0.000077774*M630*M630*M630</f>
        <v>7.885570122634</v>
      </c>
      <c r="CP630" s="26" t="n">
        <f aca="false">F630/CO630*100</f>
        <v>110.328103925274</v>
      </c>
    </row>
    <row r="631" customFormat="false" ht="12.5" hidden="false" customHeight="false" outlineLevel="0" collapsed="false">
      <c r="A631" s="0" t="n">
        <v>630</v>
      </c>
      <c r="B631" s="15" t="s">
        <v>103</v>
      </c>
      <c r="C631" s="16" t="s">
        <v>104</v>
      </c>
      <c r="D631" s="0" t="s">
        <v>161</v>
      </c>
      <c r="E631" s="0" t="n">
        <v>7.7</v>
      </c>
      <c r="F631" s="0" t="n">
        <v>9.2</v>
      </c>
      <c r="G631" s="0" t="n">
        <v>0.7</v>
      </c>
      <c r="H631" s="0" t="n">
        <v>2</v>
      </c>
      <c r="I631" s="0" t="n">
        <v>2.4</v>
      </c>
      <c r="J631" s="0" t="n">
        <v>4.146</v>
      </c>
      <c r="K631" s="0" t="n">
        <v>0.056</v>
      </c>
      <c r="L631" s="0" t="n">
        <v>1.3</v>
      </c>
      <c r="M631" s="0" t="n">
        <v>20.9</v>
      </c>
      <c r="N631" s="0" t="n">
        <v>0</v>
      </c>
      <c r="O631" s="0" t="n">
        <v>289</v>
      </c>
      <c r="P631" s="0" t="n">
        <v>28000</v>
      </c>
      <c r="AC631" s="0" t="n">
        <v>3.986</v>
      </c>
      <c r="AD631" s="0" t="n">
        <v>0.164</v>
      </c>
      <c r="AE631" s="0" t="n">
        <v>3.543</v>
      </c>
      <c r="AF631" s="0" t="n">
        <v>0.047</v>
      </c>
      <c r="AG631" s="0" t="n">
        <v>0.041</v>
      </c>
      <c r="AH631" s="0" t="n">
        <v>1.5</v>
      </c>
      <c r="AJ631" s="0" t="n">
        <v>14000</v>
      </c>
      <c r="BF631" s="0" t="n">
        <f aca="false">IF(E631&lt;11,-3.6797*E631^2+48.115*E631-53.83,280.92*EXP(-0.2027*E631))</f>
        <v>98.486087</v>
      </c>
      <c r="BG631" s="1" t="n">
        <f aca="false">32.208*LN(F631)+21.438</f>
        <v>92.9141058144433</v>
      </c>
      <c r="BH631" s="1" t="n">
        <f aca="false">IF(G631&lt;=2, -10*G631+100, 88.958*EXP(-0.0755*G631))</f>
        <v>93</v>
      </c>
      <c r="BI631" s="1" t="n">
        <f aca="false">IF(I631&lt;=100, 0.0053*(I631)^2-1.0332*I631+100.76, 122.82*EXP(-0.0092*I631))</f>
        <v>98.310848</v>
      </c>
      <c r="BJ631" s="0" t="n">
        <f aca="false">IF(P631&lt;=1000, -6.942*LN(P631)+107.59, -36.304*LN(P631)+310.72)</f>
        <v>-61.0315001855681</v>
      </c>
      <c r="BK631" s="0" t="e">
        <f aca="false">BF631^0.04*BG631^0.22*BH631^0.51*BI631^0.06*BJ631^0.17</f>
        <v>#NUM!</v>
      </c>
      <c r="BL631" s="0" t="e">
        <f aca="false">IF(BK631&gt;=90, "Very Good", IF(BK631&gt;=80, "Good", IF(BK631&gt;=70, "Slightly Good", IF(BK631&gt;=60, "Average", IF(BK631&gt;=50, "Slightly Poor", IF(BK631&gt;=40, "Poor", "Very Poor"))))))</f>
        <v>#NUM!</v>
      </c>
      <c r="BM631" s="2" t="n">
        <f aca="false">IF(P631&lt;=1000, -6.942*LN(P631)+107.59, IF(AND(P631&gt;1000, P631&lt;=5213),-36.304*LN(P631)+310.72, IF(P631&gt;5213, 10)))</f>
        <v>10</v>
      </c>
      <c r="BN631" s="2" t="n">
        <f aca="false">BF631^0.04*BG631^0.22*BH631^0.51*BI631^0.06*BM631^0.17</f>
        <v>64.0022657821887</v>
      </c>
      <c r="BO631" s="3" t="str">
        <f aca="false">IF(BN631&gt;=90, "Very Good", IF(BN631&gt;=80, "Good", IF(BN631&gt;=70, "Slightly Good", IF(BN631&gt;=60, "Average", IF(BN631&gt;=50, "Slightly Poor", IF(BN631&gt;=40, "Poor", "Very Poor"))))))</f>
        <v>Average</v>
      </c>
      <c r="BP631" s="2" t="n">
        <f aca="false">IF(AJ631&lt;=1000, -6.942*LN(AJ631)+107.59, IF(AND(AJ631&gt;1000, AJ631&lt;=5213),-36.304*LN(AJ631)+310.72, IF(AJ631&gt;5213, 10)))</f>
        <v>10</v>
      </c>
      <c r="BQ631" s="2" t="n">
        <f aca="false">BF631^0.04*BG631^0.22*BH631^0.51*BI631^0.06*BP631^0.17</f>
        <v>64.0022657821887</v>
      </c>
      <c r="BR631" s="0" t="str">
        <f aca="false">IF(BQ631&gt;=90, "Very Good", IF(BQ631&gt;=80, "Good", IF(BQ631&gt;=70, "Slightly Good", IF(BQ631&gt;=60, "Average", IF(BQ631&gt;=50, "Slightly Poor", IF(BQ631&gt;=40, "Poor", "Very Poor"))))))</f>
        <v>Average</v>
      </c>
      <c r="BT631" s="2" t="n">
        <f aca="false">9.81*LN(AH631)+30.6</f>
        <v>34.5776127105411</v>
      </c>
      <c r="BU631" s="0" t="str">
        <f aca="false">IF(BT631&lt;30, "Clean water", IF(AND(BT631&gt;=30, BT631&lt;40), "Hypolimia", IF(AND(BT631&gt;=40,BT631&lt;50), "Mesotrophic", IF(AND(BT631&gt;=50, BT631&lt;70), "Eutrophic", IF(BT631&gt;70,"Hypertrophic")))))</f>
        <v>Hypolimia</v>
      </c>
      <c r="CM631" s="0" t="n">
        <f aca="false">IF(G631&gt;H631,1,0)</f>
        <v>0</v>
      </c>
      <c r="CO631" s="17" t="n">
        <f aca="false">14.652-0.41022*M631+0.007991*M631*M631-0.000077774*M631*M631*M631</f>
        <v>8.858926276354</v>
      </c>
      <c r="CP631" s="1" t="n">
        <f aca="false">F631/CO631*100</f>
        <v>103.850057140179</v>
      </c>
    </row>
    <row r="632" s="24" customFormat="true" ht="12.5" hidden="false" customHeight="false" outlineLevel="0" collapsed="false">
      <c r="A632" s="24" t="n">
        <v>631</v>
      </c>
      <c r="B632" s="25" t="s">
        <v>105</v>
      </c>
      <c r="C632" s="24" t="s">
        <v>106</v>
      </c>
      <c r="D632" s="24" t="s">
        <v>161</v>
      </c>
      <c r="E632" s="24" t="n">
        <v>8</v>
      </c>
      <c r="F632" s="24" t="n">
        <v>9.5</v>
      </c>
      <c r="G632" s="24" t="n">
        <v>1.1</v>
      </c>
      <c r="H632" s="24" t="n">
        <v>4.1</v>
      </c>
      <c r="I632" s="24" t="n">
        <v>7.4</v>
      </c>
      <c r="J632" s="24" t="n">
        <v>2.408</v>
      </c>
      <c r="K632" s="24" t="n">
        <v>0.045</v>
      </c>
      <c r="L632" s="24" t="n">
        <v>2.1</v>
      </c>
      <c r="M632" s="24" t="n">
        <v>26.1</v>
      </c>
      <c r="N632" s="24" t="n">
        <v>0</v>
      </c>
      <c r="O632" s="24" t="n">
        <v>190</v>
      </c>
      <c r="P632" s="24" t="n">
        <v>5300</v>
      </c>
      <c r="AC632" s="24" t="n">
        <v>2.304</v>
      </c>
      <c r="AD632" s="24" t="n">
        <v>0.001</v>
      </c>
      <c r="AE632" s="24" t="n">
        <v>1.96</v>
      </c>
      <c r="AF632" s="24" t="n">
        <v>0.021</v>
      </c>
      <c r="AG632" s="24" t="n">
        <v>0.008</v>
      </c>
      <c r="AH632" s="24" t="n">
        <v>20.9</v>
      </c>
      <c r="AJ632" s="24" t="n">
        <v>38</v>
      </c>
      <c r="BF632" s="24" t="n">
        <f aca="false">IF(E632&lt;11,-3.6797*E632^2+48.115*E632-53.83,280.92*EXP(-0.2027*E632))</f>
        <v>95.5892</v>
      </c>
      <c r="BG632" s="26" t="n">
        <f aca="false">32.208*LN(F632)+21.438</f>
        <v>93.947606249518</v>
      </c>
      <c r="BH632" s="26" t="n">
        <f aca="false">IF(G632&lt;=2, -10*G632+100, 88.958*EXP(-0.0755*G632))</f>
        <v>89</v>
      </c>
      <c r="BI632" s="26" t="n">
        <f aca="false">IF(I632&lt;=100, 0.0053*(I632)^2-1.0332*I632+100.76, 122.82*EXP(-0.0092*I632))</f>
        <v>93.404548</v>
      </c>
      <c r="BJ632" s="24" t="n">
        <f aca="false">IF(P632&lt;=1000, -6.942*LN(P632)+107.59, -36.304*LN(P632)+310.72)</f>
        <v>-0.603576061707884</v>
      </c>
      <c r="BK632" s="24" t="e">
        <f aca="false">BF632^0.04*BG632^0.22*BH632^0.51*BI632^0.06*BJ632^0.17</f>
        <v>#NUM!</v>
      </c>
      <c r="BL632" s="24" t="e">
        <f aca="false">IF(BK632&gt;=90, "Very Good", IF(BK632&gt;=80, "Good", IF(BK632&gt;=70, "Slightly Good", IF(BK632&gt;=60, "Average", IF(BK632&gt;=50, "Slightly Poor", IF(BK632&gt;=40, "Poor", "Very Poor"))))))</f>
        <v>#NUM!</v>
      </c>
      <c r="BM632" s="27" t="n">
        <f aca="false">IF(P632&lt;=1000, -6.942*LN(P632)+107.59, IF(AND(P632&gt;1000, P632&lt;=5213),-36.304*LN(P632)+310.72, IF(P632&gt;5213, 10)))</f>
        <v>10</v>
      </c>
      <c r="BN632" s="27" t="n">
        <f aca="false">BF632^0.04*BG632^0.22*BH632^0.51*BI632^0.06*BM632^0.17</f>
        <v>62.468660851035</v>
      </c>
      <c r="BO632" s="28" t="str">
        <f aca="false">IF(BN632&gt;=90, "Very Good", IF(BN632&gt;=80, "Good", IF(BN632&gt;=70, "Slightly Good", IF(BN632&gt;=60, "Average", IF(BN632&gt;=50, "Slightly Poor", IF(BN632&gt;=40, "Poor", "Very Poor"))))))</f>
        <v>Average</v>
      </c>
      <c r="BP632" s="27" t="n">
        <f aca="false">IF(AJ632&lt;=1000, -6.942*LN(AJ632)+107.59, IF(AND(AJ632&gt;1000, AJ632&lt;=5213),-36.304*LN(AJ632)+310.72, IF(AJ632&gt;5213, 10)))</f>
        <v>82.3378768791794</v>
      </c>
      <c r="BQ632" s="27" t="n">
        <f aca="false">BF632^0.04*BG632^0.22*BH632^0.51*BI632^0.06*BP632^0.17</f>
        <v>89.3951873627011</v>
      </c>
      <c r="BR632" s="24" t="str">
        <f aca="false">IF(BQ632&gt;=90, "Very Good", IF(BQ632&gt;=80, "Good", IF(BQ632&gt;=70, "Slightly Good", IF(BQ632&gt;=60, "Average", IF(BQ632&gt;=50, "Slightly Poor", IF(BQ632&gt;=40, "Poor", "Very Poor"))))))</f>
        <v>Good</v>
      </c>
      <c r="BT632" s="27" t="n">
        <f aca="false">9.81*LN(AH632)+30.6</f>
        <v>60.4199392495032</v>
      </c>
      <c r="BU632" s="24" t="str">
        <f aca="false">IF(BT632&lt;30, "Clean water", IF(AND(BT632&gt;=30, BT632&lt;40), "Hypolimia", IF(AND(BT632&gt;=40,BT632&lt;50), "Mesotrophic", IF(AND(BT632&gt;=50, BT632&lt;70), "Eutrophic", IF(BT632&gt;70,"Hypertrophic")))))</f>
        <v>Eutrophic</v>
      </c>
      <c r="CM632" s="24" t="n">
        <f aca="false">IF(G632&gt;H632,1,0)</f>
        <v>0</v>
      </c>
      <c r="CO632" s="29" t="n">
        <f aca="false">14.652-0.41022*M632+0.007991*M632*M632-0.000077774*M632*M632*M632</f>
        <v>8.006017977306</v>
      </c>
      <c r="CP632" s="26" t="n">
        <f aca="false">F632/CO632*100</f>
        <v>118.660737796603</v>
      </c>
    </row>
    <row r="633" customFormat="false" ht="12.5" hidden="false" customHeight="false" outlineLevel="0" collapsed="false">
      <c r="A633" s="0" t="n">
        <v>632</v>
      </c>
      <c r="B633" s="15" t="s">
        <v>107</v>
      </c>
      <c r="C633" s="16" t="s">
        <v>108</v>
      </c>
      <c r="D633" s="0" t="s">
        <v>161</v>
      </c>
      <c r="E633" s="0" t="n">
        <v>7.6</v>
      </c>
      <c r="F633" s="0" t="n">
        <v>8.2</v>
      </c>
      <c r="G633" s="0" t="n">
        <v>0.1</v>
      </c>
      <c r="H633" s="0" t="n">
        <v>1.6</v>
      </c>
      <c r="I633" s="0" t="n">
        <v>2.4</v>
      </c>
      <c r="J633" s="0" t="n">
        <v>5.116</v>
      </c>
      <c r="K633" s="0" t="n">
        <v>0.102</v>
      </c>
      <c r="L633" s="0" t="n">
        <v>1.4</v>
      </c>
      <c r="M633" s="0" t="n">
        <v>20.5</v>
      </c>
      <c r="N633" s="0" t="n">
        <v>0</v>
      </c>
      <c r="O633" s="0" t="n">
        <v>427</v>
      </c>
      <c r="P633" s="0" t="n">
        <v>8000</v>
      </c>
      <c r="AC633" s="0" t="n">
        <v>5.05</v>
      </c>
      <c r="AD633" s="0" t="n">
        <v>0.045</v>
      </c>
      <c r="AE633" s="0" t="n">
        <v>4.642</v>
      </c>
      <c r="AF633" s="0" t="n">
        <v>0.091</v>
      </c>
      <c r="AG633" s="0" t="n">
        <v>0.081</v>
      </c>
      <c r="AH633" s="0" t="n">
        <v>0.2</v>
      </c>
      <c r="AJ633" s="0" t="n">
        <v>400</v>
      </c>
      <c r="BF633" s="0" t="n">
        <f aca="false">IF(E633&lt;11,-3.6797*E633^2+48.115*E633-53.83,280.92*EXP(-0.2027*E633))</f>
        <v>99.304528</v>
      </c>
      <c r="BG633" s="1" t="n">
        <f aca="false">32.208*LN(F633)+21.438</f>
        <v>89.2079528407348</v>
      </c>
      <c r="BH633" s="1" t="n">
        <f aca="false">IF(G633&lt;=2, -10*G633+100, 88.958*EXP(-0.0755*G633))</f>
        <v>99</v>
      </c>
      <c r="BI633" s="1" t="n">
        <f aca="false">IF(I633&lt;=100, 0.0053*(I633)^2-1.0332*I633+100.76, 122.82*EXP(-0.0092*I633))</f>
        <v>98.310848</v>
      </c>
      <c r="BJ633" s="0" t="n">
        <f aca="false">IF(P633&lt;=1000, -6.942*LN(P633)+107.59, -36.304*LN(P633)+310.72)</f>
        <v>-15.5511933773122</v>
      </c>
      <c r="BK633" s="0" t="e">
        <f aca="false">BF633^0.04*BG633^0.22*BH633^0.51*BI633^0.06*BJ633^0.17</f>
        <v>#NUM!</v>
      </c>
      <c r="BL633" s="0" t="e">
        <f aca="false">IF(BK633&gt;=90, "Very Good", IF(BK633&gt;=80, "Good", IF(BK633&gt;=70, "Slightly Good", IF(BK633&gt;=60, "Average", IF(BK633&gt;=50, "Slightly Poor", IF(BK633&gt;=40, "Poor", "Very Poor"))))))</f>
        <v>#NUM!</v>
      </c>
      <c r="BM633" s="2" t="n">
        <f aca="false">IF(P633&lt;=1000, -6.942*LN(P633)+107.59, IF(AND(P633&gt;1000, P633&lt;=5213),-36.304*LN(P633)+310.72, IF(P633&gt;5213, 10)))</f>
        <v>10</v>
      </c>
      <c r="BN633" s="2" t="n">
        <f aca="false">BF633^0.04*BG633^0.22*BH633^0.51*BI633^0.06*BM633^0.17</f>
        <v>65.508489258116</v>
      </c>
      <c r="BO633" s="3" t="str">
        <f aca="false">IF(BN633&gt;=90, "Very Good", IF(BN633&gt;=80, "Good", IF(BN633&gt;=70, "Slightly Good", IF(BN633&gt;=60, "Average", IF(BN633&gt;=50, "Slightly Poor", IF(BN633&gt;=40, "Poor", "Very Poor"))))))</f>
        <v>Average</v>
      </c>
      <c r="BP633" s="2" t="n">
        <f aca="false">IF(AJ633&lt;=1000, -6.942*LN(AJ633)+107.59, IF(AND(AJ633&gt;1000, AJ633&lt;=5213),-36.304*LN(AJ633)+310.72, IF(AJ633&gt;5213, 10)))</f>
        <v>65.9972531139764</v>
      </c>
      <c r="BQ633" s="2" t="n">
        <f aca="false">BF633^0.04*BG633^0.22*BH633^0.51*BI633^0.06*BP633^0.17</f>
        <v>90.2852864246528</v>
      </c>
      <c r="BR633" s="0" t="str">
        <f aca="false">IF(BQ633&gt;=90, "Very Good", IF(BQ633&gt;=80, "Good", IF(BQ633&gt;=70, "Slightly Good", IF(BQ633&gt;=60, "Average", IF(BQ633&gt;=50, "Slightly Poor", IF(BQ633&gt;=40, "Poor", "Very Poor"))))))</f>
        <v>Very Good</v>
      </c>
      <c r="BT633" s="2" t="n">
        <f aca="false">9.81*LN(AH633)+30.6</f>
        <v>14.8114140790215</v>
      </c>
      <c r="BU633" s="0" t="str">
        <f aca="false">IF(BT633&lt;30, "Clean water", IF(AND(BT633&gt;=30, BT633&lt;40), "Hypolimia", IF(AND(BT633&gt;=40,BT633&lt;50), "Mesotrophic", IF(AND(BT633&gt;=50, BT633&lt;70), "Eutrophic", IF(BT633&gt;70,"Hypertrophic")))))</f>
        <v>Clean water</v>
      </c>
      <c r="CM633" s="0" t="n">
        <f aca="false">IF(G633&gt;H633,1,0)</f>
        <v>0</v>
      </c>
      <c r="CO633" s="17" t="n">
        <f aca="false">14.652-0.41022*M633+0.007991*M633*M633-0.000077774*M633*M633*M633</f>
        <v>8.93067501825</v>
      </c>
      <c r="CP633" s="1" t="n">
        <f aca="false">F633/CO633*100</f>
        <v>91.8183674049627</v>
      </c>
    </row>
    <row r="634" customFormat="false" ht="12.5" hidden="false" customHeight="false" outlineLevel="0" collapsed="false">
      <c r="A634" s="0" t="n">
        <v>633</v>
      </c>
      <c r="B634" s="15" t="s">
        <v>109</v>
      </c>
      <c r="C634" s="16" t="s">
        <v>110</v>
      </c>
      <c r="D634" s="0" t="s">
        <v>161</v>
      </c>
      <c r="E634" s="0" t="n">
        <v>7.2</v>
      </c>
      <c r="F634" s="0" t="n">
        <v>8.9</v>
      </c>
      <c r="G634" s="0" t="n">
        <v>3.3</v>
      </c>
      <c r="H634" s="0" t="n">
        <v>7.5</v>
      </c>
      <c r="I634" s="0" t="n">
        <v>51.2</v>
      </c>
      <c r="J634" s="0" t="n">
        <v>5.702</v>
      </c>
      <c r="K634" s="0" t="n">
        <v>0.27</v>
      </c>
      <c r="L634" s="0" t="n">
        <v>4.2</v>
      </c>
      <c r="M634" s="0" t="n">
        <v>24.4</v>
      </c>
      <c r="O634" s="0" t="n">
        <v>294</v>
      </c>
      <c r="AC634" s="0" t="n">
        <v>5.523</v>
      </c>
      <c r="AD634" s="0" t="n">
        <v>0.414</v>
      </c>
      <c r="AE634" s="0" t="n">
        <v>4.051</v>
      </c>
      <c r="AF634" s="0" t="n">
        <v>0.128</v>
      </c>
      <c r="AG634" s="0" t="n">
        <v>0.101</v>
      </c>
      <c r="BD634" s="0" t="n">
        <v>5.078</v>
      </c>
      <c r="BF634" s="0" t="n">
        <f aca="false">IF(E634&lt;11,-3.6797*E634^2+48.115*E634-53.83,280.92*EXP(-0.2027*E634))</f>
        <v>101.842352</v>
      </c>
      <c r="BG634" s="1" t="n">
        <f aca="false">32.208*LN(F634)+21.438</f>
        <v>91.8463395211805</v>
      </c>
      <c r="BH634" s="1" t="n">
        <f aca="false">IF(G634&lt;=2, -10*G634+100, 88.958*EXP(-0.0755*G634))</f>
        <v>69.3394735712124</v>
      </c>
      <c r="BI634" s="1" t="n">
        <f aca="false">IF(I634&lt;=100, 0.0053*(I634)^2-1.0332*I634+100.76, 122.82*EXP(-0.0092*I634))</f>
        <v>61.753792</v>
      </c>
      <c r="BJ634" s="0" t="e">
        <f aca="false">IF(P634&lt;=1000, -6.942*LN(P634)+107.59, -36.304*LN(P634)+310.72)</f>
        <v>#VALUE!</v>
      </c>
      <c r="BK634" s="0" t="e">
        <f aca="false">BF634^0.04*BG634^0.22*BH634^0.51*BI634^0.06*BJ634^0.17</f>
        <v>#VALUE!</v>
      </c>
      <c r="BL634" s="0" t="e">
        <f aca="false">IF(BK634&gt;=90, "Very Good", IF(BK634&gt;=80, "Good", IF(BK634&gt;=70, "Slightly Good", IF(BK634&gt;=60, "Average", IF(BK634&gt;=50, "Slightly Poor", IF(BK634&gt;=40, "Poor", "Very Poor"))))))</f>
        <v>#VALUE!</v>
      </c>
      <c r="BM634" s="2" t="e">
        <f aca="false">IF(P634&lt;=1000, -6.942*LN(P634)+107.59, IF(AND(P634&gt;1000, P634&lt;=5213),-36.304*LN(P634)+310.72, IF(P634&gt;5213, 10)))</f>
        <v>#VALUE!</v>
      </c>
      <c r="BN634" s="2" t="e">
        <f aca="false">BF634^0.04*BG634^0.22*BH634^0.51*BI634^0.06*BM634^0.17</f>
        <v>#VALUE!</v>
      </c>
      <c r="BO634" s="3" t="e">
        <f aca="false">IF(BN634&gt;=90, "Very Good", IF(BN634&gt;=80, "Good", IF(BN634&gt;=70, "Slightly Good", IF(BN634&gt;=60, "Average", IF(BN634&gt;=50, "Slightly Poor", IF(BN634&gt;=40, "Poor", "Very Poor"))))))</f>
        <v>#VALUE!</v>
      </c>
      <c r="BP634" s="2" t="e">
        <f aca="false">IF(AJ634&lt;=1000, -6.942*LN(AJ634)+107.59, IF(AND(AJ634&gt;1000, AJ634&lt;=5213),-36.304*LN(AJ634)+310.72, IF(AJ634&gt;5213, 10)))</f>
        <v>#VALUE!</v>
      </c>
      <c r="BQ634" s="2" t="e">
        <f aca="false">BF634^0.04*BG634^0.22*BH634^0.51*BI634^0.06*BP634^0.17</f>
        <v>#VALUE!</v>
      </c>
      <c r="BR634" s="0" t="e">
        <f aca="false">IF(BQ634&gt;=90, "Very Good", IF(BQ634&gt;=80, "Good", IF(BQ634&gt;=70, "Slightly Good", IF(BQ634&gt;=60, "Average", IF(BQ634&gt;=50, "Slightly Poor", IF(BQ634&gt;=40, "Poor", "Very Poor"))))))</f>
        <v>#VALUE!</v>
      </c>
      <c r="BT634" s="2" t="e">
        <f aca="false">9.81*LN(AH634)+30.6</f>
        <v>#VALUE!</v>
      </c>
      <c r="BU634" s="0" t="e">
        <f aca="false">IF(BT634&lt;30, "Clean water", IF(AND(BT634&gt;=30, BT634&lt;40), "Hypolimia", IF(AND(BT634&gt;=40,BT634&lt;50), "Mesotrophic", IF(AND(BT634&gt;=50, BT634&lt;70), "Eutrophic", IF(BT634&gt;70,"Hypertrophic")))))</f>
        <v>#VALUE!</v>
      </c>
      <c r="CM634" s="0" t="n">
        <f aca="false">IF(G634&gt;H634,1,0)</f>
        <v>0</v>
      </c>
      <c r="CO634" s="17" t="n">
        <f aca="false">14.652-0.41022*M634+0.007991*M634*M634-0.000077774*M634*M634*M634</f>
        <v>8.270347661184</v>
      </c>
      <c r="CP634" s="1" t="n">
        <f aca="false">F634/CO634*100</f>
        <v>107.61337206864</v>
      </c>
    </row>
    <row r="635" customFormat="false" ht="12.5" hidden="false" customHeight="false" outlineLevel="0" collapsed="false">
      <c r="A635" s="0" t="n">
        <v>634</v>
      </c>
      <c r="B635" s="15" t="s">
        <v>111</v>
      </c>
      <c r="C635" s="16" t="s">
        <v>112</v>
      </c>
      <c r="D635" s="0" t="s">
        <v>161</v>
      </c>
      <c r="E635" s="0" t="n">
        <v>8</v>
      </c>
      <c r="F635" s="0" t="n">
        <v>8</v>
      </c>
      <c r="G635" s="0" t="n">
        <v>1.7</v>
      </c>
      <c r="H635" s="0" t="n">
        <v>3.2</v>
      </c>
      <c r="I635" s="0" t="n">
        <v>4.8</v>
      </c>
      <c r="J635" s="0" t="n">
        <v>5.555</v>
      </c>
      <c r="K635" s="0" t="n">
        <v>0.118</v>
      </c>
      <c r="L635" s="0" t="n">
        <v>2.2</v>
      </c>
      <c r="M635" s="0" t="n">
        <v>21</v>
      </c>
      <c r="N635" s="0" t="n">
        <v>0</v>
      </c>
      <c r="O635" s="0" t="n">
        <v>353</v>
      </c>
      <c r="P635" s="0" t="n">
        <v>160000</v>
      </c>
      <c r="AC635" s="0" t="n">
        <v>5.474</v>
      </c>
      <c r="AD635" s="0" t="n">
        <v>0.512</v>
      </c>
      <c r="AE635" s="0" t="n">
        <v>4.314</v>
      </c>
      <c r="AF635" s="0" t="n">
        <v>0.101</v>
      </c>
      <c r="AG635" s="0" t="n">
        <v>0.084</v>
      </c>
      <c r="AH635" s="0" t="n">
        <v>0.9</v>
      </c>
      <c r="AJ635" s="0" t="n">
        <v>31000</v>
      </c>
      <c r="BF635" s="0" t="n">
        <f aca="false">IF(E635&lt;11,-3.6797*E635^2+48.115*E635-53.83,280.92*EXP(-0.2027*E635))</f>
        <v>95.5892</v>
      </c>
      <c r="BG635" s="1" t="n">
        <f aca="false">32.208*LN(F635)+21.438</f>
        <v>88.4126531744242</v>
      </c>
      <c r="BH635" s="1" t="n">
        <f aca="false">IF(G635&lt;=2, -10*G635+100, 88.958*EXP(-0.0755*G635))</f>
        <v>83</v>
      </c>
      <c r="BI635" s="1" t="n">
        <f aca="false">IF(I635&lt;=100, 0.0053*(I635)^2-1.0332*I635+100.76, 122.82*EXP(-0.0092*I635))</f>
        <v>95.922752</v>
      </c>
      <c r="BJ635" s="0" t="n">
        <f aca="false">IF(P635&lt;=1000, -6.942*LN(P635)+107.59, -36.304*LN(P635)+310.72)</f>
        <v>-124.308257836416</v>
      </c>
      <c r="BK635" s="0" t="e">
        <f aca="false">BF635^0.04*BG635^0.22*BH635^0.51*BI635^0.06*BJ635^0.17</f>
        <v>#NUM!</v>
      </c>
      <c r="BL635" s="0" t="e">
        <f aca="false">IF(BK635&gt;=90, "Very Good", IF(BK635&gt;=80, "Good", IF(BK635&gt;=70, "Slightly Good", IF(BK635&gt;=60, "Average", IF(BK635&gt;=50, "Slightly Poor", IF(BK635&gt;=40, "Poor", "Very Poor"))))))</f>
        <v>#NUM!</v>
      </c>
      <c r="BM635" s="2" t="n">
        <f aca="false">IF(P635&lt;=1000, -6.942*LN(P635)+107.59, IF(AND(P635&gt;1000, P635&lt;=5213),-36.304*LN(P635)+310.72, IF(P635&gt;5213, 10)))</f>
        <v>10</v>
      </c>
      <c r="BN635" s="2" t="n">
        <f aca="false">BF635^0.04*BG635^0.22*BH635^0.51*BI635^0.06*BM635^0.17</f>
        <v>59.5791977690683</v>
      </c>
      <c r="BO635" s="3" t="str">
        <f aca="false">IF(BN635&gt;=90, "Very Good", IF(BN635&gt;=80, "Good", IF(BN635&gt;=70, "Slightly Good", IF(BN635&gt;=60, "Average", IF(BN635&gt;=50, "Slightly Poor", IF(BN635&gt;=40, "Poor", "Very Poor"))))))</f>
        <v>Slightly Poor</v>
      </c>
      <c r="BP635" s="2" t="n">
        <f aca="false">IF(AJ635&lt;=1000, -6.942*LN(AJ635)+107.59, IF(AND(AJ635&gt;1000, AJ635&lt;=5213),-36.304*LN(AJ635)+310.72, IF(AJ635&gt;5213, 10)))</f>
        <v>10</v>
      </c>
      <c r="BQ635" s="2" t="n">
        <f aca="false">BF635^0.04*BG635^0.22*BH635^0.51*BI635^0.06*BP635^0.17</f>
        <v>59.5791977690683</v>
      </c>
      <c r="BR635" s="0" t="str">
        <f aca="false">IF(BQ635&gt;=90, "Very Good", IF(BQ635&gt;=80, "Good", IF(BQ635&gt;=70, "Slightly Good", IF(BQ635&gt;=60, "Average", IF(BQ635&gt;=50, "Slightly Poor", IF(BQ635&gt;=40, "Poor", "Very Poor"))))))</f>
        <v>Slightly Poor</v>
      </c>
      <c r="BT635" s="2" t="n">
        <f aca="false">9.81*LN(AH635)+30.6</f>
        <v>29.5664133413967</v>
      </c>
      <c r="BU635" s="0" t="str">
        <f aca="false">IF(BT635&lt;30, "Clean water", IF(AND(BT635&gt;=30, BT635&lt;40), "Hypolimia", IF(AND(BT635&gt;=40,BT635&lt;50), "Mesotrophic", IF(AND(BT635&gt;=50, BT635&lt;70), "Eutrophic", IF(BT635&gt;70,"Hypertrophic")))))</f>
        <v>Clean water</v>
      </c>
      <c r="CM635" s="0" t="n">
        <f aca="false">IF(G635&gt;H635,1,0)</f>
        <v>0</v>
      </c>
      <c r="CO635" s="17" t="n">
        <f aca="false">14.652-0.41022*M635+0.007991*M635*M635-0.000077774*M635*M635*M635</f>
        <v>8.841145986</v>
      </c>
      <c r="CP635" s="1" t="n">
        <f aca="false">F635/CO635*100</f>
        <v>90.4860072740349</v>
      </c>
    </row>
    <row r="636" customFormat="false" ht="12.5" hidden="false" customHeight="false" outlineLevel="0" collapsed="false">
      <c r="A636" s="0" t="n">
        <v>635</v>
      </c>
      <c r="B636" s="15" t="s">
        <v>113</v>
      </c>
      <c r="C636" s="16" t="s">
        <v>114</v>
      </c>
      <c r="D636" s="0" t="s">
        <v>161</v>
      </c>
      <c r="E636" s="0" t="n">
        <v>7.5</v>
      </c>
      <c r="F636" s="0" t="n">
        <v>8.4</v>
      </c>
      <c r="G636" s="0" t="n">
        <v>0.6</v>
      </c>
      <c r="H636" s="0" t="n">
        <v>2.6</v>
      </c>
      <c r="I636" s="0" t="n">
        <v>0.8</v>
      </c>
      <c r="J636" s="0" t="n">
        <v>4.981</v>
      </c>
      <c r="K636" s="0" t="n">
        <v>0.097</v>
      </c>
      <c r="L636" s="0" t="n">
        <v>2</v>
      </c>
      <c r="M636" s="0" t="n">
        <v>20.3</v>
      </c>
      <c r="N636" s="0" t="n">
        <v>0</v>
      </c>
      <c r="O636" s="0" t="n">
        <v>336</v>
      </c>
      <c r="P636" s="0" t="n">
        <v>80000</v>
      </c>
      <c r="AC636" s="0" t="n">
        <v>4.797</v>
      </c>
      <c r="AD636" s="0" t="n">
        <v>0.271</v>
      </c>
      <c r="AE636" s="0" t="n">
        <v>4.223</v>
      </c>
      <c r="AF636" s="0" t="n">
        <v>0.085</v>
      </c>
      <c r="AG636" s="0" t="n">
        <v>0.073</v>
      </c>
      <c r="AH636" s="0" t="n">
        <v>0.7</v>
      </c>
      <c r="AJ636" s="0" t="n">
        <v>21000</v>
      </c>
      <c r="BF636" s="0" t="n">
        <f aca="false">IF(E636&lt;11,-3.6797*E636^2+48.115*E636-53.83,280.92*EXP(-0.2027*E636))</f>
        <v>100.049375</v>
      </c>
      <c r="BG636" s="1" t="n">
        <f aca="false">32.208*LN(F636)+21.438</f>
        <v>89.9840867819932</v>
      </c>
      <c r="BH636" s="1" t="n">
        <f aca="false">IF(G636&lt;=2, -10*G636+100, 88.958*EXP(-0.0755*G636))</f>
        <v>94</v>
      </c>
      <c r="BI636" s="1" t="n">
        <f aca="false">IF(I636&lt;=100, 0.0053*(I636)^2-1.0332*I636+100.76, 122.82*EXP(-0.0092*I636))</f>
        <v>99.936832</v>
      </c>
      <c r="BJ636" s="0" t="n">
        <f aca="false">IF(P636&lt;=1000, -6.942*LN(P636)+107.59, -36.304*LN(P636)+310.72)</f>
        <v>-99.1442425933681</v>
      </c>
      <c r="BK636" s="0" t="e">
        <f aca="false">BF636^0.04*BG636^0.22*BH636^0.51*BI636^0.06*BJ636^0.17</f>
        <v>#NUM!</v>
      </c>
      <c r="BL636" s="0" t="e">
        <f aca="false">IF(BK636&gt;=90, "Very Good", IF(BK636&gt;=80, "Good", IF(BK636&gt;=70, "Slightly Good", IF(BK636&gt;=60, "Average", IF(BK636&gt;=50, "Slightly Poor", IF(BK636&gt;=40, "Poor", "Very Poor"))))))</f>
        <v>#NUM!</v>
      </c>
      <c r="BM636" s="2" t="n">
        <f aca="false">IF(P636&lt;=1000, -6.942*LN(P636)+107.59, IF(AND(P636&gt;1000, P636&lt;=5213),-36.304*LN(P636)+310.72, IF(P636&gt;5213, 10)))</f>
        <v>10</v>
      </c>
      <c r="BN636" s="2" t="n">
        <f aca="false">BF636^0.04*BG636^0.22*BH636^0.51*BI636^0.06*BM636^0.17</f>
        <v>64.0035071304572</v>
      </c>
      <c r="BO636" s="3" t="str">
        <f aca="false">IF(BN636&gt;=90, "Very Good", IF(BN636&gt;=80, "Good", IF(BN636&gt;=70, "Slightly Good", IF(BN636&gt;=60, "Average", IF(BN636&gt;=50, "Slightly Poor", IF(BN636&gt;=40, "Poor", "Very Poor"))))))</f>
        <v>Average</v>
      </c>
      <c r="BP636" s="2" t="n">
        <f aca="false">IF(AJ636&lt;=1000, -6.942*LN(AJ636)+107.59, IF(AND(AJ636&gt;1000, AJ636&lt;=5213),-36.304*LN(AJ636)+310.72, IF(AJ636&gt;5213, 10)))</f>
        <v>10</v>
      </c>
      <c r="BQ636" s="2" t="n">
        <f aca="false">BF636^0.04*BG636^0.22*BH636^0.51*BI636^0.06*BP636^0.17</f>
        <v>64.0035071304572</v>
      </c>
      <c r="BR636" s="0" t="str">
        <f aca="false">IF(BQ636&gt;=90, "Very Good", IF(BQ636&gt;=80, "Good", IF(BQ636&gt;=70, "Slightly Good", IF(BQ636&gt;=60, "Average", IF(BQ636&gt;=50, "Slightly Poor", IF(BQ636&gt;=40, "Poor", "Very Poor"))))))</f>
        <v>Average</v>
      </c>
      <c r="BT636" s="2" t="n">
        <f aca="false">9.81*LN(AH636)+30.6</f>
        <v>27.101018799961</v>
      </c>
      <c r="BU636" s="0" t="str">
        <f aca="false">IF(BT636&lt;30, "Clean water", IF(AND(BT636&gt;=30, BT636&lt;40), "Hypolimia", IF(AND(BT636&gt;=40,BT636&lt;50), "Mesotrophic", IF(AND(BT636&gt;=50, BT636&lt;70), "Eutrophic", IF(BT636&gt;70,"Hypertrophic")))))</f>
        <v>Clean water</v>
      </c>
      <c r="CM636" s="0" t="n">
        <f aca="false">IF(G636&gt;H636,1,0)</f>
        <v>0</v>
      </c>
      <c r="CO636" s="17" t="n">
        <f aca="false">14.652-0.41022*M636+0.007991*M636*M636-0.000077774*M636*M636*M636</f>
        <v>8.966932470502</v>
      </c>
      <c r="CP636" s="1" t="n">
        <f aca="false">F636/CO636*100</f>
        <v>93.6775204634695</v>
      </c>
    </row>
    <row r="637" customFormat="false" ht="12.5" hidden="false" customHeight="false" outlineLevel="0" collapsed="false">
      <c r="A637" s="0" t="n">
        <v>636</v>
      </c>
      <c r="B637" s="15" t="s">
        <v>115</v>
      </c>
      <c r="C637" s="16" t="s">
        <v>116</v>
      </c>
      <c r="D637" s="0" t="s">
        <v>161</v>
      </c>
      <c r="E637" s="0" t="n">
        <v>7.1</v>
      </c>
      <c r="F637" s="0" t="n">
        <v>6.6</v>
      </c>
      <c r="G637" s="0" t="n">
        <v>3.8</v>
      </c>
      <c r="H637" s="0" t="n">
        <v>4.5</v>
      </c>
      <c r="I637" s="0" t="n">
        <v>9</v>
      </c>
      <c r="J637" s="0" t="n">
        <v>8.937</v>
      </c>
      <c r="K637" s="0" t="n">
        <v>0.119</v>
      </c>
      <c r="L637" s="0" t="n">
        <v>2.9</v>
      </c>
      <c r="M637" s="0" t="n">
        <v>22.9</v>
      </c>
      <c r="N637" s="0" t="n">
        <v>0</v>
      </c>
      <c r="O637" s="0" t="n">
        <v>433</v>
      </c>
      <c r="P637" s="0" t="n">
        <v>220000</v>
      </c>
      <c r="AC637" s="0" t="n">
        <v>8.558</v>
      </c>
      <c r="AD637" s="0" t="n">
        <v>1.323</v>
      </c>
      <c r="AE637" s="0" t="n">
        <v>6.613</v>
      </c>
      <c r="AF637" s="0" t="n">
        <v>0.085</v>
      </c>
      <c r="AG637" s="0" t="n">
        <v>0.07</v>
      </c>
      <c r="AH637" s="0" t="n">
        <v>0.7</v>
      </c>
      <c r="AJ637" s="0" t="n">
        <v>24000</v>
      </c>
      <c r="BF637" s="0" t="n">
        <f aca="false">IF(E637&lt;11,-3.6797*E637^2+48.115*E637-53.83,280.92*EXP(-0.2027*E637))</f>
        <v>102.292823</v>
      </c>
      <c r="BG637" s="1" t="n">
        <f aca="false">32.208*LN(F637)+21.438</f>
        <v>82.2167392560349</v>
      </c>
      <c r="BH637" s="1" t="n">
        <f aca="false">IF(G637&lt;=2, -10*G637+100, 88.958*EXP(-0.0755*G637))</f>
        <v>66.7706991099565</v>
      </c>
      <c r="BI637" s="1" t="n">
        <f aca="false">IF(I637&lt;=100, 0.0053*(I637)^2-1.0332*I637+100.76, 122.82*EXP(-0.0092*I637))</f>
        <v>91.8905</v>
      </c>
      <c r="BJ637" s="0" t="n">
        <f aca="false">IF(P637&lt;=1000, -6.942*LN(P637)+107.59, -36.304*LN(P637)+310.72)</f>
        <v>-135.869402090944</v>
      </c>
      <c r="BK637" s="0" t="e">
        <f aca="false">BF637^0.04*BG637^0.22*BH637^0.51*BI637^0.06*BJ637^0.17</f>
        <v>#NUM!</v>
      </c>
      <c r="BL637" s="0" t="e">
        <f aca="false">IF(BK637&gt;=90, "Very Good", IF(BK637&gt;=80, "Good", IF(BK637&gt;=70, "Slightly Good", IF(BK637&gt;=60, "Average", IF(BK637&gt;=50, "Slightly Poor", IF(BK637&gt;=40, "Poor", "Very Poor"))))))</f>
        <v>#NUM!</v>
      </c>
      <c r="BM637" s="2" t="n">
        <f aca="false">IF(P637&lt;=1000, -6.942*LN(P637)+107.59, IF(AND(P637&gt;1000, P637&lt;=5213),-36.304*LN(P637)+310.72, IF(P637&gt;5213, 10)))</f>
        <v>10</v>
      </c>
      <c r="BN637" s="2" t="n">
        <f aca="false">BF637^0.04*BG637^0.22*BH637^0.51*BI637^0.06*BM637^0.17</f>
        <v>52.4831772986283</v>
      </c>
      <c r="BO637" s="3" t="str">
        <f aca="false">IF(BN637&gt;=90, "Very Good", IF(BN637&gt;=80, "Good", IF(BN637&gt;=70, "Slightly Good", IF(BN637&gt;=60, "Average", IF(BN637&gt;=50, "Slightly Poor", IF(BN637&gt;=40, "Poor", "Very Poor"))))))</f>
        <v>Slightly Poor</v>
      </c>
      <c r="BP637" s="2" t="n">
        <f aca="false">IF(AJ637&lt;=1000, -6.942*LN(AJ637)+107.59, IF(AND(AJ637&gt;1000, AJ637&lt;=5213),-36.304*LN(AJ637)+310.72, IF(AJ637&gt;5213, 10)))</f>
        <v>10</v>
      </c>
      <c r="BQ637" s="2" t="n">
        <f aca="false">BF637^0.04*BG637^0.22*BH637^0.51*BI637^0.06*BP637^0.17</f>
        <v>52.4831772986283</v>
      </c>
      <c r="BR637" s="0" t="str">
        <f aca="false">IF(BQ637&gt;=90, "Very Good", IF(BQ637&gt;=80, "Good", IF(BQ637&gt;=70, "Slightly Good", IF(BQ637&gt;=60, "Average", IF(BQ637&gt;=50, "Slightly Poor", IF(BQ637&gt;=40, "Poor", "Very Poor"))))))</f>
        <v>Slightly Poor</v>
      </c>
      <c r="BT637" s="2" t="n">
        <f aca="false">9.81*LN(AH637)+30.6</f>
        <v>27.101018799961</v>
      </c>
      <c r="BU637" s="0" t="str">
        <f aca="false">IF(BT637&lt;30, "Clean water", IF(AND(BT637&gt;=30, BT637&lt;40), "Hypolimia", IF(AND(BT637&gt;=40,BT637&lt;50), "Mesotrophic", IF(AND(BT637&gt;=50, BT637&lt;70), "Eutrophic", IF(BT637&gt;70,"Hypertrophic")))))</f>
        <v>Clean water</v>
      </c>
      <c r="CM637" s="0" t="n">
        <f aca="false">IF(G637&gt;H637,1,0)</f>
        <v>0</v>
      </c>
      <c r="CO637" s="17" t="n">
        <f aca="false">14.652-0.41022*M637+0.007991*M637*M637-0.000077774*M637*M637*M637</f>
        <v>8.514535199514</v>
      </c>
      <c r="CP637" s="1" t="n">
        <f aca="false">F637/CO637*100</f>
        <v>77.5145071967842</v>
      </c>
    </row>
    <row r="638" customFormat="false" ht="12.5" hidden="false" customHeight="false" outlineLevel="0" collapsed="false">
      <c r="A638" s="0" t="n">
        <v>637</v>
      </c>
      <c r="B638" s="15" t="s">
        <v>117</v>
      </c>
      <c r="C638" s="16" t="s">
        <v>118</v>
      </c>
      <c r="D638" s="0" t="s">
        <v>161</v>
      </c>
      <c r="E638" s="0" t="n">
        <v>7.4</v>
      </c>
      <c r="F638" s="0" t="n">
        <v>8.9</v>
      </c>
      <c r="G638" s="0" t="n">
        <v>0</v>
      </c>
      <c r="H638" s="0" t="n">
        <v>1.4</v>
      </c>
      <c r="I638" s="0" t="n">
        <v>5.8</v>
      </c>
      <c r="J638" s="0" t="n">
        <v>2.255</v>
      </c>
      <c r="K638" s="0" t="n">
        <v>0.005</v>
      </c>
      <c r="L638" s="0" t="n">
        <v>1.1</v>
      </c>
      <c r="M638" s="0" t="n">
        <v>21.9</v>
      </c>
      <c r="N638" s="0" t="n">
        <v>0</v>
      </c>
      <c r="O638" s="0" t="n">
        <v>139</v>
      </c>
      <c r="P638" s="0" t="n">
        <v>1500</v>
      </c>
      <c r="AC638" s="0" t="n">
        <v>2.207</v>
      </c>
      <c r="AD638" s="0" t="n">
        <v>0.015</v>
      </c>
      <c r="AE638" s="0" t="n">
        <v>1.961</v>
      </c>
      <c r="AF638" s="0" t="n">
        <v>0</v>
      </c>
      <c r="AG638" s="0" t="n">
        <v>0</v>
      </c>
      <c r="AH638" s="0" t="n">
        <v>0.2</v>
      </c>
      <c r="AJ638" s="0" t="n">
        <v>240</v>
      </c>
      <c r="BF638" s="0" t="n">
        <f aca="false">IF(E638&lt;11,-3.6797*E638^2+48.115*E638-53.83,280.92*EXP(-0.2027*E638))</f>
        <v>100.720628</v>
      </c>
      <c r="BG638" s="1" t="n">
        <f aca="false">32.208*LN(F638)+21.438</f>
        <v>91.8463395211805</v>
      </c>
      <c r="BH638" s="1" t="n">
        <f aca="false">IF(G638&lt;=2, -10*G638+100, 88.958*EXP(-0.0755*G638))</f>
        <v>100</v>
      </c>
      <c r="BI638" s="1" t="n">
        <f aca="false">IF(I638&lt;=100, 0.0053*(I638)^2-1.0332*I638+100.76, 122.82*EXP(-0.0092*I638))</f>
        <v>94.945732</v>
      </c>
      <c r="BJ638" s="0" t="n">
        <f aca="false">IF(P638&lt;=1000, -6.942*LN(P638)+107.59, -36.304*LN(P638)+310.72)</f>
        <v>45.2208470670737</v>
      </c>
      <c r="BK638" s="0" t="n">
        <f aca="false">BF638^0.04*BG638^0.22*BH638^0.51*BI638^0.06*BJ638^0.17</f>
        <v>85.5173922681949</v>
      </c>
      <c r="BL638" s="0" t="str">
        <f aca="false">IF(BK638&gt;=90, "Very Good", IF(BK638&gt;=80, "Good", IF(BK638&gt;=70, "Slightly Good", IF(BK638&gt;=60, "Average", IF(BK638&gt;=50, "Slightly Poor", IF(BK638&gt;=40, "Poor", "Very Poor"))))))</f>
        <v>Good</v>
      </c>
      <c r="BM638" s="2" t="n">
        <f aca="false">IF(P638&lt;=1000, -6.942*LN(P638)+107.59, IF(AND(P638&gt;1000, P638&lt;=5213),-36.304*LN(P638)+310.72, IF(P638&gt;5213, 10)))</f>
        <v>45.2208470670737</v>
      </c>
      <c r="BN638" s="2" t="n">
        <f aca="false">BF638^0.04*BG638^0.22*BH638^0.51*BI638^0.06*BM638^0.17</f>
        <v>85.5173922681949</v>
      </c>
      <c r="BO638" s="3" t="str">
        <f aca="false">IF(BN638&gt;=90, "Very Good", IF(BN638&gt;=80, "Good", IF(BN638&gt;=70, "Slightly Good", IF(BN638&gt;=60, "Average", IF(BN638&gt;=50, "Slightly Poor", IF(BN638&gt;=40, "Poor", "Very Poor"))))))</f>
        <v>Good</v>
      </c>
      <c r="BP638" s="2" t="n">
        <f aca="false">IF(AJ638&lt;=1000, -6.942*LN(AJ638)+107.59, IF(AND(AJ638&gt;1000, AJ638&lt;=5213),-36.304*LN(AJ638)+310.72, IF(AJ638&gt;5213, 10)))</f>
        <v>69.5434045941599</v>
      </c>
      <c r="BQ638" s="2" t="n">
        <f aca="false">BF638^0.04*BG638^0.22*BH638^0.51*BI638^0.06*BP638^0.17</f>
        <v>92.0090152512001</v>
      </c>
      <c r="BR638" s="0" t="str">
        <f aca="false">IF(BQ638&gt;=90, "Very Good", IF(BQ638&gt;=80, "Good", IF(BQ638&gt;=70, "Slightly Good", IF(BQ638&gt;=60, "Average", IF(BQ638&gt;=50, "Slightly Poor", IF(BQ638&gt;=40, "Poor", "Very Poor"))))))</f>
        <v>Very Good</v>
      </c>
      <c r="BT638" s="2" t="n">
        <f aca="false">9.81*LN(AH638)+30.6</f>
        <v>14.8114140790215</v>
      </c>
      <c r="BU638" s="0" t="str">
        <f aca="false">IF(BT638&lt;30, "Clean water", IF(AND(BT638&gt;=30, BT638&lt;40), "Hypolimia", IF(AND(BT638&gt;=40,BT638&lt;50), "Mesotrophic", IF(AND(BT638&gt;=50, BT638&lt;70), "Eutrophic", IF(BT638&gt;70,"Hypertrophic")))))</f>
        <v>Clean water</v>
      </c>
      <c r="CM638" s="0" t="n">
        <f aca="false">IF(G638&gt;H638,1,0)</f>
        <v>0</v>
      </c>
      <c r="CO638" s="17" t="n">
        <f aca="false">14.652-0.41022*M638+0.007991*M638*M638-0.000077774*M638*M638*M638</f>
        <v>8.683849489734</v>
      </c>
      <c r="CP638" s="1" t="n">
        <f aca="false">F638/CO638*100</f>
        <v>102.489109357797</v>
      </c>
    </row>
    <row r="639" customFormat="false" ht="12.5" hidden="false" customHeight="false" outlineLevel="0" collapsed="false">
      <c r="A639" s="0" t="n">
        <v>638</v>
      </c>
      <c r="B639" s="15" t="s">
        <v>119</v>
      </c>
      <c r="C639" s="16" t="s">
        <v>120</v>
      </c>
      <c r="D639" s="0" t="s">
        <v>161</v>
      </c>
      <c r="E639" s="0" t="n">
        <v>7.6</v>
      </c>
      <c r="F639" s="0" t="n">
        <v>8.5</v>
      </c>
      <c r="G639" s="0" t="n">
        <v>0.4</v>
      </c>
      <c r="H639" s="0" t="n">
        <v>1.9</v>
      </c>
      <c r="I639" s="0" t="n">
        <v>1</v>
      </c>
      <c r="J639" s="0" t="n">
        <v>2.591</v>
      </c>
      <c r="K639" s="0" t="n">
        <v>0.018</v>
      </c>
      <c r="L639" s="0" t="n">
        <v>1.2</v>
      </c>
      <c r="M639" s="0" t="n">
        <v>23</v>
      </c>
      <c r="N639" s="0" t="n">
        <v>0</v>
      </c>
      <c r="O639" s="0" t="n">
        <v>168</v>
      </c>
      <c r="P639" s="0" t="n">
        <v>10000</v>
      </c>
      <c r="AC639" s="0" t="n">
        <v>2.514</v>
      </c>
      <c r="AD639" s="0" t="n">
        <v>0.038</v>
      </c>
      <c r="AE639" s="0" t="n">
        <v>2.274</v>
      </c>
      <c r="AF639" s="0" t="n">
        <v>0.009</v>
      </c>
      <c r="AG639" s="0" t="n">
        <v>0.006</v>
      </c>
      <c r="AH639" s="0" t="n">
        <v>0.7</v>
      </c>
      <c r="AJ639" s="0" t="n">
        <v>1100</v>
      </c>
      <c r="BF639" s="0" t="n">
        <f aca="false">IF(E639&lt;11,-3.6797*E639^2+48.115*E639-53.83,280.92*EXP(-0.2027*E639))</f>
        <v>99.304528</v>
      </c>
      <c r="BG639" s="1" t="n">
        <f aca="false">32.208*LN(F639)+21.438</f>
        <v>90.3652509938879</v>
      </c>
      <c r="BH639" s="1" t="n">
        <f aca="false">IF(G639&lt;=2, -10*G639+100, 88.958*EXP(-0.0755*G639))</f>
        <v>96</v>
      </c>
      <c r="BI639" s="1" t="n">
        <f aca="false">IF(I639&lt;=100, 0.0053*(I639)^2-1.0332*I639+100.76, 122.82*EXP(-0.0092*I639))</f>
        <v>99.7321</v>
      </c>
      <c r="BJ639" s="0" t="n">
        <f aca="false">IF(P639&lt;=1000, -6.942*LN(P639)+107.59, -36.304*LN(P639)+310.72)</f>
        <v>-23.6521968642234</v>
      </c>
      <c r="BK639" s="0" t="e">
        <f aca="false">BF639^0.04*BG639^0.22*BH639^0.51*BI639^0.06*BJ639^0.17</f>
        <v>#NUM!</v>
      </c>
      <c r="BL639" s="0" t="e">
        <f aca="false">IF(BK639&gt;=90, "Very Good", IF(BK639&gt;=80, "Good", IF(BK639&gt;=70, "Slightly Good", IF(BK639&gt;=60, "Average", IF(BK639&gt;=50, "Slightly Poor", IF(BK639&gt;=40, "Poor", "Very Poor"))))))</f>
        <v>#NUM!</v>
      </c>
      <c r="BM639" s="2" t="n">
        <f aca="false">IF(P639&lt;=1000, -6.942*LN(P639)+107.59, IF(AND(P639&gt;1000, P639&lt;=5213),-36.304*LN(P639)+310.72, IF(P639&gt;5213, 10)))</f>
        <v>10</v>
      </c>
      <c r="BN639" s="2" t="n">
        <f aca="false">BF639^0.04*BG639^0.22*BH639^0.51*BI639^0.06*BM639^0.17</f>
        <v>64.7273027270625</v>
      </c>
      <c r="BO639" s="3" t="str">
        <f aca="false">IF(BN639&gt;=90, "Very Good", IF(BN639&gt;=80, "Good", IF(BN639&gt;=70, "Slightly Good", IF(BN639&gt;=60, "Average", IF(BN639&gt;=50, "Slightly Poor", IF(BN639&gt;=40, "Poor", "Very Poor"))))))</f>
        <v>Average</v>
      </c>
      <c r="BP639" s="2" t="n">
        <f aca="false">IF(AJ639&lt;=1000, -6.942*LN(AJ639)+107.59, IF(AND(AJ639&gt;1000, AJ639&lt;=5213),-36.304*LN(AJ639)+310.72, IF(AJ639&gt;5213, 10)))</f>
        <v>56.4807115842163</v>
      </c>
      <c r="BQ639" s="2" t="n">
        <f aca="false">BF639^0.04*BG639^0.22*BH639^0.51*BI639^0.06*BP639^0.17</f>
        <v>86.8781445006098</v>
      </c>
      <c r="BR639" s="0" t="str">
        <f aca="false">IF(BQ639&gt;=90, "Very Good", IF(BQ639&gt;=80, "Good", IF(BQ639&gt;=70, "Slightly Good", IF(BQ639&gt;=60, "Average", IF(BQ639&gt;=50, "Slightly Poor", IF(BQ639&gt;=40, "Poor", "Very Poor"))))))</f>
        <v>Good</v>
      </c>
      <c r="BT639" s="2" t="n">
        <f aca="false">9.81*LN(AH639)+30.6</f>
        <v>27.101018799961</v>
      </c>
      <c r="BU639" s="0" t="str">
        <f aca="false">IF(BT639&lt;30, "Clean water", IF(AND(BT639&gt;=30, BT639&lt;40), "Hypolimia", IF(AND(BT639&gt;=40,BT639&lt;50), "Mesotrophic", IF(AND(BT639&gt;=50, BT639&lt;70), "Eutrophic", IF(BT639&gt;70,"Hypertrophic")))))</f>
        <v>Clean water</v>
      </c>
      <c r="CM639" s="0" t="n">
        <f aca="false">IF(G639&gt;H639,1,0)</f>
        <v>0</v>
      </c>
      <c r="CO639" s="17" t="n">
        <f aca="false">14.652-0.41022*M639+0.007991*M639*M639-0.000077774*M639*M639*M639</f>
        <v>8.497902742</v>
      </c>
      <c r="CP639" s="1" t="n">
        <f aca="false">F639/CO639*100</f>
        <v>100.024679712909</v>
      </c>
    </row>
    <row r="640" customFormat="false" ht="12.5" hidden="false" customHeight="false" outlineLevel="0" collapsed="false">
      <c r="A640" s="0" t="n">
        <v>639</v>
      </c>
      <c r="B640" s="15" t="s">
        <v>121</v>
      </c>
      <c r="C640" s="16" t="s">
        <v>122</v>
      </c>
      <c r="D640" s="0" t="s">
        <v>161</v>
      </c>
      <c r="E640" s="0" t="n">
        <v>7.7</v>
      </c>
      <c r="F640" s="0" t="n">
        <v>8.5</v>
      </c>
      <c r="G640" s="0" t="n">
        <v>0.5</v>
      </c>
      <c r="H640" s="0" t="n">
        <v>2.1</v>
      </c>
      <c r="I640" s="0" t="n">
        <v>0.2</v>
      </c>
      <c r="J640" s="0" t="n">
        <v>3.469</v>
      </c>
      <c r="K640" s="0" t="n">
        <v>0.078</v>
      </c>
      <c r="L640" s="0" t="n">
        <v>1.5</v>
      </c>
      <c r="M640" s="0" t="n">
        <v>22.1</v>
      </c>
      <c r="N640" s="0" t="n">
        <v>0</v>
      </c>
      <c r="O640" s="0" t="n">
        <v>291</v>
      </c>
      <c r="P640" s="0" t="n">
        <v>8000</v>
      </c>
      <c r="AC640" s="0" t="n">
        <v>3.323</v>
      </c>
      <c r="AD640" s="0" t="n">
        <v>0.12</v>
      </c>
      <c r="AE640" s="0" t="n">
        <v>2.865</v>
      </c>
      <c r="AF640" s="0" t="n">
        <v>0.068</v>
      </c>
      <c r="AG640" s="0" t="n">
        <v>0.062</v>
      </c>
      <c r="AH640" s="0" t="n">
        <v>1.3</v>
      </c>
      <c r="AJ640" s="0" t="n">
        <v>1700</v>
      </c>
      <c r="BF640" s="0" t="n">
        <f aca="false">IF(E640&lt;11,-3.6797*E640^2+48.115*E640-53.83,280.92*EXP(-0.2027*E640))</f>
        <v>98.486087</v>
      </c>
      <c r="BG640" s="1" t="n">
        <f aca="false">32.208*LN(F640)+21.438</f>
        <v>90.3652509938879</v>
      </c>
      <c r="BH640" s="1" t="n">
        <f aca="false">IF(G640&lt;=2, -10*G640+100, 88.958*EXP(-0.0755*G640))</f>
        <v>95</v>
      </c>
      <c r="BI640" s="1" t="n">
        <f aca="false">IF(I640&lt;=100, 0.0053*(I640)^2-1.0332*I640+100.76, 122.82*EXP(-0.0092*I640))</f>
        <v>100.553572</v>
      </c>
      <c r="BJ640" s="0" t="n">
        <f aca="false">IF(P640&lt;=1000, -6.942*LN(P640)+107.59, -36.304*LN(P640)+310.72)</f>
        <v>-15.5511933773122</v>
      </c>
      <c r="BK640" s="0" t="e">
        <f aca="false">BF640^0.04*BG640^0.22*BH640^0.51*BI640^0.06*BJ640^0.17</f>
        <v>#NUM!</v>
      </c>
      <c r="BL640" s="0" t="e">
        <f aca="false">IF(BK640&gt;=90, "Very Good", IF(BK640&gt;=80, "Good", IF(BK640&gt;=70, "Slightly Good", IF(BK640&gt;=60, "Average", IF(BK640&gt;=50, "Slightly Poor", IF(BK640&gt;=40, "Poor", "Very Poor"))))))</f>
        <v>#NUM!</v>
      </c>
      <c r="BM640" s="2" t="n">
        <f aca="false">IF(P640&lt;=1000, -6.942*LN(P640)+107.59, IF(AND(P640&gt;1000, P640&lt;=5213),-36.304*LN(P640)+310.72, IF(P640&gt;5213, 10)))</f>
        <v>10</v>
      </c>
      <c r="BN640" s="2" t="n">
        <f aca="false">BF640^0.04*BG640^0.22*BH640^0.51*BI640^0.06*BM640^0.17</f>
        <v>64.3929327332226</v>
      </c>
      <c r="BO640" s="3" t="str">
        <f aca="false">IF(BN640&gt;=90, "Very Good", IF(BN640&gt;=80, "Good", IF(BN640&gt;=70, "Slightly Good", IF(BN640&gt;=60, "Average", IF(BN640&gt;=50, "Slightly Poor", IF(BN640&gt;=40, "Poor", "Very Poor"))))))</f>
        <v>Average</v>
      </c>
      <c r="BP640" s="2" t="n">
        <f aca="false">IF(AJ640&lt;=1000, -6.942*LN(AJ640)+107.59, IF(AND(AJ640&gt;1000, AJ640&lt;=5213),-36.304*LN(AJ640)+310.72, IF(AJ640&gt;5213, 10)))</f>
        <v>40.6769243252715</v>
      </c>
      <c r="BQ640" s="2" t="n">
        <f aca="false">BF640^0.04*BG640^0.22*BH640^0.51*BI640^0.06*BP640^0.17</f>
        <v>81.7386354827412</v>
      </c>
      <c r="BR640" s="0" t="str">
        <f aca="false">IF(BQ640&gt;=90, "Very Good", IF(BQ640&gt;=80, "Good", IF(BQ640&gt;=70, "Slightly Good", IF(BQ640&gt;=60, "Average", IF(BQ640&gt;=50, "Slightly Poor", IF(BQ640&gt;=40, "Poor", "Very Poor"))))))</f>
        <v>Good</v>
      </c>
      <c r="BT640" s="2" t="n">
        <f aca="false">9.81*LN(AH640)+30.6</f>
        <v>33.1737934344261</v>
      </c>
      <c r="BU640" s="0" t="str">
        <f aca="false">IF(BT640&lt;30, "Clean water", IF(AND(BT640&gt;=30, BT640&lt;40), "Hypolimia", IF(AND(BT640&gt;=40,BT640&lt;50), "Mesotrophic", IF(AND(BT640&gt;=50, BT640&lt;70), "Eutrophic", IF(BT640&gt;70,"Hypertrophic")))))</f>
        <v>Hypolimia</v>
      </c>
      <c r="CM640" s="0" t="n">
        <f aca="false">IF(G640&gt;H640,1,0)</f>
        <v>0</v>
      </c>
      <c r="CO640" s="17" t="n">
        <f aca="false">14.652-0.41022*M640+0.007991*M640*M640-0.000077774*M640*M640*M640</f>
        <v>8.649540564586</v>
      </c>
      <c r="CP640" s="1" t="n">
        <f aca="false">F640/CO640*100</f>
        <v>98.2711155179933</v>
      </c>
    </row>
    <row r="641" customFormat="false" ht="12.5" hidden="false" customHeight="false" outlineLevel="0" collapsed="false">
      <c r="A641" s="0" t="n">
        <v>640</v>
      </c>
      <c r="B641" s="15" t="s">
        <v>140</v>
      </c>
      <c r="C641" s="16" t="s">
        <v>141</v>
      </c>
      <c r="D641" s="0" t="s">
        <v>161</v>
      </c>
      <c r="E641" s="0" t="n">
        <v>7.4</v>
      </c>
      <c r="F641" s="0" t="n">
        <v>7</v>
      </c>
      <c r="G641" s="0" t="n">
        <v>2.6</v>
      </c>
      <c r="H641" s="0" t="n">
        <v>5.1</v>
      </c>
      <c r="I641" s="0" t="n">
        <v>18.9</v>
      </c>
      <c r="J641" s="0" t="n">
        <v>4.868</v>
      </c>
      <c r="K641" s="0" t="n">
        <v>0.174</v>
      </c>
      <c r="L641" s="0" t="n">
        <v>3</v>
      </c>
      <c r="M641" s="0" t="n">
        <v>25.2</v>
      </c>
      <c r="O641" s="0" t="n">
        <v>746</v>
      </c>
      <c r="BD641" s="0" t="n">
        <v>0.193</v>
      </c>
      <c r="BF641" s="0" t="n">
        <f aca="false">IF(E641&lt;11,-3.6797*E641^2+48.115*E641-53.83,280.92*EXP(-0.2027*E641))</f>
        <v>100.720628</v>
      </c>
      <c r="BG641" s="1" t="n">
        <f aca="false">32.208*LN(F641)+21.438</f>
        <v>84.1118740807735</v>
      </c>
      <c r="BH641" s="1" t="n">
        <f aca="false">IF(G641&lt;=2, -10*G641+100, 88.958*EXP(-0.0755*G641))</f>
        <v>73.1026302934667</v>
      </c>
      <c r="BI641" s="1" t="n">
        <f aca="false">IF(I641&lt;=100, 0.0053*(I641)^2-1.0332*I641+100.76, 122.82*EXP(-0.0092*I641))</f>
        <v>83.125733</v>
      </c>
      <c r="BJ641" s="0" t="e">
        <f aca="false">IF(P641&lt;=1000, -6.942*LN(P641)+107.59, -36.304*LN(P641)+310.72)</f>
        <v>#VALUE!</v>
      </c>
      <c r="BK641" s="0" t="e">
        <f aca="false">BF641^0.04*BG641^0.22*BH641^0.51*BI641^0.06*BJ641^0.17</f>
        <v>#VALUE!</v>
      </c>
      <c r="BL641" s="0" t="e">
        <f aca="false">IF(BK641&gt;=90, "Very Good", IF(BK641&gt;=80, "Good", IF(BK641&gt;=70, "Slightly Good", IF(BK641&gt;=60, "Average", IF(BK641&gt;=50, "Slightly Poor", IF(BK641&gt;=40, "Poor", "Very Poor"))))))</f>
        <v>#VALUE!</v>
      </c>
      <c r="BM641" s="2" t="e">
        <f aca="false">IF(P641&lt;=1000, -6.942*LN(P641)+107.59, IF(AND(P641&gt;1000, P641&lt;=5213),-36.304*LN(P641)+310.72, IF(P641&gt;5213, 10)))</f>
        <v>#VALUE!</v>
      </c>
      <c r="BN641" s="2" t="e">
        <f aca="false">BF641^0.04*BG641^0.22*BH641^0.51*BI641^0.06*BM641^0.17</f>
        <v>#VALUE!</v>
      </c>
      <c r="BO641" s="3" t="e">
        <f aca="false">IF(BN641&gt;=90, "Very Good", IF(BN641&gt;=80, "Good", IF(BN641&gt;=70, "Slightly Good", IF(BN641&gt;=60, "Average", IF(BN641&gt;=50, "Slightly Poor", IF(BN641&gt;=40, "Poor", "Very Poor"))))))</f>
        <v>#VALUE!</v>
      </c>
      <c r="BP641" s="2" t="e">
        <f aca="false">IF(AJ641&lt;=1000, -6.942*LN(AJ641)+107.59, IF(AND(AJ641&gt;1000, AJ641&lt;=5213),-36.304*LN(AJ641)+310.72, IF(AJ641&gt;5213, 10)))</f>
        <v>#VALUE!</v>
      </c>
      <c r="BQ641" s="2" t="e">
        <f aca="false">BF641^0.04*BG641^0.22*BH641^0.51*BI641^0.06*BP641^0.17</f>
        <v>#VALUE!</v>
      </c>
      <c r="BR641" s="0" t="e">
        <f aca="false">IF(BQ641&gt;=90, "Very Good", IF(BQ641&gt;=80, "Good", IF(BQ641&gt;=70, "Slightly Good", IF(BQ641&gt;=60, "Average", IF(BQ641&gt;=50, "Slightly Poor", IF(BQ641&gt;=40, "Poor", "Very Poor"))))))</f>
        <v>#VALUE!</v>
      </c>
      <c r="BT641" s="2" t="e">
        <f aca="false">9.81*LN(AH641)+30.6</f>
        <v>#VALUE!</v>
      </c>
      <c r="BU641" s="0" t="e">
        <f aca="false">IF(BT641&lt;30, "Clean water", IF(AND(BT641&gt;=30, BT641&lt;40), "Hypolimia", IF(AND(BT641&gt;=40,BT641&lt;50), "Mesotrophic", IF(AND(BT641&gt;=50, BT641&lt;70), "Eutrophic", IF(BT641&gt;70,"Hypertrophic")))))</f>
        <v>#VALUE!</v>
      </c>
      <c r="CM641" s="0" t="n">
        <f aca="false">IF(G641&gt;H641,1,0)</f>
        <v>0</v>
      </c>
      <c r="CO641" s="17" t="n">
        <f aca="false">14.652-0.41022*M641+0.007991*M641*M641-0.000077774*M641*M641*M641</f>
        <v>8.144442695808</v>
      </c>
      <c r="CP641" s="1" t="n">
        <f aca="false">F641/CO641*100</f>
        <v>85.9481767070809</v>
      </c>
    </row>
    <row r="642" customFormat="false" ht="12.5" hidden="false" customHeight="false" outlineLevel="0" collapsed="false">
      <c r="A642" s="0" t="n">
        <v>641</v>
      </c>
      <c r="B642" s="15" t="s">
        <v>123</v>
      </c>
      <c r="C642" s="16" t="s">
        <v>124</v>
      </c>
      <c r="D642" s="0" t="s">
        <v>161</v>
      </c>
      <c r="E642" s="0" t="n">
        <v>7.5</v>
      </c>
      <c r="F642" s="0" t="n">
        <v>7.4</v>
      </c>
      <c r="G642" s="0" t="n">
        <v>1.2</v>
      </c>
      <c r="H642" s="0" t="n">
        <v>3.8</v>
      </c>
      <c r="I642" s="0" t="n">
        <v>9.4</v>
      </c>
      <c r="J642" s="0" t="n">
        <v>5.123</v>
      </c>
      <c r="K642" s="0" t="n">
        <v>0.126</v>
      </c>
      <c r="L642" s="0" t="n">
        <v>2.5</v>
      </c>
      <c r="M642" s="0" t="n">
        <v>21.8</v>
      </c>
      <c r="N642" s="0" t="n">
        <v>0</v>
      </c>
      <c r="O642" s="0" t="n">
        <v>419</v>
      </c>
      <c r="P642" s="0" t="n">
        <v>20000</v>
      </c>
      <c r="AC642" s="0" t="n">
        <v>4.966</v>
      </c>
      <c r="AD642" s="0" t="n">
        <v>0.299</v>
      </c>
      <c r="AE642" s="0" t="n">
        <v>4.226</v>
      </c>
      <c r="AF642" s="0" t="n">
        <v>0.077</v>
      </c>
      <c r="AG642" s="0" t="n">
        <v>0.068</v>
      </c>
      <c r="AH642" s="0" t="n">
        <v>1.1</v>
      </c>
      <c r="AJ642" s="0" t="n">
        <v>5800</v>
      </c>
      <c r="BF642" s="0" t="n">
        <f aca="false">IF(E642&lt;11,-3.6797*E642^2+48.115*E642-53.83,280.92*EXP(-0.2027*E642))</f>
        <v>100.049375</v>
      </c>
      <c r="BG642" s="1" t="n">
        <f aca="false">32.208*LN(F642)+21.438</f>
        <v>85.9016678467677</v>
      </c>
      <c r="BH642" s="1" t="n">
        <f aca="false">IF(G642&lt;=2, -10*G642+100, 88.958*EXP(-0.0755*G642))</f>
        <v>88</v>
      </c>
      <c r="BI642" s="1" t="n">
        <f aca="false">IF(I642&lt;=100, 0.0053*(I642)^2-1.0332*I642+100.76, 122.82*EXP(-0.0092*I642))</f>
        <v>91.516228</v>
      </c>
      <c r="BJ642" s="0" t="n">
        <f aca="false">IF(P642&lt;=1000, -6.942*LN(P642)+107.59, -36.304*LN(P642)+310.72)</f>
        <v>-48.8162121072716</v>
      </c>
      <c r="BK642" s="0" t="e">
        <f aca="false">BF642^0.04*BG642^0.22*BH642^0.51*BI642^0.06*BJ642^0.17</f>
        <v>#NUM!</v>
      </c>
      <c r="BL642" s="0" t="e">
        <f aca="false">IF(BK642&gt;=90, "Very Good", IF(BK642&gt;=80, "Good", IF(BK642&gt;=70, "Slightly Good", IF(BK642&gt;=60, "Average", IF(BK642&gt;=50, "Slightly Poor", IF(BK642&gt;=40, "Poor", "Very Poor"))))))</f>
        <v>#NUM!</v>
      </c>
      <c r="BM642" s="2" t="n">
        <f aca="false">IF(P642&lt;=1000, -6.942*LN(P642)+107.59, IF(AND(P642&gt;1000, P642&lt;=5213),-36.304*LN(P642)+310.72, IF(P642&gt;5213, 10)))</f>
        <v>10</v>
      </c>
      <c r="BN642" s="2" t="n">
        <f aca="false">BF642^0.04*BG642^0.22*BH642^0.51*BI642^0.06*BM642^0.17</f>
        <v>60.9347418844956</v>
      </c>
      <c r="BO642" s="3" t="str">
        <f aca="false">IF(BN642&gt;=90, "Very Good", IF(BN642&gt;=80, "Good", IF(BN642&gt;=70, "Slightly Good", IF(BN642&gt;=60, "Average", IF(BN642&gt;=50, "Slightly Poor", IF(BN642&gt;=40, "Poor", "Very Poor"))))))</f>
        <v>Average</v>
      </c>
      <c r="BP642" s="2" t="n">
        <f aca="false">IF(AJ642&lt;=1000, -6.942*LN(AJ642)+107.59, IF(AND(AJ642&gt;1000, AJ642&lt;=5213),-36.304*LN(AJ642)+310.72, IF(AJ642&gt;5213, 10)))</f>
        <v>10</v>
      </c>
      <c r="BQ642" s="2" t="n">
        <f aca="false">BF642^0.04*BG642^0.22*BH642^0.51*BI642^0.06*BP642^0.17</f>
        <v>60.9347418844956</v>
      </c>
      <c r="BR642" s="0" t="str">
        <f aca="false">IF(BQ642&gt;=90, "Very Good", IF(BQ642&gt;=80, "Good", IF(BQ642&gt;=70, "Slightly Good", IF(BQ642&gt;=60, "Average", IF(BQ642&gt;=50, "Slightly Poor", IF(BQ642&gt;=40, "Poor", "Very Poor"))))))</f>
        <v>Average</v>
      </c>
      <c r="BT642" s="2" t="n">
        <f aca="false">9.81*LN(AH642)+30.6</f>
        <v>31.5349928638804</v>
      </c>
      <c r="BU642" s="0" t="str">
        <f aca="false">IF(BT642&lt;30, "Clean water", IF(AND(BT642&gt;=30, BT642&lt;40), "Hypolimia", IF(AND(BT642&gt;=40,BT642&lt;50), "Mesotrophic", IF(AND(BT642&gt;=50, BT642&lt;70), "Eutrophic", IF(BT642&gt;70,"Hypertrophic")))))</f>
        <v>Hypolimia</v>
      </c>
      <c r="CM642" s="0" t="n">
        <f aca="false">IF(G642&gt;H642,1,0)</f>
        <v>0</v>
      </c>
      <c r="CO642" s="17" t="n">
        <f aca="false">14.652-0.41022*M642+0.007991*M642*M642-0.000077774*M642*M642*M642</f>
        <v>8.701090156432</v>
      </c>
      <c r="CP642" s="1" t="n">
        <f aca="false">F642/CO642*100</f>
        <v>85.0468144446221</v>
      </c>
    </row>
    <row r="643" customFormat="false" ht="12.5" hidden="false" customHeight="false" outlineLevel="0" collapsed="false">
      <c r="A643" s="0" t="n">
        <v>642</v>
      </c>
      <c r="B643" s="15" t="s">
        <v>125</v>
      </c>
      <c r="C643" s="16" t="s">
        <v>126</v>
      </c>
      <c r="D643" s="0" t="s">
        <v>161</v>
      </c>
      <c r="E643" s="0" t="n">
        <v>7.5</v>
      </c>
      <c r="F643" s="0" t="n">
        <v>7.8</v>
      </c>
      <c r="G643" s="0" t="n">
        <v>0.6</v>
      </c>
      <c r="H643" s="0" t="n">
        <v>2.4</v>
      </c>
      <c r="I643" s="0" t="n">
        <v>9</v>
      </c>
      <c r="J643" s="0" t="n">
        <v>3.226</v>
      </c>
      <c r="K643" s="0" t="n">
        <v>0.058</v>
      </c>
      <c r="L643" s="0" t="n">
        <v>1.6</v>
      </c>
      <c r="M643" s="0" t="n">
        <v>22.3</v>
      </c>
      <c r="N643" s="0" t="n">
        <v>0</v>
      </c>
      <c r="O643" s="0" t="n">
        <v>250</v>
      </c>
      <c r="P643" s="0" t="n">
        <v>17000</v>
      </c>
      <c r="AC643" s="0" t="n">
        <v>3.183</v>
      </c>
      <c r="AD643" s="0" t="n">
        <v>0.129</v>
      </c>
      <c r="AE643" s="0" t="n">
        <v>2.649</v>
      </c>
      <c r="AF643" s="0" t="n">
        <v>0.046</v>
      </c>
      <c r="AG643" s="0" t="n">
        <v>0.042</v>
      </c>
      <c r="AH643" s="0" t="n">
        <v>2.5</v>
      </c>
      <c r="AJ643" s="0" t="n">
        <v>1700</v>
      </c>
      <c r="BF643" s="0" t="n">
        <f aca="false">IF(E643&lt;11,-3.6797*E643^2+48.115*E643-53.83,280.92*EXP(-0.2027*E643))</f>
        <v>100.049375</v>
      </c>
      <c r="BG643" s="1" t="n">
        <f aca="false">32.208*LN(F643)+21.438</f>
        <v>87.5972172148662</v>
      </c>
      <c r="BH643" s="1" t="n">
        <f aca="false">IF(G643&lt;=2, -10*G643+100, 88.958*EXP(-0.0755*G643))</f>
        <v>94</v>
      </c>
      <c r="BI643" s="1" t="n">
        <f aca="false">IF(I643&lt;=100, 0.0053*(I643)^2-1.0332*I643+100.76, 122.82*EXP(-0.0092*I643))</f>
        <v>91.8905</v>
      </c>
      <c r="BJ643" s="0" t="n">
        <f aca="false">IF(P643&lt;=1000, -6.942*LN(P643)+107.59, -36.304*LN(P643)+310.72)</f>
        <v>-42.9161248907844</v>
      </c>
      <c r="BK643" s="0" t="e">
        <f aca="false">BF643^0.04*BG643^0.22*BH643^0.51*BI643^0.06*BJ643^0.17</f>
        <v>#NUM!</v>
      </c>
      <c r="BL643" s="0" t="e">
        <f aca="false">IF(BK643&gt;=90, "Very Good", IF(BK643&gt;=80, "Good", IF(BK643&gt;=70, "Slightly Good", IF(BK643&gt;=60, "Average", IF(BK643&gt;=50, "Slightly Poor", IF(BK643&gt;=40, "Poor", "Very Poor"))))))</f>
        <v>#NUM!</v>
      </c>
      <c r="BM643" s="2" t="n">
        <f aca="false">IF(P643&lt;=1000, -6.942*LN(P643)+107.59, IF(AND(P643&gt;1000, P643&lt;=5213),-36.304*LN(P643)+310.72, IF(P643&gt;5213, 10)))</f>
        <v>10</v>
      </c>
      <c r="BN643" s="2" t="n">
        <f aca="false">BF643^0.04*BG643^0.22*BH643^0.51*BI643^0.06*BM643^0.17</f>
        <v>63.3064390728035</v>
      </c>
      <c r="BO643" s="3" t="str">
        <f aca="false">IF(BN643&gt;=90, "Very Good", IF(BN643&gt;=80, "Good", IF(BN643&gt;=70, "Slightly Good", IF(BN643&gt;=60, "Average", IF(BN643&gt;=50, "Slightly Poor", IF(BN643&gt;=40, "Poor", "Very Poor"))))))</f>
        <v>Average</v>
      </c>
      <c r="BP643" s="2" t="n">
        <f aca="false">IF(AJ643&lt;=1000, -6.942*LN(AJ643)+107.59, IF(AND(AJ643&gt;1000, AJ643&lt;=5213),-36.304*LN(AJ643)+310.72, IF(AJ643&gt;5213, 10)))</f>
        <v>40.6769243252715</v>
      </c>
      <c r="BQ643" s="2" t="n">
        <f aca="false">BF643^0.04*BG643^0.22*BH643^0.51*BI643^0.06*BP643^0.17</f>
        <v>80.3594700138965</v>
      </c>
      <c r="BR643" s="0" t="str">
        <f aca="false">IF(BQ643&gt;=90, "Very Good", IF(BQ643&gt;=80, "Good", IF(BQ643&gt;=70, "Slightly Good", IF(BQ643&gt;=60, "Average", IF(BQ643&gt;=50, "Slightly Poor", IF(BQ643&gt;=40, "Poor", "Very Poor"))))))</f>
        <v>Good</v>
      </c>
      <c r="BT643" s="2" t="n">
        <f aca="false">9.81*LN(AH643)+30.6</f>
        <v>39.5888120796855</v>
      </c>
      <c r="BU643" s="0" t="str">
        <f aca="false">IF(BT643&lt;30, "Clean water", IF(AND(BT643&gt;=30, BT643&lt;40), "Hypolimia", IF(AND(BT643&gt;=40,BT643&lt;50), "Mesotrophic", IF(AND(BT643&gt;=50, BT643&lt;70), "Eutrophic", IF(BT643&gt;70,"Hypertrophic")))))</f>
        <v>Hypolimia</v>
      </c>
      <c r="CM643" s="0" t="n">
        <f aca="false">IF(G643&gt;H643,1,0)</f>
        <v>0</v>
      </c>
      <c r="CO643" s="17" t="n">
        <f aca="false">14.652-0.41022*M643+0.007991*M643*M643-0.000077774*M643*M643*M643</f>
        <v>8.615458406142</v>
      </c>
      <c r="CP643" s="1" t="n">
        <f aca="false">F643/CO643*100</f>
        <v>90.5349388540875</v>
      </c>
    </row>
    <row r="644" s="24" customFormat="true" ht="12.5" hidden="false" customHeight="false" outlineLevel="0" collapsed="false">
      <c r="A644" s="24" t="n">
        <v>643</v>
      </c>
      <c r="B644" s="25" t="s">
        <v>72</v>
      </c>
      <c r="C644" s="24" t="s">
        <v>73</v>
      </c>
      <c r="D644" s="24" t="s">
        <v>162</v>
      </c>
      <c r="E644" s="24" t="n">
        <v>8</v>
      </c>
      <c r="F644" s="24" t="n">
        <v>8.5</v>
      </c>
      <c r="G644" s="24" t="n">
        <v>1.3</v>
      </c>
      <c r="H644" s="24" t="n">
        <v>4.7</v>
      </c>
      <c r="I644" s="24" t="n">
        <v>18.7</v>
      </c>
      <c r="J644" s="24" t="n">
        <v>3.279</v>
      </c>
      <c r="K644" s="24" t="n">
        <v>0.071</v>
      </c>
      <c r="L644" s="24" t="n">
        <v>2.5</v>
      </c>
      <c r="M644" s="24" t="n">
        <v>22.9</v>
      </c>
      <c r="N644" s="24" t="n">
        <v>0</v>
      </c>
      <c r="O644" s="24" t="n">
        <v>253</v>
      </c>
      <c r="P644" s="24" t="n">
        <v>24950</v>
      </c>
      <c r="Q644" s="24" t="n">
        <v>0</v>
      </c>
      <c r="R644" s="24" t="n">
        <v>0</v>
      </c>
      <c r="S644" s="24" t="n">
        <v>0</v>
      </c>
      <c r="T644" s="24" t="n">
        <v>0</v>
      </c>
      <c r="U644" s="24" t="n">
        <v>0</v>
      </c>
      <c r="V644" s="24" t="n">
        <v>0</v>
      </c>
      <c r="AC644" s="24" t="n">
        <v>3.182</v>
      </c>
      <c r="AD644" s="24" t="n">
        <v>0.123</v>
      </c>
      <c r="AE644" s="24" t="n">
        <v>2.75</v>
      </c>
      <c r="AF644" s="24" t="n">
        <v>0.028</v>
      </c>
      <c r="AG644" s="24" t="n">
        <v>0.025</v>
      </c>
      <c r="AH644" s="24" t="n">
        <v>21.1</v>
      </c>
      <c r="AI644" s="24" t="n">
        <v>0</v>
      </c>
      <c r="AJ644" s="24" t="n">
        <v>550</v>
      </c>
      <c r="AP644" s="24" t="n">
        <v>0</v>
      </c>
      <c r="AQ644" s="24" t="n">
        <v>0</v>
      </c>
      <c r="AR644" s="24" t="n">
        <v>0</v>
      </c>
      <c r="AS644" s="24" t="n">
        <v>0</v>
      </c>
      <c r="AU644" s="24" t="n">
        <v>0</v>
      </c>
      <c r="AV644" s="24" t="n">
        <v>0</v>
      </c>
      <c r="AY644" s="24" t="n">
        <v>0</v>
      </c>
      <c r="AZ644" s="24" t="n">
        <v>0</v>
      </c>
      <c r="BB644" s="24" t="n">
        <v>0</v>
      </c>
      <c r="BE644" s="24" t="n">
        <v>0</v>
      </c>
      <c r="BF644" s="24" t="n">
        <f aca="false">IF(E644&lt;11,-3.6797*E644^2+48.115*E644-53.83,280.92*EXP(-0.2027*E644))</f>
        <v>95.5892</v>
      </c>
      <c r="BG644" s="26" t="n">
        <f aca="false">32.208*LN(F644)+21.438</f>
        <v>90.3652509938879</v>
      </c>
      <c r="BH644" s="26" t="n">
        <f aca="false">IF(G644&lt;=2, -10*G644+100, 88.958*EXP(-0.0755*G644))</f>
        <v>87</v>
      </c>
      <c r="BI644" s="26" t="n">
        <f aca="false">IF(I644&lt;=100, 0.0053*(I644)^2-1.0332*I644+100.76, 122.82*EXP(-0.0092*I644))</f>
        <v>83.292517</v>
      </c>
      <c r="BJ644" s="24" t="n">
        <f aca="false">IF(P644&lt;=1000, -6.942*LN(P644)+107.59, -36.304*LN(P644)+310.72)</f>
        <v>-56.8445348892265</v>
      </c>
      <c r="BK644" s="24" t="e">
        <f aca="false">BF644^0.04*BG644^0.22*BH644^0.51*BI644^0.06*BJ644^0.17</f>
        <v>#NUM!</v>
      </c>
      <c r="BL644" s="24" t="e">
        <f aca="false">IF(BK644&gt;=90, "Very Good", IF(BK644&gt;=80, "Good", IF(BK644&gt;=70, "Slightly Good", IF(BK644&gt;=60, "Average", IF(BK644&gt;=50, "Slightly Poor", IF(BK644&gt;=40, "Poor", "Very Poor"))))))</f>
        <v>#NUM!</v>
      </c>
      <c r="BM644" s="27" t="n">
        <f aca="false">IF(P644&lt;=1000, -6.942*LN(P644)+107.59, IF(AND(P644&gt;1000, P644&lt;=5213),-36.304*LN(P644)+310.72, IF(P644&gt;5213, 10)))</f>
        <v>10</v>
      </c>
      <c r="BN644" s="27" t="n">
        <f aca="false">BF644^0.04*BG644^0.22*BH644^0.51*BI644^0.06*BM644^0.17</f>
        <v>60.8033982231609</v>
      </c>
      <c r="BO644" s="28" t="str">
        <f aca="false">IF(BN644&gt;=90, "Very Good", IF(BN644&gt;=80, "Good", IF(BN644&gt;=70, "Slightly Good", IF(BN644&gt;=60, "Average", IF(BN644&gt;=50, "Slightly Poor", IF(BN644&gt;=40, "Poor", "Very Poor"))))))</f>
        <v>Average</v>
      </c>
      <c r="BP644" s="27" t="n">
        <f aca="false">IF(AJ644&lt;=1000, -6.942*LN(AJ644)+107.59, IF(AND(AJ644&gt;1000, AJ644&lt;=5213),-36.304*LN(AJ644)+310.72, IF(AJ644&gt;5213, 10)))</f>
        <v>63.7865473125515</v>
      </c>
      <c r="BQ644" s="27" t="n">
        <f aca="false">BF644^0.04*BG644^0.22*BH644^0.51*BI644^0.06*BP644^0.17</f>
        <v>83.316649761642</v>
      </c>
      <c r="BR644" s="24" t="str">
        <f aca="false">IF(BQ644&gt;=90, "Very Good", IF(BQ644&gt;=80, "Good", IF(BQ644&gt;=70, "Slightly Good", IF(BQ644&gt;=60, "Average", IF(BQ644&gt;=50, "Slightly Poor", IF(BQ644&gt;=40, "Poor", "Very Poor"))))))</f>
        <v>Good</v>
      </c>
      <c r="BT644" s="27" t="n">
        <f aca="false">9.81*LN(AH644)+30.6</f>
        <v>60.5133685271286</v>
      </c>
      <c r="BU644" s="24" t="str">
        <f aca="false">IF(BT644&lt;30, "Clean water", IF(AND(BT644&gt;=30, BT644&lt;40), "Hypolimia", IF(AND(BT644&gt;=40,BT644&lt;50), "Mesotrophic", IF(AND(BT644&gt;=50, BT644&lt;70), "Eutrophic", IF(BT644&gt;70,"Hypertrophic")))))</f>
        <v>Eutrophic</v>
      </c>
      <c r="CM644" s="24" t="n">
        <f aca="false">IF(G644&gt;H644,1,0)</f>
        <v>0</v>
      </c>
      <c r="CO644" s="29" t="n">
        <f aca="false">14.652-0.41022*M644+0.007991*M644*M644-0.000077774*M644*M644*M644</f>
        <v>8.514535199514</v>
      </c>
      <c r="CP644" s="26" t="n">
        <f aca="false">F644/CO644*100</f>
        <v>99.829289571616</v>
      </c>
    </row>
    <row r="645" customFormat="false" ht="12.5" hidden="false" customHeight="false" outlineLevel="0" collapsed="false">
      <c r="A645" s="0" t="n">
        <v>644</v>
      </c>
      <c r="B645" s="15" t="s">
        <v>131</v>
      </c>
      <c r="C645" s="16" t="s">
        <v>132</v>
      </c>
      <c r="D645" s="0" t="s">
        <v>162</v>
      </c>
      <c r="E645" s="0" t="n">
        <v>8.2</v>
      </c>
      <c r="F645" s="0" t="n">
        <v>10.2</v>
      </c>
      <c r="G645" s="0" t="n">
        <v>2</v>
      </c>
      <c r="H645" s="0" t="n">
        <v>5.4</v>
      </c>
      <c r="I645" s="0" t="n">
        <v>7.3</v>
      </c>
      <c r="J645" s="0" t="n">
        <v>2.909</v>
      </c>
      <c r="K645" s="0" t="n">
        <v>0.082</v>
      </c>
      <c r="L645" s="0" t="n">
        <v>3.5</v>
      </c>
      <c r="M645" s="0" t="n">
        <v>24.9</v>
      </c>
      <c r="O645" s="0" t="n">
        <v>746</v>
      </c>
      <c r="BD645" s="0" t="n">
        <v>0.023</v>
      </c>
      <c r="BF645" s="0" t="n">
        <f aca="false">IF(E645&lt;11,-3.6797*E645^2+48.115*E645-53.83,280.92*EXP(-0.2027*E645))</f>
        <v>93.289972</v>
      </c>
      <c r="BG645" s="1" t="n">
        <f aca="false">32.208*LN(F645)+21.438</f>
        <v>96.2374636951076</v>
      </c>
      <c r="BH645" s="1" t="n">
        <f aca="false">IF(G645&lt;=2, -10*G645+100, 88.958*EXP(-0.0755*G645))</f>
        <v>80</v>
      </c>
      <c r="BI645" s="1" t="n">
        <f aca="false">IF(I645&lt;=100, 0.0053*(I645)^2-1.0332*I645+100.76, 122.82*EXP(-0.0092*I645))</f>
        <v>93.500077</v>
      </c>
      <c r="BJ645" s="0" t="e">
        <f aca="false">IF(P645&lt;=1000, -6.942*LN(P645)+107.59, -36.304*LN(P645)+310.72)</f>
        <v>#VALUE!</v>
      </c>
      <c r="BK645" s="0" t="e">
        <f aca="false">BF645^0.04*BG645^0.22*BH645^0.51*BI645^0.06*BJ645^0.17</f>
        <v>#VALUE!</v>
      </c>
      <c r="BL645" s="0" t="e">
        <f aca="false">IF(BK645&gt;=90, "Very Good", IF(BK645&gt;=80, "Good", IF(BK645&gt;=70, "Slightly Good", IF(BK645&gt;=60, "Average", IF(BK645&gt;=50, "Slightly Poor", IF(BK645&gt;=40, "Poor", "Very Poor"))))))</f>
        <v>#VALUE!</v>
      </c>
      <c r="BM645" s="2" t="e">
        <f aca="false">IF(P645&lt;=1000, -6.942*LN(P645)+107.59, IF(AND(P645&gt;1000, P645&lt;=5213),-36.304*LN(P645)+310.72, IF(P645&gt;5213, 10)))</f>
        <v>#VALUE!</v>
      </c>
      <c r="BN645" s="2" t="e">
        <f aca="false">BF645^0.04*BG645^0.22*BH645^0.51*BI645^0.06*BM645^0.17</f>
        <v>#VALUE!</v>
      </c>
      <c r="BO645" s="3" t="e">
        <f aca="false">IF(BN645&gt;=90, "Very Good", IF(BN645&gt;=80, "Good", IF(BN645&gt;=70, "Slightly Good", IF(BN645&gt;=60, "Average", IF(BN645&gt;=50, "Slightly Poor", IF(BN645&gt;=40, "Poor", "Very Poor"))))))</f>
        <v>#VALUE!</v>
      </c>
      <c r="BP645" s="2" t="e">
        <f aca="false">IF(AJ645&lt;=1000, -6.942*LN(AJ645)+107.59, IF(AND(AJ645&gt;1000, AJ645&lt;=5213),-36.304*LN(AJ645)+310.72, IF(AJ645&gt;5213, 10)))</f>
        <v>#VALUE!</v>
      </c>
      <c r="BQ645" s="2" t="e">
        <f aca="false">BF645^0.04*BG645^0.22*BH645^0.51*BI645^0.06*BP645^0.17</f>
        <v>#VALUE!</v>
      </c>
      <c r="BR645" s="0" t="e">
        <f aca="false">IF(BQ645&gt;=90, "Very Good", IF(BQ645&gt;=80, "Good", IF(BQ645&gt;=70, "Slightly Good", IF(BQ645&gt;=60, "Average", IF(BQ645&gt;=50, "Slightly Poor", IF(BQ645&gt;=40, "Poor", "Very Poor"))))))</f>
        <v>#VALUE!</v>
      </c>
      <c r="BT645" s="2" t="e">
        <f aca="false">9.81*LN(AH645)+30.6</f>
        <v>#VALUE!</v>
      </c>
      <c r="BU645" s="0" t="e">
        <f aca="false">IF(BT645&lt;30, "Clean water", IF(AND(BT645&gt;=30, BT645&lt;40), "Hypolimia", IF(AND(BT645&gt;=40,BT645&lt;50), "Mesotrophic", IF(AND(BT645&gt;=50, BT645&lt;70), "Eutrophic", IF(BT645&gt;70,"Hypertrophic")))))</f>
        <v>#VALUE!</v>
      </c>
      <c r="CM645" s="0" t="n">
        <f aca="false">IF(G645&gt;H645,1,0)</f>
        <v>0</v>
      </c>
      <c r="CO645" s="17" t="n">
        <f aca="false">14.652-0.41022*M645+0.007991*M645*M645-0.000077774*M645*M645*M645</f>
        <v>8.191327532274</v>
      </c>
      <c r="CP645" s="1" t="n">
        <f aca="false">F645/CO645*100</f>
        <v>124.521940550073</v>
      </c>
    </row>
    <row r="646" customFormat="false" ht="12.5" hidden="false" customHeight="false" outlineLevel="0" collapsed="false">
      <c r="A646" s="0" t="n">
        <v>645</v>
      </c>
      <c r="B646" s="15" t="s">
        <v>75</v>
      </c>
      <c r="C646" s="16" t="s">
        <v>76</v>
      </c>
      <c r="D646" s="0" t="s">
        <v>162</v>
      </c>
      <c r="E646" s="0" t="n">
        <v>7.9</v>
      </c>
      <c r="F646" s="0" t="n">
        <v>8.8</v>
      </c>
      <c r="G646" s="0" t="n">
        <v>1.3</v>
      </c>
      <c r="H646" s="0" t="n">
        <v>2.1</v>
      </c>
      <c r="I646" s="0" t="n">
        <v>2.6</v>
      </c>
      <c r="J646" s="0" t="n">
        <v>3.707</v>
      </c>
      <c r="K646" s="0" t="n">
        <v>0.108</v>
      </c>
      <c r="L646" s="0" t="n">
        <v>2.6</v>
      </c>
      <c r="M646" s="0" t="n">
        <v>21.6</v>
      </c>
      <c r="N646" s="0" t="n">
        <v>0</v>
      </c>
      <c r="O646" s="0" t="n">
        <v>504</v>
      </c>
      <c r="P646" s="0" t="n">
        <v>20000</v>
      </c>
      <c r="Q646" s="0" t="n">
        <v>0</v>
      </c>
      <c r="R646" s="0" t="n">
        <v>0</v>
      </c>
      <c r="S646" s="0" t="n">
        <v>0</v>
      </c>
      <c r="T646" s="0" t="n">
        <v>0</v>
      </c>
      <c r="U646" s="0" t="n">
        <v>0</v>
      </c>
      <c r="V646" s="0" t="n">
        <v>0</v>
      </c>
      <c r="AC646" s="0" t="n">
        <v>3.607</v>
      </c>
      <c r="AD646" s="0" t="n">
        <v>0.036</v>
      </c>
      <c r="AE646" s="0" t="n">
        <v>3.091</v>
      </c>
      <c r="AF646" s="0" t="n">
        <v>0.101</v>
      </c>
      <c r="AG646" s="0" t="n">
        <v>0.085</v>
      </c>
      <c r="AH646" s="0" t="n">
        <v>2</v>
      </c>
      <c r="AJ646" s="0" t="n">
        <v>1900</v>
      </c>
      <c r="AP646" s="0" t="n">
        <v>0</v>
      </c>
      <c r="AY646" s="0" t="n">
        <v>0</v>
      </c>
      <c r="BF646" s="0" t="n">
        <f aca="false">IF(E646&lt;11,-3.6797*E646^2+48.115*E646-53.83,280.92*EXP(-0.2027*E646))</f>
        <v>96.6284230000001</v>
      </c>
      <c r="BG646" s="1" t="n">
        <f aca="false">32.208*LN(F646)+21.438</f>
        <v>91.4824034455619</v>
      </c>
      <c r="BH646" s="1" t="n">
        <f aca="false">IF(G646&lt;=2, -10*G646+100, 88.958*EXP(-0.0755*G646))</f>
        <v>87</v>
      </c>
      <c r="BI646" s="1" t="n">
        <f aca="false">IF(I646&lt;=100, 0.0053*(I646)^2-1.0332*I646+100.76, 122.82*EXP(-0.0092*I646))</f>
        <v>98.109508</v>
      </c>
      <c r="BJ646" s="0" t="n">
        <f aca="false">IF(P646&lt;=1000, -6.942*LN(P646)+107.59, -36.304*LN(P646)+310.72)</f>
        <v>-48.8162121072716</v>
      </c>
      <c r="BK646" s="0" t="e">
        <f aca="false">BF646^0.04*BG646^0.22*BH646^0.51*BI646^0.06*BJ646^0.17</f>
        <v>#NUM!</v>
      </c>
      <c r="BL646" s="0" t="e">
        <f aca="false">IF(BK646&gt;=90, "Very Good", IF(BK646&gt;=80, "Good", IF(BK646&gt;=70, "Slightly Good", IF(BK646&gt;=60, "Average", IF(BK646&gt;=50, "Slightly Poor", IF(BK646&gt;=40, "Poor", "Very Poor"))))))</f>
        <v>#NUM!</v>
      </c>
      <c r="BM646" s="2" t="n">
        <f aca="false">IF(P646&lt;=1000, -6.942*LN(P646)+107.59, IF(AND(P646&gt;1000, P646&lt;=5213),-36.304*LN(P646)+310.72, IF(P646&gt;5213, 10)))</f>
        <v>10</v>
      </c>
      <c r="BN646" s="2" t="n">
        <f aca="false">BF646^0.04*BG646^0.22*BH646^0.51*BI646^0.06*BM646^0.17</f>
        <v>61.5964871285418</v>
      </c>
      <c r="BO646" s="3" t="str">
        <f aca="false">IF(BN646&gt;=90, "Very Good", IF(BN646&gt;=80, "Good", IF(BN646&gt;=70, "Slightly Good", IF(BN646&gt;=60, "Average", IF(BN646&gt;=50, "Slightly Poor", IF(BN646&gt;=40, "Poor", "Very Poor"))))))</f>
        <v>Average</v>
      </c>
      <c r="BP646" s="2" t="n">
        <f aca="false">IF(AJ646&lt;=1000, -6.942*LN(AJ646)+107.59, IF(AND(AJ646&gt;1000, AJ646&lt;=5213),-36.304*LN(AJ646)+310.72, IF(AJ646&gt;5213, 10)))</f>
        <v>36.6389888682299</v>
      </c>
      <c r="BQ646" s="2" t="n">
        <f aca="false">BF646^0.04*BG646^0.22*BH646^0.51*BI646^0.06*BP646^0.17</f>
        <v>76.8115159582817</v>
      </c>
      <c r="BR646" s="0" t="str">
        <f aca="false">IF(BQ646&gt;=90, "Very Good", IF(BQ646&gt;=80, "Good", IF(BQ646&gt;=70, "Slightly Good", IF(BQ646&gt;=60, "Average", IF(BQ646&gt;=50, "Slightly Poor", IF(BQ646&gt;=40, "Poor", "Very Poor"))))))</f>
        <v>Slightly Good</v>
      </c>
      <c r="BT646" s="2" t="n">
        <f aca="false">9.81*LN(AH646)+30.6</f>
        <v>37.3997738412931</v>
      </c>
      <c r="BU646" s="0" t="str">
        <f aca="false">IF(BT646&lt;30, "Clean water", IF(AND(BT646&gt;=30, BT646&lt;40), "Hypolimia", IF(AND(BT646&gt;=40,BT646&lt;50), "Mesotrophic", IF(AND(BT646&gt;=50, BT646&lt;70), "Eutrophic", IF(BT646&gt;70,"Hypertrophic")))))</f>
        <v>Hypolimia</v>
      </c>
      <c r="CM646" s="0" t="n">
        <f aca="false">IF(G646&gt;H646,1,0)</f>
        <v>0</v>
      </c>
      <c r="CO646" s="17" t="n">
        <f aca="false">14.652-0.41022*M646+0.007991*M646*M646-0.000077774*M646*M646*M646</f>
        <v>8.735746231296</v>
      </c>
      <c r="CP646" s="1" t="n">
        <f aca="false">F646/CO646*100</f>
        <v>100.735526960179</v>
      </c>
    </row>
    <row r="647" customFormat="false" ht="12.5" hidden="false" customHeight="false" outlineLevel="0" collapsed="false">
      <c r="A647" s="0" t="n">
        <v>646</v>
      </c>
      <c r="B647" s="15" t="s">
        <v>77</v>
      </c>
      <c r="C647" s="16" t="s">
        <v>78</v>
      </c>
      <c r="D647" s="0" t="s">
        <v>162</v>
      </c>
      <c r="E647" s="0" t="n">
        <v>8.5</v>
      </c>
      <c r="F647" s="0" t="n">
        <v>10.6</v>
      </c>
      <c r="G647" s="0" t="n">
        <v>1.9</v>
      </c>
      <c r="H647" s="0" t="n">
        <v>4.7</v>
      </c>
      <c r="I647" s="0" t="n">
        <v>5.9</v>
      </c>
      <c r="J647" s="0" t="n">
        <v>2.489</v>
      </c>
      <c r="K647" s="0" t="n">
        <v>0.033</v>
      </c>
      <c r="L647" s="0" t="n">
        <v>2.8</v>
      </c>
      <c r="M647" s="0" t="n">
        <v>23.1</v>
      </c>
      <c r="N647" s="0" t="n">
        <v>0</v>
      </c>
      <c r="O647" s="0" t="n">
        <v>192</v>
      </c>
      <c r="P647" s="0" t="n">
        <v>930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</v>
      </c>
      <c r="V647" s="0" t="n">
        <v>0</v>
      </c>
      <c r="AC647" s="0" t="n">
        <v>2.376</v>
      </c>
      <c r="AD647" s="0" t="n">
        <v>0.018</v>
      </c>
      <c r="AE647" s="0" t="n">
        <v>2.045</v>
      </c>
      <c r="AF647" s="0" t="n">
        <v>0.011</v>
      </c>
      <c r="AG647" s="0" t="n">
        <v>0.001</v>
      </c>
      <c r="AH647" s="0" t="n">
        <v>18.6</v>
      </c>
      <c r="AJ647" s="0" t="n">
        <v>900</v>
      </c>
      <c r="AP647" s="0" t="n">
        <v>0</v>
      </c>
      <c r="AY647" s="0" t="n">
        <v>0</v>
      </c>
      <c r="BD647" s="0" t="n">
        <v>211.696</v>
      </c>
      <c r="BF647" s="0" t="n">
        <f aca="false">IF(E647&lt;11,-3.6797*E647^2+48.115*E647-53.83,280.92*EXP(-0.2027*E647))</f>
        <v>89.289175</v>
      </c>
      <c r="BG647" s="1" t="n">
        <f aca="false">32.208*LN(F647)+21.438</f>
        <v>97.4763856680092</v>
      </c>
      <c r="BH647" s="1" t="n">
        <f aca="false">IF(G647&lt;=2, -10*G647+100, 88.958*EXP(-0.0755*G647))</f>
        <v>81</v>
      </c>
      <c r="BI647" s="1" t="n">
        <f aca="false">IF(I647&lt;=100, 0.0053*(I647)^2-1.0332*I647+100.76, 122.82*EXP(-0.0092*I647))</f>
        <v>94.848613</v>
      </c>
      <c r="BJ647" s="0" t="n">
        <f aca="false">IF(P647&lt;=1000, -6.942*LN(P647)+107.59, -36.304*LN(P647)+310.72)</f>
        <v>60.1401486029654</v>
      </c>
      <c r="BK647" s="0" t="n">
        <f aca="false">BF647^0.04*BG647^0.22*BH647^0.51*BI647^0.06*BJ647^0.17</f>
        <v>81.2824915281448</v>
      </c>
      <c r="BL647" s="0" t="str">
        <f aca="false">IF(BK647&gt;=90, "Very Good", IF(BK647&gt;=80, "Good", IF(BK647&gt;=70, "Slightly Good", IF(BK647&gt;=60, "Average", IF(BK647&gt;=50, "Slightly Poor", IF(BK647&gt;=40, "Poor", "Very Poor"))))))</f>
        <v>Good</v>
      </c>
      <c r="BM647" s="2" t="n">
        <f aca="false">IF(P647&lt;=1000, -6.942*LN(P647)+107.59, IF(AND(P647&gt;1000, P647&lt;=5213),-36.304*LN(P647)+310.72, IF(P647&gt;5213, 10)))</f>
        <v>60.1401486029654</v>
      </c>
      <c r="BN647" s="2" t="n">
        <f aca="false">BF647^0.04*BG647^0.22*BH647^0.51*BI647^0.06*BM647^0.17</f>
        <v>81.2824915281448</v>
      </c>
      <c r="BO647" s="3" t="str">
        <f aca="false">IF(BN647&gt;=90, "Very Good", IF(BN647&gt;=80, "Good", IF(BN647&gt;=70, "Slightly Good", IF(BN647&gt;=60, "Average", IF(BN647&gt;=50, "Slightly Poor", IF(BN647&gt;=40, "Poor", "Very Poor"))))))</f>
        <v>Good</v>
      </c>
      <c r="BP647" s="2" t="n">
        <f aca="false">IF(AJ647&lt;=1000, -6.942*LN(AJ647)+107.59, IF(AND(AJ647&gt;1000, AJ647&lt;=5213),-36.304*LN(AJ647)+310.72, IF(AJ647&gt;5213, 10)))</f>
        <v>60.3677755530026</v>
      </c>
      <c r="BQ647" s="2" t="n">
        <f aca="false">BF647^0.04*BG647^0.22*BH647^0.51*BI647^0.06*BP647^0.17</f>
        <v>81.3347099785433</v>
      </c>
      <c r="BR647" s="0" t="str">
        <f aca="false">IF(BQ647&gt;=90, "Very Good", IF(BQ647&gt;=80, "Good", IF(BQ647&gt;=70, "Slightly Good", IF(BQ647&gt;=60, "Average", IF(BQ647&gt;=50, "Slightly Poor", IF(BQ647&gt;=40, "Poor", "Very Poor"))))))</f>
        <v>Good</v>
      </c>
      <c r="BT647" s="2" t="n">
        <f aca="false">9.81*LN(AH647)+30.6</f>
        <v>59.2762151068549</v>
      </c>
      <c r="BU647" s="0" t="str">
        <f aca="false">IF(BT647&lt;30, "Clean water", IF(AND(BT647&gt;=30, BT647&lt;40), "Hypolimia", IF(AND(BT647&gt;=40,BT647&lt;50), "Mesotrophic", IF(AND(BT647&gt;=50, BT647&lt;70), "Eutrophic", IF(BT647&gt;70,"Hypertrophic")))))</f>
        <v>Eutrophic</v>
      </c>
      <c r="CM647" s="0" t="n">
        <f aca="false">IF(G647&gt;H647,1,0)</f>
        <v>0</v>
      </c>
      <c r="CO647" s="17" t="n">
        <f aca="false">14.652-0.41022*M647+0.007991*M647*M647-0.000077774*M647*M647*M647</f>
        <v>8.481322776366</v>
      </c>
      <c r="CP647" s="1" t="n">
        <f aca="false">F647/CO647*100</f>
        <v>124.980504568673</v>
      </c>
    </row>
    <row r="648" s="24" customFormat="true" ht="12.5" hidden="false" customHeight="false" outlineLevel="0" collapsed="false">
      <c r="A648" s="24" t="n">
        <v>647</v>
      </c>
      <c r="B648" s="25" t="s">
        <v>79</v>
      </c>
      <c r="C648" s="24" t="s">
        <v>80</v>
      </c>
      <c r="D648" s="24" t="s">
        <v>162</v>
      </c>
      <c r="E648" s="24" t="n">
        <v>7.9</v>
      </c>
      <c r="F648" s="24" t="n">
        <v>9.7</v>
      </c>
      <c r="G648" s="24" t="n">
        <v>1.7</v>
      </c>
      <c r="H648" s="24" t="n">
        <v>4.6</v>
      </c>
      <c r="I648" s="24" t="n">
        <v>10.4</v>
      </c>
      <c r="J648" s="24" t="n">
        <v>4.422</v>
      </c>
      <c r="K648" s="24" t="n">
        <v>0.068</v>
      </c>
      <c r="L648" s="24" t="n">
        <v>2.9</v>
      </c>
      <c r="M648" s="24" t="n">
        <v>22.9</v>
      </c>
      <c r="N648" s="24" t="n">
        <v>0.002</v>
      </c>
      <c r="O648" s="24" t="n">
        <v>255</v>
      </c>
      <c r="P648" s="24" t="n">
        <v>1835</v>
      </c>
      <c r="Q648" s="24" t="n">
        <v>0</v>
      </c>
      <c r="R648" s="24" t="n">
        <v>0</v>
      </c>
      <c r="S648" s="24" t="n">
        <v>0</v>
      </c>
      <c r="T648" s="24" t="n">
        <v>0</v>
      </c>
      <c r="U648" s="24" t="n">
        <v>0</v>
      </c>
      <c r="V648" s="24" t="n">
        <v>0</v>
      </c>
      <c r="AC648" s="24" t="n">
        <v>4.185</v>
      </c>
      <c r="AD648" s="24" t="n">
        <v>0.207</v>
      </c>
      <c r="AE648" s="24" t="n">
        <v>3.457</v>
      </c>
      <c r="AF648" s="24" t="n">
        <v>0.024</v>
      </c>
      <c r="AG648" s="24" t="n">
        <v>0.013</v>
      </c>
      <c r="AH648" s="24" t="n">
        <v>23.5</v>
      </c>
      <c r="AI648" s="24" t="n">
        <v>0</v>
      </c>
      <c r="AJ648" s="24" t="n">
        <v>908</v>
      </c>
      <c r="AP648" s="24" t="n">
        <v>0</v>
      </c>
      <c r="AQ648" s="24" t="n">
        <v>0</v>
      </c>
      <c r="AR648" s="24" t="n">
        <v>0</v>
      </c>
      <c r="AS648" s="24" t="n">
        <v>0</v>
      </c>
      <c r="AU648" s="24" t="n">
        <v>0</v>
      </c>
      <c r="AV648" s="24" t="n">
        <v>0</v>
      </c>
      <c r="AY648" s="24" t="n">
        <v>0</v>
      </c>
      <c r="AZ648" s="24" t="n">
        <v>0</v>
      </c>
      <c r="BB648" s="24" t="n">
        <v>0</v>
      </c>
      <c r="BD648" s="24" t="n">
        <v>213.88</v>
      </c>
      <c r="BE648" s="24" t="n">
        <v>0</v>
      </c>
      <c r="BF648" s="24" t="n">
        <f aca="false">IF(E648&lt;11,-3.6797*E648^2+48.115*E648-53.83,280.92*EXP(-0.2027*E648))</f>
        <v>96.6284230000001</v>
      </c>
      <c r="BG648" s="26" t="n">
        <f aca="false">32.208*LN(F648)+21.438</f>
        <v>94.6186305204847</v>
      </c>
      <c r="BH648" s="26" t="n">
        <f aca="false">IF(G648&lt;=2, -10*G648+100, 88.958*EXP(-0.0755*G648))</f>
        <v>83</v>
      </c>
      <c r="BI648" s="26" t="n">
        <f aca="false">IF(I648&lt;=100, 0.0053*(I648)^2-1.0332*I648+100.76, 122.82*EXP(-0.0092*I648))</f>
        <v>90.587968</v>
      </c>
      <c r="BJ648" s="24" t="n">
        <f aca="false">IF(P648&lt;=1000, -6.942*LN(P648)+107.59, -36.304*LN(P648)+310.72)</f>
        <v>37.9027094952193</v>
      </c>
      <c r="BK648" s="24" t="n">
        <f aca="false">BF648^0.04*BG648^0.22*BH648^0.51*BI648^0.06*BJ648^0.17</f>
        <v>75.621809012284</v>
      </c>
      <c r="BL648" s="24" t="str">
        <f aca="false">IF(BK648&gt;=90, "Very Good", IF(BK648&gt;=80, "Good", IF(BK648&gt;=70, "Slightly Good", IF(BK648&gt;=60, "Average", IF(BK648&gt;=50, "Slightly Poor", IF(BK648&gt;=40, "Poor", "Very Poor"))))))</f>
        <v>Slightly Good</v>
      </c>
      <c r="BM648" s="27" t="n">
        <f aca="false">IF(P648&lt;=1000, -6.942*LN(P648)+107.59, IF(AND(P648&gt;1000, P648&lt;=5213),-36.304*LN(P648)+310.72, IF(P648&gt;5213, 10)))</f>
        <v>37.9027094952193</v>
      </c>
      <c r="BN648" s="27" t="n">
        <f aca="false">BF648^0.04*BG648^0.22*BH648^0.51*BI648^0.06*BM648^0.17</f>
        <v>75.621809012284</v>
      </c>
      <c r="BO648" s="28" t="str">
        <f aca="false">IF(BN648&gt;=90, "Very Good", IF(BN648&gt;=80, "Good", IF(BN648&gt;=70, "Slightly Good", IF(BN648&gt;=60, "Average", IF(BN648&gt;=50, "Slightly Poor", IF(BN648&gt;=40, "Poor", "Very Poor"))))))</f>
        <v>Slightly Good</v>
      </c>
      <c r="BP648" s="27" t="n">
        <f aca="false">IF(AJ648&lt;=1000, -6.942*LN(AJ648)+107.59, IF(AND(AJ648&gt;1000, AJ648&lt;=5213),-36.304*LN(AJ648)+310.72, IF(AJ648&gt;5213, 10)))</f>
        <v>60.3063415237498</v>
      </c>
      <c r="BQ648" s="27" t="n">
        <f aca="false">BF648^0.04*BG648^0.22*BH648^0.51*BI648^0.06*BP648^0.17</f>
        <v>81.8341970838234</v>
      </c>
      <c r="BR648" s="24" t="str">
        <f aca="false">IF(BQ648&gt;=90, "Very Good", IF(BQ648&gt;=80, "Good", IF(BQ648&gt;=70, "Slightly Good", IF(BQ648&gt;=60, "Average", IF(BQ648&gt;=50, "Slightly Poor", IF(BQ648&gt;=40, "Poor", "Very Poor"))))))</f>
        <v>Good</v>
      </c>
      <c r="BT648" s="27" t="n">
        <f aca="false">9.81*LN(AH648)+30.6</f>
        <v>61.5701741314826</v>
      </c>
      <c r="BU648" s="24" t="str">
        <f aca="false">IF(BT648&lt;30, "Clean water", IF(AND(BT648&gt;=30, BT648&lt;40), "Hypolimia", IF(AND(BT648&gt;=40,BT648&lt;50), "Mesotrophic", IF(AND(BT648&gt;=50, BT648&lt;70), "Eutrophic", IF(BT648&gt;70,"Hypertrophic")))))</f>
        <v>Eutrophic</v>
      </c>
      <c r="CM648" s="24" t="n">
        <f aca="false">IF(G648&gt;H648,1,0)</f>
        <v>0</v>
      </c>
      <c r="CO648" s="29" t="n">
        <f aca="false">14.652-0.41022*M648+0.007991*M648*M648-0.000077774*M648*M648*M648</f>
        <v>8.514535199514</v>
      </c>
      <c r="CP648" s="26" t="n">
        <f aca="false">F648/CO648*100</f>
        <v>113.922836334668</v>
      </c>
    </row>
    <row r="649" s="18" customFormat="true" ht="12.5" hidden="false" customHeight="false" outlineLevel="0" collapsed="false">
      <c r="A649" s="18" t="n">
        <v>648</v>
      </c>
      <c r="B649" s="19" t="s">
        <v>81</v>
      </c>
      <c r="C649" s="18" t="s">
        <v>82</v>
      </c>
      <c r="D649" s="18" t="s">
        <v>162</v>
      </c>
      <c r="E649" s="18" t="n">
        <v>7.7</v>
      </c>
      <c r="F649" s="18" t="n">
        <v>9.4</v>
      </c>
      <c r="G649" s="18" t="n">
        <v>1.1</v>
      </c>
      <c r="H649" s="18" t="n">
        <v>1</v>
      </c>
      <c r="I649" s="18" t="n">
        <v>1.4</v>
      </c>
      <c r="J649" s="18" t="n">
        <v>2.723</v>
      </c>
      <c r="K649" s="18" t="n">
        <v>0.036</v>
      </c>
      <c r="L649" s="18" t="n">
        <v>1.7</v>
      </c>
      <c r="M649" s="18" t="n">
        <v>21.1</v>
      </c>
      <c r="N649" s="18" t="n">
        <v>0</v>
      </c>
      <c r="O649" s="18" t="n">
        <v>283</v>
      </c>
      <c r="P649" s="18" t="n">
        <v>6000</v>
      </c>
      <c r="Q649" s="18" t="n">
        <v>0</v>
      </c>
      <c r="R649" s="18" t="n">
        <v>0</v>
      </c>
      <c r="S649" s="18" t="n">
        <v>0</v>
      </c>
      <c r="T649" s="18" t="n">
        <v>0</v>
      </c>
      <c r="U649" s="18" t="n">
        <v>0</v>
      </c>
      <c r="V649" s="18" t="n">
        <v>0</v>
      </c>
      <c r="AC649" s="18" t="n">
        <v>2.595</v>
      </c>
      <c r="AD649" s="18" t="n">
        <v>0.029</v>
      </c>
      <c r="AE649" s="18" t="n">
        <v>2.274</v>
      </c>
      <c r="AF649" s="18" t="n">
        <v>0.032</v>
      </c>
      <c r="AG649" s="18" t="n">
        <v>0.024</v>
      </c>
      <c r="AH649" s="18" t="n">
        <v>4.3</v>
      </c>
      <c r="AJ649" s="18" t="n">
        <v>1000</v>
      </c>
      <c r="AP649" s="18" t="n">
        <v>0</v>
      </c>
      <c r="AY649" s="18" t="n">
        <v>0</v>
      </c>
      <c r="BF649" s="18" t="n">
        <f aca="false">IF(E649&lt;11,-3.6797*E649^2+48.115*E649-53.83,280.92*EXP(-0.2027*E649))</f>
        <v>98.486087</v>
      </c>
      <c r="BG649" s="20" t="n">
        <f aca="false">32.208*LN(F649)+21.438</f>
        <v>93.6067776722001</v>
      </c>
      <c r="BH649" s="20" t="n">
        <f aca="false">IF(G649&lt;=2, -10*G649+100, 88.958*EXP(-0.0755*G649))</f>
        <v>89</v>
      </c>
      <c r="BI649" s="20" t="n">
        <f aca="false">IF(I649&lt;=100, 0.0053*(I649)^2-1.0332*I649+100.76, 122.82*EXP(-0.0092*I649))</f>
        <v>99.323908</v>
      </c>
      <c r="BJ649" s="18" t="n">
        <f aca="false">IF(P649&lt;=1000, -6.942*LN(P649)+107.59, -36.304*LN(P649)+310.72)</f>
        <v>-5.10718341902276</v>
      </c>
      <c r="BK649" s="18" t="e">
        <f aca="false">BF649^0.04*BG649^0.22*BH649^0.51*BI649^0.06*BJ649^0.17</f>
        <v>#NUM!</v>
      </c>
      <c r="BL649" s="18" t="e">
        <f aca="false">IF(BK649&gt;=90, "Very Good", IF(BK649&gt;=80, "Good", IF(BK649&gt;=70, "Slightly Good", IF(BK649&gt;=60, "Average", IF(BK649&gt;=50, "Slightly Poor", IF(BK649&gt;=40, "Poor", "Very Poor"))))))</f>
        <v>#NUM!</v>
      </c>
      <c r="BM649" s="21" t="n">
        <f aca="false">IF(P649&lt;=1000, -6.942*LN(P649)+107.59, IF(AND(P649&gt;1000, P649&lt;=5213),-36.304*LN(P649)+310.72, IF(P649&gt;5213, 10)))</f>
        <v>10</v>
      </c>
      <c r="BN649" s="21" t="n">
        <f aca="false">BF649^0.04*BG649^0.22*BH649^0.51*BI649^0.06*BM649^0.17</f>
        <v>62.7241423268088</v>
      </c>
      <c r="BO649" s="22" t="str">
        <f aca="false">IF(BN649&gt;=90, "Very Good", IF(BN649&gt;=80, "Good", IF(BN649&gt;=70, "Slightly Good", IF(BN649&gt;=60, "Average", IF(BN649&gt;=50, "Slightly Poor", IF(BN649&gt;=40, "Poor", "Very Poor"))))))</f>
        <v>Average</v>
      </c>
      <c r="BP649" s="21" t="n">
        <f aca="false">IF(AJ649&lt;=1000, -6.942*LN(AJ649)+107.59, IF(AND(AJ649&gt;1000, AJ649&lt;=5213),-36.304*LN(AJ649)+310.72, IF(AJ649&gt;5213, 10)))</f>
        <v>59.636362853306</v>
      </c>
      <c r="BQ649" s="21" t="n">
        <f aca="false">BF649^0.04*BG649^0.22*BH649^0.51*BI649^0.06*BP649^0.17</f>
        <v>84.9711755936457</v>
      </c>
      <c r="BR649" s="18" t="str">
        <f aca="false">IF(BQ649&gt;=90, "Very Good", IF(BQ649&gt;=80, "Good", IF(BQ649&gt;=70, "Slightly Good", IF(BQ649&gt;=60, "Average", IF(BQ649&gt;=50, "Slightly Poor", IF(BQ649&gt;=40, "Poor", "Very Poor"))))))</f>
        <v>Good</v>
      </c>
      <c r="BT649" s="21" t="n">
        <f aca="false">9.81*LN(AH649)+30.6</f>
        <v>44.9090133726823</v>
      </c>
      <c r="BU649" s="18" t="str">
        <f aca="false">IF(BT649&lt;30, "Clean water", IF(AND(BT649&gt;=30, BT649&lt;40), "Hypolimia", IF(AND(BT649&gt;=40,BT649&lt;50), "Mesotrophic", IF(AND(BT649&gt;=50, BT649&lt;70), "Eutrophic", IF(BT649&gt;70,"Hypertrophic")))))</f>
        <v>Mesotrophic</v>
      </c>
      <c r="CM649" s="18" t="n">
        <f aca="false">IF(G649&gt;H649,1,0)</f>
        <v>1</v>
      </c>
      <c r="CO649" s="17" t="n">
        <f aca="false">14.652-0.41022*M649+0.007991*M649*M649-0.000077774*M649*M649*M649</f>
        <v>8.823427520406</v>
      </c>
      <c r="CP649" s="1" t="n">
        <f aca="false">F649/CO649*100</f>
        <v>106.534563561162</v>
      </c>
    </row>
    <row r="650" s="24" customFormat="true" ht="12.5" hidden="false" customHeight="false" outlineLevel="0" collapsed="false">
      <c r="A650" s="24" t="n">
        <v>649</v>
      </c>
      <c r="B650" s="25" t="s">
        <v>83</v>
      </c>
      <c r="C650" s="24" t="s">
        <v>84</v>
      </c>
      <c r="D650" s="24" t="s">
        <v>162</v>
      </c>
      <c r="E650" s="24" t="n">
        <v>8.3</v>
      </c>
      <c r="F650" s="24" t="n">
        <v>9.7</v>
      </c>
      <c r="G650" s="24" t="n">
        <v>1.4</v>
      </c>
      <c r="H650" s="24" t="n">
        <v>4</v>
      </c>
      <c r="I650" s="24" t="n">
        <v>6.2</v>
      </c>
      <c r="J650" s="24" t="n">
        <v>2.44</v>
      </c>
      <c r="K650" s="24" t="n">
        <v>0.031</v>
      </c>
      <c r="L650" s="24" t="n">
        <v>2.2</v>
      </c>
      <c r="M650" s="24" t="n">
        <v>22.1</v>
      </c>
      <c r="N650" s="24" t="n">
        <v>0</v>
      </c>
      <c r="O650" s="24" t="n">
        <v>192</v>
      </c>
      <c r="P650" s="24" t="n">
        <v>28000</v>
      </c>
      <c r="Q650" s="24" t="n">
        <v>0</v>
      </c>
      <c r="R650" s="24" t="n">
        <v>0</v>
      </c>
      <c r="S650" s="24" t="n">
        <v>0</v>
      </c>
      <c r="T650" s="24" t="n">
        <v>0</v>
      </c>
      <c r="U650" s="24" t="n">
        <v>0</v>
      </c>
      <c r="V650" s="24" t="n">
        <v>0</v>
      </c>
      <c r="AC650" s="24" t="n">
        <v>2.427</v>
      </c>
      <c r="AD650" s="24" t="n">
        <v>0.063</v>
      </c>
      <c r="AE650" s="24" t="n">
        <v>2.19</v>
      </c>
      <c r="AF650" s="24" t="n">
        <v>0.007</v>
      </c>
      <c r="AG650" s="24" t="n">
        <v>0.001</v>
      </c>
      <c r="AH650" s="24" t="n">
        <v>25.8</v>
      </c>
      <c r="AJ650" s="24" t="n">
        <v>1120</v>
      </c>
      <c r="AP650" s="24" t="n">
        <v>0</v>
      </c>
      <c r="AY650" s="24" t="n">
        <v>0</v>
      </c>
      <c r="BF650" s="24" t="n">
        <f aca="false">IF(E650&lt;11,-3.6797*E650^2+48.115*E650-53.83,280.92*EXP(-0.2027*E650))</f>
        <v>92.029967</v>
      </c>
      <c r="BG650" s="26" t="n">
        <f aca="false">32.208*LN(F650)+21.438</f>
        <v>94.6186305204847</v>
      </c>
      <c r="BH650" s="26" t="n">
        <f aca="false">IF(G650&lt;=2, -10*G650+100, 88.958*EXP(-0.0755*G650))</f>
        <v>86</v>
      </c>
      <c r="BI650" s="26" t="n">
        <f aca="false">IF(I650&lt;=100, 0.0053*(I650)^2-1.0332*I650+100.76, 122.82*EXP(-0.0092*I650))</f>
        <v>94.557892</v>
      </c>
      <c r="BJ650" s="24" t="n">
        <f aca="false">IF(P650&lt;=1000, -6.942*LN(P650)+107.59, -36.304*LN(P650)+310.72)</f>
        <v>-61.0315001855681</v>
      </c>
      <c r="BK650" s="24" t="e">
        <f aca="false">BF650^0.04*BG650^0.22*BH650^0.51*BI650^0.06*BJ650^0.17</f>
        <v>#NUM!</v>
      </c>
      <c r="BL650" s="24" t="e">
        <f aca="false">IF(BK650&gt;=90, "Very Good", IF(BK650&gt;=80, "Good", IF(BK650&gt;=70, "Slightly Good", IF(BK650&gt;=60, "Average", IF(BK650&gt;=50, "Slightly Poor", IF(BK650&gt;=40, "Poor", "Very Poor"))))))</f>
        <v>#NUM!</v>
      </c>
      <c r="BM650" s="27" t="n">
        <f aca="false">IF(P650&lt;=1000, -6.942*LN(P650)+107.59, IF(AND(P650&gt;1000, P650&lt;=5213),-36.304*LN(P650)+310.72, IF(P650&gt;5213, 10)))</f>
        <v>10</v>
      </c>
      <c r="BN650" s="27" t="n">
        <f aca="false">BF650^0.04*BG650^0.22*BH650^0.51*BI650^0.06*BM650^0.17</f>
        <v>61.4339036757562</v>
      </c>
      <c r="BO650" s="28" t="str">
        <f aca="false">IF(BN650&gt;=90, "Very Good", IF(BN650&gt;=80, "Good", IF(BN650&gt;=70, "Slightly Good", IF(BN650&gt;=60, "Average", IF(BN650&gt;=50, "Slightly Poor", IF(BN650&gt;=40, "Poor", "Very Poor"))))))</f>
        <v>Average</v>
      </c>
      <c r="BP650" s="27" t="n">
        <f aca="false">IF(AJ650&lt;=1000, -6.942*LN(AJ650)+107.59, IF(AND(AJ650&gt;1000, AJ650&lt;=5213),-36.304*LN(AJ650)+310.72, IF(AJ650&gt;5213, 10)))</f>
        <v>55.8265677604471</v>
      </c>
      <c r="BQ650" s="27" t="n">
        <f aca="false">BF650^0.04*BG650^0.22*BH650^0.51*BI650^0.06*BP650^0.17</f>
        <v>82.2945491334719</v>
      </c>
      <c r="BR650" s="24" t="str">
        <f aca="false">IF(BQ650&gt;=90, "Very Good", IF(BQ650&gt;=80, "Good", IF(BQ650&gt;=70, "Slightly Good", IF(BQ650&gt;=60, "Average", IF(BQ650&gt;=50, "Slightly Poor", IF(BQ650&gt;=40, "Poor", "Very Poor"))))))</f>
        <v>Good</v>
      </c>
      <c r="BT650" s="27" t="n">
        <f aca="false">9.81*LN(AH650)+30.6</f>
        <v>62.4861737658095</v>
      </c>
      <c r="BU650" s="24" t="str">
        <f aca="false">IF(BT650&lt;30, "Clean water", IF(AND(BT650&gt;=30, BT650&lt;40), "Hypolimia", IF(AND(BT650&gt;=40,BT650&lt;50), "Mesotrophic", IF(AND(BT650&gt;=50, BT650&lt;70), "Eutrophic", IF(BT650&gt;70,"Hypertrophic")))))</f>
        <v>Eutrophic</v>
      </c>
      <c r="CM650" s="24" t="n">
        <f aca="false">IF(G650&gt;H650,1,0)</f>
        <v>0</v>
      </c>
      <c r="CO650" s="29" t="n">
        <f aca="false">14.652-0.41022*M650+0.007991*M650*M650-0.000077774*M650*M650*M650</f>
        <v>8.649540564586</v>
      </c>
      <c r="CP650" s="26" t="n">
        <f aca="false">F650/CO650*100</f>
        <v>112.144684767592</v>
      </c>
    </row>
    <row r="651" customFormat="false" ht="12.5" hidden="false" customHeight="false" outlineLevel="0" collapsed="false">
      <c r="A651" s="0" t="n">
        <v>650</v>
      </c>
      <c r="B651" s="15" t="s">
        <v>133</v>
      </c>
      <c r="C651" s="16" t="s">
        <v>134</v>
      </c>
      <c r="D651" s="0" t="s">
        <v>162</v>
      </c>
      <c r="E651" s="0" t="n">
        <v>8.9</v>
      </c>
      <c r="F651" s="0" t="n">
        <v>10.8</v>
      </c>
      <c r="G651" s="0" t="n">
        <v>3.3</v>
      </c>
      <c r="H651" s="0" t="n">
        <v>7</v>
      </c>
      <c r="I651" s="0" t="n">
        <v>80.1</v>
      </c>
      <c r="J651" s="0" t="n">
        <v>4.664</v>
      </c>
      <c r="K651" s="0" t="n">
        <v>0.145</v>
      </c>
      <c r="L651" s="0" t="n">
        <v>4.7</v>
      </c>
      <c r="M651" s="0" t="n">
        <v>25.4</v>
      </c>
      <c r="O651" s="0" t="n">
        <v>3327</v>
      </c>
      <c r="BD651" s="0" t="n">
        <v>0.07</v>
      </c>
      <c r="BF651" s="0" t="n">
        <f aca="false">IF(E651&lt;11,-3.6797*E651^2+48.115*E651-53.83,280.92*EXP(-0.2027*E651))</f>
        <v>82.9244630000001</v>
      </c>
      <c r="BG651" s="1" t="n">
        <f aca="false">32.208*LN(F651)+21.438</f>
        <v>98.0784218880646</v>
      </c>
      <c r="BH651" s="1" t="n">
        <f aca="false">IF(G651&lt;=2, -10*G651+100, 88.958*EXP(-0.0755*G651))</f>
        <v>69.3394735712124</v>
      </c>
      <c r="BI651" s="1" t="n">
        <f aca="false">IF(I651&lt;=100, 0.0053*(I651)^2-1.0332*I651+100.76, 122.82*EXP(-0.0092*I651))</f>
        <v>52.005533</v>
      </c>
      <c r="BJ651" s="0" t="e">
        <f aca="false">IF(P651&lt;=1000, -6.942*LN(P651)+107.59, -36.304*LN(P651)+310.72)</f>
        <v>#VALUE!</v>
      </c>
      <c r="BK651" s="0" t="e">
        <f aca="false">BF651^0.04*BG651^0.22*BH651^0.51*BI651^0.06*BJ651^0.17</f>
        <v>#VALUE!</v>
      </c>
      <c r="BL651" s="0" t="e">
        <f aca="false">IF(BK651&gt;=90, "Very Good", IF(BK651&gt;=80, "Good", IF(BK651&gt;=70, "Slightly Good", IF(BK651&gt;=60, "Average", IF(BK651&gt;=50, "Slightly Poor", IF(BK651&gt;=40, "Poor", "Very Poor"))))))</f>
        <v>#VALUE!</v>
      </c>
      <c r="BM651" s="2" t="e">
        <f aca="false">IF(P651&lt;=1000, -6.942*LN(P651)+107.59, IF(AND(P651&gt;1000, P651&lt;=5213),-36.304*LN(P651)+310.72, IF(P651&gt;5213, 10)))</f>
        <v>#VALUE!</v>
      </c>
      <c r="BN651" s="2" t="e">
        <f aca="false">BF651^0.04*BG651^0.22*BH651^0.51*BI651^0.06*BM651^0.17</f>
        <v>#VALUE!</v>
      </c>
      <c r="BO651" s="3" t="e">
        <f aca="false">IF(BN651&gt;=90, "Very Good", IF(BN651&gt;=80, "Good", IF(BN651&gt;=70, "Slightly Good", IF(BN651&gt;=60, "Average", IF(BN651&gt;=50, "Slightly Poor", IF(BN651&gt;=40, "Poor", "Very Poor"))))))</f>
        <v>#VALUE!</v>
      </c>
      <c r="BP651" s="2" t="e">
        <f aca="false">IF(AJ651&lt;=1000, -6.942*LN(AJ651)+107.59, IF(AND(AJ651&gt;1000, AJ651&lt;=5213),-36.304*LN(AJ651)+310.72, IF(AJ651&gt;5213, 10)))</f>
        <v>#VALUE!</v>
      </c>
      <c r="BQ651" s="2" t="e">
        <f aca="false">BF651^0.04*BG651^0.22*BH651^0.51*BI651^0.06*BP651^0.17</f>
        <v>#VALUE!</v>
      </c>
      <c r="BR651" s="0" t="e">
        <f aca="false">IF(BQ651&gt;=90, "Very Good", IF(BQ651&gt;=80, "Good", IF(BQ651&gt;=70, "Slightly Good", IF(BQ651&gt;=60, "Average", IF(BQ651&gt;=50, "Slightly Poor", IF(BQ651&gt;=40, "Poor", "Very Poor"))))))</f>
        <v>#VALUE!</v>
      </c>
      <c r="BT651" s="2" t="e">
        <f aca="false">9.81*LN(AH651)+30.6</f>
        <v>#VALUE!</v>
      </c>
      <c r="BU651" s="0" t="e">
        <f aca="false">IF(BT651&lt;30, "Clean water", IF(AND(BT651&gt;=30, BT651&lt;40), "Hypolimia", IF(AND(BT651&gt;=40,BT651&lt;50), "Mesotrophic", IF(AND(BT651&gt;=50, BT651&lt;70), "Eutrophic", IF(BT651&gt;70,"Hypertrophic")))))</f>
        <v>#VALUE!</v>
      </c>
      <c r="CM651" s="0" t="n">
        <f aca="false">IF(G651&gt;H651,1,0)</f>
        <v>0</v>
      </c>
      <c r="CO651" s="17" t="n">
        <f aca="false">14.652-0.41022*M651+0.007991*M651*M651-0.000077774*M651*M651*M651</f>
        <v>8.113398044464</v>
      </c>
      <c r="CP651" s="1" t="n">
        <f aca="false">F651/CO651*100</f>
        <v>133.113153586359</v>
      </c>
    </row>
    <row r="652" customFormat="false" ht="12.5" hidden="false" customHeight="false" outlineLevel="0" collapsed="false">
      <c r="A652" s="0" t="n">
        <v>651</v>
      </c>
      <c r="B652" s="15" t="s">
        <v>85</v>
      </c>
      <c r="C652" s="16" t="s">
        <v>86</v>
      </c>
      <c r="D652" s="0" t="s">
        <v>162</v>
      </c>
      <c r="E652" s="0" t="n">
        <v>7.7</v>
      </c>
      <c r="F652" s="0" t="n">
        <v>9.3</v>
      </c>
      <c r="G652" s="0" t="n">
        <v>2.5</v>
      </c>
      <c r="H652" s="0" t="n">
        <v>2.9</v>
      </c>
      <c r="I652" s="0" t="n">
        <v>4.8</v>
      </c>
      <c r="J652" s="0" t="n">
        <v>6.242</v>
      </c>
      <c r="K652" s="0" t="n">
        <v>0.128</v>
      </c>
      <c r="L652" s="0" t="n">
        <v>3.3</v>
      </c>
      <c r="M652" s="0" t="n">
        <v>22.4</v>
      </c>
      <c r="N652" s="0" t="n">
        <v>0</v>
      </c>
      <c r="O652" s="0" t="n">
        <v>591</v>
      </c>
      <c r="P652" s="0" t="n">
        <v>150000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V652" s="0" t="n">
        <v>0</v>
      </c>
      <c r="AC652" s="0" t="n">
        <v>5.959</v>
      </c>
      <c r="AD652" s="0" t="n">
        <v>0.113</v>
      </c>
      <c r="AE652" s="0" t="n">
        <v>5.314</v>
      </c>
      <c r="AF652" s="0" t="n">
        <v>0.09</v>
      </c>
      <c r="AG652" s="0" t="n">
        <v>0.077</v>
      </c>
      <c r="AH652" s="0" t="n">
        <v>21</v>
      </c>
      <c r="AJ652" s="0" t="n">
        <v>4000</v>
      </c>
      <c r="AP652" s="0" t="n">
        <v>0</v>
      </c>
      <c r="AY652" s="0" t="n">
        <v>0</v>
      </c>
      <c r="BF652" s="0" t="n">
        <f aca="false">IF(E652&lt;11,-3.6797*E652^2+48.115*E652-53.83,280.92*EXP(-0.2027*E652))</f>
        <v>98.486087</v>
      </c>
      <c r="BG652" s="1" t="n">
        <f aca="false">32.208*LN(F652)+21.438</f>
        <v>93.2623038003278</v>
      </c>
      <c r="BH652" s="1" t="n">
        <f aca="false">IF(G652&lt;=2, -10*G652+100, 88.958*EXP(-0.0755*G652))</f>
        <v>73.6566439219523</v>
      </c>
      <c r="BI652" s="1" t="n">
        <f aca="false">IF(I652&lt;=100, 0.0053*(I652)^2-1.0332*I652+100.76, 122.82*EXP(-0.0092*I652))</f>
        <v>95.922752</v>
      </c>
      <c r="BJ652" s="0" t="n">
        <f aca="false">IF(P652&lt;=1000, -6.942*LN(P652)+107.59, -36.304*LN(P652)+310.72)</f>
        <v>-121.965251365038</v>
      </c>
      <c r="BK652" s="0" t="e">
        <f aca="false">BF652^0.04*BG652^0.22*BH652^0.51*BI652^0.06*BJ652^0.17</f>
        <v>#NUM!</v>
      </c>
      <c r="BL652" s="0" t="e">
        <f aca="false">IF(BK652&gt;=90, "Very Good", IF(BK652&gt;=80, "Good", IF(BK652&gt;=70, "Slightly Good", IF(BK652&gt;=60, "Average", IF(BK652&gt;=50, "Slightly Poor", IF(BK652&gt;=40, "Poor", "Very Poor"))))))</f>
        <v>#NUM!</v>
      </c>
      <c r="BM652" s="2" t="n">
        <f aca="false">IF(P652&lt;=1000, -6.942*LN(P652)+107.59, IF(AND(P652&gt;1000, P652&lt;=5213),-36.304*LN(P652)+310.72, IF(P652&gt;5213, 10)))</f>
        <v>10</v>
      </c>
      <c r="BN652" s="2" t="n">
        <f aca="false">BF652^0.04*BG652^0.22*BH652^0.51*BI652^0.06*BM652^0.17</f>
        <v>56.7889353022285</v>
      </c>
      <c r="BO652" s="3" t="str">
        <f aca="false">IF(BN652&gt;=90, "Very Good", IF(BN652&gt;=80, "Good", IF(BN652&gt;=70, "Slightly Good", IF(BN652&gt;=60, "Average", IF(BN652&gt;=50, "Slightly Poor", IF(BN652&gt;=40, "Poor", "Very Poor"))))))</f>
        <v>Slightly Poor</v>
      </c>
      <c r="BP652" s="2" t="n">
        <f aca="false">IF(AJ652&lt;=1000, -6.942*LN(AJ652)+107.59, IF(AND(AJ652&gt;1000, AJ652&lt;=5213),-36.304*LN(AJ652)+310.72, IF(AJ652&gt;5213, 10)))</f>
        <v>9.61282186573601</v>
      </c>
      <c r="BQ652" s="2" t="n">
        <f aca="false">BF652^0.04*BG652^0.22*BH652^0.51*BI652^0.06*BP652^0.17</f>
        <v>56.4089971120503</v>
      </c>
      <c r="BR652" s="0" t="str">
        <f aca="false">IF(BQ652&gt;=90, "Very Good", IF(BQ652&gt;=80, "Good", IF(BQ652&gt;=70, "Slightly Good", IF(BQ652&gt;=60, "Average", IF(BQ652&gt;=50, "Slightly Poor", IF(BQ652&gt;=40, "Poor", "Very Poor"))))))</f>
        <v>Slightly Poor</v>
      </c>
      <c r="BT652" s="2" t="n">
        <f aca="false">9.81*LN(AH652)+30.6</f>
        <v>60.4667651140668</v>
      </c>
      <c r="BU652" s="0" t="str">
        <f aca="false">IF(BT652&lt;30, "Clean water", IF(AND(BT652&gt;=30, BT652&lt;40), "Hypolimia", IF(AND(BT652&gt;=40,BT652&lt;50), "Mesotrophic", IF(AND(BT652&gt;=50, BT652&lt;70), "Eutrophic", IF(BT652&gt;70,"Hypertrophic")))))</f>
        <v>Eutrophic</v>
      </c>
      <c r="CM652" s="0" t="n">
        <f aca="false">IF(G652&gt;H652,1,0)</f>
        <v>0</v>
      </c>
      <c r="CO652" s="17" t="n">
        <f aca="false">14.652-0.41022*M652+0.007991*M652*M652-0.000077774*M652*M652*M652</f>
        <v>8.598501197824</v>
      </c>
      <c r="CP652" s="1" t="n">
        <f aca="false">F652/CO652*100</f>
        <v>108.158384653753</v>
      </c>
    </row>
    <row r="653" customFormat="false" ht="12.5" hidden="false" customHeight="false" outlineLevel="0" collapsed="false">
      <c r="A653" s="0" t="n">
        <v>652</v>
      </c>
      <c r="B653" s="15" t="s">
        <v>135</v>
      </c>
      <c r="C653" s="16" t="s">
        <v>136</v>
      </c>
      <c r="D653" s="0" t="s">
        <v>162</v>
      </c>
      <c r="E653" s="0" t="n">
        <v>8.1</v>
      </c>
      <c r="F653" s="0" t="n">
        <v>7.4</v>
      </c>
      <c r="G653" s="0" t="n">
        <v>3.9</v>
      </c>
      <c r="H653" s="0" t="n">
        <v>9.3</v>
      </c>
      <c r="I653" s="0" t="n">
        <v>16.2</v>
      </c>
      <c r="J653" s="0" t="n">
        <v>5.301</v>
      </c>
      <c r="K653" s="0" t="n">
        <v>0.149</v>
      </c>
      <c r="L653" s="0" t="n">
        <v>8.8</v>
      </c>
      <c r="M653" s="0" t="n">
        <v>22.7</v>
      </c>
      <c r="O653" s="0" t="n">
        <v>508</v>
      </c>
      <c r="BD653" s="0" t="n">
        <v>0.597</v>
      </c>
      <c r="BF653" s="0" t="n">
        <f aca="false">IF(E653&lt;11,-3.6797*E653^2+48.115*E653-53.83,280.92*EXP(-0.2027*E653))</f>
        <v>94.476383</v>
      </c>
      <c r="BG653" s="1" t="n">
        <f aca="false">32.208*LN(F653)+21.438</f>
        <v>85.9016678467677</v>
      </c>
      <c r="BH653" s="1" t="n">
        <f aca="false">IF(G653&lt;=2, -10*G653+100, 88.958*EXP(-0.0755*G653))</f>
        <v>66.2684785997522</v>
      </c>
      <c r="BI653" s="1" t="n">
        <f aca="false">IF(I653&lt;=100, 0.0053*(I653)^2-1.0332*I653+100.76, 122.82*EXP(-0.0092*I653))</f>
        <v>85.413092</v>
      </c>
      <c r="BJ653" s="0" t="e">
        <f aca="false">IF(P653&lt;=1000, -6.942*LN(P653)+107.59, -36.304*LN(P653)+310.72)</f>
        <v>#VALUE!</v>
      </c>
      <c r="BK653" s="0" t="e">
        <f aca="false">BF653^0.04*BG653^0.22*BH653^0.51*BI653^0.06*BJ653^0.17</f>
        <v>#VALUE!</v>
      </c>
      <c r="BL653" s="0" t="e">
        <f aca="false">IF(BK653&gt;=90, "Very Good", IF(BK653&gt;=80, "Good", IF(BK653&gt;=70, "Slightly Good", IF(BK653&gt;=60, "Average", IF(BK653&gt;=50, "Slightly Poor", IF(BK653&gt;=40, "Poor", "Very Poor"))))))</f>
        <v>#VALUE!</v>
      </c>
      <c r="BM653" s="2" t="e">
        <f aca="false">IF(P653&lt;=1000, -6.942*LN(P653)+107.59, IF(AND(P653&gt;1000, P653&lt;=5213),-36.304*LN(P653)+310.72, IF(P653&gt;5213, 10)))</f>
        <v>#VALUE!</v>
      </c>
      <c r="BN653" s="2" t="e">
        <f aca="false">BF653^0.04*BG653^0.22*BH653^0.51*BI653^0.06*BM653^0.17</f>
        <v>#VALUE!</v>
      </c>
      <c r="BO653" s="3" t="e">
        <f aca="false">IF(BN653&gt;=90, "Very Good", IF(BN653&gt;=80, "Good", IF(BN653&gt;=70, "Slightly Good", IF(BN653&gt;=60, "Average", IF(BN653&gt;=50, "Slightly Poor", IF(BN653&gt;=40, "Poor", "Very Poor"))))))</f>
        <v>#VALUE!</v>
      </c>
      <c r="BP653" s="2" t="e">
        <f aca="false">IF(AJ653&lt;=1000, -6.942*LN(AJ653)+107.59, IF(AND(AJ653&gt;1000, AJ653&lt;=5213),-36.304*LN(AJ653)+310.72, IF(AJ653&gt;5213, 10)))</f>
        <v>#VALUE!</v>
      </c>
      <c r="BQ653" s="2" t="e">
        <f aca="false">BF653^0.04*BG653^0.22*BH653^0.51*BI653^0.06*BP653^0.17</f>
        <v>#VALUE!</v>
      </c>
      <c r="BR653" s="0" t="e">
        <f aca="false">IF(BQ653&gt;=90, "Very Good", IF(BQ653&gt;=80, "Good", IF(BQ653&gt;=70, "Slightly Good", IF(BQ653&gt;=60, "Average", IF(BQ653&gt;=50, "Slightly Poor", IF(BQ653&gt;=40, "Poor", "Very Poor"))))))</f>
        <v>#VALUE!</v>
      </c>
      <c r="BT653" s="2" t="e">
        <f aca="false">9.81*LN(AH653)+30.6</f>
        <v>#VALUE!</v>
      </c>
      <c r="BU653" s="0" t="e">
        <f aca="false">IF(BT653&lt;30, "Clean water", IF(AND(BT653&gt;=30, BT653&lt;40), "Hypolimia", IF(AND(BT653&gt;=40,BT653&lt;50), "Mesotrophic", IF(AND(BT653&gt;=50, BT653&lt;70), "Eutrophic", IF(BT653&gt;70,"Hypertrophic")))))</f>
        <v>#VALUE!</v>
      </c>
      <c r="CM653" s="0" t="n">
        <f aca="false">IF(G653&gt;H653,1,0)</f>
        <v>0</v>
      </c>
      <c r="CO653" s="17" t="n">
        <f aca="false">14.652-0.41022*M653+0.007991*M653*M653-0.000077774*M653*M653*M653</f>
        <v>8.547959456758</v>
      </c>
      <c r="CP653" s="1" t="n">
        <f aca="false">F653/CO653*100</f>
        <v>86.5703684889331</v>
      </c>
    </row>
    <row r="654" customFormat="false" ht="12.5" hidden="false" customHeight="false" outlineLevel="0" collapsed="false">
      <c r="A654" s="0" t="n">
        <v>653</v>
      </c>
      <c r="B654" s="15" t="s">
        <v>87</v>
      </c>
      <c r="C654" s="16" t="s">
        <v>88</v>
      </c>
      <c r="D654" s="0" t="s">
        <v>162</v>
      </c>
      <c r="E654" s="0" t="n">
        <v>7.8</v>
      </c>
      <c r="F654" s="0" t="n">
        <v>9.7</v>
      </c>
      <c r="G654" s="0" t="n">
        <v>1.5</v>
      </c>
      <c r="H654" s="0" t="n">
        <v>3.9</v>
      </c>
      <c r="I654" s="0" t="n">
        <v>6.2</v>
      </c>
      <c r="J654" s="0" t="n">
        <v>2.953</v>
      </c>
      <c r="K654" s="0" t="n">
        <v>0.036</v>
      </c>
      <c r="L654" s="0" t="n">
        <v>2.3</v>
      </c>
      <c r="M654" s="0" t="n">
        <v>23</v>
      </c>
      <c r="N654" s="0" t="n">
        <v>0</v>
      </c>
      <c r="O654" s="0" t="n">
        <v>218</v>
      </c>
      <c r="P654" s="0" t="n">
        <v>31000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V654" s="0" t="n">
        <v>0</v>
      </c>
      <c r="AC654" s="0" t="n">
        <v>2.861</v>
      </c>
      <c r="AD654" s="0" t="n">
        <v>0.106</v>
      </c>
      <c r="AE654" s="0" t="n">
        <v>2.526</v>
      </c>
      <c r="AF654" s="0" t="n">
        <v>0.007</v>
      </c>
      <c r="AG654" s="0" t="n">
        <v>0.002</v>
      </c>
      <c r="AH654" s="0" t="n">
        <v>25.7</v>
      </c>
      <c r="AJ654" s="0" t="n">
        <v>1300</v>
      </c>
      <c r="AP654" s="0" t="n">
        <v>0</v>
      </c>
      <c r="AY654" s="0" t="n">
        <v>0</v>
      </c>
      <c r="BF654" s="0" t="n">
        <f aca="false">IF(E654&lt;11,-3.6797*E654^2+48.115*E654-53.83,280.92*EXP(-0.2027*E654))</f>
        <v>97.5940520000001</v>
      </c>
      <c r="BG654" s="1" t="n">
        <f aca="false">32.208*LN(F654)+21.438</f>
        <v>94.6186305204847</v>
      </c>
      <c r="BH654" s="1" t="n">
        <f aca="false">IF(G654&lt;=2, -10*G654+100, 88.958*EXP(-0.0755*G654))</f>
        <v>85</v>
      </c>
      <c r="BI654" s="1" t="n">
        <f aca="false">IF(I654&lt;=100, 0.0053*(I654)^2-1.0332*I654+100.76, 122.82*EXP(-0.0092*I654))</f>
        <v>94.557892</v>
      </c>
      <c r="BJ654" s="0" t="n">
        <f aca="false">IF(P654&lt;=1000, -6.942*LN(P654)+107.59, -36.304*LN(P654)+310.72)</f>
        <v>-64.7266191197963</v>
      </c>
      <c r="BK654" s="0" t="e">
        <f aca="false">BF654^0.04*BG654^0.22*BH654^0.51*BI654^0.06*BJ654^0.17</f>
        <v>#NUM!</v>
      </c>
      <c r="BL654" s="0" t="e">
        <f aca="false">IF(BK654&gt;=90, "Very Good", IF(BK654&gt;=80, "Good", IF(BK654&gt;=70, "Slightly Good", IF(BK654&gt;=60, "Average", IF(BK654&gt;=50, "Slightly Poor", IF(BK654&gt;=40, "Poor", "Very Poor"))))))</f>
        <v>#NUM!</v>
      </c>
      <c r="BM654" s="2" t="n">
        <f aca="false">IF(P654&lt;=1000, -6.942*LN(P654)+107.59, IF(AND(P654&gt;1000, P654&lt;=5213),-36.304*LN(P654)+310.72, IF(P654&gt;5213, 10)))</f>
        <v>10</v>
      </c>
      <c r="BN654" s="2" t="n">
        <f aca="false">BF654^0.04*BG654^0.22*BH654^0.51*BI654^0.06*BM654^0.17</f>
        <v>61.2121054529198</v>
      </c>
      <c r="BO654" s="3" t="str">
        <f aca="false">IF(BN654&gt;=90, "Very Good", IF(BN654&gt;=80, "Good", IF(BN654&gt;=70, "Slightly Good", IF(BN654&gt;=60, "Average", IF(BN654&gt;=50, "Slightly Poor", IF(BN654&gt;=40, "Poor", "Very Poor"))))))</f>
        <v>Average</v>
      </c>
      <c r="BP654" s="2" t="n">
        <f aca="false">IF(AJ654&lt;=1000, -6.942*LN(AJ654)+107.59, IF(AND(AJ654&gt;1000, AJ654&lt;=5213),-36.304*LN(AJ654)+310.72, IF(AJ654&gt;5213, 10)))</f>
        <v>50.4159800946047</v>
      </c>
      <c r="BQ654" s="2" t="n">
        <f aca="false">BF654^0.04*BG654^0.22*BH654^0.51*BI654^0.06*BP654^0.17</f>
        <v>80.5886562264365</v>
      </c>
      <c r="BR654" s="0" t="str">
        <f aca="false">IF(BQ654&gt;=90, "Very Good", IF(BQ654&gt;=80, "Good", IF(BQ654&gt;=70, "Slightly Good", IF(BQ654&gt;=60, "Average", IF(BQ654&gt;=50, "Slightly Poor", IF(BQ654&gt;=40, "Poor", "Very Poor"))))))</f>
        <v>Good</v>
      </c>
      <c r="BT654" s="2" t="n">
        <f aca="false">9.81*LN(AH654)+30.6</f>
        <v>62.4480766305505</v>
      </c>
      <c r="BU654" s="0" t="str">
        <f aca="false">IF(BT654&lt;30, "Clean water", IF(AND(BT654&gt;=30, BT654&lt;40), "Hypolimia", IF(AND(BT654&gt;=40,BT654&lt;50), "Mesotrophic", IF(AND(BT654&gt;=50, BT654&lt;70), "Eutrophic", IF(BT654&gt;70,"Hypertrophic")))))</f>
        <v>Eutrophic</v>
      </c>
      <c r="CM654" s="0" t="n">
        <f aca="false">IF(G654&gt;H654,1,0)</f>
        <v>0</v>
      </c>
      <c r="CO654" s="17" t="n">
        <f aca="false">14.652-0.41022*M654+0.007991*M654*M654-0.000077774*M654*M654*M654</f>
        <v>8.497902742</v>
      </c>
      <c r="CP654" s="1" t="n">
        <f aca="false">F654/CO654*100</f>
        <v>114.145810966496</v>
      </c>
    </row>
    <row r="655" s="18" customFormat="true" ht="12.5" hidden="false" customHeight="false" outlineLevel="0" collapsed="false">
      <c r="A655" s="18" t="n">
        <v>654</v>
      </c>
      <c r="B655" s="19" t="s">
        <v>89</v>
      </c>
      <c r="C655" s="18" t="s">
        <v>90</v>
      </c>
      <c r="D655" s="18" t="s">
        <v>162</v>
      </c>
      <c r="E655" s="18" t="n">
        <v>7.2</v>
      </c>
      <c r="F655" s="18" t="n">
        <v>5.5</v>
      </c>
      <c r="G655" s="18" t="n">
        <v>2.8</v>
      </c>
      <c r="H655" s="18" t="n">
        <v>1.5</v>
      </c>
      <c r="I655" s="18" t="n">
        <v>7.8</v>
      </c>
      <c r="J655" s="18" t="n">
        <v>2.254</v>
      </c>
      <c r="K655" s="18" t="n">
        <v>0.052</v>
      </c>
      <c r="L655" s="18" t="n">
        <v>2.3</v>
      </c>
      <c r="M655" s="18" t="n">
        <v>22.1</v>
      </c>
      <c r="N655" s="18" t="n">
        <v>0</v>
      </c>
      <c r="O655" s="18" t="n">
        <v>290</v>
      </c>
      <c r="P655" s="18" t="n">
        <v>3000</v>
      </c>
      <c r="Q655" s="18" t="n">
        <v>0</v>
      </c>
      <c r="R655" s="18" t="n">
        <v>0</v>
      </c>
      <c r="S655" s="18" t="n">
        <v>0</v>
      </c>
      <c r="T655" s="18" t="n">
        <v>0</v>
      </c>
      <c r="U655" s="18" t="n">
        <v>0</v>
      </c>
      <c r="V655" s="18" t="n">
        <v>0</v>
      </c>
      <c r="AC655" s="18" t="n">
        <v>2.076</v>
      </c>
      <c r="AD655" s="18" t="n">
        <v>0.395</v>
      </c>
      <c r="AE655" s="18" t="n">
        <v>1.228</v>
      </c>
      <c r="AF655" s="18" t="n">
        <v>0.031</v>
      </c>
      <c r="AG655" s="18" t="n">
        <v>0.017</v>
      </c>
      <c r="AH655" s="18" t="n">
        <v>21.1</v>
      </c>
      <c r="AJ655" s="18" t="n">
        <v>1000</v>
      </c>
      <c r="AP655" s="18" t="n">
        <v>0</v>
      </c>
      <c r="AY655" s="18" t="n">
        <v>0</v>
      </c>
      <c r="BF655" s="18" t="n">
        <f aca="false">IF(E655&lt;11,-3.6797*E655^2+48.115*E655-53.83,280.92*EXP(-0.2027*E655))</f>
        <v>101.842352</v>
      </c>
      <c r="BG655" s="20" t="n">
        <f aca="false">32.208*LN(F655)+21.438</f>
        <v>76.3445265548152</v>
      </c>
      <c r="BH655" s="20" t="n">
        <f aca="false">IF(G655&lt;=2, -10*G655+100, 88.958*EXP(-0.0755*G655))</f>
        <v>72.0070728511501</v>
      </c>
      <c r="BI655" s="20" t="n">
        <f aca="false">IF(I655&lt;=100, 0.0053*(I655)^2-1.0332*I655+100.76, 122.82*EXP(-0.0092*I655))</f>
        <v>93.023492</v>
      </c>
      <c r="BJ655" s="18" t="n">
        <f aca="false">IF(P655&lt;=1000, -6.942*LN(P655)+107.59, -36.304*LN(P655)+310.72)</f>
        <v>20.0568318240255</v>
      </c>
      <c r="BK655" s="18" t="n">
        <f aca="false">BF655^0.04*BG655^0.22*BH655^0.51*BI655^0.06*BJ655^0.17</f>
        <v>60.4351718087991</v>
      </c>
      <c r="BL655" s="18" t="str">
        <f aca="false">IF(BK655&gt;=90, "Very Good", IF(BK655&gt;=80, "Good", IF(BK655&gt;=70, "Slightly Good", IF(BK655&gt;=60, "Average", IF(BK655&gt;=50, "Slightly Poor", IF(BK655&gt;=40, "Poor", "Very Poor"))))))</f>
        <v>Average</v>
      </c>
      <c r="BM655" s="21" t="n">
        <f aca="false">IF(P655&lt;=1000, -6.942*LN(P655)+107.59, IF(AND(P655&gt;1000, P655&lt;=5213),-36.304*LN(P655)+310.72, IF(P655&gt;5213, 10)))</f>
        <v>20.0568318240255</v>
      </c>
      <c r="BN655" s="21" t="n">
        <f aca="false">BF655^0.04*BG655^0.22*BH655^0.51*BI655^0.06*BM655^0.17</f>
        <v>60.4351718087991</v>
      </c>
      <c r="BO655" s="22" t="str">
        <f aca="false">IF(BN655&gt;=90, "Very Good", IF(BN655&gt;=80, "Good", IF(BN655&gt;=70, "Slightly Good", IF(BN655&gt;=60, "Average", IF(BN655&gt;=50, "Slightly Poor", IF(BN655&gt;=40, "Poor", "Very Poor"))))))</f>
        <v>Average</v>
      </c>
      <c r="BP655" s="21" t="n">
        <f aca="false">IF(AJ655&lt;=1000, -6.942*LN(AJ655)+107.59, IF(AND(AJ655&gt;1000, AJ655&lt;=5213),-36.304*LN(AJ655)+310.72, IF(AJ655&gt;5213, 10)))</f>
        <v>59.636362853306</v>
      </c>
      <c r="BQ655" s="21" t="n">
        <f aca="false">BF655^0.04*BG655^0.22*BH655^0.51*BI655^0.06*BP655^0.17</f>
        <v>72.7347683031959</v>
      </c>
      <c r="BR655" s="18" t="str">
        <f aca="false">IF(BQ655&gt;=90, "Very Good", IF(BQ655&gt;=80, "Good", IF(BQ655&gt;=70, "Slightly Good", IF(BQ655&gt;=60, "Average", IF(BQ655&gt;=50, "Slightly Poor", IF(BQ655&gt;=40, "Poor", "Very Poor"))))))</f>
        <v>Slightly Good</v>
      </c>
      <c r="BT655" s="21" t="n">
        <f aca="false">9.81*LN(AH655)+30.6</f>
        <v>60.5133685271286</v>
      </c>
      <c r="BU655" s="18" t="str">
        <f aca="false">IF(BT655&lt;30, "Clean water", IF(AND(BT655&gt;=30, BT655&lt;40), "Hypolimia", IF(AND(BT655&gt;=40,BT655&lt;50), "Mesotrophic", IF(AND(BT655&gt;=50, BT655&lt;70), "Eutrophic", IF(BT655&gt;70,"Hypertrophic")))))</f>
        <v>Eutrophic</v>
      </c>
      <c r="CM655" s="18" t="n">
        <f aca="false">IF(G655&gt;H655,1,0)</f>
        <v>1</v>
      </c>
      <c r="CO655" s="17" t="n">
        <f aca="false">14.652-0.41022*M655+0.007991*M655*M655-0.000077774*M655*M655*M655</f>
        <v>8.649540564586</v>
      </c>
      <c r="CP655" s="1" t="n">
        <f aca="false">F655/CO655*100</f>
        <v>63.5871923939957</v>
      </c>
    </row>
    <row r="656" s="18" customFormat="true" ht="12.5" hidden="false" customHeight="false" outlineLevel="0" collapsed="false">
      <c r="A656" s="18" t="n">
        <v>655</v>
      </c>
      <c r="B656" s="19" t="s">
        <v>91</v>
      </c>
      <c r="C656" s="18" t="s">
        <v>92</v>
      </c>
      <c r="D656" s="18" t="s">
        <v>162</v>
      </c>
      <c r="E656" s="18" t="n">
        <v>8.8</v>
      </c>
      <c r="F656" s="18" t="n">
        <v>14.2</v>
      </c>
      <c r="G656" s="18" t="n">
        <v>2.3</v>
      </c>
      <c r="H656" s="18" t="n">
        <v>2.1</v>
      </c>
      <c r="I656" s="18" t="n">
        <v>2</v>
      </c>
      <c r="J656" s="18" t="n">
        <v>4.926</v>
      </c>
      <c r="K656" s="18" t="n">
        <v>0.066</v>
      </c>
      <c r="L656" s="18" t="n">
        <v>1.9</v>
      </c>
      <c r="M656" s="18" t="n">
        <v>24.4</v>
      </c>
      <c r="N656" s="18" t="n">
        <v>0</v>
      </c>
      <c r="O656" s="18" t="n">
        <v>414</v>
      </c>
      <c r="P656" s="18" t="n">
        <v>5000</v>
      </c>
      <c r="Q656" s="18" t="n">
        <v>0</v>
      </c>
      <c r="R656" s="18" t="n">
        <v>0</v>
      </c>
      <c r="S656" s="18" t="n">
        <v>0</v>
      </c>
      <c r="T656" s="18" t="n">
        <v>0</v>
      </c>
      <c r="U656" s="18" t="n">
        <v>0</v>
      </c>
      <c r="V656" s="18" t="n">
        <v>0</v>
      </c>
      <c r="AC656" s="18" t="n">
        <v>4.665</v>
      </c>
      <c r="AD656" s="18" t="n">
        <v>0.055</v>
      </c>
      <c r="AE656" s="18" t="n">
        <v>4.328</v>
      </c>
      <c r="AF656" s="18" t="n">
        <v>0.06</v>
      </c>
      <c r="AG656" s="18" t="n">
        <v>0.047</v>
      </c>
      <c r="AH656" s="18" t="n">
        <v>9.9</v>
      </c>
      <c r="AJ656" s="18" t="n">
        <v>300</v>
      </c>
      <c r="AP656" s="18" t="n">
        <v>0</v>
      </c>
      <c r="AY656" s="18" t="n">
        <v>0</v>
      </c>
      <c r="BF656" s="18" t="n">
        <f aca="false">IF(E656&lt;11,-3.6797*E656^2+48.115*E656-53.83,280.92*EXP(-0.2027*E656))</f>
        <v>84.626032</v>
      </c>
      <c r="BG656" s="20" t="n">
        <f aca="false">32.208*LN(F656)+21.438</f>
        <v>106.893617196069</v>
      </c>
      <c r="BH656" s="20" t="n">
        <f aca="false">IF(G656&lt;=2, -10*G656+100, 88.958*EXP(-0.0755*G656))</f>
        <v>74.7772988969374</v>
      </c>
      <c r="BI656" s="20" t="n">
        <f aca="false">IF(I656&lt;=100, 0.0053*(I656)^2-1.0332*I656+100.76, 122.82*EXP(-0.0092*I656))</f>
        <v>98.7148</v>
      </c>
      <c r="BJ656" s="18" t="n">
        <f aca="false">IF(P656&lt;=1000, -6.942*LN(P656)+107.59, -36.304*LN(P656)+310.72)</f>
        <v>1.5118183788249</v>
      </c>
      <c r="BK656" s="18" t="n">
        <f aca="false">BF656^0.04*BG656^0.22*BH656^0.51*BI656^0.06*BJ656^0.17</f>
        <v>42.5863094459745</v>
      </c>
      <c r="BL656" s="18" t="str">
        <f aca="false">IF(BK656&gt;=90, "Very Good", IF(BK656&gt;=80, "Good", IF(BK656&gt;=70, "Slightly Good", IF(BK656&gt;=60, "Average", IF(BK656&gt;=50, "Slightly Poor", IF(BK656&gt;=40, "Poor", "Very Poor"))))))</f>
        <v>Poor</v>
      </c>
      <c r="BM656" s="21" t="n">
        <f aca="false">IF(P656&lt;=1000, -6.942*LN(P656)+107.59, IF(AND(P656&gt;1000, P656&lt;=5213),-36.304*LN(P656)+310.72, IF(P656&gt;5213, 10)))</f>
        <v>1.5118183788249</v>
      </c>
      <c r="BN656" s="21" t="n">
        <f aca="false">BF656^0.04*BG656^0.22*BH656^0.51*BI656^0.06*BM656^0.17</f>
        <v>42.5863094459745</v>
      </c>
      <c r="BO656" s="22" t="str">
        <f aca="false">IF(BN656&gt;=90, "Very Good", IF(BN656&gt;=80, "Good", IF(BN656&gt;=70, "Slightly Good", IF(BN656&gt;=60, "Average", IF(BN656&gt;=50, "Slightly Poor", IF(BN656&gt;=40, "Poor", "Very Poor"))))))</f>
        <v>Poor</v>
      </c>
      <c r="BP656" s="21" t="n">
        <f aca="false">IF(AJ656&lt;=1000, -6.942*LN(AJ656)+107.59, IF(AND(AJ656&gt;1000, AJ656&lt;=5213),-36.304*LN(AJ656)+310.72, IF(AJ656&gt;5213, 10)))</f>
        <v>67.9943420609366</v>
      </c>
      <c r="BQ656" s="21" t="n">
        <f aca="false">BF656^0.04*BG656^0.22*BH656^0.51*BI656^0.06*BP656^0.17</f>
        <v>81.3346199809299</v>
      </c>
      <c r="BR656" s="18" t="str">
        <f aca="false">IF(BQ656&gt;=90, "Very Good", IF(BQ656&gt;=80, "Good", IF(BQ656&gt;=70, "Slightly Good", IF(BQ656&gt;=60, "Average", IF(BQ656&gt;=50, "Slightly Poor", IF(BQ656&gt;=40, "Poor", "Very Poor"))))))</f>
        <v>Good</v>
      </c>
      <c r="BT656" s="21" t="n">
        <f aca="false">9.81*LN(AH656)+30.6</f>
        <v>53.0897659675487</v>
      </c>
      <c r="BU656" s="18" t="str">
        <f aca="false">IF(BT656&lt;30, "Clean water", IF(AND(BT656&gt;=30, BT656&lt;40), "Hypolimia", IF(AND(BT656&gt;=40,BT656&lt;50), "Mesotrophic", IF(AND(BT656&gt;=50, BT656&lt;70), "Eutrophic", IF(BT656&gt;70,"Hypertrophic")))))</f>
        <v>Eutrophic</v>
      </c>
      <c r="CM656" s="18" t="n">
        <f aca="false">IF(G656&gt;H656,1,0)</f>
        <v>1</v>
      </c>
      <c r="CO656" s="17" t="n">
        <f aca="false">14.652-0.41022*M656+0.007991*M656*M656-0.000077774*M656*M656*M656</f>
        <v>8.270347661184</v>
      </c>
      <c r="CP656" s="1" t="n">
        <f aca="false">F656/CO656*100</f>
        <v>171.697739705021</v>
      </c>
    </row>
    <row r="657" customFormat="false" ht="12.5" hidden="false" customHeight="false" outlineLevel="0" collapsed="false">
      <c r="A657" s="0" t="n">
        <v>656</v>
      </c>
      <c r="B657" s="15" t="s">
        <v>137</v>
      </c>
      <c r="C657" s="16" t="s">
        <v>138</v>
      </c>
      <c r="D657" s="0" t="s">
        <v>162</v>
      </c>
      <c r="E657" s="0" t="n">
        <v>8.1</v>
      </c>
      <c r="F657" s="0" t="n">
        <v>7.1</v>
      </c>
      <c r="G657" s="0" t="n">
        <v>2.6</v>
      </c>
      <c r="H657" s="0" t="n">
        <v>7.3</v>
      </c>
      <c r="I657" s="0" t="n">
        <v>5.3</v>
      </c>
      <c r="J657" s="0" t="n">
        <v>5.689</v>
      </c>
      <c r="K657" s="0" t="n">
        <v>0.073</v>
      </c>
      <c r="L657" s="0" t="n">
        <v>6.8</v>
      </c>
      <c r="M657" s="0" t="n">
        <v>25.3</v>
      </c>
      <c r="O657" s="0" t="n">
        <v>534</v>
      </c>
      <c r="BD657" s="0" t="n">
        <v>4.65</v>
      </c>
      <c r="BF657" s="0" t="n">
        <f aca="false">IF(E657&lt;11,-3.6797*E657^2+48.115*E657-53.83,280.92*EXP(-0.2027*E657))</f>
        <v>94.476383</v>
      </c>
      <c r="BG657" s="1" t="n">
        <f aca="false">32.208*LN(F657)+21.438</f>
        <v>84.5687328045945</v>
      </c>
      <c r="BH657" s="1" t="n">
        <f aca="false">IF(G657&lt;=2, -10*G657+100, 88.958*EXP(-0.0755*G657))</f>
        <v>73.1026302934667</v>
      </c>
      <c r="BI657" s="1" t="n">
        <f aca="false">IF(I657&lt;=100, 0.0053*(I657)^2-1.0332*I657+100.76, 122.82*EXP(-0.0092*I657))</f>
        <v>95.432917</v>
      </c>
      <c r="BJ657" s="0" t="e">
        <f aca="false">IF(P657&lt;=1000, -6.942*LN(P657)+107.59, -36.304*LN(P657)+310.72)</f>
        <v>#VALUE!</v>
      </c>
      <c r="BK657" s="0" t="e">
        <f aca="false">BF657^0.04*BG657^0.22*BH657^0.51*BI657^0.06*BJ657^0.17</f>
        <v>#VALUE!</v>
      </c>
      <c r="BL657" s="0" t="e">
        <f aca="false">IF(BK657&gt;=90, "Very Good", IF(BK657&gt;=80, "Good", IF(BK657&gt;=70, "Slightly Good", IF(BK657&gt;=60, "Average", IF(BK657&gt;=50, "Slightly Poor", IF(BK657&gt;=40, "Poor", "Very Poor"))))))</f>
        <v>#VALUE!</v>
      </c>
      <c r="BM657" s="2" t="e">
        <f aca="false">IF(P657&lt;=1000, -6.942*LN(P657)+107.59, IF(AND(P657&gt;1000, P657&lt;=5213),-36.304*LN(P657)+310.72, IF(P657&gt;5213, 10)))</f>
        <v>#VALUE!</v>
      </c>
      <c r="BN657" s="2" t="e">
        <f aca="false">BF657^0.04*BG657^0.22*BH657^0.51*BI657^0.06*BM657^0.17</f>
        <v>#VALUE!</v>
      </c>
      <c r="BO657" s="3" t="e">
        <f aca="false">IF(BN657&gt;=90, "Very Good", IF(BN657&gt;=80, "Good", IF(BN657&gt;=70, "Slightly Good", IF(BN657&gt;=60, "Average", IF(BN657&gt;=50, "Slightly Poor", IF(BN657&gt;=40, "Poor", "Very Poor"))))))</f>
        <v>#VALUE!</v>
      </c>
      <c r="BP657" s="2" t="e">
        <f aca="false">IF(AJ657&lt;=1000, -6.942*LN(AJ657)+107.59, IF(AND(AJ657&gt;1000, AJ657&lt;=5213),-36.304*LN(AJ657)+310.72, IF(AJ657&gt;5213, 10)))</f>
        <v>#VALUE!</v>
      </c>
      <c r="BQ657" s="2" t="e">
        <f aca="false">BF657^0.04*BG657^0.22*BH657^0.51*BI657^0.06*BP657^0.17</f>
        <v>#VALUE!</v>
      </c>
      <c r="BR657" s="0" t="e">
        <f aca="false">IF(BQ657&gt;=90, "Very Good", IF(BQ657&gt;=80, "Good", IF(BQ657&gt;=70, "Slightly Good", IF(BQ657&gt;=60, "Average", IF(BQ657&gt;=50, "Slightly Poor", IF(BQ657&gt;=40, "Poor", "Very Poor"))))))</f>
        <v>#VALUE!</v>
      </c>
      <c r="BT657" s="2" t="e">
        <f aca="false">9.81*LN(AH657)+30.6</f>
        <v>#VALUE!</v>
      </c>
      <c r="BU657" s="0" t="e">
        <f aca="false">IF(BT657&lt;30, "Clean water", IF(AND(BT657&gt;=30, BT657&lt;40), "Hypolimia", IF(AND(BT657&gt;=40,BT657&lt;50), "Mesotrophic", IF(AND(BT657&gt;=50, BT657&lt;70), "Eutrophic", IF(BT657&gt;70,"Hypertrophic")))))</f>
        <v>#VALUE!</v>
      </c>
      <c r="CM657" s="0" t="n">
        <f aca="false">IF(G657&gt;H657,1,0)</f>
        <v>0</v>
      </c>
      <c r="CO657" s="17" t="n">
        <f aca="false">14.652-0.41022*M657+0.007991*M657*M657-0.000077774*M657*M657*M657</f>
        <v>8.128899490602</v>
      </c>
      <c r="CP657" s="1" t="n">
        <f aca="false">F657/CO657*100</f>
        <v>87.342696366322</v>
      </c>
    </row>
    <row r="658" customFormat="false" ht="12.5" hidden="false" customHeight="false" outlineLevel="0" collapsed="false">
      <c r="A658" s="0" t="n">
        <v>657</v>
      </c>
      <c r="B658" s="15" t="s">
        <v>93</v>
      </c>
      <c r="C658" s="16" t="s">
        <v>94</v>
      </c>
      <c r="D658" s="0" t="s">
        <v>162</v>
      </c>
      <c r="E658" s="0" t="n">
        <v>7.9</v>
      </c>
      <c r="F658" s="0" t="n">
        <v>8.7</v>
      </c>
      <c r="G658" s="0" t="n">
        <v>1.1</v>
      </c>
      <c r="H658" s="0" t="n">
        <v>7</v>
      </c>
      <c r="I658" s="0" t="n">
        <v>4.3</v>
      </c>
      <c r="J658" s="0" t="n">
        <v>8.2</v>
      </c>
      <c r="K658" s="0" t="n">
        <v>0.09</v>
      </c>
      <c r="L658" s="0" t="n">
        <v>4.3</v>
      </c>
      <c r="M658" s="0" t="n">
        <v>23.4</v>
      </c>
      <c r="N658" s="0" t="n">
        <v>0</v>
      </c>
      <c r="O658" s="0" t="n">
        <v>593</v>
      </c>
      <c r="P658" s="0" t="n">
        <v>6500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V658" s="0" t="n">
        <v>0</v>
      </c>
      <c r="AC658" s="0" t="n">
        <v>7.915</v>
      </c>
      <c r="AD658" s="0" t="n">
        <v>0.117</v>
      </c>
      <c r="AE658" s="0" t="n">
        <v>6.427</v>
      </c>
      <c r="AF658" s="0" t="n">
        <v>0.053</v>
      </c>
      <c r="AG658" s="0" t="n">
        <v>0.032</v>
      </c>
      <c r="AH658" s="0" t="n">
        <v>4.7</v>
      </c>
      <c r="AJ658" s="0" t="n">
        <v>5700</v>
      </c>
      <c r="AP658" s="0" t="n">
        <v>0</v>
      </c>
      <c r="AY658" s="0" t="n">
        <v>0</v>
      </c>
      <c r="BD658" s="0" t="n">
        <v>4.306</v>
      </c>
      <c r="BF658" s="0" t="n">
        <f aca="false">IF(E658&lt;11,-3.6797*E658^2+48.115*E658-53.83,280.92*EXP(-0.2027*E658))</f>
        <v>96.6284230000001</v>
      </c>
      <c r="BG658" s="1" t="n">
        <f aca="false">32.208*LN(F658)+21.438</f>
        <v>91.1143080104746</v>
      </c>
      <c r="BH658" s="1" t="n">
        <f aca="false">IF(G658&lt;=2, -10*G658+100, 88.958*EXP(-0.0755*G658))</f>
        <v>89</v>
      </c>
      <c r="BI658" s="1" t="n">
        <f aca="false">IF(I658&lt;=100, 0.0053*(I658)^2-1.0332*I658+100.76, 122.82*EXP(-0.0092*I658))</f>
        <v>96.415237</v>
      </c>
      <c r="BJ658" s="0" t="n">
        <f aca="false">IF(P658&lt;=1000, -6.942*LN(P658)+107.59, -36.304*LN(P658)+310.72)</f>
        <v>-8.01305387840284</v>
      </c>
      <c r="BK658" s="0" t="e">
        <f aca="false">BF658^0.04*BG658^0.22*BH658^0.51*BI658^0.06*BJ658^0.17</f>
        <v>#NUM!</v>
      </c>
      <c r="BL658" s="0" t="e">
        <f aca="false">IF(BK658&gt;=90, "Very Good", IF(BK658&gt;=80, "Good", IF(BK658&gt;=70, "Slightly Good", IF(BK658&gt;=60, "Average", IF(BK658&gt;=50, "Slightly Poor", IF(BK658&gt;=40, "Poor", "Very Poor"))))))</f>
        <v>#NUM!</v>
      </c>
      <c r="BM658" s="2" t="n">
        <f aca="false">IF(P658&lt;=1000, -6.942*LN(P658)+107.59, IF(AND(P658&gt;1000, P658&lt;=5213),-36.304*LN(P658)+310.72, IF(P658&gt;5213, 10)))</f>
        <v>10</v>
      </c>
      <c r="BN658" s="2" t="n">
        <f aca="false">BF658^0.04*BG658^0.22*BH658^0.51*BI658^0.06*BM658^0.17</f>
        <v>62.1943434104509</v>
      </c>
      <c r="BO658" s="3" t="str">
        <f aca="false">IF(BN658&gt;=90, "Very Good", IF(BN658&gt;=80, "Good", IF(BN658&gt;=70, "Slightly Good", IF(BN658&gt;=60, "Average", IF(BN658&gt;=50, "Slightly Poor", IF(BN658&gt;=40, "Poor", "Very Poor"))))))</f>
        <v>Average</v>
      </c>
      <c r="BP658" s="2" t="n">
        <f aca="false">IF(AJ658&lt;=1000, -6.942*LN(AJ658)+107.59, IF(AND(AJ658&gt;1000, AJ658&lt;=5213),-36.304*LN(AJ658)+310.72, IF(AJ658&gt;5213, 10)))</f>
        <v>10</v>
      </c>
      <c r="BQ658" s="2" t="n">
        <f aca="false">BF658^0.04*BG658^0.22*BH658^0.51*BI658^0.06*BP658^0.17</f>
        <v>62.1943434104509</v>
      </c>
      <c r="BR658" s="0" t="str">
        <f aca="false">IF(BQ658&gt;=90, "Very Good", IF(BQ658&gt;=80, "Good", IF(BQ658&gt;=70, "Slightly Good", IF(BQ658&gt;=60, "Average", IF(BQ658&gt;=50, "Slightly Poor", IF(BQ658&gt;=40, "Poor", "Very Poor"))))))</f>
        <v>Average</v>
      </c>
      <c r="BT658" s="2" t="n">
        <f aca="false">9.81*LN(AH658)+30.6</f>
        <v>45.7815882105041</v>
      </c>
      <c r="BU658" s="0" t="str">
        <f aca="false">IF(BT658&lt;30, "Clean water", IF(AND(BT658&gt;=30, BT658&lt;40), "Hypolimia", IF(AND(BT658&gt;=40,BT658&lt;50), "Mesotrophic", IF(AND(BT658&gt;=50, BT658&lt;70), "Eutrophic", IF(BT658&gt;70,"Hypertrophic")))))</f>
        <v>Mesotrophic</v>
      </c>
      <c r="CM658" s="0" t="n">
        <f aca="false">IF(G658&gt;H658,1,0)</f>
        <v>0</v>
      </c>
      <c r="CO658" s="17" t="n">
        <f aca="false">14.652-0.41022*M658+0.007991*M658*M658-0.000077774*M658*M658*M658</f>
        <v>8.431893164304</v>
      </c>
      <c r="CP658" s="1" t="n">
        <f aca="false">F658/CO658*100</f>
        <v>103.179675435536</v>
      </c>
    </row>
    <row r="659" customFormat="false" ht="12.5" hidden="false" customHeight="false" outlineLevel="0" collapsed="false">
      <c r="A659" s="0" t="n">
        <v>658</v>
      </c>
      <c r="B659" s="15" t="s">
        <v>95</v>
      </c>
      <c r="C659" s="16" t="s">
        <v>96</v>
      </c>
      <c r="D659" s="0" t="s">
        <v>162</v>
      </c>
      <c r="E659" s="0" t="n">
        <v>7.6</v>
      </c>
      <c r="F659" s="0" t="n">
        <v>7.4</v>
      </c>
      <c r="G659" s="0" t="n">
        <v>1.4</v>
      </c>
      <c r="H659" s="0" t="n">
        <v>3</v>
      </c>
      <c r="I659" s="0" t="n">
        <v>8.4</v>
      </c>
      <c r="J659" s="0" t="n">
        <v>5.502</v>
      </c>
      <c r="K659" s="0" t="n">
        <v>0.066</v>
      </c>
      <c r="L659" s="0" t="n">
        <v>3.5</v>
      </c>
      <c r="M659" s="0" t="n">
        <v>23.1</v>
      </c>
      <c r="N659" s="0" t="n">
        <v>0</v>
      </c>
      <c r="O659" s="0" t="n">
        <v>630</v>
      </c>
      <c r="P659" s="0" t="n">
        <v>7000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V659" s="0" t="n">
        <v>0</v>
      </c>
      <c r="AC659" s="0" t="n">
        <v>5.34</v>
      </c>
      <c r="AD659" s="0" t="n">
        <v>0.086</v>
      </c>
      <c r="AE659" s="0" t="n">
        <v>4.703</v>
      </c>
      <c r="AF659" s="0" t="n">
        <v>0.045</v>
      </c>
      <c r="AG659" s="0" t="n">
        <v>0.032</v>
      </c>
      <c r="AH659" s="0" t="n">
        <v>9.5</v>
      </c>
      <c r="AJ659" s="0" t="n">
        <v>3000</v>
      </c>
      <c r="AP659" s="0" t="n">
        <v>0</v>
      </c>
      <c r="AY659" s="0" t="n">
        <v>0</v>
      </c>
      <c r="BF659" s="0" t="n">
        <f aca="false">IF(E659&lt;11,-3.6797*E659^2+48.115*E659-53.83,280.92*EXP(-0.2027*E659))</f>
        <v>99.304528</v>
      </c>
      <c r="BG659" s="1" t="n">
        <f aca="false">32.208*LN(F659)+21.438</f>
        <v>85.9016678467677</v>
      </c>
      <c r="BH659" s="1" t="n">
        <f aca="false">IF(G659&lt;=2, -10*G659+100, 88.958*EXP(-0.0755*G659))</f>
        <v>86</v>
      </c>
      <c r="BI659" s="1" t="n">
        <f aca="false">IF(I659&lt;=100, 0.0053*(I659)^2-1.0332*I659+100.76, 122.82*EXP(-0.0092*I659))</f>
        <v>92.455088</v>
      </c>
      <c r="BJ659" s="0" t="n">
        <f aca="false">IF(P659&lt;=1000, -6.942*LN(P659)+107.59, -36.304*LN(P659)+310.72)</f>
        <v>-10.7034696994716</v>
      </c>
      <c r="BK659" s="0" t="e">
        <f aca="false">BF659^0.04*BG659^0.22*BH659^0.51*BI659^0.06*BJ659^0.17</f>
        <v>#NUM!</v>
      </c>
      <c r="BL659" s="0" t="e">
        <f aca="false">IF(BK659&gt;=90, "Very Good", IF(BK659&gt;=80, "Good", IF(BK659&gt;=70, "Slightly Good", IF(BK659&gt;=60, "Average", IF(BK659&gt;=50, "Slightly Poor", IF(BK659&gt;=40, "Poor", "Very Poor"))))))</f>
        <v>#NUM!</v>
      </c>
      <c r="BM659" s="2" t="n">
        <f aca="false">IF(P659&lt;=1000, -6.942*LN(P659)+107.59, IF(AND(P659&gt;1000, P659&lt;=5213),-36.304*LN(P659)+310.72, IF(P659&gt;5213, 10)))</f>
        <v>10</v>
      </c>
      <c r="BN659" s="2" t="n">
        <f aca="false">BF659^0.04*BG659^0.22*BH659^0.51*BI659^0.06*BM659^0.17</f>
        <v>60.2433580851253</v>
      </c>
      <c r="BO659" s="3" t="str">
        <f aca="false">IF(BN659&gt;=90, "Very Good", IF(BN659&gt;=80, "Good", IF(BN659&gt;=70, "Slightly Good", IF(BN659&gt;=60, "Average", IF(BN659&gt;=50, "Slightly Poor", IF(BN659&gt;=40, "Poor", "Very Poor"))))))</f>
        <v>Average</v>
      </c>
      <c r="BP659" s="2" t="n">
        <f aca="false">IF(AJ659&lt;=1000, -6.942*LN(AJ659)+107.59, IF(AND(AJ659&gt;1000, AJ659&lt;=5213),-36.304*LN(AJ659)+310.72, IF(AJ659&gt;5213, 10)))</f>
        <v>20.0568318240255</v>
      </c>
      <c r="BQ659" s="2" t="n">
        <f aca="false">BF659^0.04*BG659^0.22*BH659^0.51*BI659^0.06*BP659^0.17</f>
        <v>67.8100038312373</v>
      </c>
      <c r="BR659" s="0" t="str">
        <f aca="false">IF(BQ659&gt;=90, "Very Good", IF(BQ659&gt;=80, "Good", IF(BQ659&gt;=70, "Slightly Good", IF(BQ659&gt;=60, "Average", IF(BQ659&gt;=50, "Slightly Poor", IF(BQ659&gt;=40, "Poor", "Very Poor"))))))</f>
        <v>Average</v>
      </c>
      <c r="BT659" s="2" t="n">
        <f aca="false">9.81*LN(AH659)+30.6</f>
        <v>52.6851725443297</v>
      </c>
      <c r="BU659" s="0" t="str">
        <f aca="false">IF(BT659&lt;30, "Clean water", IF(AND(BT659&gt;=30, BT659&lt;40), "Hypolimia", IF(AND(BT659&gt;=40,BT659&lt;50), "Mesotrophic", IF(AND(BT659&gt;=50, BT659&lt;70), "Eutrophic", IF(BT659&gt;70,"Hypertrophic")))))</f>
        <v>Eutrophic</v>
      </c>
      <c r="CM659" s="0" t="n">
        <f aca="false">IF(G659&gt;H659,1,0)</f>
        <v>0</v>
      </c>
      <c r="CO659" s="17" t="n">
        <f aca="false">14.652-0.41022*M659+0.007991*M659*M659-0.000077774*M659*M659*M659</f>
        <v>8.481322776366</v>
      </c>
      <c r="CP659" s="1" t="n">
        <f aca="false">F659/CO659*100</f>
        <v>87.2505409252999</v>
      </c>
    </row>
    <row r="660" customFormat="false" ht="12.5" hidden="false" customHeight="false" outlineLevel="0" collapsed="false">
      <c r="A660" s="0" t="n">
        <v>659</v>
      </c>
      <c r="B660" s="15" t="s">
        <v>97</v>
      </c>
      <c r="C660" s="16" t="s">
        <v>98</v>
      </c>
      <c r="D660" s="0" t="s">
        <v>162</v>
      </c>
      <c r="E660" s="0" t="n">
        <v>8.4</v>
      </c>
      <c r="F660" s="0" t="n">
        <v>10.1</v>
      </c>
      <c r="G660" s="0" t="n">
        <v>1.5</v>
      </c>
      <c r="H660" s="0" t="n">
        <v>3.6</v>
      </c>
      <c r="I660" s="0" t="n">
        <v>6.2</v>
      </c>
      <c r="J660" s="0" t="n">
        <v>2.29</v>
      </c>
      <c r="K660" s="0" t="n">
        <v>0.025</v>
      </c>
      <c r="L660" s="0" t="n">
        <v>2.1</v>
      </c>
      <c r="M660" s="0" t="n">
        <v>22.5</v>
      </c>
      <c r="N660" s="0" t="n">
        <v>0</v>
      </c>
      <c r="O660" s="0" t="n">
        <v>192</v>
      </c>
      <c r="P660" s="0" t="n">
        <v>9300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V660" s="0" t="n">
        <v>0</v>
      </c>
      <c r="AC660" s="0" t="n">
        <v>2.246</v>
      </c>
      <c r="AD660" s="0" t="n">
        <v>0.009</v>
      </c>
      <c r="AE660" s="0" t="n">
        <v>2.011</v>
      </c>
      <c r="AF660" s="0" t="n">
        <v>0.006</v>
      </c>
      <c r="AG660" s="0" t="n">
        <v>0.003</v>
      </c>
      <c r="AH660" s="0" t="n">
        <v>28.8</v>
      </c>
      <c r="AJ660" s="0" t="n">
        <v>28</v>
      </c>
      <c r="AP660" s="0" t="n">
        <v>0</v>
      </c>
      <c r="AY660" s="0" t="n">
        <v>0</v>
      </c>
      <c r="BF660" s="0" t="n">
        <f aca="false">IF(E660&lt;11,-3.6797*E660^2+48.115*E660-53.83,280.92*EXP(-0.2027*E660))</f>
        <v>90.6963680000001</v>
      </c>
      <c r="BG660" s="1" t="n">
        <f aca="false">32.208*LN(F660)+21.438</f>
        <v>95.9201409312711</v>
      </c>
      <c r="BH660" s="1" t="n">
        <f aca="false">IF(G660&lt;=2, -10*G660+100, 88.958*EXP(-0.0755*G660))</f>
        <v>85</v>
      </c>
      <c r="BI660" s="1" t="n">
        <f aca="false">IF(I660&lt;=100, 0.0053*(I660)^2-1.0332*I660+100.76, 122.82*EXP(-0.0092*I660))</f>
        <v>94.557892</v>
      </c>
      <c r="BJ660" s="0" t="n">
        <f aca="false">IF(P660&lt;=1000, -6.942*LN(P660)+107.59, -36.304*LN(P660)+310.72)</f>
        <v>-21.0175904315475</v>
      </c>
      <c r="BK660" s="0" t="e">
        <f aca="false">BF660^0.04*BG660^0.22*BH660^0.51*BI660^0.06*BJ660^0.17</f>
        <v>#NUM!</v>
      </c>
      <c r="BL660" s="0" t="e">
        <f aca="false">IF(BK660&gt;=90, "Very Good", IF(BK660&gt;=80, "Good", IF(BK660&gt;=70, "Slightly Good", IF(BK660&gt;=60, "Average", IF(BK660&gt;=50, "Slightly Poor", IF(BK660&gt;=40, "Poor", "Very Poor"))))))</f>
        <v>#NUM!</v>
      </c>
      <c r="BM660" s="2" t="n">
        <f aca="false">IF(P660&lt;=1000, -6.942*LN(P660)+107.59, IF(AND(P660&gt;1000, P660&lt;=5213),-36.304*LN(P660)+310.72, IF(P660&gt;5213, 10)))</f>
        <v>10</v>
      </c>
      <c r="BN660" s="2" t="n">
        <f aca="false">BF660^0.04*BG660^0.22*BH660^0.51*BI660^0.06*BM660^0.17</f>
        <v>61.2166095360043</v>
      </c>
      <c r="BO660" s="3" t="str">
        <f aca="false">IF(BN660&gt;=90, "Very Good", IF(BN660&gt;=80, "Good", IF(BN660&gt;=70, "Slightly Good", IF(BN660&gt;=60, "Average", IF(BN660&gt;=50, "Slightly Poor", IF(BN660&gt;=40, "Poor", "Very Poor"))))))</f>
        <v>Average</v>
      </c>
      <c r="BP660" s="2" t="n">
        <f aca="false">IF(AJ660&lt;=1000, -6.942*LN(AJ660)+107.59, IF(AND(AJ660&gt;1000, AJ660&lt;=5213),-36.304*LN(AJ660)+310.72, IF(AJ660&gt;5213, 10)))</f>
        <v>84.4578362903637</v>
      </c>
      <c r="BQ660" s="2" t="n">
        <f aca="false">BF660^0.04*BG660^0.22*BH660^0.51*BI660^0.06*BP660^0.17</f>
        <v>87.9828578028741</v>
      </c>
      <c r="BR660" s="0" t="str">
        <f aca="false">IF(BQ660&gt;=90, "Very Good", IF(BQ660&gt;=80, "Good", IF(BQ660&gt;=70, "Slightly Good", IF(BQ660&gt;=60, "Average", IF(BQ660&gt;=50, "Slightly Poor", IF(BQ660&gt;=40, "Poor", "Very Poor"))))))</f>
        <v>Good</v>
      </c>
      <c r="BT660" s="2" t="n">
        <f aca="false">9.81*LN(AH660)+30.6</f>
        <v>63.565282547862</v>
      </c>
      <c r="BU660" s="0" t="str">
        <f aca="false">IF(BT660&lt;30, "Clean water", IF(AND(BT660&gt;=30, BT660&lt;40), "Hypolimia", IF(AND(BT660&gt;=40,BT660&lt;50), "Mesotrophic", IF(AND(BT660&gt;=50, BT660&lt;70), "Eutrophic", IF(BT660&gt;70,"Hypertrophic")))))</f>
        <v>Eutrophic</v>
      </c>
      <c r="CM660" s="0" t="n">
        <f aca="false">IF(G660&gt;H660,1,0)</f>
        <v>0</v>
      </c>
      <c r="CO660" s="17" t="n">
        <f aca="false">14.652-0.41022*M660+0.007991*M660*M660-0.000077774*M660*M660*M660</f>
        <v>8.58159928125</v>
      </c>
      <c r="CP660" s="1" t="n">
        <f aca="false">F660/CO660*100</f>
        <v>117.693680035463</v>
      </c>
    </row>
    <row r="661" customFormat="false" ht="12.5" hidden="false" customHeight="false" outlineLevel="0" collapsed="false">
      <c r="A661" s="0" t="n">
        <v>660</v>
      </c>
      <c r="B661" s="15" t="s">
        <v>99</v>
      </c>
      <c r="C661" s="16" t="s">
        <v>100</v>
      </c>
      <c r="D661" s="0" t="s">
        <v>162</v>
      </c>
      <c r="E661" s="0" t="n">
        <v>7.9</v>
      </c>
      <c r="F661" s="0" t="n">
        <v>9.3</v>
      </c>
      <c r="G661" s="0" t="n">
        <v>1.9</v>
      </c>
      <c r="H661" s="0" t="n">
        <v>4.3</v>
      </c>
      <c r="I661" s="0" t="n">
        <v>5.2</v>
      </c>
      <c r="J661" s="0" t="n">
        <v>5.369</v>
      </c>
      <c r="K661" s="0" t="n">
        <v>0.104</v>
      </c>
      <c r="L661" s="0" t="n">
        <v>2.4</v>
      </c>
      <c r="M661" s="0" t="n">
        <v>25</v>
      </c>
      <c r="O661" s="0" t="n">
        <v>421</v>
      </c>
      <c r="BD661" s="0" t="n">
        <v>0.647</v>
      </c>
      <c r="BF661" s="0" t="n">
        <f aca="false">IF(E661&lt;11,-3.6797*E661^2+48.115*E661-53.83,280.92*EXP(-0.2027*E661))</f>
        <v>96.6284230000001</v>
      </c>
      <c r="BG661" s="1" t="n">
        <f aca="false">32.208*LN(F661)+21.438</f>
        <v>93.2623038003278</v>
      </c>
      <c r="BH661" s="1" t="n">
        <f aca="false">IF(G661&lt;=2, -10*G661+100, 88.958*EXP(-0.0755*G661))</f>
        <v>81</v>
      </c>
      <c r="BI661" s="1" t="n">
        <f aca="false">IF(I661&lt;=100, 0.0053*(I661)^2-1.0332*I661+100.76, 122.82*EXP(-0.0092*I661))</f>
        <v>95.530672</v>
      </c>
      <c r="BJ661" s="0" t="e">
        <f aca="false">IF(P661&lt;=1000, -6.942*LN(P661)+107.59, -36.304*LN(P661)+310.72)</f>
        <v>#VALUE!</v>
      </c>
      <c r="BK661" s="0" t="e">
        <f aca="false">BF661^0.04*BG661^0.22*BH661^0.51*BI661^0.06*BJ661^0.17</f>
        <v>#VALUE!</v>
      </c>
      <c r="BL661" s="0" t="e">
        <f aca="false">IF(BK661&gt;=90, "Very Good", IF(BK661&gt;=80, "Good", IF(BK661&gt;=70, "Slightly Good", IF(BK661&gt;=60, "Average", IF(BK661&gt;=50, "Slightly Poor", IF(BK661&gt;=40, "Poor", "Very Poor"))))))</f>
        <v>#VALUE!</v>
      </c>
      <c r="BM661" s="2" t="e">
        <f aca="false">IF(P661&lt;=1000, -6.942*LN(P661)+107.59, IF(AND(P661&gt;1000, P661&lt;=5213),-36.304*LN(P661)+310.72, IF(P661&gt;5213, 10)))</f>
        <v>#VALUE!</v>
      </c>
      <c r="BN661" s="2" t="e">
        <f aca="false">BF661^0.04*BG661^0.22*BH661^0.51*BI661^0.06*BM661^0.17</f>
        <v>#VALUE!</v>
      </c>
      <c r="BO661" s="3" t="e">
        <f aca="false">IF(BN661&gt;=90, "Very Good", IF(BN661&gt;=80, "Good", IF(BN661&gt;=70, "Slightly Good", IF(BN661&gt;=60, "Average", IF(BN661&gt;=50, "Slightly Poor", IF(BN661&gt;=40, "Poor", "Very Poor"))))))</f>
        <v>#VALUE!</v>
      </c>
      <c r="BP661" s="2" t="e">
        <f aca="false">IF(AJ661&lt;=1000, -6.942*LN(AJ661)+107.59, IF(AND(AJ661&gt;1000, AJ661&lt;=5213),-36.304*LN(AJ661)+310.72, IF(AJ661&gt;5213, 10)))</f>
        <v>#VALUE!</v>
      </c>
      <c r="BQ661" s="2" t="e">
        <f aca="false">BF661^0.04*BG661^0.22*BH661^0.51*BI661^0.06*BP661^0.17</f>
        <v>#VALUE!</v>
      </c>
      <c r="BR661" s="0" t="e">
        <f aca="false">IF(BQ661&gt;=90, "Very Good", IF(BQ661&gt;=80, "Good", IF(BQ661&gt;=70, "Slightly Good", IF(BQ661&gt;=60, "Average", IF(BQ661&gt;=50, "Slightly Poor", IF(BQ661&gt;=40, "Poor", "Very Poor"))))))</f>
        <v>#VALUE!</v>
      </c>
      <c r="BT661" s="2" t="e">
        <f aca="false">9.81*LN(AH661)+30.6</f>
        <v>#VALUE!</v>
      </c>
      <c r="BU661" s="0" t="e">
        <f aca="false">IF(BT661&lt;30, "Clean water", IF(AND(BT661&gt;=30, BT661&lt;40), "Hypolimia", IF(AND(BT661&gt;=40,BT661&lt;50), "Mesotrophic", IF(AND(BT661&gt;=50, BT661&lt;70), "Eutrophic", IF(BT661&gt;70,"Hypertrophic")))))</f>
        <v>#VALUE!</v>
      </c>
      <c r="CM661" s="0" t="n">
        <f aca="false">IF(G661&gt;H661,1,0)</f>
        <v>0</v>
      </c>
      <c r="CO661" s="17" t="n">
        <f aca="false">14.652-0.41022*M661+0.007991*M661*M661-0.000077774*M661*M661*M661</f>
        <v>8.17565625</v>
      </c>
      <c r="CP661" s="1" t="n">
        <f aca="false">F661/CO661*100</f>
        <v>113.752336395014</v>
      </c>
    </row>
    <row r="662" customFormat="false" ht="12.5" hidden="false" customHeight="false" outlineLevel="0" collapsed="false">
      <c r="A662" s="0" t="n">
        <v>661</v>
      </c>
      <c r="B662" s="15" t="s">
        <v>99</v>
      </c>
      <c r="C662" s="16" t="s">
        <v>100</v>
      </c>
      <c r="D662" s="0" t="s">
        <v>162</v>
      </c>
      <c r="E662" s="0" t="n">
        <v>7.8</v>
      </c>
      <c r="F662" s="0" t="n">
        <v>9.6</v>
      </c>
      <c r="G662" s="0" t="n">
        <v>1.4</v>
      </c>
      <c r="H662" s="0" t="n">
        <v>1.9</v>
      </c>
      <c r="I662" s="0" t="n">
        <v>2</v>
      </c>
      <c r="J662" s="0" t="n">
        <v>4.907</v>
      </c>
      <c r="K662" s="0" t="n">
        <v>0.078</v>
      </c>
      <c r="L662" s="0" t="n">
        <v>1.9</v>
      </c>
      <c r="M662" s="0" t="n">
        <v>21</v>
      </c>
      <c r="N662" s="0" t="n">
        <v>0</v>
      </c>
      <c r="O662" s="0" t="n">
        <v>452</v>
      </c>
      <c r="P662" s="0" t="n">
        <v>16000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V662" s="0" t="n">
        <v>0</v>
      </c>
      <c r="AC662" s="0" t="n">
        <v>4.754</v>
      </c>
      <c r="AD662" s="0" t="n">
        <v>0.012</v>
      </c>
      <c r="AE662" s="0" t="n">
        <v>4.397</v>
      </c>
      <c r="AF662" s="0" t="n">
        <v>0.069</v>
      </c>
      <c r="AG662" s="0" t="n">
        <v>0.057</v>
      </c>
      <c r="AH662" s="0" t="n">
        <v>6</v>
      </c>
      <c r="AJ662" s="0" t="n">
        <v>3000</v>
      </c>
      <c r="AP662" s="0" t="n">
        <v>0</v>
      </c>
      <c r="AY662" s="0" t="n">
        <v>0</v>
      </c>
      <c r="BF662" s="0" t="n">
        <f aca="false">IF(E662&lt;11,-3.6797*E662^2+48.115*E662-53.83,280.92*EXP(-0.2027*E662))</f>
        <v>97.5940520000001</v>
      </c>
      <c r="BG662" s="1" t="n">
        <f aca="false">32.208*LN(F662)+21.438</f>
        <v>94.2848658756438</v>
      </c>
      <c r="BH662" s="1" t="n">
        <f aca="false">IF(G662&lt;=2, -10*G662+100, 88.958*EXP(-0.0755*G662))</f>
        <v>86</v>
      </c>
      <c r="BI662" s="1" t="n">
        <f aca="false">IF(I662&lt;=100, 0.0053*(I662)^2-1.0332*I662+100.76, 122.82*EXP(-0.0092*I662))</f>
        <v>98.7148</v>
      </c>
      <c r="BJ662" s="0" t="n">
        <f aca="false">IF(P662&lt;=1000, -6.942*LN(P662)+107.59, -36.304*LN(P662)+310.72)</f>
        <v>-40.7152086203605</v>
      </c>
      <c r="BK662" s="0" t="e">
        <f aca="false">BF662^0.04*BG662^0.22*BH662^0.51*BI662^0.06*BJ662^0.17</f>
        <v>#NUM!</v>
      </c>
      <c r="BL662" s="0" t="e">
        <f aca="false">IF(BK662&gt;=90, "Very Good", IF(BK662&gt;=80, "Good", IF(BK662&gt;=70, "Slightly Good", IF(BK662&gt;=60, "Average", IF(BK662&gt;=50, "Slightly Poor", IF(BK662&gt;=40, "Poor", "Very Poor"))))))</f>
        <v>#NUM!</v>
      </c>
      <c r="BM662" s="2" t="n">
        <f aca="false">IF(P662&lt;=1000, -6.942*LN(P662)+107.59, IF(AND(P662&gt;1000, P662&lt;=5213),-36.304*LN(P662)+310.72, IF(P662&gt;5213, 10)))</f>
        <v>10</v>
      </c>
      <c r="BN662" s="2" t="n">
        <f aca="false">BF662^0.04*BG662^0.22*BH662^0.51*BI662^0.06*BM662^0.17</f>
        <v>61.6895095656226</v>
      </c>
      <c r="BO662" s="3" t="str">
        <f aca="false">IF(BN662&gt;=90, "Very Good", IF(BN662&gt;=80, "Good", IF(BN662&gt;=70, "Slightly Good", IF(BN662&gt;=60, "Average", IF(BN662&gt;=50, "Slightly Poor", IF(BN662&gt;=40, "Poor", "Very Poor"))))))</f>
        <v>Average</v>
      </c>
      <c r="BP662" s="2" t="n">
        <f aca="false">IF(AJ662&lt;=1000, -6.942*LN(AJ662)+107.59, IF(AND(AJ662&gt;1000, AJ662&lt;=5213),-36.304*LN(AJ662)+310.72, IF(AJ662&gt;5213, 10)))</f>
        <v>20.0568318240255</v>
      </c>
      <c r="BQ662" s="2" t="n">
        <f aca="false">BF662^0.04*BG662^0.22*BH662^0.51*BI662^0.06*BP662^0.17</f>
        <v>69.4377938573927</v>
      </c>
      <c r="BR662" s="0" t="str">
        <f aca="false">IF(BQ662&gt;=90, "Very Good", IF(BQ662&gt;=80, "Good", IF(BQ662&gt;=70, "Slightly Good", IF(BQ662&gt;=60, "Average", IF(BQ662&gt;=50, "Slightly Poor", IF(BQ662&gt;=40, "Poor", "Very Poor"))))))</f>
        <v>Average</v>
      </c>
      <c r="BT662" s="2" t="n">
        <f aca="false">9.81*LN(AH662)+30.6</f>
        <v>48.1771603931272</v>
      </c>
      <c r="BU662" s="0" t="str">
        <f aca="false">IF(BT662&lt;30, "Clean water", IF(AND(BT662&gt;=30, BT662&lt;40), "Hypolimia", IF(AND(BT662&gt;=40,BT662&lt;50), "Mesotrophic", IF(AND(BT662&gt;=50, BT662&lt;70), "Eutrophic", IF(BT662&gt;70,"Hypertrophic")))))</f>
        <v>Mesotrophic</v>
      </c>
      <c r="CM662" s="0" t="n">
        <f aca="false">IF(G662&gt;H662,1,0)</f>
        <v>0</v>
      </c>
      <c r="CO662" s="17" t="n">
        <f aca="false">14.652-0.41022*M662+0.007991*M662*M662-0.000077774*M662*M662*M662</f>
        <v>8.841145986</v>
      </c>
      <c r="CP662" s="1" t="n">
        <f aca="false">F662/CO662*100</f>
        <v>108.583208728842</v>
      </c>
    </row>
    <row r="663" customFormat="false" ht="12.5" hidden="false" customHeight="false" outlineLevel="0" collapsed="false">
      <c r="A663" s="0" t="n">
        <v>662</v>
      </c>
      <c r="B663" s="15" t="s">
        <v>101</v>
      </c>
      <c r="C663" s="16" t="s">
        <v>102</v>
      </c>
      <c r="D663" s="0" t="s">
        <v>162</v>
      </c>
      <c r="E663" s="0" t="n">
        <v>7.9</v>
      </c>
      <c r="F663" s="0" t="n">
        <v>9.2</v>
      </c>
      <c r="G663" s="0" t="n">
        <v>1.2</v>
      </c>
      <c r="H663" s="0" t="n">
        <v>4.3</v>
      </c>
      <c r="I663" s="0" t="n">
        <v>10.4</v>
      </c>
      <c r="J663" s="0" t="n">
        <v>3.238</v>
      </c>
      <c r="K663" s="0" t="n">
        <v>0.053</v>
      </c>
      <c r="L663" s="0" t="n">
        <v>2.3</v>
      </c>
      <c r="M663" s="0" t="n">
        <v>23.5</v>
      </c>
      <c r="N663" s="0" t="n">
        <v>0</v>
      </c>
      <c r="O663" s="0" t="n">
        <v>226</v>
      </c>
      <c r="P663" s="0" t="n">
        <v>26000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V663" s="0" t="n">
        <v>0</v>
      </c>
      <c r="AC663" s="0" t="n">
        <v>3.145</v>
      </c>
      <c r="AD663" s="0" t="n">
        <v>0.162</v>
      </c>
      <c r="AE663" s="0" t="n">
        <v>2.673</v>
      </c>
      <c r="AF663" s="0" t="n">
        <v>0.013</v>
      </c>
      <c r="AG663" s="0" t="n">
        <v>0.007</v>
      </c>
      <c r="AH663" s="0" t="n">
        <v>36.4</v>
      </c>
      <c r="AI663" s="0" t="n">
        <v>0</v>
      </c>
      <c r="AJ663" s="0" t="n">
        <v>810</v>
      </c>
      <c r="AP663" s="0" t="n">
        <v>0</v>
      </c>
      <c r="AQ663" s="0" t="n">
        <v>0</v>
      </c>
      <c r="AR663" s="0" t="n">
        <v>0</v>
      </c>
      <c r="AS663" s="0" t="n">
        <v>0</v>
      </c>
      <c r="AU663" s="0" t="n">
        <v>0</v>
      </c>
      <c r="AV663" s="0" t="n">
        <v>0</v>
      </c>
      <c r="AY663" s="0" t="n">
        <v>0</v>
      </c>
      <c r="AZ663" s="0" t="n">
        <v>0</v>
      </c>
      <c r="BB663" s="0" t="n">
        <v>0</v>
      </c>
      <c r="BE663" s="0" t="n">
        <v>0</v>
      </c>
      <c r="BF663" s="0" t="n">
        <f aca="false">IF(E663&lt;11,-3.6797*E663^2+48.115*E663-53.83,280.92*EXP(-0.2027*E663))</f>
        <v>96.6284230000001</v>
      </c>
      <c r="BG663" s="1" t="n">
        <f aca="false">32.208*LN(F663)+21.438</f>
        <v>92.9141058144433</v>
      </c>
      <c r="BH663" s="1" t="n">
        <f aca="false">IF(G663&lt;=2, -10*G663+100, 88.958*EXP(-0.0755*G663))</f>
        <v>88</v>
      </c>
      <c r="BI663" s="1" t="n">
        <f aca="false">IF(I663&lt;=100, 0.0053*(I663)^2-1.0332*I663+100.76, 122.82*EXP(-0.0092*I663))</f>
        <v>90.587968</v>
      </c>
      <c r="BJ663" s="0" t="n">
        <f aca="false">IF(P663&lt;=1000, -6.942*LN(P663)+107.59, -36.304*LN(P663)+310.72)</f>
        <v>-58.3410843644994</v>
      </c>
      <c r="BK663" s="0" t="e">
        <f aca="false">BF663^0.04*BG663^0.22*BH663^0.51*BI663^0.06*BJ663^0.17</f>
        <v>#NUM!</v>
      </c>
      <c r="BL663" s="0" t="e">
        <f aca="false">IF(BK663&gt;=90, "Very Good", IF(BK663&gt;=80, "Good", IF(BK663&gt;=70, "Slightly Good", IF(BK663&gt;=60, "Average", IF(BK663&gt;=50, "Slightly Poor", IF(BK663&gt;=40, "Poor", "Very Poor"))))))</f>
        <v>#NUM!</v>
      </c>
      <c r="BM663" s="2" t="n">
        <f aca="false">IF(P663&lt;=1000, -6.942*LN(P663)+107.59, IF(AND(P663&gt;1000, P663&lt;=5213),-36.304*LN(P663)+310.72, IF(P663&gt;5213, 10)))</f>
        <v>10</v>
      </c>
      <c r="BN663" s="2" t="n">
        <f aca="false">BF663^0.04*BG663^0.22*BH663^0.51*BI663^0.06*BM663^0.17</f>
        <v>61.8717717980644</v>
      </c>
      <c r="BO663" s="3" t="str">
        <f aca="false">IF(BN663&gt;=90, "Very Good", IF(BN663&gt;=80, "Good", IF(BN663&gt;=70, "Slightly Good", IF(BN663&gt;=60, "Average", IF(BN663&gt;=50, "Slightly Poor", IF(BN663&gt;=40, "Poor", "Very Poor"))))))</f>
        <v>Average</v>
      </c>
      <c r="BP663" s="2" t="n">
        <f aca="false">IF(AJ663&lt;=1000, -6.942*LN(AJ663)+107.59, IF(AND(AJ663&gt;1000, AJ663&lt;=5213),-36.304*LN(AJ663)+310.72, IF(AJ663&gt;5213, 10)))</f>
        <v>61.0991882526993</v>
      </c>
      <c r="BQ663" s="2" t="n">
        <f aca="false">BF663^0.04*BG663^0.22*BH663^0.51*BI663^0.06*BP663^0.17</f>
        <v>84.1624903699565</v>
      </c>
      <c r="BR663" s="0" t="str">
        <f aca="false">IF(BQ663&gt;=90, "Very Good", IF(BQ663&gt;=80, "Good", IF(BQ663&gt;=70, "Slightly Good", IF(BQ663&gt;=60, "Average", IF(BQ663&gt;=50, "Slightly Poor", IF(BQ663&gt;=40, "Poor", "Very Poor"))))))</f>
        <v>Good</v>
      </c>
      <c r="BT663" s="2" t="n">
        <f aca="false">9.81*LN(AH663)+30.6</f>
        <v>65.8627196792448</v>
      </c>
      <c r="BU663" s="0" t="str">
        <f aca="false">IF(BT663&lt;30, "Clean water", IF(AND(BT663&gt;=30, BT663&lt;40), "Hypolimia", IF(AND(BT663&gt;=40,BT663&lt;50), "Mesotrophic", IF(AND(BT663&gt;=50, BT663&lt;70), "Eutrophic", IF(BT663&gt;70,"Hypertrophic")))))</f>
        <v>Eutrophic</v>
      </c>
      <c r="CM663" s="0" t="n">
        <f aca="false">IF(G663&gt;H663,1,0)</f>
        <v>0</v>
      </c>
      <c r="CO663" s="17" t="n">
        <f aca="false">14.652-0.41022*M663+0.007991*M663*M663-0.000077774*M663*M663*M663</f>
        <v>8.41551849975</v>
      </c>
      <c r="CP663" s="1" t="n">
        <f aca="false">F663/CO663*100</f>
        <v>109.321843927659</v>
      </c>
    </row>
    <row r="664" customFormat="false" ht="12.5" hidden="false" customHeight="false" outlineLevel="0" collapsed="false">
      <c r="A664" s="0" t="n">
        <v>663</v>
      </c>
      <c r="B664" s="15" t="s">
        <v>103</v>
      </c>
      <c r="C664" s="16" t="s">
        <v>104</v>
      </c>
      <c r="D664" s="0" t="s">
        <v>162</v>
      </c>
      <c r="E664" s="0" t="n">
        <v>8.5</v>
      </c>
      <c r="F664" s="0" t="n">
        <v>10.9</v>
      </c>
      <c r="G664" s="0" t="n">
        <v>1.3</v>
      </c>
      <c r="H664" s="0" t="n">
        <v>1.5</v>
      </c>
      <c r="I664" s="0" t="n">
        <v>2</v>
      </c>
      <c r="J664" s="0" t="n">
        <v>6.186</v>
      </c>
      <c r="K664" s="0" t="n">
        <v>0.029</v>
      </c>
      <c r="L664" s="0" t="n">
        <v>1.5</v>
      </c>
      <c r="M664" s="0" t="n">
        <v>23</v>
      </c>
      <c r="N664" s="0" t="n">
        <v>0</v>
      </c>
      <c r="O664" s="0" t="n">
        <v>423</v>
      </c>
      <c r="P664" s="0" t="n">
        <v>700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</v>
      </c>
      <c r="V664" s="0" t="n">
        <v>0</v>
      </c>
      <c r="AC664" s="0" t="n">
        <v>6.044</v>
      </c>
      <c r="AD664" s="0" t="n">
        <v>0</v>
      </c>
      <c r="AE664" s="0" t="n">
        <v>5.804</v>
      </c>
      <c r="AF664" s="0" t="n">
        <v>0.025</v>
      </c>
      <c r="AG664" s="0" t="n">
        <v>0.013</v>
      </c>
      <c r="AH664" s="0" t="n">
        <v>7</v>
      </c>
      <c r="AJ664" s="0" t="n">
        <v>100</v>
      </c>
      <c r="AP664" s="0" t="n">
        <v>0</v>
      </c>
      <c r="AY664" s="0" t="n">
        <v>0</v>
      </c>
      <c r="BF664" s="0" t="n">
        <f aca="false">IF(E664&lt;11,-3.6797*E664^2+48.115*E664-53.83,280.92*EXP(-0.2027*E664))</f>
        <v>89.289175</v>
      </c>
      <c r="BG664" s="1" t="n">
        <f aca="false">32.208*LN(F664)+21.438</f>
        <v>98.375271915684</v>
      </c>
      <c r="BH664" s="1" t="n">
        <f aca="false">IF(G664&lt;=2, -10*G664+100, 88.958*EXP(-0.0755*G664))</f>
        <v>87</v>
      </c>
      <c r="BI664" s="1" t="n">
        <f aca="false">IF(I664&lt;=100, 0.0053*(I664)^2-1.0332*I664+100.76, 122.82*EXP(-0.0092*I664))</f>
        <v>98.7148</v>
      </c>
      <c r="BJ664" s="0" t="n">
        <f aca="false">IF(P664&lt;=1000, -6.942*LN(P664)+107.59, -36.304*LN(P664)+310.72)</f>
        <v>62.1124003141287</v>
      </c>
      <c r="BK664" s="0" t="n">
        <f aca="false">BF664^0.04*BG664^0.22*BH664^0.51*BI664^0.06*BJ664^0.17</f>
        <v>85.1382910871857</v>
      </c>
      <c r="BL664" s="0" t="str">
        <f aca="false">IF(BK664&gt;=90, "Very Good", IF(BK664&gt;=80, "Good", IF(BK664&gt;=70, "Slightly Good", IF(BK664&gt;=60, "Average", IF(BK664&gt;=50, "Slightly Poor", IF(BK664&gt;=40, "Poor", "Very Poor"))))))</f>
        <v>Good</v>
      </c>
      <c r="BM664" s="2" t="n">
        <f aca="false">IF(P664&lt;=1000, -6.942*LN(P664)+107.59, IF(AND(P664&gt;1000, P664&lt;=5213),-36.304*LN(P664)+310.72, IF(P664&gt;5213, 10)))</f>
        <v>62.1124003141287</v>
      </c>
      <c r="BN664" s="2" t="n">
        <f aca="false">BF664^0.04*BG664^0.22*BH664^0.51*BI664^0.06*BM664^0.17</f>
        <v>85.1382910871857</v>
      </c>
      <c r="BO664" s="3" t="str">
        <f aca="false">IF(BN664&gt;=90, "Very Good", IF(BN664&gt;=80, "Good", IF(BN664&gt;=70, "Slightly Good", IF(BN664&gt;=60, "Average", IF(BN664&gt;=50, "Slightly Poor", IF(BN664&gt;=40, "Poor", "Very Poor"))))))</f>
        <v>Good</v>
      </c>
      <c r="BP664" s="2" t="n">
        <f aca="false">IF(AJ664&lt;=1000, -6.942*LN(AJ664)+107.59, IF(AND(AJ664&gt;1000, AJ664&lt;=5213),-36.304*LN(AJ664)+310.72, IF(AJ664&gt;5213, 10)))</f>
        <v>75.6209085688707</v>
      </c>
      <c r="BQ664" s="2" t="n">
        <f aca="false">BF664^0.04*BG664^0.22*BH664^0.51*BI664^0.06*BP664^0.17</f>
        <v>88.0346692660403</v>
      </c>
      <c r="BR664" s="0" t="str">
        <f aca="false">IF(BQ664&gt;=90, "Very Good", IF(BQ664&gt;=80, "Good", IF(BQ664&gt;=70, "Slightly Good", IF(BQ664&gt;=60, "Average", IF(BQ664&gt;=50, "Slightly Poor", IF(BQ664&gt;=40, "Poor", "Very Poor"))))))</f>
        <v>Good</v>
      </c>
      <c r="BT664" s="2" t="n">
        <f aca="false">9.81*LN(AH664)+30.6</f>
        <v>49.6893785622326</v>
      </c>
      <c r="BU664" s="0" t="str">
        <f aca="false">IF(BT664&lt;30, "Clean water", IF(AND(BT664&gt;=30, BT664&lt;40), "Hypolimia", IF(AND(BT664&gt;=40,BT664&lt;50), "Mesotrophic", IF(AND(BT664&gt;=50, BT664&lt;70), "Eutrophic", IF(BT664&gt;70,"Hypertrophic")))))</f>
        <v>Mesotrophic</v>
      </c>
      <c r="CM664" s="0" t="n">
        <f aca="false">IF(G664&gt;H664,1,0)</f>
        <v>0</v>
      </c>
      <c r="CO664" s="17" t="n">
        <f aca="false">14.652-0.41022*M664+0.007991*M664*M664-0.000077774*M664*M664*M664</f>
        <v>8.497902742</v>
      </c>
      <c r="CP664" s="1" t="n">
        <f aca="false">F664/CO664*100</f>
        <v>128.266942220083</v>
      </c>
    </row>
    <row r="665" customFormat="false" ht="12.5" hidden="false" customHeight="false" outlineLevel="0" collapsed="false">
      <c r="A665" s="0" t="n">
        <v>664</v>
      </c>
      <c r="B665" s="15" t="s">
        <v>105</v>
      </c>
      <c r="C665" s="16" t="s">
        <v>106</v>
      </c>
      <c r="D665" s="0" t="s">
        <v>162</v>
      </c>
      <c r="E665" s="0" t="n">
        <v>8.3</v>
      </c>
      <c r="F665" s="0" t="n">
        <v>10.3</v>
      </c>
      <c r="G665" s="0" t="n">
        <v>1.4</v>
      </c>
      <c r="H665" s="0" t="n">
        <v>3.7</v>
      </c>
      <c r="I665" s="0" t="n">
        <v>5.2</v>
      </c>
      <c r="J665" s="0" t="n">
        <v>2.41</v>
      </c>
      <c r="K665" s="0" t="n">
        <v>0.024</v>
      </c>
      <c r="L665" s="0" t="n">
        <v>2</v>
      </c>
      <c r="M665" s="0" t="n">
        <v>22.8</v>
      </c>
      <c r="N665" s="0" t="n">
        <v>0</v>
      </c>
      <c r="O665" s="0" t="n">
        <v>190</v>
      </c>
      <c r="P665" s="0" t="n">
        <v>22000</v>
      </c>
      <c r="Q665" s="0" t="n">
        <v>0</v>
      </c>
      <c r="R665" s="0" t="n">
        <v>0</v>
      </c>
      <c r="S665" s="0" t="n">
        <v>0</v>
      </c>
      <c r="T665" s="0" t="n">
        <v>0</v>
      </c>
      <c r="U665" s="0" t="n">
        <v>0</v>
      </c>
      <c r="V665" s="0" t="n">
        <v>0</v>
      </c>
      <c r="AC665" s="0" t="n">
        <v>2.37</v>
      </c>
      <c r="AD665" s="0" t="n">
        <v>0.025</v>
      </c>
      <c r="AE665" s="0" t="n">
        <v>2.046</v>
      </c>
      <c r="AF665" s="0" t="n">
        <v>0.007</v>
      </c>
      <c r="AG665" s="0" t="n">
        <v>0.001</v>
      </c>
      <c r="AH665" s="0" t="n">
        <v>32.8</v>
      </c>
      <c r="AI665" s="0" t="n">
        <v>0</v>
      </c>
      <c r="AJ665" s="0" t="n">
        <v>650</v>
      </c>
      <c r="AP665" s="0" t="n">
        <v>0</v>
      </c>
      <c r="AQ665" s="0" t="n">
        <v>0</v>
      </c>
      <c r="AR665" s="0" t="n">
        <v>0</v>
      </c>
      <c r="AS665" s="0" t="n">
        <v>0</v>
      </c>
      <c r="AU665" s="0" t="n">
        <v>0</v>
      </c>
      <c r="AV665" s="0" t="n">
        <v>0</v>
      </c>
      <c r="AY665" s="0" t="n">
        <v>0</v>
      </c>
      <c r="AZ665" s="0" t="n">
        <v>0</v>
      </c>
      <c r="BB665" s="0" t="n">
        <v>0</v>
      </c>
      <c r="BE665" s="0" t="n">
        <v>0</v>
      </c>
      <c r="BF665" s="0" t="n">
        <f aca="false">IF(E665&lt;11,-3.6797*E665^2+48.115*E665-53.83,280.92*EXP(-0.2027*E665))</f>
        <v>92.029967</v>
      </c>
      <c r="BG665" s="1" t="n">
        <f aca="false">32.208*LN(F665)+21.438</f>
        <v>96.5516905777479</v>
      </c>
      <c r="BH665" s="1" t="n">
        <f aca="false">IF(G665&lt;=2, -10*G665+100, 88.958*EXP(-0.0755*G665))</f>
        <v>86</v>
      </c>
      <c r="BI665" s="1" t="n">
        <f aca="false">IF(I665&lt;=100, 0.0053*(I665)^2-1.0332*I665+100.76, 122.82*EXP(-0.0092*I665))</f>
        <v>95.530672</v>
      </c>
      <c r="BJ665" s="0" t="n">
        <f aca="false">IF(P665&lt;=1000, -6.942*LN(P665)+107.59, -36.304*LN(P665)+310.72)</f>
        <v>-52.2763528748878</v>
      </c>
      <c r="BK665" s="0" t="e">
        <f aca="false">BF665^0.04*BG665^0.22*BH665^0.51*BI665^0.06*BJ665^0.17</f>
        <v>#NUM!</v>
      </c>
      <c r="BL665" s="0" t="e">
        <f aca="false">IF(BK665&gt;=90, "Very Good", IF(BK665&gt;=80, "Good", IF(BK665&gt;=70, "Slightly Good", IF(BK665&gt;=60, "Average", IF(BK665&gt;=50, "Slightly Poor", IF(BK665&gt;=40, "Poor", "Very Poor"))))))</f>
        <v>#NUM!</v>
      </c>
      <c r="BM665" s="2" t="n">
        <f aca="false">IF(P665&lt;=1000, -6.942*LN(P665)+107.59, IF(AND(P665&gt;1000, P665&lt;=5213),-36.304*LN(P665)+310.72, IF(P665&gt;5213, 10)))</f>
        <v>10</v>
      </c>
      <c r="BN665" s="2" t="n">
        <f aca="false">BF665^0.04*BG665^0.22*BH665^0.51*BI665^0.06*BM665^0.17</f>
        <v>61.7457577782375</v>
      </c>
      <c r="BO665" s="3" t="str">
        <f aca="false">IF(BN665&gt;=90, "Very Good", IF(BN665&gt;=80, "Good", IF(BN665&gt;=70, "Slightly Good", IF(BN665&gt;=60, "Average", IF(BN665&gt;=50, "Slightly Poor", IF(BN665&gt;=40, "Poor", "Very Poor"))))))</f>
        <v>Average</v>
      </c>
      <c r="BP665" s="2" t="n">
        <f aca="false">IF(AJ665&lt;=1000, -6.942*LN(AJ665)+107.59, IF(AND(AJ665&gt;1000, AJ665&lt;=5213),-36.304*LN(AJ665)+310.72, IF(AJ665&gt;5213, 10)))</f>
        <v>62.6268578568198</v>
      </c>
      <c r="BQ665" s="2" t="n">
        <f aca="false">BF665^0.04*BG665^0.22*BH665^0.51*BI665^0.06*BP665^0.17</f>
        <v>84.344434492906</v>
      </c>
      <c r="BR665" s="0" t="str">
        <f aca="false">IF(BQ665&gt;=90, "Very Good", IF(BQ665&gt;=80, "Good", IF(BQ665&gt;=70, "Slightly Good", IF(BQ665&gt;=60, "Average", IF(BQ665&gt;=50, "Slightly Poor", IF(BQ665&gt;=40, "Poor", "Very Poor"))))))</f>
        <v>Good</v>
      </c>
      <c r="BT665" s="2" t="n">
        <f aca="false">9.81*LN(AH665)+30.6</f>
        <v>64.8411037359769</v>
      </c>
      <c r="BU665" s="0" t="str">
        <f aca="false">IF(BT665&lt;30, "Clean water", IF(AND(BT665&gt;=30, BT665&lt;40), "Hypolimia", IF(AND(BT665&gt;=40,BT665&lt;50), "Mesotrophic", IF(AND(BT665&gt;=50, BT665&lt;70), "Eutrophic", IF(BT665&gt;70,"Hypertrophic")))))</f>
        <v>Eutrophic</v>
      </c>
      <c r="CM665" s="0" t="n">
        <f aca="false">IF(G665&gt;H665,1,0)</f>
        <v>0</v>
      </c>
      <c r="CO665" s="17" t="n">
        <f aca="false">14.652-0.41022*M665+0.007991*M665*M665-0.000077774*M665*M665*M665</f>
        <v>8.531220615552</v>
      </c>
      <c r="CP665" s="1" t="n">
        <f aca="false">F665/CO665*100</f>
        <v>120.733016577061</v>
      </c>
    </row>
    <row r="666" s="18" customFormat="true" ht="12.5" hidden="false" customHeight="false" outlineLevel="0" collapsed="false">
      <c r="A666" s="18" t="n">
        <v>665</v>
      </c>
      <c r="B666" s="19" t="s">
        <v>107</v>
      </c>
      <c r="C666" s="18" t="s">
        <v>108</v>
      </c>
      <c r="D666" s="18" t="s">
        <v>162</v>
      </c>
      <c r="E666" s="18" t="n">
        <v>8.3</v>
      </c>
      <c r="F666" s="18" t="n">
        <v>13</v>
      </c>
      <c r="G666" s="18" t="n">
        <v>1.1</v>
      </c>
      <c r="H666" s="18" t="n">
        <v>1</v>
      </c>
      <c r="I666" s="18" t="n">
        <v>0.8</v>
      </c>
      <c r="J666" s="18" t="n">
        <v>6.051</v>
      </c>
      <c r="K666" s="18" t="n">
        <v>0.08</v>
      </c>
      <c r="L666" s="18" t="n">
        <v>1.2</v>
      </c>
      <c r="M666" s="18" t="n">
        <v>21.7</v>
      </c>
      <c r="N666" s="18" t="n">
        <v>0</v>
      </c>
      <c r="O666" s="18" t="n">
        <v>605</v>
      </c>
      <c r="P666" s="18" t="n">
        <v>2900</v>
      </c>
      <c r="Q666" s="18" t="n">
        <v>0</v>
      </c>
      <c r="R666" s="18" t="n">
        <v>0</v>
      </c>
      <c r="S666" s="18" t="n">
        <v>0</v>
      </c>
      <c r="T666" s="18" t="n">
        <v>0</v>
      </c>
      <c r="U666" s="18" t="n">
        <v>0</v>
      </c>
      <c r="V666" s="18" t="n">
        <v>0</v>
      </c>
      <c r="AC666" s="18" t="n">
        <v>5.76</v>
      </c>
      <c r="AD666" s="18" t="n">
        <v>0.032</v>
      </c>
      <c r="AE666" s="18" t="n">
        <v>5.631</v>
      </c>
      <c r="AF666" s="18" t="n">
        <v>0.075</v>
      </c>
      <c r="AG666" s="18" t="n">
        <v>0.064</v>
      </c>
      <c r="AH666" s="18" t="n">
        <v>3.2</v>
      </c>
      <c r="AJ666" s="18" t="n">
        <v>600</v>
      </c>
      <c r="AP666" s="18" t="n">
        <v>0</v>
      </c>
      <c r="AY666" s="18" t="n">
        <v>0</v>
      </c>
      <c r="BF666" s="18" t="n">
        <f aca="false">IF(E666&lt;11,-3.6797*E666^2+48.115*E666-53.83,280.92*EXP(-0.2027*E666))</f>
        <v>92.029967</v>
      </c>
      <c r="BG666" s="20" t="n">
        <f aca="false">32.208*LN(F666)+21.438</f>
        <v>104.049888905121</v>
      </c>
      <c r="BH666" s="20" t="n">
        <f aca="false">IF(G666&lt;=2, -10*G666+100, 88.958*EXP(-0.0755*G666))</f>
        <v>89</v>
      </c>
      <c r="BI666" s="20" t="n">
        <f aca="false">IF(I666&lt;=100, 0.0053*(I666)^2-1.0332*I666+100.76, 122.82*EXP(-0.0092*I666))</f>
        <v>99.936832</v>
      </c>
      <c r="BJ666" s="18" t="n">
        <f aca="false">IF(P666&lt;=1000, -6.942*LN(P666)+107.59, -36.304*LN(P666)+310.72)</f>
        <v>21.2875937560594</v>
      </c>
      <c r="BK666" s="18" t="n">
        <f aca="false">BF666^0.04*BG666^0.22*BH666^0.51*BI666^0.06*BJ666^0.17</f>
        <v>72.8289892781631</v>
      </c>
      <c r="BL666" s="18" t="str">
        <f aca="false">IF(BK666&gt;=90, "Very Good", IF(BK666&gt;=80, "Good", IF(BK666&gt;=70, "Slightly Good", IF(BK666&gt;=60, "Average", IF(BK666&gt;=50, "Slightly Poor", IF(BK666&gt;=40, "Poor", "Very Poor"))))))</f>
        <v>Slightly Good</v>
      </c>
      <c r="BM666" s="21" t="n">
        <f aca="false">IF(P666&lt;=1000, -6.942*LN(P666)+107.59, IF(AND(P666&gt;1000, P666&lt;=5213),-36.304*LN(P666)+310.72, IF(P666&gt;5213, 10)))</f>
        <v>21.2875937560594</v>
      </c>
      <c r="BN666" s="21" t="n">
        <f aca="false">BF666^0.04*BG666^0.22*BH666^0.51*BI666^0.06*BM666^0.17</f>
        <v>72.8289892781631</v>
      </c>
      <c r="BO666" s="22" t="str">
        <f aca="false">IF(BN666&gt;=90, "Very Good", IF(BN666&gt;=80, "Good", IF(BN666&gt;=70, "Slightly Good", IF(BN666&gt;=60, "Average", IF(BN666&gt;=50, "Slightly Poor", IF(BN666&gt;=40, "Poor", "Very Poor"))))))</f>
        <v>Slightly Good</v>
      </c>
      <c r="BP666" s="21" t="n">
        <f aca="false">IF(AJ666&lt;=1000, -6.942*LN(AJ666)+107.59, IF(AND(AJ666&gt;1000, AJ666&lt;=5213),-36.304*LN(AJ666)+310.72, IF(AJ666&gt;5213, 10)))</f>
        <v>63.1825143334895</v>
      </c>
      <c r="BQ666" s="21" t="n">
        <f aca="false">BF666^0.04*BG666^0.22*BH666^0.51*BI666^0.06*BP666^0.17</f>
        <v>87.6242349381625</v>
      </c>
      <c r="BR666" s="18" t="str">
        <f aca="false">IF(BQ666&gt;=90, "Very Good", IF(BQ666&gt;=80, "Good", IF(BQ666&gt;=70, "Slightly Good", IF(BQ666&gt;=60, "Average", IF(BQ666&gt;=50, "Slightly Poor", IF(BQ666&gt;=40, "Poor", "Very Poor"))))))</f>
        <v>Good</v>
      </c>
      <c r="BT666" s="21" t="n">
        <f aca="false">9.81*LN(AH666)+30.6</f>
        <v>42.0105094441937</v>
      </c>
      <c r="BU666" s="18" t="str">
        <f aca="false">IF(BT666&lt;30, "Clean water", IF(AND(BT666&gt;=30, BT666&lt;40), "Hypolimia", IF(AND(BT666&gt;=40,BT666&lt;50), "Mesotrophic", IF(AND(BT666&gt;=50, BT666&lt;70), "Eutrophic", IF(BT666&gt;70,"Hypertrophic")))))</f>
        <v>Mesotrophic</v>
      </c>
      <c r="CM666" s="18" t="n">
        <f aca="false">IF(G666&gt;H666,1,0)</f>
        <v>1</v>
      </c>
      <c r="CO666" s="17" t="n">
        <f aca="false">14.652-0.41022*M666+0.007991*M666*M666-0.000077774*M666*M666*M666</f>
        <v>8.718388914738</v>
      </c>
      <c r="CP666" s="1" t="n">
        <f aca="false">F666/CO666*100</f>
        <v>149.110118017609</v>
      </c>
    </row>
    <row r="667" customFormat="false" ht="12.5" hidden="false" customHeight="false" outlineLevel="0" collapsed="false">
      <c r="A667" s="0" t="n">
        <v>666</v>
      </c>
      <c r="B667" s="15" t="s">
        <v>109</v>
      </c>
      <c r="C667" s="16" t="s">
        <v>110</v>
      </c>
      <c r="D667" s="0" t="s">
        <v>162</v>
      </c>
      <c r="E667" s="0" t="n">
        <v>7.6</v>
      </c>
      <c r="F667" s="0" t="n">
        <v>10.6</v>
      </c>
      <c r="G667" s="0" t="n">
        <v>2.2</v>
      </c>
      <c r="H667" s="0" t="n">
        <v>6</v>
      </c>
      <c r="I667" s="0" t="n">
        <v>5.2</v>
      </c>
      <c r="J667" s="0" t="n">
        <v>8.311</v>
      </c>
      <c r="K667" s="0" t="n">
        <v>0.163</v>
      </c>
      <c r="L667" s="0" t="n">
        <v>3.4</v>
      </c>
      <c r="M667" s="0" t="n">
        <v>23.7</v>
      </c>
      <c r="O667" s="0" t="n">
        <v>468</v>
      </c>
      <c r="AC667" s="0" t="n">
        <v>8.194</v>
      </c>
      <c r="AD667" s="0" t="n">
        <v>0.116</v>
      </c>
      <c r="AE667" s="0" t="n">
        <v>6.783</v>
      </c>
      <c r="AF667" s="0" t="n">
        <v>0.124</v>
      </c>
      <c r="AG667" s="0" t="n">
        <v>0.08</v>
      </c>
      <c r="BD667" s="0" t="n">
        <v>3.086</v>
      </c>
      <c r="BF667" s="0" t="n">
        <f aca="false">IF(E667&lt;11,-3.6797*E667^2+48.115*E667-53.83,280.92*EXP(-0.2027*E667))</f>
        <v>99.304528</v>
      </c>
      <c r="BG667" s="1" t="n">
        <f aca="false">32.208*LN(F667)+21.438</f>
        <v>97.4763856680092</v>
      </c>
      <c r="BH667" s="1" t="n">
        <f aca="false">IF(G667&lt;=2, -10*G667+100, 88.958*EXP(-0.0755*G667))</f>
        <v>75.3440041238757</v>
      </c>
      <c r="BI667" s="1" t="n">
        <f aca="false">IF(I667&lt;=100, 0.0053*(I667)^2-1.0332*I667+100.76, 122.82*EXP(-0.0092*I667))</f>
        <v>95.530672</v>
      </c>
      <c r="BJ667" s="0" t="e">
        <f aca="false">IF(P667&lt;=1000, -6.942*LN(P667)+107.59, -36.304*LN(P667)+310.72)</f>
        <v>#VALUE!</v>
      </c>
      <c r="BK667" s="0" t="e">
        <f aca="false">BF667^0.04*BG667^0.22*BH667^0.51*BI667^0.06*BJ667^0.17</f>
        <v>#VALUE!</v>
      </c>
      <c r="BL667" s="0" t="e">
        <f aca="false">IF(BK667&gt;=90, "Very Good", IF(BK667&gt;=80, "Good", IF(BK667&gt;=70, "Slightly Good", IF(BK667&gt;=60, "Average", IF(BK667&gt;=50, "Slightly Poor", IF(BK667&gt;=40, "Poor", "Very Poor"))))))</f>
        <v>#VALUE!</v>
      </c>
      <c r="BM667" s="2" t="e">
        <f aca="false">IF(P667&lt;=1000, -6.942*LN(P667)+107.59, IF(AND(P667&gt;1000, P667&lt;=5213),-36.304*LN(P667)+310.72, IF(P667&gt;5213, 10)))</f>
        <v>#VALUE!</v>
      </c>
      <c r="BN667" s="2" t="e">
        <f aca="false">BF667^0.04*BG667^0.22*BH667^0.51*BI667^0.06*BM667^0.17</f>
        <v>#VALUE!</v>
      </c>
      <c r="BO667" s="3" t="e">
        <f aca="false">IF(BN667&gt;=90, "Very Good", IF(BN667&gt;=80, "Good", IF(BN667&gt;=70, "Slightly Good", IF(BN667&gt;=60, "Average", IF(BN667&gt;=50, "Slightly Poor", IF(BN667&gt;=40, "Poor", "Very Poor"))))))</f>
        <v>#VALUE!</v>
      </c>
      <c r="BP667" s="2" t="e">
        <f aca="false">IF(AJ667&lt;=1000, -6.942*LN(AJ667)+107.59, IF(AND(AJ667&gt;1000, AJ667&lt;=5213),-36.304*LN(AJ667)+310.72, IF(AJ667&gt;5213, 10)))</f>
        <v>#VALUE!</v>
      </c>
      <c r="BQ667" s="2" t="e">
        <f aca="false">BF667^0.04*BG667^0.22*BH667^0.51*BI667^0.06*BP667^0.17</f>
        <v>#VALUE!</v>
      </c>
      <c r="BR667" s="0" t="e">
        <f aca="false">IF(BQ667&gt;=90, "Very Good", IF(BQ667&gt;=80, "Good", IF(BQ667&gt;=70, "Slightly Good", IF(BQ667&gt;=60, "Average", IF(BQ667&gt;=50, "Slightly Poor", IF(BQ667&gt;=40, "Poor", "Very Poor"))))))</f>
        <v>#VALUE!</v>
      </c>
      <c r="BT667" s="2" t="e">
        <f aca="false">9.81*LN(AH667)+30.6</f>
        <v>#VALUE!</v>
      </c>
      <c r="BU667" s="0" t="e">
        <f aca="false">IF(BT667&lt;30, "Clean water", IF(AND(BT667&gt;=30, BT667&lt;40), "Hypolimia", IF(AND(BT667&gt;=40,BT667&lt;50), "Mesotrophic", IF(AND(BT667&gt;=50, BT667&lt;70), "Eutrophic", IF(BT667&gt;70,"Hypertrophic")))))</f>
        <v>#VALUE!</v>
      </c>
      <c r="CM667" s="0" t="n">
        <f aca="false">IF(G667&gt;H667,1,0)</f>
        <v>0</v>
      </c>
      <c r="CO667" s="17" t="n">
        <f aca="false">14.652-0.41022*M667+0.007991*M667*M667-0.000077774*M667*M667*M667</f>
        <v>8.382919179978</v>
      </c>
      <c r="CP667" s="1" t="n">
        <f aca="false">F667/CO667*100</f>
        <v>126.44759865176</v>
      </c>
    </row>
    <row r="668" s="18" customFormat="true" ht="12.5" hidden="false" customHeight="false" outlineLevel="0" collapsed="false">
      <c r="A668" s="18" t="n">
        <v>667</v>
      </c>
      <c r="B668" s="19" t="s">
        <v>156</v>
      </c>
      <c r="C668" s="18" t="s">
        <v>112</v>
      </c>
      <c r="D668" s="18" t="s">
        <v>162</v>
      </c>
      <c r="E668" s="18" t="n">
        <v>7.3</v>
      </c>
      <c r="F668" s="18" t="n">
        <v>11.1</v>
      </c>
      <c r="G668" s="18" t="n">
        <v>2.7</v>
      </c>
      <c r="H668" s="18" t="n">
        <v>1.3</v>
      </c>
      <c r="I668" s="18" t="n">
        <v>5</v>
      </c>
      <c r="J668" s="18" t="n">
        <v>6.259</v>
      </c>
      <c r="K668" s="18" t="n">
        <v>0.062</v>
      </c>
      <c r="L668" s="18" t="n">
        <v>2.4</v>
      </c>
      <c r="M668" s="18" t="n">
        <v>22.6</v>
      </c>
      <c r="N668" s="18" t="n">
        <v>0</v>
      </c>
      <c r="O668" s="18" t="n">
        <v>404</v>
      </c>
      <c r="P668" s="18" t="n">
        <v>15000</v>
      </c>
      <c r="Q668" s="18" t="n">
        <v>0</v>
      </c>
      <c r="R668" s="18" t="n">
        <v>0</v>
      </c>
      <c r="S668" s="18" t="n">
        <v>0</v>
      </c>
      <c r="T668" s="18" t="n">
        <v>0</v>
      </c>
      <c r="U668" s="18" t="n">
        <v>0</v>
      </c>
      <c r="V668" s="18" t="n">
        <v>0</v>
      </c>
      <c r="AC668" s="18" t="n">
        <v>6.113</v>
      </c>
      <c r="AD668" s="18" t="n">
        <v>0</v>
      </c>
      <c r="AE668" s="18" t="n">
        <v>5.648</v>
      </c>
      <c r="AF668" s="18" t="n">
        <v>0.043</v>
      </c>
      <c r="AG668" s="18" t="n">
        <v>0.031</v>
      </c>
      <c r="AH668" s="18" t="n">
        <v>21</v>
      </c>
      <c r="AJ668" s="18" t="n">
        <v>1300</v>
      </c>
      <c r="AP668" s="18" t="n">
        <v>0</v>
      </c>
      <c r="AY668" s="18" t="n">
        <v>0</v>
      </c>
      <c r="BF668" s="18" t="n">
        <f aca="false">IF(E668&lt;11,-3.6797*E668^2+48.115*E668-53.83,280.92*EXP(-0.2027*E668))</f>
        <v>101.318287</v>
      </c>
      <c r="BG668" s="20" t="n">
        <f aca="false">32.208*LN(F668)+21.438</f>
        <v>98.9608880487154</v>
      </c>
      <c r="BH668" s="20" t="n">
        <f aca="false">IF(G668&lt;=2, -10*G668+100, 88.958*EXP(-0.0755*G668))</f>
        <v>72.5527837174588</v>
      </c>
      <c r="BI668" s="20" t="n">
        <f aca="false">IF(I668&lt;=100, 0.0053*(I668)^2-1.0332*I668+100.76, 122.82*EXP(-0.0092*I668))</f>
        <v>95.7265</v>
      </c>
      <c r="BJ668" s="18" t="n">
        <f aca="false">IF(P668&lt;=1000, -6.942*LN(P668)+107.59, -36.304*LN(P668)+310.72)</f>
        <v>-38.3722021489821</v>
      </c>
      <c r="BK668" s="18" t="e">
        <f aca="false">BF668^0.04*BG668^0.22*BH668^0.51*BI668^0.06*BJ668^0.17</f>
        <v>#NUM!</v>
      </c>
      <c r="BL668" s="18" t="e">
        <f aca="false">IF(BK668&gt;=90, "Very Good", IF(BK668&gt;=80, "Good", IF(BK668&gt;=70, "Slightly Good", IF(BK668&gt;=60, "Average", IF(BK668&gt;=50, "Slightly Poor", IF(BK668&gt;=40, "Poor", "Very Poor"))))))</f>
        <v>#NUM!</v>
      </c>
      <c r="BM668" s="21" t="n">
        <f aca="false">IF(P668&lt;=1000, -6.942*LN(P668)+107.59, IF(AND(P668&gt;1000, P668&lt;=5213),-36.304*LN(P668)+310.72, IF(P668&gt;5213, 10)))</f>
        <v>10</v>
      </c>
      <c r="BN668" s="21" t="n">
        <f aca="false">BF668^0.04*BG668^0.22*BH668^0.51*BI668^0.06*BM668^0.17</f>
        <v>57.1511552607022</v>
      </c>
      <c r="BO668" s="22" t="str">
        <f aca="false">IF(BN668&gt;=90, "Very Good", IF(BN668&gt;=80, "Good", IF(BN668&gt;=70, "Slightly Good", IF(BN668&gt;=60, "Average", IF(BN668&gt;=50, "Slightly Poor", IF(BN668&gt;=40, "Poor", "Very Poor"))))))</f>
        <v>Slightly Poor</v>
      </c>
      <c r="BP668" s="21" t="n">
        <f aca="false">IF(AJ668&lt;=1000, -6.942*LN(AJ668)+107.59, IF(AND(AJ668&gt;1000, AJ668&lt;=5213),-36.304*LN(AJ668)+310.72, IF(AJ668&gt;5213, 10)))</f>
        <v>50.4159800946047</v>
      </c>
      <c r="BQ668" s="21" t="n">
        <f aca="false">BF668^0.04*BG668^0.22*BH668^0.51*BI668^0.06*BP668^0.17</f>
        <v>75.2422216189058</v>
      </c>
      <c r="BR668" s="18" t="str">
        <f aca="false">IF(BQ668&gt;=90, "Very Good", IF(BQ668&gt;=80, "Good", IF(BQ668&gt;=70, "Slightly Good", IF(BQ668&gt;=60, "Average", IF(BQ668&gt;=50, "Slightly Poor", IF(BQ668&gt;=40, "Poor", "Very Poor"))))))</f>
        <v>Slightly Good</v>
      </c>
      <c r="BT668" s="21" t="n">
        <f aca="false">9.81*LN(AH668)+30.6</f>
        <v>60.4667651140668</v>
      </c>
      <c r="BU668" s="18" t="str">
        <f aca="false">IF(BT668&lt;30, "Clean water", IF(AND(BT668&gt;=30, BT668&lt;40), "Hypolimia", IF(AND(BT668&gt;=40,BT668&lt;50), "Mesotrophic", IF(AND(BT668&gt;=50, BT668&lt;70), "Eutrophic", IF(BT668&gt;70,"Hypertrophic")))))</f>
        <v>Eutrophic</v>
      </c>
      <c r="CM668" s="18" t="n">
        <f aca="false">IF(G668&gt;H668,1,0)</f>
        <v>1</v>
      </c>
      <c r="CO668" s="17" t="n">
        <f aca="false">14.652-0.41022*M668+0.007991*M668*M668-0.000077774*M668*M668*M668</f>
        <v>8.564752189776</v>
      </c>
      <c r="CP668" s="1" t="n">
        <f aca="false">F668/CO668*100</f>
        <v>129.600947628706</v>
      </c>
    </row>
    <row r="669" s="18" customFormat="true" ht="12.5" hidden="false" customHeight="false" outlineLevel="0" collapsed="false">
      <c r="A669" s="18" t="n">
        <v>668</v>
      </c>
      <c r="B669" s="19" t="s">
        <v>144</v>
      </c>
      <c r="C669" s="18" t="s">
        <v>114</v>
      </c>
      <c r="D669" s="18" t="s">
        <v>162</v>
      </c>
      <c r="E669" s="18" t="n">
        <v>7.8</v>
      </c>
      <c r="F669" s="18" t="n">
        <v>10.3</v>
      </c>
      <c r="G669" s="18" t="n">
        <v>2.5</v>
      </c>
      <c r="H669" s="18" t="n">
        <v>2.4</v>
      </c>
      <c r="I669" s="18" t="n">
        <v>3.8</v>
      </c>
      <c r="J669" s="18" t="n">
        <v>5.856</v>
      </c>
      <c r="K669" s="18" t="n">
        <v>0.035</v>
      </c>
      <c r="L669" s="18" t="n">
        <v>2.2</v>
      </c>
      <c r="M669" s="18" t="n">
        <v>22</v>
      </c>
      <c r="N669" s="18" t="n">
        <v>0</v>
      </c>
      <c r="O669" s="18" t="n">
        <v>458</v>
      </c>
      <c r="P669" s="18" t="n">
        <v>13000</v>
      </c>
      <c r="Q669" s="18" t="n">
        <v>0</v>
      </c>
      <c r="R669" s="18" t="n">
        <v>0</v>
      </c>
      <c r="S669" s="18" t="n">
        <v>0</v>
      </c>
      <c r="T669" s="18" t="n">
        <v>0</v>
      </c>
      <c r="U669" s="18" t="n">
        <v>0</v>
      </c>
      <c r="V669" s="18" t="n">
        <v>0</v>
      </c>
      <c r="AC669" s="18" t="n">
        <v>5.599</v>
      </c>
      <c r="AD669" s="18" t="n">
        <v>0</v>
      </c>
      <c r="AE669" s="18" t="n">
        <v>5.375</v>
      </c>
      <c r="AF669" s="18" t="n">
        <v>0.019</v>
      </c>
      <c r="AG669" s="18" t="n">
        <v>0.008</v>
      </c>
      <c r="AH669" s="18" t="n">
        <v>17.9</v>
      </c>
      <c r="AJ669" s="18" t="n">
        <v>4000</v>
      </c>
      <c r="AP669" s="18" t="n">
        <v>0</v>
      </c>
      <c r="AY669" s="18" t="n">
        <v>0</v>
      </c>
      <c r="BF669" s="18" t="n">
        <f aca="false">IF(E669&lt;11,-3.6797*E669^2+48.115*E669-53.83,280.92*EXP(-0.2027*E669))</f>
        <v>97.5940520000001</v>
      </c>
      <c r="BG669" s="20" t="n">
        <f aca="false">32.208*LN(F669)+21.438</f>
        <v>96.5516905777479</v>
      </c>
      <c r="BH669" s="20" t="n">
        <f aca="false">IF(G669&lt;=2, -10*G669+100, 88.958*EXP(-0.0755*G669))</f>
        <v>73.6566439219523</v>
      </c>
      <c r="BI669" s="20" t="n">
        <f aca="false">IF(I669&lt;=100, 0.0053*(I669)^2-1.0332*I669+100.76, 122.82*EXP(-0.0092*I669))</f>
        <v>96.910372</v>
      </c>
      <c r="BJ669" s="18" t="n">
        <f aca="false">IF(P669&lt;=1000, -6.942*LN(P669)+107.59, -36.304*LN(P669)+310.72)</f>
        <v>-33.1770691214511</v>
      </c>
      <c r="BK669" s="18" t="e">
        <f aca="false">BF669^0.04*BG669^0.22*BH669^0.51*BI669^0.06*BJ669^0.17</f>
        <v>#NUM!</v>
      </c>
      <c r="BL669" s="18" t="e">
        <f aca="false">IF(BK669&gt;=90, "Very Good", IF(BK669&gt;=80, "Good", IF(BK669&gt;=70, "Slightly Good", IF(BK669&gt;=60, "Average", IF(BK669&gt;=50, "Slightly Poor", IF(BK669&gt;=40, "Poor", "Very Poor"))))))</f>
        <v>#NUM!</v>
      </c>
      <c r="BM669" s="21" t="n">
        <f aca="false">IF(P669&lt;=1000, -6.942*LN(P669)+107.59, IF(AND(P669&gt;1000, P669&lt;=5213),-36.304*LN(P669)+310.72, IF(P669&gt;5213, 10)))</f>
        <v>10</v>
      </c>
      <c r="BN669" s="21" t="n">
        <f aca="false">BF669^0.04*BG669^0.22*BH669^0.51*BI669^0.06*BM669^0.17</f>
        <v>57.237994222419</v>
      </c>
      <c r="BO669" s="22" t="str">
        <f aca="false">IF(BN669&gt;=90, "Very Good", IF(BN669&gt;=80, "Good", IF(BN669&gt;=70, "Slightly Good", IF(BN669&gt;=60, "Average", IF(BN669&gt;=50, "Slightly Poor", IF(BN669&gt;=40, "Poor", "Very Poor"))))))</f>
        <v>Slightly Poor</v>
      </c>
      <c r="BP669" s="21" t="n">
        <f aca="false">IF(AJ669&lt;=1000, -6.942*LN(AJ669)+107.59, IF(AND(AJ669&gt;1000, AJ669&lt;=5213),-36.304*LN(AJ669)+310.72, IF(AJ669&gt;5213, 10)))</f>
        <v>9.61282186573601</v>
      </c>
      <c r="BQ669" s="21" t="n">
        <f aca="false">BF669^0.04*BG669^0.22*BH669^0.51*BI669^0.06*BP669^0.17</f>
        <v>56.8550516682302</v>
      </c>
      <c r="BR669" s="18" t="str">
        <f aca="false">IF(BQ669&gt;=90, "Very Good", IF(BQ669&gt;=80, "Good", IF(BQ669&gt;=70, "Slightly Good", IF(BQ669&gt;=60, "Average", IF(BQ669&gt;=50, "Slightly Poor", IF(BQ669&gt;=40, "Poor", "Very Poor"))))))</f>
        <v>Slightly Poor</v>
      </c>
      <c r="BT669" s="21" t="n">
        <f aca="false">9.81*LN(AH669)+30.6</f>
        <v>58.8998949930262</v>
      </c>
      <c r="BU669" s="18" t="str">
        <f aca="false">IF(BT669&lt;30, "Clean water", IF(AND(BT669&gt;=30, BT669&lt;40), "Hypolimia", IF(AND(BT669&gt;=40,BT669&lt;50), "Mesotrophic", IF(AND(BT669&gt;=50, BT669&lt;70), "Eutrophic", IF(BT669&gt;70,"Hypertrophic")))))</f>
        <v>Eutrophic</v>
      </c>
      <c r="CM669" s="18" t="n">
        <f aca="false">IF(G669&gt;H669,1,0)</f>
        <v>1</v>
      </c>
      <c r="CO669" s="17" t="n">
        <f aca="false">14.652-0.41022*M669+0.007991*M669*M669-0.000077774*M669*M669*M669</f>
        <v>8.666666448</v>
      </c>
      <c r="CP669" s="1" t="n">
        <f aca="false">F669/CO669*100</f>
        <v>118.846156844734</v>
      </c>
    </row>
    <row r="670" s="18" customFormat="true" ht="12.5" hidden="false" customHeight="false" outlineLevel="0" collapsed="false">
      <c r="A670" s="18" t="n">
        <v>669</v>
      </c>
      <c r="B670" s="19" t="s">
        <v>139</v>
      </c>
      <c r="C670" s="18" t="s">
        <v>116</v>
      </c>
      <c r="D670" s="18" t="s">
        <v>162</v>
      </c>
      <c r="E670" s="18" t="n">
        <v>7</v>
      </c>
      <c r="F670" s="18" t="n">
        <v>7.6</v>
      </c>
      <c r="G670" s="18" t="n">
        <v>5</v>
      </c>
      <c r="H670" s="18" t="n">
        <v>3</v>
      </c>
      <c r="I670" s="18" t="n">
        <v>6.4</v>
      </c>
      <c r="J670" s="18" t="n">
        <v>10.558</v>
      </c>
      <c r="K670" s="18" t="n">
        <v>0.096</v>
      </c>
      <c r="L670" s="18" t="n">
        <v>3.5</v>
      </c>
      <c r="M670" s="18" t="n">
        <v>25.2</v>
      </c>
      <c r="N670" s="18" t="n">
        <v>0</v>
      </c>
      <c r="O670" s="18" t="n">
        <v>431</v>
      </c>
      <c r="P670" s="18" t="n">
        <v>120000</v>
      </c>
      <c r="Q670" s="18" t="n">
        <v>0</v>
      </c>
      <c r="R670" s="18" t="n">
        <v>0</v>
      </c>
      <c r="S670" s="18" t="n">
        <v>0</v>
      </c>
      <c r="T670" s="18" t="n">
        <v>0</v>
      </c>
      <c r="U670" s="18" t="n">
        <v>0</v>
      </c>
      <c r="V670" s="18" t="n">
        <v>0</v>
      </c>
      <c r="AC670" s="18" t="n">
        <v>10.348</v>
      </c>
      <c r="AD670" s="18" t="n">
        <v>1.249</v>
      </c>
      <c r="AE670" s="18" t="n">
        <v>8.38</v>
      </c>
      <c r="AF670" s="18" t="n">
        <v>0.073</v>
      </c>
      <c r="AG670" s="18" t="n">
        <v>0.056</v>
      </c>
      <c r="AH670" s="18" t="n">
        <v>5.7</v>
      </c>
      <c r="AJ670" s="18" t="n">
        <v>20000</v>
      </c>
      <c r="AP670" s="18" t="n">
        <v>0</v>
      </c>
      <c r="AY670" s="18" t="n">
        <v>0</v>
      </c>
      <c r="BF670" s="18" t="n">
        <f aca="false">IF(E670&lt;11,-3.6797*E670^2+48.115*E670-53.83,280.92*EXP(-0.2027*E670))</f>
        <v>102.6697</v>
      </c>
      <c r="BG670" s="20" t="n">
        <f aca="false">32.208*LN(F670)+21.438</f>
        <v>86.7605987487899</v>
      </c>
      <c r="BH670" s="20" t="n">
        <f aca="false">IF(G670&lt;=2, -10*G670+100, 88.958*EXP(-0.0755*G670))</f>
        <v>60.9872208665356</v>
      </c>
      <c r="BI670" s="20" t="n">
        <f aca="false">IF(I670&lt;=100, 0.0053*(I670)^2-1.0332*I670+100.76, 122.82*EXP(-0.0092*I670))</f>
        <v>94.364608</v>
      </c>
      <c r="BJ670" s="18" t="n">
        <f aca="false">IF(P670&lt;=1000, -6.942*LN(P670)+107.59, -36.304*LN(P670)+310.72)</f>
        <v>-113.864247878127</v>
      </c>
      <c r="BK670" s="18" t="e">
        <f aca="false">BF670^0.04*BG670^0.22*BH670^0.51*BI670^0.06*BJ670^0.17</f>
        <v>#NUM!</v>
      </c>
      <c r="BL670" s="18" t="e">
        <f aca="false">IF(BK670&gt;=90, "Very Good", IF(BK670&gt;=80, "Good", IF(BK670&gt;=70, "Slightly Good", IF(BK670&gt;=60, "Average", IF(BK670&gt;=50, "Slightly Poor", IF(BK670&gt;=40, "Poor", "Very Poor"))))))</f>
        <v>#NUM!</v>
      </c>
      <c r="BM670" s="21" t="n">
        <f aca="false">IF(P670&lt;=1000, -6.942*LN(P670)+107.59, IF(AND(P670&gt;1000, P670&lt;=5213),-36.304*LN(P670)+310.72, IF(P670&gt;5213, 10)))</f>
        <v>10</v>
      </c>
      <c r="BN670" s="21" t="n">
        <f aca="false">BF670^0.04*BG670^0.22*BH670^0.51*BI670^0.06*BM670^0.17</f>
        <v>50.7982801862097</v>
      </c>
      <c r="BO670" s="22" t="str">
        <f aca="false">IF(BN670&gt;=90, "Very Good", IF(BN670&gt;=80, "Good", IF(BN670&gt;=70, "Slightly Good", IF(BN670&gt;=60, "Average", IF(BN670&gt;=50, "Slightly Poor", IF(BN670&gt;=40, "Poor", "Very Poor"))))))</f>
        <v>Slightly Poor</v>
      </c>
      <c r="BP670" s="21" t="n">
        <f aca="false">IF(AJ670&lt;=1000, -6.942*LN(AJ670)+107.59, IF(AND(AJ670&gt;1000, AJ670&lt;=5213),-36.304*LN(AJ670)+310.72, IF(AJ670&gt;5213, 10)))</f>
        <v>10</v>
      </c>
      <c r="BQ670" s="21" t="n">
        <f aca="false">BF670^0.04*BG670^0.22*BH670^0.51*BI670^0.06*BP670^0.17</f>
        <v>50.7982801862097</v>
      </c>
      <c r="BR670" s="18" t="str">
        <f aca="false">IF(BQ670&gt;=90, "Very Good", IF(BQ670&gt;=80, "Good", IF(BQ670&gt;=70, "Slightly Good", IF(BQ670&gt;=60, "Average", IF(BQ670&gt;=50, "Slightly Poor", IF(BQ670&gt;=40, "Poor", "Very Poor"))))))</f>
        <v>Slightly Poor</v>
      </c>
      <c r="BT670" s="21" t="n">
        <f aca="false">9.81*LN(AH670)+30.6</f>
        <v>47.6739731751854</v>
      </c>
      <c r="BU670" s="18" t="str">
        <f aca="false">IF(BT670&lt;30, "Clean water", IF(AND(BT670&gt;=30, BT670&lt;40), "Hypolimia", IF(AND(BT670&gt;=40,BT670&lt;50), "Mesotrophic", IF(AND(BT670&gt;=50, BT670&lt;70), "Eutrophic", IF(BT670&gt;70,"Hypertrophic")))))</f>
        <v>Mesotrophic</v>
      </c>
      <c r="CM670" s="18" t="n">
        <f aca="false">IF(G670&gt;H670,1,0)</f>
        <v>1</v>
      </c>
      <c r="CO670" s="17" t="n">
        <f aca="false">14.652-0.41022*M670+0.007991*M670*M670-0.000077774*M670*M670*M670</f>
        <v>8.144442695808</v>
      </c>
      <c r="CP670" s="1" t="n">
        <f aca="false">F670/CO670*100</f>
        <v>93.3151632819735</v>
      </c>
    </row>
    <row r="671" customFormat="false" ht="12.5" hidden="false" customHeight="false" outlineLevel="0" collapsed="false">
      <c r="A671" s="0" t="n">
        <v>670</v>
      </c>
      <c r="B671" s="15" t="s">
        <v>117</v>
      </c>
      <c r="C671" s="16" t="s">
        <v>118</v>
      </c>
      <c r="D671" s="0" t="s">
        <v>162</v>
      </c>
      <c r="E671" s="0" t="n">
        <v>7.6</v>
      </c>
      <c r="F671" s="0" t="n">
        <v>9.1</v>
      </c>
      <c r="G671" s="0" t="n">
        <v>0.5</v>
      </c>
      <c r="H671" s="0" t="n">
        <v>1.2</v>
      </c>
      <c r="I671" s="0" t="n">
        <v>1.6</v>
      </c>
      <c r="J671" s="0" t="n">
        <v>2.198</v>
      </c>
      <c r="K671" s="0" t="n">
        <v>0.009</v>
      </c>
      <c r="L671" s="0" t="n">
        <v>1.2</v>
      </c>
      <c r="M671" s="0" t="n">
        <v>22.4</v>
      </c>
      <c r="N671" s="0" t="n">
        <v>0</v>
      </c>
      <c r="O671" s="0" t="n">
        <v>167</v>
      </c>
      <c r="P671" s="0" t="n">
        <v>200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V671" s="0" t="n">
        <v>0</v>
      </c>
      <c r="AC671" s="0" t="n">
        <v>2.166</v>
      </c>
      <c r="AD671" s="0" t="n">
        <v>0.013</v>
      </c>
      <c r="AE671" s="0" t="n">
        <v>1.927</v>
      </c>
      <c r="AF671" s="0" t="n">
        <v>0.007</v>
      </c>
      <c r="AG671" s="0" t="n">
        <v>0</v>
      </c>
      <c r="AH671" s="0" t="n">
        <v>1.1</v>
      </c>
      <c r="AJ671" s="0" t="n">
        <v>14</v>
      </c>
      <c r="AP671" s="0" t="n">
        <v>0</v>
      </c>
      <c r="AY671" s="0" t="n">
        <v>0</v>
      </c>
      <c r="BF671" s="0" t="n">
        <f aca="false">IF(E671&lt;11,-3.6797*E671^2+48.115*E671-53.83,280.92*EXP(-0.2027*E671))</f>
        <v>99.304528</v>
      </c>
      <c r="BG671" s="1" t="n">
        <f aca="false">32.208*LN(F671)+21.438</f>
        <v>92.5621023107425</v>
      </c>
      <c r="BH671" s="1" t="n">
        <f aca="false">IF(G671&lt;=2, -10*G671+100, 88.958*EXP(-0.0755*G671))</f>
        <v>95</v>
      </c>
      <c r="BI671" s="1" t="n">
        <f aca="false">IF(I671&lt;=100, 0.0053*(I671)^2-1.0332*I671+100.76, 122.82*EXP(-0.0092*I671))</f>
        <v>99.120448</v>
      </c>
      <c r="BJ671" s="0" t="n">
        <f aca="false">IF(P671&lt;=1000, -6.942*LN(P671)+107.59, -36.304*LN(P671)+310.72)</f>
        <v>70.8090808414235</v>
      </c>
      <c r="BK671" s="0" t="n">
        <f aca="false">BF671^0.04*BG671^0.22*BH671^0.51*BI671^0.06*BJ671^0.17</f>
        <v>90.2439351984559</v>
      </c>
      <c r="BL671" s="0" t="str">
        <f aca="false">IF(BK671&gt;=90, "Very Good", IF(BK671&gt;=80, "Good", IF(BK671&gt;=70, "Slightly Good", IF(BK671&gt;=60, "Average", IF(BK671&gt;=50, "Slightly Poor", IF(BK671&gt;=40, "Poor", "Very Poor"))))))</f>
        <v>Very Good</v>
      </c>
      <c r="BM671" s="2" t="n">
        <f aca="false">IF(P671&lt;=1000, -6.942*LN(P671)+107.59, IF(AND(P671&gt;1000, P671&lt;=5213),-36.304*LN(P671)+310.72, IF(P671&gt;5213, 10)))</f>
        <v>70.8090808414235</v>
      </c>
      <c r="BN671" s="2" t="n">
        <f aca="false">BF671^0.04*BG671^0.22*BH671^0.51*BI671^0.06*BM671^0.17</f>
        <v>90.2439351984559</v>
      </c>
      <c r="BO671" s="3" t="str">
        <f aca="false">IF(BN671&gt;=90, "Very Good", IF(BN671&gt;=80, "Good", IF(BN671&gt;=70, "Slightly Good", IF(BN671&gt;=60, "Average", IF(BN671&gt;=50, "Slightly Poor", IF(BN671&gt;=40, "Poor", "Very Poor"))))))</f>
        <v>Very Good</v>
      </c>
      <c r="BP671" s="2" t="n">
        <f aca="false">IF(AJ671&lt;=1000, -6.942*LN(AJ671)+107.59, IF(AND(AJ671&gt;1000, AJ671&lt;=5213),-36.304*LN(AJ671)+310.72, IF(AJ671&gt;5213, 10)))</f>
        <v>89.2696640178109</v>
      </c>
      <c r="BQ671" s="2" t="n">
        <f aca="false">BF671^0.04*BG671^0.22*BH671^0.51*BI671^0.06*BP671^0.17</f>
        <v>93.8690808526054</v>
      </c>
      <c r="BR671" s="0" t="str">
        <f aca="false">IF(BQ671&gt;=90, "Very Good", IF(BQ671&gt;=80, "Good", IF(BQ671&gt;=70, "Slightly Good", IF(BQ671&gt;=60, "Average", IF(BQ671&gt;=50, "Slightly Poor", IF(BQ671&gt;=40, "Poor", "Very Poor"))))))</f>
        <v>Very Good</v>
      </c>
      <c r="BT671" s="2" t="n">
        <f aca="false">9.81*LN(AH671)+30.6</f>
        <v>31.5349928638804</v>
      </c>
      <c r="BU671" s="0" t="str">
        <f aca="false">IF(BT671&lt;30, "Clean water", IF(AND(BT671&gt;=30, BT671&lt;40), "Hypolimia", IF(AND(BT671&gt;=40,BT671&lt;50), "Mesotrophic", IF(AND(BT671&gt;=50, BT671&lt;70), "Eutrophic", IF(BT671&gt;70,"Hypertrophic")))))</f>
        <v>Hypolimia</v>
      </c>
      <c r="CM671" s="0" t="n">
        <f aca="false">IF(G671&gt;H671,1,0)</f>
        <v>0</v>
      </c>
      <c r="CO671" s="17" t="n">
        <f aca="false">14.652-0.41022*M671+0.007991*M671*M671-0.000077774*M671*M671*M671</f>
        <v>8.598501197824</v>
      </c>
      <c r="CP671" s="1" t="n">
        <f aca="false">F671/CO671*100</f>
        <v>105.832397887005</v>
      </c>
    </row>
    <row r="672" customFormat="false" ht="12.5" hidden="false" customHeight="false" outlineLevel="0" collapsed="false">
      <c r="A672" s="0" t="n">
        <v>671</v>
      </c>
      <c r="B672" s="15" t="s">
        <v>119</v>
      </c>
      <c r="C672" s="16" t="s">
        <v>120</v>
      </c>
      <c r="D672" s="0" t="s">
        <v>162</v>
      </c>
      <c r="E672" s="0" t="n">
        <v>8.3</v>
      </c>
      <c r="F672" s="0" t="n">
        <v>10.1</v>
      </c>
      <c r="G672" s="0" t="n">
        <v>0.8</v>
      </c>
      <c r="H672" s="0" t="n">
        <v>1.5</v>
      </c>
      <c r="I672" s="0" t="n">
        <v>0.8</v>
      </c>
      <c r="J672" s="0" t="n">
        <v>2.38</v>
      </c>
      <c r="K672" s="0" t="n">
        <v>0.023</v>
      </c>
      <c r="L672" s="0" t="n">
        <v>1.3</v>
      </c>
      <c r="M672" s="0" t="n">
        <v>23.7</v>
      </c>
      <c r="N672" s="0" t="n">
        <v>0</v>
      </c>
      <c r="O672" s="0" t="n">
        <v>185</v>
      </c>
      <c r="P672" s="0" t="n">
        <v>4800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V672" s="0" t="n">
        <v>0</v>
      </c>
      <c r="AC672" s="0" t="n">
        <v>2.344</v>
      </c>
      <c r="AD672" s="0" t="n">
        <v>0</v>
      </c>
      <c r="AE672" s="0" t="n">
        <v>1.99</v>
      </c>
      <c r="AF672" s="0" t="n">
        <v>0.014</v>
      </c>
      <c r="AG672" s="0" t="n">
        <v>0.009</v>
      </c>
      <c r="AH672" s="0" t="n">
        <v>2.2</v>
      </c>
      <c r="AJ672" s="0" t="n">
        <v>800</v>
      </c>
      <c r="AP672" s="0" t="n">
        <v>0</v>
      </c>
      <c r="AY672" s="0" t="n">
        <v>0</v>
      </c>
      <c r="BF672" s="0" t="n">
        <f aca="false">IF(E672&lt;11,-3.6797*E672^2+48.115*E672-53.83,280.92*EXP(-0.2027*E672))</f>
        <v>92.029967</v>
      </c>
      <c r="BG672" s="1" t="n">
        <f aca="false">32.208*LN(F672)+21.438</f>
        <v>95.9201409312711</v>
      </c>
      <c r="BH672" s="1" t="n">
        <f aca="false">IF(G672&lt;=2, -10*G672+100, 88.958*EXP(-0.0755*G672))</f>
        <v>92</v>
      </c>
      <c r="BI672" s="1" t="n">
        <f aca="false">IF(I672&lt;=100, 0.0053*(I672)^2-1.0332*I672+100.76, 122.82*EXP(-0.0092*I672))</f>
        <v>99.936832</v>
      </c>
      <c r="BJ672" s="0" t="n">
        <f aca="false">IF(P672&lt;=1000, -6.942*LN(P672)+107.59, -36.304*LN(P672)+310.72)</f>
        <v>2.99382006788824</v>
      </c>
      <c r="BK672" s="0" t="n">
        <f aca="false">BF672^0.04*BG672^0.22*BH672^0.51*BI672^0.06*BJ672^0.17</f>
        <v>52.1255947481742</v>
      </c>
      <c r="BL672" s="0" t="str">
        <f aca="false">IF(BK672&gt;=90, "Very Good", IF(BK672&gt;=80, "Good", IF(BK672&gt;=70, "Slightly Good", IF(BK672&gt;=60, "Average", IF(BK672&gt;=50, "Slightly Poor", IF(BK672&gt;=40, "Poor", "Very Poor"))))))</f>
        <v>Slightly Poor</v>
      </c>
      <c r="BM672" s="2" t="n">
        <f aca="false">IF(P672&lt;=1000, -6.942*LN(P672)+107.59, IF(AND(P672&gt;1000, P672&lt;=5213),-36.304*LN(P672)+310.72, IF(P672&gt;5213, 10)))</f>
        <v>2.99382006788824</v>
      </c>
      <c r="BN672" s="2" t="n">
        <f aca="false">BF672^0.04*BG672^0.22*BH672^0.51*BI672^0.06*BM672^0.17</f>
        <v>52.1255947481742</v>
      </c>
      <c r="BO672" s="3" t="str">
        <f aca="false">IF(BN672&gt;=90, "Very Good", IF(BN672&gt;=80, "Good", IF(BN672&gt;=70, "Slightly Good", IF(BN672&gt;=60, "Average", IF(BN672&gt;=50, "Slightly Poor", IF(BN672&gt;=40, "Poor", "Very Poor"))))))</f>
        <v>Slightly Poor</v>
      </c>
      <c r="BP672" s="2" t="n">
        <f aca="false">IF(AJ672&lt;=1000, -6.942*LN(AJ672)+107.59, IF(AND(AJ672&gt;1000, AJ672&lt;=5213),-36.304*LN(AJ672)+310.72, IF(AJ672&gt;5213, 10)))</f>
        <v>61.1854253865293</v>
      </c>
      <c r="BQ672" s="2" t="n">
        <f aca="false">BF672^0.04*BG672^0.22*BH672^0.51*BI672^0.06*BP672^0.17</f>
        <v>87.0608318274041</v>
      </c>
      <c r="BR672" s="0" t="str">
        <f aca="false">IF(BQ672&gt;=90, "Very Good", IF(BQ672&gt;=80, "Good", IF(BQ672&gt;=70, "Slightly Good", IF(BQ672&gt;=60, "Average", IF(BQ672&gt;=50, "Slightly Poor", IF(BQ672&gt;=40, "Poor", "Very Poor"))))))</f>
        <v>Good</v>
      </c>
      <c r="BT672" s="2" t="n">
        <f aca="false">9.81*LN(AH672)+30.6</f>
        <v>38.3347667051735</v>
      </c>
      <c r="BU672" s="0" t="str">
        <f aca="false">IF(BT672&lt;30, "Clean water", IF(AND(BT672&gt;=30, BT672&lt;40), "Hypolimia", IF(AND(BT672&gt;=40,BT672&lt;50), "Mesotrophic", IF(AND(BT672&gt;=50, BT672&lt;70), "Eutrophic", IF(BT672&gt;70,"Hypertrophic")))))</f>
        <v>Hypolimia</v>
      </c>
      <c r="CM672" s="0" t="n">
        <f aca="false">IF(G672&gt;H672,1,0)</f>
        <v>0</v>
      </c>
      <c r="CO672" s="17" t="n">
        <f aca="false">14.652-0.41022*M672+0.007991*M672*M672-0.000077774*M672*M672*M672</f>
        <v>8.382919179978</v>
      </c>
      <c r="CP672" s="1" t="n">
        <f aca="false">F672/CO672*100</f>
        <v>120.483089281394</v>
      </c>
    </row>
    <row r="673" s="18" customFormat="true" ht="12.5" hidden="false" customHeight="false" outlineLevel="0" collapsed="false">
      <c r="A673" s="18" t="n">
        <v>672</v>
      </c>
      <c r="B673" s="19" t="s">
        <v>145</v>
      </c>
      <c r="C673" s="18" t="s">
        <v>122</v>
      </c>
      <c r="D673" s="18" t="s">
        <v>162</v>
      </c>
      <c r="E673" s="18" t="n">
        <v>8.7</v>
      </c>
      <c r="F673" s="18" t="n">
        <v>11.8</v>
      </c>
      <c r="G673" s="18" t="n">
        <v>1.7</v>
      </c>
      <c r="H673" s="18" t="n">
        <v>1.2</v>
      </c>
      <c r="I673" s="18" t="n">
        <v>4</v>
      </c>
      <c r="J673" s="18" t="n">
        <v>3.048</v>
      </c>
      <c r="K673" s="18" t="n">
        <v>0.041</v>
      </c>
      <c r="L673" s="18" t="n">
        <v>1.5</v>
      </c>
      <c r="M673" s="18" t="n">
        <v>24</v>
      </c>
      <c r="N673" s="18" t="n">
        <v>0</v>
      </c>
      <c r="O673" s="18" t="n">
        <v>198</v>
      </c>
      <c r="P673" s="18" t="n">
        <v>16000</v>
      </c>
      <c r="Q673" s="18" t="n">
        <v>0</v>
      </c>
      <c r="R673" s="18" t="n">
        <v>0</v>
      </c>
      <c r="S673" s="18" t="n">
        <v>0</v>
      </c>
      <c r="T673" s="18" t="n">
        <v>0</v>
      </c>
      <c r="U673" s="18" t="n">
        <v>0</v>
      </c>
      <c r="V673" s="18" t="n">
        <v>0</v>
      </c>
      <c r="AC673" s="18" t="n">
        <v>3</v>
      </c>
      <c r="AD673" s="18" t="n">
        <v>0.023</v>
      </c>
      <c r="AE673" s="18" t="n">
        <v>2.613</v>
      </c>
      <c r="AF673" s="18" t="n">
        <v>0.036</v>
      </c>
      <c r="AG673" s="18" t="n">
        <v>0.029</v>
      </c>
      <c r="AH673" s="18" t="n">
        <v>9.9</v>
      </c>
      <c r="AJ673" s="18" t="n">
        <v>450</v>
      </c>
      <c r="AP673" s="18" t="n">
        <v>0</v>
      </c>
      <c r="AY673" s="18" t="n">
        <v>0</v>
      </c>
      <c r="BF673" s="18" t="n">
        <f aca="false">IF(E673&lt;11,-3.6797*E673^2+48.115*E673-53.83,280.92*EXP(-0.2027*E673))</f>
        <v>86.2540070000001</v>
      </c>
      <c r="BG673" s="20" t="n">
        <f aca="false">32.208*LN(F673)+21.438</f>
        <v>100.930549709638</v>
      </c>
      <c r="BH673" s="20" t="n">
        <f aca="false">IF(G673&lt;=2, -10*G673+100, 88.958*EXP(-0.0755*G673))</f>
        <v>83</v>
      </c>
      <c r="BI673" s="20" t="n">
        <f aca="false">IF(I673&lt;=100, 0.0053*(I673)^2-1.0332*I673+100.76, 122.82*EXP(-0.0092*I673))</f>
        <v>96.712</v>
      </c>
      <c r="BJ673" s="18" t="n">
        <f aca="false">IF(P673&lt;=1000, -6.942*LN(P673)+107.59, -36.304*LN(P673)+310.72)</f>
        <v>-40.7152086203605</v>
      </c>
      <c r="BK673" s="18" t="e">
        <f aca="false">BF673^0.04*BG673^0.22*BH673^0.51*BI673^0.06*BJ673^0.17</f>
        <v>#NUM!</v>
      </c>
      <c r="BL673" s="18" t="e">
        <f aca="false">IF(BK673&gt;=90, "Very Good", IF(BK673&gt;=80, "Good", IF(BK673&gt;=70, "Slightly Good", IF(BK673&gt;=60, "Average", IF(BK673&gt;=50, "Slightly Poor", IF(BK673&gt;=40, "Poor", "Very Poor"))))))</f>
        <v>#NUM!</v>
      </c>
      <c r="BM673" s="21" t="n">
        <f aca="false">IF(P673&lt;=1000, -6.942*LN(P673)+107.59, IF(AND(P673&gt;1000, P673&lt;=5213),-36.304*LN(P673)+310.72, IF(P673&gt;5213, 10)))</f>
        <v>10</v>
      </c>
      <c r="BN673" s="21" t="n">
        <f aca="false">BF673^0.04*BG673^0.22*BH673^0.51*BI673^0.06*BM673^0.17</f>
        <v>61.1187974539975</v>
      </c>
      <c r="BO673" s="22" t="str">
        <f aca="false">IF(BN673&gt;=90, "Very Good", IF(BN673&gt;=80, "Good", IF(BN673&gt;=70, "Slightly Good", IF(BN673&gt;=60, "Average", IF(BN673&gt;=50, "Slightly Poor", IF(BN673&gt;=40, "Poor", "Very Poor"))))))</f>
        <v>Average</v>
      </c>
      <c r="BP673" s="21" t="n">
        <f aca="false">IF(AJ673&lt;=1000, -6.942*LN(AJ673)+107.59, IF(AND(AJ673&gt;1000, AJ673&lt;=5213),-36.304*LN(AJ673)+310.72, IF(AJ673&gt;5213, 10)))</f>
        <v>65.1796032804498</v>
      </c>
      <c r="BQ673" s="21" t="n">
        <f aca="false">BF673^0.04*BG673^0.22*BH673^0.51*BI673^0.06*BP673^0.17</f>
        <v>84.056981785965</v>
      </c>
      <c r="BR673" s="18" t="str">
        <f aca="false">IF(BQ673&gt;=90, "Very Good", IF(BQ673&gt;=80, "Good", IF(BQ673&gt;=70, "Slightly Good", IF(BQ673&gt;=60, "Average", IF(BQ673&gt;=50, "Slightly Poor", IF(BQ673&gt;=40, "Poor", "Very Poor"))))))</f>
        <v>Good</v>
      </c>
      <c r="BT673" s="21" t="n">
        <f aca="false">9.81*LN(AH673)+30.6</f>
        <v>53.0897659675487</v>
      </c>
      <c r="BU673" s="18" t="str">
        <f aca="false">IF(BT673&lt;30, "Clean water", IF(AND(BT673&gt;=30, BT673&lt;40), "Hypolimia", IF(AND(BT673&gt;=40,BT673&lt;50), "Mesotrophic", IF(AND(BT673&gt;=50, BT673&lt;70), "Eutrophic", IF(BT673&gt;70,"Hypertrophic")))))</f>
        <v>Eutrophic</v>
      </c>
      <c r="CM673" s="18" t="n">
        <f aca="false">IF(G673&gt;H673,1,0)</f>
        <v>1</v>
      </c>
      <c r="CO673" s="17" t="n">
        <f aca="false">14.652-0.41022*M673+0.007991*M673*M673-0.000077774*M673*M673*M673</f>
        <v>8.334388224</v>
      </c>
      <c r="CP673" s="1" t="n">
        <f aca="false">F673/CO673*100</f>
        <v>141.582077566537</v>
      </c>
    </row>
    <row r="674" customFormat="false" ht="12.5" hidden="false" customHeight="false" outlineLevel="0" collapsed="false">
      <c r="A674" s="0" t="n">
        <v>673</v>
      </c>
      <c r="B674" s="15" t="s">
        <v>140</v>
      </c>
      <c r="C674" s="16" t="s">
        <v>141</v>
      </c>
      <c r="D674" s="0" t="s">
        <v>162</v>
      </c>
      <c r="E674" s="0" t="n">
        <v>8.1</v>
      </c>
      <c r="F674" s="0" t="n">
        <v>8.7</v>
      </c>
      <c r="G674" s="0" t="n">
        <v>2.5</v>
      </c>
      <c r="H674" s="0" t="n">
        <v>4.8</v>
      </c>
      <c r="I674" s="0" t="n">
        <v>2.5</v>
      </c>
      <c r="J674" s="0" t="n">
        <v>4.035</v>
      </c>
      <c r="K674" s="0" t="n">
        <v>0.178</v>
      </c>
      <c r="L674" s="0" t="n">
        <v>2.7</v>
      </c>
      <c r="M674" s="0" t="n">
        <v>23.7</v>
      </c>
      <c r="O674" s="0" t="n">
        <v>832</v>
      </c>
      <c r="BD674" s="0" t="n">
        <v>0.061</v>
      </c>
      <c r="BF674" s="0" t="n">
        <f aca="false">IF(E674&lt;11,-3.6797*E674^2+48.115*E674-53.83,280.92*EXP(-0.2027*E674))</f>
        <v>94.476383</v>
      </c>
      <c r="BG674" s="1" t="n">
        <f aca="false">32.208*LN(F674)+21.438</f>
        <v>91.1143080104746</v>
      </c>
      <c r="BH674" s="1" t="n">
        <f aca="false">IF(G674&lt;=2, -10*G674+100, 88.958*EXP(-0.0755*G674))</f>
        <v>73.6566439219523</v>
      </c>
      <c r="BI674" s="1" t="n">
        <f aca="false">IF(I674&lt;=100, 0.0053*(I674)^2-1.0332*I674+100.76, 122.82*EXP(-0.0092*I674))</f>
        <v>98.210125</v>
      </c>
      <c r="BJ674" s="0" t="e">
        <f aca="false">IF(P674&lt;=1000, -6.942*LN(P674)+107.59, -36.304*LN(P674)+310.72)</f>
        <v>#VALUE!</v>
      </c>
      <c r="BK674" s="0" t="e">
        <f aca="false">BF674^0.04*BG674^0.22*BH674^0.51*BI674^0.06*BJ674^0.17</f>
        <v>#VALUE!</v>
      </c>
      <c r="BL674" s="0" t="e">
        <f aca="false">IF(BK674&gt;=90, "Very Good", IF(BK674&gt;=80, "Good", IF(BK674&gt;=70, "Slightly Good", IF(BK674&gt;=60, "Average", IF(BK674&gt;=50, "Slightly Poor", IF(BK674&gt;=40, "Poor", "Very Poor"))))))</f>
        <v>#VALUE!</v>
      </c>
      <c r="BM674" s="2" t="e">
        <f aca="false">IF(P674&lt;=1000, -6.942*LN(P674)+107.59, IF(AND(P674&gt;1000, P674&lt;=5213),-36.304*LN(P674)+310.72, IF(P674&gt;5213, 10)))</f>
        <v>#VALUE!</v>
      </c>
      <c r="BN674" s="2" t="e">
        <f aca="false">BF674^0.04*BG674^0.22*BH674^0.51*BI674^0.06*BM674^0.17</f>
        <v>#VALUE!</v>
      </c>
      <c r="BO674" s="3" t="e">
        <f aca="false">IF(BN674&gt;=90, "Very Good", IF(BN674&gt;=80, "Good", IF(BN674&gt;=70, "Slightly Good", IF(BN674&gt;=60, "Average", IF(BN674&gt;=50, "Slightly Poor", IF(BN674&gt;=40, "Poor", "Very Poor"))))))</f>
        <v>#VALUE!</v>
      </c>
      <c r="BP674" s="2" t="e">
        <f aca="false">IF(AJ674&lt;=1000, -6.942*LN(AJ674)+107.59, IF(AND(AJ674&gt;1000, AJ674&lt;=5213),-36.304*LN(AJ674)+310.72, IF(AJ674&gt;5213, 10)))</f>
        <v>#VALUE!</v>
      </c>
      <c r="BQ674" s="2" t="e">
        <f aca="false">BF674^0.04*BG674^0.22*BH674^0.51*BI674^0.06*BP674^0.17</f>
        <v>#VALUE!</v>
      </c>
      <c r="BR674" s="0" t="e">
        <f aca="false">IF(BQ674&gt;=90, "Very Good", IF(BQ674&gt;=80, "Good", IF(BQ674&gt;=70, "Slightly Good", IF(BQ674&gt;=60, "Average", IF(BQ674&gt;=50, "Slightly Poor", IF(BQ674&gt;=40, "Poor", "Very Poor"))))))</f>
        <v>#VALUE!</v>
      </c>
      <c r="BT674" s="2" t="e">
        <f aca="false">9.81*LN(AH674)+30.6</f>
        <v>#VALUE!</v>
      </c>
      <c r="BU674" s="0" t="e">
        <f aca="false">IF(BT674&lt;30, "Clean water", IF(AND(BT674&gt;=30, BT674&lt;40), "Hypolimia", IF(AND(BT674&gt;=40,BT674&lt;50), "Mesotrophic", IF(AND(BT674&gt;=50, BT674&lt;70), "Eutrophic", IF(BT674&gt;70,"Hypertrophic")))))</f>
        <v>#VALUE!</v>
      </c>
      <c r="CM674" s="0" t="n">
        <f aca="false">IF(G674&gt;H674,1,0)</f>
        <v>0</v>
      </c>
      <c r="CO674" s="17" t="n">
        <f aca="false">14.652-0.41022*M674+0.007991*M674*M674-0.000077774*M674*M674*M674</f>
        <v>8.382919179978</v>
      </c>
      <c r="CP674" s="1" t="n">
        <f aca="false">F674/CO674*100</f>
        <v>103.782463044369</v>
      </c>
    </row>
    <row r="675" customFormat="false" ht="12.5" hidden="false" customHeight="false" outlineLevel="0" collapsed="false">
      <c r="A675" s="0" t="n">
        <v>674</v>
      </c>
      <c r="B675" s="15" t="s">
        <v>123</v>
      </c>
      <c r="C675" s="16" t="s">
        <v>124</v>
      </c>
      <c r="D675" s="0" t="s">
        <v>162</v>
      </c>
      <c r="E675" s="0" t="n">
        <v>7.2</v>
      </c>
      <c r="F675" s="0" t="n">
        <v>7</v>
      </c>
      <c r="G675" s="0" t="n">
        <v>2.5</v>
      </c>
      <c r="H675" s="0" t="n">
        <v>2.9</v>
      </c>
      <c r="I675" s="0" t="n">
        <v>5</v>
      </c>
      <c r="J675" s="0" t="n">
        <v>8.336</v>
      </c>
      <c r="K675" s="0" t="n">
        <v>0.137</v>
      </c>
      <c r="L675" s="0" t="n">
        <v>3.6</v>
      </c>
      <c r="M675" s="0" t="n">
        <v>24.1</v>
      </c>
      <c r="N675" s="0" t="n">
        <v>0</v>
      </c>
      <c r="O675" s="0" t="n">
        <v>554</v>
      </c>
      <c r="P675" s="0" t="n">
        <v>10000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V675" s="0" t="n">
        <v>0</v>
      </c>
      <c r="AC675" s="0" t="n">
        <v>8.093</v>
      </c>
      <c r="AD675" s="0" t="n">
        <v>1.437</v>
      </c>
      <c r="AE675" s="0" t="n">
        <v>5.701</v>
      </c>
      <c r="AF675" s="0" t="n">
        <v>0.109</v>
      </c>
      <c r="AG675" s="0" t="n">
        <v>0.089</v>
      </c>
      <c r="AH675" s="0" t="n">
        <v>5.8</v>
      </c>
      <c r="AJ675" s="0" t="n">
        <v>1000</v>
      </c>
      <c r="AP675" s="0" t="n">
        <v>0</v>
      </c>
      <c r="AY675" s="0" t="n">
        <v>0</v>
      </c>
      <c r="BF675" s="0" t="n">
        <f aca="false">IF(E675&lt;11,-3.6797*E675^2+48.115*E675-53.83,280.92*EXP(-0.2027*E675))</f>
        <v>101.842352</v>
      </c>
      <c r="BG675" s="1" t="n">
        <f aca="false">32.208*LN(F675)+21.438</f>
        <v>84.1118740807735</v>
      </c>
      <c r="BH675" s="1" t="n">
        <f aca="false">IF(G675&lt;=2, -10*G675+100, 88.958*EXP(-0.0755*G675))</f>
        <v>73.6566439219523</v>
      </c>
      <c r="BI675" s="1" t="n">
        <f aca="false">IF(I675&lt;=100, 0.0053*(I675)^2-1.0332*I675+100.76, 122.82*EXP(-0.0092*I675))</f>
        <v>95.7265</v>
      </c>
      <c r="BJ675" s="0" t="n">
        <f aca="false">IF(P675&lt;=1000, -6.942*LN(P675)+107.59, -36.304*LN(P675)+310.72)</f>
        <v>-23.6521968642234</v>
      </c>
      <c r="BK675" s="0" t="e">
        <f aca="false">BF675^0.04*BG675^0.22*BH675^0.51*BI675^0.06*BJ675^0.17</f>
        <v>#NUM!</v>
      </c>
      <c r="BL675" s="0" t="e">
        <f aca="false">IF(BK675&gt;=90, "Very Good", IF(BK675&gt;=80, "Good", IF(BK675&gt;=70, "Slightly Good", IF(BK675&gt;=60, "Average", IF(BK675&gt;=50, "Slightly Poor", IF(BK675&gt;=40, "Poor", "Very Poor"))))))</f>
        <v>#NUM!</v>
      </c>
      <c r="BM675" s="2" t="n">
        <f aca="false">IF(P675&lt;=1000, -6.942*LN(P675)+107.59, IF(AND(P675&gt;1000, P675&lt;=5213),-36.304*LN(P675)+310.72, IF(P675&gt;5213, 10)))</f>
        <v>10</v>
      </c>
      <c r="BN675" s="2" t="n">
        <f aca="false">BF675^0.04*BG675^0.22*BH675^0.51*BI675^0.06*BM675^0.17</f>
        <v>55.5809234933268</v>
      </c>
      <c r="BO675" s="3" t="str">
        <f aca="false">IF(BN675&gt;=90, "Very Good", IF(BN675&gt;=80, "Good", IF(BN675&gt;=70, "Slightly Good", IF(BN675&gt;=60, "Average", IF(BN675&gt;=50, "Slightly Poor", IF(BN675&gt;=40, "Poor", "Very Poor"))))))</f>
        <v>Slightly Poor</v>
      </c>
      <c r="BP675" s="2" t="n">
        <f aca="false">IF(AJ675&lt;=1000, -6.942*LN(AJ675)+107.59, IF(AND(AJ675&gt;1000, AJ675&lt;=5213),-36.304*LN(AJ675)+310.72, IF(AJ675&gt;5213, 10)))</f>
        <v>59.636362853306</v>
      </c>
      <c r="BQ675" s="2" t="n">
        <f aca="false">BF675^0.04*BG675^0.22*BH675^0.51*BI675^0.06*BP675^0.17</f>
        <v>75.2943959791685</v>
      </c>
      <c r="BR675" s="0" t="str">
        <f aca="false">IF(BQ675&gt;=90, "Very Good", IF(BQ675&gt;=80, "Good", IF(BQ675&gt;=70, "Slightly Good", IF(BQ675&gt;=60, "Average", IF(BQ675&gt;=50, "Slightly Poor", IF(BQ675&gt;=40, "Poor", "Very Poor"))))))</f>
        <v>Slightly Good</v>
      </c>
      <c r="BT675" s="2" t="n">
        <f aca="false">9.81*LN(AH675)+30.6</f>
        <v>47.8445861711888</v>
      </c>
      <c r="BU675" s="0" t="str">
        <f aca="false">IF(BT675&lt;30, "Clean water", IF(AND(BT675&gt;=30, BT675&lt;40), "Hypolimia", IF(AND(BT675&gt;=40,BT675&lt;50), "Mesotrophic", IF(AND(BT675&gt;=50, BT675&lt;70), "Eutrophic", IF(BT675&gt;70,"Hypertrophic")))))</f>
        <v>Mesotrophic</v>
      </c>
      <c r="CM675" s="0" t="n">
        <f aca="false">IF(G675&gt;H675,1,0)</f>
        <v>0</v>
      </c>
      <c r="CO675" s="17" t="n">
        <f aca="false">14.652-0.41022*M675+0.007991*M675*M675-0.000077774*M675*M675*M675</f>
        <v>8.318307511746</v>
      </c>
      <c r="CP675" s="1" t="n">
        <f aca="false">F675/CO675*100</f>
        <v>84.1517338727324</v>
      </c>
    </row>
    <row r="676" customFormat="false" ht="12.5" hidden="false" customHeight="false" outlineLevel="0" collapsed="false">
      <c r="A676" s="0" t="n">
        <v>675</v>
      </c>
      <c r="B676" s="15" t="s">
        <v>125</v>
      </c>
      <c r="C676" s="16" t="s">
        <v>126</v>
      </c>
      <c r="D676" s="0" t="s">
        <v>162</v>
      </c>
      <c r="E676" s="0" t="n">
        <v>7.8</v>
      </c>
      <c r="F676" s="0" t="n">
        <v>8.7</v>
      </c>
      <c r="G676" s="0" t="n">
        <v>1.6</v>
      </c>
      <c r="H676" s="0" t="n">
        <v>1.6</v>
      </c>
      <c r="I676" s="0" t="n">
        <v>4.8</v>
      </c>
      <c r="J676" s="0" t="n">
        <v>6.515</v>
      </c>
      <c r="K676" s="0" t="n">
        <v>0.049</v>
      </c>
      <c r="L676" s="0" t="n">
        <v>1.7</v>
      </c>
      <c r="M676" s="0" t="n">
        <v>21.1</v>
      </c>
      <c r="N676" s="0" t="n">
        <v>0</v>
      </c>
      <c r="O676" s="0" t="n">
        <v>502</v>
      </c>
      <c r="P676" s="0" t="n">
        <v>11000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V676" s="0" t="n">
        <v>0</v>
      </c>
      <c r="AC676" s="0" t="n">
        <v>6.163</v>
      </c>
      <c r="AD676" s="0" t="n">
        <v>0.57</v>
      </c>
      <c r="AE676" s="0" t="n">
        <v>4.947</v>
      </c>
      <c r="AF676" s="0" t="n">
        <v>0.039</v>
      </c>
      <c r="AG676" s="0" t="n">
        <v>0.029</v>
      </c>
      <c r="AH676" s="0" t="n">
        <v>7.6</v>
      </c>
      <c r="AJ676" s="0" t="n">
        <v>900</v>
      </c>
      <c r="AP676" s="0" t="n">
        <v>0</v>
      </c>
      <c r="AY676" s="0" t="n">
        <v>0</v>
      </c>
      <c r="BF676" s="0" t="n">
        <f aca="false">IF(E676&lt;11,-3.6797*E676^2+48.115*E676-53.83,280.92*EXP(-0.2027*E676))</f>
        <v>97.5940520000001</v>
      </c>
      <c r="BG676" s="1" t="n">
        <f aca="false">32.208*LN(F676)+21.438</f>
        <v>91.1143080104746</v>
      </c>
      <c r="BH676" s="1" t="n">
        <f aca="false">IF(G676&lt;=2, -10*G676+100, 88.958*EXP(-0.0755*G676))</f>
        <v>84</v>
      </c>
      <c r="BI676" s="1" t="n">
        <f aca="false">IF(I676&lt;=100, 0.0053*(I676)^2-1.0332*I676+100.76, 122.82*EXP(-0.0092*I676))</f>
        <v>95.922752</v>
      </c>
      <c r="BJ676" s="0" t="n">
        <f aca="false">IF(P676&lt;=1000, -6.942*LN(P676)+107.59, -36.304*LN(P676)+310.72)</f>
        <v>-27.1123376318395</v>
      </c>
      <c r="BK676" s="0" t="e">
        <f aca="false">BF676^0.04*BG676^0.22*BH676^0.51*BI676^0.06*BJ676^0.17</f>
        <v>#NUM!</v>
      </c>
      <c r="BL676" s="0" t="e">
        <f aca="false">IF(BK676&gt;=90, "Very Good", IF(BK676&gt;=80, "Good", IF(BK676&gt;=70, "Slightly Good", IF(BK676&gt;=60, "Average", IF(BK676&gt;=50, "Slightly Poor", IF(BK676&gt;=40, "Poor", "Very Poor"))))))</f>
        <v>#NUM!</v>
      </c>
      <c r="BM676" s="2" t="n">
        <f aca="false">IF(P676&lt;=1000, -6.942*LN(P676)+107.59, IF(AND(P676&gt;1000, P676&lt;=5213),-36.304*LN(P676)+310.72, IF(P676&gt;5213, 10)))</f>
        <v>10</v>
      </c>
      <c r="BN676" s="2" t="n">
        <f aca="false">BF676^0.04*BG676^0.22*BH676^0.51*BI676^0.06*BM676^0.17</f>
        <v>60.3925983936001</v>
      </c>
      <c r="BO676" s="3" t="str">
        <f aca="false">IF(BN676&gt;=90, "Very Good", IF(BN676&gt;=80, "Good", IF(BN676&gt;=70, "Slightly Good", IF(BN676&gt;=60, "Average", IF(BN676&gt;=50, "Slightly Poor", IF(BN676&gt;=40, "Poor", "Very Poor"))))))</f>
        <v>Average</v>
      </c>
      <c r="BP676" s="2" t="n">
        <f aca="false">IF(AJ676&lt;=1000, -6.942*LN(AJ676)+107.59, IF(AND(AJ676&gt;1000, AJ676&lt;=5213),-36.304*LN(AJ676)+310.72, IF(AJ676&gt;5213, 10)))</f>
        <v>60.3677755530026</v>
      </c>
      <c r="BQ676" s="2" t="n">
        <f aca="false">BF676^0.04*BG676^0.22*BH676^0.51*BI676^0.06*BP676^0.17</f>
        <v>81.9823937758754</v>
      </c>
      <c r="BR676" s="0" t="str">
        <f aca="false">IF(BQ676&gt;=90, "Very Good", IF(BQ676&gt;=80, "Good", IF(BQ676&gt;=70, "Slightly Good", IF(BQ676&gt;=60, "Average", IF(BQ676&gt;=50, "Slightly Poor", IF(BQ676&gt;=40, "Poor", "Very Poor"))))))</f>
        <v>Good</v>
      </c>
      <c r="BT676" s="2" t="n">
        <f aca="false">9.81*LN(AH676)+30.6</f>
        <v>50.4961343059373</v>
      </c>
      <c r="BU676" s="0" t="str">
        <f aca="false">IF(BT676&lt;30, "Clean water", IF(AND(BT676&gt;=30, BT676&lt;40), "Hypolimia", IF(AND(BT676&gt;=40,BT676&lt;50), "Mesotrophic", IF(AND(BT676&gt;=50, BT676&lt;70), "Eutrophic", IF(BT676&gt;70,"Hypertrophic")))))</f>
        <v>Eutrophic</v>
      </c>
      <c r="CM676" s="0" t="n">
        <f aca="false">IF(G676&gt;H676,1,0)</f>
        <v>0</v>
      </c>
      <c r="CO676" s="17" t="n">
        <f aca="false">14.652-0.41022*M676+0.007991*M676*M676-0.000077774*M676*M676*M676</f>
        <v>8.823427520406</v>
      </c>
      <c r="CP676" s="1" t="n">
        <f aca="false">F676/CO676*100</f>
        <v>98.6011386151182</v>
      </c>
    </row>
    <row r="677" customFormat="false" ht="12.5" hidden="false" customHeight="false" outlineLevel="0" collapsed="false">
      <c r="A677" s="0" t="n">
        <v>676</v>
      </c>
      <c r="B677" s="15" t="s">
        <v>72</v>
      </c>
      <c r="C677" s="16" t="s">
        <v>73</v>
      </c>
      <c r="D677" s="0" t="s">
        <v>163</v>
      </c>
      <c r="E677" s="0" t="n">
        <v>8.5</v>
      </c>
      <c r="F677" s="0" t="n">
        <v>9.2</v>
      </c>
      <c r="G677" s="0" t="n">
        <v>1.1</v>
      </c>
      <c r="H677" s="0" t="n">
        <v>5.2</v>
      </c>
      <c r="I677" s="0" t="n">
        <v>23.3</v>
      </c>
      <c r="J677" s="0" t="n">
        <v>3.613</v>
      </c>
      <c r="K677" s="0" t="n">
        <v>0.109</v>
      </c>
      <c r="L677" s="0" t="n">
        <v>2.8</v>
      </c>
      <c r="M677" s="0" t="n">
        <v>18.8</v>
      </c>
      <c r="N677" s="0" t="n">
        <v>0</v>
      </c>
      <c r="O677" s="0" t="n">
        <v>300</v>
      </c>
      <c r="P677" s="0" t="n">
        <v>15700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V677" s="0" t="n">
        <v>0</v>
      </c>
      <c r="AC677" s="0" t="n">
        <v>3.474</v>
      </c>
      <c r="AD677" s="0" t="n">
        <v>0.043</v>
      </c>
      <c r="AE677" s="0" t="n">
        <v>3.017</v>
      </c>
      <c r="AF677" s="0" t="n">
        <v>0.026</v>
      </c>
      <c r="AG677" s="0" t="n">
        <v>0.016</v>
      </c>
      <c r="AH677" s="0" t="n">
        <v>33.4</v>
      </c>
      <c r="AJ677" s="0" t="n">
        <v>76</v>
      </c>
      <c r="AP677" s="0" t="n">
        <v>0</v>
      </c>
      <c r="AY677" s="0" t="n">
        <v>0</v>
      </c>
      <c r="BA677" s="0" t="n">
        <v>0</v>
      </c>
      <c r="BF677" s="0" t="n">
        <f aca="false">IF(E677&lt;11,-3.6797*E677^2+48.115*E677-53.83,280.92*EXP(-0.2027*E677))</f>
        <v>89.289175</v>
      </c>
      <c r="BG677" s="1" t="n">
        <f aca="false">32.208*LN(F677)+21.438</f>
        <v>92.9141058144433</v>
      </c>
      <c r="BH677" s="1" t="n">
        <f aca="false">IF(G677&lt;=2, -10*G677+100, 88.958*EXP(-0.0755*G677))</f>
        <v>89</v>
      </c>
      <c r="BI677" s="1" t="n">
        <f aca="false">IF(I677&lt;=100, 0.0053*(I677)^2-1.0332*I677+100.76, 122.82*EXP(-0.0092*I677))</f>
        <v>79.563757</v>
      </c>
      <c r="BJ677" s="0" t="n">
        <f aca="false">IF(P677&lt;=1000, -6.942*LN(P677)+107.59, -36.304*LN(P677)+310.72)</f>
        <v>-40.0280461494767</v>
      </c>
      <c r="BK677" s="0" t="e">
        <f aca="false">BF677^0.04*BG677^0.22*BH677^0.51*BI677^0.06*BJ677^0.17</f>
        <v>#NUM!</v>
      </c>
      <c r="BL677" s="0" t="e">
        <f aca="false">IF(BK677&gt;=90, "Very Good", IF(BK677&gt;=80, "Good", IF(BK677&gt;=70, "Slightly Good", IF(BK677&gt;=60, "Average", IF(BK677&gt;=50, "Slightly Poor", IF(BK677&gt;=40, "Poor", "Very Poor"))))))</f>
        <v>#NUM!</v>
      </c>
      <c r="BM677" s="2" t="n">
        <f aca="false">IF(P677&lt;=1000, -6.942*LN(P677)+107.59, IF(AND(P677&gt;1000, P677&lt;=5213),-36.304*LN(P677)+310.72, IF(P677&gt;5213, 10)))</f>
        <v>10</v>
      </c>
      <c r="BN677" s="2" t="n">
        <f aca="false">BF677^0.04*BG677^0.22*BH677^0.51*BI677^0.06*BM677^0.17</f>
        <v>61.5519386525014</v>
      </c>
      <c r="BO677" s="3" t="str">
        <f aca="false">IF(BN677&gt;=90, "Very Good", IF(BN677&gt;=80, "Good", IF(BN677&gt;=70, "Slightly Good", IF(BN677&gt;=60, "Average", IF(BN677&gt;=50, "Slightly Poor", IF(BN677&gt;=40, "Poor", "Very Poor"))))))</f>
        <v>Average</v>
      </c>
      <c r="BP677" s="2" t="n">
        <f aca="false">IF(AJ677&lt;=1000, -6.942*LN(AJ677)+107.59, IF(AND(AJ677&gt;1000, AJ677&lt;=5213),-36.304*LN(AJ677)+310.72, IF(AJ677&gt;5213, 10)))</f>
        <v>77.5260491517323</v>
      </c>
      <c r="BQ677" s="2" t="n">
        <f aca="false">BF677^0.04*BG677^0.22*BH677^0.51*BI677^0.06*BP677^0.17</f>
        <v>87.1862175826428</v>
      </c>
      <c r="BR677" s="0" t="str">
        <f aca="false">IF(BQ677&gt;=90, "Very Good", IF(BQ677&gt;=80, "Good", IF(BQ677&gt;=70, "Slightly Good", IF(BQ677&gt;=60, "Average", IF(BQ677&gt;=50, "Slightly Poor", IF(BQ677&gt;=40, "Poor", "Very Poor"))))))</f>
        <v>Good</v>
      </c>
      <c r="BT677" s="2" t="n">
        <f aca="false">9.81*LN(AH677)+30.6</f>
        <v>65.0189333788298</v>
      </c>
      <c r="BU677" s="0" t="str">
        <f aca="false">IF(BT677&lt;30, "Clean water", IF(AND(BT677&gt;=30, BT677&lt;40), "Hypolimia", IF(AND(BT677&gt;=40,BT677&lt;50), "Mesotrophic", IF(AND(BT677&gt;=50, BT677&lt;70), "Eutrophic", IF(BT677&gt;70,"Hypertrophic")))))</f>
        <v>Eutrophic</v>
      </c>
      <c r="CM677" s="0" t="n">
        <f aca="false">IF(G677&gt;H677,1,0)</f>
        <v>0</v>
      </c>
      <c r="CO677" s="17" t="n">
        <f aca="false">14.652-0.41022*M677+0.007991*M677*M677-0.000077774*M677*M677*M677</f>
        <v>9.247420319872</v>
      </c>
      <c r="CP677" s="1" t="n">
        <f aca="false">F677/CO677*100</f>
        <v>99.4872048827488</v>
      </c>
    </row>
    <row r="678" customFormat="false" ht="12.5" hidden="false" customHeight="false" outlineLevel="0" collapsed="false">
      <c r="A678" s="0" t="n">
        <v>677</v>
      </c>
      <c r="B678" s="15" t="s">
        <v>131</v>
      </c>
      <c r="C678" s="16" t="s">
        <v>132</v>
      </c>
      <c r="D678" s="0" t="s">
        <v>163</v>
      </c>
      <c r="E678" s="0" t="n">
        <v>8.1</v>
      </c>
      <c r="F678" s="0" t="n">
        <v>11.1</v>
      </c>
      <c r="G678" s="0" t="n">
        <v>2.2</v>
      </c>
      <c r="H678" s="0" t="n">
        <v>4.8</v>
      </c>
      <c r="I678" s="0" t="n">
        <v>7.5</v>
      </c>
      <c r="J678" s="0" t="n">
        <v>2.327</v>
      </c>
      <c r="K678" s="0" t="n">
        <v>0.047</v>
      </c>
      <c r="L678" s="0" t="n">
        <v>2.9</v>
      </c>
      <c r="M678" s="0" t="n">
        <v>18.4</v>
      </c>
      <c r="O678" s="0" t="n">
        <v>638</v>
      </c>
      <c r="BD678" s="0" t="n">
        <v>0.018</v>
      </c>
      <c r="BF678" s="0" t="n">
        <f aca="false">IF(E678&lt;11,-3.6797*E678^2+48.115*E678-53.83,280.92*EXP(-0.2027*E678))</f>
        <v>94.476383</v>
      </c>
      <c r="BG678" s="1" t="n">
        <f aca="false">32.208*LN(F678)+21.438</f>
        <v>98.9608880487154</v>
      </c>
      <c r="BH678" s="1" t="n">
        <f aca="false">IF(G678&lt;=2, -10*G678+100, 88.958*EXP(-0.0755*G678))</f>
        <v>75.3440041238757</v>
      </c>
      <c r="BI678" s="1" t="n">
        <f aca="false">IF(I678&lt;=100, 0.0053*(I678)^2-1.0332*I678+100.76, 122.82*EXP(-0.0092*I678))</f>
        <v>93.309125</v>
      </c>
      <c r="BJ678" s="0" t="e">
        <f aca="false">IF(P678&lt;=1000, -6.942*LN(P678)+107.59, -36.304*LN(P678)+310.72)</f>
        <v>#VALUE!</v>
      </c>
      <c r="BK678" s="0" t="e">
        <f aca="false">BF678^0.04*BG678^0.22*BH678^0.51*BI678^0.06*BJ678^0.17</f>
        <v>#VALUE!</v>
      </c>
      <c r="BL678" s="0" t="e">
        <f aca="false">IF(BK678&gt;=90, "Very Good", IF(BK678&gt;=80, "Good", IF(BK678&gt;=70, "Slightly Good", IF(BK678&gt;=60, "Average", IF(BK678&gt;=50, "Slightly Poor", IF(BK678&gt;=40, "Poor", "Very Poor"))))))</f>
        <v>#VALUE!</v>
      </c>
      <c r="BM678" s="2" t="e">
        <f aca="false">IF(P678&lt;=1000, -6.942*LN(P678)+107.59, IF(AND(P678&gt;1000, P678&lt;=5213),-36.304*LN(P678)+310.72, IF(P678&gt;5213, 10)))</f>
        <v>#VALUE!</v>
      </c>
      <c r="BN678" s="2" t="e">
        <f aca="false">BF678^0.04*BG678^0.22*BH678^0.51*BI678^0.06*BM678^0.17</f>
        <v>#VALUE!</v>
      </c>
      <c r="BO678" s="3" t="e">
        <f aca="false">IF(BN678&gt;=90, "Very Good", IF(BN678&gt;=80, "Good", IF(BN678&gt;=70, "Slightly Good", IF(BN678&gt;=60, "Average", IF(BN678&gt;=50, "Slightly Poor", IF(BN678&gt;=40, "Poor", "Very Poor"))))))</f>
        <v>#VALUE!</v>
      </c>
      <c r="BP678" s="2" t="e">
        <f aca="false">IF(AJ678&lt;=1000, -6.942*LN(AJ678)+107.59, IF(AND(AJ678&gt;1000, AJ678&lt;=5213),-36.304*LN(AJ678)+310.72, IF(AJ678&gt;5213, 10)))</f>
        <v>#VALUE!</v>
      </c>
      <c r="BQ678" s="2" t="e">
        <f aca="false">BF678^0.04*BG678^0.22*BH678^0.51*BI678^0.06*BP678^0.17</f>
        <v>#VALUE!</v>
      </c>
      <c r="BR678" s="0" t="e">
        <f aca="false">IF(BQ678&gt;=90, "Very Good", IF(BQ678&gt;=80, "Good", IF(BQ678&gt;=70, "Slightly Good", IF(BQ678&gt;=60, "Average", IF(BQ678&gt;=50, "Slightly Poor", IF(BQ678&gt;=40, "Poor", "Very Poor"))))))</f>
        <v>#VALUE!</v>
      </c>
      <c r="BT678" s="2" t="e">
        <f aca="false">9.81*LN(AH678)+30.6</f>
        <v>#VALUE!</v>
      </c>
      <c r="BU678" s="0" t="e">
        <f aca="false">IF(BT678&lt;30, "Clean water", IF(AND(BT678&gt;=30, BT678&lt;40), "Hypolimia", IF(AND(BT678&gt;=40,BT678&lt;50), "Mesotrophic", IF(AND(BT678&gt;=50, BT678&lt;70), "Eutrophic", IF(BT678&gt;70,"Hypertrophic")))))</f>
        <v>#VALUE!</v>
      </c>
      <c r="CM678" s="0" t="n">
        <f aca="false">IF(G678&gt;H678,1,0)</f>
        <v>0</v>
      </c>
      <c r="CO678" s="17" t="n">
        <f aca="false">14.652-0.41022*M678+0.007991*M678*M678-0.000077774*M678*M678*M678</f>
        <v>9.324891515904</v>
      </c>
      <c r="CP678" s="1" t="n">
        <f aca="false">F678/CO678*100</f>
        <v>119.036237376794</v>
      </c>
    </row>
    <row r="679" customFormat="false" ht="12.5" hidden="false" customHeight="false" outlineLevel="0" collapsed="false">
      <c r="A679" s="0" t="n">
        <v>678</v>
      </c>
      <c r="B679" s="15" t="s">
        <v>75</v>
      </c>
      <c r="C679" s="16" t="s">
        <v>76</v>
      </c>
      <c r="D679" s="0" t="s">
        <v>163</v>
      </c>
      <c r="E679" s="0" t="n">
        <v>7.9</v>
      </c>
      <c r="F679" s="0" t="n">
        <v>9.1</v>
      </c>
      <c r="G679" s="0" t="n">
        <v>0.9</v>
      </c>
      <c r="H679" s="0" t="n">
        <v>3.6</v>
      </c>
      <c r="I679" s="0" t="n">
        <v>7</v>
      </c>
      <c r="J679" s="0" t="n">
        <v>3.348</v>
      </c>
      <c r="K679" s="0" t="n">
        <v>0.06</v>
      </c>
      <c r="L679" s="0" t="n">
        <v>1.7</v>
      </c>
      <c r="M679" s="0" t="n">
        <v>16.6</v>
      </c>
      <c r="N679" s="0" t="n">
        <v>0</v>
      </c>
      <c r="O679" s="0" t="n">
        <v>1659</v>
      </c>
      <c r="P679" s="0" t="n">
        <v>12000</v>
      </c>
      <c r="AC679" s="0" t="n">
        <v>3.263</v>
      </c>
      <c r="AD679" s="0" t="n">
        <v>0.05</v>
      </c>
      <c r="AE679" s="0" t="n">
        <v>2.662</v>
      </c>
      <c r="AF679" s="0" t="n">
        <v>0.047</v>
      </c>
      <c r="AG679" s="0" t="n">
        <v>0.04</v>
      </c>
      <c r="AH679" s="0" t="n">
        <v>9.7</v>
      </c>
      <c r="AJ679" s="0" t="n">
        <v>210</v>
      </c>
      <c r="BF679" s="0" t="n">
        <f aca="false">IF(E679&lt;11,-3.6797*E679^2+48.115*E679-53.83,280.92*EXP(-0.2027*E679))</f>
        <v>96.6284230000001</v>
      </c>
      <c r="BG679" s="1" t="n">
        <f aca="false">32.208*LN(F679)+21.438</f>
        <v>92.5621023107425</v>
      </c>
      <c r="BH679" s="1" t="n">
        <f aca="false">IF(G679&lt;=2, -10*G679+100, 88.958*EXP(-0.0755*G679))</f>
        <v>91</v>
      </c>
      <c r="BI679" s="1" t="n">
        <f aca="false">IF(I679&lt;=100, 0.0053*(I679)^2-1.0332*I679+100.76, 122.82*EXP(-0.0092*I679))</f>
        <v>93.7873</v>
      </c>
      <c r="BJ679" s="0" t="n">
        <f aca="false">IF(P679&lt;=1000, -6.942*LN(P679)+107.59, -36.304*LN(P679)+310.72)</f>
        <v>-30.271198662071</v>
      </c>
      <c r="BK679" s="0" t="e">
        <f aca="false">BF679^0.04*BG679^0.22*BH679^0.51*BI679^0.06*BJ679^0.17</f>
        <v>#NUM!</v>
      </c>
      <c r="BL679" s="0" t="e">
        <f aca="false">IF(BK679&gt;=90, "Very Good", IF(BK679&gt;=80, "Good", IF(BK679&gt;=70, "Slightly Good", IF(BK679&gt;=60, "Average", IF(BK679&gt;=50, "Slightly Poor", IF(BK679&gt;=40, "Poor", "Very Poor"))))))</f>
        <v>#NUM!</v>
      </c>
      <c r="BM679" s="2" t="n">
        <f aca="false">IF(P679&lt;=1000, -6.942*LN(P679)+107.59, IF(AND(P679&gt;1000, P679&lt;=5213),-36.304*LN(P679)+310.72, IF(P679&gt;5213, 10)))</f>
        <v>10</v>
      </c>
      <c r="BN679" s="2" t="n">
        <f aca="false">BF679^0.04*BG679^0.22*BH679^0.51*BI679^0.06*BM679^0.17</f>
        <v>63.0172219663179</v>
      </c>
      <c r="BO679" s="3" t="str">
        <f aca="false">IF(BN679&gt;=90, "Very Good", IF(BN679&gt;=80, "Good", IF(BN679&gt;=70, "Slightly Good", IF(BN679&gt;=60, "Average", IF(BN679&gt;=50, "Slightly Poor", IF(BN679&gt;=40, "Poor", "Very Poor"))))))</f>
        <v>Average</v>
      </c>
      <c r="BP679" s="2" t="n">
        <f aca="false">IF(AJ679&lt;=1000, -6.942*LN(AJ679)+107.59, IF(AND(AJ679&gt;1000, AJ679&lt;=5213),-36.304*LN(AJ679)+310.72, IF(AJ679&gt;5213, 10)))</f>
        <v>70.4703795217593</v>
      </c>
      <c r="BQ679" s="2" t="n">
        <f aca="false">BF679^0.04*BG679^0.22*BH679^0.51*BI679^0.06*BP679^0.17</f>
        <v>87.8254487879245</v>
      </c>
      <c r="BR679" s="0" t="str">
        <f aca="false">IF(BQ679&gt;=90, "Very Good", IF(BQ679&gt;=80, "Good", IF(BQ679&gt;=70, "Slightly Good", IF(BQ679&gt;=60, "Average", IF(BQ679&gt;=50, "Slightly Poor", IF(BQ679&gt;=40, "Poor", "Very Poor"))))))</f>
        <v>Good</v>
      </c>
      <c r="BT679" s="2" t="n">
        <f aca="false">9.81*LN(AH679)+30.6</f>
        <v>52.8895549368466</v>
      </c>
      <c r="BU679" s="0" t="str">
        <f aca="false">IF(BT679&lt;30, "Clean water", IF(AND(BT679&gt;=30, BT679&lt;40), "Hypolimia", IF(AND(BT679&gt;=40,BT679&lt;50), "Mesotrophic", IF(AND(BT679&gt;=50, BT679&lt;70), "Eutrophic", IF(BT679&gt;70,"Hypertrophic")))))</f>
        <v>Eutrophic</v>
      </c>
      <c r="CM679" s="0" t="n">
        <f aca="false">IF(G679&gt;H679,1,0)</f>
        <v>0</v>
      </c>
      <c r="CO679" s="17" t="n">
        <f aca="false">14.652-0.41022*M679+0.007991*M679*M679-0.000077774*M679*M679*M679</f>
        <v>9.688586662896</v>
      </c>
      <c r="CP679" s="1" t="n">
        <f aca="false">F679/CO679*100</f>
        <v>93.924948154202</v>
      </c>
    </row>
    <row r="680" customFormat="false" ht="12.5" hidden="false" customHeight="false" outlineLevel="0" collapsed="false">
      <c r="A680" s="0" t="n">
        <v>679</v>
      </c>
      <c r="B680" s="15" t="s">
        <v>77</v>
      </c>
      <c r="C680" s="16" t="s">
        <v>78</v>
      </c>
      <c r="D680" s="0" t="s">
        <v>163</v>
      </c>
      <c r="E680" s="0" t="n">
        <v>8.2</v>
      </c>
      <c r="F680" s="0" t="n">
        <v>10</v>
      </c>
      <c r="G680" s="0" t="n">
        <v>1.5</v>
      </c>
      <c r="H680" s="0" t="n">
        <v>4</v>
      </c>
      <c r="I680" s="0" t="n">
        <v>5</v>
      </c>
      <c r="J680" s="0" t="n">
        <v>2.93</v>
      </c>
      <c r="K680" s="0" t="n">
        <v>0.038</v>
      </c>
      <c r="L680" s="0" t="n">
        <v>2.2</v>
      </c>
      <c r="M680" s="0" t="n">
        <v>18.6</v>
      </c>
      <c r="N680" s="0" t="n">
        <v>0</v>
      </c>
      <c r="O680" s="0" t="n">
        <v>200</v>
      </c>
      <c r="P680" s="0" t="n">
        <v>3000</v>
      </c>
      <c r="AC680" s="0" t="n">
        <v>2.513</v>
      </c>
      <c r="AD680" s="0" t="n">
        <v>0.042</v>
      </c>
      <c r="AE680" s="0" t="n">
        <v>1.974</v>
      </c>
      <c r="AF680" s="0" t="n">
        <v>0.018</v>
      </c>
      <c r="AG680" s="0" t="n">
        <v>0.004</v>
      </c>
      <c r="AH680" s="0" t="n">
        <v>11</v>
      </c>
      <c r="AJ680" s="0" t="n">
        <v>790</v>
      </c>
      <c r="BD680" s="0" t="n">
        <v>138.169</v>
      </c>
      <c r="BF680" s="0" t="n">
        <f aca="false">IF(E680&lt;11,-3.6797*E680^2+48.115*E680-53.83,280.92*EXP(-0.2027*E680))</f>
        <v>93.289972</v>
      </c>
      <c r="BG680" s="1" t="n">
        <f aca="false">32.208*LN(F680)+21.438</f>
        <v>95.5996606751522</v>
      </c>
      <c r="BH680" s="1" t="n">
        <f aca="false">IF(G680&lt;=2, -10*G680+100, 88.958*EXP(-0.0755*G680))</f>
        <v>85</v>
      </c>
      <c r="BI680" s="1" t="n">
        <f aca="false">IF(I680&lt;=100, 0.0053*(I680)^2-1.0332*I680+100.76, 122.82*EXP(-0.0092*I680))</f>
        <v>95.7265</v>
      </c>
      <c r="BJ680" s="0" t="n">
        <f aca="false">IF(P680&lt;=1000, -6.942*LN(P680)+107.59, -36.304*LN(P680)+310.72)</f>
        <v>20.0568318240255</v>
      </c>
      <c r="BK680" s="0" t="n">
        <f aca="false">BF680^0.04*BG680^0.22*BH680^0.51*BI680^0.06*BJ680^0.17</f>
        <v>68.9833014384832</v>
      </c>
      <c r="BL680" s="0" t="str">
        <f aca="false">IF(BK680&gt;=90, "Very Good", IF(BK680&gt;=80, "Good", IF(BK680&gt;=70, "Slightly Good", IF(BK680&gt;=60, "Average", IF(BK680&gt;=50, "Slightly Poor", IF(BK680&gt;=40, "Poor", "Very Poor"))))))</f>
        <v>Average</v>
      </c>
      <c r="BM680" s="2" t="n">
        <f aca="false">IF(P680&lt;=1000, -6.942*LN(P680)+107.59, IF(AND(P680&gt;1000, P680&lt;=5213),-36.304*LN(P680)+310.72, IF(P680&gt;5213, 10)))</f>
        <v>20.0568318240255</v>
      </c>
      <c r="BN680" s="2" t="n">
        <f aca="false">BF680^0.04*BG680^0.22*BH680^0.51*BI680^0.06*BM680^0.17</f>
        <v>68.9833014384832</v>
      </c>
      <c r="BO680" s="3" t="str">
        <f aca="false">IF(BN680&gt;=90, "Very Good", IF(BN680&gt;=80, "Good", IF(BN680&gt;=70, "Slightly Good", IF(BN680&gt;=60, "Average", IF(BN680&gt;=50, "Slightly Poor", IF(BN680&gt;=40, "Poor", "Very Poor"))))))</f>
        <v>Average</v>
      </c>
      <c r="BP680" s="2" t="n">
        <f aca="false">IF(AJ680&lt;=1000, -6.942*LN(AJ680)+107.59, IF(AND(AJ680&gt;1000, AJ680&lt;=5213),-36.304*LN(AJ680)+310.72, IF(AJ680&gt;5213, 10)))</f>
        <v>61.2727472926093</v>
      </c>
      <c r="BQ680" s="2" t="n">
        <f aca="false">BF680^0.04*BG680^0.22*BH680^0.51*BI680^0.06*BP680^0.17</f>
        <v>83.4055265897529</v>
      </c>
      <c r="BR680" s="0" t="str">
        <f aca="false">IF(BQ680&gt;=90, "Very Good", IF(BQ680&gt;=80, "Good", IF(BQ680&gt;=70, "Slightly Good", IF(BQ680&gt;=60, "Average", IF(BQ680&gt;=50, "Slightly Poor", IF(BQ680&gt;=40, "Poor", "Very Poor"))))))</f>
        <v>Good</v>
      </c>
      <c r="BT680" s="2" t="n">
        <f aca="false">9.81*LN(AH680)+30.6</f>
        <v>54.123352626152</v>
      </c>
      <c r="BU680" s="0" t="str">
        <f aca="false">IF(BT680&lt;30, "Clean water", IF(AND(BT680&gt;=30, BT680&lt;40), "Hypolimia", IF(AND(BT680&gt;=40,BT680&lt;50), "Mesotrophic", IF(AND(BT680&gt;=50, BT680&lt;70), "Eutrophic", IF(BT680&gt;70,"Hypertrophic")))))</f>
        <v>Eutrophic</v>
      </c>
      <c r="CM680" s="0" t="n">
        <f aca="false">IF(G680&gt;H680,1,0)</f>
        <v>0</v>
      </c>
      <c r="CO680" s="17" t="n">
        <f aca="false">14.652-0.41022*M680+0.007991*M680*M680-0.000077774*M680*M680*M680</f>
        <v>9.286009869456</v>
      </c>
      <c r="CP680" s="1" t="n">
        <f aca="false">F680/CO680*100</f>
        <v>107.68887972963</v>
      </c>
    </row>
    <row r="681" customFormat="false" ht="12.5" hidden="false" customHeight="false" outlineLevel="0" collapsed="false">
      <c r="A681" s="0" t="n">
        <v>680</v>
      </c>
      <c r="B681" s="15" t="s">
        <v>79</v>
      </c>
      <c r="C681" s="16" t="s">
        <v>80</v>
      </c>
      <c r="D681" s="0" t="s">
        <v>163</v>
      </c>
      <c r="E681" s="0" t="n">
        <v>7.9</v>
      </c>
      <c r="F681" s="0" t="n">
        <v>9.5</v>
      </c>
      <c r="G681" s="0" t="n">
        <v>1.4</v>
      </c>
      <c r="H681" s="0" t="n">
        <v>4.8</v>
      </c>
      <c r="I681" s="0" t="n">
        <v>9</v>
      </c>
      <c r="J681" s="0" t="n">
        <v>5.028</v>
      </c>
      <c r="K681" s="0" t="n">
        <v>0.075</v>
      </c>
      <c r="L681" s="0" t="n">
        <v>2.7</v>
      </c>
      <c r="M681" s="0" t="n">
        <v>18.4</v>
      </c>
      <c r="N681" s="0" t="n">
        <v>0</v>
      </c>
      <c r="O681" s="0" t="n">
        <v>275</v>
      </c>
      <c r="P681" s="0" t="n">
        <v>2193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V681" s="0" t="n">
        <v>0</v>
      </c>
      <c r="AC681" s="0" t="n">
        <v>4.95</v>
      </c>
      <c r="AD681" s="0" t="n">
        <v>0.215</v>
      </c>
      <c r="AE681" s="0" t="n">
        <v>3.589</v>
      </c>
      <c r="AF681" s="0" t="n">
        <v>0.037</v>
      </c>
      <c r="AG681" s="0" t="n">
        <v>0.021</v>
      </c>
      <c r="AH681" s="0" t="n">
        <v>14.4</v>
      </c>
      <c r="AJ681" s="0" t="n">
        <v>1353</v>
      </c>
      <c r="AP681" s="0" t="n">
        <v>0</v>
      </c>
      <c r="AY681" s="0" t="n">
        <v>0</v>
      </c>
      <c r="BD681" s="0" t="n">
        <v>135.795</v>
      </c>
      <c r="BF681" s="0" t="n">
        <f aca="false">IF(E681&lt;11,-3.6797*E681^2+48.115*E681-53.83,280.92*EXP(-0.2027*E681))</f>
        <v>96.6284230000001</v>
      </c>
      <c r="BG681" s="1" t="n">
        <f aca="false">32.208*LN(F681)+21.438</f>
        <v>93.947606249518</v>
      </c>
      <c r="BH681" s="1" t="n">
        <f aca="false">IF(G681&lt;=2, -10*G681+100, 88.958*EXP(-0.0755*G681))</f>
        <v>86</v>
      </c>
      <c r="BI681" s="1" t="n">
        <f aca="false">IF(I681&lt;=100, 0.0053*(I681)^2-1.0332*I681+100.76, 122.82*EXP(-0.0092*I681))</f>
        <v>91.8905</v>
      </c>
      <c r="BJ681" s="0" t="n">
        <f aca="false">IF(P681&lt;=1000, -6.942*LN(P681)+107.59, -36.304*LN(P681)+310.72)</f>
        <v>31.432393229437</v>
      </c>
      <c r="BK681" s="0" t="n">
        <f aca="false">BF681^0.04*BG681^0.22*BH681^0.51*BI681^0.06*BJ681^0.17</f>
        <v>74.5390180429324</v>
      </c>
      <c r="BL681" s="0" t="str">
        <f aca="false">IF(BK681&gt;=90, "Very Good", IF(BK681&gt;=80, "Good", IF(BK681&gt;=70, "Slightly Good", IF(BK681&gt;=60, "Average", IF(BK681&gt;=50, "Slightly Poor", IF(BK681&gt;=40, "Poor", "Very Poor"))))))</f>
        <v>Slightly Good</v>
      </c>
      <c r="BM681" s="2" t="n">
        <f aca="false">IF(P681&lt;=1000, -6.942*LN(P681)+107.59, IF(AND(P681&gt;1000, P681&lt;=5213),-36.304*LN(P681)+310.72, IF(P681&gt;5213, 10)))</f>
        <v>31.432393229437</v>
      </c>
      <c r="BN681" s="2" t="n">
        <f aca="false">BF681^0.04*BG681^0.22*BH681^0.51*BI681^0.06*BM681^0.17</f>
        <v>74.5390180429324</v>
      </c>
      <c r="BO681" s="3" t="str">
        <f aca="false">IF(BN681&gt;=90, "Very Good", IF(BN681&gt;=80, "Good", IF(BN681&gt;=70, "Slightly Good", IF(BN681&gt;=60, "Average", IF(BN681&gt;=50, "Slightly Poor", IF(BN681&gt;=40, "Poor", "Very Poor"))))))</f>
        <v>Slightly Good</v>
      </c>
      <c r="BP681" s="2" t="n">
        <f aca="false">IF(AJ681&lt;=1000, -6.942*LN(AJ681)+107.59, IF(AND(AJ681&gt;1000, AJ681&lt;=5213),-36.304*LN(AJ681)+310.72, IF(AJ681&gt;5213, 10)))</f>
        <v>48.9652691788878</v>
      </c>
      <c r="BQ681" s="2" t="n">
        <f aca="false">BF681^0.04*BG681^0.22*BH681^0.51*BI681^0.06*BP681^0.17</f>
        <v>80.373056746167</v>
      </c>
      <c r="BR681" s="0" t="str">
        <f aca="false">IF(BQ681&gt;=90, "Very Good", IF(BQ681&gt;=80, "Good", IF(BQ681&gt;=70, "Slightly Good", IF(BQ681&gt;=60, "Average", IF(BQ681&gt;=50, "Slightly Poor", IF(BQ681&gt;=40, "Poor", "Very Poor"))))))</f>
        <v>Good</v>
      </c>
      <c r="BT681" s="2" t="n">
        <f aca="false">9.81*LN(AH681)+30.6</f>
        <v>56.765508706569</v>
      </c>
      <c r="BU681" s="0" t="str">
        <f aca="false">IF(BT681&lt;30, "Clean water", IF(AND(BT681&gt;=30, BT681&lt;40), "Hypolimia", IF(AND(BT681&gt;=40,BT681&lt;50), "Mesotrophic", IF(AND(BT681&gt;=50, BT681&lt;70), "Eutrophic", IF(BT681&gt;70,"Hypertrophic")))))</f>
        <v>Eutrophic</v>
      </c>
      <c r="CM681" s="0" t="n">
        <f aca="false">IF(G681&gt;H681,1,0)</f>
        <v>0</v>
      </c>
      <c r="CO681" s="17" t="n">
        <f aca="false">14.652-0.41022*M681+0.007991*M681*M681-0.000077774*M681*M681*M681</f>
        <v>9.324891515904</v>
      </c>
      <c r="CP681" s="1" t="n">
        <f aca="false">F681/CO681*100</f>
        <v>101.877860817977</v>
      </c>
    </row>
    <row r="682" customFormat="false" ht="12.5" hidden="false" customHeight="false" outlineLevel="0" collapsed="false">
      <c r="A682" s="0" t="n">
        <v>681</v>
      </c>
      <c r="B682" s="15" t="s">
        <v>81</v>
      </c>
      <c r="C682" s="16" t="s">
        <v>82</v>
      </c>
      <c r="D682" s="0" t="s">
        <v>163</v>
      </c>
      <c r="E682" s="0" t="n">
        <v>7.9</v>
      </c>
      <c r="F682" s="0" t="n">
        <v>12.1</v>
      </c>
      <c r="G682" s="0" t="n">
        <v>0.9</v>
      </c>
      <c r="H682" s="0" t="n">
        <v>3.5</v>
      </c>
      <c r="I682" s="0" t="n">
        <v>4</v>
      </c>
      <c r="J682" s="0" t="n">
        <v>3.368</v>
      </c>
      <c r="K682" s="0" t="n">
        <v>0.022</v>
      </c>
      <c r="L682" s="0" t="n">
        <v>1.8</v>
      </c>
      <c r="M682" s="0" t="n">
        <v>15.3</v>
      </c>
      <c r="N682" s="0" t="n">
        <v>0</v>
      </c>
      <c r="O682" s="0" t="n">
        <v>312</v>
      </c>
      <c r="P682" s="0" t="n">
        <v>2600</v>
      </c>
      <c r="AC682" s="0" t="n">
        <v>3.356</v>
      </c>
      <c r="AD682" s="0" t="n">
        <v>0</v>
      </c>
      <c r="AE682" s="0" t="n">
        <v>2.831</v>
      </c>
      <c r="AF682" s="0" t="n">
        <v>0.019</v>
      </c>
      <c r="AG682" s="0" t="n">
        <v>0.018</v>
      </c>
      <c r="AH682" s="0" t="n">
        <v>9.6</v>
      </c>
      <c r="AJ682" s="0" t="n">
        <v>300</v>
      </c>
      <c r="BF682" s="0" t="n">
        <f aca="false">IF(E682&lt;11,-3.6797*E682^2+48.115*E682-53.83,280.92*EXP(-0.2027*E682))</f>
        <v>96.6284230000001</v>
      </c>
      <c r="BG682" s="1" t="n">
        <f aca="false">32.208*LN(F682)+21.438</f>
        <v>101.739161217428</v>
      </c>
      <c r="BH682" s="1" t="n">
        <f aca="false">IF(G682&lt;=2, -10*G682+100, 88.958*EXP(-0.0755*G682))</f>
        <v>91</v>
      </c>
      <c r="BI682" s="1" t="n">
        <f aca="false">IF(I682&lt;=100, 0.0053*(I682)^2-1.0332*I682+100.76, 122.82*EXP(-0.0092*I682))</f>
        <v>96.712</v>
      </c>
      <c r="BJ682" s="0" t="n">
        <f aca="false">IF(P682&lt;=1000, -6.942*LN(P682)+107.59, -36.304*LN(P682)+310.72)</f>
        <v>25.2519648515565</v>
      </c>
      <c r="BK682" s="0" t="n">
        <f aca="false">BF682^0.04*BG682^0.22*BH682^0.51*BI682^0.06*BJ682^0.17</f>
        <v>75.4539015704364</v>
      </c>
      <c r="BL682" s="0" t="str">
        <f aca="false">IF(BK682&gt;=90, "Very Good", IF(BK682&gt;=80, "Good", IF(BK682&gt;=70, "Slightly Good", IF(BK682&gt;=60, "Average", IF(BK682&gt;=50, "Slightly Poor", IF(BK682&gt;=40, "Poor", "Very Poor"))))))</f>
        <v>Slightly Good</v>
      </c>
      <c r="BM682" s="2" t="n">
        <f aca="false">IF(P682&lt;=1000, -6.942*LN(P682)+107.59, IF(AND(P682&gt;1000, P682&lt;=5213),-36.304*LN(P682)+310.72, IF(P682&gt;5213, 10)))</f>
        <v>25.2519648515565</v>
      </c>
      <c r="BN682" s="2" t="n">
        <f aca="false">BF682^0.04*BG682^0.22*BH682^0.51*BI682^0.06*BM682^0.17</f>
        <v>75.4539015704364</v>
      </c>
      <c r="BO682" s="3" t="str">
        <f aca="false">IF(BN682&gt;=90, "Very Good", IF(BN682&gt;=80, "Good", IF(BN682&gt;=70, "Slightly Good", IF(BN682&gt;=60, "Average", IF(BN682&gt;=50, "Slightly Poor", IF(BN682&gt;=40, "Poor", "Very Poor"))))))</f>
        <v>Slightly Good</v>
      </c>
      <c r="BP682" s="2" t="n">
        <f aca="false">IF(AJ682&lt;=1000, -6.942*LN(AJ682)+107.59, IF(AND(AJ682&gt;1000, AJ682&lt;=5213),-36.304*LN(AJ682)+310.72, IF(AJ682&gt;5213, 10)))</f>
        <v>67.9943420609366</v>
      </c>
      <c r="BQ682" s="2" t="n">
        <f aca="false">BF682^0.04*BG682^0.22*BH682^0.51*BI682^0.06*BP682^0.17</f>
        <v>89.2918648237262</v>
      </c>
      <c r="BR682" s="0" t="str">
        <f aca="false">IF(BQ682&gt;=90, "Very Good", IF(BQ682&gt;=80, "Good", IF(BQ682&gt;=70, "Slightly Good", IF(BQ682&gt;=60, "Average", IF(BQ682&gt;=50, "Slightly Poor", IF(BQ682&gt;=40, "Poor", "Very Poor"))))))</f>
        <v>Good</v>
      </c>
      <c r="BT682" s="2" t="n">
        <f aca="false">9.81*LN(AH682)+30.6</f>
        <v>52.7878959960279</v>
      </c>
      <c r="BU682" s="0" t="str">
        <f aca="false">IF(BT682&lt;30, "Clean water", IF(AND(BT682&gt;=30, BT682&lt;40), "Hypolimia", IF(AND(BT682&gt;=40,BT682&lt;50), "Mesotrophic", IF(AND(BT682&gt;=50, BT682&lt;70), "Eutrophic", IF(BT682&gt;70,"Hypertrophic")))))</f>
        <v>Eutrophic</v>
      </c>
      <c r="CM682" s="0" t="n">
        <f aca="false">IF(G682&gt;H682,1,0)</f>
        <v>0</v>
      </c>
      <c r="CO682" s="17" t="n">
        <f aca="false">14.652-0.41022*M682+0.007991*M682*M682-0.000077774*M682*M682*M682</f>
        <v>9.967693620402</v>
      </c>
      <c r="CP682" s="1" t="n">
        <f aca="false">F682/CO682*100</f>
        <v>121.392174165883</v>
      </c>
    </row>
    <row r="683" customFormat="false" ht="12.5" hidden="false" customHeight="false" outlineLevel="0" collapsed="false">
      <c r="A683" s="0" t="n">
        <v>682</v>
      </c>
      <c r="B683" s="15" t="s">
        <v>83</v>
      </c>
      <c r="C683" s="16" t="s">
        <v>84</v>
      </c>
      <c r="D683" s="0" t="s">
        <v>163</v>
      </c>
      <c r="E683" s="0" t="n">
        <v>8</v>
      </c>
      <c r="F683" s="0" t="n">
        <v>8.9</v>
      </c>
      <c r="G683" s="0" t="n">
        <v>0.7</v>
      </c>
      <c r="H683" s="0" t="n">
        <v>4.4</v>
      </c>
      <c r="I683" s="0" t="n">
        <v>6.4</v>
      </c>
      <c r="J683" s="0" t="n">
        <v>3.212</v>
      </c>
      <c r="K683" s="0" t="n">
        <v>0.05</v>
      </c>
      <c r="L683" s="0" t="n">
        <v>2.1</v>
      </c>
      <c r="M683" s="0" t="n">
        <v>18.5</v>
      </c>
      <c r="N683" s="0" t="n">
        <v>0</v>
      </c>
      <c r="O683" s="0" t="n">
        <v>257</v>
      </c>
      <c r="P683" s="0" t="n">
        <v>32000</v>
      </c>
      <c r="AC683" s="0" t="n">
        <v>3.053</v>
      </c>
      <c r="AD683" s="0" t="n">
        <v>0.103</v>
      </c>
      <c r="AE683" s="0" t="n">
        <v>2.665</v>
      </c>
      <c r="AF683" s="0" t="n">
        <v>0.019</v>
      </c>
      <c r="AG683" s="0" t="n">
        <v>0.012</v>
      </c>
      <c r="AH683" s="0" t="n">
        <v>12</v>
      </c>
      <c r="AJ683" s="0" t="n">
        <v>550</v>
      </c>
      <c r="BF683" s="0" t="n">
        <f aca="false">IF(E683&lt;11,-3.6797*E683^2+48.115*E683-53.83,280.92*EXP(-0.2027*E683))</f>
        <v>95.5892</v>
      </c>
      <c r="BG683" s="1" t="n">
        <f aca="false">32.208*LN(F683)+21.438</f>
        <v>91.8463395211805</v>
      </c>
      <c r="BH683" s="1" t="n">
        <f aca="false">IF(G683&lt;=2, -10*G683+100, 88.958*EXP(-0.0755*G683))</f>
        <v>93</v>
      </c>
      <c r="BI683" s="1" t="n">
        <f aca="false">IF(I683&lt;=100, 0.0053*(I683)^2-1.0332*I683+100.76, 122.82*EXP(-0.0092*I683))</f>
        <v>94.364608</v>
      </c>
      <c r="BJ683" s="0" t="n">
        <f aca="false">IF(P683&lt;=1000, -6.942*LN(P683)+107.59, -36.304*LN(P683)+310.72)</f>
        <v>-65.8792238634088</v>
      </c>
      <c r="BK683" s="0" t="e">
        <f aca="false">BF683^0.04*BG683^0.22*BH683^0.51*BI683^0.06*BJ683^0.17</f>
        <v>#NUM!</v>
      </c>
      <c r="BL683" s="0" t="e">
        <f aca="false">IF(BK683&gt;=90, "Very Good", IF(BK683&gt;=80, "Good", IF(BK683&gt;=70, "Slightly Good", IF(BK683&gt;=60, "Average", IF(BK683&gt;=50, "Slightly Poor", IF(BK683&gt;=40, "Poor", "Very Poor"))))))</f>
        <v>#NUM!</v>
      </c>
      <c r="BM683" s="2" t="n">
        <f aca="false">IF(P683&lt;=1000, -6.942*LN(P683)+107.59, IF(AND(P683&gt;1000, P683&lt;=5213),-36.304*LN(P683)+310.72, IF(P683&gt;5213, 10)))</f>
        <v>10</v>
      </c>
      <c r="BN683" s="2" t="n">
        <f aca="false">BF683^0.04*BG683^0.22*BH683^0.51*BI683^0.06*BM683^0.17</f>
        <v>63.6069853631263</v>
      </c>
      <c r="BO683" s="3" t="str">
        <f aca="false">IF(BN683&gt;=90, "Very Good", IF(BN683&gt;=80, "Good", IF(BN683&gt;=70, "Slightly Good", IF(BN683&gt;=60, "Average", IF(BN683&gt;=50, "Slightly Poor", IF(BN683&gt;=40, "Poor", "Very Poor"))))))</f>
        <v>Average</v>
      </c>
      <c r="BP683" s="2" t="n">
        <f aca="false">IF(AJ683&lt;=1000, -6.942*LN(AJ683)+107.59, IF(AND(AJ683&gt;1000, AJ683&lt;=5213),-36.304*LN(AJ683)+310.72, IF(AJ683&gt;5213, 10)))</f>
        <v>63.7865473125515</v>
      </c>
      <c r="BQ683" s="2" t="n">
        <f aca="false">BF683^0.04*BG683^0.22*BH683^0.51*BI683^0.06*BP683^0.17</f>
        <v>87.1583016206291</v>
      </c>
      <c r="BR683" s="0" t="str">
        <f aca="false">IF(BQ683&gt;=90, "Very Good", IF(BQ683&gt;=80, "Good", IF(BQ683&gt;=70, "Slightly Good", IF(BQ683&gt;=60, "Average", IF(BQ683&gt;=50, "Slightly Poor", IF(BQ683&gt;=40, "Poor", "Very Poor"))))))</f>
        <v>Good</v>
      </c>
      <c r="BT683" s="2" t="n">
        <f aca="false">9.81*LN(AH683)+30.6</f>
        <v>54.9769342344203</v>
      </c>
      <c r="BU683" s="0" t="str">
        <f aca="false">IF(BT683&lt;30, "Clean water", IF(AND(BT683&gt;=30, BT683&lt;40), "Hypolimia", IF(AND(BT683&gt;=40,BT683&lt;50), "Mesotrophic", IF(AND(BT683&gt;=50, BT683&lt;70), "Eutrophic", IF(BT683&gt;70,"Hypertrophic")))))</f>
        <v>Eutrophic</v>
      </c>
      <c r="CM683" s="0" t="n">
        <f aca="false">IF(G683&gt;H683,1,0)</f>
        <v>0</v>
      </c>
      <c r="CO683" s="17" t="n">
        <f aca="false">14.652-0.41022*M683+0.007991*M683*M683-0.000077774*M683*M683*M683</f>
        <v>9.30541394725</v>
      </c>
      <c r="CP683" s="1" t="n">
        <f aca="false">F683/CO683*100</f>
        <v>95.6432465063007</v>
      </c>
    </row>
    <row r="684" customFormat="false" ht="12.5" hidden="false" customHeight="false" outlineLevel="0" collapsed="false">
      <c r="A684" s="0" t="n">
        <v>683</v>
      </c>
      <c r="B684" s="15" t="s">
        <v>133</v>
      </c>
      <c r="C684" s="16" t="s">
        <v>134</v>
      </c>
      <c r="D684" s="0" t="s">
        <v>163</v>
      </c>
      <c r="E684" s="0" t="n">
        <v>8.5</v>
      </c>
      <c r="F684" s="0" t="n">
        <v>9.2</v>
      </c>
      <c r="G684" s="0" t="n">
        <v>2.1</v>
      </c>
      <c r="H684" s="0" t="n">
        <v>5.7</v>
      </c>
      <c r="I684" s="0" t="n">
        <v>44.4</v>
      </c>
      <c r="J684" s="0" t="n">
        <v>5.322</v>
      </c>
      <c r="K684" s="0" t="n">
        <v>0.156</v>
      </c>
      <c r="L684" s="0" t="n">
        <v>2.5</v>
      </c>
      <c r="M684" s="0" t="n">
        <v>18.3</v>
      </c>
      <c r="O684" s="0" t="n">
        <v>2768</v>
      </c>
      <c r="BD684" s="0" t="n">
        <v>0.145</v>
      </c>
      <c r="BF684" s="0" t="n">
        <f aca="false">IF(E684&lt;11,-3.6797*E684^2+48.115*E684-53.83,280.92*EXP(-0.2027*E684))</f>
        <v>89.289175</v>
      </c>
      <c r="BG684" s="1" t="n">
        <f aca="false">32.208*LN(F684)+21.438</f>
        <v>92.9141058144433</v>
      </c>
      <c r="BH684" s="1" t="n">
        <f aca="false">IF(G684&lt;=2, -10*G684+100, 88.958*EXP(-0.0755*G684))</f>
        <v>75.9150041678102</v>
      </c>
      <c r="BI684" s="1" t="n">
        <f aca="false">IF(I684&lt;=100, 0.0053*(I684)^2-1.0332*I684+100.76, 122.82*EXP(-0.0092*I684))</f>
        <v>65.334128</v>
      </c>
      <c r="BJ684" s="0" t="e">
        <f aca="false">IF(P684&lt;=1000, -6.942*LN(P684)+107.59, -36.304*LN(P684)+310.72)</f>
        <v>#VALUE!</v>
      </c>
      <c r="BK684" s="0" t="e">
        <f aca="false">BF684^0.04*BG684^0.22*BH684^0.51*BI684^0.06*BJ684^0.17</f>
        <v>#VALUE!</v>
      </c>
      <c r="BL684" s="0" t="e">
        <f aca="false">IF(BK684&gt;=90, "Very Good", IF(BK684&gt;=80, "Good", IF(BK684&gt;=70, "Slightly Good", IF(BK684&gt;=60, "Average", IF(BK684&gt;=50, "Slightly Poor", IF(BK684&gt;=40, "Poor", "Very Poor"))))))</f>
        <v>#VALUE!</v>
      </c>
      <c r="BM684" s="2" t="e">
        <f aca="false">IF(P684&lt;=1000, -6.942*LN(P684)+107.59, IF(AND(P684&gt;1000, P684&lt;=5213),-36.304*LN(P684)+310.72, IF(P684&gt;5213, 10)))</f>
        <v>#VALUE!</v>
      </c>
      <c r="BN684" s="2" t="e">
        <f aca="false">BF684^0.04*BG684^0.22*BH684^0.51*BI684^0.06*BM684^0.17</f>
        <v>#VALUE!</v>
      </c>
      <c r="BO684" s="3" t="e">
        <f aca="false">IF(BN684&gt;=90, "Very Good", IF(BN684&gt;=80, "Good", IF(BN684&gt;=70, "Slightly Good", IF(BN684&gt;=60, "Average", IF(BN684&gt;=50, "Slightly Poor", IF(BN684&gt;=40, "Poor", "Very Poor"))))))</f>
        <v>#VALUE!</v>
      </c>
      <c r="BP684" s="2" t="e">
        <f aca="false">IF(AJ684&lt;=1000, -6.942*LN(AJ684)+107.59, IF(AND(AJ684&gt;1000, AJ684&lt;=5213),-36.304*LN(AJ684)+310.72, IF(AJ684&gt;5213, 10)))</f>
        <v>#VALUE!</v>
      </c>
      <c r="BQ684" s="2" t="e">
        <f aca="false">BF684^0.04*BG684^0.22*BH684^0.51*BI684^0.06*BP684^0.17</f>
        <v>#VALUE!</v>
      </c>
      <c r="BR684" s="0" t="e">
        <f aca="false">IF(BQ684&gt;=90, "Very Good", IF(BQ684&gt;=80, "Good", IF(BQ684&gt;=70, "Slightly Good", IF(BQ684&gt;=60, "Average", IF(BQ684&gt;=50, "Slightly Poor", IF(BQ684&gt;=40, "Poor", "Very Poor"))))))</f>
        <v>#VALUE!</v>
      </c>
      <c r="BT684" s="2" t="e">
        <f aca="false">9.81*LN(AH684)+30.6</f>
        <v>#VALUE!</v>
      </c>
      <c r="BU684" s="0" t="e">
        <f aca="false">IF(BT684&lt;30, "Clean water", IF(AND(BT684&gt;=30, BT684&lt;40), "Hypolimia", IF(AND(BT684&gt;=40,BT684&lt;50), "Mesotrophic", IF(AND(BT684&gt;=50, BT684&lt;70), "Eutrophic", IF(BT684&gt;70,"Hypertrophic")))))</f>
        <v>#VALUE!</v>
      </c>
      <c r="CM684" s="0" t="n">
        <f aca="false">IF(G684&gt;H684,1,0)</f>
        <v>0</v>
      </c>
      <c r="CO684" s="17" t="n">
        <f aca="false">14.652-0.41022*M684+0.007991*M684*M684-0.000077774*M684*M684*M684</f>
        <v>9.344443042062</v>
      </c>
      <c r="CP684" s="1" t="n">
        <f aca="false">F684/CO684*100</f>
        <v>98.4542359409563</v>
      </c>
    </row>
    <row r="685" customFormat="false" ht="12.5" hidden="false" customHeight="false" outlineLevel="0" collapsed="false">
      <c r="A685" s="0" t="n">
        <v>684</v>
      </c>
      <c r="B685" s="15" t="s">
        <v>85</v>
      </c>
      <c r="C685" s="16" t="s">
        <v>86</v>
      </c>
      <c r="D685" s="0" t="s">
        <v>163</v>
      </c>
      <c r="E685" s="0" t="n">
        <v>7.5</v>
      </c>
      <c r="F685" s="0" t="n">
        <v>7.9</v>
      </c>
      <c r="G685" s="0" t="n">
        <v>1</v>
      </c>
      <c r="H685" s="0" t="n">
        <v>5.3</v>
      </c>
      <c r="I685" s="0" t="n">
        <v>4.2</v>
      </c>
      <c r="J685" s="0" t="n">
        <v>7.154</v>
      </c>
      <c r="K685" s="0" t="n">
        <v>0.097</v>
      </c>
      <c r="L685" s="0" t="n">
        <v>3.5</v>
      </c>
      <c r="M685" s="0" t="n">
        <v>16.9</v>
      </c>
      <c r="N685" s="0" t="n">
        <v>0</v>
      </c>
      <c r="O685" s="0" t="n">
        <v>623</v>
      </c>
      <c r="P685" s="0" t="n">
        <v>39000</v>
      </c>
      <c r="AC685" s="0" t="n">
        <v>6.993</v>
      </c>
      <c r="AD685" s="0" t="n">
        <v>0.12</v>
      </c>
      <c r="AE685" s="0" t="n">
        <v>5.823</v>
      </c>
      <c r="AF685" s="0" t="n">
        <v>0.074</v>
      </c>
      <c r="AG685" s="0" t="n">
        <v>0.063</v>
      </c>
      <c r="AH685" s="0" t="n">
        <v>2.8</v>
      </c>
      <c r="AJ685" s="0" t="n">
        <v>500</v>
      </c>
      <c r="BF685" s="0" t="n">
        <f aca="false">IF(E685&lt;11,-3.6797*E685^2+48.115*E685-53.83,280.92*EXP(-0.2027*E685))</f>
        <v>100.049375</v>
      </c>
      <c r="BG685" s="1" t="n">
        <f aca="false">32.208*LN(F685)+21.438</f>
        <v>88.0075157571056</v>
      </c>
      <c r="BH685" s="1" t="n">
        <f aca="false">IF(G685&lt;=2, -10*G685+100, 88.958*EXP(-0.0755*G685))</f>
        <v>90</v>
      </c>
      <c r="BI685" s="1" t="n">
        <f aca="false">IF(I685&lt;=100, 0.0053*(I685)^2-1.0332*I685+100.76, 122.82*EXP(-0.0092*I685))</f>
        <v>96.514052</v>
      </c>
      <c r="BJ685" s="0" t="n">
        <f aca="false">IF(P685&lt;=1000, -6.942*LN(P685)+107.59, -36.304*LN(P685)+310.72)</f>
        <v>-73.0610896492582</v>
      </c>
      <c r="BK685" s="0" t="e">
        <f aca="false">BF685^0.04*BG685^0.22*BH685^0.51*BI685^0.06*BJ685^0.17</f>
        <v>#NUM!</v>
      </c>
      <c r="BL685" s="0" t="e">
        <f aca="false">IF(BK685&gt;=90, "Very Good", IF(BK685&gt;=80, "Good", IF(BK685&gt;=70, "Slightly Good", IF(BK685&gt;=60, "Average", IF(BK685&gt;=50, "Slightly Poor", IF(BK685&gt;=40, "Poor", "Very Poor"))))))</f>
        <v>#NUM!</v>
      </c>
      <c r="BM685" s="2" t="n">
        <f aca="false">IF(P685&lt;=1000, -6.942*LN(P685)+107.59, IF(AND(P685&gt;1000, P685&lt;=5213),-36.304*LN(P685)+310.72, IF(P685&gt;5213, 10)))</f>
        <v>10</v>
      </c>
      <c r="BN685" s="2" t="n">
        <f aca="false">BF685^0.04*BG685^0.22*BH685^0.51*BI685^0.06*BM685^0.17</f>
        <v>62.1644414172217</v>
      </c>
      <c r="BO685" s="3" t="str">
        <f aca="false">IF(BN685&gt;=90, "Very Good", IF(BN685&gt;=80, "Good", IF(BN685&gt;=70, "Slightly Good", IF(BN685&gt;=60, "Average", IF(BN685&gt;=50, "Slightly Poor", IF(BN685&gt;=40, "Poor", "Very Poor"))))))</f>
        <v>Average</v>
      </c>
      <c r="BP685" s="2" t="n">
        <f aca="false">IF(AJ685&lt;=1000, -6.942*LN(AJ685)+107.59, IF(AND(AJ685&gt;1000, AJ685&lt;=5213),-36.304*LN(AJ685)+310.72, IF(AJ685&gt;5213, 10)))</f>
        <v>64.4481905807532</v>
      </c>
      <c r="BQ685" s="2" t="n">
        <f aca="false">BF685^0.04*BG685^0.22*BH685^0.51*BI685^0.06*BP685^0.17</f>
        <v>85.3312012617647</v>
      </c>
      <c r="BR685" s="0" t="str">
        <f aca="false">IF(BQ685&gt;=90, "Very Good", IF(BQ685&gt;=80, "Good", IF(BQ685&gt;=70, "Slightly Good", IF(BQ685&gt;=60, "Average", IF(BQ685&gt;=50, "Slightly Poor", IF(BQ685&gt;=40, "Poor", "Very Poor"))))))</f>
        <v>Good</v>
      </c>
      <c r="BT685" s="2" t="n">
        <f aca="false">9.81*LN(AH685)+30.6</f>
        <v>40.7005664825472</v>
      </c>
      <c r="BU685" s="0" t="str">
        <f aca="false">IF(BT685&lt;30, "Clean water", IF(AND(BT685&gt;=30, BT685&lt;40), "Hypolimia", IF(AND(BT685&gt;=40,BT685&lt;50), "Mesotrophic", IF(AND(BT685&gt;=50, BT685&lt;70), "Eutrophic", IF(BT685&gt;70,"Hypertrophic")))))</f>
        <v>Mesotrophic</v>
      </c>
      <c r="CM685" s="0" t="n">
        <f aca="false">IF(G685&gt;H685,1,0)</f>
        <v>0</v>
      </c>
      <c r="CO685" s="17" t="n">
        <f aca="false">14.652-0.41022*M685+0.007991*M685*M685-0.000077774*M685*M685*M685</f>
        <v>9.626191266834</v>
      </c>
      <c r="CP685" s="1" t="n">
        <f aca="false">F685/CO685*100</f>
        <v>82.0677647162341</v>
      </c>
    </row>
    <row r="686" customFormat="false" ht="12.5" hidden="false" customHeight="false" outlineLevel="0" collapsed="false">
      <c r="A686" s="0" t="n">
        <v>685</v>
      </c>
      <c r="B686" s="15" t="s">
        <v>135</v>
      </c>
      <c r="C686" s="16" t="s">
        <v>136</v>
      </c>
      <c r="D686" s="0" t="s">
        <v>163</v>
      </c>
      <c r="E686" s="0" t="n">
        <v>8</v>
      </c>
      <c r="F686" s="0" t="n">
        <v>8.7</v>
      </c>
      <c r="G686" s="0" t="n">
        <v>2</v>
      </c>
      <c r="H686" s="0" t="n">
        <v>8.3</v>
      </c>
      <c r="I686" s="0" t="n">
        <v>11.1</v>
      </c>
      <c r="J686" s="0" t="n">
        <v>5.778</v>
      </c>
      <c r="K686" s="0" t="n">
        <v>0.152</v>
      </c>
      <c r="L686" s="0" t="n">
        <v>5.9</v>
      </c>
      <c r="M686" s="0" t="n">
        <v>17.2</v>
      </c>
      <c r="O686" s="0" t="n">
        <v>482</v>
      </c>
      <c r="BD686" s="0" t="n">
        <v>1.097</v>
      </c>
      <c r="BF686" s="0" t="n">
        <f aca="false">IF(E686&lt;11,-3.6797*E686^2+48.115*E686-53.83,280.92*EXP(-0.2027*E686))</f>
        <v>95.5892</v>
      </c>
      <c r="BG686" s="1" t="n">
        <f aca="false">32.208*LN(F686)+21.438</f>
        <v>91.1143080104746</v>
      </c>
      <c r="BH686" s="1" t="n">
        <f aca="false">IF(G686&lt;=2, -10*G686+100, 88.958*EXP(-0.0755*G686))</f>
        <v>80</v>
      </c>
      <c r="BI686" s="1" t="n">
        <f aca="false">IF(I686&lt;=100, 0.0053*(I686)^2-1.0332*I686+100.76, 122.82*EXP(-0.0092*I686))</f>
        <v>89.944493</v>
      </c>
      <c r="BJ686" s="0" t="e">
        <f aca="false">IF(P686&lt;=1000, -6.942*LN(P686)+107.59, -36.304*LN(P686)+310.72)</f>
        <v>#VALUE!</v>
      </c>
      <c r="BK686" s="0" t="e">
        <f aca="false">BF686^0.04*BG686^0.22*BH686^0.51*BI686^0.06*BJ686^0.17</f>
        <v>#VALUE!</v>
      </c>
      <c r="BL686" s="0" t="e">
        <f aca="false">IF(BK686&gt;=90, "Very Good", IF(BK686&gt;=80, "Good", IF(BK686&gt;=70, "Slightly Good", IF(BK686&gt;=60, "Average", IF(BK686&gt;=50, "Slightly Poor", IF(BK686&gt;=40, "Poor", "Very Poor"))))))</f>
        <v>#VALUE!</v>
      </c>
      <c r="BM686" s="2" t="e">
        <f aca="false">IF(P686&lt;=1000, -6.942*LN(P686)+107.59, IF(AND(P686&gt;1000, P686&lt;=5213),-36.304*LN(P686)+310.72, IF(P686&gt;5213, 10)))</f>
        <v>#VALUE!</v>
      </c>
      <c r="BN686" s="2" t="e">
        <f aca="false">BF686^0.04*BG686^0.22*BH686^0.51*BI686^0.06*BM686^0.17</f>
        <v>#VALUE!</v>
      </c>
      <c r="BO686" s="3" t="e">
        <f aca="false">IF(BN686&gt;=90, "Very Good", IF(BN686&gt;=80, "Good", IF(BN686&gt;=70, "Slightly Good", IF(BN686&gt;=60, "Average", IF(BN686&gt;=50, "Slightly Poor", IF(BN686&gt;=40, "Poor", "Very Poor"))))))</f>
        <v>#VALUE!</v>
      </c>
      <c r="BP686" s="2" t="e">
        <f aca="false">IF(AJ686&lt;=1000, -6.942*LN(AJ686)+107.59, IF(AND(AJ686&gt;1000, AJ686&lt;=5213),-36.304*LN(AJ686)+310.72, IF(AJ686&gt;5213, 10)))</f>
        <v>#VALUE!</v>
      </c>
      <c r="BQ686" s="2" t="e">
        <f aca="false">BF686^0.04*BG686^0.22*BH686^0.51*BI686^0.06*BP686^0.17</f>
        <v>#VALUE!</v>
      </c>
      <c r="BR686" s="0" t="e">
        <f aca="false">IF(BQ686&gt;=90, "Very Good", IF(BQ686&gt;=80, "Good", IF(BQ686&gt;=70, "Slightly Good", IF(BQ686&gt;=60, "Average", IF(BQ686&gt;=50, "Slightly Poor", IF(BQ686&gt;=40, "Poor", "Very Poor"))))))</f>
        <v>#VALUE!</v>
      </c>
      <c r="BT686" s="2" t="e">
        <f aca="false">9.81*LN(AH686)+30.6</f>
        <v>#VALUE!</v>
      </c>
      <c r="BU686" s="0" t="e">
        <f aca="false">IF(BT686&lt;30, "Clean water", IF(AND(BT686&gt;=30, BT686&lt;40), "Hypolimia", IF(AND(BT686&gt;=40,BT686&lt;50), "Mesotrophic", IF(AND(BT686&gt;=50, BT686&lt;70), "Eutrophic", IF(BT686&gt;70,"Hypertrophic")))))</f>
        <v>#VALUE!</v>
      </c>
      <c r="CM686" s="0" t="n">
        <f aca="false">IF(G686&gt;H686,1,0)</f>
        <v>0</v>
      </c>
      <c r="CO686" s="17" t="n">
        <f aca="false">14.652-0.41022*M686+0.007991*M686*M686-0.000077774*M686*M686*M686</f>
        <v>9.564524485248</v>
      </c>
      <c r="CP686" s="1" t="n">
        <f aca="false">F686/CO686*100</f>
        <v>90.9611346953901</v>
      </c>
    </row>
    <row r="687" customFormat="false" ht="12.5" hidden="false" customHeight="false" outlineLevel="0" collapsed="false">
      <c r="A687" s="0" t="n">
        <v>686</v>
      </c>
      <c r="B687" s="15" t="s">
        <v>87</v>
      </c>
      <c r="C687" s="16" t="s">
        <v>88</v>
      </c>
      <c r="D687" s="0" t="s">
        <v>163</v>
      </c>
      <c r="E687" s="0" t="n">
        <v>7.9</v>
      </c>
      <c r="F687" s="0" t="n">
        <v>8.7</v>
      </c>
      <c r="G687" s="0" t="n">
        <v>0.8</v>
      </c>
      <c r="H687" s="0" t="n">
        <v>4.3</v>
      </c>
      <c r="I687" s="0" t="n">
        <v>7</v>
      </c>
      <c r="J687" s="0" t="n">
        <v>3.648</v>
      </c>
      <c r="K687" s="0" t="n">
        <v>0.058</v>
      </c>
      <c r="L687" s="0" t="n">
        <v>2.2</v>
      </c>
      <c r="M687" s="0" t="n">
        <v>18.3</v>
      </c>
      <c r="N687" s="0" t="n">
        <v>0</v>
      </c>
      <c r="O687" s="0" t="n">
        <v>258</v>
      </c>
      <c r="P687" s="0" t="n">
        <v>55000</v>
      </c>
      <c r="AC687" s="0" t="n">
        <v>3.529</v>
      </c>
      <c r="AD687" s="0" t="n">
        <v>0.194</v>
      </c>
      <c r="AE687" s="0" t="n">
        <v>2.923</v>
      </c>
      <c r="AF687" s="0" t="n">
        <v>0.026</v>
      </c>
      <c r="AG687" s="0" t="n">
        <v>0.019</v>
      </c>
      <c r="AH687" s="0" t="n">
        <v>13.6</v>
      </c>
      <c r="AJ687" s="0" t="n">
        <v>2400</v>
      </c>
      <c r="BF687" s="0" t="n">
        <f aca="false">IF(E687&lt;11,-3.6797*E687^2+48.115*E687-53.83,280.92*EXP(-0.2027*E687))</f>
        <v>96.6284230000001</v>
      </c>
      <c r="BG687" s="1" t="n">
        <f aca="false">32.208*LN(F687)+21.438</f>
        <v>91.1143080104746</v>
      </c>
      <c r="BH687" s="1" t="n">
        <f aca="false">IF(G687&lt;=2, -10*G687+100, 88.958*EXP(-0.0755*G687))</f>
        <v>92</v>
      </c>
      <c r="BI687" s="1" t="n">
        <f aca="false">IF(I687&lt;=100, 0.0053*(I687)^2-1.0332*I687+100.76, 122.82*EXP(-0.0092*I687))</f>
        <v>93.7873</v>
      </c>
      <c r="BJ687" s="0" t="n">
        <f aca="false">IF(P687&lt;=1000, -6.942*LN(P687)+107.59, -36.304*LN(P687)+310.72)</f>
        <v>-85.5413716048471</v>
      </c>
      <c r="BK687" s="0" t="e">
        <f aca="false">BF687^0.04*BG687^0.22*BH687^0.51*BI687^0.06*BJ687^0.17</f>
        <v>#NUM!</v>
      </c>
      <c r="BL687" s="0" t="e">
        <f aca="false">IF(BK687&gt;=90, "Very Good", IF(BK687&gt;=80, "Good", IF(BK687&gt;=70, "Slightly Good", IF(BK687&gt;=60, "Average", IF(BK687&gt;=50, "Slightly Poor", IF(BK687&gt;=40, "Poor", "Very Poor"))))))</f>
        <v>#NUM!</v>
      </c>
      <c r="BM687" s="2" t="n">
        <f aca="false">IF(P687&lt;=1000, -6.942*LN(P687)+107.59, IF(AND(P687&gt;1000, P687&lt;=5213),-36.304*LN(P687)+310.72, IF(P687&gt;5213, 10)))</f>
        <v>10</v>
      </c>
      <c r="BN687" s="2" t="n">
        <f aca="false">BF687^0.04*BG687^0.22*BH687^0.51*BI687^0.06*BM687^0.17</f>
        <v>63.1500469063493</v>
      </c>
      <c r="BO687" s="3" t="str">
        <f aca="false">IF(BN687&gt;=90, "Very Good", IF(BN687&gt;=80, "Good", IF(BN687&gt;=70, "Slightly Good", IF(BN687&gt;=60, "Average", IF(BN687&gt;=50, "Slightly Poor", IF(BN687&gt;=40, "Poor", "Very Poor"))))))</f>
        <v>Average</v>
      </c>
      <c r="BP687" s="2" t="n">
        <f aca="false">IF(AJ687&lt;=1000, -6.942*LN(AJ687)+107.59, IF(AND(AJ687&gt;1000, AJ687&lt;=5213),-36.304*LN(AJ687)+310.72, IF(AJ687&gt;5213, 10)))</f>
        <v>28.1578353109365</v>
      </c>
      <c r="BQ687" s="2" t="n">
        <f aca="false">BF687^0.04*BG687^0.22*BH687^0.51*BI687^0.06*BP687^0.17</f>
        <v>75.3018337802459</v>
      </c>
      <c r="BR687" s="0" t="str">
        <f aca="false">IF(BQ687&gt;=90, "Very Good", IF(BQ687&gt;=80, "Good", IF(BQ687&gt;=70, "Slightly Good", IF(BQ687&gt;=60, "Average", IF(BQ687&gt;=50, "Slightly Poor", IF(BQ687&gt;=40, "Poor", "Very Poor"))))))</f>
        <v>Slightly Good</v>
      </c>
      <c r="BT687" s="2" t="n">
        <f aca="false">9.81*LN(AH687)+30.6</f>
        <v>56.2047846667991</v>
      </c>
      <c r="BU687" s="0" t="str">
        <f aca="false">IF(BT687&lt;30, "Clean water", IF(AND(BT687&gt;=30, BT687&lt;40), "Hypolimia", IF(AND(BT687&gt;=40,BT687&lt;50), "Mesotrophic", IF(AND(BT687&gt;=50, BT687&lt;70), "Eutrophic", IF(BT687&gt;70,"Hypertrophic")))))</f>
        <v>Eutrophic</v>
      </c>
      <c r="CM687" s="0" t="n">
        <f aca="false">IF(G687&gt;H687,1,0)</f>
        <v>0</v>
      </c>
      <c r="CO687" s="17" t="n">
        <f aca="false">14.652-0.41022*M687+0.007991*M687*M687-0.000077774*M687*M687*M687</f>
        <v>9.344443042062</v>
      </c>
      <c r="CP687" s="1" t="n">
        <f aca="false">F687/CO687*100</f>
        <v>93.1034622485131</v>
      </c>
    </row>
    <row r="688" customFormat="false" ht="12.5" hidden="false" customHeight="false" outlineLevel="0" collapsed="false">
      <c r="A688" s="0" t="n">
        <v>687</v>
      </c>
      <c r="B688" s="15" t="s">
        <v>89</v>
      </c>
      <c r="C688" s="16" t="s">
        <v>90</v>
      </c>
      <c r="D688" s="0" t="s">
        <v>163</v>
      </c>
      <c r="E688" s="0" t="n">
        <v>7.2</v>
      </c>
      <c r="F688" s="0" t="n">
        <v>4.6</v>
      </c>
      <c r="G688" s="0" t="n">
        <v>1.6</v>
      </c>
      <c r="H688" s="0" t="n">
        <v>4</v>
      </c>
      <c r="I688" s="0" t="n">
        <v>5.4</v>
      </c>
      <c r="J688" s="0" t="n">
        <v>2.474</v>
      </c>
      <c r="K688" s="0" t="n">
        <v>0.034</v>
      </c>
      <c r="L688" s="0" t="n">
        <v>2.3</v>
      </c>
      <c r="M688" s="0" t="n">
        <v>17.1</v>
      </c>
      <c r="N688" s="0" t="n">
        <v>0</v>
      </c>
      <c r="O688" s="0" t="n">
        <v>307</v>
      </c>
      <c r="P688" s="0" t="n">
        <v>5000</v>
      </c>
      <c r="AC688" s="0" t="n">
        <v>2.394</v>
      </c>
      <c r="AD688" s="0" t="n">
        <v>0.298</v>
      </c>
      <c r="AE688" s="0" t="n">
        <v>1.264</v>
      </c>
      <c r="AF688" s="0" t="n">
        <v>0.02</v>
      </c>
      <c r="AG688" s="0" t="n">
        <v>0.016</v>
      </c>
      <c r="AH688" s="0" t="n">
        <v>5.1</v>
      </c>
      <c r="AJ688" s="0" t="n">
        <v>300</v>
      </c>
      <c r="BF688" s="0" t="n">
        <f aca="false">IF(E688&lt;11,-3.6797*E688^2+48.115*E688-53.83,280.92*EXP(-0.2027*E688))</f>
        <v>101.842352</v>
      </c>
      <c r="BG688" s="1" t="n">
        <f aca="false">32.208*LN(F688)+21.438</f>
        <v>70.5892214229685</v>
      </c>
      <c r="BH688" s="1" t="n">
        <f aca="false">IF(G688&lt;=2, -10*G688+100, 88.958*EXP(-0.0755*G688))</f>
        <v>84</v>
      </c>
      <c r="BI688" s="1" t="n">
        <f aca="false">IF(I688&lt;=100, 0.0053*(I688)^2-1.0332*I688+100.76, 122.82*EXP(-0.0092*I688))</f>
        <v>95.335268</v>
      </c>
      <c r="BJ688" s="0" t="n">
        <f aca="false">IF(P688&lt;=1000, -6.942*LN(P688)+107.59, -36.304*LN(P688)+310.72)</f>
        <v>1.5118183788249</v>
      </c>
      <c r="BK688" s="0" t="n">
        <f aca="false">BF688^0.04*BG688^0.22*BH688^0.51*BI688^0.06*BJ688^0.17</f>
        <v>41.4660025371826</v>
      </c>
      <c r="BL688" s="0" t="str">
        <f aca="false">IF(BK688&gt;=90, "Very Good", IF(BK688&gt;=80, "Good", IF(BK688&gt;=70, "Slightly Good", IF(BK688&gt;=60, "Average", IF(BK688&gt;=50, "Slightly Poor", IF(BK688&gt;=40, "Poor", "Very Poor"))))))</f>
        <v>Poor</v>
      </c>
      <c r="BM688" s="2" t="n">
        <f aca="false">IF(P688&lt;=1000, -6.942*LN(P688)+107.59, IF(AND(P688&gt;1000, P688&lt;=5213),-36.304*LN(P688)+310.72, IF(P688&gt;5213, 10)))</f>
        <v>1.5118183788249</v>
      </c>
      <c r="BN688" s="2" t="n">
        <f aca="false">BF688^0.04*BG688^0.22*BH688^0.51*BI688^0.06*BM688^0.17</f>
        <v>41.4660025371826</v>
      </c>
      <c r="BO688" s="3" t="str">
        <f aca="false">IF(BN688&gt;=90, "Very Good", IF(BN688&gt;=80, "Good", IF(BN688&gt;=70, "Slightly Good", IF(BN688&gt;=60, "Average", IF(BN688&gt;=50, "Slightly Poor", IF(BN688&gt;=40, "Poor", "Very Poor"))))))</f>
        <v>Poor</v>
      </c>
      <c r="BP688" s="2" t="n">
        <f aca="false">IF(AJ688&lt;=1000, -6.942*LN(AJ688)+107.59, IF(AND(AJ688&gt;1000, AJ688&lt;=5213),-36.304*LN(AJ688)+310.72, IF(AJ688&gt;5213, 10)))</f>
        <v>67.9943420609366</v>
      </c>
      <c r="BQ688" s="2" t="n">
        <f aca="false">BF688^0.04*BG688^0.22*BH688^0.51*BI688^0.06*BP688^0.17</f>
        <v>79.1949713972883</v>
      </c>
      <c r="BR688" s="0" t="str">
        <f aca="false">IF(BQ688&gt;=90, "Very Good", IF(BQ688&gt;=80, "Good", IF(BQ688&gt;=70, "Slightly Good", IF(BQ688&gt;=60, "Average", IF(BQ688&gt;=50, "Slightly Poor", IF(BQ688&gt;=40, "Poor", "Very Poor"))))))</f>
        <v>Slightly Good</v>
      </c>
      <c r="BT688" s="2" t="n">
        <f aca="false">9.81*LN(AH688)+30.6</f>
        <v>46.5828496947541</v>
      </c>
      <c r="BU688" s="0" t="str">
        <f aca="false">IF(BT688&lt;30, "Clean water", IF(AND(BT688&gt;=30, BT688&lt;40), "Hypolimia", IF(AND(BT688&gt;=40,BT688&lt;50), "Mesotrophic", IF(AND(BT688&gt;=50, BT688&lt;70), "Eutrophic", IF(BT688&gt;70,"Hypertrophic")))))</f>
        <v>Mesotrophic</v>
      </c>
      <c r="CM688" s="0" t="n">
        <f aca="false">IF(G688&gt;H688,1,0)</f>
        <v>0</v>
      </c>
      <c r="CO688" s="17" t="n">
        <f aca="false">14.652-0.41022*M688+0.007991*M688*M688-0.000077774*M688*M688*M688</f>
        <v>9.584999899686</v>
      </c>
      <c r="CP688" s="1" t="n">
        <f aca="false">F688/CO688*100</f>
        <v>47.991654127724</v>
      </c>
    </row>
    <row r="689" customFormat="false" ht="12.5" hidden="false" customHeight="false" outlineLevel="0" collapsed="false">
      <c r="A689" s="0" t="n">
        <v>688</v>
      </c>
      <c r="B689" s="15" t="s">
        <v>91</v>
      </c>
      <c r="C689" s="16" t="s">
        <v>92</v>
      </c>
      <c r="D689" s="0" t="s">
        <v>163</v>
      </c>
      <c r="E689" s="0" t="n">
        <v>8.2</v>
      </c>
      <c r="F689" s="0" t="n">
        <v>11.6</v>
      </c>
      <c r="G689" s="0" t="n">
        <v>3.7</v>
      </c>
      <c r="H689" s="0" t="n">
        <v>6.1</v>
      </c>
      <c r="I689" s="0" t="n">
        <v>7.4</v>
      </c>
      <c r="J689" s="0" t="n">
        <v>2.998</v>
      </c>
      <c r="K689" s="0" t="n">
        <v>0.043</v>
      </c>
      <c r="L689" s="0" t="n">
        <v>2</v>
      </c>
      <c r="M689" s="0" t="n">
        <v>18</v>
      </c>
      <c r="N689" s="0" t="n">
        <v>0</v>
      </c>
      <c r="O689" s="0" t="n">
        <v>363</v>
      </c>
      <c r="P689" s="0" t="n">
        <v>28000</v>
      </c>
      <c r="AC689" s="0" t="n">
        <v>2.825</v>
      </c>
      <c r="AD689" s="0" t="n">
        <v>0.084</v>
      </c>
      <c r="AE689" s="0" t="n">
        <v>2.085</v>
      </c>
      <c r="AF689" s="0" t="n">
        <v>0.033</v>
      </c>
      <c r="AG689" s="0" t="n">
        <v>0.024</v>
      </c>
      <c r="AH689" s="0" t="n">
        <v>6.6</v>
      </c>
      <c r="AJ689" s="0" t="n">
        <v>500</v>
      </c>
      <c r="BF689" s="0" t="n">
        <f aca="false">IF(E689&lt;11,-3.6797*E689^2+48.115*E689-53.83,280.92*EXP(-0.2027*E689))</f>
        <v>93.289972</v>
      </c>
      <c r="BG689" s="1" t="n">
        <f aca="false">32.208*LN(F689)+21.438</f>
        <v>100.379972200002</v>
      </c>
      <c r="BH689" s="1" t="n">
        <f aca="false">IF(G689&lt;=2, -10*G689+100, 88.958*EXP(-0.0755*G689))</f>
        <v>67.2767257350167</v>
      </c>
      <c r="BI689" s="1" t="n">
        <f aca="false">IF(I689&lt;=100, 0.0053*(I689)^2-1.0332*I689+100.76, 122.82*EXP(-0.0092*I689))</f>
        <v>93.404548</v>
      </c>
      <c r="BJ689" s="0" t="n">
        <f aca="false">IF(P689&lt;=1000, -6.942*LN(P689)+107.59, -36.304*LN(P689)+310.72)</f>
        <v>-61.0315001855681</v>
      </c>
      <c r="BK689" s="0" t="e">
        <f aca="false">BF689^0.04*BG689^0.22*BH689^0.51*BI689^0.06*BJ689^0.17</f>
        <v>#NUM!</v>
      </c>
      <c r="BL689" s="0" t="e">
        <f aca="false">IF(BK689&gt;=90, "Very Good", IF(BK689&gt;=80, "Good", IF(BK689&gt;=70, "Slightly Good", IF(BK689&gt;=60, "Average", IF(BK689&gt;=50, "Slightly Poor", IF(BK689&gt;=40, "Poor", "Very Poor"))))))</f>
        <v>#NUM!</v>
      </c>
      <c r="BM689" s="2" t="n">
        <f aca="false">IF(P689&lt;=1000, -6.942*LN(P689)+107.59, IF(AND(P689&gt;1000, P689&lt;=5213),-36.304*LN(P689)+310.72, IF(P689&gt;5213, 10)))</f>
        <v>10</v>
      </c>
      <c r="BN689" s="2" t="n">
        <f aca="false">BF689^0.04*BG689^0.22*BH689^0.51*BI689^0.06*BM689^0.17</f>
        <v>54.9020937940866</v>
      </c>
      <c r="BO689" s="3" t="str">
        <f aca="false">IF(BN689&gt;=90, "Very Good", IF(BN689&gt;=80, "Good", IF(BN689&gt;=70, "Slightly Good", IF(BN689&gt;=60, "Average", IF(BN689&gt;=50, "Slightly Poor", IF(BN689&gt;=40, "Poor", "Very Poor"))))))</f>
        <v>Slightly Poor</v>
      </c>
      <c r="BP689" s="2" t="n">
        <f aca="false">IF(AJ689&lt;=1000, -6.942*LN(AJ689)+107.59, IF(AND(AJ689&gt;1000, AJ689&lt;=5213),-36.304*LN(AJ689)+310.72, IF(AJ689&gt;5213, 10)))</f>
        <v>64.4481905807532</v>
      </c>
      <c r="BQ689" s="2" t="n">
        <f aca="false">BF689^0.04*BG689^0.22*BH689^0.51*BI689^0.06*BP689^0.17</f>
        <v>75.3624018559527</v>
      </c>
      <c r="BR689" s="0" t="str">
        <f aca="false">IF(BQ689&gt;=90, "Very Good", IF(BQ689&gt;=80, "Good", IF(BQ689&gt;=70, "Slightly Good", IF(BQ689&gt;=60, "Average", IF(BQ689&gt;=50, "Slightly Poor", IF(BQ689&gt;=40, "Poor", "Very Poor"))))))</f>
        <v>Slightly Good</v>
      </c>
      <c r="BT689" s="2" t="n">
        <f aca="false">9.81*LN(AH689)+30.6</f>
        <v>49.1121532570076</v>
      </c>
      <c r="BU689" s="0" t="str">
        <f aca="false">IF(BT689&lt;30, "Clean water", IF(AND(BT689&gt;=30, BT689&lt;40), "Hypolimia", IF(AND(BT689&gt;=40,BT689&lt;50), "Mesotrophic", IF(AND(BT689&gt;=50, BT689&lt;70), "Eutrophic", IF(BT689&gt;70,"Hypertrophic")))))</f>
        <v>Mesotrophic</v>
      </c>
      <c r="CM689" s="0" t="n">
        <f aca="false">IF(G689&gt;H689,1,0)</f>
        <v>0</v>
      </c>
      <c r="CO689" s="17" t="n">
        <f aca="false">14.652-0.41022*M689+0.007991*M689*M689-0.000077774*M689*M689*M689</f>
        <v>9.403546032</v>
      </c>
      <c r="CP689" s="1" t="n">
        <f aca="false">F689/CO689*100</f>
        <v>123.357720167749</v>
      </c>
    </row>
    <row r="690" customFormat="false" ht="12.5" hidden="false" customHeight="false" outlineLevel="0" collapsed="false">
      <c r="A690" s="0" t="n">
        <v>689</v>
      </c>
      <c r="B690" s="15" t="s">
        <v>137</v>
      </c>
      <c r="C690" s="16" t="s">
        <v>138</v>
      </c>
      <c r="D690" s="0" t="s">
        <v>163</v>
      </c>
      <c r="E690" s="0" t="n">
        <v>7.9</v>
      </c>
      <c r="F690" s="0" t="n">
        <v>8.4</v>
      </c>
      <c r="G690" s="0" t="n">
        <v>4.7</v>
      </c>
      <c r="H690" s="0" t="n">
        <v>9.1</v>
      </c>
      <c r="I690" s="0" t="n">
        <v>32.1</v>
      </c>
      <c r="J690" s="0" t="n">
        <v>6.256</v>
      </c>
      <c r="K690" s="0" t="n">
        <v>0.095</v>
      </c>
      <c r="L690" s="0" t="n">
        <v>7</v>
      </c>
      <c r="M690" s="0" t="n">
        <v>19.9</v>
      </c>
      <c r="O690" s="0" t="n">
        <v>525</v>
      </c>
      <c r="BD690" s="0" t="n">
        <v>7.663</v>
      </c>
      <c r="BF690" s="0" t="n">
        <f aca="false">IF(E690&lt;11,-3.6797*E690^2+48.115*E690-53.83,280.92*EXP(-0.2027*E690))</f>
        <v>96.6284230000001</v>
      </c>
      <c r="BG690" s="1" t="n">
        <f aca="false">32.208*LN(F690)+21.438</f>
        <v>89.9840867819932</v>
      </c>
      <c r="BH690" s="1" t="n">
        <f aca="false">IF(G690&lt;=2, -10*G690+100, 88.958*EXP(-0.0755*G690))</f>
        <v>62.384344110776</v>
      </c>
      <c r="BI690" s="1" t="n">
        <f aca="false">IF(I690&lt;=100, 0.0053*(I690)^2-1.0332*I690+100.76, 122.82*EXP(-0.0092*I690))</f>
        <v>73.055453</v>
      </c>
      <c r="BJ690" s="0" t="e">
        <f aca="false">IF(P690&lt;=1000, -6.942*LN(P690)+107.59, -36.304*LN(P690)+310.72)</f>
        <v>#VALUE!</v>
      </c>
      <c r="BK690" s="0" t="e">
        <f aca="false">BF690^0.04*BG690^0.22*BH690^0.51*BI690^0.06*BJ690^0.17</f>
        <v>#VALUE!</v>
      </c>
      <c r="BL690" s="0" t="e">
        <f aca="false">IF(BK690&gt;=90, "Very Good", IF(BK690&gt;=80, "Good", IF(BK690&gt;=70, "Slightly Good", IF(BK690&gt;=60, "Average", IF(BK690&gt;=50, "Slightly Poor", IF(BK690&gt;=40, "Poor", "Very Poor"))))))</f>
        <v>#VALUE!</v>
      </c>
      <c r="BM690" s="2" t="e">
        <f aca="false">IF(P690&lt;=1000, -6.942*LN(P690)+107.59, IF(AND(P690&gt;1000, P690&lt;=5213),-36.304*LN(P690)+310.72, IF(P690&gt;5213, 10)))</f>
        <v>#VALUE!</v>
      </c>
      <c r="BN690" s="2" t="e">
        <f aca="false">BF690^0.04*BG690^0.22*BH690^0.51*BI690^0.06*BM690^0.17</f>
        <v>#VALUE!</v>
      </c>
      <c r="BO690" s="3" t="e">
        <f aca="false">IF(BN690&gt;=90, "Very Good", IF(BN690&gt;=80, "Good", IF(BN690&gt;=70, "Slightly Good", IF(BN690&gt;=60, "Average", IF(BN690&gt;=50, "Slightly Poor", IF(BN690&gt;=40, "Poor", "Very Poor"))))))</f>
        <v>#VALUE!</v>
      </c>
      <c r="BP690" s="2" t="e">
        <f aca="false">IF(AJ690&lt;=1000, -6.942*LN(AJ690)+107.59, IF(AND(AJ690&gt;1000, AJ690&lt;=5213),-36.304*LN(AJ690)+310.72, IF(AJ690&gt;5213, 10)))</f>
        <v>#VALUE!</v>
      </c>
      <c r="BQ690" s="2" t="e">
        <f aca="false">BF690^0.04*BG690^0.22*BH690^0.51*BI690^0.06*BP690^0.17</f>
        <v>#VALUE!</v>
      </c>
      <c r="BR690" s="0" t="e">
        <f aca="false">IF(BQ690&gt;=90, "Very Good", IF(BQ690&gt;=80, "Good", IF(BQ690&gt;=70, "Slightly Good", IF(BQ690&gt;=60, "Average", IF(BQ690&gt;=50, "Slightly Poor", IF(BQ690&gt;=40, "Poor", "Very Poor"))))))</f>
        <v>#VALUE!</v>
      </c>
      <c r="BT690" s="2" t="e">
        <f aca="false">9.81*LN(AH690)+30.6</f>
        <v>#VALUE!</v>
      </c>
      <c r="BU690" s="0" t="e">
        <f aca="false">IF(BT690&lt;30, "Clean water", IF(AND(BT690&gt;=30, BT690&lt;40), "Hypolimia", IF(AND(BT690&gt;=40,BT690&lt;50), "Mesotrophic", IF(AND(BT690&gt;=50, BT690&lt;70), "Eutrophic", IF(BT690&gt;70,"Hypertrophic")))))</f>
        <v>#VALUE!</v>
      </c>
      <c r="CM690" s="0" t="n">
        <f aca="false">IF(G690&gt;H690,1,0)</f>
        <v>0</v>
      </c>
      <c r="CO690" s="17" t="n">
        <f aca="false">14.652-0.41022*M690+0.007991*M690*M690-0.000077774*M690*M690*M690</f>
        <v>9.040232203374</v>
      </c>
      <c r="CP690" s="1" t="n">
        <f aca="false">F690/CO690*100</f>
        <v>92.9179672715149</v>
      </c>
    </row>
    <row r="691" customFormat="false" ht="12.5" hidden="false" customHeight="false" outlineLevel="0" collapsed="false">
      <c r="A691" s="0" t="n">
        <v>690</v>
      </c>
      <c r="B691" s="15" t="s">
        <v>93</v>
      </c>
      <c r="C691" s="16" t="s">
        <v>94</v>
      </c>
      <c r="D691" s="0" t="s">
        <v>163</v>
      </c>
      <c r="E691" s="0" t="n">
        <v>7.9</v>
      </c>
      <c r="F691" s="0" t="n">
        <v>8.9</v>
      </c>
      <c r="G691" s="0" t="n">
        <v>1.4</v>
      </c>
      <c r="H691" s="0" t="n">
        <v>6.6</v>
      </c>
      <c r="I691" s="0" t="n">
        <v>3.2</v>
      </c>
      <c r="J691" s="0" t="n">
        <v>9.107</v>
      </c>
      <c r="K691" s="0" t="n">
        <v>0.073</v>
      </c>
      <c r="L691" s="0" t="n">
        <v>4.2</v>
      </c>
      <c r="M691" s="0" t="n">
        <v>18.4</v>
      </c>
      <c r="N691" s="0" t="n">
        <v>0</v>
      </c>
      <c r="O691" s="0" t="n">
        <v>620</v>
      </c>
      <c r="P691" s="0" t="n">
        <v>21000</v>
      </c>
      <c r="AC691" s="0" t="n">
        <v>8.82</v>
      </c>
      <c r="AD691" s="0" t="n">
        <v>0.192</v>
      </c>
      <c r="AE691" s="0" t="n">
        <v>6.637</v>
      </c>
      <c r="AF691" s="0" t="n">
        <v>0.048</v>
      </c>
      <c r="AG691" s="0" t="n">
        <v>0.022</v>
      </c>
      <c r="AH691" s="0" t="n">
        <v>2.6</v>
      </c>
      <c r="AJ691" s="0" t="n">
        <v>5200</v>
      </c>
      <c r="BD691" s="0" t="n">
        <v>3.426</v>
      </c>
      <c r="BF691" s="0" t="n">
        <f aca="false">IF(E691&lt;11,-3.6797*E691^2+48.115*E691-53.83,280.92*EXP(-0.2027*E691))</f>
        <v>96.6284230000001</v>
      </c>
      <c r="BG691" s="1" t="n">
        <f aca="false">32.208*LN(F691)+21.438</f>
        <v>91.8463395211805</v>
      </c>
      <c r="BH691" s="1" t="n">
        <f aca="false">IF(G691&lt;=2, -10*G691+100, 88.958*EXP(-0.0755*G691))</f>
        <v>86</v>
      </c>
      <c r="BI691" s="1" t="n">
        <f aca="false">IF(I691&lt;=100, 0.0053*(I691)^2-1.0332*I691+100.76, 122.82*EXP(-0.0092*I691))</f>
        <v>97.508032</v>
      </c>
      <c r="BJ691" s="0" t="n">
        <f aca="false">IF(P691&lt;=1000, -6.942*LN(P691)+107.59, -36.304*LN(P691)+310.72)</f>
        <v>-50.5874902272786</v>
      </c>
      <c r="BK691" s="0" t="e">
        <f aca="false">BF691^0.04*BG691^0.22*BH691^0.51*BI691^0.06*BJ691^0.17</f>
        <v>#NUM!</v>
      </c>
      <c r="BL691" s="0" t="e">
        <f aca="false">IF(BK691&gt;=90, "Very Good", IF(BK691&gt;=80, "Good", IF(BK691&gt;=70, "Slightly Good", IF(BK691&gt;=60, "Average", IF(BK691&gt;=50, "Slightly Poor", IF(BK691&gt;=40, "Poor", "Very Poor"))))))</f>
        <v>#NUM!</v>
      </c>
      <c r="BM691" s="2" t="n">
        <f aca="false">IF(P691&lt;=1000, -6.942*LN(P691)+107.59, IF(AND(P691&gt;1000, P691&lt;=5213),-36.304*LN(P691)+310.72, IF(P691&gt;5213, 10)))</f>
        <v>10</v>
      </c>
      <c r="BN691" s="2" t="n">
        <f aca="false">BF691^0.04*BG691^0.22*BH691^0.51*BI691^0.06*BM691^0.17</f>
        <v>61.2652819909048</v>
      </c>
      <c r="BO691" s="3" t="str">
        <f aca="false">IF(BN691&gt;=90, "Very Good", IF(BN691&gt;=80, "Good", IF(BN691&gt;=70, "Slightly Good", IF(BN691&gt;=60, "Average", IF(BN691&gt;=50, "Slightly Poor", IF(BN691&gt;=40, "Poor", "Very Poor"))))))</f>
        <v>Average</v>
      </c>
      <c r="BP691" s="2" t="n">
        <f aca="false">IF(AJ691&lt;=1000, -6.942*LN(AJ691)+107.59, IF(AND(AJ691&gt;1000, AJ691&lt;=5213),-36.304*LN(AJ691)+310.72, IF(AJ691&gt;5213, 10)))</f>
        <v>0.087949608508211</v>
      </c>
      <c r="BQ691" s="2" t="n">
        <f aca="false">BF691^0.04*BG691^0.22*BH691^0.51*BI691^0.06*BP691^0.17</f>
        <v>27.3989677777469</v>
      </c>
      <c r="BR691" s="0" t="str">
        <f aca="false">IF(BQ691&gt;=90, "Very Good", IF(BQ691&gt;=80, "Good", IF(BQ691&gt;=70, "Slightly Good", IF(BQ691&gt;=60, "Average", IF(BQ691&gt;=50, "Slightly Poor", IF(BQ691&gt;=40, "Poor", "Very Poor"))))))</f>
        <v>Very Poor</v>
      </c>
      <c r="BT691" s="2" t="n">
        <f aca="false">9.81*LN(AH691)+30.6</f>
        <v>39.9735672757191</v>
      </c>
      <c r="BU691" s="0" t="str">
        <f aca="false">IF(BT691&lt;30, "Clean water", IF(AND(BT691&gt;=30, BT691&lt;40), "Hypolimia", IF(AND(BT691&gt;=40,BT691&lt;50), "Mesotrophic", IF(AND(BT691&gt;=50, BT691&lt;70), "Eutrophic", IF(BT691&gt;70,"Hypertrophic")))))</f>
        <v>Hypolimia</v>
      </c>
      <c r="CM691" s="0" t="n">
        <f aca="false">IF(G691&gt;H691,1,0)</f>
        <v>0</v>
      </c>
      <c r="CO691" s="17" t="n">
        <f aca="false">14.652-0.41022*M691+0.007991*M691*M691-0.000077774*M691*M691*M691</f>
        <v>9.324891515904</v>
      </c>
      <c r="CP691" s="1" t="n">
        <f aca="false">F691/CO691*100</f>
        <v>95.4434696084203</v>
      </c>
    </row>
    <row r="692" customFormat="false" ht="12.5" hidden="false" customHeight="false" outlineLevel="0" collapsed="false">
      <c r="A692" s="0" t="n">
        <v>691</v>
      </c>
      <c r="B692" s="15" t="s">
        <v>95</v>
      </c>
      <c r="C692" s="16" t="s">
        <v>96</v>
      </c>
      <c r="D692" s="0" t="s">
        <v>163</v>
      </c>
      <c r="E692" s="0" t="n">
        <v>7.4</v>
      </c>
      <c r="F692" s="0" t="n">
        <v>8.3</v>
      </c>
      <c r="G692" s="0" t="n">
        <v>1.5</v>
      </c>
      <c r="H692" s="0" t="n">
        <v>5.9</v>
      </c>
      <c r="I692" s="0" t="n">
        <v>18.8</v>
      </c>
      <c r="J692" s="0" t="n">
        <v>5.936</v>
      </c>
      <c r="K692" s="0" t="n">
        <v>0.064</v>
      </c>
      <c r="L692" s="0" t="n">
        <v>3.7</v>
      </c>
      <c r="M692" s="0" t="n">
        <v>17.3</v>
      </c>
      <c r="N692" s="0" t="n">
        <v>0</v>
      </c>
      <c r="O692" s="0" t="n">
        <v>653</v>
      </c>
      <c r="P692" s="0" t="n">
        <v>25000</v>
      </c>
      <c r="AC692" s="0" t="n">
        <v>5.69</v>
      </c>
      <c r="AD692" s="0" t="n">
        <v>0.122</v>
      </c>
      <c r="AE692" s="0" t="n">
        <v>4.673</v>
      </c>
      <c r="AF692" s="0" t="n">
        <v>0.042</v>
      </c>
      <c r="AG692" s="0" t="n">
        <v>0.032</v>
      </c>
      <c r="AH692" s="0" t="n">
        <v>3.3</v>
      </c>
      <c r="AJ692" s="0" t="n">
        <v>3800</v>
      </c>
      <c r="BF692" s="0" t="n">
        <f aca="false">IF(E692&lt;11,-3.6797*E692^2+48.115*E692-53.83,280.92*EXP(-0.2027*E692))</f>
        <v>100.720628</v>
      </c>
      <c r="BG692" s="1" t="n">
        <f aca="false">32.208*LN(F692)+21.438</f>
        <v>89.5983576207606</v>
      </c>
      <c r="BH692" s="1" t="n">
        <f aca="false">IF(G692&lt;=2, -10*G692+100, 88.958*EXP(-0.0755*G692))</f>
        <v>85</v>
      </c>
      <c r="BI692" s="1" t="n">
        <f aca="false">IF(I692&lt;=100, 0.0053*(I692)^2-1.0332*I692+100.76, 122.82*EXP(-0.0092*I692))</f>
        <v>83.209072</v>
      </c>
      <c r="BJ692" s="0" t="n">
        <f aca="false">IF(P692&lt;=1000, -6.942*LN(P692)+107.59, -36.304*LN(P692)+310.72)</f>
        <v>-56.9172155941827</v>
      </c>
      <c r="BK692" s="0" t="e">
        <f aca="false">BF692^0.04*BG692^0.22*BH692^0.51*BI692^0.06*BJ692^0.17</f>
        <v>#NUM!</v>
      </c>
      <c r="BL692" s="0" t="e">
        <f aca="false">IF(BK692&gt;=90, "Very Good", IF(BK692&gt;=80, "Good", IF(BK692&gt;=70, "Slightly Good", IF(BK692&gt;=60, "Average", IF(BK692&gt;=50, "Slightly Poor", IF(BK692&gt;=40, "Poor", "Very Poor"))))))</f>
        <v>#NUM!</v>
      </c>
      <c r="BM692" s="2" t="n">
        <f aca="false">IF(P692&lt;=1000, -6.942*LN(P692)+107.59, IF(AND(P692&gt;1000, P692&lt;=5213),-36.304*LN(P692)+310.72, IF(P692&gt;5213, 10)))</f>
        <v>10</v>
      </c>
      <c r="BN692" s="2" t="n">
        <f aca="false">BF692^0.04*BG692^0.22*BH692^0.51*BI692^0.06*BM692^0.17</f>
        <v>60.0958719102067</v>
      </c>
      <c r="BO692" s="3" t="str">
        <f aca="false">IF(BN692&gt;=90, "Very Good", IF(BN692&gt;=80, "Good", IF(BN692&gt;=70, "Slightly Good", IF(BN692&gt;=60, "Average", IF(BN692&gt;=50, "Slightly Poor", IF(BN692&gt;=40, "Poor", "Very Poor"))))))</f>
        <v>Average</v>
      </c>
      <c r="BP692" s="2" t="n">
        <f aca="false">IF(AJ692&lt;=1000, -6.942*LN(AJ692)+107.59, IF(AND(AJ692&gt;1000, AJ692&lt;=5213),-36.304*LN(AJ692)+310.72, IF(AJ692&gt;5213, 10)))</f>
        <v>11.4749736251816</v>
      </c>
      <c r="BQ692" s="2" t="n">
        <f aca="false">BF692^0.04*BG692^0.22*BH692^0.51*BI692^0.06*BP692^0.17</f>
        <v>61.518031325671</v>
      </c>
      <c r="BR692" s="0" t="str">
        <f aca="false">IF(BQ692&gt;=90, "Very Good", IF(BQ692&gt;=80, "Good", IF(BQ692&gt;=70, "Slightly Good", IF(BQ692&gt;=60, "Average", IF(BQ692&gt;=50, "Slightly Poor", IF(BQ692&gt;=40, "Poor", "Very Poor"))))))</f>
        <v>Average</v>
      </c>
      <c r="BT692" s="2" t="n">
        <f aca="false">9.81*LN(AH692)+30.6</f>
        <v>42.3123794157146</v>
      </c>
      <c r="BU692" s="0" t="str">
        <f aca="false">IF(BT692&lt;30, "Clean water", IF(AND(BT692&gt;=30, BT692&lt;40), "Hypolimia", IF(AND(BT692&gt;=40,BT692&lt;50), "Mesotrophic", IF(AND(BT692&gt;=50, BT692&lt;70), "Eutrophic", IF(BT692&gt;70,"Hypertrophic")))))</f>
        <v>Mesotrophic</v>
      </c>
      <c r="CM692" s="0" t="n">
        <f aca="false">IF(G692&gt;H692,1,0)</f>
        <v>0</v>
      </c>
      <c r="CO692" s="17" t="n">
        <f aca="false">14.652-0.41022*M692+0.007991*M692*M692-0.000077774*M692*M692*M692</f>
        <v>9.544128628042</v>
      </c>
      <c r="CP692" s="1" t="n">
        <f aca="false">F692/CO692*100</f>
        <v>86.9644608059182</v>
      </c>
    </row>
    <row r="693" customFormat="false" ht="12.5" hidden="false" customHeight="false" outlineLevel="0" collapsed="false">
      <c r="A693" s="0" t="n">
        <v>692</v>
      </c>
      <c r="B693" s="15" t="s">
        <v>97</v>
      </c>
      <c r="C693" s="16" t="s">
        <v>98</v>
      </c>
      <c r="D693" s="0" t="s">
        <v>163</v>
      </c>
      <c r="E693" s="0" t="n">
        <v>8</v>
      </c>
      <c r="F693" s="0" t="n">
        <v>8.3</v>
      </c>
      <c r="G693" s="0" t="n">
        <v>0.5</v>
      </c>
      <c r="H693" s="0" t="n">
        <v>3.2</v>
      </c>
      <c r="I693" s="0" t="n">
        <v>5</v>
      </c>
      <c r="J693" s="0" t="n">
        <v>2.018</v>
      </c>
      <c r="K693" s="0" t="n">
        <v>0.024</v>
      </c>
      <c r="L693" s="0" t="n">
        <v>1.8</v>
      </c>
      <c r="M693" s="0" t="n">
        <v>18.8</v>
      </c>
      <c r="N693" s="0" t="n">
        <v>0</v>
      </c>
      <c r="O693" s="0" t="n">
        <v>182</v>
      </c>
      <c r="P693" s="0" t="n">
        <v>8200</v>
      </c>
      <c r="AC693" s="0" t="n">
        <v>1.949</v>
      </c>
      <c r="AD693" s="0" t="n">
        <v>0.052</v>
      </c>
      <c r="AE693" s="0" t="n">
        <v>1.711</v>
      </c>
      <c r="AF693" s="0" t="n">
        <v>0.012</v>
      </c>
      <c r="AG693" s="0" t="n">
        <v>0.005</v>
      </c>
      <c r="AH693" s="0" t="n">
        <v>7</v>
      </c>
      <c r="AJ693" s="0" t="n">
        <v>61</v>
      </c>
      <c r="BF693" s="0" t="n">
        <f aca="false">IF(E693&lt;11,-3.6797*E693^2+48.115*E693-53.83,280.92*EXP(-0.2027*E693))</f>
        <v>95.5892</v>
      </c>
      <c r="BG693" s="1" t="n">
        <f aca="false">32.208*LN(F693)+21.438</f>
        <v>89.5983576207606</v>
      </c>
      <c r="BH693" s="1" t="n">
        <f aca="false">IF(G693&lt;=2, -10*G693+100, 88.958*EXP(-0.0755*G693))</f>
        <v>95</v>
      </c>
      <c r="BI693" s="1" t="n">
        <f aca="false">IF(I693&lt;=100, 0.0053*(I693)^2-1.0332*I693+100.76, 122.82*EXP(-0.0092*I693))</f>
        <v>95.7265</v>
      </c>
      <c r="BJ693" s="0" t="n">
        <f aca="false">IF(P693&lt;=1000, -6.942*LN(P693)+107.59, -36.304*LN(P693)+310.72)</f>
        <v>-16.4476339847931</v>
      </c>
      <c r="BK693" s="0" t="e">
        <f aca="false">BF693^0.04*BG693^0.22*BH693^0.51*BI693^0.06*BJ693^0.17</f>
        <v>#NUM!</v>
      </c>
      <c r="BL693" s="0" t="e">
        <f aca="false">IF(BK693&gt;=90, "Very Good", IF(BK693&gt;=80, "Good", IF(BK693&gt;=70, "Slightly Good", IF(BK693&gt;=60, "Average", IF(BK693&gt;=50, "Slightly Poor", IF(BK693&gt;=40, "Poor", "Very Poor"))))))</f>
        <v>#NUM!</v>
      </c>
      <c r="BM693" s="2" t="n">
        <f aca="false">IF(P693&lt;=1000, -6.942*LN(P693)+107.59, IF(AND(P693&gt;1000, P693&lt;=5213),-36.304*LN(P693)+310.72, IF(P693&gt;5213, 10)))</f>
        <v>10</v>
      </c>
      <c r="BN693" s="2" t="n">
        <f aca="false">BF693^0.04*BG693^0.22*BH693^0.51*BI693^0.06*BM693^0.17</f>
        <v>64.0063899921373</v>
      </c>
      <c r="BO693" s="3" t="str">
        <f aca="false">IF(BN693&gt;=90, "Very Good", IF(BN693&gt;=80, "Good", IF(BN693&gt;=70, "Slightly Good", IF(BN693&gt;=60, "Average", IF(BN693&gt;=50, "Slightly Poor", IF(BN693&gt;=40, "Poor", "Very Poor"))))))</f>
        <v>Average</v>
      </c>
      <c r="BP693" s="2" t="n">
        <f aca="false">IF(AJ693&lt;=1000, -6.942*LN(AJ693)+107.59, IF(AND(AJ693&gt;1000, AJ693&lt;=5213),-36.304*LN(AJ693)+310.72, IF(AJ693&gt;5213, 10)))</f>
        <v>79.0523136349089</v>
      </c>
      <c r="BQ693" s="2" t="n">
        <f aca="false">BF693^0.04*BG693^0.22*BH693^0.51*BI693^0.06*BP693^0.17</f>
        <v>90.9638456935467</v>
      </c>
      <c r="BR693" s="0" t="str">
        <f aca="false">IF(BQ693&gt;=90, "Very Good", IF(BQ693&gt;=80, "Good", IF(BQ693&gt;=70, "Slightly Good", IF(BQ693&gt;=60, "Average", IF(BQ693&gt;=50, "Slightly Poor", IF(BQ693&gt;=40, "Poor", "Very Poor"))))))</f>
        <v>Very Good</v>
      </c>
      <c r="BT693" s="2" t="n">
        <f aca="false">9.81*LN(AH693)+30.6</f>
        <v>49.6893785622326</v>
      </c>
      <c r="BU693" s="0" t="str">
        <f aca="false">IF(BT693&lt;30, "Clean water", IF(AND(BT693&gt;=30, BT693&lt;40), "Hypolimia", IF(AND(BT693&gt;=40,BT693&lt;50), "Mesotrophic", IF(AND(BT693&gt;=50, BT693&lt;70), "Eutrophic", IF(BT693&gt;70,"Hypertrophic")))))</f>
        <v>Mesotrophic</v>
      </c>
      <c r="CM693" s="0" t="n">
        <f aca="false">IF(G693&gt;H693,1,0)</f>
        <v>0</v>
      </c>
      <c r="CO693" s="17" t="n">
        <f aca="false">14.652-0.41022*M693+0.007991*M693*M693-0.000077774*M693*M693*M693</f>
        <v>9.247420319872</v>
      </c>
      <c r="CP693" s="1" t="n">
        <f aca="false">F693/CO693*100</f>
        <v>89.7547609268277</v>
      </c>
    </row>
    <row r="694" customFormat="false" ht="12.5" hidden="false" customHeight="false" outlineLevel="0" collapsed="false">
      <c r="A694" s="0" t="n">
        <v>693</v>
      </c>
      <c r="B694" s="15" t="s">
        <v>99</v>
      </c>
      <c r="C694" s="16" t="s">
        <v>100</v>
      </c>
      <c r="D694" s="0" t="s">
        <v>163</v>
      </c>
      <c r="E694" s="0" t="n">
        <v>7.6</v>
      </c>
      <c r="F694" s="0" t="n">
        <v>8.3</v>
      </c>
      <c r="G694" s="0" t="n">
        <v>2.6</v>
      </c>
      <c r="H694" s="0" t="n">
        <v>5.4</v>
      </c>
      <c r="I694" s="0" t="n">
        <v>19.1</v>
      </c>
      <c r="J694" s="0" t="n">
        <v>6.17</v>
      </c>
      <c r="K694" s="0" t="n">
        <v>0.126</v>
      </c>
      <c r="L694" s="0" t="n">
        <v>3</v>
      </c>
      <c r="M694" s="0" t="n">
        <v>19.3</v>
      </c>
      <c r="O694" s="0" t="n">
        <v>417</v>
      </c>
      <c r="BD694" s="0" t="n">
        <v>0.594</v>
      </c>
      <c r="BF694" s="0" t="n">
        <f aca="false">IF(E694&lt;11,-3.6797*E694^2+48.115*E694-53.83,280.92*EXP(-0.2027*E694))</f>
        <v>99.304528</v>
      </c>
      <c r="BG694" s="1" t="n">
        <f aca="false">32.208*LN(F694)+21.438</f>
        <v>89.5983576207606</v>
      </c>
      <c r="BH694" s="1" t="n">
        <f aca="false">IF(G694&lt;=2, -10*G694+100, 88.958*EXP(-0.0755*G694))</f>
        <v>73.1026302934667</v>
      </c>
      <c r="BI694" s="1" t="n">
        <f aca="false">IF(I694&lt;=100, 0.0053*(I694)^2-1.0332*I694+100.76, 122.82*EXP(-0.0092*I694))</f>
        <v>82.959373</v>
      </c>
      <c r="BJ694" s="0" t="e">
        <f aca="false">IF(P694&lt;=1000, -6.942*LN(P694)+107.59, -36.304*LN(P694)+310.72)</f>
        <v>#VALUE!</v>
      </c>
      <c r="BK694" s="0" t="e">
        <f aca="false">BF694^0.04*BG694^0.22*BH694^0.51*BI694^0.06*BJ694^0.17</f>
        <v>#VALUE!</v>
      </c>
      <c r="BL694" s="0" t="e">
        <f aca="false">IF(BK694&gt;=90, "Very Good", IF(BK694&gt;=80, "Good", IF(BK694&gt;=70, "Slightly Good", IF(BK694&gt;=60, "Average", IF(BK694&gt;=50, "Slightly Poor", IF(BK694&gt;=40, "Poor", "Very Poor"))))))</f>
        <v>#VALUE!</v>
      </c>
      <c r="BM694" s="2" t="e">
        <f aca="false">IF(P694&lt;=1000, -6.942*LN(P694)+107.59, IF(AND(P694&gt;1000, P694&lt;=5213),-36.304*LN(P694)+310.72, IF(P694&gt;5213, 10)))</f>
        <v>#VALUE!</v>
      </c>
      <c r="BN694" s="2" t="e">
        <f aca="false">BF694^0.04*BG694^0.22*BH694^0.51*BI694^0.06*BM694^0.17</f>
        <v>#VALUE!</v>
      </c>
      <c r="BO694" s="3" t="e">
        <f aca="false">IF(BN694&gt;=90, "Very Good", IF(BN694&gt;=80, "Good", IF(BN694&gt;=70, "Slightly Good", IF(BN694&gt;=60, "Average", IF(BN694&gt;=50, "Slightly Poor", IF(BN694&gt;=40, "Poor", "Very Poor"))))))</f>
        <v>#VALUE!</v>
      </c>
      <c r="BP694" s="2" t="e">
        <f aca="false">IF(AJ694&lt;=1000, -6.942*LN(AJ694)+107.59, IF(AND(AJ694&gt;1000, AJ694&lt;=5213),-36.304*LN(AJ694)+310.72, IF(AJ694&gt;5213, 10)))</f>
        <v>#VALUE!</v>
      </c>
      <c r="BQ694" s="2" t="e">
        <f aca="false">BF694^0.04*BG694^0.22*BH694^0.51*BI694^0.06*BP694^0.17</f>
        <v>#VALUE!</v>
      </c>
      <c r="BR694" s="0" t="e">
        <f aca="false">IF(BQ694&gt;=90, "Very Good", IF(BQ694&gt;=80, "Good", IF(BQ694&gt;=70, "Slightly Good", IF(BQ694&gt;=60, "Average", IF(BQ694&gt;=50, "Slightly Poor", IF(BQ694&gt;=40, "Poor", "Very Poor"))))))</f>
        <v>#VALUE!</v>
      </c>
      <c r="BT694" s="2" t="e">
        <f aca="false">9.81*LN(AH694)+30.6</f>
        <v>#VALUE!</v>
      </c>
      <c r="BU694" s="0" t="e">
        <f aca="false">IF(BT694&lt;30, "Clean water", IF(AND(BT694&gt;=30, BT694&lt;40), "Hypolimia", IF(AND(BT694&gt;=40,BT694&lt;50), "Mesotrophic", IF(AND(BT694&gt;=50, BT694&lt;70), "Eutrophic", IF(BT694&gt;70,"Hypertrophic")))))</f>
        <v>#VALUE!</v>
      </c>
      <c r="CM694" s="0" t="n">
        <f aca="false">IF(G694&gt;H694,1,0)</f>
        <v>0</v>
      </c>
      <c r="CO694" s="17" t="n">
        <f aca="false">14.652-0.41022*M694+0.007991*M694*M694-0.000077774*M694*M694*M694</f>
        <v>9.152199870882</v>
      </c>
      <c r="CP694" s="1" t="n">
        <f aca="false">F694/CO694*100</f>
        <v>90.6885788891773</v>
      </c>
    </row>
    <row r="695" customFormat="false" ht="12.5" hidden="false" customHeight="false" outlineLevel="0" collapsed="false">
      <c r="A695" s="0" t="n">
        <v>694</v>
      </c>
      <c r="B695" s="15" t="s">
        <v>99</v>
      </c>
      <c r="C695" s="16" t="s">
        <v>100</v>
      </c>
      <c r="D695" s="0" t="s">
        <v>163</v>
      </c>
      <c r="E695" s="0" t="n">
        <v>7.6</v>
      </c>
      <c r="F695" s="0" t="n">
        <v>9.4</v>
      </c>
      <c r="G695" s="0" t="n">
        <v>0.7</v>
      </c>
      <c r="H695" s="0" t="n">
        <v>3.1</v>
      </c>
      <c r="I695" s="0" t="n">
        <v>2</v>
      </c>
      <c r="J695" s="0" t="n">
        <v>6.114</v>
      </c>
      <c r="K695" s="0" t="n">
        <v>0.12</v>
      </c>
      <c r="L695" s="0" t="n">
        <v>2.1</v>
      </c>
      <c r="M695" s="0" t="n">
        <v>15.6</v>
      </c>
      <c r="N695" s="0" t="n">
        <v>0</v>
      </c>
      <c r="O695" s="0" t="n">
        <v>518</v>
      </c>
      <c r="P695" s="0" t="n">
        <v>2500</v>
      </c>
      <c r="AC695" s="0" t="n">
        <v>5.874</v>
      </c>
      <c r="AD695" s="0" t="n">
        <v>0</v>
      </c>
      <c r="AE695" s="0" t="n">
        <v>5.252</v>
      </c>
      <c r="AF695" s="0" t="n">
        <v>0.105</v>
      </c>
      <c r="AG695" s="0" t="n">
        <v>0.096</v>
      </c>
      <c r="AH695" s="0" t="n">
        <v>1.3</v>
      </c>
      <c r="AJ695" s="0" t="n">
        <v>120</v>
      </c>
      <c r="BF695" s="0" t="n">
        <f aca="false">IF(E695&lt;11,-3.6797*E695^2+48.115*E695-53.83,280.92*EXP(-0.2027*E695))</f>
        <v>99.304528</v>
      </c>
      <c r="BG695" s="1" t="n">
        <f aca="false">32.208*LN(F695)+21.438</f>
        <v>93.6067776722001</v>
      </c>
      <c r="BH695" s="1" t="n">
        <f aca="false">IF(G695&lt;=2, -10*G695+100, 88.958*EXP(-0.0755*G695))</f>
        <v>93</v>
      </c>
      <c r="BI695" s="1" t="n">
        <f aca="false">IF(I695&lt;=100, 0.0053*(I695)^2-1.0332*I695+100.76, 122.82*EXP(-0.0092*I695))</f>
        <v>98.7148</v>
      </c>
      <c r="BJ695" s="0" t="n">
        <f aca="false">IF(P695&lt;=1000, -6.942*LN(P695)+107.59, -36.304*LN(P695)+310.72)</f>
        <v>26.6758336218732</v>
      </c>
      <c r="BK695" s="0" t="n">
        <f aca="false">BF695^0.04*BG695^0.22*BH695^0.51*BI695^0.06*BJ695^0.17</f>
        <v>75.7871659510219</v>
      </c>
      <c r="BL695" s="0" t="str">
        <f aca="false">IF(BK695&gt;=90, "Very Good", IF(BK695&gt;=80, "Good", IF(BK695&gt;=70, "Slightly Good", IF(BK695&gt;=60, "Average", IF(BK695&gt;=50, "Slightly Poor", IF(BK695&gt;=40, "Poor", "Very Poor"))))))</f>
        <v>Slightly Good</v>
      </c>
      <c r="BM695" s="2" t="n">
        <f aca="false">IF(P695&lt;=1000, -6.942*LN(P695)+107.59, IF(AND(P695&gt;1000, P695&lt;=5213),-36.304*LN(P695)+310.72, IF(P695&gt;5213, 10)))</f>
        <v>26.6758336218732</v>
      </c>
      <c r="BN695" s="2" t="n">
        <f aca="false">BF695^0.04*BG695^0.22*BH695^0.51*BI695^0.06*BM695^0.17</f>
        <v>75.7871659510219</v>
      </c>
      <c r="BO695" s="3" t="str">
        <f aca="false">IF(BN695&gt;=90, "Very Good", IF(BN695&gt;=80, "Good", IF(BN695&gt;=70, "Slightly Good", IF(BN695&gt;=60, "Average", IF(BN695&gt;=50, "Slightly Poor", IF(BN695&gt;=40, "Poor", "Very Poor"))))))</f>
        <v>Slightly Good</v>
      </c>
      <c r="BP695" s="2" t="n">
        <f aca="false">IF(AJ695&lt;=1000, -6.942*LN(AJ695)+107.59, IF(AND(AJ695&gt;1000, AJ695&lt;=5213),-36.304*LN(AJ695)+310.72, IF(AJ695&gt;5213, 10)))</f>
        <v>74.3552323216071</v>
      </c>
      <c r="BQ695" s="2" t="n">
        <f aca="false">BF695^0.04*BG695^0.22*BH695^0.51*BI695^0.06*BP695^0.17</f>
        <v>90.2149614593474</v>
      </c>
      <c r="BR695" s="0" t="str">
        <f aca="false">IF(BQ695&gt;=90, "Very Good", IF(BQ695&gt;=80, "Good", IF(BQ695&gt;=70, "Slightly Good", IF(BQ695&gt;=60, "Average", IF(BQ695&gt;=50, "Slightly Poor", IF(BQ695&gt;=40, "Poor", "Very Poor"))))))</f>
        <v>Very Good</v>
      </c>
      <c r="BT695" s="2" t="n">
        <f aca="false">9.81*LN(AH695)+30.6</f>
        <v>33.1737934344261</v>
      </c>
      <c r="BU695" s="0" t="str">
        <f aca="false">IF(BT695&lt;30, "Clean water", IF(AND(BT695&gt;=30, BT695&lt;40), "Hypolimia", IF(AND(BT695&gt;=40,BT695&lt;50), "Mesotrophic", IF(AND(BT695&gt;=50, BT695&lt;70), "Eutrophic", IF(BT695&gt;70,"Hypertrophic")))))</f>
        <v>Hypolimia</v>
      </c>
      <c r="CM695" s="0" t="n">
        <f aca="false">IF(G695&gt;H695,1,0)</f>
        <v>0</v>
      </c>
      <c r="CO695" s="17" t="n">
        <f aca="false">14.652-0.41022*M695+0.007991*M695*M695-0.000077774*M695*M695*M695</f>
        <v>9.901995302016</v>
      </c>
      <c r="CP695" s="1" t="n">
        <f aca="false">F695/CO695*100</f>
        <v>94.9303621471746</v>
      </c>
    </row>
    <row r="696" customFormat="false" ht="12.5" hidden="false" customHeight="false" outlineLevel="0" collapsed="false">
      <c r="A696" s="0" t="n">
        <v>695</v>
      </c>
      <c r="B696" s="15" t="s">
        <v>101</v>
      </c>
      <c r="C696" s="16" t="s">
        <v>102</v>
      </c>
      <c r="D696" s="0" t="s">
        <v>163</v>
      </c>
      <c r="E696" s="0" t="n">
        <v>8</v>
      </c>
      <c r="F696" s="0" t="n">
        <v>9.8</v>
      </c>
      <c r="G696" s="0" t="n">
        <v>1</v>
      </c>
      <c r="H696" s="0" t="n">
        <v>4.7</v>
      </c>
      <c r="I696" s="0" t="n">
        <v>17.4</v>
      </c>
      <c r="J696" s="0" t="n">
        <v>3.294</v>
      </c>
      <c r="K696" s="0" t="n">
        <v>0.064</v>
      </c>
      <c r="L696" s="0" t="n">
        <v>2.4</v>
      </c>
      <c r="M696" s="0" t="n">
        <v>17.9</v>
      </c>
      <c r="N696" s="0" t="n">
        <v>0</v>
      </c>
      <c r="O696" s="0" t="n">
        <v>207</v>
      </c>
      <c r="P696" s="0" t="n">
        <v>58000</v>
      </c>
      <c r="AC696" s="0" t="n">
        <v>3.185</v>
      </c>
      <c r="AD696" s="0" t="n">
        <v>0.013</v>
      </c>
      <c r="AE696" s="0" t="n">
        <v>2.728</v>
      </c>
      <c r="AF696" s="0" t="n">
        <v>0.013</v>
      </c>
      <c r="AG696" s="0" t="n">
        <v>0.004</v>
      </c>
      <c r="AH696" s="0" t="n">
        <v>38.2</v>
      </c>
      <c r="AJ696" s="0" t="n">
        <v>320</v>
      </c>
      <c r="BA696" s="0" t="n">
        <v>0</v>
      </c>
      <c r="BF696" s="0" t="n">
        <f aca="false">IF(E696&lt;11,-3.6797*E696^2+48.115*E696-53.83,280.92*EXP(-0.2027*E696))</f>
        <v>95.5892</v>
      </c>
      <c r="BG696" s="1" t="n">
        <f aca="false">32.208*LN(F696)+21.438</f>
        <v>94.9489718778696</v>
      </c>
      <c r="BH696" s="1" t="n">
        <f aca="false">IF(G696&lt;=2, -10*G696+100, 88.958*EXP(-0.0755*G696))</f>
        <v>90</v>
      </c>
      <c r="BI696" s="1" t="n">
        <f aca="false">IF(I696&lt;=100, 0.0053*(I696)^2-1.0332*I696+100.76, 122.82*EXP(-0.0092*I696))</f>
        <v>84.386948</v>
      </c>
      <c r="BJ696" s="0" t="n">
        <f aca="false">IF(P696&lt;=1000, -6.942*LN(P696)+107.59, -36.304*LN(P696)+310.72)</f>
        <v>-87.4694707030448</v>
      </c>
      <c r="BK696" s="0" t="e">
        <f aca="false">BF696^0.04*BG696^0.22*BH696^0.51*BI696^0.06*BJ696^0.17</f>
        <v>#NUM!</v>
      </c>
      <c r="BL696" s="0" t="e">
        <f aca="false">IF(BK696&gt;=90, "Very Good", IF(BK696&gt;=80, "Good", IF(BK696&gt;=70, "Slightly Good", IF(BK696&gt;=60, "Average", IF(BK696&gt;=50, "Slightly Poor", IF(BK696&gt;=40, "Poor", "Very Poor"))))))</f>
        <v>#NUM!</v>
      </c>
      <c r="BM696" s="2" t="n">
        <f aca="false">IF(P696&lt;=1000, -6.942*LN(P696)+107.59, IF(AND(P696&gt;1000, P696&lt;=5213),-36.304*LN(P696)+310.72, IF(P696&gt;5213, 10)))</f>
        <v>10</v>
      </c>
      <c r="BN696" s="2" t="n">
        <f aca="false">BF696^0.04*BG696^0.22*BH696^0.51*BI696^0.06*BM696^0.17</f>
        <v>62.5899217112717</v>
      </c>
      <c r="BO696" s="3" t="str">
        <f aca="false">IF(BN696&gt;=90, "Very Good", IF(BN696&gt;=80, "Good", IF(BN696&gt;=70, "Slightly Good", IF(BN696&gt;=60, "Average", IF(BN696&gt;=50, "Slightly Poor", IF(BN696&gt;=40, "Poor", "Very Poor"))))))</f>
        <v>Average</v>
      </c>
      <c r="BP696" s="2" t="n">
        <f aca="false">IF(AJ696&lt;=1000, -6.942*LN(AJ696)+107.59, IF(AND(AJ696&gt;1000, AJ696&lt;=5213),-36.304*LN(AJ696)+310.72, IF(AJ696&gt;5213, 10)))</f>
        <v>67.5463156471996</v>
      </c>
      <c r="BQ696" s="2" t="n">
        <f aca="false">BF696^0.04*BG696^0.22*BH696^0.51*BI696^0.06*BP696^0.17</f>
        <v>86.6037487521126</v>
      </c>
      <c r="BR696" s="0" t="str">
        <f aca="false">IF(BQ696&gt;=90, "Very Good", IF(BQ696&gt;=80, "Good", IF(BQ696&gt;=70, "Slightly Good", IF(BQ696&gt;=60, "Average", IF(BQ696&gt;=50, "Slightly Poor", IF(BQ696&gt;=40, "Poor", "Very Poor"))))))</f>
        <v>Good</v>
      </c>
      <c r="BT696" s="2" t="n">
        <f aca="false">9.81*LN(AH696)+30.6</f>
        <v>66.3362164081589</v>
      </c>
      <c r="BU696" s="0" t="str">
        <f aca="false">IF(BT696&lt;30, "Clean water", IF(AND(BT696&gt;=30, BT696&lt;40), "Hypolimia", IF(AND(BT696&gt;=40,BT696&lt;50), "Mesotrophic", IF(AND(BT696&gt;=50, BT696&lt;70), "Eutrophic", IF(BT696&gt;70,"Hypertrophic")))))</f>
        <v>Eutrophic</v>
      </c>
      <c r="CM696" s="0" t="n">
        <f aca="false">IF(G696&gt;H696,1,0)</f>
        <v>0</v>
      </c>
      <c r="CO696" s="17" t="n">
        <f aca="false">14.652-0.41022*M696+0.007991*M696*M696-0.000077774*M696*M696*M696</f>
        <v>9.423398054614</v>
      </c>
      <c r="CP696" s="1" t="n">
        <f aca="false">F696/CO696*100</f>
        <v>103.996455877205</v>
      </c>
    </row>
    <row r="697" s="18" customFormat="true" ht="12.5" hidden="false" customHeight="false" outlineLevel="0" collapsed="false">
      <c r="A697" s="18" t="n">
        <v>696</v>
      </c>
      <c r="B697" s="19" t="s">
        <v>103</v>
      </c>
      <c r="C697" s="18" t="s">
        <v>104</v>
      </c>
      <c r="D697" s="18" t="s">
        <v>163</v>
      </c>
      <c r="E697" s="18" t="n">
        <v>8.2</v>
      </c>
      <c r="F697" s="18" t="n">
        <v>11.3</v>
      </c>
      <c r="G697" s="18" t="n">
        <v>1.3</v>
      </c>
      <c r="H697" s="18" t="n">
        <v>0.7</v>
      </c>
      <c r="I697" s="18" t="n">
        <v>2.8</v>
      </c>
      <c r="J697" s="18" t="n">
        <v>6.674</v>
      </c>
      <c r="K697" s="18" t="n">
        <v>0.012</v>
      </c>
      <c r="L697" s="18" t="n">
        <v>2</v>
      </c>
      <c r="M697" s="18" t="n">
        <v>17.7</v>
      </c>
      <c r="N697" s="18" t="n">
        <v>0</v>
      </c>
      <c r="O697" s="18" t="n">
        <v>531</v>
      </c>
      <c r="P697" s="18" t="n">
        <v>4800</v>
      </c>
      <c r="AC697" s="18" t="n">
        <v>6.62</v>
      </c>
      <c r="AD697" s="18" t="n">
        <v>0.013</v>
      </c>
      <c r="AE697" s="18" t="n">
        <v>5.927</v>
      </c>
      <c r="AF697" s="18" t="n">
        <v>0.008</v>
      </c>
      <c r="AG697" s="18" t="n">
        <v>0.003</v>
      </c>
      <c r="AH697" s="18" t="n">
        <v>6.6</v>
      </c>
      <c r="AJ697" s="18" t="n">
        <v>130</v>
      </c>
      <c r="BF697" s="18" t="n">
        <f aca="false">IF(E697&lt;11,-3.6797*E697^2+48.115*E697-53.83,280.92*EXP(-0.2027*E697))</f>
        <v>93.289972</v>
      </c>
      <c r="BG697" s="20" t="n">
        <f aca="false">32.208*LN(F697)+21.438</f>
        <v>99.5360461899348</v>
      </c>
      <c r="BH697" s="20" t="n">
        <f aca="false">IF(G697&lt;=2, -10*G697+100, 88.958*EXP(-0.0755*G697))</f>
        <v>87</v>
      </c>
      <c r="BI697" s="20" t="n">
        <f aca="false">IF(I697&lt;=100, 0.0053*(I697)^2-1.0332*I697+100.76, 122.82*EXP(-0.0092*I697))</f>
        <v>97.908592</v>
      </c>
      <c r="BJ697" s="18" t="n">
        <f aca="false">IF(P697&lt;=1000, -6.942*LN(P697)+107.59, -36.304*LN(P697)+310.72)</f>
        <v>2.99382006788824</v>
      </c>
      <c r="BK697" s="18" t="n">
        <f aca="false">BF697^0.04*BG697^0.22*BH697^0.51*BI697^0.06*BJ697^0.17</f>
        <v>51.0401002406725</v>
      </c>
      <c r="BL697" s="18" t="str">
        <f aca="false">IF(BK697&gt;=90, "Very Good", IF(BK697&gt;=80, "Good", IF(BK697&gt;=70, "Slightly Good", IF(BK697&gt;=60, "Average", IF(BK697&gt;=50, "Slightly Poor", IF(BK697&gt;=40, "Poor", "Very Poor"))))))</f>
        <v>Slightly Poor</v>
      </c>
      <c r="BM697" s="21" t="n">
        <f aca="false">IF(P697&lt;=1000, -6.942*LN(P697)+107.59, IF(AND(P697&gt;1000, P697&lt;=5213),-36.304*LN(P697)+310.72, IF(P697&gt;5213, 10)))</f>
        <v>2.99382006788824</v>
      </c>
      <c r="BN697" s="21" t="n">
        <f aca="false">BF697^0.04*BG697^0.22*BH697^0.51*BI697^0.06*BM697^0.17</f>
        <v>51.0401002406725</v>
      </c>
      <c r="BO697" s="22" t="str">
        <f aca="false">IF(BN697&gt;=90, "Very Good", IF(BN697&gt;=80, "Good", IF(BN697&gt;=70, "Slightly Good", IF(BN697&gt;=60, "Average", IF(BN697&gt;=50, "Slightly Poor", IF(BN697&gt;=40, "Poor", "Very Poor"))))))</f>
        <v>Slightly Poor</v>
      </c>
      <c r="BP697" s="21" t="n">
        <f aca="false">IF(AJ697&lt;=1000, -6.942*LN(AJ697)+107.59, IF(AND(AJ697&gt;1000, AJ697&lt;=5213),-36.304*LN(AJ697)+310.72, IF(AJ697&gt;5213, 10)))</f>
        <v>73.7995758449374</v>
      </c>
      <c r="BQ697" s="21" t="n">
        <f aca="false">BF697^0.04*BG697^0.22*BH697^0.51*BI697^0.06*BP697^0.17</f>
        <v>88.0080316083811</v>
      </c>
      <c r="BR697" s="18" t="str">
        <f aca="false">IF(BQ697&gt;=90, "Very Good", IF(BQ697&gt;=80, "Good", IF(BQ697&gt;=70, "Slightly Good", IF(BQ697&gt;=60, "Average", IF(BQ697&gt;=50, "Slightly Poor", IF(BQ697&gt;=40, "Poor", "Very Poor"))))))</f>
        <v>Good</v>
      </c>
      <c r="BT697" s="21" t="n">
        <f aca="false">9.81*LN(AH697)+30.6</f>
        <v>49.1121532570076</v>
      </c>
      <c r="BU697" s="18" t="str">
        <f aca="false">IF(BT697&lt;30, "Clean water", IF(AND(BT697&gt;=30, BT697&lt;40), "Hypolimia", IF(AND(BT697&gt;=40,BT697&lt;50), "Mesotrophic", IF(AND(BT697&gt;=50, BT697&lt;70), "Eutrophic", IF(BT697&gt;70,"Hypertrophic")))))</f>
        <v>Mesotrophic</v>
      </c>
      <c r="CM697" s="18" t="n">
        <f aca="false">IF(G697&gt;H697,1,0)</f>
        <v>1</v>
      </c>
      <c r="CO697" s="17" t="n">
        <f aca="false">14.652-0.41022*M697+0.007991*M697*M697-0.000077774*M697*M697*M697</f>
        <v>9.463331438658</v>
      </c>
      <c r="CP697" s="1" t="n">
        <f aca="false">F697/CO697*100</f>
        <v>119.40826624585</v>
      </c>
    </row>
    <row r="698" customFormat="false" ht="12.5" hidden="false" customHeight="false" outlineLevel="0" collapsed="false">
      <c r="A698" s="0" t="n">
        <v>697</v>
      </c>
      <c r="B698" s="15" t="s">
        <v>105</v>
      </c>
      <c r="C698" s="16" t="s">
        <v>106</v>
      </c>
      <c r="D698" s="0" t="s">
        <v>163</v>
      </c>
      <c r="E698" s="0" t="n">
        <v>8</v>
      </c>
      <c r="F698" s="0" t="n">
        <v>8.9</v>
      </c>
      <c r="G698" s="0" t="n">
        <v>0.7</v>
      </c>
      <c r="H698" s="0" t="n">
        <v>4.1</v>
      </c>
      <c r="I698" s="0" t="n">
        <v>5.6</v>
      </c>
      <c r="J698" s="0" t="n">
        <v>2.09</v>
      </c>
      <c r="K698" s="0" t="n">
        <v>0.023</v>
      </c>
      <c r="L698" s="0" t="n">
        <v>1.9</v>
      </c>
      <c r="M698" s="0" t="n">
        <v>18.3</v>
      </c>
      <c r="N698" s="0" t="n">
        <v>0</v>
      </c>
      <c r="O698" s="0" t="n">
        <v>183</v>
      </c>
      <c r="P698" s="0" t="n">
        <v>4800</v>
      </c>
      <c r="AC698" s="0" t="n">
        <v>2.028</v>
      </c>
      <c r="AD698" s="0" t="n">
        <v>0.016</v>
      </c>
      <c r="AE698" s="0" t="n">
        <v>1.776</v>
      </c>
      <c r="AF698" s="0" t="n">
        <v>0.008</v>
      </c>
      <c r="AG698" s="0" t="n">
        <v>0.002</v>
      </c>
      <c r="AH698" s="0" t="n">
        <v>13.1</v>
      </c>
      <c r="AJ698" s="0" t="n">
        <v>21</v>
      </c>
      <c r="BA698" s="0" t="n">
        <v>0</v>
      </c>
      <c r="BF698" s="0" t="n">
        <f aca="false">IF(E698&lt;11,-3.6797*E698^2+48.115*E698-53.83,280.92*EXP(-0.2027*E698))</f>
        <v>95.5892</v>
      </c>
      <c r="BG698" s="1" t="n">
        <f aca="false">32.208*LN(F698)+21.438</f>
        <v>91.8463395211805</v>
      </c>
      <c r="BH698" s="1" t="n">
        <f aca="false">IF(G698&lt;=2, -10*G698+100, 88.958*EXP(-0.0755*G698))</f>
        <v>93</v>
      </c>
      <c r="BI698" s="1" t="n">
        <f aca="false">IF(I698&lt;=100, 0.0053*(I698)^2-1.0332*I698+100.76, 122.82*EXP(-0.0092*I698))</f>
        <v>95.140288</v>
      </c>
      <c r="BJ698" s="0" t="n">
        <f aca="false">IF(P698&lt;=1000, -6.942*LN(P698)+107.59, -36.304*LN(P698)+310.72)</f>
        <v>2.99382006788824</v>
      </c>
      <c r="BK698" s="0" t="n">
        <f aca="false">BF698^0.04*BG698^0.22*BH698^0.51*BI698^0.06*BJ698^0.17</f>
        <v>51.8413736109077</v>
      </c>
      <c r="BL698" s="0" t="str">
        <f aca="false">IF(BK698&gt;=90, "Very Good", IF(BK698&gt;=80, "Good", IF(BK698&gt;=70, "Slightly Good", IF(BK698&gt;=60, "Average", IF(BK698&gt;=50, "Slightly Poor", IF(BK698&gt;=40, "Poor", "Very Poor"))))))</f>
        <v>Slightly Poor</v>
      </c>
      <c r="BM698" s="2" t="n">
        <f aca="false">IF(P698&lt;=1000, -6.942*LN(P698)+107.59, IF(AND(P698&gt;1000, P698&lt;=5213),-36.304*LN(P698)+310.72, IF(P698&gt;5213, 10)))</f>
        <v>2.99382006788824</v>
      </c>
      <c r="BN698" s="2" t="n">
        <f aca="false">BF698^0.04*BG698^0.22*BH698^0.51*BI698^0.06*BM698^0.17</f>
        <v>51.8413736109077</v>
      </c>
      <c r="BO698" s="3" t="str">
        <f aca="false">IF(BN698&gt;=90, "Very Good", IF(BN698&gt;=80, "Good", IF(BN698&gt;=70, "Slightly Good", IF(BN698&gt;=60, "Average", IF(BN698&gt;=50, "Slightly Poor", IF(BN698&gt;=40, "Poor", "Very Poor"))))))</f>
        <v>Slightly Poor</v>
      </c>
      <c r="BP698" s="2" t="n">
        <f aca="false">IF(AJ698&lt;=1000, -6.942*LN(AJ698)+107.59, IF(AND(AJ698&gt;1000, AJ698&lt;=5213),-36.304*LN(AJ698)+310.72, IF(AJ698&gt;5213, 10)))</f>
        <v>86.454925237324</v>
      </c>
      <c r="BQ698" s="2" t="n">
        <f aca="false">BF698^0.04*BG698^0.22*BH698^0.51*BI698^0.06*BP698^0.17</f>
        <v>91.8274211290345</v>
      </c>
      <c r="BR698" s="0" t="str">
        <f aca="false">IF(BQ698&gt;=90, "Very Good", IF(BQ698&gt;=80, "Good", IF(BQ698&gt;=70, "Slightly Good", IF(BQ698&gt;=60, "Average", IF(BQ698&gt;=50, "Slightly Poor", IF(BQ698&gt;=40, "Poor", "Very Poor"))))))</f>
        <v>Very Good</v>
      </c>
      <c r="BT698" s="2" t="n">
        <f aca="false">9.81*LN(AH698)+30.6</f>
        <v>55.8373259783317</v>
      </c>
      <c r="BU698" s="0" t="str">
        <f aca="false">IF(BT698&lt;30, "Clean water", IF(AND(BT698&gt;=30, BT698&lt;40), "Hypolimia", IF(AND(BT698&gt;=40,BT698&lt;50), "Mesotrophic", IF(AND(BT698&gt;=50, BT698&lt;70), "Eutrophic", IF(BT698&gt;70,"Hypertrophic")))))</f>
        <v>Eutrophic</v>
      </c>
      <c r="CM698" s="0" t="n">
        <f aca="false">IF(G698&gt;H698,1,0)</f>
        <v>0</v>
      </c>
      <c r="CO698" s="17" t="n">
        <f aca="false">14.652-0.41022*M698+0.007991*M698*M698-0.000077774*M698*M698*M698</f>
        <v>9.344443042062</v>
      </c>
      <c r="CP698" s="1" t="n">
        <f aca="false">F698/CO698*100</f>
        <v>95.2437717254904</v>
      </c>
    </row>
    <row r="699" customFormat="false" ht="12.5" hidden="false" customHeight="false" outlineLevel="0" collapsed="false">
      <c r="A699" s="0" t="n">
        <v>698</v>
      </c>
      <c r="B699" s="15" t="s">
        <v>107</v>
      </c>
      <c r="C699" s="16" t="s">
        <v>108</v>
      </c>
      <c r="D699" s="0" t="s">
        <v>163</v>
      </c>
      <c r="E699" s="0" t="n">
        <v>8.3</v>
      </c>
      <c r="F699" s="0" t="n">
        <v>13.4</v>
      </c>
      <c r="G699" s="0" t="n">
        <v>0.8</v>
      </c>
      <c r="H699" s="0" t="n">
        <v>1.7</v>
      </c>
      <c r="I699" s="0" t="n">
        <v>2</v>
      </c>
      <c r="J699" s="0" t="n">
        <v>5.998</v>
      </c>
      <c r="K699" s="0" t="n">
        <v>0.036</v>
      </c>
      <c r="L699" s="0" t="n">
        <v>1</v>
      </c>
      <c r="M699" s="0" t="n">
        <v>18.2</v>
      </c>
      <c r="N699" s="0" t="n">
        <v>0</v>
      </c>
      <c r="O699" s="0" t="n">
        <v>573</v>
      </c>
      <c r="P699" s="0" t="n">
        <v>9000</v>
      </c>
      <c r="AC699" s="0" t="n">
        <v>5.938</v>
      </c>
      <c r="AD699" s="0" t="n">
        <v>0</v>
      </c>
      <c r="AE699" s="0" t="n">
        <v>5.469</v>
      </c>
      <c r="AF699" s="0" t="n">
        <v>0.029</v>
      </c>
      <c r="AG699" s="0" t="n">
        <v>0.027</v>
      </c>
      <c r="AH699" s="0" t="n">
        <v>2.3</v>
      </c>
      <c r="AJ699" s="0" t="n">
        <v>400</v>
      </c>
      <c r="BF699" s="0" t="n">
        <f aca="false">IF(E699&lt;11,-3.6797*E699^2+48.115*E699-53.83,280.92*EXP(-0.2027*E699))</f>
        <v>92.029967</v>
      </c>
      <c r="BG699" s="1" t="n">
        <f aca="false">32.208*LN(F699)+21.438</f>
        <v>105.025963601667</v>
      </c>
      <c r="BH699" s="1" t="n">
        <f aca="false">IF(G699&lt;=2, -10*G699+100, 88.958*EXP(-0.0755*G699))</f>
        <v>92</v>
      </c>
      <c r="BI699" s="1" t="n">
        <f aca="false">IF(I699&lt;=100, 0.0053*(I699)^2-1.0332*I699+100.76, 122.82*EXP(-0.0092*I699))</f>
        <v>98.7148</v>
      </c>
      <c r="BJ699" s="0" t="n">
        <f aca="false">IF(P699&lt;=1000, -6.942*LN(P699)+107.59, -36.304*LN(P699)+310.72)</f>
        <v>-19.8271887037816</v>
      </c>
      <c r="BK699" s="0" t="e">
        <f aca="false">BF699^0.04*BG699^0.22*BH699^0.51*BI699^0.06*BJ699^0.17</f>
        <v>#NUM!</v>
      </c>
      <c r="BL699" s="0" t="e">
        <f aca="false">IF(BK699&gt;=90, "Very Good", IF(BK699&gt;=80, "Good", IF(BK699&gt;=70, "Slightly Good", IF(BK699&gt;=60, "Average", IF(BK699&gt;=50, "Slightly Poor", IF(BK699&gt;=40, "Poor", "Very Poor"))))))</f>
        <v>#NUM!</v>
      </c>
      <c r="BM699" s="2" t="n">
        <f aca="false">IF(P699&lt;=1000, -6.942*LN(P699)+107.59, IF(AND(P699&gt;1000, P699&lt;=5213),-36.304*LN(P699)+310.72, IF(P699&gt;5213, 10)))</f>
        <v>10</v>
      </c>
      <c r="BN699" s="2" t="n">
        <f aca="false">BF699^0.04*BG699^0.22*BH699^0.51*BI699^0.06*BM699^0.17</f>
        <v>65.228466310474</v>
      </c>
      <c r="BO699" s="3" t="str">
        <f aca="false">IF(BN699&gt;=90, "Very Good", IF(BN699&gt;=80, "Good", IF(BN699&gt;=70, "Slightly Good", IF(BN699&gt;=60, "Average", IF(BN699&gt;=50, "Slightly Poor", IF(BN699&gt;=40, "Poor", "Very Poor"))))))</f>
        <v>Average</v>
      </c>
      <c r="BP699" s="2" t="n">
        <f aca="false">IF(AJ699&lt;=1000, -6.942*LN(AJ699)+107.59, IF(AND(AJ699&gt;1000, AJ699&lt;=5213),-36.304*LN(AJ699)+310.72, IF(AJ699&gt;5213, 10)))</f>
        <v>65.9972531139764</v>
      </c>
      <c r="BQ699" s="2" t="n">
        <f aca="false">BF699^0.04*BG699^0.22*BH699^0.51*BI699^0.06*BP699^0.17</f>
        <v>89.8993524438871</v>
      </c>
      <c r="BR699" s="0" t="str">
        <f aca="false">IF(BQ699&gt;=90, "Very Good", IF(BQ699&gt;=80, "Good", IF(BQ699&gt;=70, "Slightly Good", IF(BQ699&gt;=60, "Average", IF(BQ699&gt;=50, "Slightly Poor", IF(BQ699&gt;=40, "Poor", "Very Poor"))))))</f>
        <v>Good</v>
      </c>
      <c r="BT699" s="2" t="n">
        <f aca="false">9.81*LN(AH699)+30.6</f>
        <v>38.7708384959934</v>
      </c>
      <c r="BU699" s="0" t="str">
        <f aca="false">IF(BT699&lt;30, "Clean water", IF(AND(BT699&gt;=30, BT699&lt;40), "Hypolimia", IF(AND(BT699&gt;=40,BT699&lt;50), "Mesotrophic", IF(AND(BT699&gt;=50, BT699&lt;70), "Eutrophic", IF(BT699&gt;70,"Hypertrophic")))))</f>
        <v>Hypolimia</v>
      </c>
      <c r="CM699" s="0" t="n">
        <f aca="false">IF(G699&gt;H699,1,0)</f>
        <v>0</v>
      </c>
      <c r="CO699" s="17" t="n">
        <f aca="false">14.652-0.41022*M699+0.007991*M699*M699-0.000077774*M699*M699*M699</f>
        <v>9.364068992368</v>
      </c>
      <c r="CP699" s="1" t="n">
        <f aca="false">F699/CO699*100</f>
        <v>143.100184448891</v>
      </c>
    </row>
    <row r="700" customFormat="false" ht="12.5" hidden="false" customHeight="false" outlineLevel="0" collapsed="false">
      <c r="A700" s="0" t="n">
        <v>699</v>
      </c>
      <c r="B700" s="15" t="s">
        <v>109</v>
      </c>
      <c r="C700" s="16" t="s">
        <v>110</v>
      </c>
      <c r="D700" s="0" t="s">
        <v>163</v>
      </c>
      <c r="E700" s="0" t="n">
        <v>7.6</v>
      </c>
      <c r="F700" s="0" t="n">
        <v>10.8</v>
      </c>
      <c r="G700" s="0" t="n">
        <v>1.6</v>
      </c>
      <c r="H700" s="0" t="n">
        <v>5.9</v>
      </c>
      <c r="I700" s="0" t="n">
        <v>5.1</v>
      </c>
      <c r="J700" s="0" t="n">
        <v>10.867</v>
      </c>
      <c r="K700" s="0" t="n">
        <v>0.185</v>
      </c>
      <c r="L700" s="0" t="n">
        <v>3.3</v>
      </c>
      <c r="M700" s="0" t="n">
        <v>19.3</v>
      </c>
      <c r="O700" s="0" t="n">
        <v>500</v>
      </c>
      <c r="AC700" s="0" t="n">
        <v>10.583</v>
      </c>
      <c r="AD700" s="0" t="n">
        <v>0.164</v>
      </c>
      <c r="AE700" s="0" t="n">
        <v>8.337</v>
      </c>
      <c r="AF700" s="0" t="n">
        <v>0.137</v>
      </c>
      <c r="AG700" s="0" t="n">
        <v>0.105</v>
      </c>
      <c r="BD700" s="0" t="n">
        <v>2.181</v>
      </c>
      <c r="BF700" s="0" t="n">
        <f aca="false">IF(E700&lt;11,-3.6797*E700^2+48.115*E700-53.83,280.92*EXP(-0.2027*E700))</f>
        <v>99.304528</v>
      </c>
      <c r="BG700" s="1" t="n">
        <f aca="false">32.208*LN(F700)+21.438</f>
        <v>98.0784218880646</v>
      </c>
      <c r="BH700" s="1" t="n">
        <f aca="false">IF(G700&lt;=2, -10*G700+100, 88.958*EXP(-0.0755*G700))</f>
        <v>84</v>
      </c>
      <c r="BI700" s="1" t="n">
        <f aca="false">IF(I700&lt;=100, 0.0053*(I700)^2-1.0332*I700+100.76, 122.82*EXP(-0.0092*I700))</f>
        <v>95.628533</v>
      </c>
      <c r="BJ700" s="0" t="e">
        <f aca="false">IF(P700&lt;=1000, -6.942*LN(P700)+107.59, -36.304*LN(P700)+310.72)</f>
        <v>#VALUE!</v>
      </c>
      <c r="BK700" s="0" t="e">
        <f aca="false">BF700^0.04*BG700^0.22*BH700^0.51*BI700^0.06*BJ700^0.17</f>
        <v>#VALUE!</v>
      </c>
      <c r="BL700" s="0" t="e">
        <f aca="false">IF(BK700&gt;=90, "Very Good", IF(BK700&gt;=80, "Good", IF(BK700&gt;=70, "Slightly Good", IF(BK700&gt;=60, "Average", IF(BK700&gt;=50, "Slightly Poor", IF(BK700&gt;=40, "Poor", "Very Poor"))))))</f>
        <v>#VALUE!</v>
      </c>
      <c r="BM700" s="2" t="e">
        <f aca="false">IF(P700&lt;=1000, -6.942*LN(P700)+107.59, IF(AND(P700&gt;1000, P700&lt;=5213),-36.304*LN(P700)+310.72, IF(P700&gt;5213, 10)))</f>
        <v>#VALUE!</v>
      </c>
      <c r="BN700" s="2" t="e">
        <f aca="false">BF700^0.04*BG700^0.22*BH700^0.51*BI700^0.06*BM700^0.17</f>
        <v>#VALUE!</v>
      </c>
      <c r="BO700" s="3" t="e">
        <f aca="false">IF(BN700&gt;=90, "Very Good", IF(BN700&gt;=80, "Good", IF(BN700&gt;=70, "Slightly Good", IF(BN700&gt;=60, "Average", IF(BN700&gt;=50, "Slightly Poor", IF(BN700&gt;=40, "Poor", "Very Poor"))))))</f>
        <v>#VALUE!</v>
      </c>
      <c r="BP700" s="2" t="e">
        <f aca="false">IF(AJ700&lt;=1000, -6.942*LN(AJ700)+107.59, IF(AND(AJ700&gt;1000, AJ700&lt;=5213),-36.304*LN(AJ700)+310.72, IF(AJ700&gt;5213, 10)))</f>
        <v>#VALUE!</v>
      </c>
      <c r="BQ700" s="2" t="e">
        <f aca="false">BF700^0.04*BG700^0.22*BH700^0.51*BI700^0.06*BP700^0.17</f>
        <v>#VALUE!</v>
      </c>
      <c r="BR700" s="0" t="e">
        <f aca="false">IF(BQ700&gt;=90, "Very Good", IF(BQ700&gt;=80, "Good", IF(BQ700&gt;=70, "Slightly Good", IF(BQ700&gt;=60, "Average", IF(BQ700&gt;=50, "Slightly Poor", IF(BQ700&gt;=40, "Poor", "Very Poor"))))))</f>
        <v>#VALUE!</v>
      </c>
      <c r="BT700" s="2" t="e">
        <f aca="false">9.81*LN(AH700)+30.6</f>
        <v>#VALUE!</v>
      </c>
      <c r="BU700" s="0" t="e">
        <f aca="false">IF(BT700&lt;30, "Clean water", IF(AND(BT700&gt;=30, BT700&lt;40), "Hypolimia", IF(AND(BT700&gt;=40,BT700&lt;50), "Mesotrophic", IF(AND(BT700&gt;=50, BT700&lt;70), "Eutrophic", IF(BT700&gt;70,"Hypertrophic")))))</f>
        <v>#VALUE!</v>
      </c>
      <c r="CM700" s="0" t="n">
        <f aca="false">IF(G700&gt;H700,1,0)</f>
        <v>0</v>
      </c>
      <c r="CO700" s="17" t="n">
        <f aca="false">14.652-0.41022*M700+0.007991*M700*M700-0.000077774*M700*M700*M700</f>
        <v>9.152199870882</v>
      </c>
      <c r="CP700" s="1" t="n">
        <f aca="false">F700/CO700*100</f>
        <v>118.00441590399</v>
      </c>
    </row>
    <row r="701" customFormat="false" ht="12.5" hidden="false" customHeight="false" outlineLevel="0" collapsed="false">
      <c r="A701" s="0" t="n">
        <v>700</v>
      </c>
      <c r="B701" s="15" t="s">
        <v>111</v>
      </c>
      <c r="C701" s="16" t="s">
        <v>112</v>
      </c>
      <c r="D701" s="0" t="s">
        <v>163</v>
      </c>
      <c r="E701" s="0" t="n">
        <v>7.2</v>
      </c>
      <c r="F701" s="0" t="n">
        <v>11.5</v>
      </c>
      <c r="G701" s="0" t="n">
        <v>3.1</v>
      </c>
      <c r="H701" s="0" t="n">
        <v>6.7</v>
      </c>
      <c r="I701" s="0" t="n">
        <v>8.2</v>
      </c>
      <c r="J701" s="0" t="n">
        <v>8.435</v>
      </c>
      <c r="K701" s="0" t="n">
        <v>0.146</v>
      </c>
      <c r="L701" s="0" t="n">
        <v>3.2</v>
      </c>
      <c r="M701" s="0" t="n">
        <v>20.4</v>
      </c>
      <c r="N701" s="0" t="n">
        <v>0</v>
      </c>
      <c r="O701" s="0" t="n">
        <v>504</v>
      </c>
      <c r="P701" s="0" t="n">
        <v>140000</v>
      </c>
      <c r="AC701" s="0" t="n">
        <v>8.395</v>
      </c>
      <c r="AD701" s="0" t="n">
        <v>0.246</v>
      </c>
      <c r="AE701" s="0" t="n">
        <v>6.952</v>
      </c>
      <c r="AF701" s="0" t="n">
        <v>0.131</v>
      </c>
      <c r="AG701" s="0" t="n">
        <v>0.113</v>
      </c>
      <c r="AH701" s="0" t="n">
        <v>10.7</v>
      </c>
      <c r="AJ701" s="0" t="n">
        <v>16000</v>
      </c>
      <c r="BF701" s="0" t="n">
        <f aca="false">IF(E701&lt;11,-3.6797*E701^2+48.115*E701-53.83,280.92*EXP(-0.2027*E701))</f>
        <v>101.842352</v>
      </c>
      <c r="BG701" s="1" t="n">
        <f aca="false">32.208*LN(F701)+21.438</f>
        <v>100.101113315171</v>
      </c>
      <c r="BH701" s="1" t="n">
        <f aca="false">IF(G701&lt;=2, -10*G701+100, 88.958*EXP(-0.0755*G701))</f>
        <v>70.3944446082144</v>
      </c>
      <c r="BI701" s="1" t="n">
        <f aca="false">IF(I701&lt;=100, 0.0053*(I701)^2-1.0332*I701+100.76, 122.82*EXP(-0.0092*I701))</f>
        <v>92.644132</v>
      </c>
      <c r="BJ701" s="0" t="n">
        <f aca="false">IF(P701&lt;=1000, -6.942*LN(P701)+107.59, -36.304*LN(P701)+310.72)</f>
        <v>-119.460534158576</v>
      </c>
      <c r="BK701" s="0" t="e">
        <f aca="false">BF701^0.04*BG701^0.22*BH701^0.51*BI701^0.06*BJ701^0.17</f>
        <v>#NUM!</v>
      </c>
      <c r="BL701" s="0" t="e">
        <f aca="false">IF(BK701&gt;=90, "Very Good", IF(BK701&gt;=80, "Good", IF(BK701&gt;=70, "Slightly Good", IF(BK701&gt;=60, "Average", IF(BK701&gt;=50, "Slightly Poor", IF(BK701&gt;=40, "Poor", "Very Poor"))))))</f>
        <v>#NUM!</v>
      </c>
      <c r="BM701" s="2" t="n">
        <f aca="false">IF(P701&lt;=1000, -6.942*LN(P701)+107.59, IF(AND(P701&gt;1000, P701&lt;=5213),-36.304*LN(P701)+310.72, IF(P701&gt;5213, 10)))</f>
        <v>10</v>
      </c>
      <c r="BN701" s="2" t="n">
        <f aca="false">BF701^0.04*BG701^0.22*BH701^0.51*BI701^0.06*BM701^0.17</f>
        <v>56.3206098520122</v>
      </c>
      <c r="BO701" s="3" t="str">
        <f aca="false">IF(BN701&gt;=90, "Very Good", IF(BN701&gt;=80, "Good", IF(BN701&gt;=70, "Slightly Good", IF(BN701&gt;=60, "Average", IF(BN701&gt;=50, "Slightly Poor", IF(BN701&gt;=40, "Poor", "Very Poor"))))))</f>
        <v>Slightly Poor</v>
      </c>
      <c r="BP701" s="2" t="n">
        <f aca="false">IF(AJ701&lt;=1000, -6.942*LN(AJ701)+107.59, IF(AND(AJ701&gt;1000, AJ701&lt;=5213),-36.304*LN(AJ701)+310.72, IF(AJ701&gt;5213, 10)))</f>
        <v>10</v>
      </c>
      <c r="BQ701" s="2" t="n">
        <f aca="false">BF701^0.04*BG701^0.22*BH701^0.51*BI701^0.06*BP701^0.17</f>
        <v>56.3206098520122</v>
      </c>
      <c r="BR701" s="0" t="str">
        <f aca="false">IF(BQ701&gt;=90, "Very Good", IF(BQ701&gt;=80, "Good", IF(BQ701&gt;=70, "Slightly Good", IF(BQ701&gt;=60, "Average", IF(BQ701&gt;=50, "Slightly Poor", IF(BQ701&gt;=40, "Poor", "Very Poor"))))))</f>
        <v>Slightly Poor</v>
      </c>
      <c r="BT701" s="2" t="n">
        <f aca="false">9.81*LN(AH701)+30.6</f>
        <v>53.8520911037997</v>
      </c>
      <c r="BU701" s="0" t="str">
        <f aca="false">IF(BT701&lt;30, "Clean water", IF(AND(BT701&gt;=30, BT701&lt;40), "Hypolimia", IF(AND(BT701&gt;=40,BT701&lt;50), "Mesotrophic", IF(AND(BT701&gt;=50, BT701&lt;70), "Eutrophic", IF(BT701&gt;70,"Hypertrophic")))))</f>
        <v>Eutrophic</v>
      </c>
      <c r="CM701" s="0" t="n">
        <f aca="false">IF(G701&gt;H701,1,0)</f>
        <v>0</v>
      </c>
      <c r="CO701" s="17" t="n">
        <f aca="false">14.652-0.41022*M701+0.007991*M701*M701-0.000077774*M701*M701*M701</f>
        <v>8.948771432064</v>
      </c>
      <c r="CP701" s="1" t="n">
        <f aca="false">F701/CO701*100</f>
        <v>128.509260598553</v>
      </c>
    </row>
    <row r="702" customFormat="false" ht="12.5" hidden="false" customHeight="false" outlineLevel="0" collapsed="false">
      <c r="A702" s="0" t="n">
        <v>701</v>
      </c>
      <c r="B702" s="15" t="s">
        <v>113</v>
      </c>
      <c r="C702" s="16" t="s">
        <v>114</v>
      </c>
      <c r="D702" s="0" t="s">
        <v>163</v>
      </c>
      <c r="E702" s="0" t="n">
        <v>7.6</v>
      </c>
      <c r="F702" s="0" t="n">
        <v>9.7</v>
      </c>
      <c r="G702" s="0" t="n">
        <v>0.9</v>
      </c>
      <c r="H702" s="0" t="n">
        <v>4.4</v>
      </c>
      <c r="I702" s="0" t="n">
        <v>4.4</v>
      </c>
      <c r="J702" s="0" t="n">
        <v>7.57</v>
      </c>
      <c r="K702" s="0" t="n">
        <v>0.056</v>
      </c>
      <c r="L702" s="0" t="n">
        <v>2.6</v>
      </c>
      <c r="M702" s="0" t="n">
        <v>17.4</v>
      </c>
      <c r="N702" s="0" t="n">
        <v>0</v>
      </c>
      <c r="O702" s="0" t="n">
        <v>531</v>
      </c>
      <c r="P702" s="0" t="n">
        <v>6000</v>
      </c>
      <c r="AC702" s="0" t="n">
        <v>7.398</v>
      </c>
      <c r="AD702" s="0" t="n">
        <v>0.03</v>
      </c>
      <c r="AE702" s="0" t="n">
        <v>6.818</v>
      </c>
      <c r="AF702" s="0" t="n">
        <v>0.043</v>
      </c>
      <c r="AG702" s="0" t="n">
        <v>0.038</v>
      </c>
      <c r="AH702" s="0" t="n">
        <v>8.5</v>
      </c>
      <c r="AJ702" s="0" t="n">
        <v>500</v>
      </c>
      <c r="BF702" s="0" t="n">
        <f aca="false">IF(E702&lt;11,-3.6797*E702^2+48.115*E702-53.83,280.92*EXP(-0.2027*E702))</f>
        <v>99.304528</v>
      </c>
      <c r="BG702" s="1" t="n">
        <f aca="false">32.208*LN(F702)+21.438</f>
        <v>94.6186305204847</v>
      </c>
      <c r="BH702" s="1" t="n">
        <f aca="false">IF(G702&lt;=2, -10*G702+100, 88.958*EXP(-0.0755*G702))</f>
        <v>91</v>
      </c>
      <c r="BI702" s="1" t="n">
        <f aca="false">IF(I702&lt;=100, 0.0053*(I702)^2-1.0332*I702+100.76, 122.82*EXP(-0.0092*I702))</f>
        <v>96.316528</v>
      </c>
      <c r="BJ702" s="0" t="n">
        <f aca="false">IF(P702&lt;=1000, -6.942*LN(P702)+107.59, -36.304*LN(P702)+310.72)</f>
        <v>-5.10718341902276</v>
      </c>
      <c r="BK702" s="0" t="e">
        <f aca="false">BF702^0.04*BG702^0.22*BH702^0.51*BI702^0.06*BJ702^0.17</f>
        <v>#NUM!</v>
      </c>
      <c r="BL702" s="0" t="e">
        <f aca="false">IF(BK702&gt;=90, "Very Good", IF(BK702&gt;=80, "Good", IF(BK702&gt;=70, "Slightly Good", IF(BK702&gt;=60, "Average", IF(BK702&gt;=50, "Slightly Poor", IF(BK702&gt;=40, "Poor", "Very Poor"))))))</f>
        <v>#NUM!</v>
      </c>
      <c r="BM702" s="2" t="n">
        <f aca="false">IF(P702&lt;=1000, -6.942*LN(P702)+107.59, IF(AND(P702&gt;1000, P702&lt;=5213),-36.304*LN(P702)+310.72, IF(P702&gt;5213, 10)))</f>
        <v>10</v>
      </c>
      <c r="BN702" s="2" t="n">
        <f aca="false">BF702^0.04*BG702^0.22*BH702^0.51*BI702^0.06*BM702^0.17</f>
        <v>63.4931371845064</v>
      </c>
      <c r="BO702" s="3" t="str">
        <f aca="false">IF(BN702&gt;=90, "Very Good", IF(BN702&gt;=80, "Good", IF(BN702&gt;=70, "Slightly Good", IF(BN702&gt;=60, "Average", IF(BN702&gt;=50, "Slightly Poor", IF(BN702&gt;=40, "Poor", "Very Poor"))))))</f>
        <v>Average</v>
      </c>
      <c r="BP702" s="2" t="n">
        <f aca="false">IF(AJ702&lt;=1000, -6.942*LN(AJ702)+107.59, IF(AND(AJ702&gt;1000, AJ702&lt;=5213),-36.304*LN(AJ702)+310.72, IF(AJ702&gt;5213, 10)))</f>
        <v>64.4481905807532</v>
      </c>
      <c r="BQ702" s="2" t="n">
        <f aca="false">BF702^0.04*BG702^0.22*BH702^0.51*BI702^0.06*BP702^0.17</f>
        <v>87.1550607439545</v>
      </c>
      <c r="BR702" s="0" t="str">
        <f aca="false">IF(BQ702&gt;=90, "Very Good", IF(BQ702&gt;=80, "Good", IF(BQ702&gt;=70, "Slightly Good", IF(BQ702&gt;=60, "Average", IF(BQ702&gt;=50, "Slightly Poor", IF(BQ702&gt;=40, "Poor", "Very Poor"))))))</f>
        <v>Good</v>
      </c>
      <c r="BT702" s="2" t="n">
        <f aca="false">9.81*LN(AH702)+30.6</f>
        <v>51.5940490638984</v>
      </c>
      <c r="BU702" s="0" t="str">
        <f aca="false">IF(BT702&lt;30, "Clean water", IF(AND(BT702&gt;=30, BT702&lt;40), "Hypolimia", IF(AND(BT702&gt;=40,BT702&lt;50), "Mesotrophic", IF(AND(BT702&gt;=50, BT702&lt;70), "Eutrophic", IF(BT702&gt;70,"Hypertrophic")))))</f>
        <v>Eutrophic</v>
      </c>
      <c r="CM702" s="0" t="n">
        <f aca="false">IF(G702&gt;H702,1,0)</f>
        <v>0</v>
      </c>
      <c r="CO702" s="17" t="n">
        <f aca="false">14.652-0.41022*M702+0.007991*M702*M702-0.000077774*M702*M702*M702</f>
        <v>9.523811861424</v>
      </c>
      <c r="CP702" s="1" t="n">
        <f aca="false">F702/CO702*100</f>
        <v>101.849975000973</v>
      </c>
    </row>
    <row r="703" customFormat="false" ht="12.5" hidden="false" customHeight="false" outlineLevel="0" collapsed="false">
      <c r="A703" s="0" t="n">
        <v>702</v>
      </c>
      <c r="B703" s="15" t="s">
        <v>115</v>
      </c>
      <c r="C703" s="16" t="s">
        <v>116</v>
      </c>
      <c r="D703" s="0" t="s">
        <v>163</v>
      </c>
      <c r="E703" s="0" t="n">
        <v>7</v>
      </c>
      <c r="F703" s="0" t="n">
        <v>8.6</v>
      </c>
      <c r="G703" s="0" t="n">
        <v>4.6</v>
      </c>
      <c r="H703" s="0" t="n">
        <v>6.9</v>
      </c>
      <c r="I703" s="0" t="n">
        <v>6.6</v>
      </c>
      <c r="J703" s="0" t="n">
        <v>11.921</v>
      </c>
      <c r="K703" s="0" t="n">
        <v>0.11</v>
      </c>
      <c r="L703" s="0" t="n">
        <v>3.7</v>
      </c>
      <c r="M703" s="0" t="n">
        <v>22.4</v>
      </c>
      <c r="N703" s="0" t="n">
        <v>0</v>
      </c>
      <c r="O703" s="0" t="n">
        <v>557</v>
      </c>
      <c r="P703" s="0" t="n">
        <v>120000</v>
      </c>
      <c r="AC703" s="0" t="n">
        <v>11.545</v>
      </c>
      <c r="AD703" s="0" t="n">
        <v>0.532</v>
      </c>
      <c r="AE703" s="0" t="n">
        <v>9.58</v>
      </c>
      <c r="AF703" s="0" t="n">
        <v>0.092</v>
      </c>
      <c r="AG703" s="0" t="n">
        <v>0.076</v>
      </c>
      <c r="AH703" s="0" t="n">
        <v>5.4</v>
      </c>
      <c r="AJ703" s="0" t="n">
        <v>8000</v>
      </c>
      <c r="BF703" s="0" t="n">
        <f aca="false">IF(E703&lt;11,-3.6797*E703^2+48.115*E703-53.83,280.92*EXP(-0.2027*E703))</f>
        <v>102.6697</v>
      </c>
      <c r="BG703" s="1" t="n">
        <f aca="false">32.208*LN(F703)+21.438</f>
        <v>90.7419570425808</v>
      </c>
      <c r="BH703" s="1" t="n">
        <f aca="false">IF(G703&lt;=2, -10*G703+100, 88.958*EXP(-0.0755*G703))</f>
        <v>62.8571284237721</v>
      </c>
      <c r="BI703" s="1" t="n">
        <f aca="false">IF(I703&lt;=100, 0.0053*(I703)^2-1.0332*I703+100.76, 122.82*EXP(-0.0092*I703))</f>
        <v>94.171748</v>
      </c>
      <c r="BJ703" s="0" t="n">
        <f aca="false">IF(P703&lt;=1000, -6.942*LN(P703)+107.59, -36.304*LN(P703)+310.72)</f>
        <v>-113.864247878127</v>
      </c>
      <c r="BK703" s="0" t="e">
        <f aca="false">BF703^0.04*BG703^0.22*BH703^0.51*BI703^0.06*BJ703^0.17</f>
        <v>#NUM!</v>
      </c>
      <c r="BL703" s="0" t="e">
        <f aca="false">IF(BK703&gt;=90, "Very Good", IF(BK703&gt;=80, "Good", IF(BK703&gt;=70, "Slightly Good", IF(BK703&gt;=60, "Average", IF(BK703&gt;=50, "Slightly Poor", IF(BK703&gt;=40, "Poor", "Very Poor"))))))</f>
        <v>#NUM!</v>
      </c>
      <c r="BM703" s="2" t="n">
        <f aca="false">IF(P703&lt;=1000, -6.942*LN(P703)+107.59, IF(AND(P703&gt;1000, P703&lt;=5213),-36.304*LN(P703)+310.72, IF(P703&gt;5213, 10)))</f>
        <v>10</v>
      </c>
      <c r="BN703" s="2" t="n">
        <f aca="false">BF703^0.04*BG703^0.22*BH703^0.51*BI703^0.06*BM703^0.17</f>
        <v>52.0920602869966</v>
      </c>
      <c r="BO703" s="3" t="str">
        <f aca="false">IF(BN703&gt;=90, "Very Good", IF(BN703&gt;=80, "Good", IF(BN703&gt;=70, "Slightly Good", IF(BN703&gt;=60, "Average", IF(BN703&gt;=50, "Slightly Poor", IF(BN703&gt;=40, "Poor", "Very Poor"))))))</f>
        <v>Slightly Poor</v>
      </c>
      <c r="BP703" s="2" t="n">
        <f aca="false">IF(AJ703&lt;=1000, -6.942*LN(AJ703)+107.59, IF(AND(AJ703&gt;1000, AJ703&lt;=5213),-36.304*LN(AJ703)+310.72, IF(AJ703&gt;5213, 10)))</f>
        <v>10</v>
      </c>
      <c r="BQ703" s="2" t="n">
        <f aca="false">BF703^0.04*BG703^0.22*BH703^0.51*BI703^0.06*BP703^0.17</f>
        <v>52.0920602869966</v>
      </c>
      <c r="BR703" s="0" t="str">
        <f aca="false">IF(BQ703&gt;=90, "Very Good", IF(BQ703&gt;=80, "Good", IF(BQ703&gt;=70, "Slightly Good", IF(BQ703&gt;=60, "Average", IF(BQ703&gt;=50, "Slightly Poor", IF(BQ703&gt;=40, "Poor", "Very Poor"))))))</f>
        <v>Slightly Poor</v>
      </c>
      <c r="BT703" s="2" t="n">
        <f aca="false">9.81*LN(AH703)+30.6</f>
        <v>47.143573734524</v>
      </c>
      <c r="BU703" s="0" t="str">
        <f aca="false">IF(BT703&lt;30, "Clean water", IF(AND(BT703&gt;=30, BT703&lt;40), "Hypolimia", IF(AND(BT703&gt;=40,BT703&lt;50), "Mesotrophic", IF(AND(BT703&gt;=50, BT703&lt;70), "Eutrophic", IF(BT703&gt;70,"Hypertrophic")))))</f>
        <v>Mesotrophic</v>
      </c>
      <c r="CM703" s="0" t="n">
        <f aca="false">IF(G703&gt;H703,1,0)</f>
        <v>0</v>
      </c>
      <c r="CO703" s="17" t="n">
        <f aca="false">14.652-0.41022*M703+0.007991*M703*M703-0.000077774*M703*M703*M703</f>
        <v>8.598501197824</v>
      </c>
      <c r="CP703" s="1" t="n">
        <f aca="false">F703/CO703*100</f>
        <v>100.017430970137</v>
      </c>
    </row>
    <row r="704" customFormat="false" ht="12.5" hidden="false" customHeight="false" outlineLevel="0" collapsed="false">
      <c r="A704" s="0" t="n">
        <v>703</v>
      </c>
      <c r="B704" s="15" t="s">
        <v>117</v>
      </c>
      <c r="C704" s="16" t="s">
        <v>118</v>
      </c>
      <c r="D704" s="0" t="s">
        <v>163</v>
      </c>
      <c r="E704" s="0" t="n">
        <v>7.6</v>
      </c>
      <c r="F704" s="0" t="n">
        <v>9.5</v>
      </c>
      <c r="G704" s="0" t="n">
        <v>0.2</v>
      </c>
      <c r="H704" s="0" t="n">
        <v>1.4</v>
      </c>
      <c r="I704" s="0" t="n">
        <v>2.4</v>
      </c>
      <c r="J704" s="0" t="n">
        <v>2.101</v>
      </c>
      <c r="K704" s="0" t="n">
        <v>0.006</v>
      </c>
      <c r="L704" s="0" t="n">
        <v>1.2</v>
      </c>
      <c r="M704" s="0" t="n">
        <v>18.8</v>
      </c>
      <c r="N704" s="0" t="n">
        <v>0</v>
      </c>
      <c r="O704" s="0" t="n">
        <v>189</v>
      </c>
      <c r="P704" s="0" t="n">
        <v>100</v>
      </c>
      <c r="AC704" s="0" t="n">
        <v>2.007</v>
      </c>
      <c r="AD704" s="0" t="n">
        <v>0</v>
      </c>
      <c r="AE704" s="0" t="n">
        <v>1.702</v>
      </c>
      <c r="AF704" s="0" t="n">
        <v>0</v>
      </c>
      <c r="AG704" s="0" t="n">
        <v>0</v>
      </c>
      <c r="AH704" s="0" t="n">
        <v>1</v>
      </c>
      <c r="AJ704" s="0" t="n">
        <v>4</v>
      </c>
      <c r="BF704" s="0" t="n">
        <f aca="false">IF(E704&lt;11,-3.6797*E704^2+48.115*E704-53.83,280.92*EXP(-0.2027*E704))</f>
        <v>99.304528</v>
      </c>
      <c r="BG704" s="1" t="n">
        <f aca="false">32.208*LN(F704)+21.438</f>
        <v>93.947606249518</v>
      </c>
      <c r="BH704" s="1" t="n">
        <f aca="false">IF(G704&lt;=2, -10*G704+100, 88.958*EXP(-0.0755*G704))</f>
        <v>98</v>
      </c>
      <c r="BI704" s="1" t="n">
        <f aca="false">IF(I704&lt;=100, 0.0053*(I704)^2-1.0332*I704+100.76, 122.82*EXP(-0.0092*I704))</f>
        <v>98.310848</v>
      </c>
      <c r="BJ704" s="0" t="n">
        <f aca="false">IF(P704&lt;=1000, -6.942*LN(P704)+107.59, -36.304*LN(P704)+310.72)</f>
        <v>75.6209085688707</v>
      </c>
      <c r="BK704" s="0" t="n">
        <f aca="false">BF704^0.04*BG704^0.22*BH704^0.51*BI704^0.06*BJ704^0.17</f>
        <v>92.9745589473262</v>
      </c>
      <c r="BL704" s="0" t="str">
        <f aca="false">IF(BK704&gt;=90, "Very Good", IF(BK704&gt;=80, "Good", IF(BK704&gt;=70, "Slightly Good", IF(BK704&gt;=60, "Average", IF(BK704&gt;=50, "Slightly Poor", IF(BK704&gt;=40, "Poor", "Very Poor"))))))</f>
        <v>Very Good</v>
      </c>
      <c r="BM704" s="2" t="n">
        <f aca="false">IF(P704&lt;=1000, -6.942*LN(P704)+107.59, IF(AND(P704&gt;1000, P704&lt;=5213),-36.304*LN(P704)+310.72, IF(P704&gt;5213, 10)))</f>
        <v>75.6209085688707</v>
      </c>
      <c r="BN704" s="2" t="n">
        <f aca="false">BF704^0.04*BG704^0.22*BH704^0.51*BI704^0.06*BM704^0.17</f>
        <v>92.9745589473262</v>
      </c>
      <c r="BO704" s="3" t="str">
        <f aca="false">IF(BN704&gt;=90, "Very Good", IF(BN704&gt;=80, "Good", IF(BN704&gt;=70, "Slightly Good", IF(BN704&gt;=60, "Average", IF(BN704&gt;=50, "Slightly Poor", IF(BN704&gt;=40, "Poor", "Very Poor"))))))</f>
        <v>Very Good</v>
      </c>
      <c r="BP704" s="2" t="n">
        <f aca="false">IF(AJ704&lt;=1000, -6.942*LN(AJ704)+107.59, IF(AND(AJ704&gt;1000, AJ704&lt;=5213),-36.304*LN(AJ704)+310.72, IF(AJ704&gt;5213, 10)))</f>
        <v>97.9663445451057</v>
      </c>
      <c r="BQ704" s="2" t="n">
        <f aca="false">BF704^0.04*BG704^0.22*BH704^0.51*BI704^0.06*BP704^0.17</f>
        <v>97.157890976594</v>
      </c>
      <c r="BR704" s="0" t="str">
        <f aca="false">IF(BQ704&gt;=90, "Very Good", IF(BQ704&gt;=80, "Good", IF(BQ704&gt;=70, "Slightly Good", IF(BQ704&gt;=60, "Average", IF(BQ704&gt;=50, "Slightly Poor", IF(BQ704&gt;=40, "Poor", "Very Poor"))))))</f>
        <v>Very Good</v>
      </c>
      <c r="BT704" s="2" t="n">
        <f aca="false">9.81*LN(AH704)+30.6</f>
        <v>30.6</v>
      </c>
      <c r="BU704" s="0" t="str">
        <f aca="false">IF(BT704&lt;30, "Clean water", IF(AND(BT704&gt;=30, BT704&lt;40), "Hypolimia", IF(AND(BT704&gt;=40,BT704&lt;50), "Mesotrophic", IF(AND(BT704&gt;=50, BT704&lt;70), "Eutrophic", IF(BT704&gt;70,"Hypertrophic")))))</f>
        <v>Hypolimia</v>
      </c>
      <c r="CM704" s="0" t="n">
        <f aca="false">IF(G704&gt;H704,1,0)</f>
        <v>0</v>
      </c>
      <c r="CO704" s="17" t="n">
        <f aca="false">14.652-0.41022*M704+0.007991*M704*M704-0.000077774*M704*M704*M704</f>
        <v>9.247420319872</v>
      </c>
      <c r="CP704" s="1" t="n">
        <f aca="false">F704/CO704*100</f>
        <v>102.731352868056</v>
      </c>
    </row>
    <row r="705" customFormat="false" ht="12.5" hidden="false" customHeight="false" outlineLevel="0" collapsed="false">
      <c r="A705" s="0" t="n">
        <v>704</v>
      </c>
      <c r="B705" s="15" t="s">
        <v>119</v>
      </c>
      <c r="C705" s="16" t="s">
        <v>120</v>
      </c>
      <c r="D705" s="0" t="s">
        <v>163</v>
      </c>
      <c r="E705" s="0" t="n">
        <v>7.6</v>
      </c>
      <c r="F705" s="0" t="n">
        <v>10.1</v>
      </c>
      <c r="G705" s="0" t="n">
        <v>0.4</v>
      </c>
      <c r="H705" s="0" t="n">
        <v>0.9</v>
      </c>
      <c r="I705" s="0" t="n">
        <v>2.6</v>
      </c>
      <c r="J705" s="0" t="n">
        <v>2.028</v>
      </c>
      <c r="K705" s="0" t="n">
        <v>0</v>
      </c>
      <c r="L705" s="0" t="n">
        <v>1.3</v>
      </c>
      <c r="M705" s="0" t="n">
        <v>18.9</v>
      </c>
      <c r="N705" s="0" t="n">
        <v>0</v>
      </c>
      <c r="O705" s="0" t="n">
        <v>206</v>
      </c>
      <c r="P705" s="0" t="n">
        <v>2500</v>
      </c>
      <c r="AC705" s="0" t="n">
        <v>1.972</v>
      </c>
      <c r="AD705" s="0" t="n">
        <v>0</v>
      </c>
      <c r="AE705" s="0" t="n">
        <v>1.664</v>
      </c>
      <c r="AF705" s="0" t="n">
        <v>0</v>
      </c>
      <c r="AG705" s="0" t="n">
        <v>0</v>
      </c>
      <c r="AH705" s="0" t="n">
        <v>1.7</v>
      </c>
      <c r="AJ705" s="0" t="n">
        <v>72</v>
      </c>
      <c r="BF705" s="0" t="n">
        <f aca="false">IF(E705&lt;11,-3.6797*E705^2+48.115*E705-53.83,280.92*EXP(-0.2027*E705))</f>
        <v>99.304528</v>
      </c>
      <c r="BG705" s="1" t="n">
        <f aca="false">32.208*LN(F705)+21.438</f>
        <v>95.9201409312711</v>
      </c>
      <c r="BH705" s="1" t="n">
        <f aca="false">IF(G705&lt;=2, -10*G705+100, 88.958*EXP(-0.0755*G705))</f>
        <v>96</v>
      </c>
      <c r="BI705" s="1" t="n">
        <f aca="false">IF(I705&lt;=100, 0.0053*(I705)^2-1.0332*I705+100.76, 122.82*EXP(-0.0092*I705))</f>
        <v>98.109508</v>
      </c>
      <c r="BJ705" s="0" t="n">
        <f aca="false">IF(P705&lt;=1000, -6.942*LN(P705)+107.59, -36.304*LN(P705)+310.72)</f>
        <v>26.6758336218732</v>
      </c>
      <c r="BK705" s="0" t="n">
        <f aca="false">BF705^0.04*BG705^0.22*BH705^0.51*BI705^0.06*BJ705^0.17</f>
        <v>77.4105181777889</v>
      </c>
      <c r="BL705" s="0" t="str">
        <f aca="false">IF(BK705&gt;=90, "Very Good", IF(BK705&gt;=80, "Good", IF(BK705&gt;=70, "Slightly Good", IF(BK705&gt;=60, "Average", IF(BK705&gt;=50, "Slightly Poor", IF(BK705&gt;=40, "Poor", "Very Poor"))))))</f>
        <v>Slightly Good</v>
      </c>
      <c r="BM705" s="2" t="n">
        <f aca="false">IF(P705&lt;=1000, -6.942*LN(P705)+107.59, IF(AND(P705&gt;1000, P705&lt;=5213),-36.304*LN(P705)+310.72, IF(P705&gt;5213, 10)))</f>
        <v>26.6758336218732</v>
      </c>
      <c r="BN705" s="2" t="n">
        <f aca="false">BF705^0.04*BG705^0.22*BH705^0.51*BI705^0.06*BM705^0.17</f>
        <v>77.4105181777889</v>
      </c>
      <c r="BO705" s="3" t="str">
        <f aca="false">IF(BN705&gt;=90, "Very Good", IF(BN705&gt;=80, "Good", IF(BN705&gt;=70, "Slightly Good", IF(BN705&gt;=60, "Average", IF(BN705&gt;=50, "Slightly Poor", IF(BN705&gt;=40, "Poor", "Very Poor"))))))</f>
        <v>Slightly Good</v>
      </c>
      <c r="BP705" s="2" t="n">
        <f aca="false">IF(AJ705&lt;=1000, -6.942*LN(AJ705)+107.59, IF(AND(AJ705&gt;1000, AJ705&lt;=5213),-36.304*LN(AJ705)+310.72, IF(AJ705&gt;5213, 10)))</f>
        <v>77.9013838017905</v>
      </c>
      <c r="BQ705" s="2" t="n">
        <f aca="false">BF705^0.04*BG705^0.22*BH705^0.51*BI705^0.06*BP705^0.17</f>
        <v>92.8800827967185</v>
      </c>
      <c r="BR705" s="0" t="str">
        <f aca="false">IF(BQ705&gt;=90, "Very Good", IF(BQ705&gt;=80, "Good", IF(BQ705&gt;=70, "Slightly Good", IF(BQ705&gt;=60, "Average", IF(BQ705&gt;=50, "Slightly Poor", IF(BQ705&gt;=40, "Poor", "Very Poor"))))))</f>
        <v>Very Good</v>
      </c>
      <c r="BT705" s="2" t="n">
        <f aca="false">9.81*LN(AH705)+30.6</f>
        <v>35.8054631429199</v>
      </c>
      <c r="BU705" s="0" t="str">
        <f aca="false">IF(BT705&lt;30, "Clean water", IF(AND(BT705&gt;=30, BT705&lt;40), "Hypolimia", IF(AND(BT705&gt;=40,BT705&lt;50), "Mesotrophic", IF(AND(BT705&gt;=50, BT705&lt;70), "Eutrophic", IF(BT705&gt;70,"Hypertrophic")))))</f>
        <v>Hypolimia</v>
      </c>
      <c r="CM705" s="0" t="n">
        <f aca="false">IF(G705&gt;H705,1,0)</f>
        <v>0</v>
      </c>
      <c r="CO705" s="17" t="n">
        <f aca="false">14.652-0.41022*M705+0.007991*M705*M705-0.000077774*M705*M705*M705</f>
        <v>9.228233914794</v>
      </c>
      <c r="CP705" s="1" t="n">
        <f aca="false">F705/CO705*100</f>
        <v>109.446727220562</v>
      </c>
    </row>
    <row r="706" customFormat="false" ht="12.5" hidden="false" customHeight="false" outlineLevel="0" collapsed="false">
      <c r="A706" s="0" t="n">
        <v>705</v>
      </c>
      <c r="B706" s="15" t="s">
        <v>121</v>
      </c>
      <c r="C706" s="16" t="s">
        <v>122</v>
      </c>
      <c r="D706" s="0" t="s">
        <v>163</v>
      </c>
      <c r="E706" s="0" t="n">
        <v>8.4</v>
      </c>
      <c r="F706" s="0" t="n">
        <v>11.3</v>
      </c>
      <c r="G706" s="0" t="n">
        <v>0.4</v>
      </c>
      <c r="H706" s="0" t="n">
        <v>2.6</v>
      </c>
      <c r="I706" s="0" t="n">
        <v>5.2</v>
      </c>
      <c r="J706" s="0" t="n">
        <v>2.275</v>
      </c>
      <c r="K706" s="0" t="n">
        <v>0.011</v>
      </c>
      <c r="L706" s="0" t="n">
        <v>1.3</v>
      </c>
      <c r="M706" s="0" t="n">
        <v>19.4</v>
      </c>
      <c r="N706" s="0" t="n">
        <v>0</v>
      </c>
      <c r="O706" s="0" t="n">
        <v>241</v>
      </c>
      <c r="P706" s="0" t="n">
        <v>1300</v>
      </c>
      <c r="AC706" s="0" t="n">
        <v>2.22</v>
      </c>
      <c r="AD706" s="0" t="n">
        <v>0.015</v>
      </c>
      <c r="AE706" s="0" t="n">
        <v>1.846</v>
      </c>
      <c r="AF706" s="0" t="n">
        <v>0.003</v>
      </c>
      <c r="AG706" s="0" t="n">
        <v>0</v>
      </c>
      <c r="AH706" s="0" t="n">
        <v>9.7</v>
      </c>
      <c r="AJ706" s="0" t="n">
        <v>13</v>
      </c>
      <c r="BF706" s="0" t="n">
        <f aca="false">IF(E706&lt;11,-3.6797*E706^2+48.115*E706-53.83,280.92*EXP(-0.2027*E706))</f>
        <v>90.6963680000001</v>
      </c>
      <c r="BG706" s="1" t="n">
        <f aca="false">32.208*LN(F706)+21.438</f>
        <v>99.5360461899348</v>
      </c>
      <c r="BH706" s="1" t="n">
        <f aca="false">IF(G706&lt;=2, -10*G706+100, 88.958*EXP(-0.0755*G706))</f>
        <v>96</v>
      </c>
      <c r="BI706" s="1" t="n">
        <f aca="false">IF(I706&lt;=100, 0.0053*(I706)^2-1.0332*I706+100.76, 122.82*EXP(-0.0092*I706))</f>
        <v>95.530672</v>
      </c>
      <c r="BJ706" s="0" t="n">
        <f aca="false">IF(P706&lt;=1000, -6.942*LN(P706)+107.59, -36.304*LN(P706)+310.72)</f>
        <v>50.4159800946047</v>
      </c>
      <c r="BK706" s="0" t="n">
        <f aca="false">BF706^0.04*BG706^0.22*BH706^0.51*BI706^0.06*BJ706^0.17</f>
        <v>86.5092956212292</v>
      </c>
      <c r="BL706" s="0" t="str">
        <f aca="false">IF(BK706&gt;=90, "Very Good", IF(BK706&gt;=80, "Good", IF(BK706&gt;=70, "Slightly Good", IF(BK706&gt;=60, "Average", IF(BK706&gt;=50, "Slightly Poor", IF(BK706&gt;=40, "Poor", "Very Poor"))))))</f>
        <v>Good</v>
      </c>
      <c r="BM706" s="2" t="n">
        <f aca="false">IF(P706&lt;=1000, -6.942*LN(P706)+107.59, IF(AND(P706&gt;1000, P706&lt;=5213),-36.304*LN(P706)+310.72, IF(P706&gt;5213, 10)))</f>
        <v>50.4159800946047</v>
      </c>
      <c r="BN706" s="2" t="n">
        <f aca="false">BF706^0.04*BG706^0.22*BH706^0.51*BI706^0.06*BM706^0.17</f>
        <v>86.5092956212292</v>
      </c>
      <c r="BO706" s="3" t="str">
        <f aca="false">IF(BN706&gt;=90, "Very Good", IF(BN706&gt;=80, "Good", IF(BN706&gt;=70, "Slightly Good", IF(BN706&gt;=60, "Average", IF(BN706&gt;=50, "Slightly Poor", IF(BN706&gt;=40, "Poor", "Very Poor"))))))</f>
        <v>Good</v>
      </c>
      <c r="BP706" s="2" t="n">
        <f aca="false">IF(AJ706&lt;=1000, -6.942*LN(AJ706)+107.59, IF(AND(AJ706&gt;1000, AJ706&lt;=5213),-36.304*LN(AJ706)+310.72, IF(AJ706&gt;5213, 10)))</f>
        <v>89.784121560502</v>
      </c>
      <c r="BQ706" s="2" t="n">
        <f aca="false">BF706^0.04*BG706^0.22*BH706^0.51*BI706^0.06*BP706^0.17</f>
        <v>95.4267429313307</v>
      </c>
      <c r="BR706" s="0" t="str">
        <f aca="false">IF(BQ706&gt;=90, "Very Good", IF(BQ706&gt;=80, "Good", IF(BQ706&gt;=70, "Slightly Good", IF(BQ706&gt;=60, "Average", IF(BQ706&gt;=50, "Slightly Poor", IF(BQ706&gt;=40, "Poor", "Very Poor"))))))</f>
        <v>Very Good</v>
      </c>
      <c r="BT706" s="2" t="n">
        <f aca="false">9.81*LN(AH706)+30.6</f>
        <v>52.8895549368466</v>
      </c>
      <c r="BU706" s="0" t="str">
        <f aca="false">IF(BT706&lt;30, "Clean water", IF(AND(BT706&gt;=30, BT706&lt;40), "Hypolimia", IF(AND(BT706&gt;=40,BT706&lt;50), "Mesotrophic", IF(AND(BT706&gt;=50, BT706&lt;70), "Eutrophic", IF(BT706&gt;70,"Hypertrophic")))))</f>
        <v>Eutrophic</v>
      </c>
      <c r="CM706" s="0" t="n">
        <f aca="false">IF(G706&gt;H706,1,0)</f>
        <v>0</v>
      </c>
      <c r="CO706" s="17" t="n">
        <f aca="false">14.652-0.41022*M706+0.007991*M706*M706-0.000077774*M706*M706*M706</f>
        <v>9.133366920784</v>
      </c>
      <c r="CP706" s="1" t="n">
        <f aca="false">F706/CO706*100</f>
        <v>123.72217275412</v>
      </c>
    </row>
    <row r="707" customFormat="false" ht="12.5" hidden="false" customHeight="false" outlineLevel="0" collapsed="false">
      <c r="A707" s="0" t="n">
        <v>706</v>
      </c>
      <c r="B707" s="15" t="s">
        <v>140</v>
      </c>
      <c r="C707" s="16" t="s">
        <v>141</v>
      </c>
      <c r="D707" s="0" t="s">
        <v>163</v>
      </c>
      <c r="E707" s="0" t="n">
        <v>8.1</v>
      </c>
      <c r="F707" s="0" t="n">
        <v>9</v>
      </c>
      <c r="G707" s="0" t="n">
        <v>1.7</v>
      </c>
      <c r="H707" s="0" t="n">
        <v>4.2</v>
      </c>
      <c r="I707" s="0" t="n">
        <v>2.2</v>
      </c>
      <c r="J707" s="0" t="n">
        <v>3.408</v>
      </c>
      <c r="K707" s="0" t="n">
        <v>0.153</v>
      </c>
      <c r="L707" s="0" t="n">
        <v>2.2</v>
      </c>
      <c r="M707" s="0" t="n">
        <v>18.8</v>
      </c>
      <c r="O707" s="0" t="n">
        <v>486</v>
      </c>
      <c r="BD707" s="0" t="n">
        <v>0.061</v>
      </c>
      <c r="BF707" s="0" t="n">
        <f aca="false">IF(E707&lt;11,-3.6797*E707^2+48.115*E707-53.83,280.92*EXP(-0.2027*E707))</f>
        <v>94.476383</v>
      </c>
      <c r="BG707" s="1" t="n">
        <f aca="false">32.208*LN(F707)+21.438</f>
        <v>92.206209186845</v>
      </c>
      <c r="BH707" s="1" t="n">
        <f aca="false">IF(G707&lt;=2, -10*G707+100, 88.958*EXP(-0.0755*G707))</f>
        <v>83</v>
      </c>
      <c r="BI707" s="1" t="n">
        <f aca="false">IF(I707&lt;=100, 0.0053*(I707)^2-1.0332*I707+100.76, 122.82*EXP(-0.0092*I707))</f>
        <v>98.512612</v>
      </c>
      <c r="BJ707" s="0" t="e">
        <f aca="false">IF(P707&lt;=1000, -6.942*LN(P707)+107.59, -36.304*LN(P707)+310.72)</f>
        <v>#VALUE!</v>
      </c>
      <c r="BK707" s="0" t="e">
        <f aca="false">BF707^0.04*BG707^0.22*BH707^0.51*BI707^0.06*BJ707^0.17</f>
        <v>#VALUE!</v>
      </c>
      <c r="BL707" s="0" t="e">
        <f aca="false">IF(BK707&gt;=90, "Very Good", IF(BK707&gt;=80, "Good", IF(BK707&gt;=70, "Slightly Good", IF(BK707&gt;=60, "Average", IF(BK707&gt;=50, "Slightly Poor", IF(BK707&gt;=40, "Poor", "Very Poor"))))))</f>
        <v>#VALUE!</v>
      </c>
      <c r="BM707" s="2" t="e">
        <f aca="false">IF(P707&lt;=1000, -6.942*LN(P707)+107.59, IF(AND(P707&gt;1000, P707&lt;=5213),-36.304*LN(P707)+310.72, IF(P707&gt;5213, 10)))</f>
        <v>#VALUE!</v>
      </c>
      <c r="BN707" s="2" t="e">
        <f aca="false">BF707^0.04*BG707^0.22*BH707^0.51*BI707^0.06*BM707^0.17</f>
        <v>#VALUE!</v>
      </c>
      <c r="BO707" s="3" t="e">
        <f aca="false">IF(BN707&gt;=90, "Very Good", IF(BN707&gt;=80, "Good", IF(BN707&gt;=70, "Slightly Good", IF(BN707&gt;=60, "Average", IF(BN707&gt;=50, "Slightly Poor", IF(BN707&gt;=40, "Poor", "Very Poor"))))))</f>
        <v>#VALUE!</v>
      </c>
      <c r="BP707" s="2" t="e">
        <f aca="false">IF(AJ707&lt;=1000, -6.942*LN(AJ707)+107.59, IF(AND(AJ707&gt;1000, AJ707&lt;=5213),-36.304*LN(AJ707)+310.72, IF(AJ707&gt;5213, 10)))</f>
        <v>#VALUE!</v>
      </c>
      <c r="BQ707" s="2" t="e">
        <f aca="false">BF707^0.04*BG707^0.22*BH707^0.51*BI707^0.06*BP707^0.17</f>
        <v>#VALUE!</v>
      </c>
      <c r="BR707" s="0" t="e">
        <f aca="false">IF(BQ707&gt;=90, "Very Good", IF(BQ707&gt;=80, "Good", IF(BQ707&gt;=70, "Slightly Good", IF(BQ707&gt;=60, "Average", IF(BQ707&gt;=50, "Slightly Poor", IF(BQ707&gt;=40, "Poor", "Very Poor"))))))</f>
        <v>#VALUE!</v>
      </c>
      <c r="BT707" s="2" t="e">
        <f aca="false">9.81*LN(AH707)+30.6</f>
        <v>#VALUE!</v>
      </c>
      <c r="BU707" s="0" t="e">
        <f aca="false">IF(BT707&lt;30, "Clean water", IF(AND(BT707&gt;=30, BT707&lt;40), "Hypolimia", IF(AND(BT707&gt;=40,BT707&lt;50), "Mesotrophic", IF(AND(BT707&gt;=50, BT707&lt;70), "Eutrophic", IF(BT707&gt;70,"Hypertrophic")))))</f>
        <v>#VALUE!</v>
      </c>
      <c r="CM707" s="0" t="n">
        <f aca="false">IF(G707&gt;H707,1,0)</f>
        <v>0</v>
      </c>
      <c r="CO707" s="17" t="n">
        <f aca="false">14.652-0.41022*M707+0.007991*M707*M707-0.000077774*M707*M707*M707</f>
        <v>9.247420319872</v>
      </c>
      <c r="CP707" s="1" t="n">
        <f aca="false">F707/CO707*100</f>
        <v>97.3244395592108</v>
      </c>
    </row>
    <row r="708" customFormat="false" ht="12.5" hidden="false" customHeight="false" outlineLevel="0" collapsed="false">
      <c r="A708" s="0" t="n">
        <v>707</v>
      </c>
      <c r="B708" s="15" t="s">
        <v>123</v>
      </c>
      <c r="C708" s="16" t="s">
        <v>124</v>
      </c>
      <c r="D708" s="0" t="s">
        <v>163</v>
      </c>
      <c r="E708" s="0" t="n">
        <v>7.2</v>
      </c>
      <c r="F708" s="0" t="n">
        <v>7.5</v>
      </c>
      <c r="G708" s="0" t="n">
        <v>1.5</v>
      </c>
      <c r="H708" s="0" t="n">
        <v>4.4</v>
      </c>
      <c r="I708" s="0" t="n">
        <v>3.6</v>
      </c>
      <c r="J708" s="0" t="n">
        <v>8.94</v>
      </c>
      <c r="K708" s="0" t="n">
        <v>0.139</v>
      </c>
      <c r="L708" s="0" t="n">
        <v>3.7</v>
      </c>
      <c r="M708" s="0" t="n">
        <v>20.1</v>
      </c>
      <c r="N708" s="0" t="n">
        <v>0</v>
      </c>
      <c r="O708" s="0" t="n">
        <v>572</v>
      </c>
      <c r="P708" s="0" t="n">
        <v>27000</v>
      </c>
      <c r="AC708" s="0" t="n">
        <v>8.514</v>
      </c>
      <c r="AD708" s="0" t="n">
        <v>0.319</v>
      </c>
      <c r="AE708" s="0" t="n">
        <v>7.091</v>
      </c>
      <c r="AF708" s="0" t="n">
        <v>0.102</v>
      </c>
      <c r="AG708" s="0" t="n">
        <v>0.088</v>
      </c>
      <c r="AH708" s="0" t="n">
        <v>2.1</v>
      </c>
      <c r="AJ708" s="0" t="n">
        <v>1000</v>
      </c>
      <c r="BF708" s="0" t="n">
        <f aca="false">IF(E708&lt;11,-3.6797*E708^2+48.115*E708-53.83,280.92*EXP(-0.2027*E708))</f>
        <v>101.842352</v>
      </c>
      <c r="BG708" s="1" t="n">
        <f aca="false">32.208*LN(F708)+21.438</f>
        <v>86.3339964856253</v>
      </c>
      <c r="BH708" s="1" t="n">
        <f aca="false">IF(G708&lt;=2, -10*G708+100, 88.958*EXP(-0.0755*G708))</f>
        <v>85</v>
      </c>
      <c r="BI708" s="1" t="n">
        <f aca="false">IF(I708&lt;=100, 0.0053*(I708)^2-1.0332*I708+100.76, 122.82*EXP(-0.0092*I708))</f>
        <v>97.109168</v>
      </c>
      <c r="BJ708" s="0" t="n">
        <f aca="false">IF(P708&lt;=1000, -6.942*LN(P708)+107.59, -36.304*LN(P708)+310.72)</f>
        <v>-59.7112092315887</v>
      </c>
      <c r="BK708" s="0" t="e">
        <f aca="false">BF708^0.04*BG708^0.22*BH708^0.51*BI708^0.06*BJ708^0.17</f>
        <v>#NUM!</v>
      </c>
      <c r="BL708" s="0" t="e">
        <f aca="false">IF(BK708&gt;=90, "Very Good", IF(BK708&gt;=80, "Good", IF(BK708&gt;=70, "Slightly Good", IF(BK708&gt;=60, "Average", IF(BK708&gt;=50, "Slightly Poor", IF(BK708&gt;=40, "Poor", "Very Poor"))))))</f>
        <v>#NUM!</v>
      </c>
      <c r="BM708" s="2" t="n">
        <f aca="false">IF(P708&lt;=1000, -6.942*LN(P708)+107.59, IF(AND(P708&gt;1000, P708&lt;=5213),-36.304*LN(P708)+310.72, IF(P708&gt;5213, 10)))</f>
        <v>10</v>
      </c>
      <c r="BN708" s="2" t="n">
        <f aca="false">BF708^0.04*BG708^0.22*BH708^0.51*BI708^0.06*BM708^0.17</f>
        <v>60.188900357117</v>
      </c>
      <c r="BO708" s="3" t="str">
        <f aca="false">IF(BN708&gt;=90, "Very Good", IF(BN708&gt;=80, "Good", IF(BN708&gt;=70, "Slightly Good", IF(BN708&gt;=60, "Average", IF(BN708&gt;=50, "Slightly Poor", IF(BN708&gt;=40, "Poor", "Very Poor"))))))</f>
        <v>Average</v>
      </c>
      <c r="BP708" s="2" t="n">
        <f aca="false">IF(AJ708&lt;=1000, -6.942*LN(AJ708)+107.59, IF(AND(AJ708&gt;1000, AJ708&lt;=5213),-36.304*LN(AJ708)+310.72, IF(AJ708&gt;5213, 10)))</f>
        <v>59.636362853306</v>
      </c>
      <c r="BQ708" s="2" t="n">
        <f aca="false">BF708^0.04*BG708^0.22*BH708^0.51*BI708^0.06*BP708^0.17</f>
        <v>81.5367326090506</v>
      </c>
      <c r="BR708" s="0" t="str">
        <f aca="false">IF(BQ708&gt;=90, "Very Good", IF(BQ708&gt;=80, "Good", IF(BQ708&gt;=70, "Slightly Good", IF(BQ708&gt;=60, "Average", IF(BQ708&gt;=50, "Slightly Poor", IF(BQ708&gt;=40, "Poor", "Very Poor"))))))</f>
        <v>Good</v>
      </c>
      <c r="BT708" s="2" t="n">
        <f aca="false">9.81*LN(AH708)+30.6</f>
        <v>37.8784053517952</v>
      </c>
      <c r="BU708" s="0" t="str">
        <f aca="false">IF(BT708&lt;30, "Clean water", IF(AND(BT708&gt;=30, BT708&lt;40), "Hypolimia", IF(AND(BT708&gt;=40,BT708&lt;50), "Mesotrophic", IF(AND(BT708&gt;=50, BT708&lt;70), "Eutrophic", IF(BT708&gt;70,"Hypertrophic")))))</f>
        <v>Hypolimia</v>
      </c>
      <c r="CM708" s="0" t="n">
        <f aca="false">IF(G708&gt;H708,1,0)</f>
        <v>0</v>
      </c>
      <c r="CO708" s="17" t="n">
        <f aca="false">14.652-0.41022*M708+0.007991*M708*M708-0.000077774*M708*M708*M708</f>
        <v>9.003450287826</v>
      </c>
      <c r="CP708" s="1" t="n">
        <f aca="false">F708/CO708*100</f>
        <v>83.3013984665536</v>
      </c>
    </row>
    <row r="709" customFormat="false" ht="12.5" hidden="false" customHeight="false" outlineLevel="0" collapsed="false">
      <c r="A709" s="0" t="n">
        <v>708</v>
      </c>
      <c r="B709" s="15" t="s">
        <v>125</v>
      </c>
      <c r="C709" s="16" t="s">
        <v>126</v>
      </c>
      <c r="D709" s="0" t="s">
        <v>163</v>
      </c>
      <c r="E709" s="0" t="n">
        <v>8.3</v>
      </c>
      <c r="F709" s="0" t="n">
        <v>14.7</v>
      </c>
      <c r="G709" s="0" t="n">
        <v>1.1</v>
      </c>
      <c r="H709" s="0" t="n">
        <v>2.6</v>
      </c>
      <c r="I709" s="0" t="n">
        <v>2.2</v>
      </c>
      <c r="J709" s="0" t="n">
        <v>5.841</v>
      </c>
      <c r="K709" s="0" t="n">
        <v>0.023</v>
      </c>
      <c r="L709" s="0" t="n">
        <v>1.5</v>
      </c>
      <c r="M709" s="0" t="n">
        <v>16.3</v>
      </c>
      <c r="N709" s="0" t="n">
        <v>0</v>
      </c>
      <c r="O709" s="0" t="n">
        <v>564</v>
      </c>
      <c r="P709" s="0" t="n">
        <v>2500</v>
      </c>
      <c r="AC709" s="0" t="n">
        <v>5.737</v>
      </c>
      <c r="AD709" s="0" t="n">
        <v>0.015</v>
      </c>
      <c r="AE709" s="0" t="n">
        <v>5.033</v>
      </c>
      <c r="AF709" s="0" t="n">
        <v>0.01</v>
      </c>
      <c r="AG709" s="0" t="n">
        <v>0.007</v>
      </c>
      <c r="AH709" s="0" t="n">
        <v>4.9</v>
      </c>
      <c r="AJ709" s="0" t="n">
        <v>400</v>
      </c>
      <c r="BF709" s="0" t="n">
        <f aca="false">IF(E709&lt;11,-3.6797*E709^2+48.115*E709-53.83,280.92*EXP(-0.2027*E709))</f>
        <v>92.029967</v>
      </c>
      <c r="BG709" s="1" t="n">
        <f aca="false">32.208*LN(F709)+21.438</f>
        <v>108.008192079817</v>
      </c>
      <c r="BH709" s="1" t="n">
        <f aca="false">IF(G709&lt;=2, -10*G709+100, 88.958*EXP(-0.0755*G709))</f>
        <v>89</v>
      </c>
      <c r="BI709" s="1" t="n">
        <f aca="false">IF(I709&lt;=100, 0.0053*(I709)^2-1.0332*I709+100.76, 122.82*EXP(-0.0092*I709))</f>
        <v>98.512612</v>
      </c>
      <c r="BJ709" s="0" t="n">
        <f aca="false">IF(P709&lt;=1000, -6.942*LN(P709)+107.59, -36.304*LN(P709)+310.72)</f>
        <v>26.6758336218732</v>
      </c>
      <c r="BK709" s="0" t="n">
        <f aca="false">BF709^0.04*BG709^0.22*BH709^0.51*BI709^0.06*BJ709^0.17</f>
        <v>76.2353006476817</v>
      </c>
      <c r="BL709" s="0" t="str">
        <f aca="false">IF(BK709&gt;=90, "Very Good", IF(BK709&gt;=80, "Good", IF(BK709&gt;=70, "Slightly Good", IF(BK709&gt;=60, "Average", IF(BK709&gt;=50, "Slightly Poor", IF(BK709&gt;=40, "Poor", "Very Poor"))))))</f>
        <v>Slightly Good</v>
      </c>
      <c r="BM709" s="2" t="n">
        <f aca="false">IF(P709&lt;=1000, -6.942*LN(P709)+107.59, IF(AND(P709&gt;1000, P709&lt;=5213),-36.304*LN(P709)+310.72, IF(P709&gt;5213, 10)))</f>
        <v>26.6758336218732</v>
      </c>
      <c r="BN709" s="2" t="n">
        <f aca="false">BF709^0.04*BG709^0.22*BH709^0.51*BI709^0.06*BM709^0.17</f>
        <v>76.2353006476817</v>
      </c>
      <c r="BO709" s="3" t="str">
        <f aca="false">IF(BN709&gt;=90, "Very Good", IF(BN709&gt;=80, "Good", IF(BN709&gt;=70, "Slightly Good", IF(BN709&gt;=60, "Average", IF(BN709&gt;=50, "Slightly Poor", IF(BN709&gt;=40, "Poor", "Very Poor"))))))</f>
        <v>Slightly Good</v>
      </c>
      <c r="BP709" s="2" t="n">
        <f aca="false">IF(AJ709&lt;=1000, -6.942*LN(AJ709)+107.59, IF(AND(AJ709&gt;1000, AJ709&lt;=5213),-36.304*LN(AJ709)+310.72, IF(AJ709&gt;5213, 10)))</f>
        <v>65.9972531139764</v>
      </c>
      <c r="BQ709" s="2" t="n">
        <f aca="false">BF709^0.04*BG709^0.22*BH709^0.51*BI709^0.06*BP709^0.17</f>
        <v>88.9273710606201</v>
      </c>
      <c r="BR709" s="0" t="str">
        <f aca="false">IF(BQ709&gt;=90, "Very Good", IF(BQ709&gt;=80, "Good", IF(BQ709&gt;=70, "Slightly Good", IF(BQ709&gt;=60, "Average", IF(BQ709&gt;=50, "Slightly Poor", IF(BQ709&gt;=40, "Poor", "Very Poor"))))))</f>
        <v>Good</v>
      </c>
      <c r="BT709" s="2" t="n">
        <f aca="false">9.81*LN(AH709)+30.6</f>
        <v>46.1903973621937</v>
      </c>
      <c r="BU709" s="0" t="str">
        <f aca="false">IF(BT709&lt;30, "Clean water", IF(AND(BT709&gt;=30, BT709&lt;40), "Hypolimia", IF(AND(BT709&gt;=40,BT709&lt;50), "Mesotrophic", IF(AND(BT709&gt;=50, BT709&lt;70), "Eutrophic", IF(BT709&gt;70,"Hypertrophic")))))</f>
        <v>Mesotrophic</v>
      </c>
      <c r="CM709" s="0" t="n">
        <f aca="false">IF(G709&gt;H709,1,0)</f>
        <v>0</v>
      </c>
      <c r="CO709" s="17" t="n">
        <f aca="false">14.652-0.41022*M709+0.007991*M709*M709-0.000077774*M709*M709*M709</f>
        <v>9.751723272822</v>
      </c>
      <c r="CP709" s="1" t="n">
        <f aca="false">F709/CO709*100</f>
        <v>150.74258763032</v>
      </c>
    </row>
    <row r="710" customFormat="false" ht="12.5" hidden="false" customHeight="false" outlineLevel="0" collapsed="false">
      <c r="A710" s="0" t="n">
        <v>709</v>
      </c>
      <c r="B710" s="15" t="s">
        <v>72</v>
      </c>
      <c r="C710" s="16" t="s">
        <v>73</v>
      </c>
      <c r="D710" s="0" t="s">
        <v>164</v>
      </c>
      <c r="E710" s="0" t="n">
        <v>8.2</v>
      </c>
      <c r="F710" s="0" t="n">
        <v>10.3</v>
      </c>
      <c r="G710" s="0" t="n">
        <v>1.1</v>
      </c>
      <c r="H710" s="0" t="n">
        <v>5.1</v>
      </c>
      <c r="I710" s="0" t="n">
        <v>24.4</v>
      </c>
      <c r="J710" s="0" t="n">
        <v>4.452</v>
      </c>
      <c r="K710" s="0" t="n">
        <v>0.068</v>
      </c>
      <c r="L710" s="0" t="n">
        <v>2.5</v>
      </c>
      <c r="M710" s="0" t="n">
        <v>11</v>
      </c>
      <c r="N710" s="0" t="n">
        <v>0</v>
      </c>
      <c r="O710" s="0" t="n">
        <v>317</v>
      </c>
      <c r="P710" s="0" t="n">
        <v>30080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V710" s="0" t="n">
        <v>0</v>
      </c>
      <c r="AC710" s="0" t="n">
        <v>4.276</v>
      </c>
      <c r="AD710" s="0" t="n">
        <v>0.202</v>
      </c>
      <c r="AE710" s="0" t="n">
        <v>3.853</v>
      </c>
      <c r="AF710" s="0" t="n">
        <v>0.032</v>
      </c>
      <c r="AG710" s="0" t="n">
        <v>0.024</v>
      </c>
      <c r="AH710" s="0" t="n">
        <v>21</v>
      </c>
      <c r="AJ710" s="0" t="n">
        <v>276</v>
      </c>
      <c r="AP710" s="0" t="n">
        <v>0</v>
      </c>
      <c r="AY710" s="0" t="n">
        <v>0</v>
      </c>
      <c r="BF710" s="0" t="n">
        <f aca="false">IF(E710&lt;11,-3.6797*E710^2+48.115*E710-53.83,280.92*EXP(-0.2027*E710))</f>
        <v>93.289972</v>
      </c>
      <c r="BG710" s="1" t="n">
        <f aca="false">32.208*LN(F710)+21.438</f>
        <v>96.5516905777479</v>
      </c>
      <c r="BH710" s="1" t="n">
        <f aca="false">IF(G710&lt;=2, -10*G710+100, 88.958*EXP(-0.0755*G710))</f>
        <v>89</v>
      </c>
      <c r="BI710" s="1" t="n">
        <f aca="false">IF(I710&lt;=100, 0.0053*(I710)^2-1.0332*I710+100.76, 122.82*EXP(-0.0092*I710))</f>
        <v>78.705328</v>
      </c>
      <c r="BJ710" s="0" t="n">
        <f aca="false">IF(P710&lt;=1000, -6.942*LN(P710)+107.59, -36.304*LN(P710)+310.72)</f>
        <v>-63.6328992068273</v>
      </c>
      <c r="BK710" s="0" t="e">
        <f aca="false">BF710^0.04*BG710^0.22*BH710^0.51*BI710^0.06*BJ710^0.17</f>
        <v>#NUM!</v>
      </c>
      <c r="BL710" s="0" t="e">
        <f aca="false">IF(BK710&gt;=90, "Very Good", IF(BK710&gt;=80, "Good", IF(BK710&gt;=70, "Slightly Good", IF(BK710&gt;=60, "Average", IF(BK710&gt;=50, "Slightly Poor", IF(BK710&gt;=40, "Poor", "Very Poor"))))))</f>
        <v>#NUM!</v>
      </c>
      <c r="BM710" s="2" t="n">
        <f aca="false">IF(P710&lt;=1000, -6.942*LN(P710)+107.59, IF(AND(P710&gt;1000, P710&lt;=5213),-36.304*LN(P710)+310.72, IF(P710&gt;5213, 10)))</f>
        <v>10</v>
      </c>
      <c r="BN710" s="2" t="n">
        <f aca="false">BF710^0.04*BG710^0.22*BH710^0.51*BI710^0.06*BM710^0.17</f>
        <v>62.1426435245114</v>
      </c>
      <c r="BO710" s="3" t="str">
        <f aca="false">IF(BN710&gt;=90, "Very Good", IF(BN710&gt;=80, "Good", IF(BN710&gt;=70, "Slightly Good", IF(BN710&gt;=60, "Average", IF(BN710&gt;=50, "Slightly Poor", IF(BN710&gt;=40, "Poor", "Very Poor"))))))</f>
        <v>Average</v>
      </c>
      <c r="BP710" s="2" t="n">
        <f aca="false">IF(AJ710&lt;=1000, -6.942*LN(AJ710)+107.59, IF(AND(AJ710&gt;1000, AJ710&lt;=5213),-36.304*LN(AJ710)+310.72, IF(AJ710&gt;5213, 10)))</f>
        <v>68.5731771901916</v>
      </c>
      <c r="BQ710" s="2" t="n">
        <f aca="false">BF710^0.04*BG710^0.22*BH710^0.51*BI710^0.06*BP710^0.17</f>
        <v>86.2056935599507</v>
      </c>
      <c r="BR710" s="0" t="str">
        <f aca="false">IF(BQ710&gt;=90, "Very Good", IF(BQ710&gt;=80, "Good", IF(BQ710&gt;=70, "Slightly Good", IF(BQ710&gt;=60, "Average", IF(BQ710&gt;=50, "Slightly Poor", IF(BQ710&gt;=40, "Poor", "Very Poor"))))))</f>
        <v>Good</v>
      </c>
      <c r="BT710" s="2" t="n">
        <f aca="false">9.81*LN(AH710)+30.6</f>
        <v>60.4667651140668</v>
      </c>
      <c r="BU710" s="0" t="str">
        <f aca="false">IF(BT710&lt;30, "Clean water", IF(AND(BT710&gt;=30, BT710&lt;40), "Hypolimia", IF(AND(BT710&gt;=40,BT710&lt;50), "Mesotrophic", IF(AND(BT710&gt;=50, BT710&lt;70), "Eutrophic", IF(BT710&gt;70,"Hypertrophic")))))</f>
        <v>Eutrophic</v>
      </c>
      <c r="CM710" s="0" t="n">
        <f aca="false">IF(G710&gt;H710,1,0)</f>
        <v>0</v>
      </c>
      <c r="CO710" s="17" t="n">
        <f aca="false">14.652-0.41022*M710+0.007991*M710*M710-0.000077774*M710*M710*M710</f>
        <v>11.002973806</v>
      </c>
      <c r="CP710" s="1" t="n">
        <f aca="false">F710/CO710*100</f>
        <v>93.6110562617475</v>
      </c>
    </row>
    <row r="711" customFormat="false" ht="12.5" hidden="false" customHeight="false" outlineLevel="0" collapsed="false">
      <c r="A711" s="0" t="n">
        <v>710</v>
      </c>
      <c r="B711" s="15" t="s">
        <v>131</v>
      </c>
      <c r="C711" s="16" t="s">
        <v>132</v>
      </c>
      <c r="D711" s="0" t="s">
        <v>164</v>
      </c>
      <c r="E711" s="0" t="n">
        <v>8</v>
      </c>
      <c r="F711" s="0" t="n">
        <v>10.3</v>
      </c>
      <c r="G711" s="0" t="n">
        <v>2.7</v>
      </c>
      <c r="H711" s="0" t="n">
        <v>6.3</v>
      </c>
      <c r="I711" s="0" t="n">
        <v>32.5</v>
      </c>
      <c r="J711" s="0" t="n">
        <v>3.19</v>
      </c>
      <c r="K711" s="0" t="n">
        <v>0.091</v>
      </c>
      <c r="L711" s="0" t="n">
        <v>3.1</v>
      </c>
      <c r="M711" s="0" t="n">
        <v>10.9</v>
      </c>
      <c r="O711" s="0" t="n">
        <v>546</v>
      </c>
      <c r="BD711" s="0" t="n">
        <v>0.036</v>
      </c>
      <c r="BF711" s="0" t="n">
        <f aca="false">IF(E711&lt;11,-3.6797*E711^2+48.115*E711-53.83,280.92*EXP(-0.2027*E711))</f>
        <v>95.5892</v>
      </c>
      <c r="BG711" s="1" t="n">
        <f aca="false">32.208*LN(F711)+21.438</f>
        <v>96.5516905777479</v>
      </c>
      <c r="BH711" s="1" t="n">
        <f aca="false">IF(G711&lt;=2, -10*G711+100, 88.958*EXP(-0.0755*G711))</f>
        <v>72.5527837174588</v>
      </c>
      <c r="BI711" s="1" t="n">
        <f aca="false">IF(I711&lt;=100, 0.0053*(I711)^2-1.0332*I711+100.76, 122.82*EXP(-0.0092*I711))</f>
        <v>72.779125</v>
      </c>
      <c r="BJ711" s="0" t="e">
        <f aca="false">IF(P711&lt;=1000, -6.942*LN(P711)+107.59, -36.304*LN(P711)+310.72)</f>
        <v>#VALUE!</v>
      </c>
      <c r="BK711" s="0" t="e">
        <f aca="false">BF711^0.04*BG711^0.22*BH711^0.51*BI711^0.06*BJ711^0.17</f>
        <v>#VALUE!</v>
      </c>
      <c r="BL711" s="0" t="e">
        <f aca="false">IF(BK711&gt;=90, "Very Good", IF(BK711&gt;=80, "Good", IF(BK711&gt;=70, "Slightly Good", IF(BK711&gt;=60, "Average", IF(BK711&gt;=50, "Slightly Poor", IF(BK711&gt;=40, "Poor", "Very Poor"))))))</f>
        <v>#VALUE!</v>
      </c>
      <c r="BM711" s="2" t="e">
        <f aca="false">IF(P711&lt;=1000, -6.942*LN(P711)+107.59, IF(AND(P711&gt;1000, P711&lt;=5213),-36.304*LN(P711)+310.72, IF(P711&gt;5213, 10)))</f>
        <v>#VALUE!</v>
      </c>
      <c r="BN711" s="2" t="e">
        <f aca="false">BF711^0.04*BG711^0.22*BH711^0.51*BI711^0.06*BM711^0.17</f>
        <v>#VALUE!</v>
      </c>
      <c r="BO711" s="3" t="e">
        <f aca="false">IF(BN711&gt;=90, "Very Good", IF(BN711&gt;=80, "Good", IF(BN711&gt;=70, "Slightly Good", IF(BN711&gt;=60, "Average", IF(BN711&gt;=50, "Slightly Poor", IF(BN711&gt;=40, "Poor", "Very Poor"))))))</f>
        <v>#VALUE!</v>
      </c>
      <c r="BP711" s="2" t="e">
        <f aca="false">IF(AJ711&lt;=1000, -6.942*LN(AJ711)+107.59, IF(AND(AJ711&gt;1000, AJ711&lt;=5213),-36.304*LN(AJ711)+310.72, IF(AJ711&gt;5213, 10)))</f>
        <v>#VALUE!</v>
      </c>
      <c r="BQ711" s="2" t="e">
        <f aca="false">BF711^0.04*BG711^0.22*BH711^0.51*BI711^0.06*BP711^0.17</f>
        <v>#VALUE!</v>
      </c>
      <c r="BR711" s="0" t="e">
        <f aca="false">IF(BQ711&gt;=90, "Very Good", IF(BQ711&gt;=80, "Good", IF(BQ711&gt;=70, "Slightly Good", IF(BQ711&gt;=60, "Average", IF(BQ711&gt;=50, "Slightly Poor", IF(BQ711&gt;=40, "Poor", "Very Poor"))))))</f>
        <v>#VALUE!</v>
      </c>
      <c r="BT711" s="2" t="e">
        <f aca="false">9.81*LN(AH711)+30.6</f>
        <v>#VALUE!</v>
      </c>
      <c r="BU711" s="0" t="e">
        <f aca="false">IF(BT711&lt;30, "Clean water", IF(AND(BT711&gt;=30, BT711&lt;40), "Hypolimia", IF(AND(BT711&gt;=40,BT711&lt;50), "Mesotrophic", IF(AND(BT711&gt;=50, BT711&lt;70), "Eutrophic", IF(BT711&gt;70,"Hypertrophic")))))</f>
        <v>#VALUE!</v>
      </c>
      <c r="CM711" s="0" t="n">
        <f aca="false">IF(G711&gt;H711,1,0)</f>
        <v>0</v>
      </c>
      <c r="CO711" s="17" t="n">
        <f aca="false">14.652-0.41022*M711+0.007991*M711*M711-0.000077774*M711*M711*M711</f>
        <v>11.029293124554</v>
      </c>
      <c r="CP711" s="1" t="n">
        <f aca="false">F711/CO711*100</f>
        <v>93.387671210493</v>
      </c>
    </row>
    <row r="712" s="18" customFormat="true" ht="12.5" hidden="false" customHeight="false" outlineLevel="0" collapsed="false">
      <c r="A712" s="18" t="n">
        <v>711</v>
      </c>
      <c r="B712" s="19" t="s">
        <v>75</v>
      </c>
      <c r="C712" s="18" t="s">
        <v>76</v>
      </c>
      <c r="D712" s="18" t="s">
        <v>164</v>
      </c>
      <c r="E712" s="18" t="n">
        <v>7.8</v>
      </c>
      <c r="F712" s="18" t="n">
        <v>10.3</v>
      </c>
      <c r="G712" s="18" t="n">
        <v>3.1</v>
      </c>
      <c r="H712" s="18" t="n">
        <v>2.9</v>
      </c>
      <c r="I712" s="18" t="n">
        <v>5</v>
      </c>
      <c r="J712" s="18" t="n">
        <v>4.302</v>
      </c>
      <c r="K712" s="18" t="n">
        <v>0.051</v>
      </c>
      <c r="L712" s="18" t="n">
        <v>1.2</v>
      </c>
      <c r="M712" s="18" t="n">
        <v>15.1</v>
      </c>
      <c r="N712" s="18" t="n">
        <v>0</v>
      </c>
      <c r="O712" s="18" t="n">
        <v>315</v>
      </c>
      <c r="P712" s="18" t="n">
        <v>6200</v>
      </c>
      <c r="AC712" s="18" t="n">
        <v>3.632</v>
      </c>
      <c r="AD712" s="18" t="n">
        <v>0</v>
      </c>
      <c r="AE712" s="18" t="n">
        <v>3.529</v>
      </c>
      <c r="AF712" s="18" t="n">
        <v>0.036</v>
      </c>
      <c r="AG712" s="18" t="n">
        <v>0.03</v>
      </c>
      <c r="AH712" s="18" t="n">
        <v>4.4</v>
      </c>
      <c r="AJ712" s="18" t="n">
        <v>800</v>
      </c>
      <c r="BF712" s="18" t="n">
        <f aca="false">IF(E712&lt;11,-3.6797*E712^2+48.115*E712-53.83,280.92*EXP(-0.2027*E712))</f>
        <v>97.5940520000001</v>
      </c>
      <c r="BG712" s="20" t="n">
        <f aca="false">32.208*LN(F712)+21.438</f>
        <v>96.5516905777479</v>
      </c>
      <c r="BH712" s="20" t="n">
        <f aca="false">IF(G712&lt;=2, -10*G712+100, 88.958*EXP(-0.0755*G712))</f>
        <v>70.3944446082144</v>
      </c>
      <c r="BI712" s="20" t="n">
        <f aca="false">IF(I712&lt;=100, 0.0053*(I712)^2-1.0332*I712+100.76, 122.82*EXP(-0.0092*I712))</f>
        <v>95.7265</v>
      </c>
      <c r="BJ712" s="18" t="n">
        <f aca="false">IF(P712&lt;=1000, -6.942*LN(P712)+107.59, -36.304*LN(P712)+310.72)</f>
        <v>-6.29758514678866</v>
      </c>
      <c r="BK712" s="18" t="e">
        <f aca="false">BF712^0.04*BG712^0.22*BH712^0.51*BI712^0.06*BJ712^0.17</f>
        <v>#NUM!</v>
      </c>
      <c r="BL712" s="18" t="e">
        <f aca="false">IF(BK712&gt;=90, "Very Good", IF(BK712&gt;=80, "Good", IF(BK712&gt;=70, "Slightly Good", IF(BK712&gt;=60, "Average", IF(BK712&gt;=50, "Slightly Poor", IF(BK712&gt;=40, "Poor", "Very Poor"))))))</f>
        <v>#NUM!</v>
      </c>
      <c r="BM712" s="21" t="n">
        <f aca="false">IF(P712&lt;=1000, -6.942*LN(P712)+107.59, IF(AND(P712&gt;1000, P712&lt;=5213),-36.304*LN(P712)+310.72, IF(P712&gt;5213, 10)))</f>
        <v>10</v>
      </c>
      <c r="BN712" s="21" t="n">
        <f aca="false">BF712^0.04*BG712^0.22*BH712^0.51*BI712^0.06*BM712^0.17</f>
        <v>55.8895504339481</v>
      </c>
      <c r="BO712" s="22" t="str">
        <f aca="false">IF(BN712&gt;=90, "Very Good", IF(BN712&gt;=80, "Good", IF(BN712&gt;=70, "Slightly Good", IF(BN712&gt;=60, "Average", IF(BN712&gt;=50, "Slightly Poor", IF(BN712&gt;=40, "Poor", "Very Poor"))))))</f>
        <v>Slightly Poor</v>
      </c>
      <c r="BP712" s="21" t="n">
        <f aca="false">IF(AJ712&lt;=1000, -6.942*LN(AJ712)+107.59, IF(AND(AJ712&gt;1000, AJ712&lt;=5213),-36.304*LN(AJ712)+310.72, IF(AJ712&gt;5213, 10)))</f>
        <v>61.1854253865293</v>
      </c>
      <c r="BQ712" s="21" t="n">
        <f aca="false">BF712^0.04*BG712^0.22*BH712^0.51*BI712^0.06*BP712^0.17</f>
        <v>76.0432681488145</v>
      </c>
      <c r="BR712" s="18" t="str">
        <f aca="false">IF(BQ712&gt;=90, "Very Good", IF(BQ712&gt;=80, "Good", IF(BQ712&gt;=70, "Slightly Good", IF(BQ712&gt;=60, "Average", IF(BQ712&gt;=50, "Slightly Poor", IF(BQ712&gt;=40, "Poor", "Very Poor"))))))</f>
        <v>Slightly Good</v>
      </c>
      <c r="BT712" s="21" t="n">
        <f aca="false">9.81*LN(AH712)+30.6</f>
        <v>45.1345405464666</v>
      </c>
      <c r="BU712" s="18" t="str">
        <f aca="false">IF(BT712&lt;30, "Clean water", IF(AND(BT712&gt;=30, BT712&lt;40), "Hypolimia", IF(AND(BT712&gt;=40,BT712&lt;50), "Mesotrophic", IF(AND(BT712&gt;=50, BT712&lt;70), "Eutrophic", IF(BT712&gt;70,"Hypertrophic")))))</f>
        <v>Mesotrophic</v>
      </c>
      <c r="CM712" s="18" t="n">
        <f aca="false">IF(G712&gt;H712,1,0)</f>
        <v>1</v>
      </c>
      <c r="CO712" s="17" t="n">
        <f aca="false">14.652-0.41022*M712+0.007991*M712*M712-0.000077774*M712*M712*M712</f>
        <v>10.011933838926</v>
      </c>
      <c r="CP712" s="1" t="n">
        <f aca="false">F712/CO712*100</f>
        <v>102.877227973221</v>
      </c>
    </row>
    <row r="713" customFormat="false" ht="12.5" hidden="false" customHeight="false" outlineLevel="0" collapsed="false">
      <c r="A713" s="0" t="n">
        <v>712</v>
      </c>
      <c r="B713" s="15" t="s">
        <v>77</v>
      </c>
      <c r="C713" s="16" t="s">
        <v>78</v>
      </c>
      <c r="D713" s="0" t="s">
        <v>164</v>
      </c>
      <c r="E713" s="0" t="n">
        <v>8.2</v>
      </c>
      <c r="F713" s="0" t="n">
        <v>11.7</v>
      </c>
      <c r="G713" s="0" t="n">
        <v>1.3</v>
      </c>
      <c r="H713" s="0" t="n">
        <v>4</v>
      </c>
      <c r="I713" s="0" t="n">
        <v>4.4</v>
      </c>
      <c r="J713" s="0" t="n">
        <v>3.11</v>
      </c>
      <c r="K713" s="0" t="n">
        <v>0.034</v>
      </c>
      <c r="L713" s="0" t="n">
        <v>2.1</v>
      </c>
      <c r="M713" s="0" t="n">
        <v>11</v>
      </c>
      <c r="N713" s="0" t="n">
        <v>0</v>
      </c>
      <c r="O713" s="0" t="n">
        <v>214</v>
      </c>
      <c r="P713" s="0" t="n">
        <v>3000</v>
      </c>
      <c r="AC713" s="0" t="n">
        <v>2.556</v>
      </c>
      <c r="AD713" s="0" t="n">
        <v>0.047</v>
      </c>
      <c r="AE713" s="0" t="n">
        <v>2.046</v>
      </c>
      <c r="AF713" s="0" t="n">
        <v>0.016</v>
      </c>
      <c r="AG713" s="0" t="n">
        <v>0.003</v>
      </c>
      <c r="AH713" s="0" t="n">
        <v>10.9</v>
      </c>
      <c r="AJ713" s="0" t="n">
        <v>1000</v>
      </c>
      <c r="BD713" s="0" t="n">
        <v>113.913</v>
      </c>
      <c r="BF713" s="0" t="n">
        <f aca="false">IF(E713&lt;11,-3.6797*E713^2+48.115*E713-53.83,280.92*EXP(-0.2027*E713))</f>
        <v>93.289972</v>
      </c>
      <c r="BG713" s="1" t="n">
        <f aca="false">32.208*LN(F713)+21.438</f>
        <v>100.656437416814</v>
      </c>
      <c r="BH713" s="1" t="n">
        <f aca="false">IF(G713&lt;=2, -10*G713+100, 88.958*EXP(-0.0755*G713))</f>
        <v>87</v>
      </c>
      <c r="BI713" s="1" t="n">
        <f aca="false">IF(I713&lt;=100, 0.0053*(I713)^2-1.0332*I713+100.76, 122.82*EXP(-0.0092*I713))</f>
        <v>96.316528</v>
      </c>
      <c r="BJ713" s="0" t="n">
        <f aca="false">IF(P713&lt;=1000, -6.942*LN(P713)+107.59, -36.304*LN(P713)+310.72)</f>
        <v>20.0568318240255</v>
      </c>
      <c r="BK713" s="0" t="n">
        <f aca="false">BF713^0.04*BG713^0.22*BH713^0.51*BI713^0.06*BJ713^0.17</f>
        <v>70.6285036357481</v>
      </c>
      <c r="BL713" s="0" t="str">
        <f aca="false">IF(BK713&gt;=90, "Very Good", IF(BK713&gt;=80, "Good", IF(BK713&gt;=70, "Slightly Good", IF(BK713&gt;=60, "Average", IF(BK713&gt;=50, "Slightly Poor", IF(BK713&gt;=40, "Poor", "Very Poor"))))))</f>
        <v>Slightly Good</v>
      </c>
      <c r="BM713" s="2" t="n">
        <f aca="false">IF(P713&lt;=1000, -6.942*LN(P713)+107.59, IF(AND(P713&gt;1000, P713&lt;=5213),-36.304*LN(P713)+310.72, IF(P713&gt;5213, 10)))</f>
        <v>20.0568318240255</v>
      </c>
      <c r="BN713" s="2" t="n">
        <f aca="false">BF713^0.04*BG713^0.22*BH713^0.51*BI713^0.06*BM713^0.17</f>
        <v>70.6285036357481</v>
      </c>
      <c r="BO713" s="3" t="str">
        <f aca="false">IF(BN713&gt;=90, "Very Good", IF(BN713&gt;=80, "Good", IF(BN713&gt;=70, "Slightly Good", IF(BN713&gt;=60, "Average", IF(BN713&gt;=50, "Slightly Poor", IF(BN713&gt;=40, "Poor", "Very Poor"))))))</f>
        <v>Slightly Good</v>
      </c>
      <c r="BP713" s="2" t="n">
        <f aca="false">IF(AJ713&lt;=1000, -6.942*LN(AJ713)+107.59, IF(AND(AJ713&gt;1000, AJ713&lt;=5213),-36.304*LN(AJ713)+310.72, IF(AJ713&gt;5213, 10)))</f>
        <v>59.636362853306</v>
      </c>
      <c r="BQ713" s="2" t="n">
        <f aca="false">BF713^0.04*BG713^0.22*BH713^0.51*BI713^0.06*BP713^0.17</f>
        <v>85.0026184057215</v>
      </c>
      <c r="BR713" s="0" t="str">
        <f aca="false">IF(BQ713&gt;=90, "Very Good", IF(BQ713&gt;=80, "Good", IF(BQ713&gt;=70, "Slightly Good", IF(BQ713&gt;=60, "Average", IF(BQ713&gt;=50, "Slightly Poor", IF(BQ713&gt;=40, "Poor", "Very Poor"))))))</f>
        <v>Good</v>
      </c>
      <c r="BT713" s="2" t="n">
        <f aca="false">9.81*LN(AH713)+30.6</f>
        <v>54.0337629623963</v>
      </c>
      <c r="BU713" s="0" t="str">
        <f aca="false">IF(BT713&lt;30, "Clean water", IF(AND(BT713&gt;=30, BT713&lt;40), "Hypolimia", IF(AND(BT713&gt;=40,BT713&lt;50), "Mesotrophic", IF(AND(BT713&gt;=50, BT713&lt;70), "Eutrophic", IF(BT713&gt;70,"Hypertrophic")))))</f>
        <v>Eutrophic</v>
      </c>
      <c r="CM713" s="0" t="n">
        <f aca="false">IF(G713&gt;H713,1,0)</f>
        <v>0</v>
      </c>
      <c r="CO713" s="17" t="n">
        <f aca="false">14.652-0.41022*M713+0.007991*M713*M713-0.000077774*M713*M713*M713</f>
        <v>11.002973806</v>
      </c>
      <c r="CP713" s="1" t="n">
        <f aca="false">F713/CO713*100</f>
        <v>106.334889151694</v>
      </c>
    </row>
    <row r="714" customFormat="false" ht="12.5" hidden="false" customHeight="false" outlineLevel="0" collapsed="false">
      <c r="A714" s="0" t="n">
        <v>713</v>
      </c>
      <c r="B714" s="15" t="s">
        <v>79</v>
      </c>
      <c r="C714" s="16" t="s">
        <v>80</v>
      </c>
      <c r="D714" s="0" t="s">
        <v>164</v>
      </c>
      <c r="E714" s="0" t="n">
        <v>8.2</v>
      </c>
      <c r="F714" s="0" t="n">
        <v>10.6</v>
      </c>
      <c r="G714" s="0" t="n">
        <v>1.1</v>
      </c>
      <c r="H714" s="0" t="n">
        <v>4.9</v>
      </c>
      <c r="I714" s="0" t="n">
        <v>5.4</v>
      </c>
      <c r="J714" s="0" t="n">
        <v>5.477</v>
      </c>
      <c r="K714" s="0" t="n">
        <v>0.064</v>
      </c>
      <c r="L714" s="0" t="n">
        <v>2.5</v>
      </c>
      <c r="M714" s="0" t="n">
        <v>11.1</v>
      </c>
      <c r="N714" s="0" t="n">
        <v>0</v>
      </c>
      <c r="O714" s="0" t="n">
        <v>316</v>
      </c>
      <c r="P714" s="0" t="n">
        <v>4504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0</v>
      </c>
      <c r="V714" s="0" t="n">
        <v>0</v>
      </c>
      <c r="AC714" s="0" t="n">
        <v>5.118</v>
      </c>
      <c r="AD714" s="0" t="n">
        <v>0.302</v>
      </c>
      <c r="AE714" s="0" t="n">
        <v>3.983</v>
      </c>
      <c r="AF714" s="0" t="n">
        <v>0.037</v>
      </c>
      <c r="AG714" s="0" t="n">
        <v>0.022</v>
      </c>
      <c r="AH714" s="0" t="n">
        <v>7.9</v>
      </c>
      <c r="AJ714" s="0" t="n">
        <v>1086</v>
      </c>
      <c r="AP714" s="0" t="n">
        <v>0</v>
      </c>
      <c r="AY714" s="0" t="n">
        <v>0</v>
      </c>
      <c r="BD714" s="0" t="n">
        <v>111.218</v>
      </c>
      <c r="BF714" s="0" t="n">
        <f aca="false">IF(E714&lt;11,-3.6797*E714^2+48.115*E714-53.83,280.92*EXP(-0.2027*E714))</f>
        <v>93.289972</v>
      </c>
      <c r="BG714" s="1" t="n">
        <f aca="false">32.208*LN(F714)+21.438</f>
        <v>97.4763856680092</v>
      </c>
      <c r="BH714" s="1" t="n">
        <f aca="false">IF(G714&lt;=2, -10*G714+100, 88.958*EXP(-0.0755*G714))</f>
        <v>89</v>
      </c>
      <c r="BI714" s="1" t="n">
        <f aca="false">IF(I714&lt;=100, 0.0053*(I714)^2-1.0332*I714+100.76, 122.82*EXP(-0.0092*I714))</f>
        <v>95.335268</v>
      </c>
      <c r="BJ714" s="0" t="n">
        <f aca="false">IF(P714&lt;=1000, -6.942*LN(P714)+107.59, -36.304*LN(P714)+310.72)</f>
        <v>5.30457065087194</v>
      </c>
      <c r="BK714" s="0" t="n">
        <f aca="false">BF714^0.04*BG714^0.22*BH714^0.51*BI714^0.06*BJ714^0.17</f>
        <v>56.5569433501259</v>
      </c>
      <c r="BL714" s="0" t="str">
        <f aca="false">IF(BK714&gt;=90, "Very Good", IF(BK714&gt;=80, "Good", IF(BK714&gt;=70, "Slightly Good", IF(BK714&gt;=60, "Average", IF(BK714&gt;=50, "Slightly Poor", IF(BK714&gt;=40, "Poor", "Very Poor"))))))</f>
        <v>Slightly Poor</v>
      </c>
      <c r="BM714" s="2" t="n">
        <f aca="false">IF(P714&lt;=1000, -6.942*LN(P714)+107.59, IF(AND(P714&gt;1000, P714&lt;=5213),-36.304*LN(P714)+310.72, IF(P714&gt;5213, 10)))</f>
        <v>5.30457065087194</v>
      </c>
      <c r="BN714" s="2" t="n">
        <f aca="false">BF714^0.04*BG714^0.22*BH714^0.51*BI714^0.06*BM714^0.17</f>
        <v>56.5569433501259</v>
      </c>
      <c r="BO714" s="3" t="str">
        <f aca="false">IF(BN714&gt;=90, "Very Good", IF(BN714&gt;=80, "Good", IF(BN714&gt;=70, "Slightly Good", IF(BN714&gt;=60, "Average", IF(BN714&gt;=50, "Slightly Poor", IF(BN714&gt;=40, "Poor", "Very Poor"))))))</f>
        <v>Slightly Poor</v>
      </c>
      <c r="BP714" s="2" t="n">
        <f aca="false">IF(AJ714&lt;=1000, -6.942*LN(AJ714)+107.59, IF(AND(AJ714&gt;1000, AJ714&lt;=5213),-36.304*LN(AJ714)+310.72, IF(AJ714&gt;5213, 10)))</f>
        <v>56.9457280060702</v>
      </c>
      <c r="BQ714" s="2" t="n">
        <f aca="false">BF714^0.04*BG714^0.22*BH714^0.51*BI714^0.06*BP714^0.17</f>
        <v>84.6688740955286</v>
      </c>
      <c r="BR714" s="0" t="str">
        <f aca="false">IF(BQ714&gt;=90, "Very Good", IF(BQ714&gt;=80, "Good", IF(BQ714&gt;=70, "Slightly Good", IF(BQ714&gt;=60, "Average", IF(BQ714&gt;=50, "Slightly Poor", IF(BQ714&gt;=40, "Poor", "Very Poor"))))))</f>
        <v>Good</v>
      </c>
      <c r="BT714" s="2" t="n">
        <f aca="false">9.81*LN(AH714)+30.6</f>
        <v>50.8759236704299</v>
      </c>
      <c r="BU714" s="0" t="str">
        <f aca="false">IF(BT714&lt;30, "Clean water", IF(AND(BT714&gt;=30, BT714&lt;40), "Hypolimia", IF(AND(BT714&gt;=40,BT714&lt;50), "Mesotrophic", IF(AND(BT714&gt;=50, BT714&lt;70), "Eutrophic", IF(BT714&gt;70,"Hypertrophic")))))</f>
        <v>Eutrophic</v>
      </c>
      <c r="CM714" s="0" t="n">
        <f aca="false">IF(G714&gt;H714,1,0)</f>
        <v>0</v>
      </c>
      <c r="CO714" s="17" t="n">
        <f aca="false">14.652-0.41022*M714+0.007991*M714*M714-0.000077774*M714*M714*M714</f>
        <v>10.976762976606</v>
      </c>
      <c r="CP714" s="1" t="n">
        <f aca="false">F714/CO714*100</f>
        <v>96.5676313006943</v>
      </c>
    </row>
    <row r="715" customFormat="false" ht="12.5" hidden="false" customHeight="false" outlineLevel="0" collapsed="false">
      <c r="A715" s="0" t="n">
        <v>714</v>
      </c>
      <c r="B715" s="15" t="s">
        <v>81</v>
      </c>
      <c r="C715" s="16" t="s">
        <v>82</v>
      </c>
      <c r="D715" s="0" t="s">
        <v>164</v>
      </c>
      <c r="E715" s="0" t="n">
        <v>7.7</v>
      </c>
      <c r="F715" s="0" t="n">
        <v>10.8</v>
      </c>
      <c r="G715" s="0" t="n">
        <v>2.9</v>
      </c>
      <c r="H715" s="0" t="n">
        <v>3.3</v>
      </c>
      <c r="I715" s="0" t="n">
        <v>1.6</v>
      </c>
      <c r="J715" s="0" t="n">
        <v>3.747</v>
      </c>
      <c r="K715" s="0" t="n">
        <v>0.015</v>
      </c>
      <c r="L715" s="0" t="n">
        <v>1.7</v>
      </c>
      <c r="M715" s="0" t="n">
        <v>14.6</v>
      </c>
      <c r="N715" s="0" t="n">
        <v>0</v>
      </c>
      <c r="O715" s="0" t="n">
        <v>331</v>
      </c>
      <c r="P715" s="0" t="n">
        <v>2000</v>
      </c>
      <c r="AC715" s="0" t="n">
        <v>3.717</v>
      </c>
      <c r="AD715" s="0" t="n">
        <v>0</v>
      </c>
      <c r="AE715" s="0" t="n">
        <v>3.147</v>
      </c>
      <c r="AF715" s="0" t="n">
        <v>0.012</v>
      </c>
      <c r="AG715" s="0" t="n">
        <v>0.009</v>
      </c>
      <c r="AH715" s="0" t="n">
        <v>3.2</v>
      </c>
      <c r="AJ715" s="0" t="n">
        <v>620</v>
      </c>
      <c r="BF715" s="0" t="n">
        <f aca="false">IF(E715&lt;11,-3.6797*E715^2+48.115*E715-53.83,280.92*EXP(-0.2027*E715))</f>
        <v>98.486087</v>
      </c>
      <c r="BG715" s="1" t="n">
        <f aca="false">32.208*LN(F715)+21.438</f>
        <v>98.0784218880646</v>
      </c>
      <c r="BH715" s="1" t="n">
        <f aca="false">IF(G715&lt;=2, -10*G715+100, 88.958*EXP(-0.0755*G715))</f>
        <v>71.4654665875093</v>
      </c>
      <c r="BI715" s="1" t="n">
        <f aca="false">IF(I715&lt;=100, 0.0053*(I715)^2-1.0332*I715+100.76, 122.82*EXP(-0.0092*I715))</f>
        <v>99.120448</v>
      </c>
      <c r="BJ715" s="0" t="n">
        <f aca="false">IF(P715&lt;=1000, -6.942*LN(P715)+107.59, -36.304*LN(P715)+310.72)</f>
        <v>34.7768371087843</v>
      </c>
      <c r="BK715" s="0" t="n">
        <f aca="false">BF715^0.04*BG715^0.22*BH715^0.51*BI715^0.06*BJ715^0.17</f>
        <v>70.0260044124745</v>
      </c>
      <c r="BL715" s="0" t="str">
        <f aca="false">IF(BK715&gt;=90, "Very Good", IF(BK715&gt;=80, "Good", IF(BK715&gt;=70, "Slightly Good", IF(BK715&gt;=60, "Average", IF(BK715&gt;=50, "Slightly Poor", IF(BK715&gt;=40, "Poor", "Very Poor"))))))</f>
        <v>Slightly Good</v>
      </c>
      <c r="BM715" s="2" t="n">
        <f aca="false">IF(P715&lt;=1000, -6.942*LN(P715)+107.59, IF(AND(P715&gt;1000, P715&lt;=5213),-36.304*LN(P715)+310.72, IF(P715&gt;5213, 10)))</f>
        <v>34.7768371087843</v>
      </c>
      <c r="BN715" s="2" t="n">
        <f aca="false">BF715^0.04*BG715^0.22*BH715^0.51*BI715^0.06*BM715^0.17</f>
        <v>70.0260044124745</v>
      </c>
      <c r="BO715" s="3" t="str">
        <f aca="false">IF(BN715&gt;=90, "Very Good", IF(BN715&gt;=80, "Good", IF(BN715&gt;=70, "Slightly Good", IF(BN715&gt;=60, "Average", IF(BN715&gt;=50, "Slightly Poor", IF(BN715&gt;=40, "Poor", "Very Poor"))))))</f>
        <v>Slightly Good</v>
      </c>
      <c r="BP715" s="2" t="n">
        <f aca="false">IF(AJ715&lt;=1000, -6.942*LN(AJ715)+107.59, IF(AND(AJ715&gt;1000, AJ715&lt;=5213),-36.304*LN(AJ715)+310.72, IF(AJ715&gt;5213, 10)))</f>
        <v>62.9548873834523</v>
      </c>
      <c r="BQ715" s="2" t="n">
        <f aca="false">BF715^0.04*BG715^0.22*BH715^0.51*BI715^0.06*BP715^0.17</f>
        <v>77.4595625058525</v>
      </c>
      <c r="BR715" s="0" t="str">
        <f aca="false">IF(BQ715&gt;=90, "Very Good", IF(BQ715&gt;=80, "Good", IF(BQ715&gt;=70, "Slightly Good", IF(BQ715&gt;=60, "Average", IF(BQ715&gt;=50, "Slightly Poor", IF(BQ715&gt;=40, "Poor", "Very Poor"))))))</f>
        <v>Slightly Good</v>
      </c>
      <c r="BT715" s="2" t="n">
        <f aca="false">9.81*LN(AH715)+30.6</f>
        <v>42.0105094441937</v>
      </c>
      <c r="BU715" s="0" t="str">
        <f aca="false">IF(BT715&lt;30, "Clean water", IF(AND(BT715&gt;=30, BT715&lt;40), "Hypolimia", IF(AND(BT715&gt;=40,BT715&lt;50), "Mesotrophic", IF(AND(BT715&gt;=50, BT715&lt;70), "Eutrophic", IF(BT715&gt;70,"Hypertrophic")))))</f>
        <v>Mesotrophic</v>
      </c>
      <c r="CM715" s="0" t="n">
        <f aca="false">IF(G715&gt;H715,1,0)</f>
        <v>0</v>
      </c>
      <c r="CO715" s="17" t="n">
        <f aca="false">14.652-0.41022*M715+0.007991*M715*M715-0.000077774*M715*M715*M715</f>
        <v>10.124106294736</v>
      </c>
      <c r="CP715" s="1" t="n">
        <f aca="false">F715/CO715*100</f>
        <v>106.676082664358</v>
      </c>
    </row>
    <row r="716" customFormat="false" ht="12.5" hidden="false" customHeight="false" outlineLevel="0" collapsed="false">
      <c r="A716" s="0" t="n">
        <v>715</v>
      </c>
      <c r="B716" s="15" t="s">
        <v>83</v>
      </c>
      <c r="C716" s="16" t="s">
        <v>84</v>
      </c>
      <c r="D716" s="0" t="s">
        <v>164</v>
      </c>
      <c r="E716" s="0" t="n">
        <v>8.1</v>
      </c>
      <c r="F716" s="0" t="n">
        <v>10.4</v>
      </c>
      <c r="G716" s="0" t="n">
        <v>0.8</v>
      </c>
      <c r="H716" s="0" t="n">
        <v>4.1</v>
      </c>
      <c r="I716" s="0" t="n">
        <v>5</v>
      </c>
      <c r="J716" s="0" t="n">
        <v>2.71</v>
      </c>
      <c r="K716" s="0" t="n">
        <v>0.036</v>
      </c>
      <c r="L716" s="0" t="n">
        <v>1.9</v>
      </c>
      <c r="M716" s="0" t="n">
        <v>11.6</v>
      </c>
      <c r="N716" s="0" t="n">
        <v>0</v>
      </c>
      <c r="O716" s="0" t="n">
        <v>251</v>
      </c>
      <c r="P716" s="0" t="n">
        <v>22000</v>
      </c>
      <c r="AC716" s="0" t="n">
        <v>2.631</v>
      </c>
      <c r="AD716" s="0" t="n">
        <v>0.094</v>
      </c>
      <c r="AE716" s="0" t="n">
        <v>2.481</v>
      </c>
      <c r="AF716" s="0" t="n">
        <v>0.021</v>
      </c>
      <c r="AG716" s="0" t="n">
        <v>0.011</v>
      </c>
      <c r="AH716" s="0" t="n">
        <v>9.2</v>
      </c>
      <c r="AJ716" s="0" t="n">
        <v>5200</v>
      </c>
      <c r="BF716" s="0" t="n">
        <f aca="false">IF(E716&lt;11,-3.6797*E716^2+48.115*E716-53.83,280.92*EXP(-0.2027*E716))</f>
        <v>94.476383</v>
      </c>
      <c r="BG716" s="1" t="n">
        <f aca="false">32.208*LN(F716)+21.438</f>
        <v>96.8628814043931</v>
      </c>
      <c r="BH716" s="1" t="n">
        <f aca="false">IF(G716&lt;=2, -10*G716+100, 88.958*EXP(-0.0755*G716))</f>
        <v>92</v>
      </c>
      <c r="BI716" s="1" t="n">
        <f aca="false">IF(I716&lt;=100, 0.0053*(I716)^2-1.0332*I716+100.76, 122.82*EXP(-0.0092*I716))</f>
        <v>95.7265</v>
      </c>
      <c r="BJ716" s="0" t="n">
        <f aca="false">IF(P716&lt;=1000, -6.942*LN(P716)+107.59, -36.304*LN(P716)+310.72)</f>
        <v>-52.2763528748878</v>
      </c>
      <c r="BK716" s="0" t="e">
        <f aca="false">BF716^0.04*BG716^0.22*BH716^0.51*BI716^0.06*BJ716^0.17</f>
        <v>#NUM!</v>
      </c>
      <c r="BL716" s="0" t="e">
        <f aca="false">IF(BK716&gt;=90, "Very Good", IF(BK716&gt;=80, "Good", IF(BK716&gt;=70, "Slightly Good", IF(BK716&gt;=60, "Average", IF(BK716&gt;=50, "Slightly Poor", IF(BK716&gt;=40, "Poor", "Very Poor"))))))</f>
        <v>#NUM!</v>
      </c>
      <c r="BM716" s="2" t="n">
        <f aca="false">IF(P716&lt;=1000, -6.942*LN(P716)+107.59, IF(AND(P716&gt;1000, P716&lt;=5213),-36.304*LN(P716)+310.72, IF(P716&gt;5213, 10)))</f>
        <v>10</v>
      </c>
      <c r="BN716" s="2" t="n">
        <f aca="false">BF716^0.04*BG716^0.22*BH716^0.51*BI716^0.06*BM716^0.17</f>
        <v>64.0267234603068</v>
      </c>
      <c r="BO716" s="3" t="str">
        <f aca="false">IF(BN716&gt;=90, "Very Good", IF(BN716&gt;=80, "Good", IF(BN716&gt;=70, "Slightly Good", IF(BN716&gt;=60, "Average", IF(BN716&gt;=50, "Slightly Poor", IF(BN716&gt;=40, "Poor", "Very Poor"))))))</f>
        <v>Average</v>
      </c>
      <c r="BP716" s="2" t="n">
        <f aca="false">IF(AJ716&lt;=1000, -6.942*LN(AJ716)+107.59, IF(AND(AJ716&gt;1000, AJ716&lt;=5213),-36.304*LN(AJ716)+310.72, IF(AJ716&gt;5213, 10)))</f>
        <v>0.087949608508211</v>
      </c>
      <c r="BQ716" s="2" t="n">
        <f aca="false">BF716^0.04*BG716^0.22*BH716^0.51*BI716^0.06*BP716^0.17</f>
        <v>28.6339355014164</v>
      </c>
      <c r="BR716" s="0" t="str">
        <f aca="false">IF(BQ716&gt;=90, "Very Good", IF(BQ716&gt;=80, "Good", IF(BQ716&gt;=70, "Slightly Good", IF(BQ716&gt;=60, "Average", IF(BQ716&gt;=50, "Slightly Poor", IF(BQ716&gt;=40, "Poor", "Very Poor"))))))</f>
        <v>Very Poor</v>
      </c>
      <c r="BT716" s="2" t="n">
        <f aca="false">9.81*LN(AH716)+30.6</f>
        <v>52.3703861785795</v>
      </c>
      <c r="BU716" s="0" t="str">
        <f aca="false">IF(BT716&lt;30, "Clean water", IF(AND(BT716&gt;=30, BT716&lt;40), "Hypolimia", IF(AND(BT716&gt;=40,BT716&lt;50), "Mesotrophic", IF(AND(BT716&gt;=50, BT716&lt;70), "Eutrophic", IF(BT716&gt;70,"Hypertrophic")))))</f>
        <v>Eutrophic</v>
      </c>
      <c r="CM716" s="0" t="n">
        <f aca="false">IF(G716&gt;H716,1,0)</f>
        <v>0</v>
      </c>
      <c r="CO716" s="17" t="n">
        <f aca="false">14.652-0.41022*M716+0.007991*M716*M716-0.000077774*M716*M716*M716</f>
        <v>10.847319834496</v>
      </c>
      <c r="CP716" s="1" t="n">
        <f aca="false">F716/CO716*100</f>
        <v>95.8762178923363</v>
      </c>
    </row>
    <row r="717" customFormat="false" ht="12.5" hidden="false" customHeight="false" outlineLevel="0" collapsed="false">
      <c r="A717" s="0" t="n">
        <v>716</v>
      </c>
      <c r="B717" s="15" t="s">
        <v>133</v>
      </c>
      <c r="C717" s="16" t="s">
        <v>134</v>
      </c>
      <c r="D717" s="0" t="s">
        <v>164</v>
      </c>
      <c r="E717" s="0" t="n">
        <v>8.3</v>
      </c>
      <c r="F717" s="0" t="n">
        <v>11</v>
      </c>
      <c r="G717" s="0" t="n">
        <v>2.8</v>
      </c>
      <c r="H717" s="0" t="n">
        <v>5.2</v>
      </c>
      <c r="I717" s="0" t="n">
        <v>62.4</v>
      </c>
      <c r="J717" s="0" t="n">
        <v>7.291</v>
      </c>
      <c r="K717" s="0" t="n">
        <v>0.281</v>
      </c>
      <c r="L717" s="0" t="n">
        <v>3.2</v>
      </c>
      <c r="M717" s="0" t="n">
        <v>11.4</v>
      </c>
      <c r="O717" s="0" t="n">
        <v>5102</v>
      </c>
      <c r="BD717" s="0" t="n">
        <v>0.1</v>
      </c>
      <c r="BF717" s="0" t="n">
        <f aca="false">IF(E717&lt;11,-3.6797*E717^2+48.115*E717-53.83,280.92*EXP(-0.2027*E717))</f>
        <v>92.029967</v>
      </c>
      <c r="BG717" s="1" t="n">
        <f aca="false">32.208*LN(F717)+21.438</f>
        <v>98.6694109462899</v>
      </c>
      <c r="BH717" s="1" t="n">
        <f aca="false">IF(G717&lt;=2, -10*G717+100, 88.958*EXP(-0.0755*G717))</f>
        <v>72.0070728511501</v>
      </c>
      <c r="BI717" s="1" t="n">
        <f aca="false">IF(I717&lt;=100, 0.0053*(I717)^2-1.0332*I717+100.76, 122.82*EXP(-0.0092*I717))</f>
        <v>56.925248</v>
      </c>
      <c r="BJ717" s="0" t="e">
        <f aca="false">IF(P717&lt;=1000, -6.942*LN(P717)+107.59, -36.304*LN(P717)+310.72)</f>
        <v>#VALUE!</v>
      </c>
      <c r="BK717" s="0" t="e">
        <f aca="false">BF717^0.04*BG717^0.22*BH717^0.51*BI717^0.06*BJ717^0.17</f>
        <v>#VALUE!</v>
      </c>
      <c r="BL717" s="0" t="e">
        <f aca="false">IF(BK717&gt;=90, "Very Good", IF(BK717&gt;=80, "Good", IF(BK717&gt;=70, "Slightly Good", IF(BK717&gt;=60, "Average", IF(BK717&gt;=50, "Slightly Poor", IF(BK717&gt;=40, "Poor", "Very Poor"))))))</f>
        <v>#VALUE!</v>
      </c>
      <c r="BM717" s="2" t="e">
        <f aca="false">IF(P717&lt;=1000, -6.942*LN(P717)+107.59, IF(AND(P717&gt;1000, P717&lt;=5213),-36.304*LN(P717)+310.72, IF(P717&gt;5213, 10)))</f>
        <v>#VALUE!</v>
      </c>
      <c r="BN717" s="2" t="e">
        <f aca="false">BF717^0.04*BG717^0.22*BH717^0.51*BI717^0.06*BM717^0.17</f>
        <v>#VALUE!</v>
      </c>
      <c r="BO717" s="3" t="e">
        <f aca="false">IF(BN717&gt;=90, "Very Good", IF(BN717&gt;=80, "Good", IF(BN717&gt;=70, "Slightly Good", IF(BN717&gt;=60, "Average", IF(BN717&gt;=50, "Slightly Poor", IF(BN717&gt;=40, "Poor", "Very Poor"))))))</f>
        <v>#VALUE!</v>
      </c>
      <c r="BP717" s="2" t="e">
        <f aca="false">IF(AJ717&lt;=1000, -6.942*LN(AJ717)+107.59, IF(AND(AJ717&gt;1000, AJ717&lt;=5213),-36.304*LN(AJ717)+310.72, IF(AJ717&gt;5213, 10)))</f>
        <v>#VALUE!</v>
      </c>
      <c r="BQ717" s="2" t="e">
        <f aca="false">BF717^0.04*BG717^0.22*BH717^0.51*BI717^0.06*BP717^0.17</f>
        <v>#VALUE!</v>
      </c>
      <c r="BR717" s="0" t="e">
        <f aca="false">IF(BQ717&gt;=90, "Very Good", IF(BQ717&gt;=80, "Good", IF(BQ717&gt;=70, "Slightly Good", IF(BQ717&gt;=60, "Average", IF(BQ717&gt;=50, "Slightly Poor", IF(BQ717&gt;=40, "Poor", "Very Poor"))))))</f>
        <v>#VALUE!</v>
      </c>
      <c r="BT717" s="2" t="e">
        <f aca="false">9.81*LN(AH717)+30.6</f>
        <v>#VALUE!</v>
      </c>
      <c r="BU717" s="0" t="e">
        <f aca="false">IF(BT717&lt;30, "Clean water", IF(AND(BT717&gt;=30, BT717&lt;40), "Hypolimia", IF(AND(BT717&gt;=40,BT717&lt;50), "Mesotrophic", IF(AND(BT717&gt;=50, BT717&lt;70), "Eutrophic", IF(BT717&gt;70,"Hypertrophic")))))</f>
        <v>#VALUE!</v>
      </c>
      <c r="CM717" s="0" t="n">
        <f aca="false">IF(G717&gt;H717,1,0)</f>
        <v>0</v>
      </c>
      <c r="CO717" s="17" t="n">
        <f aca="false">14.652-0.41022*M717+0.007991*M717*M717-0.000077774*M717*M717*M717</f>
        <v>10.898776756944</v>
      </c>
      <c r="CP717" s="1" t="n">
        <f aca="false">F717/CO717*100</f>
        <v>100.928757835062</v>
      </c>
    </row>
    <row r="718" customFormat="false" ht="12.5" hidden="false" customHeight="false" outlineLevel="0" collapsed="false">
      <c r="A718" s="0" t="n">
        <v>717</v>
      </c>
      <c r="B718" s="15" t="s">
        <v>85</v>
      </c>
      <c r="C718" s="16" t="s">
        <v>86</v>
      </c>
      <c r="D718" s="0" t="s">
        <v>164</v>
      </c>
      <c r="E718" s="0" t="n">
        <v>7.3</v>
      </c>
      <c r="F718" s="0" t="n">
        <v>8.8</v>
      </c>
      <c r="G718" s="0" t="n">
        <v>3.3</v>
      </c>
      <c r="H718" s="0" t="n">
        <v>6</v>
      </c>
      <c r="I718" s="0" t="n">
        <v>3.8</v>
      </c>
      <c r="J718" s="0" t="n">
        <v>5.913</v>
      </c>
      <c r="K718" s="0" t="n">
        <v>0.088</v>
      </c>
      <c r="L718" s="0" t="n">
        <v>3.3</v>
      </c>
      <c r="M718" s="0" t="n">
        <v>16.3</v>
      </c>
      <c r="N718" s="0" t="n">
        <v>0</v>
      </c>
      <c r="O718" s="0" t="n">
        <v>587</v>
      </c>
      <c r="P718" s="0" t="n">
        <v>26000</v>
      </c>
      <c r="AC718" s="0" t="n">
        <v>5.679</v>
      </c>
      <c r="AD718" s="0" t="n">
        <v>0.126</v>
      </c>
      <c r="AE718" s="0" t="n">
        <v>4.978</v>
      </c>
      <c r="AF718" s="0" t="n">
        <v>0.069</v>
      </c>
      <c r="AG718" s="0" t="n">
        <v>0.058</v>
      </c>
      <c r="AH718" s="0" t="n">
        <v>4.4</v>
      </c>
      <c r="AJ718" s="0" t="n">
        <v>1700</v>
      </c>
      <c r="BF718" s="0" t="n">
        <f aca="false">IF(E718&lt;11,-3.6797*E718^2+48.115*E718-53.83,280.92*EXP(-0.2027*E718))</f>
        <v>101.318287</v>
      </c>
      <c r="BG718" s="1" t="n">
        <f aca="false">32.208*LN(F718)+21.438</f>
        <v>91.4824034455619</v>
      </c>
      <c r="BH718" s="1" t="n">
        <f aca="false">IF(G718&lt;=2, -10*G718+100, 88.958*EXP(-0.0755*G718))</f>
        <v>69.3394735712124</v>
      </c>
      <c r="BI718" s="1" t="n">
        <f aca="false">IF(I718&lt;=100, 0.0053*(I718)^2-1.0332*I718+100.76, 122.82*EXP(-0.0092*I718))</f>
        <v>96.910372</v>
      </c>
      <c r="BJ718" s="0" t="n">
        <f aca="false">IF(P718&lt;=1000, -6.942*LN(P718)+107.59, -36.304*LN(P718)+310.72)</f>
        <v>-58.3410843644994</v>
      </c>
      <c r="BK718" s="0" t="e">
        <f aca="false">BF718^0.04*BG718^0.22*BH718^0.51*BI718^0.06*BJ718^0.17</f>
        <v>#NUM!</v>
      </c>
      <c r="BL718" s="0" t="e">
        <f aca="false">IF(BK718&gt;=90, "Very Good", IF(BK718&gt;=80, "Good", IF(BK718&gt;=70, "Slightly Good", IF(BK718&gt;=60, "Average", IF(BK718&gt;=50, "Slightly Poor", IF(BK718&gt;=40, "Poor", "Very Poor"))))))</f>
        <v>#NUM!</v>
      </c>
      <c r="BM718" s="2" t="n">
        <f aca="false">IF(P718&lt;=1000, -6.942*LN(P718)+107.59, IF(AND(P718&gt;1000, P718&lt;=5213),-36.304*LN(P718)+310.72, IF(P718&gt;5213, 10)))</f>
        <v>10</v>
      </c>
      <c r="BN718" s="2" t="n">
        <f aca="false">BF718^0.04*BG718^0.22*BH718^0.51*BI718^0.06*BM718^0.17</f>
        <v>54.9293005829404</v>
      </c>
      <c r="BO718" s="3" t="str">
        <f aca="false">IF(BN718&gt;=90, "Very Good", IF(BN718&gt;=80, "Good", IF(BN718&gt;=70, "Slightly Good", IF(BN718&gt;=60, "Average", IF(BN718&gt;=50, "Slightly Poor", IF(BN718&gt;=40, "Poor", "Very Poor"))))))</f>
        <v>Slightly Poor</v>
      </c>
      <c r="BP718" s="2" t="n">
        <f aca="false">IF(AJ718&lt;=1000, -6.942*LN(AJ718)+107.59, IF(AND(AJ718&gt;1000, AJ718&lt;=5213),-36.304*LN(AJ718)+310.72, IF(AJ718&gt;5213, 10)))</f>
        <v>40.6769243252715</v>
      </c>
      <c r="BQ718" s="2" t="n">
        <f aca="false">BF718^0.04*BG718^0.22*BH718^0.51*BI718^0.06*BP718^0.17</f>
        <v>69.7257585125397</v>
      </c>
      <c r="BR718" s="0" t="str">
        <f aca="false">IF(BQ718&gt;=90, "Very Good", IF(BQ718&gt;=80, "Good", IF(BQ718&gt;=70, "Slightly Good", IF(BQ718&gt;=60, "Average", IF(BQ718&gt;=50, "Slightly Poor", IF(BQ718&gt;=40, "Poor", "Very Poor"))))))</f>
        <v>Average</v>
      </c>
      <c r="BT718" s="2" t="n">
        <f aca="false">9.81*LN(AH718)+30.6</f>
        <v>45.1345405464666</v>
      </c>
      <c r="BU718" s="0" t="str">
        <f aca="false">IF(BT718&lt;30, "Clean water", IF(AND(BT718&gt;=30, BT718&lt;40), "Hypolimia", IF(AND(BT718&gt;=40,BT718&lt;50), "Mesotrophic", IF(AND(BT718&gt;=50, BT718&lt;70), "Eutrophic", IF(BT718&gt;70,"Hypertrophic")))))</f>
        <v>Mesotrophic</v>
      </c>
      <c r="CM718" s="0" t="n">
        <f aca="false">IF(G718&gt;H718,1,0)</f>
        <v>0</v>
      </c>
      <c r="CO718" s="17" t="n">
        <f aca="false">14.652-0.41022*M718+0.007991*M718*M718-0.000077774*M718*M718*M718</f>
        <v>9.751723272822</v>
      </c>
      <c r="CP718" s="1" t="n">
        <f aca="false">F718/CO718*100</f>
        <v>90.2404606222323</v>
      </c>
    </row>
    <row r="719" customFormat="false" ht="12.5" hidden="false" customHeight="false" outlineLevel="0" collapsed="false">
      <c r="A719" s="0" t="n">
        <v>718</v>
      </c>
      <c r="B719" s="15" t="s">
        <v>135</v>
      </c>
      <c r="C719" s="16" t="s">
        <v>136</v>
      </c>
      <c r="D719" s="0" t="s">
        <v>164</v>
      </c>
      <c r="E719" s="0" t="n">
        <v>8.1</v>
      </c>
      <c r="F719" s="0" t="n">
        <v>8.4</v>
      </c>
      <c r="G719" s="0" t="n">
        <v>2</v>
      </c>
      <c r="H719" s="0" t="n">
        <v>6.7</v>
      </c>
      <c r="I719" s="0" t="n">
        <v>5.2</v>
      </c>
      <c r="J719" s="0" t="n">
        <v>7.249</v>
      </c>
      <c r="K719" s="0" t="n">
        <v>0.085</v>
      </c>
      <c r="L719" s="0" t="n">
        <v>4.4</v>
      </c>
      <c r="M719" s="0" t="n">
        <v>9</v>
      </c>
      <c r="O719" s="0" t="n">
        <v>540</v>
      </c>
      <c r="BD719" s="0" t="n">
        <v>0.385</v>
      </c>
      <c r="BF719" s="0" t="n">
        <f aca="false">IF(E719&lt;11,-3.6797*E719^2+48.115*E719-53.83,280.92*EXP(-0.2027*E719))</f>
        <v>94.476383</v>
      </c>
      <c r="BG719" s="1" t="n">
        <f aca="false">32.208*LN(F719)+21.438</f>
        <v>89.9840867819932</v>
      </c>
      <c r="BH719" s="1" t="n">
        <f aca="false">IF(G719&lt;=2, -10*G719+100, 88.958*EXP(-0.0755*G719))</f>
        <v>80</v>
      </c>
      <c r="BI719" s="1" t="n">
        <f aca="false">IF(I719&lt;=100, 0.0053*(I719)^2-1.0332*I719+100.76, 122.82*EXP(-0.0092*I719))</f>
        <v>95.530672</v>
      </c>
      <c r="BJ719" s="0" t="e">
        <f aca="false">IF(P719&lt;=1000, -6.942*LN(P719)+107.59, -36.304*LN(P719)+310.72)</f>
        <v>#VALUE!</v>
      </c>
      <c r="BK719" s="0" t="e">
        <f aca="false">BF719^0.04*BG719^0.22*BH719^0.51*BI719^0.06*BJ719^0.17</f>
        <v>#VALUE!</v>
      </c>
      <c r="BL719" s="0" t="e">
        <f aca="false">IF(BK719&gt;=90, "Very Good", IF(BK719&gt;=80, "Good", IF(BK719&gt;=70, "Slightly Good", IF(BK719&gt;=60, "Average", IF(BK719&gt;=50, "Slightly Poor", IF(BK719&gt;=40, "Poor", "Very Poor"))))))</f>
        <v>#VALUE!</v>
      </c>
      <c r="BM719" s="2" t="e">
        <f aca="false">IF(P719&lt;=1000, -6.942*LN(P719)+107.59, IF(AND(P719&gt;1000, P719&lt;=5213),-36.304*LN(P719)+310.72, IF(P719&gt;5213, 10)))</f>
        <v>#VALUE!</v>
      </c>
      <c r="BN719" s="2" t="e">
        <f aca="false">BF719^0.04*BG719^0.22*BH719^0.51*BI719^0.06*BM719^0.17</f>
        <v>#VALUE!</v>
      </c>
      <c r="BO719" s="3" t="e">
        <f aca="false">IF(BN719&gt;=90, "Very Good", IF(BN719&gt;=80, "Good", IF(BN719&gt;=70, "Slightly Good", IF(BN719&gt;=60, "Average", IF(BN719&gt;=50, "Slightly Poor", IF(BN719&gt;=40, "Poor", "Very Poor"))))))</f>
        <v>#VALUE!</v>
      </c>
      <c r="BP719" s="2" t="e">
        <f aca="false">IF(AJ719&lt;=1000, -6.942*LN(AJ719)+107.59, IF(AND(AJ719&gt;1000, AJ719&lt;=5213),-36.304*LN(AJ719)+310.72, IF(AJ719&gt;5213, 10)))</f>
        <v>#VALUE!</v>
      </c>
      <c r="BQ719" s="2" t="e">
        <f aca="false">BF719^0.04*BG719^0.22*BH719^0.51*BI719^0.06*BP719^0.17</f>
        <v>#VALUE!</v>
      </c>
      <c r="BR719" s="0" t="e">
        <f aca="false">IF(BQ719&gt;=90, "Very Good", IF(BQ719&gt;=80, "Good", IF(BQ719&gt;=70, "Slightly Good", IF(BQ719&gt;=60, "Average", IF(BQ719&gt;=50, "Slightly Poor", IF(BQ719&gt;=40, "Poor", "Very Poor"))))))</f>
        <v>#VALUE!</v>
      </c>
      <c r="BT719" s="2" t="e">
        <f aca="false">9.81*LN(AH719)+30.6</f>
        <v>#VALUE!</v>
      </c>
      <c r="BU719" s="0" t="e">
        <f aca="false">IF(BT719&lt;30, "Clean water", IF(AND(BT719&gt;=30, BT719&lt;40), "Hypolimia", IF(AND(BT719&gt;=40,BT719&lt;50), "Mesotrophic", IF(AND(BT719&gt;=50, BT719&lt;70), "Eutrophic", IF(BT719&gt;70,"Hypertrophic")))))</f>
        <v>#VALUE!</v>
      </c>
      <c r="CM719" s="0" t="n">
        <f aca="false">IF(G719&gt;H719,1,0)</f>
        <v>0</v>
      </c>
      <c r="CO719" s="17" t="n">
        <f aca="false">14.652-0.41022*M719+0.007991*M719*M719-0.000077774*M719*M719*M719</f>
        <v>11.550593754</v>
      </c>
      <c r="CP719" s="1" t="n">
        <f aca="false">F719/CO719*100</f>
        <v>72.723534208716</v>
      </c>
    </row>
    <row r="720" customFormat="false" ht="12.5" hidden="false" customHeight="false" outlineLevel="0" collapsed="false">
      <c r="A720" s="0" t="n">
        <v>719</v>
      </c>
      <c r="B720" s="15" t="s">
        <v>87</v>
      </c>
      <c r="C720" s="16" t="s">
        <v>88</v>
      </c>
      <c r="D720" s="0" t="s">
        <v>164</v>
      </c>
      <c r="E720" s="0" t="n">
        <v>7.9</v>
      </c>
      <c r="F720" s="0" t="n">
        <v>9.8</v>
      </c>
      <c r="G720" s="0" t="n">
        <v>0.9</v>
      </c>
      <c r="H720" s="0" t="n">
        <v>4.4</v>
      </c>
      <c r="I720" s="0" t="n">
        <v>4.2</v>
      </c>
      <c r="J720" s="0" t="n">
        <v>4.317</v>
      </c>
      <c r="K720" s="0" t="n">
        <v>0.052</v>
      </c>
      <c r="L720" s="0" t="n">
        <v>2.2</v>
      </c>
      <c r="M720" s="0" t="n">
        <v>12</v>
      </c>
      <c r="N720" s="0" t="n">
        <v>0</v>
      </c>
      <c r="O720" s="0" t="n">
        <v>303</v>
      </c>
      <c r="P720" s="0" t="n">
        <v>105000</v>
      </c>
      <c r="AC720" s="0" t="n">
        <v>4.287</v>
      </c>
      <c r="AD720" s="0" t="n">
        <v>0.191</v>
      </c>
      <c r="AE720" s="0" t="n">
        <v>3.911</v>
      </c>
      <c r="AF720" s="0" t="n">
        <v>0.036</v>
      </c>
      <c r="AG720" s="0" t="n">
        <v>0.027</v>
      </c>
      <c r="AH720" s="0" t="n">
        <v>6.4</v>
      </c>
      <c r="AJ720" s="0" t="n">
        <v>2100</v>
      </c>
      <c r="BF720" s="0" t="n">
        <f aca="false">IF(E720&lt;11,-3.6797*E720^2+48.115*E720-53.83,280.92*EXP(-0.2027*E720))</f>
        <v>96.6284230000001</v>
      </c>
      <c r="BG720" s="1" t="n">
        <f aca="false">32.208*LN(F720)+21.438</f>
        <v>94.9489718778696</v>
      </c>
      <c r="BH720" s="1" t="n">
        <f aca="false">IF(G720&lt;=2, -10*G720+100, 88.958*EXP(-0.0755*G720))</f>
        <v>91</v>
      </c>
      <c r="BI720" s="1" t="n">
        <f aca="false">IF(I720&lt;=100, 0.0053*(I720)^2-1.0332*I720+100.76, 122.82*EXP(-0.0092*I720))</f>
        <v>96.514052</v>
      </c>
      <c r="BJ720" s="0" t="n">
        <f aca="false">IF(P720&lt;=1000, -6.942*LN(P720)+107.59, -36.304*LN(P720)+310.72)</f>
        <v>-109.016524200286</v>
      </c>
      <c r="BK720" s="0" t="e">
        <f aca="false">BF720^0.04*BG720^0.22*BH720^0.51*BI720^0.06*BJ720^0.17</f>
        <v>#NUM!</v>
      </c>
      <c r="BL720" s="0" t="e">
        <f aca="false">IF(BK720&gt;=90, "Very Good", IF(BK720&gt;=80, "Good", IF(BK720&gt;=70, "Slightly Good", IF(BK720&gt;=60, "Average", IF(BK720&gt;=50, "Slightly Poor", IF(BK720&gt;=40, "Poor", "Very Poor"))))))</f>
        <v>#NUM!</v>
      </c>
      <c r="BM720" s="2" t="n">
        <f aca="false">IF(P720&lt;=1000, -6.942*LN(P720)+107.59, IF(AND(P720&gt;1000, P720&lt;=5213),-36.304*LN(P720)+310.72, IF(P720&gt;5213, 10)))</f>
        <v>10</v>
      </c>
      <c r="BN720" s="2" t="n">
        <f aca="false">BF720^0.04*BG720^0.22*BH720^0.51*BI720^0.06*BM720^0.17</f>
        <v>63.4802454538521</v>
      </c>
      <c r="BO720" s="3" t="str">
        <f aca="false">IF(BN720&gt;=90, "Very Good", IF(BN720&gt;=80, "Good", IF(BN720&gt;=70, "Slightly Good", IF(BN720&gt;=60, "Average", IF(BN720&gt;=50, "Slightly Poor", IF(BN720&gt;=40, "Poor", "Very Poor"))))))</f>
        <v>Average</v>
      </c>
      <c r="BP720" s="2" t="n">
        <f aca="false">IF(AJ720&lt;=1000, -6.942*LN(AJ720)+107.59, IF(AND(AJ720&gt;1000, AJ720&lt;=5213),-36.304*LN(AJ720)+310.72, IF(AJ720&gt;5213, 10)))</f>
        <v>33.0055589887772</v>
      </c>
      <c r="BQ720" s="2" t="n">
        <f aca="false">BF720^0.04*BG720^0.22*BH720^0.51*BI720^0.06*BP720^0.17</f>
        <v>77.7675474855209</v>
      </c>
      <c r="BR720" s="0" t="str">
        <f aca="false">IF(BQ720&gt;=90, "Very Good", IF(BQ720&gt;=80, "Good", IF(BQ720&gt;=70, "Slightly Good", IF(BQ720&gt;=60, "Average", IF(BQ720&gt;=50, "Slightly Poor", IF(BQ720&gt;=40, "Poor", "Very Poor"))))))</f>
        <v>Slightly Good</v>
      </c>
      <c r="BT720" s="2" t="n">
        <f aca="false">9.81*LN(AH720)+30.6</f>
        <v>48.8102832854868</v>
      </c>
      <c r="BU720" s="0" t="str">
        <f aca="false">IF(BT720&lt;30, "Clean water", IF(AND(BT720&gt;=30, BT720&lt;40), "Hypolimia", IF(AND(BT720&gt;=40,BT720&lt;50), "Mesotrophic", IF(AND(BT720&gt;=50, BT720&lt;70), "Eutrophic", IF(BT720&gt;70,"Hypertrophic")))))</f>
        <v>Mesotrophic</v>
      </c>
      <c r="CM720" s="0" t="n">
        <f aca="false">IF(G720&gt;H720,1,0)</f>
        <v>0</v>
      </c>
      <c r="CO720" s="17" t="n">
        <f aca="false">14.652-0.41022*M720+0.007991*M720*M720-0.000077774*M720*M720*M720</f>
        <v>10.745670528</v>
      </c>
      <c r="CP720" s="1" t="n">
        <f aca="false">F720/CO720*100</f>
        <v>91.1995205367979</v>
      </c>
    </row>
    <row r="721" customFormat="false" ht="12.5" hidden="false" customHeight="false" outlineLevel="0" collapsed="false">
      <c r="A721" s="0" t="n">
        <v>720</v>
      </c>
      <c r="B721" s="15" t="s">
        <v>89</v>
      </c>
      <c r="C721" s="16" t="s">
        <v>90</v>
      </c>
      <c r="D721" s="0" t="s">
        <v>164</v>
      </c>
      <c r="E721" s="0" t="n">
        <v>7.4</v>
      </c>
      <c r="F721" s="0" t="n">
        <v>8.2</v>
      </c>
      <c r="G721" s="0" t="n">
        <v>3.8</v>
      </c>
      <c r="H721" s="0" t="n">
        <v>4.3</v>
      </c>
      <c r="I721" s="0" t="n">
        <v>4.2</v>
      </c>
      <c r="J721" s="0" t="n">
        <v>2.411</v>
      </c>
      <c r="K721" s="0" t="n">
        <v>0.021</v>
      </c>
      <c r="L721" s="0" t="n">
        <v>1.7</v>
      </c>
      <c r="M721" s="0" t="n">
        <v>15.1</v>
      </c>
      <c r="N721" s="0" t="n">
        <v>0</v>
      </c>
      <c r="O721" s="0" t="n">
        <v>295</v>
      </c>
      <c r="P721" s="0" t="n">
        <v>9000</v>
      </c>
      <c r="AC721" s="0" t="n">
        <v>2.22</v>
      </c>
      <c r="AD721" s="0" t="n">
        <v>0.102</v>
      </c>
      <c r="AE721" s="0" t="n">
        <v>1.639</v>
      </c>
      <c r="AF721" s="0" t="n">
        <v>0.011</v>
      </c>
      <c r="AG721" s="0" t="n">
        <v>0.005</v>
      </c>
      <c r="AH721" s="0" t="n">
        <v>5.4</v>
      </c>
      <c r="AJ721" s="0" t="n">
        <v>250</v>
      </c>
      <c r="BF721" s="0" t="n">
        <f aca="false">IF(E721&lt;11,-3.6797*E721^2+48.115*E721-53.83,280.92*EXP(-0.2027*E721))</f>
        <v>100.720628</v>
      </c>
      <c r="BG721" s="1" t="n">
        <f aca="false">32.208*LN(F721)+21.438</f>
        <v>89.2079528407348</v>
      </c>
      <c r="BH721" s="1" t="n">
        <f aca="false">IF(G721&lt;=2, -10*G721+100, 88.958*EXP(-0.0755*G721))</f>
        <v>66.7706991099565</v>
      </c>
      <c r="BI721" s="1" t="n">
        <f aca="false">IF(I721&lt;=100, 0.0053*(I721)^2-1.0332*I721+100.76, 122.82*EXP(-0.0092*I721))</f>
        <v>96.514052</v>
      </c>
      <c r="BJ721" s="0" t="n">
        <f aca="false">IF(P721&lt;=1000, -6.942*LN(P721)+107.59, -36.304*LN(P721)+310.72)</f>
        <v>-19.8271887037816</v>
      </c>
      <c r="BK721" s="0" t="e">
        <f aca="false">BF721^0.04*BG721^0.22*BH721^0.51*BI721^0.06*BJ721^0.17</f>
        <v>#NUM!</v>
      </c>
      <c r="BL721" s="0" t="e">
        <f aca="false">IF(BK721&gt;=90, "Very Good", IF(BK721&gt;=80, "Good", IF(BK721&gt;=70, "Slightly Good", IF(BK721&gt;=60, "Average", IF(BK721&gt;=50, "Slightly Poor", IF(BK721&gt;=40, "Poor", "Very Poor"))))))</f>
        <v>#NUM!</v>
      </c>
      <c r="BM721" s="2" t="n">
        <f aca="false">IF(P721&lt;=1000, -6.942*LN(P721)+107.59, IF(AND(P721&gt;1000, P721&lt;=5213),-36.304*LN(P721)+310.72, IF(P721&gt;5213, 10)))</f>
        <v>10</v>
      </c>
      <c r="BN721" s="2" t="n">
        <f aca="false">BF721^0.04*BG721^0.22*BH721^0.51*BI721^0.06*BM721^0.17</f>
        <v>53.558422515331</v>
      </c>
      <c r="BO721" s="3" t="str">
        <f aca="false">IF(BN721&gt;=90, "Very Good", IF(BN721&gt;=80, "Good", IF(BN721&gt;=70, "Slightly Good", IF(BN721&gt;=60, "Average", IF(BN721&gt;=50, "Slightly Poor", IF(BN721&gt;=40, "Poor", "Very Poor"))))))</f>
        <v>Slightly Poor</v>
      </c>
      <c r="BP721" s="2" t="n">
        <f aca="false">IF(AJ721&lt;=1000, -6.942*LN(AJ721)+107.59, IF(AND(AJ721&gt;1000, AJ721&lt;=5213),-36.304*LN(AJ721)+310.72, IF(AJ721&gt;5213, 10)))</f>
        <v>69.2600183082003</v>
      </c>
      <c r="BQ721" s="2" t="n">
        <f aca="false">BF721^0.04*BG721^0.22*BH721^0.51*BI721^0.06*BP721^0.17</f>
        <v>74.4234535820186</v>
      </c>
      <c r="BR721" s="0" t="str">
        <f aca="false">IF(BQ721&gt;=90, "Very Good", IF(BQ721&gt;=80, "Good", IF(BQ721&gt;=70, "Slightly Good", IF(BQ721&gt;=60, "Average", IF(BQ721&gt;=50, "Slightly Poor", IF(BQ721&gt;=40, "Poor", "Very Poor"))))))</f>
        <v>Slightly Good</v>
      </c>
      <c r="BT721" s="2" t="n">
        <f aca="false">9.81*LN(AH721)+30.6</f>
        <v>47.143573734524</v>
      </c>
      <c r="BU721" s="0" t="str">
        <f aca="false">IF(BT721&lt;30, "Clean water", IF(AND(BT721&gt;=30, BT721&lt;40), "Hypolimia", IF(AND(BT721&gt;=40,BT721&lt;50), "Mesotrophic", IF(AND(BT721&gt;=50, BT721&lt;70), "Eutrophic", IF(BT721&gt;70,"Hypertrophic")))))</f>
        <v>Mesotrophic</v>
      </c>
      <c r="CM721" s="0" t="n">
        <f aca="false">IF(G721&gt;H721,1,0)</f>
        <v>0</v>
      </c>
      <c r="CO721" s="17" t="n">
        <f aca="false">14.652-0.41022*M721+0.007991*M721*M721-0.000077774*M721*M721*M721</f>
        <v>10.011933838926</v>
      </c>
      <c r="CP721" s="1" t="n">
        <f aca="false">F721/CO721*100</f>
        <v>81.9022591631472</v>
      </c>
    </row>
    <row r="722" s="18" customFormat="true" ht="12.5" hidden="false" customHeight="false" outlineLevel="0" collapsed="false">
      <c r="A722" s="18" t="n">
        <v>721</v>
      </c>
      <c r="B722" s="19" t="s">
        <v>91</v>
      </c>
      <c r="C722" s="18" t="s">
        <v>92</v>
      </c>
      <c r="D722" s="18" t="s">
        <v>164</v>
      </c>
      <c r="E722" s="18" t="n">
        <v>7.6</v>
      </c>
      <c r="F722" s="18" t="n">
        <v>11</v>
      </c>
      <c r="G722" s="18" t="n">
        <v>3.1</v>
      </c>
      <c r="H722" s="18" t="n">
        <v>2.7</v>
      </c>
      <c r="I722" s="18" t="n">
        <v>4.8</v>
      </c>
      <c r="J722" s="18" t="n">
        <v>4.142</v>
      </c>
      <c r="K722" s="18" t="n">
        <v>0.022</v>
      </c>
      <c r="L722" s="18" t="n">
        <v>1.2</v>
      </c>
      <c r="M722" s="18" t="n">
        <v>15.1</v>
      </c>
      <c r="N722" s="18" t="n">
        <v>0</v>
      </c>
      <c r="O722" s="18" t="n">
        <v>475</v>
      </c>
      <c r="P722" s="18" t="n">
        <v>4800</v>
      </c>
      <c r="AC722" s="18" t="n">
        <v>3.537</v>
      </c>
      <c r="AD722" s="18" t="n">
        <v>0.071</v>
      </c>
      <c r="AE722" s="18" t="n">
        <v>2.936</v>
      </c>
      <c r="AF722" s="18" t="n">
        <v>0.012</v>
      </c>
      <c r="AG722" s="18" t="n">
        <v>0.011</v>
      </c>
      <c r="AH722" s="18" t="n">
        <v>2.4</v>
      </c>
      <c r="AJ722" s="18" t="n">
        <v>350</v>
      </c>
      <c r="BF722" s="18" t="n">
        <f aca="false">IF(E722&lt;11,-3.6797*E722^2+48.115*E722-53.83,280.92*EXP(-0.2027*E722))</f>
        <v>99.304528</v>
      </c>
      <c r="BG722" s="20" t="n">
        <f aca="false">32.208*LN(F722)+21.438</f>
        <v>98.6694109462899</v>
      </c>
      <c r="BH722" s="20" t="n">
        <f aca="false">IF(G722&lt;=2, -10*G722+100, 88.958*EXP(-0.0755*G722))</f>
        <v>70.3944446082144</v>
      </c>
      <c r="BI722" s="20" t="n">
        <f aca="false">IF(I722&lt;=100, 0.0053*(I722)^2-1.0332*I722+100.76, 122.82*EXP(-0.0092*I722))</f>
        <v>95.922752</v>
      </c>
      <c r="BJ722" s="18" t="n">
        <f aca="false">IF(P722&lt;=1000, -6.942*LN(P722)+107.59, -36.304*LN(P722)+310.72)</f>
        <v>2.99382006788824</v>
      </c>
      <c r="BK722" s="18" t="n">
        <f aca="false">BF722^0.04*BG722^0.22*BH722^0.51*BI722^0.06*BJ722^0.17</f>
        <v>45.7843616218569</v>
      </c>
      <c r="BL722" s="18" t="str">
        <f aca="false">IF(BK722&gt;=90, "Very Good", IF(BK722&gt;=80, "Good", IF(BK722&gt;=70, "Slightly Good", IF(BK722&gt;=60, "Average", IF(BK722&gt;=50, "Slightly Poor", IF(BK722&gt;=40, "Poor", "Very Poor"))))))</f>
        <v>Poor</v>
      </c>
      <c r="BM722" s="21" t="n">
        <f aca="false">IF(P722&lt;=1000, -6.942*LN(P722)+107.59, IF(AND(P722&gt;1000, P722&lt;=5213),-36.304*LN(P722)+310.72, IF(P722&gt;5213, 10)))</f>
        <v>2.99382006788824</v>
      </c>
      <c r="BN722" s="21" t="n">
        <f aca="false">BF722^0.04*BG722^0.22*BH722^0.51*BI722^0.06*BM722^0.17</f>
        <v>45.7843616218569</v>
      </c>
      <c r="BO722" s="22" t="str">
        <f aca="false">IF(BN722&gt;=90, "Very Good", IF(BN722&gt;=80, "Good", IF(BN722&gt;=70, "Slightly Good", IF(BN722&gt;=60, "Average", IF(BN722&gt;=50, "Slightly Poor", IF(BN722&gt;=40, "Poor", "Very Poor"))))))</f>
        <v>Poor</v>
      </c>
      <c r="BP722" s="21" t="n">
        <f aca="false">IF(AJ722&lt;=1000, -6.942*LN(AJ722)+107.59, IF(AND(AJ722&gt;1000, AJ722&lt;=5213),-36.304*LN(AJ722)+310.72, IF(AJ722&gt;5213, 10)))</f>
        <v>66.9242280415758</v>
      </c>
      <c r="BQ722" s="21" t="n">
        <f aca="false">BF722^0.04*BG722^0.22*BH722^0.51*BI722^0.06*BP722^0.17</f>
        <v>77.6440119778038</v>
      </c>
      <c r="BR722" s="18" t="str">
        <f aca="false">IF(BQ722&gt;=90, "Very Good", IF(BQ722&gt;=80, "Good", IF(BQ722&gt;=70, "Slightly Good", IF(BQ722&gt;=60, "Average", IF(BQ722&gt;=50, "Slightly Poor", IF(BQ722&gt;=40, "Poor", "Very Poor"))))))</f>
        <v>Slightly Good</v>
      </c>
      <c r="BT722" s="21" t="n">
        <f aca="false">9.81*LN(AH722)+30.6</f>
        <v>39.1883483134418</v>
      </c>
      <c r="BU722" s="18" t="str">
        <f aca="false">IF(BT722&lt;30, "Clean water", IF(AND(BT722&gt;=30, BT722&lt;40), "Hypolimia", IF(AND(BT722&gt;=40,BT722&lt;50), "Mesotrophic", IF(AND(BT722&gt;=50, BT722&lt;70), "Eutrophic", IF(BT722&gt;70,"Hypertrophic")))))</f>
        <v>Hypolimia</v>
      </c>
      <c r="CM722" s="18" t="n">
        <f aca="false">IF(G722&gt;H722,1,0)</f>
        <v>1</v>
      </c>
      <c r="CO722" s="17" t="n">
        <f aca="false">14.652-0.41022*M722+0.007991*M722*M722-0.000077774*M722*M722*M722</f>
        <v>10.011933838926</v>
      </c>
      <c r="CP722" s="1" t="n">
        <f aca="false">F722/CO722*100</f>
        <v>109.868884243246</v>
      </c>
    </row>
    <row r="723" customFormat="false" ht="12.5" hidden="false" customHeight="false" outlineLevel="0" collapsed="false">
      <c r="A723" s="0" t="n">
        <v>722</v>
      </c>
      <c r="B723" s="15" t="s">
        <v>137</v>
      </c>
      <c r="C723" s="16" t="s">
        <v>138</v>
      </c>
      <c r="D723" s="0" t="s">
        <v>164</v>
      </c>
      <c r="E723" s="0" t="n">
        <v>8.1</v>
      </c>
      <c r="F723" s="0" t="n">
        <v>10</v>
      </c>
      <c r="G723" s="0" t="n">
        <v>2.2</v>
      </c>
      <c r="H723" s="0" t="n">
        <v>8.5</v>
      </c>
      <c r="I723" s="0" t="n">
        <v>5.2</v>
      </c>
      <c r="J723" s="0" t="n">
        <v>8.838</v>
      </c>
      <c r="K723" s="0" t="n">
        <v>0.066</v>
      </c>
      <c r="L723" s="0" t="n">
        <v>5.4</v>
      </c>
      <c r="M723" s="0" t="n">
        <v>13.6</v>
      </c>
      <c r="O723" s="0" t="n">
        <v>612</v>
      </c>
      <c r="BD723" s="0" t="n">
        <v>3.808</v>
      </c>
      <c r="BF723" s="0" t="n">
        <f aca="false">IF(E723&lt;11,-3.6797*E723^2+48.115*E723-53.83,280.92*EXP(-0.2027*E723))</f>
        <v>94.476383</v>
      </c>
      <c r="BG723" s="1" t="n">
        <f aca="false">32.208*LN(F723)+21.438</f>
        <v>95.5996606751522</v>
      </c>
      <c r="BH723" s="1" t="n">
        <f aca="false">IF(G723&lt;=2, -10*G723+100, 88.958*EXP(-0.0755*G723))</f>
        <v>75.3440041238757</v>
      </c>
      <c r="BI723" s="1" t="n">
        <f aca="false">IF(I723&lt;=100, 0.0053*(I723)^2-1.0332*I723+100.76, 122.82*EXP(-0.0092*I723))</f>
        <v>95.530672</v>
      </c>
      <c r="BJ723" s="0" t="e">
        <f aca="false">IF(P723&lt;=1000, -6.942*LN(P723)+107.59, -36.304*LN(P723)+310.72)</f>
        <v>#VALUE!</v>
      </c>
      <c r="BK723" s="0" t="e">
        <f aca="false">BF723^0.04*BG723^0.22*BH723^0.51*BI723^0.06*BJ723^0.17</f>
        <v>#VALUE!</v>
      </c>
      <c r="BL723" s="0" t="e">
        <f aca="false">IF(BK723&gt;=90, "Very Good", IF(BK723&gt;=80, "Good", IF(BK723&gt;=70, "Slightly Good", IF(BK723&gt;=60, "Average", IF(BK723&gt;=50, "Slightly Poor", IF(BK723&gt;=40, "Poor", "Very Poor"))))))</f>
        <v>#VALUE!</v>
      </c>
      <c r="BM723" s="2" t="e">
        <f aca="false">IF(P723&lt;=1000, -6.942*LN(P723)+107.59, IF(AND(P723&gt;1000, P723&lt;=5213),-36.304*LN(P723)+310.72, IF(P723&gt;5213, 10)))</f>
        <v>#VALUE!</v>
      </c>
      <c r="BN723" s="2" t="e">
        <f aca="false">BF723^0.04*BG723^0.22*BH723^0.51*BI723^0.06*BM723^0.17</f>
        <v>#VALUE!</v>
      </c>
      <c r="BO723" s="3" t="e">
        <f aca="false">IF(BN723&gt;=90, "Very Good", IF(BN723&gt;=80, "Good", IF(BN723&gt;=70, "Slightly Good", IF(BN723&gt;=60, "Average", IF(BN723&gt;=50, "Slightly Poor", IF(BN723&gt;=40, "Poor", "Very Poor"))))))</f>
        <v>#VALUE!</v>
      </c>
      <c r="BP723" s="2" t="e">
        <f aca="false">IF(AJ723&lt;=1000, -6.942*LN(AJ723)+107.59, IF(AND(AJ723&gt;1000, AJ723&lt;=5213),-36.304*LN(AJ723)+310.72, IF(AJ723&gt;5213, 10)))</f>
        <v>#VALUE!</v>
      </c>
      <c r="BQ723" s="2" t="e">
        <f aca="false">BF723^0.04*BG723^0.22*BH723^0.51*BI723^0.06*BP723^0.17</f>
        <v>#VALUE!</v>
      </c>
      <c r="BR723" s="0" t="e">
        <f aca="false">IF(BQ723&gt;=90, "Very Good", IF(BQ723&gt;=80, "Good", IF(BQ723&gt;=70, "Slightly Good", IF(BQ723&gt;=60, "Average", IF(BQ723&gt;=50, "Slightly Poor", IF(BQ723&gt;=40, "Poor", "Very Poor"))))))</f>
        <v>#VALUE!</v>
      </c>
      <c r="BT723" s="2" t="e">
        <f aca="false">9.81*LN(AH723)+30.6</f>
        <v>#VALUE!</v>
      </c>
      <c r="BU723" s="0" t="e">
        <f aca="false">IF(BT723&lt;30, "Clean water", IF(AND(BT723&gt;=30, BT723&lt;40), "Hypolimia", IF(AND(BT723&gt;=40,BT723&lt;50), "Mesotrophic", IF(AND(BT723&gt;=50, BT723&lt;70), "Eutrophic", IF(BT723&gt;70,"Hypertrophic")))))</f>
        <v>#VALUE!</v>
      </c>
      <c r="CM723" s="0" t="n">
        <f aca="false">IF(G723&gt;H723,1,0)</f>
        <v>0</v>
      </c>
      <c r="CO723" s="17" t="n">
        <f aca="false">14.652-0.41022*M723+0.007991*M723*M723-0.000077774*M723*M723*M723</f>
        <v>10.355386285056</v>
      </c>
      <c r="CP723" s="1" t="n">
        <f aca="false">F723/CO723*100</f>
        <v>96.568102094184</v>
      </c>
    </row>
    <row r="724" customFormat="false" ht="12.5" hidden="false" customHeight="false" outlineLevel="0" collapsed="false">
      <c r="A724" s="0" t="n">
        <v>723</v>
      </c>
      <c r="B724" s="15" t="s">
        <v>93</v>
      </c>
      <c r="C724" s="16" t="s">
        <v>94</v>
      </c>
      <c r="D724" s="0" t="s">
        <v>164</v>
      </c>
      <c r="E724" s="0" t="n">
        <v>8.1</v>
      </c>
      <c r="F724" s="0" t="n">
        <v>10.5</v>
      </c>
      <c r="G724" s="0" t="n">
        <v>2.2</v>
      </c>
      <c r="H724" s="0" t="n">
        <v>8.2</v>
      </c>
      <c r="I724" s="0" t="n">
        <v>3.6</v>
      </c>
      <c r="J724" s="0" t="n">
        <v>10.693</v>
      </c>
      <c r="K724" s="0" t="n">
        <v>0.098</v>
      </c>
      <c r="L724" s="0" t="n">
        <v>5</v>
      </c>
      <c r="M724" s="0" t="n">
        <v>11.7</v>
      </c>
      <c r="N724" s="0" t="n">
        <v>0</v>
      </c>
      <c r="O724" s="0" t="n">
        <v>718</v>
      </c>
      <c r="P724" s="0" t="n">
        <v>21000</v>
      </c>
      <c r="AC724" s="0" t="n">
        <v>10.441</v>
      </c>
      <c r="AD724" s="0" t="n">
        <v>0.622</v>
      </c>
      <c r="AE724" s="0" t="n">
        <v>7.942</v>
      </c>
      <c r="AF724" s="0" t="n">
        <v>0.059</v>
      </c>
      <c r="AG724" s="0" t="n">
        <v>0.029</v>
      </c>
      <c r="AH724" s="0" t="n">
        <v>4.6</v>
      </c>
      <c r="AJ724" s="0" t="n">
        <v>7600</v>
      </c>
      <c r="BD724" s="0" t="n">
        <v>3.377</v>
      </c>
      <c r="BF724" s="0" t="n">
        <f aca="false">IF(E724&lt;11,-3.6797*E724^2+48.115*E724-53.83,280.92*EXP(-0.2027*E724))</f>
        <v>94.476383</v>
      </c>
      <c r="BG724" s="1" t="n">
        <f aca="false">32.208*LN(F724)+21.438</f>
        <v>97.1710942827213</v>
      </c>
      <c r="BH724" s="1" t="n">
        <f aca="false">IF(G724&lt;=2, -10*G724+100, 88.958*EXP(-0.0755*G724))</f>
        <v>75.3440041238757</v>
      </c>
      <c r="BI724" s="1" t="n">
        <f aca="false">IF(I724&lt;=100, 0.0053*(I724)^2-1.0332*I724+100.76, 122.82*EXP(-0.0092*I724))</f>
        <v>97.109168</v>
      </c>
      <c r="BJ724" s="0" t="n">
        <f aca="false">IF(P724&lt;=1000, -6.942*LN(P724)+107.59, -36.304*LN(P724)+310.72)</f>
        <v>-50.5874902272786</v>
      </c>
      <c r="BK724" s="0" t="e">
        <f aca="false">BF724^0.04*BG724^0.22*BH724^0.51*BI724^0.06*BJ724^0.17</f>
        <v>#NUM!</v>
      </c>
      <c r="BL724" s="0" t="e">
        <f aca="false">IF(BK724&gt;=90, "Very Good", IF(BK724&gt;=80, "Good", IF(BK724&gt;=70, "Slightly Good", IF(BK724&gt;=60, "Average", IF(BK724&gt;=50, "Slightly Poor", IF(BK724&gt;=40, "Poor", "Very Poor"))))))</f>
        <v>#NUM!</v>
      </c>
      <c r="BM724" s="2" t="n">
        <f aca="false">IF(P724&lt;=1000, -6.942*LN(P724)+107.59, IF(AND(P724&gt;1000, P724&lt;=5213),-36.304*LN(P724)+310.72, IF(P724&gt;5213, 10)))</f>
        <v>10</v>
      </c>
      <c r="BN724" s="2" t="n">
        <f aca="false">BF724^0.04*BG724^0.22*BH724^0.51*BI724^0.06*BM724^0.17</f>
        <v>57.9163975179175</v>
      </c>
      <c r="BO724" s="3" t="str">
        <f aca="false">IF(BN724&gt;=90, "Very Good", IF(BN724&gt;=80, "Good", IF(BN724&gt;=70, "Slightly Good", IF(BN724&gt;=60, "Average", IF(BN724&gt;=50, "Slightly Poor", IF(BN724&gt;=40, "Poor", "Very Poor"))))))</f>
        <v>Slightly Poor</v>
      </c>
      <c r="BP724" s="2" t="n">
        <f aca="false">IF(AJ724&lt;=1000, -6.942*LN(AJ724)+107.59, IF(AND(AJ724&gt;1000, AJ724&lt;=5213),-36.304*LN(AJ724)+310.72, IF(AJ724&gt;5213, 10)))</f>
        <v>10</v>
      </c>
      <c r="BQ724" s="2" t="n">
        <f aca="false">BF724^0.04*BG724^0.22*BH724^0.51*BI724^0.06*BP724^0.17</f>
        <v>57.9163975179175</v>
      </c>
      <c r="BR724" s="0" t="str">
        <f aca="false">IF(BQ724&gt;=90, "Very Good", IF(BQ724&gt;=80, "Good", IF(BQ724&gt;=70, "Slightly Good", IF(BQ724&gt;=60, "Average", IF(BQ724&gt;=50, "Slightly Poor", IF(BQ724&gt;=40, "Poor", "Very Poor"))))))</f>
        <v>Slightly Poor</v>
      </c>
      <c r="BT724" s="2" t="n">
        <f aca="false">9.81*LN(AH724)+30.6</f>
        <v>45.5706123372864</v>
      </c>
      <c r="BU724" s="0" t="str">
        <f aca="false">IF(BT724&lt;30, "Clean water", IF(AND(BT724&gt;=30, BT724&lt;40), "Hypolimia", IF(AND(BT724&gt;=40,BT724&lt;50), "Mesotrophic", IF(AND(BT724&gt;=50, BT724&lt;70), "Eutrophic", IF(BT724&gt;70,"Hypertrophic")))))</f>
        <v>Mesotrophic</v>
      </c>
      <c r="CM724" s="0" t="n">
        <f aca="false">IF(G724&gt;H724,1,0)</f>
        <v>0</v>
      </c>
      <c r="CO724" s="17" t="n">
        <f aca="false">14.652-0.41022*M724+0.007991*M724*M724-0.000077774*M724*M724*M724</f>
        <v>10.821750140538</v>
      </c>
      <c r="CP724" s="1" t="n">
        <f aca="false">F724/CO724*100</f>
        <v>97.0268197254644</v>
      </c>
    </row>
    <row r="725" customFormat="false" ht="12.5" hidden="false" customHeight="false" outlineLevel="0" collapsed="false">
      <c r="A725" s="0" t="n">
        <v>724</v>
      </c>
      <c r="B725" s="15" t="s">
        <v>95</v>
      </c>
      <c r="C725" s="16" t="s">
        <v>96</v>
      </c>
      <c r="D725" s="0" t="s">
        <v>164</v>
      </c>
      <c r="E725" s="0" t="n">
        <v>7.5</v>
      </c>
      <c r="F725" s="0" t="n">
        <v>7.9</v>
      </c>
      <c r="G725" s="0" t="n">
        <v>2.7</v>
      </c>
      <c r="H725" s="0" t="n">
        <v>6.4</v>
      </c>
      <c r="I725" s="0" t="n">
        <v>10.2</v>
      </c>
      <c r="J725" s="0" t="n">
        <v>6.045</v>
      </c>
      <c r="K725" s="0" t="n">
        <v>0.037</v>
      </c>
      <c r="L725" s="0" t="n">
        <v>4</v>
      </c>
      <c r="M725" s="0" t="n">
        <v>16.8</v>
      </c>
      <c r="N725" s="0" t="n">
        <v>0</v>
      </c>
      <c r="O725" s="0" t="n">
        <v>682</v>
      </c>
      <c r="P725" s="0" t="n">
        <v>15000</v>
      </c>
      <c r="AC725" s="0" t="n">
        <v>5.885</v>
      </c>
      <c r="AD725" s="0" t="n">
        <v>0.055</v>
      </c>
      <c r="AE725" s="0" t="n">
        <v>5.236</v>
      </c>
      <c r="AF725" s="0" t="n">
        <v>0.032</v>
      </c>
      <c r="AG725" s="0" t="n">
        <v>0.019</v>
      </c>
      <c r="AH725" s="0" t="n">
        <v>3.4</v>
      </c>
      <c r="AJ725" s="0" t="n">
        <v>2000</v>
      </c>
      <c r="BF725" s="0" t="n">
        <f aca="false">IF(E725&lt;11,-3.6797*E725^2+48.115*E725-53.83,280.92*EXP(-0.2027*E725))</f>
        <v>100.049375</v>
      </c>
      <c r="BG725" s="1" t="n">
        <f aca="false">32.208*LN(F725)+21.438</f>
        <v>88.0075157571056</v>
      </c>
      <c r="BH725" s="1" t="n">
        <f aca="false">IF(G725&lt;=2, -10*G725+100, 88.958*EXP(-0.0755*G725))</f>
        <v>72.5527837174588</v>
      </c>
      <c r="BI725" s="1" t="n">
        <f aca="false">IF(I725&lt;=100, 0.0053*(I725)^2-1.0332*I725+100.76, 122.82*EXP(-0.0092*I725))</f>
        <v>90.772772</v>
      </c>
      <c r="BJ725" s="0" t="n">
        <f aca="false">IF(P725&lt;=1000, -6.942*LN(P725)+107.59, -36.304*LN(P725)+310.72)</f>
        <v>-38.3722021489821</v>
      </c>
      <c r="BK725" s="0" t="e">
        <f aca="false">BF725^0.04*BG725^0.22*BH725^0.51*BI725^0.06*BJ725^0.17</f>
        <v>#NUM!</v>
      </c>
      <c r="BL725" s="0" t="e">
        <f aca="false">IF(BK725&gt;=90, "Very Good", IF(BK725&gt;=80, "Good", IF(BK725&gt;=70, "Slightly Good", IF(BK725&gt;=60, "Average", IF(BK725&gt;=50, "Slightly Poor", IF(BK725&gt;=40, "Poor", "Very Poor"))))))</f>
        <v>#NUM!</v>
      </c>
      <c r="BM725" s="2" t="n">
        <f aca="false">IF(P725&lt;=1000, -6.942*LN(P725)+107.59, IF(AND(P725&gt;1000, P725&lt;=5213),-36.304*LN(P725)+310.72, IF(P725&gt;5213, 10)))</f>
        <v>10</v>
      </c>
      <c r="BN725" s="2" t="n">
        <f aca="false">BF725^0.04*BG725^0.22*BH725^0.51*BI725^0.06*BM725^0.17</f>
        <v>55.4898868992816</v>
      </c>
      <c r="BO725" s="3" t="str">
        <f aca="false">IF(BN725&gt;=90, "Very Good", IF(BN725&gt;=80, "Good", IF(BN725&gt;=70, "Slightly Good", IF(BN725&gt;=60, "Average", IF(BN725&gt;=50, "Slightly Poor", IF(BN725&gt;=40, "Poor", "Very Poor"))))))</f>
        <v>Slightly Poor</v>
      </c>
      <c r="BP725" s="2" t="n">
        <f aca="false">IF(AJ725&lt;=1000, -6.942*LN(AJ725)+107.59, IF(AND(AJ725&gt;1000, AJ725&lt;=5213),-36.304*LN(AJ725)+310.72, IF(AJ725&gt;5213, 10)))</f>
        <v>34.7768371087843</v>
      </c>
      <c r="BQ725" s="2" t="n">
        <f aca="false">BF725^0.04*BG725^0.22*BH725^0.51*BI725^0.06*BP725^0.17</f>
        <v>68.585633344419</v>
      </c>
      <c r="BR725" s="0" t="str">
        <f aca="false">IF(BQ725&gt;=90, "Very Good", IF(BQ725&gt;=80, "Good", IF(BQ725&gt;=70, "Slightly Good", IF(BQ725&gt;=60, "Average", IF(BQ725&gt;=50, "Slightly Poor", IF(BQ725&gt;=40, "Poor", "Very Poor"))))))</f>
        <v>Average</v>
      </c>
      <c r="BT725" s="2" t="n">
        <f aca="false">9.81*LN(AH725)+30.6</f>
        <v>42.605236984213</v>
      </c>
      <c r="BU725" s="0" t="str">
        <f aca="false">IF(BT725&lt;30, "Clean water", IF(AND(BT725&gt;=30, BT725&lt;40), "Hypolimia", IF(AND(BT725&gt;=40,BT725&lt;50), "Mesotrophic", IF(AND(BT725&gt;=50, BT725&lt;70), "Eutrophic", IF(BT725&gt;70,"Hypertrophic")))))</f>
        <v>Mesotrophic</v>
      </c>
      <c r="CM725" s="0" t="n">
        <f aca="false">IF(G725&gt;H725,1,0)</f>
        <v>0</v>
      </c>
      <c r="CO725" s="17" t="n">
        <f aca="false">14.652-0.41022*M725+0.007991*M725*M725-0.000077774*M725*M725*M725</f>
        <v>9.646908152832</v>
      </c>
      <c r="CP725" s="1" t="n">
        <f aca="false">F725/CO725*100</f>
        <v>81.8915229091389</v>
      </c>
    </row>
    <row r="726" customFormat="false" ht="12.5" hidden="false" customHeight="false" outlineLevel="0" collapsed="false">
      <c r="A726" s="0" t="n">
        <v>725</v>
      </c>
      <c r="B726" s="15" t="s">
        <v>97</v>
      </c>
      <c r="C726" s="16" t="s">
        <v>98</v>
      </c>
      <c r="D726" s="0" t="s">
        <v>164</v>
      </c>
      <c r="E726" s="0" t="n">
        <v>8</v>
      </c>
      <c r="F726" s="0" t="n">
        <v>12.3</v>
      </c>
      <c r="G726" s="0" t="n">
        <v>0.6</v>
      </c>
      <c r="H726" s="0" t="n">
        <v>3.6</v>
      </c>
      <c r="I726" s="0" t="n">
        <v>4.2</v>
      </c>
      <c r="J726" s="0" t="n">
        <v>2.014</v>
      </c>
      <c r="K726" s="0" t="n">
        <v>0.024</v>
      </c>
      <c r="L726" s="0" t="n">
        <v>1.6</v>
      </c>
      <c r="M726" s="0" t="n">
        <v>11.2</v>
      </c>
      <c r="N726" s="0" t="n">
        <v>0</v>
      </c>
      <c r="O726" s="0" t="n">
        <v>201</v>
      </c>
      <c r="P726" s="0" t="n">
        <v>5300</v>
      </c>
      <c r="AC726" s="0" t="n">
        <v>1.955</v>
      </c>
      <c r="AD726" s="0" t="n">
        <v>0.009</v>
      </c>
      <c r="AE726" s="0" t="n">
        <v>1.747</v>
      </c>
      <c r="AF726" s="0" t="n">
        <v>0.012</v>
      </c>
      <c r="AG726" s="0" t="n">
        <v>0.001</v>
      </c>
      <c r="AH726" s="0" t="n">
        <v>8.7</v>
      </c>
      <c r="AJ726" s="0" t="n">
        <v>33</v>
      </c>
      <c r="BF726" s="0" t="n">
        <f aca="false">IF(E726&lt;11,-3.6797*E726^2+48.115*E726-53.83,280.92*EXP(-0.2027*E726))</f>
        <v>95.5892</v>
      </c>
      <c r="BG726" s="1" t="n">
        <f aca="false">32.208*LN(F726)+21.438</f>
        <v>102.267173042683</v>
      </c>
      <c r="BH726" s="1" t="n">
        <f aca="false">IF(G726&lt;=2, -10*G726+100, 88.958*EXP(-0.0755*G726))</f>
        <v>94</v>
      </c>
      <c r="BI726" s="1" t="n">
        <f aca="false">IF(I726&lt;=100, 0.0053*(I726)^2-1.0332*I726+100.76, 122.82*EXP(-0.0092*I726))</f>
        <v>96.514052</v>
      </c>
      <c r="BJ726" s="0" t="n">
        <f aca="false">IF(P726&lt;=1000, -6.942*LN(P726)+107.59, -36.304*LN(P726)+310.72)</f>
        <v>-0.603576061707884</v>
      </c>
      <c r="BK726" s="0" t="e">
        <f aca="false">BF726^0.04*BG726^0.22*BH726^0.51*BI726^0.06*BJ726^0.17</f>
        <v>#NUM!</v>
      </c>
      <c r="BL726" s="0" t="e">
        <f aca="false">IF(BK726&gt;=90, "Very Good", IF(BK726&gt;=80, "Good", IF(BK726&gt;=70, "Slightly Good", IF(BK726&gt;=60, "Average", IF(BK726&gt;=50, "Slightly Poor", IF(BK726&gt;=40, "Poor", "Very Poor"))))))</f>
        <v>#NUM!</v>
      </c>
      <c r="BM726" s="2" t="n">
        <f aca="false">IF(P726&lt;=1000, -6.942*LN(P726)+107.59, IF(AND(P726&gt;1000, P726&lt;=5213),-36.304*LN(P726)+310.72, IF(P726&gt;5213, 10)))</f>
        <v>10</v>
      </c>
      <c r="BN726" s="2" t="n">
        <f aca="false">BF726^0.04*BG726^0.22*BH726^0.51*BI726^0.06*BM726^0.17</f>
        <v>65.5735908547004</v>
      </c>
      <c r="BO726" s="3" t="str">
        <f aca="false">IF(BN726&gt;=90, "Very Good", IF(BN726&gt;=80, "Good", IF(BN726&gt;=70, "Slightly Good", IF(BN726&gt;=60, "Average", IF(BN726&gt;=50, "Slightly Poor", IF(BN726&gt;=40, "Poor", "Very Poor"))))))</f>
        <v>Average</v>
      </c>
      <c r="BP726" s="2" t="n">
        <f aca="false">IF(AJ726&lt;=1000, -6.942*LN(AJ726)+107.59, IF(AND(AJ726&gt;1000, AJ726&lt;=5213),-36.304*LN(AJ726)+310.72, IF(AJ726&gt;5213, 10)))</f>
        <v>83.3172445082997</v>
      </c>
      <c r="BQ726" s="2" t="n">
        <f aca="false">BF726^0.04*BG726^0.22*BH726^0.51*BI726^0.06*BP726^0.17</f>
        <v>94.027285670689</v>
      </c>
      <c r="BR726" s="0" t="str">
        <f aca="false">IF(BQ726&gt;=90, "Very Good", IF(BQ726&gt;=80, "Good", IF(BQ726&gt;=70, "Slightly Good", IF(BQ726&gt;=60, "Average", IF(BQ726&gt;=50, "Slightly Poor", IF(BQ726&gt;=40, "Poor", "Very Poor"))))))</f>
        <v>Very Good</v>
      </c>
      <c r="BT726" s="2" t="n">
        <f aca="false">9.81*LN(AH726)+30.6</f>
        <v>51.8221988817299</v>
      </c>
      <c r="BU726" s="0" t="str">
        <f aca="false">IF(BT726&lt;30, "Clean water", IF(AND(BT726&gt;=30, BT726&lt;40), "Hypolimia", IF(AND(BT726&gt;=40,BT726&lt;50), "Mesotrophic", IF(AND(BT726&gt;=50, BT726&lt;70), "Eutrophic", IF(BT726&gt;70,"Hypertrophic")))))</f>
        <v>Eutrophic</v>
      </c>
      <c r="CM726" s="0" t="n">
        <f aca="false">IF(G726&gt;H726,1,0)</f>
        <v>0</v>
      </c>
      <c r="CO726" s="17" t="n">
        <f aca="false">14.652-0.41022*M726+0.007991*M726*M726-0.000077774*M726*M726*M726</f>
        <v>10.950660169728</v>
      </c>
      <c r="CP726" s="1" t="n">
        <f aca="false">F726/CO726*100</f>
        <v>112.321995289399</v>
      </c>
    </row>
    <row r="727" customFormat="false" ht="12.5" hidden="false" customHeight="false" outlineLevel="0" collapsed="false">
      <c r="A727" s="0" t="n">
        <v>726</v>
      </c>
      <c r="B727" s="15" t="s">
        <v>99</v>
      </c>
      <c r="C727" s="16" t="s">
        <v>100</v>
      </c>
      <c r="D727" s="0" t="s">
        <v>164</v>
      </c>
      <c r="E727" s="0" t="n">
        <v>7.6</v>
      </c>
      <c r="F727" s="0" t="n">
        <v>9</v>
      </c>
      <c r="G727" s="0" t="n">
        <v>2.4</v>
      </c>
      <c r="H727" s="0" t="n">
        <v>5</v>
      </c>
      <c r="I727" s="0" t="n">
        <v>8.6</v>
      </c>
      <c r="J727" s="0" t="n">
        <v>6.664</v>
      </c>
      <c r="K727" s="0" t="n">
        <v>0.129</v>
      </c>
      <c r="L727" s="0" t="n">
        <v>2.6</v>
      </c>
      <c r="M727" s="0" t="n">
        <v>13.3</v>
      </c>
      <c r="O727" s="0" t="n">
        <v>407</v>
      </c>
      <c r="BD727" s="0" t="n">
        <v>0.4</v>
      </c>
      <c r="BF727" s="0" t="n">
        <f aca="false">IF(E727&lt;11,-3.6797*E727^2+48.115*E727-53.83,280.92*EXP(-0.2027*E727))</f>
        <v>99.304528</v>
      </c>
      <c r="BG727" s="1" t="n">
        <f aca="false">32.208*LN(F727)+21.438</f>
        <v>92.206209186845</v>
      </c>
      <c r="BH727" s="1" t="n">
        <f aca="false">IF(G727&lt;=2, -10*G727+100, 88.958*EXP(-0.0755*G727))</f>
        <v>74.2148561832273</v>
      </c>
      <c r="BI727" s="1" t="n">
        <f aca="false">IF(I727&lt;=100, 0.0053*(I727)^2-1.0332*I727+100.76, 122.82*EXP(-0.0092*I727))</f>
        <v>92.266468</v>
      </c>
      <c r="BJ727" s="0" t="e">
        <f aca="false">IF(P727&lt;=1000, -6.942*LN(P727)+107.59, -36.304*LN(P727)+310.72)</f>
        <v>#VALUE!</v>
      </c>
      <c r="BK727" s="0" t="e">
        <f aca="false">BF727^0.04*BG727^0.22*BH727^0.51*BI727^0.06*BJ727^0.17</f>
        <v>#VALUE!</v>
      </c>
      <c r="BL727" s="0" t="e">
        <f aca="false">IF(BK727&gt;=90, "Very Good", IF(BK727&gt;=80, "Good", IF(BK727&gt;=70, "Slightly Good", IF(BK727&gt;=60, "Average", IF(BK727&gt;=50, "Slightly Poor", IF(BK727&gt;=40, "Poor", "Very Poor"))))))</f>
        <v>#VALUE!</v>
      </c>
      <c r="BM727" s="2" t="e">
        <f aca="false">IF(P727&lt;=1000, -6.942*LN(P727)+107.59, IF(AND(P727&gt;1000, P727&lt;=5213),-36.304*LN(P727)+310.72, IF(P727&gt;5213, 10)))</f>
        <v>#VALUE!</v>
      </c>
      <c r="BN727" s="2" t="e">
        <f aca="false">BF727^0.04*BG727^0.22*BH727^0.51*BI727^0.06*BM727^0.17</f>
        <v>#VALUE!</v>
      </c>
      <c r="BO727" s="3" t="e">
        <f aca="false">IF(BN727&gt;=90, "Very Good", IF(BN727&gt;=80, "Good", IF(BN727&gt;=70, "Slightly Good", IF(BN727&gt;=60, "Average", IF(BN727&gt;=50, "Slightly Poor", IF(BN727&gt;=40, "Poor", "Very Poor"))))))</f>
        <v>#VALUE!</v>
      </c>
      <c r="BP727" s="2" t="e">
        <f aca="false">IF(AJ727&lt;=1000, -6.942*LN(AJ727)+107.59, IF(AND(AJ727&gt;1000, AJ727&lt;=5213),-36.304*LN(AJ727)+310.72, IF(AJ727&gt;5213, 10)))</f>
        <v>#VALUE!</v>
      </c>
      <c r="BQ727" s="2" t="e">
        <f aca="false">BF727^0.04*BG727^0.22*BH727^0.51*BI727^0.06*BP727^0.17</f>
        <v>#VALUE!</v>
      </c>
      <c r="BR727" s="0" t="e">
        <f aca="false">IF(BQ727&gt;=90, "Very Good", IF(BQ727&gt;=80, "Good", IF(BQ727&gt;=70, "Slightly Good", IF(BQ727&gt;=60, "Average", IF(BQ727&gt;=50, "Slightly Poor", IF(BQ727&gt;=40, "Poor", "Very Poor"))))))</f>
        <v>#VALUE!</v>
      </c>
      <c r="BT727" s="2" t="e">
        <f aca="false">9.81*LN(AH727)+30.6</f>
        <v>#VALUE!</v>
      </c>
      <c r="BU727" s="0" t="e">
        <f aca="false">IF(BT727&lt;30, "Clean water", IF(AND(BT727&gt;=30, BT727&lt;40), "Hypolimia", IF(AND(BT727&gt;=40,BT727&lt;50), "Mesotrophic", IF(AND(BT727&gt;=50, BT727&lt;70), "Eutrophic", IF(BT727&gt;70,"Hypertrophic")))))</f>
        <v>#VALUE!</v>
      </c>
      <c r="CM727" s="0" t="n">
        <f aca="false">IF(G727&gt;H727,1,0)</f>
        <v>0</v>
      </c>
      <c r="CO727" s="17" t="n">
        <f aca="false">14.652-0.41022*M727+0.007991*M727*M727-0.000077774*M727*M727*M727</f>
        <v>10.426627999962</v>
      </c>
      <c r="CP727" s="1" t="n">
        <f aca="false">F727/CO727*100</f>
        <v>86.3174556532831</v>
      </c>
    </row>
    <row r="728" customFormat="false" ht="12.5" hidden="false" customHeight="false" outlineLevel="0" collapsed="false">
      <c r="A728" s="0" t="n">
        <v>727</v>
      </c>
      <c r="B728" s="15" t="s">
        <v>99</v>
      </c>
      <c r="C728" s="16" t="s">
        <v>100</v>
      </c>
      <c r="D728" s="0" t="s">
        <v>164</v>
      </c>
      <c r="E728" s="0" t="n">
        <v>7.5</v>
      </c>
      <c r="F728" s="0" t="n">
        <v>10.1</v>
      </c>
      <c r="G728" s="0" t="n">
        <v>3.5</v>
      </c>
      <c r="H728" s="0" t="n">
        <v>4.7</v>
      </c>
      <c r="I728" s="0" t="n">
        <v>8.4</v>
      </c>
      <c r="J728" s="0" t="n">
        <v>6.974</v>
      </c>
      <c r="K728" s="0" t="n">
        <v>0.071</v>
      </c>
      <c r="L728" s="0" t="n">
        <v>2.3</v>
      </c>
      <c r="M728" s="0" t="n">
        <v>14.9</v>
      </c>
      <c r="N728" s="0" t="n">
        <v>0</v>
      </c>
      <c r="O728" s="0" t="n">
        <v>533</v>
      </c>
      <c r="P728" s="0" t="n">
        <v>26000</v>
      </c>
      <c r="AC728" s="0" t="n">
        <v>6.516</v>
      </c>
      <c r="AD728" s="0" t="n">
        <v>0.018</v>
      </c>
      <c r="AE728" s="0" t="n">
        <v>6.049</v>
      </c>
      <c r="AF728" s="0" t="n">
        <v>0.064</v>
      </c>
      <c r="AG728" s="0" t="n">
        <v>0.051</v>
      </c>
      <c r="AH728" s="0" t="n">
        <v>8.1</v>
      </c>
      <c r="AJ728" s="0" t="n">
        <v>1500</v>
      </c>
      <c r="BF728" s="0" t="n">
        <f aca="false">IF(E728&lt;11,-3.6797*E728^2+48.115*E728-53.83,280.92*EXP(-0.2027*E728))</f>
        <v>100.049375</v>
      </c>
      <c r="BG728" s="1" t="n">
        <f aca="false">32.208*LN(F728)+21.438</f>
        <v>95.9201409312711</v>
      </c>
      <c r="BH728" s="1" t="n">
        <f aca="false">IF(G728&lt;=2, -10*G728+100, 88.958*EXP(-0.0755*G728))</f>
        <v>68.3003129279866</v>
      </c>
      <c r="BI728" s="1" t="n">
        <f aca="false">IF(I728&lt;=100, 0.0053*(I728)^2-1.0332*I728+100.76, 122.82*EXP(-0.0092*I728))</f>
        <v>92.455088</v>
      </c>
      <c r="BJ728" s="0" t="n">
        <f aca="false">IF(P728&lt;=1000, -6.942*LN(P728)+107.59, -36.304*LN(P728)+310.72)</f>
        <v>-58.3410843644994</v>
      </c>
      <c r="BK728" s="0" t="e">
        <f aca="false">BF728^0.04*BG728^0.22*BH728^0.51*BI728^0.06*BJ728^0.17</f>
        <v>#NUM!</v>
      </c>
      <c r="BL728" s="0" t="e">
        <f aca="false">IF(BK728&gt;=90, "Very Good", IF(BK728&gt;=80, "Good", IF(BK728&gt;=70, "Slightly Good", IF(BK728&gt;=60, "Average", IF(BK728&gt;=50, "Slightly Poor", IF(BK728&gt;=40, "Poor", "Very Poor"))))))</f>
        <v>#NUM!</v>
      </c>
      <c r="BM728" s="2" t="n">
        <f aca="false">IF(P728&lt;=1000, -6.942*LN(P728)+107.59, IF(AND(P728&gt;1000, P728&lt;=5213),-36.304*LN(P728)+310.72, IF(P728&gt;5213, 10)))</f>
        <v>10</v>
      </c>
      <c r="BN728" s="2" t="n">
        <f aca="false">BF728^0.04*BG728^0.22*BH728^0.51*BI728^0.06*BM728^0.17</f>
        <v>54.8959311023466</v>
      </c>
      <c r="BO728" s="3" t="str">
        <f aca="false">IF(BN728&gt;=90, "Very Good", IF(BN728&gt;=80, "Good", IF(BN728&gt;=70, "Slightly Good", IF(BN728&gt;=60, "Average", IF(BN728&gt;=50, "Slightly Poor", IF(BN728&gt;=40, "Poor", "Very Poor"))))))</f>
        <v>Slightly Poor</v>
      </c>
      <c r="BP728" s="2" t="n">
        <f aca="false">IF(AJ728&lt;=1000, -6.942*LN(AJ728)+107.59, IF(AND(AJ728&gt;1000, AJ728&lt;=5213),-36.304*LN(AJ728)+310.72, IF(AJ728&gt;5213, 10)))</f>
        <v>45.2208470670737</v>
      </c>
      <c r="BQ728" s="2" t="n">
        <f aca="false">BF728^0.04*BG728^0.22*BH728^0.51*BI728^0.06*BP728^0.17</f>
        <v>70.9492376775483</v>
      </c>
      <c r="BR728" s="0" t="str">
        <f aca="false">IF(BQ728&gt;=90, "Very Good", IF(BQ728&gt;=80, "Good", IF(BQ728&gt;=70, "Slightly Good", IF(BQ728&gt;=60, "Average", IF(BQ728&gt;=50, "Slightly Poor", IF(BQ728&gt;=40, "Poor", "Very Poor"))))))</f>
        <v>Slightly Good</v>
      </c>
      <c r="BT728" s="2" t="n">
        <f aca="false">9.81*LN(AH728)+30.6</f>
        <v>51.121186445065</v>
      </c>
      <c r="BU728" s="0" t="str">
        <f aca="false">IF(BT728&lt;30, "Clean water", IF(AND(BT728&gt;=30, BT728&lt;40), "Hypolimia", IF(AND(BT728&gt;=40,BT728&lt;50), "Mesotrophic", IF(AND(BT728&gt;=50, BT728&lt;70), "Eutrophic", IF(BT728&gt;70,"Hypertrophic")))))</f>
        <v>Eutrophic</v>
      </c>
      <c r="CM728" s="0" t="n">
        <f aca="false">IF(G728&gt;H728,1,0)</f>
        <v>0</v>
      </c>
      <c r="CO728" s="17" t="n">
        <f aca="false">14.652-0.41022*M728+0.007991*M728*M728-0.000077774*M728*M728*M728</f>
        <v>10.056531484474</v>
      </c>
      <c r="CP728" s="1" t="n">
        <f aca="false">F728/CO728*100</f>
        <v>100.432241629165</v>
      </c>
    </row>
    <row r="729" customFormat="false" ht="12.5" hidden="false" customHeight="false" outlineLevel="0" collapsed="false">
      <c r="A729" s="0" t="n">
        <v>728</v>
      </c>
      <c r="B729" s="15" t="s">
        <v>101</v>
      </c>
      <c r="C729" s="16" t="s">
        <v>102</v>
      </c>
      <c r="D729" s="0" t="s">
        <v>164</v>
      </c>
      <c r="E729" s="0" t="n">
        <v>8.4</v>
      </c>
      <c r="F729" s="0" t="n">
        <v>9.1</v>
      </c>
      <c r="G729" s="0" t="n">
        <v>1</v>
      </c>
      <c r="H729" s="0" t="n">
        <v>4.5</v>
      </c>
      <c r="I729" s="0" t="n">
        <v>12</v>
      </c>
      <c r="J729" s="0" t="n">
        <v>4.138</v>
      </c>
      <c r="K729" s="0" t="n">
        <v>0.057</v>
      </c>
      <c r="L729" s="0" t="n">
        <v>2.3</v>
      </c>
      <c r="M729" s="0" t="n">
        <v>11.8</v>
      </c>
      <c r="N729" s="0" t="n">
        <v>0</v>
      </c>
      <c r="O729" s="0" t="n">
        <v>298</v>
      </c>
      <c r="P729" s="0" t="n">
        <v>8700</v>
      </c>
      <c r="AC729" s="0" t="n">
        <v>4.109</v>
      </c>
      <c r="AD729" s="0" t="n">
        <v>0.247</v>
      </c>
      <c r="AE729" s="0" t="n">
        <v>3.709</v>
      </c>
      <c r="AF729" s="0" t="n">
        <v>0.046</v>
      </c>
      <c r="AG729" s="0" t="n">
        <v>0.043</v>
      </c>
      <c r="AH729" s="0" t="n">
        <v>11.1</v>
      </c>
      <c r="AJ729" s="0" t="n">
        <v>41</v>
      </c>
      <c r="BF729" s="0" t="n">
        <f aca="false">IF(E729&lt;11,-3.6797*E729^2+48.115*E729-53.83,280.92*EXP(-0.2027*E729))</f>
        <v>90.6963680000001</v>
      </c>
      <c r="BG729" s="1" t="n">
        <f aca="false">32.208*LN(F729)+21.438</f>
        <v>92.5621023107425</v>
      </c>
      <c r="BH729" s="1" t="n">
        <f aca="false">IF(G729&lt;=2, -10*G729+100, 88.958*EXP(-0.0755*G729))</f>
        <v>90</v>
      </c>
      <c r="BI729" s="1" t="n">
        <f aca="false">IF(I729&lt;=100, 0.0053*(I729)^2-1.0332*I729+100.76, 122.82*EXP(-0.0092*I729))</f>
        <v>89.1248</v>
      </c>
      <c r="BJ729" s="0" t="n">
        <f aca="false">IF(P729&lt;=1000, -6.942*LN(P729)+107.59, -36.304*LN(P729)+310.72)</f>
        <v>-18.5964267717477</v>
      </c>
      <c r="BK729" s="0" t="e">
        <f aca="false">BF729^0.04*BG729^0.22*BH729^0.51*BI729^0.06*BJ729^0.17</f>
        <v>#NUM!</v>
      </c>
      <c r="BL729" s="0" t="e">
        <f aca="false">IF(BK729&gt;=90, "Very Good", IF(BK729&gt;=80, "Good", IF(BK729&gt;=70, "Slightly Good", IF(BK729&gt;=60, "Average", IF(BK729&gt;=50, "Slightly Poor", IF(BK729&gt;=40, "Poor", "Very Poor"))))))</f>
        <v>#NUM!</v>
      </c>
      <c r="BM729" s="2" t="n">
        <f aca="false">IF(P729&lt;=1000, -6.942*LN(P729)+107.59, IF(AND(P729&gt;1000, P729&lt;=5213),-36.304*LN(P729)+310.72, IF(P729&gt;5213, 10)))</f>
        <v>10</v>
      </c>
      <c r="BN729" s="2" t="n">
        <f aca="false">BF729^0.04*BG729^0.22*BH729^0.51*BI729^0.06*BM729^0.17</f>
        <v>62.3135503204921</v>
      </c>
      <c r="BO729" s="3" t="str">
        <f aca="false">IF(BN729&gt;=90, "Very Good", IF(BN729&gt;=80, "Good", IF(BN729&gt;=70, "Slightly Good", IF(BN729&gt;=60, "Average", IF(BN729&gt;=50, "Slightly Poor", IF(BN729&gt;=40, "Poor", "Very Poor"))))))</f>
        <v>Average</v>
      </c>
      <c r="BP729" s="2" t="n">
        <f aca="false">IF(AJ729&lt;=1000, -6.942*LN(AJ729)+107.59, IF(AND(AJ729&gt;1000, AJ729&lt;=5213),-36.304*LN(AJ729)+310.72, IF(AJ729&gt;5213, 10)))</f>
        <v>81.8103827129387</v>
      </c>
      <c r="BQ729" s="2" t="n">
        <f aca="false">BF729^0.04*BG729^0.22*BH729^0.51*BI729^0.06*BP729^0.17</f>
        <v>89.0758403182318</v>
      </c>
      <c r="BR729" s="0" t="str">
        <f aca="false">IF(BQ729&gt;=90, "Very Good", IF(BQ729&gt;=80, "Good", IF(BQ729&gt;=70, "Slightly Good", IF(BQ729&gt;=60, "Average", IF(BQ729&gt;=50, "Slightly Poor", IF(BQ729&gt;=40, "Poor", "Very Poor"))))))</f>
        <v>Good</v>
      </c>
      <c r="BT729" s="2" t="n">
        <f aca="false">9.81*LN(AH729)+30.6</f>
        <v>54.2121315126024</v>
      </c>
      <c r="BU729" s="0" t="str">
        <f aca="false">IF(BT729&lt;30, "Clean water", IF(AND(BT729&gt;=30, BT729&lt;40), "Hypolimia", IF(AND(BT729&gt;=40,BT729&lt;50), "Mesotrophic", IF(AND(BT729&gt;=50, BT729&lt;70), "Eutrophic", IF(BT729&gt;70,"Hypertrophic")))))</f>
        <v>Eutrophic</v>
      </c>
      <c r="CM729" s="0" t="n">
        <f aca="false">IF(G729&gt;H729,1,0)</f>
        <v>0</v>
      </c>
      <c r="CO729" s="17" t="n">
        <f aca="false">14.652-0.41022*M729+0.007991*M729*M729-0.000077774*M729*M729*M729</f>
        <v>10.796285669232</v>
      </c>
      <c r="CP729" s="1" t="n">
        <f aca="false">F729/CO729*100</f>
        <v>84.2882476325521</v>
      </c>
    </row>
    <row r="730" customFormat="false" ht="12.5" hidden="false" customHeight="false" outlineLevel="0" collapsed="false">
      <c r="A730" s="0" t="n">
        <v>729</v>
      </c>
      <c r="B730" s="15" t="s">
        <v>103</v>
      </c>
      <c r="C730" s="16" t="s">
        <v>104</v>
      </c>
      <c r="D730" s="0" t="s">
        <v>164</v>
      </c>
      <c r="E730" s="0" t="n">
        <v>8</v>
      </c>
      <c r="F730" s="0" t="n">
        <v>11.6</v>
      </c>
      <c r="G730" s="0" t="n">
        <v>3.6</v>
      </c>
      <c r="H730" s="0" t="n">
        <v>3.7</v>
      </c>
      <c r="I730" s="0" t="n">
        <v>5.4</v>
      </c>
      <c r="J730" s="0" t="n">
        <v>6.624</v>
      </c>
      <c r="K730" s="0" t="n">
        <v>0.011</v>
      </c>
      <c r="L730" s="0" t="n">
        <v>1.6</v>
      </c>
      <c r="M730" s="0" t="n">
        <v>15.9</v>
      </c>
      <c r="N730" s="0" t="n">
        <v>0</v>
      </c>
      <c r="O730" s="0" t="n">
        <v>560</v>
      </c>
      <c r="P730" s="0" t="n">
        <v>6200</v>
      </c>
      <c r="AC730" s="0" t="n">
        <v>6.514</v>
      </c>
      <c r="AD730" s="0" t="n">
        <v>0</v>
      </c>
      <c r="AE730" s="0" t="n">
        <v>6.007</v>
      </c>
      <c r="AF730" s="0" t="n">
        <v>0.006</v>
      </c>
      <c r="AG730" s="0" t="n">
        <v>0.003</v>
      </c>
      <c r="AH730" s="0" t="n">
        <v>13.8</v>
      </c>
      <c r="AJ730" s="0" t="n">
        <v>340</v>
      </c>
      <c r="BF730" s="0" t="n">
        <f aca="false">IF(E730&lt;11,-3.6797*E730^2+48.115*E730-53.83,280.92*EXP(-0.2027*E730))</f>
        <v>95.5892</v>
      </c>
      <c r="BG730" s="1" t="n">
        <f aca="false">32.208*LN(F730)+21.438</f>
        <v>100.379972200002</v>
      </c>
      <c r="BH730" s="1" t="n">
        <f aca="false">IF(G730&lt;=2, -10*G730+100, 88.958*EXP(-0.0755*G730))</f>
        <v>67.7865873198524</v>
      </c>
      <c r="BI730" s="1" t="n">
        <f aca="false">IF(I730&lt;=100, 0.0053*(I730)^2-1.0332*I730+100.76, 122.82*EXP(-0.0092*I730))</f>
        <v>95.335268</v>
      </c>
      <c r="BJ730" s="0" t="n">
        <f aca="false">IF(P730&lt;=1000, -6.942*LN(P730)+107.59, -36.304*LN(P730)+310.72)</f>
        <v>-6.29758514678866</v>
      </c>
      <c r="BK730" s="0" t="e">
        <f aca="false">BF730^0.04*BG730^0.22*BH730^0.51*BI730^0.06*BJ730^0.17</f>
        <v>#NUM!</v>
      </c>
      <c r="BL730" s="0" t="e">
        <f aca="false">IF(BK730&gt;=90, "Very Good", IF(BK730&gt;=80, "Good", IF(BK730&gt;=70, "Slightly Good", IF(BK730&gt;=60, "Average", IF(BK730&gt;=50, "Slightly Poor", IF(BK730&gt;=40, "Poor", "Very Poor"))))))</f>
        <v>#NUM!</v>
      </c>
      <c r="BM730" s="2" t="n">
        <f aca="false">IF(P730&lt;=1000, -6.942*LN(P730)+107.59, IF(AND(P730&gt;1000, P730&lt;=5213),-36.304*LN(P730)+310.72, IF(P730&gt;5213, 10)))</f>
        <v>10</v>
      </c>
      <c r="BN730" s="2" t="n">
        <f aca="false">BF730^0.04*BG730^0.22*BH730^0.51*BI730^0.06*BM730^0.17</f>
        <v>55.2353673881966</v>
      </c>
      <c r="BO730" s="3" t="str">
        <f aca="false">IF(BN730&gt;=90, "Very Good", IF(BN730&gt;=80, "Good", IF(BN730&gt;=70, "Slightly Good", IF(BN730&gt;=60, "Average", IF(BN730&gt;=50, "Slightly Poor", IF(BN730&gt;=40, "Poor", "Very Poor"))))))</f>
        <v>Slightly Poor</v>
      </c>
      <c r="BP730" s="2" t="n">
        <f aca="false">IF(AJ730&lt;=1000, -6.942*LN(AJ730)+107.59, IF(AND(AJ730&gt;1000, AJ730&lt;=5213),-36.304*LN(AJ730)+310.72, IF(AJ730&gt;5213, 10)))</f>
        <v>67.1254595225499</v>
      </c>
      <c r="BQ730" s="2" t="n">
        <f aca="false">BF730^0.04*BG730^0.22*BH730^0.51*BI730^0.06*BP730^0.17</f>
        <v>76.3463155870033</v>
      </c>
      <c r="BR730" s="0" t="str">
        <f aca="false">IF(BQ730&gt;=90, "Very Good", IF(BQ730&gt;=80, "Good", IF(BQ730&gt;=70, "Slightly Good", IF(BQ730&gt;=60, "Average", IF(BQ730&gt;=50, "Slightly Poor", IF(BQ730&gt;=40, "Poor", "Very Poor"))))))</f>
        <v>Slightly Good</v>
      </c>
      <c r="BT730" s="2" t="n">
        <f aca="false">9.81*LN(AH730)+30.6</f>
        <v>56.3479988891206</v>
      </c>
      <c r="BU730" s="0" t="str">
        <f aca="false">IF(BT730&lt;30, "Clean water", IF(AND(BT730&gt;=30, BT730&lt;40), "Hypolimia", IF(AND(BT730&gt;=40,BT730&lt;50), "Mesotrophic", IF(AND(BT730&gt;=50, BT730&lt;70), "Eutrophic", IF(BT730&gt;70,"Hypertrophic")))))</f>
        <v>Eutrophic</v>
      </c>
      <c r="CM730" s="0" t="n">
        <f aca="false">IF(G730&gt;H730,1,0)</f>
        <v>0</v>
      </c>
      <c r="CO730" s="17" t="n">
        <f aca="false">14.652-0.41022*M730+0.007991*M730*M730-0.000077774*M730*M730*M730</f>
        <v>9.837080195454</v>
      </c>
      <c r="CP730" s="1" t="n">
        <f aca="false">F730/CO730*100</f>
        <v>117.921169386834</v>
      </c>
    </row>
    <row r="731" customFormat="false" ht="12.5" hidden="false" customHeight="false" outlineLevel="0" collapsed="false">
      <c r="A731" s="0" t="n">
        <v>730</v>
      </c>
      <c r="B731" s="15" t="s">
        <v>105</v>
      </c>
      <c r="C731" s="16" t="s">
        <v>106</v>
      </c>
      <c r="D731" s="0" t="s">
        <v>164</v>
      </c>
      <c r="E731" s="0" t="n">
        <v>7.9</v>
      </c>
      <c r="F731" s="0" t="n">
        <v>12.1</v>
      </c>
      <c r="G731" s="0" t="n">
        <v>0.6</v>
      </c>
      <c r="H731" s="0" t="n">
        <v>3.4</v>
      </c>
      <c r="I731" s="0" t="n">
        <v>4.4</v>
      </c>
      <c r="J731" s="0" t="n">
        <v>2.039</v>
      </c>
      <c r="K731" s="0" t="n">
        <v>0.02</v>
      </c>
      <c r="L731" s="0" t="n">
        <v>1.7</v>
      </c>
      <c r="M731" s="0" t="n">
        <v>11.4</v>
      </c>
      <c r="N731" s="0" t="n">
        <v>0</v>
      </c>
      <c r="O731" s="0" t="n">
        <v>204</v>
      </c>
      <c r="P731" s="0" t="n">
        <v>5500</v>
      </c>
      <c r="AC731" s="0" t="n">
        <v>2.023</v>
      </c>
      <c r="AD731" s="0" t="n">
        <v>0.023</v>
      </c>
      <c r="AE731" s="0" t="n">
        <v>1.848</v>
      </c>
      <c r="AF731" s="0" t="n">
        <v>0.012</v>
      </c>
      <c r="AG731" s="0" t="n">
        <v>0.001</v>
      </c>
      <c r="AH731" s="0" t="n">
        <v>10.8</v>
      </c>
      <c r="AJ731" s="0" t="n">
        <v>87</v>
      </c>
      <c r="BF731" s="0" t="n">
        <f aca="false">IF(E731&lt;11,-3.6797*E731^2+48.115*E731-53.83,280.92*EXP(-0.2027*E731))</f>
        <v>96.6284230000001</v>
      </c>
      <c r="BG731" s="1" t="n">
        <f aca="false">32.208*LN(F731)+21.438</f>
        <v>101.739161217428</v>
      </c>
      <c r="BH731" s="1" t="n">
        <f aca="false">IF(G731&lt;=2, -10*G731+100, 88.958*EXP(-0.0755*G731))</f>
        <v>94</v>
      </c>
      <c r="BI731" s="1" t="n">
        <f aca="false">IF(I731&lt;=100, 0.0053*(I731)^2-1.0332*I731+100.76, 122.82*EXP(-0.0092*I731))</f>
        <v>96.316528</v>
      </c>
      <c r="BJ731" s="0" t="n">
        <f aca="false">IF(P731&lt;=1000, -6.942*LN(P731)+107.59, -36.304*LN(P731)+310.72)</f>
        <v>-1.94832238879127</v>
      </c>
      <c r="BK731" s="0" t="e">
        <f aca="false">BF731^0.04*BG731^0.22*BH731^0.51*BI731^0.06*BJ731^0.17</f>
        <v>#NUM!</v>
      </c>
      <c r="BL731" s="0" t="e">
        <f aca="false">IF(BK731&gt;=90, "Very Good", IF(BK731&gt;=80, "Good", IF(BK731&gt;=70, "Slightly Good", IF(BK731&gt;=60, "Average", IF(BK731&gt;=50, "Slightly Poor", IF(BK731&gt;=40, "Poor", "Very Poor"))))))</f>
        <v>#NUM!</v>
      </c>
      <c r="BM731" s="2" t="n">
        <f aca="false">IF(P731&lt;=1000, -6.942*LN(P731)+107.59, IF(AND(P731&gt;1000, P731&lt;=5213),-36.304*LN(P731)+310.72, IF(P731&gt;5213, 10)))</f>
        <v>10</v>
      </c>
      <c r="BN731" s="2" t="n">
        <f aca="false">BF731^0.04*BG731^0.22*BH731^0.51*BI731^0.06*BM731^0.17</f>
        <v>65.5192388886383</v>
      </c>
      <c r="BO731" s="3" t="str">
        <f aca="false">IF(BN731&gt;=90, "Very Good", IF(BN731&gt;=80, "Good", IF(BN731&gt;=70, "Slightly Good", IF(BN731&gt;=60, "Average", IF(BN731&gt;=50, "Slightly Poor", IF(BN731&gt;=40, "Poor", "Very Poor"))))))</f>
        <v>Average</v>
      </c>
      <c r="BP731" s="2" t="n">
        <f aca="false">IF(AJ731&lt;=1000, -6.942*LN(AJ731)+107.59, IF(AND(AJ731&gt;1000, AJ731&lt;=5213),-36.304*LN(AJ731)+310.72, IF(AJ731&gt;5213, 10)))</f>
        <v>76.5876658402999</v>
      </c>
      <c r="BQ731" s="2" t="n">
        <f aca="false">BF731^0.04*BG731^0.22*BH731^0.51*BI731^0.06*BP731^0.17</f>
        <v>92.6138301874389</v>
      </c>
      <c r="BR731" s="0" t="str">
        <f aca="false">IF(BQ731&gt;=90, "Very Good", IF(BQ731&gt;=80, "Good", IF(BQ731&gt;=70, "Slightly Good", IF(BQ731&gt;=60, "Average", IF(BQ731&gt;=50, "Slightly Poor", IF(BQ731&gt;=40, "Poor", "Very Poor"))))))</f>
        <v>Very Good</v>
      </c>
      <c r="BT731" s="2" t="n">
        <f aca="false">9.81*LN(AH731)+30.6</f>
        <v>53.943347575817</v>
      </c>
      <c r="BU731" s="0" t="str">
        <f aca="false">IF(BT731&lt;30, "Clean water", IF(AND(BT731&gt;=30, BT731&lt;40), "Hypolimia", IF(AND(BT731&gt;=40,BT731&lt;50), "Mesotrophic", IF(AND(BT731&gt;=50, BT731&lt;70), "Eutrophic", IF(BT731&gt;70,"Hypertrophic")))))</f>
        <v>Eutrophic</v>
      </c>
      <c r="CM731" s="0" t="n">
        <f aca="false">IF(G731&gt;H731,1,0)</f>
        <v>0</v>
      </c>
      <c r="CO731" s="17" t="n">
        <f aca="false">14.652-0.41022*M731+0.007991*M731*M731-0.000077774*M731*M731*M731</f>
        <v>10.898776756944</v>
      </c>
      <c r="CP731" s="1" t="n">
        <f aca="false">F731/CO731*100</f>
        <v>111.021633618568</v>
      </c>
    </row>
    <row r="732" s="18" customFormat="true" ht="12.5" hidden="false" customHeight="false" outlineLevel="0" collapsed="false">
      <c r="A732" s="18" t="n">
        <v>731</v>
      </c>
      <c r="B732" s="19" t="s">
        <v>107</v>
      </c>
      <c r="C732" s="18" t="s">
        <v>108</v>
      </c>
      <c r="D732" s="18" t="s">
        <v>164</v>
      </c>
      <c r="E732" s="18" t="n">
        <v>7.5</v>
      </c>
      <c r="F732" s="18" t="n">
        <v>10.7</v>
      </c>
      <c r="G732" s="18" t="n">
        <v>2.6</v>
      </c>
      <c r="H732" s="18" t="n">
        <v>1.8</v>
      </c>
      <c r="I732" s="18" t="n">
        <v>0.4</v>
      </c>
      <c r="J732" s="18" t="n">
        <v>6.652</v>
      </c>
      <c r="K732" s="18" t="n">
        <v>0.033</v>
      </c>
      <c r="L732" s="18" t="n">
        <v>0.7</v>
      </c>
      <c r="M732" s="18" t="n">
        <v>16.7</v>
      </c>
      <c r="N732" s="18" t="n">
        <v>0</v>
      </c>
      <c r="O732" s="18" t="n">
        <v>613</v>
      </c>
      <c r="P732" s="18" t="n">
        <v>2300</v>
      </c>
      <c r="AC732" s="18" t="n">
        <v>6.143</v>
      </c>
      <c r="AD732" s="18" t="n">
        <v>0</v>
      </c>
      <c r="AE732" s="18" t="n">
        <v>5.615</v>
      </c>
      <c r="AF732" s="18" t="n">
        <v>0.028</v>
      </c>
      <c r="AG732" s="18" t="n">
        <v>0.028</v>
      </c>
      <c r="AH732" s="18" t="n">
        <v>1.6</v>
      </c>
      <c r="AJ732" s="18" t="n">
        <v>1200</v>
      </c>
      <c r="BF732" s="18" t="n">
        <f aca="false">IF(E732&lt;11,-3.6797*E732^2+48.115*E732-53.83,280.92*EXP(-0.2027*E732))</f>
        <v>100.049375</v>
      </c>
      <c r="BG732" s="20" t="n">
        <f aca="false">32.208*LN(F732)+21.438</f>
        <v>97.7788104251968</v>
      </c>
      <c r="BH732" s="20" t="n">
        <f aca="false">IF(G732&lt;=2, -10*G732+100, 88.958*EXP(-0.0755*G732))</f>
        <v>73.1026302934667</v>
      </c>
      <c r="BI732" s="20" t="n">
        <f aca="false">IF(I732&lt;=100, 0.0053*(I732)^2-1.0332*I732+100.76, 122.82*EXP(-0.0092*I732))</f>
        <v>100.347568</v>
      </c>
      <c r="BJ732" s="18" t="n">
        <f aca="false">IF(P732&lt;=1000, -6.942*LN(P732)+107.59, -36.304*LN(P732)+310.72)</f>
        <v>29.7029195527965</v>
      </c>
      <c r="BK732" s="18" t="n">
        <f aca="false">BF732^0.04*BG732^0.22*BH732^0.51*BI732^0.06*BJ732^0.17</f>
        <v>69.0135736514724</v>
      </c>
      <c r="BL732" s="18" t="str">
        <f aca="false">IF(BK732&gt;=90, "Very Good", IF(BK732&gt;=80, "Good", IF(BK732&gt;=70, "Slightly Good", IF(BK732&gt;=60, "Average", IF(BK732&gt;=50, "Slightly Poor", IF(BK732&gt;=40, "Poor", "Very Poor"))))))</f>
        <v>Average</v>
      </c>
      <c r="BM732" s="21" t="n">
        <f aca="false">IF(P732&lt;=1000, -6.942*LN(P732)+107.59, IF(AND(P732&gt;1000, P732&lt;=5213),-36.304*LN(P732)+310.72, IF(P732&gt;5213, 10)))</f>
        <v>29.7029195527965</v>
      </c>
      <c r="BN732" s="21" t="n">
        <f aca="false">BF732^0.04*BG732^0.22*BH732^0.51*BI732^0.06*BM732^0.17</f>
        <v>69.0135736514724</v>
      </c>
      <c r="BO732" s="22" t="str">
        <f aca="false">IF(BN732&gt;=90, "Very Good", IF(BN732&gt;=80, "Good", IF(BN732&gt;=70, "Slightly Good", IF(BN732&gt;=60, "Average", IF(BN732&gt;=50, "Slightly Poor", IF(BN732&gt;=40, "Poor", "Very Poor"))))))</f>
        <v>Average</v>
      </c>
      <c r="BP732" s="21" t="n">
        <f aca="false">IF(AJ732&lt;=1000, -6.942*LN(AJ732)+107.59, IF(AND(AJ732&gt;1000, AJ732&lt;=5213),-36.304*LN(AJ732)+310.72, IF(AJ732&gt;5213, 10)))</f>
        <v>53.3218505539848</v>
      </c>
      <c r="BQ732" s="21" t="n">
        <f aca="false">BF732^0.04*BG732^0.22*BH732^0.51*BI732^0.06*BP732^0.17</f>
        <v>76.231163647788</v>
      </c>
      <c r="BR732" s="18" t="str">
        <f aca="false">IF(BQ732&gt;=90, "Very Good", IF(BQ732&gt;=80, "Good", IF(BQ732&gt;=70, "Slightly Good", IF(BQ732&gt;=60, "Average", IF(BQ732&gt;=50, "Slightly Poor", IF(BQ732&gt;=40, "Poor", "Very Poor"))))))</f>
        <v>Slightly Good</v>
      </c>
      <c r="BT732" s="21" t="n">
        <f aca="false">9.81*LN(AH732)+30.6</f>
        <v>35.2107356029007</v>
      </c>
      <c r="BU732" s="18" t="str">
        <f aca="false">IF(BT732&lt;30, "Clean water", IF(AND(BT732&gt;=30, BT732&lt;40), "Hypolimia", IF(AND(BT732&gt;=40,BT732&lt;50), "Mesotrophic", IF(AND(BT732&gt;=50, BT732&lt;70), "Eutrophic", IF(BT732&gt;70,"Hypertrophic")))))</f>
        <v>Hypolimia</v>
      </c>
      <c r="CM732" s="18" t="n">
        <f aca="false">IF(G732&gt;H732,1,0)</f>
        <v>1</v>
      </c>
      <c r="CO732" s="17" t="n">
        <f aca="false">14.652-0.41022*M732+0.007991*M732*M732-0.000077774*M732*M732*M732</f>
        <v>9.667706462638</v>
      </c>
      <c r="CP732" s="1" t="n">
        <f aca="false">F732/CO732*100</f>
        <v>110.677750109102</v>
      </c>
    </row>
    <row r="733" customFormat="false" ht="12.5" hidden="false" customHeight="false" outlineLevel="0" collapsed="false">
      <c r="A733" s="0" t="n">
        <v>732</v>
      </c>
      <c r="B733" s="15" t="s">
        <v>109</v>
      </c>
      <c r="C733" s="16" t="s">
        <v>110</v>
      </c>
      <c r="D733" s="0" t="s">
        <v>164</v>
      </c>
      <c r="E733" s="0" t="n">
        <v>8.1</v>
      </c>
      <c r="F733" s="0" t="n">
        <v>11.2</v>
      </c>
      <c r="G733" s="0" t="n">
        <v>2.5</v>
      </c>
      <c r="H733" s="0" t="n">
        <v>6.6</v>
      </c>
      <c r="I733" s="0" t="n">
        <v>7.6</v>
      </c>
      <c r="J733" s="0" t="n">
        <v>12.052</v>
      </c>
      <c r="K733" s="0" t="n">
        <v>0.235</v>
      </c>
      <c r="L733" s="0" t="n">
        <v>3.7</v>
      </c>
      <c r="M733" s="0" t="n">
        <v>12.8</v>
      </c>
      <c r="O733" s="0" t="n">
        <v>542</v>
      </c>
      <c r="AC733" s="0" t="n">
        <v>11.404</v>
      </c>
      <c r="AD733" s="0" t="n">
        <v>0.625</v>
      </c>
      <c r="AE733" s="0" t="n">
        <v>8.841</v>
      </c>
      <c r="AF733" s="0" t="n">
        <v>0.146</v>
      </c>
      <c r="AG733" s="0" t="n">
        <v>0.105</v>
      </c>
      <c r="BD733" s="0" t="n">
        <v>2.106</v>
      </c>
      <c r="BF733" s="0" t="n">
        <f aca="false">IF(E733&lt;11,-3.6797*E733^2+48.115*E733-53.83,280.92*EXP(-0.2027*E733))</f>
        <v>94.476383</v>
      </c>
      <c r="BG733" s="1" t="n">
        <f aca="false">32.208*LN(F733)+21.438</f>
        <v>99.2497509715202</v>
      </c>
      <c r="BH733" s="1" t="n">
        <f aca="false">IF(G733&lt;=2, -10*G733+100, 88.958*EXP(-0.0755*G733))</f>
        <v>73.6566439219523</v>
      </c>
      <c r="BI733" s="1" t="n">
        <f aca="false">IF(I733&lt;=100, 0.0053*(I733)^2-1.0332*I733+100.76, 122.82*EXP(-0.0092*I733))</f>
        <v>93.213808</v>
      </c>
      <c r="BJ733" s="0" t="e">
        <f aca="false">IF(P733&lt;=1000, -6.942*LN(P733)+107.59, -36.304*LN(P733)+310.72)</f>
        <v>#VALUE!</v>
      </c>
      <c r="BK733" s="0" t="e">
        <f aca="false">BF733^0.04*BG733^0.22*BH733^0.51*BI733^0.06*BJ733^0.17</f>
        <v>#VALUE!</v>
      </c>
      <c r="BL733" s="0" t="e">
        <f aca="false">IF(BK733&gt;=90, "Very Good", IF(BK733&gt;=80, "Good", IF(BK733&gt;=70, "Slightly Good", IF(BK733&gt;=60, "Average", IF(BK733&gt;=50, "Slightly Poor", IF(BK733&gt;=40, "Poor", "Very Poor"))))))</f>
        <v>#VALUE!</v>
      </c>
      <c r="BM733" s="2" t="e">
        <f aca="false">IF(P733&lt;=1000, -6.942*LN(P733)+107.59, IF(AND(P733&gt;1000, P733&lt;=5213),-36.304*LN(P733)+310.72, IF(P733&gt;5213, 10)))</f>
        <v>#VALUE!</v>
      </c>
      <c r="BN733" s="2" t="e">
        <f aca="false">BF733^0.04*BG733^0.22*BH733^0.51*BI733^0.06*BM733^0.17</f>
        <v>#VALUE!</v>
      </c>
      <c r="BO733" s="3" t="e">
        <f aca="false">IF(BN733&gt;=90, "Very Good", IF(BN733&gt;=80, "Good", IF(BN733&gt;=70, "Slightly Good", IF(BN733&gt;=60, "Average", IF(BN733&gt;=50, "Slightly Poor", IF(BN733&gt;=40, "Poor", "Very Poor"))))))</f>
        <v>#VALUE!</v>
      </c>
      <c r="BP733" s="2" t="e">
        <f aca="false">IF(AJ733&lt;=1000, -6.942*LN(AJ733)+107.59, IF(AND(AJ733&gt;1000, AJ733&lt;=5213),-36.304*LN(AJ733)+310.72, IF(AJ733&gt;5213, 10)))</f>
        <v>#VALUE!</v>
      </c>
      <c r="BQ733" s="2" t="e">
        <f aca="false">BF733^0.04*BG733^0.22*BH733^0.51*BI733^0.06*BP733^0.17</f>
        <v>#VALUE!</v>
      </c>
      <c r="BR733" s="0" t="e">
        <f aca="false">IF(BQ733&gt;=90, "Very Good", IF(BQ733&gt;=80, "Good", IF(BQ733&gt;=70, "Slightly Good", IF(BQ733&gt;=60, "Average", IF(BQ733&gt;=50, "Slightly Poor", IF(BQ733&gt;=40, "Poor", "Very Poor"))))))</f>
        <v>#VALUE!</v>
      </c>
      <c r="BT733" s="2" t="e">
        <f aca="false">9.81*LN(AH733)+30.6</f>
        <v>#VALUE!</v>
      </c>
      <c r="BU733" s="0" t="e">
        <f aca="false">IF(BT733&lt;30, "Clean water", IF(AND(BT733&gt;=30, BT733&lt;40), "Hypolimia", IF(AND(BT733&gt;=40,BT733&lt;50), "Mesotrophic", IF(AND(BT733&gt;=50, BT733&lt;70), "Eutrophic", IF(BT733&gt;70,"Hypertrophic")))))</f>
        <v>#VALUE!</v>
      </c>
      <c r="CM733" s="0" t="n">
        <f aca="false">IF(G733&gt;H733,1,0)</f>
        <v>0</v>
      </c>
      <c r="CO733" s="17" t="n">
        <f aca="false">14.652-0.41022*M733+0.007991*M733*M733-0.000077774*M733*M733*M733</f>
        <v>10.547325540352</v>
      </c>
      <c r="CP733" s="1" t="n">
        <f aca="false">F733/CO733*100</f>
        <v>106.188056461811</v>
      </c>
    </row>
    <row r="734" customFormat="false" ht="12.5" hidden="false" customHeight="false" outlineLevel="0" collapsed="false">
      <c r="A734" s="0" t="n">
        <v>733</v>
      </c>
      <c r="B734" s="15" t="s">
        <v>111</v>
      </c>
      <c r="C734" s="16" t="s">
        <v>112</v>
      </c>
      <c r="D734" s="0" t="s">
        <v>164</v>
      </c>
      <c r="E734" s="0" t="n">
        <v>6.9</v>
      </c>
      <c r="F734" s="0" t="n">
        <v>7.7</v>
      </c>
      <c r="G734" s="0" t="n">
        <v>3.9</v>
      </c>
      <c r="H734" s="0" t="n">
        <v>5</v>
      </c>
      <c r="I734" s="0" t="n">
        <v>12.8</v>
      </c>
      <c r="J734" s="0" t="n">
        <v>9.798</v>
      </c>
      <c r="K734" s="0" t="n">
        <v>0.076</v>
      </c>
      <c r="L734" s="0" t="n">
        <v>2.7</v>
      </c>
      <c r="M734" s="0" t="n">
        <v>20.4</v>
      </c>
      <c r="N734" s="0" t="n">
        <v>0</v>
      </c>
      <c r="O734" s="0" t="n">
        <v>495</v>
      </c>
      <c r="P734" s="0" t="n">
        <v>130000</v>
      </c>
      <c r="AC734" s="0" t="n">
        <v>9.34</v>
      </c>
      <c r="AD734" s="0" t="n">
        <v>0.076</v>
      </c>
      <c r="AE734" s="0" t="n">
        <v>8.784</v>
      </c>
      <c r="AF734" s="0" t="n">
        <v>0.069</v>
      </c>
      <c r="AG734" s="0" t="n">
        <v>0.061</v>
      </c>
      <c r="AH734" s="0" t="n">
        <v>11.9</v>
      </c>
      <c r="AJ734" s="0" t="n">
        <v>15000</v>
      </c>
      <c r="BF734" s="0" t="n">
        <f aca="false">IF(E734&lt;11,-3.6797*E734^2+48.115*E734-53.83,280.92*EXP(-0.2027*E734))</f>
        <v>102.972983</v>
      </c>
      <c r="BG734" s="1" t="n">
        <f aca="false">32.208*LN(F734)+21.438</f>
        <v>87.1816243519112</v>
      </c>
      <c r="BH734" s="1" t="n">
        <f aca="false">IF(G734&lt;=2, -10*G734+100, 88.958*EXP(-0.0755*G734))</f>
        <v>66.2684785997522</v>
      </c>
      <c r="BI734" s="1" t="n">
        <f aca="false">IF(I734&lt;=100, 0.0053*(I734)^2-1.0332*I734+100.76, 122.82*EXP(-0.0092*I734))</f>
        <v>88.403392</v>
      </c>
      <c r="BJ734" s="0" t="n">
        <f aca="false">IF(P734&lt;=1000, -6.942*LN(P734)+107.59, -36.304*LN(P734)+310.72)</f>
        <v>-116.770118337507</v>
      </c>
      <c r="BK734" s="0" t="e">
        <f aca="false">BF734^0.04*BG734^0.22*BH734^0.51*BI734^0.06*BJ734^0.17</f>
        <v>#NUM!</v>
      </c>
      <c r="BL734" s="0" t="e">
        <f aca="false">IF(BK734&gt;=90, "Very Good", IF(BK734&gt;=80, "Good", IF(BK734&gt;=70, "Slightly Good", IF(BK734&gt;=60, "Average", IF(BK734&gt;=50, "Slightly Poor", IF(BK734&gt;=40, "Poor", "Very Poor"))))))</f>
        <v>#NUM!</v>
      </c>
      <c r="BM734" s="2" t="n">
        <f aca="false">IF(P734&lt;=1000, -6.942*LN(P734)+107.59, IF(AND(P734&gt;1000, P734&lt;=5213),-36.304*LN(P734)+310.72, IF(P734&gt;5213, 10)))</f>
        <v>10</v>
      </c>
      <c r="BN734" s="2" t="n">
        <f aca="false">BF734^0.04*BG734^0.22*BH734^0.51*BI734^0.06*BM734^0.17</f>
        <v>52.8514769106841</v>
      </c>
      <c r="BO734" s="3" t="str">
        <f aca="false">IF(BN734&gt;=90, "Very Good", IF(BN734&gt;=80, "Good", IF(BN734&gt;=70, "Slightly Good", IF(BN734&gt;=60, "Average", IF(BN734&gt;=50, "Slightly Poor", IF(BN734&gt;=40, "Poor", "Very Poor"))))))</f>
        <v>Slightly Poor</v>
      </c>
      <c r="BP734" s="2" t="n">
        <f aca="false">IF(AJ734&lt;=1000, -6.942*LN(AJ734)+107.59, IF(AND(AJ734&gt;1000, AJ734&lt;=5213),-36.304*LN(AJ734)+310.72, IF(AJ734&gt;5213, 10)))</f>
        <v>10</v>
      </c>
      <c r="BQ734" s="2" t="n">
        <f aca="false">BF734^0.04*BG734^0.22*BH734^0.51*BI734^0.06*BP734^0.17</f>
        <v>52.8514769106841</v>
      </c>
      <c r="BR734" s="0" t="str">
        <f aca="false">IF(BQ734&gt;=90, "Very Good", IF(BQ734&gt;=80, "Good", IF(BQ734&gt;=70, "Slightly Good", IF(BQ734&gt;=60, "Average", IF(BQ734&gt;=50, "Slightly Poor", IF(BQ734&gt;=40, "Poor", "Very Poor"))))))</f>
        <v>Slightly Poor</v>
      </c>
      <c r="BT734" s="2" t="n">
        <f aca="false">9.81*LN(AH734)+30.6</f>
        <v>54.8948417051525</v>
      </c>
      <c r="BU734" s="0" t="str">
        <f aca="false">IF(BT734&lt;30, "Clean water", IF(AND(BT734&gt;=30, BT734&lt;40), "Hypolimia", IF(AND(BT734&gt;=40,BT734&lt;50), "Mesotrophic", IF(AND(BT734&gt;=50, BT734&lt;70), "Eutrophic", IF(BT734&gt;70,"Hypertrophic")))))</f>
        <v>Eutrophic</v>
      </c>
      <c r="CM734" s="0" t="n">
        <f aca="false">IF(G734&gt;H734,1,0)</f>
        <v>0</v>
      </c>
      <c r="CO734" s="17" t="n">
        <f aca="false">14.652-0.41022*M734+0.007991*M734*M734-0.000077774*M734*M734*M734</f>
        <v>8.948771432064</v>
      </c>
      <c r="CP734" s="1" t="n">
        <f aca="false">F734/CO734*100</f>
        <v>86.045331009466</v>
      </c>
    </row>
    <row r="735" s="18" customFormat="true" ht="12.5" hidden="false" customHeight="false" outlineLevel="0" collapsed="false">
      <c r="A735" s="18" t="n">
        <v>734</v>
      </c>
      <c r="B735" s="19" t="s">
        <v>144</v>
      </c>
      <c r="C735" s="18" t="s">
        <v>114</v>
      </c>
      <c r="D735" s="18" t="s">
        <v>164</v>
      </c>
      <c r="E735" s="18" t="n">
        <v>7.6</v>
      </c>
      <c r="F735" s="18" t="n">
        <v>9.7</v>
      </c>
      <c r="G735" s="18" t="n">
        <v>7.9</v>
      </c>
      <c r="H735" s="18" t="n">
        <v>3</v>
      </c>
      <c r="I735" s="18" t="n">
        <v>6.2</v>
      </c>
      <c r="J735" s="18" t="n">
        <v>8.213</v>
      </c>
      <c r="K735" s="18" t="n">
        <v>0.026</v>
      </c>
      <c r="L735" s="18" t="n">
        <v>2.4</v>
      </c>
      <c r="M735" s="18" t="n">
        <v>16.2</v>
      </c>
      <c r="N735" s="18" t="n">
        <v>0</v>
      </c>
      <c r="O735" s="18" t="n">
        <v>522</v>
      </c>
      <c r="P735" s="18" t="n">
        <v>8000</v>
      </c>
      <c r="AC735" s="18" t="n">
        <v>7.515</v>
      </c>
      <c r="AD735" s="18" t="n">
        <v>0.04</v>
      </c>
      <c r="AE735" s="18" t="n">
        <v>7.405</v>
      </c>
      <c r="AF735" s="18" t="n">
        <v>0.02</v>
      </c>
      <c r="AG735" s="18" t="n">
        <v>0.017</v>
      </c>
      <c r="AH735" s="18" t="n">
        <v>9.8</v>
      </c>
      <c r="AJ735" s="18" t="n">
        <v>1200</v>
      </c>
      <c r="BF735" s="18" t="n">
        <f aca="false">IF(E735&lt;11,-3.6797*E735^2+48.115*E735-53.83,280.92*EXP(-0.2027*E735))</f>
        <v>99.304528</v>
      </c>
      <c r="BG735" s="20" t="n">
        <f aca="false">32.208*LN(F735)+21.438</f>
        <v>94.6186305204847</v>
      </c>
      <c r="BH735" s="20" t="n">
        <f aca="false">IF(G735&lt;=2, -10*G735+100, 88.958*EXP(-0.0755*G735))</f>
        <v>48.9948087311141</v>
      </c>
      <c r="BI735" s="20" t="n">
        <f aca="false">IF(I735&lt;=100, 0.0053*(I735)^2-1.0332*I735+100.76, 122.82*EXP(-0.0092*I735))</f>
        <v>94.557892</v>
      </c>
      <c r="BJ735" s="18" t="n">
        <f aca="false">IF(P735&lt;=1000, -6.942*LN(P735)+107.59, -36.304*LN(P735)+310.72)</f>
        <v>-15.5511933773122</v>
      </c>
      <c r="BK735" s="18" t="e">
        <f aca="false">BF735^0.04*BG735^0.22*BH735^0.51*BI735^0.06*BJ735^0.17</f>
        <v>#NUM!</v>
      </c>
      <c r="BL735" s="18" t="e">
        <f aca="false">IF(BK735&gt;=90, "Very Good", IF(BK735&gt;=80, "Good", IF(BK735&gt;=70, "Slightly Good", IF(BK735&gt;=60, "Average", IF(BK735&gt;=50, "Slightly Poor", IF(BK735&gt;=40, "Poor", "Very Poor"))))))</f>
        <v>#NUM!</v>
      </c>
      <c r="BM735" s="21" t="n">
        <f aca="false">IF(P735&lt;=1000, -6.942*LN(P735)+107.59, IF(AND(P735&gt;1000, P735&lt;=5213),-36.304*LN(P735)+310.72, IF(P735&gt;5213, 10)))</f>
        <v>10</v>
      </c>
      <c r="BN735" s="21" t="n">
        <f aca="false">BF735^0.04*BG735^0.22*BH735^0.51*BI735^0.06*BM735^0.17</f>
        <v>46.2500309467431</v>
      </c>
      <c r="BO735" s="22" t="str">
        <f aca="false">IF(BN735&gt;=90, "Very Good", IF(BN735&gt;=80, "Good", IF(BN735&gt;=70, "Slightly Good", IF(BN735&gt;=60, "Average", IF(BN735&gt;=50, "Slightly Poor", IF(BN735&gt;=40, "Poor", "Very Poor"))))))</f>
        <v>Poor</v>
      </c>
      <c r="BP735" s="21" t="n">
        <f aca="false">IF(AJ735&lt;=1000, -6.942*LN(AJ735)+107.59, IF(AND(AJ735&gt;1000, AJ735&lt;=5213),-36.304*LN(AJ735)+310.72, IF(AJ735&gt;5213, 10)))</f>
        <v>53.3218505539848</v>
      </c>
      <c r="BQ735" s="21" t="n">
        <f aca="false">BF735^0.04*BG735^0.22*BH735^0.51*BI735^0.06*BP735^0.17</f>
        <v>61.473213155627</v>
      </c>
      <c r="BR735" s="18" t="str">
        <f aca="false">IF(BQ735&gt;=90, "Very Good", IF(BQ735&gt;=80, "Good", IF(BQ735&gt;=70, "Slightly Good", IF(BQ735&gt;=60, "Average", IF(BQ735&gt;=50, "Slightly Poor", IF(BQ735&gt;=40, "Poor", "Very Poor"))))))</f>
        <v>Average</v>
      </c>
      <c r="BT735" s="21" t="n">
        <f aca="false">9.81*LN(AH735)+30.6</f>
        <v>52.9901712034867</v>
      </c>
      <c r="BU735" s="18" t="str">
        <f aca="false">IF(BT735&lt;30, "Clean water", IF(AND(BT735&gt;=30, BT735&lt;40), "Hypolimia", IF(AND(BT735&gt;=40,BT735&lt;50), "Mesotrophic", IF(AND(BT735&gt;=50, BT735&lt;70), "Eutrophic", IF(BT735&gt;70,"Hypertrophic")))))</f>
        <v>Eutrophic</v>
      </c>
      <c r="CM735" s="18" t="n">
        <f aca="false">IF(G735&gt;H735,1,0)</f>
        <v>1</v>
      </c>
      <c r="CO735" s="17" t="n">
        <f aca="false">14.652-0.41022*M735+0.007991*M735*M735-0.000077774*M735*M735*M735</f>
        <v>9.772935701328</v>
      </c>
      <c r="CP735" s="1" t="n">
        <f aca="false">F735/CO735*100</f>
        <v>99.2536971125464</v>
      </c>
    </row>
    <row r="736" customFormat="false" ht="12.5" hidden="false" customHeight="false" outlineLevel="0" collapsed="false">
      <c r="A736" s="0" t="n">
        <v>735</v>
      </c>
      <c r="B736" s="15" t="s">
        <v>115</v>
      </c>
      <c r="C736" s="16" t="s">
        <v>116</v>
      </c>
      <c r="D736" s="0" t="s">
        <v>164</v>
      </c>
      <c r="E736" s="0" t="n">
        <v>7.1</v>
      </c>
      <c r="F736" s="0" t="n">
        <v>7.4</v>
      </c>
      <c r="G736" s="0" t="n">
        <v>3</v>
      </c>
      <c r="H736" s="0" t="n">
        <v>7.1</v>
      </c>
      <c r="I736" s="0" t="n">
        <v>8.8</v>
      </c>
      <c r="J736" s="0" t="n">
        <v>11.516</v>
      </c>
      <c r="K736" s="0" t="n">
        <v>0.085</v>
      </c>
      <c r="L736" s="0" t="n">
        <v>3.6</v>
      </c>
      <c r="M736" s="0" t="n">
        <v>20</v>
      </c>
      <c r="N736" s="0" t="n">
        <v>0</v>
      </c>
      <c r="O736" s="0" t="n">
        <v>576</v>
      </c>
      <c r="P736" s="0" t="n">
        <v>60000</v>
      </c>
      <c r="AC736" s="0" t="n">
        <v>10.881</v>
      </c>
      <c r="AD736" s="0" t="n">
        <v>0.823</v>
      </c>
      <c r="AE736" s="0" t="n">
        <v>8.943</v>
      </c>
      <c r="AF736" s="0" t="n">
        <v>0.061</v>
      </c>
      <c r="AG736" s="0" t="n">
        <v>0.055</v>
      </c>
      <c r="AH736" s="0" t="n">
        <v>6.9</v>
      </c>
      <c r="AJ736" s="0" t="n">
        <v>8000</v>
      </c>
      <c r="BF736" s="0" t="n">
        <f aca="false">IF(E736&lt;11,-3.6797*E736^2+48.115*E736-53.83,280.92*EXP(-0.2027*E736))</f>
        <v>102.292823</v>
      </c>
      <c r="BG736" s="1" t="n">
        <f aca="false">32.208*LN(F736)+21.438</f>
        <v>85.9016678467677</v>
      </c>
      <c r="BH736" s="1" t="n">
        <f aca="false">IF(G736&lt;=2, -10*G736+100, 88.958*EXP(-0.0755*G736))</f>
        <v>70.9279340534787</v>
      </c>
      <c r="BI736" s="1" t="n">
        <f aca="false">IF(I736&lt;=100, 0.0053*(I736)^2-1.0332*I736+100.76, 122.82*EXP(-0.0092*I736))</f>
        <v>92.078272</v>
      </c>
      <c r="BJ736" s="0" t="n">
        <f aca="false">IF(P736&lt;=1000, -6.942*LN(P736)+107.59, -36.304*LN(P736)+310.72)</f>
        <v>-88.7002326350786</v>
      </c>
      <c r="BK736" s="0" t="e">
        <f aca="false">BF736^0.04*BG736^0.22*BH736^0.51*BI736^0.06*BJ736^0.17</f>
        <v>#NUM!</v>
      </c>
      <c r="BL736" s="0" t="e">
        <f aca="false">IF(BK736&gt;=90, "Very Good", IF(BK736&gt;=80, "Good", IF(BK736&gt;=70, "Slightly Good", IF(BK736&gt;=60, "Average", IF(BK736&gt;=50, "Slightly Poor", IF(BK736&gt;=40, "Poor", "Very Poor"))))))</f>
        <v>#NUM!</v>
      </c>
      <c r="BM736" s="2" t="n">
        <f aca="false">IF(P736&lt;=1000, -6.942*LN(P736)+107.59, IF(AND(P736&gt;1000, P736&lt;=5213),-36.304*LN(P736)+310.72, IF(P736&gt;5213, 10)))</f>
        <v>10</v>
      </c>
      <c r="BN736" s="2" t="n">
        <f aca="false">BF736^0.04*BG736^0.22*BH736^0.51*BI736^0.06*BM736^0.17</f>
        <v>54.6563235410553</v>
      </c>
      <c r="BO736" s="3" t="str">
        <f aca="false">IF(BN736&gt;=90, "Very Good", IF(BN736&gt;=80, "Good", IF(BN736&gt;=70, "Slightly Good", IF(BN736&gt;=60, "Average", IF(BN736&gt;=50, "Slightly Poor", IF(BN736&gt;=40, "Poor", "Very Poor"))))))</f>
        <v>Slightly Poor</v>
      </c>
      <c r="BP736" s="2" t="n">
        <f aca="false">IF(AJ736&lt;=1000, -6.942*LN(AJ736)+107.59, IF(AND(AJ736&gt;1000, AJ736&lt;=5213),-36.304*LN(AJ736)+310.72, IF(AJ736&gt;5213, 10)))</f>
        <v>10</v>
      </c>
      <c r="BQ736" s="2" t="n">
        <f aca="false">BF736^0.04*BG736^0.22*BH736^0.51*BI736^0.06*BP736^0.17</f>
        <v>54.6563235410553</v>
      </c>
      <c r="BR736" s="0" t="str">
        <f aca="false">IF(BQ736&gt;=90, "Very Good", IF(BQ736&gt;=80, "Good", IF(BQ736&gt;=70, "Slightly Good", IF(BQ736&gt;=60, "Average", IF(BQ736&gt;=50, "Slightly Poor", IF(BQ736&gt;=40, "Poor", "Very Poor"))))))</f>
        <v>Slightly Poor</v>
      </c>
      <c r="BT736" s="2" t="n">
        <f aca="false">9.81*LN(AH736)+30.6</f>
        <v>49.5482250478275</v>
      </c>
      <c r="BU736" s="0" t="str">
        <f aca="false">IF(BT736&lt;30, "Clean water", IF(AND(BT736&gt;=30, BT736&lt;40), "Hypolimia", IF(AND(BT736&gt;=40,BT736&lt;50), "Mesotrophic", IF(AND(BT736&gt;=50, BT736&lt;70), "Eutrophic", IF(BT736&gt;70,"Hypertrophic")))))</f>
        <v>Mesotrophic</v>
      </c>
      <c r="CM736" s="0" t="n">
        <f aca="false">IF(G736&gt;H736,1,0)</f>
        <v>0</v>
      </c>
      <c r="CO736" s="17" t="n">
        <f aca="false">14.652-0.41022*M736+0.007991*M736*M736-0.000077774*M736*M736*M736</f>
        <v>9.021808</v>
      </c>
      <c r="CP736" s="1" t="n">
        <f aca="false">F736/CO736*100</f>
        <v>82.0234702401115</v>
      </c>
    </row>
    <row r="737" s="18" customFormat="true" ht="12.5" hidden="false" customHeight="false" outlineLevel="0" collapsed="false">
      <c r="A737" s="18" t="n">
        <v>736</v>
      </c>
      <c r="B737" s="19" t="s">
        <v>165</v>
      </c>
      <c r="C737" s="18" t="s">
        <v>118</v>
      </c>
      <c r="D737" s="18" t="s">
        <v>164</v>
      </c>
      <c r="E737" s="18" t="n">
        <v>8</v>
      </c>
      <c r="F737" s="18" t="n">
        <v>10.2</v>
      </c>
      <c r="G737" s="18" t="n">
        <v>2.3</v>
      </c>
      <c r="H737" s="18" t="n">
        <v>2</v>
      </c>
      <c r="I737" s="18" t="n">
        <v>0.2</v>
      </c>
      <c r="J737" s="18" t="n">
        <v>2.17</v>
      </c>
      <c r="K737" s="18" t="n">
        <v>0</v>
      </c>
      <c r="L737" s="18" t="n">
        <v>1.2</v>
      </c>
      <c r="M737" s="18" t="n">
        <v>15.7</v>
      </c>
      <c r="N737" s="18" t="n">
        <v>0</v>
      </c>
      <c r="O737" s="18" t="n">
        <v>223</v>
      </c>
      <c r="P737" s="18" t="n">
        <v>23</v>
      </c>
      <c r="AC737" s="18" t="n">
        <v>2.085</v>
      </c>
      <c r="AD737" s="18" t="n">
        <v>0</v>
      </c>
      <c r="AE737" s="18" t="n">
        <v>1.729</v>
      </c>
      <c r="AF737" s="18" t="n">
        <v>0</v>
      </c>
      <c r="AG737" s="18" t="n">
        <v>0</v>
      </c>
      <c r="AH737" s="18" t="n">
        <v>0.4</v>
      </c>
      <c r="AJ737" s="18" t="n">
        <v>0</v>
      </c>
      <c r="BF737" s="18" t="n">
        <f aca="false">IF(E737&lt;11,-3.6797*E737^2+48.115*E737-53.83,280.92*EXP(-0.2027*E737))</f>
        <v>95.5892</v>
      </c>
      <c r="BG737" s="20" t="n">
        <f aca="false">32.208*LN(F737)+21.438</f>
        <v>96.2374636951076</v>
      </c>
      <c r="BH737" s="20" t="n">
        <f aca="false">IF(G737&lt;=2, -10*G737+100, 88.958*EXP(-0.0755*G737))</f>
        <v>74.7772988969374</v>
      </c>
      <c r="BI737" s="20" t="n">
        <f aca="false">IF(I737&lt;=100, 0.0053*(I737)^2-1.0332*I737+100.76, 122.82*EXP(-0.0092*I737))</f>
        <v>100.553572</v>
      </c>
      <c r="BJ737" s="18" t="n">
        <f aca="false">IF(P737&lt;=1000, -6.942*LN(P737)+107.59, -36.304*LN(P737)+310.72)</f>
        <v>85.8233991530198</v>
      </c>
      <c r="BK737" s="18" t="n">
        <f aca="false">BF737^0.04*BG737^0.22*BH737^0.51*BI737^0.06*BJ737^0.17</f>
        <v>83.1824055984589</v>
      </c>
      <c r="BL737" s="18" t="str">
        <f aca="false">IF(BK737&gt;=90, "Very Good", IF(BK737&gt;=80, "Good", IF(BK737&gt;=70, "Slightly Good", IF(BK737&gt;=60, "Average", IF(BK737&gt;=50, "Slightly Poor", IF(BK737&gt;=40, "Poor", "Very Poor"))))))</f>
        <v>Good</v>
      </c>
      <c r="BM737" s="21" t="n">
        <f aca="false">IF(P737&lt;=1000, -6.942*LN(P737)+107.59, IF(AND(P737&gt;1000, P737&lt;=5213),-36.304*LN(P737)+310.72, IF(P737&gt;5213, 10)))</f>
        <v>85.8233991530198</v>
      </c>
      <c r="BN737" s="21" t="n">
        <f aca="false">BF737^0.04*BG737^0.22*BH737^0.51*BI737^0.06*BM737^0.17</f>
        <v>83.1824055984589</v>
      </c>
      <c r="BO737" s="22" t="str">
        <f aca="false">IF(BN737&gt;=90, "Very Good", IF(BN737&gt;=80, "Good", IF(BN737&gt;=70, "Slightly Good", IF(BN737&gt;=60, "Average", IF(BN737&gt;=50, "Slightly Poor", IF(BN737&gt;=40, "Poor", "Very Poor"))))))</f>
        <v>Good</v>
      </c>
      <c r="BP737" s="21" t="e">
        <f aca="false">IF(AJ737&lt;=1000, -6.942*LN(AJ737)+107.59, IF(AND(AJ737&gt;1000, AJ737&lt;=5213),-36.304*LN(AJ737)+310.72, IF(AJ737&gt;5213, 10)))</f>
        <v>#VALUE!</v>
      </c>
      <c r="BQ737" s="21" t="e">
        <f aca="false">BF737^0.04*BG737^0.22*BH737^0.51*BI737^0.06*BP737^0.17</f>
        <v>#VALUE!</v>
      </c>
      <c r="BR737" s="18" t="e">
        <f aca="false">IF(BQ737&gt;=90, "Very Good", IF(BQ737&gt;=80, "Good", IF(BQ737&gt;=70, "Slightly Good", IF(BQ737&gt;=60, "Average", IF(BQ737&gt;=50, "Slightly Poor", IF(BQ737&gt;=40, "Poor", "Very Poor"))))))</f>
        <v>#VALUE!</v>
      </c>
      <c r="BT737" s="21" t="n">
        <f aca="false">9.81*LN(AH737)+30.6</f>
        <v>21.6111879203145</v>
      </c>
      <c r="BU737" s="18" t="str">
        <f aca="false">IF(BT737&lt;30, "Clean water", IF(AND(BT737&gt;=30, BT737&lt;40), "Hypolimia", IF(AND(BT737&gt;=40,BT737&lt;50), "Mesotrophic", IF(AND(BT737&gt;=50, BT737&lt;70), "Eutrophic", IF(BT737&gt;70,"Hypertrophic")))))</f>
        <v>Clean water</v>
      </c>
      <c r="CM737" s="18" t="n">
        <f aca="false">IF(G737&gt;H737,1,0)</f>
        <v>1</v>
      </c>
      <c r="CO737" s="17" t="n">
        <f aca="false">14.652-0.41022*M737+0.007991*M737*M737-0.000077774*M737*M737*M737</f>
        <v>9.880270531818</v>
      </c>
      <c r="CP737" s="1" t="n">
        <f aca="false">F737/CO737*100</f>
        <v>103.236039611996</v>
      </c>
    </row>
    <row r="738" s="18" customFormat="true" ht="12.5" hidden="false" customHeight="false" outlineLevel="0" collapsed="false">
      <c r="A738" s="18" t="n">
        <v>737</v>
      </c>
      <c r="B738" s="19" t="s">
        <v>166</v>
      </c>
      <c r="C738" s="18" t="s">
        <v>120</v>
      </c>
      <c r="D738" s="18" t="s">
        <v>164</v>
      </c>
      <c r="E738" s="18" t="n">
        <v>8.1</v>
      </c>
      <c r="F738" s="18" t="n">
        <v>10.7</v>
      </c>
      <c r="G738" s="18" t="n">
        <v>2.4</v>
      </c>
      <c r="H738" s="18" t="n">
        <v>2.2</v>
      </c>
      <c r="I738" s="18" t="n">
        <v>2</v>
      </c>
      <c r="J738" s="18" t="n">
        <v>2.194</v>
      </c>
      <c r="K738" s="18" t="n">
        <v>0</v>
      </c>
      <c r="L738" s="18" t="n">
        <v>1.2</v>
      </c>
      <c r="M738" s="18" t="n">
        <v>16.1</v>
      </c>
      <c r="N738" s="18" t="n">
        <v>0</v>
      </c>
      <c r="O738" s="18" t="n">
        <v>236</v>
      </c>
      <c r="P738" s="18" t="n">
        <v>900</v>
      </c>
      <c r="AC738" s="18" t="n">
        <v>2.013</v>
      </c>
      <c r="AD738" s="18" t="n">
        <v>0</v>
      </c>
      <c r="AE738" s="18" t="n">
        <v>1.764</v>
      </c>
      <c r="AF738" s="18" t="n">
        <v>0</v>
      </c>
      <c r="AG738" s="18" t="n">
        <v>0</v>
      </c>
      <c r="AH738" s="18" t="n">
        <v>1.3</v>
      </c>
      <c r="AJ738" s="18" t="n">
        <v>90</v>
      </c>
      <c r="BF738" s="18" t="n">
        <f aca="false">IF(E738&lt;11,-3.6797*E738^2+48.115*E738-53.83,280.92*EXP(-0.2027*E738))</f>
        <v>94.476383</v>
      </c>
      <c r="BG738" s="20" t="n">
        <f aca="false">32.208*LN(F738)+21.438</f>
        <v>97.7788104251968</v>
      </c>
      <c r="BH738" s="20" t="n">
        <f aca="false">IF(G738&lt;=2, -10*G738+100, 88.958*EXP(-0.0755*G738))</f>
        <v>74.2148561832273</v>
      </c>
      <c r="BI738" s="20" t="n">
        <f aca="false">IF(I738&lt;=100, 0.0053*(I738)^2-1.0332*I738+100.76, 122.82*EXP(-0.0092*I738))</f>
        <v>98.7148</v>
      </c>
      <c r="BJ738" s="18" t="n">
        <f aca="false">IF(P738&lt;=1000, -6.942*LN(P738)+107.59, -36.304*LN(P738)+310.72)</f>
        <v>60.3677755530026</v>
      </c>
      <c r="BK738" s="18" t="n">
        <f aca="false">BF738^0.04*BG738^0.22*BH738^0.51*BI738^0.06*BJ738^0.17</f>
        <v>78.2018314969049</v>
      </c>
      <c r="BL738" s="18" t="str">
        <f aca="false">IF(BK738&gt;=90, "Very Good", IF(BK738&gt;=80, "Good", IF(BK738&gt;=70, "Slightly Good", IF(BK738&gt;=60, "Average", IF(BK738&gt;=50, "Slightly Poor", IF(BK738&gt;=40, "Poor", "Very Poor"))))))</f>
        <v>Slightly Good</v>
      </c>
      <c r="BM738" s="21" t="n">
        <f aca="false">IF(P738&lt;=1000, -6.942*LN(P738)+107.59, IF(AND(P738&gt;1000, P738&lt;=5213),-36.304*LN(P738)+310.72, IF(P738&gt;5213, 10)))</f>
        <v>60.3677755530026</v>
      </c>
      <c r="BN738" s="21" t="n">
        <f aca="false">BF738^0.04*BG738^0.22*BH738^0.51*BI738^0.06*BM738^0.17</f>
        <v>78.2018314969049</v>
      </c>
      <c r="BO738" s="22" t="str">
        <f aca="false">IF(BN738&gt;=90, "Very Good", IF(BN738&gt;=80, "Good", IF(BN738&gt;=70, "Slightly Good", IF(BN738&gt;=60, "Average", IF(BN738&gt;=50, "Slightly Poor", IF(BN738&gt;=40, "Poor", "Very Poor"))))))</f>
        <v>Slightly Good</v>
      </c>
      <c r="BP738" s="21" t="n">
        <f aca="false">IF(AJ738&lt;=1000, -6.942*LN(AJ738)+107.59, IF(AND(AJ738&gt;1000, AJ738&lt;=5213),-36.304*LN(AJ738)+310.72, IF(AJ738&gt;5213, 10)))</f>
        <v>76.3523212685673</v>
      </c>
      <c r="BQ738" s="21" t="n">
        <f aca="false">BF738^0.04*BG738^0.22*BH738^0.51*BI738^0.06*BP738^0.17</f>
        <v>81.3878969696301</v>
      </c>
      <c r="BR738" s="18" t="str">
        <f aca="false">IF(BQ738&gt;=90, "Very Good", IF(BQ738&gt;=80, "Good", IF(BQ738&gt;=70, "Slightly Good", IF(BQ738&gt;=60, "Average", IF(BQ738&gt;=50, "Slightly Poor", IF(BQ738&gt;=40, "Poor", "Very Poor"))))))</f>
        <v>Good</v>
      </c>
      <c r="BT738" s="21" t="n">
        <f aca="false">9.81*LN(AH738)+30.6</f>
        <v>33.1737934344261</v>
      </c>
      <c r="BU738" s="18" t="str">
        <f aca="false">IF(BT738&lt;30, "Clean water", IF(AND(BT738&gt;=30, BT738&lt;40), "Hypolimia", IF(AND(BT738&gt;=40,BT738&lt;50), "Mesotrophic", IF(AND(BT738&gt;=50, BT738&lt;70), "Eutrophic", IF(BT738&gt;70,"Hypertrophic")))))</f>
        <v>Hypolimia</v>
      </c>
      <c r="CM738" s="18" t="n">
        <f aca="false">IF(G738&gt;H738,1,0)</f>
        <v>1</v>
      </c>
      <c r="CO738" s="17" t="n">
        <f aca="false">14.652-0.41022*M738+0.007991*M738*M738-0.000077774*M738*M738*M738</f>
        <v>9.794232353506</v>
      </c>
      <c r="CP738" s="1" t="n">
        <f aca="false">F738/CO738*100</f>
        <v>109.247969762222</v>
      </c>
    </row>
    <row r="739" customFormat="false" ht="12.5" hidden="false" customHeight="false" outlineLevel="0" collapsed="false">
      <c r="A739" s="0" t="n">
        <v>738</v>
      </c>
      <c r="B739" s="15" t="s">
        <v>121</v>
      </c>
      <c r="C739" s="16" t="s">
        <v>122</v>
      </c>
      <c r="D739" s="0" t="s">
        <v>164</v>
      </c>
      <c r="E739" s="0" t="n">
        <v>7.8</v>
      </c>
      <c r="F739" s="0" t="n">
        <v>10.5</v>
      </c>
      <c r="G739" s="0" t="n">
        <v>3</v>
      </c>
      <c r="H739" s="0" t="n">
        <v>3.1</v>
      </c>
      <c r="I739" s="0" t="n">
        <v>5.8</v>
      </c>
      <c r="J739" s="0" t="n">
        <v>2.403</v>
      </c>
      <c r="K739" s="0" t="n">
        <v>0.035</v>
      </c>
      <c r="L739" s="0" t="n">
        <v>1.3</v>
      </c>
      <c r="M739" s="0" t="n">
        <v>15.8</v>
      </c>
      <c r="N739" s="0" t="n">
        <v>0</v>
      </c>
      <c r="O739" s="0" t="n">
        <v>267</v>
      </c>
      <c r="P739" s="0" t="n">
        <v>1500</v>
      </c>
      <c r="AC739" s="0" t="n">
        <v>2.213</v>
      </c>
      <c r="AD739" s="0" t="n">
        <v>0.033</v>
      </c>
      <c r="AE739" s="0" t="n">
        <v>1.841</v>
      </c>
      <c r="AF739" s="0" t="n">
        <v>0.008</v>
      </c>
      <c r="AG739" s="0" t="n">
        <v>0.006</v>
      </c>
      <c r="AH739" s="0" t="n">
        <v>12.3</v>
      </c>
      <c r="AJ739" s="0" t="n">
        <v>170</v>
      </c>
      <c r="BF739" s="0" t="n">
        <f aca="false">IF(E739&lt;11,-3.6797*E739^2+48.115*E739-53.83,280.92*EXP(-0.2027*E739))</f>
        <v>97.5940520000001</v>
      </c>
      <c r="BG739" s="1" t="n">
        <f aca="false">32.208*LN(F739)+21.438</f>
        <v>97.1710942827213</v>
      </c>
      <c r="BH739" s="1" t="n">
        <f aca="false">IF(G739&lt;=2, -10*G739+100, 88.958*EXP(-0.0755*G739))</f>
        <v>70.9279340534787</v>
      </c>
      <c r="BI739" s="1" t="n">
        <f aca="false">IF(I739&lt;=100, 0.0053*(I739)^2-1.0332*I739+100.76, 122.82*EXP(-0.0092*I739))</f>
        <v>94.945732</v>
      </c>
      <c r="BJ739" s="0" t="n">
        <f aca="false">IF(P739&lt;=1000, -6.942*LN(P739)+107.59, -36.304*LN(P739)+310.72)</f>
        <v>45.2208470670737</v>
      </c>
      <c r="BK739" s="0" t="n">
        <f aca="false">BF739^0.04*BG739^0.22*BH739^0.51*BI739^0.06*BJ739^0.17</f>
        <v>72.578506542219</v>
      </c>
      <c r="BL739" s="0" t="str">
        <f aca="false">IF(BK739&gt;=90, "Very Good", IF(BK739&gt;=80, "Good", IF(BK739&gt;=70, "Slightly Good", IF(BK739&gt;=60, "Average", IF(BK739&gt;=50, "Slightly Poor", IF(BK739&gt;=40, "Poor", "Very Poor"))))))</f>
        <v>Slightly Good</v>
      </c>
      <c r="BM739" s="2" t="n">
        <f aca="false">IF(P739&lt;=1000, -6.942*LN(P739)+107.59, IF(AND(P739&gt;1000, P739&lt;=5213),-36.304*LN(P739)+310.72, IF(P739&gt;5213, 10)))</f>
        <v>45.2208470670737</v>
      </c>
      <c r="BN739" s="2" t="n">
        <f aca="false">BF739^0.04*BG739^0.22*BH739^0.51*BI739^0.06*BM739^0.17</f>
        <v>72.578506542219</v>
      </c>
      <c r="BO739" s="3" t="str">
        <f aca="false">IF(BN739&gt;=90, "Very Good", IF(BN739&gt;=80, "Good", IF(BN739&gt;=70, "Slightly Good", IF(BN739&gt;=60, "Average", IF(BN739&gt;=50, "Slightly Poor", IF(BN739&gt;=40, "Poor", "Very Poor"))))))</f>
        <v>Slightly Good</v>
      </c>
      <c r="BP739" s="2" t="n">
        <f aca="false">IF(AJ739&lt;=1000, -6.942*LN(AJ739)+107.59, IF(AND(AJ739&gt;1000, AJ739&lt;=5213),-36.304*LN(AJ739)+310.72, IF(AJ739&gt;5213, 10)))</f>
        <v>71.9372872499971</v>
      </c>
      <c r="BQ739" s="2" t="n">
        <f aca="false">BF739^0.04*BG739^0.22*BH739^0.51*BI739^0.06*BP739^0.17</f>
        <v>78.5385066430207</v>
      </c>
      <c r="BR739" s="0" t="str">
        <f aca="false">IF(BQ739&gt;=90, "Very Good", IF(BQ739&gt;=80, "Good", IF(BQ739&gt;=70, "Slightly Good", IF(BQ739&gt;=60, "Average", IF(BQ739&gt;=50, "Slightly Poor", IF(BQ739&gt;=40, "Poor", "Very Poor"))))))</f>
        <v>Slightly Good</v>
      </c>
      <c r="BT739" s="2" t="n">
        <f aca="false">9.81*LN(AH739)+30.6</f>
        <v>55.2191687639318</v>
      </c>
      <c r="BU739" s="0" t="str">
        <f aca="false">IF(BT739&lt;30, "Clean water", IF(AND(BT739&gt;=30, BT739&lt;40), "Hypolimia", IF(AND(BT739&gt;=40,BT739&lt;50), "Mesotrophic", IF(AND(BT739&gt;=50, BT739&lt;70), "Eutrophic", IF(BT739&gt;70,"Hypertrophic")))))</f>
        <v>Eutrophic</v>
      </c>
      <c r="CM739" s="0" t="n">
        <f aca="false">IF(G739&gt;H739,1,0)</f>
        <v>0</v>
      </c>
      <c r="CO739" s="17" t="n">
        <f aca="false">14.652-0.41022*M739+0.007991*M739*M739-0.000077774*M739*M739*M739</f>
        <v>9.858632318512</v>
      </c>
      <c r="CP739" s="1" t="n">
        <f aca="false">F739/CO739*100</f>
        <v>106.505645618649</v>
      </c>
    </row>
    <row r="740" customFormat="false" ht="12.5" hidden="false" customHeight="false" outlineLevel="0" collapsed="false">
      <c r="A740" s="0" t="n">
        <v>739</v>
      </c>
      <c r="B740" s="15" t="s">
        <v>140</v>
      </c>
      <c r="C740" s="16" t="s">
        <v>141</v>
      </c>
      <c r="D740" s="0" t="s">
        <v>164</v>
      </c>
      <c r="E740" s="0" t="n">
        <v>8</v>
      </c>
      <c r="F740" s="0" t="n">
        <v>9.3</v>
      </c>
      <c r="G740" s="0" t="n">
        <v>2.3</v>
      </c>
      <c r="H740" s="0" t="n">
        <v>4.9</v>
      </c>
      <c r="I740" s="0" t="n">
        <v>2.6</v>
      </c>
      <c r="J740" s="0" t="n">
        <v>4.779</v>
      </c>
      <c r="K740" s="0" t="n">
        <v>0.166</v>
      </c>
      <c r="L740" s="0" t="n">
        <v>2.5</v>
      </c>
      <c r="M740" s="0" t="n">
        <v>11.6</v>
      </c>
      <c r="O740" s="0" t="n">
        <v>699</v>
      </c>
      <c r="BD740" s="0" t="n">
        <v>0.032</v>
      </c>
      <c r="BF740" s="0" t="n">
        <f aca="false">IF(E740&lt;11,-3.6797*E740^2+48.115*E740-53.83,280.92*EXP(-0.2027*E740))</f>
        <v>95.5892</v>
      </c>
      <c r="BG740" s="1" t="n">
        <f aca="false">32.208*LN(F740)+21.438</f>
        <v>93.2623038003278</v>
      </c>
      <c r="BH740" s="1" t="n">
        <f aca="false">IF(G740&lt;=2, -10*G740+100, 88.958*EXP(-0.0755*G740))</f>
        <v>74.7772988969374</v>
      </c>
      <c r="BI740" s="1" t="n">
        <f aca="false">IF(I740&lt;=100, 0.0053*(I740)^2-1.0332*I740+100.76, 122.82*EXP(-0.0092*I740))</f>
        <v>98.109508</v>
      </c>
      <c r="BJ740" s="0" t="e">
        <f aca="false">IF(P740&lt;=1000, -6.942*LN(P740)+107.59, -36.304*LN(P740)+310.72)</f>
        <v>#VALUE!</v>
      </c>
      <c r="BK740" s="0" t="e">
        <f aca="false">BF740^0.04*BG740^0.22*BH740^0.51*BI740^0.06*BJ740^0.17</f>
        <v>#VALUE!</v>
      </c>
      <c r="BL740" s="0" t="e">
        <f aca="false">IF(BK740&gt;=90, "Very Good", IF(BK740&gt;=80, "Good", IF(BK740&gt;=70, "Slightly Good", IF(BK740&gt;=60, "Average", IF(BK740&gt;=50, "Slightly Poor", IF(BK740&gt;=40, "Poor", "Very Poor"))))))</f>
        <v>#VALUE!</v>
      </c>
      <c r="BM740" s="2" t="e">
        <f aca="false">IF(P740&lt;=1000, -6.942*LN(P740)+107.59, IF(AND(P740&gt;1000, P740&lt;=5213),-36.304*LN(P740)+310.72, IF(P740&gt;5213, 10)))</f>
        <v>#VALUE!</v>
      </c>
      <c r="BN740" s="2" t="e">
        <f aca="false">BF740^0.04*BG740^0.22*BH740^0.51*BI740^0.06*BM740^0.17</f>
        <v>#VALUE!</v>
      </c>
      <c r="BO740" s="3" t="e">
        <f aca="false">IF(BN740&gt;=90, "Very Good", IF(BN740&gt;=80, "Good", IF(BN740&gt;=70, "Slightly Good", IF(BN740&gt;=60, "Average", IF(BN740&gt;=50, "Slightly Poor", IF(BN740&gt;=40, "Poor", "Very Poor"))))))</f>
        <v>#VALUE!</v>
      </c>
      <c r="BP740" s="2" t="e">
        <f aca="false">IF(AJ740&lt;=1000, -6.942*LN(AJ740)+107.59, IF(AND(AJ740&gt;1000, AJ740&lt;=5213),-36.304*LN(AJ740)+310.72, IF(AJ740&gt;5213, 10)))</f>
        <v>#VALUE!</v>
      </c>
      <c r="BQ740" s="2" t="e">
        <f aca="false">BF740^0.04*BG740^0.22*BH740^0.51*BI740^0.06*BP740^0.17</f>
        <v>#VALUE!</v>
      </c>
      <c r="BR740" s="0" t="e">
        <f aca="false">IF(BQ740&gt;=90, "Very Good", IF(BQ740&gt;=80, "Good", IF(BQ740&gt;=70, "Slightly Good", IF(BQ740&gt;=60, "Average", IF(BQ740&gt;=50, "Slightly Poor", IF(BQ740&gt;=40, "Poor", "Very Poor"))))))</f>
        <v>#VALUE!</v>
      </c>
      <c r="BT740" s="2" t="e">
        <f aca="false">9.81*LN(AH740)+30.6</f>
        <v>#VALUE!</v>
      </c>
      <c r="BU740" s="0" t="e">
        <f aca="false">IF(BT740&lt;30, "Clean water", IF(AND(BT740&gt;=30, BT740&lt;40), "Hypolimia", IF(AND(BT740&gt;=40,BT740&lt;50), "Mesotrophic", IF(AND(BT740&gt;=50, BT740&lt;70), "Eutrophic", IF(BT740&gt;70,"Hypertrophic")))))</f>
        <v>#VALUE!</v>
      </c>
      <c r="CM740" s="0" t="n">
        <f aca="false">IF(G740&gt;H740,1,0)</f>
        <v>0</v>
      </c>
      <c r="CO740" s="17" t="n">
        <f aca="false">14.652-0.41022*M740+0.007991*M740*M740-0.000077774*M740*M740*M740</f>
        <v>10.847319834496</v>
      </c>
      <c r="CP740" s="1" t="n">
        <f aca="false">F740/CO740*100</f>
        <v>85.7354640768008</v>
      </c>
    </row>
    <row r="741" customFormat="false" ht="12.5" hidden="false" customHeight="false" outlineLevel="0" collapsed="false">
      <c r="A741" s="0" t="n">
        <v>740</v>
      </c>
      <c r="B741" s="15" t="s">
        <v>123</v>
      </c>
      <c r="C741" s="16" t="s">
        <v>124</v>
      </c>
      <c r="D741" s="0" t="s">
        <v>164</v>
      </c>
      <c r="E741" s="0" t="n">
        <v>7.2</v>
      </c>
      <c r="F741" s="0" t="n">
        <v>7.5</v>
      </c>
      <c r="G741" s="0" t="n">
        <v>4.3</v>
      </c>
      <c r="H741" s="0" t="n">
        <v>5.7</v>
      </c>
      <c r="I741" s="0" t="n">
        <v>6.6</v>
      </c>
      <c r="J741" s="0" t="n">
        <v>8.186</v>
      </c>
      <c r="K741" s="0" t="n">
        <v>0.102</v>
      </c>
      <c r="L741" s="0" t="n">
        <v>3.9</v>
      </c>
      <c r="M741" s="0" t="n">
        <v>19.1</v>
      </c>
      <c r="N741" s="0" t="n">
        <v>0</v>
      </c>
      <c r="O741" s="0" t="n">
        <v>598</v>
      </c>
      <c r="P741" s="0" t="n">
        <v>70000</v>
      </c>
      <c r="AC741" s="0" t="n">
        <v>7.448</v>
      </c>
      <c r="AD741" s="0" t="n">
        <v>0.193</v>
      </c>
      <c r="AE741" s="0" t="n">
        <v>6.492</v>
      </c>
      <c r="AF741" s="0" t="n">
        <v>0.068</v>
      </c>
      <c r="AG741" s="0" t="n">
        <v>0.054</v>
      </c>
      <c r="AH741" s="0" t="n">
        <v>5.4</v>
      </c>
      <c r="AJ741" s="0" t="n">
        <v>10000</v>
      </c>
      <c r="BF741" s="0" t="n">
        <f aca="false">IF(E741&lt;11,-3.6797*E741^2+48.115*E741-53.83,280.92*EXP(-0.2027*E741))</f>
        <v>101.842352</v>
      </c>
      <c r="BG741" s="1" t="n">
        <f aca="false">32.208*LN(F741)+21.438</f>
        <v>86.3339964856253</v>
      </c>
      <c r="BH741" s="1" t="n">
        <f aca="false">IF(G741&lt;=2, -10*G741+100, 88.958*EXP(-0.0755*G741))</f>
        <v>64.2970883684832</v>
      </c>
      <c r="BI741" s="1" t="n">
        <f aca="false">IF(I741&lt;=100, 0.0053*(I741)^2-1.0332*I741+100.76, 122.82*EXP(-0.0092*I741))</f>
        <v>94.171748</v>
      </c>
      <c r="BJ741" s="0" t="n">
        <f aca="false">IF(P741&lt;=1000, -6.942*LN(P741)+107.59, -36.304*LN(P741)+310.72)</f>
        <v>-94.2965189155274</v>
      </c>
      <c r="BK741" s="0" t="e">
        <f aca="false">BF741^0.04*BG741^0.22*BH741^0.51*BI741^0.06*BJ741^0.17</f>
        <v>#NUM!</v>
      </c>
      <c r="BL741" s="0" t="e">
        <f aca="false">IF(BK741&gt;=90, "Very Good", IF(BK741&gt;=80, "Good", IF(BK741&gt;=70, "Slightly Good", IF(BK741&gt;=60, "Average", IF(BK741&gt;=50, "Slightly Poor", IF(BK741&gt;=40, "Poor", "Very Poor"))))))</f>
        <v>#NUM!</v>
      </c>
      <c r="BM741" s="2" t="n">
        <f aca="false">IF(P741&lt;=1000, -6.942*LN(P741)+107.59, IF(AND(P741&gt;1000, P741&lt;=5213),-36.304*LN(P741)+310.72, IF(P741&gt;5213, 10)))</f>
        <v>10</v>
      </c>
      <c r="BN741" s="2" t="n">
        <f aca="false">BF741^0.04*BG741^0.22*BH741^0.51*BI741^0.06*BM741^0.17</f>
        <v>52.1062653938307</v>
      </c>
      <c r="BO741" s="3" t="str">
        <f aca="false">IF(BN741&gt;=90, "Very Good", IF(BN741&gt;=80, "Good", IF(BN741&gt;=70, "Slightly Good", IF(BN741&gt;=60, "Average", IF(BN741&gt;=50, "Slightly Poor", IF(BN741&gt;=40, "Poor", "Very Poor"))))))</f>
        <v>Slightly Poor</v>
      </c>
      <c r="BP741" s="2" t="n">
        <f aca="false">IF(AJ741&lt;=1000, -6.942*LN(AJ741)+107.59, IF(AND(AJ741&gt;1000, AJ741&lt;=5213),-36.304*LN(AJ741)+310.72, IF(AJ741&gt;5213, 10)))</f>
        <v>10</v>
      </c>
      <c r="BQ741" s="2" t="n">
        <f aca="false">BF741^0.04*BG741^0.22*BH741^0.51*BI741^0.06*BP741^0.17</f>
        <v>52.1062653938307</v>
      </c>
      <c r="BR741" s="0" t="str">
        <f aca="false">IF(BQ741&gt;=90, "Very Good", IF(BQ741&gt;=80, "Good", IF(BQ741&gt;=70, "Slightly Good", IF(BQ741&gt;=60, "Average", IF(BQ741&gt;=50, "Slightly Poor", IF(BQ741&gt;=40, "Poor", "Very Poor"))))))</f>
        <v>Slightly Poor</v>
      </c>
      <c r="BT741" s="2" t="n">
        <f aca="false">9.81*LN(AH741)+30.6</f>
        <v>47.143573734524</v>
      </c>
      <c r="BU741" s="0" t="str">
        <f aca="false">IF(BT741&lt;30, "Clean water", IF(AND(BT741&gt;=30, BT741&lt;40), "Hypolimia", IF(AND(BT741&gt;=40,BT741&lt;50), "Mesotrophic", IF(AND(BT741&gt;=50, BT741&lt;70), "Eutrophic", IF(BT741&gt;70,"Hypertrophic")))))</f>
        <v>Mesotrophic</v>
      </c>
      <c r="CM741" s="0" t="n">
        <f aca="false">IF(G741&gt;H741,1,0)</f>
        <v>0</v>
      </c>
      <c r="CO741" s="17" t="n">
        <f aca="false">14.652-0.41022*M741+0.007991*M741*M741-0.000077774*M741*M741*M741</f>
        <v>9.190075510846</v>
      </c>
      <c r="CP741" s="1" t="n">
        <f aca="false">F741/CO741*100</f>
        <v>81.6097755796305</v>
      </c>
    </row>
    <row r="742" s="18" customFormat="true" ht="12.5" hidden="false" customHeight="false" outlineLevel="0" collapsed="false">
      <c r="A742" s="18" t="n">
        <v>741</v>
      </c>
      <c r="B742" s="19" t="s">
        <v>125</v>
      </c>
      <c r="C742" s="18" t="s">
        <v>126</v>
      </c>
      <c r="D742" s="18" t="s">
        <v>164</v>
      </c>
      <c r="E742" s="18" t="n">
        <v>8.1</v>
      </c>
      <c r="F742" s="18" t="n">
        <v>14.2</v>
      </c>
      <c r="G742" s="18" t="n">
        <v>3.8</v>
      </c>
      <c r="H742" s="18" t="n">
        <v>3.3</v>
      </c>
      <c r="I742" s="18" t="n">
        <v>3.8</v>
      </c>
      <c r="J742" s="18" t="n">
        <v>7.077</v>
      </c>
      <c r="K742" s="18" t="n">
        <v>0.013</v>
      </c>
      <c r="L742" s="18" t="n">
        <v>1.4</v>
      </c>
      <c r="M742" s="18" t="n">
        <v>15.9</v>
      </c>
      <c r="N742" s="18" t="n">
        <v>0</v>
      </c>
      <c r="O742" s="18" t="n">
        <v>572</v>
      </c>
      <c r="P742" s="18" t="n">
        <v>7700</v>
      </c>
      <c r="AC742" s="18" t="n">
        <v>6.776</v>
      </c>
      <c r="AD742" s="18" t="n">
        <v>0.136</v>
      </c>
      <c r="AE742" s="18" t="n">
        <v>5.976</v>
      </c>
      <c r="AF742" s="18" t="n">
        <v>0.006</v>
      </c>
      <c r="AG742" s="18" t="n">
        <v>0.005</v>
      </c>
      <c r="AH742" s="18" t="n">
        <v>3.4</v>
      </c>
      <c r="AJ742" s="18" t="n">
        <v>940</v>
      </c>
      <c r="BF742" s="18" t="n">
        <f aca="false">IF(E742&lt;11,-3.6797*E742^2+48.115*E742-53.83,280.92*EXP(-0.2027*E742))</f>
        <v>94.476383</v>
      </c>
      <c r="BG742" s="20" t="n">
        <f aca="false">32.208*LN(F742)+21.438</f>
        <v>106.893617196069</v>
      </c>
      <c r="BH742" s="20" t="n">
        <f aca="false">IF(G742&lt;=2, -10*G742+100, 88.958*EXP(-0.0755*G742))</f>
        <v>66.7706991099565</v>
      </c>
      <c r="BI742" s="20" t="n">
        <f aca="false">IF(I742&lt;=100, 0.0053*(I742)^2-1.0332*I742+100.76, 122.82*EXP(-0.0092*I742))</f>
        <v>96.910372</v>
      </c>
      <c r="BJ742" s="18" t="n">
        <f aca="false">IF(P742&lt;=1000, -6.942*LN(P742)+107.59, -36.304*LN(P742)+310.72)</f>
        <v>-14.1636104670878</v>
      </c>
      <c r="BK742" s="18" t="e">
        <f aca="false">BF742^0.04*BG742^0.22*BH742^0.51*BI742^0.06*BJ742^0.17</f>
        <v>#NUM!</v>
      </c>
      <c r="BL742" s="18" t="e">
        <f aca="false">IF(BK742&gt;=90, "Very Good", IF(BK742&gt;=80, "Good", IF(BK742&gt;=70, "Slightly Good", IF(BK742&gt;=60, "Average", IF(BK742&gt;=50, "Slightly Poor", IF(BK742&gt;=40, "Poor", "Very Poor"))))))</f>
        <v>#NUM!</v>
      </c>
      <c r="BM742" s="21" t="n">
        <f aca="false">IF(P742&lt;=1000, -6.942*LN(P742)+107.59, IF(AND(P742&gt;1000, P742&lt;=5213),-36.304*LN(P742)+310.72, IF(P742&gt;5213, 10)))</f>
        <v>10</v>
      </c>
      <c r="BN742" s="21" t="n">
        <f aca="false">BF742^0.04*BG742^0.22*BH742^0.51*BI742^0.06*BM742^0.17</f>
        <v>55.603657183946</v>
      </c>
      <c r="BO742" s="22" t="str">
        <f aca="false">IF(BN742&gt;=90, "Very Good", IF(BN742&gt;=80, "Good", IF(BN742&gt;=70, "Slightly Good", IF(BN742&gt;=60, "Average", IF(BN742&gt;=50, "Slightly Poor", IF(BN742&gt;=40, "Poor", "Very Poor"))))))</f>
        <v>Slightly Poor</v>
      </c>
      <c r="BP742" s="21" t="n">
        <f aca="false">IF(AJ742&lt;=1000, -6.942*LN(AJ742)+107.59, IF(AND(AJ742&gt;1000, AJ742&lt;=5213),-36.304*LN(AJ742)+310.72, IF(AJ742&gt;5213, 10)))</f>
        <v>60.065901905917</v>
      </c>
      <c r="BQ742" s="21" t="n">
        <f aca="false">BF742^0.04*BG742^0.22*BH742^0.51*BI742^0.06*BP742^0.17</f>
        <v>75.4171501823521</v>
      </c>
      <c r="BR742" s="18" t="str">
        <f aca="false">IF(BQ742&gt;=90, "Very Good", IF(BQ742&gt;=80, "Good", IF(BQ742&gt;=70, "Slightly Good", IF(BQ742&gt;=60, "Average", IF(BQ742&gt;=50, "Slightly Poor", IF(BQ742&gt;=40, "Poor", "Very Poor"))))))</f>
        <v>Slightly Good</v>
      </c>
      <c r="BT742" s="21" t="n">
        <f aca="false">9.81*LN(AH742)+30.6</f>
        <v>42.605236984213</v>
      </c>
      <c r="BU742" s="18" t="str">
        <f aca="false">IF(BT742&lt;30, "Clean water", IF(AND(BT742&gt;=30, BT742&lt;40), "Hypolimia", IF(AND(BT742&gt;=40,BT742&lt;50), "Mesotrophic", IF(AND(BT742&gt;=50, BT742&lt;70), "Eutrophic", IF(BT742&gt;70,"Hypertrophic")))))</f>
        <v>Mesotrophic</v>
      </c>
      <c r="CM742" s="18" t="n">
        <f aca="false">IF(G742&gt;H742,1,0)</f>
        <v>1</v>
      </c>
      <c r="CO742" s="17" t="n">
        <f aca="false">14.652-0.41022*M742+0.007991*M742*M742-0.000077774*M742*M742*M742</f>
        <v>9.837080195454</v>
      </c>
      <c r="CP742" s="1" t="n">
        <f aca="false">F742/CO742*100</f>
        <v>144.351776318366</v>
      </c>
    </row>
    <row r="743" customFormat="false" ht="12.5" hidden="false" customHeight="false" outlineLevel="0" collapsed="false">
      <c r="A743" s="0" t="n">
        <v>742</v>
      </c>
      <c r="B743" s="15" t="s">
        <v>72</v>
      </c>
      <c r="C743" s="16" t="s">
        <v>73</v>
      </c>
      <c r="D743" s="0" t="s">
        <v>167</v>
      </c>
      <c r="E743" s="0" t="n">
        <v>8.1</v>
      </c>
      <c r="F743" s="0" t="n">
        <v>14.3</v>
      </c>
      <c r="G743" s="0" t="n">
        <v>1.6</v>
      </c>
      <c r="H743" s="0" t="n">
        <v>5.8</v>
      </c>
      <c r="I743" s="0" t="n">
        <v>24.7</v>
      </c>
      <c r="J743" s="0" t="n">
        <v>5.153</v>
      </c>
      <c r="K743" s="0" t="n">
        <v>0.048</v>
      </c>
      <c r="L743" s="0" t="n">
        <v>2.9</v>
      </c>
      <c r="M743" s="0" t="n">
        <v>3.1</v>
      </c>
      <c r="N743" s="0" t="n">
        <v>0</v>
      </c>
      <c r="O743" s="0" t="n">
        <v>377</v>
      </c>
      <c r="P743" s="0" t="n">
        <v>23625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0</v>
      </c>
      <c r="V743" s="0" t="n">
        <v>0</v>
      </c>
      <c r="AC743" s="0" t="n">
        <v>5.002</v>
      </c>
      <c r="AD743" s="0" t="n">
        <v>0.55</v>
      </c>
      <c r="AE743" s="0" t="n">
        <v>4.008</v>
      </c>
      <c r="AF743" s="0" t="n">
        <v>0.02</v>
      </c>
      <c r="AG743" s="0" t="n">
        <v>0.006</v>
      </c>
      <c r="AH743" s="0" t="n">
        <v>41.5</v>
      </c>
      <c r="AJ743" s="0" t="n">
        <v>619</v>
      </c>
      <c r="AP743" s="0" t="n">
        <v>0</v>
      </c>
      <c r="AY743" s="0" t="n">
        <v>0</v>
      </c>
      <c r="BF743" s="0" t="n">
        <f aca="false">IF(E743&lt;11,-3.6797*E743^2+48.115*E743-53.83,280.92*EXP(-0.2027*E743))</f>
        <v>94.476383</v>
      </c>
      <c r="BG743" s="1" t="n">
        <f aca="false">32.208*LN(F743)+21.438</f>
        <v>107.119639176259</v>
      </c>
      <c r="BH743" s="1" t="n">
        <f aca="false">IF(G743&lt;=2, -10*G743+100, 88.958*EXP(-0.0755*G743))</f>
        <v>84</v>
      </c>
      <c r="BI743" s="1" t="n">
        <f aca="false">IF(I743&lt;=100, 0.0053*(I743)^2-1.0332*I743+100.76, 122.82*EXP(-0.0092*I743))</f>
        <v>78.473437</v>
      </c>
      <c r="BJ743" s="0" t="n">
        <f aca="false">IF(P743&lt;=1000, -6.942*LN(P743)+107.59, -36.304*LN(P743)+310.72)</f>
        <v>-54.863485553748</v>
      </c>
      <c r="BK743" s="0" t="e">
        <f aca="false">BF743^0.04*BG743^0.22*BH743^0.51*BI743^0.06*BJ743^0.17</f>
        <v>#NUM!</v>
      </c>
      <c r="BL743" s="0" t="e">
        <f aca="false">IF(BK743&gt;=90, "Very Good", IF(BK743&gt;=80, "Good", IF(BK743&gt;=70, "Slightly Good", IF(BK743&gt;=60, "Average", IF(BK743&gt;=50, "Slightly Poor", IF(BK743&gt;=40, "Poor", "Very Poor"))))))</f>
        <v>#NUM!</v>
      </c>
      <c r="BM743" s="2" t="n">
        <f aca="false">IF(P743&lt;=1000, -6.942*LN(P743)+107.59, IF(AND(P743&gt;1000, P743&lt;=5213),-36.304*LN(P743)+310.72, IF(P743&gt;5213, 10)))</f>
        <v>10</v>
      </c>
      <c r="BN743" s="2" t="n">
        <f aca="false">BF743^0.04*BG743^0.22*BH743^0.51*BI743^0.06*BM743^0.17</f>
        <v>61.7518437345015</v>
      </c>
      <c r="BO743" s="3" t="str">
        <f aca="false">IF(BN743&gt;=90, "Very Good", IF(BN743&gt;=80, "Good", IF(BN743&gt;=70, "Slightly Good", IF(BN743&gt;=60, "Average", IF(BN743&gt;=50, "Slightly Poor", IF(BN743&gt;=40, "Poor", "Very Poor"))))))</f>
        <v>Average</v>
      </c>
      <c r="BP743" s="2" t="n">
        <f aca="false">IF(AJ743&lt;=1000, -6.942*LN(AJ743)+107.59, IF(AND(AJ743&gt;1000, AJ743&lt;=5213),-36.304*LN(AJ743)+310.72, IF(AJ743&gt;5213, 10)))</f>
        <v>62.9660931970235</v>
      </c>
      <c r="BQ743" s="2" t="n">
        <f aca="false">BF743^0.04*BG743^0.22*BH743^0.51*BI743^0.06*BP743^0.17</f>
        <v>84.4302501604857</v>
      </c>
      <c r="BR743" s="0" t="str">
        <f aca="false">IF(BQ743&gt;=90, "Very Good", IF(BQ743&gt;=80, "Good", IF(BQ743&gt;=70, "Slightly Good", IF(BQ743&gt;=60, "Average", IF(BQ743&gt;=50, "Slightly Poor", IF(BQ743&gt;=40, "Poor", "Very Poor"))))))</f>
        <v>Good</v>
      </c>
      <c r="BT743" s="2" t="n">
        <f aca="false">9.81*LN(AH743)+30.6</f>
        <v>67.1490525211916</v>
      </c>
      <c r="BU743" s="0" t="str">
        <f aca="false">IF(BT743&lt;30, "Clean water", IF(AND(BT743&gt;=30, BT743&lt;40), "Hypolimia", IF(AND(BT743&gt;=40,BT743&lt;50), "Mesotrophic", IF(AND(BT743&gt;=50, BT743&lt;70), "Eutrophic", IF(BT743&gt;70,"Hypertrophic")))))</f>
        <v>Eutrophic</v>
      </c>
      <c r="CM743" s="0" t="n">
        <f aca="false">IF(G743&gt;H743,1,0)</f>
        <v>0</v>
      </c>
      <c r="CO743" s="17" t="n">
        <f aca="false">14.652-0.41022*M743+0.007991*M743*M743-0.000077774*M743*M743*M743</f>
        <v>13.454794544766</v>
      </c>
      <c r="CP743" s="1" t="n">
        <f aca="false">F743/CO743*100</f>
        <v>106.281816139384</v>
      </c>
    </row>
    <row r="744" customFormat="false" ht="12.5" hidden="false" customHeight="false" outlineLevel="0" collapsed="false">
      <c r="A744" s="0" t="n">
        <v>743</v>
      </c>
      <c r="B744" s="15" t="s">
        <v>131</v>
      </c>
      <c r="C744" s="16" t="s">
        <v>132</v>
      </c>
      <c r="D744" s="0" t="s">
        <v>167</v>
      </c>
      <c r="E744" s="0" t="n">
        <v>8</v>
      </c>
      <c r="F744" s="0" t="n">
        <v>11.9</v>
      </c>
      <c r="G744" s="0" t="n">
        <v>1.7</v>
      </c>
      <c r="H744" s="0" t="n">
        <v>3.9</v>
      </c>
      <c r="I744" s="0" t="n">
        <v>5.1</v>
      </c>
      <c r="J744" s="0" t="n">
        <v>3.495</v>
      </c>
      <c r="K744" s="0" t="n">
        <v>0.078</v>
      </c>
      <c r="L744" s="0" t="n">
        <v>2</v>
      </c>
      <c r="M744" s="0" t="n">
        <v>4.9</v>
      </c>
      <c r="O744" s="0" t="n">
        <v>604</v>
      </c>
      <c r="BD744" s="0" t="n">
        <v>0.039</v>
      </c>
      <c r="BF744" s="0" t="n">
        <f aca="false">IF(E744&lt;11,-3.6797*E744^2+48.115*E744-53.83,280.92*EXP(-0.2027*E744))</f>
        <v>95.5892</v>
      </c>
      <c r="BG744" s="1" t="n">
        <f aca="false">32.208*LN(F744)+21.438</f>
        <v>101.202348790984</v>
      </c>
      <c r="BH744" s="1" t="n">
        <f aca="false">IF(G744&lt;=2, -10*G744+100, 88.958*EXP(-0.0755*G744))</f>
        <v>83</v>
      </c>
      <c r="BI744" s="1" t="n">
        <f aca="false">IF(I744&lt;=100, 0.0053*(I744)^2-1.0332*I744+100.76, 122.82*EXP(-0.0092*I744))</f>
        <v>95.628533</v>
      </c>
      <c r="BJ744" s="0" t="e">
        <f aca="false">IF(P744&lt;=1000, -6.942*LN(P744)+107.59, -36.304*LN(P744)+310.72)</f>
        <v>#VALUE!</v>
      </c>
      <c r="BK744" s="0" t="e">
        <f aca="false">BF744^0.04*BG744^0.22*BH744^0.51*BI744^0.06*BJ744^0.17</f>
        <v>#VALUE!</v>
      </c>
      <c r="BL744" s="0" t="e">
        <f aca="false">IF(BK744&gt;=90, "Very Good", IF(BK744&gt;=80, "Good", IF(BK744&gt;=70, "Slightly Good", IF(BK744&gt;=60, "Average", IF(BK744&gt;=50, "Slightly Poor", IF(BK744&gt;=40, "Poor", "Very Poor"))))))</f>
        <v>#VALUE!</v>
      </c>
      <c r="BM744" s="2" t="e">
        <f aca="false">IF(P744&lt;=1000, -6.942*LN(P744)+107.59, IF(AND(P744&gt;1000, P744&lt;=5213),-36.304*LN(P744)+310.72, IF(P744&gt;5213, 10)))</f>
        <v>#VALUE!</v>
      </c>
      <c r="BN744" s="2" t="e">
        <f aca="false">BF744^0.04*BG744^0.22*BH744^0.51*BI744^0.06*BM744^0.17</f>
        <v>#VALUE!</v>
      </c>
      <c r="BO744" s="3" t="e">
        <f aca="false">IF(BN744&gt;=90, "Very Good", IF(BN744&gt;=80, "Good", IF(BN744&gt;=70, "Slightly Good", IF(BN744&gt;=60, "Average", IF(BN744&gt;=50, "Slightly Poor", IF(BN744&gt;=40, "Poor", "Very Poor"))))))</f>
        <v>#VALUE!</v>
      </c>
      <c r="BP744" s="2" t="e">
        <f aca="false">IF(AJ744&lt;=1000, -6.942*LN(AJ744)+107.59, IF(AND(AJ744&gt;1000, AJ744&lt;=5213),-36.304*LN(AJ744)+310.72, IF(AJ744&gt;5213, 10)))</f>
        <v>#VALUE!</v>
      </c>
      <c r="BQ744" s="2" t="e">
        <f aca="false">BF744^0.04*BG744^0.22*BH744^0.51*BI744^0.06*BP744^0.17</f>
        <v>#VALUE!</v>
      </c>
      <c r="BR744" s="0" t="e">
        <f aca="false">IF(BQ744&gt;=90, "Very Good", IF(BQ744&gt;=80, "Good", IF(BQ744&gt;=70, "Slightly Good", IF(BQ744&gt;=60, "Average", IF(BQ744&gt;=50, "Slightly Poor", IF(BQ744&gt;=40, "Poor", "Very Poor"))))))</f>
        <v>#VALUE!</v>
      </c>
      <c r="BT744" s="2" t="e">
        <f aca="false">9.81*LN(AH744)+30.6</f>
        <v>#VALUE!</v>
      </c>
      <c r="BU744" s="0" t="e">
        <f aca="false">IF(BT744&lt;30, "Clean water", IF(AND(BT744&gt;=30, BT744&lt;40), "Hypolimia", IF(AND(BT744&gt;=40,BT744&lt;50), "Mesotrophic", IF(AND(BT744&gt;=50, BT744&lt;70), "Eutrophic", IF(BT744&gt;70,"Hypertrophic")))))</f>
        <v>#VALUE!</v>
      </c>
      <c r="CM744" s="0" t="n">
        <f aca="false">IF(G744&gt;H744,1,0)</f>
        <v>0</v>
      </c>
      <c r="CO744" s="17" t="n">
        <f aca="false">14.652-0.41022*M744+0.007991*M744*M744-0.000077774*M744*M744*M744</f>
        <v>12.824635876674</v>
      </c>
      <c r="CP744" s="1" t="n">
        <f aca="false">F744/CO744*100</f>
        <v>92.7901588351856</v>
      </c>
    </row>
    <row r="745" customFormat="false" ht="12.5" hidden="false" customHeight="false" outlineLevel="0" collapsed="false">
      <c r="A745" s="0" t="n">
        <v>744</v>
      </c>
      <c r="B745" s="15" t="s">
        <v>75</v>
      </c>
      <c r="C745" s="16" t="s">
        <v>76</v>
      </c>
      <c r="D745" s="0" t="s">
        <v>167</v>
      </c>
      <c r="E745" s="0" t="n">
        <v>7.7</v>
      </c>
      <c r="F745" s="0" t="n">
        <v>14.8</v>
      </c>
      <c r="G745" s="0" t="n">
        <v>2</v>
      </c>
      <c r="H745" s="0" t="n">
        <v>3</v>
      </c>
      <c r="I745" s="0" t="n">
        <v>4.2</v>
      </c>
      <c r="J745" s="0" t="n">
        <v>4.028</v>
      </c>
      <c r="K745" s="0" t="n">
        <v>0.036</v>
      </c>
      <c r="L745" s="0" t="n">
        <v>1.5</v>
      </c>
      <c r="M745" s="0" t="n">
        <v>0.9</v>
      </c>
      <c r="N745" s="0" t="n">
        <v>0</v>
      </c>
      <c r="O745" s="0" t="n">
        <v>517</v>
      </c>
      <c r="P745" s="0" t="n">
        <v>18000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0</v>
      </c>
      <c r="V745" s="0" t="n">
        <v>0</v>
      </c>
      <c r="AC745" s="0" t="n">
        <v>3.738</v>
      </c>
      <c r="AD745" s="0" t="n">
        <v>0.195</v>
      </c>
      <c r="AE745" s="0" t="n">
        <v>3.148</v>
      </c>
      <c r="AF745" s="0" t="n">
        <v>0.036</v>
      </c>
      <c r="AG745" s="0" t="n">
        <v>0.03</v>
      </c>
      <c r="AH745" s="0" t="n">
        <v>4.6</v>
      </c>
      <c r="AJ745" s="0" t="n">
        <v>2000</v>
      </c>
      <c r="AP745" s="0" t="n">
        <v>0</v>
      </c>
      <c r="AY745" s="0" t="n">
        <v>0</v>
      </c>
      <c r="BF745" s="0" t="n">
        <f aca="false">IF(E745&lt;11,-3.6797*E745^2+48.115*E745-53.83,280.92*EXP(-0.2027*E745))</f>
        <v>98.486087</v>
      </c>
      <c r="BG745" s="1" t="n">
        <f aca="false">32.208*LN(F745)+21.438</f>
        <v>108.226552238242</v>
      </c>
      <c r="BH745" s="1" t="n">
        <f aca="false">IF(G745&lt;=2, -10*G745+100, 88.958*EXP(-0.0755*G745))</f>
        <v>80</v>
      </c>
      <c r="BI745" s="1" t="n">
        <f aca="false">IF(I745&lt;=100, 0.0053*(I745)^2-1.0332*I745+100.76, 122.82*EXP(-0.0092*I745))</f>
        <v>96.514052</v>
      </c>
      <c r="BJ745" s="0" t="n">
        <f aca="false">IF(P745&lt;=1000, -6.942*LN(P745)+107.59, -36.304*LN(P745)+310.72)</f>
        <v>-44.9912039468299</v>
      </c>
      <c r="BK745" s="0" t="e">
        <f aca="false">BF745^0.04*BG745^0.22*BH745^0.51*BI745^0.06*BJ745^0.17</f>
        <v>#NUM!</v>
      </c>
      <c r="BL745" s="0" t="e">
        <f aca="false">IF(BK745&gt;=90, "Very Good", IF(BK745&gt;=80, "Good", IF(BK745&gt;=70, "Slightly Good", IF(BK745&gt;=60, "Average", IF(BK745&gt;=50, "Slightly Poor", IF(BK745&gt;=40, "Poor", "Very Poor"))))))</f>
        <v>#NUM!</v>
      </c>
      <c r="BM745" s="2" t="n">
        <f aca="false">IF(P745&lt;=1000, -6.942*LN(P745)+107.59, IF(AND(P745&gt;1000, P745&lt;=5213),-36.304*LN(P745)+310.72, IF(P745&gt;5213, 10)))</f>
        <v>10</v>
      </c>
      <c r="BN745" s="2" t="n">
        <f aca="false">BF745^0.04*BG745^0.22*BH745^0.51*BI745^0.06*BM745^0.17</f>
        <v>61.2265463790659</v>
      </c>
      <c r="BO745" s="3" t="str">
        <f aca="false">IF(BN745&gt;=90, "Very Good", IF(BN745&gt;=80, "Good", IF(BN745&gt;=70, "Slightly Good", IF(BN745&gt;=60, "Average", IF(BN745&gt;=50, "Slightly Poor", IF(BN745&gt;=40, "Poor", "Very Poor"))))))</f>
        <v>Average</v>
      </c>
      <c r="BP745" s="2" t="n">
        <f aca="false">IF(AJ745&lt;=1000, -6.942*LN(AJ745)+107.59, IF(AND(AJ745&gt;1000, AJ745&lt;=5213),-36.304*LN(AJ745)+310.72, IF(AJ745&gt;5213, 10)))</f>
        <v>34.7768371087843</v>
      </c>
      <c r="BQ745" s="2" t="n">
        <f aca="false">BF745^0.04*BG745^0.22*BH745^0.51*BI745^0.06*BP745^0.17</f>
        <v>75.6761582254017</v>
      </c>
      <c r="BR745" s="0" t="str">
        <f aca="false">IF(BQ745&gt;=90, "Very Good", IF(BQ745&gt;=80, "Good", IF(BQ745&gt;=70, "Slightly Good", IF(BQ745&gt;=60, "Average", IF(BQ745&gt;=50, "Slightly Poor", IF(BQ745&gt;=40, "Poor", "Very Poor"))))))</f>
        <v>Slightly Good</v>
      </c>
      <c r="BT745" s="2" t="n">
        <f aca="false">9.81*LN(AH745)+30.6</f>
        <v>45.5706123372864</v>
      </c>
      <c r="BU745" s="0" t="str">
        <f aca="false">IF(BT745&lt;30, "Clean water", IF(AND(BT745&gt;=30, BT745&lt;40), "Hypolimia", IF(AND(BT745&gt;=40,BT745&lt;50), "Mesotrophic", IF(AND(BT745&gt;=50, BT745&lt;70), "Eutrophic", IF(BT745&gt;70,"Hypertrophic")))))</f>
        <v>Mesotrophic</v>
      </c>
      <c r="CM745" s="0" t="n">
        <f aca="false">IF(G745&gt;H745,1,0)</f>
        <v>0</v>
      </c>
      <c r="CO745" s="17" t="n">
        <f aca="false">14.652-0.41022*M745+0.007991*M745*M745-0.000077774*M745*M745*M745</f>
        <v>14.289218012754</v>
      </c>
      <c r="CP745" s="1" t="n">
        <f aca="false">F745/CO745*100</f>
        <v>103.574597201821</v>
      </c>
    </row>
    <row r="746" customFormat="false" ht="12.5" hidden="false" customHeight="false" outlineLevel="0" collapsed="false">
      <c r="A746" s="0" t="n">
        <v>745</v>
      </c>
      <c r="B746" s="15" t="s">
        <v>77</v>
      </c>
      <c r="C746" s="16" t="s">
        <v>78</v>
      </c>
      <c r="D746" s="0" t="s">
        <v>167</v>
      </c>
      <c r="E746" s="0" t="n">
        <v>8.2</v>
      </c>
      <c r="F746" s="0" t="n">
        <v>14.5</v>
      </c>
      <c r="G746" s="0" t="n">
        <v>1.1</v>
      </c>
      <c r="H746" s="0" t="n">
        <v>3.9</v>
      </c>
      <c r="I746" s="0" t="n">
        <v>3.7</v>
      </c>
      <c r="J746" s="0" t="n">
        <v>3.003</v>
      </c>
      <c r="K746" s="0" t="n">
        <v>0.03</v>
      </c>
      <c r="L746" s="0" t="n">
        <v>1.9</v>
      </c>
      <c r="M746" s="0" t="n">
        <v>3.5</v>
      </c>
      <c r="N746" s="0" t="n">
        <v>0</v>
      </c>
      <c r="O746" s="0" t="n">
        <v>248</v>
      </c>
      <c r="P746" s="0" t="n">
        <v>1000</v>
      </c>
      <c r="Q746" s="0" t="n">
        <v>0</v>
      </c>
      <c r="R746" s="0" t="n">
        <v>0</v>
      </c>
      <c r="S746" s="0" t="n">
        <v>0</v>
      </c>
      <c r="T746" s="0" t="n">
        <v>0</v>
      </c>
      <c r="U746" s="0" t="n">
        <v>0</v>
      </c>
      <c r="V746" s="0" t="n">
        <v>0</v>
      </c>
      <c r="AC746" s="0" t="n">
        <v>2.91</v>
      </c>
      <c r="AD746" s="0" t="n">
        <v>0.137</v>
      </c>
      <c r="AE746" s="0" t="n">
        <v>2.349</v>
      </c>
      <c r="AF746" s="0" t="n">
        <v>0.013</v>
      </c>
      <c r="AG746" s="0" t="n">
        <v>0.001</v>
      </c>
      <c r="AH746" s="0" t="n">
        <v>9.7</v>
      </c>
      <c r="AJ746" s="0" t="n">
        <v>300</v>
      </c>
      <c r="AP746" s="0" t="n">
        <v>0</v>
      </c>
      <c r="AY746" s="0" t="n">
        <v>0</v>
      </c>
      <c r="BD746" s="0" t="n">
        <v>114.243</v>
      </c>
      <c r="BF746" s="0" t="n">
        <f aca="false">IF(E746&lt;11,-3.6797*E746^2+48.115*E746-53.83,280.92*EXP(-0.2027*E746))</f>
        <v>93.289972</v>
      </c>
      <c r="BG746" s="1" t="n">
        <f aca="false">32.208*LN(F746)+21.438</f>
        <v>107.56697970073</v>
      </c>
      <c r="BH746" s="1" t="n">
        <f aca="false">IF(G746&lt;=2, -10*G746+100, 88.958*EXP(-0.0755*G746))</f>
        <v>89</v>
      </c>
      <c r="BI746" s="1" t="n">
        <f aca="false">IF(I746&lt;=100, 0.0053*(I746)^2-1.0332*I746+100.76, 122.82*EXP(-0.0092*I746))</f>
        <v>97.009717</v>
      </c>
      <c r="BJ746" s="0" t="n">
        <f aca="false">IF(P746&lt;=1000, -6.942*LN(P746)+107.59, -36.304*LN(P746)+310.72)</f>
        <v>59.636362853306</v>
      </c>
      <c r="BK746" s="0" t="n">
        <f aca="false">BF746^0.04*BG746^0.22*BH746^0.51*BI746^0.06*BJ746^0.17</f>
        <v>87.2966314638916</v>
      </c>
      <c r="BL746" s="0" t="str">
        <f aca="false">IF(BK746&gt;=90, "Very Good", IF(BK746&gt;=80, "Good", IF(BK746&gt;=70, "Slightly Good", IF(BK746&gt;=60, "Average", IF(BK746&gt;=50, "Slightly Poor", IF(BK746&gt;=40, "Poor", "Very Poor"))))))</f>
        <v>Good</v>
      </c>
      <c r="BM746" s="2" t="n">
        <f aca="false">IF(P746&lt;=1000, -6.942*LN(P746)+107.59, IF(AND(P746&gt;1000, P746&lt;=5213),-36.304*LN(P746)+310.72, IF(P746&gt;5213, 10)))</f>
        <v>59.636362853306</v>
      </c>
      <c r="BN746" s="2" t="n">
        <f aca="false">BF746^0.04*BG746^0.22*BH746^0.51*BI746^0.06*BM746^0.17</f>
        <v>87.2966314638916</v>
      </c>
      <c r="BO746" s="3" t="str">
        <f aca="false">IF(BN746&gt;=90, "Very Good", IF(BN746&gt;=80, "Good", IF(BN746&gt;=70, "Slightly Good", IF(BN746&gt;=60, "Average", IF(BN746&gt;=50, "Slightly Poor", IF(BN746&gt;=40, "Poor", "Very Poor"))))))</f>
        <v>Good</v>
      </c>
      <c r="BP746" s="2" t="n">
        <f aca="false">IF(AJ746&lt;=1000, -6.942*LN(AJ746)+107.59, IF(AND(AJ746&gt;1000, AJ746&lt;=5213),-36.304*LN(AJ746)+310.72, IF(AJ746&gt;5213, 10)))</f>
        <v>67.9943420609366</v>
      </c>
      <c r="BQ746" s="2" t="n">
        <f aca="false">BF746^0.04*BG746^0.22*BH746^0.51*BI746^0.06*BP746^0.17</f>
        <v>89.2649492542776</v>
      </c>
      <c r="BR746" s="0" t="str">
        <f aca="false">IF(BQ746&gt;=90, "Very Good", IF(BQ746&gt;=80, "Good", IF(BQ746&gt;=70, "Slightly Good", IF(BQ746&gt;=60, "Average", IF(BQ746&gt;=50, "Slightly Poor", IF(BQ746&gt;=40, "Poor", "Very Poor"))))))</f>
        <v>Good</v>
      </c>
      <c r="BT746" s="2" t="n">
        <f aca="false">9.81*LN(AH746)+30.6</f>
        <v>52.8895549368466</v>
      </c>
      <c r="BU746" s="0" t="str">
        <f aca="false">IF(BT746&lt;30, "Clean water", IF(AND(BT746&gt;=30, BT746&lt;40), "Hypolimia", IF(AND(BT746&gt;=40,BT746&lt;50), "Mesotrophic", IF(AND(BT746&gt;=50, BT746&lt;70), "Eutrophic", IF(BT746&gt;70,"Hypertrophic")))))</f>
        <v>Eutrophic</v>
      </c>
      <c r="CM746" s="0" t="n">
        <f aca="false">IF(G746&gt;H746,1,0)</f>
        <v>0</v>
      </c>
      <c r="CO746" s="17" t="n">
        <f aca="false">14.652-0.41022*M746+0.007991*M746*M746-0.000077774*M746*M746*M746</f>
        <v>13.31078518975</v>
      </c>
      <c r="CP746" s="1" t="n">
        <f aca="false">F746/CO746*100</f>
        <v>108.934219832244</v>
      </c>
    </row>
    <row r="747" customFormat="false" ht="12.5" hidden="false" customHeight="false" outlineLevel="0" collapsed="false">
      <c r="A747" s="0" t="n">
        <v>746</v>
      </c>
      <c r="B747" s="15" t="s">
        <v>79</v>
      </c>
      <c r="C747" s="16" t="s">
        <v>80</v>
      </c>
      <c r="D747" s="0" t="s">
        <v>167</v>
      </c>
      <c r="E747" s="0" t="n">
        <v>8.1</v>
      </c>
      <c r="F747" s="0" t="n">
        <v>12.7</v>
      </c>
      <c r="G747" s="0" t="n">
        <v>1.6</v>
      </c>
      <c r="H747" s="0" t="n">
        <v>5.1</v>
      </c>
      <c r="I747" s="0" t="n">
        <v>4.1</v>
      </c>
      <c r="J747" s="0" t="n">
        <v>6.203</v>
      </c>
      <c r="K747" s="0" t="n">
        <v>0.062</v>
      </c>
      <c r="L747" s="0" t="n">
        <v>2.7</v>
      </c>
      <c r="M747" s="0" t="n">
        <v>3.3</v>
      </c>
      <c r="N747" s="0" t="n">
        <v>0</v>
      </c>
      <c r="O747" s="0" t="n">
        <v>386</v>
      </c>
      <c r="P747" s="0" t="n">
        <v>4753</v>
      </c>
      <c r="Q747" s="0" t="n">
        <v>0</v>
      </c>
      <c r="R747" s="0" t="n">
        <v>0</v>
      </c>
      <c r="S747" s="0" t="n">
        <v>0</v>
      </c>
      <c r="T747" s="0" t="n">
        <v>0</v>
      </c>
      <c r="U747" s="0" t="n">
        <v>0</v>
      </c>
      <c r="V747" s="0" t="n">
        <v>0</v>
      </c>
      <c r="AC747" s="0" t="n">
        <v>5.933</v>
      </c>
      <c r="AD747" s="0" t="n">
        <v>0.899</v>
      </c>
      <c r="AE747" s="0" t="n">
        <v>4.433</v>
      </c>
      <c r="AF747" s="0" t="n">
        <v>0.031</v>
      </c>
      <c r="AG747" s="0" t="n">
        <v>0.013</v>
      </c>
      <c r="AH747" s="0" t="n">
        <v>8.2</v>
      </c>
      <c r="AJ747" s="0" t="n">
        <v>2033</v>
      </c>
      <c r="AP747" s="0" t="n">
        <v>0</v>
      </c>
      <c r="AY747" s="0" t="n">
        <v>0</v>
      </c>
      <c r="BD747" s="0" t="n">
        <v>111.06</v>
      </c>
      <c r="BF747" s="0" t="n">
        <f aca="false">IF(E747&lt;11,-3.6797*E747^2+48.115*E747-53.83,280.92*EXP(-0.2027*E747))</f>
        <v>94.476383</v>
      </c>
      <c r="BG747" s="1" t="n">
        <f aca="false">32.208*LN(F747)+21.438</f>
        <v>103.297917005506</v>
      </c>
      <c r="BH747" s="1" t="n">
        <f aca="false">IF(G747&lt;=2, -10*G747+100, 88.958*EXP(-0.0755*G747))</f>
        <v>84</v>
      </c>
      <c r="BI747" s="1" t="n">
        <f aca="false">IF(I747&lt;=100, 0.0053*(I747)^2-1.0332*I747+100.76, 122.82*EXP(-0.0092*I747))</f>
        <v>96.612973</v>
      </c>
      <c r="BJ747" s="0" t="n">
        <f aca="false">IF(P747&lt;=1000, -6.942*LN(P747)+107.59, -36.304*LN(P747)+310.72)</f>
        <v>3.351048533805</v>
      </c>
      <c r="BK747" s="0" t="n">
        <f aca="false">BF747^0.04*BG747^0.22*BH747^0.51*BI747^0.06*BJ747^0.17</f>
        <v>51.5084355208317</v>
      </c>
      <c r="BL747" s="0" t="str">
        <f aca="false">IF(BK747&gt;=90, "Very Good", IF(BK747&gt;=80, "Good", IF(BK747&gt;=70, "Slightly Good", IF(BK747&gt;=60, "Average", IF(BK747&gt;=50, "Slightly Poor", IF(BK747&gt;=40, "Poor", "Very Poor"))))))</f>
        <v>Slightly Poor</v>
      </c>
      <c r="BM747" s="2" t="n">
        <f aca="false">IF(P747&lt;=1000, -6.942*LN(P747)+107.59, IF(AND(P747&gt;1000, P747&lt;=5213),-36.304*LN(P747)+310.72, IF(P747&gt;5213, 10)))</f>
        <v>3.351048533805</v>
      </c>
      <c r="BN747" s="2" t="n">
        <f aca="false">BF747^0.04*BG747^0.22*BH747^0.51*BI747^0.06*BM747^0.17</f>
        <v>51.5084355208317</v>
      </c>
      <c r="BO747" s="3" t="str">
        <f aca="false">IF(BN747&gt;=90, "Very Good", IF(BN747&gt;=80, "Good", IF(BN747&gt;=70, "Slightly Good", IF(BN747&gt;=60, "Average", IF(BN747&gt;=50, "Slightly Poor", IF(BN747&gt;=40, "Poor", "Very Poor"))))))</f>
        <v>Slightly Poor</v>
      </c>
      <c r="BP747" s="2" t="n">
        <f aca="false">IF(AJ747&lt;=1000, -6.942*LN(AJ747)+107.59, IF(AND(AJ747&gt;1000, AJ747&lt;=5213),-36.304*LN(AJ747)+310.72, IF(AJ747&gt;5213, 10)))</f>
        <v>34.1827092940365</v>
      </c>
      <c r="BQ747" s="2" t="n">
        <f aca="false">BF747^0.04*BG747^0.22*BH747^0.51*BI747^0.06*BP747^0.17</f>
        <v>76.4442350128985</v>
      </c>
      <c r="BR747" s="0" t="str">
        <f aca="false">IF(BQ747&gt;=90, "Very Good", IF(BQ747&gt;=80, "Good", IF(BQ747&gt;=70, "Slightly Good", IF(BQ747&gt;=60, "Average", IF(BQ747&gt;=50, "Slightly Poor", IF(BQ747&gt;=40, "Poor", "Very Poor"))))))</f>
        <v>Slightly Good</v>
      </c>
      <c r="BT747" s="2" t="n">
        <f aca="false">9.81*LN(AH747)+30.6</f>
        <v>51.2415560533907</v>
      </c>
      <c r="BU747" s="0" t="str">
        <f aca="false">IF(BT747&lt;30, "Clean water", IF(AND(BT747&gt;=30, BT747&lt;40), "Hypolimia", IF(AND(BT747&gt;=40,BT747&lt;50), "Mesotrophic", IF(AND(BT747&gt;=50, BT747&lt;70), "Eutrophic", IF(BT747&gt;70,"Hypertrophic")))))</f>
        <v>Eutrophic</v>
      </c>
      <c r="CM747" s="0" t="n">
        <f aca="false">IF(G747&gt;H747,1,0)</f>
        <v>0</v>
      </c>
      <c r="CO747" s="17" t="n">
        <f aca="false">14.652-0.41022*M747+0.007991*M747*M747-0.000077774*M747*M747*M747</f>
        <v>13.382501025762</v>
      </c>
      <c r="CP747" s="1" t="n">
        <f aca="false">F747/CO747*100</f>
        <v>94.9000487692984</v>
      </c>
    </row>
    <row r="748" customFormat="false" ht="12.5" hidden="false" customHeight="false" outlineLevel="0" collapsed="false">
      <c r="A748" s="0" t="n">
        <v>747</v>
      </c>
      <c r="B748" s="15" t="s">
        <v>81</v>
      </c>
      <c r="C748" s="16" t="s">
        <v>82</v>
      </c>
      <c r="D748" s="0" t="s">
        <v>167</v>
      </c>
      <c r="E748" s="0" t="n">
        <v>7.4</v>
      </c>
      <c r="F748" s="0" t="n">
        <v>15.7</v>
      </c>
      <c r="G748" s="0" t="n">
        <v>2.3</v>
      </c>
      <c r="H748" s="0" t="n">
        <v>4.7</v>
      </c>
      <c r="I748" s="0" t="n">
        <v>3.4</v>
      </c>
      <c r="J748" s="0" t="n">
        <v>5.154</v>
      </c>
      <c r="K748" s="0" t="n">
        <v>0.016</v>
      </c>
      <c r="L748" s="0" t="n">
        <v>2.4</v>
      </c>
      <c r="M748" s="0" t="n">
        <v>0.1</v>
      </c>
      <c r="N748" s="0" t="n">
        <v>0</v>
      </c>
      <c r="O748" s="0" t="n">
        <v>419</v>
      </c>
      <c r="P748" s="0" t="n">
        <v>2100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V748" s="0" t="n">
        <v>0</v>
      </c>
      <c r="AC748" s="0" t="n">
        <v>4.665</v>
      </c>
      <c r="AD748" s="0" t="n">
        <v>0.037</v>
      </c>
      <c r="AE748" s="0" t="n">
        <v>4.166</v>
      </c>
      <c r="AF748" s="0" t="n">
        <v>0.015</v>
      </c>
      <c r="AG748" s="0" t="n">
        <v>0.012</v>
      </c>
      <c r="AH748" s="0" t="n">
        <v>16.5</v>
      </c>
      <c r="AJ748" s="0" t="n">
        <v>110</v>
      </c>
      <c r="AP748" s="0" t="n">
        <v>0</v>
      </c>
      <c r="AY748" s="0" t="n">
        <v>0</v>
      </c>
      <c r="BF748" s="0" t="n">
        <f aca="false">IF(E748&lt;11,-3.6797*E748^2+48.115*E748-53.83,280.92*EXP(-0.2027*E748))</f>
        <v>100.720628</v>
      </c>
      <c r="BG748" s="1" t="n">
        <f aca="false">32.208*LN(F748)+21.438</f>
        <v>110.127904223506</v>
      </c>
      <c r="BH748" s="1" t="n">
        <f aca="false">IF(G748&lt;=2, -10*G748+100, 88.958*EXP(-0.0755*G748))</f>
        <v>74.7772988969374</v>
      </c>
      <c r="BI748" s="1" t="n">
        <f aca="false">IF(I748&lt;=100, 0.0053*(I748)^2-1.0332*I748+100.76, 122.82*EXP(-0.0092*I748))</f>
        <v>97.308388</v>
      </c>
      <c r="BJ748" s="0" t="n">
        <f aca="false">IF(P748&lt;=1000, -6.942*LN(P748)+107.59, -36.304*LN(P748)+310.72)</f>
        <v>33.0055589887772</v>
      </c>
      <c r="BK748" s="0" t="n">
        <f aca="false">BF748^0.04*BG748^0.22*BH748^0.51*BI748^0.06*BJ748^0.17</f>
        <v>72.847317865573</v>
      </c>
      <c r="BL748" s="0" t="str">
        <f aca="false">IF(BK748&gt;=90, "Very Good", IF(BK748&gt;=80, "Good", IF(BK748&gt;=70, "Slightly Good", IF(BK748&gt;=60, "Average", IF(BK748&gt;=50, "Slightly Poor", IF(BK748&gt;=40, "Poor", "Very Poor"))))))</f>
        <v>Slightly Good</v>
      </c>
      <c r="BM748" s="2" t="n">
        <f aca="false">IF(P748&lt;=1000, -6.942*LN(P748)+107.59, IF(AND(P748&gt;1000, P748&lt;=5213),-36.304*LN(P748)+310.72, IF(P748&gt;5213, 10)))</f>
        <v>33.0055589887772</v>
      </c>
      <c r="BN748" s="2" t="n">
        <f aca="false">BF748^0.04*BG748^0.22*BH748^0.51*BI748^0.06*BM748^0.17</f>
        <v>72.847317865573</v>
      </c>
      <c r="BO748" s="3" t="str">
        <f aca="false">IF(BN748&gt;=90, "Very Good", IF(BN748&gt;=80, "Good", IF(BN748&gt;=70, "Slightly Good", IF(BN748&gt;=60, "Average", IF(BN748&gt;=50, "Slightly Poor", IF(BN748&gt;=40, "Poor", "Very Poor"))))))</f>
        <v>Slightly Good</v>
      </c>
      <c r="BP748" s="2" t="n">
        <f aca="false">IF(AJ748&lt;=1000, -6.942*LN(AJ748)+107.59, IF(AND(AJ748&gt;1000, AJ748&lt;=5213),-36.304*LN(AJ748)+310.72, IF(AJ748&gt;5213, 10)))</f>
        <v>74.9592653006691</v>
      </c>
      <c r="BQ748" s="2" t="n">
        <f aca="false">BF748^0.04*BG748^0.22*BH748^0.51*BI748^0.06*BP748^0.17</f>
        <v>83.7479268797784</v>
      </c>
      <c r="BR748" s="0" t="str">
        <f aca="false">IF(BQ748&gt;=90, "Very Good", IF(BQ748&gt;=80, "Good", IF(BQ748&gt;=70, "Slightly Good", IF(BQ748&gt;=60, "Average", IF(BQ748&gt;=50, "Slightly Poor", IF(BQ748&gt;=40, "Poor", "Very Poor"))))))</f>
        <v>Good</v>
      </c>
      <c r="BT748" s="2" t="n">
        <f aca="false">9.81*LN(AH748)+30.6</f>
        <v>58.1009653366931</v>
      </c>
      <c r="BU748" s="0" t="str">
        <f aca="false">IF(BT748&lt;30, "Clean water", IF(AND(BT748&gt;=30, BT748&lt;40), "Hypolimia", IF(AND(BT748&gt;=40,BT748&lt;50), "Mesotrophic", IF(AND(BT748&gt;=50, BT748&lt;70), "Eutrophic", IF(BT748&gt;70,"Hypertrophic")))))</f>
        <v>Eutrophic</v>
      </c>
      <c r="CM748" s="0" t="n">
        <f aca="false">IF(G748&gt;H748,1,0)</f>
        <v>0</v>
      </c>
      <c r="CO748" s="17" t="n">
        <f aca="false">14.652-0.41022*M748+0.007991*M748*M748-0.000077774*M748*M748*M748</f>
        <v>14.611057832226</v>
      </c>
      <c r="CP748" s="1" t="n">
        <f aca="false">F748/CO748*100</f>
        <v>107.452863305847</v>
      </c>
    </row>
    <row r="749" customFormat="false" ht="12.5" hidden="false" customHeight="false" outlineLevel="0" collapsed="false">
      <c r="A749" s="0" t="n">
        <v>748</v>
      </c>
      <c r="B749" s="15" t="s">
        <v>83</v>
      </c>
      <c r="C749" s="16" t="s">
        <v>84</v>
      </c>
      <c r="D749" s="0" t="s">
        <v>167</v>
      </c>
      <c r="E749" s="0" t="n">
        <v>7.6</v>
      </c>
      <c r="F749" s="0" t="n">
        <v>15.4</v>
      </c>
      <c r="G749" s="0" t="n">
        <v>1</v>
      </c>
      <c r="H749" s="0" t="n">
        <v>4.4</v>
      </c>
      <c r="I749" s="0" t="n">
        <v>2.4</v>
      </c>
      <c r="J749" s="0" t="n">
        <v>3.788</v>
      </c>
      <c r="K749" s="0" t="n">
        <v>0.03</v>
      </c>
      <c r="L749" s="0" t="n">
        <v>2.2</v>
      </c>
      <c r="M749" s="0" t="n">
        <v>1.8</v>
      </c>
      <c r="N749" s="0" t="n">
        <v>0</v>
      </c>
      <c r="O749" s="0" t="n">
        <v>303</v>
      </c>
      <c r="P749" s="0" t="n">
        <v>30000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</v>
      </c>
      <c r="V749" s="0" t="n">
        <v>0</v>
      </c>
      <c r="AC749" s="0" t="n">
        <v>3.682</v>
      </c>
      <c r="AD749" s="0" t="n">
        <v>0.528</v>
      </c>
      <c r="AE749" s="0" t="n">
        <v>2.747</v>
      </c>
      <c r="AF749" s="0" t="n">
        <v>0.02</v>
      </c>
      <c r="AG749" s="0" t="n">
        <v>0.001</v>
      </c>
      <c r="AH749" s="0" t="n">
        <v>9.9</v>
      </c>
      <c r="AJ749" s="0" t="n">
        <v>560</v>
      </c>
      <c r="AP749" s="0" t="n">
        <v>0</v>
      </c>
      <c r="AY749" s="0" t="n">
        <v>0</v>
      </c>
      <c r="BF749" s="0" t="n">
        <f aca="false">IF(E749&lt;11,-3.6797*E749^2+48.115*E749-53.83,280.92*EXP(-0.2027*E749))</f>
        <v>99.304528</v>
      </c>
      <c r="BG749" s="1" t="n">
        <f aca="false">32.208*LN(F749)+21.438</f>
        <v>109.506508743386</v>
      </c>
      <c r="BH749" s="1" t="n">
        <f aca="false">IF(G749&lt;=2, -10*G749+100, 88.958*EXP(-0.0755*G749))</f>
        <v>90</v>
      </c>
      <c r="BI749" s="1" t="n">
        <f aca="false">IF(I749&lt;=100, 0.0053*(I749)^2-1.0332*I749+100.76, 122.82*EXP(-0.0092*I749))</f>
        <v>98.310848</v>
      </c>
      <c r="BJ749" s="0" t="n">
        <f aca="false">IF(P749&lt;=1000, -6.942*LN(P749)+107.59, -36.304*LN(P749)+310.72)</f>
        <v>-63.5362173920304</v>
      </c>
      <c r="BK749" s="0" t="e">
        <f aca="false">BF749^0.04*BG749^0.22*BH749^0.51*BI749^0.06*BJ749^0.17</f>
        <v>#NUM!</v>
      </c>
      <c r="BL749" s="0" t="e">
        <f aca="false">IF(BK749&gt;=90, "Very Good", IF(BK749&gt;=80, "Good", IF(BK749&gt;=70, "Slightly Good", IF(BK749&gt;=60, "Average", IF(BK749&gt;=50, "Slightly Poor", IF(BK749&gt;=40, "Poor", "Very Poor"))))))</f>
        <v>#NUM!</v>
      </c>
      <c r="BM749" s="2" t="n">
        <f aca="false">IF(P749&lt;=1000, -6.942*LN(P749)+107.59, IF(AND(P749&gt;1000, P749&lt;=5213),-36.304*LN(P749)+310.72, IF(P749&gt;5213, 10)))</f>
        <v>10</v>
      </c>
      <c r="BN749" s="2" t="n">
        <f aca="false">BF749^0.04*BG749^0.22*BH749^0.51*BI749^0.06*BM749^0.17</f>
        <v>65.2792736851823</v>
      </c>
      <c r="BO749" s="3" t="str">
        <f aca="false">IF(BN749&gt;=90, "Very Good", IF(BN749&gt;=80, "Good", IF(BN749&gt;=70, "Slightly Good", IF(BN749&gt;=60, "Average", IF(BN749&gt;=50, "Slightly Poor", IF(BN749&gt;=40, "Poor", "Very Poor"))))))</f>
        <v>Average</v>
      </c>
      <c r="BP749" s="2" t="n">
        <f aca="false">IF(AJ749&lt;=1000, -6.942*LN(AJ749)+107.59, IF(AND(AJ749&gt;1000, AJ749&lt;=5213),-36.304*LN(AJ749)+310.72, IF(AJ749&gt;5213, 10)))</f>
        <v>63.6614628473519</v>
      </c>
      <c r="BQ749" s="2" t="n">
        <f aca="false">BF749^0.04*BG749^0.22*BH749^0.51*BI749^0.06*BP749^0.17</f>
        <v>89.4199325723884</v>
      </c>
      <c r="BR749" s="0" t="str">
        <f aca="false">IF(BQ749&gt;=90, "Very Good", IF(BQ749&gt;=80, "Good", IF(BQ749&gt;=70, "Slightly Good", IF(BQ749&gt;=60, "Average", IF(BQ749&gt;=50, "Slightly Poor", IF(BQ749&gt;=40, "Poor", "Very Poor"))))))</f>
        <v>Good</v>
      </c>
      <c r="BT749" s="2" t="n">
        <f aca="false">9.81*LN(AH749)+30.6</f>
        <v>53.0897659675487</v>
      </c>
      <c r="BU749" s="0" t="str">
        <f aca="false">IF(BT749&lt;30, "Clean water", IF(AND(BT749&gt;=30, BT749&lt;40), "Hypolimia", IF(AND(BT749&gt;=40,BT749&lt;50), "Mesotrophic", IF(AND(BT749&gt;=50, BT749&lt;70), "Eutrophic", IF(BT749&gt;70,"Hypertrophic")))))</f>
        <v>Eutrophic</v>
      </c>
      <c r="CM749" s="0" t="n">
        <f aca="false">IF(G749&gt;H749,1,0)</f>
        <v>0</v>
      </c>
      <c r="CO749" s="17" t="n">
        <f aca="false">14.652-0.41022*M749+0.007991*M749*M749-0.000077774*M749*M749*M749</f>
        <v>13.939041262032</v>
      </c>
      <c r="CP749" s="1" t="n">
        <f aca="false">F749/CO749*100</f>
        <v>110.481056125054</v>
      </c>
    </row>
    <row r="750" customFormat="false" ht="12.5" hidden="false" customHeight="false" outlineLevel="0" collapsed="false">
      <c r="A750" s="0" t="n">
        <v>749</v>
      </c>
      <c r="B750" s="15" t="s">
        <v>133</v>
      </c>
      <c r="C750" s="16" t="s">
        <v>134</v>
      </c>
      <c r="D750" s="0" t="s">
        <v>167</v>
      </c>
      <c r="E750" s="0" t="n">
        <v>8</v>
      </c>
      <c r="F750" s="0" t="n">
        <v>11.7</v>
      </c>
      <c r="G750" s="0" t="n">
        <v>2.6</v>
      </c>
      <c r="H750" s="0" t="n">
        <v>5.2</v>
      </c>
      <c r="I750" s="0" t="n">
        <v>61.5</v>
      </c>
      <c r="J750" s="0" t="n">
        <v>8.275</v>
      </c>
      <c r="K750" s="0" t="n">
        <v>0.32</v>
      </c>
      <c r="L750" s="0" t="n">
        <v>3</v>
      </c>
      <c r="M750" s="0" t="n">
        <v>4.5</v>
      </c>
      <c r="O750" s="0" t="n">
        <v>5985</v>
      </c>
      <c r="BD750" s="0" t="n">
        <v>0.086</v>
      </c>
      <c r="BF750" s="0" t="n">
        <f aca="false">IF(E750&lt;11,-3.6797*E750^2+48.115*E750-53.83,280.92*EXP(-0.2027*E750))</f>
        <v>95.5892</v>
      </c>
      <c r="BG750" s="1" t="n">
        <f aca="false">32.208*LN(F750)+21.438</f>
        <v>100.656437416814</v>
      </c>
      <c r="BH750" s="1" t="n">
        <f aca="false">IF(G750&lt;=2, -10*G750+100, 88.958*EXP(-0.0755*G750))</f>
        <v>73.1026302934667</v>
      </c>
      <c r="BI750" s="1" t="n">
        <f aca="false">IF(I750&lt;=100, 0.0053*(I750)^2-1.0332*I750+100.76, 122.82*EXP(-0.0092*I750))</f>
        <v>57.264125</v>
      </c>
      <c r="BJ750" s="0" t="e">
        <f aca="false">IF(P750&lt;=1000, -6.942*LN(P750)+107.59, -36.304*LN(P750)+310.72)</f>
        <v>#VALUE!</v>
      </c>
      <c r="BK750" s="0" t="e">
        <f aca="false">BF750^0.04*BG750^0.22*BH750^0.51*BI750^0.06*BJ750^0.17</f>
        <v>#VALUE!</v>
      </c>
      <c r="BL750" s="0" t="e">
        <f aca="false">IF(BK750&gt;=90, "Very Good", IF(BK750&gt;=80, "Good", IF(BK750&gt;=70, "Slightly Good", IF(BK750&gt;=60, "Average", IF(BK750&gt;=50, "Slightly Poor", IF(BK750&gt;=40, "Poor", "Very Poor"))))))</f>
        <v>#VALUE!</v>
      </c>
      <c r="BM750" s="2" t="e">
        <f aca="false">IF(P750&lt;=1000, -6.942*LN(P750)+107.59, IF(AND(P750&gt;1000, P750&lt;=5213),-36.304*LN(P750)+310.72, IF(P750&gt;5213, 10)))</f>
        <v>#VALUE!</v>
      </c>
      <c r="BN750" s="2" t="e">
        <f aca="false">BF750^0.04*BG750^0.22*BH750^0.51*BI750^0.06*BM750^0.17</f>
        <v>#VALUE!</v>
      </c>
      <c r="BO750" s="3" t="e">
        <f aca="false">IF(BN750&gt;=90, "Very Good", IF(BN750&gt;=80, "Good", IF(BN750&gt;=70, "Slightly Good", IF(BN750&gt;=60, "Average", IF(BN750&gt;=50, "Slightly Poor", IF(BN750&gt;=40, "Poor", "Very Poor"))))))</f>
        <v>#VALUE!</v>
      </c>
      <c r="BP750" s="2" t="e">
        <f aca="false">IF(AJ750&lt;=1000, -6.942*LN(AJ750)+107.59, IF(AND(AJ750&gt;1000, AJ750&lt;=5213),-36.304*LN(AJ750)+310.72, IF(AJ750&gt;5213, 10)))</f>
        <v>#VALUE!</v>
      </c>
      <c r="BQ750" s="2" t="e">
        <f aca="false">BF750^0.04*BG750^0.22*BH750^0.51*BI750^0.06*BP750^0.17</f>
        <v>#VALUE!</v>
      </c>
      <c r="BR750" s="0" t="e">
        <f aca="false">IF(BQ750&gt;=90, "Very Good", IF(BQ750&gt;=80, "Good", IF(BQ750&gt;=70, "Slightly Good", IF(BQ750&gt;=60, "Average", IF(BQ750&gt;=50, "Slightly Poor", IF(BQ750&gt;=40, "Poor", "Very Poor"))))))</f>
        <v>#VALUE!</v>
      </c>
      <c r="BT750" s="2" t="e">
        <f aca="false">9.81*LN(AH750)+30.6</f>
        <v>#VALUE!</v>
      </c>
      <c r="BU750" s="0" t="e">
        <f aca="false">IF(BT750&lt;30, "Clean water", IF(AND(BT750&gt;=30, BT750&lt;40), "Hypolimia", IF(AND(BT750&gt;=40,BT750&lt;50), "Mesotrophic", IF(AND(BT750&gt;=50, BT750&lt;70), "Eutrophic", IF(BT750&gt;70,"Hypertrophic")))))</f>
        <v>#VALUE!</v>
      </c>
      <c r="CM750" s="0" t="n">
        <f aca="false">IF(G750&gt;H750,1,0)</f>
        <v>0</v>
      </c>
      <c r="CO750" s="17" t="n">
        <f aca="false">14.652-0.41022*M750+0.007991*M750*M750-0.000077774*M750*M750*M750</f>
        <v>12.96074059425</v>
      </c>
      <c r="CP750" s="1" t="n">
        <f aca="false">F750/CO750*100</f>
        <v>90.2726191834337</v>
      </c>
    </row>
    <row r="751" customFormat="false" ht="12.5" hidden="false" customHeight="false" outlineLevel="0" collapsed="false">
      <c r="A751" s="0" t="n">
        <v>750</v>
      </c>
      <c r="B751" s="15" t="s">
        <v>85</v>
      </c>
      <c r="C751" s="16" t="s">
        <v>86</v>
      </c>
      <c r="D751" s="0" t="s">
        <v>167</v>
      </c>
      <c r="E751" s="0" t="n">
        <v>7.4</v>
      </c>
      <c r="F751" s="0" t="n">
        <v>12.8</v>
      </c>
      <c r="G751" s="0" t="n">
        <v>2.4</v>
      </c>
      <c r="H751" s="0" t="n">
        <v>5.9</v>
      </c>
      <c r="I751" s="0" t="n">
        <v>3.4</v>
      </c>
      <c r="J751" s="0" t="n">
        <v>9.405</v>
      </c>
      <c r="K751" s="0" t="n">
        <v>0.092</v>
      </c>
      <c r="L751" s="0" t="n">
        <v>3.6</v>
      </c>
      <c r="M751" s="0" t="n">
        <v>2.8</v>
      </c>
      <c r="N751" s="0" t="n">
        <v>0</v>
      </c>
      <c r="O751" s="0" t="n">
        <v>642</v>
      </c>
      <c r="P751" s="0" t="n">
        <v>11000</v>
      </c>
      <c r="Q751" s="0" t="n">
        <v>0</v>
      </c>
      <c r="R751" s="0" t="n">
        <v>0</v>
      </c>
      <c r="S751" s="0" t="n">
        <v>0</v>
      </c>
      <c r="T751" s="0" t="n">
        <v>0</v>
      </c>
      <c r="U751" s="0" t="n">
        <v>0</v>
      </c>
      <c r="V751" s="0" t="n">
        <v>0</v>
      </c>
      <c r="AC751" s="0" t="n">
        <v>8.948</v>
      </c>
      <c r="AD751" s="0" t="n">
        <v>0.726</v>
      </c>
      <c r="AE751" s="0" t="n">
        <v>7.469</v>
      </c>
      <c r="AF751" s="0" t="n">
        <v>0.087</v>
      </c>
      <c r="AG751" s="0" t="n">
        <v>0.067</v>
      </c>
      <c r="AH751" s="0" t="n">
        <v>3.1</v>
      </c>
      <c r="AJ751" s="0" t="n">
        <v>2700</v>
      </c>
      <c r="AP751" s="0" t="n">
        <v>0</v>
      </c>
      <c r="AY751" s="0" t="n">
        <v>0</v>
      </c>
      <c r="BF751" s="0" t="n">
        <f aca="false">IF(E751&lt;11,-3.6797*E751^2+48.115*E751-53.83,280.92*EXP(-0.2027*E751))</f>
        <v>100.720628</v>
      </c>
      <c r="BG751" s="1" t="n">
        <f aca="false">32.208*LN(F751)+21.438</f>
        <v>103.550530065171</v>
      </c>
      <c r="BH751" s="1" t="n">
        <f aca="false">IF(G751&lt;=2, -10*G751+100, 88.958*EXP(-0.0755*G751))</f>
        <v>74.2148561832273</v>
      </c>
      <c r="BI751" s="1" t="n">
        <f aca="false">IF(I751&lt;=100, 0.0053*(I751)^2-1.0332*I751+100.76, 122.82*EXP(-0.0092*I751))</f>
        <v>97.308388</v>
      </c>
      <c r="BJ751" s="0" t="n">
        <f aca="false">IF(P751&lt;=1000, -6.942*LN(P751)+107.59, -36.304*LN(P751)+310.72)</f>
        <v>-27.1123376318395</v>
      </c>
      <c r="BK751" s="0" t="e">
        <f aca="false">BF751^0.04*BG751^0.22*BH751^0.51*BI751^0.06*BJ751^0.17</f>
        <v>#NUM!</v>
      </c>
      <c r="BL751" s="0" t="e">
        <f aca="false">IF(BK751&gt;=90, "Very Good", IF(BK751&gt;=80, "Good", IF(BK751&gt;=70, "Slightly Good", IF(BK751&gt;=60, "Average", IF(BK751&gt;=50, "Slightly Poor", IF(BK751&gt;=40, "Poor", "Very Poor"))))))</f>
        <v>#NUM!</v>
      </c>
      <c r="BM751" s="2" t="n">
        <f aca="false">IF(P751&lt;=1000, -6.942*LN(P751)+107.59, IF(AND(P751&gt;1000, P751&lt;=5213),-36.304*LN(P751)+310.72, IF(P751&gt;5213, 10)))</f>
        <v>10</v>
      </c>
      <c r="BN751" s="2" t="n">
        <f aca="false">BF751^0.04*BG751^0.22*BH751^0.51*BI751^0.06*BM751^0.17</f>
        <v>58.4383034290896</v>
      </c>
      <c r="BO751" s="3" t="str">
        <f aca="false">IF(BN751&gt;=90, "Very Good", IF(BN751&gt;=80, "Good", IF(BN751&gt;=70, "Slightly Good", IF(BN751&gt;=60, "Average", IF(BN751&gt;=50, "Slightly Poor", IF(BN751&gt;=40, "Poor", "Very Poor"))))))</f>
        <v>Slightly Poor</v>
      </c>
      <c r="BP751" s="2" t="n">
        <f aca="false">IF(AJ751&lt;=1000, -6.942*LN(AJ751)+107.59, IF(AND(AJ751&gt;1000, AJ751&lt;=5213),-36.304*LN(AJ751)+310.72, IF(AJ751&gt;5213, 10)))</f>
        <v>23.8818399844672</v>
      </c>
      <c r="BQ751" s="2" t="n">
        <f aca="false">BF751^0.04*BG751^0.22*BH751^0.51*BI751^0.06*BP751^0.17</f>
        <v>67.759333013294</v>
      </c>
      <c r="BR751" s="0" t="str">
        <f aca="false">IF(BQ751&gt;=90, "Very Good", IF(BQ751&gt;=80, "Good", IF(BQ751&gt;=70, "Slightly Good", IF(BQ751&gt;=60, "Average", IF(BQ751&gt;=50, "Slightly Poor", IF(BQ751&gt;=40, "Poor", "Very Poor"))))))</f>
        <v>Average</v>
      </c>
      <c r="BT751" s="2" t="n">
        <f aca="false">9.81*LN(AH751)+30.6</f>
        <v>41.6990547137277</v>
      </c>
      <c r="BU751" s="0" t="str">
        <f aca="false">IF(BT751&lt;30, "Clean water", IF(AND(BT751&gt;=30, BT751&lt;40), "Hypolimia", IF(AND(BT751&gt;=40,BT751&lt;50), "Mesotrophic", IF(AND(BT751&gt;=50, BT751&lt;70), "Eutrophic", IF(BT751&gt;70,"Hypertrophic")))))</f>
        <v>Mesotrophic</v>
      </c>
      <c r="CM751" s="0" t="n">
        <f aca="false">IF(G751&gt;H751,1,0)</f>
        <v>0</v>
      </c>
      <c r="CO751" s="17" t="n">
        <f aca="false">14.652-0.41022*M751+0.007991*M751*M751-0.000077774*M751*M751*M751</f>
        <v>13.564326145152</v>
      </c>
      <c r="CP751" s="1" t="n">
        <f aca="false">F751/CO751*100</f>
        <v>94.3651742300138</v>
      </c>
    </row>
    <row r="752" customFormat="false" ht="12.5" hidden="false" customHeight="false" outlineLevel="0" collapsed="false">
      <c r="A752" s="0" t="n">
        <v>751</v>
      </c>
      <c r="B752" s="15" t="s">
        <v>135</v>
      </c>
      <c r="C752" s="16" t="s">
        <v>136</v>
      </c>
      <c r="D752" s="0" t="s">
        <v>167</v>
      </c>
      <c r="E752" s="0" t="n">
        <v>8.1</v>
      </c>
      <c r="F752" s="0" t="n">
        <v>9.1</v>
      </c>
      <c r="G752" s="0" t="n">
        <v>2.1</v>
      </c>
      <c r="H752" s="0" t="n">
        <v>7.2</v>
      </c>
      <c r="I752" s="0" t="n">
        <v>4.8</v>
      </c>
      <c r="J752" s="0" t="n">
        <v>7.558</v>
      </c>
      <c r="K752" s="0" t="n">
        <v>0.092</v>
      </c>
      <c r="L752" s="0" t="n">
        <v>4.2</v>
      </c>
      <c r="M752" s="0" t="n">
        <v>0.7</v>
      </c>
      <c r="O752" s="0" t="n">
        <v>610</v>
      </c>
      <c r="BD752" s="0" t="n">
        <v>0.382</v>
      </c>
      <c r="BF752" s="0" t="n">
        <f aca="false">IF(E752&lt;11,-3.6797*E752^2+48.115*E752-53.83,280.92*EXP(-0.2027*E752))</f>
        <v>94.476383</v>
      </c>
      <c r="BG752" s="1" t="n">
        <f aca="false">32.208*LN(F752)+21.438</f>
        <v>92.5621023107425</v>
      </c>
      <c r="BH752" s="1" t="n">
        <f aca="false">IF(G752&lt;=2, -10*G752+100, 88.958*EXP(-0.0755*G752))</f>
        <v>75.9150041678102</v>
      </c>
      <c r="BI752" s="1" t="n">
        <f aca="false">IF(I752&lt;=100, 0.0053*(I752)^2-1.0332*I752+100.76, 122.82*EXP(-0.0092*I752))</f>
        <v>95.922752</v>
      </c>
      <c r="BJ752" s="0" t="e">
        <f aca="false">IF(P752&lt;=1000, -6.942*LN(P752)+107.59, -36.304*LN(P752)+310.72)</f>
        <v>#VALUE!</v>
      </c>
      <c r="BK752" s="0" t="e">
        <f aca="false">BF752^0.04*BG752^0.22*BH752^0.51*BI752^0.06*BJ752^0.17</f>
        <v>#VALUE!</v>
      </c>
      <c r="BL752" s="0" t="e">
        <f aca="false">IF(BK752&gt;=90, "Very Good", IF(BK752&gt;=80, "Good", IF(BK752&gt;=70, "Slightly Good", IF(BK752&gt;=60, "Average", IF(BK752&gt;=50, "Slightly Poor", IF(BK752&gt;=40, "Poor", "Very Poor"))))))</f>
        <v>#VALUE!</v>
      </c>
      <c r="BM752" s="2" t="e">
        <f aca="false">IF(P752&lt;=1000, -6.942*LN(P752)+107.59, IF(AND(P752&gt;1000, P752&lt;=5213),-36.304*LN(P752)+310.72, IF(P752&gt;5213, 10)))</f>
        <v>#VALUE!</v>
      </c>
      <c r="BN752" s="2" t="e">
        <f aca="false">BF752^0.04*BG752^0.22*BH752^0.51*BI752^0.06*BM752^0.17</f>
        <v>#VALUE!</v>
      </c>
      <c r="BO752" s="3" t="e">
        <f aca="false">IF(BN752&gt;=90, "Very Good", IF(BN752&gt;=80, "Good", IF(BN752&gt;=70, "Slightly Good", IF(BN752&gt;=60, "Average", IF(BN752&gt;=50, "Slightly Poor", IF(BN752&gt;=40, "Poor", "Very Poor"))))))</f>
        <v>#VALUE!</v>
      </c>
      <c r="BP752" s="2" t="e">
        <f aca="false">IF(AJ752&lt;=1000, -6.942*LN(AJ752)+107.59, IF(AND(AJ752&gt;1000, AJ752&lt;=5213),-36.304*LN(AJ752)+310.72, IF(AJ752&gt;5213, 10)))</f>
        <v>#VALUE!</v>
      </c>
      <c r="BQ752" s="2" t="e">
        <f aca="false">BF752^0.04*BG752^0.22*BH752^0.51*BI752^0.06*BP752^0.17</f>
        <v>#VALUE!</v>
      </c>
      <c r="BR752" s="0" t="e">
        <f aca="false">IF(BQ752&gt;=90, "Very Good", IF(BQ752&gt;=80, "Good", IF(BQ752&gt;=70, "Slightly Good", IF(BQ752&gt;=60, "Average", IF(BQ752&gt;=50, "Slightly Poor", IF(BQ752&gt;=40, "Poor", "Very Poor"))))))</f>
        <v>#VALUE!</v>
      </c>
      <c r="BT752" s="2" t="e">
        <f aca="false">9.81*LN(AH752)+30.6</f>
        <v>#VALUE!</v>
      </c>
      <c r="BU752" s="0" t="e">
        <f aca="false">IF(BT752&lt;30, "Clean water", IF(AND(BT752&gt;=30, BT752&lt;40), "Hypolimia", IF(AND(BT752&gt;=40,BT752&lt;50), "Mesotrophic", IF(AND(BT752&gt;=50, BT752&lt;70), "Eutrophic", IF(BT752&gt;70,"Hypertrophic")))))</f>
        <v>#VALUE!</v>
      </c>
      <c r="CM752" s="0" t="n">
        <f aca="false">IF(G752&gt;H752,1,0)</f>
        <v>0</v>
      </c>
      <c r="CO752" s="17" t="n">
        <f aca="false">14.652-0.41022*M752+0.007991*M752*M752-0.000077774*M752*M752*M752</f>
        <v>14.368734913518</v>
      </c>
      <c r="CP752" s="1" t="n">
        <f aca="false">F752/CO752*100</f>
        <v>63.3319499230151</v>
      </c>
    </row>
    <row r="753" customFormat="false" ht="12.5" hidden="false" customHeight="false" outlineLevel="0" collapsed="false">
      <c r="A753" s="0" t="n">
        <v>752</v>
      </c>
      <c r="B753" s="15" t="s">
        <v>87</v>
      </c>
      <c r="C753" s="16" t="s">
        <v>88</v>
      </c>
      <c r="D753" s="0" t="s">
        <v>167</v>
      </c>
      <c r="E753" s="0" t="n">
        <v>7.6</v>
      </c>
      <c r="F753" s="0" t="n">
        <v>15.3</v>
      </c>
      <c r="G753" s="0" t="n">
        <v>0.8</v>
      </c>
      <c r="H753" s="0" t="n">
        <v>4.4</v>
      </c>
      <c r="I753" s="0" t="n">
        <v>2.2</v>
      </c>
      <c r="J753" s="0" t="n">
        <v>3.981</v>
      </c>
      <c r="K753" s="0" t="n">
        <v>0.027</v>
      </c>
      <c r="L753" s="0" t="n">
        <v>2.1</v>
      </c>
      <c r="M753" s="0" t="n">
        <v>1.8</v>
      </c>
      <c r="N753" s="0" t="n">
        <v>0</v>
      </c>
      <c r="O753" s="0" t="n">
        <v>316</v>
      </c>
      <c r="P753" s="0" t="n">
        <v>9500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0</v>
      </c>
      <c r="V753" s="0" t="n">
        <v>0</v>
      </c>
      <c r="AC753" s="0" t="n">
        <v>3.943</v>
      </c>
      <c r="AD753" s="0" t="n">
        <v>0.554</v>
      </c>
      <c r="AE753" s="0" t="n">
        <v>2.879</v>
      </c>
      <c r="AF753" s="0" t="n">
        <v>0.027</v>
      </c>
      <c r="AG753" s="0" t="n">
        <v>0.009</v>
      </c>
      <c r="AH753" s="0" t="n">
        <v>6.5</v>
      </c>
      <c r="AJ753" s="0" t="n">
        <v>210</v>
      </c>
      <c r="AP753" s="0" t="n">
        <v>0</v>
      </c>
      <c r="AY753" s="0" t="n">
        <v>0</v>
      </c>
      <c r="BF753" s="0" t="n">
        <f aca="false">IF(E753&lt;11,-3.6797*E753^2+48.115*E753-53.83,280.92*EXP(-0.2027*E753))</f>
        <v>99.304528</v>
      </c>
      <c r="BG753" s="1" t="n">
        <f aca="false">32.208*LN(F753)+21.438</f>
        <v>109.296683897055</v>
      </c>
      <c r="BH753" s="1" t="n">
        <f aca="false">IF(G753&lt;=2, -10*G753+100, 88.958*EXP(-0.0755*G753))</f>
        <v>92</v>
      </c>
      <c r="BI753" s="1" t="n">
        <f aca="false">IF(I753&lt;=100, 0.0053*(I753)^2-1.0332*I753+100.76, 122.82*EXP(-0.0092*I753))</f>
        <v>98.512612</v>
      </c>
      <c r="BJ753" s="0" t="n">
        <f aca="false">IF(P753&lt;=1000, -6.942*LN(P753)+107.59, -36.304*LN(P753)+310.72)</f>
        <v>-21.7900451047777</v>
      </c>
      <c r="BK753" s="0" t="e">
        <f aca="false">BF753^0.04*BG753^0.22*BH753^0.51*BI753^0.06*BJ753^0.17</f>
        <v>#NUM!</v>
      </c>
      <c r="BL753" s="0" t="e">
        <f aca="false">IF(BK753&gt;=90, "Very Good", IF(BK753&gt;=80, "Good", IF(BK753&gt;=70, "Slightly Good", IF(BK753&gt;=60, "Average", IF(BK753&gt;=50, "Slightly Poor", IF(BK753&gt;=40, "Poor", "Very Poor"))))))</f>
        <v>#NUM!</v>
      </c>
      <c r="BM753" s="2" t="n">
        <f aca="false">IF(P753&lt;=1000, -6.942*LN(P753)+107.59, IF(AND(P753&gt;1000, P753&lt;=5213),-36.304*LN(P753)+310.72, IF(P753&gt;5213, 10)))</f>
        <v>10</v>
      </c>
      <c r="BN753" s="2" t="n">
        <f aca="false">BF753^0.04*BG753^0.22*BH753^0.51*BI753^0.06*BM753^0.17</f>
        <v>65.9953901823701</v>
      </c>
      <c r="BO753" s="3" t="str">
        <f aca="false">IF(BN753&gt;=90, "Very Good", IF(BN753&gt;=80, "Good", IF(BN753&gt;=70, "Slightly Good", IF(BN753&gt;=60, "Average", IF(BN753&gt;=50, "Slightly Poor", IF(BN753&gt;=40, "Poor", "Very Poor"))))))</f>
        <v>Average</v>
      </c>
      <c r="BP753" s="2" t="n">
        <f aca="false">IF(AJ753&lt;=1000, -6.942*LN(AJ753)+107.59, IF(AND(AJ753&gt;1000, AJ753&lt;=5213),-36.304*LN(AJ753)+310.72, IF(AJ753&gt;5213, 10)))</f>
        <v>70.4703795217593</v>
      </c>
      <c r="BQ753" s="2" t="n">
        <f aca="false">BF753^0.04*BG753^0.22*BH753^0.51*BI753^0.06*BP753^0.17</f>
        <v>91.9760436884823</v>
      </c>
      <c r="BR753" s="0" t="str">
        <f aca="false">IF(BQ753&gt;=90, "Very Good", IF(BQ753&gt;=80, "Good", IF(BQ753&gt;=70, "Slightly Good", IF(BQ753&gt;=60, "Average", IF(BQ753&gt;=50, "Slightly Poor", IF(BQ753&gt;=40, "Poor", "Very Poor"))))))</f>
        <v>Very Good</v>
      </c>
      <c r="BT753" s="2" t="n">
        <f aca="false">9.81*LN(AH753)+30.6</f>
        <v>48.9623793554046</v>
      </c>
      <c r="BU753" s="0" t="str">
        <f aca="false">IF(BT753&lt;30, "Clean water", IF(AND(BT753&gt;=30, BT753&lt;40), "Hypolimia", IF(AND(BT753&gt;=40,BT753&lt;50), "Mesotrophic", IF(AND(BT753&gt;=50, BT753&lt;70), "Eutrophic", IF(BT753&gt;70,"Hypertrophic")))))</f>
        <v>Mesotrophic</v>
      </c>
      <c r="CM753" s="0" t="n">
        <f aca="false">IF(G753&gt;H753,1,0)</f>
        <v>0</v>
      </c>
      <c r="CO753" s="17" t="n">
        <f aca="false">14.652-0.41022*M753+0.007991*M753*M753-0.000077774*M753*M753*M753</f>
        <v>13.939041262032</v>
      </c>
      <c r="CP753" s="1" t="n">
        <f aca="false">F753/CO753*100</f>
        <v>109.763646669696</v>
      </c>
    </row>
    <row r="754" customFormat="false" ht="12.5" hidden="false" customHeight="false" outlineLevel="0" collapsed="false">
      <c r="A754" s="0" t="n">
        <v>753</v>
      </c>
      <c r="B754" s="15" t="s">
        <v>89</v>
      </c>
      <c r="C754" s="16" t="s">
        <v>90</v>
      </c>
      <c r="D754" s="0" t="s">
        <v>167</v>
      </c>
      <c r="E754" s="0" t="n">
        <v>7.8</v>
      </c>
      <c r="F754" s="0" t="n">
        <v>12.7</v>
      </c>
      <c r="G754" s="0" t="n">
        <v>2.1</v>
      </c>
      <c r="H754" s="0" t="n">
        <v>3.9</v>
      </c>
      <c r="I754" s="0" t="n">
        <v>2.6</v>
      </c>
      <c r="J754" s="0" t="n">
        <v>3.329</v>
      </c>
      <c r="K754" s="0" t="n">
        <v>0.026</v>
      </c>
      <c r="L754" s="0" t="n">
        <v>2</v>
      </c>
      <c r="M754" s="0" t="n">
        <v>1.4</v>
      </c>
      <c r="N754" s="0" t="n">
        <v>0</v>
      </c>
      <c r="O754" s="0" t="n">
        <v>392</v>
      </c>
      <c r="P754" s="0" t="n">
        <v>5000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0</v>
      </c>
      <c r="V754" s="0" t="n">
        <v>0</v>
      </c>
      <c r="AC754" s="0" t="n">
        <v>3.175</v>
      </c>
      <c r="AD754" s="0" t="n">
        <v>0.457</v>
      </c>
      <c r="AE754" s="0" t="n">
        <v>2.227</v>
      </c>
      <c r="AF754" s="0" t="n">
        <v>0.026</v>
      </c>
      <c r="AG754" s="0" t="n">
        <v>0.022</v>
      </c>
      <c r="AH754" s="0" t="n">
        <v>8</v>
      </c>
      <c r="AJ754" s="0" t="n">
        <v>1000</v>
      </c>
      <c r="AP754" s="0" t="n">
        <v>0</v>
      </c>
      <c r="AY754" s="0" t="n">
        <v>0</v>
      </c>
      <c r="BF754" s="0" t="n">
        <f aca="false">IF(E754&lt;11,-3.6797*E754^2+48.115*E754-53.83,280.92*EXP(-0.2027*E754))</f>
        <v>97.5940520000001</v>
      </c>
      <c r="BG754" s="1" t="n">
        <f aca="false">32.208*LN(F754)+21.438</f>
        <v>103.297917005506</v>
      </c>
      <c r="BH754" s="1" t="n">
        <f aca="false">IF(G754&lt;=2, -10*G754+100, 88.958*EXP(-0.0755*G754))</f>
        <v>75.9150041678102</v>
      </c>
      <c r="BI754" s="1" t="n">
        <f aca="false">IF(I754&lt;=100, 0.0053*(I754)^2-1.0332*I754+100.76, 122.82*EXP(-0.0092*I754))</f>
        <v>98.109508</v>
      </c>
      <c r="BJ754" s="0" t="n">
        <f aca="false">IF(P754&lt;=1000, -6.942*LN(P754)+107.59, -36.304*LN(P754)+310.72)</f>
        <v>1.5118183788249</v>
      </c>
      <c r="BK754" s="0" t="n">
        <f aca="false">BF754^0.04*BG754^0.22*BH754^0.51*BI754^0.06*BJ754^0.17</f>
        <v>42.8214891141018</v>
      </c>
      <c r="BL754" s="0" t="str">
        <f aca="false">IF(BK754&gt;=90, "Very Good", IF(BK754&gt;=80, "Good", IF(BK754&gt;=70, "Slightly Good", IF(BK754&gt;=60, "Average", IF(BK754&gt;=50, "Slightly Poor", IF(BK754&gt;=40, "Poor", "Very Poor"))))))</f>
        <v>Poor</v>
      </c>
      <c r="BM754" s="2" t="n">
        <f aca="false">IF(P754&lt;=1000, -6.942*LN(P754)+107.59, IF(AND(P754&gt;1000, P754&lt;=5213),-36.304*LN(P754)+310.72, IF(P754&gt;5213, 10)))</f>
        <v>1.5118183788249</v>
      </c>
      <c r="BN754" s="2" t="n">
        <f aca="false">BF754^0.04*BG754^0.22*BH754^0.51*BI754^0.06*BM754^0.17</f>
        <v>42.8214891141018</v>
      </c>
      <c r="BO754" s="3" t="str">
        <f aca="false">IF(BN754&gt;=90, "Very Good", IF(BN754&gt;=80, "Good", IF(BN754&gt;=70, "Slightly Good", IF(BN754&gt;=60, "Average", IF(BN754&gt;=50, "Slightly Poor", IF(BN754&gt;=40, "Poor", "Very Poor"))))))</f>
        <v>Poor</v>
      </c>
      <c r="BP754" s="2" t="n">
        <f aca="false">IF(AJ754&lt;=1000, -6.942*LN(AJ754)+107.59, IF(AND(AJ754&gt;1000, AJ754&lt;=5213),-36.304*LN(AJ754)+310.72, IF(AJ754&gt;5213, 10)))</f>
        <v>59.636362853306</v>
      </c>
      <c r="BQ754" s="2" t="n">
        <f aca="false">BF754^0.04*BG754^0.22*BH754^0.51*BI754^0.06*BP754^0.17</f>
        <v>79.980428307148</v>
      </c>
      <c r="BR754" s="0" t="str">
        <f aca="false">IF(BQ754&gt;=90, "Very Good", IF(BQ754&gt;=80, "Good", IF(BQ754&gt;=70, "Slightly Good", IF(BQ754&gt;=60, "Average", IF(BQ754&gt;=50, "Slightly Poor", IF(BQ754&gt;=40, "Poor", "Very Poor"))))))</f>
        <v>Slightly Good</v>
      </c>
      <c r="BT754" s="2" t="n">
        <f aca="false">9.81*LN(AH754)+30.6</f>
        <v>50.9993215238792</v>
      </c>
      <c r="BU754" s="0" t="str">
        <f aca="false">IF(BT754&lt;30, "Clean water", IF(AND(BT754&gt;=30, BT754&lt;40), "Hypolimia", IF(AND(BT754&gt;=40,BT754&lt;50), "Mesotrophic", IF(AND(BT754&gt;=50, BT754&lt;70), "Eutrophic", IF(BT754&gt;70,"Hypertrophic")))))</f>
        <v>Eutrophic</v>
      </c>
      <c r="CM754" s="0" t="n">
        <f aca="false">IF(G754&gt;H754,1,0)</f>
        <v>0</v>
      </c>
      <c r="CO754" s="17" t="n">
        <f aca="false">14.652-0.41022*M754+0.007991*M754*M754-0.000077774*M754*M754*M754</f>
        <v>14.093140948144</v>
      </c>
      <c r="CP754" s="1" t="n">
        <f aca="false">F754/CO754*100</f>
        <v>90.1147589932571</v>
      </c>
    </row>
    <row r="755" customFormat="false" ht="12.5" hidden="false" customHeight="false" outlineLevel="0" collapsed="false">
      <c r="A755" s="0" t="n">
        <v>754</v>
      </c>
      <c r="B755" s="15" t="s">
        <v>91</v>
      </c>
      <c r="C755" s="16" t="s">
        <v>92</v>
      </c>
      <c r="D755" s="0" t="s">
        <v>167</v>
      </c>
      <c r="E755" s="0" t="n">
        <v>7.5</v>
      </c>
      <c r="F755" s="0" t="n">
        <v>15.2</v>
      </c>
      <c r="G755" s="0" t="n">
        <v>1.6</v>
      </c>
      <c r="H755" s="0" t="n">
        <v>2.4</v>
      </c>
      <c r="I755" s="0" t="n">
        <v>1.2</v>
      </c>
      <c r="J755" s="0" t="n">
        <v>4.595</v>
      </c>
      <c r="K755" s="0" t="n">
        <v>0.023</v>
      </c>
      <c r="L755" s="0" t="n">
        <v>1.3</v>
      </c>
      <c r="M755" s="0" t="n">
        <v>2.7</v>
      </c>
      <c r="N755" s="0" t="n">
        <v>0</v>
      </c>
      <c r="O755" s="0" t="n">
        <v>445</v>
      </c>
      <c r="P755" s="0" t="n">
        <v>530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V755" s="0" t="n">
        <v>0</v>
      </c>
      <c r="AC755" s="0" t="n">
        <v>4.587</v>
      </c>
      <c r="AD755" s="0" t="n">
        <v>0.089</v>
      </c>
      <c r="AE755" s="0" t="n">
        <v>4.184</v>
      </c>
      <c r="AF755" s="0" t="n">
        <v>0.022</v>
      </c>
      <c r="AG755" s="0" t="n">
        <v>0.021</v>
      </c>
      <c r="AH755" s="0" t="n">
        <v>0.3</v>
      </c>
      <c r="AJ755" s="0" t="n">
        <v>60</v>
      </c>
      <c r="AP755" s="0" t="n">
        <v>0</v>
      </c>
      <c r="AY755" s="0" t="n">
        <v>0</v>
      </c>
      <c r="BF755" s="0" t="n">
        <f aca="false">IF(E755&lt;11,-3.6797*E755^2+48.115*E755-53.83,280.92*EXP(-0.2027*E755))</f>
        <v>100.049375</v>
      </c>
      <c r="BG755" s="1" t="n">
        <f aca="false">32.208*LN(F755)+21.438</f>
        <v>109.085483140265</v>
      </c>
      <c r="BH755" s="1" t="n">
        <f aca="false">IF(G755&lt;=2, -10*G755+100, 88.958*EXP(-0.0755*G755))</f>
        <v>84</v>
      </c>
      <c r="BI755" s="1" t="n">
        <f aca="false">IF(I755&lt;=100, 0.0053*(I755)^2-1.0332*I755+100.76, 122.82*EXP(-0.0092*I755))</f>
        <v>99.527792</v>
      </c>
      <c r="BJ755" s="0" t="n">
        <f aca="false">IF(P755&lt;=1000, -6.942*LN(P755)+107.59, -36.304*LN(P755)+310.72)</f>
        <v>64.0436878205565</v>
      </c>
      <c r="BK755" s="0" t="n">
        <f aca="false">BF755^0.04*BG755^0.22*BH755^0.51*BI755^0.06*BJ755^0.17</f>
        <v>86.432560882746</v>
      </c>
      <c r="BL755" s="0" t="str">
        <f aca="false">IF(BK755&gt;=90, "Very Good", IF(BK755&gt;=80, "Good", IF(BK755&gt;=70, "Slightly Good", IF(BK755&gt;=60, "Average", IF(BK755&gt;=50, "Slightly Poor", IF(BK755&gt;=40, "Poor", "Very Poor"))))))</f>
        <v>Good</v>
      </c>
      <c r="BM755" s="2" t="n">
        <f aca="false">IF(P755&lt;=1000, -6.942*LN(P755)+107.59, IF(AND(P755&gt;1000, P755&lt;=5213),-36.304*LN(P755)+310.72, IF(P755&gt;5213, 10)))</f>
        <v>64.0436878205565</v>
      </c>
      <c r="BN755" s="2" t="n">
        <f aca="false">BF755^0.04*BG755^0.22*BH755^0.51*BI755^0.06*BM755^0.17</f>
        <v>86.432560882746</v>
      </c>
      <c r="BO755" s="3" t="str">
        <f aca="false">IF(BN755&gt;=90, "Very Good", IF(BN755&gt;=80, "Good", IF(BN755&gt;=70, "Slightly Good", IF(BN755&gt;=60, "Average", IF(BN755&gt;=50, "Slightly Poor", IF(BN755&gt;=40, "Poor", "Very Poor"))))))</f>
        <v>Good</v>
      </c>
      <c r="BP755" s="2" t="n">
        <f aca="false">IF(AJ755&lt;=1000, -6.942*LN(AJ755)+107.59, IF(AND(AJ755&gt;1000, AJ755&lt;=5213),-36.304*LN(AJ755)+310.72, IF(AJ755&gt;5213, 10)))</f>
        <v>79.1670600490542</v>
      </c>
      <c r="BQ755" s="2" t="n">
        <f aca="false">BF755^0.04*BG755^0.22*BH755^0.51*BI755^0.06*BP755^0.17</f>
        <v>89.6043249351339</v>
      </c>
      <c r="BR755" s="0" t="str">
        <f aca="false">IF(BQ755&gt;=90, "Very Good", IF(BQ755&gt;=80, "Good", IF(BQ755&gt;=70, "Slightly Good", IF(BQ755&gt;=60, "Average", IF(BQ755&gt;=50, "Slightly Poor", IF(BQ755&gt;=40, "Poor", "Very Poor"))))))</f>
        <v>Good</v>
      </c>
      <c r="BT755" s="2" t="n">
        <f aca="false">9.81*LN(AH755)+30.6</f>
        <v>18.7890267895626</v>
      </c>
      <c r="BU755" s="0" t="str">
        <f aca="false">IF(BT755&lt;30, "Clean water", IF(AND(BT755&gt;=30, BT755&lt;40), "Hypolimia", IF(AND(BT755&gt;=40,BT755&lt;50), "Mesotrophic", IF(AND(BT755&gt;=50, BT755&lt;70), "Eutrophic", IF(BT755&gt;70,"Hypertrophic")))))</f>
        <v>Clean water</v>
      </c>
      <c r="CM755" s="0" t="n">
        <f aca="false">IF(G755&gt;H755,1,0)</f>
        <v>0</v>
      </c>
      <c r="CO755" s="17" t="n">
        <f aca="false">14.652-0.41022*M755+0.007991*M755*M755-0.000077774*M755*M755*M755</f>
        <v>13.601129564358</v>
      </c>
      <c r="CP755" s="1" t="n">
        <f aca="false">F755/CO755*100</f>
        <v>111.755423901202</v>
      </c>
    </row>
    <row r="756" customFormat="false" ht="12.5" hidden="false" customHeight="false" outlineLevel="0" collapsed="false">
      <c r="A756" s="0" t="n">
        <v>755</v>
      </c>
      <c r="B756" s="15" t="s">
        <v>137</v>
      </c>
      <c r="C756" s="16" t="s">
        <v>138</v>
      </c>
      <c r="D756" s="0" t="s">
        <v>167</v>
      </c>
      <c r="E756" s="0" t="n">
        <v>8.1</v>
      </c>
      <c r="F756" s="0" t="n">
        <v>10.1</v>
      </c>
      <c r="G756" s="0" t="n">
        <v>3.3</v>
      </c>
      <c r="H756" s="0" t="n">
        <v>9.6</v>
      </c>
      <c r="I756" s="0" t="n">
        <v>6.6</v>
      </c>
      <c r="J756" s="0" t="n">
        <v>10.694</v>
      </c>
      <c r="K756" s="0" t="n">
        <v>0.075</v>
      </c>
      <c r="L756" s="0" t="n">
        <v>5.5</v>
      </c>
      <c r="M756" s="0" t="n">
        <v>3.9</v>
      </c>
      <c r="O756" s="0" t="n">
        <v>718</v>
      </c>
      <c r="BD756" s="0" t="n">
        <v>4.428</v>
      </c>
      <c r="BF756" s="0" t="n">
        <f aca="false">IF(E756&lt;11,-3.6797*E756^2+48.115*E756-53.83,280.92*EXP(-0.2027*E756))</f>
        <v>94.476383</v>
      </c>
      <c r="BG756" s="1" t="n">
        <f aca="false">32.208*LN(F756)+21.438</f>
        <v>95.9201409312711</v>
      </c>
      <c r="BH756" s="1" t="n">
        <f aca="false">IF(G756&lt;=2, -10*G756+100, 88.958*EXP(-0.0755*G756))</f>
        <v>69.3394735712124</v>
      </c>
      <c r="BI756" s="1" t="n">
        <f aca="false">IF(I756&lt;=100, 0.0053*(I756)^2-1.0332*I756+100.76, 122.82*EXP(-0.0092*I756))</f>
        <v>94.171748</v>
      </c>
      <c r="BJ756" s="0" t="e">
        <f aca="false">IF(P756&lt;=1000, -6.942*LN(P756)+107.59, -36.304*LN(P756)+310.72)</f>
        <v>#VALUE!</v>
      </c>
      <c r="BK756" s="0" t="e">
        <f aca="false">BF756^0.04*BG756^0.22*BH756^0.51*BI756^0.06*BJ756^0.17</f>
        <v>#VALUE!</v>
      </c>
      <c r="BL756" s="0" t="e">
        <f aca="false">IF(BK756&gt;=90, "Very Good", IF(BK756&gt;=80, "Good", IF(BK756&gt;=70, "Slightly Good", IF(BK756&gt;=60, "Average", IF(BK756&gt;=50, "Slightly Poor", IF(BK756&gt;=40, "Poor", "Very Poor"))))))</f>
        <v>#VALUE!</v>
      </c>
      <c r="BM756" s="2" t="e">
        <f aca="false">IF(P756&lt;=1000, -6.942*LN(P756)+107.59, IF(AND(P756&gt;1000, P756&lt;=5213),-36.304*LN(P756)+310.72, IF(P756&gt;5213, 10)))</f>
        <v>#VALUE!</v>
      </c>
      <c r="BN756" s="2" t="e">
        <f aca="false">BF756^0.04*BG756^0.22*BH756^0.51*BI756^0.06*BM756^0.17</f>
        <v>#VALUE!</v>
      </c>
      <c r="BO756" s="3" t="e">
        <f aca="false">IF(BN756&gt;=90, "Very Good", IF(BN756&gt;=80, "Good", IF(BN756&gt;=70, "Slightly Good", IF(BN756&gt;=60, "Average", IF(BN756&gt;=50, "Slightly Poor", IF(BN756&gt;=40, "Poor", "Very Poor"))))))</f>
        <v>#VALUE!</v>
      </c>
      <c r="BP756" s="2" t="e">
        <f aca="false">IF(AJ756&lt;=1000, -6.942*LN(AJ756)+107.59, IF(AND(AJ756&gt;1000, AJ756&lt;=5213),-36.304*LN(AJ756)+310.72, IF(AJ756&gt;5213, 10)))</f>
        <v>#VALUE!</v>
      </c>
      <c r="BQ756" s="2" t="e">
        <f aca="false">BF756^0.04*BG756^0.22*BH756^0.51*BI756^0.06*BP756^0.17</f>
        <v>#VALUE!</v>
      </c>
      <c r="BR756" s="0" t="e">
        <f aca="false">IF(BQ756&gt;=90, "Very Good", IF(BQ756&gt;=80, "Good", IF(BQ756&gt;=70, "Slightly Good", IF(BQ756&gt;=60, "Average", IF(BQ756&gt;=50, "Slightly Poor", IF(BQ756&gt;=40, "Poor", "Very Poor"))))))</f>
        <v>#VALUE!</v>
      </c>
      <c r="BT756" s="2" t="e">
        <f aca="false">9.81*LN(AH756)+30.6</f>
        <v>#VALUE!</v>
      </c>
      <c r="BU756" s="0" t="e">
        <f aca="false">IF(BT756&lt;30, "Clean water", IF(AND(BT756&gt;=30, BT756&lt;40), "Hypolimia", IF(AND(BT756&gt;=40,BT756&lt;50), "Mesotrophic", IF(AND(BT756&gt;=50, BT756&lt;70), "Eutrophic", IF(BT756&gt;70,"Hypertrophic")))))</f>
        <v>#VALUE!</v>
      </c>
      <c r="CM756" s="0" t="n">
        <f aca="false">IF(G756&gt;H756,1,0)</f>
        <v>0</v>
      </c>
      <c r="CO756" s="17" t="n">
        <f aca="false">14.652-0.41022*M756+0.007991*M756*M756-0.000077774*M756*M756*M756</f>
        <v>13.169071634094</v>
      </c>
      <c r="CP756" s="1" t="n">
        <f aca="false">F756/CO756*100</f>
        <v>76.694852003475</v>
      </c>
    </row>
    <row r="757" customFormat="false" ht="12.5" hidden="false" customHeight="false" outlineLevel="0" collapsed="false">
      <c r="A757" s="0" t="n">
        <v>756</v>
      </c>
      <c r="B757" s="15" t="s">
        <v>93</v>
      </c>
      <c r="C757" s="16" t="s">
        <v>94</v>
      </c>
      <c r="D757" s="0" t="s">
        <v>167</v>
      </c>
      <c r="E757" s="0" t="n">
        <v>8</v>
      </c>
      <c r="F757" s="0" t="n">
        <v>11.2</v>
      </c>
      <c r="G757" s="0" t="n">
        <v>2.3</v>
      </c>
      <c r="H757" s="0" t="n">
        <v>8.2</v>
      </c>
      <c r="I757" s="0" t="n">
        <v>3</v>
      </c>
      <c r="J757" s="0" t="n">
        <v>11.833</v>
      </c>
      <c r="K757" s="0" t="n">
        <v>0.105</v>
      </c>
      <c r="L757" s="0" t="n">
        <v>5.2</v>
      </c>
      <c r="M757" s="0" t="n">
        <v>4</v>
      </c>
      <c r="N757" s="0" t="n">
        <v>0</v>
      </c>
      <c r="O757" s="0" t="n">
        <v>966</v>
      </c>
      <c r="P757" s="0" t="n">
        <v>4300</v>
      </c>
      <c r="Q757" s="0" t="n">
        <v>0</v>
      </c>
      <c r="R757" s="0" t="n">
        <v>0</v>
      </c>
      <c r="S757" s="0" t="n">
        <v>0</v>
      </c>
      <c r="T757" s="0" t="n">
        <v>0</v>
      </c>
      <c r="U757" s="0" t="n">
        <v>0</v>
      </c>
      <c r="V757" s="0" t="n">
        <v>0</v>
      </c>
      <c r="AC757" s="0" t="n">
        <v>11.46</v>
      </c>
      <c r="AD757" s="0" t="n">
        <v>2.863</v>
      </c>
      <c r="AE757" s="0" t="n">
        <v>7.14</v>
      </c>
      <c r="AF757" s="0" t="n">
        <v>0.05</v>
      </c>
      <c r="AG757" s="0" t="n">
        <v>0.019</v>
      </c>
      <c r="AH757" s="0" t="n">
        <v>4.4</v>
      </c>
      <c r="AJ757" s="0" t="n">
        <v>2400</v>
      </c>
      <c r="AP757" s="0" t="n">
        <v>0</v>
      </c>
      <c r="AY757" s="0" t="n">
        <v>0</v>
      </c>
      <c r="BD757" s="0" t="n">
        <v>2.579</v>
      </c>
      <c r="BF757" s="0" t="n">
        <f aca="false">IF(E757&lt;11,-3.6797*E757^2+48.115*E757-53.83,280.92*EXP(-0.2027*E757))</f>
        <v>95.5892</v>
      </c>
      <c r="BG757" s="1" t="n">
        <f aca="false">32.208*LN(F757)+21.438</f>
        <v>99.2497509715202</v>
      </c>
      <c r="BH757" s="1" t="n">
        <f aca="false">IF(G757&lt;=2, -10*G757+100, 88.958*EXP(-0.0755*G757))</f>
        <v>74.7772988969374</v>
      </c>
      <c r="BI757" s="1" t="n">
        <f aca="false">IF(I757&lt;=100, 0.0053*(I757)^2-1.0332*I757+100.76, 122.82*EXP(-0.0092*I757))</f>
        <v>97.7081</v>
      </c>
      <c r="BJ757" s="0" t="n">
        <f aca="false">IF(P757&lt;=1000, -6.942*LN(P757)+107.59, -36.304*LN(P757)+310.72)</f>
        <v>6.98729256774925</v>
      </c>
      <c r="BK757" s="0" t="n">
        <f aca="false">BF757^0.04*BG757^0.22*BH757^0.51*BI757^0.06*BJ757^0.17</f>
        <v>54.5817886105894</v>
      </c>
      <c r="BL757" s="0" t="str">
        <f aca="false">IF(BK757&gt;=90, "Very Good", IF(BK757&gt;=80, "Good", IF(BK757&gt;=70, "Slightly Good", IF(BK757&gt;=60, "Average", IF(BK757&gt;=50, "Slightly Poor", IF(BK757&gt;=40, "Poor", "Very Poor"))))))</f>
        <v>Slightly Poor</v>
      </c>
      <c r="BM757" s="2" t="n">
        <f aca="false">IF(P757&lt;=1000, -6.942*LN(P757)+107.59, IF(AND(P757&gt;1000, P757&lt;=5213),-36.304*LN(P757)+310.72, IF(P757&gt;5213, 10)))</f>
        <v>6.98729256774925</v>
      </c>
      <c r="BN757" s="2" t="n">
        <f aca="false">BF757^0.04*BG757^0.22*BH757^0.51*BI757^0.06*BM757^0.17</f>
        <v>54.5817886105894</v>
      </c>
      <c r="BO757" s="3" t="str">
        <f aca="false">IF(BN757&gt;=90, "Very Good", IF(BN757&gt;=80, "Good", IF(BN757&gt;=70, "Slightly Good", IF(BN757&gt;=60, "Average", IF(BN757&gt;=50, "Slightly Poor", IF(BN757&gt;=40, "Poor", "Very Poor"))))))</f>
        <v>Slightly Poor</v>
      </c>
      <c r="BP757" s="2" t="n">
        <f aca="false">IF(AJ757&lt;=1000, -6.942*LN(AJ757)+107.59, IF(AND(AJ757&gt;1000, AJ757&lt;=5213),-36.304*LN(AJ757)+310.72, IF(AJ757&gt;5213, 10)))</f>
        <v>28.1578353109365</v>
      </c>
      <c r="BQ757" s="2" t="n">
        <f aca="false">BF757^0.04*BG757^0.22*BH757^0.51*BI757^0.06*BP757^0.17</f>
        <v>69.1746738705158</v>
      </c>
      <c r="BR757" s="0" t="str">
        <f aca="false">IF(BQ757&gt;=90, "Very Good", IF(BQ757&gt;=80, "Good", IF(BQ757&gt;=70, "Slightly Good", IF(BQ757&gt;=60, "Average", IF(BQ757&gt;=50, "Slightly Poor", IF(BQ757&gt;=40, "Poor", "Very Poor"))))))</f>
        <v>Average</v>
      </c>
      <c r="BT757" s="2" t="n">
        <f aca="false">9.81*LN(AH757)+30.6</f>
        <v>45.1345405464666</v>
      </c>
      <c r="BU757" s="0" t="str">
        <f aca="false">IF(BT757&lt;30, "Clean water", IF(AND(BT757&gt;=30, BT757&lt;40), "Hypolimia", IF(AND(BT757&gt;=40,BT757&lt;50), "Mesotrophic", IF(AND(BT757&gt;=50, BT757&lt;70), "Eutrophic", IF(BT757&gt;70,"Hypertrophic")))))</f>
        <v>Mesotrophic</v>
      </c>
      <c r="CM757" s="0" t="n">
        <f aca="false">IF(G757&gt;H757,1,0)</f>
        <v>0</v>
      </c>
      <c r="CO757" s="17" t="n">
        <f aca="false">14.652-0.41022*M757+0.007991*M757*M757-0.000077774*M757*M757*M757</f>
        <v>13.133998464</v>
      </c>
      <c r="CP757" s="1" t="n">
        <f aca="false">F757/CO757*100</f>
        <v>85.2748691169635</v>
      </c>
    </row>
    <row r="758" customFormat="false" ht="12.5" hidden="false" customHeight="false" outlineLevel="0" collapsed="false">
      <c r="A758" s="0" t="n">
        <v>757</v>
      </c>
      <c r="B758" s="15" t="s">
        <v>95</v>
      </c>
      <c r="C758" s="16" t="s">
        <v>96</v>
      </c>
      <c r="D758" s="0" t="s">
        <v>167</v>
      </c>
      <c r="E758" s="0" t="n">
        <v>7.5</v>
      </c>
      <c r="F758" s="0" t="n">
        <v>14.3</v>
      </c>
      <c r="G758" s="0" t="n">
        <v>2.1</v>
      </c>
      <c r="H758" s="0" t="n">
        <v>7.1</v>
      </c>
      <c r="I758" s="0" t="n">
        <v>3</v>
      </c>
      <c r="J758" s="0" t="n">
        <v>9.137</v>
      </c>
      <c r="K758" s="0" t="n">
        <v>0.056</v>
      </c>
      <c r="L758" s="0" t="n">
        <v>4.9</v>
      </c>
      <c r="M758" s="0" t="n">
        <v>1.4</v>
      </c>
      <c r="N758" s="0" t="n">
        <v>0</v>
      </c>
      <c r="O758" s="0" t="n">
        <v>798</v>
      </c>
      <c r="P758" s="0" t="n">
        <v>25000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V758" s="0" t="n">
        <v>0</v>
      </c>
      <c r="AC758" s="0" t="n">
        <v>8.249</v>
      </c>
      <c r="AD758" s="0" t="n">
        <v>1.308</v>
      </c>
      <c r="AE758" s="0" t="n">
        <v>6.355</v>
      </c>
      <c r="AF758" s="0" t="n">
        <v>0.056</v>
      </c>
      <c r="AG758" s="0" t="n">
        <v>0.036</v>
      </c>
      <c r="AH758" s="0" t="n">
        <v>1.7</v>
      </c>
      <c r="AJ758" s="0" t="n">
        <v>2200</v>
      </c>
      <c r="AP758" s="0" t="n">
        <v>0</v>
      </c>
      <c r="AY758" s="0" t="n">
        <v>0</v>
      </c>
      <c r="BF758" s="0" t="n">
        <f aca="false">IF(E758&lt;11,-3.6797*E758^2+48.115*E758-53.83,280.92*EXP(-0.2027*E758))</f>
        <v>100.049375</v>
      </c>
      <c r="BG758" s="1" t="n">
        <f aca="false">32.208*LN(F758)+21.438</f>
        <v>107.119639176259</v>
      </c>
      <c r="BH758" s="1" t="n">
        <f aca="false">IF(G758&lt;=2, -10*G758+100, 88.958*EXP(-0.0755*G758))</f>
        <v>75.9150041678102</v>
      </c>
      <c r="BI758" s="1" t="n">
        <f aca="false">IF(I758&lt;=100, 0.0053*(I758)^2-1.0332*I758+100.76, 122.82*EXP(-0.0092*I758))</f>
        <v>97.7081</v>
      </c>
      <c r="BJ758" s="0" t="n">
        <f aca="false">IF(P758&lt;=1000, -6.942*LN(P758)+107.59, -36.304*LN(P758)+310.72)</f>
        <v>-56.9172155941827</v>
      </c>
      <c r="BK758" s="0" t="e">
        <f aca="false">BF758^0.04*BG758^0.22*BH758^0.51*BI758^0.06*BJ758^0.17</f>
        <v>#NUM!</v>
      </c>
      <c r="BL758" s="0" t="e">
        <f aca="false">IF(BK758&gt;=90, "Very Good", IF(BK758&gt;=80, "Good", IF(BK758&gt;=70, "Slightly Good", IF(BK758&gt;=60, "Average", IF(BK758&gt;=50, "Slightly Poor", IF(BK758&gt;=40, "Poor", "Very Poor"))))))</f>
        <v>#NUM!</v>
      </c>
      <c r="BM758" s="2" t="n">
        <f aca="false">IF(P758&lt;=1000, -6.942*LN(P758)+107.59, IF(AND(P758&gt;1000, P758&lt;=5213),-36.304*LN(P758)+310.72, IF(P758&gt;5213, 10)))</f>
        <v>10</v>
      </c>
      <c r="BN758" s="2" t="n">
        <f aca="false">BF758^0.04*BG758^0.22*BH758^0.51*BI758^0.06*BM758^0.17</f>
        <v>59.5583555210807</v>
      </c>
      <c r="BO758" s="3" t="str">
        <f aca="false">IF(BN758&gt;=90, "Very Good", IF(BN758&gt;=80, "Good", IF(BN758&gt;=70, "Slightly Good", IF(BN758&gt;=60, "Average", IF(BN758&gt;=50, "Slightly Poor", IF(BN758&gt;=40, "Poor", "Very Poor"))))))</f>
        <v>Slightly Poor</v>
      </c>
      <c r="BP758" s="2" t="n">
        <f aca="false">IF(AJ758&lt;=1000, -6.942*LN(AJ758)+107.59, IF(AND(AJ758&gt;1000, AJ758&lt;=5213),-36.304*LN(AJ758)+310.72, IF(AJ758&gt;5213, 10)))</f>
        <v>31.316696341168</v>
      </c>
      <c r="BQ758" s="2" t="n">
        <f aca="false">BF758^0.04*BG758^0.22*BH758^0.51*BI758^0.06*BP758^0.17</f>
        <v>72.3143701426623</v>
      </c>
      <c r="BR758" s="0" t="str">
        <f aca="false">IF(BQ758&gt;=90, "Very Good", IF(BQ758&gt;=80, "Good", IF(BQ758&gt;=70, "Slightly Good", IF(BQ758&gt;=60, "Average", IF(BQ758&gt;=50, "Slightly Poor", IF(BQ758&gt;=40, "Poor", "Very Poor"))))))</f>
        <v>Slightly Good</v>
      </c>
      <c r="BT758" s="2" t="n">
        <f aca="false">9.81*LN(AH758)+30.6</f>
        <v>35.8054631429199</v>
      </c>
      <c r="BU758" s="0" t="str">
        <f aca="false">IF(BT758&lt;30, "Clean water", IF(AND(BT758&gt;=30, BT758&lt;40), "Hypolimia", IF(AND(BT758&gt;=40,BT758&lt;50), "Mesotrophic", IF(AND(BT758&gt;=50, BT758&lt;70), "Eutrophic", IF(BT758&gt;70,"Hypertrophic")))))</f>
        <v>Hypolimia</v>
      </c>
      <c r="CM758" s="0" t="n">
        <f aca="false">IF(G758&gt;H758,1,0)</f>
        <v>0</v>
      </c>
      <c r="CO758" s="17" t="n">
        <f aca="false">14.652-0.41022*M758+0.007991*M758*M758-0.000077774*M758*M758*M758</f>
        <v>14.093140948144</v>
      </c>
      <c r="CP758" s="1" t="n">
        <f aca="false">F758/CO758*100</f>
        <v>101.467799496345</v>
      </c>
    </row>
    <row r="759" customFormat="false" ht="12.5" hidden="false" customHeight="false" outlineLevel="0" collapsed="false">
      <c r="A759" s="0" t="n">
        <v>758</v>
      </c>
      <c r="B759" s="15" t="s">
        <v>97</v>
      </c>
      <c r="C759" s="16" t="s">
        <v>98</v>
      </c>
      <c r="D759" s="0" t="s">
        <v>167</v>
      </c>
      <c r="E759" s="0" t="n">
        <v>8</v>
      </c>
      <c r="F759" s="0" t="n">
        <v>15.2</v>
      </c>
      <c r="G759" s="0" t="n">
        <v>0.9</v>
      </c>
      <c r="H759" s="0" t="n">
        <v>4.1</v>
      </c>
      <c r="I759" s="0" t="n">
        <v>1.4</v>
      </c>
      <c r="J759" s="0" t="n">
        <v>2.809</v>
      </c>
      <c r="K759" s="0" t="n">
        <v>0.031</v>
      </c>
      <c r="L759" s="0" t="n">
        <v>1.7</v>
      </c>
      <c r="M759" s="0" t="n">
        <v>2.2</v>
      </c>
      <c r="N759" s="0" t="n">
        <v>0</v>
      </c>
      <c r="O759" s="0" t="n">
        <v>203</v>
      </c>
      <c r="P759" s="0" t="n">
        <v>15000</v>
      </c>
      <c r="Q759" s="0" t="n">
        <v>0</v>
      </c>
      <c r="R759" s="0" t="n">
        <v>0</v>
      </c>
      <c r="S759" s="0" t="n">
        <v>0</v>
      </c>
      <c r="T759" s="0" t="n">
        <v>0</v>
      </c>
      <c r="U759" s="0" t="n">
        <v>0</v>
      </c>
      <c r="V759" s="0" t="n">
        <v>0</v>
      </c>
      <c r="AC759" s="0" t="n">
        <v>2.743</v>
      </c>
      <c r="AD759" s="0" t="n">
        <v>0.069</v>
      </c>
      <c r="AE759" s="0" t="n">
        <v>2.138</v>
      </c>
      <c r="AF759" s="0" t="n">
        <v>0.015</v>
      </c>
      <c r="AG759" s="0" t="n">
        <v>0.015</v>
      </c>
      <c r="AH759" s="0" t="n">
        <v>6.7</v>
      </c>
      <c r="AJ759" s="0" t="n">
        <v>480</v>
      </c>
      <c r="AP759" s="0" t="n">
        <v>0</v>
      </c>
      <c r="AY759" s="0" t="n">
        <v>0</v>
      </c>
      <c r="BF759" s="0" t="n">
        <f aca="false">IF(E759&lt;11,-3.6797*E759^2+48.115*E759-53.83,280.92*EXP(-0.2027*E759))</f>
        <v>95.5892</v>
      </c>
      <c r="BG759" s="1" t="n">
        <f aca="false">32.208*LN(F759)+21.438</f>
        <v>109.085483140265</v>
      </c>
      <c r="BH759" s="1" t="n">
        <f aca="false">IF(G759&lt;=2, -10*G759+100, 88.958*EXP(-0.0755*G759))</f>
        <v>91</v>
      </c>
      <c r="BI759" s="1" t="n">
        <f aca="false">IF(I759&lt;=100, 0.0053*(I759)^2-1.0332*I759+100.76, 122.82*EXP(-0.0092*I759))</f>
        <v>99.323908</v>
      </c>
      <c r="BJ759" s="0" t="n">
        <f aca="false">IF(P759&lt;=1000, -6.942*LN(P759)+107.59, -36.304*LN(P759)+310.72)</f>
        <v>-38.3722021489821</v>
      </c>
      <c r="BK759" s="0" t="e">
        <f aca="false">BF759^0.04*BG759^0.22*BH759^0.51*BI759^0.06*BJ759^0.17</f>
        <v>#NUM!</v>
      </c>
      <c r="BL759" s="0" t="e">
        <f aca="false">IF(BK759&gt;=90, "Very Good", IF(BK759&gt;=80, "Good", IF(BK759&gt;=70, "Slightly Good", IF(BK759&gt;=60, "Average", IF(BK759&gt;=50, "Slightly Poor", IF(BK759&gt;=40, "Poor", "Very Poor"))))))</f>
        <v>#NUM!</v>
      </c>
      <c r="BM759" s="2" t="n">
        <f aca="false">IF(P759&lt;=1000, -6.942*LN(P759)+107.59, IF(AND(P759&gt;1000, P759&lt;=5213),-36.304*LN(P759)+310.72, IF(P759&gt;5213, 10)))</f>
        <v>10</v>
      </c>
      <c r="BN759" s="2" t="n">
        <f aca="false">BF759^0.04*BG759^0.22*BH759^0.51*BI759^0.06*BM759^0.17</f>
        <v>65.5329053038382</v>
      </c>
      <c r="BO759" s="3" t="str">
        <f aca="false">IF(BN759&gt;=90, "Very Good", IF(BN759&gt;=80, "Good", IF(BN759&gt;=70, "Slightly Good", IF(BN759&gt;=60, "Average", IF(BN759&gt;=50, "Slightly Poor", IF(BN759&gt;=40, "Poor", "Very Poor"))))))</f>
        <v>Average</v>
      </c>
      <c r="BP759" s="2" t="n">
        <f aca="false">IF(AJ759&lt;=1000, -6.942*LN(AJ759)+107.59, IF(AND(AJ759&gt;1000, AJ759&lt;=5213),-36.304*LN(AJ759)+310.72, IF(AJ759&gt;5213, 10)))</f>
        <v>64.7315768667128</v>
      </c>
      <c r="BQ759" s="2" t="n">
        <f aca="false">BF759^0.04*BG759^0.22*BH759^0.51*BI759^0.06*BP759^0.17</f>
        <v>90.0221070752648</v>
      </c>
      <c r="BR759" s="0" t="str">
        <f aca="false">IF(BQ759&gt;=90, "Very Good", IF(BQ759&gt;=80, "Good", IF(BQ759&gt;=70, "Slightly Good", IF(BQ759&gt;=60, "Average", IF(BQ759&gt;=50, "Slightly Poor", IF(BQ759&gt;=40, "Poor", "Very Poor"))))))</f>
        <v>Very Good</v>
      </c>
      <c r="BT759" s="2" t="n">
        <f aca="false">9.81*LN(AH759)+30.6</f>
        <v>49.2596748339538</v>
      </c>
      <c r="BU759" s="0" t="str">
        <f aca="false">IF(BT759&lt;30, "Clean water", IF(AND(BT759&gt;=30, BT759&lt;40), "Hypolimia", IF(AND(BT759&gt;=40,BT759&lt;50), "Mesotrophic", IF(AND(BT759&gt;=50, BT759&lt;70), "Eutrophic", IF(BT759&gt;70,"Hypertrophic")))))</f>
        <v>Mesotrophic</v>
      </c>
      <c r="CM759" s="0" t="n">
        <f aca="false">IF(G759&gt;H759,1,0)</f>
        <v>0</v>
      </c>
      <c r="CO759" s="17" t="n">
        <f aca="false">14.652-0.41022*M759+0.007991*M759*M759-0.000077774*M759*M759*M759</f>
        <v>13.787364302448</v>
      </c>
      <c r="CP759" s="1" t="n">
        <f aca="false">F759/CO759*100</f>
        <v>110.245871992381</v>
      </c>
    </row>
    <row r="760" customFormat="false" ht="12.5" hidden="false" customHeight="false" outlineLevel="0" collapsed="false">
      <c r="A760" s="0" t="n">
        <v>759</v>
      </c>
      <c r="B760" s="15" t="s">
        <v>99</v>
      </c>
      <c r="C760" s="16" t="s">
        <v>100</v>
      </c>
      <c r="D760" s="0" t="s">
        <v>167</v>
      </c>
      <c r="E760" s="0" t="n">
        <v>7.7</v>
      </c>
      <c r="F760" s="0" t="n">
        <v>9.8</v>
      </c>
      <c r="G760" s="0" t="n">
        <v>2.3</v>
      </c>
      <c r="H760" s="0" t="n">
        <v>4.6</v>
      </c>
      <c r="I760" s="0" t="n">
        <v>1.2</v>
      </c>
      <c r="J760" s="0" t="n">
        <v>6.958</v>
      </c>
      <c r="K760" s="0" t="n">
        <v>0.077</v>
      </c>
      <c r="L760" s="0" t="n">
        <v>2.5</v>
      </c>
      <c r="M760" s="0" t="n">
        <v>5.7</v>
      </c>
      <c r="O760" s="0" t="n">
        <v>417</v>
      </c>
      <c r="BD760" s="0" t="n">
        <v>0.429</v>
      </c>
      <c r="BF760" s="0" t="n">
        <f aca="false">IF(E760&lt;11,-3.6797*E760^2+48.115*E760-53.83,280.92*EXP(-0.2027*E760))</f>
        <v>98.486087</v>
      </c>
      <c r="BG760" s="1" t="n">
        <f aca="false">32.208*LN(F760)+21.438</f>
        <v>94.9489718778696</v>
      </c>
      <c r="BH760" s="1" t="n">
        <f aca="false">IF(G760&lt;=2, -10*G760+100, 88.958*EXP(-0.0755*G760))</f>
        <v>74.7772988969374</v>
      </c>
      <c r="BI760" s="1" t="n">
        <f aca="false">IF(I760&lt;=100, 0.0053*(I760)^2-1.0332*I760+100.76, 122.82*EXP(-0.0092*I760))</f>
        <v>99.527792</v>
      </c>
      <c r="BJ760" s="0" t="e">
        <f aca="false">IF(P760&lt;=1000, -6.942*LN(P760)+107.59, -36.304*LN(P760)+310.72)</f>
        <v>#VALUE!</v>
      </c>
      <c r="BK760" s="0" t="e">
        <f aca="false">BF760^0.04*BG760^0.22*BH760^0.51*BI760^0.06*BJ760^0.17</f>
        <v>#VALUE!</v>
      </c>
      <c r="BL760" s="0" t="e">
        <f aca="false">IF(BK760&gt;=90, "Very Good", IF(BK760&gt;=80, "Good", IF(BK760&gt;=70, "Slightly Good", IF(BK760&gt;=60, "Average", IF(BK760&gt;=50, "Slightly Poor", IF(BK760&gt;=40, "Poor", "Very Poor"))))))</f>
        <v>#VALUE!</v>
      </c>
      <c r="BM760" s="2" t="e">
        <f aca="false">IF(P760&lt;=1000, -6.942*LN(P760)+107.59, IF(AND(P760&gt;1000, P760&lt;=5213),-36.304*LN(P760)+310.72, IF(P760&gt;5213, 10)))</f>
        <v>#VALUE!</v>
      </c>
      <c r="BN760" s="2" t="e">
        <f aca="false">BF760^0.04*BG760^0.22*BH760^0.51*BI760^0.06*BM760^0.17</f>
        <v>#VALUE!</v>
      </c>
      <c r="BO760" s="3" t="e">
        <f aca="false">IF(BN760&gt;=90, "Very Good", IF(BN760&gt;=80, "Good", IF(BN760&gt;=70, "Slightly Good", IF(BN760&gt;=60, "Average", IF(BN760&gt;=50, "Slightly Poor", IF(BN760&gt;=40, "Poor", "Very Poor"))))))</f>
        <v>#VALUE!</v>
      </c>
      <c r="BP760" s="2" t="e">
        <f aca="false">IF(AJ760&lt;=1000, -6.942*LN(AJ760)+107.59, IF(AND(AJ760&gt;1000, AJ760&lt;=5213),-36.304*LN(AJ760)+310.72, IF(AJ760&gt;5213, 10)))</f>
        <v>#VALUE!</v>
      </c>
      <c r="BQ760" s="2" t="e">
        <f aca="false">BF760^0.04*BG760^0.22*BH760^0.51*BI760^0.06*BP760^0.17</f>
        <v>#VALUE!</v>
      </c>
      <c r="BR760" s="0" t="e">
        <f aca="false">IF(BQ760&gt;=90, "Very Good", IF(BQ760&gt;=80, "Good", IF(BQ760&gt;=70, "Slightly Good", IF(BQ760&gt;=60, "Average", IF(BQ760&gt;=50, "Slightly Poor", IF(BQ760&gt;=40, "Poor", "Very Poor"))))))</f>
        <v>#VALUE!</v>
      </c>
      <c r="BT760" s="2" t="e">
        <f aca="false">9.81*LN(AH760)+30.6</f>
        <v>#VALUE!</v>
      </c>
      <c r="BU760" s="0" t="e">
        <f aca="false">IF(BT760&lt;30, "Clean water", IF(AND(BT760&gt;=30, BT760&lt;40), "Hypolimia", IF(AND(BT760&gt;=40,BT760&lt;50), "Mesotrophic", IF(AND(BT760&gt;=50, BT760&lt;70), "Eutrophic", IF(BT760&gt;70,"Hypertrophic")))))</f>
        <v>#VALUE!</v>
      </c>
      <c r="CM760" s="0" t="n">
        <f aca="false">IF(G760&gt;H760,1,0)</f>
        <v>0</v>
      </c>
      <c r="CO760" s="17" t="n">
        <f aca="false">14.652-0.41022*M760+0.007991*M760*M760-0.000077774*M760*M760*M760</f>
        <v>12.558970389618</v>
      </c>
      <c r="CP760" s="1" t="n">
        <f aca="false">F760/CO760*100</f>
        <v>78.0318743971343</v>
      </c>
    </row>
    <row r="761" customFormat="false" ht="12.5" hidden="false" customHeight="false" outlineLevel="0" collapsed="false">
      <c r="A761" s="0" t="n">
        <v>760</v>
      </c>
      <c r="B761" s="15" t="s">
        <v>99</v>
      </c>
      <c r="C761" s="16" t="s">
        <v>100</v>
      </c>
      <c r="D761" s="0" t="s">
        <v>167</v>
      </c>
      <c r="E761" s="0" t="n">
        <v>7.2</v>
      </c>
      <c r="F761" s="0" t="n">
        <v>14.3</v>
      </c>
      <c r="G761" s="0" t="n">
        <v>1.9</v>
      </c>
      <c r="H761" s="0" t="n">
        <v>5.3</v>
      </c>
      <c r="I761" s="0" t="n">
        <v>1.8</v>
      </c>
      <c r="J761" s="0" t="n">
        <v>7.063</v>
      </c>
      <c r="K761" s="0" t="n">
        <v>0.049</v>
      </c>
      <c r="L761" s="0" t="n">
        <v>2.3</v>
      </c>
      <c r="M761" s="0" t="n">
        <v>0</v>
      </c>
      <c r="N761" s="0" t="n">
        <v>0</v>
      </c>
      <c r="O761" s="0" t="n">
        <v>515</v>
      </c>
      <c r="P761" s="0" t="n">
        <v>10000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V761" s="0" t="n">
        <v>0</v>
      </c>
      <c r="AC761" s="0" t="n">
        <v>6.642</v>
      </c>
      <c r="AD761" s="0" t="n">
        <v>0.996</v>
      </c>
      <c r="AE761" s="0" t="n">
        <v>5.067</v>
      </c>
      <c r="AF761" s="0" t="n">
        <v>0.048</v>
      </c>
      <c r="AG761" s="0" t="n">
        <v>0.044</v>
      </c>
      <c r="AH761" s="0" t="n">
        <v>1.1</v>
      </c>
      <c r="AJ761" s="0" t="n">
        <v>4500</v>
      </c>
      <c r="AP761" s="0" t="n">
        <v>0</v>
      </c>
      <c r="AY761" s="0" t="n">
        <v>0</v>
      </c>
      <c r="BF761" s="0" t="n">
        <f aca="false">IF(E761&lt;11,-3.6797*E761^2+48.115*E761-53.83,280.92*EXP(-0.2027*E761))</f>
        <v>101.842352</v>
      </c>
      <c r="BG761" s="1" t="n">
        <f aca="false">32.208*LN(F761)+21.438</f>
        <v>107.119639176259</v>
      </c>
      <c r="BH761" s="1" t="n">
        <f aca="false">IF(G761&lt;=2, -10*G761+100, 88.958*EXP(-0.0755*G761))</f>
        <v>81</v>
      </c>
      <c r="BI761" s="1" t="n">
        <f aca="false">IF(I761&lt;=100, 0.0053*(I761)^2-1.0332*I761+100.76, 122.82*EXP(-0.0092*I761))</f>
        <v>98.917412</v>
      </c>
      <c r="BJ761" s="0" t="n">
        <f aca="false">IF(P761&lt;=1000, -6.942*LN(P761)+107.59, -36.304*LN(P761)+310.72)</f>
        <v>-23.6521968642234</v>
      </c>
      <c r="BK761" s="0" t="e">
        <f aca="false">BF761^0.04*BG761^0.22*BH761^0.51*BI761^0.06*BJ761^0.17</f>
        <v>#NUM!</v>
      </c>
      <c r="BL761" s="0" t="e">
        <f aca="false">IF(BK761&gt;=90, "Very Good", IF(BK761&gt;=80, "Good", IF(BK761&gt;=70, "Slightly Good", IF(BK761&gt;=60, "Average", IF(BK761&gt;=50, "Slightly Poor", IF(BK761&gt;=40, "Poor", "Very Poor"))))))</f>
        <v>#NUM!</v>
      </c>
      <c r="BM761" s="2" t="n">
        <f aca="false">IF(P761&lt;=1000, -6.942*LN(P761)+107.59, IF(AND(P761&gt;1000, P761&lt;=5213),-36.304*LN(P761)+310.72, IF(P761&gt;5213, 10)))</f>
        <v>10</v>
      </c>
      <c r="BN761" s="2" t="n">
        <f aca="false">BF761^0.04*BG761^0.22*BH761^0.51*BI761^0.06*BM761^0.17</f>
        <v>61.6498555592578</v>
      </c>
      <c r="BO761" s="3" t="str">
        <f aca="false">IF(BN761&gt;=90, "Very Good", IF(BN761&gt;=80, "Good", IF(BN761&gt;=70, "Slightly Good", IF(BN761&gt;=60, "Average", IF(BN761&gt;=50, "Slightly Poor", IF(BN761&gt;=40, "Poor", "Very Poor"))))))</f>
        <v>Average</v>
      </c>
      <c r="BP761" s="2" t="n">
        <f aca="false">IF(AJ761&lt;=1000, -6.942*LN(AJ761)+107.59, IF(AND(AJ761&gt;1000, AJ761&lt;=5213),-36.304*LN(AJ761)+310.72, IF(AJ761&gt;5213, 10)))</f>
        <v>5.33682653926667</v>
      </c>
      <c r="BQ761" s="2" t="n">
        <f aca="false">BF761^0.04*BG761^0.22*BH761^0.51*BI761^0.06*BP761^0.17</f>
        <v>55.4077083563705</v>
      </c>
      <c r="BR761" s="0" t="str">
        <f aca="false">IF(BQ761&gt;=90, "Very Good", IF(BQ761&gt;=80, "Good", IF(BQ761&gt;=70, "Slightly Good", IF(BQ761&gt;=60, "Average", IF(BQ761&gt;=50, "Slightly Poor", IF(BQ761&gt;=40, "Poor", "Very Poor"))))))</f>
        <v>Slightly Poor</v>
      </c>
      <c r="BT761" s="2" t="n">
        <f aca="false">9.81*LN(AH761)+30.6</f>
        <v>31.5349928638804</v>
      </c>
      <c r="BU761" s="0" t="str">
        <f aca="false">IF(BT761&lt;30, "Clean water", IF(AND(BT761&gt;=30, BT761&lt;40), "Hypolimia", IF(AND(BT761&gt;=40,BT761&lt;50), "Mesotrophic", IF(AND(BT761&gt;=50, BT761&lt;70), "Eutrophic", IF(BT761&gt;70,"Hypertrophic")))))</f>
        <v>Hypolimia</v>
      </c>
      <c r="CM761" s="0" t="n">
        <f aca="false">IF(G761&gt;H761,1,0)</f>
        <v>0</v>
      </c>
      <c r="CO761" s="17" t="n">
        <f aca="false">14.652-0.41022*M761+0.007991*M761*M761-0.000077774*M761*M761*M761</f>
        <v>14.652</v>
      </c>
      <c r="CP761" s="1" t="n">
        <f aca="false">F761/CO761*100</f>
        <v>97.5975975975976</v>
      </c>
    </row>
    <row r="762" customFormat="false" ht="12.5" hidden="false" customHeight="false" outlineLevel="0" collapsed="false">
      <c r="A762" s="0" t="n">
        <v>761</v>
      </c>
      <c r="B762" s="15" t="s">
        <v>101</v>
      </c>
      <c r="C762" s="16" t="s">
        <v>102</v>
      </c>
      <c r="D762" s="0" t="s">
        <v>167</v>
      </c>
      <c r="E762" s="0" t="n">
        <v>7.6</v>
      </c>
      <c r="F762" s="0" t="n">
        <v>15.7</v>
      </c>
      <c r="G762" s="0" t="n">
        <v>1.1</v>
      </c>
      <c r="H762" s="0" t="n">
        <v>4.6</v>
      </c>
      <c r="I762" s="0" t="n">
        <v>3.6</v>
      </c>
      <c r="J762" s="0" t="n">
        <v>5.293</v>
      </c>
      <c r="K762" s="0" t="n">
        <v>0.031</v>
      </c>
      <c r="L762" s="0" t="n">
        <v>2.5</v>
      </c>
      <c r="M762" s="0" t="n">
        <v>1.2</v>
      </c>
      <c r="N762" s="0" t="n">
        <v>0</v>
      </c>
      <c r="O762" s="0" t="n">
        <v>336</v>
      </c>
      <c r="P762" s="0" t="n">
        <v>2100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0</v>
      </c>
      <c r="V762" s="0" t="n">
        <v>0</v>
      </c>
      <c r="AC762" s="0" t="n">
        <v>5.247</v>
      </c>
      <c r="AD762" s="0" t="n">
        <v>0.539</v>
      </c>
      <c r="AE762" s="0" t="n">
        <v>4.157</v>
      </c>
      <c r="AF762" s="0" t="n">
        <v>0.022</v>
      </c>
      <c r="AG762" s="0" t="n">
        <v>0.003</v>
      </c>
      <c r="AH762" s="0" t="n">
        <v>18.7</v>
      </c>
      <c r="AJ762" s="0" t="n">
        <v>22</v>
      </c>
      <c r="AP762" s="0" t="n">
        <v>0</v>
      </c>
      <c r="AY762" s="0" t="n">
        <v>0</v>
      </c>
      <c r="BF762" s="0" t="n">
        <f aca="false">IF(E762&lt;11,-3.6797*E762^2+48.115*E762-53.83,280.92*EXP(-0.2027*E762))</f>
        <v>99.304528</v>
      </c>
      <c r="BG762" s="1" t="n">
        <f aca="false">32.208*LN(F762)+21.438</f>
        <v>110.127904223506</v>
      </c>
      <c r="BH762" s="1" t="n">
        <f aca="false">IF(G762&lt;=2, -10*G762+100, 88.958*EXP(-0.0755*G762))</f>
        <v>89</v>
      </c>
      <c r="BI762" s="1" t="n">
        <f aca="false">IF(I762&lt;=100, 0.0053*(I762)^2-1.0332*I762+100.76, 122.82*EXP(-0.0092*I762))</f>
        <v>97.109168</v>
      </c>
      <c r="BJ762" s="0" t="n">
        <f aca="false">IF(P762&lt;=1000, -6.942*LN(P762)+107.59, -36.304*LN(P762)+310.72)</f>
        <v>33.0055589887772</v>
      </c>
      <c r="BK762" s="0" t="n">
        <f aca="false">BF762^0.04*BG762^0.22*BH762^0.51*BI762^0.06*BJ762^0.17</f>
        <v>79.5573864372709</v>
      </c>
      <c r="BL762" s="0" t="str">
        <f aca="false">IF(BK762&gt;=90, "Very Good", IF(BK762&gt;=80, "Good", IF(BK762&gt;=70, "Slightly Good", IF(BK762&gt;=60, "Average", IF(BK762&gt;=50, "Slightly Poor", IF(BK762&gt;=40, "Poor", "Very Poor"))))))</f>
        <v>Slightly Good</v>
      </c>
      <c r="BM762" s="2" t="n">
        <f aca="false">IF(P762&lt;=1000, -6.942*LN(P762)+107.59, IF(AND(P762&gt;1000, P762&lt;=5213),-36.304*LN(P762)+310.72, IF(P762&gt;5213, 10)))</f>
        <v>33.0055589887772</v>
      </c>
      <c r="BN762" s="2" t="n">
        <f aca="false">BF762^0.04*BG762^0.22*BH762^0.51*BI762^0.06*BM762^0.17</f>
        <v>79.5573864372709</v>
      </c>
      <c r="BO762" s="3" t="str">
        <f aca="false">IF(BN762&gt;=90, "Very Good", IF(BN762&gt;=80, "Good", IF(BN762&gt;=70, "Slightly Good", IF(BN762&gt;=60, "Average", IF(BN762&gt;=50, "Slightly Poor", IF(BN762&gt;=40, "Poor", "Very Poor"))))))</f>
        <v>Slightly Good</v>
      </c>
      <c r="BP762" s="2" t="n">
        <f aca="false">IF(AJ762&lt;=1000, -6.942*LN(AJ762)+107.59, IF(AND(AJ762&gt;1000, AJ762&lt;=5213),-36.304*LN(AJ762)+310.72, IF(AJ762&gt;5213, 10)))</f>
        <v>86.1319832887866</v>
      </c>
      <c r="BQ762" s="2" t="n">
        <f aca="false">BF762^0.04*BG762^0.22*BH762^0.51*BI762^0.06*BP762^0.17</f>
        <v>93.6480325897878</v>
      </c>
      <c r="BR762" s="0" t="str">
        <f aca="false">IF(BQ762&gt;=90, "Very Good", IF(BQ762&gt;=80, "Good", IF(BQ762&gt;=70, "Slightly Good", IF(BQ762&gt;=60, "Average", IF(BQ762&gt;=50, "Slightly Poor", IF(BQ762&gt;=40, "Poor", "Very Poor"))))))</f>
        <v>Very Good</v>
      </c>
      <c r="BT762" s="2" t="n">
        <f aca="false">9.81*LN(AH762)+30.6</f>
        <v>59.3288157690719</v>
      </c>
      <c r="BU762" s="0" t="str">
        <f aca="false">IF(BT762&lt;30, "Clean water", IF(AND(BT762&gt;=30, BT762&lt;40), "Hypolimia", IF(AND(BT762&gt;=40,BT762&lt;50), "Mesotrophic", IF(AND(BT762&gt;=50, BT762&lt;70), "Eutrophic", IF(BT762&gt;70,"Hypertrophic")))))</f>
        <v>Eutrophic</v>
      </c>
      <c r="CM762" s="0" t="n">
        <f aca="false">IF(G762&gt;H762,1,0)</f>
        <v>0</v>
      </c>
      <c r="CO762" s="17" t="n">
        <f aca="false">14.652-0.41022*M762+0.007991*M762*M762-0.000077774*M762*M762*M762</f>
        <v>14.171108646528</v>
      </c>
      <c r="CP762" s="1" t="n">
        <f aca="false">F762/CO762*100</f>
        <v>110.788791417858</v>
      </c>
    </row>
    <row r="763" customFormat="false" ht="12.5" hidden="false" customHeight="false" outlineLevel="0" collapsed="false">
      <c r="A763" s="0" t="n">
        <v>762</v>
      </c>
      <c r="B763" s="15" t="s">
        <v>103</v>
      </c>
      <c r="C763" s="16" t="s">
        <v>104</v>
      </c>
      <c r="D763" s="0" t="s">
        <v>167</v>
      </c>
      <c r="E763" s="0" t="n">
        <v>7.6</v>
      </c>
      <c r="F763" s="0" t="n">
        <v>16.1</v>
      </c>
      <c r="G763" s="0" t="n">
        <v>1.3</v>
      </c>
      <c r="H763" s="0" t="n">
        <v>3.4</v>
      </c>
      <c r="I763" s="0" t="n">
        <v>0.2</v>
      </c>
      <c r="J763" s="0" t="n">
        <v>7.913</v>
      </c>
      <c r="K763" s="0" t="n">
        <v>0.028</v>
      </c>
      <c r="L763" s="0" t="n">
        <v>1.9</v>
      </c>
      <c r="M763" s="0" t="n">
        <v>0.5</v>
      </c>
      <c r="N763" s="0" t="n">
        <v>0</v>
      </c>
      <c r="O763" s="0" t="n">
        <v>734</v>
      </c>
      <c r="P763" s="0" t="n">
        <v>3000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V763" s="0" t="n">
        <v>0</v>
      </c>
      <c r="AC763" s="0" t="n">
        <v>7.556</v>
      </c>
      <c r="AD763" s="0" t="n">
        <v>0.089</v>
      </c>
      <c r="AE763" s="0" t="n">
        <v>6.916</v>
      </c>
      <c r="AF763" s="0" t="n">
        <v>0.023</v>
      </c>
      <c r="AG763" s="0" t="n">
        <v>0.017</v>
      </c>
      <c r="AH763" s="0" t="n">
        <v>1.2</v>
      </c>
      <c r="AJ763" s="0" t="n">
        <v>160</v>
      </c>
      <c r="AP763" s="0" t="n">
        <v>0</v>
      </c>
      <c r="AY763" s="0" t="n">
        <v>0</v>
      </c>
      <c r="BF763" s="0" t="n">
        <f aca="false">IF(E763&lt;11,-3.6797*E763^2+48.115*E763-53.83,280.92*EXP(-0.2027*E763))</f>
        <v>99.304528</v>
      </c>
      <c r="BG763" s="1" t="n">
        <f aca="false">32.208*LN(F763)+21.438</f>
        <v>110.938211112267</v>
      </c>
      <c r="BH763" s="1" t="n">
        <f aca="false">IF(G763&lt;=2, -10*G763+100, 88.958*EXP(-0.0755*G763))</f>
        <v>87</v>
      </c>
      <c r="BI763" s="1" t="n">
        <f aca="false">IF(I763&lt;=100, 0.0053*(I763)^2-1.0332*I763+100.76, 122.82*EXP(-0.0092*I763))</f>
        <v>100.553572</v>
      </c>
      <c r="BJ763" s="0" t="n">
        <f aca="false">IF(P763&lt;=1000, -6.942*LN(P763)+107.59, -36.304*LN(P763)+310.72)</f>
        <v>20.0568318240255</v>
      </c>
      <c r="BK763" s="0" t="n">
        <f aca="false">BF763^0.04*BG763^0.22*BH763^0.51*BI763^0.06*BJ763^0.17</f>
        <v>72.5236882795068</v>
      </c>
      <c r="BL763" s="0" t="str">
        <f aca="false">IF(BK763&gt;=90, "Very Good", IF(BK763&gt;=80, "Good", IF(BK763&gt;=70, "Slightly Good", IF(BK763&gt;=60, "Average", IF(BK763&gt;=50, "Slightly Poor", IF(BK763&gt;=40, "Poor", "Very Poor"))))))</f>
        <v>Slightly Good</v>
      </c>
      <c r="BM763" s="2" t="n">
        <f aca="false">IF(P763&lt;=1000, -6.942*LN(P763)+107.59, IF(AND(P763&gt;1000, P763&lt;=5213),-36.304*LN(P763)+310.72, IF(P763&gt;5213, 10)))</f>
        <v>20.0568318240255</v>
      </c>
      <c r="BN763" s="2" t="n">
        <f aca="false">BF763^0.04*BG763^0.22*BH763^0.51*BI763^0.06*BM763^0.17</f>
        <v>72.5236882795068</v>
      </c>
      <c r="BO763" s="3" t="str">
        <f aca="false">IF(BN763&gt;=90, "Very Good", IF(BN763&gt;=80, "Good", IF(BN763&gt;=70, "Slightly Good", IF(BN763&gt;=60, "Average", IF(BN763&gt;=50, "Slightly Poor", IF(BN763&gt;=40, "Poor", "Very Poor"))))))</f>
        <v>Slightly Good</v>
      </c>
      <c r="BP763" s="2" t="n">
        <f aca="false">IF(AJ763&lt;=1000, -6.942*LN(AJ763)+107.59, IF(AND(AJ763&gt;1000, AJ763&lt;=5213),-36.304*LN(AJ763)+310.72, IF(AJ763&gt;5213, 10)))</f>
        <v>72.3581433746468</v>
      </c>
      <c r="BQ763" s="2" t="n">
        <f aca="false">BF763^0.04*BG763^0.22*BH763^0.51*BI763^0.06*BP763^0.17</f>
        <v>90.2003341644266</v>
      </c>
      <c r="BR763" s="0" t="str">
        <f aca="false">IF(BQ763&gt;=90, "Very Good", IF(BQ763&gt;=80, "Good", IF(BQ763&gt;=70, "Slightly Good", IF(BQ763&gt;=60, "Average", IF(BQ763&gt;=50, "Slightly Poor", IF(BQ763&gt;=40, "Poor", "Very Poor"))))))</f>
        <v>Very Good</v>
      </c>
      <c r="BT763" s="2" t="n">
        <f aca="false">9.81*LN(AH763)+30.6</f>
        <v>32.3885744721487</v>
      </c>
      <c r="BU763" s="0" t="str">
        <f aca="false">IF(BT763&lt;30, "Clean water", IF(AND(BT763&gt;=30, BT763&lt;40), "Hypolimia", IF(AND(BT763&gt;=40,BT763&lt;50), "Mesotrophic", IF(AND(BT763&gt;=50, BT763&lt;70), "Eutrophic", IF(BT763&gt;70,"Hypertrophic")))))</f>
        <v>Hypolimia</v>
      </c>
      <c r="CM763" s="0" t="n">
        <f aca="false">IF(G763&gt;H763,1,0)</f>
        <v>0</v>
      </c>
      <c r="CO763" s="17" t="n">
        <f aca="false">14.652-0.41022*M763+0.007991*M763*M763-0.000077774*M763*M763*M763</f>
        <v>14.44887802825</v>
      </c>
      <c r="CP763" s="1" t="n">
        <f aca="false">F763/CO763*100</f>
        <v>111.427336908248</v>
      </c>
    </row>
    <row r="764" customFormat="false" ht="12.5" hidden="false" customHeight="false" outlineLevel="0" collapsed="false">
      <c r="A764" s="0" t="n">
        <v>763</v>
      </c>
      <c r="B764" s="15" t="s">
        <v>105</v>
      </c>
      <c r="C764" s="16" t="s">
        <v>106</v>
      </c>
      <c r="D764" s="0" t="s">
        <v>167</v>
      </c>
      <c r="E764" s="0" t="n">
        <v>8.1</v>
      </c>
      <c r="F764" s="0" t="n">
        <v>16.3</v>
      </c>
      <c r="G764" s="0" t="n">
        <v>1</v>
      </c>
      <c r="H764" s="0" t="n">
        <v>4.6</v>
      </c>
      <c r="I764" s="0" t="n">
        <v>4.4</v>
      </c>
      <c r="J764" s="0" t="n">
        <v>2.52</v>
      </c>
      <c r="K764" s="0" t="n">
        <v>0.022</v>
      </c>
      <c r="L764" s="0" t="n">
        <v>1.8</v>
      </c>
      <c r="M764" s="0" t="n">
        <v>2.9</v>
      </c>
      <c r="N764" s="0" t="n">
        <v>0</v>
      </c>
      <c r="O764" s="0" t="n">
        <v>217</v>
      </c>
      <c r="P764" s="0" t="n">
        <v>5800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0</v>
      </c>
      <c r="V764" s="0" t="n">
        <v>0</v>
      </c>
      <c r="AC764" s="0" t="n">
        <v>2.407</v>
      </c>
      <c r="AD764" s="0" t="n">
        <v>0.114</v>
      </c>
      <c r="AE764" s="0" t="n">
        <v>2.237</v>
      </c>
      <c r="AF764" s="0" t="n">
        <v>0.015</v>
      </c>
      <c r="AG764" s="0" t="n">
        <v>0.002</v>
      </c>
      <c r="AH764" s="0" t="n">
        <v>8.3</v>
      </c>
      <c r="AJ764" s="0" t="n">
        <v>64</v>
      </c>
      <c r="AP764" s="0" t="n">
        <v>0</v>
      </c>
      <c r="AY764" s="0" t="n">
        <v>0</v>
      </c>
      <c r="BF764" s="0" t="n">
        <f aca="false">IF(E764&lt;11,-3.6797*E764^2+48.115*E764-53.83,280.92*EXP(-0.2027*E764))</f>
        <v>94.476383</v>
      </c>
      <c r="BG764" s="1" t="n">
        <f aca="false">32.208*LN(F764)+21.438</f>
        <v>111.335845792432</v>
      </c>
      <c r="BH764" s="1" t="n">
        <f aca="false">IF(G764&lt;=2, -10*G764+100, 88.958*EXP(-0.0755*G764))</f>
        <v>90</v>
      </c>
      <c r="BI764" s="1" t="n">
        <f aca="false">IF(I764&lt;=100, 0.0053*(I764)^2-1.0332*I764+100.76, 122.82*EXP(-0.0092*I764))</f>
        <v>96.316528</v>
      </c>
      <c r="BJ764" s="0" t="n">
        <f aca="false">IF(P764&lt;=1000, -6.942*LN(P764)+107.59, -36.304*LN(P764)+310.72)</f>
        <v>-3.87642148698882</v>
      </c>
      <c r="BK764" s="0" t="e">
        <f aca="false">BF764^0.04*BG764^0.22*BH764^0.51*BI764^0.06*BJ764^0.17</f>
        <v>#NUM!</v>
      </c>
      <c r="BL764" s="0" t="e">
        <f aca="false">IF(BK764&gt;=90, "Very Good", IF(BK764&gt;=80, "Good", IF(BK764&gt;=70, "Slightly Good", IF(BK764&gt;=60, "Average", IF(BK764&gt;=50, "Slightly Poor", IF(BK764&gt;=40, "Poor", "Very Poor"))))))</f>
        <v>#NUM!</v>
      </c>
      <c r="BM764" s="2" t="n">
        <f aca="false">IF(P764&lt;=1000, -6.942*LN(P764)+107.59, IF(AND(P764&gt;1000, P764&lt;=5213),-36.304*LN(P764)+310.72, IF(P764&gt;5213, 10)))</f>
        <v>10</v>
      </c>
      <c r="BN764" s="2" t="n">
        <f aca="false">BF764^0.04*BG764^0.22*BH764^0.51*BI764^0.06*BM764^0.17</f>
        <v>65.3067936826306</v>
      </c>
      <c r="BO764" s="3" t="str">
        <f aca="false">IF(BN764&gt;=90, "Very Good", IF(BN764&gt;=80, "Good", IF(BN764&gt;=70, "Slightly Good", IF(BN764&gt;=60, "Average", IF(BN764&gt;=50, "Slightly Poor", IF(BN764&gt;=40, "Poor", "Very Poor"))))))</f>
        <v>Average</v>
      </c>
      <c r="BP764" s="2" t="n">
        <f aca="false">IF(AJ764&lt;=1000, -6.942*LN(AJ764)+107.59, IF(AND(AJ764&gt;1000, AJ764&lt;=5213),-36.304*LN(AJ764)+310.72, IF(AJ764&gt;5213, 10)))</f>
        <v>78.7190336353172</v>
      </c>
      <c r="BQ764" s="2" t="n">
        <f aca="false">BF764^0.04*BG764^0.22*BH764^0.51*BI764^0.06*BP764^0.17</f>
        <v>92.7453021117734</v>
      </c>
      <c r="BR764" s="0" t="str">
        <f aca="false">IF(BQ764&gt;=90, "Very Good", IF(BQ764&gt;=80, "Good", IF(BQ764&gt;=70, "Slightly Good", IF(BQ764&gt;=60, "Average", IF(BQ764&gt;=50, "Slightly Poor", IF(BQ764&gt;=40, "Poor", "Very Poor"))))))</f>
        <v>Very Good</v>
      </c>
      <c r="BT764" s="2" t="n">
        <f aca="false">9.81*LN(AH764)+30.6</f>
        <v>51.360466600213</v>
      </c>
      <c r="BU764" s="0" t="str">
        <f aca="false">IF(BT764&lt;30, "Clean water", IF(AND(BT764&gt;=30, BT764&lt;40), "Hypolimia", IF(AND(BT764&gt;=40,BT764&lt;50), "Mesotrophic", IF(AND(BT764&gt;=50, BT764&lt;70), "Eutrophic", IF(BT764&gt;70,"Hypertrophic")))))</f>
        <v>Eutrophic</v>
      </c>
      <c r="CM764" s="0" t="n">
        <f aca="false">IF(G764&gt;H764,1,0)</f>
        <v>0</v>
      </c>
      <c r="CO764" s="17" t="n">
        <f aca="false">14.652-0.41022*M764+0.007991*M764*M764-0.000077774*M764*M764*M764</f>
        <v>13.527669479914</v>
      </c>
      <c r="CP764" s="1" t="n">
        <f aca="false">F764/CO764*100</f>
        <v>120.493777765656</v>
      </c>
    </row>
    <row r="765" customFormat="false" ht="12.5" hidden="false" customHeight="false" outlineLevel="0" collapsed="false">
      <c r="A765" s="0" t="n">
        <v>764</v>
      </c>
      <c r="B765" s="15" t="s">
        <v>107</v>
      </c>
      <c r="C765" s="16" t="s">
        <v>108</v>
      </c>
      <c r="D765" s="0" t="s">
        <v>167</v>
      </c>
      <c r="E765" s="0" t="n">
        <v>8</v>
      </c>
      <c r="F765" s="0" t="n">
        <v>16.2</v>
      </c>
      <c r="G765" s="0" t="n">
        <v>1.6</v>
      </c>
      <c r="H765" s="0" t="n">
        <v>1.7</v>
      </c>
      <c r="I765" s="0" t="n">
        <v>1.2</v>
      </c>
      <c r="J765" s="0" t="n">
        <v>6.106</v>
      </c>
      <c r="K765" s="0" t="n">
        <v>0.029</v>
      </c>
      <c r="L765" s="0" t="n">
        <v>0.9</v>
      </c>
      <c r="M765" s="0" t="n">
        <v>4.5</v>
      </c>
      <c r="N765" s="0" t="n">
        <v>0</v>
      </c>
      <c r="O765" s="0" t="n">
        <v>600</v>
      </c>
      <c r="P765" s="0" t="n">
        <v>4000</v>
      </c>
      <c r="Q765" s="0" t="n">
        <v>0</v>
      </c>
      <c r="R765" s="0" t="n">
        <v>0</v>
      </c>
      <c r="S765" s="0" t="n">
        <v>0</v>
      </c>
      <c r="T765" s="0" t="n">
        <v>0</v>
      </c>
      <c r="U765" s="0" t="n">
        <v>0</v>
      </c>
      <c r="V765" s="0" t="n">
        <v>0</v>
      </c>
      <c r="AC765" s="0" t="n">
        <v>6.091</v>
      </c>
      <c r="AD765" s="0" t="n">
        <v>0</v>
      </c>
      <c r="AE765" s="0" t="n">
        <v>5.882</v>
      </c>
      <c r="AF765" s="0" t="n">
        <v>0.029</v>
      </c>
      <c r="AG765" s="0" t="n">
        <v>0.02</v>
      </c>
      <c r="AH765" s="0" t="n">
        <v>1</v>
      </c>
      <c r="AJ765" s="0" t="n">
        <v>1800</v>
      </c>
      <c r="AP765" s="0" t="n">
        <v>0</v>
      </c>
      <c r="AY765" s="0" t="n">
        <v>0</v>
      </c>
      <c r="BF765" s="0" t="n">
        <f aca="false">IF(E765&lt;11,-3.6797*E765^2+48.115*E765-53.83,280.92*EXP(-0.2027*E765))</f>
        <v>95.5892</v>
      </c>
      <c r="BG765" s="1" t="n">
        <f aca="false">32.208*LN(F765)+21.438</f>
        <v>111.137642090012</v>
      </c>
      <c r="BH765" s="1" t="n">
        <f aca="false">IF(G765&lt;=2, -10*G765+100, 88.958*EXP(-0.0755*G765))</f>
        <v>84</v>
      </c>
      <c r="BI765" s="1" t="n">
        <f aca="false">IF(I765&lt;=100, 0.0053*(I765)^2-1.0332*I765+100.76, 122.82*EXP(-0.0092*I765))</f>
        <v>99.527792</v>
      </c>
      <c r="BJ765" s="0" t="n">
        <f aca="false">IF(P765&lt;=1000, -6.942*LN(P765)+107.59, -36.304*LN(P765)+310.72)</f>
        <v>9.61282186573601</v>
      </c>
      <c r="BK765" s="0" t="n">
        <f aca="false">BF765^0.04*BG765^0.22*BH765^0.51*BI765^0.06*BJ765^0.17</f>
        <v>62.7551775260286</v>
      </c>
      <c r="BL765" s="0" t="str">
        <f aca="false">IF(BK765&gt;=90, "Very Good", IF(BK765&gt;=80, "Good", IF(BK765&gt;=70, "Slightly Good", IF(BK765&gt;=60, "Average", IF(BK765&gt;=50, "Slightly Poor", IF(BK765&gt;=40, "Poor", "Very Poor"))))))</f>
        <v>Average</v>
      </c>
      <c r="BM765" s="2" t="n">
        <f aca="false">IF(P765&lt;=1000, -6.942*LN(P765)+107.59, IF(AND(P765&gt;1000, P765&lt;=5213),-36.304*LN(P765)+310.72, IF(P765&gt;5213, 10)))</f>
        <v>9.61282186573601</v>
      </c>
      <c r="BN765" s="2" t="n">
        <f aca="false">BF765^0.04*BG765^0.22*BH765^0.51*BI765^0.06*BM765^0.17</f>
        <v>62.7551775260286</v>
      </c>
      <c r="BO765" s="3" t="str">
        <f aca="false">IF(BN765&gt;=90, "Very Good", IF(BN765&gt;=80, "Good", IF(BN765&gt;=70, "Slightly Good", IF(BN765&gt;=60, "Average", IF(BN765&gt;=50, "Slightly Poor", IF(BN765&gt;=40, "Poor", "Very Poor"))))))</f>
        <v>Average</v>
      </c>
      <c r="BP765" s="2" t="n">
        <f aca="false">IF(AJ765&lt;=1000, -6.942*LN(AJ765)+107.59, IF(AND(AJ765&gt;1000, AJ765&lt;=5213),-36.304*LN(AJ765)+310.72, IF(AJ765&gt;5213, 10)))</f>
        <v>38.601845269226</v>
      </c>
      <c r="BQ765" s="2" t="n">
        <f aca="false">BF765^0.04*BG765^0.22*BH765^0.51*BI765^0.06*BP765^0.17</f>
        <v>79.4855679135618</v>
      </c>
      <c r="BR765" s="0" t="str">
        <f aca="false">IF(BQ765&gt;=90, "Very Good", IF(BQ765&gt;=80, "Good", IF(BQ765&gt;=70, "Slightly Good", IF(BQ765&gt;=60, "Average", IF(BQ765&gt;=50, "Slightly Poor", IF(BQ765&gt;=40, "Poor", "Very Poor"))))))</f>
        <v>Slightly Good</v>
      </c>
      <c r="BT765" s="2" t="n">
        <f aca="false">9.81*LN(AH765)+30.6</f>
        <v>30.6</v>
      </c>
      <c r="BU765" s="0" t="str">
        <f aca="false">IF(BT765&lt;30, "Clean water", IF(AND(BT765&gt;=30, BT765&lt;40), "Hypolimia", IF(AND(BT765&gt;=40,BT765&lt;50), "Mesotrophic", IF(AND(BT765&gt;=50, BT765&lt;70), "Eutrophic", IF(BT765&gt;70,"Hypertrophic")))))</f>
        <v>Hypolimia</v>
      </c>
      <c r="CM765" s="0" t="n">
        <f aca="false">IF(G765&gt;H765,1,0)</f>
        <v>0</v>
      </c>
      <c r="CO765" s="17" t="n">
        <f aca="false">14.652-0.41022*M765+0.007991*M765*M765-0.000077774*M765*M765*M765</f>
        <v>12.96074059425</v>
      </c>
      <c r="CP765" s="1" t="n">
        <f aca="false">F765/CO765*100</f>
        <v>124.992857330908</v>
      </c>
    </row>
    <row r="766" customFormat="false" ht="12.5" hidden="false" customHeight="false" outlineLevel="0" collapsed="false">
      <c r="A766" s="0" t="n">
        <v>765</v>
      </c>
      <c r="B766" s="15" t="s">
        <v>109</v>
      </c>
      <c r="C766" s="16" t="s">
        <v>110</v>
      </c>
      <c r="D766" s="0" t="s">
        <v>167</v>
      </c>
      <c r="E766" s="0" t="n">
        <v>7.7</v>
      </c>
      <c r="F766" s="0" t="n">
        <v>11.7</v>
      </c>
      <c r="G766" s="0" t="n">
        <v>2.6</v>
      </c>
      <c r="H766" s="0" t="n">
        <v>6.1</v>
      </c>
      <c r="I766" s="0" t="n">
        <v>4.3</v>
      </c>
      <c r="J766" s="0" t="n">
        <v>12.845</v>
      </c>
      <c r="K766" s="0" t="n">
        <v>0.153</v>
      </c>
      <c r="L766" s="0" t="n">
        <v>3.5</v>
      </c>
      <c r="M766" s="0" t="n">
        <v>6.8</v>
      </c>
      <c r="O766" s="0" t="n">
        <v>796</v>
      </c>
      <c r="AC766" s="0" t="n">
        <v>12.72</v>
      </c>
      <c r="AD766" s="0" t="n">
        <v>0.305</v>
      </c>
      <c r="AE766" s="0" t="n">
        <v>10.922</v>
      </c>
      <c r="AF766" s="0" t="n">
        <v>0.09</v>
      </c>
      <c r="AG766" s="0" t="n">
        <v>0.06</v>
      </c>
      <c r="BD766" s="0" t="n">
        <v>1.907</v>
      </c>
      <c r="BF766" s="0" t="n">
        <f aca="false">IF(E766&lt;11,-3.6797*E766^2+48.115*E766-53.83,280.92*EXP(-0.2027*E766))</f>
        <v>98.486087</v>
      </c>
      <c r="BG766" s="1" t="n">
        <f aca="false">32.208*LN(F766)+21.438</f>
        <v>100.656437416814</v>
      </c>
      <c r="BH766" s="1" t="n">
        <f aca="false">IF(G766&lt;=2, -10*G766+100, 88.958*EXP(-0.0755*G766))</f>
        <v>73.1026302934667</v>
      </c>
      <c r="BI766" s="1" t="n">
        <f aca="false">IF(I766&lt;=100, 0.0053*(I766)^2-1.0332*I766+100.76, 122.82*EXP(-0.0092*I766))</f>
        <v>96.415237</v>
      </c>
      <c r="BJ766" s="0" t="e">
        <f aca="false">IF(P766&lt;=1000, -6.942*LN(P766)+107.59, -36.304*LN(P766)+310.72)</f>
        <v>#VALUE!</v>
      </c>
      <c r="BK766" s="0" t="e">
        <f aca="false">BF766^0.04*BG766^0.22*BH766^0.51*BI766^0.06*BJ766^0.17</f>
        <v>#VALUE!</v>
      </c>
      <c r="BL766" s="0" t="e">
        <f aca="false">IF(BK766&gt;=90, "Very Good", IF(BK766&gt;=80, "Good", IF(BK766&gt;=70, "Slightly Good", IF(BK766&gt;=60, "Average", IF(BK766&gt;=50, "Slightly Poor", IF(BK766&gt;=40, "Poor", "Very Poor"))))))</f>
        <v>#VALUE!</v>
      </c>
      <c r="BM766" s="2" t="e">
        <f aca="false">IF(P766&lt;=1000, -6.942*LN(P766)+107.59, IF(AND(P766&gt;1000, P766&lt;=5213),-36.304*LN(P766)+310.72, IF(P766&gt;5213, 10)))</f>
        <v>#VALUE!</v>
      </c>
      <c r="BN766" s="2" t="e">
        <f aca="false">BF766^0.04*BG766^0.22*BH766^0.51*BI766^0.06*BM766^0.17</f>
        <v>#VALUE!</v>
      </c>
      <c r="BO766" s="3" t="e">
        <f aca="false">IF(BN766&gt;=90, "Very Good", IF(BN766&gt;=80, "Good", IF(BN766&gt;=70, "Slightly Good", IF(BN766&gt;=60, "Average", IF(BN766&gt;=50, "Slightly Poor", IF(BN766&gt;=40, "Poor", "Very Poor"))))))</f>
        <v>#VALUE!</v>
      </c>
      <c r="BP766" s="2" t="e">
        <f aca="false">IF(AJ766&lt;=1000, -6.942*LN(AJ766)+107.59, IF(AND(AJ766&gt;1000, AJ766&lt;=5213),-36.304*LN(AJ766)+310.72, IF(AJ766&gt;5213, 10)))</f>
        <v>#VALUE!</v>
      </c>
      <c r="BQ766" s="2" t="e">
        <f aca="false">BF766^0.04*BG766^0.22*BH766^0.51*BI766^0.06*BP766^0.17</f>
        <v>#VALUE!</v>
      </c>
      <c r="BR766" s="0" t="e">
        <f aca="false">IF(BQ766&gt;=90, "Very Good", IF(BQ766&gt;=80, "Good", IF(BQ766&gt;=70, "Slightly Good", IF(BQ766&gt;=60, "Average", IF(BQ766&gt;=50, "Slightly Poor", IF(BQ766&gt;=40, "Poor", "Very Poor"))))))</f>
        <v>#VALUE!</v>
      </c>
      <c r="BT766" s="2" t="e">
        <f aca="false">9.81*LN(AH766)+30.6</f>
        <v>#VALUE!</v>
      </c>
      <c r="BU766" s="0" t="e">
        <f aca="false">IF(BT766&lt;30, "Clean water", IF(AND(BT766&gt;=30, BT766&lt;40), "Hypolimia", IF(AND(BT766&gt;=40,BT766&lt;50), "Mesotrophic", IF(AND(BT766&gt;=50, BT766&lt;70), "Eutrophic", IF(BT766&gt;70,"Hypertrophic")))))</f>
        <v>#VALUE!</v>
      </c>
      <c r="CM766" s="0" t="n">
        <f aca="false">IF(G766&gt;H766,1,0)</f>
        <v>0</v>
      </c>
      <c r="CO766" s="17" t="n">
        <f aca="false">14.652-0.41022*M766+0.007991*M766*M766-0.000077774*M766*M766*M766</f>
        <v>12.207553205632</v>
      </c>
      <c r="CP766" s="1" t="n">
        <f aca="false">F766/CO766*100</f>
        <v>95.8423019168343</v>
      </c>
    </row>
    <row r="767" customFormat="false" ht="12.5" hidden="false" customHeight="false" outlineLevel="0" collapsed="false">
      <c r="A767" s="0" t="n">
        <v>766</v>
      </c>
      <c r="B767" s="15" t="s">
        <v>111</v>
      </c>
      <c r="C767" s="16" t="s">
        <v>112</v>
      </c>
      <c r="D767" s="0" t="s">
        <v>167</v>
      </c>
      <c r="E767" s="0" t="n">
        <v>7.7</v>
      </c>
      <c r="F767" s="0" t="n">
        <v>14.6</v>
      </c>
      <c r="G767" s="0" t="n">
        <v>1.9</v>
      </c>
      <c r="H767" s="0" t="n">
        <v>5.9</v>
      </c>
      <c r="I767" s="0" t="n">
        <v>2</v>
      </c>
      <c r="J767" s="0" t="n">
        <v>11.594</v>
      </c>
      <c r="K767" s="0" t="n">
        <v>0.083</v>
      </c>
      <c r="L767" s="0" t="n">
        <v>3.6</v>
      </c>
      <c r="M767" s="0" t="n">
        <v>8.2</v>
      </c>
      <c r="N767" s="0" t="n">
        <v>0</v>
      </c>
      <c r="O767" s="0" t="n">
        <v>435</v>
      </c>
      <c r="P767" s="0" t="n">
        <v>18000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V767" s="0" t="n">
        <v>0</v>
      </c>
      <c r="AC767" s="0" t="n">
        <v>11.103</v>
      </c>
      <c r="AD767" s="0" t="n">
        <v>0.146</v>
      </c>
      <c r="AE767" s="0" t="n">
        <v>10.912</v>
      </c>
      <c r="AF767" s="0" t="n">
        <v>0.074</v>
      </c>
      <c r="AG767" s="0" t="n">
        <v>0.052</v>
      </c>
      <c r="AH767" s="0" t="n">
        <v>5.5</v>
      </c>
      <c r="AJ767" s="0" t="n">
        <v>2000</v>
      </c>
      <c r="AP767" s="0" t="n">
        <v>0</v>
      </c>
      <c r="AY767" s="0" t="n">
        <v>0</v>
      </c>
      <c r="BF767" s="0" t="n">
        <f aca="false">IF(E767&lt;11,-3.6797*E767^2+48.115*E767-53.83,280.92*EXP(-0.2027*E767))</f>
        <v>98.486087</v>
      </c>
      <c r="BG767" s="1" t="n">
        <f aca="false">32.208*LN(F767)+21.438</f>
        <v>107.78834139683</v>
      </c>
      <c r="BH767" s="1" t="n">
        <f aca="false">IF(G767&lt;=2, -10*G767+100, 88.958*EXP(-0.0755*G767))</f>
        <v>81</v>
      </c>
      <c r="BI767" s="1" t="n">
        <f aca="false">IF(I767&lt;=100, 0.0053*(I767)^2-1.0332*I767+100.76, 122.82*EXP(-0.0092*I767))</f>
        <v>98.7148</v>
      </c>
      <c r="BJ767" s="0" t="n">
        <f aca="false">IF(P767&lt;=1000, -6.942*LN(P767)+107.59, -36.304*LN(P767)+310.72)</f>
        <v>-44.9912039468299</v>
      </c>
      <c r="BK767" s="0" t="e">
        <f aca="false">BF767^0.04*BG767^0.22*BH767^0.51*BI767^0.06*BJ767^0.17</f>
        <v>#NUM!</v>
      </c>
      <c r="BL767" s="0" t="e">
        <f aca="false">IF(BK767&gt;=90, "Very Good", IF(BK767&gt;=80, "Good", IF(BK767&gt;=70, "Slightly Good", IF(BK767&gt;=60, "Average", IF(BK767&gt;=50, "Slightly Poor", IF(BK767&gt;=40, "Poor", "Very Poor"))))))</f>
        <v>#NUM!</v>
      </c>
      <c r="BM767" s="2" t="n">
        <f aca="false">IF(P767&lt;=1000, -6.942*LN(P767)+107.59, IF(AND(P767&gt;1000, P767&lt;=5213),-36.304*LN(P767)+310.72, IF(P767&gt;5213, 10)))</f>
        <v>10</v>
      </c>
      <c r="BN767" s="2" t="n">
        <f aca="false">BF767^0.04*BG767^0.22*BH767^0.51*BI767^0.06*BM767^0.17</f>
        <v>61.6440387482023</v>
      </c>
      <c r="BO767" s="3" t="str">
        <f aca="false">IF(BN767&gt;=90, "Very Good", IF(BN767&gt;=80, "Good", IF(BN767&gt;=70, "Slightly Good", IF(BN767&gt;=60, "Average", IF(BN767&gt;=50, "Slightly Poor", IF(BN767&gt;=40, "Poor", "Very Poor"))))))</f>
        <v>Average</v>
      </c>
      <c r="BP767" s="2" t="n">
        <f aca="false">IF(AJ767&lt;=1000, -6.942*LN(AJ767)+107.59, IF(AND(AJ767&gt;1000, AJ767&lt;=5213),-36.304*LN(AJ767)+310.72, IF(AJ767&gt;5213, 10)))</f>
        <v>34.7768371087843</v>
      </c>
      <c r="BQ767" s="2" t="n">
        <f aca="false">BF767^0.04*BG767^0.22*BH767^0.51*BI767^0.06*BP767^0.17</f>
        <v>76.1921797953439</v>
      </c>
      <c r="BR767" s="0" t="str">
        <f aca="false">IF(BQ767&gt;=90, "Very Good", IF(BQ767&gt;=80, "Good", IF(BQ767&gt;=70, "Slightly Good", IF(BQ767&gt;=60, "Average", IF(BQ767&gt;=50, "Slightly Poor", IF(BQ767&gt;=40, "Poor", "Very Poor"))))))</f>
        <v>Slightly Good</v>
      </c>
      <c r="BT767" s="2" t="n">
        <f aca="false">9.81*LN(AH767)+30.6</f>
        <v>47.323578784859</v>
      </c>
      <c r="BU767" s="0" t="str">
        <f aca="false">IF(BT767&lt;30, "Clean water", IF(AND(BT767&gt;=30, BT767&lt;40), "Hypolimia", IF(AND(BT767&gt;=40,BT767&lt;50), "Mesotrophic", IF(AND(BT767&gt;=50, BT767&lt;70), "Eutrophic", IF(BT767&gt;70,"Hypertrophic")))))</f>
        <v>Mesotrophic</v>
      </c>
      <c r="CM767" s="0" t="n">
        <f aca="false">IF(G767&gt;H767,1,0)</f>
        <v>0</v>
      </c>
      <c r="CO767" s="17" t="n">
        <f aca="false">14.652-0.41022*M767+0.007991*M767*M767-0.000077774*M767*M767*M767</f>
        <v>11.782628745168</v>
      </c>
      <c r="CP767" s="1" t="n">
        <f aca="false">F767/CO767*100</f>
        <v>123.911228264638</v>
      </c>
    </row>
    <row r="768" customFormat="false" ht="12.5" hidden="false" customHeight="false" outlineLevel="0" collapsed="false">
      <c r="A768" s="0" t="n">
        <v>767</v>
      </c>
      <c r="B768" s="15" t="s">
        <v>113</v>
      </c>
      <c r="C768" s="16" t="s">
        <v>114</v>
      </c>
      <c r="D768" s="0" t="s">
        <v>167</v>
      </c>
      <c r="E768" s="0" t="n">
        <v>7.6</v>
      </c>
      <c r="F768" s="0" t="n">
        <v>13.9</v>
      </c>
      <c r="G768" s="0" t="n">
        <v>2.5</v>
      </c>
      <c r="H768" s="0" t="n">
        <v>4.9</v>
      </c>
      <c r="I768" s="0" t="n">
        <v>3.4</v>
      </c>
      <c r="J768" s="0" t="n">
        <v>10.301</v>
      </c>
      <c r="K768" s="0" t="n">
        <v>0.06</v>
      </c>
      <c r="L768" s="0" t="n">
        <v>3.3</v>
      </c>
      <c r="M768" s="0" t="n">
        <v>1</v>
      </c>
      <c r="N768" s="0" t="n">
        <v>0</v>
      </c>
      <c r="O768" s="0" t="n">
        <v>679</v>
      </c>
      <c r="P768" s="0" t="n">
        <v>12000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</v>
      </c>
      <c r="V768" s="0" t="n">
        <v>0</v>
      </c>
      <c r="AC768" s="0" t="n">
        <v>9.616</v>
      </c>
      <c r="AD768" s="0" t="n">
        <v>0.591</v>
      </c>
      <c r="AE768" s="0" t="n">
        <v>8.906</v>
      </c>
      <c r="AF768" s="0" t="n">
        <v>0.06</v>
      </c>
      <c r="AG768" s="0" t="n">
        <v>0.041</v>
      </c>
      <c r="AH768" s="0" t="n">
        <v>3.5</v>
      </c>
      <c r="AJ768" s="0" t="n">
        <v>1400</v>
      </c>
      <c r="AP768" s="0" t="n">
        <v>0</v>
      </c>
      <c r="AY768" s="0" t="n">
        <v>0</v>
      </c>
      <c r="BF768" s="0" t="n">
        <f aca="false">IF(E768&lt;11,-3.6797*E768^2+48.115*E768-53.83,280.92*EXP(-0.2027*E768))</f>
        <v>99.304528</v>
      </c>
      <c r="BG768" s="1" t="n">
        <f aca="false">32.208*LN(F768)+21.438</f>
        <v>106.205875763121</v>
      </c>
      <c r="BH768" s="1" t="n">
        <f aca="false">IF(G768&lt;=2, -10*G768+100, 88.958*EXP(-0.0755*G768))</f>
        <v>73.6566439219523</v>
      </c>
      <c r="BI768" s="1" t="n">
        <f aca="false">IF(I768&lt;=100, 0.0053*(I768)^2-1.0332*I768+100.76, 122.82*EXP(-0.0092*I768))</f>
        <v>97.308388</v>
      </c>
      <c r="BJ768" s="0" t="n">
        <f aca="false">IF(P768&lt;=1000, -6.942*LN(P768)+107.59, -36.304*LN(P768)+310.72)</f>
        <v>-30.271198662071</v>
      </c>
      <c r="BK768" s="0" t="e">
        <f aca="false">BF768^0.04*BG768^0.22*BH768^0.51*BI768^0.06*BJ768^0.17</f>
        <v>#NUM!</v>
      </c>
      <c r="BL768" s="0" t="e">
        <f aca="false">IF(BK768&gt;=90, "Very Good", IF(BK768&gt;=80, "Good", IF(BK768&gt;=70, "Slightly Good", IF(BK768&gt;=60, "Average", IF(BK768&gt;=50, "Slightly Poor", IF(BK768&gt;=40, "Poor", "Very Poor"))))))</f>
        <v>#NUM!</v>
      </c>
      <c r="BM768" s="2" t="n">
        <f aca="false">IF(P768&lt;=1000, -6.942*LN(P768)+107.59, IF(AND(P768&gt;1000, P768&lt;=5213),-36.304*LN(P768)+310.72, IF(P768&gt;5213, 10)))</f>
        <v>10</v>
      </c>
      <c r="BN768" s="2" t="n">
        <f aca="false">BF768^0.04*BG768^0.22*BH768^0.51*BI768^0.06*BM768^0.17</f>
        <v>58.5057486760832</v>
      </c>
      <c r="BO768" s="3" t="str">
        <f aca="false">IF(BN768&gt;=90, "Very Good", IF(BN768&gt;=80, "Good", IF(BN768&gt;=70, "Slightly Good", IF(BN768&gt;=60, "Average", IF(BN768&gt;=50, "Slightly Poor", IF(BN768&gt;=40, "Poor", "Very Poor"))))))</f>
        <v>Slightly Poor</v>
      </c>
      <c r="BP768" s="2" t="n">
        <f aca="false">IF(AJ768&lt;=1000, -6.942*LN(AJ768)+107.59, IF(AND(AJ768&gt;1000, AJ768&lt;=5213),-36.304*LN(AJ768)+310.72, IF(AJ768&gt;5213, 10)))</f>
        <v>47.725564273536</v>
      </c>
      <c r="BQ768" s="2" t="n">
        <f aca="false">BF768^0.04*BG768^0.22*BH768^0.51*BI768^0.06*BP768^0.17</f>
        <v>76.3108381229009</v>
      </c>
      <c r="BR768" s="0" t="str">
        <f aca="false">IF(BQ768&gt;=90, "Very Good", IF(BQ768&gt;=80, "Good", IF(BQ768&gt;=70, "Slightly Good", IF(BQ768&gt;=60, "Average", IF(BQ768&gt;=50, "Slightly Poor", IF(BQ768&gt;=40, "Poor", "Very Poor"))))))</f>
        <v>Slightly Good</v>
      </c>
      <c r="BT768" s="2" t="n">
        <f aca="false">9.81*LN(AH768)+30.6</f>
        <v>42.8896047209396</v>
      </c>
      <c r="BU768" s="0" t="str">
        <f aca="false">IF(BT768&lt;30, "Clean water", IF(AND(BT768&gt;=30, BT768&lt;40), "Hypolimia", IF(AND(BT768&gt;=40,BT768&lt;50), "Mesotrophic", IF(AND(BT768&gt;=50, BT768&lt;70), "Eutrophic", IF(BT768&gt;70,"Hypertrophic")))))</f>
        <v>Mesotrophic</v>
      </c>
      <c r="CM768" s="0" t="n">
        <f aca="false">IF(G768&gt;H768,1,0)</f>
        <v>0</v>
      </c>
      <c r="CO768" s="17" t="n">
        <f aca="false">14.652-0.41022*M768+0.007991*M768*M768-0.000077774*M768*M768*M768</f>
        <v>14.249693226</v>
      </c>
      <c r="CP768" s="1" t="n">
        <f aca="false">F768/CO768*100</f>
        <v>97.5459596185415</v>
      </c>
    </row>
    <row r="769" customFormat="false" ht="12.5" hidden="false" customHeight="false" outlineLevel="0" collapsed="false">
      <c r="A769" s="0" t="n">
        <v>768</v>
      </c>
      <c r="B769" s="15" t="s">
        <v>115</v>
      </c>
      <c r="C769" s="16" t="s">
        <v>116</v>
      </c>
      <c r="D769" s="0" t="s">
        <v>167</v>
      </c>
      <c r="E769" s="0" t="n">
        <v>7.4</v>
      </c>
      <c r="F769" s="0" t="n">
        <v>11</v>
      </c>
      <c r="G769" s="0" t="n">
        <v>6.1</v>
      </c>
      <c r="H769" s="0" t="n">
        <v>6.5</v>
      </c>
      <c r="I769" s="0" t="n">
        <v>6.4</v>
      </c>
      <c r="J769" s="0" t="n">
        <v>14.24</v>
      </c>
      <c r="K769" s="0" t="n">
        <v>0.066</v>
      </c>
      <c r="L769" s="0" t="n">
        <v>3.9</v>
      </c>
      <c r="M769" s="0" t="n">
        <v>10</v>
      </c>
      <c r="N769" s="0" t="n">
        <v>0</v>
      </c>
      <c r="O769" s="0" t="n">
        <v>628</v>
      </c>
      <c r="P769" s="0" t="n">
        <v>10000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V769" s="0" t="n">
        <v>0</v>
      </c>
      <c r="AC769" s="0" t="n">
        <v>13.601</v>
      </c>
      <c r="AD769" s="0" t="n">
        <v>1.624</v>
      </c>
      <c r="AE769" s="0" t="n">
        <v>11.698</v>
      </c>
      <c r="AF769" s="0" t="n">
        <v>0.053</v>
      </c>
      <c r="AG769" s="0" t="n">
        <v>0.031</v>
      </c>
      <c r="AH769" s="0" t="n">
        <v>1.4</v>
      </c>
      <c r="AJ769" s="0" t="n">
        <v>1000</v>
      </c>
      <c r="AP769" s="0" t="n">
        <v>0</v>
      </c>
      <c r="AY769" s="0" t="n">
        <v>0</v>
      </c>
      <c r="BF769" s="0" t="n">
        <f aca="false">IF(E769&lt;11,-3.6797*E769^2+48.115*E769-53.83,280.92*EXP(-0.2027*E769))</f>
        <v>100.720628</v>
      </c>
      <c r="BG769" s="1" t="n">
        <f aca="false">32.208*LN(F769)+21.438</f>
        <v>98.6694109462899</v>
      </c>
      <c r="BH769" s="1" t="n">
        <f aca="false">IF(G769&lt;=2, -10*G769+100, 88.958*EXP(-0.0755*G769))</f>
        <v>56.1268522775095</v>
      </c>
      <c r="BI769" s="1" t="n">
        <f aca="false">IF(I769&lt;=100, 0.0053*(I769)^2-1.0332*I769+100.76, 122.82*EXP(-0.0092*I769))</f>
        <v>94.364608</v>
      </c>
      <c r="BJ769" s="0" t="n">
        <f aca="false">IF(P769&lt;=1000, -6.942*LN(P769)+107.59, -36.304*LN(P769)+310.72)</f>
        <v>-23.6521968642234</v>
      </c>
      <c r="BK769" s="0" t="e">
        <f aca="false">BF769^0.04*BG769^0.22*BH769^0.51*BI769^0.06*BJ769^0.17</f>
        <v>#NUM!</v>
      </c>
      <c r="BL769" s="0" t="e">
        <f aca="false">IF(BK769&gt;=90, "Very Good", IF(BK769&gt;=80, "Good", IF(BK769&gt;=70, "Slightly Good", IF(BK769&gt;=60, "Average", IF(BK769&gt;=50, "Slightly Poor", IF(BK769&gt;=40, "Poor", "Very Poor"))))))</f>
        <v>#NUM!</v>
      </c>
      <c r="BM769" s="2" t="n">
        <f aca="false">IF(P769&lt;=1000, -6.942*LN(P769)+107.59, IF(AND(P769&gt;1000, P769&lt;=5213),-36.304*LN(P769)+310.72, IF(P769&gt;5213, 10)))</f>
        <v>10</v>
      </c>
      <c r="BN769" s="2" t="n">
        <f aca="false">BF769^0.04*BG769^0.22*BH769^0.51*BI769^0.06*BM769^0.17</f>
        <v>50.0507389065001</v>
      </c>
      <c r="BO769" s="3" t="str">
        <f aca="false">IF(BN769&gt;=90, "Very Good", IF(BN769&gt;=80, "Good", IF(BN769&gt;=70, "Slightly Good", IF(BN769&gt;=60, "Average", IF(BN769&gt;=50, "Slightly Poor", IF(BN769&gt;=40, "Poor", "Very Poor"))))))</f>
        <v>Slightly Poor</v>
      </c>
      <c r="BP769" s="2" t="n">
        <f aca="false">IF(AJ769&lt;=1000, -6.942*LN(AJ769)+107.59, IF(AND(AJ769&gt;1000, AJ769&lt;=5213),-36.304*LN(AJ769)+310.72, IF(AJ769&gt;5213, 10)))</f>
        <v>59.636362853306</v>
      </c>
      <c r="BQ769" s="2" t="n">
        <f aca="false">BF769^0.04*BG769^0.22*BH769^0.51*BI769^0.06*BP769^0.17</f>
        <v>67.8027624842983</v>
      </c>
      <c r="BR769" s="0" t="str">
        <f aca="false">IF(BQ769&gt;=90, "Very Good", IF(BQ769&gt;=80, "Good", IF(BQ769&gt;=70, "Slightly Good", IF(BQ769&gt;=60, "Average", IF(BQ769&gt;=50, "Slightly Poor", IF(BQ769&gt;=40, "Poor", "Very Poor"))))))</f>
        <v>Average</v>
      </c>
      <c r="BT769" s="2" t="n">
        <f aca="false">9.81*LN(AH769)+30.6</f>
        <v>33.9007926412541</v>
      </c>
      <c r="BU769" s="0" t="str">
        <f aca="false">IF(BT769&lt;30, "Clean water", IF(AND(BT769&gt;=30, BT769&lt;40), "Hypolimia", IF(AND(BT769&gt;=40,BT769&lt;50), "Mesotrophic", IF(AND(BT769&gt;=50, BT769&lt;70), "Eutrophic", IF(BT769&gt;70,"Hypertrophic")))))</f>
        <v>Hypolimia</v>
      </c>
      <c r="CM769" s="0" t="n">
        <f aca="false">IF(G769&gt;H769,1,0)</f>
        <v>0</v>
      </c>
      <c r="CO769" s="17" t="n">
        <f aca="false">14.652-0.41022*M769+0.007991*M769*M769-0.000077774*M769*M769*M769</f>
        <v>11.271126</v>
      </c>
      <c r="CP769" s="1" t="n">
        <f aca="false">F769/CO769*100</f>
        <v>97.5945083037844</v>
      </c>
    </row>
    <row r="770" customFormat="false" ht="12.5" hidden="false" customHeight="false" outlineLevel="0" collapsed="false">
      <c r="A770" s="0" t="n">
        <v>769</v>
      </c>
      <c r="B770" s="15" t="s">
        <v>117</v>
      </c>
      <c r="C770" s="16" t="s">
        <v>118</v>
      </c>
      <c r="D770" s="0" t="s">
        <v>167</v>
      </c>
      <c r="E770" s="0" t="n">
        <v>7.7</v>
      </c>
      <c r="F770" s="0" t="n">
        <v>14.9</v>
      </c>
      <c r="G770" s="0" t="n">
        <v>1.1</v>
      </c>
      <c r="H770" s="0" t="n">
        <v>2.5</v>
      </c>
      <c r="I770" s="0" t="n">
        <v>1.8</v>
      </c>
      <c r="J770" s="0" t="n">
        <v>2.383</v>
      </c>
      <c r="K770" s="0" t="n">
        <v>0.014</v>
      </c>
      <c r="L770" s="0" t="n">
        <v>1.4</v>
      </c>
      <c r="M770" s="0" t="n">
        <v>3</v>
      </c>
      <c r="N770" s="0" t="n">
        <v>0</v>
      </c>
      <c r="O770" s="0" t="n">
        <v>322</v>
      </c>
      <c r="P770" s="0" t="n">
        <v>200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</v>
      </c>
      <c r="V770" s="0" t="n">
        <v>0</v>
      </c>
      <c r="AC770" s="0" t="n">
        <v>2.298</v>
      </c>
      <c r="AD770" s="0" t="n">
        <v>0.117</v>
      </c>
      <c r="AE770" s="0" t="n">
        <v>2.036</v>
      </c>
      <c r="AF770" s="0" t="n">
        <v>0.014</v>
      </c>
      <c r="AG770" s="0" t="n">
        <v>0.014</v>
      </c>
      <c r="AH770" s="0" t="n">
        <v>1.4</v>
      </c>
      <c r="AJ770" s="0" t="n">
        <v>22</v>
      </c>
      <c r="AP770" s="0" t="n">
        <v>0</v>
      </c>
      <c r="AY770" s="0" t="n">
        <v>0</v>
      </c>
      <c r="BF770" s="0" t="n">
        <f aca="false">IF(E770&lt;11,-3.6797*E770^2+48.115*E770-53.83,280.92*EXP(-0.2027*E770))</f>
        <v>98.486087</v>
      </c>
      <c r="BG770" s="1" t="n">
        <f aca="false">32.208*LN(F770)+21.438</f>
        <v>108.443441946739</v>
      </c>
      <c r="BH770" s="1" t="n">
        <f aca="false">IF(G770&lt;=2, -10*G770+100, 88.958*EXP(-0.0755*G770))</f>
        <v>89</v>
      </c>
      <c r="BI770" s="1" t="n">
        <f aca="false">IF(I770&lt;=100, 0.0053*(I770)^2-1.0332*I770+100.76, 122.82*EXP(-0.0092*I770))</f>
        <v>98.917412</v>
      </c>
      <c r="BJ770" s="0" t="n">
        <f aca="false">IF(P770&lt;=1000, -6.942*LN(P770)+107.59, -36.304*LN(P770)+310.72)</f>
        <v>70.8090808414235</v>
      </c>
      <c r="BK770" s="0" t="n">
        <f aca="false">BF770^0.04*BG770^0.22*BH770^0.51*BI770^0.06*BJ770^0.17</f>
        <v>90.344165486788</v>
      </c>
      <c r="BL770" s="0" t="str">
        <f aca="false">IF(BK770&gt;=90, "Very Good", IF(BK770&gt;=80, "Good", IF(BK770&gt;=70, "Slightly Good", IF(BK770&gt;=60, "Average", IF(BK770&gt;=50, "Slightly Poor", IF(BK770&gt;=40, "Poor", "Very Poor"))))))</f>
        <v>Very Good</v>
      </c>
      <c r="BM770" s="2" t="n">
        <f aca="false">IF(P770&lt;=1000, -6.942*LN(P770)+107.59, IF(AND(P770&gt;1000, P770&lt;=5213),-36.304*LN(P770)+310.72, IF(P770&gt;5213, 10)))</f>
        <v>70.8090808414235</v>
      </c>
      <c r="BN770" s="2" t="n">
        <f aca="false">BF770^0.04*BG770^0.22*BH770^0.51*BI770^0.06*BM770^0.17</f>
        <v>90.344165486788</v>
      </c>
      <c r="BO770" s="3" t="str">
        <f aca="false">IF(BN770&gt;=90, "Very Good", IF(BN770&gt;=80, "Good", IF(BN770&gt;=70, "Slightly Good", IF(BN770&gt;=60, "Average", IF(BN770&gt;=50, "Slightly Poor", IF(BN770&gt;=40, "Poor", "Very Poor"))))))</f>
        <v>Very Good</v>
      </c>
      <c r="BP770" s="2" t="n">
        <f aca="false">IF(AJ770&lt;=1000, -6.942*LN(AJ770)+107.59, IF(AND(AJ770&gt;1000, AJ770&lt;=5213),-36.304*LN(AJ770)+310.72, IF(AJ770&gt;5213, 10)))</f>
        <v>86.1319832887866</v>
      </c>
      <c r="BQ770" s="2" t="n">
        <f aca="false">BF770^0.04*BG770^0.22*BH770^0.51*BI770^0.06*BP770^0.17</f>
        <v>93.4034556297733</v>
      </c>
      <c r="BR770" s="0" t="str">
        <f aca="false">IF(BQ770&gt;=90, "Very Good", IF(BQ770&gt;=80, "Good", IF(BQ770&gt;=70, "Slightly Good", IF(BQ770&gt;=60, "Average", IF(BQ770&gt;=50, "Slightly Poor", IF(BQ770&gt;=40, "Poor", "Very Poor"))))))</f>
        <v>Very Good</v>
      </c>
      <c r="BT770" s="2" t="n">
        <f aca="false">9.81*LN(AH770)+30.6</f>
        <v>33.9007926412541</v>
      </c>
      <c r="BU770" s="0" t="str">
        <f aca="false">IF(BT770&lt;30, "Clean water", IF(AND(BT770&gt;=30, BT770&lt;40), "Hypolimia", IF(AND(BT770&gt;=40,BT770&lt;50), "Mesotrophic", IF(AND(BT770&gt;=50, BT770&lt;70), "Eutrophic", IF(BT770&gt;70,"Hypertrophic")))))</f>
        <v>Hypolimia</v>
      </c>
      <c r="CM770" s="0" t="n">
        <f aca="false">IF(G770&gt;H770,1,0)</f>
        <v>0</v>
      </c>
      <c r="CO770" s="17" t="n">
        <f aca="false">14.652-0.41022*M770+0.007991*M770*M770-0.000077774*M770*M770*M770</f>
        <v>13.491159102</v>
      </c>
      <c r="CP770" s="1" t="n">
        <f aca="false">F770/CO770*100</f>
        <v>110.44269723119</v>
      </c>
    </row>
    <row r="771" customFormat="false" ht="12.5" hidden="false" customHeight="false" outlineLevel="0" collapsed="false">
      <c r="A771" s="0" t="n">
        <v>770</v>
      </c>
      <c r="B771" s="15" t="s">
        <v>119</v>
      </c>
      <c r="C771" s="16" t="s">
        <v>120</v>
      </c>
      <c r="D771" s="0" t="s">
        <v>167</v>
      </c>
      <c r="E771" s="0" t="n">
        <v>7.6</v>
      </c>
      <c r="F771" s="0" t="n">
        <v>14.9</v>
      </c>
      <c r="G771" s="0" t="n">
        <v>1.5</v>
      </c>
      <c r="H771" s="0" t="n">
        <v>2.6</v>
      </c>
      <c r="I771" s="0" t="n">
        <v>4.6</v>
      </c>
      <c r="J771" s="0" t="n">
        <v>2.549</v>
      </c>
      <c r="K771" s="0" t="n">
        <v>0.011</v>
      </c>
      <c r="L771" s="0" t="n">
        <v>1.6</v>
      </c>
      <c r="M771" s="0" t="n">
        <v>2.1</v>
      </c>
      <c r="N771" s="0" t="n">
        <v>0</v>
      </c>
      <c r="O771" s="0" t="n">
        <v>267</v>
      </c>
      <c r="P771" s="0" t="n">
        <v>900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V771" s="0" t="n">
        <v>0</v>
      </c>
      <c r="AC771" s="0" t="n">
        <v>2.547</v>
      </c>
      <c r="AD771" s="0" t="n">
        <v>0.052</v>
      </c>
      <c r="AE771" s="0" t="n">
        <v>2.182</v>
      </c>
      <c r="AF771" s="0" t="n">
        <v>0.011</v>
      </c>
      <c r="AG771" s="0" t="n">
        <v>0.009</v>
      </c>
      <c r="AH771" s="0" t="n">
        <v>1.5</v>
      </c>
      <c r="AJ771" s="0" t="n">
        <v>20</v>
      </c>
      <c r="AP771" s="0" t="n">
        <v>0</v>
      </c>
      <c r="AY771" s="0" t="n">
        <v>0</v>
      </c>
      <c r="BF771" s="0" t="n">
        <f aca="false">IF(E771&lt;11,-3.6797*E771^2+48.115*E771-53.83,280.92*EXP(-0.2027*E771))</f>
        <v>99.304528</v>
      </c>
      <c r="BG771" s="1" t="n">
        <f aca="false">32.208*LN(F771)+21.438</f>
        <v>108.443441946739</v>
      </c>
      <c r="BH771" s="1" t="n">
        <f aca="false">IF(G771&lt;=2, -10*G771+100, 88.958*EXP(-0.0755*G771))</f>
        <v>85</v>
      </c>
      <c r="BI771" s="1" t="n">
        <f aca="false">IF(I771&lt;=100, 0.0053*(I771)^2-1.0332*I771+100.76, 122.82*EXP(-0.0092*I771))</f>
        <v>96.119428</v>
      </c>
      <c r="BJ771" s="0" t="n">
        <f aca="false">IF(P771&lt;=1000, -6.942*LN(P771)+107.59, -36.304*LN(P771)+310.72)</f>
        <v>60.3677755530026</v>
      </c>
      <c r="BK771" s="0" t="n">
        <f aca="false">BF771^0.04*BG771^0.22*BH771^0.51*BI771^0.06*BJ771^0.17</f>
        <v>85.7694625750333</v>
      </c>
      <c r="BL771" s="0" t="str">
        <f aca="false">IF(BK771&gt;=90, "Very Good", IF(BK771&gt;=80, "Good", IF(BK771&gt;=70, "Slightly Good", IF(BK771&gt;=60, "Average", IF(BK771&gt;=50, "Slightly Poor", IF(BK771&gt;=40, "Poor", "Very Poor"))))))</f>
        <v>Good</v>
      </c>
      <c r="BM771" s="2" t="n">
        <f aca="false">IF(P771&lt;=1000, -6.942*LN(P771)+107.59, IF(AND(P771&gt;1000, P771&lt;=5213),-36.304*LN(P771)+310.72, IF(P771&gt;5213, 10)))</f>
        <v>60.3677755530026</v>
      </c>
      <c r="BN771" s="2" t="n">
        <f aca="false">BF771^0.04*BG771^0.22*BH771^0.51*BI771^0.06*BM771^0.17</f>
        <v>85.7694625750333</v>
      </c>
      <c r="BO771" s="3" t="str">
        <f aca="false">IF(BN771&gt;=90, "Very Good", IF(BN771&gt;=80, "Good", IF(BN771&gt;=70, "Slightly Good", IF(BN771&gt;=60, "Average", IF(BN771&gt;=50, "Slightly Poor", IF(BN771&gt;=40, "Poor", "Very Poor"))))))</f>
        <v>Good</v>
      </c>
      <c r="BP771" s="2" t="n">
        <f aca="false">IF(AJ771&lt;=1000, -6.942*LN(AJ771)+107.59, IF(AND(AJ771&gt;1000, AJ771&lt;=5213),-36.304*LN(AJ771)+310.72, IF(AJ771&gt;5213, 10)))</f>
        <v>86.7936265569882</v>
      </c>
      <c r="BQ771" s="2" t="n">
        <f aca="false">BF771^0.04*BG771^0.22*BH771^0.51*BI771^0.06*BP771^0.17</f>
        <v>91.2302240361107</v>
      </c>
      <c r="BR771" s="0" t="str">
        <f aca="false">IF(BQ771&gt;=90, "Very Good", IF(BQ771&gt;=80, "Good", IF(BQ771&gt;=70, "Slightly Good", IF(BQ771&gt;=60, "Average", IF(BQ771&gt;=50, "Slightly Poor", IF(BQ771&gt;=40, "Poor", "Very Poor"))))))</f>
        <v>Very Good</v>
      </c>
      <c r="BT771" s="2" t="n">
        <f aca="false">9.81*LN(AH771)+30.6</f>
        <v>34.5776127105411</v>
      </c>
      <c r="BU771" s="0" t="str">
        <f aca="false">IF(BT771&lt;30, "Clean water", IF(AND(BT771&gt;=30, BT771&lt;40), "Hypolimia", IF(AND(BT771&gt;=40,BT771&lt;50), "Mesotrophic", IF(AND(BT771&gt;=50, BT771&lt;70), "Eutrophic", IF(BT771&gt;70,"Hypertrophic")))))</f>
        <v>Hypolimia</v>
      </c>
      <c r="CM771" s="0" t="n">
        <f aca="false">IF(G771&gt;H771,1,0)</f>
        <v>0</v>
      </c>
      <c r="CO771" s="17" t="n">
        <f aca="false">14.652-0.41022*M771+0.007991*M771*M771-0.000077774*M771*M771*M771</f>
        <v>13.825058044986</v>
      </c>
      <c r="CP771" s="1" t="n">
        <f aca="false">F771/CO771*100</f>
        <v>107.775316034958</v>
      </c>
    </row>
    <row r="772" customFormat="false" ht="12.5" hidden="false" customHeight="false" outlineLevel="0" collapsed="false">
      <c r="A772" s="0" t="n">
        <v>771</v>
      </c>
      <c r="B772" s="15" t="s">
        <v>121</v>
      </c>
      <c r="C772" s="16" t="s">
        <v>122</v>
      </c>
      <c r="D772" s="0" t="s">
        <v>167</v>
      </c>
      <c r="E772" s="0" t="n">
        <v>7.6</v>
      </c>
      <c r="F772" s="0" t="n">
        <v>14.7</v>
      </c>
      <c r="G772" s="0" t="n">
        <v>1.6</v>
      </c>
      <c r="H772" s="0" t="n">
        <v>2.5</v>
      </c>
      <c r="I772" s="0" t="n">
        <v>10</v>
      </c>
      <c r="J772" s="0" t="n">
        <v>2.73</v>
      </c>
      <c r="K772" s="0" t="n">
        <v>0.024</v>
      </c>
      <c r="L772" s="0" t="n">
        <v>1.4</v>
      </c>
      <c r="M772" s="0" t="n">
        <v>0.9</v>
      </c>
      <c r="N772" s="0" t="n">
        <v>0</v>
      </c>
      <c r="O772" s="0" t="n">
        <v>316</v>
      </c>
      <c r="P772" s="0" t="n">
        <v>400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0</v>
      </c>
      <c r="V772" s="0" t="n">
        <v>0</v>
      </c>
      <c r="AC772" s="0" t="n">
        <v>2.72</v>
      </c>
      <c r="AD772" s="0" t="n">
        <v>0.129</v>
      </c>
      <c r="AE772" s="0" t="n">
        <v>2.399</v>
      </c>
      <c r="AF772" s="0" t="n">
        <v>0.023</v>
      </c>
      <c r="AG772" s="0" t="n">
        <v>0.019</v>
      </c>
      <c r="AH772" s="0" t="n">
        <v>1.2</v>
      </c>
      <c r="AJ772" s="0" t="n">
        <v>30</v>
      </c>
      <c r="AP772" s="0" t="n">
        <v>0</v>
      </c>
      <c r="AY772" s="0" t="n">
        <v>0</v>
      </c>
      <c r="BF772" s="0" t="n">
        <f aca="false">IF(E772&lt;11,-3.6797*E772^2+48.115*E772-53.83,280.92*EXP(-0.2027*E772))</f>
        <v>99.304528</v>
      </c>
      <c r="BG772" s="1" t="n">
        <f aca="false">32.208*LN(F772)+21.438</f>
        <v>108.008192079817</v>
      </c>
      <c r="BH772" s="1" t="n">
        <f aca="false">IF(G772&lt;=2, -10*G772+100, 88.958*EXP(-0.0755*G772))</f>
        <v>84</v>
      </c>
      <c r="BI772" s="1" t="n">
        <f aca="false">IF(I772&lt;=100, 0.0053*(I772)^2-1.0332*I772+100.76, 122.82*EXP(-0.0092*I772))</f>
        <v>90.958</v>
      </c>
      <c r="BJ772" s="0" t="n">
        <f aca="false">IF(P772&lt;=1000, -6.942*LN(P772)+107.59, -36.304*LN(P772)+310.72)</f>
        <v>65.9972531139764</v>
      </c>
      <c r="BK772" s="0" t="n">
        <f aca="false">BF772^0.04*BG772^0.22*BH772^0.51*BI772^0.06*BJ772^0.17</f>
        <v>86.1929056689388</v>
      </c>
      <c r="BL772" s="0" t="str">
        <f aca="false">IF(BK772&gt;=90, "Very Good", IF(BK772&gt;=80, "Good", IF(BK772&gt;=70, "Slightly Good", IF(BK772&gt;=60, "Average", IF(BK772&gt;=50, "Slightly Poor", IF(BK772&gt;=40, "Poor", "Very Poor"))))))</f>
        <v>Good</v>
      </c>
      <c r="BM772" s="2" t="n">
        <f aca="false">IF(P772&lt;=1000, -6.942*LN(P772)+107.59, IF(AND(P772&gt;1000, P772&lt;=5213),-36.304*LN(P772)+310.72, IF(P772&gt;5213, 10)))</f>
        <v>65.9972531139764</v>
      </c>
      <c r="BN772" s="2" t="n">
        <f aca="false">BF772^0.04*BG772^0.22*BH772^0.51*BI772^0.06*BM772^0.17</f>
        <v>86.1929056689388</v>
      </c>
      <c r="BO772" s="3" t="str">
        <f aca="false">IF(BN772&gt;=90, "Very Good", IF(BN772&gt;=80, "Good", IF(BN772&gt;=70, "Slightly Good", IF(BN772&gt;=60, "Average", IF(BN772&gt;=50, "Slightly Poor", IF(BN772&gt;=40, "Poor", "Very Poor"))))))</f>
        <v>Good</v>
      </c>
      <c r="BP772" s="2" t="n">
        <f aca="false">IF(AJ772&lt;=1000, -6.942*LN(AJ772)+107.59, IF(AND(AJ772&gt;1000, AJ772&lt;=5213),-36.304*LN(AJ772)+310.72, IF(AJ772&gt;5213, 10)))</f>
        <v>83.9788877765013</v>
      </c>
      <c r="BQ772" s="2" t="n">
        <f aca="false">BF772^0.04*BG772^0.22*BH772^0.51*BI772^0.06*BP772^0.17</f>
        <v>89.7968382676603</v>
      </c>
      <c r="BR772" s="0" t="str">
        <f aca="false">IF(BQ772&gt;=90, "Very Good", IF(BQ772&gt;=80, "Good", IF(BQ772&gt;=70, "Slightly Good", IF(BQ772&gt;=60, "Average", IF(BQ772&gt;=50, "Slightly Poor", IF(BQ772&gt;=40, "Poor", "Very Poor"))))))</f>
        <v>Good</v>
      </c>
      <c r="BT772" s="2" t="n">
        <f aca="false">9.81*LN(AH772)+30.6</f>
        <v>32.3885744721487</v>
      </c>
      <c r="BU772" s="0" t="str">
        <f aca="false">IF(BT772&lt;30, "Clean water", IF(AND(BT772&gt;=30, BT772&lt;40), "Hypolimia", IF(AND(BT772&gt;=40,BT772&lt;50), "Mesotrophic", IF(AND(BT772&gt;=50, BT772&lt;70), "Eutrophic", IF(BT772&gt;70,"Hypertrophic")))))</f>
        <v>Hypolimia</v>
      </c>
      <c r="CM772" s="0" t="n">
        <f aca="false">IF(G772&gt;H772,1,0)</f>
        <v>0</v>
      </c>
      <c r="CO772" s="17" t="n">
        <f aca="false">14.652-0.41022*M772+0.007991*M772*M772-0.000077774*M772*M772*M772</f>
        <v>14.289218012754</v>
      </c>
      <c r="CP772" s="1" t="n">
        <f aca="false">F772/CO772*100</f>
        <v>102.874768842349</v>
      </c>
    </row>
    <row r="773" customFormat="false" ht="12.5" hidden="false" customHeight="false" outlineLevel="0" collapsed="false">
      <c r="A773" s="0" t="n">
        <v>772</v>
      </c>
      <c r="B773" s="15" t="s">
        <v>140</v>
      </c>
      <c r="C773" s="16" t="s">
        <v>141</v>
      </c>
      <c r="D773" s="0" t="s">
        <v>167</v>
      </c>
      <c r="E773" s="0" t="n">
        <v>8</v>
      </c>
      <c r="F773" s="0" t="n">
        <v>10</v>
      </c>
      <c r="G773" s="0" t="n">
        <v>1.9</v>
      </c>
      <c r="H773" s="0" t="n">
        <v>4.3</v>
      </c>
      <c r="I773" s="0" t="n">
        <v>4.9</v>
      </c>
      <c r="J773" s="0" t="n">
        <v>5.45</v>
      </c>
      <c r="K773" s="0" t="n">
        <v>0.157</v>
      </c>
      <c r="L773" s="0" t="n">
        <v>2.2</v>
      </c>
      <c r="M773" s="0" t="n">
        <v>3.6</v>
      </c>
      <c r="O773" s="0" t="n">
        <v>878</v>
      </c>
      <c r="BD773" s="0" t="n">
        <v>0.029</v>
      </c>
      <c r="BF773" s="0" t="n">
        <f aca="false">IF(E773&lt;11,-3.6797*E773^2+48.115*E773-53.83,280.92*EXP(-0.2027*E773))</f>
        <v>95.5892</v>
      </c>
      <c r="BG773" s="1" t="n">
        <f aca="false">32.208*LN(F773)+21.438</f>
        <v>95.5996606751522</v>
      </c>
      <c r="BH773" s="1" t="n">
        <f aca="false">IF(G773&lt;=2, -10*G773+100, 88.958*EXP(-0.0755*G773))</f>
        <v>81</v>
      </c>
      <c r="BI773" s="1" t="n">
        <f aca="false">IF(I773&lt;=100, 0.0053*(I773)^2-1.0332*I773+100.76, 122.82*EXP(-0.0092*I773))</f>
        <v>95.824573</v>
      </c>
      <c r="BJ773" s="0" t="e">
        <f aca="false">IF(P773&lt;=1000, -6.942*LN(P773)+107.59, -36.304*LN(P773)+310.72)</f>
        <v>#VALUE!</v>
      </c>
      <c r="BK773" s="0" t="e">
        <f aca="false">BF773^0.04*BG773^0.22*BH773^0.51*BI773^0.06*BJ773^0.17</f>
        <v>#VALUE!</v>
      </c>
      <c r="BL773" s="0" t="e">
        <f aca="false">IF(BK773&gt;=90, "Very Good", IF(BK773&gt;=80, "Good", IF(BK773&gt;=70, "Slightly Good", IF(BK773&gt;=60, "Average", IF(BK773&gt;=50, "Slightly Poor", IF(BK773&gt;=40, "Poor", "Very Poor"))))))</f>
        <v>#VALUE!</v>
      </c>
      <c r="BM773" s="2" t="e">
        <f aca="false">IF(P773&lt;=1000, -6.942*LN(P773)+107.59, IF(AND(P773&gt;1000, P773&lt;=5213),-36.304*LN(P773)+310.72, IF(P773&gt;5213, 10)))</f>
        <v>#VALUE!</v>
      </c>
      <c r="BN773" s="2" t="e">
        <f aca="false">BF773^0.04*BG773^0.22*BH773^0.51*BI773^0.06*BM773^0.17</f>
        <v>#VALUE!</v>
      </c>
      <c r="BO773" s="3" t="e">
        <f aca="false">IF(BN773&gt;=90, "Very Good", IF(BN773&gt;=80, "Good", IF(BN773&gt;=70, "Slightly Good", IF(BN773&gt;=60, "Average", IF(BN773&gt;=50, "Slightly Poor", IF(BN773&gt;=40, "Poor", "Very Poor"))))))</f>
        <v>#VALUE!</v>
      </c>
      <c r="BP773" s="2" t="e">
        <f aca="false">IF(AJ773&lt;=1000, -6.942*LN(AJ773)+107.59, IF(AND(AJ773&gt;1000, AJ773&lt;=5213),-36.304*LN(AJ773)+310.72, IF(AJ773&gt;5213, 10)))</f>
        <v>#VALUE!</v>
      </c>
      <c r="BQ773" s="2" t="e">
        <f aca="false">BF773^0.04*BG773^0.22*BH773^0.51*BI773^0.06*BP773^0.17</f>
        <v>#VALUE!</v>
      </c>
      <c r="BR773" s="0" t="e">
        <f aca="false">IF(BQ773&gt;=90, "Very Good", IF(BQ773&gt;=80, "Good", IF(BQ773&gt;=70, "Slightly Good", IF(BQ773&gt;=60, "Average", IF(BQ773&gt;=50, "Slightly Poor", IF(BQ773&gt;=40, "Poor", "Very Poor"))))))</f>
        <v>#VALUE!</v>
      </c>
      <c r="BT773" s="2" t="e">
        <f aca="false">9.81*LN(AH773)+30.6</f>
        <v>#VALUE!</v>
      </c>
      <c r="BU773" s="0" t="e">
        <f aca="false">IF(BT773&lt;30, "Clean water", IF(AND(BT773&gt;=30, BT773&lt;40), "Hypolimia", IF(AND(BT773&gt;=40,BT773&lt;50), "Mesotrophic", IF(AND(BT773&gt;=50, BT773&lt;70), "Eutrophic", IF(BT773&gt;70,"Hypertrophic")))))</f>
        <v>#VALUE!</v>
      </c>
      <c r="CM773" s="0" t="n">
        <f aca="false">IF(G773&gt;H773,1,0)</f>
        <v>0</v>
      </c>
      <c r="CO773" s="17" t="n">
        <f aca="false">14.652-0.41022*M773+0.007991*M773*M773-0.000077774*M773*M773*M773</f>
        <v>13.275142736256</v>
      </c>
      <c r="CP773" s="1" t="n">
        <f aca="false">F773/CO773*100</f>
        <v>75.3287569005854</v>
      </c>
    </row>
    <row r="774" customFormat="false" ht="12.5" hidden="false" customHeight="false" outlineLevel="0" collapsed="false">
      <c r="A774" s="0" t="n">
        <v>773</v>
      </c>
      <c r="B774" s="15" t="s">
        <v>123</v>
      </c>
      <c r="C774" s="16" t="s">
        <v>124</v>
      </c>
      <c r="D774" s="0" t="s">
        <v>167</v>
      </c>
      <c r="E774" s="0" t="n">
        <v>7.5</v>
      </c>
      <c r="F774" s="0" t="n">
        <v>11.6</v>
      </c>
      <c r="G774" s="0" t="n">
        <v>4.2</v>
      </c>
      <c r="H774" s="0" t="n">
        <v>7.3</v>
      </c>
      <c r="I774" s="0" t="n">
        <v>4.2</v>
      </c>
      <c r="J774" s="0" t="n">
        <v>10.504</v>
      </c>
      <c r="K774" s="0" t="n">
        <v>0.11</v>
      </c>
      <c r="L774" s="0" t="n">
        <v>4.5</v>
      </c>
      <c r="M774" s="0" t="n">
        <v>7</v>
      </c>
      <c r="N774" s="0" t="n">
        <v>0</v>
      </c>
      <c r="O774" s="0" t="n">
        <v>648</v>
      </c>
      <c r="P774" s="0" t="n">
        <v>50000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V774" s="0" t="n">
        <v>0</v>
      </c>
      <c r="AC774" s="0" t="n">
        <v>9.82</v>
      </c>
      <c r="AD774" s="0" t="n">
        <v>3.835</v>
      </c>
      <c r="AE774" s="0" t="n">
        <v>5.274</v>
      </c>
      <c r="AF774" s="0" t="n">
        <v>0.068</v>
      </c>
      <c r="AG774" s="0" t="n">
        <v>0.041</v>
      </c>
      <c r="AH774" s="0" t="n">
        <v>1.7</v>
      </c>
      <c r="AJ774" s="0" t="n">
        <v>8000</v>
      </c>
      <c r="AP774" s="0" t="n">
        <v>0</v>
      </c>
      <c r="AY774" s="0" t="n">
        <v>0</v>
      </c>
      <c r="BF774" s="0" t="n">
        <f aca="false">IF(E774&lt;11,-3.6797*E774^2+48.115*E774-53.83,280.92*EXP(-0.2027*E774))</f>
        <v>100.049375</v>
      </c>
      <c r="BG774" s="1" t="n">
        <f aca="false">32.208*LN(F774)+21.438</f>
        <v>100.379972200002</v>
      </c>
      <c r="BH774" s="1" t="n">
        <f aca="false">IF(G774&lt;=2, -10*G774+100, 88.958*EXP(-0.0755*G774))</f>
        <v>64.7843685536842</v>
      </c>
      <c r="BI774" s="1" t="n">
        <f aca="false">IF(I774&lt;=100, 0.0053*(I774)^2-1.0332*I774+100.76, 122.82*EXP(-0.0092*I774))</f>
        <v>96.514052</v>
      </c>
      <c r="BJ774" s="0" t="n">
        <f aca="false">IF(P774&lt;=1000, -6.942*LN(P774)+107.59, -36.304*LN(P774)+310.72)</f>
        <v>-82.0812308372309</v>
      </c>
      <c r="BK774" s="0" t="e">
        <f aca="false">BF774^0.04*BG774^0.22*BH774^0.51*BI774^0.06*BJ774^0.17</f>
        <v>#NUM!</v>
      </c>
      <c r="BL774" s="0" t="e">
        <f aca="false">IF(BK774&gt;=90, "Very Good", IF(BK774&gt;=80, "Good", IF(BK774&gt;=70, "Slightly Good", IF(BK774&gt;=60, "Average", IF(BK774&gt;=50, "Slightly Poor", IF(BK774&gt;=40, "Poor", "Very Poor"))))))</f>
        <v>#NUM!</v>
      </c>
      <c r="BM774" s="2" t="n">
        <f aca="false">IF(P774&lt;=1000, -6.942*LN(P774)+107.59, IF(AND(P774&gt;1000, P774&lt;=5213),-36.304*LN(P774)+310.72, IF(P774&gt;5213, 10)))</f>
        <v>10</v>
      </c>
      <c r="BN774" s="2" t="n">
        <f aca="false">BF774^0.04*BG774^0.22*BH774^0.51*BI774^0.06*BM774^0.17</f>
        <v>54.1123233590707</v>
      </c>
      <c r="BO774" s="3" t="str">
        <f aca="false">IF(BN774&gt;=90, "Very Good", IF(BN774&gt;=80, "Good", IF(BN774&gt;=70, "Slightly Good", IF(BN774&gt;=60, "Average", IF(BN774&gt;=50, "Slightly Poor", IF(BN774&gt;=40, "Poor", "Very Poor"))))))</f>
        <v>Slightly Poor</v>
      </c>
      <c r="BP774" s="2" t="n">
        <f aca="false">IF(AJ774&lt;=1000, -6.942*LN(AJ774)+107.59, IF(AND(AJ774&gt;1000, AJ774&lt;=5213),-36.304*LN(AJ774)+310.72, IF(AJ774&gt;5213, 10)))</f>
        <v>10</v>
      </c>
      <c r="BQ774" s="2" t="n">
        <f aca="false">BF774^0.04*BG774^0.22*BH774^0.51*BI774^0.06*BP774^0.17</f>
        <v>54.1123233590707</v>
      </c>
      <c r="BR774" s="0" t="str">
        <f aca="false">IF(BQ774&gt;=90, "Very Good", IF(BQ774&gt;=80, "Good", IF(BQ774&gt;=70, "Slightly Good", IF(BQ774&gt;=60, "Average", IF(BQ774&gt;=50, "Slightly Poor", IF(BQ774&gt;=40, "Poor", "Very Poor"))))))</f>
        <v>Slightly Poor</v>
      </c>
      <c r="BT774" s="2" t="n">
        <f aca="false">9.81*LN(AH774)+30.6</f>
        <v>35.8054631429199</v>
      </c>
      <c r="BU774" s="0" t="str">
        <f aca="false">IF(BT774&lt;30, "Clean water", IF(AND(BT774&gt;=30, BT774&lt;40), "Hypolimia", IF(AND(BT774&gt;=40,BT774&lt;50), "Mesotrophic", IF(AND(BT774&gt;=50, BT774&lt;70), "Eutrophic", IF(BT774&gt;70,"Hypertrophic")))))</f>
        <v>Hypolimia</v>
      </c>
      <c r="CM774" s="0" t="n">
        <f aca="false">IF(G774&gt;H774,1,0)</f>
        <v>0</v>
      </c>
      <c r="CO774" s="17" t="n">
        <f aca="false">14.652-0.41022*M774+0.007991*M774*M774-0.000077774*M774*M774*M774</f>
        <v>12.145342518</v>
      </c>
      <c r="CP774" s="1" t="n">
        <f aca="false">F774/CO774*100</f>
        <v>95.509863001461</v>
      </c>
    </row>
    <row r="775" customFormat="false" ht="12.5" hidden="false" customHeight="false" outlineLevel="0" collapsed="false">
      <c r="A775" s="0" t="n">
        <v>774</v>
      </c>
      <c r="B775" s="15" t="s">
        <v>125</v>
      </c>
      <c r="C775" s="16" t="s">
        <v>126</v>
      </c>
      <c r="D775" s="0" t="s">
        <v>167</v>
      </c>
      <c r="E775" s="0" t="n">
        <v>7.9</v>
      </c>
      <c r="F775" s="0" t="n">
        <v>16.2</v>
      </c>
      <c r="G775" s="0" t="n">
        <v>1.9</v>
      </c>
      <c r="H775" s="0" t="n">
        <v>2.8</v>
      </c>
      <c r="I775" s="0" t="n">
        <v>2.2</v>
      </c>
      <c r="J775" s="0" t="n">
        <v>8.525</v>
      </c>
      <c r="K775" s="0" t="n">
        <v>0.02</v>
      </c>
      <c r="L775" s="0" t="n">
        <v>1.6</v>
      </c>
      <c r="M775" s="0" t="n">
        <v>1.1</v>
      </c>
      <c r="N775" s="0" t="n">
        <v>0</v>
      </c>
      <c r="O775" s="0" t="n">
        <v>621</v>
      </c>
      <c r="P775" s="0" t="n">
        <v>3000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V775" s="0" t="n">
        <v>0</v>
      </c>
      <c r="AC775" s="0" t="n">
        <v>8.332</v>
      </c>
      <c r="AD775" s="0" t="n">
        <v>2.588</v>
      </c>
      <c r="AE775" s="0" t="n">
        <v>5.238</v>
      </c>
      <c r="AF775" s="0" t="n">
        <v>0.02</v>
      </c>
      <c r="AG775" s="0" t="n">
        <v>0.015</v>
      </c>
      <c r="AH775" s="0" t="n">
        <v>4.6</v>
      </c>
      <c r="AJ775" s="0" t="n">
        <v>300</v>
      </c>
      <c r="AP775" s="0" t="n">
        <v>0</v>
      </c>
      <c r="AY775" s="0" t="n">
        <v>0</v>
      </c>
      <c r="BF775" s="0" t="n">
        <f aca="false">IF(E775&lt;11,-3.6797*E775^2+48.115*E775-53.83,280.92*EXP(-0.2027*E775))</f>
        <v>96.6284230000001</v>
      </c>
      <c r="BG775" s="1" t="n">
        <f aca="false">32.208*LN(F775)+21.438</f>
        <v>111.137642090012</v>
      </c>
      <c r="BH775" s="1" t="n">
        <f aca="false">IF(G775&lt;=2, -10*G775+100, 88.958*EXP(-0.0755*G775))</f>
        <v>81</v>
      </c>
      <c r="BI775" s="1" t="n">
        <f aca="false">IF(I775&lt;=100, 0.0053*(I775)^2-1.0332*I775+100.76, 122.82*EXP(-0.0092*I775))</f>
        <v>98.512612</v>
      </c>
      <c r="BJ775" s="0" t="n">
        <f aca="false">IF(P775&lt;=1000, -6.942*LN(P775)+107.59, -36.304*LN(P775)+310.72)</f>
        <v>20.0568318240255</v>
      </c>
      <c r="BK775" s="0" t="n">
        <f aca="false">BF775^0.04*BG775^0.22*BH775^0.51*BI775^0.06*BJ775^0.17</f>
        <v>69.7935230431846</v>
      </c>
      <c r="BL775" s="0" t="str">
        <f aca="false">IF(BK775&gt;=90, "Very Good", IF(BK775&gt;=80, "Good", IF(BK775&gt;=70, "Slightly Good", IF(BK775&gt;=60, "Average", IF(BK775&gt;=50, "Slightly Poor", IF(BK775&gt;=40, "Poor", "Very Poor"))))))</f>
        <v>Average</v>
      </c>
      <c r="BM775" s="2" t="n">
        <f aca="false">IF(P775&lt;=1000, -6.942*LN(P775)+107.59, IF(AND(P775&gt;1000, P775&lt;=5213),-36.304*LN(P775)+310.72, IF(P775&gt;5213, 10)))</f>
        <v>20.0568318240255</v>
      </c>
      <c r="BN775" s="2" t="n">
        <f aca="false">BF775^0.04*BG775^0.22*BH775^0.51*BI775^0.06*BM775^0.17</f>
        <v>69.7935230431846</v>
      </c>
      <c r="BO775" s="3" t="str">
        <f aca="false">IF(BN775&gt;=90, "Very Good", IF(BN775&gt;=80, "Good", IF(BN775&gt;=70, "Slightly Good", IF(BN775&gt;=60, "Average", IF(BN775&gt;=50, "Slightly Poor", IF(BN775&gt;=40, "Poor", "Very Poor"))))))</f>
        <v>Average</v>
      </c>
      <c r="BP775" s="2" t="n">
        <f aca="false">IF(AJ775&lt;=1000, -6.942*LN(AJ775)+107.59, IF(AND(AJ775&gt;1000, AJ775&lt;=5213),-36.304*LN(AJ775)+310.72, IF(AJ775&gt;5213, 10)))</f>
        <v>67.9943420609366</v>
      </c>
      <c r="BQ775" s="2" t="n">
        <f aca="false">BF775^0.04*BG775^0.22*BH775^0.51*BI775^0.06*BP775^0.17</f>
        <v>85.8916402646759</v>
      </c>
      <c r="BR775" s="0" t="str">
        <f aca="false">IF(BQ775&gt;=90, "Very Good", IF(BQ775&gt;=80, "Good", IF(BQ775&gt;=70, "Slightly Good", IF(BQ775&gt;=60, "Average", IF(BQ775&gt;=50, "Slightly Poor", IF(BQ775&gt;=40, "Poor", "Very Poor"))))))</f>
        <v>Good</v>
      </c>
      <c r="BT775" s="2" t="n">
        <f aca="false">9.81*LN(AH775)+30.6</f>
        <v>45.5706123372864</v>
      </c>
      <c r="BU775" s="0" t="str">
        <f aca="false">IF(BT775&lt;30, "Clean water", IF(AND(BT775&gt;=30, BT775&lt;40), "Hypolimia", IF(AND(BT775&gt;=40,BT775&lt;50), "Mesotrophic", IF(AND(BT775&gt;=50, BT775&lt;70), "Eutrophic", IF(BT775&gt;70,"Hypertrophic")))))</f>
        <v>Mesotrophic</v>
      </c>
      <c r="CM775" s="0" t="n">
        <f aca="false">IF(G775&gt;H775,1,0)</f>
        <v>0</v>
      </c>
      <c r="CO775" s="17" t="n">
        <f aca="false">14.652-0.41022*M775+0.007991*M775*M775-0.000077774*M775*M775*M775</f>
        <v>14.210323592806</v>
      </c>
      <c r="CP775" s="1" t="n">
        <f aca="false">F775/CO775*100</f>
        <v>114.001626312023</v>
      </c>
    </row>
    <row r="776" customFormat="false" ht="12.5" hidden="false" customHeight="false" outlineLevel="0" collapsed="false">
      <c r="A776" s="0" t="n">
        <v>775</v>
      </c>
      <c r="B776" s="15" t="s">
        <v>72</v>
      </c>
      <c r="C776" s="16" t="s">
        <v>73</v>
      </c>
      <c r="D776" s="0" t="s">
        <v>168</v>
      </c>
      <c r="E776" s="0" t="n">
        <v>8</v>
      </c>
      <c r="F776" s="0" t="n">
        <v>13.8</v>
      </c>
      <c r="G776" s="0" t="n">
        <v>0.9</v>
      </c>
      <c r="H776" s="0" t="n">
        <v>4.9</v>
      </c>
      <c r="I776" s="0" t="n">
        <v>7.2</v>
      </c>
      <c r="J776" s="0" t="n">
        <v>5.803</v>
      </c>
      <c r="K776" s="0" t="n">
        <v>0.043</v>
      </c>
      <c r="L776" s="0" t="n">
        <v>2.5</v>
      </c>
      <c r="M776" s="0" t="n">
        <v>1.9</v>
      </c>
      <c r="N776" s="0" t="n">
        <v>0</v>
      </c>
      <c r="O776" s="0" t="n">
        <v>393</v>
      </c>
      <c r="P776" s="0" t="n">
        <v>1605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V776" s="0" t="n">
        <v>0</v>
      </c>
      <c r="AC776" s="0" t="n">
        <v>5.643</v>
      </c>
      <c r="AD776" s="0" t="n">
        <v>1.241</v>
      </c>
      <c r="AE776" s="0" t="n">
        <v>3.957</v>
      </c>
      <c r="AF776" s="0" t="n">
        <v>0.029</v>
      </c>
      <c r="AG776" s="0" t="n">
        <v>0.014</v>
      </c>
      <c r="AH776" s="0" t="n">
        <v>8.8</v>
      </c>
      <c r="AJ776" s="0" t="n">
        <v>23</v>
      </c>
      <c r="AP776" s="0" t="n">
        <v>0</v>
      </c>
      <c r="AY776" s="0" t="n">
        <v>0</v>
      </c>
      <c r="BF776" s="0" t="n">
        <f aca="false">IF(E776&lt;11,-3.6797*E776^2+48.115*E776-53.83,280.92*EXP(-0.2027*E776))</f>
        <v>95.5892</v>
      </c>
      <c r="BG776" s="1" t="n">
        <f aca="false">32.208*LN(F776)+21.438</f>
        <v>105.973326016391</v>
      </c>
      <c r="BH776" s="1" t="n">
        <f aca="false">IF(G776&lt;=2, -10*G776+100, 88.958*EXP(-0.0755*G776))</f>
        <v>91</v>
      </c>
      <c r="BI776" s="1" t="n">
        <f aca="false">IF(I776&lt;=100, 0.0053*(I776)^2-1.0332*I776+100.76, 122.82*EXP(-0.0092*I776))</f>
        <v>93.595712</v>
      </c>
      <c r="BJ776" s="0" t="n">
        <f aca="false">IF(P776&lt;=1000, -6.942*LN(P776)+107.59, -36.304*LN(P776)+310.72)</f>
        <v>42.7645674928804</v>
      </c>
      <c r="BK776" s="0" t="n">
        <f aca="false">BF776^0.04*BG776^0.22*BH776^0.51*BI776^0.06*BJ776^0.17</f>
        <v>83.0673505759328</v>
      </c>
      <c r="BL776" s="0" t="str">
        <f aca="false">IF(BK776&gt;=90, "Very Good", IF(BK776&gt;=80, "Good", IF(BK776&gt;=70, "Slightly Good", IF(BK776&gt;=60, "Average", IF(BK776&gt;=50, "Slightly Poor", IF(BK776&gt;=40, "Poor", "Very Poor"))))))</f>
        <v>Good</v>
      </c>
      <c r="BM776" s="2" t="n">
        <f aca="false">IF(P776&lt;=1000, -6.942*LN(P776)+107.59, IF(AND(P776&gt;1000, P776&lt;=5213),-36.304*LN(P776)+310.72, IF(P776&gt;5213, 10)))</f>
        <v>42.7645674928804</v>
      </c>
      <c r="BN776" s="2" t="n">
        <f aca="false">BF776^0.04*BG776^0.22*BH776^0.51*BI776^0.06*BM776^0.17</f>
        <v>83.0673505759328</v>
      </c>
      <c r="BO776" s="3" t="str">
        <f aca="false">IF(BN776&gt;=90, "Very Good", IF(BN776&gt;=80, "Good", IF(BN776&gt;=70, "Slightly Good", IF(BN776&gt;=60, "Average", IF(BN776&gt;=50, "Slightly Poor", IF(BN776&gt;=40, "Poor", "Very Poor"))))))</f>
        <v>Good</v>
      </c>
      <c r="BP776" s="2" t="n">
        <f aca="false">IF(AJ776&lt;=1000, -6.942*LN(AJ776)+107.59, IF(AND(AJ776&gt;1000, AJ776&lt;=5213),-36.304*LN(AJ776)+310.72, IF(AJ776&gt;5213, 10)))</f>
        <v>85.8233991530198</v>
      </c>
      <c r="BQ776" s="2" t="n">
        <f aca="false">BF776^0.04*BG776^0.22*BH776^0.51*BI776^0.06*BP776^0.17</f>
        <v>93.5102106973648</v>
      </c>
      <c r="BR776" s="0" t="str">
        <f aca="false">IF(BQ776&gt;=90, "Very Good", IF(BQ776&gt;=80, "Good", IF(BQ776&gt;=70, "Slightly Good", IF(BQ776&gt;=60, "Average", IF(BQ776&gt;=50, "Slightly Poor", IF(BQ776&gt;=40, "Poor", "Very Poor"))))))</f>
        <v>Very Good</v>
      </c>
      <c r="BT776" s="2" t="n">
        <f aca="false">9.81*LN(AH776)+30.6</f>
        <v>51.9343143877596</v>
      </c>
      <c r="BU776" s="0" t="str">
        <f aca="false">IF(BT776&lt;30, "Clean water", IF(AND(BT776&gt;=30, BT776&lt;40), "Hypolimia", IF(AND(BT776&gt;=40,BT776&lt;50), "Mesotrophic", IF(AND(BT776&gt;=50, BT776&lt;70), "Eutrophic", IF(BT776&gt;70,"Hypertrophic")))))</f>
        <v>Eutrophic</v>
      </c>
      <c r="CM776" s="0" t="n">
        <f aca="false">IF(G776&gt;H776,1,0)</f>
        <v>0</v>
      </c>
      <c r="CO776" s="17" t="n">
        <f aca="false">14.652-0.41022*M776+0.007991*M776*M776-0.000077774*M776*M776*M776</f>
        <v>13.900896058134</v>
      </c>
      <c r="CP776" s="1" t="n">
        <f aca="false">F776/CO776*100</f>
        <v>99.2741758681451</v>
      </c>
    </row>
    <row r="777" customFormat="false" ht="12.5" hidden="false" customHeight="false" outlineLevel="0" collapsed="false">
      <c r="A777" s="0" t="n">
        <v>776</v>
      </c>
      <c r="B777" s="15" t="s">
        <v>131</v>
      </c>
      <c r="C777" s="16" t="s">
        <v>132</v>
      </c>
      <c r="D777" s="0" t="s">
        <v>168</v>
      </c>
      <c r="E777" s="0" t="n">
        <v>8</v>
      </c>
      <c r="F777" s="0" t="n">
        <v>12.9</v>
      </c>
      <c r="G777" s="0" t="n">
        <v>2.2</v>
      </c>
      <c r="H777" s="0" t="n">
        <v>3.9</v>
      </c>
      <c r="I777" s="0" t="n">
        <v>11.5</v>
      </c>
      <c r="J777" s="0" t="n">
        <v>3.738</v>
      </c>
      <c r="K777" s="0" t="n">
        <v>0.092</v>
      </c>
      <c r="L777" s="0" t="n">
        <v>2.4</v>
      </c>
      <c r="M777" s="0" t="n">
        <v>4.7</v>
      </c>
      <c r="O777" s="0" t="n">
        <v>580</v>
      </c>
      <c r="BD777" s="0" t="n">
        <v>0.026</v>
      </c>
      <c r="BF777" s="0" t="n">
        <f aca="false">IF(E777&lt;11,-3.6797*E777^2+48.115*E777-53.83,280.92*EXP(-0.2027*E777))</f>
        <v>95.5892</v>
      </c>
      <c r="BG777" s="1" t="n">
        <f aca="false">32.208*LN(F777)+21.438</f>
        <v>103.801177244529</v>
      </c>
      <c r="BH777" s="1" t="n">
        <f aca="false">IF(G777&lt;=2, -10*G777+100, 88.958*EXP(-0.0755*G777))</f>
        <v>75.3440041238757</v>
      </c>
      <c r="BI777" s="1" t="n">
        <f aca="false">IF(I777&lt;=100, 0.0053*(I777)^2-1.0332*I777+100.76, 122.82*EXP(-0.0092*I777))</f>
        <v>89.579125</v>
      </c>
      <c r="BJ777" s="0" t="e">
        <f aca="false">IF(P777&lt;=1000, -6.942*LN(P777)+107.59, -36.304*LN(P777)+310.72)</f>
        <v>#VALUE!</v>
      </c>
      <c r="BK777" s="0" t="e">
        <f aca="false">BF777^0.04*BG777^0.22*BH777^0.51*BI777^0.06*BJ777^0.17</f>
        <v>#VALUE!</v>
      </c>
      <c r="BL777" s="0" t="e">
        <f aca="false">IF(BK777&gt;=90, "Very Good", IF(BK777&gt;=80, "Good", IF(BK777&gt;=70, "Slightly Good", IF(BK777&gt;=60, "Average", IF(BK777&gt;=50, "Slightly Poor", IF(BK777&gt;=40, "Poor", "Very Poor"))))))</f>
        <v>#VALUE!</v>
      </c>
      <c r="BM777" s="2" t="e">
        <f aca="false">IF(P777&lt;=1000, -6.942*LN(P777)+107.59, IF(AND(P777&gt;1000, P777&lt;=5213),-36.304*LN(P777)+310.72, IF(P777&gt;5213, 10)))</f>
        <v>#VALUE!</v>
      </c>
      <c r="BN777" s="2" t="e">
        <f aca="false">BF777^0.04*BG777^0.22*BH777^0.51*BI777^0.06*BM777^0.17</f>
        <v>#VALUE!</v>
      </c>
      <c r="BO777" s="3" t="e">
        <f aca="false">IF(BN777&gt;=90, "Very Good", IF(BN777&gt;=80, "Good", IF(BN777&gt;=70, "Slightly Good", IF(BN777&gt;=60, "Average", IF(BN777&gt;=50, "Slightly Poor", IF(BN777&gt;=40, "Poor", "Very Poor"))))))</f>
        <v>#VALUE!</v>
      </c>
      <c r="BP777" s="2" t="e">
        <f aca="false">IF(AJ777&lt;=1000, -6.942*LN(AJ777)+107.59, IF(AND(AJ777&gt;1000, AJ777&lt;=5213),-36.304*LN(AJ777)+310.72, IF(AJ777&gt;5213, 10)))</f>
        <v>#VALUE!</v>
      </c>
      <c r="BQ777" s="2" t="e">
        <f aca="false">BF777^0.04*BG777^0.22*BH777^0.51*BI777^0.06*BP777^0.17</f>
        <v>#VALUE!</v>
      </c>
      <c r="BR777" s="0" t="e">
        <f aca="false">IF(BQ777&gt;=90, "Very Good", IF(BQ777&gt;=80, "Good", IF(BQ777&gt;=70, "Slightly Good", IF(BQ777&gt;=60, "Average", IF(BQ777&gt;=50, "Slightly Poor", IF(BQ777&gt;=40, "Poor", "Very Poor"))))))</f>
        <v>#VALUE!</v>
      </c>
      <c r="BT777" s="2" t="e">
        <f aca="false">9.81*LN(AH777)+30.6</f>
        <v>#VALUE!</v>
      </c>
      <c r="BU777" s="0" t="e">
        <f aca="false">IF(BT777&lt;30, "Clean water", IF(AND(BT777&gt;=30, BT777&lt;40), "Hypolimia", IF(AND(BT777&gt;=40,BT777&lt;50), "Mesotrophic", IF(AND(BT777&gt;=50, BT777&lt;70), "Eutrophic", IF(BT777&gt;70,"Hypertrophic")))))</f>
        <v>#VALUE!</v>
      </c>
      <c r="CM777" s="0" t="n">
        <f aca="false">IF(G777&gt;H777,1,0)</f>
        <v>0</v>
      </c>
      <c r="CO777" s="17" t="n">
        <f aca="false">14.652-0.41022*M777+0.007991*M777*M777-0.000077774*M777*M777*M777</f>
        <v>12.892412459998</v>
      </c>
      <c r="CP777" s="1" t="n">
        <f aca="false">F777/CO777*100</f>
        <v>100.058852755646</v>
      </c>
    </row>
    <row r="778" customFormat="false" ht="12.5" hidden="false" customHeight="false" outlineLevel="0" collapsed="false">
      <c r="A778" s="0" t="n">
        <v>777</v>
      </c>
      <c r="B778" s="15" t="s">
        <v>75</v>
      </c>
      <c r="C778" s="16" t="s">
        <v>76</v>
      </c>
      <c r="D778" s="0" t="s">
        <v>168</v>
      </c>
      <c r="E778" s="0" t="n">
        <v>7.7</v>
      </c>
      <c r="F778" s="0" t="n">
        <v>15.4</v>
      </c>
      <c r="G778" s="0" t="n">
        <v>2.1</v>
      </c>
      <c r="H778" s="0" t="n">
        <v>2.9</v>
      </c>
      <c r="I778" s="0" t="n">
        <v>6.2</v>
      </c>
      <c r="J778" s="0" t="n">
        <v>3.648</v>
      </c>
      <c r="K778" s="0" t="n">
        <v>0.045</v>
      </c>
      <c r="L778" s="0" t="n">
        <v>1.9</v>
      </c>
      <c r="M778" s="0" t="n">
        <v>0.8</v>
      </c>
      <c r="N778" s="0" t="n">
        <v>0</v>
      </c>
      <c r="O778" s="0" t="n">
        <v>301</v>
      </c>
      <c r="P778" s="0" t="n">
        <v>3000</v>
      </c>
      <c r="AC778" s="0" t="n">
        <v>3.52</v>
      </c>
      <c r="AD778" s="0" t="n">
        <v>0.345</v>
      </c>
      <c r="AE778" s="0" t="n">
        <v>2.654</v>
      </c>
      <c r="AF778" s="0" t="n">
        <v>0.035</v>
      </c>
      <c r="AG778" s="0" t="n">
        <v>0.022</v>
      </c>
      <c r="AH778" s="0" t="n">
        <v>5.8</v>
      </c>
      <c r="AJ778" s="0" t="n">
        <v>290</v>
      </c>
      <c r="BF778" s="0" t="n">
        <f aca="false">IF(E778&lt;11,-3.6797*E778^2+48.115*E778-53.83,280.92*EXP(-0.2027*E778))</f>
        <v>98.486087</v>
      </c>
      <c r="BG778" s="1" t="n">
        <f aca="false">32.208*LN(F778)+21.438</f>
        <v>109.506508743386</v>
      </c>
      <c r="BH778" s="1" t="n">
        <f aca="false">IF(G778&lt;=2, -10*G778+100, 88.958*EXP(-0.0755*G778))</f>
        <v>75.9150041678102</v>
      </c>
      <c r="BI778" s="1" t="n">
        <f aca="false">IF(I778&lt;=100, 0.0053*(I778)^2-1.0332*I778+100.76, 122.82*EXP(-0.0092*I778))</f>
        <v>94.557892</v>
      </c>
      <c r="BJ778" s="0" t="n">
        <f aca="false">IF(P778&lt;=1000, -6.942*LN(P778)+107.59, -36.304*LN(P778)+310.72)</f>
        <v>20.0568318240255</v>
      </c>
      <c r="BK778" s="0" t="n">
        <f aca="false">BF778^0.04*BG778^0.22*BH778^0.51*BI778^0.06*BJ778^0.17</f>
        <v>67.1901066456887</v>
      </c>
      <c r="BL778" s="0" t="str">
        <f aca="false">IF(BK778&gt;=90, "Very Good", IF(BK778&gt;=80, "Good", IF(BK778&gt;=70, "Slightly Good", IF(BK778&gt;=60, "Average", IF(BK778&gt;=50, "Slightly Poor", IF(BK778&gt;=40, "Poor", "Very Poor"))))))</f>
        <v>Average</v>
      </c>
      <c r="BM778" s="2" t="n">
        <f aca="false">IF(P778&lt;=1000, -6.942*LN(P778)+107.59, IF(AND(P778&gt;1000, P778&lt;=5213),-36.304*LN(P778)+310.72, IF(P778&gt;5213, 10)))</f>
        <v>20.0568318240255</v>
      </c>
      <c r="BN778" s="2" t="n">
        <f aca="false">BF778^0.04*BG778^0.22*BH778^0.51*BI778^0.06*BM778^0.17</f>
        <v>67.1901066456887</v>
      </c>
      <c r="BO778" s="3" t="str">
        <f aca="false">IF(BN778&gt;=90, "Very Good", IF(BN778&gt;=80, "Good", IF(BN778&gt;=70, "Slightly Good", IF(BN778&gt;=60, "Average", IF(BN778&gt;=50, "Slightly Poor", IF(BN778&gt;=40, "Poor", "Very Poor"))))))</f>
        <v>Average</v>
      </c>
      <c r="BP778" s="2" t="n">
        <f aca="false">IF(AJ778&lt;=1000, -6.942*LN(AJ778)+107.59, IF(AND(AJ778&gt;1000, AJ778&lt;=5213),-36.304*LN(AJ778)+310.72, IF(AJ778&gt;5213, 10)))</f>
        <v>68.2296866326692</v>
      </c>
      <c r="BQ778" s="2" t="n">
        <f aca="false">BF778^0.04*BG778^0.22*BH778^0.51*BI778^0.06*BP778^0.17</f>
        <v>82.7363214632893</v>
      </c>
      <c r="BR778" s="0" t="str">
        <f aca="false">IF(BQ778&gt;=90, "Very Good", IF(BQ778&gt;=80, "Good", IF(BQ778&gt;=70, "Slightly Good", IF(BQ778&gt;=60, "Average", IF(BQ778&gt;=50, "Slightly Poor", IF(BQ778&gt;=40, "Poor", "Very Poor"))))))</f>
        <v>Good</v>
      </c>
      <c r="BT778" s="2" t="n">
        <f aca="false">9.81*LN(AH778)+30.6</f>
        <v>47.8445861711888</v>
      </c>
      <c r="BU778" s="0" t="str">
        <f aca="false">IF(BT778&lt;30, "Clean water", IF(AND(BT778&gt;=30, BT778&lt;40), "Hypolimia", IF(AND(BT778&gt;=40,BT778&lt;50), "Mesotrophic", IF(AND(BT778&gt;=50, BT778&lt;70), "Eutrophic", IF(BT778&gt;70,"Hypertrophic")))))</f>
        <v>Mesotrophic</v>
      </c>
      <c r="CM778" s="0" t="n">
        <f aca="false">IF(G778&gt;H778,1,0)</f>
        <v>0</v>
      </c>
      <c r="CO778" s="17" t="n">
        <f aca="false">14.652-0.41022*M778+0.007991*M778*M778-0.000077774*M778*M778*M778</f>
        <v>14.328898419712</v>
      </c>
      <c r="CP778" s="1" t="n">
        <f aca="false">F778/CO778*100</f>
        <v>107.475114617426</v>
      </c>
    </row>
    <row r="779" customFormat="false" ht="12.5" hidden="false" customHeight="false" outlineLevel="0" collapsed="false">
      <c r="A779" s="0" t="n">
        <v>778</v>
      </c>
      <c r="B779" s="15" t="s">
        <v>77</v>
      </c>
      <c r="C779" s="16" t="s">
        <v>78</v>
      </c>
      <c r="D779" s="0" t="s">
        <v>168</v>
      </c>
      <c r="E779" s="0" t="n">
        <v>8</v>
      </c>
      <c r="F779" s="0" t="n">
        <v>15.4</v>
      </c>
      <c r="G779" s="0" t="n">
        <v>1.1</v>
      </c>
      <c r="H779" s="0" t="n">
        <v>4</v>
      </c>
      <c r="I779" s="0" t="n">
        <v>3.5</v>
      </c>
      <c r="J779" s="0" t="n">
        <v>3.695</v>
      </c>
      <c r="K779" s="0" t="n">
        <v>0.035</v>
      </c>
      <c r="L779" s="0" t="n">
        <v>2</v>
      </c>
      <c r="M779" s="0" t="n">
        <v>1.7</v>
      </c>
      <c r="N779" s="0" t="n">
        <v>0</v>
      </c>
      <c r="O779" s="0" t="n">
        <v>250</v>
      </c>
      <c r="P779" s="0" t="n">
        <v>4200</v>
      </c>
      <c r="AC779" s="0" t="n">
        <v>3.375</v>
      </c>
      <c r="AD779" s="0" t="n">
        <v>0.352</v>
      </c>
      <c r="AE779" s="0" t="n">
        <v>2.417</v>
      </c>
      <c r="AF779" s="0" t="n">
        <v>0.015</v>
      </c>
      <c r="AG779" s="0" t="n">
        <v>0</v>
      </c>
      <c r="AH779" s="0" t="n">
        <v>7.2</v>
      </c>
      <c r="AJ779" s="0" t="n">
        <v>900</v>
      </c>
      <c r="BD779" s="0" t="n">
        <v>121.08</v>
      </c>
      <c r="BF779" s="0" t="n">
        <f aca="false">IF(E779&lt;11,-3.6797*E779^2+48.115*E779-53.83,280.92*EXP(-0.2027*E779))</f>
        <v>95.5892</v>
      </c>
      <c r="BG779" s="1" t="n">
        <f aca="false">32.208*LN(F779)+21.438</f>
        <v>109.506508743386</v>
      </c>
      <c r="BH779" s="1" t="n">
        <f aca="false">IF(G779&lt;=2, -10*G779+100, 88.958*EXP(-0.0755*G779))</f>
        <v>89</v>
      </c>
      <c r="BI779" s="1" t="n">
        <f aca="false">IF(I779&lt;=100, 0.0053*(I779)^2-1.0332*I779+100.76, 122.82*EXP(-0.0092*I779))</f>
        <v>97.208725</v>
      </c>
      <c r="BJ779" s="0" t="n">
        <f aca="false">IF(P779&lt;=1000, -6.942*LN(P779)+107.59, -36.304*LN(P779)+310.72)</f>
        <v>7.84154374572893</v>
      </c>
      <c r="BK779" s="0" t="n">
        <f aca="false">BF779^0.04*BG779^0.22*BH779^0.51*BI779^0.06*BJ779^0.17</f>
        <v>62.1430583926519</v>
      </c>
      <c r="BL779" s="0" t="str">
        <f aca="false">IF(BK779&gt;=90, "Very Good", IF(BK779&gt;=80, "Good", IF(BK779&gt;=70, "Slightly Good", IF(BK779&gt;=60, "Average", IF(BK779&gt;=50, "Slightly Poor", IF(BK779&gt;=40, "Poor", "Very Poor"))))))</f>
        <v>Average</v>
      </c>
      <c r="BM779" s="2" t="n">
        <f aca="false">IF(P779&lt;=1000, -6.942*LN(P779)+107.59, IF(AND(P779&gt;1000, P779&lt;=5213),-36.304*LN(P779)+310.72, IF(P779&gt;5213, 10)))</f>
        <v>7.84154374572893</v>
      </c>
      <c r="BN779" s="2" t="n">
        <f aca="false">BF779^0.04*BG779^0.22*BH779^0.51*BI779^0.06*BM779^0.17</f>
        <v>62.1430583926519</v>
      </c>
      <c r="BO779" s="3" t="str">
        <f aca="false">IF(BN779&gt;=90, "Very Good", IF(BN779&gt;=80, "Good", IF(BN779&gt;=70, "Slightly Good", IF(BN779&gt;=60, "Average", IF(BN779&gt;=50, "Slightly Poor", IF(BN779&gt;=40, "Poor", "Very Poor"))))))</f>
        <v>Average</v>
      </c>
      <c r="BP779" s="2" t="n">
        <f aca="false">IF(AJ779&lt;=1000, -6.942*LN(AJ779)+107.59, IF(AND(AJ779&gt;1000, AJ779&lt;=5213),-36.304*LN(AJ779)+310.72, IF(AJ779&gt;5213, 10)))</f>
        <v>60.3677755530026</v>
      </c>
      <c r="BQ779" s="2" t="n">
        <f aca="false">BF779^0.04*BG779^0.22*BH779^0.51*BI779^0.06*BP779^0.17</f>
        <v>87.9186955846417</v>
      </c>
      <c r="BR779" s="0" t="str">
        <f aca="false">IF(BQ779&gt;=90, "Very Good", IF(BQ779&gt;=80, "Good", IF(BQ779&gt;=70, "Slightly Good", IF(BQ779&gt;=60, "Average", IF(BQ779&gt;=50, "Slightly Poor", IF(BQ779&gt;=40, "Poor", "Very Poor"))))))</f>
        <v>Good</v>
      </c>
      <c r="BT779" s="2" t="n">
        <f aca="false">9.81*LN(AH779)+30.6</f>
        <v>49.9657348652759</v>
      </c>
      <c r="BU779" s="0" t="str">
        <f aca="false">IF(BT779&lt;30, "Clean water", IF(AND(BT779&gt;=30, BT779&lt;40), "Hypolimia", IF(AND(BT779&gt;=40,BT779&lt;50), "Mesotrophic", IF(AND(BT779&gt;=50, BT779&lt;70), "Eutrophic", IF(BT779&gt;70,"Hypertrophic")))))</f>
        <v>Mesotrophic</v>
      </c>
      <c r="CM779" s="0" t="n">
        <f aca="false">IF(G779&gt;H779,1,0)</f>
        <v>0</v>
      </c>
      <c r="CO779" s="17" t="n">
        <f aca="false">14.652-0.41022*M779+0.007991*M779*M779-0.000077774*M779*M779*M779</f>
        <v>13.977337886338</v>
      </c>
      <c r="CP779" s="1" t="n">
        <f aca="false">F779/CO779*100</f>
        <v>110.178348160651</v>
      </c>
    </row>
    <row r="780" customFormat="false" ht="12.5" hidden="false" customHeight="false" outlineLevel="0" collapsed="false">
      <c r="A780" s="0" t="n">
        <v>779</v>
      </c>
      <c r="B780" s="15" t="s">
        <v>79</v>
      </c>
      <c r="C780" s="16" t="s">
        <v>80</v>
      </c>
      <c r="D780" s="0" t="s">
        <v>168</v>
      </c>
      <c r="E780" s="0" t="n">
        <v>8.1</v>
      </c>
      <c r="F780" s="0" t="n">
        <v>12.4</v>
      </c>
      <c r="G780" s="0" t="n">
        <v>1.2</v>
      </c>
      <c r="H780" s="0" t="n">
        <v>4.6</v>
      </c>
      <c r="I780" s="0" t="n">
        <v>2.7</v>
      </c>
      <c r="J780" s="0" t="n">
        <v>6.514</v>
      </c>
      <c r="K780" s="0" t="n">
        <v>0.045</v>
      </c>
      <c r="L780" s="0" t="n">
        <v>2.7</v>
      </c>
      <c r="M780" s="0" t="n">
        <v>2.5</v>
      </c>
      <c r="N780" s="0" t="n">
        <v>0</v>
      </c>
      <c r="O780" s="0" t="n">
        <v>353</v>
      </c>
      <c r="P780" s="0" t="n">
        <v>506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0</v>
      </c>
      <c r="V780" s="0" t="n">
        <v>0</v>
      </c>
      <c r="AC780" s="0" t="n">
        <v>6.261</v>
      </c>
      <c r="AD780" s="0" t="n">
        <v>1.388</v>
      </c>
      <c r="AE780" s="0" t="n">
        <v>4.136</v>
      </c>
      <c r="AF780" s="0" t="n">
        <v>0.027</v>
      </c>
      <c r="AG780" s="0" t="n">
        <v>0.011</v>
      </c>
      <c r="AH780" s="0" t="n">
        <v>3.5</v>
      </c>
      <c r="AJ780" s="0" t="n">
        <v>111</v>
      </c>
      <c r="AP780" s="0" t="n">
        <v>0</v>
      </c>
      <c r="AY780" s="0" t="n">
        <v>0</v>
      </c>
      <c r="BD780" s="0" t="n">
        <v>118.982</v>
      </c>
      <c r="BF780" s="0" t="n">
        <f aca="false">IF(E780&lt;11,-3.6797*E780^2+48.115*E780-53.83,280.92*EXP(-0.2027*E780))</f>
        <v>94.476383</v>
      </c>
      <c r="BG780" s="1" t="n">
        <f aca="false">32.208*LN(F780)+21.438</f>
        <v>102.527967989855</v>
      </c>
      <c r="BH780" s="1" t="n">
        <f aca="false">IF(G780&lt;=2, -10*G780+100, 88.958*EXP(-0.0755*G780))</f>
        <v>88</v>
      </c>
      <c r="BI780" s="1" t="n">
        <f aca="false">IF(I780&lt;=100, 0.0053*(I780)^2-1.0332*I780+100.76, 122.82*EXP(-0.0092*I780))</f>
        <v>98.008997</v>
      </c>
      <c r="BJ780" s="0" t="n">
        <f aca="false">IF(P780&lt;=1000, -6.942*LN(P780)+107.59, -36.304*LN(P780)+310.72)</f>
        <v>64.3653824418064</v>
      </c>
      <c r="BK780" s="0" t="n">
        <f aca="false">BF780^0.04*BG780^0.22*BH780^0.51*BI780^0.06*BJ780^0.17</f>
        <v>87.1026297227156</v>
      </c>
      <c r="BL780" s="0" t="str">
        <f aca="false">IF(BK780&gt;=90, "Very Good", IF(BK780&gt;=80, "Good", IF(BK780&gt;=70, "Slightly Good", IF(BK780&gt;=60, "Average", IF(BK780&gt;=50, "Slightly Poor", IF(BK780&gt;=40, "Poor", "Very Poor"))))))</f>
        <v>Good</v>
      </c>
      <c r="BM780" s="2" t="n">
        <f aca="false">IF(P780&lt;=1000, -6.942*LN(P780)+107.59, IF(AND(P780&gt;1000, P780&lt;=5213),-36.304*LN(P780)+310.72, IF(P780&gt;5213, 10)))</f>
        <v>64.3653824418064</v>
      </c>
      <c r="BN780" s="2" t="n">
        <f aca="false">BF780^0.04*BG780^0.22*BH780^0.51*BI780^0.06*BM780^0.17</f>
        <v>87.1026297227156</v>
      </c>
      <c r="BO780" s="3" t="str">
        <f aca="false">IF(BN780&gt;=90, "Very Good", IF(BN780&gt;=80, "Good", IF(BN780&gt;=70, "Slightly Good", IF(BN780&gt;=60, "Average", IF(BN780&gt;=50, "Slightly Poor", IF(BN780&gt;=40, "Poor", "Very Poor"))))))</f>
        <v>Good</v>
      </c>
      <c r="BP780" s="2" t="n">
        <f aca="false">IF(AJ780&lt;=1000, -6.942*LN(AJ780)+107.59, IF(AND(AJ780&gt;1000, AJ780&lt;=5213),-36.304*LN(AJ780)+310.72, IF(AJ780&gt;5213, 10)))</f>
        <v>74.8964413424898</v>
      </c>
      <c r="BQ780" s="2" t="n">
        <f aca="false">BF780^0.04*BG780^0.22*BH780^0.51*BI780^0.06*BP780^0.17</f>
        <v>89.3755583464907</v>
      </c>
      <c r="BR780" s="0" t="str">
        <f aca="false">IF(BQ780&gt;=90, "Very Good", IF(BQ780&gt;=80, "Good", IF(BQ780&gt;=70, "Slightly Good", IF(BQ780&gt;=60, "Average", IF(BQ780&gt;=50, "Slightly Poor", IF(BQ780&gt;=40, "Poor", "Very Poor"))))))</f>
        <v>Good</v>
      </c>
      <c r="BT780" s="2" t="n">
        <f aca="false">9.81*LN(AH780)+30.6</f>
        <v>42.8896047209396</v>
      </c>
      <c r="BU780" s="0" t="str">
        <f aca="false">IF(BT780&lt;30, "Clean water", IF(AND(BT780&gt;=30, BT780&lt;40), "Hypolimia", IF(AND(BT780&gt;=40,BT780&lt;50), "Mesotrophic", IF(AND(BT780&gt;=50, BT780&lt;70), "Eutrophic", IF(BT780&gt;70,"Hypertrophic")))))</f>
        <v>Mesotrophic</v>
      </c>
      <c r="CM780" s="0" t="n">
        <f aca="false">IF(G780&gt;H780,1,0)</f>
        <v>0</v>
      </c>
      <c r="CO780" s="17" t="n">
        <f aca="false">14.652-0.41022*M780+0.007991*M780*M780-0.000077774*M780*M780*M780</f>
        <v>13.67517853125</v>
      </c>
      <c r="CP780" s="1" t="n">
        <f aca="false">F780/CO780*100</f>
        <v>90.6752330264939</v>
      </c>
    </row>
    <row r="781" customFormat="false" ht="12.5" hidden="false" customHeight="false" outlineLevel="0" collapsed="false">
      <c r="A781" s="0" t="n">
        <v>780</v>
      </c>
      <c r="B781" s="15" t="s">
        <v>81</v>
      </c>
      <c r="C781" s="16" t="s">
        <v>82</v>
      </c>
      <c r="D781" s="0" t="s">
        <v>168</v>
      </c>
      <c r="E781" s="0" t="n">
        <v>7.4</v>
      </c>
      <c r="F781" s="0" t="n">
        <v>12.2</v>
      </c>
      <c r="G781" s="0" t="n">
        <v>4.4</v>
      </c>
      <c r="H781" s="0" t="n">
        <v>5.8</v>
      </c>
      <c r="I781" s="0" t="n">
        <v>2.6</v>
      </c>
      <c r="J781" s="0" t="n">
        <v>7.13</v>
      </c>
      <c r="K781" s="0" t="n">
        <v>0.153</v>
      </c>
      <c r="L781" s="0" t="n">
        <v>3.6</v>
      </c>
      <c r="M781" s="0" t="n">
        <v>0.2</v>
      </c>
      <c r="N781" s="0" t="n">
        <v>0</v>
      </c>
      <c r="O781" s="0" t="n">
        <v>469</v>
      </c>
      <c r="P781" s="0" t="n">
        <v>12000</v>
      </c>
      <c r="AC781" s="0" t="n">
        <v>7.089</v>
      </c>
      <c r="AD781" s="0" t="n">
        <v>2.236</v>
      </c>
      <c r="AE781" s="0" t="n">
        <v>3.696</v>
      </c>
      <c r="AF781" s="0" t="n">
        <v>0.13</v>
      </c>
      <c r="AG781" s="0" t="n">
        <v>0.1</v>
      </c>
      <c r="AH781" s="0" t="n">
        <v>2.2</v>
      </c>
      <c r="AJ781" s="0" t="n">
        <v>210</v>
      </c>
      <c r="BF781" s="0" t="n">
        <f aca="false">IF(E781&lt;11,-3.6797*E781^2+48.115*E781-53.83,280.92*EXP(-0.2027*E781))</f>
        <v>100.720628</v>
      </c>
      <c r="BG781" s="1" t="n">
        <f aca="false">32.208*LN(F781)+21.438</f>
        <v>102.004249133617</v>
      </c>
      <c r="BH781" s="1" t="n">
        <f aca="false">IF(G781&lt;=2, -10*G781+100, 88.958*EXP(-0.0755*G781))</f>
        <v>63.8134732954719</v>
      </c>
      <c r="BI781" s="1" t="n">
        <f aca="false">IF(I781&lt;=100, 0.0053*(I781)^2-1.0332*I781+100.76, 122.82*EXP(-0.0092*I781))</f>
        <v>98.109508</v>
      </c>
      <c r="BJ781" s="0" t="n">
        <f aca="false">IF(P781&lt;=1000, -6.942*LN(P781)+107.59, -36.304*LN(P781)+310.72)</f>
        <v>-30.271198662071</v>
      </c>
      <c r="BK781" s="0" t="e">
        <f aca="false">BF781^0.04*BG781^0.22*BH781^0.51*BI781^0.06*BJ781^0.17</f>
        <v>#NUM!</v>
      </c>
      <c r="BL781" s="0" t="e">
        <f aca="false">IF(BK781&gt;=90, "Very Good", IF(BK781&gt;=80, "Good", IF(BK781&gt;=70, "Slightly Good", IF(BK781&gt;=60, "Average", IF(BK781&gt;=50, "Slightly Poor", IF(BK781&gt;=40, "Poor", "Very Poor"))))))</f>
        <v>#NUM!</v>
      </c>
      <c r="BM781" s="2" t="n">
        <f aca="false">IF(P781&lt;=1000, -6.942*LN(P781)+107.59, IF(AND(P781&gt;1000, P781&lt;=5213),-36.304*LN(P781)+310.72, IF(P781&gt;5213, 10)))</f>
        <v>10</v>
      </c>
      <c r="BN781" s="2" t="n">
        <f aca="false">BF781^0.04*BG781^0.22*BH781^0.51*BI781^0.06*BM781^0.17</f>
        <v>53.95463219643</v>
      </c>
      <c r="BO781" s="3" t="str">
        <f aca="false">IF(BN781&gt;=90, "Very Good", IF(BN781&gt;=80, "Good", IF(BN781&gt;=70, "Slightly Good", IF(BN781&gt;=60, "Average", IF(BN781&gt;=50, "Slightly Poor", IF(BN781&gt;=40, "Poor", "Very Poor"))))))</f>
        <v>Slightly Poor</v>
      </c>
      <c r="BP781" s="2" t="n">
        <f aca="false">IF(AJ781&lt;=1000, -6.942*LN(AJ781)+107.59, IF(AND(AJ781&gt;1000, AJ781&lt;=5213),-36.304*LN(AJ781)+310.72, IF(AJ781&gt;5213, 10)))</f>
        <v>70.4703795217593</v>
      </c>
      <c r="BQ781" s="2" t="n">
        <f aca="false">BF781^0.04*BG781^0.22*BH781^0.51*BI781^0.06*BP781^0.17</f>
        <v>75.1951552128337</v>
      </c>
      <c r="BR781" s="0" t="str">
        <f aca="false">IF(BQ781&gt;=90, "Very Good", IF(BQ781&gt;=80, "Good", IF(BQ781&gt;=70, "Slightly Good", IF(BQ781&gt;=60, "Average", IF(BQ781&gt;=50, "Slightly Poor", IF(BQ781&gt;=40, "Poor", "Very Poor"))))))</f>
        <v>Slightly Good</v>
      </c>
      <c r="BT781" s="2" t="n">
        <f aca="false">9.81*LN(AH781)+30.6</f>
        <v>38.3347667051735</v>
      </c>
      <c r="BU781" s="0" t="str">
        <f aca="false">IF(BT781&lt;30, "Clean water", IF(AND(BT781&gt;=30, BT781&lt;40), "Hypolimia", IF(AND(BT781&gt;=40,BT781&lt;50), "Mesotrophic", IF(AND(BT781&gt;=50, BT781&lt;70), "Eutrophic", IF(BT781&gt;70,"Hypertrophic")))))</f>
        <v>Hypolimia</v>
      </c>
      <c r="CM781" s="0" t="n">
        <f aca="false">IF(G781&gt;H781,1,0)</f>
        <v>0</v>
      </c>
      <c r="CO781" s="17" t="n">
        <f aca="false">14.652-0.41022*M781+0.007991*M781*M781-0.000077774*M781*M781*M781</f>
        <v>14.570275017808</v>
      </c>
      <c r="CP781" s="1" t="n">
        <f aca="false">F781/CO781*100</f>
        <v>83.7321188864931</v>
      </c>
    </row>
    <row r="782" customFormat="false" ht="12.5" hidden="false" customHeight="false" outlineLevel="0" collapsed="false">
      <c r="A782" s="0" t="n">
        <v>781</v>
      </c>
      <c r="B782" s="15" t="s">
        <v>83</v>
      </c>
      <c r="C782" s="16" t="s">
        <v>84</v>
      </c>
      <c r="D782" s="0" t="s">
        <v>168</v>
      </c>
      <c r="E782" s="0" t="n">
        <v>8.4</v>
      </c>
      <c r="F782" s="0" t="n">
        <v>13.8</v>
      </c>
      <c r="G782" s="0" t="n">
        <v>0.5</v>
      </c>
      <c r="H782" s="0" t="n">
        <v>3.9</v>
      </c>
      <c r="I782" s="0" t="n">
        <v>1.4</v>
      </c>
      <c r="J782" s="0" t="n">
        <v>3.508</v>
      </c>
      <c r="K782" s="0" t="n">
        <v>0.028</v>
      </c>
      <c r="L782" s="0" t="n">
        <v>2</v>
      </c>
      <c r="M782" s="0" t="n">
        <v>3.9</v>
      </c>
      <c r="N782" s="0" t="n">
        <v>0</v>
      </c>
      <c r="O782" s="0" t="n">
        <v>371</v>
      </c>
      <c r="P782" s="0" t="n">
        <v>8400</v>
      </c>
      <c r="AC782" s="0" t="n">
        <v>3.501</v>
      </c>
      <c r="AD782" s="0" t="n">
        <v>0.22</v>
      </c>
      <c r="AE782" s="0" t="n">
        <v>2.695</v>
      </c>
      <c r="AF782" s="0" t="n">
        <v>0.02</v>
      </c>
      <c r="AG782" s="0" t="n">
        <v>0.002</v>
      </c>
      <c r="AH782" s="0" t="n">
        <v>7.4</v>
      </c>
      <c r="AJ782" s="0" t="n">
        <v>200</v>
      </c>
      <c r="BF782" s="0" t="n">
        <f aca="false">IF(E782&lt;11,-3.6797*E782^2+48.115*E782-53.83,280.92*EXP(-0.2027*E782))</f>
        <v>90.6963680000001</v>
      </c>
      <c r="BG782" s="1" t="n">
        <f aca="false">32.208*LN(F782)+21.438</f>
        <v>105.973326016391</v>
      </c>
      <c r="BH782" s="1" t="n">
        <f aca="false">IF(G782&lt;=2, -10*G782+100, 88.958*EXP(-0.0755*G782))</f>
        <v>95</v>
      </c>
      <c r="BI782" s="1" t="n">
        <f aca="false">IF(I782&lt;=100, 0.0053*(I782)^2-1.0332*I782+100.76, 122.82*EXP(-0.0092*I782))</f>
        <v>99.323908</v>
      </c>
      <c r="BJ782" s="0" t="n">
        <f aca="false">IF(P782&lt;=1000, -6.942*LN(P782)+107.59, -36.304*LN(P782)+310.72)</f>
        <v>-17.3224714973193</v>
      </c>
      <c r="BK782" s="0" t="e">
        <f aca="false">BF782^0.04*BG782^0.22*BH782^0.51*BI782^0.06*BJ782^0.17</f>
        <v>#NUM!</v>
      </c>
      <c r="BL782" s="0" t="e">
        <f aca="false">IF(BK782&gt;=90, "Very Good", IF(BK782&gt;=80, "Good", IF(BK782&gt;=70, "Slightly Good", IF(BK782&gt;=60, "Average", IF(BK782&gt;=50, "Slightly Poor", IF(BK782&gt;=40, "Poor", "Very Poor"))))))</f>
        <v>#NUM!</v>
      </c>
      <c r="BM782" s="2" t="n">
        <f aca="false">IF(P782&lt;=1000, -6.942*LN(P782)+107.59, IF(AND(P782&gt;1000, P782&lt;=5213),-36.304*LN(P782)+310.72, IF(P782&gt;5213, 10)))</f>
        <v>10</v>
      </c>
      <c r="BN782" s="2" t="n">
        <f aca="false">BF782^0.04*BG782^0.22*BH782^0.51*BI782^0.06*BM782^0.17</f>
        <v>66.421565415036</v>
      </c>
      <c r="BO782" s="3" t="str">
        <f aca="false">IF(BN782&gt;=90, "Very Good", IF(BN782&gt;=80, "Good", IF(BN782&gt;=70, "Slightly Good", IF(BN782&gt;=60, "Average", IF(BN782&gt;=50, "Slightly Poor", IF(BN782&gt;=40, "Poor", "Very Poor"))))))</f>
        <v>Average</v>
      </c>
      <c r="BP782" s="2" t="n">
        <f aca="false">IF(AJ782&lt;=1000, -6.942*LN(AJ782)+107.59, IF(AND(AJ782&gt;1000, AJ782&lt;=5213),-36.304*LN(AJ782)+310.72, IF(AJ782&gt;5213, 10)))</f>
        <v>70.8090808414235</v>
      </c>
      <c r="BQ782" s="2" t="n">
        <f aca="false">BF782^0.04*BG782^0.22*BH782^0.51*BI782^0.06*BP782^0.17</f>
        <v>92.6454786569315</v>
      </c>
      <c r="BR782" s="0" t="str">
        <f aca="false">IF(BQ782&gt;=90, "Very Good", IF(BQ782&gt;=80, "Good", IF(BQ782&gt;=70, "Slightly Good", IF(BQ782&gt;=60, "Average", IF(BQ782&gt;=50, "Slightly Poor", IF(BQ782&gt;=40, "Poor", "Very Poor"))))))</f>
        <v>Very Good</v>
      </c>
      <c r="BT782" s="2" t="n">
        <f aca="false">9.81*LN(AH782)+30.6</f>
        <v>50.2345188020613</v>
      </c>
      <c r="BU782" s="0" t="str">
        <f aca="false">IF(BT782&lt;30, "Clean water", IF(AND(BT782&gt;=30, BT782&lt;40), "Hypolimia", IF(AND(BT782&gt;=40,BT782&lt;50), "Mesotrophic", IF(AND(BT782&gt;=50, BT782&lt;70), "Eutrophic", IF(BT782&gt;70,"Hypertrophic")))))</f>
        <v>Eutrophic</v>
      </c>
      <c r="CM782" s="0" t="n">
        <f aca="false">IF(G782&gt;H782,1,0)</f>
        <v>0</v>
      </c>
      <c r="CO782" s="17" t="n">
        <f aca="false">14.652-0.41022*M782+0.007991*M782*M782-0.000077774*M782*M782*M782</f>
        <v>13.169071634094</v>
      </c>
      <c r="CP782" s="1" t="n">
        <f aca="false">F782/CO782*100</f>
        <v>104.790985905738</v>
      </c>
    </row>
    <row r="783" customFormat="false" ht="12.5" hidden="false" customHeight="false" outlineLevel="0" collapsed="false">
      <c r="A783" s="0" t="n">
        <v>782</v>
      </c>
      <c r="B783" s="15" t="s">
        <v>133</v>
      </c>
      <c r="C783" s="16" t="s">
        <v>134</v>
      </c>
      <c r="D783" s="0" t="s">
        <v>168</v>
      </c>
      <c r="E783" s="0" t="n">
        <v>7.9</v>
      </c>
      <c r="F783" s="0" t="n">
        <v>11.3</v>
      </c>
      <c r="G783" s="0" t="n">
        <v>2.9</v>
      </c>
      <c r="H783" s="0" t="n">
        <v>9.2</v>
      </c>
      <c r="I783" s="0" t="n">
        <v>54.5</v>
      </c>
      <c r="J783" s="0" t="n">
        <v>9.316</v>
      </c>
      <c r="K783" s="0" t="n">
        <v>0.387</v>
      </c>
      <c r="L783" s="0" t="n">
        <v>3.2</v>
      </c>
      <c r="M783" s="0" t="n">
        <v>6.8</v>
      </c>
      <c r="O783" s="0" t="n">
        <v>5720</v>
      </c>
      <c r="BD783" s="0" t="n">
        <v>0.084</v>
      </c>
      <c r="BF783" s="0" t="n">
        <f aca="false">IF(E783&lt;11,-3.6797*E783^2+48.115*E783-53.83,280.92*EXP(-0.2027*E783))</f>
        <v>96.6284230000001</v>
      </c>
      <c r="BG783" s="1" t="n">
        <f aca="false">32.208*LN(F783)+21.438</f>
        <v>99.5360461899348</v>
      </c>
      <c r="BH783" s="1" t="n">
        <f aca="false">IF(G783&lt;=2, -10*G783+100, 88.958*EXP(-0.0755*G783))</f>
        <v>71.4654665875093</v>
      </c>
      <c r="BI783" s="1" t="n">
        <f aca="false">IF(I783&lt;=100, 0.0053*(I783)^2-1.0332*I783+100.76, 122.82*EXP(-0.0092*I783))</f>
        <v>60.192925</v>
      </c>
      <c r="BJ783" s="0" t="e">
        <f aca="false">IF(P783&lt;=1000, -6.942*LN(P783)+107.59, -36.304*LN(P783)+310.72)</f>
        <v>#VALUE!</v>
      </c>
      <c r="BK783" s="0" t="e">
        <f aca="false">BF783^0.04*BG783^0.22*BH783^0.51*BI783^0.06*BJ783^0.17</f>
        <v>#VALUE!</v>
      </c>
      <c r="BL783" s="0" t="e">
        <f aca="false">IF(BK783&gt;=90, "Very Good", IF(BK783&gt;=80, "Good", IF(BK783&gt;=70, "Slightly Good", IF(BK783&gt;=60, "Average", IF(BK783&gt;=50, "Slightly Poor", IF(BK783&gt;=40, "Poor", "Very Poor"))))))</f>
        <v>#VALUE!</v>
      </c>
      <c r="BM783" s="2" t="e">
        <f aca="false">IF(P783&lt;=1000, -6.942*LN(P783)+107.59, IF(AND(P783&gt;1000, P783&lt;=5213),-36.304*LN(P783)+310.72, IF(P783&gt;5213, 10)))</f>
        <v>#VALUE!</v>
      </c>
      <c r="BN783" s="2" t="e">
        <f aca="false">BF783^0.04*BG783^0.22*BH783^0.51*BI783^0.06*BM783^0.17</f>
        <v>#VALUE!</v>
      </c>
      <c r="BO783" s="3" t="e">
        <f aca="false">IF(BN783&gt;=90, "Very Good", IF(BN783&gt;=80, "Good", IF(BN783&gt;=70, "Slightly Good", IF(BN783&gt;=60, "Average", IF(BN783&gt;=50, "Slightly Poor", IF(BN783&gt;=40, "Poor", "Very Poor"))))))</f>
        <v>#VALUE!</v>
      </c>
      <c r="BP783" s="2" t="e">
        <f aca="false">IF(AJ783&lt;=1000, -6.942*LN(AJ783)+107.59, IF(AND(AJ783&gt;1000, AJ783&lt;=5213),-36.304*LN(AJ783)+310.72, IF(AJ783&gt;5213, 10)))</f>
        <v>#VALUE!</v>
      </c>
      <c r="BQ783" s="2" t="e">
        <f aca="false">BF783^0.04*BG783^0.22*BH783^0.51*BI783^0.06*BP783^0.17</f>
        <v>#VALUE!</v>
      </c>
      <c r="BR783" s="0" t="e">
        <f aca="false">IF(BQ783&gt;=90, "Very Good", IF(BQ783&gt;=80, "Good", IF(BQ783&gt;=70, "Slightly Good", IF(BQ783&gt;=60, "Average", IF(BQ783&gt;=50, "Slightly Poor", IF(BQ783&gt;=40, "Poor", "Very Poor"))))))</f>
        <v>#VALUE!</v>
      </c>
      <c r="BT783" s="2" t="e">
        <f aca="false">9.81*LN(AH783)+30.6</f>
        <v>#VALUE!</v>
      </c>
      <c r="BU783" s="0" t="e">
        <f aca="false">IF(BT783&lt;30, "Clean water", IF(AND(BT783&gt;=30, BT783&lt;40), "Hypolimia", IF(AND(BT783&gt;=40,BT783&lt;50), "Mesotrophic", IF(AND(BT783&gt;=50, BT783&lt;70), "Eutrophic", IF(BT783&gt;70,"Hypertrophic")))))</f>
        <v>#VALUE!</v>
      </c>
      <c r="CM783" s="0" t="n">
        <f aca="false">IF(G783&gt;H783,1,0)</f>
        <v>0</v>
      </c>
      <c r="CO783" s="17" t="n">
        <f aca="false">14.652-0.41022*M783+0.007991*M783*M783-0.000077774*M783*M783*M783</f>
        <v>12.207553205632</v>
      </c>
      <c r="CP783" s="1" t="n">
        <f aca="false">F783/CO783*100</f>
        <v>92.5656420222417</v>
      </c>
    </row>
    <row r="784" customFormat="false" ht="12.5" hidden="false" customHeight="false" outlineLevel="0" collapsed="false">
      <c r="A784" s="0" t="n">
        <v>783</v>
      </c>
      <c r="B784" s="15" t="s">
        <v>85</v>
      </c>
      <c r="C784" s="16" t="s">
        <v>86</v>
      </c>
      <c r="D784" s="0" t="s">
        <v>168</v>
      </c>
      <c r="E784" s="0" t="n">
        <v>7.7</v>
      </c>
      <c r="F784" s="0" t="n">
        <v>12.2</v>
      </c>
      <c r="G784" s="0" t="n">
        <v>2.6</v>
      </c>
      <c r="H784" s="0" t="n">
        <v>5.8</v>
      </c>
      <c r="I784" s="0" t="n">
        <v>4.2</v>
      </c>
      <c r="J784" s="0" t="n">
        <v>7.785</v>
      </c>
      <c r="K784" s="0" t="n">
        <v>0.096</v>
      </c>
      <c r="L784" s="0" t="n">
        <v>4</v>
      </c>
      <c r="M784" s="0" t="n">
        <v>3.1</v>
      </c>
      <c r="N784" s="0" t="n">
        <v>0</v>
      </c>
      <c r="O784" s="0" t="n">
        <v>624</v>
      </c>
      <c r="P784" s="0" t="n">
        <v>8900</v>
      </c>
      <c r="AC784" s="0" t="n">
        <v>7.671</v>
      </c>
      <c r="AD784" s="0" t="n">
        <v>0.595</v>
      </c>
      <c r="AE784" s="0" t="n">
        <v>6.134</v>
      </c>
      <c r="AF784" s="0" t="n">
        <v>0.058</v>
      </c>
      <c r="AG784" s="0" t="n">
        <v>0.039</v>
      </c>
      <c r="AH784" s="0" t="n">
        <v>6.1</v>
      </c>
      <c r="AJ784" s="0" t="n">
        <v>1200</v>
      </c>
      <c r="BF784" s="0" t="n">
        <f aca="false">IF(E784&lt;11,-3.6797*E784^2+48.115*E784-53.83,280.92*EXP(-0.2027*E784))</f>
        <v>98.486087</v>
      </c>
      <c r="BG784" s="1" t="n">
        <f aca="false">32.208*LN(F784)+21.438</f>
        <v>102.004249133617</v>
      </c>
      <c r="BH784" s="1" t="n">
        <f aca="false">IF(G784&lt;=2, -10*G784+100, 88.958*EXP(-0.0755*G784))</f>
        <v>73.1026302934667</v>
      </c>
      <c r="BI784" s="1" t="n">
        <f aca="false">IF(I784&lt;=100, 0.0053*(I784)^2-1.0332*I784+100.76, 122.82*EXP(-0.0092*I784))</f>
        <v>96.514052</v>
      </c>
      <c r="BJ784" s="0" t="n">
        <f aca="false">IF(P784&lt;=1000, -6.942*LN(P784)+107.59, -36.304*LN(P784)+310.72)</f>
        <v>-19.4215531988673</v>
      </c>
      <c r="BK784" s="0" t="e">
        <f aca="false">BF784^0.04*BG784^0.22*BH784^0.51*BI784^0.06*BJ784^0.17</f>
        <v>#NUM!</v>
      </c>
      <c r="BL784" s="0" t="e">
        <f aca="false">IF(BK784&gt;=90, "Very Good", IF(BK784&gt;=80, "Good", IF(BK784&gt;=70, "Slightly Good", IF(BK784&gt;=60, "Average", IF(BK784&gt;=50, "Slightly Poor", IF(BK784&gt;=40, "Poor", "Very Poor"))))))</f>
        <v>#NUM!</v>
      </c>
      <c r="BM784" s="2" t="n">
        <f aca="false">IF(P784&lt;=1000, -6.942*LN(P784)+107.59, IF(AND(P784&gt;1000, P784&lt;=5213),-36.304*LN(P784)+310.72, IF(P784&gt;5213, 10)))</f>
        <v>10</v>
      </c>
      <c r="BN784" s="2" t="n">
        <f aca="false">BF784^0.04*BG784^0.22*BH784^0.51*BI784^0.06*BM784^0.17</f>
        <v>57.7181334502967</v>
      </c>
      <c r="BO784" s="3" t="str">
        <f aca="false">IF(BN784&gt;=90, "Very Good", IF(BN784&gt;=80, "Good", IF(BN784&gt;=70, "Slightly Good", IF(BN784&gt;=60, "Average", IF(BN784&gt;=50, "Slightly Poor", IF(BN784&gt;=40, "Poor", "Very Poor"))))))</f>
        <v>Slightly Poor</v>
      </c>
      <c r="BP784" s="2" t="n">
        <f aca="false">IF(AJ784&lt;=1000, -6.942*LN(AJ784)+107.59, IF(AND(AJ784&gt;1000, AJ784&lt;=5213),-36.304*LN(AJ784)+310.72, IF(AJ784&gt;5213, 10)))</f>
        <v>53.3218505539848</v>
      </c>
      <c r="BQ784" s="2" t="n">
        <f aca="false">BF784^0.04*BG784^0.22*BH784^0.51*BI784^0.06*BP784^0.17</f>
        <v>76.7160377605082</v>
      </c>
      <c r="BR784" s="0" t="str">
        <f aca="false">IF(BQ784&gt;=90, "Very Good", IF(BQ784&gt;=80, "Good", IF(BQ784&gt;=70, "Slightly Good", IF(BQ784&gt;=60, "Average", IF(BQ784&gt;=50, "Slightly Poor", IF(BQ784&gt;=40, "Poor", "Very Poor"))))))</f>
        <v>Slightly Good</v>
      </c>
      <c r="BT784" s="2" t="n">
        <f aca="false">9.81*LN(AH784)+30.6</f>
        <v>48.3393128452686</v>
      </c>
      <c r="BU784" s="0" t="str">
        <f aca="false">IF(BT784&lt;30, "Clean water", IF(AND(BT784&gt;=30, BT784&lt;40), "Hypolimia", IF(AND(BT784&gt;=40,BT784&lt;50), "Mesotrophic", IF(AND(BT784&gt;=50, BT784&lt;70), "Eutrophic", IF(BT784&gt;70,"Hypertrophic")))))</f>
        <v>Mesotrophic</v>
      </c>
      <c r="CM784" s="0" t="n">
        <f aca="false">IF(G784&gt;H784,1,0)</f>
        <v>0</v>
      </c>
      <c r="CO784" s="17" t="n">
        <f aca="false">14.652-0.41022*M784+0.007991*M784*M784-0.000077774*M784*M784*M784</f>
        <v>13.454794544766</v>
      </c>
      <c r="CP784" s="1" t="n">
        <f aca="false">F784/CO784*100</f>
        <v>90.6739969860475</v>
      </c>
    </row>
    <row r="785" customFormat="false" ht="12.5" hidden="false" customHeight="false" outlineLevel="0" collapsed="false">
      <c r="A785" s="0" t="n">
        <v>784</v>
      </c>
      <c r="B785" s="15" t="s">
        <v>135</v>
      </c>
      <c r="C785" s="16" t="s">
        <v>136</v>
      </c>
      <c r="D785" s="0" t="s">
        <v>168</v>
      </c>
      <c r="E785" s="0" t="n">
        <v>8.1</v>
      </c>
      <c r="F785" s="0" t="n">
        <v>8.4</v>
      </c>
      <c r="G785" s="0" t="n">
        <v>2.7</v>
      </c>
      <c r="H785" s="0" t="n">
        <v>7.8</v>
      </c>
      <c r="I785" s="0" t="n">
        <v>6.2</v>
      </c>
      <c r="J785" s="0" t="n">
        <v>9.481</v>
      </c>
      <c r="K785" s="0" t="n">
        <v>0.084</v>
      </c>
      <c r="L785" s="0" t="n">
        <v>4.4</v>
      </c>
      <c r="M785" s="0" t="n">
        <v>2.8</v>
      </c>
      <c r="O785" s="0" t="n">
        <v>484</v>
      </c>
      <c r="BD785" s="0" t="n">
        <v>0.412</v>
      </c>
      <c r="BF785" s="0" t="n">
        <f aca="false">IF(E785&lt;11,-3.6797*E785^2+48.115*E785-53.83,280.92*EXP(-0.2027*E785))</f>
        <v>94.476383</v>
      </c>
      <c r="BG785" s="1" t="n">
        <f aca="false">32.208*LN(F785)+21.438</f>
        <v>89.9840867819932</v>
      </c>
      <c r="BH785" s="1" t="n">
        <f aca="false">IF(G785&lt;=2, -10*G785+100, 88.958*EXP(-0.0755*G785))</f>
        <v>72.5527837174588</v>
      </c>
      <c r="BI785" s="1" t="n">
        <f aca="false">IF(I785&lt;=100, 0.0053*(I785)^2-1.0332*I785+100.76, 122.82*EXP(-0.0092*I785))</f>
        <v>94.557892</v>
      </c>
      <c r="BJ785" s="0" t="e">
        <f aca="false">IF(P785&lt;=1000, -6.942*LN(P785)+107.59, -36.304*LN(P785)+310.72)</f>
        <v>#VALUE!</v>
      </c>
      <c r="BK785" s="0" t="e">
        <f aca="false">BF785^0.04*BG785^0.22*BH785^0.51*BI785^0.06*BJ785^0.17</f>
        <v>#VALUE!</v>
      </c>
      <c r="BL785" s="0" t="e">
        <f aca="false">IF(BK785&gt;=90, "Very Good", IF(BK785&gt;=80, "Good", IF(BK785&gt;=70, "Slightly Good", IF(BK785&gt;=60, "Average", IF(BK785&gt;=50, "Slightly Poor", IF(BK785&gt;=40, "Poor", "Very Poor"))))))</f>
        <v>#VALUE!</v>
      </c>
      <c r="BM785" s="2" t="e">
        <f aca="false">IF(P785&lt;=1000, -6.942*LN(P785)+107.59, IF(AND(P785&gt;1000, P785&lt;=5213),-36.304*LN(P785)+310.72, IF(P785&gt;5213, 10)))</f>
        <v>#VALUE!</v>
      </c>
      <c r="BN785" s="2" t="e">
        <f aca="false">BF785^0.04*BG785^0.22*BH785^0.51*BI785^0.06*BM785^0.17</f>
        <v>#VALUE!</v>
      </c>
      <c r="BO785" s="3" t="e">
        <f aca="false">IF(BN785&gt;=90, "Very Good", IF(BN785&gt;=80, "Good", IF(BN785&gt;=70, "Slightly Good", IF(BN785&gt;=60, "Average", IF(BN785&gt;=50, "Slightly Poor", IF(BN785&gt;=40, "Poor", "Very Poor"))))))</f>
        <v>#VALUE!</v>
      </c>
      <c r="BP785" s="2" t="e">
        <f aca="false">IF(AJ785&lt;=1000, -6.942*LN(AJ785)+107.59, IF(AND(AJ785&gt;1000, AJ785&lt;=5213),-36.304*LN(AJ785)+310.72, IF(AJ785&gt;5213, 10)))</f>
        <v>#VALUE!</v>
      </c>
      <c r="BQ785" s="2" t="e">
        <f aca="false">BF785^0.04*BG785^0.22*BH785^0.51*BI785^0.06*BP785^0.17</f>
        <v>#VALUE!</v>
      </c>
      <c r="BR785" s="0" t="e">
        <f aca="false">IF(BQ785&gt;=90, "Very Good", IF(BQ785&gt;=80, "Good", IF(BQ785&gt;=70, "Slightly Good", IF(BQ785&gt;=60, "Average", IF(BQ785&gt;=50, "Slightly Poor", IF(BQ785&gt;=40, "Poor", "Very Poor"))))))</f>
        <v>#VALUE!</v>
      </c>
      <c r="BT785" s="2" t="e">
        <f aca="false">9.81*LN(AH785)+30.6</f>
        <v>#VALUE!</v>
      </c>
      <c r="BU785" s="0" t="e">
        <f aca="false">IF(BT785&lt;30, "Clean water", IF(AND(BT785&gt;=30, BT785&lt;40), "Hypolimia", IF(AND(BT785&gt;=40,BT785&lt;50), "Mesotrophic", IF(AND(BT785&gt;=50, BT785&lt;70), "Eutrophic", IF(BT785&gt;70,"Hypertrophic")))))</f>
        <v>#VALUE!</v>
      </c>
      <c r="CM785" s="0" t="n">
        <f aca="false">IF(G785&gt;H785,1,0)</f>
        <v>0</v>
      </c>
      <c r="CO785" s="17" t="n">
        <f aca="false">14.652-0.41022*M785+0.007991*M785*M785-0.000077774*M785*M785*M785</f>
        <v>13.564326145152</v>
      </c>
      <c r="CP785" s="1" t="n">
        <f aca="false">F785/CO785*100</f>
        <v>61.9271455884466</v>
      </c>
    </row>
    <row r="786" customFormat="false" ht="12.5" hidden="false" customHeight="false" outlineLevel="0" collapsed="false">
      <c r="A786" s="0" t="n">
        <v>785</v>
      </c>
      <c r="B786" s="15" t="s">
        <v>87</v>
      </c>
      <c r="C786" s="16" t="s">
        <v>88</v>
      </c>
      <c r="D786" s="0" t="s">
        <v>168</v>
      </c>
      <c r="E786" s="0" t="n">
        <v>8</v>
      </c>
      <c r="F786" s="0" t="n">
        <v>12.6</v>
      </c>
      <c r="G786" s="0" t="n">
        <v>0.7</v>
      </c>
      <c r="H786" s="0" t="n">
        <v>4.3</v>
      </c>
      <c r="I786" s="0" t="n">
        <v>2</v>
      </c>
      <c r="J786" s="0" t="n">
        <v>5.141</v>
      </c>
      <c r="K786" s="0" t="n">
        <v>0.036</v>
      </c>
      <c r="L786" s="0" t="n">
        <v>2.3</v>
      </c>
      <c r="M786" s="0" t="n">
        <v>3.8</v>
      </c>
      <c r="N786" s="0" t="n">
        <v>0</v>
      </c>
      <c r="O786" s="0" t="n">
        <v>348</v>
      </c>
      <c r="P786" s="0" t="n">
        <v>7600</v>
      </c>
      <c r="AC786" s="0" t="n">
        <v>5.124</v>
      </c>
      <c r="AD786" s="0" t="n">
        <v>0.532</v>
      </c>
      <c r="AE786" s="0" t="n">
        <v>3.454</v>
      </c>
      <c r="AF786" s="0" t="n">
        <v>0.028</v>
      </c>
      <c r="AG786" s="0" t="n">
        <v>0.009</v>
      </c>
      <c r="AH786" s="0" t="n">
        <v>3.5</v>
      </c>
      <c r="AJ786" s="0" t="n">
        <v>230</v>
      </c>
      <c r="BF786" s="0" t="n">
        <f aca="false">IF(E786&lt;11,-3.6797*E786^2+48.115*E786-53.83,280.92*EXP(-0.2027*E786))</f>
        <v>95.5892</v>
      </c>
      <c r="BG786" s="1" t="n">
        <f aca="false">32.208*LN(F786)+21.438</f>
        <v>103.043306983941</v>
      </c>
      <c r="BH786" s="1" t="n">
        <f aca="false">IF(G786&lt;=2, -10*G786+100, 88.958*EXP(-0.0755*G786))</f>
        <v>93</v>
      </c>
      <c r="BI786" s="1" t="n">
        <f aca="false">IF(I786&lt;=100, 0.0053*(I786)^2-1.0332*I786+100.76, 122.82*EXP(-0.0092*I786))</f>
        <v>98.7148</v>
      </c>
      <c r="BJ786" s="0" t="n">
        <f aca="false">IF(P786&lt;=1000, -6.942*LN(P786)+107.59, -36.304*LN(P786)+310.72)</f>
        <v>-13.6890416178666</v>
      </c>
      <c r="BK786" s="0" t="e">
        <f aca="false">BF786^0.04*BG786^0.22*BH786^0.51*BI786^0.06*BJ786^0.17</f>
        <v>#NUM!</v>
      </c>
      <c r="BL786" s="0" t="e">
        <f aca="false">IF(BK786&gt;=90, "Very Good", IF(BK786&gt;=80, "Good", IF(BK786&gt;=70, "Slightly Good", IF(BK786&gt;=60, "Average", IF(BK786&gt;=50, "Slightly Poor", IF(BK786&gt;=40, "Poor", "Very Poor"))))))</f>
        <v>#NUM!</v>
      </c>
      <c r="BM786" s="2" t="n">
        <f aca="false">IF(P786&lt;=1000, -6.942*LN(P786)+107.59, IF(AND(P786&gt;1000, P786&lt;=5213),-36.304*LN(P786)+310.72, IF(P786&gt;5213, 10)))</f>
        <v>10</v>
      </c>
      <c r="BN786" s="2" t="n">
        <f aca="false">BF786^0.04*BG786^0.22*BH786^0.51*BI786^0.06*BM786^0.17</f>
        <v>65.4138854994108</v>
      </c>
      <c r="BO786" s="3" t="str">
        <f aca="false">IF(BN786&gt;=90, "Very Good", IF(BN786&gt;=80, "Good", IF(BN786&gt;=70, "Slightly Good", IF(BN786&gt;=60, "Average", IF(BN786&gt;=50, "Slightly Poor", IF(BN786&gt;=40, "Poor", "Very Poor"))))))</f>
        <v>Average</v>
      </c>
      <c r="BP786" s="2" t="n">
        <f aca="false">IF(AJ786&lt;=1000, -6.942*LN(AJ786)+107.59, IF(AND(AJ786&gt;1000, AJ786&lt;=5213),-36.304*LN(AJ786)+310.72, IF(AJ786&gt;5213, 10)))</f>
        <v>69.8388534374552</v>
      </c>
      <c r="BQ786" s="2" t="n">
        <f aca="false">BF786^0.04*BG786^0.22*BH786^0.51*BI786^0.06*BP786^0.17</f>
        <v>91.0262085115087</v>
      </c>
      <c r="BR786" s="0" t="str">
        <f aca="false">IF(BQ786&gt;=90, "Very Good", IF(BQ786&gt;=80, "Good", IF(BQ786&gt;=70, "Slightly Good", IF(BQ786&gt;=60, "Average", IF(BQ786&gt;=50, "Slightly Poor", IF(BQ786&gt;=40, "Poor", "Very Poor"))))))</f>
        <v>Very Good</v>
      </c>
      <c r="BT786" s="2" t="n">
        <f aca="false">9.81*LN(AH786)+30.6</f>
        <v>42.8896047209396</v>
      </c>
      <c r="BU786" s="0" t="str">
        <f aca="false">IF(BT786&lt;30, "Clean water", IF(AND(BT786&gt;=30, BT786&lt;40), "Hypolimia", IF(AND(BT786&gt;=40,BT786&lt;50), "Mesotrophic", IF(AND(BT786&gt;=50, BT786&lt;70), "Eutrophic", IF(BT786&gt;70,"Hypertrophic")))))</f>
        <v>Mesotrophic</v>
      </c>
      <c r="CM786" s="0" t="n">
        <f aca="false">IF(G786&gt;H786,1,0)</f>
        <v>0</v>
      </c>
      <c r="CO786" s="17" t="n">
        <f aca="false">14.652-0.41022*M786+0.007991*M786*M786-0.000077774*M786*M786*M786</f>
        <v>13.204286425072</v>
      </c>
      <c r="CP786" s="1" t="n">
        <f aca="false">F786/CO786*100</f>
        <v>95.423558641347</v>
      </c>
    </row>
    <row r="787" customFormat="false" ht="12.5" hidden="false" customHeight="false" outlineLevel="0" collapsed="false">
      <c r="A787" s="0" t="n">
        <v>786</v>
      </c>
      <c r="B787" s="15" t="s">
        <v>89</v>
      </c>
      <c r="C787" s="16" t="s">
        <v>90</v>
      </c>
      <c r="D787" s="0" t="s">
        <v>168</v>
      </c>
      <c r="E787" s="0" t="n">
        <v>7.6</v>
      </c>
      <c r="F787" s="0" t="n">
        <v>13</v>
      </c>
      <c r="G787" s="0" t="n">
        <v>2.4</v>
      </c>
      <c r="H787" s="0" t="n">
        <v>3.4</v>
      </c>
      <c r="I787" s="0" t="n">
        <v>2.8</v>
      </c>
      <c r="J787" s="0" t="n">
        <v>3.675</v>
      </c>
      <c r="K787" s="0" t="n">
        <v>0.061</v>
      </c>
      <c r="L787" s="0" t="n">
        <v>2.4</v>
      </c>
      <c r="M787" s="0" t="n">
        <v>1.7</v>
      </c>
      <c r="N787" s="0" t="n">
        <v>0</v>
      </c>
      <c r="O787" s="0" t="n">
        <v>393</v>
      </c>
      <c r="P787" s="0" t="n">
        <v>15000</v>
      </c>
      <c r="AC787" s="0" t="n">
        <v>3.563</v>
      </c>
      <c r="AD787" s="0" t="n">
        <v>0.681</v>
      </c>
      <c r="AE787" s="0" t="n">
        <v>2.177</v>
      </c>
      <c r="AF787" s="0" t="n">
        <v>0.046</v>
      </c>
      <c r="AG787" s="0" t="n">
        <v>0.031</v>
      </c>
      <c r="AH787" s="0" t="n">
        <v>2.8</v>
      </c>
      <c r="AJ787" s="0" t="n">
        <v>2600</v>
      </c>
      <c r="BF787" s="0" t="n">
        <f aca="false">IF(E787&lt;11,-3.6797*E787^2+48.115*E787-53.83,280.92*EXP(-0.2027*E787))</f>
        <v>99.304528</v>
      </c>
      <c r="BG787" s="1" t="n">
        <f aca="false">32.208*LN(F787)+21.438</f>
        <v>104.049888905121</v>
      </c>
      <c r="BH787" s="1" t="n">
        <f aca="false">IF(G787&lt;=2, -10*G787+100, 88.958*EXP(-0.0755*G787))</f>
        <v>74.2148561832273</v>
      </c>
      <c r="BI787" s="1" t="n">
        <f aca="false">IF(I787&lt;=100, 0.0053*(I787)^2-1.0332*I787+100.76, 122.82*EXP(-0.0092*I787))</f>
        <v>97.908592</v>
      </c>
      <c r="BJ787" s="0" t="n">
        <f aca="false">IF(P787&lt;=1000, -6.942*LN(P787)+107.59, -36.304*LN(P787)+310.72)</f>
        <v>-38.3722021489821</v>
      </c>
      <c r="BK787" s="0" t="e">
        <f aca="false">BF787^0.04*BG787^0.22*BH787^0.51*BI787^0.06*BJ787^0.17</f>
        <v>#NUM!</v>
      </c>
      <c r="BL787" s="0" t="e">
        <f aca="false">IF(BK787&gt;=90, "Very Good", IF(BK787&gt;=80, "Good", IF(BK787&gt;=70, "Slightly Good", IF(BK787&gt;=60, "Average", IF(BK787&gt;=50, "Slightly Poor", IF(BK787&gt;=40, "Poor", "Very Poor"))))))</f>
        <v>#NUM!</v>
      </c>
      <c r="BM787" s="2" t="n">
        <f aca="false">IF(P787&lt;=1000, -6.942*LN(P787)+107.59, IF(AND(P787&gt;1000, P787&lt;=5213),-36.304*LN(P787)+310.72, IF(P787&gt;5213, 10)))</f>
        <v>10</v>
      </c>
      <c r="BN787" s="2" t="n">
        <f aca="false">BF787^0.04*BG787^0.22*BH787^0.51*BI787^0.06*BM787^0.17</f>
        <v>58.488636963395</v>
      </c>
      <c r="BO787" s="3" t="str">
        <f aca="false">IF(BN787&gt;=90, "Very Good", IF(BN787&gt;=80, "Good", IF(BN787&gt;=70, "Slightly Good", IF(BN787&gt;=60, "Average", IF(BN787&gt;=50, "Slightly Poor", IF(BN787&gt;=40, "Poor", "Very Poor"))))))</f>
        <v>Slightly Poor</v>
      </c>
      <c r="BP787" s="2" t="n">
        <f aca="false">IF(AJ787&lt;=1000, -6.942*LN(AJ787)+107.59, IF(AND(AJ787&gt;1000, AJ787&lt;=5213),-36.304*LN(AJ787)+310.72, IF(AJ787&gt;5213, 10)))</f>
        <v>25.2519648515565</v>
      </c>
      <c r="BQ787" s="2" t="n">
        <f aca="false">BF787^0.04*BG787^0.22*BH787^0.51*BI787^0.06*BP787^0.17</f>
        <v>68.4639072044284</v>
      </c>
      <c r="BR787" s="0" t="str">
        <f aca="false">IF(BQ787&gt;=90, "Very Good", IF(BQ787&gt;=80, "Good", IF(BQ787&gt;=70, "Slightly Good", IF(BQ787&gt;=60, "Average", IF(BQ787&gt;=50, "Slightly Poor", IF(BQ787&gt;=40, "Poor", "Very Poor"))))))</f>
        <v>Average</v>
      </c>
      <c r="BT787" s="2" t="n">
        <f aca="false">9.81*LN(AH787)+30.6</f>
        <v>40.7005664825472</v>
      </c>
      <c r="BU787" s="0" t="str">
        <f aca="false">IF(BT787&lt;30, "Clean water", IF(AND(BT787&gt;=30, BT787&lt;40), "Hypolimia", IF(AND(BT787&gt;=40,BT787&lt;50), "Mesotrophic", IF(AND(BT787&gt;=50, BT787&lt;70), "Eutrophic", IF(BT787&gt;70,"Hypertrophic")))))</f>
        <v>Mesotrophic</v>
      </c>
      <c r="CM787" s="0" t="n">
        <f aca="false">IF(G787&gt;H787,1,0)</f>
        <v>0</v>
      </c>
      <c r="CO787" s="17" t="n">
        <f aca="false">14.652-0.41022*M787+0.007991*M787*M787-0.000077774*M787*M787*M787</f>
        <v>13.977337886338</v>
      </c>
      <c r="CP787" s="1" t="n">
        <f aca="false">F787/CO787*100</f>
        <v>93.0076964992505</v>
      </c>
    </row>
    <row r="788" customFormat="false" ht="12.5" hidden="false" customHeight="false" outlineLevel="0" collapsed="false">
      <c r="A788" s="0" t="n">
        <v>787</v>
      </c>
      <c r="B788" s="15" t="s">
        <v>91</v>
      </c>
      <c r="C788" s="16" t="s">
        <v>92</v>
      </c>
      <c r="D788" s="0" t="s">
        <v>168</v>
      </c>
      <c r="E788" s="0" t="n">
        <v>7.6</v>
      </c>
      <c r="F788" s="0" t="n">
        <v>11.9</v>
      </c>
      <c r="G788" s="0" t="n">
        <v>1.8</v>
      </c>
      <c r="H788" s="0" t="n">
        <v>3.2</v>
      </c>
      <c r="I788" s="0" t="n">
        <v>11.8</v>
      </c>
      <c r="J788" s="0" t="n">
        <v>4.223</v>
      </c>
      <c r="K788" s="0" t="n">
        <v>0.036</v>
      </c>
      <c r="L788" s="0" t="n">
        <v>1.6</v>
      </c>
      <c r="M788" s="0" t="n">
        <v>3.9</v>
      </c>
      <c r="N788" s="0" t="n">
        <v>0</v>
      </c>
      <c r="O788" s="0" t="n">
        <v>328</v>
      </c>
      <c r="P788" s="0" t="n">
        <v>3700</v>
      </c>
      <c r="AC788" s="0" t="n">
        <v>4.221</v>
      </c>
      <c r="AD788" s="0" t="n">
        <v>0.231</v>
      </c>
      <c r="AE788" s="0" t="n">
        <v>3.362</v>
      </c>
      <c r="AF788" s="0" t="n">
        <v>0.026</v>
      </c>
      <c r="AG788" s="0" t="n">
        <v>0.017</v>
      </c>
      <c r="AH788" s="0" t="n">
        <v>0.5</v>
      </c>
      <c r="AJ788" s="0" t="n">
        <v>100</v>
      </c>
      <c r="BF788" s="0" t="n">
        <f aca="false">IF(E788&lt;11,-3.6797*E788^2+48.115*E788-53.83,280.92*EXP(-0.2027*E788))</f>
        <v>99.304528</v>
      </c>
      <c r="BG788" s="1" t="n">
        <f aca="false">32.208*LN(F788)+21.438</f>
        <v>101.202348790984</v>
      </c>
      <c r="BH788" s="1" t="n">
        <f aca="false">IF(G788&lt;=2, -10*G788+100, 88.958*EXP(-0.0755*G788))</f>
        <v>82</v>
      </c>
      <c r="BI788" s="1" t="n">
        <f aca="false">IF(I788&lt;=100, 0.0053*(I788)^2-1.0332*I788+100.76, 122.82*EXP(-0.0092*I788))</f>
        <v>89.306212</v>
      </c>
      <c r="BJ788" s="0" t="n">
        <f aca="false">IF(P788&lt;=1000, -6.942*LN(P788)+107.59, -36.304*LN(P788)+310.72)</f>
        <v>12.4431376672524</v>
      </c>
      <c r="BK788" s="0" t="n">
        <f aca="false">BF788^0.04*BG788^0.22*BH788^0.51*BI788^0.06*BJ788^0.17</f>
        <v>63.1330456830391</v>
      </c>
      <c r="BL788" s="0" t="str">
        <f aca="false">IF(BK788&gt;=90, "Very Good", IF(BK788&gt;=80, "Good", IF(BK788&gt;=70, "Slightly Good", IF(BK788&gt;=60, "Average", IF(BK788&gt;=50, "Slightly Poor", IF(BK788&gt;=40, "Poor", "Very Poor"))))))</f>
        <v>Average</v>
      </c>
      <c r="BM788" s="2" t="n">
        <f aca="false">IF(P788&lt;=1000, -6.942*LN(P788)+107.59, IF(AND(P788&gt;1000, P788&lt;=5213),-36.304*LN(P788)+310.72, IF(P788&gt;5213, 10)))</f>
        <v>12.4431376672524</v>
      </c>
      <c r="BN788" s="2" t="n">
        <f aca="false">BF788^0.04*BG788^0.22*BH788^0.51*BI788^0.06*BM788^0.17</f>
        <v>63.1330456830391</v>
      </c>
      <c r="BO788" s="3" t="str">
        <f aca="false">IF(BN788&gt;=90, "Very Good", IF(BN788&gt;=80, "Good", IF(BN788&gt;=70, "Slightly Good", IF(BN788&gt;=60, "Average", IF(BN788&gt;=50, "Slightly Poor", IF(BN788&gt;=40, "Poor", "Very Poor"))))))</f>
        <v>Average</v>
      </c>
      <c r="BP788" s="2" t="n">
        <f aca="false">IF(AJ788&lt;=1000, -6.942*LN(AJ788)+107.59, IF(AND(AJ788&gt;1000, AJ788&lt;=5213),-36.304*LN(AJ788)+310.72, IF(AJ788&gt;5213, 10)))</f>
        <v>75.6209085688707</v>
      </c>
      <c r="BQ788" s="2" t="n">
        <f aca="false">BF788^0.04*BG788^0.22*BH788^0.51*BI788^0.06*BP788^0.17</f>
        <v>85.8000969611851</v>
      </c>
      <c r="BR788" s="0" t="str">
        <f aca="false">IF(BQ788&gt;=90, "Very Good", IF(BQ788&gt;=80, "Good", IF(BQ788&gt;=70, "Slightly Good", IF(BQ788&gt;=60, "Average", IF(BQ788&gt;=50, "Slightly Poor", IF(BQ788&gt;=40, "Poor", "Very Poor"))))))</f>
        <v>Good</v>
      </c>
      <c r="BT788" s="2" t="n">
        <f aca="false">9.81*LN(AH788)+30.6</f>
        <v>23.8002261587069</v>
      </c>
      <c r="BU788" s="0" t="str">
        <f aca="false">IF(BT788&lt;30, "Clean water", IF(AND(BT788&gt;=30, BT788&lt;40), "Hypolimia", IF(AND(BT788&gt;=40,BT788&lt;50), "Mesotrophic", IF(AND(BT788&gt;=50, BT788&lt;70), "Eutrophic", IF(BT788&gt;70,"Hypertrophic")))))</f>
        <v>Clean water</v>
      </c>
      <c r="CM788" s="0" t="n">
        <f aca="false">IF(G788&gt;H788,1,0)</f>
        <v>0</v>
      </c>
      <c r="CO788" s="17" t="n">
        <f aca="false">14.652-0.41022*M788+0.007991*M788*M788-0.000077774*M788*M788*M788</f>
        <v>13.169071634094</v>
      </c>
      <c r="CP788" s="1" t="n">
        <f aca="false">F788/CO788*100</f>
        <v>90.3632414694409</v>
      </c>
    </row>
    <row r="789" customFormat="false" ht="12.5" hidden="false" customHeight="false" outlineLevel="0" collapsed="false">
      <c r="A789" s="0" t="n">
        <v>788</v>
      </c>
      <c r="B789" s="15" t="s">
        <v>137</v>
      </c>
      <c r="C789" s="16" t="s">
        <v>138</v>
      </c>
      <c r="D789" s="0" t="s">
        <v>168</v>
      </c>
      <c r="E789" s="0" t="n">
        <v>8</v>
      </c>
      <c r="F789" s="0" t="n">
        <v>8.9</v>
      </c>
      <c r="G789" s="0" t="n">
        <v>3.8</v>
      </c>
      <c r="H789" s="0" t="n">
        <v>9.8</v>
      </c>
      <c r="I789" s="0" t="n">
        <v>6.2</v>
      </c>
      <c r="J789" s="0" t="n">
        <v>12.261</v>
      </c>
      <c r="K789" s="0" t="n">
        <v>0.083</v>
      </c>
      <c r="L789" s="0" t="n">
        <v>6.2</v>
      </c>
      <c r="M789" s="0" t="n">
        <v>5.9</v>
      </c>
      <c r="O789" s="0" t="n">
        <v>605</v>
      </c>
      <c r="BD789" s="0" t="n">
        <v>3.891</v>
      </c>
      <c r="BF789" s="0" t="n">
        <f aca="false">IF(E789&lt;11,-3.6797*E789^2+48.115*E789-53.83,280.92*EXP(-0.2027*E789))</f>
        <v>95.5892</v>
      </c>
      <c r="BG789" s="1" t="n">
        <f aca="false">32.208*LN(F789)+21.438</f>
        <v>91.8463395211805</v>
      </c>
      <c r="BH789" s="1" t="n">
        <f aca="false">IF(G789&lt;=2, -10*G789+100, 88.958*EXP(-0.0755*G789))</f>
        <v>66.7706991099565</v>
      </c>
      <c r="BI789" s="1" t="n">
        <f aca="false">IF(I789&lt;=100, 0.0053*(I789)^2-1.0332*I789+100.76, 122.82*EXP(-0.0092*I789))</f>
        <v>94.557892</v>
      </c>
      <c r="BJ789" s="0" t="e">
        <f aca="false">IF(P789&lt;=1000, -6.942*LN(P789)+107.59, -36.304*LN(P789)+310.72)</f>
        <v>#VALUE!</v>
      </c>
      <c r="BK789" s="0" t="e">
        <f aca="false">BF789^0.04*BG789^0.22*BH789^0.51*BI789^0.06*BJ789^0.17</f>
        <v>#VALUE!</v>
      </c>
      <c r="BL789" s="0" t="e">
        <f aca="false">IF(BK789&gt;=90, "Very Good", IF(BK789&gt;=80, "Good", IF(BK789&gt;=70, "Slightly Good", IF(BK789&gt;=60, "Average", IF(BK789&gt;=50, "Slightly Poor", IF(BK789&gt;=40, "Poor", "Very Poor"))))))</f>
        <v>#VALUE!</v>
      </c>
      <c r="BM789" s="2" t="e">
        <f aca="false">IF(P789&lt;=1000, -6.942*LN(P789)+107.59, IF(AND(P789&gt;1000, P789&lt;=5213),-36.304*LN(P789)+310.72, IF(P789&gt;5213, 10)))</f>
        <v>#VALUE!</v>
      </c>
      <c r="BN789" s="2" t="e">
        <f aca="false">BF789^0.04*BG789^0.22*BH789^0.51*BI789^0.06*BM789^0.17</f>
        <v>#VALUE!</v>
      </c>
      <c r="BO789" s="3" t="e">
        <f aca="false">IF(BN789&gt;=90, "Very Good", IF(BN789&gt;=80, "Good", IF(BN789&gt;=70, "Slightly Good", IF(BN789&gt;=60, "Average", IF(BN789&gt;=50, "Slightly Poor", IF(BN789&gt;=40, "Poor", "Very Poor"))))))</f>
        <v>#VALUE!</v>
      </c>
      <c r="BP789" s="2" t="e">
        <f aca="false">IF(AJ789&lt;=1000, -6.942*LN(AJ789)+107.59, IF(AND(AJ789&gt;1000, AJ789&lt;=5213),-36.304*LN(AJ789)+310.72, IF(AJ789&gt;5213, 10)))</f>
        <v>#VALUE!</v>
      </c>
      <c r="BQ789" s="2" t="e">
        <f aca="false">BF789^0.04*BG789^0.22*BH789^0.51*BI789^0.06*BP789^0.17</f>
        <v>#VALUE!</v>
      </c>
      <c r="BR789" s="0" t="e">
        <f aca="false">IF(BQ789&gt;=90, "Very Good", IF(BQ789&gt;=80, "Good", IF(BQ789&gt;=70, "Slightly Good", IF(BQ789&gt;=60, "Average", IF(BQ789&gt;=50, "Slightly Poor", IF(BQ789&gt;=40, "Poor", "Very Poor"))))))</f>
        <v>#VALUE!</v>
      </c>
      <c r="BT789" s="2" t="e">
        <f aca="false">9.81*LN(AH789)+30.6</f>
        <v>#VALUE!</v>
      </c>
      <c r="BU789" s="0" t="e">
        <f aca="false">IF(BT789&lt;30, "Clean water", IF(AND(BT789&gt;=30, BT789&lt;40), "Hypolimia", IF(AND(BT789&gt;=40,BT789&lt;50), "Mesotrophic", IF(AND(BT789&gt;=50, BT789&lt;70), "Eutrophic", IF(BT789&gt;70,"Hypertrophic")))))</f>
        <v>#VALUE!</v>
      </c>
      <c r="CM789" s="0" t="n">
        <f aca="false">IF(G789&gt;H789,1,0)</f>
        <v>0</v>
      </c>
      <c r="CO789" s="17" t="n">
        <f aca="false">14.652-0.41022*M789+0.007991*M789*M789-0.000077774*M789*M789*M789</f>
        <v>12.493895563654</v>
      </c>
      <c r="CP789" s="1" t="n">
        <f aca="false">F789/CO789*100</f>
        <v>71.2347878582481</v>
      </c>
    </row>
    <row r="790" customFormat="false" ht="12.5" hidden="false" customHeight="false" outlineLevel="0" collapsed="false">
      <c r="A790" s="0" t="n">
        <v>789</v>
      </c>
      <c r="B790" s="15" t="s">
        <v>93</v>
      </c>
      <c r="C790" s="16" t="s">
        <v>94</v>
      </c>
      <c r="D790" s="0" t="s">
        <v>168</v>
      </c>
      <c r="E790" s="0" t="n">
        <v>7.9</v>
      </c>
      <c r="F790" s="0" t="n">
        <v>12.7</v>
      </c>
      <c r="G790" s="0" t="n">
        <v>2.8</v>
      </c>
      <c r="H790" s="0" t="n">
        <v>9.1</v>
      </c>
      <c r="I790" s="0" t="n">
        <v>3.3</v>
      </c>
      <c r="J790" s="0" t="n">
        <v>12.135</v>
      </c>
      <c r="K790" s="0" t="n">
        <v>0.09</v>
      </c>
      <c r="L790" s="0" t="n">
        <v>5.7</v>
      </c>
      <c r="M790" s="0" t="n">
        <v>2.1</v>
      </c>
      <c r="N790" s="0" t="n">
        <v>0</v>
      </c>
      <c r="O790" s="0" t="n">
        <v>754</v>
      </c>
      <c r="P790" s="0" t="n">
        <v>4800</v>
      </c>
      <c r="AC790" s="0" t="n">
        <v>12.13</v>
      </c>
      <c r="AD790" s="0" t="n">
        <v>6.366</v>
      </c>
      <c r="AE790" s="0" t="n">
        <v>5.268</v>
      </c>
      <c r="AF790" s="0" t="n">
        <v>0.045</v>
      </c>
      <c r="AG790" s="0" t="n">
        <v>0.014</v>
      </c>
      <c r="AH790" s="0" t="n">
        <v>3.1</v>
      </c>
      <c r="AJ790" s="0" t="n">
        <v>3100</v>
      </c>
      <c r="BD790" s="0" t="n">
        <v>2.256</v>
      </c>
      <c r="BF790" s="0" t="n">
        <f aca="false">IF(E790&lt;11,-3.6797*E790^2+48.115*E790-53.83,280.92*EXP(-0.2027*E790))</f>
        <v>96.6284230000001</v>
      </c>
      <c r="BG790" s="1" t="n">
        <f aca="false">32.208*LN(F790)+21.438</f>
        <v>103.297917005506</v>
      </c>
      <c r="BH790" s="1" t="n">
        <f aca="false">IF(G790&lt;=2, -10*G790+100, 88.958*EXP(-0.0755*G790))</f>
        <v>72.0070728511501</v>
      </c>
      <c r="BI790" s="1" t="n">
        <f aca="false">IF(I790&lt;=100, 0.0053*(I790)^2-1.0332*I790+100.76, 122.82*EXP(-0.0092*I790))</f>
        <v>97.408157</v>
      </c>
      <c r="BJ790" s="0" t="n">
        <f aca="false">IF(P790&lt;=1000, -6.942*LN(P790)+107.59, -36.304*LN(P790)+310.72)</f>
        <v>2.99382006788824</v>
      </c>
      <c r="BK790" s="0" t="n">
        <f aca="false">BF790^0.04*BG790^0.22*BH790^0.51*BI790^0.06*BJ790^0.17</f>
        <v>46.7777962100898</v>
      </c>
      <c r="BL790" s="0" t="str">
        <f aca="false">IF(BK790&gt;=90, "Very Good", IF(BK790&gt;=80, "Good", IF(BK790&gt;=70, "Slightly Good", IF(BK790&gt;=60, "Average", IF(BK790&gt;=50, "Slightly Poor", IF(BK790&gt;=40, "Poor", "Very Poor"))))))</f>
        <v>Poor</v>
      </c>
      <c r="BM790" s="2" t="n">
        <f aca="false">IF(P790&lt;=1000, -6.942*LN(P790)+107.59, IF(AND(P790&gt;1000, P790&lt;=5213),-36.304*LN(P790)+310.72, IF(P790&gt;5213, 10)))</f>
        <v>2.99382006788824</v>
      </c>
      <c r="BN790" s="2" t="n">
        <f aca="false">BF790^0.04*BG790^0.22*BH790^0.51*BI790^0.06*BM790^0.17</f>
        <v>46.7777962100898</v>
      </c>
      <c r="BO790" s="3" t="str">
        <f aca="false">IF(BN790&gt;=90, "Very Good", IF(BN790&gt;=80, "Good", IF(BN790&gt;=70, "Slightly Good", IF(BN790&gt;=60, "Average", IF(BN790&gt;=50, "Slightly Poor", IF(BN790&gt;=40, "Poor", "Very Poor"))))))</f>
        <v>Poor</v>
      </c>
      <c r="BP790" s="2" t="n">
        <f aca="false">IF(AJ790&lt;=1000, -6.942*LN(AJ790)+107.59, IF(AND(AJ790&gt;1000, AJ790&lt;=5213),-36.304*LN(AJ790)+310.72, IF(AJ790&gt;5213, 10)))</f>
        <v>18.8664300962596</v>
      </c>
      <c r="BQ790" s="2" t="n">
        <f aca="false">BF790^0.04*BG790^0.22*BH790^0.51*BI790^0.06*BP790^0.17</f>
        <v>63.9659189692252</v>
      </c>
      <c r="BR790" s="0" t="str">
        <f aca="false">IF(BQ790&gt;=90, "Very Good", IF(BQ790&gt;=80, "Good", IF(BQ790&gt;=70, "Slightly Good", IF(BQ790&gt;=60, "Average", IF(BQ790&gt;=50, "Slightly Poor", IF(BQ790&gt;=40, "Poor", "Very Poor"))))))</f>
        <v>Average</v>
      </c>
      <c r="BT790" s="2" t="n">
        <f aca="false">9.81*LN(AH790)+30.6</f>
        <v>41.6990547137277</v>
      </c>
      <c r="BU790" s="0" t="str">
        <f aca="false">IF(BT790&lt;30, "Clean water", IF(AND(BT790&gt;=30, BT790&lt;40), "Hypolimia", IF(AND(BT790&gt;=40,BT790&lt;50), "Mesotrophic", IF(AND(BT790&gt;=50, BT790&lt;70), "Eutrophic", IF(BT790&gt;70,"Hypertrophic")))))</f>
        <v>Mesotrophic</v>
      </c>
      <c r="CM790" s="0" t="n">
        <f aca="false">IF(G790&gt;H790,1,0)</f>
        <v>0</v>
      </c>
      <c r="CO790" s="17" t="n">
        <f aca="false">14.652-0.41022*M790+0.007991*M790*M790-0.000077774*M790*M790*M790</f>
        <v>13.825058044986</v>
      </c>
      <c r="CP790" s="1" t="n">
        <f aca="false">F790/CO790*100</f>
        <v>91.8621821237558</v>
      </c>
    </row>
    <row r="791" customFormat="false" ht="12.5" hidden="false" customHeight="false" outlineLevel="0" collapsed="false">
      <c r="A791" s="0" t="n">
        <v>790</v>
      </c>
      <c r="B791" s="15" t="s">
        <v>95</v>
      </c>
      <c r="C791" s="16" t="s">
        <v>96</v>
      </c>
      <c r="D791" s="0" t="s">
        <v>168</v>
      </c>
      <c r="E791" s="0" t="n">
        <v>7.7</v>
      </c>
      <c r="F791" s="0" t="n">
        <v>12</v>
      </c>
      <c r="G791" s="0" t="n">
        <v>2.2</v>
      </c>
      <c r="H791" s="0" t="n">
        <v>6.3</v>
      </c>
      <c r="I791" s="0" t="n">
        <v>4.4</v>
      </c>
      <c r="J791" s="0" t="n">
        <v>11.322</v>
      </c>
      <c r="K791" s="0" t="n">
        <v>0.066</v>
      </c>
      <c r="L791" s="0" t="n">
        <v>5.4</v>
      </c>
      <c r="M791" s="0" t="n">
        <v>3</v>
      </c>
      <c r="N791" s="0" t="n">
        <v>0</v>
      </c>
      <c r="O791" s="0" t="n">
        <v>710</v>
      </c>
      <c r="P791" s="0" t="n">
        <v>12000</v>
      </c>
      <c r="AC791" s="0" t="n">
        <v>10.616</v>
      </c>
      <c r="AD791" s="0" t="n">
        <v>4.694</v>
      </c>
      <c r="AE791" s="0" t="n">
        <v>4.574</v>
      </c>
      <c r="AF791" s="0" t="n">
        <v>0.041</v>
      </c>
      <c r="AG791" s="0" t="n">
        <v>0.016</v>
      </c>
      <c r="AH791" s="0" t="n">
        <v>1.9</v>
      </c>
      <c r="AJ791" s="0" t="n">
        <v>700</v>
      </c>
      <c r="BF791" s="0" t="n">
        <f aca="false">IF(E791&lt;11,-3.6797*E791^2+48.115*E791-53.83,280.92*EXP(-0.2027*E791))</f>
        <v>98.486087</v>
      </c>
      <c r="BG791" s="1" t="n">
        <f aca="false">32.208*LN(F791)+21.438</f>
        <v>101.471873376372</v>
      </c>
      <c r="BH791" s="1" t="n">
        <f aca="false">IF(G791&lt;=2, -10*G791+100, 88.958*EXP(-0.0755*G791))</f>
        <v>75.3440041238757</v>
      </c>
      <c r="BI791" s="1" t="n">
        <f aca="false">IF(I791&lt;=100, 0.0053*(I791)^2-1.0332*I791+100.76, 122.82*EXP(-0.0092*I791))</f>
        <v>96.316528</v>
      </c>
      <c r="BJ791" s="0" t="n">
        <f aca="false">IF(P791&lt;=1000, -6.942*LN(P791)+107.59, -36.304*LN(P791)+310.72)</f>
        <v>-30.271198662071</v>
      </c>
      <c r="BK791" s="0" t="e">
        <f aca="false">BF791^0.04*BG791^0.22*BH791^0.51*BI791^0.06*BJ791^0.17</f>
        <v>#NUM!</v>
      </c>
      <c r="BL791" s="0" t="e">
        <f aca="false">IF(BK791&gt;=90, "Very Good", IF(BK791&gt;=80, "Good", IF(BK791&gt;=70, "Slightly Good", IF(BK791&gt;=60, "Average", IF(BK791&gt;=50, "Slightly Poor", IF(BK791&gt;=40, "Poor", "Very Poor"))))))</f>
        <v>#NUM!</v>
      </c>
      <c r="BM791" s="2" t="n">
        <f aca="false">IF(P791&lt;=1000, -6.942*LN(P791)+107.59, IF(AND(P791&gt;1000, P791&lt;=5213),-36.304*LN(P791)+310.72, IF(P791&gt;5213, 10)))</f>
        <v>10</v>
      </c>
      <c r="BN791" s="2" t="n">
        <f aca="false">BF791^0.04*BG791^0.22*BH791^0.51*BI791^0.06*BM791^0.17</f>
        <v>58.5393544768442</v>
      </c>
      <c r="BO791" s="3" t="str">
        <f aca="false">IF(BN791&gt;=90, "Very Good", IF(BN791&gt;=80, "Good", IF(BN791&gt;=70, "Slightly Good", IF(BN791&gt;=60, "Average", IF(BN791&gt;=50, "Slightly Poor", IF(BN791&gt;=40, "Poor", "Very Poor"))))))</f>
        <v>Slightly Poor</v>
      </c>
      <c r="BP791" s="2" t="n">
        <f aca="false">IF(AJ791&lt;=1000, -6.942*LN(AJ791)+107.59, IF(AND(AJ791&gt;1000, AJ791&lt;=5213),-36.304*LN(AJ791)+310.72, IF(AJ791&gt;5213, 10)))</f>
        <v>62.1124003141287</v>
      </c>
      <c r="BQ791" s="2" t="n">
        <f aca="false">BF791^0.04*BG791^0.22*BH791^0.51*BI791^0.06*BP791^0.17</f>
        <v>79.8524493987384</v>
      </c>
      <c r="BR791" s="0" t="str">
        <f aca="false">IF(BQ791&gt;=90, "Very Good", IF(BQ791&gt;=80, "Good", IF(BQ791&gt;=70, "Slightly Good", IF(BQ791&gt;=60, "Average", IF(BQ791&gt;=50, "Slightly Poor", IF(BQ791&gt;=40, "Poor", "Very Poor"))))))</f>
        <v>Slightly Good</v>
      </c>
      <c r="BT791" s="2" t="n">
        <f aca="false">9.81*LN(AH791)+30.6</f>
        <v>36.8965866233512</v>
      </c>
      <c r="BU791" s="0" t="str">
        <f aca="false">IF(BT791&lt;30, "Clean water", IF(AND(BT791&gt;=30, BT791&lt;40), "Hypolimia", IF(AND(BT791&gt;=40,BT791&lt;50), "Mesotrophic", IF(AND(BT791&gt;=50, BT791&lt;70), "Eutrophic", IF(BT791&gt;70,"Hypertrophic")))))</f>
        <v>Hypolimia</v>
      </c>
      <c r="CM791" s="0" t="n">
        <f aca="false">IF(G791&gt;H791,1,0)</f>
        <v>0</v>
      </c>
      <c r="CO791" s="17" t="n">
        <f aca="false">14.652-0.41022*M791+0.007991*M791*M791-0.000077774*M791*M791*M791</f>
        <v>13.491159102</v>
      </c>
      <c r="CP791" s="1" t="n">
        <f aca="false">F791/CO791*100</f>
        <v>88.9471387096833</v>
      </c>
    </row>
    <row r="792" customFormat="false" ht="12.5" hidden="false" customHeight="false" outlineLevel="0" collapsed="false">
      <c r="A792" s="0" t="n">
        <v>791</v>
      </c>
      <c r="B792" s="15" t="s">
        <v>97</v>
      </c>
      <c r="C792" s="16" t="s">
        <v>98</v>
      </c>
      <c r="D792" s="0" t="s">
        <v>168</v>
      </c>
      <c r="E792" s="0" t="n">
        <v>8.2</v>
      </c>
      <c r="F792" s="0" t="n">
        <v>14.3</v>
      </c>
      <c r="G792" s="0" t="n">
        <v>0.7</v>
      </c>
      <c r="H792" s="0" t="n">
        <v>3.5</v>
      </c>
      <c r="I792" s="0" t="n">
        <v>0.8</v>
      </c>
      <c r="J792" s="0" t="n">
        <v>3.003</v>
      </c>
      <c r="K792" s="0" t="n">
        <v>0.033</v>
      </c>
      <c r="L792" s="0" t="n">
        <v>1.7</v>
      </c>
      <c r="M792" s="0" t="n">
        <v>3.9</v>
      </c>
      <c r="N792" s="0" t="n">
        <v>0</v>
      </c>
      <c r="O792" s="0" t="n">
        <v>254</v>
      </c>
      <c r="P792" s="0" t="n">
        <v>40000</v>
      </c>
      <c r="AC792" s="0" t="n">
        <v>2.959</v>
      </c>
      <c r="AD792" s="0" t="n">
        <v>0.087</v>
      </c>
      <c r="AE792" s="0" t="n">
        <v>2.496</v>
      </c>
      <c r="AF792" s="0" t="n">
        <v>0.029</v>
      </c>
      <c r="AG792" s="0" t="n">
        <v>0.009</v>
      </c>
      <c r="AH792" s="0" t="n">
        <v>6.8</v>
      </c>
      <c r="AJ792" s="0" t="n">
        <v>1000</v>
      </c>
      <c r="BF792" s="0" t="n">
        <f aca="false">IF(E792&lt;11,-3.6797*E792^2+48.115*E792-53.83,280.92*EXP(-0.2027*E792))</f>
        <v>93.289972</v>
      </c>
      <c r="BG792" s="1" t="n">
        <f aca="false">32.208*LN(F792)+21.438</f>
        <v>107.119639176259</v>
      </c>
      <c r="BH792" s="1" t="n">
        <f aca="false">IF(G792&lt;=2, -10*G792+100, 88.958*EXP(-0.0755*G792))</f>
        <v>93</v>
      </c>
      <c r="BI792" s="1" t="n">
        <f aca="false">IF(I792&lt;=100, 0.0053*(I792)^2-1.0332*I792+100.76, 122.82*EXP(-0.0092*I792))</f>
        <v>99.936832</v>
      </c>
      <c r="BJ792" s="0" t="n">
        <f aca="false">IF(P792&lt;=1000, -6.942*LN(P792)+107.59, -36.304*LN(P792)+310.72)</f>
        <v>-73.9802273503198</v>
      </c>
      <c r="BK792" s="0" t="e">
        <f aca="false">BF792^0.04*BG792^0.22*BH792^0.51*BI792^0.06*BJ792^0.17</f>
        <v>#NUM!</v>
      </c>
      <c r="BL792" s="0" t="e">
        <f aca="false">IF(BK792&gt;=90, "Very Good", IF(BK792&gt;=80, "Good", IF(BK792&gt;=70, "Slightly Good", IF(BK792&gt;=60, "Average", IF(BK792&gt;=50, "Slightly Poor", IF(BK792&gt;=40, "Poor", "Very Poor"))))))</f>
        <v>#NUM!</v>
      </c>
      <c r="BM792" s="2" t="n">
        <f aca="false">IF(P792&lt;=1000, -6.942*LN(P792)+107.59, IF(AND(P792&gt;1000, P792&lt;=5213),-36.304*LN(P792)+310.72, IF(P792&gt;5213, 10)))</f>
        <v>10</v>
      </c>
      <c r="BN792" s="2" t="n">
        <f aca="false">BF792^0.04*BG792^0.22*BH792^0.51*BI792^0.06*BM792^0.17</f>
        <v>65.9590571808457</v>
      </c>
      <c r="BO792" s="3" t="str">
        <f aca="false">IF(BN792&gt;=90, "Very Good", IF(BN792&gt;=80, "Good", IF(BN792&gt;=70, "Slightly Good", IF(BN792&gt;=60, "Average", IF(BN792&gt;=50, "Slightly Poor", IF(BN792&gt;=40, "Poor", "Very Poor"))))))</f>
        <v>Average</v>
      </c>
      <c r="BP792" s="2" t="n">
        <f aca="false">IF(AJ792&lt;=1000, -6.942*LN(AJ792)+107.59, IF(AND(AJ792&gt;1000, AJ792&lt;=5213),-36.304*LN(AJ792)+310.72, IF(AJ792&gt;5213, 10)))</f>
        <v>59.636362853306</v>
      </c>
      <c r="BQ792" s="2" t="n">
        <f aca="false">BF792^0.04*BG792^0.22*BH792^0.51*BI792^0.06*BP792^0.17</f>
        <v>89.3534518256697</v>
      </c>
      <c r="BR792" s="0" t="str">
        <f aca="false">IF(BQ792&gt;=90, "Very Good", IF(BQ792&gt;=80, "Good", IF(BQ792&gt;=70, "Slightly Good", IF(BQ792&gt;=60, "Average", IF(BQ792&gt;=50, "Slightly Poor", IF(BQ792&gt;=40, "Poor", "Very Poor"))))))</f>
        <v>Good</v>
      </c>
      <c r="BT792" s="2" t="n">
        <f aca="false">9.81*LN(AH792)+30.6</f>
        <v>49.405010825506</v>
      </c>
      <c r="BU792" s="0" t="str">
        <f aca="false">IF(BT792&lt;30, "Clean water", IF(AND(BT792&gt;=30, BT792&lt;40), "Hypolimia", IF(AND(BT792&gt;=40,BT792&lt;50), "Mesotrophic", IF(AND(BT792&gt;=50, BT792&lt;70), "Eutrophic", IF(BT792&gt;70,"Hypertrophic")))))</f>
        <v>Mesotrophic</v>
      </c>
      <c r="CM792" s="0" t="n">
        <f aca="false">IF(G792&gt;H792,1,0)</f>
        <v>0</v>
      </c>
      <c r="CO792" s="17" t="n">
        <f aca="false">14.652-0.41022*M792+0.007991*M792*M792-0.000077774*M792*M792*M792</f>
        <v>13.169071634094</v>
      </c>
      <c r="CP792" s="1" t="n">
        <f aca="false">F792/CO792*100</f>
        <v>108.587760757395</v>
      </c>
    </row>
    <row r="793" customFormat="false" ht="12.5" hidden="false" customHeight="false" outlineLevel="0" collapsed="false">
      <c r="A793" s="0" t="n">
        <v>792</v>
      </c>
      <c r="B793" s="15" t="s">
        <v>99</v>
      </c>
      <c r="C793" s="16" t="s">
        <v>100</v>
      </c>
      <c r="D793" s="0" t="s">
        <v>168</v>
      </c>
      <c r="E793" s="0" t="n">
        <v>7.9</v>
      </c>
      <c r="F793" s="0" t="n">
        <v>14.2</v>
      </c>
      <c r="G793" s="0" t="n">
        <v>1.8</v>
      </c>
      <c r="H793" s="0" t="n">
        <v>3.9</v>
      </c>
      <c r="I793" s="0" t="n">
        <v>1.8</v>
      </c>
      <c r="J793" s="0" t="n">
        <v>7.14</v>
      </c>
      <c r="K793" s="0" t="n">
        <v>0.049</v>
      </c>
      <c r="L793" s="0" t="n">
        <v>2.4</v>
      </c>
      <c r="M793" s="0" t="n">
        <v>0.6</v>
      </c>
      <c r="N793" s="0" t="n">
        <v>0</v>
      </c>
      <c r="O793" s="0" t="n">
        <v>544</v>
      </c>
      <c r="P793" s="0" t="n">
        <v>3600</v>
      </c>
      <c r="AC793" s="0" t="n">
        <v>7.132</v>
      </c>
      <c r="AD793" s="0" t="n">
        <v>1.055</v>
      </c>
      <c r="AE793" s="0" t="n">
        <v>5.318</v>
      </c>
      <c r="AF793" s="0" t="n">
        <v>0.04</v>
      </c>
      <c r="AG793" s="0" t="n">
        <v>0.028</v>
      </c>
      <c r="AH793" s="0" t="n">
        <v>7.2</v>
      </c>
      <c r="AJ793" s="0" t="n">
        <v>390</v>
      </c>
      <c r="BF793" s="0" t="n">
        <f aca="false">IF(E793&lt;11,-3.6797*E793^2+48.115*E793-53.83,280.92*EXP(-0.2027*E793))</f>
        <v>96.6284230000001</v>
      </c>
      <c r="BG793" s="1" t="n">
        <f aca="false">32.208*LN(F793)+21.438</f>
        <v>106.893617196069</v>
      </c>
      <c r="BH793" s="1" t="n">
        <f aca="false">IF(G793&lt;=2, -10*G793+100, 88.958*EXP(-0.0755*G793))</f>
        <v>82</v>
      </c>
      <c r="BI793" s="1" t="n">
        <f aca="false">IF(I793&lt;=100, 0.0053*(I793)^2-1.0332*I793+100.76, 122.82*EXP(-0.0092*I793))</f>
        <v>98.917412</v>
      </c>
      <c r="BJ793" s="0" t="n">
        <f aca="false">IF(P793&lt;=1000, -6.942*LN(P793)+107.59, -36.304*LN(P793)+310.72)</f>
        <v>13.4378300261777</v>
      </c>
      <c r="BK793" s="0" t="n">
        <f aca="false">BF793^0.04*BG793^0.22*BH793^0.51*BI793^0.06*BJ793^0.17</f>
        <v>65.0655296883716</v>
      </c>
      <c r="BL793" s="0" t="str">
        <f aca="false">IF(BK793&gt;=90, "Very Good", IF(BK793&gt;=80, "Good", IF(BK793&gt;=70, "Slightly Good", IF(BK793&gt;=60, "Average", IF(BK793&gt;=50, "Slightly Poor", IF(BK793&gt;=40, "Poor", "Very Poor"))))))</f>
        <v>Average</v>
      </c>
      <c r="BM793" s="2" t="n">
        <f aca="false">IF(P793&lt;=1000, -6.942*LN(P793)+107.59, IF(AND(P793&gt;1000, P793&lt;=5213),-36.304*LN(P793)+310.72, IF(P793&gt;5213, 10)))</f>
        <v>13.4378300261777</v>
      </c>
      <c r="BN793" s="2" t="n">
        <f aca="false">BF793^0.04*BG793^0.22*BH793^0.51*BI793^0.06*BM793^0.17</f>
        <v>65.0655296883716</v>
      </c>
      <c r="BO793" s="3" t="str">
        <f aca="false">IF(BN793&gt;=90, "Very Good", IF(BN793&gt;=80, "Good", IF(BN793&gt;=70, "Slightly Good", IF(BN793&gt;=60, "Average", IF(BN793&gt;=50, "Slightly Poor", IF(BN793&gt;=40, "Poor", "Very Poor"))))))</f>
        <v>Average</v>
      </c>
      <c r="BP793" s="2" t="n">
        <f aca="false">IF(AJ793&lt;=1000, -6.942*LN(AJ793)+107.59, IF(AND(AJ793&gt;1000, AJ793&lt;=5213),-36.304*LN(AJ793)+310.72, IF(AJ793&gt;5213, 10)))</f>
        <v>66.1730093370033</v>
      </c>
      <c r="BQ793" s="2" t="n">
        <f aca="false">BF793^0.04*BG793^0.22*BH793^0.51*BI793^0.06*BP793^0.17</f>
        <v>85.3199840908459</v>
      </c>
      <c r="BR793" s="0" t="str">
        <f aca="false">IF(BQ793&gt;=90, "Very Good", IF(BQ793&gt;=80, "Good", IF(BQ793&gt;=70, "Slightly Good", IF(BQ793&gt;=60, "Average", IF(BQ793&gt;=50, "Slightly Poor", IF(BQ793&gt;=40, "Poor", "Very Poor"))))))</f>
        <v>Good</v>
      </c>
      <c r="BT793" s="2" t="n">
        <f aca="false">9.81*LN(AH793)+30.6</f>
        <v>49.9657348652759</v>
      </c>
      <c r="BU793" s="0" t="str">
        <f aca="false">IF(BT793&lt;30, "Clean water", IF(AND(BT793&gt;=30, BT793&lt;40), "Hypolimia", IF(AND(BT793&gt;=40,BT793&lt;50), "Mesotrophic", IF(AND(BT793&gt;=50, BT793&lt;70), "Eutrophic", IF(BT793&gt;70,"Hypertrophic")))))</f>
        <v>Mesotrophic</v>
      </c>
      <c r="CM793" s="0" t="n">
        <f aca="false">IF(G793&gt;H793,1,0)</f>
        <v>0</v>
      </c>
      <c r="CO793" s="17" t="n">
        <f aca="false">14.652-0.41022*M793+0.007991*M793*M793-0.000077774*M793*M793*M793</f>
        <v>14.408727960816</v>
      </c>
      <c r="CP793" s="1" t="n">
        <f aca="false">F793/CO793*100</f>
        <v>98.5513782938811</v>
      </c>
    </row>
    <row r="794" customFormat="false" ht="12.5" hidden="false" customHeight="false" outlineLevel="0" collapsed="false">
      <c r="A794" s="0" t="n">
        <v>793</v>
      </c>
      <c r="B794" s="15" t="s">
        <v>99</v>
      </c>
      <c r="C794" s="16" t="s">
        <v>100</v>
      </c>
      <c r="D794" s="0" t="s">
        <v>168</v>
      </c>
      <c r="E794" s="0" t="n">
        <v>7.6</v>
      </c>
      <c r="F794" s="0" t="n">
        <v>8.7</v>
      </c>
      <c r="G794" s="0" t="n">
        <v>2.4</v>
      </c>
      <c r="H794" s="0" t="n">
        <v>4.8</v>
      </c>
      <c r="I794" s="0" t="n">
        <v>7.3</v>
      </c>
      <c r="J794" s="0" t="n">
        <v>7.68</v>
      </c>
      <c r="K794" s="0" t="n">
        <v>0.123</v>
      </c>
      <c r="L794" s="0" t="n">
        <v>2.9</v>
      </c>
      <c r="M794" s="0" t="n">
        <v>7.6</v>
      </c>
      <c r="O794" s="0" t="n">
        <v>494</v>
      </c>
      <c r="BD794" s="0" t="n">
        <v>0.355</v>
      </c>
      <c r="BF794" s="0" t="n">
        <f aca="false">IF(E794&lt;11,-3.6797*E794^2+48.115*E794-53.83,280.92*EXP(-0.2027*E794))</f>
        <v>99.304528</v>
      </c>
      <c r="BG794" s="1" t="n">
        <f aca="false">32.208*LN(F794)+21.438</f>
        <v>91.1143080104746</v>
      </c>
      <c r="BH794" s="1" t="n">
        <f aca="false">IF(G794&lt;=2, -10*G794+100, 88.958*EXP(-0.0755*G794))</f>
        <v>74.2148561832273</v>
      </c>
      <c r="BI794" s="1" t="n">
        <f aca="false">IF(I794&lt;=100, 0.0053*(I794)^2-1.0332*I794+100.76, 122.82*EXP(-0.0092*I794))</f>
        <v>93.500077</v>
      </c>
      <c r="BJ794" s="0" t="e">
        <f aca="false">IF(P794&lt;=1000, -6.942*LN(P794)+107.59, -36.304*LN(P794)+310.72)</f>
        <v>#VALUE!</v>
      </c>
      <c r="BK794" s="0" t="e">
        <f aca="false">BF794^0.04*BG794^0.22*BH794^0.51*BI794^0.06*BJ794^0.17</f>
        <v>#VALUE!</v>
      </c>
      <c r="BL794" s="0" t="e">
        <f aca="false">IF(BK794&gt;=90, "Very Good", IF(BK794&gt;=80, "Good", IF(BK794&gt;=70, "Slightly Good", IF(BK794&gt;=60, "Average", IF(BK794&gt;=50, "Slightly Poor", IF(BK794&gt;=40, "Poor", "Very Poor"))))))</f>
        <v>#VALUE!</v>
      </c>
      <c r="BM794" s="2" t="e">
        <f aca="false">IF(P794&lt;=1000, -6.942*LN(P794)+107.59, IF(AND(P794&gt;1000, P794&lt;=5213),-36.304*LN(P794)+310.72, IF(P794&gt;5213, 10)))</f>
        <v>#VALUE!</v>
      </c>
      <c r="BN794" s="2" t="e">
        <f aca="false">BF794^0.04*BG794^0.22*BH794^0.51*BI794^0.06*BM794^0.17</f>
        <v>#VALUE!</v>
      </c>
      <c r="BO794" s="3" t="e">
        <f aca="false">IF(BN794&gt;=90, "Very Good", IF(BN794&gt;=80, "Good", IF(BN794&gt;=70, "Slightly Good", IF(BN794&gt;=60, "Average", IF(BN794&gt;=50, "Slightly Poor", IF(BN794&gt;=40, "Poor", "Very Poor"))))))</f>
        <v>#VALUE!</v>
      </c>
      <c r="BP794" s="2" t="e">
        <f aca="false">IF(AJ794&lt;=1000, -6.942*LN(AJ794)+107.59, IF(AND(AJ794&gt;1000, AJ794&lt;=5213),-36.304*LN(AJ794)+310.72, IF(AJ794&gt;5213, 10)))</f>
        <v>#VALUE!</v>
      </c>
      <c r="BQ794" s="2" t="e">
        <f aca="false">BF794^0.04*BG794^0.22*BH794^0.51*BI794^0.06*BP794^0.17</f>
        <v>#VALUE!</v>
      </c>
      <c r="BR794" s="0" t="e">
        <f aca="false">IF(BQ794&gt;=90, "Very Good", IF(BQ794&gt;=80, "Good", IF(BQ794&gt;=70, "Slightly Good", IF(BQ794&gt;=60, "Average", IF(BQ794&gt;=50, "Slightly Poor", IF(BQ794&gt;=40, "Poor", "Very Poor"))))))</f>
        <v>#VALUE!</v>
      </c>
      <c r="BT794" s="2" t="e">
        <f aca="false">9.81*LN(AH794)+30.6</f>
        <v>#VALUE!</v>
      </c>
      <c r="BU794" s="0" t="e">
        <f aca="false">IF(BT794&lt;30, "Clean water", IF(AND(BT794&gt;=30, BT794&lt;40), "Hypolimia", IF(AND(BT794&gt;=40,BT794&lt;50), "Mesotrophic", IF(AND(BT794&gt;=50, BT794&lt;70), "Eutrophic", IF(BT794&gt;70,"Hypertrophic")))))</f>
        <v>#VALUE!</v>
      </c>
      <c r="CM794" s="0" t="n">
        <f aca="false">IF(G794&gt;H794,1,0)</f>
        <v>0</v>
      </c>
      <c r="CO794" s="17" t="n">
        <f aca="false">14.652-0.41022*M794+0.007991*M794*M794-0.000077774*M794*M794*M794</f>
        <v>11.961747240576</v>
      </c>
      <c r="CP794" s="1" t="n">
        <f aca="false">F794/CO794*100</f>
        <v>72.7318494950999</v>
      </c>
    </row>
    <row r="795" customFormat="false" ht="12.5" hidden="false" customHeight="false" outlineLevel="0" collapsed="false">
      <c r="A795" s="0" t="n">
        <v>794</v>
      </c>
      <c r="B795" s="15" t="s">
        <v>101</v>
      </c>
      <c r="C795" s="16" t="s">
        <v>102</v>
      </c>
      <c r="D795" s="0" t="s">
        <v>168</v>
      </c>
      <c r="E795" s="0" t="n">
        <v>7.8</v>
      </c>
      <c r="F795" s="0" t="n">
        <v>14</v>
      </c>
      <c r="G795" s="0" t="n">
        <v>0.6</v>
      </c>
      <c r="H795" s="0" t="n">
        <v>4.2</v>
      </c>
      <c r="I795" s="0" t="n">
        <v>2</v>
      </c>
      <c r="J795" s="0" t="n">
        <v>5.412</v>
      </c>
      <c r="K795" s="0" t="n">
        <v>0.039</v>
      </c>
      <c r="L795" s="0" t="n">
        <v>2.3</v>
      </c>
      <c r="M795" s="0" t="n">
        <v>2.3</v>
      </c>
      <c r="N795" s="0" t="n">
        <v>0</v>
      </c>
      <c r="O795" s="0" t="n">
        <v>354</v>
      </c>
      <c r="P795" s="0" t="n">
        <v>480</v>
      </c>
      <c r="AC795" s="0" t="n">
        <v>5.313</v>
      </c>
      <c r="AD795" s="0" t="n">
        <v>1.202</v>
      </c>
      <c r="AE795" s="0" t="n">
        <v>4.021</v>
      </c>
      <c r="AF795" s="0" t="n">
        <v>0.029</v>
      </c>
      <c r="AG795" s="0" t="n">
        <v>0.01</v>
      </c>
      <c r="AH795" s="0" t="n">
        <v>4.3</v>
      </c>
      <c r="AJ795" s="0" t="n">
        <v>27</v>
      </c>
      <c r="BF795" s="0" t="n">
        <f aca="false">IF(E795&lt;11,-3.6797*E795^2+48.115*E795-53.83,280.92*EXP(-0.2027*E795))</f>
        <v>97.5940520000001</v>
      </c>
      <c r="BG795" s="1" t="n">
        <f aca="false">32.208*LN(F795)+21.438</f>
        <v>106.436758472248</v>
      </c>
      <c r="BH795" s="1" t="n">
        <f aca="false">IF(G795&lt;=2, -10*G795+100, 88.958*EXP(-0.0755*G795))</f>
        <v>94</v>
      </c>
      <c r="BI795" s="1" t="n">
        <f aca="false">IF(I795&lt;=100, 0.0053*(I795)^2-1.0332*I795+100.76, 122.82*EXP(-0.0092*I795))</f>
        <v>98.7148</v>
      </c>
      <c r="BJ795" s="0" t="n">
        <f aca="false">IF(P795&lt;=1000, -6.942*LN(P795)+107.59, -36.304*LN(P795)+310.72)</f>
        <v>64.7315768667128</v>
      </c>
      <c r="BK795" s="0" t="n">
        <f aca="false">BF795^0.04*BG795^0.22*BH795^0.51*BI795^0.06*BJ795^0.17</f>
        <v>91.0720238857948</v>
      </c>
      <c r="BL795" s="0" t="str">
        <f aca="false">IF(BK795&gt;=90, "Very Good", IF(BK795&gt;=80, "Good", IF(BK795&gt;=70, "Slightly Good", IF(BK795&gt;=60, "Average", IF(BK795&gt;=50, "Slightly Poor", IF(BK795&gt;=40, "Poor", "Very Poor"))))))</f>
        <v>Very Good</v>
      </c>
      <c r="BM795" s="2" t="n">
        <f aca="false">IF(P795&lt;=1000, -6.942*LN(P795)+107.59, IF(AND(P795&gt;1000, P795&lt;=5213),-36.304*LN(P795)+310.72, IF(P795&gt;5213, 10)))</f>
        <v>64.7315768667128</v>
      </c>
      <c r="BN795" s="2" t="n">
        <f aca="false">BF795^0.04*BG795^0.22*BH795^0.51*BI795^0.06*BM795^0.17</f>
        <v>91.0720238857948</v>
      </c>
      <c r="BO795" s="3" t="str">
        <f aca="false">IF(BN795&gt;=90, "Very Good", IF(BN795&gt;=80, "Good", IF(BN795&gt;=70, "Slightly Good", IF(BN795&gt;=60, "Average", IF(BN795&gt;=50, "Slightly Poor", IF(BN795&gt;=40, "Poor", "Very Poor"))))))</f>
        <v>Very Good</v>
      </c>
      <c r="BP795" s="2" t="n">
        <f aca="false">IF(AJ795&lt;=1000, -6.942*LN(AJ795)+107.59, IF(AND(AJ795&gt;1000, AJ795&lt;=5213),-36.304*LN(AJ795)+310.72, IF(AJ795&gt;5213, 10)))</f>
        <v>84.710300476198</v>
      </c>
      <c r="BQ795" s="2" t="n">
        <f aca="false">BF795^0.04*BG795^0.22*BH795^0.51*BI795^0.06*BP795^0.17</f>
        <v>95.3332489570551</v>
      </c>
      <c r="BR795" s="0" t="str">
        <f aca="false">IF(BQ795&gt;=90, "Very Good", IF(BQ795&gt;=80, "Good", IF(BQ795&gt;=70, "Slightly Good", IF(BQ795&gt;=60, "Average", IF(BQ795&gt;=50, "Slightly Poor", IF(BQ795&gt;=40, "Poor", "Very Poor"))))))</f>
        <v>Very Good</v>
      </c>
      <c r="BT795" s="2" t="n">
        <f aca="false">9.81*LN(AH795)+30.6</f>
        <v>44.9090133726823</v>
      </c>
      <c r="BU795" s="0" t="str">
        <f aca="false">IF(BT795&lt;30, "Clean water", IF(AND(BT795&gt;=30, BT795&lt;40), "Hypolimia", IF(AND(BT795&gt;=40,BT795&lt;50), "Mesotrophic", IF(AND(BT795&gt;=50, BT795&lt;70), "Eutrophic", IF(BT795&gt;70,"Hypertrophic")))))</f>
        <v>Mesotrophic</v>
      </c>
      <c r="CM795" s="0" t="n">
        <f aca="false">IF(G795&gt;H795,1,0)</f>
        <v>0</v>
      </c>
      <c r="CO795" s="17" t="n">
        <f aca="false">14.652-0.41022*M795+0.007991*M795*M795-0.000077774*M795*M795*M795</f>
        <v>13.749820113742</v>
      </c>
      <c r="CP795" s="1" t="n">
        <f aca="false">F795/CO795*100</f>
        <v>101.819513885916</v>
      </c>
    </row>
    <row r="796" customFormat="false" ht="12.5" hidden="false" customHeight="false" outlineLevel="0" collapsed="false">
      <c r="A796" s="0" t="n">
        <v>795</v>
      </c>
      <c r="B796" s="15" t="s">
        <v>103</v>
      </c>
      <c r="C796" s="16" t="s">
        <v>104</v>
      </c>
      <c r="D796" s="0" t="s">
        <v>168</v>
      </c>
      <c r="E796" s="0" t="n">
        <v>7.6</v>
      </c>
      <c r="F796" s="0" t="n">
        <v>15.6</v>
      </c>
      <c r="G796" s="0" t="n">
        <v>2</v>
      </c>
      <c r="H796" s="0" t="n">
        <v>3.8</v>
      </c>
      <c r="I796" s="0" t="n">
        <v>1.4</v>
      </c>
      <c r="J796" s="0" t="n">
        <v>7.949</v>
      </c>
      <c r="K796" s="0" t="n">
        <v>0.03</v>
      </c>
      <c r="L796" s="0" t="n">
        <v>2.4</v>
      </c>
      <c r="M796" s="0" t="n">
        <v>1.3</v>
      </c>
      <c r="N796" s="0" t="n">
        <v>0</v>
      </c>
      <c r="O796" s="0" t="n">
        <v>409</v>
      </c>
      <c r="P796" s="0" t="n">
        <v>1700</v>
      </c>
      <c r="AC796" s="0" t="n">
        <v>7.819</v>
      </c>
      <c r="AD796" s="0" t="n">
        <v>0.554</v>
      </c>
      <c r="AE796" s="0" t="n">
        <v>6.558</v>
      </c>
      <c r="AF796" s="0" t="n">
        <v>0.024</v>
      </c>
      <c r="AG796" s="0" t="n">
        <v>0.014</v>
      </c>
      <c r="AH796" s="0" t="n">
        <v>0.6</v>
      </c>
      <c r="AJ796" s="0" t="n">
        <v>210</v>
      </c>
      <c r="BF796" s="0" t="n">
        <f aca="false">IF(E796&lt;11,-3.6797*E796^2+48.115*E796-53.83,280.92*EXP(-0.2027*E796))</f>
        <v>99.304528</v>
      </c>
      <c r="BG796" s="1" t="n">
        <f aca="false">32.208*LN(F796)+21.438</f>
        <v>109.922101606341</v>
      </c>
      <c r="BH796" s="1" t="n">
        <f aca="false">IF(G796&lt;=2, -10*G796+100, 88.958*EXP(-0.0755*G796))</f>
        <v>80</v>
      </c>
      <c r="BI796" s="1" t="n">
        <f aca="false">IF(I796&lt;=100, 0.0053*(I796)^2-1.0332*I796+100.76, 122.82*EXP(-0.0092*I796))</f>
        <v>99.323908</v>
      </c>
      <c r="BJ796" s="0" t="n">
        <f aca="false">IF(P796&lt;=1000, -6.942*LN(P796)+107.59, -36.304*LN(P796)+310.72)</f>
        <v>40.6769243252715</v>
      </c>
      <c r="BK796" s="0" t="n">
        <f aca="false">BF796^0.04*BG796^0.22*BH796^0.51*BI796^0.06*BJ796^0.17</f>
        <v>78.1458225273003</v>
      </c>
      <c r="BL796" s="0" t="str">
        <f aca="false">IF(BK796&gt;=90, "Very Good", IF(BK796&gt;=80, "Good", IF(BK796&gt;=70, "Slightly Good", IF(BK796&gt;=60, "Average", IF(BK796&gt;=50, "Slightly Poor", IF(BK796&gt;=40, "Poor", "Very Poor"))))))</f>
        <v>Slightly Good</v>
      </c>
      <c r="BM796" s="2" t="n">
        <f aca="false">IF(P796&lt;=1000, -6.942*LN(P796)+107.59, IF(AND(P796&gt;1000, P796&lt;=5213),-36.304*LN(P796)+310.72, IF(P796&gt;5213, 10)))</f>
        <v>40.6769243252715</v>
      </c>
      <c r="BN796" s="2" t="n">
        <f aca="false">BF796^0.04*BG796^0.22*BH796^0.51*BI796^0.06*BM796^0.17</f>
        <v>78.1458225273003</v>
      </c>
      <c r="BO796" s="3" t="str">
        <f aca="false">IF(BN796&gt;=90, "Very Good", IF(BN796&gt;=80, "Good", IF(BN796&gt;=70, "Slightly Good", IF(BN796&gt;=60, "Average", IF(BN796&gt;=50, "Slightly Poor", IF(BN796&gt;=40, "Poor", "Very Poor"))))))</f>
        <v>Slightly Good</v>
      </c>
      <c r="BP796" s="2" t="n">
        <f aca="false">IF(AJ796&lt;=1000, -6.942*LN(AJ796)+107.59, IF(AND(AJ796&gt;1000, AJ796&lt;=5213),-36.304*LN(AJ796)+310.72, IF(AJ796&gt;5213, 10)))</f>
        <v>70.4703795217593</v>
      </c>
      <c r="BQ796" s="2" t="n">
        <f aca="false">BF796^0.04*BG796^0.22*BH796^0.51*BI796^0.06*BP796^0.17</f>
        <v>85.798108241814</v>
      </c>
      <c r="BR796" s="0" t="str">
        <f aca="false">IF(BQ796&gt;=90, "Very Good", IF(BQ796&gt;=80, "Good", IF(BQ796&gt;=70, "Slightly Good", IF(BQ796&gt;=60, "Average", IF(BQ796&gt;=50, "Slightly Poor", IF(BQ796&gt;=40, "Poor", "Very Poor"))))))</f>
        <v>Good</v>
      </c>
      <c r="BT796" s="2" t="n">
        <f aca="false">9.81*LN(AH796)+30.6</f>
        <v>25.5888006308556</v>
      </c>
      <c r="BU796" s="0" t="str">
        <f aca="false">IF(BT796&lt;30, "Clean water", IF(AND(BT796&gt;=30, BT796&lt;40), "Hypolimia", IF(AND(BT796&gt;=40,BT796&lt;50), "Mesotrophic", IF(AND(BT796&gt;=50, BT796&lt;70), "Eutrophic", IF(BT796&gt;70,"Hypertrophic")))))</f>
        <v>Clean water</v>
      </c>
      <c r="CM796" s="0" t="n">
        <f aca="false">IF(G796&gt;H796,1,0)</f>
        <v>0</v>
      </c>
      <c r="CO796" s="17" t="n">
        <f aca="false">14.652-0.41022*M796+0.007991*M796*M796-0.000077774*M796*M796*M796</f>
        <v>14.132047920522</v>
      </c>
      <c r="CP796" s="1" t="n">
        <f aca="false">F796/CO796*100</f>
        <v>110.387398116209</v>
      </c>
    </row>
    <row r="797" customFormat="false" ht="12.5" hidden="false" customHeight="false" outlineLevel="0" collapsed="false">
      <c r="A797" s="0" t="n">
        <v>796</v>
      </c>
      <c r="B797" s="15" t="s">
        <v>105</v>
      </c>
      <c r="C797" s="16" t="s">
        <v>106</v>
      </c>
      <c r="D797" s="0" t="s">
        <v>168</v>
      </c>
      <c r="E797" s="0" t="n">
        <v>8.3</v>
      </c>
      <c r="F797" s="0" t="n">
        <v>14.8</v>
      </c>
      <c r="G797" s="0" t="n">
        <v>0.9</v>
      </c>
      <c r="H797" s="0" t="n">
        <v>4.3</v>
      </c>
      <c r="I797" s="0" t="n">
        <v>13.8</v>
      </c>
      <c r="J797" s="0" t="n">
        <v>2.701</v>
      </c>
      <c r="K797" s="0" t="n">
        <v>0.05</v>
      </c>
      <c r="L797" s="0" t="n">
        <v>1.9</v>
      </c>
      <c r="M797" s="0" t="n">
        <v>3.2</v>
      </c>
      <c r="N797" s="0" t="n">
        <v>0</v>
      </c>
      <c r="O797" s="0" t="n">
        <v>279</v>
      </c>
      <c r="P797" s="0" t="n">
        <v>12000</v>
      </c>
      <c r="AC797" s="0" t="n">
        <v>2.558</v>
      </c>
      <c r="AD797" s="0" t="n">
        <v>0.22</v>
      </c>
      <c r="AE797" s="0" t="n">
        <v>2.176</v>
      </c>
      <c r="AF797" s="0" t="n">
        <v>0.027</v>
      </c>
      <c r="AG797" s="0" t="n">
        <v>0.005</v>
      </c>
      <c r="AH797" s="0" t="n">
        <v>9</v>
      </c>
      <c r="AJ797" s="0" t="n">
        <v>120</v>
      </c>
      <c r="BF797" s="0" t="n">
        <f aca="false">IF(E797&lt;11,-3.6797*E797^2+48.115*E797-53.83,280.92*EXP(-0.2027*E797))</f>
        <v>92.029967</v>
      </c>
      <c r="BG797" s="1" t="n">
        <f aca="false">32.208*LN(F797)+21.438</f>
        <v>108.226552238242</v>
      </c>
      <c r="BH797" s="1" t="n">
        <f aca="false">IF(G797&lt;=2, -10*G797+100, 88.958*EXP(-0.0755*G797))</f>
        <v>91</v>
      </c>
      <c r="BI797" s="1" t="n">
        <f aca="false">IF(I797&lt;=100, 0.0053*(I797)^2-1.0332*I797+100.76, 122.82*EXP(-0.0092*I797))</f>
        <v>87.511172</v>
      </c>
      <c r="BJ797" s="0" t="n">
        <f aca="false">IF(P797&lt;=1000, -6.942*LN(P797)+107.59, -36.304*LN(P797)+310.72)</f>
        <v>-30.271198662071</v>
      </c>
      <c r="BK797" s="0" t="e">
        <f aca="false">BF797^0.04*BG797^0.22*BH797^0.51*BI797^0.06*BJ797^0.17</f>
        <v>#NUM!</v>
      </c>
      <c r="BL797" s="0" t="e">
        <f aca="false">IF(BK797&gt;=90, "Very Good", IF(BK797&gt;=80, "Good", IF(BK797&gt;=70, "Slightly Good", IF(BK797&gt;=60, "Average", IF(BK797&gt;=50, "Slightly Poor", IF(BK797&gt;=40, "Poor", "Very Poor"))))))</f>
        <v>#NUM!</v>
      </c>
      <c r="BM797" s="2" t="n">
        <f aca="false">IF(P797&lt;=1000, -6.942*LN(P797)+107.59, IF(AND(P797&gt;1000, P797&lt;=5213),-36.304*LN(P797)+310.72, IF(P797&gt;5213, 10)))</f>
        <v>10</v>
      </c>
      <c r="BN797" s="2" t="n">
        <f aca="false">BF797^0.04*BG797^0.22*BH797^0.51*BI797^0.06*BM797^0.17</f>
        <v>64.8254487600135</v>
      </c>
      <c r="BO797" s="3" t="str">
        <f aca="false">IF(BN797&gt;=90, "Very Good", IF(BN797&gt;=80, "Good", IF(BN797&gt;=70, "Slightly Good", IF(BN797&gt;=60, "Average", IF(BN797&gt;=50, "Slightly Poor", IF(BN797&gt;=40, "Poor", "Very Poor"))))))</f>
        <v>Average</v>
      </c>
      <c r="BP797" s="2" t="n">
        <f aca="false">IF(AJ797&lt;=1000, -6.942*LN(AJ797)+107.59, IF(AND(AJ797&gt;1000, AJ797&lt;=5213),-36.304*LN(AJ797)+310.72, IF(AJ797&gt;5213, 10)))</f>
        <v>74.3552323216071</v>
      </c>
      <c r="BQ797" s="2" t="n">
        <f aca="false">BF797^0.04*BG797^0.22*BH797^0.51*BI797^0.06*BP797^0.17</f>
        <v>91.1734718397409</v>
      </c>
      <c r="BR797" s="0" t="str">
        <f aca="false">IF(BQ797&gt;=90, "Very Good", IF(BQ797&gt;=80, "Good", IF(BQ797&gt;=70, "Slightly Good", IF(BQ797&gt;=60, "Average", IF(BQ797&gt;=50, "Slightly Poor", IF(BQ797&gt;=40, "Poor", "Very Poor"))))))</f>
        <v>Very Good</v>
      </c>
      <c r="BT797" s="2" t="n">
        <f aca="false">9.81*LN(AH797)+30.6</f>
        <v>52.1547731036683</v>
      </c>
      <c r="BU797" s="0" t="str">
        <f aca="false">IF(BT797&lt;30, "Clean water", IF(AND(BT797&gt;=30, BT797&lt;40), "Hypolimia", IF(AND(BT797&gt;=40,BT797&lt;50), "Mesotrophic", IF(AND(BT797&gt;=50, BT797&lt;70), "Eutrophic", IF(BT797&gt;70,"Hypertrophic")))))</f>
        <v>Eutrophic</v>
      </c>
      <c r="CM797" s="0" t="n">
        <f aca="false">IF(G797&gt;H797,1,0)</f>
        <v>0</v>
      </c>
      <c r="CO797" s="17" t="n">
        <f aca="false">14.652-0.41022*M797+0.007991*M797*M797-0.000077774*M797*M797*M797</f>
        <v>13.418575341568</v>
      </c>
      <c r="CP797" s="1" t="n">
        <f aca="false">F797/CO797*100</f>
        <v>110.294868294644</v>
      </c>
    </row>
    <row r="798" customFormat="false" ht="12.5" hidden="false" customHeight="false" outlineLevel="0" collapsed="false">
      <c r="A798" s="0" t="n">
        <v>797</v>
      </c>
      <c r="B798" s="15" t="s">
        <v>107</v>
      </c>
      <c r="C798" s="16" t="s">
        <v>108</v>
      </c>
      <c r="D798" s="0" t="s">
        <v>168</v>
      </c>
      <c r="E798" s="0" t="n">
        <v>8</v>
      </c>
      <c r="F798" s="0" t="n">
        <v>13.7</v>
      </c>
      <c r="G798" s="0" t="n">
        <v>1.2</v>
      </c>
      <c r="H798" s="0" t="n">
        <v>1.8</v>
      </c>
      <c r="I798" s="0" t="n">
        <v>1.4</v>
      </c>
      <c r="J798" s="0" t="n">
        <v>6.299</v>
      </c>
      <c r="K798" s="0" t="n">
        <v>0.025</v>
      </c>
      <c r="L798" s="0" t="n">
        <v>1</v>
      </c>
      <c r="M798" s="0" t="n">
        <v>5.6</v>
      </c>
      <c r="N798" s="0" t="n">
        <v>0</v>
      </c>
      <c r="O798" s="0" t="n">
        <v>419</v>
      </c>
      <c r="P798" s="0" t="n">
        <v>8200</v>
      </c>
      <c r="AC798" s="0" t="n">
        <v>6.296</v>
      </c>
      <c r="AD798" s="0" t="n">
        <v>0.02</v>
      </c>
      <c r="AE798" s="0" t="n">
        <v>5.868</v>
      </c>
      <c r="AF798" s="0" t="n">
        <v>0.021</v>
      </c>
      <c r="AG798" s="0" t="n">
        <v>0.017</v>
      </c>
      <c r="AH798" s="0" t="n">
        <v>3.5</v>
      </c>
      <c r="AJ798" s="0" t="n">
        <v>1500</v>
      </c>
      <c r="BF798" s="0" t="n">
        <f aca="false">IF(E798&lt;11,-3.6797*E798^2+48.115*E798-53.83,280.92*EXP(-0.2027*E798))</f>
        <v>95.5892</v>
      </c>
      <c r="BG798" s="1" t="n">
        <f aca="false">32.208*LN(F798)+21.438</f>
        <v>105.73908498392</v>
      </c>
      <c r="BH798" s="1" t="n">
        <f aca="false">IF(G798&lt;=2, -10*G798+100, 88.958*EXP(-0.0755*G798))</f>
        <v>88</v>
      </c>
      <c r="BI798" s="1" t="n">
        <f aca="false">IF(I798&lt;=100, 0.0053*(I798)^2-1.0332*I798+100.76, 122.82*EXP(-0.0092*I798))</f>
        <v>99.323908</v>
      </c>
      <c r="BJ798" s="0" t="n">
        <f aca="false">IF(P798&lt;=1000, -6.942*LN(P798)+107.59, -36.304*LN(P798)+310.72)</f>
        <v>-16.4476339847931</v>
      </c>
      <c r="BK798" s="0" t="e">
        <f aca="false">BF798^0.04*BG798^0.22*BH798^0.51*BI798^0.06*BJ798^0.17</f>
        <v>#NUM!</v>
      </c>
      <c r="BL798" s="0" t="e">
        <f aca="false">IF(BK798&gt;=90, "Very Good", IF(BK798&gt;=80, "Good", IF(BK798&gt;=70, "Slightly Good", IF(BK798&gt;=60, "Average", IF(BK798&gt;=50, "Slightly Poor", IF(BK798&gt;=40, "Poor", "Very Poor"))))))</f>
        <v>#NUM!</v>
      </c>
      <c r="BM798" s="2" t="n">
        <f aca="false">IF(P798&lt;=1000, -6.942*LN(P798)+107.59, IF(AND(P798&gt;1000, P798&lt;=5213),-36.304*LN(P798)+310.72, IF(P798&gt;5213, 10)))</f>
        <v>10</v>
      </c>
      <c r="BN798" s="2" t="n">
        <f aca="false">BF798^0.04*BG798^0.22*BH798^0.51*BI798^0.06*BM798^0.17</f>
        <v>63.9819635920467</v>
      </c>
      <c r="BO798" s="3" t="str">
        <f aca="false">IF(BN798&gt;=90, "Very Good", IF(BN798&gt;=80, "Good", IF(BN798&gt;=70, "Slightly Good", IF(BN798&gt;=60, "Average", IF(BN798&gt;=50, "Slightly Poor", IF(BN798&gt;=40, "Poor", "Very Poor"))))))</f>
        <v>Average</v>
      </c>
      <c r="BP798" s="2" t="n">
        <f aca="false">IF(AJ798&lt;=1000, -6.942*LN(AJ798)+107.59, IF(AND(AJ798&gt;1000, AJ798&lt;=5213),-36.304*LN(AJ798)+310.72, IF(AJ798&gt;5213, 10)))</f>
        <v>45.2208470670737</v>
      </c>
      <c r="BQ798" s="2" t="n">
        <f aca="false">BF798^0.04*BG798^0.22*BH798^0.51*BI798^0.06*BP798^0.17</f>
        <v>82.69231345225</v>
      </c>
      <c r="BR798" s="0" t="str">
        <f aca="false">IF(BQ798&gt;=90, "Very Good", IF(BQ798&gt;=80, "Good", IF(BQ798&gt;=70, "Slightly Good", IF(BQ798&gt;=60, "Average", IF(BQ798&gt;=50, "Slightly Poor", IF(BQ798&gt;=40, "Poor", "Very Poor"))))))</f>
        <v>Good</v>
      </c>
      <c r="BT798" s="2" t="n">
        <f aca="false">9.81*LN(AH798)+30.6</f>
        <v>42.8896047209396</v>
      </c>
      <c r="BU798" s="0" t="str">
        <f aca="false">IF(BT798&lt;30, "Clean water", IF(AND(BT798&gt;=30, BT798&lt;40), "Hypolimia", IF(AND(BT798&gt;=40,BT798&lt;50), "Mesotrophic", IF(AND(BT798&gt;=50, BT798&lt;70), "Eutrophic", IF(BT798&gt;70,"Hypertrophic")))))</f>
        <v>Mesotrophic</v>
      </c>
      <c r="CM798" s="0" t="n">
        <f aca="false">IF(G798&gt;H798,1,0)</f>
        <v>0</v>
      </c>
      <c r="CO798" s="17" t="n">
        <f aca="false">14.652-0.41022*M798+0.007991*M798*M798-0.000077774*M798*M798*M798</f>
        <v>12.591707401216</v>
      </c>
      <c r="CP798" s="1" t="n">
        <f aca="false">F798/CO798*100</f>
        <v>108.801765824681</v>
      </c>
    </row>
    <row r="799" customFormat="false" ht="12.5" hidden="false" customHeight="false" outlineLevel="0" collapsed="false">
      <c r="A799" s="0" t="n">
        <v>798</v>
      </c>
      <c r="B799" s="15" t="s">
        <v>109</v>
      </c>
      <c r="C799" s="16" t="s">
        <v>110</v>
      </c>
      <c r="D799" s="0" t="s">
        <v>168</v>
      </c>
      <c r="E799" s="0" t="n">
        <v>7.4</v>
      </c>
      <c r="F799" s="0" t="n">
        <v>12.1</v>
      </c>
      <c r="G799" s="0" t="n">
        <v>5.7</v>
      </c>
      <c r="H799" s="0" t="n">
        <v>8.4</v>
      </c>
      <c r="I799" s="0" t="n">
        <v>4.5</v>
      </c>
      <c r="J799" s="0" t="n">
        <v>14.94</v>
      </c>
      <c r="K799" s="0" t="n">
        <v>0.27</v>
      </c>
      <c r="L799" s="0" t="n">
        <v>5.3</v>
      </c>
      <c r="M799" s="0" t="n">
        <v>4</v>
      </c>
      <c r="O799" s="0" t="n">
        <v>565</v>
      </c>
      <c r="AC799" s="0" t="n">
        <v>13.64</v>
      </c>
      <c r="AD799" s="0" t="n">
        <v>1.451</v>
      </c>
      <c r="AE799" s="0" t="n">
        <v>10.539</v>
      </c>
      <c r="AF799" s="0" t="n">
        <v>0.165</v>
      </c>
      <c r="AG799" s="0" t="n">
        <v>0.12</v>
      </c>
      <c r="BD799" s="0" t="n">
        <v>1.663</v>
      </c>
      <c r="BF799" s="0" t="n">
        <f aca="false">IF(E799&lt;11,-3.6797*E799^2+48.115*E799-53.83,280.92*EXP(-0.2027*E799))</f>
        <v>100.720628</v>
      </c>
      <c r="BG799" s="1" t="n">
        <f aca="false">32.208*LN(F799)+21.438</f>
        <v>101.739161217428</v>
      </c>
      <c r="BH799" s="1" t="n">
        <f aca="false">IF(G799&lt;=2, -10*G799+100, 88.958*EXP(-0.0755*G799))</f>
        <v>57.8477377965807</v>
      </c>
      <c r="BI799" s="1" t="n">
        <f aca="false">IF(I799&lt;=100, 0.0053*(I799)^2-1.0332*I799+100.76, 122.82*EXP(-0.0092*I799))</f>
        <v>96.217925</v>
      </c>
      <c r="BJ799" s="0" t="e">
        <f aca="false">IF(P799&lt;=1000, -6.942*LN(P799)+107.59, -36.304*LN(P799)+310.72)</f>
        <v>#VALUE!</v>
      </c>
      <c r="BK799" s="0" t="e">
        <f aca="false">BF799^0.04*BG799^0.22*BH799^0.51*BI799^0.06*BJ799^0.17</f>
        <v>#VALUE!</v>
      </c>
      <c r="BL799" s="0" t="e">
        <f aca="false">IF(BK799&gt;=90, "Very Good", IF(BK799&gt;=80, "Good", IF(BK799&gt;=70, "Slightly Good", IF(BK799&gt;=60, "Average", IF(BK799&gt;=50, "Slightly Poor", IF(BK799&gt;=40, "Poor", "Very Poor"))))))</f>
        <v>#VALUE!</v>
      </c>
      <c r="BM799" s="2" t="e">
        <f aca="false">IF(P799&lt;=1000, -6.942*LN(P799)+107.59, IF(AND(P799&gt;1000, P799&lt;=5213),-36.304*LN(P799)+310.72, IF(P799&gt;5213, 10)))</f>
        <v>#VALUE!</v>
      </c>
      <c r="BN799" s="2" t="e">
        <f aca="false">BF799^0.04*BG799^0.22*BH799^0.51*BI799^0.06*BM799^0.17</f>
        <v>#VALUE!</v>
      </c>
      <c r="BO799" s="3" t="e">
        <f aca="false">IF(BN799&gt;=90, "Very Good", IF(BN799&gt;=80, "Good", IF(BN799&gt;=70, "Slightly Good", IF(BN799&gt;=60, "Average", IF(BN799&gt;=50, "Slightly Poor", IF(BN799&gt;=40, "Poor", "Very Poor"))))))</f>
        <v>#VALUE!</v>
      </c>
      <c r="BP799" s="2" t="e">
        <f aca="false">IF(AJ799&lt;=1000, -6.942*LN(AJ799)+107.59, IF(AND(AJ799&gt;1000, AJ799&lt;=5213),-36.304*LN(AJ799)+310.72, IF(AJ799&gt;5213, 10)))</f>
        <v>#VALUE!</v>
      </c>
      <c r="BQ799" s="2" t="e">
        <f aca="false">BF799^0.04*BG799^0.22*BH799^0.51*BI799^0.06*BP799^0.17</f>
        <v>#VALUE!</v>
      </c>
      <c r="BR799" s="0" t="e">
        <f aca="false">IF(BQ799&gt;=90, "Very Good", IF(BQ799&gt;=80, "Good", IF(BQ799&gt;=70, "Slightly Good", IF(BQ799&gt;=60, "Average", IF(BQ799&gt;=50, "Slightly Poor", IF(BQ799&gt;=40, "Poor", "Very Poor"))))))</f>
        <v>#VALUE!</v>
      </c>
      <c r="BT799" s="2" t="e">
        <f aca="false">9.81*LN(AH799)+30.6</f>
        <v>#VALUE!</v>
      </c>
      <c r="BU799" s="0" t="e">
        <f aca="false">IF(BT799&lt;30, "Clean water", IF(AND(BT799&gt;=30, BT799&lt;40), "Hypolimia", IF(AND(BT799&gt;=40,BT799&lt;50), "Mesotrophic", IF(AND(BT799&gt;=50, BT799&lt;70), "Eutrophic", IF(BT799&gt;70,"Hypertrophic")))))</f>
        <v>#VALUE!</v>
      </c>
      <c r="CM799" s="0" t="n">
        <f aca="false">IF(G799&gt;H799,1,0)</f>
        <v>0</v>
      </c>
      <c r="CO799" s="17" t="n">
        <f aca="false">14.652-0.41022*M799+0.007991*M799*M799-0.000077774*M799*M799*M799</f>
        <v>13.133998464</v>
      </c>
      <c r="CP799" s="1" t="n">
        <f aca="false">F799/CO799*100</f>
        <v>92.1273139567195</v>
      </c>
    </row>
    <row r="800" customFormat="false" ht="12.5" hidden="false" customHeight="false" outlineLevel="0" collapsed="false">
      <c r="A800" s="0" t="n">
        <v>799</v>
      </c>
      <c r="B800" s="15" t="s">
        <v>111</v>
      </c>
      <c r="C800" s="16" t="s">
        <v>112</v>
      </c>
      <c r="D800" s="0" t="s">
        <v>168</v>
      </c>
      <c r="E800" s="0" t="n">
        <v>7.3</v>
      </c>
      <c r="F800" s="0" t="n">
        <v>13.2</v>
      </c>
      <c r="G800" s="0" t="n">
        <v>1.6</v>
      </c>
      <c r="H800" s="0" t="n">
        <v>4.8</v>
      </c>
      <c r="I800" s="0" t="n">
        <v>3.6</v>
      </c>
      <c r="J800" s="0" t="n">
        <v>9.433</v>
      </c>
      <c r="K800" s="0" t="n">
        <v>0.042</v>
      </c>
      <c r="L800" s="0" t="n">
        <v>3.2</v>
      </c>
      <c r="M800" s="0" t="n">
        <v>8</v>
      </c>
      <c r="N800" s="0" t="n">
        <v>0</v>
      </c>
      <c r="O800" s="0" t="n">
        <v>390</v>
      </c>
      <c r="P800" s="0" t="n">
        <v>1000</v>
      </c>
      <c r="AC800" s="0" t="n">
        <v>9.307</v>
      </c>
      <c r="AD800" s="0" t="n">
        <v>0.032</v>
      </c>
      <c r="AE800" s="0" t="n">
        <v>8.644</v>
      </c>
      <c r="AF800" s="0" t="n">
        <v>0.013</v>
      </c>
      <c r="AG800" s="0" t="n">
        <v>0</v>
      </c>
      <c r="AH800" s="0" t="n">
        <v>2</v>
      </c>
      <c r="AJ800" s="0" t="n">
        <v>40</v>
      </c>
      <c r="BF800" s="0" t="n">
        <f aca="false">IF(E800&lt;11,-3.6797*E800^2+48.115*E800-53.83,280.92*EXP(-0.2027*E800))</f>
        <v>101.318287</v>
      </c>
      <c r="BG800" s="1" t="n">
        <f aca="false">32.208*LN(F800)+21.438</f>
        <v>104.54162364751</v>
      </c>
      <c r="BH800" s="1" t="n">
        <f aca="false">IF(G800&lt;=2, -10*G800+100, 88.958*EXP(-0.0755*G800))</f>
        <v>84</v>
      </c>
      <c r="BI800" s="1" t="n">
        <f aca="false">IF(I800&lt;=100, 0.0053*(I800)^2-1.0332*I800+100.76, 122.82*EXP(-0.0092*I800))</f>
        <v>97.109168</v>
      </c>
      <c r="BJ800" s="0" t="n">
        <f aca="false">IF(P800&lt;=1000, -6.942*LN(P800)+107.59, -36.304*LN(P800)+310.72)</f>
        <v>59.636362853306</v>
      </c>
      <c r="BK800" s="0" t="n">
        <f aca="false">BF800^0.04*BG800^0.22*BH800^0.51*BI800^0.06*BJ800^0.17</f>
        <v>84.5135007660815</v>
      </c>
      <c r="BL800" s="0" t="str">
        <f aca="false">IF(BK800&gt;=90, "Very Good", IF(BK800&gt;=80, "Good", IF(BK800&gt;=70, "Slightly Good", IF(BK800&gt;=60, "Average", IF(BK800&gt;=50, "Slightly Poor", IF(BK800&gt;=40, "Poor", "Very Poor"))))))</f>
        <v>Good</v>
      </c>
      <c r="BM800" s="2" t="n">
        <f aca="false">IF(P800&lt;=1000, -6.942*LN(P800)+107.59, IF(AND(P800&gt;1000, P800&lt;=5213),-36.304*LN(P800)+310.72, IF(P800&gt;5213, 10)))</f>
        <v>59.636362853306</v>
      </c>
      <c r="BN800" s="2" t="n">
        <f aca="false">BF800^0.04*BG800^0.22*BH800^0.51*BI800^0.06*BM800^0.17</f>
        <v>84.5135007660815</v>
      </c>
      <c r="BO800" s="3" t="str">
        <f aca="false">IF(BN800&gt;=90, "Very Good", IF(BN800&gt;=80, "Good", IF(BN800&gt;=70, "Slightly Good", IF(BN800&gt;=60, "Average", IF(BN800&gt;=50, "Slightly Poor", IF(BN800&gt;=40, "Poor", "Very Poor"))))))</f>
        <v>Good</v>
      </c>
      <c r="BP800" s="2" t="n">
        <f aca="false">IF(AJ800&lt;=1000, -6.942*LN(AJ800)+107.59, IF(AND(AJ800&gt;1000, AJ800&lt;=5213),-36.304*LN(AJ800)+310.72, IF(AJ800&gt;5213, 10)))</f>
        <v>81.981798829541</v>
      </c>
      <c r="BQ800" s="2" t="n">
        <f aca="false">BF800^0.04*BG800^0.22*BH800^0.51*BI800^0.06*BP800^0.17</f>
        <v>89.2115657611864</v>
      </c>
      <c r="BR800" s="0" t="str">
        <f aca="false">IF(BQ800&gt;=90, "Very Good", IF(BQ800&gt;=80, "Good", IF(BQ800&gt;=70, "Slightly Good", IF(BQ800&gt;=60, "Average", IF(BQ800&gt;=50, "Slightly Poor", IF(BQ800&gt;=40, "Poor", "Very Poor"))))))</f>
        <v>Good</v>
      </c>
      <c r="BT800" s="2" t="n">
        <f aca="false">9.81*LN(AH800)+30.6</f>
        <v>37.3997738412931</v>
      </c>
      <c r="BU800" s="0" t="str">
        <f aca="false">IF(BT800&lt;30, "Clean water", IF(AND(BT800&gt;=30, BT800&lt;40), "Hypolimia", IF(AND(BT800&gt;=40,BT800&lt;50), "Mesotrophic", IF(AND(BT800&gt;=50, BT800&lt;70), "Eutrophic", IF(BT800&gt;70,"Hypertrophic")))))</f>
        <v>Hypolimia</v>
      </c>
      <c r="CM800" s="0" t="n">
        <f aca="false">IF(G800&gt;H800,1,0)</f>
        <v>0</v>
      </c>
      <c r="CO800" s="17" t="n">
        <f aca="false">14.652-0.41022*M800+0.007991*M800*M800-0.000077774*M800*M800*M800</f>
        <v>11.841843712</v>
      </c>
      <c r="CP800" s="1" t="n">
        <f aca="false">F800/CO800*100</f>
        <v>111.469128634283</v>
      </c>
    </row>
    <row r="801" customFormat="false" ht="12.5" hidden="false" customHeight="false" outlineLevel="0" collapsed="false">
      <c r="A801" s="0" t="n">
        <v>800</v>
      </c>
      <c r="B801" s="15" t="s">
        <v>113</v>
      </c>
      <c r="C801" s="16" t="s">
        <v>114</v>
      </c>
      <c r="D801" s="0" t="s">
        <v>168</v>
      </c>
      <c r="E801" s="0" t="n">
        <v>7.6</v>
      </c>
      <c r="F801" s="0" t="n">
        <v>13.7</v>
      </c>
      <c r="G801" s="0" t="n">
        <v>1.6</v>
      </c>
      <c r="H801" s="0" t="n">
        <v>5</v>
      </c>
      <c r="I801" s="0" t="n">
        <v>3.4</v>
      </c>
      <c r="J801" s="0" t="n">
        <v>8.743</v>
      </c>
      <c r="K801" s="0" t="n">
        <v>0.067</v>
      </c>
      <c r="L801" s="0" t="n">
        <v>3.5</v>
      </c>
      <c r="M801" s="0" t="n">
        <v>2.6</v>
      </c>
      <c r="N801" s="0" t="n">
        <v>0</v>
      </c>
      <c r="O801" s="0" t="n">
        <v>590</v>
      </c>
      <c r="P801" s="0" t="n">
        <v>2000</v>
      </c>
      <c r="AC801" s="0" t="n">
        <v>8.728</v>
      </c>
      <c r="AD801" s="0" t="n">
        <v>0.321</v>
      </c>
      <c r="AE801" s="0" t="n">
        <v>7.752</v>
      </c>
      <c r="AF801" s="0" t="n">
        <v>0.042</v>
      </c>
      <c r="AG801" s="0" t="n">
        <v>0.025</v>
      </c>
      <c r="AH801" s="0" t="n">
        <v>4.3</v>
      </c>
      <c r="AJ801" s="0" t="n">
        <v>64</v>
      </c>
      <c r="BF801" s="0" t="n">
        <f aca="false">IF(E801&lt;11,-3.6797*E801^2+48.115*E801-53.83,280.92*EXP(-0.2027*E801))</f>
        <v>99.304528</v>
      </c>
      <c r="BG801" s="1" t="n">
        <f aca="false">32.208*LN(F801)+21.438</f>
        <v>105.73908498392</v>
      </c>
      <c r="BH801" s="1" t="n">
        <f aca="false">IF(G801&lt;=2, -10*G801+100, 88.958*EXP(-0.0755*G801))</f>
        <v>84</v>
      </c>
      <c r="BI801" s="1" t="n">
        <f aca="false">IF(I801&lt;=100, 0.0053*(I801)^2-1.0332*I801+100.76, 122.82*EXP(-0.0092*I801))</f>
        <v>97.308388</v>
      </c>
      <c r="BJ801" s="0" t="n">
        <f aca="false">IF(P801&lt;=1000, -6.942*LN(P801)+107.59, -36.304*LN(P801)+310.72)</f>
        <v>34.7768371087843</v>
      </c>
      <c r="BK801" s="0" t="n">
        <f aca="false">BF801^0.04*BG801^0.22*BH801^0.51*BI801^0.06*BJ801^0.17</f>
        <v>77.2505088798174</v>
      </c>
      <c r="BL801" s="0" t="str">
        <f aca="false">IF(BK801&gt;=90, "Very Good", IF(BK801&gt;=80, "Good", IF(BK801&gt;=70, "Slightly Good", IF(BK801&gt;=60, "Average", IF(BK801&gt;=50, "Slightly Poor", IF(BK801&gt;=40, "Poor", "Very Poor"))))))</f>
        <v>Slightly Good</v>
      </c>
      <c r="BM801" s="2" t="n">
        <f aca="false">IF(P801&lt;=1000, -6.942*LN(P801)+107.59, IF(AND(P801&gt;1000, P801&lt;=5213),-36.304*LN(P801)+310.72, IF(P801&gt;5213, 10)))</f>
        <v>34.7768371087843</v>
      </c>
      <c r="BN801" s="2" t="n">
        <f aca="false">BF801^0.04*BG801^0.22*BH801^0.51*BI801^0.06*BM801^0.17</f>
        <v>77.2505088798174</v>
      </c>
      <c r="BO801" s="3" t="str">
        <f aca="false">IF(BN801&gt;=90, "Very Good", IF(BN801&gt;=80, "Good", IF(BN801&gt;=70, "Slightly Good", IF(BN801&gt;=60, "Average", IF(BN801&gt;=50, "Slightly Poor", IF(BN801&gt;=40, "Poor", "Very Poor"))))))</f>
        <v>Slightly Good</v>
      </c>
      <c r="BP801" s="2" t="n">
        <f aca="false">IF(AJ801&lt;=1000, -6.942*LN(AJ801)+107.59, IF(AND(AJ801&gt;1000, AJ801&lt;=5213),-36.304*LN(AJ801)+310.72, IF(AJ801&gt;5213, 10)))</f>
        <v>78.7190336353172</v>
      </c>
      <c r="BQ801" s="2" t="n">
        <f aca="false">BF801^0.04*BG801^0.22*BH801^0.51*BI801^0.06*BP801^0.17</f>
        <v>88.7596525183007</v>
      </c>
      <c r="BR801" s="0" t="str">
        <f aca="false">IF(BQ801&gt;=90, "Very Good", IF(BQ801&gt;=80, "Good", IF(BQ801&gt;=70, "Slightly Good", IF(BQ801&gt;=60, "Average", IF(BQ801&gt;=50, "Slightly Poor", IF(BQ801&gt;=40, "Poor", "Very Poor"))))))</f>
        <v>Good</v>
      </c>
      <c r="BT801" s="2" t="n">
        <f aca="false">9.81*LN(AH801)+30.6</f>
        <v>44.9090133726823</v>
      </c>
      <c r="BU801" s="0" t="str">
        <f aca="false">IF(BT801&lt;30, "Clean water", IF(AND(BT801&gt;=30, BT801&lt;40), "Hypolimia", IF(AND(BT801&gt;=40,BT801&lt;50), "Mesotrophic", IF(AND(BT801&gt;=50, BT801&lt;70), "Eutrophic", IF(BT801&gt;70,"Hypertrophic")))))</f>
        <v>Mesotrophic</v>
      </c>
      <c r="CM801" s="0" t="n">
        <f aca="false">IF(G801&gt;H801,1,0)</f>
        <v>0</v>
      </c>
      <c r="CO801" s="17" t="n">
        <f aca="false">14.652-0.41022*M801+0.007991*M801*M801-0.000077774*M801*M801*M801</f>
        <v>13.638080204176</v>
      </c>
      <c r="CP801" s="1" t="n">
        <f aca="false">F801/CO801*100</f>
        <v>100.454021349757</v>
      </c>
    </row>
    <row r="802" customFormat="false" ht="12.5" hidden="false" customHeight="false" outlineLevel="0" collapsed="false">
      <c r="A802" s="0" t="n">
        <v>801</v>
      </c>
      <c r="B802" s="15" t="s">
        <v>115</v>
      </c>
      <c r="C802" s="16" t="s">
        <v>116</v>
      </c>
      <c r="D802" s="0" t="s">
        <v>168</v>
      </c>
      <c r="E802" s="0" t="n">
        <v>7.2</v>
      </c>
      <c r="F802" s="0" t="n">
        <v>10.8</v>
      </c>
      <c r="G802" s="0" t="n">
        <v>4.3</v>
      </c>
      <c r="H802" s="0" t="n">
        <v>6.8</v>
      </c>
      <c r="I802" s="0" t="n">
        <v>6</v>
      </c>
      <c r="J802" s="0" t="n">
        <v>15.049</v>
      </c>
      <c r="K802" s="0" t="n">
        <v>0.138</v>
      </c>
      <c r="L802" s="0" t="n">
        <v>4.6</v>
      </c>
      <c r="M802" s="0" t="n">
        <v>9.9</v>
      </c>
      <c r="N802" s="0" t="n">
        <v>0</v>
      </c>
      <c r="O802" s="0" t="n">
        <v>615</v>
      </c>
      <c r="P802" s="0" t="n">
        <v>220000</v>
      </c>
      <c r="AC802" s="0" t="n">
        <v>14.683</v>
      </c>
      <c r="AD802" s="0" t="n">
        <v>2.968</v>
      </c>
      <c r="AE802" s="0" t="n">
        <v>10.445</v>
      </c>
      <c r="AF802" s="0" t="n">
        <v>0.048</v>
      </c>
      <c r="AG802" s="0" t="n">
        <v>0.027</v>
      </c>
      <c r="AH802" s="0" t="n">
        <v>0.9</v>
      </c>
      <c r="AJ802" s="0" t="n">
        <v>20000</v>
      </c>
      <c r="BF802" s="0" t="n">
        <f aca="false">IF(E802&lt;11,-3.6797*E802^2+48.115*E802-53.83,280.92*EXP(-0.2027*E802))</f>
        <v>101.842352</v>
      </c>
      <c r="BG802" s="1" t="n">
        <f aca="false">32.208*LN(F802)+21.438</f>
        <v>98.0784218880646</v>
      </c>
      <c r="BH802" s="1" t="n">
        <f aca="false">IF(G802&lt;=2, -10*G802+100, 88.958*EXP(-0.0755*G802))</f>
        <v>64.2970883684832</v>
      </c>
      <c r="BI802" s="1" t="n">
        <f aca="false">IF(I802&lt;=100, 0.0053*(I802)^2-1.0332*I802+100.76, 122.82*EXP(-0.0092*I802))</f>
        <v>94.7516</v>
      </c>
      <c r="BJ802" s="0" t="n">
        <f aca="false">IF(P802&lt;=1000, -6.942*LN(P802)+107.59, -36.304*LN(P802)+310.72)</f>
        <v>-135.869402090944</v>
      </c>
      <c r="BK802" s="0" t="e">
        <f aca="false">BF802^0.04*BG802^0.22*BH802^0.51*BI802^0.06*BJ802^0.17</f>
        <v>#NUM!</v>
      </c>
      <c r="BL802" s="0" t="e">
        <f aca="false">IF(BK802&gt;=90, "Very Good", IF(BK802&gt;=80, "Good", IF(BK802&gt;=70, "Slightly Good", IF(BK802&gt;=60, "Average", IF(BK802&gt;=50, "Slightly Poor", IF(BK802&gt;=40, "Poor", "Very Poor"))))))</f>
        <v>#NUM!</v>
      </c>
      <c r="BM802" s="2" t="n">
        <f aca="false">IF(P802&lt;=1000, -6.942*LN(P802)+107.59, IF(AND(P802&gt;1000, P802&lt;=5213),-36.304*LN(P802)+310.72, IF(P802&gt;5213, 10)))</f>
        <v>10</v>
      </c>
      <c r="BN802" s="2" t="n">
        <f aca="false">BF802^0.04*BG802^0.22*BH802^0.51*BI802^0.06*BM802^0.17</f>
        <v>53.6087967582217</v>
      </c>
      <c r="BO802" s="3" t="str">
        <f aca="false">IF(BN802&gt;=90, "Very Good", IF(BN802&gt;=80, "Good", IF(BN802&gt;=70, "Slightly Good", IF(BN802&gt;=60, "Average", IF(BN802&gt;=50, "Slightly Poor", IF(BN802&gt;=40, "Poor", "Very Poor"))))))</f>
        <v>Slightly Poor</v>
      </c>
      <c r="BP802" s="2" t="n">
        <f aca="false">IF(AJ802&lt;=1000, -6.942*LN(AJ802)+107.59, IF(AND(AJ802&gt;1000, AJ802&lt;=5213),-36.304*LN(AJ802)+310.72, IF(AJ802&gt;5213, 10)))</f>
        <v>10</v>
      </c>
      <c r="BQ802" s="2" t="n">
        <f aca="false">BF802^0.04*BG802^0.22*BH802^0.51*BI802^0.06*BP802^0.17</f>
        <v>53.6087967582217</v>
      </c>
      <c r="BR802" s="0" t="str">
        <f aca="false">IF(BQ802&gt;=90, "Very Good", IF(BQ802&gt;=80, "Good", IF(BQ802&gt;=70, "Slightly Good", IF(BQ802&gt;=60, "Average", IF(BQ802&gt;=50, "Slightly Poor", IF(BQ802&gt;=40, "Poor", "Very Poor"))))))</f>
        <v>Slightly Poor</v>
      </c>
      <c r="BT802" s="2" t="n">
        <f aca="false">9.81*LN(AH802)+30.6</f>
        <v>29.5664133413967</v>
      </c>
      <c r="BU802" s="0" t="str">
        <f aca="false">IF(BT802&lt;30, "Clean water", IF(AND(BT802&gt;=30, BT802&lt;40), "Hypolimia", IF(AND(BT802&gt;=40,BT802&lt;50), "Mesotrophic", IF(AND(BT802&gt;=50, BT802&lt;70), "Eutrophic", IF(BT802&gt;70,"Hypertrophic")))))</f>
        <v>Clean water</v>
      </c>
      <c r="CM802" s="0" t="n">
        <f aca="false">IF(G802&gt;H802,1,0)</f>
        <v>0</v>
      </c>
      <c r="CO802" s="17" t="n">
        <f aca="false">14.652-0.41022*M802+0.007991*M802*M802-0.000077774*M802*M802*M802</f>
        <v>11.298555875574</v>
      </c>
      <c r="CP802" s="1" t="n">
        <f aca="false">F802/CO802*100</f>
        <v>95.5874371816684</v>
      </c>
    </row>
    <row r="803" customFormat="false" ht="12.5" hidden="false" customHeight="false" outlineLevel="0" collapsed="false">
      <c r="A803" s="0" t="n">
        <v>802</v>
      </c>
      <c r="B803" s="15" t="s">
        <v>117</v>
      </c>
      <c r="C803" s="16" t="s">
        <v>118</v>
      </c>
      <c r="D803" s="0" t="s">
        <v>168</v>
      </c>
      <c r="E803" s="0" t="n">
        <v>7.8</v>
      </c>
      <c r="F803" s="0" t="n">
        <v>13.4</v>
      </c>
      <c r="G803" s="0" t="n">
        <v>1.4</v>
      </c>
      <c r="H803" s="0" t="n">
        <v>2.3</v>
      </c>
      <c r="I803" s="0" t="n">
        <v>0.8</v>
      </c>
      <c r="J803" s="0" t="n">
        <v>2.814</v>
      </c>
      <c r="K803" s="0" t="n">
        <v>0.011</v>
      </c>
      <c r="L803" s="0" t="n">
        <v>1.5</v>
      </c>
      <c r="M803" s="0" t="n">
        <v>2.1</v>
      </c>
      <c r="N803" s="0" t="n">
        <v>0</v>
      </c>
      <c r="O803" s="0" t="n">
        <v>276</v>
      </c>
      <c r="P803" s="0" t="n">
        <v>73</v>
      </c>
      <c r="AC803" s="0" t="n">
        <v>2.76</v>
      </c>
      <c r="AD803" s="0" t="n">
        <v>0.184</v>
      </c>
      <c r="AE803" s="0" t="n">
        <v>2.127</v>
      </c>
      <c r="AF803" s="0" t="n">
        <v>0.007</v>
      </c>
      <c r="AG803" s="0" t="n">
        <v>0</v>
      </c>
      <c r="AH803" s="0" t="n">
        <v>0.6</v>
      </c>
      <c r="AJ803" s="0" t="n">
        <v>0</v>
      </c>
      <c r="BF803" s="0" t="n">
        <f aca="false">IF(E803&lt;11,-3.6797*E803^2+48.115*E803-53.83,280.92*EXP(-0.2027*E803))</f>
        <v>97.5940520000001</v>
      </c>
      <c r="BG803" s="1" t="n">
        <f aca="false">32.208*LN(F803)+21.438</f>
        <v>105.025963601667</v>
      </c>
      <c r="BH803" s="1" t="n">
        <f aca="false">IF(G803&lt;=2, -10*G803+100, 88.958*EXP(-0.0755*G803))</f>
        <v>86</v>
      </c>
      <c r="BI803" s="1" t="n">
        <f aca="false">IF(I803&lt;=100, 0.0053*(I803)^2-1.0332*I803+100.76, 122.82*EXP(-0.0092*I803))</f>
        <v>99.936832</v>
      </c>
      <c r="BJ803" s="0" t="n">
        <f aca="false">IF(P803&lt;=1000, -6.942*LN(P803)+107.59, -36.304*LN(P803)+310.72)</f>
        <v>77.8056305595479</v>
      </c>
      <c r="BK803" s="0" t="n">
        <f aca="false">BF803^0.04*BG803^0.22*BH803^0.51*BI803^0.06*BJ803^0.17</f>
        <v>89.6007864963258</v>
      </c>
      <c r="BL803" s="0" t="str">
        <f aca="false">IF(BK803&gt;=90, "Very Good", IF(BK803&gt;=80, "Good", IF(BK803&gt;=70, "Slightly Good", IF(BK803&gt;=60, "Average", IF(BK803&gt;=50, "Slightly Poor", IF(BK803&gt;=40, "Poor", "Very Poor"))))))</f>
        <v>Good</v>
      </c>
      <c r="BM803" s="2" t="n">
        <f aca="false">IF(P803&lt;=1000, -6.942*LN(P803)+107.59, IF(AND(P803&gt;1000, P803&lt;=5213),-36.304*LN(P803)+310.72, IF(P803&gt;5213, 10)))</f>
        <v>77.8056305595479</v>
      </c>
      <c r="BN803" s="2" t="n">
        <f aca="false">BF803^0.04*BG803^0.22*BH803^0.51*BI803^0.06*BM803^0.17</f>
        <v>89.6007864963258</v>
      </c>
      <c r="BO803" s="3" t="str">
        <f aca="false">IF(BN803&gt;=90, "Very Good", IF(BN803&gt;=80, "Good", IF(BN803&gt;=70, "Slightly Good", IF(BN803&gt;=60, "Average", IF(BN803&gt;=50, "Slightly Poor", IF(BN803&gt;=40, "Poor", "Very Poor"))))))</f>
        <v>Good</v>
      </c>
      <c r="BP803" s="2" t="e">
        <f aca="false">IF(AJ803&lt;=1000, -6.942*LN(AJ803)+107.59, IF(AND(AJ803&gt;1000, AJ803&lt;=5213),-36.304*LN(AJ803)+310.72, IF(AJ803&gt;5213, 10)))</f>
        <v>#VALUE!</v>
      </c>
      <c r="BQ803" s="2" t="e">
        <f aca="false">BF803^0.04*BG803^0.22*BH803^0.51*BI803^0.06*BP803^0.17</f>
        <v>#VALUE!</v>
      </c>
      <c r="BR803" s="0" t="e">
        <f aca="false">IF(BQ803&gt;=90, "Very Good", IF(BQ803&gt;=80, "Good", IF(BQ803&gt;=70, "Slightly Good", IF(BQ803&gt;=60, "Average", IF(BQ803&gt;=50, "Slightly Poor", IF(BQ803&gt;=40, "Poor", "Very Poor"))))))</f>
        <v>#VALUE!</v>
      </c>
      <c r="BT803" s="2" t="n">
        <f aca="false">9.81*LN(AH803)+30.6</f>
        <v>25.5888006308556</v>
      </c>
      <c r="BU803" s="0" t="str">
        <f aca="false">IF(BT803&lt;30, "Clean water", IF(AND(BT803&gt;=30, BT803&lt;40), "Hypolimia", IF(AND(BT803&gt;=40,BT803&lt;50), "Mesotrophic", IF(AND(BT803&gt;=50, BT803&lt;70), "Eutrophic", IF(BT803&gt;70,"Hypertrophic")))))</f>
        <v>Clean water</v>
      </c>
      <c r="CM803" s="0" t="n">
        <f aca="false">IF(G803&gt;H803,1,0)</f>
        <v>0</v>
      </c>
      <c r="CO803" s="17" t="n">
        <f aca="false">14.652-0.41022*M803+0.007991*M803*M803-0.000077774*M803*M803*M803</f>
        <v>13.825058044986</v>
      </c>
      <c r="CP803" s="1" t="n">
        <f aca="false">F803/CO803*100</f>
        <v>96.9254520045928</v>
      </c>
    </row>
    <row r="804" customFormat="false" ht="12.5" hidden="false" customHeight="false" outlineLevel="0" collapsed="false">
      <c r="A804" s="0" t="n">
        <v>803</v>
      </c>
      <c r="B804" s="15" t="s">
        <v>119</v>
      </c>
      <c r="C804" s="16" t="s">
        <v>120</v>
      </c>
      <c r="D804" s="0" t="s">
        <v>168</v>
      </c>
      <c r="E804" s="0" t="n">
        <v>7.9</v>
      </c>
      <c r="F804" s="0" t="n">
        <v>13.7</v>
      </c>
      <c r="G804" s="0" t="n">
        <v>1.5</v>
      </c>
      <c r="H804" s="0" t="n">
        <v>2.9</v>
      </c>
      <c r="I804" s="0" t="n">
        <v>1.6</v>
      </c>
      <c r="J804" s="0" t="n">
        <v>2.915</v>
      </c>
      <c r="K804" s="0" t="n">
        <v>0.007</v>
      </c>
      <c r="L804" s="0" t="n">
        <v>1.4</v>
      </c>
      <c r="M804" s="0" t="n">
        <v>1.1</v>
      </c>
      <c r="N804" s="0" t="n">
        <v>0</v>
      </c>
      <c r="O804" s="0" t="n">
        <v>296</v>
      </c>
      <c r="P804" s="0" t="n">
        <v>180</v>
      </c>
      <c r="AC804" s="0" t="n">
        <v>2.894</v>
      </c>
      <c r="AD804" s="0" t="n">
        <v>0.196</v>
      </c>
      <c r="AE804" s="0" t="n">
        <v>2.261</v>
      </c>
      <c r="AF804" s="0" t="n">
        <v>0.007</v>
      </c>
      <c r="AG804" s="0" t="n">
        <v>0</v>
      </c>
      <c r="AH804" s="0" t="n">
        <v>0.6</v>
      </c>
      <c r="AJ804" s="0" t="n">
        <v>25</v>
      </c>
      <c r="BF804" s="0" t="n">
        <f aca="false">IF(E804&lt;11,-3.6797*E804^2+48.115*E804-53.83,280.92*EXP(-0.2027*E804))</f>
        <v>96.6284230000001</v>
      </c>
      <c r="BG804" s="1" t="n">
        <f aca="false">32.208*LN(F804)+21.438</f>
        <v>105.73908498392</v>
      </c>
      <c r="BH804" s="1" t="n">
        <f aca="false">IF(G804&lt;=2, -10*G804+100, 88.958*EXP(-0.0755*G804))</f>
        <v>85</v>
      </c>
      <c r="BI804" s="1" t="n">
        <f aca="false">IF(I804&lt;=100, 0.0053*(I804)^2-1.0332*I804+100.76, 122.82*EXP(-0.0092*I804))</f>
        <v>99.120448</v>
      </c>
      <c r="BJ804" s="0" t="n">
        <f aca="false">IF(P804&lt;=1000, -6.942*LN(P804)+107.59, -36.304*LN(P804)+310.72)</f>
        <v>71.5404935411202</v>
      </c>
      <c r="BK804" s="0" t="n">
        <f aca="false">BF804^0.04*BG804^0.22*BH804^0.51*BI804^0.06*BJ804^0.17</f>
        <v>87.8584004282483</v>
      </c>
      <c r="BL804" s="0" t="str">
        <f aca="false">IF(BK804&gt;=90, "Very Good", IF(BK804&gt;=80, "Good", IF(BK804&gt;=70, "Slightly Good", IF(BK804&gt;=60, "Average", IF(BK804&gt;=50, "Slightly Poor", IF(BK804&gt;=40, "Poor", "Very Poor"))))))</f>
        <v>Good</v>
      </c>
      <c r="BM804" s="2" t="n">
        <f aca="false">IF(P804&lt;=1000, -6.942*LN(P804)+107.59, IF(AND(P804&gt;1000, P804&lt;=5213),-36.304*LN(P804)+310.72, IF(P804&gt;5213, 10)))</f>
        <v>71.5404935411202</v>
      </c>
      <c r="BN804" s="2" t="n">
        <f aca="false">BF804^0.04*BG804^0.22*BH804^0.51*BI804^0.06*BM804^0.17</f>
        <v>87.8584004282483</v>
      </c>
      <c r="BO804" s="3" t="str">
        <f aca="false">IF(BN804&gt;=90, "Very Good", IF(BN804&gt;=80, "Good", IF(BN804&gt;=70, "Slightly Good", IF(BN804&gt;=60, "Average", IF(BN804&gt;=50, "Slightly Poor", IF(BN804&gt;=40, "Poor", "Very Poor"))))))</f>
        <v>Good</v>
      </c>
      <c r="BP804" s="2" t="n">
        <f aca="false">IF(AJ804&lt;=1000, -6.942*LN(AJ804)+107.59, IF(AND(AJ804&gt;1000, AJ804&lt;=5213),-36.304*LN(AJ804)+310.72, IF(AJ804&gt;5213, 10)))</f>
        <v>85.244564023765</v>
      </c>
      <c r="BQ804" s="2" t="n">
        <f aca="false">BF804^0.04*BG804^0.22*BH804^0.51*BI804^0.06*BP804^0.17</f>
        <v>90.5154680927528</v>
      </c>
      <c r="BR804" s="0" t="str">
        <f aca="false">IF(BQ804&gt;=90, "Very Good", IF(BQ804&gt;=80, "Good", IF(BQ804&gt;=70, "Slightly Good", IF(BQ804&gt;=60, "Average", IF(BQ804&gt;=50, "Slightly Poor", IF(BQ804&gt;=40, "Poor", "Very Poor"))))))</f>
        <v>Very Good</v>
      </c>
      <c r="BT804" s="2" t="n">
        <f aca="false">9.81*LN(AH804)+30.6</f>
        <v>25.5888006308556</v>
      </c>
      <c r="BU804" s="0" t="str">
        <f aca="false">IF(BT804&lt;30, "Clean water", IF(AND(BT804&gt;=30, BT804&lt;40), "Hypolimia", IF(AND(BT804&gt;=40,BT804&lt;50), "Mesotrophic", IF(AND(BT804&gt;=50, BT804&lt;70), "Eutrophic", IF(BT804&gt;70,"Hypertrophic")))))</f>
        <v>Clean water</v>
      </c>
      <c r="CM804" s="0" t="n">
        <f aca="false">IF(G804&gt;H804,1,0)</f>
        <v>0</v>
      </c>
      <c r="CO804" s="17" t="n">
        <f aca="false">14.652-0.41022*M804+0.007991*M804*M804-0.000077774*M804*M804*M804</f>
        <v>14.210323592806</v>
      </c>
      <c r="CP804" s="1" t="n">
        <f aca="false">F804/CO804*100</f>
        <v>96.4087827453532</v>
      </c>
    </row>
    <row r="805" customFormat="false" ht="12.5" hidden="false" customHeight="false" outlineLevel="0" collapsed="false">
      <c r="A805" s="0" t="n">
        <v>804</v>
      </c>
      <c r="B805" s="15" t="s">
        <v>121</v>
      </c>
      <c r="C805" s="16" t="s">
        <v>122</v>
      </c>
      <c r="D805" s="0" t="s">
        <v>168</v>
      </c>
      <c r="E805" s="0" t="n">
        <v>7.6</v>
      </c>
      <c r="F805" s="0" t="n">
        <v>15.1</v>
      </c>
      <c r="G805" s="0" t="n">
        <v>1.4</v>
      </c>
      <c r="H805" s="0" t="n">
        <v>3.7</v>
      </c>
      <c r="I805" s="0" t="n">
        <v>1.8</v>
      </c>
      <c r="J805" s="0" t="n">
        <v>3.234</v>
      </c>
      <c r="K805" s="0" t="n">
        <v>0.013</v>
      </c>
      <c r="L805" s="0" t="n">
        <v>1.5</v>
      </c>
      <c r="M805" s="0" t="n">
        <v>1.3</v>
      </c>
      <c r="N805" s="0" t="n">
        <v>0</v>
      </c>
      <c r="O805" s="0" t="n">
        <v>326</v>
      </c>
      <c r="P805" s="0" t="n">
        <v>600</v>
      </c>
      <c r="AC805" s="0" t="n">
        <v>3.139</v>
      </c>
      <c r="AD805" s="0" t="n">
        <v>0.175</v>
      </c>
      <c r="AE805" s="0" t="n">
        <v>2.551</v>
      </c>
      <c r="AF805" s="0" t="n">
        <v>0.008</v>
      </c>
      <c r="AG805" s="0" t="n">
        <v>0</v>
      </c>
      <c r="AH805" s="0" t="n">
        <v>0.6</v>
      </c>
      <c r="AJ805" s="0" t="n">
        <v>49</v>
      </c>
      <c r="BF805" s="0" t="n">
        <f aca="false">IF(E805&lt;11,-3.6797*E805^2+48.115*E805-53.83,280.92*EXP(-0.2027*E805))</f>
        <v>99.304528</v>
      </c>
      <c r="BG805" s="1" t="n">
        <f aca="false">32.208*LN(F805)+21.438</f>
        <v>108.872888308983</v>
      </c>
      <c r="BH805" s="1" t="n">
        <f aca="false">IF(G805&lt;=2, -10*G805+100, 88.958*EXP(-0.0755*G805))</f>
        <v>86</v>
      </c>
      <c r="BI805" s="1" t="n">
        <f aca="false">IF(I805&lt;=100, 0.0053*(I805)^2-1.0332*I805+100.76, 122.82*EXP(-0.0092*I805))</f>
        <v>98.917412</v>
      </c>
      <c r="BJ805" s="0" t="n">
        <f aca="false">IF(P805&lt;=1000, -6.942*LN(P805)+107.59, -36.304*LN(P805)+310.72)</f>
        <v>63.1825143334895</v>
      </c>
      <c r="BK805" s="0" t="n">
        <f aca="false">BF805^0.04*BG805^0.22*BH805^0.51*BI805^0.06*BJ805^0.17</f>
        <v>87.1792552214673</v>
      </c>
      <c r="BL805" s="0" t="str">
        <f aca="false">IF(BK805&gt;=90, "Very Good", IF(BK805&gt;=80, "Good", IF(BK805&gt;=70, "Slightly Good", IF(BK805&gt;=60, "Average", IF(BK805&gt;=50, "Slightly Poor", IF(BK805&gt;=40, "Poor", "Very Poor"))))))</f>
        <v>Good</v>
      </c>
      <c r="BM805" s="2" t="n">
        <f aca="false">IF(P805&lt;=1000, -6.942*LN(P805)+107.59, IF(AND(P805&gt;1000, P805&lt;=5213),-36.304*LN(P805)+310.72, IF(P805&gt;5213, 10)))</f>
        <v>63.1825143334895</v>
      </c>
      <c r="BN805" s="2" t="n">
        <f aca="false">BF805^0.04*BG805^0.22*BH805^0.51*BI805^0.06*BM805^0.17</f>
        <v>87.1792552214673</v>
      </c>
      <c r="BO805" s="3" t="str">
        <f aca="false">IF(BN805&gt;=90, "Very Good", IF(BN805&gt;=80, "Good", IF(BN805&gt;=70, "Slightly Good", IF(BN805&gt;=60, "Average", IF(BN805&gt;=50, "Slightly Poor", IF(BN805&gt;=40, "Poor", "Very Poor"))))))</f>
        <v>Good</v>
      </c>
      <c r="BP805" s="2" t="n">
        <f aca="false">IF(AJ805&lt;=1000, -6.942*LN(AJ805)+107.59, IF(AND(AJ805&gt;1000, AJ805&lt;=5213),-36.304*LN(AJ805)+310.72, IF(AJ805&gt;5213, 10)))</f>
        <v>80.572983490516</v>
      </c>
      <c r="BQ805" s="2" t="n">
        <f aca="false">BF805^0.04*BG805^0.22*BH805^0.51*BI805^0.06*BP805^0.17</f>
        <v>90.8581493041169</v>
      </c>
      <c r="BR805" s="0" t="str">
        <f aca="false">IF(BQ805&gt;=90, "Very Good", IF(BQ805&gt;=80, "Good", IF(BQ805&gt;=70, "Slightly Good", IF(BQ805&gt;=60, "Average", IF(BQ805&gt;=50, "Slightly Poor", IF(BQ805&gt;=40, "Poor", "Very Poor"))))))</f>
        <v>Very Good</v>
      </c>
      <c r="BT805" s="2" t="n">
        <f aca="false">9.81*LN(AH805)+30.6</f>
        <v>25.5888006308556</v>
      </c>
      <c r="BU805" s="0" t="str">
        <f aca="false">IF(BT805&lt;30, "Clean water", IF(AND(BT805&gt;=30, BT805&lt;40), "Hypolimia", IF(AND(BT805&gt;=40,BT805&lt;50), "Mesotrophic", IF(AND(BT805&gt;=50, BT805&lt;70), "Eutrophic", IF(BT805&gt;70,"Hypertrophic")))))</f>
        <v>Clean water</v>
      </c>
      <c r="CM805" s="0" t="n">
        <f aca="false">IF(G805&gt;H805,1,0)</f>
        <v>0</v>
      </c>
      <c r="CO805" s="17" t="n">
        <f aca="false">14.652-0.41022*M805+0.007991*M805*M805-0.000077774*M805*M805*M805</f>
        <v>14.132047920522</v>
      </c>
      <c r="CP805" s="1" t="n">
        <f aca="false">F805/CO805*100</f>
        <v>106.849340484279</v>
      </c>
    </row>
    <row r="806" customFormat="false" ht="12.5" hidden="false" customHeight="false" outlineLevel="0" collapsed="false">
      <c r="A806" s="0" t="n">
        <v>805</v>
      </c>
      <c r="B806" s="15" t="s">
        <v>140</v>
      </c>
      <c r="C806" s="16" t="s">
        <v>141</v>
      </c>
      <c r="D806" s="0" t="s">
        <v>168</v>
      </c>
      <c r="E806" s="0" t="n">
        <v>8.3</v>
      </c>
      <c r="F806" s="0" t="n">
        <v>12.3</v>
      </c>
      <c r="G806" s="0" t="n">
        <v>1.5</v>
      </c>
      <c r="H806" s="0" t="n">
        <v>2.6</v>
      </c>
      <c r="I806" s="0" t="n">
        <v>4.2</v>
      </c>
      <c r="J806" s="0" t="n">
        <v>3.287</v>
      </c>
      <c r="K806" s="0" t="n">
        <v>0.018</v>
      </c>
      <c r="L806" s="0" t="n">
        <v>1.7</v>
      </c>
      <c r="M806" s="0" t="n">
        <v>4</v>
      </c>
      <c r="O806" s="0" t="n">
        <v>237</v>
      </c>
      <c r="BD806" s="0" t="n">
        <v>0.01</v>
      </c>
      <c r="BF806" s="0" t="n">
        <f aca="false">IF(E806&lt;11,-3.6797*E806^2+48.115*E806-53.83,280.92*EXP(-0.2027*E806))</f>
        <v>92.029967</v>
      </c>
      <c r="BG806" s="1" t="n">
        <f aca="false">32.208*LN(F806)+21.438</f>
        <v>102.267173042683</v>
      </c>
      <c r="BH806" s="1" t="n">
        <f aca="false">IF(G806&lt;=2, -10*G806+100, 88.958*EXP(-0.0755*G806))</f>
        <v>85</v>
      </c>
      <c r="BI806" s="1" t="n">
        <f aca="false">IF(I806&lt;=100, 0.0053*(I806)^2-1.0332*I806+100.76, 122.82*EXP(-0.0092*I806))</f>
        <v>96.514052</v>
      </c>
      <c r="BJ806" s="0" t="e">
        <f aca="false">IF(P806&lt;=1000, -6.942*LN(P806)+107.59, -36.304*LN(P806)+310.72)</f>
        <v>#VALUE!</v>
      </c>
      <c r="BK806" s="0" t="e">
        <f aca="false">BF806^0.04*BG806^0.22*BH806^0.51*BI806^0.06*BJ806^0.17</f>
        <v>#VALUE!</v>
      </c>
      <c r="BL806" s="0" t="e">
        <f aca="false">IF(BK806&gt;=90, "Very Good", IF(BK806&gt;=80, "Good", IF(BK806&gt;=70, "Slightly Good", IF(BK806&gt;=60, "Average", IF(BK806&gt;=50, "Slightly Poor", IF(BK806&gt;=40, "Poor", "Very Poor"))))))</f>
        <v>#VALUE!</v>
      </c>
      <c r="BM806" s="2" t="e">
        <f aca="false">IF(P806&lt;=1000, -6.942*LN(P806)+107.59, IF(AND(P806&gt;1000, P806&lt;=5213),-36.304*LN(P806)+310.72, IF(P806&gt;5213, 10)))</f>
        <v>#VALUE!</v>
      </c>
      <c r="BN806" s="2" t="e">
        <f aca="false">BF806^0.04*BG806^0.22*BH806^0.51*BI806^0.06*BM806^0.17</f>
        <v>#VALUE!</v>
      </c>
      <c r="BO806" s="3" t="e">
        <f aca="false">IF(BN806&gt;=90, "Very Good", IF(BN806&gt;=80, "Good", IF(BN806&gt;=70, "Slightly Good", IF(BN806&gt;=60, "Average", IF(BN806&gt;=50, "Slightly Poor", IF(BN806&gt;=40, "Poor", "Very Poor"))))))</f>
        <v>#VALUE!</v>
      </c>
      <c r="BP806" s="2" t="e">
        <f aca="false">IF(AJ806&lt;=1000, -6.942*LN(AJ806)+107.59, IF(AND(AJ806&gt;1000, AJ806&lt;=5213),-36.304*LN(AJ806)+310.72, IF(AJ806&gt;5213, 10)))</f>
        <v>#VALUE!</v>
      </c>
      <c r="BQ806" s="2" t="e">
        <f aca="false">BF806^0.04*BG806^0.22*BH806^0.51*BI806^0.06*BP806^0.17</f>
        <v>#VALUE!</v>
      </c>
      <c r="BR806" s="0" t="e">
        <f aca="false">IF(BQ806&gt;=90, "Very Good", IF(BQ806&gt;=80, "Good", IF(BQ806&gt;=70, "Slightly Good", IF(BQ806&gt;=60, "Average", IF(BQ806&gt;=50, "Slightly Poor", IF(BQ806&gt;=40, "Poor", "Very Poor"))))))</f>
        <v>#VALUE!</v>
      </c>
      <c r="BT806" s="2" t="e">
        <f aca="false">9.81*LN(AH806)+30.6</f>
        <v>#VALUE!</v>
      </c>
      <c r="BU806" s="0" t="e">
        <f aca="false">IF(BT806&lt;30, "Clean water", IF(AND(BT806&gt;=30, BT806&lt;40), "Hypolimia", IF(AND(BT806&gt;=40,BT806&lt;50), "Mesotrophic", IF(AND(BT806&gt;=50, BT806&lt;70), "Eutrophic", IF(BT806&gt;70,"Hypertrophic")))))</f>
        <v>#VALUE!</v>
      </c>
      <c r="CM806" s="0" t="n">
        <f aca="false">IF(G806&gt;H806,1,0)</f>
        <v>0</v>
      </c>
      <c r="CO806" s="17" t="n">
        <f aca="false">14.652-0.41022*M806+0.007991*M806*M806-0.000077774*M806*M806*M806</f>
        <v>13.133998464</v>
      </c>
      <c r="CP806" s="1" t="n">
        <f aca="false">F806/CO806*100</f>
        <v>93.6500794766653</v>
      </c>
    </row>
    <row r="807" customFormat="false" ht="12.5" hidden="false" customHeight="false" outlineLevel="0" collapsed="false">
      <c r="A807" s="0" t="n">
        <v>806</v>
      </c>
      <c r="B807" s="15" t="s">
        <v>123</v>
      </c>
      <c r="C807" s="16" t="s">
        <v>124</v>
      </c>
      <c r="D807" s="0" t="s">
        <v>168</v>
      </c>
      <c r="E807" s="0" t="n">
        <v>7.1</v>
      </c>
      <c r="F807" s="0" t="n">
        <v>11.4</v>
      </c>
      <c r="G807" s="0" t="n">
        <v>5.5</v>
      </c>
      <c r="H807" s="0" t="n">
        <v>7.8</v>
      </c>
      <c r="I807" s="0" t="n">
        <v>4.2</v>
      </c>
      <c r="J807" s="0" t="n">
        <v>13.2</v>
      </c>
      <c r="K807" s="0" t="n">
        <v>0.167</v>
      </c>
      <c r="L807" s="0" t="n">
        <v>5.6</v>
      </c>
      <c r="M807" s="0" t="n">
        <v>0.9</v>
      </c>
      <c r="N807" s="0" t="n">
        <v>0</v>
      </c>
      <c r="O807" s="0" t="n">
        <v>665</v>
      </c>
      <c r="P807" s="0" t="n">
        <v>40000</v>
      </c>
      <c r="AC807" s="0" t="n">
        <v>12.868</v>
      </c>
      <c r="AD807" s="0" t="n">
        <v>6.758</v>
      </c>
      <c r="AE807" s="0" t="n">
        <v>4.292</v>
      </c>
      <c r="AF807" s="0" t="n">
        <v>0.083</v>
      </c>
      <c r="AG807" s="0" t="n">
        <v>0.052</v>
      </c>
      <c r="AH807" s="0" t="n">
        <v>2</v>
      </c>
      <c r="AJ807" s="0" t="n">
        <v>6000</v>
      </c>
      <c r="BF807" s="0" t="n">
        <f aca="false">IF(E807&lt;11,-3.6797*E807^2+48.115*E807-53.83,280.92*EXP(-0.2027*E807))</f>
        <v>102.292823</v>
      </c>
      <c r="BG807" s="1" t="n">
        <f aca="false">32.208*LN(F807)+21.438</f>
        <v>99.8198189507377</v>
      </c>
      <c r="BH807" s="1" t="n">
        <f aca="false">IF(G807&lt;=2, -10*G807+100, 88.958*EXP(-0.0755*G807))</f>
        <v>58.7278668888329</v>
      </c>
      <c r="BI807" s="1" t="n">
        <f aca="false">IF(I807&lt;=100, 0.0053*(I807)^2-1.0332*I807+100.76, 122.82*EXP(-0.0092*I807))</f>
        <v>96.514052</v>
      </c>
      <c r="BJ807" s="0" t="n">
        <f aca="false">IF(P807&lt;=1000, -6.942*LN(P807)+107.59, -36.304*LN(P807)+310.72)</f>
        <v>-73.9802273503198</v>
      </c>
      <c r="BK807" s="0" t="e">
        <f aca="false">BF807^0.04*BG807^0.22*BH807^0.51*BI807^0.06*BJ807^0.17</f>
        <v>#NUM!</v>
      </c>
      <c r="BL807" s="0" t="e">
        <f aca="false">IF(BK807&gt;=90, "Very Good", IF(BK807&gt;=80, "Good", IF(BK807&gt;=70, "Slightly Good", IF(BK807&gt;=60, "Average", IF(BK807&gt;=50, "Slightly Poor", IF(BK807&gt;=40, "Poor", "Very Poor"))))))</f>
        <v>#NUM!</v>
      </c>
      <c r="BM807" s="2" t="n">
        <f aca="false">IF(P807&lt;=1000, -6.942*LN(P807)+107.59, IF(AND(P807&gt;1000, P807&lt;=5213),-36.304*LN(P807)+310.72, IF(P807&gt;5213, 10)))</f>
        <v>10</v>
      </c>
      <c r="BN807" s="2" t="n">
        <f aca="false">BF807^0.04*BG807^0.22*BH807^0.51*BI807^0.06*BM807^0.17</f>
        <v>51.4526190576096</v>
      </c>
      <c r="BO807" s="3" t="str">
        <f aca="false">IF(BN807&gt;=90, "Very Good", IF(BN807&gt;=80, "Good", IF(BN807&gt;=70, "Slightly Good", IF(BN807&gt;=60, "Average", IF(BN807&gt;=50, "Slightly Poor", IF(BN807&gt;=40, "Poor", "Very Poor"))))))</f>
        <v>Slightly Poor</v>
      </c>
      <c r="BP807" s="2" t="n">
        <f aca="false">IF(AJ807&lt;=1000, -6.942*LN(AJ807)+107.59, IF(AND(AJ807&gt;1000, AJ807&lt;=5213),-36.304*LN(AJ807)+310.72, IF(AJ807&gt;5213, 10)))</f>
        <v>10</v>
      </c>
      <c r="BQ807" s="2" t="n">
        <f aca="false">BF807^0.04*BG807^0.22*BH807^0.51*BI807^0.06*BP807^0.17</f>
        <v>51.4526190576096</v>
      </c>
      <c r="BR807" s="0" t="str">
        <f aca="false">IF(BQ807&gt;=90, "Very Good", IF(BQ807&gt;=80, "Good", IF(BQ807&gt;=70, "Slightly Good", IF(BQ807&gt;=60, "Average", IF(BQ807&gt;=50, "Slightly Poor", IF(BQ807&gt;=40, "Poor", "Very Poor"))))))</f>
        <v>Slightly Poor</v>
      </c>
      <c r="BT807" s="2" t="n">
        <f aca="false">9.81*LN(AH807)+30.6</f>
        <v>37.3997738412931</v>
      </c>
      <c r="BU807" s="0" t="str">
        <f aca="false">IF(BT807&lt;30, "Clean water", IF(AND(BT807&gt;=30, BT807&lt;40), "Hypolimia", IF(AND(BT807&gt;=40,BT807&lt;50), "Mesotrophic", IF(AND(BT807&gt;=50, BT807&lt;70), "Eutrophic", IF(BT807&gt;70,"Hypertrophic")))))</f>
        <v>Hypolimia</v>
      </c>
      <c r="CM807" s="0" t="n">
        <f aca="false">IF(G807&gt;H807,1,0)</f>
        <v>0</v>
      </c>
      <c r="CO807" s="17" t="n">
        <f aca="false">14.652-0.41022*M807+0.007991*M807*M807-0.000077774*M807*M807*M807</f>
        <v>14.289218012754</v>
      </c>
      <c r="CP807" s="1" t="n">
        <f aca="false">F807/CO807*100</f>
        <v>79.780432979781</v>
      </c>
    </row>
    <row r="808" customFormat="false" ht="12.5" hidden="false" customHeight="false" outlineLevel="0" collapsed="false">
      <c r="A808" s="0" t="n">
        <v>807</v>
      </c>
      <c r="B808" s="15" t="s">
        <v>125</v>
      </c>
      <c r="C808" s="16" t="s">
        <v>126</v>
      </c>
      <c r="D808" s="0" t="s">
        <v>168</v>
      </c>
      <c r="E808" s="0" t="n">
        <v>8.3</v>
      </c>
      <c r="F808" s="0" t="n">
        <v>15</v>
      </c>
      <c r="G808" s="0" t="n">
        <v>1.3</v>
      </c>
      <c r="H808" s="0" t="n">
        <v>2.1</v>
      </c>
      <c r="I808" s="0" t="n">
        <v>2.8</v>
      </c>
      <c r="J808" s="0" t="n">
        <v>7.101</v>
      </c>
      <c r="K808" s="0" t="n">
        <v>0.017</v>
      </c>
      <c r="L808" s="0" t="n">
        <v>1.3</v>
      </c>
      <c r="M808" s="0" t="n">
        <v>1.3</v>
      </c>
      <c r="N808" s="0" t="n">
        <v>0</v>
      </c>
      <c r="O808" s="0" t="n">
        <v>644</v>
      </c>
      <c r="P808" s="0" t="n">
        <v>1000</v>
      </c>
      <c r="AC808" s="0" t="n">
        <v>7.069</v>
      </c>
      <c r="AD808" s="0" t="n">
        <v>0.587</v>
      </c>
      <c r="AE808" s="0" t="n">
        <v>5.783</v>
      </c>
      <c r="AF808" s="0" t="n">
        <v>0.011</v>
      </c>
      <c r="AG808" s="0" t="n">
        <v>0.005</v>
      </c>
      <c r="AH808" s="0" t="n">
        <v>3.6</v>
      </c>
      <c r="AJ808" s="0" t="n">
        <v>160</v>
      </c>
      <c r="BF808" s="0" t="n">
        <f aca="false">IF(E808&lt;11,-3.6797*E808^2+48.115*E808-53.83,280.92*EXP(-0.2027*E808))</f>
        <v>92.029967</v>
      </c>
      <c r="BG808" s="1" t="n">
        <f aca="false">32.208*LN(F808)+21.438</f>
        <v>108.6588808771</v>
      </c>
      <c r="BH808" s="1" t="n">
        <f aca="false">IF(G808&lt;=2, -10*G808+100, 88.958*EXP(-0.0755*G808))</f>
        <v>87</v>
      </c>
      <c r="BI808" s="1" t="n">
        <f aca="false">IF(I808&lt;=100, 0.0053*(I808)^2-1.0332*I808+100.76, 122.82*EXP(-0.0092*I808))</f>
        <v>97.908592</v>
      </c>
      <c r="BJ808" s="0" t="n">
        <f aca="false">IF(P808&lt;=1000, -6.942*LN(P808)+107.59, -36.304*LN(P808)+310.72)</f>
        <v>59.636362853306</v>
      </c>
      <c r="BK808" s="0" t="n">
        <f aca="false">BF808^0.04*BG808^0.22*BH808^0.51*BI808^0.06*BJ808^0.17</f>
        <v>86.4833458458922</v>
      </c>
      <c r="BL808" s="0" t="str">
        <f aca="false">IF(BK808&gt;=90, "Very Good", IF(BK808&gt;=80, "Good", IF(BK808&gt;=70, "Slightly Good", IF(BK808&gt;=60, "Average", IF(BK808&gt;=50, "Slightly Poor", IF(BK808&gt;=40, "Poor", "Very Poor"))))))</f>
        <v>Good</v>
      </c>
      <c r="BM808" s="2" t="n">
        <f aca="false">IF(P808&lt;=1000, -6.942*LN(P808)+107.59, IF(AND(P808&gt;1000, P808&lt;=5213),-36.304*LN(P808)+310.72, IF(P808&gt;5213, 10)))</f>
        <v>59.636362853306</v>
      </c>
      <c r="BN808" s="2" t="n">
        <f aca="false">BF808^0.04*BG808^0.22*BH808^0.51*BI808^0.06*BM808^0.17</f>
        <v>86.4833458458922</v>
      </c>
      <c r="BO808" s="3" t="str">
        <f aca="false">IF(BN808&gt;=90, "Very Good", IF(BN808&gt;=80, "Good", IF(BN808&gt;=70, "Slightly Good", IF(BN808&gt;=60, "Average", IF(BN808&gt;=50, "Slightly Poor", IF(BN808&gt;=40, "Poor", "Very Poor"))))))</f>
        <v>Good</v>
      </c>
      <c r="BP808" s="2" t="n">
        <f aca="false">IF(AJ808&lt;=1000, -6.942*LN(AJ808)+107.59, IF(AND(AJ808&gt;1000, AJ808&lt;=5213),-36.304*LN(AJ808)+310.72, IF(AJ808&gt;5213, 10)))</f>
        <v>72.3581433746468</v>
      </c>
      <c r="BQ808" s="2" t="n">
        <f aca="false">BF808^0.04*BG808^0.22*BH808^0.51*BI808^0.06*BP808^0.17</f>
        <v>89.3734346682257</v>
      </c>
      <c r="BR808" s="0" t="str">
        <f aca="false">IF(BQ808&gt;=90, "Very Good", IF(BQ808&gt;=80, "Good", IF(BQ808&gt;=70, "Slightly Good", IF(BQ808&gt;=60, "Average", IF(BQ808&gt;=50, "Slightly Poor", IF(BQ808&gt;=40, "Poor", "Very Poor"))))))</f>
        <v>Good</v>
      </c>
      <c r="BT808" s="2" t="n">
        <f aca="false">9.81*LN(AH808)+30.6</f>
        <v>43.1659610239829</v>
      </c>
      <c r="BU808" s="0" t="str">
        <f aca="false">IF(BT808&lt;30, "Clean water", IF(AND(BT808&gt;=30, BT808&lt;40), "Hypolimia", IF(AND(BT808&gt;=40,BT808&lt;50), "Mesotrophic", IF(AND(BT808&gt;=50, BT808&lt;70), "Eutrophic", IF(BT808&gt;70,"Hypertrophic")))))</f>
        <v>Mesotrophic</v>
      </c>
      <c r="CM808" s="0" t="n">
        <f aca="false">IF(G808&gt;H808,1,0)</f>
        <v>0</v>
      </c>
      <c r="CO808" s="17" t="n">
        <f aca="false">14.652-0.41022*M808+0.007991*M808*M808-0.000077774*M808*M808*M808</f>
        <v>14.132047920522</v>
      </c>
      <c r="CP808" s="1" t="n">
        <f aca="false">F808/CO808*100</f>
        <v>106.141728957893</v>
      </c>
    </row>
    <row r="809" customFormat="false" ht="12.5" hidden="false" customHeight="false" outlineLevel="0" collapsed="false">
      <c r="A809" s="0" t="n">
        <v>808</v>
      </c>
      <c r="B809" s="15" t="s">
        <v>72</v>
      </c>
      <c r="C809" s="16" t="s">
        <v>73</v>
      </c>
      <c r="D809" s="0" t="s">
        <v>169</v>
      </c>
      <c r="E809" s="0" t="n">
        <v>8.1</v>
      </c>
      <c r="F809" s="0" t="n">
        <v>13</v>
      </c>
      <c r="G809" s="0" t="n">
        <v>1.5</v>
      </c>
      <c r="H809" s="0" t="n">
        <v>6.1</v>
      </c>
      <c r="I809" s="0" t="n">
        <v>6.8</v>
      </c>
      <c r="J809" s="0" t="n">
        <v>6.453</v>
      </c>
      <c r="K809" s="0" t="n">
        <v>0.03</v>
      </c>
      <c r="L809" s="0" t="n">
        <v>3</v>
      </c>
      <c r="M809" s="0" t="n">
        <v>5.2</v>
      </c>
      <c r="N809" s="0" t="n">
        <v>0</v>
      </c>
      <c r="O809" s="0" t="n">
        <v>390</v>
      </c>
      <c r="P809" s="0" t="n">
        <v>2750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0</v>
      </c>
      <c r="V809" s="0" t="n">
        <v>0</v>
      </c>
      <c r="AC809" s="0" t="n">
        <v>6.175</v>
      </c>
      <c r="AD809" s="0" t="n">
        <v>2.138</v>
      </c>
      <c r="AE809" s="0" t="n">
        <v>3.729</v>
      </c>
      <c r="AF809" s="0" t="n">
        <v>0.014</v>
      </c>
      <c r="AG809" s="0" t="n">
        <v>0.009</v>
      </c>
      <c r="AH809" s="0" t="n">
        <v>16.8</v>
      </c>
      <c r="AJ809" s="0" t="n">
        <v>38</v>
      </c>
      <c r="AP809" s="0" t="n">
        <v>0</v>
      </c>
      <c r="AY809" s="0" t="n">
        <v>0</v>
      </c>
      <c r="BF809" s="0" t="n">
        <f aca="false">IF(E809&lt;11,-3.6797*E809^2+48.115*E809-53.83,280.92*EXP(-0.2027*E809))</f>
        <v>94.476383</v>
      </c>
      <c r="BG809" s="1" t="n">
        <f aca="false">32.208*LN(F809)+21.438</f>
        <v>104.049888905121</v>
      </c>
      <c r="BH809" s="1" t="n">
        <f aca="false">IF(G809&lt;=2, -10*G809+100, 88.958*EXP(-0.0755*G809))</f>
        <v>85</v>
      </c>
      <c r="BI809" s="1" t="n">
        <f aca="false">IF(I809&lt;=100, 0.0053*(I809)^2-1.0332*I809+100.76, 122.82*EXP(-0.0092*I809))</f>
        <v>93.979312</v>
      </c>
      <c r="BJ809" s="0" t="n">
        <f aca="false">IF(P809&lt;=1000, -6.942*LN(P809)+107.59, -36.304*LN(P809)+310.72)</f>
        <v>23.215692854257</v>
      </c>
      <c r="BK809" s="0" t="n">
        <f aca="false">BF809^0.04*BG809^0.22*BH809^0.51*BI809^0.06*BJ809^0.17</f>
        <v>72.0069730811569</v>
      </c>
      <c r="BL809" s="0" t="str">
        <f aca="false">IF(BK809&gt;=90, "Very Good", IF(BK809&gt;=80, "Good", IF(BK809&gt;=70, "Slightly Good", IF(BK809&gt;=60, "Average", IF(BK809&gt;=50, "Slightly Poor", IF(BK809&gt;=40, "Poor", "Very Poor"))))))</f>
        <v>Slightly Good</v>
      </c>
      <c r="BM809" s="2" t="n">
        <f aca="false">IF(P809&lt;=1000, -6.942*LN(P809)+107.59, IF(AND(P809&gt;1000, P809&lt;=5213),-36.304*LN(P809)+310.72, IF(P809&gt;5213, 10)))</f>
        <v>23.215692854257</v>
      </c>
      <c r="BN809" s="2" t="n">
        <f aca="false">BF809^0.04*BG809^0.22*BH809^0.51*BI809^0.06*BM809^0.17</f>
        <v>72.0069730811569</v>
      </c>
      <c r="BO809" s="3" t="str">
        <f aca="false">IF(BN809&gt;=90, "Very Good", IF(BN809&gt;=80, "Good", IF(BN809&gt;=70, "Slightly Good", IF(BN809&gt;=60, "Average", IF(BN809&gt;=50, "Slightly Poor", IF(BN809&gt;=40, "Poor", "Very Poor"))))))</f>
        <v>Slightly Good</v>
      </c>
      <c r="BP809" s="2" t="n">
        <f aca="false">IF(AJ809&lt;=1000, -6.942*LN(AJ809)+107.59, IF(AND(AJ809&gt;1000, AJ809&lt;=5213),-36.304*LN(AJ809)+310.72, IF(AJ809&gt;5213, 10)))</f>
        <v>82.3378768791794</v>
      </c>
      <c r="BQ809" s="2" t="n">
        <f aca="false">BF809^0.04*BG809^0.22*BH809^0.51*BI809^0.06*BP809^0.17</f>
        <v>89.2983876900952</v>
      </c>
      <c r="BR809" s="0" t="str">
        <f aca="false">IF(BQ809&gt;=90, "Very Good", IF(BQ809&gt;=80, "Good", IF(BQ809&gt;=70, "Slightly Good", IF(BQ809&gt;=60, "Average", IF(BQ809&gt;=50, "Slightly Poor", IF(BQ809&gt;=40, "Poor", "Very Poor"))))))</f>
        <v>Good</v>
      </c>
      <c r="BT809" s="2" t="n">
        <f aca="false">9.81*LN(AH809)+30.6</f>
        <v>58.2777268756744</v>
      </c>
      <c r="BU809" s="0" t="str">
        <f aca="false">IF(BT809&lt;30, "Clean water", IF(AND(BT809&gt;=30, BT809&lt;40), "Hypolimia", IF(AND(BT809&gt;=40,BT809&lt;50), "Mesotrophic", IF(AND(BT809&gt;=50, BT809&lt;70), "Eutrophic", IF(BT809&gt;70,"Hypertrophic")))))</f>
        <v>Eutrophic</v>
      </c>
      <c r="CM809" s="0" t="n">
        <f aca="false">IF(G809&gt;H809,1,0)</f>
        <v>0</v>
      </c>
      <c r="CO809" s="17" t="n">
        <f aca="false">14.652-0.41022*M809+0.007991*M809*M809-0.000077774*M809*M809*M809</f>
        <v>12.723996993408</v>
      </c>
      <c r="CP809" s="1" t="n">
        <f aca="false">F809/CO809*100</f>
        <v>102.169153346507</v>
      </c>
    </row>
    <row r="810" customFormat="false" ht="12.5" hidden="false" customHeight="false" outlineLevel="0" collapsed="false">
      <c r="A810" s="0" t="n">
        <v>809</v>
      </c>
      <c r="B810" s="15" t="s">
        <v>131</v>
      </c>
      <c r="C810" s="16" t="s">
        <v>132</v>
      </c>
      <c r="D810" s="0" t="s">
        <v>169</v>
      </c>
      <c r="E810" s="0" t="n">
        <v>8.3</v>
      </c>
      <c r="F810" s="0" t="n">
        <v>13.2</v>
      </c>
      <c r="G810" s="0" t="n">
        <v>1.9</v>
      </c>
      <c r="H810" s="0" t="n">
        <v>3.5</v>
      </c>
      <c r="I810" s="0" t="n">
        <v>4.3</v>
      </c>
      <c r="J810" s="0" t="n">
        <v>3.133</v>
      </c>
      <c r="K810" s="0" t="n">
        <v>0.07</v>
      </c>
      <c r="L810" s="0" t="n">
        <v>2.2</v>
      </c>
      <c r="M810" s="0" t="n">
        <v>2.8</v>
      </c>
      <c r="O810" s="0" t="n">
        <v>533</v>
      </c>
      <c r="BD810" s="0" t="n">
        <v>0.025</v>
      </c>
      <c r="BF810" s="0" t="n">
        <f aca="false">IF(E810&lt;11,-3.6797*E810^2+48.115*E810-53.83,280.92*EXP(-0.2027*E810))</f>
        <v>92.029967</v>
      </c>
      <c r="BG810" s="1" t="n">
        <f aca="false">32.208*LN(F810)+21.438</f>
        <v>104.54162364751</v>
      </c>
      <c r="BH810" s="1" t="n">
        <f aca="false">IF(G810&lt;=2, -10*G810+100, 88.958*EXP(-0.0755*G810))</f>
        <v>81</v>
      </c>
      <c r="BI810" s="1" t="n">
        <f aca="false">IF(I810&lt;=100, 0.0053*(I810)^2-1.0332*I810+100.76, 122.82*EXP(-0.0092*I810))</f>
        <v>96.415237</v>
      </c>
      <c r="BJ810" s="0" t="e">
        <f aca="false">IF(P810&lt;=1000, -6.942*LN(P810)+107.59, -36.304*LN(P810)+310.72)</f>
        <v>#VALUE!</v>
      </c>
      <c r="BK810" s="0" t="e">
        <f aca="false">BF810^0.04*BG810^0.22*BH810^0.51*BI810^0.06*BJ810^0.17</f>
        <v>#VALUE!</v>
      </c>
      <c r="BL810" s="0" t="e">
        <f aca="false">IF(BK810&gt;=90, "Very Good", IF(BK810&gt;=80, "Good", IF(BK810&gt;=70, "Slightly Good", IF(BK810&gt;=60, "Average", IF(BK810&gt;=50, "Slightly Poor", IF(BK810&gt;=40, "Poor", "Very Poor"))))))</f>
        <v>#VALUE!</v>
      </c>
      <c r="BM810" s="2" t="e">
        <f aca="false">IF(P810&lt;=1000, -6.942*LN(P810)+107.59, IF(AND(P810&gt;1000, P810&lt;=5213),-36.304*LN(P810)+310.72, IF(P810&gt;5213, 10)))</f>
        <v>#VALUE!</v>
      </c>
      <c r="BN810" s="2" t="e">
        <f aca="false">BF810^0.04*BG810^0.22*BH810^0.51*BI810^0.06*BM810^0.17</f>
        <v>#VALUE!</v>
      </c>
      <c r="BO810" s="3" t="e">
        <f aca="false">IF(BN810&gt;=90, "Very Good", IF(BN810&gt;=80, "Good", IF(BN810&gt;=70, "Slightly Good", IF(BN810&gt;=60, "Average", IF(BN810&gt;=50, "Slightly Poor", IF(BN810&gt;=40, "Poor", "Very Poor"))))))</f>
        <v>#VALUE!</v>
      </c>
      <c r="BP810" s="2" t="e">
        <f aca="false">IF(AJ810&lt;=1000, -6.942*LN(AJ810)+107.59, IF(AND(AJ810&gt;1000, AJ810&lt;=5213),-36.304*LN(AJ810)+310.72, IF(AJ810&gt;5213, 10)))</f>
        <v>#VALUE!</v>
      </c>
      <c r="BQ810" s="2" t="e">
        <f aca="false">BF810^0.04*BG810^0.22*BH810^0.51*BI810^0.06*BP810^0.17</f>
        <v>#VALUE!</v>
      </c>
      <c r="BR810" s="0" t="e">
        <f aca="false">IF(BQ810&gt;=90, "Very Good", IF(BQ810&gt;=80, "Good", IF(BQ810&gt;=70, "Slightly Good", IF(BQ810&gt;=60, "Average", IF(BQ810&gt;=50, "Slightly Poor", IF(BQ810&gt;=40, "Poor", "Very Poor"))))))</f>
        <v>#VALUE!</v>
      </c>
      <c r="BT810" s="2" t="e">
        <f aca="false">9.81*LN(AH810)+30.6</f>
        <v>#VALUE!</v>
      </c>
      <c r="BU810" s="0" t="e">
        <f aca="false">IF(BT810&lt;30, "Clean water", IF(AND(BT810&gt;=30, BT810&lt;40), "Hypolimia", IF(AND(BT810&gt;=40,BT810&lt;50), "Mesotrophic", IF(AND(BT810&gt;=50, BT810&lt;70), "Eutrophic", IF(BT810&gt;70,"Hypertrophic")))))</f>
        <v>#VALUE!</v>
      </c>
      <c r="CM810" s="0" t="n">
        <f aca="false">IF(G810&gt;H810,1,0)</f>
        <v>0</v>
      </c>
      <c r="CO810" s="17" t="n">
        <f aca="false">14.652-0.41022*M810+0.007991*M810*M810-0.000077774*M810*M810*M810</f>
        <v>13.564326145152</v>
      </c>
      <c r="CP810" s="1" t="n">
        <f aca="false">F810/CO810*100</f>
        <v>97.3140859247017</v>
      </c>
    </row>
    <row r="811" customFormat="false" ht="12.5" hidden="false" customHeight="false" outlineLevel="0" collapsed="false">
      <c r="A811" s="0" t="n">
        <v>810</v>
      </c>
      <c r="B811" s="15" t="s">
        <v>75</v>
      </c>
      <c r="C811" s="16" t="s">
        <v>76</v>
      </c>
      <c r="D811" s="0" t="s">
        <v>169</v>
      </c>
      <c r="E811" s="0" t="n">
        <v>7.7</v>
      </c>
      <c r="F811" s="0" t="n">
        <v>14.3</v>
      </c>
      <c r="G811" s="0" t="n">
        <v>1.7</v>
      </c>
      <c r="H811" s="0" t="n">
        <v>2.8</v>
      </c>
      <c r="I811" s="0" t="n">
        <v>7</v>
      </c>
      <c r="J811" s="0" t="n">
        <v>3.842</v>
      </c>
      <c r="K811" s="0" t="n">
        <v>0.025</v>
      </c>
      <c r="L811" s="0" t="n">
        <v>1.7</v>
      </c>
      <c r="M811" s="0" t="n">
        <v>2.5</v>
      </c>
      <c r="N811" s="0" t="n">
        <v>0</v>
      </c>
      <c r="O811" s="0" t="n">
        <v>593</v>
      </c>
      <c r="P811" s="0" t="n">
        <v>11000</v>
      </c>
      <c r="AC811" s="0" t="n">
        <v>3.83</v>
      </c>
      <c r="AD811" s="0" t="n">
        <v>0.317</v>
      </c>
      <c r="AE811" s="0" t="n">
        <v>2.828</v>
      </c>
      <c r="AF811" s="0" t="n">
        <v>0.017</v>
      </c>
      <c r="AG811" s="0" t="n">
        <v>0.015</v>
      </c>
      <c r="AH811" s="0" t="n">
        <v>8.7</v>
      </c>
      <c r="AJ811" s="0" t="n">
        <v>4200</v>
      </c>
      <c r="BF811" s="0" t="n">
        <f aca="false">IF(E811&lt;11,-3.6797*E811^2+48.115*E811-53.83,280.92*EXP(-0.2027*E811))</f>
        <v>98.486087</v>
      </c>
      <c r="BG811" s="1" t="n">
        <f aca="false">32.208*LN(F811)+21.438</f>
        <v>107.119639176259</v>
      </c>
      <c r="BH811" s="1" t="n">
        <f aca="false">IF(G811&lt;=2, -10*G811+100, 88.958*EXP(-0.0755*G811))</f>
        <v>83</v>
      </c>
      <c r="BI811" s="1" t="n">
        <f aca="false">IF(I811&lt;=100, 0.0053*(I811)^2-1.0332*I811+100.76, 122.82*EXP(-0.0092*I811))</f>
        <v>93.7873</v>
      </c>
      <c r="BJ811" s="0" t="n">
        <f aca="false">IF(P811&lt;=1000, -6.942*LN(P811)+107.59, -36.304*LN(P811)+310.72)</f>
        <v>-27.1123376318395</v>
      </c>
      <c r="BK811" s="0" t="e">
        <f aca="false">BF811^0.04*BG811^0.22*BH811^0.51*BI811^0.06*BJ811^0.17</f>
        <v>#NUM!</v>
      </c>
      <c r="BL811" s="0" t="e">
        <f aca="false">IF(BK811&gt;=90, "Very Good", IF(BK811&gt;=80, "Good", IF(BK811&gt;=70, "Slightly Good", IF(BK811&gt;=60, "Average", IF(BK811&gt;=50, "Slightly Poor", IF(BK811&gt;=40, "Poor", "Very Poor"))))))</f>
        <v>#NUM!</v>
      </c>
      <c r="BM811" s="2" t="n">
        <f aca="false">IF(P811&lt;=1000, -6.942*LN(P811)+107.59, IF(AND(P811&gt;1000, P811&lt;=5213),-36.304*LN(P811)+310.72, IF(P811&gt;5213, 10)))</f>
        <v>10</v>
      </c>
      <c r="BN811" s="2" t="n">
        <f aca="false">BF811^0.04*BG811^0.22*BH811^0.51*BI811^0.06*BM811^0.17</f>
        <v>62.1390582006214</v>
      </c>
      <c r="BO811" s="3" t="str">
        <f aca="false">IF(BN811&gt;=90, "Very Good", IF(BN811&gt;=80, "Good", IF(BN811&gt;=70, "Slightly Good", IF(BN811&gt;=60, "Average", IF(BN811&gt;=50, "Slightly Poor", IF(BN811&gt;=40, "Poor", "Very Poor"))))))</f>
        <v>Average</v>
      </c>
      <c r="BP811" s="2" t="n">
        <f aca="false">IF(AJ811&lt;=1000, -6.942*LN(AJ811)+107.59, IF(AND(AJ811&gt;1000, AJ811&lt;=5213),-36.304*LN(AJ811)+310.72, IF(AJ811&gt;5213, 10)))</f>
        <v>7.84154374572893</v>
      </c>
      <c r="BQ811" s="2" t="n">
        <f aca="false">BF811^0.04*BG811^0.22*BH811^0.51*BI811^0.06*BP811^0.17</f>
        <v>59.6228777078458</v>
      </c>
      <c r="BR811" s="0" t="str">
        <f aca="false">IF(BQ811&gt;=90, "Very Good", IF(BQ811&gt;=80, "Good", IF(BQ811&gt;=70, "Slightly Good", IF(BQ811&gt;=60, "Average", IF(BQ811&gt;=50, "Slightly Poor", IF(BQ811&gt;=40, "Poor", "Very Poor"))))))</f>
        <v>Slightly Poor</v>
      </c>
      <c r="BT811" s="2" t="n">
        <f aca="false">9.81*LN(AH811)+30.6</f>
        <v>51.8221988817299</v>
      </c>
      <c r="BU811" s="0" t="str">
        <f aca="false">IF(BT811&lt;30, "Clean water", IF(AND(BT811&gt;=30, BT811&lt;40), "Hypolimia", IF(AND(BT811&gt;=40,BT811&lt;50), "Mesotrophic", IF(AND(BT811&gt;=50, BT811&lt;70), "Eutrophic", IF(BT811&gt;70,"Hypertrophic")))))</f>
        <v>Eutrophic</v>
      </c>
      <c r="CM811" s="0" t="n">
        <f aca="false">IF(G811&gt;H811,1,0)</f>
        <v>0</v>
      </c>
      <c r="CO811" s="17" t="n">
        <f aca="false">14.652-0.41022*M811+0.007991*M811*M811-0.000077774*M811*M811*M811</f>
        <v>13.67517853125</v>
      </c>
      <c r="CP811" s="1" t="n">
        <f aca="false">F811/CO811*100</f>
        <v>104.569018732166</v>
      </c>
    </row>
    <row r="812" customFormat="false" ht="12.5" hidden="false" customHeight="false" outlineLevel="0" collapsed="false">
      <c r="A812" s="0" t="n">
        <v>811</v>
      </c>
      <c r="B812" s="15" t="s">
        <v>77</v>
      </c>
      <c r="C812" s="16" t="s">
        <v>78</v>
      </c>
      <c r="D812" s="0" t="s">
        <v>169</v>
      </c>
      <c r="E812" s="0" t="n">
        <v>8.3</v>
      </c>
      <c r="F812" s="0" t="n">
        <v>14.5</v>
      </c>
      <c r="G812" s="0" t="n">
        <v>1</v>
      </c>
      <c r="H812" s="0" t="n">
        <v>4</v>
      </c>
      <c r="I812" s="0" t="n">
        <v>2.3</v>
      </c>
      <c r="J812" s="0" t="n">
        <v>2.883</v>
      </c>
      <c r="K812" s="0" t="n">
        <v>0.03</v>
      </c>
      <c r="L812" s="0" t="n">
        <v>2</v>
      </c>
      <c r="M812" s="0" t="n">
        <v>2.4</v>
      </c>
      <c r="N812" s="0" t="n">
        <v>0</v>
      </c>
      <c r="O812" s="0" t="n">
        <v>220</v>
      </c>
      <c r="P812" s="0" t="n">
        <v>260</v>
      </c>
      <c r="AC812" s="0" t="n">
        <v>2.664</v>
      </c>
      <c r="AD812" s="0" t="n">
        <v>0.25</v>
      </c>
      <c r="AE812" s="0" t="n">
        <v>2.143</v>
      </c>
      <c r="AF812" s="0" t="n">
        <v>0.015</v>
      </c>
      <c r="AG812" s="0" t="n">
        <v>0.001</v>
      </c>
      <c r="AH812" s="0" t="n">
        <v>5.4</v>
      </c>
      <c r="AJ812" s="0" t="n">
        <v>29</v>
      </c>
      <c r="BD812" s="0" t="n">
        <v>123.1</v>
      </c>
      <c r="BF812" s="0" t="n">
        <f aca="false">IF(E812&lt;11,-3.6797*E812^2+48.115*E812-53.83,280.92*EXP(-0.2027*E812))</f>
        <v>92.029967</v>
      </c>
      <c r="BG812" s="1" t="n">
        <f aca="false">32.208*LN(F812)+21.438</f>
        <v>107.56697970073</v>
      </c>
      <c r="BH812" s="1" t="n">
        <f aca="false">IF(G812&lt;=2, -10*G812+100, 88.958*EXP(-0.0755*G812))</f>
        <v>90</v>
      </c>
      <c r="BI812" s="1" t="n">
        <f aca="false">IF(I812&lt;=100, 0.0053*(I812)^2-1.0332*I812+100.76, 122.82*EXP(-0.0092*I812))</f>
        <v>98.411677</v>
      </c>
      <c r="BJ812" s="0" t="n">
        <f aca="false">IF(P812&lt;=1000, -6.942*LN(P812)+107.59, -36.304*LN(P812)+310.72)</f>
        <v>68.9877481174902</v>
      </c>
      <c r="BK812" s="0" t="n">
        <f aca="false">BF812^0.04*BG812^0.22*BH812^0.51*BI812^0.06*BJ812^0.17</f>
        <v>90.02523372202</v>
      </c>
      <c r="BL812" s="0" t="str">
        <f aca="false">IF(BK812&gt;=90, "Very Good", IF(BK812&gt;=80, "Good", IF(BK812&gt;=70, "Slightly Good", IF(BK812&gt;=60, "Average", IF(BK812&gt;=50, "Slightly Poor", IF(BK812&gt;=40, "Poor", "Very Poor"))))))</f>
        <v>Very Good</v>
      </c>
      <c r="BM812" s="2" t="n">
        <f aca="false">IF(P812&lt;=1000, -6.942*LN(P812)+107.59, IF(AND(P812&gt;1000, P812&lt;=5213),-36.304*LN(P812)+310.72, IF(P812&gt;5213, 10)))</f>
        <v>68.9877481174902</v>
      </c>
      <c r="BN812" s="2" t="n">
        <f aca="false">BF812^0.04*BG812^0.22*BH812^0.51*BI812^0.06*BM812^0.17</f>
        <v>90.02523372202</v>
      </c>
      <c r="BO812" s="3" t="str">
        <f aca="false">IF(BN812&gt;=90, "Very Good", IF(BN812&gt;=80, "Good", IF(BN812&gt;=70, "Slightly Good", IF(BN812&gt;=60, "Average", IF(BN812&gt;=50, "Slightly Poor", IF(BN812&gt;=40, "Poor", "Very Poor"))))))</f>
        <v>Very Good</v>
      </c>
      <c r="BP812" s="2" t="n">
        <f aca="false">IF(AJ812&lt;=1000, -6.942*LN(AJ812)+107.59, IF(AND(AJ812&gt;1000, AJ812&lt;=5213),-36.304*LN(AJ812)+310.72, IF(AJ812&gt;5213, 10)))</f>
        <v>84.2142323482339</v>
      </c>
      <c r="BQ812" s="2" t="n">
        <f aca="false">BF812^0.04*BG812^0.22*BH812^0.51*BI812^0.06*BP812^0.17</f>
        <v>93.1297756699562</v>
      </c>
      <c r="BR812" s="0" t="str">
        <f aca="false">IF(BQ812&gt;=90, "Very Good", IF(BQ812&gt;=80, "Good", IF(BQ812&gt;=70, "Slightly Good", IF(BQ812&gt;=60, "Average", IF(BQ812&gt;=50, "Slightly Poor", IF(BQ812&gt;=40, "Poor", "Very Poor"))))))</f>
        <v>Very Good</v>
      </c>
      <c r="BT812" s="2" t="n">
        <f aca="false">9.81*LN(AH812)+30.6</f>
        <v>47.143573734524</v>
      </c>
      <c r="BU812" s="0" t="str">
        <f aca="false">IF(BT812&lt;30, "Clean water", IF(AND(BT812&gt;=30, BT812&lt;40), "Hypolimia", IF(AND(BT812&gt;=40,BT812&lt;50), "Mesotrophic", IF(AND(BT812&gt;=50, BT812&lt;70), "Eutrophic", IF(BT812&gt;70,"Hypertrophic")))))</f>
        <v>Mesotrophic</v>
      </c>
      <c r="CM812" s="0" t="n">
        <f aca="false">IF(G812&gt;H812,1,0)</f>
        <v>0</v>
      </c>
      <c r="CO812" s="17" t="n">
        <f aca="false">14.652-0.41022*M812+0.007991*M812*M812-0.000077774*M812*M812*M812</f>
        <v>13.712425012224</v>
      </c>
      <c r="CP812" s="1" t="n">
        <f aca="false">F812/CO812*100</f>
        <v>105.743513543913</v>
      </c>
    </row>
    <row r="813" customFormat="false" ht="12.5" hidden="false" customHeight="false" outlineLevel="0" collapsed="false">
      <c r="A813" s="0" t="n">
        <v>812</v>
      </c>
      <c r="B813" s="15" t="s">
        <v>79</v>
      </c>
      <c r="C813" s="16" t="s">
        <v>80</v>
      </c>
      <c r="D813" s="0" t="s">
        <v>169</v>
      </c>
      <c r="E813" s="0" t="n">
        <v>8.1</v>
      </c>
      <c r="F813" s="0" t="n">
        <v>12.3</v>
      </c>
      <c r="G813" s="0" t="n">
        <v>1.5</v>
      </c>
      <c r="H813" s="0" t="n">
        <v>5</v>
      </c>
      <c r="I813" s="0" t="n">
        <v>3.9</v>
      </c>
      <c r="J813" s="0" t="n">
        <v>6.697</v>
      </c>
      <c r="K813" s="0" t="n">
        <v>0.043</v>
      </c>
      <c r="L813" s="0" t="n">
        <v>3</v>
      </c>
      <c r="M813" s="0" t="n">
        <v>2.9</v>
      </c>
      <c r="N813" s="0" t="n">
        <v>0</v>
      </c>
      <c r="O813" s="0" t="n">
        <v>342</v>
      </c>
      <c r="P813" s="0" t="n">
        <v>194</v>
      </c>
      <c r="Q813" s="0" t="n">
        <v>0</v>
      </c>
      <c r="R813" s="0" t="n">
        <v>0</v>
      </c>
      <c r="S813" s="0" t="n">
        <v>0</v>
      </c>
      <c r="T813" s="0" t="n">
        <v>0</v>
      </c>
      <c r="U813" s="0" t="n">
        <v>0</v>
      </c>
      <c r="V813" s="0" t="n">
        <v>0</v>
      </c>
      <c r="AC813" s="0" t="n">
        <v>6.457</v>
      </c>
      <c r="AD813" s="0" t="n">
        <v>1.949</v>
      </c>
      <c r="AE813" s="0" t="n">
        <v>3.974</v>
      </c>
      <c r="AF813" s="0" t="n">
        <v>0.022</v>
      </c>
      <c r="AG813" s="0" t="n">
        <v>0.006</v>
      </c>
      <c r="AH813" s="0" t="n">
        <v>6.9</v>
      </c>
      <c r="AJ813" s="0" t="n">
        <v>53</v>
      </c>
      <c r="AP813" s="0" t="n">
        <v>0</v>
      </c>
      <c r="AY813" s="0" t="n">
        <v>0</v>
      </c>
      <c r="BD813" s="0" t="n">
        <v>119.896</v>
      </c>
      <c r="BF813" s="0" t="n">
        <f aca="false">IF(E813&lt;11,-3.6797*E813^2+48.115*E813-53.83,280.92*EXP(-0.2027*E813))</f>
        <v>94.476383</v>
      </c>
      <c r="BG813" s="1" t="n">
        <f aca="false">32.208*LN(F813)+21.438</f>
        <v>102.267173042683</v>
      </c>
      <c r="BH813" s="1" t="n">
        <f aca="false">IF(G813&lt;=2, -10*G813+100, 88.958*EXP(-0.0755*G813))</f>
        <v>85</v>
      </c>
      <c r="BI813" s="1" t="n">
        <f aca="false">IF(I813&lt;=100, 0.0053*(I813)^2-1.0332*I813+100.76, 122.82*EXP(-0.0092*I813))</f>
        <v>96.811133</v>
      </c>
      <c r="BJ813" s="0" t="n">
        <f aca="false">IF(P813&lt;=1000, -6.942*LN(P813)+107.59, -36.304*LN(P813)+310.72)</f>
        <v>71.0205286597824</v>
      </c>
      <c r="BK813" s="0" t="n">
        <f aca="false">BF813^0.04*BG813^0.22*BH813^0.51*BI813^0.06*BJ813^0.17</f>
        <v>86.9059154992345</v>
      </c>
      <c r="BL813" s="0" t="str">
        <f aca="false">IF(BK813&gt;=90, "Very Good", IF(BK813&gt;=80, "Good", IF(BK813&gt;=70, "Slightly Good", IF(BK813&gt;=60, "Average", IF(BK813&gt;=50, "Slightly Poor", IF(BK813&gt;=40, "Poor", "Very Poor"))))))</f>
        <v>Good</v>
      </c>
      <c r="BM813" s="2" t="n">
        <f aca="false">IF(P813&lt;=1000, -6.942*LN(P813)+107.59, IF(AND(P813&gt;1000, P813&lt;=5213),-36.304*LN(P813)+310.72, IF(P813&gt;5213, 10)))</f>
        <v>71.0205286597824</v>
      </c>
      <c r="BN813" s="2" t="n">
        <f aca="false">BF813^0.04*BG813^0.22*BH813^0.51*BI813^0.06*BM813^0.17</f>
        <v>86.9059154992345</v>
      </c>
      <c r="BO813" s="3" t="str">
        <f aca="false">IF(BN813&gt;=90, "Very Good", IF(BN813&gt;=80, "Good", IF(BN813&gt;=70, "Slightly Good", IF(BN813&gt;=60, "Average", IF(BN813&gt;=50, "Slightly Poor", IF(BN813&gt;=40, "Poor", "Very Poor"))))))</f>
        <v>Good</v>
      </c>
      <c r="BP813" s="2" t="n">
        <f aca="false">IF(AJ813&lt;=1000, -6.942*LN(AJ813)+107.59, IF(AND(AJ813&gt;1000, AJ813&lt;=5213),-36.304*LN(AJ813)+310.72, IF(AJ813&gt;5213, 10)))</f>
        <v>80.0282335361212</v>
      </c>
      <c r="BQ813" s="2" t="n">
        <f aca="false">BF813^0.04*BG813^0.22*BH813^0.51*BI813^0.06*BP813^0.17</f>
        <v>88.6881151364591</v>
      </c>
      <c r="BR813" s="0" t="str">
        <f aca="false">IF(BQ813&gt;=90, "Very Good", IF(BQ813&gt;=80, "Good", IF(BQ813&gt;=70, "Slightly Good", IF(BQ813&gt;=60, "Average", IF(BQ813&gt;=50, "Slightly Poor", IF(BQ813&gt;=40, "Poor", "Very Poor"))))))</f>
        <v>Good</v>
      </c>
      <c r="BT813" s="2" t="n">
        <f aca="false">9.81*LN(AH813)+30.6</f>
        <v>49.5482250478275</v>
      </c>
      <c r="BU813" s="0" t="str">
        <f aca="false">IF(BT813&lt;30, "Clean water", IF(AND(BT813&gt;=30, BT813&lt;40), "Hypolimia", IF(AND(BT813&gt;=40,BT813&lt;50), "Mesotrophic", IF(AND(BT813&gt;=50, BT813&lt;70), "Eutrophic", IF(BT813&gt;70,"Hypertrophic")))))</f>
        <v>Mesotrophic</v>
      </c>
      <c r="CM813" s="0" t="n">
        <f aca="false">IF(G813&gt;H813,1,0)</f>
        <v>0</v>
      </c>
      <c r="CO813" s="17" t="n">
        <f aca="false">14.652-0.41022*M813+0.007991*M813*M813-0.000077774*M813*M813*M813</f>
        <v>13.527669479914</v>
      </c>
      <c r="CP813" s="1" t="n">
        <f aca="false">F813/CO813*100</f>
        <v>90.9247525470899</v>
      </c>
    </row>
    <row r="814" customFormat="false" ht="12.5" hidden="false" customHeight="false" outlineLevel="0" collapsed="false">
      <c r="A814" s="0" t="n">
        <v>813</v>
      </c>
      <c r="B814" s="15" t="s">
        <v>81</v>
      </c>
      <c r="C814" s="16" t="s">
        <v>82</v>
      </c>
      <c r="D814" s="0" t="s">
        <v>169</v>
      </c>
      <c r="E814" s="0" t="n">
        <v>7.4</v>
      </c>
      <c r="F814" s="0" t="n">
        <v>13.2</v>
      </c>
      <c r="G814" s="0" t="n">
        <v>2.2</v>
      </c>
      <c r="H814" s="0" t="n">
        <v>3.1</v>
      </c>
      <c r="I814" s="0" t="n">
        <v>0.4</v>
      </c>
      <c r="J814" s="0" t="n">
        <v>6.015</v>
      </c>
      <c r="K814" s="0" t="n">
        <v>0.02</v>
      </c>
      <c r="L814" s="0" t="n">
        <v>2.7</v>
      </c>
      <c r="M814" s="0" t="n">
        <v>0.1</v>
      </c>
      <c r="N814" s="0" t="n">
        <v>0</v>
      </c>
      <c r="O814" s="0" t="n">
        <v>419</v>
      </c>
      <c r="P814" s="0" t="n">
        <v>2000</v>
      </c>
      <c r="AC814" s="0" t="n">
        <v>5.993</v>
      </c>
      <c r="AD814" s="0" t="n">
        <v>0.777</v>
      </c>
      <c r="AE814" s="0" t="n">
        <v>4.391</v>
      </c>
      <c r="AF814" s="0" t="n">
        <v>0.011</v>
      </c>
      <c r="AG814" s="0" t="n">
        <v>0.006</v>
      </c>
      <c r="AH814" s="0" t="n">
        <v>2.6</v>
      </c>
      <c r="AJ814" s="0" t="n">
        <v>110</v>
      </c>
      <c r="BF814" s="0" t="n">
        <f aca="false">IF(E814&lt;11,-3.6797*E814^2+48.115*E814-53.83,280.92*EXP(-0.2027*E814))</f>
        <v>100.720628</v>
      </c>
      <c r="BG814" s="1" t="n">
        <f aca="false">32.208*LN(F814)+21.438</f>
        <v>104.54162364751</v>
      </c>
      <c r="BH814" s="1" t="n">
        <f aca="false">IF(G814&lt;=2, -10*G814+100, 88.958*EXP(-0.0755*G814))</f>
        <v>75.3440041238757</v>
      </c>
      <c r="BI814" s="1" t="n">
        <f aca="false">IF(I814&lt;=100, 0.0053*(I814)^2-1.0332*I814+100.76, 122.82*EXP(-0.0092*I814))</f>
        <v>100.347568</v>
      </c>
      <c r="BJ814" s="0" t="n">
        <f aca="false">IF(P814&lt;=1000, -6.942*LN(P814)+107.59, -36.304*LN(P814)+310.72)</f>
        <v>34.7768371087843</v>
      </c>
      <c r="BK814" s="0" t="n">
        <f aca="false">BF814^0.04*BG814^0.22*BH814^0.51*BI814^0.06*BJ814^0.17</f>
        <v>73.0756909273566</v>
      </c>
      <c r="BL814" s="0" t="str">
        <f aca="false">IF(BK814&gt;=90, "Very Good", IF(BK814&gt;=80, "Good", IF(BK814&gt;=70, "Slightly Good", IF(BK814&gt;=60, "Average", IF(BK814&gt;=50, "Slightly Poor", IF(BK814&gt;=40, "Poor", "Very Poor"))))))</f>
        <v>Slightly Good</v>
      </c>
      <c r="BM814" s="2" t="n">
        <f aca="false">IF(P814&lt;=1000, -6.942*LN(P814)+107.59, IF(AND(P814&gt;1000, P814&lt;=5213),-36.304*LN(P814)+310.72, IF(P814&gt;5213, 10)))</f>
        <v>34.7768371087843</v>
      </c>
      <c r="BN814" s="2" t="n">
        <f aca="false">BF814^0.04*BG814^0.22*BH814^0.51*BI814^0.06*BM814^0.17</f>
        <v>73.0756909273566</v>
      </c>
      <c r="BO814" s="3" t="str">
        <f aca="false">IF(BN814&gt;=90, "Very Good", IF(BN814&gt;=80, "Good", IF(BN814&gt;=70, "Slightly Good", IF(BN814&gt;=60, "Average", IF(BN814&gt;=50, "Slightly Poor", IF(BN814&gt;=40, "Poor", "Very Poor"))))))</f>
        <v>Slightly Good</v>
      </c>
      <c r="BP814" s="2" t="n">
        <f aca="false">IF(AJ814&lt;=1000, -6.942*LN(AJ814)+107.59, IF(AND(AJ814&gt;1000, AJ814&lt;=5213),-36.304*LN(AJ814)+310.72, IF(AJ814&gt;5213, 10)))</f>
        <v>74.9592653006691</v>
      </c>
      <c r="BQ814" s="2" t="n">
        <f aca="false">BF814^0.04*BG814^0.22*BH814^0.51*BI814^0.06*BP814^0.17</f>
        <v>83.2671923459604</v>
      </c>
      <c r="BR814" s="0" t="str">
        <f aca="false">IF(BQ814&gt;=90, "Very Good", IF(BQ814&gt;=80, "Good", IF(BQ814&gt;=70, "Slightly Good", IF(BQ814&gt;=60, "Average", IF(BQ814&gt;=50, "Slightly Poor", IF(BQ814&gt;=40, "Poor", "Very Poor"))))))</f>
        <v>Good</v>
      </c>
      <c r="BT814" s="2" t="n">
        <f aca="false">9.81*LN(AH814)+30.6</f>
        <v>39.9735672757191</v>
      </c>
      <c r="BU814" s="0" t="str">
        <f aca="false">IF(BT814&lt;30, "Clean water", IF(AND(BT814&gt;=30, BT814&lt;40), "Hypolimia", IF(AND(BT814&gt;=40,BT814&lt;50), "Mesotrophic", IF(AND(BT814&gt;=50, BT814&lt;70), "Eutrophic", IF(BT814&gt;70,"Hypertrophic")))))</f>
        <v>Hypolimia</v>
      </c>
      <c r="CM814" s="0" t="n">
        <f aca="false">IF(G814&gt;H814,1,0)</f>
        <v>0</v>
      </c>
      <c r="CO814" s="17" t="n">
        <f aca="false">14.652-0.41022*M814+0.007991*M814*M814-0.000077774*M814*M814*M814</f>
        <v>14.611057832226</v>
      </c>
      <c r="CP814" s="1" t="n">
        <f aca="false">F814/CO814*100</f>
        <v>90.3425347539602</v>
      </c>
    </row>
    <row r="815" customFormat="false" ht="12.5" hidden="false" customHeight="false" outlineLevel="0" collapsed="false">
      <c r="A815" s="0" t="n">
        <v>814</v>
      </c>
      <c r="B815" s="15" t="s">
        <v>133</v>
      </c>
      <c r="C815" s="16" t="s">
        <v>134</v>
      </c>
      <c r="D815" s="0" t="s">
        <v>169</v>
      </c>
      <c r="E815" s="0" t="n">
        <v>8.1</v>
      </c>
      <c r="F815" s="0" t="n">
        <v>10.9</v>
      </c>
      <c r="G815" s="0" t="n">
        <v>4.3</v>
      </c>
      <c r="H815" s="0" t="n">
        <v>10.3</v>
      </c>
      <c r="I815" s="0" t="n">
        <v>19.6</v>
      </c>
      <c r="J815" s="0" t="n">
        <v>7.683</v>
      </c>
      <c r="K815" s="0" t="n">
        <v>0.35</v>
      </c>
      <c r="L815" s="0" t="n">
        <v>2.8</v>
      </c>
      <c r="M815" s="0" t="n">
        <v>4.4</v>
      </c>
      <c r="O815" s="0" t="n">
        <v>4485</v>
      </c>
      <c r="BD815" s="0" t="n">
        <v>0.091</v>
      </c>
      <c r="BF815" s="0" t="n">
        <f aca="false">IF(E815&lt;11,-3.6797*E815^2+48.115*E815-53.83,280.92*EXP(-0.2027*E815))</f>
        <v>94.476383</v>
      </c>
      <c r="BG815" s="1" t="n">
        <f aca="false">32.208*LN(F815)+21.438</f>
        <v>98.375271915684</v>
      </c>
      <c r="BH815" s="1" t="n">
        <f aca="false">IF(G815&lt;=2, -10*G815+100, 88.958*EXP(-0.0755*G815))</f>
        <v>64.2970883684832</v>
      </c>
      <c r="BI815" s="1" t="n">
        <f aca="false">IF(I815&lt;=100, 0.0053*(I815)^2-1.0332*I815+100.76, 122.82*EXP(-0.0092*I815))</f>
        <v>82.545328</v>
      </c>
      <c r="BJ815" s="0" t="e">
        <f aca="false">IF(P815&lt;=1000, -6.942*LN(P815)+107.59, -36.304*LN(P815)+310.72)</f>
        <v>#VALUE!</v>
      </c>
      <c r="BK815" s="0" t="e">
        <f aca="false">BF815^0.04*BG815^0.22*BH815^0.51*BI815^0.06*BJ815^0.17</f>
        <v>#VALUE!</v>
      </c>
      <c r="BL815" s="0" t="e">
        <f aca="false">IF(BK815&gt;=90, "Very Good", IF(BK815&gt;=80, "Good", IF(BK815&gt;=70, "Slightly Good", IF(BK815&gt;=60, "Average", IF(BK815&gt;=50, "Slightly Poor", IF(BK815&gt;=40, "Poor", "Very Poor"))))))</f>
        <v>#VALUE!</v>
      </c>
      <c r="BM815" s="2" t="e">
        <f aca="false">IF(P815&lt;=1000, -6.942*LN(P815)+107.59, IF(AND(P815&gt;1000, P815&lt;=5213),-36.304*LN(P815)+310.72, IF(P815&gt;5213, 10)))</f>
        <v>#VALUE!</v>
      </c>
      <c r="BN815" s="2" t="e">
        <f aca="false">BF815^0.04*BG815^0.22*BH815^0.51*BI815^0.06*BM815^0.17</f>
        <v>#VALUE!</v>
      </c>
      <c r="BO815" s="3" t="e">
        <f aca="false">IF(BN815&gt;=90, "Very Good", IF(BN815&gt;=80, "Good", IF(BN815&gt;=70, "Slightly Good", IF(BN815&gt;=60, "Average", IF(BN815&gt;=50, "Slightly Poor", IF(BN815&gt;=40, "Poor", "Very Poor"))))))</f>
        <v>#VALUE!</v>
      </c>
      <c r="BP815" s="2" t="e">
        <f aca="false">IF(AJ815&lt;=1000, -6.942*LN(AJ815)+107.59, IF(AND(AJ815&gt;1000, AJ815&lt;=5213),-36.304*LN(AJ815)+310.72, IF(AJ815&gt;5213, 10)))</f>
        <v>#VALUE!</v>
      </c>
      <c r="BQ815" s="2" t="e">
        <f aca="false">BF815^0.04*BG815^0.22*BH815^0.51*BI815^0.06*BP815^0.17</f>
        <v>#VALUE!</v>
      </c>
      <c r="BR815" s="0" t="e">
        <f aca="false">IF(BQ815&gt;=90, "Very Good", IF(BQ815&gt;=80, "Good", IF(BQ815&gt;=70, "Slightly Good", IF(BQ815&gt;=60, "Average", IF(BQ815&gt;=50, "Slightly Poor", IF(BQ815&gt;=40, "Poor", "Very Poor"))))))</f>
        <v>#VALUE!</v>
      </c>
      <c r="BT815" s="2" t="e">
        <f aca="false">9.81*LN(AH815)+30.6</f>
        <v>#VALUE!</v>
      </c>
      <c r="BU815" s="0" t="e">
        <f aca="false">IF(BT815&lt;30, "Clean water", IF(AND(BT815&gt;=30, BT815&lt;40), "Hypolimia", IF(AND(BT815&gt;=40,BT815&lt;50), "Mesotrophic", IF(AND(BT815&gt;=50, BT815&lt;70), "Eutrophic", IF(BT815&gt;70,"Hypertrophic")))))</f>
        <v>#VALUE!</v>
      </c>
      <c r="CM815" s="0" t="n">
        <f aca="false">IF(G815&gt;H815,1,0)</f>
        <v>0</v>
      </c>
      <c r="CO815" s="17" t="n">
        <f aca="false">14.652-0.41022*M815+0.007991*M815*M815-0.000077774*M815*M815*M815</f>
        <v>12.995112659584</v>
      </c>
      <c r="CP815" s="1" t="n">
        <f aca="false">F815/CO815*100</f>
        <v>83.8776876009702</v>
      </c>
    </row>
    <row r="816" customFormat="false" ht="12.5" hidden="false" customHeight="false" outlineLevel="0" collapsed="false">
      <c r="A816" s="0" t="n">
        <v>815</v>
      </c>
      <c r="B816" s="15" t="s">
        <v>85</v>
      </c>
      <c r="C816" s="16" t="s">
        <v>86</v>
      </c>
      <c r="D816" s="0" t="s">
        <v>169</v>
      </c>
      <c r="E816" s="0" t="n">
        <v>7.3</v>
      </c>
      <c r="F816" s="0" t="n">
        <v>11.2</v>
      </c>
      <c r="G816" s="0" t="n">
        <v>3.3</v>
      </c>
      <c r="H816" s="0" t="n">
        <v>5</v>
      </c>
      <c r="I816" s="0" t="n">
        <v>4</v>
      </c>
      <c r="J816" s="0" t="n">
        <v>7.219</v>
      </c>
      <c r="K816" s="0" t="n">
        <v>0.091</v>
      </c>
      <c r="L816" s="0" t="n">
        <v>4.1</v>
      </c>
      <c r="M816" s="0" t="n">
        <v>2.6</v>
      </c>
      <c r="N816" s="0" t="n">
        <v>0</v>
      </c>
      <c r="O816" s="0" t="n">
        <v>533</v>
      </c>
      <c r="P816" s="0" t="n">
        <v>87000</v>
      </c>
      <c r="AC816" s="0" t="n">
        <v>6.7</v>
      </c>
      <c r="AD816" s="0" t="n">
        <v>0.722</v>
      </c>
      <c r="AE816" s="0" t="n">
        <v>5.049</v>
      </c>
      <c r="AF816" s="0" t="n">
        <v>0.063</v>
      </c>
      <c r="AG816" s="0" t="n">
        <v>0.043</v>
      </c>
      <c r="AH816" s="0" t="n">
        <v>5.3</v>
      </c>
      <c r="AJ816" s="0" t="n">
        <v>1900</v>
      </c>
      <c r="BF816" s="0" t="n">
        <f aca="false">IF(E816&lt;11,-3.6797*E816^2+48.115*E816-53.83,280.92*EXP(-0.2027*E816))</f>
        <v>101.318287</v>
      </c>
      <c r="BG816" s="1" t="n">
        <f aca="false">32.208*LN(F816)+21.438</f>
        <v>99.2497509715202</v>
      </c>
      <c r="BH816" s="1" t="n">
        <f aca="false">IF(G816&lt;=2, -10*G816+100, 88.958*EXP(-0.0755*G816))</f>
        <v>69.3394735712124</v>
      </c>
      <c r="BI816" s="1" t="n">
        <f aca="false">IF(I816&lt;=100, 0.0053*(I816)^2-1.0332*I816+100.76, 122.82*EXP(-0.0092*I816))</f>
        <v>96.712</v>
      </c>
      <c r="BJ816" s="0" t="n">
        <f aca="false">IF(P816&lt;=1000, -6.942*LN(P816)+107.59, -36.304*LN(P816)+310.72)</f>
        <v>-102.189475987804</v>
      </c>
      <c r="BK816" s="0" t="e">
        <f aca="false">BF816^0.04*BG816^0.22*BH816^0.51*BI816^0.06*BJ816^0.17</f>
        <v>#NUM!</v>
      </c>
      <c r="BL816" s="0" t="e">
        <f aca="false">IF(BK816&gt;=90, "Very Good", IF(BK816&gt;=80, "Good", IF(BK816&gt;=70, "Slightly Good", IF(BK816&gt;=60, "Average", IF(BK816&gt;=50, "Slightly Poor", IF(BK816&gt;=40, "Poor", "Very Poor"))))))</f>
        <v>#NUM!</v>
      </c>
      <c r="BM816" s="2" t="n">
        <f aca="false">IF(P816&lt;=1000, -6.942*LN(P816)+107.59, IF(AND(P816&gt;1000, P816&lt;=5213),-36.304*LN(P816)+310.72, IF(P816&gt;5213, 10)))</f>
        <v>10</v>
      </c>
      <c r="BN816" s="2" t="n">
        <f aca="false">BF816^0.04*BG816^0.22*BH816^0.51*BI816^0.06*BM816^0.17</f>
        <v>55.916101500039</v>
      </c>
      <c r="BO816" s="3" t="str">
        <f aca="false">IF(BN816&gt;=90, "Very Good", IF(BN816&gt;=80, "Good", IF(BN816&gt;=70, "Slightly Good", IF(BN816&gt;=60, "Average", IF(BN816&gt;=50, "Slightly Poor", IF(BN816&gt;=40, "Poor", "Very Poor"))))))</f>
        <v>Slightly Poor</v>
      </c>
      <c r="BP816" s="2" t="n">
        <f aca="false">IF(AJ816&lt;=1000, -6.942*LN(AJ816)+107.59, IF(AND(AJ816&gt;1000, AJ816&lt;=5213),-36.304*LN(AJ816)+310.72, IF(AJ816&gt;5213, 10)))</f>
        <v>36.6389888682299</v>
      </c>
      <c r="BQ816" s="2" t="n">
        <f aca="false">BF816^0.04*BG816^0.22*BH816^0.51*BI816^0.06*BP816^0.17</f>
        <v>69.7280108479592</v>
      </c>
      <c r="BR816" s="0" t="str">
        <f aca="false">IF(BQ816&gt;=90, "Very Good", IF(BQ816&gt;=80, "Good", IF(BQ816&gt;=70, "Slightly Good", IF(BQ816&gt;=60, "Average", IF(BQ816&gt;=50, "Slightly Poor", IF(BQ816&gt;=40, "Poor", "Very Poor"))))))</f>
        <v>Average</v>
      </c>
      <c r="BT816" s="2" t="n">
        <f aca="false">9.81*LN(AH816)+30.6</f>
        <v>46.9602039096747</v>
      </c>
      <c r="BU816" s="0" t="str">
        <f aca="false">IF(BT816&lt;30, "Clean water", IF(AND(BT816&gt;=30, BT816&lt;40), "Hypolimia", IF(AND(BT816&gt;=40,BT816&lt;50), "Mesotrophic", IF(AND(BT816&gt;=50, BT816&lt;70), "Eutrophic", IF(BT816&gt;70,"Hypertrophic")))))</f>
        <v>Mesotrophic</v>
      </c>
      <c r="CM816" s="0" t="n">
        <f aca="false">IF(G816&gt;H816,1,0)</f>
        <v>0</v>
      </c>
      <c r="CO816" s="17" t="n">
        <f aca="false">14.652-0.41022*M816+0.007991*M816*M816-0.000077774*M816*M816*M816</f>
        <v>13.638080204176</v>
      </c>
      <c r="CP816" s="1" t="n">
        <f aca="false">F816/CO816*100</f>
        <v>82.1229955560061</v>
      </c>
    </row>
    <row r="817" customFormat="false" ht="12.5" hidden="false" customHeight="false" outlineLevel="0" collapsed="false">
      <c r="A817" s="0" t="n">
        <v>816</v>
      </c>
      <c r="B817" s="15" t="s">
        <v>135</v>
      </c>
      <c r="C817" s="16" t="s">
        <v>136</v>
      </c>
      <c r="D817" s="0" t="s">
        <v>169</v>
      </c>
      <c r="E817" s="0" t="n">
        <v>8.1</v>
      </c>
      <c r="F817" s="0" t="n">
        <v>8.9</v>
      </c>
      <c r="G817" s="0" t="n">
        <v>3.2</v>
      </c>
      <c r="H817" s="0" t="n">
        <v>7.7</v>
      </c>
      <c r="I817" s="0" t="n">
        <v>4.7</v>
      </c>
      <c r="J817" s="0" t="n">
        <v>7.544</v>
      </c>
      <c r="K817" s="0" t="n">
        <v>0.098</v>
      </c>
      <c r="L817" s="0" t="n">
        <v>5.2</v>
      </c>
      <c r="M817" s="0" t="n">
        <v>3.7</v>
      </c>
      <c r="O817" s="0" t="n">
        <v>458</v>
      </c>
      <c r="BD817" s="0" t="n">
        <v>0.448</v>
      </c>
      <c r="BF817" s="0" t="n">
        <f aca="false">IF(E817&lt;11,-3.6797*E817^2+48.115*E817-53.83,280.92*EXP(-0.2027*E817))</f>
        <v>94.476383</v>
      </c>
      <c r="BG817" s="1" t="n">
        <f aca="false">32.208*LN(F817)+21.438</f>
        <v>91.8463395211805</v>
      </c>
      <c r="BH817" s="1" t="n">
        <f aca="false">IF(G817&lt;=2, -10*G817+100, 88.958*EXP(-0.0755*G817))</f>
        <v>69.8649678413399</v>
      </c>
      <c r="BI817" s="1" t="n">
        <f aca="false">IF(I817&lt;=100, 0.0053*(I817)^2-1.0332*I817+100.76, 122.82*EXP(-0.0092*I817))</f>
        <v>96.021037</v>
      </c>
      <c r="BJ817" s="0" t="e">
        <f aca="false">IF(P817&lt;=1000, -6.942*LN(P817)+107.59, -36.304*LN(P817)+310.72)</f>
        <v>#VALUE!</v>
      </c>
      <c r="BK817" s="0" t="e">
        <f aca="false">BF817^0.04*BG817^0.22*BH817^0.51*BI817^0.06*BJ817^0.17</f>
        <v>#VALUE!</v>
      </c>
      <c r="BL817" s="0" t="e">
        <f aca="false">IF(BK817&gt;=90, "Very Good", IF(BK817&gt;=80, "Good", IF(BK817&gt;=70, "Slightly Good", IF(BK817&gt;=60, "Average", IF(BK817&gt;=50, "Slightly Poor", IF(BK817&gt;=40, "Poor", "Very Poor"))))))</f>
        <v>#VALUE!</v>
      </c>
      <c r="BM817" s="2" t="e">
        <f aca="false">IF(P817&lt;=1000, -6.942*LN(P817)+107.59, IF(AND(P817&gt;1000, P817&lt;=5213),-36.304*LN(P817)+310.72, IF(P817&gt;5213, 10)))</f>
        <v>#VALUE!</v>
      </c>
      <c r="BN817" s="2" t="e">
        <f aca="false">BF817^0.04*BG817^0.22*BH817^0.51*BI817^0.06*BM817^0.17</f>
        <v>#VALUE!</v>
      </c>
      <c r="BO817" s="3" t="e">
        <f aca="false">IF(BN817&gt;=90, "Very Good", IF(BN817&gt;=80, "Good", IF(BN817&gt;=70, "Slightly Good", IF(BN817&gt;=60, "Average", IF(BN817&gt;=50, "Slightly Poor", IF(BN817&gt;=40, "Poor", "Very Poor"))))))</f>
        <v>#VALUE!</v>
      </c>
      <c r="BP817" s="2" t="e">
        <f aca="false">IF(AJ817&lt;=1000, -6.942*LN(AJ817)+107.59, IF(AND(AJ817&gt;1000, AJ817&lt;=5213),-36.304*LN(AJ817)+310.72, IF(AJ817&gt;5213, 10)))</f>
        <v>#VALUE!</v>
      </c>
      <c r="BQ817" s="2" t="e">
        <f aca="false">BF817^0.04*BG817^0.22*BH817^0.51*BI817^0.06*BP817^0.17</f>
        <v>#VALUE!</v>
      </c>
      <c r="BR817" s="0" t="e">
        <f aca="false">IF(BQ817&gt;=90, "Very Good", IF(BQ817&gt;=80, "Good", IF(BQ817&gt;=70, "Slightly Good", IF(BQ817&gt;=60, "Average", IF(BQ817&gt;=50, "Slightly Poor", IF(BQ817&gt;=40, "Poor", "Very Poor"))))))</f>
        <v>#VALUE!</v>
      </c>
      <c r="BT817" s="2" t="e">
        <f aca="false">9.81*LN(AH817)+30.6</f>
        <v>#VALUE!</v>
      </c>
      <c r="BU817" s="0" t="e">
        <f aca="false">IF(BT817&lt;30, "Clean water", IF(AND(BT817&gt;=30, BT817&lt;40), "Hypolimia", IF(AND(BT817&gt;=40,BT817&lt;50), "Mesotrophic", IF(AND(BT817&gt;=50, BT817&lt;70), "Eutrophic", IF(BT817&gt;70,"Hypertrophic")))))</f>
        <v>#VALUE!</v>
      </c>
      <c r="CM817" s="0" t="n">
        <f aca="false">IF(G817&gt;H817,1,0)</f>
        <v>0</v>
      </c>
      <c r="CO817" s="17" t="n">
        <f aca="false">14.652-0.41022*M817+0.007991*M817*M817-0.000077774*M817*M817*M817</f>
        <v>13.239643303578</v>
      </c>
      <c r="CP817" s="1" t="n">
        <f aca="false">F817/CO817*100</f>
        <v>67.2223548318313</v>
      </c>
    </row>
    <row r="818" customFormat="false" ht="12.5" hidden="false" customHeight="false" outlineLevel="0" collapsed="false">
      <c r="A818" s="0" t="n">
        <v>817</v>
      </c>
      <c r="B818" s="15" t="s">
        <v>89</v>
      </c>
      <c r="C818" s="16" t="s">
        <v>90</v>
      </c>
      <c r="D818" s="0" t="s">
        <v>169</v>
      </c>
      <c r="E818" s="0" t="n">
        <v>7.5</v>
      </c>
      <c r="F818" s="0" t="n">
        <v>13</v>
      </c>
      <c r="G818" s="0" t="n">
        <v>1.8</v>
      </c>
      <c r="H818" s="0" t="n">
        <v>2.5</v>
      </c>
      <c r="I818" s="0" t="n">
        <v>1.6</v>
      </c>
      <c r="J818" s="0" t="n">
        <v>3.063</v>
      </c>
      <c r="K818" s="0" t="n">
        <v>0.022</v>
      </c>
      <c r="L818" s="0" t="n">
        <v>2.1</v>
      </c>
      <c r="M818" s="0" t="n">
        <v>1.3</v>
      </c>
      <c r="N818" s="0" t="n">
        <v>0</v>
      </c>
      <c r="O818" s="0" t="n">
        <v>362</v>
      </c>
      <c r="P818" s="0" t="n">
        <v>2300</v>
      </c>
      <c r="AC818" s="0" t="n">
        <v>3.001</v>
      </c>
      <c r="AD818" s="0" t="n">
        <v>0.461</v>
      </c>
      <c r="AE818" s="0" t="n">
        <v>2.016</v>
      </c>
      <c r="AF818" s="0" t="n">
        <v>0.01</v>
      </c>
      <c r="AG818" s="0" t="n">
        <v>0.005</v>
      </c>
      <c r="AH818" s="0" t="n">
        <v>4.6</v>
      </c>
      <c r="AJ818" s="0" t="n">
        <v>170</v>
      </c>
      <c r="BF818" s="0" t="n">
        <f aca="false">IF(E818&lt;11,-3.6797*E818^2+48.115*E818-53.83,280.92*EXP(-0.2027*E818))</f>
        <v>100.049375</v>
      </c>
      <c r="BG818" s="1" t="n">
        <f aca="false">32.208*LN(F818)+21.438</f>
        <v>104.049888905121</v>
      </c>
      <c r="BH818" s="1" t="n">
        <f aca="false">IF(G818&lt;=2, -10*G818+100, 88.958*EXP(-0.0755*G818))</f>
        <v>82</v>
      </c>
      <c r="BI818" s="1" t="n">
        <f aca="false">IF(I818&lt;=100, 0.0053*(I818)^2-1.0332*I818+100.76, 122.82*EXP(-0.0092*I818))</f>
        <v>99.120448</v>
      </c>
      <c r="BJ818" s="0" t="n">
        <f aca="false">IF(P818&lt;=1000, -6.942*LN(P818)+107.59, -36.304*LN(P818)+310.72)</f>
        <v>29.7029195527965</v>
      </c>
      <c r="BK818" s="0" t="n">
        <f aca="false">BF818^0.04*BG818^0.22*BH818^0.51*BI818^0.06*BJ818^0.17</f>
        <v>74.129734642267</v>
      </c>
      <c r="BL818" s="0" t="str">
        <f aca="false">IF(BK818&gt;=90, "Very Good", IF(BK818&gt;=80, "Good", IF(BK818&gt;=70, "Slightly Good", IF(BK818&gt;=60, "Average", IF(BK818&gt;=50, "Slightly Poor", IF(BK818&gt;=40, "Poor", "Very Poor"))))))</f>
        <v>Slightly Good</v>
      </c>
      <c r="BM818" s="2" t="n">
        <f aca="false">IF(P818&lt;=1000, -6.942*LN(P818)+107.59, IF(AND(P818&gt;1000, P818&lt;=5213),-36.304*LN(P818)+310.72, IF(P818&gt;5213, 10)))</f>
        <v>29.7029195527965</v>
      </c>
      <c r="BN818" s="2" t="n">
        <f aca="false">BF818^0.04*BG818^0.22*BH818^0.51*BI818^0.06*BM818^0.17</f>
        <v>74.129734642267</v>
      </c>
      <c r="BO818" s="3" t="str">
        <f aca="false">IF(BN818&gt;=90, "Very Good", IF(BN818&gt;=80, "Good", IF(BN818&gt;=70, "Slightly Good", IF(BN818&gt;=60, "Average", IF(BN818&gt;=50, "Slightly Poor", IF(BN818&gt;=40, "Poor", "Very Poor"))))))</f>
        <v>Slightly Good</v>
      </c>
      <c r="BP818" s="2" t="n">
        <f aca="false">IF(AJ818&lt;=1000, -6.942*LN(AJ818)+107.59, IF(AND(AJ818&gt;1000, AJ818&lt;=5213),-36.304*LN(AJ818)+310.72, IF(AJ818&gt;5213, 10)))</f>
        <v>71.9372872499971</v>
      </c>
      <c r="BQ818" s="2" t="n">
        <f aca="false">BF818^0.04*BG818^0.22*BH818^0.51*BI818^0.06*BP818^0.17</f>
        <v>86.1586293702627</v>
      </c>
      <c r="BR818" s="0" t="str">
        <f aca="false">IF(BQ818&gt;=90, "Very Good", IF(BQ818&gt;=80, "Good", IF(BQ818&gt;=70, "Slightly Good", IF(BQ818&gt;=60, "Average", IF(BQ818&gt;=50, "Slightly Poor", IF(BQ818&gt;=40, "Poor", "Very Poor"))))))</f>
        <v>Good</v>
      </c>
      <c r="BT818" s="2" t="n">
        <f aca="false">9.81*LN(AH818)+30.6</f>
        <v>45.5706123372864</v>
      </c>
      <c r="BU818" s="0" t="str">
        <f aca="false">IF(BT818&lt;30, "Clean water", IF(AND(BT818&gt;=30, BT818&lt;40), "Hypolimia", IF(AND(BT818&gt;=40,BT818&lt;50), "Mesotrophic", IF(AND(BT818&gt;=50, BT818&lt;70), "Eutrophic", IF(BT818&gt;70,"Hypertrophic")))))</f>
        <v>Mesotrophic</v>
      </c>
      <c r="CM818" s="0" t="n">
        <f aca="false">IF(G818&gt;H818,1,0)</f>
        <v>0</v>
      </c>
      <c r="CO818" s="17" t="n">
        <f aca="false">14.652-0.41022*M818+0.007991*M818*M818-0.000077774*M818*M818*M818</f>
        <v>14.132047920522</v>
      </c>
      <c r="CP818" s="1" t="n">
        <f aca="false">F818/CO818*100</f>
        <v>91.9894984301738</v>
      </c>
    </row>
    <row r="819" customFormat="false" ht="12.5" hidden="false" customHeight="false" outlineLevel="0" collapsed="false">
      <c r="A819" s="0" t="n">
        <v>818</v>
      </c>
      <c r="B819" s="15" t="s">
        <v>91</v>
      </c>
      <c r="C819" s="16" t="s">
        <v>92</v>
      </c>
      <c r="D819" s="0" t="s">
        <v>169</v>
      </c>
      <c r="E819" s="0" t="n">
        <v>7.5</v>
      </c>
      <c r="F819" s="0" t="n">
        <v>13.5</v>
      </c>
      <c r="G819" s="0" t="n">
        <v>1</v>
      </c>
      <c r="H819" s="0" t="n">
        <v>1.6</v>
      </c>
      <c r="I819" s="0" t="n">
        <v>2.2</v>
      </c>
      <c r="J819" s="0" t="n">
        <v>4.547</v>
      </c>
      <c r="K819" s="0" t="n">
        <v>0.016</v>
      </c>
      <c r="L819" s="0" t="n">
        <v>1.7</v>
      </c>
      <c r="M819" s="0" t="n">
        <v>2.5</v>
      </c>
      <c r="N819" s="0" t="n">
        <v>0</v>
      </c>
      <c r="O819" s="0" t="n">
        <v>466</v>
      </c>
      <c r="P819" s="0" t="n">
        <v>300</v>
      </c>
      <c r="AC819" s="0" t="n">
        <v>4.448</v>
      </c>
      <c r="AD819" s="0" t="n">
        <v>0.115</v>
      </c>
      <c r="AE819" s="0" t="n">
        <v>3.838</v>
      </c>
      <c r="AF819" s="0" t="n">
        <v>0.01</v>
      </c>
      <c r="AG819" s="0" t="n">
        <v>0.01</v>
      </c>
      <c r="AH819" s="0" t="n">
        <v>3.1</v>
      </c>
      <c r="AJ819" s="0" t="n">
        <v>24</v>
      </c>
      <c r="BF819" s="0" t="n">
        <f aca="false">IF(E819&lt;11,-3.6797*E819^2+48.115*E819-53.83,280.92*EXP(-0.2027*E819))</f>
        <v>100.049375</v>
      </c>
      <c r="BG819" s="1" t="n">
        <f aca="false">32.208*LN(F819)+21.438</f>
        <v>105.265429388793</v>
      </c>
      <c r="BH819" s="1" t="n">
        <f aca="false">IF(G819&lt;=2, -10*G819+100, 88.958*EXP(-0.0755*G819))</f>
        <v>90</v>
      </c>
      <c r="BI819" s="1" t="n">
        <f aca="false">IF(I819&lt;=100, 0.0053*(I819)^2-1.0332*I819+100.76, 122.82*EXP(-0.0092*I819))</f>
        <v>98.512612</v>
      </c>
      <c r="BJ819" s="0" t="n">
        <f aca="false">IF(P819&lt;=1000, -6.942*LN(P819)+107.59, -36.304*LN(P819)+310.72)</f>
        <v>67.9943420609366</v>
      </c>
      <c r="BK819" s="0" t="n">
        <f aca="false">BF819^0.04*BG819^0.22*BH819^0.51*BI819^0.06*BJ819^0.17</f>
        <v>89.6819423107513</v>
      </c>
      <c r="BL819" s="0" t="str">
        <f aca="false">IF(BK819&gt;=90, "Very Good", IF(BK819&gt;=80, "Good", IF(BK819&gt;=70, "Slightly Good", IF(BK819&gt;=60, "Average", IF(BK819&gt;=50, "Slightly Poor", IF(BK819&gt;=40, "Poor", "Very Poor"))))))</f>
        <v>Good</v>
      </c>
      <c r="BM819" s="2" t="n">
        <f aca="false">IF(P819&lt;=1000, -6.942*LN(P819)+107.59, IF(AND(P819&gt;1000, P819&lt;=5213),-36.304*LN(P819)+310.72, IF(P819&gt;5213, 10)))</f>
        <v>67.9943420609366</v>
      </c>
      <c r="BN819" s="2" t="n">
        <f aca="false">BF819^0.04*BG819^0.22*BH819^0.51*BI819^0.06*BM819^0.17</f>
        <v>89.6819423107513</v>
      </c>
      <c r="BO819" s="3" t="str">
        <f aca="false">IF(BN819&gt;=90, "Very Good", IF(BN819&gt;=80, "Good", IF(BN819&gt;=70, "Slightly Good", IF(BN819&gt;=60, "Average", IF(BN819&gt;=50, "Slightly Poor", IF(BN819&gt;=40, "Poor", "Very Poor"))))))</f>
        <v>Good</v>
      </c>
      <c r="BP819" s="2" t="n">
        <f aca="false">IF(AJ819&lt;=1000, -6.942*LN(AJ819)+107.59, IF(AND(AJ819&gt;1000, AJ819&lt;=5213),-36.304*LN(AJ819)+310.72, IF(AJ819&gt;5213, 10)))</f>
        <v>85.5279503097246</v>
      </c>
      <c r="BQ819" s="2" t="n">
        <f aca="false">BF819^0.04*BG819^0.22*BH819^0.51*BI819^0.06*BP819^0.17</f>
        <v>93.2487469469165</v>
      </c>
      <c r="BR819" s="0" t="str">
        <f aca="false">IF(BQ819&gt;=90, "Very Good", IF(BQ819&gt;=80, "Good", IF(BQ819&gt;=70, "Slightly Good", IF(BQ819&gt;=60, "Average", IF(BQ819&gt;=50, "Slightly Poor", IF(BQ819&gt;=40, "Poor", "Very Poor"))))))</f>
        <v>Very Good</v>
      </c>
      <c r="BT819" s="2" t="n">
        <f aca="false">9.81*LN(AH819)+30.6</f>
        <v>41.6990547137277</v>
      </c>
      <c r="BU819" s="0" t="str">
        <f aca="false">IF(BT819&lt;30, "Clean water", IF(AND(BT819&gt;=30, BT819&lt;40), "Hypolimia", IF(AND(BT819&gt;=40,BT819&lt;50), "Mesotrophic", IF(AND(BT819&gt;=50, BT819&lt;70), "Eutrophic", IF(BT819&gt;70,"Hypertrophic")))))</f>
        <v>Mesotrophic</v>
      </c>
      <c r="CM819" s="0" t="n">
        <f aca="false">IF(G819&gt;H819,1,0)</f>
        <v>0</v>
      </c>
      <c r="CO819" s="17" t="n">
        <f aca="false">14.652-0.41022*M819+0.007991*M819*M819-0.000077774*M819*M819*M819</f>
        <v>13.67517853125</v>
      </c>
      <c r="CP819" s="1" t="n">
        <f aca="false">F819/CO819*100</f>
        <v>98.719003698199</v>
      </c>
    </row>
    <row r="820" customFormat="false" ht="12.5" hidden="false" customHeight="false" outlineLevel="0" collapsed="false">
      <c r="A820" s="0" t="n">
        <v>819</v>
      </c>
      <c r="B820" s="15" t="s">
        <v>137</v>
      </c>
      <c r="C820" s="16" t="s">
        <v>138</v>
      </c>
      <c r="D820" s="0" t="s">
        <v>169</v>
      </c>
      <c r="E820" s="0" t="n">
        <v>8</v>
      </c>
      <c r="F820" s="0" t="n">
        <v>9.1</v>
      </c>
      <c r="G820" s="0" t="n">
        <v>4.4</v>
      </c>
      <c r="H820" s="0" t="n">
        <v>10.9</v>
      </c>
      <c r="I820" s="0" t="n">
        <v>5.4</v>
      </c>
      <c r="J820" s="0" t="n">
        <v>14.671</v>
      </c>
      <c r="K820" s="0" t="n">
        <v>0.089</v>
      </c>
      <c r="L820" s="0" t="n">
        <v>6.6</v>
      </c>
      <c r="M820" s="0" t="n">
        <v>6.7</v>
      </c>
      <c r="O820" s="0" t="n">
        <v>626</v>
      </c>
      <c r="BD820" s="0" t="n">
        <v>3.864</v>
      </c>
      <c r="BF820" s="0" t="n">
        <f aca="false">IF(E820&lt;11,-3.6797*E820^2+48.115*E820-53.83,280.92*EXP(-0.2027*E820))</f>
        <v>95.5892</v>
      </c>
      <c r="BG820" s="1" t="n">
        <f aca="false">32.208*LN(F820)+21.438</f>
        <v>92.5621023107425</v>
      </c>
      <c r="BH820" s="1" t="n">
        <f aca="false">IF(G820&lt;=2, -10*G820+100, 88.958*EXP(-0.0755*G820))</f>
        <v>63.8134732954719</v>
      </c>
      <c r="BI820" s="1" t="n">
        <f aca="false">IF(I820&lt;=100, 0.0053*(I820)^2-1.0332*I820+100.76, 122.82*EXP(-0.0092*I820))</f>
        <v>95.335268</v>
      </c>
      <c r="BJ820" s="0" t="e">
        <f aca="false">IF(P820&lt;=1000, -6.942*LN(P820)+107.59, -36.304*LN(P820)+310.72)</f>
        <v>#VALUE!</v>
      </c>
      <c r="BK820" s="0" t="e">
        <f aca="false">BF820^0.04*BG820^0.22*BH820^0.51*BI820^0.06*BJ820^0.17</f>
        <v>#VALUE!</v>
      </c>
      <c r="BL820" s="0" t="e">
        <f aca="false">IF(BK820&gt;=90, "Very Good", IF(BK820&gt;=80, "Good", IF(BK820&gt;=70, "Slightly Good", IF(BK820&gt;=60, "Average", IF(BK820&gt;=50, "Slightly Poor", IF(BK820&gt;=40, "Poor", "Very Poor"))))))</f>
        <v>#VALUE!</v>
      </c>
      <c r="BM820" s="2" t="e">
        <f aca="false">IF(P820&lt;=1000, -6.942*LN(P820)+107.59, IF(AND(P820&gt;1000, P820&lt;=5213),-36.304*LN(P820)+310.72, IF(P820&gt;5213, 10)))</f>
        <v>#VALUE!</v>
      </c>
      <c r="BN820" s="2" t="e">
        <f aca="false">BF820^0.04*BG820^0.22*BH820^0.51*BI820^0.06*BM820^0.17</f>
        <v>#VALUE!</v>
      </c>
      <c r="BO820" s="3" t="e">
        <f aca="false">IF(BN820&gt;=90, "Very Good", IF(BN820&gt;=80, "Good", IF(BN820&gt;=70, "Slightly Good", IF(BN820&gt;=60, "Average", IF(BN820&gt;=50, "Slightly Poor", IF(BN820&gt;=40, "Poor", "Very Poor"))))))</f>
        <v>#VALUE!</v>
      </c>
      <c r="BP820" s="2" t="e">
        <f aca="false">IF(AJ820&lt;=1000, -6.942*LN(AJ820)+107.59, IF(AND(AJ820&gt;1000, AJ820&lt;=5213),-36.304*LN(AJ820)+310.72, IF(AJ820&gt;5213, 10)))</f>
        <v>#VALUE!</v>
      </c>
      <c r="BQ820" s="2" t="e">
        <f aca="false">BF820^0.04*BG820^0.22*BH820^0.51*BI820^0.06*BP820^0.17</f>
        <v>#VALUE!</v>
      </c>
      <c r="BR820" s="0" t="e">
        <f aca="false">IF(BQ820&gt;=90, "Very Good", IF(BQ820&gt;=80, "Good", IF(BQ820&gt;=70, "Slightly Good", IF(BQ820&gt;=60, "Average", IF(BQ820&gt;=50, "Slightly Poor", IF(BQ820&gt;=40, "Poor", "Very Poor"))))))</f>
        <v>#VALUE!</v>
      </c>
      <c r="BT820" s="2" t="e">
        <f aca="false">9.81*LN(AH820)+30.6</f>
        <v>#VALUE!</v>
      </c>
      <c r="BU820" s="0" t="e">
        <f aca="false">IF(BT820&lt;30, "Clean water", IF(AND(BT820&gt;=30, BT820&lt;40), "Hypolimia", IF(AND(BT820&gt;=40,BT820&lt;50), "Mesotrophic", IF(AND(BT820&gt;=50, BT820&lt;70), "Eutrophic", IF(BT820&gt;70,"Hypertrophic")))))</f>
        <v>#VALUE!</v>
      </c>
      <c r="CM820" s="0" t="n">
        <f aca="false">IF(G820&gt;H820,1,0)</f>
        <v>0</v>
      </c>
      <c r="CO820" s="17" t="n">
        <f aca="false">14.652-0.41022*M820+0.007991*M820*M820-0.000077774*M820*M820*M820</f>
        <v>12.238850448438</v>
      </c>
      <c r="CP820" s="1" t="n">
        <f aca="false">F820/CO820*100</f>
        <v>74.3533883213795</v>
      </c>
    </row>
    <row r="821" customFormat="false" ht="12.5" hidden="false" customHeight="false" outlineLevel="0" collapsed="false">
      <c r="A821" s="0" t="n">
        <v>820</v>
      </c>
      <c r="B821" s="15" t="s">
        <v>93</v>
      </c>
      <c r="C821" s="16" t="s">
        <v>94</v>
      </c>
      <c r="D821" s="0" t="s">
        <v>169</v>
      </c>
      <c r="E821" s="0" t="n">
        <v>7.5</v>
      </c>
      <c r="F821" s="0" t="n">
        <v>12.5</v>
      </c>
      <c r="G821" s="0" t="n">
        <v>5.9</v>
      </c>
      <c r="H821" s="0" t="n">
        <v>10.5</v>
      </c>
      <c r="I821" s="0" t="n">
        <v>4.5</v>
      </c>
      <c r="J821" s="0" t="n">
        <v>16.435</v>
      </c>
      <c r="K821" s="0" t="n">
        <v>0.165</v>
      </c>
      <c r="L821" s="0" t="n">
        <v>7.4</v>
      </c>
      <c r="M821" s="0" t="n">
        <v>6.9</v>
      </c>
      <c r="N821" s="0" t="n">
        <v>0</v>
      </c>
      <c r="O821" s="0" t="n">
        <v>696</v>
      </c>
      <c r="P821" s="0" t="n">
        <v>8400</v>
      </c>
      <c r="AC821" s="0" t="n">
        <v>15.67</v>
      </c>
      <c r="AD821" s="0" t="n">
        <v>10.883</v>
      </c>
      <c r="AE821" s="0" t="n">
        <v>3.549</v>
      </c>
      <c r="AF821" s="0" t="n">
        <v>0.085</v>
      </c>
      <c r="AG821" s="0" t="n">
        <v>0.031</v>
      </c>
      <c r="AH821" s="0" t="n">
        <v>15.3</v>
      </c>
      <c r="AJ821" s="0" t="n">
        <v>2900</v>
      </c>
      <c r="BD821" s="0" t="n">
        <v>2.69</v>
      </c>
      <c r="BF821" s="0" t="n">
        <f aca="false">IF(E821&lt;11,-3.6797*E821^2+48.115*E821-53.83,280.92*EXP(-0.2027*E821))</f>
        <v>100.049375</v>
      </c>
      <c r="BG821" s="1" t="n">
        <f aca="false">32.208*LN(F821)+21.438</f>
        <v>102.78666817588</v>
      </c>
      <c r="BH821" s="1" t="n">
        <f aca="false">IF(G821&lt;=2, -10*G821+100, 88.958*EXP(-0.0755*G821))</f>
        <v>56.9807988176437</v>
      </c>
      <c r="BI821" s="1" t="n">
        <f aca="false">IF(I821&lt;=100, 0.0053*(I821)^2-1.0332*I821+100.76, 122.82*EXP(-0.0092*I821))</f>
        <v>96.217925</v>
      </c>
      <c r="BJ821" s="0" t="n">
        <f aca="false">IF(P821&lt;=1000, -6.942*LN(P821)+107.59, -36.304*LN(P821)+310.72)</f>
        <v>-17.3224714973193</v>
      </c>
      <c r="BK821" s="0" t="e">
        <f aca="false">BF821^0.04*BG821^0.22*BH821^0.51*BI821^0.06*BJ821^0.17</f>
        <v>#NUM!</v>
      </c>
      <c r="BL821" s="0" t="e">
        <f aca="false">IF(BK821&gt;=90, "Very Good", IF(BK821&gt;=80, "Good", IF(BK821&gt;=70, "Slightly Good", IF(BK821&gt;=60, "Average", IF(BK821&gt;=50, "Slightly Poor", IF(BK821&gt;=40, "Poor", "Very Poor"))))))</f>
        <v>#NUM!</v>
      </c>
      <c r="BM821" s="2" t="n">
        <f aca="false">IF(P821&lt;=1000, -6.942*LN(P821)+107.59, IF(AND(P821&gt;1000, P821&lt;=5213),-36.304*LN(P821)+310.72, IF(P821&gt;5213, 10)))</f>
        <v>10</v>
      </c>
      <c r="BN821" s="2" t="n">
        <f aca="false">BF821^0.04*BG821^0.22*BH821^0.51*BI821^0.06*BM821^0.17</f>
        <v>50.939136643024</v>
      </c>
      <c r="BO821" s="3" t="str">
        <f aca="false">IF(BN821&gt;=90, "Very Good", IF(BN821&gt;=80, "Good", IF(BN821&gt;=70, "Slightly Good", IF(BN821&gt;=60, "Average", IF(BN821&gt;=50, "Slightly Poor", IF(BN821&gt;=40, "Poor", "Very Poor"))))))</f>
        <v>Slightly Poor</v>
      </c>
      <c r="BP821" s="2" t="n">
        <f aca="false">IF(AJ821&lt;=1000, -6.942*LN(AJ821)+107.59, IF(AND(AJ821&gt;1000, AJ821&lt;=5213),-36.304*LN(AJ821)+310.72, IF(AJ821&gt;5213, 10)))</f>
        <v>21.2875937560594</v>
      </c>
      <c r="BQ821" s="2" t="n">
        <f aca="false">BF821^0.04*BG821^0.22*BH821^0.51*BI821^0.06*BP821^0.17</f>
        <v>57.9206060524094</v>
      </c>
      <c r="BR821" s="0" t="str">
        <f aca="false">IF(BQ821&gt;=90, "Very Good", IF(BQ821&gt;=80, "Good", IF(BQ821&gt;=70, "Slightly Good", IF(BQ821&gt;=60, "Average", IF(BQ821&gt;=50, "Slightly Poor", IF(BQ821&gt;=40, "Poor", "Very Poor"))))))</f>
        <v>Slightly Poor</v>
      </c>
      <c r="BT821" s="2" t="n">
        <f aca="false">9.81*LN(AH821)+30.6</f>
        <v>57.3602362465882</v>
      </c>
      <c r="BU821" s="0" t="str">
        <f aca="false">IF(BT821&lt;30, "Clean water", IF(AND(BT821&gt;=30, BT821&lt;40), "Hypolimia", IF(AND(BT821&gt;=40,BT821&lt;50), "Mesotrophic", IF(AND(BT821&gt;=50, BT821&lt;70), "Eutrophic", IF(BT821&gt;70,"Hypertrophic")))))</f>
        <v>Eutrophic</v>
      </c>
      <c r="CM821" s="0" t="n">
        <f aca="false">IF(G821&gt;H821,1,0)</f>
        <v>0</v>
      </c>
      <c r="CO821" s="17" t="n">
        <f aca="false">14.652-0.41022*M821+0.007991*M821*M821-0.000077774*M821*M821*M821</f>
        <v>12.176384051034</v>
      </c>
      <c r="CP821" s="1" t="n">
        <f aca="false">F821/CO821*100</f>
        <v>102.657734411215</v>
      </c>
    </row>
    <row r="822" customFormat="false" ht="12.5" hidden="false" customHeight="false" outlineLevel="0" collapsed="false">
      <c r="A822" s="0" t="n">
        <v>821</v>
      </c>
      <c r="B822" s="15" t="s">
        <v>95</v>
      </c>
      <c r="C822" s="16" t="s">
        <v>96</v>
      </c>
      <c r="D822" s="0" t="s">
        <v>169</v>
      </c>
      <c r="E822" s="0" t="n">
        <v>7.5</v>
      </c>
      <c r="F822" s="0" t="n">
        <v>11.4</v>
      </c>
      <c r="G822" s="0" t="n">
        <v>3.1</v>
      </c>
      <c r="H822" s="0" t="n">
        <v>7.1</v>
      </c>
      <c r="I822" s="0" t="n">
        <v>3.6</v>
      </c>
      <c r="J822" s="0" t="n">
        <v>12.881</v>
      </c>
      <c r="K822" s="0" t="n">
        <v>0.058</v>
      </c>
      <c r="L822" s="0" t="n">
        <v>5.1</v>
      </c>
      <c r="M822" s="0" t="n">
        <v>3.6</v>
      </c>
      <c r="N822" s="0" t="n">
        <v>0</v>
      </c>
      <c r="O822" s="0" t="n">
        <v>711</v>
      </c>
      <c r="P822" s="0" t="n">
        <v>10000</v>
      </c>
      <c r="AC822" s="0" t="n">
        <v>12.793</v>
      </c>
      <c r="AD822" s="0" t="n">
        <v>8.615</v>
      </c>
      <c r="AE822" s="0" t="n">
        <v>3.156</v>
      </c>
      <c r="AF822" s="0" t="n">
        <v>0.026</v>
      </c>
      <c r="AG822" s="0" t="n">
        <v>0.01</v>
      </c>
      <c r="AH822" s="0" t="n">
        <v>7.9</v>
      </c>
      <c r="AJ822" s="0" t="n">
        <v>500</v>
      </c>
      <c r="BF822" s="0" t="n">
        <f aca="false">IF(E822&lt;11,-3.6797*E822^2+48.115*E822-53.83,280.92*EXP(-0.2027*E822))</f>
        <v>100.049375</v>
      </c>
      <c r="BG822" s="1" t="n">
        <f aca="false">32.208*LN(F822)+21.438</f>
        <v>99.8198189507377</v>
      </c>
      <c r="BH822" s="1" t="n">
        <f aca="false">IF(G822&lt;=2, -10*G822+100, 88.958*EXP(-0.0755*G822))</f>
        <v>70.3944446082144</v>
      </c>
      <c r="BI822" s="1" t="n">
        <f aca="false">IF(I822&lt;=100, 0.0053*(I822)^2-1.0332*I822+100.76, 122.82*EXP(-0.0092*I822))</f>
        <v>97.109168</v>
      </c>
      <c r="BJ822" s="0" t="n">
        <f aca="false">IF(P822&lt;=1000, -6.942*LN(P822)+107.59, -36.304*LN(P822)+310.72)</f>
        <v>-23.6521968642234</v>
      </c>
      <c r="BK822" s="0" t="e">
        <f aca="false">BF822^0.04*BG822^0.22*BH822^0.51*BI822^0.06*BJ822^0.17</f>
        <v>#NUM!</v>
      </c>
      <c r="BL822" s="0" t="e">
        <f aca="false">IF(BK822&gt;=90, "Very Good", IF(BK822&gt;=80, "Good", IF(BK822&gt;=70, "Slightly Good", IF(BK822&gt;=60, "Average", IF(BK822&gt;=50, "Slightly Poor", IF(BK822&gt;=40, "Poor", "Very Poor"))))))</f>
        <v>#NUM!</v>
      </c>
      <c r="BM822" s="2" t="n">
        <f aca="false">IF(P822&lt;=1000, -6.942*LN(P822)+107.59, IF(AND(P822&gt;1000, P822&lt;=5213),-36.304*LN(P822)+310.72, IF(P822&gt;5213, 10)))</f>
        <v>10</v>
      </c>
      <c r="BN822" s="2" t="n">
        <f aca="false">BF822^0.04*BG822^0.22*BH822^0.51*BI822^0.06*BM822^0.17</f>
        <v>56.404851165308</v>
      </c>
      <c r="BO822" s="3" t="str">
        <f aca="false">IF(BN822&gt;=90, "Very Good", IF(BN822&gt;=80, "Good", IF(BN822&gt;=70, "Slightly Good", IF(BN822&gt;=60, "Average", IF(BN822&gt;=50, "Slightly Poor", IF(BN822&gt;=40, "Poor", "Very Poor"))))))</f>
        <v>Slightly Poor</v>
      </c>
      <c r="BP822" s="2" t="n">
        <f aca="false">IF(AJ822&lt;=1000, -6.942*LN(AJ822)+107.59, IF(AND(AJ822&gt;1000, AJ822&lt;=5213),-36.304*LN(AJ822)+310.72, IF(AJ822&gt;5213, 10)))</f>
        <v>64.4481905807532</v>
      </c>
      <c r="BQ822" s="2" t="n">
        <f aca="false">BF822^0.04*BG822^0.22*BH822^0.51*BI822^0.06*BP822^0.17</f>
        <v>77.4251903049095</v>
      </c>
      <c r="BR822" s="0" t="str">
        <f aca="false">IF(BQ822&gt;=90, "Very Good", IF(BQ822&gt;=80, "Good", IF(BQ822&gt;=70, "Slightly Good", IF(BQ822&gt;=60, "Average", IF(BQ822&gt;=50, "Slightly Poor", IF(BQ822&gt;=40, "Poor", "Very Poor"))))))</f>
        <v>Slightly Good</v>
      </c>
      <c r="BT822" s="2" t="n">
        <f aca="false">9.81*LN(AH822)+30.6</f>
        <v>50.8759236704299</v>
      </c>
      <c r="BU822" s="0" t="str">
        <f aca="false">IF(BT822&lt;30, "Clean water", IF(AND(BT822&gt;=30, BT822&lt;40), "Hypolimia", IF(AND(BT822&gt;=40,BT822&lt;50), "Mesotrophic", IF(AND(BT822&gt;=50, BT822&lt;70), "Eutrophic", IF(BT822&gt;70,"Hypertrophic")))))</f>
        <v>Eutrophic</v>
      </c>
      <c r="CM822" s="0" t="n">
        <f aca="false">IF(G822&gt;H822,1,0)</f>
        <v>0</v>
      </c>
      <c r="CO822" s="17" t="n">
        <f aca="false">14.652-0.41022*M822+0.007991*M822*M822-0.000077774*M822*M822*M822</f>
        <v>13.275142736256</v>
      </c>
      <c r="CP822" s="1" t="n">
        <f aca="false">F822/CO822*100</f>
        <v>85.8747828666673</v>
      </c>
    </row>
    <row r="823" customFormat="false" ht="12.5" hidden="false" customHeight="false" outlineLevel="0" collapsed="false">
      <c r="A823" s="0" t="n">
        <v>822</v>
      </c>
      <c r="B823" s="15" t="s">
        <v>97</v>
      </c>
      <c r="C823" s="16" t="s">
        <v>98</v>
      </c>
      <c r="D823" s="0" t="s">
        <v>169</v>
      </c>
      <c r="E823" s="0" t="n">
        <v>8.1</v>
      </c>
      <c r="F823" s="0" t="n">
        <v>15.7</v>
      </c>
      <c r="G823" s="0" t="n">
        <v>0.5</v>
      </c>
      <c r="H823" s="0" t="n">
        <v>4</v>
      </c>
      <c r="I823" s="0" t="n">
        <v>2</v>
      </c>
      <c r="J823" s="0" t="n">
        <v>2.667</v>
      </c>
      <c r="K823" s="0" t="n">
        <v>0.016</v>
      </c>
      <c r="L823" s="0" t="n">
        <v>1.7</v>
      </c>
      <c r="M823" s="0" t="n">
        <v>1.9</v>
      </c>
      <c r="N823" s="0" t="n">
        <v>0</v>
      </c>
      <c r="O823" s="0" t="n">
        <v>232</v>
      </c>
      <c r="P823" s="0" t="n">
        <v>58000</v>
      </c>
      <c r="AC823" s="0" t="n">
        <v>2.587</v>
      </c>
      <c r="AD823" s="0" t="n">
        <v>0.198</v>
      </c>
      <c r="AE823" s="0" t="n">
        <v>2.254</v>
      </c>
      <c r="AF823" s="0" t="n">
        <v>0.009</v>
      </c>
      <c r="AG823" s="0" t="n">
        <v>0.008</v>
      </c>
      <c r="AH823" s="0" t="n">
        <v>5.7</v>
      </c>
      <c r="AJ823" s="0" t="n">
        <v>1000</v>
      </c>
      <c r="BF823" s="0" t="n">
        <f aca="false">IF(E823&lt;11,-3.6797*E823^2+48.115*E823-53.83,280.92*EXP(-0.2027*E823))</f>
        <v>94.476383</v>
      </c>
      <c r="BG823" s="1" t="n">
        <f aca="false">32.208*LN(F823)+21.438</f>
        <v>110.127904223506</v>
      </c>
      <c r="BH823" s="1" t="n">
        <f aca="false">IF(G823&lt;=2, -10*G823+100, 88.958*EXP(-0.0755*G823))</f>
        <v>95</v>
      </c>
      <c r="BI823" s="1" t="n">
        <f aca="false">IF(I823&lt;=100, 0.0053*(I823)^2-1.0332*I823+100.76, 122.82*EXP(-0.0092*I823))</f>
        <v>98.7148</v>
      </c>
      <c r="BJ823" s="0" t="n">
        <f aca="false">IF(P823&lt;=1000, -6.942*LN(P823)+107.59, -36.304*LN(P823)+310.72)</f>
        <v>-87.4694707030448</v>
      </c>
      <c r="BK823" s="0" t="e">
        <f aca="false">BF823^0.04*BG823^0.22*BH823^0.51*BI823^0.06*BJ823^0.17</f>
        <v>#NUM!</v>
      </c>
      <c r="BL823" s="0" t="e">
        <f aca="false">IF(BK823&gt;=90, "Very Good", IF(BK823&gt;=80, "Good", IF(BK823&gt;=70, "Slightly Good", IF(BK823&gt;=60, "Average", IF(BK823&gt;=50, "Slightly Poor", IF(BK823&gt;=40, "Poor", "Very Poor"))))))</f>
        <v>#NUM!</v>
      </c>
      <c r="BM823" s="2" t="n">
        <f aca="false">IF(P823&lt;=1000, -6.942*LN(P823)+107.59, IF(AND(P823&gt;1000, P823&lt;=5213),-36.304*LN(P823)+310.72, IF(P823&gt;5213, 10)))</f>
        <v>10</v>
      </c>
      <c r="BN823" s="2" t="n">
        <f aca="false">BF823^0.04*BG823^0.22*BH823^0.51*BI823^0.06*BM823^0.17</f>
        <v>67.0706210252497</v>
      </c>
      <c r="BO823" s="3" t="str">
        <f aca="false">IF(BN823&gt;=90, "Very Good", IF(BN823&gt;=80, "Good", IF(BN823&gt;=70, "Slightly Good", IF(BN823&gt;=60, "Average", IF(BN823&gt;=50, "Slightly Poor", IF(BN823&gt;=40, "Poor", "Very Poor"))))))</f>
        <v>Average</v>
      </c>
      <c r="BP823" s="2" t="n">
        <f aca="false">IF(AJ823&lt;=1000, -6.942*LN(AJ823)+107.59, IF(AND(AJ823&gt;1000, AJ823&lt;=5213),-36.304*LN(AJ823)+310.72, IF(AJ823&gt;5213, 10)))</f>
        <v>59.636362853306</v>
      </c>
      <c r="BQ823" s="2" t="n">
        <f aca="false">BF823^0.04*BG823^0.22*BH823^0.51*BI823^0.06*BP823^0.17</f>
        <v>90.8592657452016</v>
      </c>
      <c r="BR823" s="0" t="str">
        <f aca="false">IF(BQ823&gt;=90, "Very Good", IF(BQ823&gt;=80, "Good", IF(BQ823&gt;=70, "Slightly Good", IF(BQ823&gt;=60, "Average", IF(BQ823&gt;=50, "Slightly Poor", IF(BQ823&gt;=40, "Poor", "Very Poor"))))))</f>
        <v>Very Good</v>
      </c>
      <c r="BT823" s="2" t="n">
        <f aca="false">9.81*LN(AH823)+30.6</f>
        <v>47.6739731751854</v>
      </c>
      <c r="BU823" s="0" t="str">
        <f aca="false">IF(BT823&lt;30, "Clean water", IF(AND(BT823&gt;=30, BT823&lt;40), "Hypolimia", IF(AND(BT823&gt;=40,BT823&lt;50), "Mesotrophic", IF(AND(BT823&gt;=50, BT823&lt;70), "Eutrophic", IF(BT823&gt;70,"Hypertrophic")))))</f>
        <v>Mesotrophic</v>
      </c>
      <c r="CM823" s="0" t="n">
        <f aca="false">IF(G823&gt;H823,1,0)</f>
        <v>0</v>
      </c>
      <c r="CO823" s="17" t="n">
        <f aca="false">14.652-0.41022*M823+0.007991*M823*M823-0.000077774*M823*M823*M823</f>
        <v>13.900896058134</v>
      </c>
      <c r="CP823" s="1" t="n">
        <f aca="false">F823/CO823*100</f>
        <v>112.942359502165</v>
      </c>
    </row>
    <row r="824" customFormat="false" ht="12.5" hidden="false" customHeight="false" outlineLevel="0" collapsed="false">
      <c r="A824" s="0" t="n">
        <v>823</v>
      </c>
      <c r="B824" s="15" t="s">
        <v>99</v>
      </c>
      <c r="C824" s="16" t="s">
        <v>100</v>
      </c>
      <c r="D824" s="0" t="s">
        <v>169</v>
      </c>
      <c r="E824" s="0" t="n">
        <v>6.6</v>
      </c>
      <c r="F824" s="0" t="n">
        <v>14.9</v>
      </c>
      <c r="G824" s="0" t="n">
        <v>2</v>
      </c>
      <c r="H824" s="0" t="n">
        <v>3.2</v>
      </c>
      <c r="I824" s="0" t="n">
        <v>2.6</v>
      </c>
      <c r="J824" s="0" t="n">
        <v>6.523</v>
      </c>
      <c r="K824" s="0" t="n">
        <v>0.033</v>
      </c>
      <c r="L824" s="0" t="n">
        <v>2.6</v>
      </c>
      <c r="M824" s="0" t="n">
        <v>0.2</v>
      </c>
      <c r="N824" s="0" t="n">
        <v>0</v>
      </c>
      <c r="O824" s="0" t="n">
        <v>530</v>
      </c>
      <c r="P824" s="0" t="n">
        <v>29000</v>
      </c>
      <c r="AC824" s="0" t="n">
        <v>6.148</v>
      </c>
      <c r="AD824" s="0" t="n">
        <v>1.512</v>
      </c>
      <c r="AE824" s="0" t="n">
        <v>3.82</v>
      </c>
      <c r="AF824" s="0" t="n">
        <v>0.017</v>
      </c>
      <c r="AG824" s="0" t="n">
        <v>0.015</v>
      </c>
      <c r="AH824" s="0" t="n">
        <v>3.1</v>
      </c>
      <c r="AJ824" s="0" t="n">
        <v>2600</v>
      </c>
      <c r="BF824" s="0" t="n">
        <f aca="false">IF(E824&lt;11,-3.6797*E824^2+48.115*E824-53.83,280.92*EXP(-0.2027*E824))</f>
        <v>103.441268</v>
      </c>
      <c r="BG824" s="1" t="n">
        <f aca="false">32.208*LN(F824)+21.438</f>
        <v>108.443441946739</v>
      </c>
      <c r="BH824" s="1" t="n">
        <f aca="false">IF(G824&lt;=2, -10*G824+100, 88.958*EXP(-0.0755*G824))</f>
        <v>80</v>
      </c>
      <c r="BI824" s="1" t="n">
        <f aca="false">IF(I824&lt;=100, 0.0053*(I824)^2-1.0332*I824+100.76, 122.82*EXP(-0.0092*I824))</f>
        <v>98.109508</v>
      </c>
      <c r="BJ824" s="0" t="n">
        <f aca="false">IF(P824&lt;=1000, -6.942*LN(P824)+107.59, -36.304*LN(P824)+310.72)</f>
        <v>-62.3054554599964</v>
      </c>
      <c r="BK824" s="0" t="e">
        <f aca="false">BF824^0.04*BG824^0.22*BH824^0.51*BI824^0.06*BJ824^0.17</f>
        <v>#NUM!</v>
      </c>
      <c r="BL824" s="0" t="e">
        <f aca="false">IF(BK824&gt;=90, "Very Good", IF(BK824&gt;=80, "Good", IF(BK824&gt;=70, "Slightly Good", IF(BK824&gt;=60, "Average", IF(BK824&gt;=50, "Slightly Poor", IF(BK824&gt;=40, "Poor", "Very Poor"))))))</f>
        <v>#NUM!</v>
      </c>
      <c r="BM824" s="2" t="n">
        <f aca="false">IF(P824&lt;=1000, -6.942*LN(P824)+107.59, IF(AND(P824&gt;1000, P824&lt;=5213),-36.304*LN(P824)+310.72, IF(P824&gt;5213, 10)))</f>
        <v>10</v>
      </c>
      <c r="BN824" s="2" t="n">
        <f aca="false">BF824^0.04*BG824^0.22*BH824^0.51*BI824^0.06*BM824^0.17</f>
        <v>61.4343174066432</v>
      </c>
      <c r="BO824" s="3" t="str">
        <f aca="false">IF(BN824&gt;=90, "Very Good", IF(BN824&gt;=80, "Good", IF(BN824&gt;=70, "Slightly Good", IF(BN824&gt;=60, "Average", IF(BN824&gt;=50, "Slightly Poor", IF(BN824&gt;=40, "Poor", "Very Poor"))))))</f>
        <v>Average</v>
      </c>
      <c r="BP824" s="2" t="n">
        <f aca="false">IF(AJ824&lt;=1000, -6.942*LN(AJ824)+107.59, IF(AND(AJ824&gt;1000, AJ824&lt;=5213),-36.304*LN(AJ824)+310.72, IF(AJ824&gt;5213, 10)))</f>
        <v>25.2519648515565</v>
      </c>
      <c r="BQ824" s="2" t="n">
        <f aca="false">BF824^0.04*BG824^0.22*BH824^0.51*BI824^0.06*BP824^0.17</f>
        <v>71.9119751196828</v>
      </c>
      <c r="BR824" s="0" t="str">
        <f aca="false">IF(BQ824&gt;=90, "Very Good", IF(BQ824&gt;=80, "Good", IF(BQ824&gt;=70, "Slightly Good", IF(BQ824&gt;=60, "Average", IF(BQ824&gt;=50, "Slightly Poor", IF(BQ824&gt;=40, "Poor", "Very Poor"))))))</f>
        <v>Slightly Good</v>
      </c>
      <c r="BT824" s="2" t="n">
        <f aca="false">9.81*LN(AH824)+30.6</f>
        <v>41.6990547137277</v>
      </c>
      <c r="BU824" s="0" t="str">
        <f aca="false">IF(BT824&lt;30, "Clean water", IF(AND(BT824&gt;=30, BT824&lt;40), "Hypolimia", IF(AND(BT824&gt;=40,BT824&lt;50), "Mesotrophic", IF(AND(BT824&gt;=50, BT824&lt;70), "Eutrophic", IF(BT824&gt;70,"Hypertrophic")))))</f>
        <v>Mesotrophic</v>
      </c>
      <c r="CM824" s="0" t="n">
        <f aca="false">IF(G824&gt;H824,1,0)</f>
        <v>0</v>
      </c>
      <c r="CO824" s="17" t="n">
        <f aca="false">14.652-0.41022*M824+0.007991*M824*M824-0.000077774*M824*M824*M824</f>
        <v>14.570275017808</v>
      </c>
      <c r="CP824" s="1" t="n">
        <f aca="false">F824/CO824*100</f>
        <v>102.262997656455</v>
      </c>
    </row>
    <row r="825" customFormat="false" ht="12.5" hidden="false" customHeight="false" outlineLevel="0" collapsed="false">
      <c r="A825" s="0" t="n">
        <v>824</v>
      </c>
      <c r="B825" s="15" t="s">
        <v>99</v>
      </c>
      <c r="C825" s="16" t="s">
        <v>100</v>
      </c>
      <c r="D825" s="0" t="s">
        <v>169</v>
      </c>
      <c r="E825" s="0" t="n">
        <v>7.4</v>
      </c>
      <c r="F825" s="0" t="n">
        <v>9.6</v>
      </c>
      <c r="G825" s="0" t="n">
        <v>2.2</v>
      </c>
      <c r="H825" s="0" t="n">
        <v>4.3</v>
      </c>
      <c r="I825" s="0" t="n">
        <v>2.8</v>
      </c>
      <c r="J825" s="0" t="n">
        <v>7.93</v>
      </c>
      <c r="K825" s="0" t="n">
        <v>0.102</v>
      </c>
      <c r="L825" s="0" t="n">
        <v>3</v>
      </c>
      <c r="M825" s="0" t="n">
        <v>5.2</v>
      </c>
      <c r="O825" s="0" t="n">
        <v>473</v>
      </c>
      <c r="BD825" s="0" t="n">
        <v>0.359</v>
      </c>
      <c r="BF825" s="0" t="n">
        <f aca="false">IF(E825&lt;11,-3.6797*E825^2+48.115*E825-53.83,280.92*EXP(-0.2027*E825))</f>
        <v>100.720628</v>
      </c>
      <c r="BG825" s="1" t="n">
        <f aca="false">32.208*LN(F825)+21.438</f>
        <v>94.2848658756438</v>
      </c>
      <c r="BH825" s="1" t="n">
        <f aca="false">IF(G825&lt;=2, -10*G825+100, 88.958*EXP(-0.0755*G825))</f>
        <v>75.3440041238757</v>
      </c>
      <c r="BI825" s="1" t="n">
        <f aca="false">IF(I825&lt;=100, 0.0053*(I825)^2-1.0332*I825+100.76, 122.82*EXP(-0.0092*I825))</f>
        <v>97.908592</v>
      </c>
      <c r="BJ825" s="0" t="e">
        <f aca="false">IF(P825&lt;=1000, -6.942*LN(P825)+107.59, -36.304*LN(P825)+310.72)</f>
        <v>#VALUE!</v>
      </c>
      <c r="BK825" s="0" t="e">
        <f aca="false">BF825^0.04*BG825^0.22*BH825^0.51*BI825^0.06*BJ825^0.17</f>
        <v>#VALUE!</v>
      </c>
      <c r="BL825" s="0" t="e">
        <f aca="false">IF(BK825&gt;=90, "Very Good", IF(BK825&gt;=80, "Good", IF(BK825&gt;=70, "Slightly Good", IF(BK825&gt;=60, "Average", IF(BK825&gt;=50, "Slightly Poor", IF(BK825&gt;=40, "Poor", "Very Poor"))))))</f>
        <v>#VALUE!</v>
      </c>
      <c r="BM825" s="2" t="e">
        <f aca="false">IF(P825&lt;=1000, -6.942*LN(P825)+107.59, IF(AND(P825&gt;1000, P825&lt;=5213),-36.304*LN(P825)+310.72, IF(P825&gt;5213, 10)))</f>
        <v>#VALUE!</v>
      </c>
      <c r="BN825" s="2" t="e">
        <f aca="false">BF825^0.04*BG825^0.22*BH825^0.51*BI825^0.06*BM825^0.17</f>
        <v>#VALUE!</v>
      </c>
      <c r="BO825" s="3" t="e">
        <f aca="false">IF(BN825&gt;=90, "Very Good", IF(BN825&gt;=80, "Good", IF(BN825&gt;=70, "Slightly Good", IF(BN825&gt;=60, "Average", IF(BN825&gt;=50, "Slightly Poor", IF(BN825&gt;=40, "Poor", "Very Poor"))))))</f>
        <v>#VALUE!</v>
      </c>
      <c r="BP825" s="2" t="e">
        <f aca="false">IF(AJ825&lt;=1000, -6.942*LN(AJ825)+107.59, IF(AND(AJ825&gt;1000, AJ825&lt;=5213),-36.304*LN(AJ825)+310.72, IF(AJ825&gt;5213, 10)))</f>
        <v>#VALUE!</v>
      </c>
      <c r="BQ825" s="2" t="e">
        <f aca="false">BF825^0.04*BG825^0.22*BH825^0.51*BI825^0.06*BP825^0.17</f>
        <v>#VALUE!</v>
      </c>
      <c r="BR825" s="0" t="e">
        <f aca="false">IF(BQ825&gt;=90, "Very Good", IF(BQ825&gt;=80, "Good", IF(BQ825&gt;=70, "Slightly Good", IF(BQ825&gt;=60, "Average", IF(BQ825&gt;=50, "Slightly Poor", IF(BQ825&gt;=40, "Poor", "Very Poor"))))))</f>
        <v>#VALUE!</v>
      </c>
      <c r="BT825" s="2" t="e">
        <f aca="false">9.81*LN(AH825)+30.6</f>
        <v>#VALUE!</v>
      </c>
      <c r="BU825" s="0" t="e">
        <f aca="false">IF(BT825&lt;30, "Clean water", IF(AND(BT825&gt;=30, BT825&lt;40), "Hypolimia", IF(AND(BT825&gt;=40,BT825&lt;50), "Mesotrophic", IF(AND(BT825&gt;=50, BT825&lt;70), "Eutrophic", IF(BT825&gt;70,"Hypertrophic")))))</f>
        <v>#VALUE!</v>
      </c>
      <c r="CM825" s="0" t="n">
        <f aca="false">IF(G825&gt;H825,1,0)</f>
        <v>0</v>
      </c>
      <c r="CO825" s="17" t="n">
        <f aca="false">14.652-0.41022*M825+0.007991*M825*M825-0.000077774*M825*M825*M825</f>
        <v>12.723996993408</v>
      </c>
      <c r="CP825" s="1" t="n">
        <f aca="false">F825/CO825*100</f>
        <v>75.4479901635746</v>
      </c>
    </row>
    <row r="826" customFormat="false" ht="12.5" hidden="false" customHeight="false" outlineLevel="0" collapsed="false">
      <c r="A826" s="0" t="n">
        <v>825</v>
      </c>
      <c r="B826" s="15" t="s">
        <v>103</v>
      </c>
      <c r="C826" s="16" t="s">
        <v>104</v>
      </c>
      <c r="D826" s="0" t="s">
        <v>169</v>
      </c>
      <c r="E826" s="0" t="n">
        <v>7.3</v>
      </c>
      <c r="F826" s="0" t="n">
        <v>11.8</v>
      </c>
      <c r="G826" s="0" t="n">
        <v>1.6</v>
      </c>
      <c r="H826" s="0" t="n">
        <v>2.1</v>
      </c>
      <c r="I826" s="0" t="n">
        <v>1.6</v>
      </c>
      <c r="J826" s="0" t="n">
        <v>7.335</v>
      </c>
      <c r="K826" s="0" t="n">
        <v>0.01</v>
      </c>
      <c r="L826" s="0" t="n">
        <v>2</v>
      </c>
      <c r="M826" s="0" t="n">
        <v>10.7</v>
      </c>
      <c r="N826" s="0" t="n">
        <v>0</v>
      </c>
      <c r="O826" s="0" t="n">
        <v>498</v>
      </c>
      <c r="P826" s="0" t="n">
        <v>7000</v>
      </c>
      <c r="AC826" s="0" t="n">
        <v>7.251</v>
      </c>
      <c r="AD826" s="0" t="n">
        <v>0.05</v>
      </c>
      <c r="AE826" s="0" t="n">
        <v>6.45</v>
      </c>
      <c r="AF826" s="0" t="n">
        <v>0.006</v>
      </c>
      <c r="AG826" s="0" t="n">
        <v>0.004</v>
      </c>
      <c r="AH826" s="0" t="n">
        <v>7</v>
      </c>
      <c r="AJ826" s="0" t="n">
        <v>1100</v>
      </c>
      <c r="BF826" s="0" t="n">
        <f aca="false">IF(E826&lt;11,-3.6797*E826^2+48.115*E826-53.83,280.92*EXP(-0.2027*E826))</f>
        <v>101.318287</v>
      </c>
      <c r="BG826" s="1" t="n">
        <f aca="false">32.208*LN(F826)+21.438</f>
        <v>100.930549709638</v>
      </c>
      <c r="BH826" s="1" t="n">
        <f aca="false">IF(G826&lt;=2, -10*G826+100, 88.958*EXP(-0.0755*G826))</f>
        <v>84</v>
      </c>
      <c r="BI826" s="1" t="n">
        <f aca="false">IF(I826&lt;=100, 0.0053*(I826)^2-1.0332*I826+100.76, 122.82*EXP(-0.0092*I826))</f>
        <v>99.120448</v>
      </c>
      <c r="BJ826" s="0" t="n">
        <f aca="false">IF(P826&lt;=1000, -6.942*LN(P826)+107.59, -36.304*LN(P826)+310.72)</f>
        <v>-10.7034696994716</v>
      </c>
      <c r="BK826" s="0" t="e">
        <f aca="false">BF826^0.04*BG826^0.22*BH826^0.51*BI826^0.06*BJ826^0.17</f>
        <v>#NUM!</v>
      </c>
      <c r="BL826" s="0" t="e">
        <f aca="false">IF(BK826&gt;=90, "Very Good", IF(BK826&gt;=80, "Good", IF(BK826&gt;=70, "Slightly Good", IF(BK826&gt;=60, "Average", IF(BK826&gt;=50, "Slightly Poor", IF(BK826&gt;=40, "Poor", "Very Poor"))))))</f>
        <v>#NUM!</v>
      </c>
      <c r="BM826" s="2" t="n">
        <f aca="false">IF(P826&lt;=1000, -6.942*LN(P826)+107.59, IF(AND(P826&gt;1000, P826&lt;=5213),-36.304*LN(P826)+310.72, IF(P826&gt;5213, 10)))</f>
        <v>10</v>
      </c>
      <c r="BN826" s="2" t="n">
        <f aca="false">BF826^0.04*BG826^0.22*BH826^0.51*BI826^0.06*BM826^0.17</f>
        <v>61.9818772055722</v>
      </c>
      <c r="BO826" s="3" t="str">
        <f aca="false">IF(BN826&gt;=90, "Very Good", IF(BN826&gt;=80, "Good", IF(BN826&gt;=70, "Slightly Good", IF(BN826&gt;=60, "Average", IF(BN826&gt;=50, "Slightly Poor", IF(BN826&gt;=40, "Poor", "Very Poor"))))))</f>
        <v>Average</v>
      </c>
      <c r="BP826" s="2" t="n">
        <f aca="false">IF(AJ826&lt;=1000, -6.942*LN(AJ826)+107.59, IF(AND(AJ826&gt;1000, AJ826&lt;=5213),-36.304*LN(AJ826)+310.72, IF(AJ826&gt;5213, 10)))</f>
        <v>56.4807115842163</v>
      </c>
      <c r="BQ826" s="2" t="n">
        <f aca="false">BF826^0.04*BG826^0.22*BH826^0.51*BI826^0.06*BP826^0.17</f>
        <v>83.1931852156932</v>
      </c>
      <c r="BR826" s="0" t="str">
        <f aca="false">IF(BQ826&gt;=90, "Very Good", IF(BQ826&gt;=80, "Good", IF(BQ826&gt;=70, "Slightly Good", IF(BQ826&gt;=60, "Average", IF(BQ826&gt;=50, "Slightly Poor", IF(BQ826&gt;=40, "Poor", "Very Poor"))))))</f>
        <v>Good</v>
      </c>
      <c r="BT826" s="2" t="n">
        <f aca="false">9.81*LN(AH826)+30.6</f>
        <v>49.6893785622326</v>
      </c>
      <c r="BU826" s="0" t="str">
        <f aca="false">IF(BT826&lt;30, "Clean water", IF(AND(BT826&gt;=30, BT826&lt;40), "Hypolimia", IF(AND(BT826&gt;=40,BT826&lt;50), "Mesotrophic", IF(AND(BT826&gt;=50, BT826&lt;70), "Eutrophic", IF(BT826&gt;70,"Hypertrophic")))))</f>
        <v>Mesotrophic</v>
      </c>
      <c r="CM826" s="0" t="n">
        <f aca="false">IF(G826&gt;H826,1,0)</f>
        <v>0</v>
      </c>
      <c r="CO826" s="17" t="n">
        <f aca="false">14.652-0.41022*M826+0.007991*M826*M826-0.000077774*M826*M826*M826</f>
        <v>11.082259095718</v>
      </c>
      <c r="CP826" s="1" t="n">
        <f aca="false">F826/CO826*100</f>
        <v>106.476485507899</v>
      </c>
    </row>
    <row r="827" customFormat="false" ht="12.5" hidden="false" customHeight="false" outlineLevel="0" collapsed="false">
      <c r="A827" s="0" t="n">
        <v>826</v>
      </c>
      <c r="B827" s="15" t="s">
        <v>105</v>
      </c>
      <c r="C827" s="16" t="s">
        <v>106</v>
      </c>
      <c r="D827" s="0" t="s">
        <v>169</v>
      </c>
      <c r="E827" s="0" t="n">
        <v>8.2</v>
      </c>
      <c r="F827" s="0" t="n">
        <v>15.8</v>
      </c>
      <c r="G827" s="0" t="n">
        <v>0.8</v>
      </c>
      <c r="H827" s="0" t="n">
        <v>4.2</v>
      </c>
      <c r="I827" s="0" t="n">
        <v>2.2</v>
      </c>
      <c r="J827" s="0" t="n">
        <v>2.763</v>
      </c>
      <c r="K827" s="0" t="n">
        <v>0.021</v>
      </c>
      <c r="L827" s="0" t="n">
        <v>1.7</v>
      </c>
      <c r="M827" s="0" t="n">
        <v>2.7</v>
      </c>
      <c r="N827" s="0" t="n">
        <v>0</v>
      </c>
      <c r="O827" s="0" t="n">
        <v>292</v>
      </c>
      <c r="P827" s="0" t="n">
        <v>8300</v>
      </c>
      <c r="AC827" s="0" t="n">
        <v>2.711</v>
      </c>
      <c r="AD827" s="0" t="n">
        <v>0.287</v>
      </c>
      <c r="AE827" s="0" t="n">
        <v>2.225</v>
      </c>
      <c r="AF827" s="0" t="n">
        <v>0.009</v>
      </c>
      <c r="AG827" s="0" t="n">
        <v>0.004</v>
      </c>
      <c r="AH827" s="0" t="n">
        <v>7.4</v>
      </c>
      <c r="AJ827" s="0" t="n">
        <v>78</v>
      </c>
      <c r="BF827" s="0" t="n">
        <f aca="false">IF(E827&lt;11,-3.6797*E827^2+48.115*E827-53.83,280.92*EXP(-0.2027*E827))</f>
        <v>93.289972</v>
      </c>
      <c r="BG827" s="1" t="n">
        <f aca="false">32.208*LN(F827)+21.438</f>
        <v>110.33240014858</v>
      </c>
      <c r="BH827" s="1" t="n">
        <f aca="false">IF(G827&lt;=2, -10*G827+100, 88.958*EXP(-0.0755*G827))</f>
        <v>92</v>
      </c>
      <c r="BI827" s="1" t="n">
        <f aca="false">IF(I827&lt;=100, 0.0053*(I827)^2-1.0332*I827+100.76, 122.82*EXP(-0.0092*I827))</f>
        <v>98.512612</v>
      </c>
      <c r="BJ827" s="0" t="n">
        <f aca="false">IF(P827&lt;=1000, -6.942*LN(P827)+107.59, -36.304*LN(P827)+310.72)</f>
        <v>-16.8876878575594</v>
      </c>
      <c r="BK827" s="0" t="e">
        <f aca="false">BF827^0.04*BG827^0.22*BH827^0.51*BI827^0.06*BJ827^0.17</f>
        <v>#NUM!</v>
      </c>
      <c r="BL827" s="0" t="e">
        <f aca="false">IF(BK827&gt;=90, "Very Good", IF(BK827&gt;=80, "Good", IF(BK827&gt;=70, "Slightly Good", IF(BK827&gt;=60, "Average", IF(BK827&gt;=50, "Slightly Poor", IF(BK827&gt;=40, "Poor", "Very Poor"))))))</f>
        <v>#NUM!</v>
      </c>
      <c r="BM827" s="2" t="n">
        <f aca="false">IF(P827&lt;=1000, -6.942*LN(P827)+107.59, IF(AND(P827&gt;1000, P827&lt;=5213),-36.304*LN(P827)+310.72, IF(P827&gt;5213, 10)))</f>
        <v>10</v>
      </c>
      <c r="BN827" s="2" t="n">
        <f aca="false">BF827^0.04*BG827^0.22*BH827^0.51*BI827^0.06*BM827^0.17</f>
        <v>65.9674011548063</v>
      </c>
      <c r="BO827" s="3" t="str">
        <f aca="false">IF(BN827&gt;=90, "Very Good", IF(BN827&gt;=80, "Good", IF(BN827&gt;=70, "Slightly Good", IF(BN827&gt;=60, "Average", IF(BN827&gt;=50, "Slightly Poor", IF(BN827&gt;=40, "Poor", "Very Poor"))))))</f>
        <v>Average</v>
      </c>
      <c r="BP827" s="2" t="n">
        <f aca="false">IF(AJ827&lt;=1000, -6.942*LN(AJ827)+107.59, IF(AND(AJ827&gt;1000, AJ827&lt;=5213),-36.304*LN(AJ827)+310.72, IF(AJ827&gt;5213, 10)))</f>
        <v>77.3457273251209</v>
      </c>
      <c r="BQ827" s="2" t="n">
        <f aca="false">BF827^0.04*BG827^0.22*BH827^0.51*BI827^0.06*BP827^0.17</f>
        <v>93.4035861063448</v>
      </c>
      <c r="BR827" s="0" t="str">
        <f aca="false">IF(BQ827&gt;=90, "Very Good", IF(BQ827&gt;=80, "Good", IF(BQ827&gt;=70, "Slightly Good", IF(BQ827&gt;=60, "Average", IF(BQ827&gt;=50, "Slightly Poor", IF(BQ827&gt;=40, "Poor", "Very Poor"))))))</f>
        <v>Very Good</v>
      </c>
      <c r="BT827" s="2" t="n">
        <f aca="false">9.81*LN(AH827)+30.6</f>
        <v>50.2345188020613</v>
      </c>
      <c r="BU827" s="0" t="str">
        <f aca="false">IF(BT827&lt;30, "Clean water", IF(AND(BT827&gt;=30, BT827&lt;40), "Hypolimia", IF(AND(BT827&gt;=40,BT827&lt;50), "Mesotrophic", IF(AND(BT827&gt;=50, BT827&lt;70), "Eutrophic", IF(BT827&gt;70,"Hypertrophic")))))</f>
        <v>Eutrophic</v>
      </c>
      <c r="CM827" s="0" t="n">
        <f aca="false">IF(G827&gt;H827,1,0)</f>
        <v>0</v>
      </c>
      <c r="CO827" s="17" t="n">
        <f aca="false">14.652-0.41022*M827+0.007991*M827*M827-0.000077774*M827*M827*M827</f>
        <v>13.601129564358</v>
      </c>
      <c r="CP827" s="1" t="n">
        <f aca="false">F827/CO827*100</f>
        <v>116.166822213092</v>
      </c>
    </row>
    <row r="828" s="18" customFormat="true" ht="12.5" hidden="false" customHeight="false" outlineLevel="0" collapsed="false">
      <c r="A828" s="18" t="n">
        <v>827</v>
      </c>
      <c r="B828" s="19" t="s">
        <v>107</v>
      </c>
      <c r="C828" s="18" t="s">
        <v>108</v>
      </c>
      <c r="D828" s="18" t="s">
        <v>169</v>
      </c>
      <c r="E828" s="18" t="n">
        <v>7.9</v>
      </c>
      <c r="F828" s="18" t="n">
        <v>14.3</v>
      </c>
      <c r="G828" s="18" t="n">
        <v>1.3</v>
      </c>
      <c r="H828" s="18" t="n">
        <v>0.9</v>
      </c>
      <c r="I828" s="18" t="n">
        <v>2.4</v>
      </c>
      <c r="J828" s="18" t="n">
        <v>6.386</v>
      </c>
      <c r="K828" s="18" t="n">
        <v>0.014</v>
      </c>
      <c r="L828" s="18" t="n">
        <v>1.1</v>
      </c>
      <c r="M828" s="18" t="n">
        <v>5.9</v>
      </c>
      <c r="N828" s="18" t="n">
        <v>0</v>
      </c>
      <c r="O828" s="18" t="n">
        <v>621</v>
      </c>
      <c r="P828" s="18" t="n">
        <v>5000</v>
      </c>
      <c r="AC828" s="18" t="n">
        <v>6.327</v>
      </c>
      <c r="AD828" s="18" t="n">
        <v>0</v>
      </c>
      <c r="AE828" s="18" t="n">
        <v>5.803</v>
      </c>
      <c r="AF828" s="18" t="n">
        <v>0.014</v>
      </c>
      <c r="AG828" s="18" t="n">
        <v>0.008</v>
      </c>
      <c r="AH828" s="18" t="n">
        <v>6.7</v>
      </c>
      <c r="AJ828" s="18" t="n">
        <v>1000</v>
      </c>
      <c r="BF828" s="18" t="n">
        <f aca="false">IF(E828&lt;11,-3.6797*E828^2+48.115*E828-53.83,280.92*EXP(-0.2027*E828))</f>
        <v>96.6284230000001</v>
      </c>
      <c r="BG828" s="20" t="n">
        <f aca="false">32.208*LN(F828)+21.438</f>
        <v>107.119639176259</v>
      </c>
      <c r="BH828" s="20" t="n">
        <f aca="false">IF(G828&lt;=2, -10*G828+100, 88.958*EXP(-0.0755*G828))</f>
        <v>87</v>
      </c>
      <c r="BI828" s="20" t="n">
        <f aca="false">IF(I828&lt;=100, 0.0053*(I828)^2-1.0332*I828+100.76, 122.82*EXP(-0.0092*I828))</f>
        <v>98.310848</v>
      </c>
      <c r="BJ828" s="18" t="n">
        <f aca="false">IF(P828&lt;=1000, -6.942*LN(P828)+107.59, -36.304*LN(P828)+310.72)</f>
        <v>1.5118183788249</v>
      </c>
      <c r="BK828" s="18" t="n">
        <f aca="false">BF828^0.04*BG828^0.22*BH828^0.51*BI828^0.06*BJ828^0.17</f>
        <v>46.2595324288967</v>
      </c>
      <c r="BL828" s="18" t="str">
        <f aca="false">IF(BK828&gt;=90, "Very Good", IF(BK828&gt;=80, "Good", IF(BK828&gt;=70, "Slightly Good", IF(BK828&gt;=60, "Average", IF(BK828&gt;=50, "Slightly Poor", IF(BK828&gt;=40, "Poor", "Very Poor"))))))</f>
        <v>Poor</v>
      </c>
      <c r="BM828" s="21" t="n">
        <f aca="false">IF(P828&lt;=1000, -6.942*LN(P828)+107.59, IF(AND(P828&gt;1000, P828&lt;=5213),-36.304*LN(P828)+310.72, IF(P828&gt;5213, 10)))</f>
        <v>1.5118183788249</v>
      </c>
      <c r="BN828" s="21" t="n">
        <f aca="false">BF828^0.04*BG828^0.22*BH828^0.51*BI828^0.06*BM828^0.17</f>
        <v>46.2595324288967</v>
      </c>
      <c r="BO828" s="22" t="str">
        <f aca="false">IF(BN828&gt;=90, "Very Good", IF(BN828&gt;=80, "Good", IF(BN828&gt;=70, "Slightly Good", IF(BN828&gt;=60, "Average", IF(BN828&gt;=50, "Slightly Poor", IF(BN828&gt;=40, "Poor", "Very Poor"))))))</f>
        <v>Poor</v>
      </c>
      <c r="BP828" s="21" t="n">
        <f aca="false">IF(AJ828&lt;=1000, -6.942*LN(AJ828)+107.59, IF(AND(AJ828&gt;1000, AJ828&lt;=5213),-36.304*LN(AJ828)+310.72, IF(AJ828&gt;5213, 10)))</f>
        <v>59.636362853306</v>
      </c>
      <c r="BQ828" s="21" t="n">
        <f aca="false">BF828^0.04*BG828^0.22*BH828^0.51*BI828^0.06*BP828^0.17</f>
        <v>86.401881239883</v>
      </c>
      <c r="BR828" s="18" t="str">
        <f aca="false">IF(BQ828&gt;=90, "Very Good", IF(BQ828&gt;=80, "Good", IF(BQ828&gt;=70, "Slightly Good", IF(BQ828&gt;=60, "Average", IF(BQ828&gt;=50, "Slightly Poor", IF(BQ828&gt;=40, "Poor", "Very Poor"))))))</f>
        <v>Good</v>
      </c>
      <c r="BT828" s="21" t="n">
        <f aca="false">9.81*LN(AH828)+30.6</f>
        <v>49.2596748339538</v>
      </c>
      <c r="BU828" s="18" t="str">
        <f aca="false">IF(BT828&lt;30, "Clean water", IF(AND(BT828&gt;=30, BT828&lt;40), "Hypolimia", IF(AND(BT828&gt;=40,BT828&lt;50), "Mesotrophic", IF(AND(BT828&gt;=50, BT828&lt;70), "Eutrophic", IF(BT828&gt;70,"Hypertrophic")))))</f>
        <v>Mesotrophic</v>
      </c>
      <c r="CM828" s="18" t="n">
        <f aca="false">IF(G828&gt;H828,1,0)</f>
        <v>1</v>
      </c>
      <c r="CO828" s="17" t="n">
        <f aca="false">14.652-0.41022*M828+0.007991*M828*M828-0.000077774*M828*M828*M828</f>
        <v>12.493895563654</v>
      </c>
      <c r="CP828" s="1" t="n">
        <f aca="false">F828/CO828*100</f>
        <v>114.455895098084</v>
      </c>
    </row>
    <row r="829" customFormat="false" ht="12.5" hidden="false" customHeight="false" outlineLevel="0" collapsed="false">
      <c r="A829" s="0" t="n">
        <v>828</v>
      </c>
      <c r="B829" s="15" t="s">
        <v>109</v>
      </c>
      <c r="C829" s="16" t="s">
        <v>110</v>
      </c>
      <c r="D829" s="0" t="s">
        <v>169</v>
      </c>
      <c r="E829" s="0" t="n">
        <v>7.2</v>
      </c>
      <c r="F829" s="0" t="n">
        <v>11.1</v>
      </c>
      <c r="G829" s="0" t="n">
        <v>3.9</v>
      </c>
      <c r="H829" s="0" t="n">
        <v>8.6</v>
      </c>
      <c r="I829" s="0" t="n">
        <v>4.4</v>
      </c>
      <c r="J829" s="0" t="n">
        <v>13.45</v>
      </c>
      <c r="K829" s="0" t="n">
        <v>0.15</v>
      </c>
      <c r="L829" s="0" t="n">
        <v>5</v>
      </c>
      <c r="M829" s="0" t="n">
        <v>7.9</v>
      </c>
      <c r="O829" s="0" t="n">
        <v>560</v>
      </c>
      <c r="AC829" s="0" t="n">
        <v>13.35</v>
      </c>
      <c r="AD829" s="0" t="n">
        <v>5.212</v>
      </c>
      <c r="AE829" s="0" t="n">
        <v>6.972</v>
      </c>
      <c r="AF829" s="0" t="n">
        <v>0.085</v>
      </c>
      <c r="AG829" s="0" t="n">
        <v>0.035</v>
      </c>
      <c r="BD829" s="0" t="n">
        <v>1.716</v>
      </c>
      <c r="BF829" s="0" t="n">
        <f aca="false">IF(E829&lt;11,-3.6797*E829^2+48.115*E829-53.83,280.92*EXP(-0.2027*E829))</f>
        <v>101.842352</v>
      </c>
      <c r="BG829" s="1" t="n">
        <f aca="false">32.208*LN(F829)+21.438</f>
        <v>98.9608880487154</v>
      </c>
      <c r="BH829" s="1" t="n">
        <f aca="false">IF(G829&lt;=2, -10*G829+100, 88.958*EXP(-0.0755*G829))</f>
        <v>66.2684785997522</v>
      </c>
      <c r="BI829" s="1" t="n">
        <f aca="false">IF(I829&lt;=100, 0.0053*(I829)^2-1.0332*I829+100.76, 122.82*EXP(-0.0092*I829))</f>
        <v>96.316528</v>
      </c>
      <c r="BJ829" s="0" t="e">
        <f aca="false">IF(P829&lt;=1000, -6.942*LN(P829)+107.59, -36.304*LN(P829)+310.72)</f>
        <v>#VALUE!</v>
      </c>
      <c r="BK829" s="0" t="e">
        <f aca="false">BF829^0.04*BG829^0.22*BH829^0.51*BI829^0.06*BJ829^0.17</f>
        <v>#VALUE!</v>
      </c>
      <c r="BL829" s="0" t="e">
        <f aca="false">IF(BK829&gt;=90, "Very Good", IF(BK829&gt;=80, "Good", IF(BK829&gt;=70, "Slightly Good", IF(BK829&gt;=60, "Average", IF(BK829&gt;=50, "Slightly Poor", IF(BK829&gt;=40, "Poor", "Very Poor"))))))</f>
        <v>#VALUE!</v>
      </c>
      <c r="BM829" s="2" t="e">
        <f aca="false">IF(P829&lt;=1000, -6.942*LN(P829)+107.59, IF(AND(P829&gt;1000, P829&lt;=5213),-36.304*LN(P829)+310.72, IF(P829&gt;5213, 10)))</f>
        <v>#VALUE!</v>
      </c>
      <c r="BN829" s="2" t="e">
        <f aca="false">BF829^0.04*BG829^0.22*BH829^0.51*BI829^0.06*BM829^0.17</f>
        <v>#VALUE!</v>
      </c>
      <c r="BO829" s="3" t="e">
        <f aca="false">IF(BN829&gt;=90, "Very Good", IF(BN829&gt;=80, "Good", IF(BN829&gt;=70, "Slightly Good", IF(BN829&gt;=60, "Average", IF(BN829&gt;=50, "Slightly Poor", IF(BN829&gt;=40, "Poor", "Very Poor"))))))</f>
        <v>#VALUE!</v>
      </c>
      <c r="BP829" s="2" t="e">
        <f aca="false">IF(AJ829&lt;=1000, -6.942*LN(AJ829)+107.59, IF(AND(AJ829&gt;1000, AJ829&lt;=5213),-36.304*LN(AJ829)+310.72, IF(AJ829&gt;5213, 10)))</f>
        <v>#VALUE!</v>
      </c>
      <c r="BQ829" s="2" t="e">
        <f aca="false">BF829^0.04*BG829^0.22*BH829^0.51*BI829^0.06*BP829^0.17</f>
        <v>#VALUE!</v>
      </c>
      <c r="BR829" s="0" t="e">
        <f aca="false">IF(BQ829&gt;=90, "Very Good", IF(BQ829&gt;=80, "Good", IF(BQ829&gt;=70, "Slightly Good", IF(BQ829&gt;=60, "Average", IF(BQ829&gt;=50, "Slightly Poor", IF(BQ829&gt;=40, "Poor", "Very Poor"))))))</f>
        <v>#VALUE!</v>
      </c>
      <c r="BT829" s="2" t="e">
        <f aca="false">9.81*LN(AH829)+30.6</f>
        <v>#VALUE!</v>
      </c>
      <c r="BU829" s="0" t="e">
        <f aca="false">IF(BT829&lt;30, "Clean water", IF(AND(BT829&gt;=30, BT829&lt;40), "Hypolimia", IF(AND(BT829&gt;=40,BT829&lt;50), "Mesotrophic", IF(AND(BT829&gt;=50, BT829&lt;70), "Eutrophic", IF(BT829&gt;70,"Hypertrophic")))))</f>
        <v>#VALUE!</v>
      </c>
      <c r="CM829" s="0" t="n">
        <f aca="false">IF(G829&gt;H829,1,0)</f>
        <v>0</v>
      </c>
      <c r="CO829" s="17" t="n">
        <f aca="false">14.652-0.41022*M829+0.007991*M829*M829-0.000077774*M829*M829*M829</f>
        <v>11.871634694814</v>
      </c>
      <c r="CP829" s="1" t="n">
        <f aca="false">F829/CO829*100</f>
        <v>93.5001816123008</v>
      </c>
    </row>
    <row r="830" customFormat="false" ht="12.5" hidden="false" customHeight="false" outlineLevel="0" collapsed="false">
      <c r="A830" s="0" t="n">
        <v>829</v>
      </c>
      <c r="B830" s="15" t="s">
        <v>111</v>
      </c>
      <c r="C830" s="16" t="s">
        <v>112</v>
      </c>
      <c r="D830" s="0" t="s">
        <v>169</v>
      </c>
      <c r="E830" s="0" t="n">
        <v>7.4</v>
      </c>
      <c r="F830" s="0" t="n">
        <v>13.5</v>
      </c>
      <c r="G830" s="0" t="n">
        <v>4.5</v>
      </c>
      <c r="H830" s="0" t="n">
        <v>6.2</v>
      </c>
      <c r="I830" s="0" t="n">
        <v>3.7</v>
      </c>
      <c r="J830" s="0" t="n">
        <v>9.888</v>
      </c>
      <c r="K830" s="0" t="n">
        <v>0.126</v>
      </c>
      <c r="L830" s="0" t="n">
        <v>4.1</v>
      </c>
      <c r="M830" s="0" t="n">
        <v>7.4</v>
      </c>
      <c r="N830" s="0" t="n">
        <v>0</v>
      </c>
      <c r="O830" s="0" t="n">
        <v>525</v>
      </c>
      <c r="P830" s="0" t="n">
        <v>60000</v>
      </c>
      <c r="AC830" s="0" t="n">
        <v>9.693</v>
      </c>
      <c r="AD830" s="0" t="n">
        <v>1.661</v>
      </c>
      <c r="AE830" s="0" t="n">
        <v>7.079</v>
      </c>
      <c r="AF830" s="0" t="n">
        <v>0.094</v>
      </c>
      <c r="AG830" s="0" t="n">
        <v>0.075</v>
      </c>
      <c r="AH830" s="0" t="n">
        <v>11.5</v>
      </c>
      <c r="AJ830" s="0" t="n">
        <v>5000</v>
      </c>
      <c r="BF830" s="0" t="n">
        <f aca="false">IF(E830&lt;11,-3.6797*E830^2+48.115*E830-53.83,280.92*EXP(-0.2027*E830))</f>
        <v>100.720628</v>
      </c>
      <c r="BG830" s="1" t="n">
        <f aca="false">32.208*LN(F830)+21.438</f>
        <v>105.265429388793</v>
      </c>
      <c r="BH830" s="1" t="n">
        <f aca="false">IF(G830&lt;=2, -10*G830+100, 88.958*EXP(-0.0755*G830))</f>
        <v>63.3334957672512</v>
      </c>
      <c r="BI830" s="1" t="n">
        <f aca="false">IF(I830&lt;=100, 0.0053*(I830)^2-1.0332*I830+100.76, 122.82*EXP(-0.0092*I830))</f>
        <v>97.009717</v>
      </c>
      <c r="BJ830" s="0" t="n">
        <f aca="false">IF(P830&lt;=1000, -6.942*LN(P830)+107.59, -36.304*LN(P830)+310.72)</f>
        <v>-88.7002326350786</v>
      </c>
      <c r="BK830" s="0" t="e">
        <f aca="false">BF830^0.04*BG830^0.22*BH830^0.51*BI830^0.06*BJ830^0.17</f>
        <v>#NUM!</v>
      </c>
      <c r="BL830" s="0" t="e">
        <f aca="false">IF(BK830&gt;=90, "Very Good", IF(BK830&gt;=80, "Good", IF(BK830&gt;=70, "Slightly Good", IF(BK830&gt;=60, "Average", IF(BK830&gt;=50, "Slightly Poor", IF(BK830&gt;=40, "Poor", "Very Poor"))))))</f>
        <v>#NUM!</v>
      </c>
      <c r="BM830" s="2" t="n">
        <f aca="false">IF(P830&lt;=1000, -6.942*LN(P830)+107.59, IF(AND(P830&gt;1000, P830&lt;=5213),-36.304*LN(P830)+310.72, IF(P830&gt;5213, 10)))</f>
        <v>10</v>
      </c>
      <c r="BN830" s="2" t="n">
        <f aca="false">BF830^0.04*BG830^0.22*BH830^0.51*BI830^0.06*BM830^0.17</f>
        <v>54.0840971827612</v>
      </c>
      <c r="BO830" s="3" t="str">
        <f aca="false">IF(BN830&gt;=90, "Very Good", IF(BN830&gt;=80, "Good", IF(BN830&gt;=70, "Slightly Good", IF(BN830&gt;=60, "Average", IF(BN830&gt;=50, "Slightly Poor", IF(BN830&gt;=40, "Poor", "Very Poor"))))))</f>
        <v>Slightly Poor</v>
      </c>
      <c r="BP830" s="2" t="n">
        <f aca="false">IF(AJ830&lt;=1000, -6.942*LN(AJ830)+107.59, IF(AND(AJ830&gt;1000, AJ830&lt;=5213),-36.304*LN(AJ830)+310.72, IF(AJ830&gt;5213, 10)))</f>
        <v>1.5118183788249</v>
      </c>
      <c r="BQ830" s="2" t="n">
        <f aca="false">BF830^0.04*BG830^0.22*BH830^0.51*BI830^0.06*BP830^0.17</f>
        <v>39.2269480236267</v>
      </c>
      <c r="BR830" s="0" t="str">
        <f aca="false">IF(BQ830&gt;=90, "Very Good", IF(BQ830&gt;=80, "Good", IF(BQ830&gt;=70, "Slightly Good", IF(BQ830&gt;=60, "Average", IF(BQ830&gt;=50, "Slightly Poor", IF(BQ830&gt;=40, "Poor", "Very Poor"))))))</f>
        <v>Very Poor</v>
      </c>
      <c r="BT830" s="2" t="n">
        <f aca="false">9.81*LN(AH830)+30.6</f>
        <v>54.5594244169719</v>
      </c>
      <c r="BU830" s="0" t="str">
        <f aca="false">IF(BT830&lt;30, "Clean water", IF(AND(BT830&gt;=30, BT830&lt;40), "Hypolimia", IF(AND(BT830&gt;=40,BT830&lt;50), "Mesotrophic", IF(AND(BT830&gt;=50, BT830&lt;70), "Eutrophic", IF(BT830&gt;70,"Hypertrophic")))))</f>
        <v>Eutrophic</v>
      </c>
      <c r="CM830" s="0" t="n">
        <f aca="false">IF(G830&gt;H830,1,0)</f>
        <v>0</v>
      </c>
      <c r="CO830" s="17" t="n">
        <f aca="false">14.652-0.41022*M830+0.007991*M830*M830-0.000077774*M830*M830*M830</f>
        <v>12.022443268624</v>
      </c>
      <c r="CP830" s="1" t="n">
        <f aca="false">F830/CO830*100</f>
        <v>112.289987137907</v>
      </c>
    </row>
    <row r="831" customFormat="false" ht="12.5" hidden="false" customHeight="false" outlineLevel="0" collapsed="false">
      <c r="A831" s="0" t="n">
        <v>830</v>
      </c>
      <c r="B831" s="15" t="s">
        <v>113</v>
      </c>
      <c r="C831" s="16" t="s">
        <v>114</v>
      </c>
      <c r="D831" s="0" t="s">
        <v>169</v>
      </c>
      <c r="E831" s="0" t="n">
        <v>7.7</v>
      </c>
      <c r="F831" s="0" t="n">
        <v>14.3</v>
      </c>
      <c r="G831" s="0" t="n">
        <v>1.8</v>
      </c>
      <c r="H831" s="0" t="n">
        <v>3.9</v>
      </c>
      <c r="I831" s="0" t="n">
        <v>2.6</v>
      </c>
      <c r="J831" s="0" t="n">
        <v>9.002</v>
      </c>
      <c r="K831" s="0" t="n">
        <v>0.05</v>
      </c>
      <c r="L831" s="0" t="n">
        <v>3.4</v>
      </c>
      <c r="M831" s="0" t="n">
        <v>2.6</v>
      </c>
      <c r="N831" s="0" t="n">
        <v>0</v>
      </c>
      <c r="O831" s="0" t="n">
        <v>554</v>
      </c>
      <c r="P831" s="0" t="n">
        <v>2000</v>
      </c>
      <c r="AC831" s="0" t="n">
        <v>8.912</v>
      </c>
      <c r="AD831" s="0" t="n">
        <v>0.883</v>
      </c>
      <c r="AE831" s="0" t="n">
        <v>7.051</v>
      </c>
      <c r="AF831" s="0" t="n">
        <v>0.029</v>
      </c>
      <c r="AG831" s="0" t="n">
        <v>0.02</v>
      </c>
      <c r="AH831" s="0" t="n">
        <v>6.1</v>
      </c>
      <c r="AJ831" s="0" t="n">
        <v>100</v>
      </c>
      <c r="BF831" s="0" t="n">
        <f aca="false">IF(E831&lt;11,-3.6797*E831^2+48.115*E831-53.83,280.92*EXP(-0.2027*E831))</f>
        <v>98.486087</v>
      </c>
      <c r="BG831" s="1" t="n">
        <f aca="false">32.208*LN(F831)+21.438</f>
        <v>107.119639176259</v>
      </c>
      <c r="BH831" s="1" t="n">
        <f aca="false">IF(G831&lt;=2, -10*G831+100, 88.958*EXP(-0.0755*G831))</f>
        <v>82</v>
      </c>
      <c r="BI831" s="1" t="n">
        <f aca="false">IF(I831&lt;=100, 0.0053*(I831)^2-1.0332*I831+100.76, 122.82*EXP(-0.0092*I831))</f>
        <v>98.109508</v>
      </c>
      <c r="BJ831" s="0" t="n">
        <f aca="false">IF(P831&lt;=1000, -6.942*LN(P831)+107.59, -36.304*LN(P831)+310.72)</f>
        <v>34.7768371087843</v>
      </c>
      <c r="BK831" s="0" t="n">
        <f aca="false">BF831^0.04*BG831^0.22*BH831^0.51*BI831^0.06*BJ831^0.17</f>
        <v>76.5373183889857</v>
      </c>
      <c r="BL831" s="0" t="str">
        <f aca="false">IF(BK831&gt;=90, "Very Good", IF(BK831&gt;=80, "Good", IF(BK831&gt;=70, "Slightly Good", IF(BK831&gt;=60, "Average", IF(BK831&gt;=50, "Slightly Poor", IF(BK831&gt;=40, "Poor", "Very Poor"))))))</f>
        <v>Slightly Good</v>
      </c>
      <c r="BM831" s="2" t="n">
        <f aca="false">IF(P831&lt;=1000, -6.942*LN(P831)+107.59, IF(AND(P831&gt;1000, P831&lt;=5213),-36.304*LN(P831)+310.72, IF(P831&gt;5213, 10)))</f>
        <v>34.7768371087843</v>
      </c>
      <c r="BN831" s="2" t="n">
        <f aca="false">BF831^0.04*BG831^0.22*BH831^0.51*BI831^0.06*BM831^0.17</f>
        <v>76.5373183889857</v>
      </c>
      <c r="BO831" s="3" t="str">
        <f aca="false">IF(BN831&gt;=90, "Very Good", IF(BN831&gt;=80, "Good", IF(BN831&gt;=70, "Slightly Good", IF(BN831&gt;=60, "Average", IF(BN831&gt;=50, "Slightly Poor", IF(BN831&gt;=40, "Poor", "Very Poor"))))))</f>
        <v>Slightly Good</v>
      </c>
      <c r="BP831" s="2" t="n">
        <f aca="false">IF(AJ831&lt;=1000, -6.942*LN(AJ831)+107.59, IF(AND(AJ831&gt;1000, AJ831&lt;=5213),-36.304*LN(AJ831)+310.72, IF(AJ831&gt;5213, 10)))</f>
        <v>75.6209085688707</v>
      </c>
      <c r="BQ831" s="2" t="n">
        <f aca="false">BF831^0.04*BG831^0.22*BH831^0.51*BI831^0.06*BP831^0.17</f>
        <v>87.3419833520662</v>
      </c>
      <c r="BR831" s="0" t="str">
        <f aca="false">IF(BQ831&gt;=90, "Very Good", IF(BQ831&gt;=80, "Good", IF(BQ831&gt;=70, "Slightly Good", IF(BQ831&gt;=60, "Average", IF(BQ831&gt;=50, "Slightly Poor", IF(BQ831&gt;=40, "Poor", "Very Poor"))))))</f>
        <v>Good</v>
      </c>
      <c r="BT831" s="2" t="n">
        <f aca="false">9.81*LN(AH831)+30.6</f>
        <v>48.3393128452686</v>
      </c>
      <c r="BU831" s="0" t="str">
        <f aca="false">IF(BT831&lt;30, "Clean water", IF(AND(BT831&gt;=30, BT831&lt;40), "Hypolimia", IF(AND(BT831&gt;=40,BT831&lt;50), "Mesotrophic", IF(AND(BT831&gt;=50, BT831&lt;70), "Eutrophic", IF(BT831&gt;70,"Hypertrophic")))))</f>
        <v>Mesotrophic</v>
      </c>
      <c r="CM831" s="0" t="n">
        <f aca="false">IF(G831&gt;H831,1,0)</f>
        <v>0</v>
      </c>
      <c r="CO831" s="17" t="n">
        <f aca="false">14.652-0.41022*M831+0.007991*M831*M831-0.000077774*M831*M831*M831</f>
        <v>13.638080204176</v>
      </c>
      <c r="CP831" s="1" t="n">
        <f aca="false">F831/CO831*100</f>
        <v>104.853467540258</v>
      </c>
    </row>
    <row r="832" customFormat="false" ht="12.5" hidden="false" customHeight="false" outlineLevel="0" collapsed="false">
      <c r="A832" s="0" t="n">
        <v>831</v>
      </c>
      <c r="B832" s="15" t="s">
        <v>115</v>
      </c>
      <c r="C832" s="16" t="s">
        <v>116</v>
      </c>
      <c r="D832" s="0" t="s">
        <v>169</v>
      </c>
      <c r="E832" s="0" t="n">
        <v>7.2</v>
      </c>
      <c r="F832" s="0" t="n">
        <v>11.7</v>
      </c>
      <c r="G832" s="0" t="n">
        <v>5.6</v>
      </c>
      <c r="H832" s="0" t="n">
        <v>6.6</v>
      </c>
      <c r="I832" s="0" t="n">
        <v>6.4</v>
      </c>
      <c r="J832" s="0" t="n">
        <v>15.267</v>
      </c>
      <c r="K832" s="0" t="n">
        <v>0.096</v>
      </c>
      <c r="L832" s="0" t="n">
        <v>4.7</v>
      </c>
      <c r="M832" s="0" t="n">
        <v>9.5</v>
      </c>
      <c r="N832" s="0" t="n">
        <v>0</v>
      </c>
      <c r="O832" s="0" t="n">
        <v>640</v>
      </c>
      <c r="P832" s="0" t="n">
        <v>10000</v>
      </c>
      <c r="AC832" s="0" t="n">
        <v>15.215</v>
      </c>
      <c r="AD832" s="0" t="n">
        <v>6.042</v>
      </c>
      <c r="AE832" s="0" t="n">
        <v>8.133</v>
      </c>
      <c r="AF832" s="0" t="n">
        <v>0.051</v>
      </c>
      <c r="AG832" s="0" t="n">
        <v>0.031</v>
      </c>
      <c r="AH832" s="0" t="n">
        <v>11</v>
      </c>
      <c r="AJ832" s="0" t="n">
        <v>1000</v>
      </c>
      <c r="BF832" s="0" t="n">
        <f aca="false">IF(E832&lt;11,-3.6797*E832^2+48.115*E832-53.83,280.92*EXP(-0.2027*E832))</f>
        <v>101.842352</v>
      </c>
      <c r="BG832" s="1" t="n">
        <f aca="false">32.208*LN(F832)+21.438</f>
        <v>100.656437416814</v>
      </c>
      <c r="BH832" s="1" t="n">
        <f aca="false">IF(G832&lt;=2, -10*G832+100, 88.958*EXP(-0.0755*G832))</f>
        <v>58.2861411069363</v>
      </c>
      <c r="BI832" s="1" t="n">
        <f aca="false">IF(I832&lt;=100, 0.0053*(I832)^2-1.0332*I832+100.76, 122.82*EXP(-0.0092*I832))</f>
        <v>94.364608</v>
      </c>
      <c r="BJ832" s="0" t="n">
        <f aca="false">IF(P832&lt;=1000, -6.942*LN(P832)+107.59, -36.304*LN(P832)+310.72)</f>
        <v>-23.6521968642234</v>
      </c>
      <c r="BK832" s="0" t="e">
        <f aca="false">BF832^0.04*BG832^0.22*BH832^0.51*BI832^0.06*BJ832^0.17</f>
        <v>#NUM!</v>
      </c>
      <c r="BL832" s="0" t="e">
        <f aca="false">IF(BK832&gt;=90, "Very Good", IF(BK832&gt;=80, "Good", IF(BK832&gt;=70, "Slightly Good", IF(BK832&gt;=60, "Average", IF(BK832&gt;=50, "Slightly Poor", IF(BK832&gt;=40, "Poor", "Very Poor"))))))</f>
        <v>#NUM!</v>
      </c>
      <c r="BM832" s="2" t="n">
        <f aca="false">IF(P832&lt;=1000, -6.942*LN(P832)+107.59, IF(AND(P832&gt;1000, P832&lt;=5213),-36.304*LN(P832)+310.72, IF(P832&gt;5213, 10)))</f>
        <v>10</v>
      </c>
      <c r="BN832" s="2" t="n">
        <f aca="false">BF832^0.04*BG832^0.22*BH832^0.51*BI832^0.06*BM832^0.17</f>
        <v>51.2706864430356</v>
      </c>
      <c r="BO832" s="3" t="str">
        <f aca="false">IF(BN832&gt;=90, "Very Good", IF(BN832&gt;=80, "Good", IF(BN832&gt;=70, "Slightly Good", IF(BN832&gt;=60, "Average", IF(BN832&gt;=50, "Slightly Poor", IF(BN832&gt;=40, "Poor", "Very Poor"))))))</f>
        <v>Slightly Poor</v>
      </c>
      <c r="BP832" s="2" t="n">
        <f aca="false">IF(AJ832&lt;=1000, -6.942*LN(AJ832)+107.59, IF(AND(AJ832&gt;1000, AJ832&lt;=5213),-36.304*LN(AJ832)+310.72, IF(AJ832&gt;5213, 10)))</f>
        <v>59.636362853306</v>
      </c>
      <c r="BQ832" s="2" t="n">
        <f aca="false">BF832^0.04*BG832^0.22*BH832^0.51*BI832^0.06*BP832^0.17</f>
        <v>69.4554016834427</v>
      </c>
      <c r="BR832" s="0" t="str">
        <f aca="false">IF(BQ832&gt;=90, "Very Good", IF(BQ832&gt;=80, "Good", IF(BQ832&gt;=70, "Slightly Good", IF(BQ832&gt;=60, "Average", IF(BQ832&gt;=50, "Slightly Poor", IF(BQ832&gt;=40, "Poor", "Very Poor"))))))</f>
        <v>Average</v>
      </c>
      <c r="BT832" s="2" t="n">
        <f aca="false">9.81*LN(AH832)+30.6</f>
        <v>54.123352626152</v>
      </c>
      <c r="BU832" s="0" t="str">
        <f aca="false">IF(BT832&lt;30, "Clean water", IF(AND(BT832&gt;=30, BT832&lt;40), "Hypolimia", IF(AND(BT832&gt;=40,BT832&lt;50), "Mesotrophic", IF(AND(BT832&gt;=50, BT832&lt;70), "Eutrophic", IF(BT832&gt;70,"Hypertrophic")))))</f>
        <v>Eutrophic</v>
      </c>
      <c r="CM832" s="0" t="n">
        <f aca="false">IF(G832&gt;H832,1,0)</f>
        <v>0</v>
      </c>
      <c r="CO832" s="17" t="n">
        <f aca="false">14.652-0.41022*M832+0.007991*M832*M832-0.000077774*M832*M832*M832</f>
        <v>11.40941626675</v>
      </c>
      <c r="CP832" s="1" t="n">
        <f aca="false">F832/CO832*100</f>
        <v>102.54687642607</v>
      </c>
    </row>
    <row r="833" s="18" customFormat="true" ht="12.5" hidden="false" customHeight="false" outlineLevel="0" collapsed="false">
      <c r="A833" s="18" t="n">
        <v>832</v>
      </c>
      <c r="B833" s="19" t="s">
        <v>165</v>
      </c>
      <c r="C833" s="18" t="s">
        <v>118</v>
      </c>
      <c r="D833" s="18" t="s">
        <v>169</v>
      </c>
      <c r="E833" s="18" t="n">
        <v>7.8</v>
      </c>
      <c r="F833" s="18" t="n">
        <v>13.6</v>
      </c>
      <c r="G833" s="18" t="n">
        <v>2</v>
      </c>
      <c r="H833" s="18" t="n">
        <v>1.6</v>
      </c>
      <c r="I833" s="18" t="n">
        <v>2.2</v>
      </c>
      <c r="J833" s="18" t="n">
        <v>2.639</v>
      </c>
      <c r="K833" s="18" t="n">
        <v>0.005</v>
      </c>
      <c r="L833" s="18" t="n">
        <v>1.8</v>
      </c>
      <c r="M833" s="18" t="n">
        <v>1.9</v>
      </c>
      <c r="N833" s="18" t="n">
        <v>0</v>
      </c>
      <c r="O833" s="18" t="n">
        <v>232</v>
      </c>
      <c r="P833" s="18" t="n">
        <v>230</v>
      </c>
      <c r="AC833" s="18" t="n">
        <v>2.535</v>
      </c>
      <c r="AD833" s="18" t="n">
        <v>0.192</v>
      </c>
      <c r="AE833" s="18" t="n">
        <v>1.861</v>
      </c>
      <c r="AF833" s="18" t="n">
        <v>0.003</v>
      </c>
      <c r="AG833" s="18" t="n">
        <v>0</v>
      </c>
      <c r="AH833" s="18" t="n">
        <v>1.5</v>
      </c>
      <c r="AJ833" s="18" t="n">
        <v>13</v>
      </c>
      <c r="BF833" s="18" t="n">
        <f aca="false">IF(E833&lt;11,-3.6797*E833^2+48.115*E833-53.83,280.92*EXP(-0.2027*E833))</f>
        <v>97.5940520000001</v>
      </c>
      <c r="BG833" s="20" t="n">
        <f aca="false">32.208*LN(F833)+21.438</f>
        <v>105.503127884635</v>
      </c>
      <c r="BH833" s="20" t="n">
        <f aca="false">IF(G833&lt;=2, -10*G833+100, 88.958*EXP(-0.0755*G833))</f>
        <v>80</v>
      </c>
      <c r="BI833" s="20" t="n">
        <f aca="false">IF(I833&lt;=100, 0.0053*(I833)^2-1.0332*I833+100.76, 122.82*EXP(-0.0092*I833))</f>
        <v>98.512612</v>
      </c>
      <c r="BJ833" s="18" t="n">
        <f aca="false">IF(P833&lt;=1000, -6.942*LN(P833)+107.59, -36.304*LN(P833)+310.72)</f>
        <v>69.8388534374552</v>
      </c>
      <c r="BK833" s="18" t="n">
        <f aca="false">BF833^0.04*BG833^0.22*BH833^0.51*BI833^0.06*BJ833^0.17</f>
        <v>84.7963616387325</v>
      </c>
      <c r="BL833" s="18" t="str">
        <f aca="false">IF(BK833&gt;=90, "Very Good", IF(BK833&gt;=80, "Good", IF(BK833&gt;=70, "Slightly Good", IF(BK833&gt;=60, "Average", IF(BK833&gt;=50, "Slightly Poor", IF(BK833&gt;=40, "Poor", "Very Poor"))))))</f>
        <v>Good</v>
      </c>
      <c r="BM833" s="21" t="n">
        <f aca="false">IF(P833&lt;=1000, -6.942*LN(P833)+107.59, IF(AND(P833&gt;1000, P833&lt;=5213),-36.304*LN(P833)+310.72, IF(P833&gt;5213, 10)))</f>
        <v>69.8388534374552</v>
      </c>
      <c r="BN833" s="21" t="n">
        <f aca="false">BF833^0.04*BG833^0.22*BH833^0.51*BI833^0.06*BM833^0.17</f>
        <v>84.7963616387325</v>
      </c>
      <c r="BO833" s="22" t="str">
        <f aca="false">IF(BN833&gt;=90, "Very Good", IF(BN833&gt;=80, "Good", IF(BN833&gt;=70, "Slightly Good", IF(BN833&gt;=60, "Average", IF(BN833&gt;=50, "Slightly Poor", IF(BN833&gt;=40, "Poor", "Very Poor"))))))</f>
        <v>Good</v>
      </c>
      <c r="BP833" s="21" t="n">
        <f aca="false">IF(AJ833&lt;=1000, -6.942*LN(AJ833)+107.59, IF(AND(AJ833&gt;1000, AJ833&lt;=5213),-36.304*LN(AJ833)+310.72, IF(AJ833&gt;5213, 10)))</f>
        <v>89.784121560502</v>
      </c>
      <c r="BQ833" s="21" t="n">
        <f aca="false">BF833^0.04*BG833^0.22*BH833^0.51*BI833^0.06*BP833^0.17</f>
        <v>88.4962020463459</v>
      </c>
      <c r="BR833" s="18" t="str">
        <f aca="false">IF(BQ833&gt;=90, "Very Good", IF(BQ833&gt;=80, "Good", IF(BQ833&gt;=70, "Slightly Good", IF(BQ833&gt;=60, "Average", IF(BQ833&gt;=50, "Slightly Poor", IF(BQ833&gt;=40, "Poor", "Very Poor"))))))</f>
        <v>Good</v>
      </c>
      <c r="BT833" s="21" t="n">
        <f aca="false">9.81*LN(AH833)+30.6</f>
        <v>34.5776127105411</v>
      </c>
      <c r="BU833" s="18" t="str">
        <f aca="false">IF(BT833&lt;30, "Clean water", IF(AND(BT833&gt;=30, BT833&lt;40), "Hypolimia", IF(AND(BT833&gt;=40,BT833&lt;50), "Mesotrophic", IF(AND(BT833&gt;=50, BT833&lt;70), "Eutrophic", IF(BT833&gt;70,"Hypertrophic")))))</f>
        <v>Hypolimia</v>
      </c>
      <c r="CM833" s="18" t="n">
        <f aca="false">IF(G833&gt;H833,1,0)</f>
        <v>1</v>
      </c>
      <c r="CO833" s="17" t="n">
        <f aca="false">14.652-0.41022*M833+0.007991*M833*M833-0.000077774*M833*M833*M833</f>
        <v>13.900896058134</v>
      </c>
      <c r="CP833" s="1" t="n">
        <f aca="false">F833/CO833*100</f>
        <v>97.835419696143</v>
      </c>
    </row>
    <row r="834" s="18" customFormat="true" ht="12.5" hidden="false" customHeight="false" outlineLevel="0" collapsed="false">
      <c r="A834" s="18" t="n">
        <v>833</v>
      </c>
      <c r="B834" s="19" t="s">
        <v>166</v>
      </c>
      <c r="C834" s="18" t="s">
        <v>120</v>
      </c>
      <c r="D834" s="18" t="s">
        <v>169</v>
      </c>
      <c r="E834" s="18" t="n">
        <v>7.8</v>
      </c>
      <c r="F834" s="18" t="n">
        <v>13.7</v>
      </c>
      <c r="G834" s="18" t="n">
        <v>2.2</v>
      </c>
      <c r="H834" s="18" t="n">
        <v>1.5</v>
      </c>
      <c r="I834" s="18" t="n">
        <v>0.8</v>
      </c>
      <c r="J834" s="18" t="n">
        <v>2.663</v>
      </c>
      <c r="K834" s="18" t="n">
        <v>0.006</v>
      </c>
      <c r="L834" s="18" t="n">
        <v>1.8</v>
      </c>
      <c r="M834" s="18" t="n">
        <v>0.5</v>
      </c>
      <c r="N834" s="18" t="n">
        <v>0</v>
      </c>
      <c r="O834" s="18" t="n">
        <v>245</v>
      </c>
      <c r="P834" s="18" t="n">
        <v>240</v>
      </c>
      <c r="AC834" s="18" t="n">
        <v>2.604</v>
      </c>
      <c r="AD834" s="18" t="n">
        <v>0.163</v>
      </c>
      <c r="AE834" s="18" t="n">
        <v>1.962</v>
      </c>
      <c r="AF834" s="18" t="n">
        <v>0.003</v>
      </c>
      <c r="AG834" s="18" t="n">
        <v>0</v>
      </c>
      <c r="AH834" s="18" t="n">
        <v>2.1</v>
      </c>
      <c r="AJ834" s="18" t="n">
        <v>16</v>
      </c>
      <c r="BF834" s="18" t="n">
        <f aca="false">IF(E834&lt;11,-3.6797*E834^2+48.115*E834-53.83,280.92*EXP(-0.2027*E834))</f>
        <v>97.5940520000001</v>
      </c>
      <c r="BG834" s="20" t="n">
        <f aca="false">32.208*LN(F834)+21.438</f>
        <v>105.73908498392</v>
      </c>
      <c r="BH834" s="20" t="n">
        <f aca="false">IF(G834&lt;=2, -10*G834+100, 88.958*EXP(-0.0755*G834))</f>
        <v>75.3440041238757</v>
      </c>
      <c r="BI834" s="20" t="n">
        <f aca="false">IF(I834&lt;=100, 0.0053*(I834)^2-1.0332*I834+100.76, 122.82*EXP(-0.0092*I834))</f>
        <v>99.936832</v>
      </c>
      <c r="BJ834" s="18" t="n">
        <f aca="false">IF(P834&lt;=1000, -6.942*LN(P834)+107.59, -36.304*LN(P834)+310.72)</f>
        <v>69.5434045941599</v>
      </c>
      <c r="BK834" s="18" t="n">
        <f aca="false">BF834^0.04*BG834^0.22*BH834^0.51*BI834^0.06*BJ834^0.17</f>
        <v>82.2944668259011</v>
      </c>
      <c r="BL834" s="18" t="str">
        <f aca="false">IF(BK834&gt;=90, "Very Good", IF(BK834&gt;=80, "Good", IF(BK834&gt;=70, "Slightly Good", IF(BK834&gt;=60, "Average", IF(BK834&gt;=50, "Slightly Poor", IF(BK834&gt;=40, "Poor", "Very Poor"))))))</f>
        <v>Good</v>
      </c>
      <c r="BM834" s="21" t="n">
        <f aca="false">IF(P834&lt;=1000, -6.942*LN(P834)+107.59, IF(AND(P834&gt;1000, P834&lt;=5213),-36.304*LN(P834)+310.72, IF(P834&gt;5213, 10)))</f>
        <v>69.5434045941599</v>
      </c>
      <c r="BN834" s="21" t="n">
        <f aca="false">BF834^0.04*BG834^0.22*BH834^0.51*BI834^0.06*BM834^0.17</f>
        <v>82.2944668259011</v>
      </c>
      <c r="BO834" s="22" t="str">
        <f aca="false">IF(BN834&gt;=90, "Very Good", IF(BN834&gt;=80, "Good", IF(BN834&gt;=70, "Slightly Good", IF(BN834&gt;=60, "Average", IF(BN834&gt;=50, "Slightly Poor", IF(BN834&gt;=40, "Poor", "Very Poor"))))))</f>
        <v>Good</v>
      </c>
      <c r="BP834" s="21" t="n">
        <f aca="false">IF(AJ834&lt;=1000, -6.942*LN(AJ834)+107.59, IF(AND(AJ834&gt;1000, AJ834&lt;=5213),-36.304*LN(AJ834)+310.72, IF(AJ834&gt;5213, 10)))</f>
        <v>88.3426890902114</v>
      </c>
      <c r="BQ834" s="21" t="n">
        <f aca="false">BF834^0.04*BG834^0.22*BH834^0.51*BI834^0.06*BP834^0.17</f>
        <v>85.7109145519791</v>
      </c>
      <c r="BR834" s="18" t="str">
        <f aca="false">IF(BQ834&gt;=90, "Very Good", IF(BQ834&gt;=80, "Good", IF(BQ834&gt;=70, "Slightly Good", IF(BQ834&gt;=60, "Average", IF(BQ834&gt;=50, "Slightly Poor", IF(BQ834&gt;=40, "Poor", "Very Poor"))))))</f>
        <v>Good</v>
      </c>
      <c r="BT834" s="21" t="n">
        <f aca="false">9.81*LN(AH834)+30.6</f>
        <v>37.8784053517952</v>
      </c>
      <c r="BU834" s="18" t="str">
        <f aca="false">IF(BT834&lt;30, "Clean water", IF(AND(BT834&gt;=30, BT834&lt;40), "Hypolimia", IF(AND(BT834&gt;=40,BT834&lt;50), "Mesotrophic", IF(AND(BT834&gt;=50, BT834&lt;70), "Eutrophic", IF(BT834&gt;70,"Hypertrophic")))))</f>
        <v>Hypolimia</v>
      </c>
      <c r="CM834" s="18" t="n">
        <f aca="false">IF(G834&gt;H834,1,0)</f>
        <v>1</v>
      </c>
      <c r="CO834" s="17" t="n">
        <f aca="false">14.652-0.41022*M834+0.007991*M834*M834-0.000077774*M834*M834*M834</f>
        <v>14.44887802825</v>
      </c>
      <c r="CP834" s="1" t="n">
        <f aca="false">F834/CO834*100</f>
        <v>94.8170506610561</v>
      </c>
    </row>
    <row r="835" s="18" customFormat="true" ht="12.5" hidden="false" customHeight="false" outlineLevel="0" collapsed="false">
      <c r="A835" s="18" t="n">
        <v>834</v>
      </c>
      <c r="B835" s="19" t="s">
        <v>145</v>
      </c>
      <c r="C835" s="18" t="s">
        <v>122</v>
      </c>
      <c r="D835" s="18" t="s">
        <v>169</v>
      </c>
      <c r="E835" s="18" t="n">
        <v>7.8</v>
      </c>
      <c r="F835" s="18" t="n">
        <v>16.2</v>
      </c>
      <c r="G835" s="18" t="n">
        <v>2.4</v>
      </c>
      <c r="H835" s="18" t="n">
        <v>2.1</v>
      </c>
      <c r="I835" s="18" t="n">
        <v>1.6</v>
      </c>
      <c r="J835" s="18" t="n">
        <v>3.077</v>
      </c>
      <c r="K835" s="18" t="n">
        <v>0.015</v>
      </c>
      <c r="L835" s="18" t="n">
        <v>1.9</v>
      </c>
      <c r="M835" s="18" t="n">
        <v>0.4</v>
      </c>
      <c r="N835" s="18" t="n">
        <v>0</v>
      </c>
      <c r="O835" s="18" t="n">
        <v>185</v>
      </c>
      <c r="P835" s="18" t="n">
        <v>1100</v>
      </c>
      <c r="AC835" s="18" t="n">
        <v>2.831</v>
      </c>
      <c r="AD835" s="18" t="n">
        <v>0.171</v>
      </c>
      <c r="AE835" s="18" t="n">
        <v>2.257</v>
      </c>
      <c r="AF835" s="18" t="n">
        <v>0.005</v>
      </c>
      <c r="AG835" s="18" t="n">
        <v>0</v>
      </c>
      <c r="AH835" s="18" t="n">
        <v>4.1</v>
      </c>
      <c r="AJ835" s="18" t="n">
        <v>90</v>
      </c>
      <c r="BF835" s="18" t="n">
        <f aca="false">IF(E835&lt;11,-3.6797*E835^2+48.115*E835-53.83,280.92*EXP(-0.2027*E835))</f>
        <v>97.5940520000001</v>
      </c>
      <c r="BG835" s="20" t="n">
        <f aca="false">32.208*LN(F835)+21.438</f>
        <v>111.137642090012</v>
      </c>
      <c r="BH835" s="20" t="n">
        <f aca="false">IF(G835&lt;=2, -10*G835+100, 88.958*EXP(-0.0755*G835))</f>
        <v>74.2148561832273</v>
      </c>
      <c r="BI835" s="20" t="n">
        <f aca="false">IF(I835&lt;=100, 0.0053*(I835)^2-1.0332*I835+100.76, 122.82*EXP(-0.0092*I835))</f>
        <v>99.120448</v>
      </c>
      <c r="BJ835" s="18" t="n">
        <f aca="false">IF(P835&lt;=1000, -6.942*LN(P835)+107.59, -36.304*LN(P835)+310.72)</f>
        <v>56.4807115842163</v>
      </c>
      <c r="BK835" s="18" t="n">
        <f aca="false">BF835^0.04*BG835^0.22*BH835^0.51*BI835^0.06*BJ835^0.17</f>
        <v>79.6543594189239</v>
      </c>
      <c r="BL835" s="18" t="str">
        <f aca="false">IF(BK835&gt;=90, "Very Good", IF(BK835&gt;=80, "Good", IF(BK835&gt;=70, "Slightly Good", IF(BK835&gt;=60, "Average", IF(BK835&gt;=50, "Slightly Poor", IF(BK835&gt;=40, "Poor", "Very Poor"))))))</f>
        <v>Slightly Good</v>
      </c>
      <c r="BM835" s="21" t="n">
        <f aca="false">IF(P835&lt;=1000, -6.942*LN(P835)+107.59, IF(AND(P835&gt;1000, P835&lt;=5213),-36.304*LN(P835)+310.72, IF(P835&gt;5213, 10)))</f>
        <v>56.4807115842163</v>
      </c>
      <c r="BN835" s="21" t="n">
        <f aca="false">BF835^0.04*BG835^0.22*BH835^0.51*BI835^0.06*BM835^0.17</f>
        <v>79.6543594189239</v>
      </c>
      <c r="BO835" s="22" t="str">
        <f aca="false">IF(BN835&gt;=90, "Very Good", IF(BN835&gt;=80, "Good", IF(BN835&gt;=70, "Slightly Good", IF(BN835&gt;=60, "Average", IF(BN835&gt;=50, "Slightly Poor", IF(BN835&gt;=40, "Poor", "Very Poor"))))))</f>
        <v>Slightly Good</v>
      </c>
      <c r="BP835" s="21" t="n">
        <f aca="false">IF(AJ835&lt;=1000, -6.942*LN(AJ835)+107.59, IF(AND(AJ835&gt;1000, AJ835&lt;=5213),-36.304*LN(AJ835)+310.72, IF(AJ835&gt;5213, 10)))</f>
        <v>76.3523212685673</v>
      </c>
      <c r="BQ835" s="21" t="n">
        <f aca="false">BF835^0.04*BG835^0.22*BH835^0.51*BI835^0.06*BP835^0.17</f>
        <v>83.8429023942498</v>
      </c>
      <c r="BR835" s="18" t="str">
        <f aca="false">IF(BQ835&gt;=90, "Very Good", IF(BQ835&gt;=80, "Good", IF(BQ835&gt;=70, "Slightly Good", IF(BQ835&gt;=60, "Average", IF(BQ835&gt;=50, "Slightly Poor", IF(BQ835&gt;=40, "Poor", "Very Poor"))))))</f>
        <v>Good</v>
      </c>
      <c r="BT835" s="21" t="n">
        <f aca="false">9.81*LN(AH835)+30.6</f>
        <v>44.4417822120977</v>
      </c>
      <c r="BU835" s="18" t="str">
        <f aca="false">IF(BT835&lt;30, "Clean water", IF(AND(BT835&gt;=30, BT835&lt;40), "Hypolimia", IF(AND(BT835&gt;=40,BT835&lt;50), "Mesotrophic", IF(AND(BT835&gt;=50, BT835&lt;70), "Eutrophic", IF(BT835&gt;70,"Hypertrophic")))))</f>
        <v>Mesotrophic</v>
      </c>
      <c r="CM835" s="18" t="n">
        <f aca="false">IF(G835&gt;H835,1,0)</f>
        <v>1</v>
      </c>
      <c r="CO835" s="17" t="n">
        <f aca="false">14.652-0.41022*M835+0.007991*M835*M835-0.000077774*M835*M835*M835</f>
        <v>14.489185582464</v>
      </c>
      <c r="CP835" s="1" t="n">
        <f aca="false">F835/CO835*100</f>
        <v>111.807526432725</v>
      </c>
    </row>
    <row r="836" customFormat="false" ht="12.5" hidden="false" customHeight="false" outlineLevel="0" collapsed="false">
      <c r="A836" s="0" t="n">
        <v>835</v>
      </c>
      <c r="B836" s="15" t="s">
        <v>140</v>
      </c>
      <c r="C836" s="16" t="s">
        <v>141</v>
      </c>
      <c r="D836" s="0" t="s">
        <v>169</v>
      </c>
      <c r="E836" s="0" t="n">
        <v>8.1</v>
      </c>
      <c r="F836" s="0" t="n">
        <v>10.9</v>
      </c>
      <c r="G836" s="0" t="n">
        <v>1.6</v>
      </c>
      <c r="H836" s="0" t="n">
        <v>3.3</v>
      </c>
      <c r="I836" s="0" t="n">
        <v>5.5</v>
      </c>
      <c r="J836" s="0" t="n">
        <v>3.65</v>
      </c>
      <c r="K836" s="0" t="n">
        <v>0.035</v>
      </c>
      <c r="L836" s="0" t="n">
        <v>1.9</v>
      </c>
      <c r="M836" s="0" t="n">
        <v>2.4</v>
      </c>
      <c r="O836" s="0" t="n">
        <v>480</v>
      </c>
      <c r="BD836" s="0" t="n">
        <v>0.01</v>
      </c>
      <c r="BF836" s="0" t="n">
        <f aca="false">IF(E836&lt;11,-3.6797*E836^2+48.115*E836-53.83,280.92*EXP(-0.2027*E836))</f>
        <v>94.476383</v>
      </c>
      <c r="BG836" s="1" t="n">
        <f aca="false">32.208*LN(F836)+21.438</f>
        <v>98.375271915684</v>
      </c>
      <c r="BH836" s="1" t="n">
        <f aca="false">IF(G836&lt;=2, -10*G836+100, 88.958*EXP(-0.0755*G836))</f>
        <v>84</v>
      </c>
      <c r="BI836" s="1" t="n">
        <f aca="false">IF(I836&lt;=100, 0.0053*(I836)^2-1.0332*I836+100.76, 122.82*EXP(-0.0092*I836))</f>
        <v>95.237725</v>
      </c>
      <c r="BJ836" s="0" t="e">
        <f aca="false">IF(P836&lt;=1000, -6.942*LN(P836)+107.59, -36.304*LN(P836)+310.72)</f>
        <v>#VALUE!</v>
      </c>
      <c r="BK836" s="0" t="e">
        <f aca="false">BF836^0.04*BG836^0.22*BH836^0.51*BI836^0.06*BJ836^0.17</f>
        <v>#VALUE!</v>
      </c>
      <c r="BL836" s="0" t="e">
        <f aca="false">IF(BK836&gt;=90, "Very Good", IF(BK836&gt;=80, "Good", IF(BK836&gt;=70, "Slightly Good", IF(BK836&gt;=60, "Average", IF(BK836&gt;=50, "Slightly Poor", IF(BK836&gt;=40, "Poor", "Very Poor"))))))</f>
        <v>#VALUE!</v>
      </c>
      <c r="BM836" s="2" t="e">
        <f aca="false">IF(P836&lt;=1000, -6.942*LN(P836)+107.59, IF(AND(P836&gt;1000, P836&lt;=5213),-36.304*LN(P836)+310.72, IF(P836&gt;5213, 10)))</f>
        <v>#VALUE!</v>
      </c>
      <c r="BN836" s="2" t="e">
        <f aca="false">BF836^0.04*BG836^0.22*BH836^0.51*BI836^0.06*BM836^0.17</f>
        <v>#VALUE!</v>
      </c>
      <c r="BO836" s="3" t="e">
        <f aca="false">IF(BN836&gt;=90, "Very Good", IF(BN836&gt;=80, "Good", IF(BN836&gt;=70, "Slightly Good", IF(BN836&gt;=60, "Average", IF(BN836&gt;=50, "Slightly Poor", IF(BN836&gt;=40, "Poor", "Very Poor"))))))</f>
        <v>#VALUE!</v>
      </c>
      <c r="BP836" s="2" t="e">
        <f aca="false">IF(AJ836&lt;=1000, -6.942*LN(AJ836)+107.59, IF(AND(AJ836&gt;1000, AJ836&lt;=5213),-36.304*LN(AJ836)+310.72, IF(AJ836&gt;5213, 10)))</f>
        <v>#VALUE!</v>
      </c>
      <c r="BQ836" s="2" t="e">
        <f aca="false">BF836^0.04*BG836^0.22*BH836^0.51*BI836^0.06*BP836^0.17</f>
        <v>#VALUE!</v>
      </c>
      <c r="BR836" s="0" t="e">
        <f aca="false">IF(BQ836&gt;=90, "Very Good", IF(BQ836&gt;=80, "Good", IF(BQ836&gt;=70, "Slightly Good", IF(BQ836&gt;=60, "Average", IF(BQ836&gt;=50, "Slightly Poor", IF(BQ836&gt;=40, "Poor", "Very Poor"))))))</f>
        <v>#VALUE!</v>
      </c>
      <c r="BT836" s="2" t="e">
        <f aca="false">9.81*LN(AH836)+30.6</f>
        <v>#VALUE!</v>
      </c>
      <c r="BU836" s="0" t="e">
        <f aca="false">IF(BT836&lt;30, "Clean water", IF(AND(BT836&gt;=30, BT836&lt;40), "Hypolimia", IF(AND(BT836&gt;=40,BT836&lt;50), "Mesotrophic", IF(AND(BT836&gt;=50, BT836&lt;70), "Eutrophic", IF(BT836&gt;70,"Hypertrophic")))))</f>
        <v>#VALUE!</v>
      </c>
      <c r="CM836" s="0" t="n">
        <f aca="false">IF(G836&gt;H836,1,0)</f>
        <v>0</v>
      </c>
      <c r="CO836" s="17" t="n">
        <f aca="false">14.652-0.41022*M836+0.007991*M836*M836-0.000077774*M836*M836*M836</f>
        <v>13.712425012224</v>
      </c>
      <c r="CP836" s="1" t="n">
        <f aca="false">F836/CO836*100</f>
        <v>79.4899515605967</v>
      </c>
    </row>
    <row r="837" customFormat="false" ht="12.5" hidden="false" customHeight="false" outlineLevel="0" collapsed="false">
      <c r="A837" s="0" t="n">
        <v>836</v>
      </c>
      <c r="B837" s="15" t="s">
        <v>123</v>
      </c>
      <c r="C837" s="16" t="s">
        <v>124</v>
      </c>
      <c r="D837" s="0" t="s">
        <v>169</v>
      </c>
      <c r="E837" s="0" t="n">
        <v>7.2</v>
      </c>
      <c r="F837" s="0" t="n">
        <v>11.9</v>
      </c>
      <c r="G837" s="0" t="n">
        <v>5.5</v>
      </c>
      <c r="H837" s="0" t="n">
        <v>7.8</v>
      </c>
      <c r="I837" s="0" t="n">
        <v>6.4</v>
      </c>
      <c r="J837" s="0" t="n">
        <v>12.762</v>
      </c>
      <c r="K837" s="0" t="n">
        <v>0.133</v>
      </c>
      <c r="L837" s="0" t="n">
        <v>5.3</v>
      </c>
      <c r="M837" s="0" t="n">
        <v>6.7</v>
      </c>
      <c r="N837" s="0" t="n">
        <v>0</v>
      </c>
      <c r="O837" s="0" t="n">
        <v>609</v>
      </c>
      <c r="P837" s="0" t="n">
        <v>60000</v>
      </c>
      <c r="AC837" s="0" t="n">
        <v>12.556</v>
      </c>
      <c r="AD837" s="0" t="n">
        <v>6.866</v>
      </c>
      <c r="AE837" s="0" t="n">
        <v>3.945</v>
      </c>
      <c r="AF837" s="0" t="n">
        <v>0.064</v>
      </c>
      <c r="AG837" s="0" t="n">
        <v>0.039</v>
      </c>
      <c r="AH837" s="0" t="n">
        <v>5</v>
      </c>
      <c r="AJ837" s="0" t="n">
        <v>13000</v>
      </c>
      <c r="BF837" s="0" t="n">
        <f aca="false">IF(E837&lt;11,-3.6797*E837^2+48.115*E837-53.83,280.92*EXP(-0.2027*E837))</f>
        <v>101.842352</v>
      </c>
      <c r="BG837" s="1" t="n">
        <f aca="false">32.208*LN(F837)+21.438</f>
        <v>101.202348790984</v>
      </c>
      <c r="BH837" s="1" t="n">
        <f aca="false">IF(G837&lt;=2, -10*G837+100, 88.958*EXP(-0.0755*G837))</f>
        <v>58.7278668888329</v>
      </c>
      <c r="BI837" s="1" t="n">
        <f aca="false">IF(I837&lt;=100, 0.0053*(I837)^2-1.0332*I837+100.76, 122.82*EXP(-0.0092*I837))</f>
        <v>94.364608</v>
      </c>
      <c r="BJ837" s="0" t="n">
        <f aca="false">IF(P837&lt;=1000, -6.942*LN(P837)+107.59, -36.304*LN(P837)+310.72)</f>
        <v>-88.7002326350786</v>
      </c>
      <c r="BK837" s="0" t="e">
        <f aca="false">BF837^0.04*BG837^0.22*BH837^0.51*BI837^0.06*BJ837^0.17</f>
        <v>#NUM!</v>
      </c>
      <c r="BL837" s="0" t="e">
        <f aca="false">IF(BK837&gt;=90, "Very Good", IF(BK837&gt;=80, "Good", IF(BK837&gt;=70, "Slightly Good", IF(BK837&gt;=60, "Average", IF(BK837&gt;=50, "Slightly Poor", IF(BK837&gt;=40, "Poor", "Very Poor"))))))</f>
        <v>#NUM!</v>
      </c>
      <c r="BM837" s="2" t="n">
        <f aca="false">IF(P837&lt;=1000, -6.942*LN(P837)+107.59, IF(AND(P837&gt;1000, P837&lt;=5213),-36.304*LN(P837)+310.72, IF(P837&gt;5213, 10)))</f>
        <v>10</v>
      </c>
      <c r="BN837" s="2" t="n">
        <f aca="false">BF837^0.04*BG837^0.22*BH837^0.51*BI837^0.06*BM837^0.17</f>
        <v>51.5297660956531</v>
      </c>
      <c r="BO837" s="3" t="str">
        <f aca="false">IF(BN837&gt;=90, "Very Good", IF(BN837&gt;=80, "Good", IF(BN837&gt;=70, "Slightly Good", IF(BN837&gt;=60, "Average", IF(BN837&gt;=50, "Slightly Poor", IF(BN837&gt;=40, "Poor", "Very Poor"))))))</f>
        <v>Slightly Poor</v>
      </c>
      <c r="BP837" s="2" t="n">
        <f aca="false">IF(AJ837&lt;=1000, -6.942*LN(AJ837)+107.59, IF(AND(AJ837&gt;1000, AJ837&lt;=5213),-36.304*LN(AJ837)+310.72, IF(AJ837&gt;5213, 10)))</f>
        <v>10</v>
      </c>
      <c r="BQ837" s="2" t="n">
        <f aca="false">BF837^0.04*BG837^0.22*BH837^0.51*BI837^0.06*BP837^0.17</f>
        <v>51.5297660956531</v>
      </c>
      <c r="BR837" s="0" t="str">
        <f aca="false">IF(BQ837&gt;=90, "Very Good", IF(BQ837&gt;=80, "Good", IF(BQ837&gt;=70, "Slightly Good", IF(BQ837&gt;=60, "Average", IF(BQ837&gt;=50, "Slightly Poor", IF(BQ837&gt;=40, "Poor", "Very Poor"))))))</f>
        <v>Slightly Poor</v>
      </c>
      <c r="BT837" s="2" t="n">
        <f aca="false">9.81*LN(AH837)+30.6</f>
        <v>46.3885859209785</v>
      </c>
      <c r="BU837" s="0" t="str">
        <f aca="false">IF(BT837&lt;30, "Clean water", IF(AND(BT837&gt;=30, BT837&lt;40), "Hypolimia", IF(AND(BT837&gt;=40,BT837&lt;50), "Mesotrophic", IF(AND(BT837&gt;=50, BT837&lt;70), "Eutrophic", IF(BT837&gt;70,"Hypertrophic")))))</f>
        <v>Mesotrophic</v>
      </c>
      <c r="CM837" s="0" t="n">
        <f aca="false">IF(G837&gt;H837,1,0)</f>
        <v>0</v>
      </c>
      <c r="CO837" s="17" t="n">
        <f aca="false">14.652-0.41022*M837+0.007991*M837*M837-0.000077774*M837*M837*M837</f>
        <v>12.238850448438</v>
      </c>
      <c r="CP837" s="1" t="n">
        <f aca="false">F837/CO837*100</f>
        <v>97.231353958727</v>
      </c>
    </row>
    <row r="838" s="18" customFormat="true" ht="12.5" hidden="false" customHeight="false" outlineLevel="0" collapsed="false">
      <c r="A838" s="18" t="n">
        <v>837</v>
      </c>
      <c r="B838" s="19" t="s">
        <v>125</v>
      </c>
      <c r="C838" s="18" t="s">
        <v>126</v>
      </c>
      <c r="D838" s="18" t="s">
        <v>169</v>
      </c>
      <c r="E838" s="18" t="n">
        <v>8.1</v>
      </c>
      <c r="F838" s="18" t="n">
        <v>15</v>
      </c>
      <c r="G838" s="18" t="n">
        <v>2</v>
      </c>
      <c r="H838" s="18" t="n">
        <v>1.8</v>
      </c>
      <c r="I838" s="18" t="n">
        <v>1.2</v>
      </c>
      <c r="J838" s="18" t="n">
        <v>7.858</v>
      </c>
      <c r="K838" s="18" t="n">
        <v>0.018</v>
      </c>
      <c r="L838" s="18" t="n">
        <v>1.6</v>
      </c>
      <c r="M838" s="18" t="n">
        <v>1.7</v>
      </c>
      <c r="N838" s="18" t="n">
        <v>0</v>
      </c>
      <c r="O838" s="18" t="n">
        <v>682</v>
      </c>
      <c r="P838" s="18" t="n">
        <v>240</v>
      </c>
      <c r="AC838" s="18" t="n">
        <v>7.804</v>
      </c>
      <c r="AD838" s="18" t="n">
        <v>1.21</v>
      </c>
      <c r="AE838" s="18" t="n">
        <v>5.981</v>
      </c>
      <c r="AF838" s="18" t="n">
        <v>0.008</v>
      </c>
      <c r="AG838" s="18" t="n">
        <v>0.005</v>
      </c>
      <c r="AH838" s="18" t="n">
        <v>6.7</v>
      </c>
      <c r="AJ838" s="18" t="n">
        <v>27</v>
      </c>
      <c r="BF838" s="18" t="n">
        <f aca="false">IF(E838&lt;11,-3.6797*E838^2+48.115*E838-53.83,280.92*EXP(-0.2027*E838))</f>
        <v>94.476383</v>
      </c>
      <c r="BG838" s="20" t="n">
        <f aca="false">32.208*LN(F838)+21.438</f>
        <v>108.6588808771</v>
      </c>
      <c r="BH838" s="20" t="n">
        <f aca="false">IF(G838&lt;=2, -10*G838+100, 88.958*EXP(-0.0755*G838))</f>
        <v>80</v>
      </c>
      <c r="BI838" s="20" t="n">
        <f aca="false">IF(I838&lt;=100, 0.0053*(I838)^2-1.0332*I838+100.76, 122.82*EXP(-0.0092*I838))</f>
        <v>99.527792</v>
      </c>
      <c r="BJ838" s="18" t="n">
        <f aca="false">IF(P838&lt;=1000, -6.942*LN(P838)+107.59, -36.304*LN(P838)+310.72)</f>
        <v>69.5434045941599</v>
      </c>
      <c r="BK838" s="18" t="n">
        <f aca="false">BF838^0.04*BG838^0.22*BH838^0.51*BI838^0.06*BJ838^0.17</f>
        <v>85.2282060524551</v>
      </c>
      <c r="BL838" s="18" t="str">
        <f aca="false">IF(BK838&gt;=90, "Very Good", IF(BK838&gt;=80, "Good", IF(BK838&gt;=70, "Slightly Good", IF(BK838&gt;=60, "Average", IF(BK838&gt;=50, "Slightly Poor", IF(BK838&gt;=40, "Poor", "Very Poor"))))))</f>
        <v>Good</v>
      </c>
      <c r="BM838" s="21" t="n">
        <f aca="false">IF(P838&lt;=1000, -6.942*LN(P838)+107.59, IF(AND(P838&gt;1000, P838&lt;=5213),-36.304*LN(P838)+310.72, IF(P838&gt;5213, 10)))</f>
        <v>69.5434045941599</v>
      </c>
      <c r="BN838" s="21" t="n">
        <f aca="false">BF838^0.04*BG838^0.22*BH838^0.51*BI838^0.06*BM838^0.17</f>
        <v>85.2282060524551</v>
      </c>
      <c r="BO838" s="22" t="str">
        <f aca="false">IF(BN838&gt;=90, "Very Good", IF(BN838&gt;=80, "Good", IF(BN838&gt;=70, "Slightly Good", IF(BN838&gt;=60, "Average", IF(BN838&gt;=50, "Slightly Poor", IF(BN838&gt;=40, "Poor", "Very Poor"))))))</f>
        <v>Good</v>
      </c>
      <c r="BP838" s="21" t="n">
        <f aca="false">IF(AJ838&lt;=1000, -6.942*LN(AJ838)+107.59, IF(AND(AJ838&gt;1000, AJ838&lt;=5213),-36.304*LN(AJ838)+310.72, IF(AJ838&gt;5213, 10)))</f>
        <v>84.710300476198</v>
      </c>
      <c r="BQ838" s="21" t="n">
        <f aca="false">BF838^0.04*BG838^0.22*BH838^0.51*BI838^0.06*BP838^0.17</f>
        <v>88.1351186972089</v>
      </c>
      <c r="BR838" s="18" t="str">
        <f aca="false">IF(BQ838&gt;=90, "Very Good", IF(BQ838&gt;=80, "Good", IF(BQ838&gt;=70, "Slightly Good", IF(BQ838&gt;=60, "Average", IF(BQ838&gt;=50, "Slightly Poor", IF(BQ838&gt;=40, "Poor", "Very Poor"))))))</f>
        <v>Good</v>
      </c>
      <c r="BT838" s="21" t="n">
        <f aca="false">9.81*LN(AH838)+30.6</f>
        <v>49.2596748339538</v>
      </c>
      <c r="BU838" s="18" t="str">
        <f aca="false">IF(BT838&lt;30, "Clean water", IF(AND(BT838&gt;=30, BT838&lt;40), "Hypolimia", IF(AND(BT838&gt;=40,BT838&lt;50), "Mesotrophic", IF(AND(BT838&gt;=50, BT838&lt;70), "Eutrophic", IF(BT838&gt;70,"Hypertrophic")))))</f>
        <v>Mesotrophic</v>
      </c>
      <c r="CM838" s="18" t="n">
        <f aca="false">IF(G838&gt;H838,1,0)</f>
        <v>1</v>
      </c>
      <c r="CO838" s="17" t="n">
        <f aca="false">14.652-0.41022*M838+0.007991*M838*M838-0.000077774*M838*M838*M838</f>
        <v>13.977337886338</v>
      </c>
      <c r="CP838" s="1" t="n">
        <f aca="false">F838/CO838*100</f>
        <v>107.316572883751</v>
      </c>
    </row>
    <row r="839" customFormat="false" ht="12.5" hidden="false" customHeight="false" outlineLevel="0" collapsed="false">
      <c r="A839" s="0" t="n">
        <v>838</v>
      </c>
      <c r="B839" s="15" t="s">
        <v>72</v>
      </c>
      <c r="C839" s="16" t="s">
        <v>73</v>
      </c>
      <c r="D839" s="0" t="s">
        <v>170</v>
      </c>
      <c r="E839" s="0" t="n">
        <v>7.9</v>
      </c>
      <c r="F839" s="0" t="n">
        <v>12.2</v>
      </c>
      <c r="G839" s="0" t="n">
        <v>3.1</v>
      </c>
      <c r="H839" s="0" t="n">
        <v>6.7</v>
      </c>
      <c r="I839" s="0" t="n">
        <v>30.8</v>
      </c>
      <c r="J839" s="0" t="n">
        <v>4.934</v>
      </c>
      <c r="K839" s="0" t="n">
        <v>0.065</v>
      </c>
      <c r="L839" s="0" t="n">
        <v>2.9</v>
      </c>
      <c r="M839" s="0" t="n">
        <v>9.8</v>
      </c>
      <c r="N839" s="0" t="n">
        <v>0</v>
      </c>
      <c r="O839" s="0" t="n">
        <v>353</v>
      </c>
      <c r="P839" s="0" t="n">
        <v>24400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V839" s="0" t="n">
        <v>0</v>
      </c>
      <c r="AC839" s="0" t="n">
        <v>4.683</v>
      </c>
      <c r="AD839" s="0" t="n">
        <v>1.49</v>
      </c>
      <c r="AE839" s="0" t="n">
        <v>2.67</v>
      </c>
      <c r="AF839" s="0" t="n">
        <v>0.027</v>
      </c>
      <c r="AG839" s="0" t="n">
        <v>0.013</v>
      </c>
      <c r="AH839" s="0" t="n">
        <v>44.2</v>
      </c>
      <c r="AI839" s="0" t="n">
        <v>0</v>
      </c>
      <c r="AJ839" s="0" t="n">
        <v>131</v>
      </c>
      <c r="AP839" s="0" t="n">
        <v>0</v>
      </c>
      <c r="AQ839" s="0" t="n">
        <v>0</v>
      </c>
      <c r="AR839" s="0" t="n">
        <v>0</v>
      </c>
      <c r="AS839" s="0" t="n">
        <v>0</v>
      </c>
      <c r="AU839" s="0" t="n">
        <v>0</v>
      </c>
      <c r="AV839" s="0" t="n">
        <v>0</v>
      </c>
      <c r="AY839" s="0" t="n">
        <v>0</v>
      </c>
      <c r="AZ839" s="0" t="n">
        <v>0</v>
      </c>
      <c r="BB839" s="0" t="n">
        <v>0</v>
      </c>
      <c r="BE839" s="0" t="n">
        <v>0</v>
      </c>
      <c r="BF839" s="0" t="n">
        <f aca="false">IF(E839&lt;11,-3.6797*E839^2+48.115*E839-53.83,280.92*EXP(-0.2027*E839))</f>
        <v>96.6284230000001</v>
      </c>
      <c r="BG839" s="1" t="n">
        <f aca="false">32.208*LN(F839)+21.438</f>
        <v>102.004249133617</v>
      </c>
      <c r="BH839" s="1" t="n">
        <f aca="false">IF(G839&lt;=2, -10*G839+100, 88.958*EXP(-0.0755*G839))</f>
        <v>70.3944446082144</v>
      </c>
      <c r="BI839" s="1" t="n">
        <f aca="false">IF(I839&lt;=100, 0.0053*(I839)^2-1.0332*I839+100.76, 122.82*EXP(-0.0092*I839))</f>
        <v>73.965232</v>
      </c>
      <c r="BJ839" s="0" t="n">
        <f aca="false">IF(P839&lt;=1000, -6.942*LN(P839)+107.59, -36.304*LN(P839)+310.72)</f>
        <v>-56.0352936831561</v>
      </c>
      <c r="BK839" s="0" t="e">
        <f aca="false">BF839^0.04*BG839^0.22*BH839^0.51*BI839^0.06*BJ839^0.17</f>
        <v>#NUM!</v>
      </c>
      <c r="BL839" s="0" t="e">
        <f aca="false">IF(BK839&gt;=90, "Very Good", IF(BK839&gt;=80, "Good", IF(BK839&gt;=70, "Slightly Good", IF(BK839&gt;=60, "Average", IF(BK839&gt;=50, "Slightly Poor", IF(BK839&gt;=40, "Poor", "Very Poor"))))))</f>
        <v>#NUM!</v>
      </c>
      <c r="BM839" s="2" t="n">
        <f aca="false">IF(P839&lt;=1000, -6.942*LN(P839)+107.59, IF(AND(P839&gt;1000, P839&lt;=5213),-36.304*LN(P839)+310.72, IF(P839&gt;5213, 10)))</f>
        <v>10</v>
      </c>
      <c r="BN839" s="2" t="n">
        <f aca="false">BF839^0.04*BG839^0.22*BH839^0.51*BI839^0.06*BM839^0.17</f>
        <v>55.6783617450951</v>
      </c>
      <c r="BO839" s="3" t="str">
        <f aca="false">IF(BN839&gt;=90, "Very Good", IF(BN839&gt;=80, "Good", IF(BN839&gt;=70, "Slightly Good", IF(BN839&gt;=60, "Average", IF(BN839&gt;=50, "Slightly Poor", IF(BN839&gt;=40, "Poor", "Very Poor"))))))</f>
        <v>Slightly Poor</v>
      </c>
      <c r="BP839" s="2" t="n">
        <f aca="false">IF(AJ839&lt;=1000, -6.942*LN(AJ839)+107.59, IF(AND(AJ839&gt;1000, AJ839&lt;=5213),-36.304*LN(AJ839)+310.72, IF(AJ839&gt;5213, 10)))</f>
        <v>73.7463801823376</v>
      </c>
      <c r="BQ839" s="2" t="n">
        <f aca="false">BF839^0.04*BG839^0.22*BH839^0.51*BI839^0.06*BP839^0.17</f>
        <v>78.1992105396158</v>
      </c>
      <c r="BR839" s="0" t="str">
        <f aca="false">IF(BQ839&gt;=90, "Very Good", IF(BQ839&gt;=80, "Good", IF(BQ839&gt;=70, "Slightly Good", IF(BQ839&gt;=60, "Average", IF(BQ839&gt;=50, "Slightly Poor", IF(BQ839&gt;=40, "Poor", "Very Poor"))))))</f>
        <v>Slightly Good</v>
      </c>
      <c r="BT839" s="2" t="n">
        <f aca="false">9.81*LN(AH839)+30.6</f>
        <v>67.7673901809106</v>
      </c>
      <c r="BU839" s="0" t="str">
        <f aca="false">IF(BT839&lt;30, "Clean water", IF(AND(BT839&gt;=30, BT839&lt;40), "Hypolimia", IF(AND(BT839&gt;=40,BT839&lt;50), "Mesotrophic", IF(AND(BT839&gt;=50, BT839&lt;70), "Eutrophic", IF(BT839&gt;70,"Hypertrophic")))))</f>
        <v>Eutrophic</v>
      </c>
      <c r="CM839" s="0" t="n">
        <f aca="false">IF(G839&gt;H839,1,0)</f>
        <v>0</v>
      </c>
      <c r="CO839" s="17" t="n">
        <f aca="false">14.652-0.41022*M839+0.007991*M839*M839-0.000077774*M839*M839*M839</f>
        <v>11.326099373392</v>
      </c>
      <c r="CP839" s="1" t="n">
        <f aca="false">F839/CO839*100</f>
        <v>107.715812812494</v>
      </c>
    </row>
    <row r="840" customFormat="false" ht="12.5" hidden="false" customHeight="false" outlineLevel="0" collapsed="false">
      <c r="A840" s="0" t="n">
        <v>839</v>
      </c>
      <c r="B840" s="15" t="s">
        <v>131</v>
      </c>
      <c r="C840" s="16" t="s">
        <v>132</v>
      </c>
      <c r="D840" s="0" t="s">
        <v>170</v>
      </c>
      <c r="E840" s="0" t="n">
        <v>8.7</v>
      </c>
      <c r="F840" s="0" t="n">
        <v>13.8</v>
      </c>
      <c r="G840" s="0" t="n">
        <v>4.1</v>
      </c>
      <c r="H840" s="0" t="n">
        <v>5.2</v>
      </c>
      <c r="I840" s="0" t="n">
        <v>14.3</v>
      </c>
      <c r="J840" s="0" t="n">
        <v>3.235</v>
      </c>
      <c r="K840" s="0" t="n">
        <v>0.072</v>
      </c>
      <c r="L840" s="0" t="n">
        <v>3.4</v>
      </c>
      <c r="M840" s="0" t="n">
        <v>14.1</v>
      </c>
      <c r="O840" s="0" t="n">
        <v>538</v>
      </c>
      <c r="BD840" s="0" t="n">
        <v>0.039</v>
      </c>
      <c r="BF840" s="0" t="n">
        <f aca="false">IF(E840&lt;11,-3.6797*E840^2+48.115*E840-53.83,280.92*EXP(-0.2027*E840))</f>
        <v>86.2540070000001</v>
      </c>
      <c r="BG840" s="1" t="n">
        <f aca="false">32.208*LN(F840)+21.438</f>
        <v>105.973326016391</v>
      </c>
      <c r="BH840" s="1" t="n">
        <f aca="false">IF(G840&lt;=2, -10*G840+100, 88.958*EXP(-0.0755*G840))</f>
        <v>65.2753416273956</v>
      </c>
      <c r="BI840" s="1" t="n">
        <f aca="false">IF(I840&lt;=100, 0.0053*(I840)^2-1.0332*I840+100.76, 122.82*EXP(-0.0092*I840))</f>
        <v>87.069037</v>
      </c>
      <c r="BJ840" s="0" t="e">
        <f aca="false">IF(P840&lt;=1000, -6.942*LN(P840)+107.59, -36.304*LN(P840)+310.72)</f>
        <v>#VALUE!</v>
      </c>
      <c r="BK840" s="0" t="e">
        <f aca="false">BF840^0.04*BG840^0.22*BH840^0.51*BI840^0.06*BJ840^0.17</f>
        <v>#VALUE!</v>
      </c>
      <c r="BL840" s="0" t="e">
        <f aca="false">IF(BK840&gt;=90, "Very Good", IF(BK840&gt;=80, "Good", IF(BK840&gt;=70, "Slightly Good", IF(BK840&gt;=60, "Average", IF(BK840&gt;=50, "Slightly Poor", IF(BK840&gt;=40, "Poor", "Very Poor"))))))</f>
        <v>#VALUE!</v>
      </c>
      <c r="BM840" s="2" t="e">
        <f aca="false">IF(P840&lt;=1000, -6.942*LN(P840)+107.59, IF(AND(P840&gt;1000, P840&lt;=5213),-36.304*LN(P840)+310.72, IF(P840&gt;5213, 10)))</f>
        <v>#VALUE!</v>
      </c>
      <c r="BN840" s="2" t="e">
        <f aca="false">BF840^0.04*BG840^0.22*BH840^0.51*BI840^0.06*BM840^0.17</f>
        <v>#VALUE!</v>
      </c>
      <c r="BO840" s="3" t="e">
        <f aca="false">IF(BN840&gt;=90, "Very Good", IF(BN840&gt;=80, "Good", IF(BN840&gt;=70, "Slightly Good", IF(BN840&gt;=60, "Average", IF(BN840&gt;=50, "Slightly Poor", IF(BN840&gt;=40, "Poor", "Very Poor"))))))</f>
        <v>#VALUE!</v>
      </c>
      <c r="BP840" s="2" t="e">
        <f aca="false">IF(AJ840&lt;=1000, -6.942*LN(AJ840)+107.59, IF(AND(AJ840&gt;1000, AJ840&lt;=5213),-36.304*LN(AJ840)+310.72, IF(AJ840&gt;5213, 10)))</f>
        <v>#VALUE!</v>
      </c>
      <c r="BQ840" s="2" t="e">
        <f aca="false">BF840^0.04*BG840^0.22*BH840^0.51*BI840^0.06*BP840^0.17</f>
        <v>#VALUE!</v>
      </c>
      <c r="BR840" s="0" t="e">
        <f aca="false">IF(BQ840&gt;=90, "Very Good", IF(BQ840&gt;=80, "Good", IF(BQ840&gt;=70, "Slightly Good", IF(BQ840&gt;=60, "Average", IF(BQ840&gt;=50, "Slightly Poor", IF(BQ840&gt;=40, "Poor", "Very Poor"))))))</f>
        <v>#VALUE!</v>
      </c>
      <c r="BT840" s="2" t="e">
        <f aca="false">9.81*LN(AH840)+30.6</f>
        <v>#VALUE!</v>
      </c>
      <c r="BU840" s="0" t="e">
        <f aca="false">IF(BT840&lt;30, "Clean water", IF(AND(BT840&gt;=30, BT840&lt;40), "Hypolimia", IF(AND(BT840&gt;=40,BT840&lt;50), "Mesotrophic", IF(AND(BT840&gt;=50, BT840&lt;70), "Eutrophic", IF(BT840&gt;70,"Hypertrophic")))))</f>
        <v>#VALUE!</v>
      </c>
      <c r="CM840" s="0" t="n">
        <f aca="false">IF(G840&gt;H840,1,0)</f>
        <v>0</v>
      </c>
      <c r="CO840" s="17" t="n">
        <f aca="false">14.652-0.41022*M840+0.007991*M840*M840-0.000077774*M840*M840*M840</f>
        <v>10.238570999946</v>
      </c>
      <c r="CP840" s="1" t="n">
        <f aca="false">F840/CO840*100</f>
        <v>134.784434273814</v>
      </c>
    </row>
    <row r="841" customFormat="false" ht="12.5" hidden="false" customHeight="false" outlineLevel="0" collapsed="false">
      <c r="A841" s="0" t="n">
        <v>840</v>
      </c>
      <c r="B841" s="15" t="s">
        <v>75</v>
      </c>
      <c r="C841" s="16" t="s">
        <v>76</v>
      </c>
      <c r="D841" s="0" t="s">
        <v>170</v>
      </c>
      <c r="E841" s="0" t="n">
        <v>7.8</v>
      </c>
      <c r="F841" s="0" t="n">
        <v>11.4</v>
      </c>
      <c r="G841" s="0" t="n">
        <v>1.9</v>
      </c>
      <c r="H841" s="0" t="n">
        <v>2.7</v>
      </c>
      <c r="I841" s="0" t="n">
        <v>3.4</v>
      </c>
      <c r="J841" s="0" t="n">
        <v>3.656</v>
      </c>
      <c r="K841" s="0" t="n">
        <v>0.056</v>
      </c>
      <c r="L841" s="0" t="n">
        <v>1.9</v>
      </c>
      <c r="M841" s="0" t="n">
        <v>7.6</v>
      </c>
      <c r="N841" s="0" t="n">
        <v>0</v>
      </c>
      <c r="O841" s="0" t="n">
        <v>392</v>
      </c>
      <c r="P841" s="0" t="n">
        <v>60000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V841" s="0" t="n">
        <v>0</v>
      </c>
      <c r="AC841" s="0" t="n">
        <v>3.422</v>
      </c>
      <c r="AD841" s="0" t="n">
        <v>0.346</v>
      </c>
      <c r="AE841" s="0" t="n">
        <v>2.773</v>
      </c>
      <c r="AF841" s="0" t="n">
        <v>0.037</v>
      </c>
      <c r="AG841" s="0" t="n">
        <v>0.025</v>
      </c>
      <c r="AH841" s="0" t="n">
        <v>8</v>
      </c>
      <c r="AJ841" s="0" t="n">
        <v>13000</v>
      </c>
      <c r="AP841" s="0" t="n">
        <v>0</v>
      </c>
      <c r="AY841" s="0" t="n">
        <v>0</v>
      </c>
      <c r="BF841" s="0" t="n">
        <f aca="false">IF(E841&lt;11,-3.6797*E841^2+48.115*E841-53.83,280.92*EXP(-0.2027*E841))</f>
        <v>97.5940520000001</v>
      </c>
      <c r="BG841" s="1" t="n">
        <f aca="false">32.208*LN(F841)+21.438</f>
        <v>99.8198189507377</v>
      </c>
      <c r="BH841" s="1" t="n">
        <f aca="false">IF(G841&lt;=2, -10*G841+100, 88.958*EXP(-0.0755*G841))</f>
        <v>81</v>
      </c>
      <c r="BI841" s="1" t="n">
        <f aca="false">IF(I841&lt;=100, 0.0053*(I841)^2-1.0332*I841+100.76, 122.82*EXP(-0.0092*I841))</f>
        <v>97.308388</v>
      </c>
      <c r="BJ841" s="0" t="n">
        <f aca="false">IF(P841&lt;=1000, -6.942*LN(P841)+107.59, -36.304*LN(P841)+310.72)</f>
        <v>-88.7002326350786</v>
      </c>
      <c r="BK841" s="0" t="e">
        <f aca="false">BF841^0.04*BG841^0.22*BH841^0.51*BI841^0.06*BJ841^0.17</f>
        <v>#NUM!</v>
      </c>
      <c r="BL841" s="0" t="e">
        <f aca="false">IF(BK841&gt;=90, "Very Good", IF(BK841&gt;=80, "Good", IF(BK841&gt;=70, "Slightly Good", IF(BK841&gt;=60, "Average", IF(BK841&gt;=50, "Slightly Poor", IF(BK841&gt;=40, "Poor", "Very Poor"))))))</f>
        <v>#NUM!</v>
      </c>
      <c r="BM841" s="2" t="n">
        <f aca="false">IF(P841&lt;=1000, -6.942*LN(P841)+107.59, IF(AND(P841&gt;1000, P841&lt;=5213),-36.304*LN(P841)+310.72, IF(P841&gt;5213, 10)))</f>
        <v>10</v>
      </c>
      <c r="BN841" s="2" t="n">
        <f aca="false">BF841^0.04*BG841^0.22*BH841^0.51*BI841^0.06*BM841^0.17</f>
        <v>60.5370148282173</v>
      </c>
      <c r="BO841" s="3" t="str">
        <f aca="false">IF(BN841&gt;=90, "Very Good", IF(BN841&gt;=80, "Good", IF(BN841&gt;=70, "Slightly Good", IF(BN841&gt;=60, "Average", IF(BN841&gt;=50, "Slightly Poor", IF(BN841&gt;=40, "Poor", "Very Poor"))))))</f>
        <v>Average</v>
      </c>
      <c r="BP841" s="2" t="n">
        <f aca="false">IF(AJ841&lt;=1000, -6.942*LN(AJ841)+107.59, IF(AND(AJ841&gt;1000, AJ841&lt;=5213),-36.304*LN(AJ841)+310.72, IF(AJ841&gt;5213, 10)))</f>
        <v>10</v>
      </c>
      <c r="BQ841" s="2" t="n">
        <f aca="false">BF841^0.04*BG841^0.22*BH841^0.51*BI841^0.06*BP841^0.17</f>
        <v>60.5370148282173</v>
      </c>
      <c r="BR841" s="0" t="str">
        <f aca="false">IF(BQ841&gt;=90, "Very Good", IF(BQ841&gt;=80, "Good", IF(BQ841&gt;=70, "Slightly Good", IF(BQ841&gt;=60, "Average", IF(BQ841&gt;=50, "Slightly Poor", IF(BQ841&gt;=40, "Poor", "Very Poor"))))))</f>
        <v>Average</v>
      </c>
      <c r="BT841" s="2" t="n">
        <f aca="false">9.81*LN(AH841)+30.6</f>
        <v>50.9993215238792</v>
      </c>
      <c r="BU841" s="0" t="str">
        <f aca="false">IF(BT841&lt;30, "Clean water", IF(AND(BT841&gt;=30, BT841&lt;40), "Hypolimia", IF(AND(BT841&gt;=40,BT841&lt;50), "Mesotrophic", IF(AND(BT841&gt;=50, BT841&lt;70), "Eutrophic", IF(BT841&gt;70,"Hypertrophic")))))</f>
        <v>Eutrophic</v>
      </c>
      <c r="CM841" s="0" t="n">
        <f aca="false">IF(G841&gt;H841,1,0)</f>
        <v>0</v>
      </c>
      <c r="CO841" s="17" t="n">
        <f aca="false">14.652-0.41022*M841+0.007991*M841*M841-0.000077774*M841*M841*M841</f>
        <v>11.961747240576</v>
      </c>
      <c r="CP841" s="1" t="n">
        <f aca="false">F841/CO841*100</f>
        <v>95.3038027866826</v>
      </c>
    </row>
    <row r="842" customFormat="false" ht="12.5" hidden="false" customHeight="false" outlineLevel="0" collapsed="false">
      <c r="A842" s="0" t="n">
        <v>841</v>
      </c>
      <c r="B842" s="15" t="s">
        <v>77</v>
      </c>
      <c r="C842" s="16" t="s">
        <v>78</v>
      </c>
      <c r="D842" s="0" t="s">
        <v>170</v>
      </c>
      <c r="E842" s="0" t="n">
        <v>8.1</v>
      </c>
      <c r="F842" s="0" t="n">
        <v>13.3</v>
      </c>
      <c r="G842" s="0" t="n">
        <v>2.2</v>
      </c>
      <c r="H842" s="0" t="n">
        <v>4.8</v>
      </c>
      <c r="I842" s="0" t="n">
        <v>5.9</v>
      </c>
      <c r="J842" s="0" t="n">
        <v>3.154</v>
      </c>
      <c r="K842" s="0" t="n">
        <v>0.035</v>
      </c>
      <c r="L842" s="0" t="n">
        <v>2.5</v>
      </c>
      <c r="M842" s="0" t="n">
        <v>8.3</v>
      </c>
      <c r="N842" s="0" t="n">
        <v>0</v>
      </c>
      <c r="O842" s="0" t="n">
        <v>214</v>
      </c>
      <c r="P842" s="0" t="n">
        <v>6900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0</v>
      </c>
      <c r="V842" s="0" t="n">
        <v>0</v>
      </c>
      <c r="AC842" s="0" t="n">
        <v>2.969</v>
      </c>
      <c r="AD842" s="0" t="n">
        <v>0.223</v>
      </c>
      <c r="AE842" s="0" t="n">
        <v>2.054</v>
      </c>
      <c r="AF842" s="0" t="n">
        <v>0.015</v>
      </c>
      <c r="AG842" s="0" t="n">
        <v>0.001</v>
      </c>
      <c r="AH842" s="0" t="n">
        <v>7.4</v>
      </c>
      <c r="AJ842" s="0" t="n">
        <v>3600</v>
      </c>
      <c r="AP842" s="0" t="n">
        <v>0</v>
      </c>
      <c r="AY842" s="0" t="n">
        <v>0</v>
      </c>
      <c r="BD842" s="0" t="n">
        <v>155.393</v>
      </c>
      <c r="BF842" s="0" t="n">
        <f aca="false">IF(E842&lt;11,-3.6797*E842^2+48.115*E842-53.83,280.92*EXP(-0.2027*E842))</f>
        <v>94.476383</v>
      </c>
      <c r="BG842" s="1" t="n">
        <f aca="false">32.208*LN(F842)+21.438</f>
        <v>104.784704046614</v>
      </c>
      <c r="BH842" s="1" t="n">
        <f aca="false">IF(G842&lt;=2, -10*G842+100, 88.958*EXP(-0.0755*G842))</f>
        <v>75.3440041238757</v>
      </c>
      <c r="BI842" s="1" t="n">
        <f aca="false">IF(I842&lt;=100, 0.0053*(I842)^2-1.0332*I842+100.76, 122.82*EXP(-0.0092*I842))</f>
        <v>94.848613</v>
      </c>
      <c r="BJ842" s="0" t="n">
        <f aca="false">IF(P842&lt;=1000, -6.942*LN(P842)+107.59, -36.304*LN(P842)+310.72)</f>
        <v>-10.1811009750106</v>
      </c>
      <c r="BK842" s="0" t="e">
        <f aca="false">BF842^0.04*BG842^0.22*BH842^0.51*BI842^0.06*BJ842^0.17</f>
        <v>#NUM!</v>
      </c>
      <c r="BL842" s="0" t="e">
        <f aca="false">IF(BK842&gt;=90, "Very Good", IF(BK842&gt;=80, "Good", IF(BK842&gt;=70, "Slightly Good", IF(BK842&gt;=60, "Average", IF(BK842&gt;=50, "Slightly Poor", IF(BK842&gt;=40, "Poor", "Very Poor"))))))</f>
        <v>#NUM!</v>
      </c>
      <c r="BM842" s="2" t="n">
        <f aca="false">IF(P842&lt;=1000, -6.942*LN(P842)+107.59, IF(AND(P842&gt;1000, P842&lt;=5213),-36.304*LN(P842)+310.72, IF(P842&gt;5213, 10)))</f>
        <v>10</v>
      </c>
      <c r="BN842" s="2" t="n">
        <f aca="false">BF842^0.04*BG842^0.22*BH842^0.51*BI842^0.06*BM842^0.17</f>
        <v>58.8024147337991</v>
      </c>
      <c r="BO842" s="3" t="str">
        <f aca="false">IF(BN842&gt;=90, "Very Good", IF(BN842&gt;=80, "Good", IF(BN842&gt;=70, "Slightly Good", IF(BN842&gt;=60, "Average", IF(BN842&gt;=50, "Slightly Poor", IF(BN842&gt;=40, "Poor", "Very Poor"))))))</f>
        <v>Slightly Poor</v>
      </c>
      <c r="BP842" s="2" t="n">
        <f aca="false">IF(AJ842&lt;=1000, -6.942*LN(AJ842)+107.59, IF(AND(AJ842&gt;1000, AJ842&lt;=5213),-36.304*LN(AJ842)+310.72, IF(AJ842&gt;5213, 10)))</f>
        <v>13.4378300261777</v>
      </c>
      <c r="BQ842" s="2" t="n">
        <f aca="false">BF842^0.04*BG842^0.22*BH842^0.51*BI842^0.06*BP842^0.17</f>
        <v>61.8316897595663</v>
      </c>
      <c r="BR842" s="0" t="str">
        <f aca="false">IF(BQ842&gt;=90, "Very Good", IF(BQ842&gt;=80, "Good", IF(BQ842&gt;=70, "Slightly Good", IF(BQ842&gt;=60, "Average", IF(BQ842&gt;=50, "Slightly Poor", IF(BQ842&gt;=40, "Poor", "Very Poor"))))))</f>
        <v>Average</v>
      </c>
      <c r="BT842" s="2" t="n">
        <f aca="false">9.81*LN(AH842)+30.6</f>
        <v>50.2345188020613</v>
      </c>
      <c r="BU842" s="0" t="str">
        <f aca="false">IF(BT842&lt;30, "Clean water", IF(AND(BT842&gt;=30, BT842&lt;40), "Hypolimia", IF(AND(BT842&gt;=40,BT842&lt;50), "Mesotrophic", IF(AND(BT842&gt;=50, BT842&lt;70), "Eutrophic", IF(BT842&gt;70,"Hypertrophic")))))</f>
        <v>Eutrophic</v>
      </c>
      <c r="CM842" s="0" t="n">
        <f aca="false">IF(G842&gt;H842,1,0)</f>
        <v>0</v>
      </c>
      <c r="CO842" s="17" t="n">
        <f aca="false">14.652-0.41022*M842+0.007991*M842*M842-0.000077774*M842*M842*M842</f>
        <v>11.753203827862</v>
      </c>
      <c r="CP842" s="1" t="n">
        <f aca="false">F842/CO842*100</f>
        <v>113.160634281447</v>
      </c>
    </row>
    <row r="843" customFormat="false" ht="12.5" hidden="false" customHeight="false" outlineLevel="0" collapsed="false">
      <c r="A843" s="0" t="n">
        <v>842</v>
      </c>
      <c r="B843" s="15" t="s">
        <v>79</v>
      </c>
      <c r="C843" s="16" t="s">
        <v>80</v>
      </c>
      <c r="D843" s="0" t="s">
        <v>170</v>
      </c>
      <c r="E843" s="0" t="n">
        <v>7.6</v>
      </c>
      <c r="F843" s="0" t="n">
        <v>12.5</v>
      </c>
      <c r="G843" s="0" t="n">
        <v>3.6</v>
      </c>
      <c r="H843" s="0" t="n">
        <v>5.6</v>
      </c>
      <c r="I843" s="0" t="n">
        <v>7</v>
      </c>
      <c r="J843" s="0" t="n">
        <v>6.144</v>
      </c>
      <c r="K843" s="0" t="n">
        <v>0.074</v>
      </c>
      <c r="L843" s="0" t="n">
        <v>3.3</v>
      </c>
      <c r="M843" s="0" t="n">
        <v>9.9</v>
      </c>
      <c r="N843" s="0" t="n">
        <v>0</v>
      </c>
      <c r="O843" s="0" t="n">
        <v>297</v>
      </c>
      <c r="P843" s="0" t="n">
        <v>6188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0</v>
      </c>
      <c r="V843" s="0" t="n">
        <v>0</v>
      </c>
      <c r="AC843" s="0" t="n">
        <v>5.725</v>
      </c>
      <c r="AD843" s="0" t="n">
        <v>1.293</v>
      </c>
      <c r="AE843" s="0" t="n">
        <v>3.241</v>
      </c>
      <c r="AF843" s="0" t="n">
        <v>0.031</v>
      </c>
      <c r="AG843" s="0" t="n">
        <v>0.008</v>
      </c>
      <c r="AH843" s="0" t="n">
        <v>28.5</v>
      </c>
      <c r="AI843" s="0" t="n">
        <v>0</v>
      </c>
      <c r="AJ843" s="0" t="n">
        <v>775</v>
      </c>
      <c r="AP843" s="0" t="n">
        <v>0</v>
      </c>
      <c r="AQ843" s="0" t="n">
        <v>0</v>
      </c>
      <c r="AR843" s="0" t="n">
        <v>0</v>
      </c>
      <c r="AS843" s="0" t="n">
        <v>0</v>
      </c>
      <c r="AU843" s="0" t="n">
        <v>0</v>
      </c>
      <c r="AV843" s="0" t="n">
        <v>0</v>
      </c>
      <c r="AY843" s="0" t="n">
        <v>0</v>
      </c>
      <c r="AZ843" s="0" t="n">
        <v>0</v>
      </c>
      <c r="BB843" s="0" t="n">
        <v>0</v>
      </c>
      <c r="BD843" s="0" t="n">
        <v>156.894</v>
      </c>
      <c r="BE843" s="0" t="n">
        <v>0</v>
      </c>
      <c r="BF843" s="0" t="n">
        <f aca="false">IF(E843&lt;11,-3.6797*E843^2+48.115*E843-53.83,280.92*EXP(-0.2027*E843))</f>
        <v>99.304528</v>
      </c>
      <c r="BG843" s="1" t="n">
        <f aca="false">32.208*LN(F843)+21.438</f>
        <v>102.78666817588</v>
      </c>
      <c r="BH843" s="1" t="n">
        <f aca="false">IF(G843&lt;=2, -10*G843+100, 88.958*EXP(-0.0755*G843))</f>
        <v>67.7865873198524</v>
      </c>
      <c r="BI843" s="1" t="n">
        <f aca="false">IF(I843&lt;=100, 0.0053*(I843)^2-1.0332*I843+100.76, 122.82*EXP(-0.0092*I843))</f>
        <v>93.7873</v>
      </c>
      <c r="BJ843" s="0" t="n">
        <f aca="false">IF(P843&lt;=1000, -6.942*LN(P843)+107.59, -36.304*LN(P843)+310.72)</f>
        <v>-6.22725125330112</v>
      </c>
      <c r="BK843" s="0" t="e">
        <f aca="false">BF843^0.04*BG843^0.22*BH843^0.51*BI843^0.06*BJ843^0.17</f>
        <v>#NUM!</v>
      </c>
      <c r="BL843" s="0" t="e">
        <f aca="false">IF(BK843&gt;=90, "Very Good", IF(BK843&gt;=80, "Good", IF(BK843&gt;=70, "Slightly Good", IF(BK843&gt;=60, "Average", IF(BK843&gt;=50, "Slightly Poor", IF(BK843&gt;=40, "Poor", "Very Poor"))))))</f>
        <v>#NUM!</v>
      </c>
      <c r="BM843" s="2" t="n">
        <f aca="false">IF(P843&lt;=1000, -6.942*LN(P843)+107.59, IF(AND(P843&gt;1000, P843&lt;=5213),-36.304*LN(P843)+310.72, IF(P843&gt;5213, 10)))</f>
        <v>10</v>
      </c>
      <c r="BN843" s="2" t="n">
        <f aca="false">BF843^0.04*BG843^0.22*BH843^0.51*BI843^0.06*BM843^0.17</f>
        <v>55.5541900672168</v>
      </c>
      <c r="BO843" s="3" t="str">
        <f aca="false">IF(BN843&gt;=90, "Very Good", IF(BN843&gt;=80, "Good", IF(BN843&gt;=70, "Slightly Good", IF(BN843&gt;=60, "Average", IF(BN843&gt;=50, "Slightly Poor", IF(BN843&gt;=40, "Poor", "Very Poor"))))))</f>
        <v>Slightly Poor</v>
      </c>
      <c r="BP843" s="2" t="n">
        <f aca="false">IF(AJ843&lt;=1000, -6.942*LN(AJ843)+107.59, IF(AND(AJ843&gt;1000, AJ843&lt;=5213),-36.304*LN(AJ843)+310.72, IF(AJ843&gt;5213, 10)))</f>
        <v>61.4058248502291</v>
      </c>
      <c r="BQ843" s="2" t="n">
        <f aca="false">BF843^0.04*BG843^0.22*BH843^0.51*BI843^0.06*BP843^0.17</f>
        <v>75.6331950540738</v>
      </c>
      <c r="BR843" s="0" t="str">
        <f aca="false">IF(BQ843&gt;=90, "Very Good", IF(BQ843&gt;=80, "Good", IF(BQ843&gt;=70, "Slightly Good", IF(BQ843&gt;=60, "Average", IF(BQ843&gt;=50, "Slightly Poor", IF(BQ843&gt;=40, "Poor", "Very Poor"))))))</f>
        <v>Slightly Good</v>
      </c>
      <c r="BT843" s="2" t="n">
        <f aca="false">9.81*LN(AH843)+30.6</f>
        <v>63.4625590961639</v>
      </c>
      <c r="BU843" s="0" t="str">
        <f aca="false">IF(BT843&lt;30, "Clean water", IF(AND(BT843&gt;=30, BT843&lt;40), "Hypolimia", IF(AND(BT843&gt;=40,BT843&lt;50), "Mesotrophic", IF(AND(BT843&gt;=50, BT843&lt;70), "Eutrophic", IF(BT843&gt;70,"Hypertrophic")))))</f>
        <v>Eutrophic</v>
      </c>
      <c r="CM843" s="0" t="n">
        <f aca="false">IF(G843&gt;H843,1,0)</f>
        <v>0</v>
      </c>
      <c r="CO843" s="17" t="n">
        <f aca="false">14.652-0.41022*M843+0.007991*M843*M843-0.000077774*M843*M843*M843</f>
        <v>11.298555875574</v>
      </c>
      <c r="CP843" s="1" t="n">
        <f aca="false">F843/CO843*100</f>
        <v>110.633607849153</v>
      </c>
    </row>
    <row r="844" customFormat="false" ht="12.5" hidden="false" customHeight="false" outlineLevel="0" collapsed="false">
      <c r="A844" s="0" t="n">
        <v>843</v>
      </c>
      <c r="B844" s="15" t="s">
        <v>81</v>
      </c>
      <c r="C844" s="16" t="s">
        <v>82</v>
      </c>
      <c r="D844" s="0" t="s">
        <v>170</v>
      </c>
      <c r="E844" s="0" t="n">
        <v>6.8</v>
      </c>
      <c r="F844" s="0" t="n">
        <v>11.4</v>
      </c>
      <c r="G844" s="0" t="n">
        <v>2</v>
      </c>
      <c r="H844" s="0" t="n">
        <v>3.3</v>
      </c>
      <c r="I844" s="0" t="n">
        <v>2.8</v>
      </c>
      <c r="J844" s="0" t="n">
        <v>3.629</v>
      </c>
      <c r="K844" s="0" t="n">
        <v>0.034</v>
      </c>
      <c r="L844" s="0" t="n">
        <v>2.4</v>
      </c>
      <c r="M844" s="0" t="n">
        <v>7.5</v>
      </c>
      <c r="N844" s="0" t="n">
        <v>0</v>
      </c>
      <c r="O844" s="0" t="n">
        <v>300</v>
      </c>
      <c r="P844" s="0" t="n">
        <v>9600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</v>
      </c>
      <c r="V844" s="0" t="n">
        <v>0</v>
      </c>
      <c r="AC844" s="0" t="n">
        <v>3.325</v>
      </c>
      <c r="AD844" s="0" t="n">
        <v>0.084</v>
      </c>
      <c r="AE844" s="0" t="n">
        <v>2.924</v>
      </c>
      <c r="AF844" s="0" t="n">
        <v>0.015</v>
      </c>
      <c r="AG844" s="0" t="n">
        <v>0.008</v>
      </c>
      <c r="AH844" s="0" t="n">
        <v>8.6</v>
      </c>
      <c r="AJ844" s="0" t="n">
        <v>510</v>
      </c>
      <c r="AP844" s="0" t="n">
        <v>0</v>
      </c>
      <c r="AY844" s="0" t="n">
        <v>0</v>
      </c>
      <c r="BF844" s="0" t="n">
        <f aca="false">IF(E844&lt;11,-3.6797*E844^2+48.115*E844-53.83,280.92*EXP(-0.2027*E844))</f>
        <v>103.202672</v>
      </c>
      <c r="BG844" s="1" t="n">
        <f aca="false">32.208*LN(F844)+21.438</f>
        <v>99.8198189507377</v>
      </c>
      <c r="BH844" s="1" t="n">
        <f aca="false">IF(G844&lt;=2, -10*G844+100, 88.958*EXP(-0.0755*G844))</f>
        <v>80</v>
      </c>
      <c r="BI844" s="1" t="n">
        <f aca="false">IF(I844&lt;=100, 0.0053*(I844)^2-1.0332*I844+100.76, 122.82*EXP(-0.0092*I844))</f>
        <v>97.908592</v>
      </c>
      <c r="BJ844" s="0" t="n">
        <f aca="false">IF(P844&lt;=1000, -6.942*LN(P844)+107.59, -36.304*LN(P844)+310.72)</f>
        <v>-22.17019517516</v>
      </c>
      <c r="BK844" s="0" t="e">
        <f aca="false">BF844^0.04*BG844^0.22*BH844^0.51*BI844^0.06*BJ844^0.17</f>
        <v>#NUM!</v>
      </c>
      <c r="BL844" s="0" t="e">
        <f aca="false">IF(BK844&gt;=90, "Very Good", IF(BK844&gt;=80, "Good", IF(BK844&gt;=70, "Slightly Good", IF(BK844&gt;=60, "Average", IF(BK844&gt;=50, "Slightly Poor", IF(BK844&gt;=40, "Poor", "Very Poor"))))))</f>
        <v>#NUM!</v>
      </c>
      <c r="BM844" s="2" t="n">
        <f aca="false">IF(P844&lt;=1000, -6.942*LN(P844)+107.59, IF(AND(P844&gt;1000, P844&lt;=5213),-36.304*LN(P844)+310.72, IF(P844&gt;5213, 10)))</f>
        <v>10</v>
      </c>
      <c r="BN844" s="2" t="n">
        <f aca="false">BF844^0.04*BG844^0.22*BH844^0.51*BI844^0.06*BM844^0.17</f>
        <v>60.3115472959277</v>
      </c>
      <c r="BO844" s="3" t="str">
        <f aca="false">IF(BN844&gt;=90, "Very Good", IF(BN844&gt;=80, "Good", IF(BN844&gt;=70, "Slightly Good", IF(BN844&gt;=60, "Average", IF(BN844&gt;=50, "Slightly Poor", IF(BN844&gt;=40, "Poor", "Very Poor"))))))</f>
        <v>Average</v>
      </c>
      <c r="BP844" s="2" t="n">
        <f aca="false">IF(AJ844&lt;=1000, -6.942*LN(AJ844)+107.59, IF(AND(AJ844&gt;1000, AJ844&lt;=5213),-36.304*LN(AJ844)+310.72, IF(AJ844&gt;5213, 10)))</f>
        <v>64.3107207420631</v>
      </c>
      <c r="BQ844" s="2" t="n">
        <f aca="false">BF844^0.04*BG844^0.22*BH844^0.51*BI844^0.06*BP844^0.17</f>
        <v>82.7577442592389</v>
      </c>
      <c r="BR844" s="0" t="str">
        <f aca="false">IF(BQ844&gt;=90, "Very Good", IF(BQ844&gt;=80, "Good", IF(BQ844&gt;=70, "Slightly Good", IF(BQ844&gt;=60, "Average", IF(BQ844&gt;=50, "Slightly Poor", IF(BQ844&gt;=40, "Poor", "Very Poor"))))))</f>
        <v>Good</v>
      </c>
      <c r="BT844" s="2" t="n">
        <f aca="false">9.81*LN(AH844)+30.6</f>
        <v>51.7087872139753</v>
      </c>
      <c r="BU844" s="0" t="str">
        <f aca="false">IF(BT844&lt;30, "Clean water", IF(AND(BT844&gt;=30, BT844&lt;40), "Hypolimia", IF(AND(BT844&gt;=40,BT844&lt;50), "Mesotrophic", IF(AND(BT844&gt;=50, BT844&lt;70), "Eutrophic", IF(BT844&gt;70,"Hypertrophic")))))</f>
        <v>Eutrophic</v>
      </c>
      <c r="CM844" s="0" t="n">
        <f aca="false">IF(G844&gt;H844,1,0)</f>
        <v>0</v>
      </c>
      <c r="CO844" s="17" t="n">
        <f aca="false">14.652-0.41022*M844+0.007991*M844*M844-0.000077774*M844*M844*M844</f>
        <v>11.99203284375</v>
      </c>
      <c r="CP844" s="1" t="n">
        <f aca="false">F844/CO844*100</f>
        <v>95.0631152243837</v>
      </c>
    </row>
    <row r="845" customFormat="false" ht="12.5" hidden="false" customHeight="false" outlineLevel="0" collapsed="false">
      <c r="A845" s="0" t="n">
        <v>844</v>
      </c>
      <c r="B845" s="15" t="s">
        <v>83</v>
      </c>
      <c r="C845" s="16" t="s">
        <v>84</v>
      </c>
      <c r="D845" s="0" t="s">
        <v>170</v>
      </c>
      <c r="E845" s="0" t="n">
        <v>7.8</v>
      </c>
      <c r="F845" s="0" t="n">
        <v>13.1</v>
      </c>
      <c r="G845" s="0" t="n">
        <v>1.8</v>
      </c>
      <c r="H845" s="0" t="n">
        <v>5.3</v>
      </c>
      <c r="I845" s="0" t="n">
        <v>4.4</v>
      </c>
      <c r="J845" s="0" t="n">
        <v>4.731</v>
      </c>
      <c r="K845" s="0" t="n">
        <v>0.04</v>
      </c>
      <c r="L845" s="0" t="n">
        <v>2.6</v>
      </c>
      <c r="M845" s="0" t="n">
        <v>11</v>
      </c>
      <c r="N845" s="0" t="n">
        <v>0</v>
      </c>
      <c r="O845" s="0" t="n">
        <v>315</v>
      </c>
      <c r="P845" s="0" t="n">
        <v>26000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</v>
      </c>
      <c r="V845" s="0" t="n">
        <v>0</v>
      </c>
      <c r="AC845" s="0" t="n">
        <v>4.53</v>
      </c>
      <c r="AD845" s="0" t="n">
        <v>1.428</v>
      </c>
      <c r="AE845" s="0" t="n">
        <v>2.518</v>
      </c>
      <c r="AF845" s="0" t="n">
        <v>0.016</v>
      </c>
      <c r="AG845" s="0" t="n">
        <v>0.007</v>
      </c>
      <c r="AH845" s="0" t="n">
        <v>18.8</v>
      </c>
      <c r="AJ845" s="0" t="n">
        <v>730</v>
      </c>
      <c r="AP845" s="0" t="n">
        <v>0</v>
      </c>
      <c r="AY845" s="0" t="n">
        <v>0</v>
      </c>
      <c r="BF845" s="0" t="n">
        <f aca="false">IF(E845&lt;11,-3.6797*E845^2+48.115*E845-53.83,280.92*EXP(-0.2027*E845))</f>
        <v>97.5940520000001</v>
      </c>
      <c r="BG845" s="1" t="n">
        <f aca="false">32.208*LN(F845)+21.438</f>
        <v>104.29669471051</v>
      </c>
      <c r="BH845" s="1" t="n">
        <f aca="false">IF(G845&lt;=2, -10*G845+100, 88.958*EXP(-0.0755*G845))</f>
        <v>82</v>
      </c>
      <c r="BI845" s="1" t="n">
        <f aca="false">IF(I845&lt;=100, 0.0053*(I845)^2-1.0332*I845+100.76, 122.82*EXP(-0.0092*I845))</f>
        <v>96.316528</v>
      </c>
      <c r="BJ845" s="0" t="n">
        <f aca="false">IF(P845&lt;=1000, -6.942*LN(P845)+107.59, -36.304*LN(P845)+310.72)</f>
        <v>-58.3410843644994</v>
      </c>
      <c r="BK845" s="0" t="e">
        <f aca="false">BF845^0.04*BG845^0.22*BH845^0.51*BI845^0.06*BJ845^0.17</f>
        <v>#NUM!</v>
      </c>
      <c r="BL845" s="0" t="e">
        <f aca="false">IF(BK845&gt;=90, "Very Good", IF(BK845&gt;=80, "Good", IF(BK845&gt;=70, "Slightly Good", IF(BK845&gt;=60, "Average", IF(BK845&gt;=50, "Slightly Poor", IF(BK845&gt;=40, "Poor", "Very Poor"))))))</f>
        <v>#NUM!</v>
      </c>
      <c r="BM845" s="2" t="n">
        <f aca="false">IF(P845&lt;=1000, -6.942*LN(P845)+107.59, IF(AND(P845&gt;1000, P845&lt;=5213),-36.304*LN(P845)+310.72, IF(P845&gt;5213, 10)))</f>
        <v>10</v>
      </c>
      <c r="BN845" s="2" t="n">
        <f aca="false">BF845^0.04*BG845^0.22*BH845^0.51*BI845^0.06*BM845^0.17</f>
        <v>61.4700502025647</v>
      </c>
      <c r="BO845" s="3" t="str">
        <f aca="false">IF(BN845&gt;=90, "Very Good", IF(BN845&gt;=80, "Good", IF(BN845&gt;=70, "Slightly Good", IF(BN845&gt;=60, "Average", IF(BN845&gt;=50, "Slightly Poor", IF(BN845&gt;=40, "Poor", "Very Poor"))))))</f>
        <v>Average</v>
      </c>
      <c r="BP845" s="2" t="n">
        <f aca="false">IF(AJ845&lt;=1000, -6.942*LN(AJ845)+107.59, IF(AND(AJ845&gt;1000, AJ845&lt;=5213),-36.304*LN(AJ845)+310.72, IF(AJ845&gt;5213, 10)))</f>
        <v>61.8210848439832</v>
      </c>
      <c r="BQ845" s="2" t="n">
        <f aca="false">BF845^0.04*BG845^0.22*BH845^0.51*BI845^0.06*BP845^0.17</f>
        <v>83.7831710272517</v>
      </c>
      <c r="BR845" s="0" t="str">
        <f aca="false">IF(BQ845&gt;=90, "Very Good", IF(BQ845&gt;=80, "Good", IF(BQ845&gt;=70, "Slightly Good", IF(BQ845&gt;=60, "Average", IF(BQ845&gt;=50, "Slightly Poor", IF(BQ845&gt;=40, "Poor", "Very Poor"))))))</f>
        <v>Good</v>
      </c>
      <c r="BT845" s="2" t="n">
        <f aca="false">9.81*LN(AH845)+30.6</f>
        <v>59.3811358930902</v>
      </c>
      <c r="BU845" s="0" t="str">
        <f aca="false">IF(BT845&lt;30, "Clean water", IF(AND(BT845&gt;=30, BT845&lt;40), "Hypolimia", IF(AND(BT845&gt;=40,BT845&lt;50), "Mesotrophic", IF(AND(BT845&gt;=50, BT845&lt;70), "Eutrophic", IF(BT845&gt;70,"Hypertrophic")))))</f>
        <v>Eutrophic</v>
      </c>
      <c r="CM845" s="0" t="n">
        <f aca="false">IF(G845&gt;H845,1,0)</f>
        <v>0</v>
      </c>
      <c r="CO845" s="17" t="n">
        <f aca="false">14.652-0.41022*M845+0.007991*M845*M845-0.000077774*M845*M845*M845</f>
        <v>11.002973806</v>
      </c>
      <c r="CP845" s="1" t="n">
        <f aca="false">F845/CO845*100</f>
        <v>119.05872204164</v>
      </c>
    </row>
    <row r="846" customFormat="false" ht="12.5" hidden="false" customHeight="false" outlineLevel="0" collapsed="false">
      <c r="A846" s="0" t="n">
        <v>845</v>
      </c>
      <c r="B846" s="15" t="s">
        <v>133</v>
      </c>
      <c r="C846" s="16" t="s">
        <v>134</v>
      </c>
      <c r="D846" s="0" t="s">
        <v>170</v>
      </c>
      <c r="E846" s="0" t="n">
        <v>8.5</v>
      </c>
      <c r="F846" s="0" t="n">
        <v>12</v>
      </c>
      <c r="G846" s="0" t="n">
        <v>2.7</v>
      </c>
      <c r="H846" s="0" t="n">
        <v>9.4</v>
      </c>
      <c r="I846" s="0" t="n">
        <v>28.4</v>
      </c>
      <c r="J846" s="0" t="n">
        <v>6.416</v>
      </c>
      <c r="K846" s="0" t="n">
        <v>0.293</v>
      </c>
      <c r="L846" s="0" t="n">
        <v>2.9</v>
      </c>
      <c r="M846" s="0" t="n">
        <v>13.3</v>
      </c>
      <c r="O846" s="0" t="n">
        <v>5100</v>
      </c>
      <c r="BD846" s="0" t="n">
        <v>0.107</v>
      </c>
      <c r="BF846" s="0" t="n">
        <f aca="false">IF(E846&lt;11,-3.6797*E846^2+48.115*E846-53.83,280.92*EXP(-0.2027*E846))</f>
        <v>89.289175</v>
      </c>
      <c r="BG846" s="1" t="n">
        <f aca="false">32.208*LN(F846)+21.438</f>
        <v>101.471873376372</v>
      </c>
      <c r="BH846" s="1" t="n">
        <f aca="false">IF(G846&lt;=2, -10*G846+100, 88.958*EXP(-0.0755*G846))</f>
        <v>72.5527837174588</v>
      </c>
      <c r="BI846" s="1" t="n">
        <f aca="false">IF(I846&lt;=100, 0.0053*(I846)^2-1.0332*I846+100.76, 122.82*EXP(-0.0092*I846))</f>
        <v>75.691888</v>
      </c>
      <c r="BJ846" s="0" t="e">
        <f aca="false">IF(P846&lt;=1000, -6.942*LN(P846)+107.59, -36.304*LN(P846)+310.72)</f>
        <v>#VALUE!</v>
      </c>
      <c r="BK846" s="0" t="e">
        <f aca="false">BF846^0.04*BG846^0.22*BH846^0.51*BI846^0.06*BJ846^0.17</f>
        <v>#VALUE!</v>
      </c>
      <c r="BL846" s="0" t="e">
        <f aca="false">IF(BK846&gt;=90, "Very Good", IF(BK846&gt;=80, "Good", IF(BK846&gt;=70, "Slightly Good", IF(BK846&gt;=60, "Average", IF(BK846&gt;=50, "Slightly Poor", IF(BK846&gt;=40, "Poor", "Very Poor"))))))</f>
        <v>#VALUE!</v>
      </c>
      <c r="BM846" s="2" t="e">
        <f aca="false">IF(P846&lt;=1000, -6.942*LN(P846)+107.59, IF(AND(P846&gt;1000, P846&lt;=5213),-36.304*LN(P846)+310.72, IF(P846&gt;5213, 10)))</f>
        <v>#VALUE!</v>
      </c>
      <c r="BN846" s="2" t="e">
        <f aca="false">BF846^0.04*BG846^0.22*BH846^0.51*BI846^0.06*BM846^0.17</f>
        <v>#VALUE!</v>
      </c>
      <c r="BO846" s="3" t="e">
        <f aca="false">IF(BN846&gt;=90, "Very Good", IF(BN846&gt;=80, "Good", IF(BN846&gt;=70, "Slightly Good", IF(BN846&gt;=60, "Average", IF(BN846&gt;=50, "Slightly Poor", IF(BN846&gt;=40, "Poor", "Very Poor"))))))</f>
        <v>#VALUE!</v>
      </c>
      <c r="BP846" s="2" t="e">
        <f aca="false">IF(AJ846&lt;=1000, -6.942*LN(AJ846)+107.59, IF(AND(AJ846&gt;1000, AJ846&lt;=5213),-36.304*LN(AJ846)+310.72, IF(AJ846&gt;5213, 10)))</f>
        <v>#VALUE!</v>
      </c>
      <c r="BQ846" s="2" t="e">
        <f aca="false">BF846^0.04*BG846^0.22*BH846^0.51*BI846^0.06*BP846^0.17</f>
        <v>#VALUE!</v>
      </c>
      <c r="BR846" s="0" t="e">
        <f aca="false">IF(BQ846&gt;=90, "Very Good", IF(BQ846&gt;=80, "Good", IF(BQ846&gt;=70, "Slightly Good", IF(BQ846&gt;=60, "Average", IF(BQ846&gt;=50, "Slightly Poor", IF(BQ846&gt;=40, "Poor", "Very Poor"))))))</f>
        <v>#VALUE!</v>
      </c>
      <c r="BT846" s="2" t="e">
        <f aca="false">9.81*LN(AH846)+30.6</f>
        <v>#VALUE!</v>
      </c>
      <c r="BU846" s="0" t="e">
        <f aca="false">IF(BT846&lt;30, "Clean water", IF(AND(BT846&gt;=30, BT846&lt;40), "Hypolimia", IF(AND(BT846&gt;=40,BT846&lt;50), "Mesotrophic", IF(AND(BT846&gt;=50, BT846&lt;70), "Eutrophic", IF(BT846&gt;70,"Hypertrophic")))))</f>
        <v>#VALUE!</v>
      </c>
      <c r="CM846" s="0" t="n">
        <f aca="false">IF(G846&gt;H846,1,0)</f>
        <v>0</v>
      </c>
      <c r="CO846" s="17" t="n">
        <f aca="false">14.652-0.41022*M846+0.007991*M846*M846-0.000077774*M846*M846*M846</f>
        <v>10.426627999962</v>
      </c>
      <c r="CP846" s="1" t="n">
        <f aca="false">F846/CO846*100</f>
        <v>115.089940871044</v>
      </c>
    </row>
    <row r="847" customFormat="false" ht="12.5" hidden="false" customHeight="false" outlineLevel="0" collapsed="false">
      <c r="A847" s="0" t="n">
        <v>846</v>
      </c>
      <c r="B847" s="15" t="s">
        <v>85</v>
      </c>
      <c r="C847" s="16" t="s">
        <v>86</v>
      </c>
      <c r="D847" s="0" t="s">
        <v>170</v>
      </c>
      <c r="E847" s="0" t="n">
        <v>7.2</v>
      </c>
      <c r="F847" s="0" t="n">
        <v>9.5</v>
      </c>
      <c r="G847" s="0" t="n">
        <v>4.4</v>
      </c>
      <c r="H847" s="0" t="n">
        <v>6.9</v>
      </c>
      <c r="I847" s="0" t="n">
        <v>8.8</v>
      </c>
      <c r="J847" s="0" t="n">
        <v>7.362</v>
      </c>
      <c r="K847" s="0" t="n">
        <v>0.156</v>
      </c>
      <c r="L847" s="0" t="n">
        <v>5.3</v>
      </c>
      <c r="M847" s="0" t="n">
        <v>10.4</v>
      </c>
      <c r="N847" s="0" t="n">
        <v>0</v>
      </c>
      <c r="O847" s="0" t="n">
        <v>635</v>
      </c>
      <c r="P847" s="0" t="n">
        <v>32000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V847" s="0" t="n">
        <v>0</v>
      </c>
      <c r="AC847" s="0" t="n">
        <v>6.546</v>
      </c>
      <c r="AD847" s="0" t="n">
        <v>1.457</v>
      </c>
      <c r="AE847" s="0" t="n">
        <v>4.228</v>
      </c>
      <c r="AF847" s="0" t="n">
        <v>0.066</v>
      </c>
      <c r="AG847" s="0" t="n">
        <v>0.048</v>
      </c>
      <c r="AH847" s="0" t="n">
        <v>6.7</v>
      </c>
      <c r="AJ847" s="0" t="n">
        <v>1800</v>
      </c>
      <c r="AP847" s="0" t="n">
        <v>0</v>
      </c>
      <c r="AY847" s="0" t="n">
        <v>0</v>
      </c>
      <c r="BF847" s="0" t="n">
        <f aca="false">IF(E847&lt;11,-3.6797*E847^2+48.115*E847-53.83,280.92*EXP(-0.2027*E847))</f>
        <v>101.842352</v>
      </c>
      <c r="BG847" s="1" t="n">
        <f aca="false">32.208*LN(F847)+21.438</f>
        <v>93.947606249518</v>
      </c>
      <c r="BH847" s="1" t="n">
        <f aca="false">IF(G847&lt;=2, -10*G847+100, 88.958*EXP(-0.0755*G847))</f>
        <v>63.8134732954719</v>
      </c>
      <c r="BI847" s="1" t="n">
        <f aca="false">IF(I847&lt;=100, 0.0053*(I847)^2-1.0332*I847+100.76, 122.82*EXP(-0.0092*I847))</f>
        <v>92.078272</v>
      </c>
      <c r="BJ847" s="0" t="n">
        <f aca="false">IF(P847&lt;=1000, -6.942*LN(P847)+107.59, -36.304*LN(P847)+310.72)</f>
        <v>-65.8792238634088</v>
      </c>
      <c r="BK847" s="0" t="e">
        <f aca="false">BF847^0.04*BG847^0.22*BH847^0.51*BI847^0.06*BJ847^0.17</f>
        <v>#NUM!</v>
      </c>
      <c r="BL847" s="0" t="e">
        <f aca="false">IF(BK847&gt;=90, "Very Good", IF(BK847&gt;=80, "Good", IF(BK847&gt;=70, "Slightly Good", IF(BK847&gt;=60, "Average", IF(BK847&gt;=50, "Slightly Poor", IF(BK847&gt;=40, "Poor", "Very Poor"))))))</f>
        <v>#NUM!</v>
      </c>
      <c r="BM847" s="2" t="n">
        <f aca="false">IF(P847&lt;=1000, -6.942*LN(P847)+107.59, IF(AND(P847&gt;1000, P847&lt;=5213),-36.304*LN(P847)+310.72, IF(P847&gt;5213, 10)))</f>
        <v>10</v>
      </c>
      <c r="BN847" s="2" t="n">
        <f aca="false">BF847^0.04*BG847^0.22*BH847^0.51*BI847^0.06*BM847^0.17</f>
        <v>52.8088536536049</v>
      </c>
      <c r="BO847" s="3" t="str">
        <f aca="false">IF(BN847&gt;=90, "Very Good", IF(BN847&gt;=80, "Good", IF(BN847&gt;=70, "Slightly Good", IF(BN847&gt;=60, "Average", IF(BN847&gt;=50, "Slightly Poor", IF(BN847&gt;=40, "Poor", "Very Poor"))))))</f>
        <v>Slightly Poor</v>
      </c>
      <c r="BP847" s="2" t="n">
        <f aca="false">IF(AJ847&lt;=1000, -6.942*LN(AJ847)+107.59, IF(AND(AJ847&gt;1000, AJ847&lt;=5213),-36.304*LN(AJ847)+310.72, IF(AJ847&gt;5213, 10)))</f>
        <v>38.601845269226</v>
      </c>
      <c r="BQ847" s="2" t="n">
        <f aca="false">BF847^0.04*BG847^0.22*BH847^0.51*BI847^0.06*BP847^0.17</f>
        <v>66.4400745838273</v>
      </c>
      <c r="BR847" s="0" t="str">
        <f aca="false">IF(BQ847&gt;=90, "Very Good", IF(BQ847&gt;=80, "Good", IF(BQ847&gt;=70, "Slightly Good", IF(BQ847&gt;=60, "Average", IF(BQ847&gt;=50, "Slightly Poor", IF(BQ847&gt;=40, "Poor", "Very Poor"))))))</f>
        <v>Average</v>
      </c>
      <c r="BT847" s="2" t="n">
        <f aca="false">9.81*LN(AH847)+30.6</f>
        <v>49.2596748339538</v>
      </c>
      <c r="BU847" s="0" t="str">
        <f aca="false">IF(BT847&lt;30, "Clean water", IF(AND(BT847&gt;=30, BT847&lt;40), "Hypolimia", IF(AND(BT847&gt;=40,BT847&lt;50), "Mesotrophic", IF(AND(BT847&gt;=50, BT847&lt;70), "Eutrophic", IF(BT847&gt;70,"Hypertrophic")))))</f>
        <v>Mesotrophic</v>
      </c>
      <c r="CM847" s="0" t="n">
        <f aca="false">IF(G847&gt;H847,1,0)</f>
        <v>0</v>
      </c>
      <c r="CO847" s="17" t="n">
        <f aca="false">14.652-0.41022*M847+0.007991*M847*M847-0.000077774*M847*M847*M847</f>
        <v>11.162533387264</v>
      </c>
      <c r="CP847" s="1" t="n">
        <f aca="false">F847/CO847*100</f>
        <v>85.1061284245664</v>
      </c>
    </row>
    <row r="848" customFormat="false" ht="12.5" hidden="false" customHeight="false" outlineLevel="0" collapsed="false">
      <c r="A848" s="0" t="n">
        <v>847</v>
      </c>
      <c r="B848" s="15" t="s">
        <v>135</v>
      </c>
      <c r="C848" s="16" t="s">
        <v>136</v>
      </c>
      <c r="D848" s="0" t="s">
        <v>170</v>
      </c>
      <c r="E848" s="0" t="n">
        <v>8.1</v>
      </c>
      <c r="F848" s="0" t="n">
        <v>8.7</v>
      </c>
      <c r="G848" s="0" t="n">
        <v>4.5</v>
      </c>
      <c r="H848" s="0" t="n">
        <v>10.6</v>
      </c>
      <c r="I848" s="0" t="n">
        <v>19.8</v>
      </c>
      <c r="J848" s="0" t="n">
        <v>6.965</v>
      </c>
      <c r="K848" s="0" t="n">
        <v>0.157</v>
      </c>
      <c r="L848" s="0" t="n">
        <v>5.6</v>
      </c>
      <c r="M848" s="0" t="n">
        <v>14.2</v>
      </c>
      <c r="O848" s="0" t="n">
        <v>503</v>
      </c>
      <c r="BD848" s="0" t="n">
        <v>0.788</v>
      </c>
      <c r="BF848" s="0" t="n">
        <f aca="false">IF(E848&lt;11,-3.6797*E848^2+48.115*E848-53.83,280.92*EXP(-0.2027*E848))</f>
        <v>94.476383</v>
      </c>
      <c r="BG848" s="1" t="n">
        <f aca="false">32.208*LN(F848)+21.438</f>
        <v>91.1143080104746</v>
      </c>
      <c r="BH848" s="1" t="n">
        <f aca="false">IF(G848&lt;=2, -10*G848+100, 88.958*EXP(-0.0755*G848))</f>
        <v>63.3334957672512</v>
      </c>
      <c r="BI848" s="1" t="n">
        <f aca="false">IF(I848&lt;=100, 0.0053*(I848)^2-1.0332*I848+100.76, 122.82*EXP(-0.0092*I848))</f>
        <v>82.380452</v>
      </c>
      <c r="BJ848" s="0" t="e">
        <f aca="false">IF(P848&lt;=1000, -6.942*LN(P848)+107.59, -36.304*LN(P848)+310.72)</f>
        <v>#VALUE!</v>
      </c>
      <c r="BK848" s="0" t="e">
        <f aca="false">BF848^0.04*BG848^0.22*BH848^0.51*BI848^0.06*BJ848^0.17</f>
        <v>#VALUE!</v>
      </c>
      <c r="BL848" s="0" t="e">
        <f aca="false">IF(BK848&gt;=90, "Very Good", IF(BK848&gt;=80, "Good", IF(BK848&gt;=70, "Slightly Good", IF(BK848&gt;=60, "Average", IF(BK848&gt;=50, "Slightly Poor", IF(BK848&gt;=40, "Poor", "Very Poor"))))))</f>
        <v>#VALUE!</v>
      </c>
      <c r="BM848" s="2" t="e">
        <f aca="false">IF(P848&lt;=1000, -6.942*LN(P848)+107.59, IF(AND(P848&gt;1000, P848&lt;=5213),-36.304*LN(P848)+310.72, IF(P848&gt;5213, 10)))</f>
        <v>#VALUE!</v>
      </c>
      <c r="BN848" s="2" t="e">
        <f aca="false">BF848^0.04*BG848^0.22*BH848^0.51*BI848^0.06*BM848^0.17</f>
        <v>#VALUE!</v>
      </c>
      <c r="BO848" s="3" t="e">
        <f aca="false">IF(BN848&gt;=90, "Very Good", IF(BN848&gt;=80, "Good", IF(BN848&gt;=70, "Slightly Good", IF(BN848&gt;=60, "Average", IF(BN848&gt;=50, "Slightly Poor", IF(BN848&gt;=40, "Poor", "Very Poor"))))))</f>
        <v>#VALUE!</v>
      </c>
      <c r="BP848" s="2" t="e">
        <f aca="false">IF(AJ848&lt;=1000, -6.942*LN(AJ848)+107.59, IF(AND(AJ848&gt;1000, AJ848&lt;=5213),-36.304*LN(AJ848)+310.72, IF(AJ848&gt;5213, 10)))</f>
        <v>#VALUE!</v>
      </c>
      <c r="BQ848" s="2" t="e">
        <f aca="false">BF848^0.04*BG848^0.22*BH848^0.51*BI848^0.06*BP848^0.17</f>
        <v>#VALUE!</v>
      </c>
      <c r="BR848" s="0" t="e">
        <f aca="false">IF(BQ848&gt;=90, "Very Good", IF(BQ848&gt;=80, "Good", IF(BQ848&gt;=70, "Slightly Good", IF(BQ848&gt;=60, "Average", IF(BQ848&gt;=50, "Slightly Poor", IF(BQ848&gt;=40, "Poor", "Very Poor"))))))</f>
        <v>#VALUE!</v>
      </c>
      <c r="BT848" s="2" t="e">
        <f aca="false">9.81*LN(AH848)+30.6</f>
        <v>#VALUE!</v>
      </c>
      <c r="BU848" s="0" t="e">
        <f aca="false">IF(BT848&lt;30, "Clean water", IF(AND(BT848&gt;=30, BT848&lt;40), "Hypolimia", IF(AND(BT848&gt;=40,BT848&lt;50), "Mesotrophic", IF(AND(BT848&gt;=50, BT848&lt;70), "Eutrophic", IF(BT848&gt;70,"Hypertrophic")))))</f>
        <v>#VALUE!</v>
      </c>
      <c r="CM848" s="0" t="n">
        <f aca="false">IF(G848&gt;H848,1,0)</f>
        <v>0</v>
      </c>
      <c r="CO848" s="17" t="n">
        <f aca="false">14.652-0.41022*M848+0.007991*M848*M848-0.000077774*M848*M848*M848</f>
        <v>10.215491879088</v>
      </c>
      <c r="CP848" s="1" t="n">
        <f aca="false">F848/CO848*100</f>
        <v>85.1647684024854</v>
      </c>
    </row>
    <row r="849" customFormat="false" ht="12.5" hidden="false" customHeight="false" outlineLevel="0" collapsed="false">
      <c r="A849" s="0" t="n">
        <v>848</v>
      </c>
      <c r="B849" s="15" t="s">
        <v>87</v>
      </c>
      <c r="C849" s="16" t="s">
        <v>88</v>
      </c>
      <c r="D849" s="0" t="s">
        <v>170</v>
      </c>
      <c r="E849" s="0" t="n">
        <v>7.2</v>
      </c>
      <c r="F849" s="0" t="n">
        <v>11.9</v>
      </c>
      <c r="G849" s="0" t="n">
        <v>2.4</v>
      </c>
      <c r="H849" s="0" t="n">
        <v>6.7</v>
      </c>
      <c r="I849" s="0" t="n">
        <v>4.6</v>
      </c>
      <c r="J849" s="0" t="n">
        <v>9.506</v>
      </c>
      <c r="K849" s="0" t="n">
        <v>0.07</v>
      </c>
      <c r="L849" s="0" t="n">
        <v>3.4</v>
      </c>
      <c r="M849" s="0" t="n">
        <v>12.1</v>
      </c>
      <c r="N849" s="0" t="n">
        <v>0</v>
      </c>
      <c r="O849" s="0" t="n">
        <v>426</v>
      </c>
      <c r="P849" s="0" t="n">
        <v>300000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V849" s="0" t="n">
        <v>0</v>
      </c>
      <c r="AC849" s="0" t="n">
        <v>8.985</v>
      </c>
      <c r="AD849" s="0" t="n">
        <v>3.923</v>
      </c>
      <c r="AE849" s="0" t="n">
        <v>4.139</v>
      </c>
      <c r="AF849" s="0" t="n">
        <v>0.032</v>
      </c>
      <c r="AG849" s="0" t="n">
        <v>0.017</v>
      </c>
      <c r="AH849" s="0" t="n">
        <v>14.8</v>
      </c>
      <c r="AJ849" s="0" t="n">
        <v>3000</v>
      </c>
      <c r="AP849" s="0" t="n">
        <v>0</v>
      </c>
      <c r="AY849" s="0" t="n">
        <v>0</v>
      </c>
      <c r="BF849" s="0" t="n">
        <f aca="false">IF(E849&lt;11,-3.6797*E849^2+48.115*E849-53.83,280.92*EXP(-0.2027*E849))</f>
        <v>101.842352</v>
      </c>
      <c r="BG849" s="1" t="n">
        <f aca="false">32.208*LN(F849)+21.438</f>
        <v>101.202348790984</v>
      </c>
      <c r="BH849" s="1" t="n">
        <f aca="false">IF(G849&lt;=2, -10*G849+100, 88.958*EXP(-0.0755*G849))</f>
        <v>74.2148561832273</v>
      </c>
      <c r="BI849" s="1" t="n">
        <f aca="false">IF(I849&lt;=100, 0.0053*(I849)^2-1.0332*I849+100.76, 122.82*EXP(-0.0092*I849))</f>
        <v>96.119428</v>
      </c>
      <c r="BJ849" s="0" t="n">
        <f aca="false">IF(P849&lt;=1000, -6.942*LN(P849)+107.59, -36.304*LN(P849)+310.72)</f>
        <v>-147.129266608086</v>
      </c>
      <c r="BK849" s="0" t="e">
        <f aca="false">BF849^0.04*BG849^0.22*BH849^0.51*BI849^0.06*BJ849^0.17</f>
        <v>#NUM!</v>
      </c>
      <c r="BL849" s="0" t="e">
        <f aca="false">IF(BK849&gt;=90, "Very Good", IF(BK849&gt;=80, "Good", IF(BK849&gt;=70, "Slightly Good", IF(BK849&gt;=60, "Average", IF(BK849&gt;=50, "Slightly Poor", IF(BK849&gt;=40, "Poor", "Very Poor"))))))</f>
        <v>#NUM!</v>
      </c>
      <c r="BM849" s="2" t="n">
        <f aca="false">IF(P849&lt;=1000, -6.942*LN(P849)+107.59, IF(AND(P849&gt;1000, P849&lt;=5213),-36.304*LN(P849)+310.72, IF(P849&gt;5213, 10)))</f>
        <v>10</v>
      </c>
      <c r="BN849" s="2" t="n">
        <f aca="false">BF849^0.04*BG849^0.22*BH849^0.51*BI849^0.06*BM849^0.17</f>
        <v>58.1270217142602</v>
      </c>
      <c r="BO849" s="3" t="str">
        <f aca="false">IF(BN849&gt;=90, "Very Good", IF(BN849&gt;=80, "Good", IF(BN849&gt;=70, "Slightly Good", IF(BN849&gt;=60, "Average", IF(BN849&gt;=50, "Slightly Poor", IF(BN849&gt;=40, "Poor", "Very Poor"))))))</f>
        <v>Slightly Poor</v>
      </c>
      <c r="BP849" s="2" t="n">
        <f aca="false">IF(AJ849&lt;=1000, -6.942*LN(AJ849)+107.59, IF(AND(AJ849&gt;1000, AJ849&lt;=5213),-36.304*LN(AJ849)+310.72, IF(AJ849&gt;5213, 10)))</f>
        <v>20.0568318240255</v>
      </c>
      <c r="BQ849" s="2" t="n">
        <f aca="false">BF849^0.04*BG849^0.22*BH849^0.51*BI849^0.06*BP849^0.17</f>
        <v>65.4278528028407</v>
      </c>
      <c r="BR849" s="0" t="str">
        <f aca="false">IF(BQ849&gt;=90, "Very Good", IF(BQ849&gt;=80, "Good", IF(BQ849&gt;=70, "Slightly Good", IF(BQ849&gt;=60, "Average", IF(BQ849&gt;=50, "Slightly Poor", IF(BQ849&gt;=40, "Poor", "Very Poor"))))))</f>
        <v>Average</v>
      </c>
      <c r="BT849" s="2" t="n">
        <f aca="false">9.81*LN(AH849)+30.6</f>
        <v>57.0342926433544</v>
      </c>
      <c r="BU849" s="0" t="str">
        <f aca="false">IF(BT849&lt;30, "Clean water", IF(AND(BT849&gt;=30, BT849&lt;40), "Hypolimia", IF(AND(BT849&gt;=40,BT849&lt;50), "Mesotrophic", IF(AND(BT849&gt;=50, BT849&lt;70), "Eutrophic", IF(BT849&gt;70,"Hypertrophic")))))</f>
        <v>Eutrophic</v>
      </c>
      <c r="CM849" s="0" t="n">
        <f aca="false">IF(G849&gt;H849,1,0)</f>
        <v>0</v>
      </c>
      <c r="CO849" s="17" t="n">
        <f aca="false">14.652-0.41022*M849+0.007991*M849*M849-0.000077774*M849*M849*M849</f>
        <v>10.720518924786</v>
      </c>
      <c r="CP849" s="1" t="n">
        <f aca="false">F849/CO849*100</f>
        <v>111.002089390347</v>
      </c>
    </row>
    <row r="850" customFormat="false" ht="12.5" hidden="false" customHeight="false" outlineLevel="0" collapsed="false">
      <c r="A850" s="0" t="n">
        <v>849</v>
      </c>
      <c r="B850" s="15" t="s">
        <v>89</v>
      </c>
      <c r="C850" s="16" t="s">
        <v>90</v>
      </c>
      <c r="D850" s="0" t="s">
        <v>170</v>
      </c>
      <c r="E850" s="0" t="n">
        <v>8</v>
      </c>
      <c r="F850" s="0" t="n">
        <v>9.9</v>
      </c>
      <c r="G850" s="0" t="n">
        <v>3.8</v>
      </c>
      <c r="H850" s="0" t="n">
        <v>4.1</v>
      </c>
      <c r="I850" s="0" t="n">
        <v>11.8</v>
      </c>
      <c r="J850" s="0" t="n">
        <v>3.001</v>
      </c>
      <c r="K850" s="0" t="n">
        <v>0.094</v>
      </c>
      <c r="L850" s="0" t="n">
        <v>2.7</v>
      </c>
      <c r="M850" s="0" t="n">
        <v>9.3</v>
      </c>
      <c r="N850" s="0" t="n">
        <v>0</v>
      </c>
      <c r="O850" s="0" t="n">
        <v>308</v>
      </c>
      <c r="P850" s="0" t="n">
        <v>40000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V850" s="0" t="n">
        <v>0</v>
      </c>
      <c r="AC850" s="0" t="n">
        <v>2.729</v>
      </c>
      <c r="AD850" s="0" t="n">
        <v>0.252</v>
      </c>
      <c r="AE850" s="0" t="n">
        <v>1.931</v>
      </c>
      <c r="AF850" s="0" t="n">
        <v>0.033</v>
      </c>
      <c r="AG850" s="0" t="n">
        <v>0.02</v>
      </c>
      <c r="AH850" s="0" t="n">
        <v>28.6</v>
      </c>
      <c r="AJ850" s="0" t="n">
        <v>1000</v>
      </c>
      <c r="AP850" s="0" t="n">
        <v>0</v>
      </c>
      <c r="AY850" s="0" t="n">
        <v>0</v>
      </c>
      <c r="BF850" s="0" t="n">
        <f aca="false">IF(E850&lt;11,-3.6797*E850^2+48.115*E850-53.83,280.92*EXP(-0.2027*E850))</f>
        <v>95.5892</v>
      </c>
      <c r="BG850" s="1" t="n">
        <f aca="false">32.208*LN(F850)+21.438</f>
        <v>95.2759594579826</v>
      </c>
      <c r="BH850" s="1" t="n">
        <f aca="false">IF(G850&lt;=2, -10*G850+100, 88.958*EXP(-0.0755*G850))</f>
        <v>66.7706991099565</v>
      </c>
      <c r="BI850" s="1" t="n">
        <f aca="false">IF(I850&lt;=100, 0.0053*(I850)^2-1.0332*I850+100.76, 122.82*EXP(-0.0092*I850))</f>
        <v>89.306212</v>
      </c>
      <c r="BJ850" s="0" t="n">
        <f aca="false">IF(P850&lt;=1000, -6.942*LN(P850)+107.59, -36.304*LN(P850)+310.72)</f>
        <v>-73.9802273503198</v>
      </c>
      <c r="BK850" s="0" t="e">
        <f aca="false">BF850^0.04*BG850^0.22*BH850^0.51*BI850^0.06*BJ850^0.17</f>
        <v>#NUM!</v>
      </c>
      <c r="BL850" s="0" t="e">
        <f aca="false">IF(BK850&gt;=90, "Very Good", IF(BK850&gt;=80, "Good", IF(BK850&gt;=70, "Slightly Good", IF(BK850&gt;=60, "Average", IF(BK850&gt;=50, "Slightly Poor", IF(BK850&gt;=40, "Poor", "Very Poor"))))))</f>
        <v>#NUM!</v>
      </c>
      <c r="BM850" s="2" t="n">
        <f aca="false">IF(P850&lt;=1000, -6.942*LN(P850)+107.59, IF(AND(P850&gt;1000, P850&lt;=5213),-36.304*LN(P850)+310.72, IF(P850&gt;5213, 10)))</f>
        <v>10</v>
      </c>
      <c r="BN850" s="2" t="n">
        <f aca="false">BF850^0.04*BG850^0.22*BH850^0.51*BI850^0.06*BM850^0.17</f>
        <v>53.9739754247567</v>
      </c>
      <c r="BO850" s="3" t="str">
        <f aca="false">IF(BN850&gt;=90, "Very Good", IF(BN850&gt;=80, "Good", IF(BN850&gt;=70, "Slightly Good", IF(BN850&gt;=60, "Average", IF(BN850&gt;=50, "Slightly Poor", IF(BN850&gt;=40, "Poor", "Very Poor"))))))</f>
        <v>Slightly Poor</v>
      </c>
      <c r="BP850" s="2" t="n">
        <f aca="false">IF(AJ850&lt;=1000, -6.942*LN(AJ850)+107.59, IF(AND(AJ850&gt;1000, AJ850&lt;=5213),-36.304*LN(AJ850)+310.72, IF(AJ850&gt;5213, 10)))</f>
        <v>59.636362853306</v>
      </c>
      <c r="BQ850" s="2" t="n">
        <f aca="false">BF850^0.04*BG850^0.22*BH850^0.51*BI850^0.06*BP850^0.17</f>
        <v>73.117494686634</v>
      </c>
      <c r="BR850" s="0" t="str">
        <f aca="false">IF(BQ850&gt;=90, "Very Good", IF(BQ850&gt;=80, "Good", IF(BQ850&gt;=70, "Slightly Good", IF(BQ850&gt;=60, "Average", IF(BQ850&gt;=50, "Slightly Poor", IF(BQ850&gt;=40, "Poor", "Very Poor"))))))</f>
        <v>Slightly Good</v>
      </c>
      <c r="BT850" s="2" t="n">
        <f aca="false">9.81*LN(AH850)+30.6</f>
        <v>63.4969199018712</v>
      </c>
      <c r="BU850" s="0" t="str">
        <f aca="false">IF(BT850&lt;30, "Clean water", IF(AND(BT850&gt;=30, BT850&lt;40), "Hypolimia", IF(AND(BT850&gt;=40,BT850&lt;50), "Mesotrophic", IF(AND(BT850&gt;=50, BT850&lt;70), "Eutrophic", IF(BT850&gt;70,"Hypertrophic")))))</f>
        <v>Eutrophic</v>
      </c>
      <c r="CM850" s="0" t="n">
        <f aca="false">IF(G850&gt;H850,1,0)</f>
        <v>0</v>
      </c>
      <c r="CO850" s="17" t="n">
        <f aca="false">14.652-0.41022*M850+0.007991*M850*M850-0.000077774*M850*M850*M850</f>
        <v>11.465537528682</v>
      </c>
      <c r="CP850" s="1" t="n">
        <f aca="false">F850/CO850*100</f>
        <v>86.3457118799212</v>
      </c>
    </row>
    <row r="851" customFormat="false" ht="12.5" hidden="false" customHeight="false" outlineLevel="0" collapsed="false">
      <c r="A851" s="0" t="n">
        <v>850</v>
      </c>
      <c r="B851" s="15" t="s">
        <v>91</v>
      </c>
      <c r="C851" s="16" t="s">
        <v>92</v>
      </c>
      <c r="D851" s="0" t="s">
        <v>170</v>
      </c>
      <c r="E851" s="0" t="n">
        <v>7.4</v>
      </c>
      <c r="F851" s="0" t="n">
        <v>11.4</v>
      </c>
      <c r="G851" s="0" t="n">
        <v>2.3</v>
      </c>
      <c r="H851" s="0" t="n">
        <v>3</v>
      </c>
      <c r="I851" s="0" t="n">
        <v>2.6</v>
      </c>
      <c r="J851" s="0" t="n">
        <v>4.249</v>
      </c>
      <c r="K851" s="0" t="n">
        <v>0.036</v>
      </c>
      <c r="L851" s="0" t="n">
        <v>1.9</v>
      </c>
      <c r="M851" s="0" t="n">
        <v>12.7</v>
      </c>
      <c r="N851" s="0" t="n">
        <v>0</v>
      </c>
      <c r="O851" s="0" t="n">
        <v>441</v>
      </c>
      <c r="P851" s="0" t="n">
        <v>4000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</v>
      </c>
      <c r="V851" s="0" t="n">
        <v>0</v>
      </c>
      <c r="AC851" s="0" t="n">
        <v>4.074</v>
      </c>
      <c r="AD851" s="0" t="n">
        <v>0.166</v>
      </c>
      <c r="AE851" s="0" t="n">
        <v>3.361</v>
      </c>
      <c r="AF851" s="0" t="n">
        <v>0.026</v>
      </c>
      <c r="AG851" s="0" t="n">
        <v>0.009</v>
      </c>
      <c r="AH851" s="0" t="n">
        <v>3.7</v>
      </c>
      <c r="AJ851" s="0" t="n">
        <v>150</v>
      </c>
      <c r="AP851" s="0" t="n">
        <v>0</v>
      </c>
      <c r="AY851" s="0" t="n">
        <v>0</v>
      </c>
      <c r="BF851" s="0" t="n">
        <f aca="false">IF(E851&lt;11,-3.6797*E851^2+48.115*E851-53.83,280.92*EXP(-0.2027*E851))</f>
        <v>100.720628</v>
      </c>
      <c r="BG851" s="1" t="n">
        <f aca="false">32.208*LN(F851)+21.438</f>
        <v>99.8198189507377</v>
      </c>
      <c r="BH851" s="1" t="n">
        <f aca="false">IF(G851&lt;=2, -10*G851+100, 88.958*EXP(-0.0755*G851))</f>
        <v>74.7772988969374</v>
      </c>
      <c r="BI851" s="1" t="n">
        <f aca="false">IF(I851&lt;=100, 0.0053*(I851)^2-1.0332*I851+100.76, 122.82*EXP(-0.0092*I851))</f>
        <v>98.109508</v>
      </c>
      <c r="BJ851" s="0" t="n">
        <f aca="false">IF(P851&lt;=1000, -6.942*LN(P851)+107.59, -36.304*LN(P851)+310.72)</f>
        <v>9.61282186573601</v>
      </c>
      <c r="BK851" s="0" t="n">
        <f aca="false">BF851^0.04*BG851^0.22*BH851^0.51*BI851^0.06*BJ851^0.17</f>
        <v>57.8312168489871</v>
      </c>
      <c r="BL851" s="0" t="str">
        <f aca="false">IF(BK851&gt;=90, "Very Good", IF(BK851&gt;=80, "Good", IF(BK851&gt;=70, "Slightly Good", IF(BK851&gt;=60, "Average", IF(BK851&gt;=50, "Slightly Poor", IF(BK851&gt;=40, "Poor", "Very Poor"))))))</f>
        <v>Slightly Poor</v>
      </c>
      <c r="BM851" s="2" t="n">
        <f aca="false">IF(P851&lt;=1000, -6.942*LN(P851)+107.59, IF(AND(P851&gt;1000, P851&lt;=5213),-36.304*LN(P851)+310.72, IF(P851&gt;5213, 10)))</f>
        <v>9.61282186573601</v>
      </c>
      <c r="BN851" s="2" t="n">
        <f aca="false">BF851^0.04*BG851^0.22*BH851^0.51*BI851^0.06*BM851^0.17</f>
        <v>57.8312168489871</v>
      </c>
      <c r="BO851" s="3" t="str">
        <f aca="false">IF(BN851&gt;=90, "Very Good", IF(BN851&gt;=80, "Good", IF(BN851&gt;=70, "Slightly Good", IF(BN851&gt;=60, "Average", IF(BN851&gt;=50, "Slightly Poor", IF(BN851&gt;=40, "Poor", "Very Poor"))))))</f>
        <v>Slightly Poor</v>
      </c>
      <c r="BP851" s="2" t="n">
        <f aca="false">IF(AJ851&lt;=1000, -6.942*LN(AJ851)+107.59, IF(AND(AJ851&gt;1000, AJ851&lt;=5213),-36.304*LN(AJ851)+310.72, IF(AJ851&gt;5213, 10)))</f>
        <v>72.8061697883838</v>
      </c>
      <c r="BQ851" s="2" t="n">
        <f aca="false">BF851^0.04*BG851^0.22*BH851^0.51*BI851^0.06*BP851^0.17</f>
        <v>81.5917540785457</v>
      </c>
      <c r="BR851" s="0" t="str">
        <f aca="false">IF(BQ851&gt;=90, "Very Good", IF(BQ851&gt;=80, "Good", IF(BQ851&gt;=70, "Slightly Good", IF(BQ851&gt;=60, "Average", IF(BQ851&gt;=50, "Slightly Poor", IF(BQ851&gt;=40, "Poor", "Very Poor"))))))</f>
        <v>Good</v>
      </c>
      <c r="BT851" s="2" t="n">
        <f aca="false">9.81*LN(AH851)+30.6</f>
        <v>43.4347449607683</v>
      </c>
      <c r="BU851" s="0" t="str">
        <f aca="false">IF(BT851&lt;30, "Clean water", IF(AND(BT851&gt;=30, BT851&lt;40), "Hypolimia", IF(AND(BT851&gt;=40,BT851&lt;50), "Mesotrophic", IF(AND(BT851&gt;=50, BT851&lt;70), "Eutrophic", IF(BT851&gt;70,"Hypertrophic")))))</f>
        <v>Mesotrophic</v>
      </c>
      <c r="CM851" s="0" t="n">
        <f aca="false">IF(G851&gt;H851,1,0)</f>
        <v>0</v>
      </c>
      <c r="CO851" s="17" t="n">
        <f aca="false">14.652-0.41022*M851+0.007991*M851*M851-0.000077774*M851*M851*M851</f>
        <v>10.571763450558</v>
      </c>
      <c r="CP851" s="1" t="n">
        <f aca="false">F851/CO851*100</f>
        <v>107.834421885388</v>
      </c>
    </row>
    <row r="852" customFormat="false" ht="12.5" hidden="false" customHeight="false" outlineLevel="0" collapsed="false">
      <c r="A852" s="0" t="n">
        <v>851</v>
      </c>
      <c r="B852" s="15" t="s">
        <v>137</v>
      </c>
      <c r="C852" s="16" t="s">
        <v>138</v>
      </c>
      <c r="D852" s="0" t="s">
        <v>170</v>
      </c>
      <c r="E852" s="0" t="n">
        <v>8.2</v>
      </c>
      <c r="F852" s="0" t="n">
        <v>9.5</v>
      </c>
      <c r="G852" s="0" t="n">
        <v>5</v>
      </c>
      <c r="H852" s="0" t="n">
        <v>12.4</v>
      </c>
      <c r="I852" s="0" t="n">
        <v>9.6</v>
      </c>
      <c r="J852" s="0" t="n">
        <v>12.521</v>
      </c>
      <c r="K852" s="0" t="n">
        <v>0.102</v>
      </c>
      <c r="L852" s="0" t="n">
        <v>6.2</v>
      </c>
      <c r="M852" s="0" t="n">
        <v>17.2</v>
      </c>
      <c r="O852" s="0" t="n">
        <v>616</v>
      </c>
      <c r="BD852" s="0" t="n">
        <v>5.19</v>
      </c>
      <c r="BF852" s="0" t="n">
        <f aca="false">IF(E852&lt;11,-3.6797*E852^2+48.115*E852-53.83,280.92*EXP(-0.2027*E852))</f>
        <v>93.289972</v>
      </c>
      <c r="BG852" s="1" t="n">
        <f aca="false">32.208*LN(F852)+21.438</f>
        <v>93.947606249518</v>
      </c>
      <c r="BH852" s="1" t="n">
        <f aca="false">IF(G852&lt;=2, -10*G852+100, 88.958*EXP(-0.0755*G852))</f>
        <v>60.9872208665356</v>
      </c>
      <c r="BI852" s="1" t="n">
        <f aca="false">IF(I852&lt;=100, 0.0053*(I852)^2-1.0332*I852+100.76, 122.82*EXP(-0.0092*I852))</f>
        <v>91.329728</v>
      </c>
      <c r="BJ852" s="0" t="e">
        <f aca="false">IF(P852&lt;=1000, -6.942*LN(P852)+107.59, -36.304*LN(P852)+310.72)</f>
        <v>#VALUE!</v>
      </c>
      <c r="BK852" s="0" t="e">
        <f aca="false">BF852^0.04*BG852^0.22*BH852^0.51*BI852^0.06*BJ852^0.17</f>
        <v>#VALUE!</v>
      </c>
      <c r="BL852" s="0" t="e">
        <f aca="false">IF(BK852&gt;=90, "Very Good", IF(BK852&gt;=80, "Good", IF(BK852&gt;=70, "Slightly Good", IF(BK852&gt;=60, "Average", IF(BK852&gt;=50, "Slightly Poor", IF(BK852&gt;=40, "Poor", "Very Poor"))))))</f>
        <v>#VALUE!</v>
      </c>
      <c r="BM852" s="2" t="e">
        <f aca="false">IF(P852&lt;=1000, -6.942*LN(P852)+107.59, IF(AND(P852&gt;1000, P852&lt;=5213),-36.304*LN(P852)+310.72, IF(P852&gt;5213, 10)))</f>
        <v>#VALUE!</v>
      </c>
      <c r="BN852" s="2" t="e">
        <f aca="false">BF852^0.04*BG852^0.22*BH852^0.51*BI852^0.06*BM852^0.17</f>
        <v>#VALUE!</v>
      </c>
      <c r="BO852" s="3" t="e">
        <f aca="false">IF(BN852&gt;=90, "Very Good", IF(BN852&gt;=80, "Good", IF(BN852&gt;=70, "Slightly Good", IF(BN852&gt;=60, "Average", IF(BN852&gt;=50, "Slightly Poor", IF(BN852&gt;=40, "Poor", "Very Poor"))))))</f>
        <v>#VALUE!</v>
      </c>
      <c r="BP852" s="2" t="e">
        <f aca="false">IF(AJ852&lt;=1000, -6.942*LN(AJ852)+107.59, IF(AND(AJ852&gt;1000, AJ852&lt;=5213),-36.304*LN(AJ852)+310.72, IF(AJ852&gt;5213, 10)))</f>
        <v>#VALUE!</v>
      </c>
      <c r="BQ852" s="2" t="e">
        <f aca="false">BF852^0.04*BG852^0.22*BH852^0.51*BI852^0.06*BP852^0.17</f>
        <v>#VALUE!</v>
      </c>
      <c r="BR852" s="0" t="e">
        <f aca="false">IF(BQ852&gt;=90, "Very Good", IF(BQ852&gt;=80, "Good", IF(BQ852&gt;=70, "Slightly Good", IF(BQ852&gt;=60, "Average", IF(BQ852&gt;=50, "Slightly Poor", IF(BQ852&gt;=40, "Poor", "Very Poor"))))))</f>
        <v>#VALUE!</v>
      </c>
      <c r="BT852" s="2" t="e">
        <f aca="false">9.81*LN(AH852)+30.6</f>
        <v>#VALUE!</v>
      </c>
      <c r="BU852" s="0" t="e">
        <f aca="false">IF(BT852&lt;30, "Clean water", IF(AND(BT852&gt;=30, BT852&lt;40), "Hypolimia", IF(AND(BT852&gt;=40,BT852&lt;50), "Mesotrophic", IF(AND(BT852&gt;=50, BT852&lt;70), "Eutrophic", IF(BT852&gt;70,"Hypertrophic")))))</f>
        <v>#VALUE!</v>
      </c>
      <c r="CM852" s="0" t="n">
        <f aca="false">IF(G852&gt;H852,1,0)</f>
        <v>0</v>
      </c>
      <c r="CO852" s="17" t="n">
        <f aca="false">14.652-0.41022*M852+0.007991*M852*M852-0.000077774*M852*M852*M852</f>
        <v>9.564524485248</v>
      </c>
      <c r="CP852" s="1" t="n">
        <f aca="false">F852/CO852*100</f>
        <v>99.3253769662306</v>
      </c>
    </row>
    <row r="853" customFormat="false" ht="12.5" hidden="false" customHeight="false" outlineLevel="0" collapsed="false">
      <c r="A853" s="0" t="n">
        <v>852</v>
      </c>
      <c r="B853" s="15" t="s">
        <v>93</v>
      </c>
      <c r="C853" s="16" t="s">
        <v>94</v>
      </c>
      <c r="D853" s="0" t="s">
        <v>170</v>
      </c>
      <c r="E853" s="0" t="n">
        <v>7.5</v>
      </c>
      <c r="F853" s="0" t="n">
        <v>9.2</v>
      </c>
      <c r="G853" s="0" t="n">
        <v>6.7</v>
      </c>
      <c r="H853" s="0" t="n">
        <v>10.9</v>
      </c>
      <c r="I853" s="0" t="n">
        <v>7.6</v>
      </c>
      <c r="J853" s="0" t="n">
        <v>16.093</v>
      </c>
      <c r="K853" s="0" t="n">
        <v>0.12</v>
      </c>
      <c r="L853" s="0" t="n">
        <v>6.7</v>
      </c>
      <c r="M853" s="0" t="n">
        <v>13.6</v>
      </c>
      <c r="N853" s="0" t="n">
        <v>0</v>
      </c>
      <c r="O853" s="0" t="n">
        <v>659</v>
      </c>
      <c r="P853" s="0" t="n">
        <v>53000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</v>
      </c>
      <c r="V853" s="0" t="n">
        <v>0</v>
      </c>
      <c r="AC853" s="0" t="n">
        <v>15.63</v>
      </c>
      <c r="AD853" s="0" t="n">
        <v>10.921</v>
      </c>
      <c r="AE853" s="0" t="n">
        <v>2.86</v>
      </c>
      <c r="AF853" s="0" t="n">
        <v>0.053</v>
      </c>
      <c r="AG853" s="0" t="n">
        <v>0.014</v>
      </c>
      <c r="AH853" s="0" t="n">
        <v>7.9</v>
      </c>
      <c r="AJ853" s="0" t="n">
        <v>8500</v>
      </c>
      <c r="AP853" s="0" t="n">
        <v>0</v>
      </c>
      <c r="AY853" s="0" t="n">
        <v>0</v>
      </c>
      <c r="BD853" s="0" t="n">
        <v>3.853</v>
      </c>
      <c r="BF853" s="0" t="n">
        <f aca="false">IF(E853&lt;11,-3.6797*E853^2+48.115*E853-53.83,280.92*EXP(-0.2027*E853))</f>
        <v>100.049375</v>
      </c>
      <c r="BG853" s="1" t="n">
        <f aca="false">32.208*LN(F853)+21.438</f>
        <v>92.9141058144433</v>
      </c>
      <c r="BH853" s="1" t="n">
        <f aca="false">IF(G853&lt;=2, -10*G853+100, 88.958*EXP(-0.0755*G853))</f>
        <v>53.6410347160147</v>
      </c>
      <c r="BI853" s="1" t="n">
        <f aca="false">IF(I853&lt;=100, 0.0053*(I853)^2-1.0332*I853+100.76, 122.82*EXP(-0.0092*I853))</f>
        <v>93.213808</v>
      </c>
      <c r="BJ853" s="0" t="n">
        <f aca="false">IF(P853&lt;=1000, -6.942*LN(P853)+107.59, -36.304*LN(P853)+310.72)</f>
        <v>-84.1966252777638</v>
      </c>
      <c r="BK853" s="0" t="e">
        <f aca="false">BF853^0.04*BG853^0.22*BH853^0.51*BI853^0.06*BJ853^0.17</f>
        <v>#NUM!</v>
      </c>
      <c r="BL853" s="0" t="e">
        <f aca="false">IF(BK853&gt;=90, "Very Good", IF(BK853&gt;=80, "Good", IF(BK853&gt;=70, "Slightly Good", IF(BK853&gt;=60, "Average", IF(BK853&gt;=50, "Slightly Poor", IF(BK853&gt;=40, "Poor", "Very Poor"))))))</f>
        <v>#NUM!</v>
      </c>
      <c r="BM853" s="2" t="n">
        <f aca="false">IF(P853&lt;=1000, -6.942*LN(P853)+107.59, IF(AND(P853&gt;1000, P853&lt;=5213),-36.304*LN(P853)+310.72, IF(P853&gt;5213, 10)))</f>
        <v>10</v>
      </c>
      <c r="BN853" s="2" t="n">
        <f aca="false">BF853^0.04*BG853^0.22*BH853^0.51*BI853^0.06*BM853^0.17</f>
        <v>48.2168570838389</v>
      </c>
      <c r="BO853" s="3" t="str">
        <f aca="false">IF(BN853&gt;=90, "Very Good", IF(BN853&gt;=80, "Good", IF(BN853&gt;=70, "Slightly Good", IF(BN853&gt;=60, "Average", IF(BN853&gt;=50, "Slightly Poor", IF(BN853&gt;=40, "Poor", "Very Poor"))))))</f>
        <v>Poor</v>
      </c>
      <c r="BP853" s="2" t="n">
        <f aca="false">IF(AJ853&lt;=1000, -6.942*LN(AJ853)+107.59, IF(AND(AJ853&gt;1000, AJ853&lt;=5213),-36.304*LN(AJ853)+310.72, IF(AJ853&gt;5213, 10)))</f>
        <v>10</v>
      </c>
      <c r="BQ853" s="2" t="n">
        <f aca="false">BF853^0.04*BG853^0.22*BH853^0.51*BI853^0.06*BP853^0.17</f>
        <v>48.2168570838389</v>
      </c>
      <c r="BR853" s="0" t="str">
        <f aca="false">IF(BQ853&gt;=90, "Very Good", IF(BQ853&gt;=80, "Good", IF(BQ853&gt;=70, "Slightly Good", IF(BQ853&gt;=60, "Average", IF(BQ853&gt;=50, "Slightly Poor", IF(BQ853&gt;=40, "Poor", "Very Poor"))))))</f>
        <v>Poor</v>
      </c>
      <c r="BT853" s="2" t="n">
        <f aca="false">9.81*LN(AH853)+30.6</f>
        <v>50.8759236704299</v>
      </c>
      <c r="BU853" s="0" t="str">
        <f aca="false">IF(BT853&lt;30, "Clean water", IF(AND(BT853&gt;=30, BT853&lt;40), "Hypolimia", IF(AND(BT853&gt;=40,BT853&lt;50), "Mesotrophic", IF(AND(BT853&gt;=50, BT853&lt;70), "Eutrophic", IF(BT853&gt;70,"Hypertrophic")))))</f>
        <v>Eutrophic</v>
      </c>
      <c r="CM853" s="0" t="n">
        <f aca="false">IF(G853&gt;H853,1,0)</f>
        <v>0</v>
      </c>
      <c r="CO853" s="17" t="n">
        <f aca="false">14.652-0.41022*M853+0.007991*M853*M853-0.000077774*M853*M853*M853</f>
        <v>10.355386285056</v>
      </c>
      <c r="CP853" s="1" t="n">
        <f aca="false">F853/CO853*100</f>
        <v>88.8426539266492</v>
      </c>
    </row>
    <row r="854" s="18" customFormat="true" ht="12.5" hidden="false" customHeight="false" outlineLevel="0" collapsed="false">
      <c r="A854" s="18" t="n">
        <v>853</v>
      </c>
      <c r="B854" s="19" t="s">
        <v>143</v>
      </c>
      <c r="C854" s="18" t="s">
        <v>96</v>
      </c>
      <c r="D854" s="18" t="s">
        <v>170</v>
      </c>
      <c r="E854" s="18" t="n">
        <v>7.4</v>
      </c>
      <c r="F854" s="18" t="n">
        <v>8.6</v>
      </c>
      <c r="G854" s="18" t="n">
        <v>15.2</v>
      </c>
      <c r="H854" s="18" t="n">
        <v>11.5</v>
      </c>
      <c r="I854" s="18" t="n">
        <v>19.6</v>
      </c>
      <c r="J854" s="18" t="n">
        <v>14.224</v>
      </c>
      <c r="K854" s="18" t="n">
        <v>0.218</v>
      </c>
      <c r="L854" s="18" t="n">
        <v>6.8</v>
      </c>
      <c r="M854" s="18" t="n">
        <v>11.9</v>
      </c>
      <c r="N854" s="18" t="n">
        <v>0</v>
      </c>
      <c r="O854" s="18" t="n">
        <v>691</v>
      </c>
      <c r="P854" s="18" t="n">
        <v>47000</v>
      </c>
      <c r="Q854" s="18" t="n">
        <v>0</v>
      </c>
      <c r="R854" s="18" t="n">
        <v>0</v>
      </c>
      <c r="S854" s="18" t="n">
        <v>0</v>
      </c>
      <c r="T854" s="18" t="n">
        <v>0</v>
      </c>
      <c r="U854" s="18" t="n">
        <v>0</v>
      </c>
      <c r="V854" s="18" t="n">
        <v>0</v>
      </c>
      <c r="AC854" s="18" t="n">
        <v>13.495</v>
      </c>
      <c r="AD854" s="18" t="n">
        <v>9.725</v>
      </c>
      <c r="AE854" s="18" t="n">
        <v>2.298</v>
      </c>
      <c r="AF854" s="18" t="n">
        <v>0.046</v>
      </c>
      <c r="AG854" s="18" t="n">
        <v>0.019</v>
      </c>
      <c r="AH854" s="18" t="n">
        <v>32.8</v>
      </c>
      <c r="AJ854" s="18" t="n">
        <v>4200</v>
      </c>
      <c r="AP854" s="18" t="n">
        <v>0.1</v>
      </c>
      <c r="AY854" s="18" t="n">
        <v>0</v>
      </c>
      <c r="BF854" s="18" t="n">
        <f aca="false">IF(E854&lt;11,-3.6797*E854^2+48.115*E854-53.83,280.92*EXP(-0.2027*E854))</f>
        <v>100.720628</v>
      </c>
      <c r="BG854" s="20" t="n">
        <f aca="false">32.208*LN(F854)+21.438</f>
        <v>90.7419570425808</v>
      </c>
      <c r="BH854" s="20" t="n">
        <f aca="false">IF(G854&lt;=2, -10*G854+100, 88.958*EXP(-0.0755*G854))</f>
        <v>28.2350566143478</v>
      </c>
      <c r="BI854" s="20" t="n">
        <f aca="false">IF(I854&lt;=100, 0.0053*(I854)^2-1.0332*I854+100.76, 122.82*EXP(-0.0092*I854))</f>
        <v>82.545328</v>
      </c>
      <c r="BJ854" s="18" t="n">
        <f aca="false">IF(P854&lt;=1000, -6.942*LN(P854)+107.59, -36.304*LN(P854)+310.72)</f>
        <v>-79.8349061806495</v>
      </c>
      <c r="BK854" s="18" t="e">
        <f aca="false">BF854^0.04*BG854^0.22*BH854^0.51*BI854^0.06*BJ854^0.17</f>
        <v>#NUM!</v>
      </c>
      <c r="BL854" s="18" t="e">
        <f aca="false">IF(BK854&gt;=90, "Very Good", IF(BK854&gt;=80, "Good", IF(BK854&gt;=70, "Slightly Good", IF(BK854&gt;=60, "Average", IF(BK854&gt;=50, "Slightly Poor", IF(BK854&gt;=40, "Poor", "Very Poor"))))))</f>
        <v>#NUM!</v>
      </c>
      <c r="BM854" s="21" t="n">
        <f aca="false">IF(P854&lt;=1000, -6.942*LN(P854)+107.59, IF(AND(P854&gt;1000, P854&lt;=5213),-36.304*LN(P854)+310.72, IF(P854&gt;5213, 10)))</f>
        <v>10</v>
      </c>
      <c r="BN854" s="21" t="n">
        <f aca="false">BF854^0.04*BG854^0.22*BH854^0.51*BI854^0.06*BM854^0.17</f>
        <v>34.3357308572382</v>
      </c>
      <c r="BO854" s="22" t="str">
        <f aca="false">IF(BN854&gt;=90, "Very Good", IF(BN854&gt;=80, "Good", IF(BN854&gt;=70, "Slightly Good", IF(BN854&gt;=60, "Average", IF(BN854&gt;=50, "Slightly Poor", IF(BN854&gt;=40, "Poor", "Very Poor"))))))</f>
        <v>Very Poor</v>
      </c>
      <c r="BP854" s="21" t="n">
        <f aca="false">IF(AJ854&lt;=1000, -6.942*LN(AJ854)+107.59, IF(AND(AJ854&gt;1000, AJ854&lt;=5213),-36.304*LN(AJ854)+310.72, IF(AJ854&gt;5213, 10)))</f>
        <v>7.84154374572893</v>
      </c>
      <c r="BQ854" s="21" t="n">
        <f aca="false">BF854^0.04*BG854^0.22*BH854^0.51*BI854^0.06*BP854^0.17</f>
        <v>32.9453831646606</v>
      </c>
      <c r="BR854" s="18" t="str">
        <f aca="false">IF(BQ854&gt;=90, "Very Good", IF(BQ854&gt;=80, "Good", IF(BQ854&gt;=70, "Slightly Good", IF(BQ854&gt;=60, "Average", IF(BQ854&gt;=50, "Slightly Poor", IF(BQ854&gt;=40, "Poor", "Very Poor"))))))</f>
        <v>Very Poor</v>
      </c>
      <c r="BT854" s="21" t="n">
        <f aca="false">9.81*LN(AH854)+30.6</f>
        <v>64.8411037359769</v>
      </c>
      <c r="BU854" s="18" t="str">
        <f aca="false">IF(BT854&lt;30, "Clean water", IF(AND(BT854&gt;=30, BT854&lt;40), "Hypolimia", IF(AND(BT854&gt;=40,BT854&lt;50), "Mesotrophic", IF(AND(BT854&gt;=50, BT854&lt;70), "Eutrophic", IF(BT854&gt;70,"Hypertrophic")))))</f>
        <v>Eutrophic</v>
      </c>
      <c r="CM854" s="18" t="n">
        <f aca="false">IF(G854&gt;H854,1,0)</f>
        <v>1</v>
      </c>
      <c r="CO854" s="17" t="n">
        <f aca="false">14.652-0.41022*M854+0.007991*M854*M854-0.000077774*M854*M854*M854</f>
        <v>10.770925953934</v>
      </c>
      <c r="CP854" s="1" t="n">
        <f aca="false">F854/CO854*100</f>
        <v>79.8445745220161</v>
      </c>
    </row>
    <row r="855" customFormat="false" ht="12.5" hidden="false" customHeight="false" outlineLevel="0" collapsed="false">
      <c r="A855" s="0" t="n">
        <v>854</v>
      </c>
      <c r="B855" s="15" t="s">
        <v>97</v>
      </c>
      <c r="C855" s="16" t="s">
        <v>98</v>
      </c>
      <c r="D855" s="0" t="s">
        <v>170</v>
      </c>
      <c r="E855" s="0" t="n">
        <v>7.8</v>
      </c>
      <c r="F855" s="0" t="n">
        <v>11.9</v>
      </c>
      <c r="G855" s="0" t="n">
        <v>1.4</v>
      </c>
      <c r="H855" s="0" t="n">
        <v>4.3</v>
      </c>
      <c r="I855" s="0" t="n">
        <v>8</v>
      </c>
      <c r="J855" s="0" t="n">
        <v>2.543</v>
      </c>
      <c r="K855" s="0" t="n">
        <v>0.032</v>
      </c>
      <c r="L855" s="0" t="n">
        <v>1.8</v>
      </c>
      <c r="M855" s="0" t="n">
        <v>9.1</v>
      </c>
      <c r="N855" s="0" t="n">
        <v>0</v>
      </c>
      <c r="O855" s="0" t="n">
        <v>260</v>
      </c>
      <c r="P855" s="0" t="n">
        <v>1600</v>
      </c>
      <c r="Q855" s="0" t="n">
        <v>0</v>
      </c>
      <c r="R855" s="0" t="n">
        <v>0</v>
      </c>
      <c r="S855" s="0" t="n">
        <v>0</v>
      </c>
      <c r="T855" s="0" t="n">
        <v>0</v>
      </c>
      <c r="U855" s="0" t="n">
        <v>0</v>
      </c>
      <c r="V855" s="0" t="n">
        <v>0</v>
      </c>
      <c r="AC855" s="0" t="n">
        <v>2.469</v>
      </c>
      <c r="AD855" s="0" t="n">
        <v>0.1</v>
      </c>
      <c r="AE855" s="0" t="n">
        <v>2.154</v>
      </c>
      <c r="AF855" s="0" t="n">
        <v>0.01</v>
      </c>
      <c r="AG855" s="0" t="n">
        <v>0.004</v>
      </c>
      <c r="AH855" s="0" t="n">
        <v>18.7</v>
      </c>
      <c r="AJ855" s="0" t="n">
        <v>10</v>
      </c>
      <c r="AP855" s="0" t="n">
        <v>0</v>
      </c>
      <c r="AY855" s="0" t="n">
        <v>0</v>
      </c>
      <c r="BF855" s="0" t="n">
        <f aca="false">IF(E855&lt;11,-3.6797*E855^2+48.115*E855-53.83,280.92*EXP(-0.2027*E855))</f>
        <v>97.5940520000001</v>
      </c>
      <c r="BG855" s="1" t="n">
        <f aca="false">32.208*LN(F855)+21.438</f>
        <v>101.202348790984</v>
      </c>
      <c r="BH855" s="1" t="n">
        <f aca="false">IF(G855&lt;=2, -10*G855+100, 88.958*EXP(-0.0755*G855))</f>
        <v>86</v>
      </c>
      <c r="BI855" s="1" t="n">
        <f aca="false">IF(I855&lt;=100, 0.0053*(I855)^2-1.0332*I855+100.76, 122.82*EXP(-0.0092*I855))</f>
        <v>92.8336</v>
      </c>
      <c r="BJ855" s="0" t="n">
        <f aca="false">IF(P855&lt;=1000, -6.942*LN(P855)+107.59, -36.304*LN(P855)+310.72)</f>
        <v>42.8778405956953</v>
      </c>
      <c r="BK855" s="0" t="n">
        <f aca="false">BF855^0.04*BG855^0.22*BH855^0.51*BI855^0.06*BJ855^0.17</f>
        <v>79.9567217941165</v>
      </c>
      <c r="BL855" s="0" t="str">
        <f aca="false">IF(BK855&gt;=90, "Very Good", IF(BK855&gt;=80, "Good", IF(BK855&gt;=70, "Slightly Good", IF(BK855&gt;=60, "Average", IF(BK855&gt;=50, "Slightly Poor", IF(BK855&gt;=40, "Poor", "Very Poor"))))))</f>
        <v>Slightly Good</v>
      </c>
      <c r="BM855" s="2" t="n">
        <f aca="false">IF(P855&lt;=1000, -6.942*LN(P855)+107.59, IF(AND(P855&gt;1000, P855&lt;=5213),-36.304*LN(P855)+310.72, IF(P855&gt;5213, 10)))</f>
        <v>42.8778405956953</v>
      </c>
      <c r="BN855" s="2" t="n">
        <f aca="false">BF855^0.04*BG855^0.22*BH855^0.51*BI855^0.06*BM855^0.17</f>
        <v>79.9567217941165</v>
      </c>
      <c r="BO855" s="3" t="str">
        <f aca="false">IF(BN855&gt;=90, "Very Good", IF(BN855&gt;=80, "Good", IF(BN855&gt;=70, "Slightly Good", IF(BN855&gt;=60, "Average", IF(BN855&gt;=50, "Slightly Poor", IF(BN855&gt;=40, "Poor", "Very Poor"))))))</f>
        <v>Slightly Good</v>
      </c>
      <c r="BP855" s="2" t="n">
        <f aca="false">IF(AJ855&lt;=1000, -6.942*LN(AJ855)+107.59, IF(AND(AJ855&gt;1000, AJ855&lt;=5213),-36.304*LN(AJ855)+310.72, IF(AJ855&gt;5213, 10)))</f>
        <v>91.6054542844353</v>
      </c>
      <c r="BQ855" s="2" t="n">
        <f aca="false">BF855^0.04*BG855^0.22*BH855^0.51*BI855^0.06*BP855^0.17</f>
        <v>90.9707997013949</v>
      </c>
      <c r="BR855" s="0" t="str">
        <f aca="false">IF(BQ855&gt;=90, "Very Good", IF(BQ855&gt;=80, "Good", IF(BQ855&gt;=70, "Slightly Good", IF(BQ855&gt;=60, "Average", IF(BQ855&gt;=50, "Slightly Poor", IF(BQ855&gt;=40, "Poor", "Very Poor"))))))</f>
        <v>Very Good</v>
      </c>
      <c r="BT855" s="2" t="n">
        <f aca="false">9.81*LN(AH855)+30.6</f>
        <v>59.3288157690719</v>
      </c>
      <c r="BU855" s="0" t="str">
        <f aca="false">IF(BT855&lt;30, "Clean water", IF(AND(BT855&gt;=30, BT855&lt;40), "Hypolimia", IF(AND(BT855&gt;=40,BT855&lt;50), "Mesotrophic", IF(AND(BT855&gt;=50, BT855&lt;70), "Eutrophic", IF(BT855&gt;70,"Hypertrophic")))))</f>
        <v>Eutrophic</v>
      </c>
      <c r="CM855" s="0" t="n">
        <f aca="false">IF(G855&gt;H855,1,0)</f>
        <v>0</v>
      </c>
      <c r="CO855" s="17" t="n">
        <f aca="false">14.652-0.41022*M855+0.007991*M855*M855-0.000077774*M855*M855*M855</f>
        <v>11.522124479046</v>
      </c>
      <c r="CP855" s="1" t="n">
        <f aca="false">F855/CO855*100</f>
        <v>103.279564646617</v>
      </c>
    </row>
    <row r="856" customFormat="false" ht="12.5" hidden="false" customHeight="false" outlineLevel="0" collapsed="false">
      <c r="A856" s="0" t="n">
        <v>855</v>
      </c>
      <c r="B856" s="15" t="s">
        <v>99</v>
      </c>
      <c r="C856" s="16" t="s">
        <v>100</v>
      </c>
      <c r="D856" s="0" t="s">
        <v>170</v>
      </c>
      <c r="E856" s="0" t="n">
        <v>7.6</v>
      </c>
      <c r="F856" s="0" t="n">
        <v>9.1</v>
      </c>
      <c r="G856" s="0" t="n">
        <v>3.3</v>
      </c>
      <c r="H856" s="0" t="n">
        <v>5.4</v>
      </c>
      <c r="I856" s="0" t="n">
        <v>11.2</v>
      </c>
      <c r="J856" s="0" t="n">
        <v>8.129</v>
      </c>
      <c r="K856" s="0" t="n">
        <v>0.157</v>
      </c>
      <c r="L856" s="0" t="n">
        <v>2.9</v>
      </c>
      <c r="M856" s="0" t="n">
        <v>14.1</v>
      </c>
      <c r="O856" s="0" t="n">
        <v>476</v>
      </c>
      <c r="BD856" s="0" t="n">
        <v>0.6</v>
      </c>
      <c r="BF856" s="0" t="n">
        <f aca="false">IF(E856&lt;11,-3.6797*E856^2+48.115*E856-53.83,280.92*EXP(-0.2027*E856))</f>
        <v>99.304528</v>
      </c>
      <c r="BG856" s="1" t="n">
        <f aca="false">32.208*LN(F856)+21.438</f>
        <v>92.5621023107425</v>
      </c>
      <c r="BH856" s="1" t="n">
        <f aca="false">IF(G856&lt;=2, -10*G856+100, 88.958*EXP(-0.0755*G856))</f>
        <v>69.3394735712124</v>
      </c>
      <c r="BI856" s="1" t="n">
        <f aca="false">IF(I856&lt;=100, 0.0053*(I856)^2-1.0332*I856+100.76, 122.82*EXP(-0.0092*I856))</f>
        <v>89.852992</v>
      </c>
      <c r="BJ856" s="0" t="e">
        <f aca="false">IF(P856&lt;=1000, -6.942*LN(P856)+107.59, -36.304*LN(P856)+310.72)</f>
        <v>#VALUE!</v>
      </c>
      <c r="BK856" s="0" t="e">
        <f aca="false">BF856^0.04*BG856^0.22*BH856^0.51*BI856^0.06*BJ856^0.17</f>
        <v>#VALUE!</v>
      </c>
      <c r="BL856" s="0" t="e">
        <f aca="false">IF(BK856&gt;=90, "Very Good", IF(BK856&gt;=80, "Good", IF(BK856&gt;=70, "Slightly Good", IF(BK856&gt;=60, "Average", IF(BK856&gt;=50, "Slightly Poor", IF(BK856&gt;=40, "Poor", "Very Poor"))))))</f>
        <v>#VALUE!</v>
      </c>
      <c r="BM856" s="2" t="e">
        <f aca="false">IF(P856&lt;=1000, -6.942*LN(P856)+107.59, IF(AND(P856&gt;1000, P856&lt;=5213),-36.304*LN(P856)+310.72, IF(P856&gt;5213, 10)))</f>
        <v>#VALUE!</v>
      </c>
      <c r="BN856" s="2" t="e">
        <f aca="false">BF856^0.04*BG856^0.22*BH856^0.51*BI856^0.06*BM856^0.17</f>
        <v>#VALUE!</v>
      </c>
      <c r="BO856" s="3" t="e">
        <f aca="false">IF(BN856&gt;=90, "Very Good", IF(BN856&gt;=80, "Good", IF(BN856&gt;=70, "Slightly Good", IF(BN856&gt;=60, "Average", IF(BN856&gt;=50, "Slightly Poor", IF(BN856&gt;=40, "Poor", "Very Poor"))))))</f>
        <v>#VALUE!</v>
      </c>
      <c r="BP856" s="2" t="e">
        <f aca="false">IF(AJ856&lt;=1000, -6.942*LN(AJ856)+107.59, IF(AND(AJ856&gt;1000, AJ856&lt;=5213),-36.304*LN(AJ856)+310.72, IF(AJ856&gt;5213, 10)))</f>
        <v>#VALUE!</v>
      </c>
      <c r="BQ856" s="2" t="e">
        <f aca="false">BF856^0.04*BG856^0.22*BH856^0.51*BI856^0.06*BP856^0.17</f>
        <v>#VALUE!</v>
      </c>
      <c r="BR856" s="0" t="e">
        <f aca="false">IF(BQ856&gt;=90, "Very Good", IF(BQ856&gt;=80, "Good", IF(BQ856&gt;=70, "Slightly Good", IF(BQ856&gt;=60, "Average", IF(BQ856&gt;=50, "Slightly Poor", IF(BQ856&gt;=40, "Poor", "Very Poor"))))))</f>
        <v>#VALUE!</v>
      </c>
      <c r="BT856" s="2" t="e">
        <f aca="false">9.81*LN(AH856)+30.6</f>
        <v>#VALUE!</v>
      </c>
      <c r="BU856" s="0" t="e">
        <f aca="false">IF(BT856&lt;30, "Clean water", IF(AND(BT856&gt;=30, BT856&lt;40), "Hypolimia", IF(AND(BT856&gt;=40,BT856&lt;50), "Mesotrophic", IF(AND(BT856&gt;=50, BT856&lt;70), "Eutrophic", IF(BT856&gt;70,"Hypertrophic")))))</f>
        <v>#VALUE!</v>
      </c>
      <c r="CM856" s="0" t="n">
        <f aca="false">IF(G856&gt;H856,1,0)</f>
        <v>0</v>
      </c>
      <c r="CO856" s="17" t="n">
        <f aca="false">14.652-0.41022*M856+0.007991*M856*M856-0.000077774*M856*M856*M856</f>
        <v>10.238570999946</v>
      </c>
      <c r="CP856" s="1" t="n">
        <f aca="false">F856/CO856*100</f>
        <v>88.8795907167904</v>
      </c>
    </row>
    <row r="857" s="18" customFormat="true" ht="12.5" hidden="false" customHeight="false" outlineLevel="0" collapsed="false">
      <c r="A857" s="18" t="n">
        <v>856</v>
      </c>
      <c r="B857" s="19" t="s">
        <v>99</v>
      </c>
      <c r="C857" s="18" t="s">
        <v>100</v>
      </c>
      <c r="D857" s="18" t="s">
        <v>170</v>
      </c>
      <c r="E857" s="18" t="n">
        <v>7.2</v>
      </c>
      <c r="F857" s="18" t="n">
        <v>10</v>
      </c>
      <c r="G857" s="18" t="n">
        <v>6.1</v>
      </c>
      <c r="H857" s="18" t="n">
        <v>4.7</v>
      </c>
      <c r="I857" s="18" t="n">
        <v>9.8</v>
      </c>
      <c r="J857" s="18" t="n">
        <v>6.763</v>
      </c>
      <c r="K857" s="18" t="n">
        <v>0.102</v>
      </c>
      <c r="L857" s="18" t="n">
        <v>2.7</v>
      </c>
      <c r="M857" s="18" t="n">
        <v>10</v>
      </c>
      <c r="N857" s="18" t="n">
        <v>0</v>
      </c>
      <c r="O857" s="18" t="n">
        <v>507</v>
      </c>
      <c r="P857" s="18" t="n">
        <v>5000</v>
      </c>
      <c r="Q857" s="18" t="n">
        <v>0</v>
      </c>
      <c r="R857" s="18" t="n">
        <v>0</v>
      </c>
      <c r="S857" s="18" t="n">
        <v>0</v>
      </c>
      <c r="T857" s="18" t="n">
        <v>0</v>
      </c>
      <c r="U857" s="18" t="n">
        <v>0</v>
      </c>
      <c r="V857" s="18" t="n">
        <v>0</v>
      </c>
      <c r="AC857" s="18" t="n">
        <v>6.546</v>
      </c>
      <c r="AD857" s="18" t="n">
        <v>1.74</v>
      </c>
      <c r="AE857" s="18" t="n">
        <v>3.994</v>
      </c>
      <c r="AF857" s="18" t="n">
        <v>0.044</v>
      </c>
      <c r="AG857" s="18" t="n">
        <v>0.036</v>
      </c>
      <c r="AH857" s="18" t="n">
        <v>20.1</v>
      </c>
      <c r="AJ857" s="18" t="n">
        <v>300</v>
      </c>
      <c r="AP857" s="18" t="n">
        <v>0</v>
      </c>
      <c r="AY857" s="18" t="n">
        <v>0</v>
      </c>
      <c r="BF857" s="18" t="n">
        <f aca="false">IF(E857&lt;11,-3.6797*E857^2+48.115*E857-53.83,280.92*EXP(-0.2027*E857))</f>
        <v>101.842352</v>
      </c>
      <c r="BG857" s="20" t="n">
        <f aca="false">32.208*LN(F857)+21.438</f>
        <v>95.5996606751522</v>
      </c>
      <c r="BH857" s="20" t="n">
        <f aca="false">IF(G857&lt;=2, -10*G857+100, 88.958*EXP(-0.0755*G857))</f>
        <v>56.1268522775095</v>
      </c>
      <c r="BI857" s="20" t="n">
        <f aca="false">IF(I857&lt;=100, 0.0053*(I857)^2-1.0332*I857+100.76, 122.82*EXP(-0.0092*I857))</f>
        <v>91.143652</v>
      </c>
      <c r="BJ857" s="18" t="n">
        <f aca="false">IF(P857&lt;=1000, -6.942*LN(P857)+107.59, -36.304*LN(P857)+310.72)</f>
        <v>1.5118183788249</v>
      </c>
      <c r="BK857" s="18" t="n">
        <f aca="false">BF857^0.04*BG857^0.22*BH857^0.51*BI857^0.06*BJ857^0.17</f>
        <v>35.9909330149011</v>
      </c>
      <c r="BL857" s="18" t="str">
        <f aca="false">IF(BK857&gt;=90, "Very Good", IF(BK857&gt;=80, "Good", IF(BK857&gt;=70, "Slightly Good", IF(BK857&gt;=60, "Average", IF(BK857&gt;=50, "Slightly Poor", IF(BK857&gt;=40, "Poor", "Very Poor"))))))</f>
        <v>Very Poor</v>
      </c>
      <c r="BM857" s="21" t="n">
        <f aca="false">IF(P857&lt;=1000, -6.942*LN(P857)+107.59, IF(AND(P857&gt;1000, P857&lt;=5213),-36.304*LN(P857)+310.72, IF(P857&gt;5213, 10)))</f>
        <v>1.5118183788249</v>
      </c>
      <c r="BN857" s="21" t="n">
        <f aca="false">BF857^0.04*BG857^0.22*BH857^0.51*BI857^0.06*BM857^0.17</f>
        <v>35.9909330149011</v>
      </c>
      <c r="BO857" s="22" t="str">
        <f aca="false">IF(BN857&gt;=90, "Very Good", IF(BN857&gt;=80, "Good", IF(BN857&gt;=70, "Slightly Good", IF(BN857&gt;=60, "Average", IF(BN857&gt;=50, "Slightly Poor", IF(BN857&gt;=40, "Poor", "Very Poor"))))))</f>
        <v>Very Poor</v>
      </c>
      <c r="BP857" s="21" t="n">
        <f aca="false">IF(AJ857&lt;=1000, -6.942*LN(AJ857)+107.59, IF(AND(AJ857&gt;1000, AJ857&lt;=5213),-36.304*LN(AJ857)+310.72, IF(AJ857&gt;5213, 10)))</f>
        <v>67.9943420609366</v>
      </c>
      <c r="BQ857" s="21" t="n">
        <f aca="false">BF857^0.04*BG857^0.22*BH857^0.51*BI857^0.06*BP857^0.17</f>
        <v>68.7382611362392</v>
      </c>
      <c r="BR857" s="18" t="str">
        <f aca="false">IF(BQ857&gt;=90, "Very Good", IF(BQ857&gt;=80, "Good", IF(BQ857&gt;=70, "Slightly Good", IF(BQ857&gt;=60, "Average", IF(BQ857&gt;=50, "Slightly Poor", IF(BQ857&gt;=40, "Poor", "Very Poor"))))))</f>
        <v>Average</v>
      </c>
      <c r="BT857" s="21" t="n">
        <f aca="false">9.81*LN(AH857)+30.6</f>
        <v>60.037061385788</v>
      </c>
      <c r="BU857" s="18" t="str">
        <f aca="false">IF(BT857&lt;30, "Clean water", IF(AND(BT857&gt;=30, BT857&lt;40), "Hypolimia", IF(AND(BT857&gt;=40,BT857&lt;50), "Mesotrophic", IF(AND(BT857&gt;=50, BT857&lt;70), "Eutrophic", IF(BT857&gt;70,"Hypertrophic")))))</f>
        <v>Eutrophic</v>
      </c>
      <c r="CM857" s="18" t="n">
        <f aca="false">IF(G857&gt;H857,1,0)</f>
        <v>1</v>
      </c>
      <c r="CO857" s="17" t="n">
        <f aca="false">14.652-0.41022*M857+0.007991*M857*M857-0.000077774*M857*M857*M857</f>
        <v>11.271126</v>
      </c>
      <c r="CP857" s="1" t="n">
        <f aca="false">F857/CO857*100</f>
        <v>88.7222802761676</v>
      </c>
    </row>
    <row r="858" customFormat="false" ht="12.5" hidden="false" customHeight="false" outlineLevel="0" collapsed="false">
      <c r="A858" s="0" t="n">
        <v>857</v>
      </c>
      <c r="B858" s="15" t="s">
        <v>101</v>
      </c>
      <c r="C858" s="16" t="s">
        <v>102</v>
      </c>
      <c r="D858" s="0" t="s">
        <v>170</v>
      </c>
      <c r="E858" s="0" t="n">
        <v>7.6</v>
      </c>
      <c r="F858" s="0" t="n">
        <v>14.1</v>
      </c>
      <c r="G858" s="0" t="n">
        <v>2.4</v>
      </c>
      <c r="H858" s="0" t="n">
        <v>5.6</v>
      </c>
      <c r="I858" s="0" t="n">
        <v>6.2</v>
      </c>
      <c r="J858" s="0" t="n">
        <v>4.213</v>
      </c>
      <c r="K858" s="0" t="n">
        <v>0.035</v>
      </c>
      <c r="L858" s="0" t="n">
        <v>2.6</v>
      </c>
      <c r="M858" s="0" t="n">
        <v>9.1</v>
      </c>
      <c r="N858" s="0" t="n">
        <v>0</v>
      </c>
      <c r="O858" s="0" t="n">
        <v>287</v>
      </c>
      <c r="P858" s="0" t="n">
        <v>2600</v>
      </c>
      <c r="Q858" s="0" t="n">
        <v>0</v>
      </c>
      <c r="R858" s="0" t="n">
        <v>0</v>
      </c>
      <c r="S858" s="0" t="n">
        <v>0</v>
      </c>
      <c r="T858" s="0" t="n">
        <v>0</v>
      </c>
      <c r="U858" s="0" t="n">
        <v>0</v>
      </c>
      <c r="V858" s="0" t="n">
        <v>0</v>
      </c>
      <c r="AC858" s="0" t="n">
        <v>4.164</v>
      </c>
      <c r="AD858" s="0" t="n">
        <v>0.931</v>
      </c>
      <c r="AE858" s="0" t="n">
        <v>2.716</v>
      </c>
      <c r="AF858" s="0" t="n">
        <v>0.014</v>
      </c>
      <c r="AG858" s="0" t="n">
        <v>0.005</v>
      </c>
      <c r="AH858" s="0" t="n">
        <v>43.1</v>
      </c>
      <c r="AI858" s="0" t="n">
        <v>0</v>
      </c>
      <c r="AJ858" s="0" t="n">
        <v>29</v>
      </c>
      <c r="AP858" s="0" t="n">
        <v>0</v>
      </c>
      <c r="AQ858" s="0" t="n">
        <v>0</v>
      </c>
      <c r="AR858" s="0" t="n">
        <v>0</v>
      </c>
      <c r="AS858" s="0" t="n">
        <v>0</v>
      </c>
      <c r="AU858" s="0" t="n">
        <v>0</v>
      </c>
      <c r="AV858" s="0" t="n">
        <v>0</v>
      </c>
      <c r="AY858" s="0" t="n">
        <v>0</v>
      </c>
      <c r="AZ858" s="0" t="n">
        <v>0</v>
      </c>
      <c r="BB858" s="0" t="n">
        <v>0</v>
      </c>
      <c r="BE858" s="0" t="n">
        <v>0</v>
      </c>
      <c r="BF858" s="0" t="n">
        <f aca="false">IF(E858&lt;11,-3.6797*E858^2+48.115*E858-53.83,280.92*EXP(-0.2027*E858))</f>
        <v>99.304528</v>
      </c>
      <c r="BG858" s="1" t="n">
        <f aca="false">32.208*LN(F858)+21.438</f>
        <v>106.665997874148</v>
      </c>
      <c r="BH858" s="1" t="n">
        <f aca="false">IF(G858&lt;=2, -10*G858+100, 88.958*EXP(-0.0755*G858))</f>
        <v>74.2148561832273</v>
      </c>
      <c r="BI858" s="1" t="n">
        <f aca="false">IF(I858&lt;=100, 0.0053*(I858)^2-1.0332*I858+100.76, 122.82*EXP(-0.0092*I858))</f>
        <v>94.557892</v>
      </c>
      <c r="BJ858" s="0" t="n">
        <f aca="false">IF(P858&lt;=1000, -6.942*LN(P858)+107.59, -36.304*LN(P858)+310.72)</f>
        <v>25.2519648515565</v>
      </c>
      <c r="BK858" s="0" t="n">
        <f aca="false">BF858^0.04*BG858^0.22*BH858^0.51*BI858^0.06*BJ858^0.17</f>
        <v>68.6952744009133</v>
      </c>
      <c r="BL858" s="0" t="str">
        <f aca="false">IF(BK858&gt;=90, "Very Good", IF(BK858&gt;=80, "Good", IF(BK858&gt;=70, "Slightly Good", IF(BK858&gt;=60, "Average", IF(BK858&gt;=50, "Slightly Poor", IF(BK858&gt;=40, "Poor", "Very Poor"))))))</f>
        <v>Average</v>
      </c>
      <c r="BM858" s="2" t="n">
        <f aca="false">IF(P858&lt;=1000, -6.942*LN(P858)+107.59, IF(AND(P858&gt;1000, P858&lt;=5213),-36.304*LN(P858)+310.72, IF(P858&gt;5213, 10)))</f>
        <v>25.2519648515565</v>
      </c>
      <c r="BN858" s="2" t="n">
        <f aca="false">BF858^0.04*BG858^0.22*BH858^0.51*BI858^0.06*BM858^0.17</f>
        <v>68.6952744009133</v>
      </c>
      <c r="BO858" s="3" t="str">
        <f aca="false">IF(BN858&gt;=90, "Very Good", IF(BN858&gt;=80, "Good", IF(BN858&gt;=70, "Slightly Good", IF(BN858&gt;=60, "Average", IF(BN858&gt;=50, "Slightly Poor", IF(BN858&gt;=40, "Poor", "Very Poor"))))))</f>
        <v>Average</v>
      </c>
      <c r="BP858" s="2" t="n">
        <f aca="false">IF(AJ858&lt;=1000, -6.942*LN(AJ858)+107.59, IF(AND(AJ858&gt;1000, AJ858&lt;=5213),-36.304*LN(AJ858)+310.72, IF(AJ858&gt;5213, 10)))</f>
        <v>84.2142323482339</v>
      </c>
      <c r="BQ858" s="2" t="n">
        <f aca="false">BF858^0.04*BG858^0.22*BH858^0.51*BI858^0.06*BP858^0.17</f>
        <v>84.3047833606152</v>
      </c>
      <c r="BR858" s="0" t="str">
        <f aca="false">IF(BQ858&gt;=90, "Very Good", IF(BQ858&gt;=80, "Good", IF(BQ858&gt;=70, "Slightly Good", IF(BQ858&gt;=60, "Average", IF(BQ858&gt;=50, "Slightly Poor", IF(BQ858&gt;=40, "Poor", "Very Poor"))))))</f>
        <v>Good</v>
      </c>
      <c r="BT858" s="2" t="n">
        <f aca="false">9.81*LN(AH858)+30.6</f>
        <v>67.5201606016462</v>
      </c>
      <c r="BU858" s="0" t="str">
        <f aca="false">IF(BT858&lt;30, "Clean water", IF(AND(BT858&gt;=30, BT858&lt;40), "Hypolimia", IF(AND(BT858&gt;=40,BT858&lt;50), "Mesotrophic", IF(AND(BT858&gt;=50, BT858&lt;70), "Eutrophic", IF(BT858&gt;70,"Hypertrophic")))))</f>
        <v>Eutrophic</v>
      </c>
      <c r="CM858" s="0" t="n">
        <f aca="false">IF(G858&gt;H858,1,0)</f>
        <v>0</v>
      </c>
      <c r="CO858" s="17" t="n">
        <f aca="false">14.652-0.41022*M858+0.007991*M858*M858-0.000077774*M858*M858*M858</f>
        <v>11.522124479046</v>
      </c>
      <c r="CP858" s="1" t="n">
        <f aca="false">F858/CO858*100</f>
        <v>122.373265673723</v>
      </c>
    </row>
    <row r="859" customFormat="false" ht="12.5" hidden="false" customHeight="false" outlineLevel="0" collapsed="false">
      <c r="A859" s="0" t="n">
        <v>858</v>
      </c>
      <c r="B859" s="15" t="s">
        <v>103</v>
      </c>
      <c r="C859" s="16" t="s">
        <v>104</v>
      </c>
      <c r="D859" s="0" t="s">
        <v>170</v>
      </c>
      <c r="E859" s="0" t="n">
        <v>8.8</v>
      </c>
      <c r="F859" s="0" t="n">
        <v>14.9</v>
      </c>
      <c r="G859" s="0" t="n">
        <v>2.7</v>
      </c>
      <c r="H859" s="0" t="n">
        <v>4</v>
      </c>
      <c r="I859" s="0" t="n">
        <v>12.6</v>
      </c>
      <c r="J859" s="0" t="n">
        <v>6.35</v>
      </c>
      <c r="K859" s="0" t="n">
        <v>0.056</v>
      </c>
      <c r="L859" s="0" t="n">
        <v>2.4</v>
      </c>
      <c r="M859" s="0" t="n">
        <v>13.5</v>
      </c>
      <c r="N859" s="0" t="n">
        <v>0</v>
      </c>
      <c r="O859" s="0" t="n">
        <v>449</v>
      </c>
      <c r="P859" s="0" t="n">
        <v>4300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</v>
      </c>
      <c r="V859" s="0" t="n">
        <v>0</v>
      </c>
      <c r="AC859" s="0" t="n">
        <v>5.916</v>
      </c>
      <c r="AD859" s="0" t="n">
        <v>0.02</v>
      </c>
      <c r="AE859" s="0" t="n">
        <v>5.295</v>
      </c>
      <c r="AF859" s="0" t="n">
        <v>0.012</v>
      </c>
      <c r="AG859" s="0" t="n">
        <v>0.003</v>
      </c>
      <c r="AH859" s="0" t="n">
        <v>7.5</v>
      </c>
      <c r="AJ859" s="0" t="n">
        <v>140</v>
      </c>
      <c r="AP859" s="0" t="n">
        <v>0</v>
      </c>
      <c r="AY859" s="0" t="n">
        <v>0</v>
      </c>
      <c r="BF859" s="0" t="n">
        <f aca="false">IF(E859&lt;11,-3.6797*E859^2+48.115*E859-53.83,280.92*EXP(-0.2027*E859))</f>
        <v>84.626032</v>
      </c>
      <c r="BG859" s="1" t="n">
        <f aca="false">32.208*LN(F859)+21.438</f>
        <v>108.443441946739</v>
      </c>
      <c r="BH859" s="1" t="n">
        <f aca="false">IF(G859&lt;=2, -10*G859+100, 88.958*EXP(-0.0755*G859))</f>
        <v>72.5527837174588</v>
      </c>
      <c r="BI859" s="1" t="n">
        <f aca="false">IF(I859&lt;=100, 0.0053*(I859)^2-1.0332*I859+100.76, 122.82*EXP(-0.0092*I859))</f>
        <v>88.583108</v>
      </c>
      <c r="BJ859" s="0" t="n">
        <f aca="false">IF(P859&lt;=1000, -6.942*LN(P859)+107.59, -36.304*LN(P859)+310.72)</f>
        <v>6.98729256774925</v>
      </c>
      <c r="BK859" s="0" t="n">
        <f aca="false">BF859^0.04*BG859^0.22*BH859^0.51*BI859^0.06*BJ859^0.17</f>
        <v>54.2190666492193</v>
      </c>
      <c r="BL859" s="0" t="str">
        <f aca="false">IF(BK859&gt;=90, "Very Good", IF(BK859&gt;=80, "Good", IF(BK859&gt;=70, "Slightly Good", IF(BK859&gt;=60, "Average", IF(BK859&gt;=50, "Slightly Poor", IF(BK859&gt;=40, "Poor", "Very Poor"))))))</f>
        <v>Slightly Poor</v>
      </c>
      <c r="BM859" s="2" t="n">
        <f aca="false">IF(P859&lt;=1000, -6.942*LN(P859)+107.59, IF(AND(P859&gt;1000, P859&lt;=5213),-36.304*LN(P859)+310.72, IF(P859&gt;5213, 10)))</f>
        <v>6.98729256774925</v>
      </c>
      <c r="BN859" s="2" t="n">
        <f aca="false">BF859^0.04*BG859^0.22*BH859^0.51*BI859^0.06*BM859^0.17</f>
        <v>54.2190666492193</v>
      </c>
      <c r="BO859" s="3" t="str">
        <f aca="false">IF(BN859&gt;=90, "Very Good", IF(BN859&gt;=80, "Good", IF(BN859&gt;=70, "Slightly Good", IF(BN859&gt;=60, "Average", IF(BN859&gt;=50, "Slightly Poor", IF(BN859&gt;=40, "Poor", "Very Poor"))))))</f>
        <v>Slightly Poor</v>
      </c>
      <c r="BP859" s="2" t="n">
        <f aca="false">IF(AJ859&lt;=1000, -6.942*LN(AJ859)+107.59, IF(AND(AJ859&gt;1000, AJ859&lt;=5213),-36.304*LN(AJ859)+310.72, IF(AJ859&gt;5213, 10)))</f>
        <v>73.2851183022462</v>
      </c>
      <c r="BQ859" s="2" t="n">
        <f aca="false">BF859^0.04*BG859^0.22*BH859^0.51*BI859^0.06*BP859^0.17</f>
        <v>80.8485442102852</v>
      </c>
      <c r="BR859" s="0" t="str">
        <f aca="false">IF(BQ859&gt;=90, "Very Good", IF(BQ859&gt;=80, "Good", IF(BQ859&gt;=70, "Slightly Good", IF(BQ859&gt;=60, "Average", IF(BQ859&gt;=50, "Slightly Poor", IF(BQ859&gt;=40, "Poor", "Very Poor"))))))</f>
        <v>Good</v>
      </c>
      <c r="BT859" s="2" t="n">
        <f aca="false">9.81*LN(AH859)+30.6</f>
        <v>50.3661986315196</v>
      </c>
      <c r="BU859" s="0" t="str">
        <f aca="false">IF(BT859&lt;30, "Clean water", IF(AND(BT859&gt;=30, BT859&lt;40), "Hypolimia", IF(AND(BT859&gt;=40,BT859&lt;50), "Mesotrophic", IF(AND(BT859&gt;=50, BT859&lt;70), "Eutrophic", IF(BT859&gt;70,"Hypertrophic")))))</f>
        <v>Eutrophic</v>
      </c>
      <c r="CM859" s="0" t="n">
        <f aca="false">IF(G859&gt;H859,1,0)</f>
        <v>0</v>
      </c>
      <c r="CO859" s="17" t="n">
        <f aca="false">14.652-0.41022*M859+0.007991*M859*M859-0.000077774*M859*M859*M859</f>
        <v>10.37903654475</v>
      </c>
      <c r="CP859" s="1" t="n">
        <f aca="false">F859/CO859*100</f>
        <v>143.558604266952</v>
      </c>
    </row>
    <row r="860" customFormat="false" ht="12.5" hidden="false" customHeight="false" outlineLevel="0" collapsed="false">
      <c r="A860" s="0" t="n">
        <v>859</v>
      </c>
      <c r="B860" s="15" t="s">
        <v>105</v>
      </c>
      <c r="C860" s="16" t="s">
        <v>106</v>
      </c>
      <c r="D860" s="0" t="s">
        <v>170</v>
      </c>
      <c r="E860" s="0" t="n">
        <v>8.2</v>
      </c>
      <c r="F860" s="0" t="n">
        <v>12.6</v>
      </c>
      <c r="G860" s="0" t="n">
        <v>1.2</v>
      </c>
      <c r="H860" s="0" t="n">
        <v>4.1</v>
      </c>
      <c r="I860" s="0" t="n">
        <v>9</v>
      </c>
      <c r="J860" s="0" t="n">
        <v>2.529</v>
      </c>
      <c r="K860" s="0" t="n">
        <v>0.021</v>
      </c>
      <c r="L860" s="0" t="n">
        <v>2</v>
      </c>
      <c r="M860" s="0" t="n">
        <v>9.1</v>
      </c>
      <c r="N860" s="0" t="n">
        <v>0</v>
      </c>
      <c r="O860" s="0" t="n">
        <v>273</v>
      </c>
      <c r="P860" s="0" t="n">
        <v>5800</v>
      </c>
      <c r="Q860" s="0" t="n">
        <v>0</v>
      </c>
      <c r="R860" s="0" t="n">
        <v>0</v>
      </c>
      <c r="S860" s="0" t="n">
        <v>0</v>
      </c>
      <c r="T860" s="0" t="n">
        <v>0</v>
      </c>
      <c r="U860" s="0" t="n">
        <v>0</v>
      </c>
      <c r="V860" s="0" t="n">
        <v>0</v>
      </c>
      <c r="AC860" s="0" t="n">
        <v>2.42</v>
      </c>
      <c r="AD860" s="0" t="n">
        <v>0.187</v>
      </c>
      <c r="AE860" s="0" t="n">
        <v>1.999</v>
      </c>
      <c r="AF860" s="0" t="n">
        <v>0.009</v>
      </c>
      <c r="AG860" s="0" t="n">
        <v>0.003</v>
      </c>
      <c r="AH860" s="0" t="n">
        <v>18.1</v>
      </c>
      <c r="AI860" s="0" t="n">
        <v>0</v>
      </c>
      <c r="AJ860" s="0" t="n">
        <v>100</v>
      </c>
      <c r="AP860" s="0" t="n">
        <v>0</v>
      </c>
      <c r="AQ860" s="0" t="n">
        <v>0</v>
      </c>
      <c r="AR860" s="0" t="n">
        <v>0</v>
      </c>
      <c r="AS860" s="0" t="n">
        <v>0</v>
      </c>
      <c r="AU860" s="0" t="n">
        <v>0</v>
      </c>
      <c r="AV860" s="0" t="n">
        <v>0</v>
      </c>
      <c r="AY860" s="0" t="n">
        <v>0</v>
      </c>
      <c r="AZ860" s="0" t="n">
        <v>0</v>
      </c>
      <c r="BB860" s="0" t="n">
        <v>0</v>
      </c>
      <c r="BE860" s="0" t="n">
        <v>0</v>
      </c>
      <c r="BF860" s="0" t="n">
        <f aca="false">IF(E860&lt;11,-3.6797*E860^2+48.115*E860-53.83,280.92*EXP(-0.2027*E860))</f>
        <v>93.289972</v>
      </c>
      <c r="BG860" s="1" t="n">
        <f aca="false">32.208*LN(F860)+21.438</f>
        <v>103.043306983941</v>
      </c>
      <c r="BH860" s="1" t="n">
        <f aca="false">IF(G860&lt;=2, -10*G860+100, 88.958*EXP(-0.0755*G860))</f>
        <v>88</v>
      </c>
      <c r="BI860" s="1" t="n">
        <f aca="false">IF(I860&lt;=100, 0.0053*(I860)^2-1.0332*I860+100.76, 122.82*EXP(-0.0092*I860))</f>
        <v>91.8905</v>
      </c>
      <c r="BJ860" s="0" t="n">
        <f aca="false">IF(P860&lt;=1000, -6.942*LN(P860)+107.59, -36.304*LN(P860)+310.72)</f>
        <v>-3.87642148698882</v>
      </c>
      <c r="BK860" s="0" t="e">
        <f aca="false">BF860^0.04*BG860^0.22*BH860^0.51*BI860^0.06*BJ860^0.17</f>
        <v>#NUM!</v>
      </c>
      <c r="BL860" s="0" t="e">
        <f aca="false">IF(BK860&gt;=90, "Very Good", IF(BK860&gt;=80, "Good", IF(BK860&gt;=70, "Slightly Good", IF(BK860&gt;=60, "Average", IF(BK860&gt;=50, "Slightly Poor", IF(BK860&gt;=40, "Poor", "Very Poor"))))))</f>
        <v>#NUM!</v>
      </c>
      <c r="BM860" s="2" t="n">
        <f aca="false">IF(P860&lt;=1000, -6.942*LN(P860)+107.59, IF(AND(P860&gt;1000, P860&lt;=5213),-36.304*LN(P860)+310.72, IF(P860&gt;5213, 10)))</f>
        <v>10</v>
      </c>
      <c r="BN860" s="2" t="n">
        <f aca="false">BF860^0.04*BG860^0.22*BH860^0.51*BI860^0.06*BM860^0.17</f>
        <v>63.2615970517382</v>
      </c>
      <c r="BO860" s="3" t="str">
        <f aca="false">IF(BN860&gt;=90, "Very Good", IF(BN860&gt;=80, "Good", IF(BN860&gt;=70, "Slightly Good", IF(BN860&gt;=60, "Average", IF(BN860&gt;=50, "Slightly Poor", IF(BN860&gt;=40, "Poor", "Very Poor"))))))</f>
        <v>Average</v>
      </c>
      <c r="BP860" s="2" t="n">
        <f aca="false">IF(AJ860&lt;=1000, -6.942*LN(AJ860)+107.59, IF(AND(AJ860&gt;1000, AJ860&lt;=5213),-36.304*LN(AJ860)+310.72, IF(AJ860&gt;5213, 10)))</f>
        <v>75.6209085688707</v>
      </c>
      <c r="BQ860" s="2" t="n">
        <f aca="false">BF860^0.04*BG860^0.22*BH860^0.51*BI860^0.06*BP860^0.17</f>
        <v>89.2296671674024</v>
      </c>
      <c r="BR860" s="0" t="str">
        <f aca="false">IF(BQ860&gt;=90, "Very Good", IF(BQ860&gt;=80, "Good", IF(BQ860&gt;=70, "Slightly Good", IF(BQ860&gt;=60, "Average", IF(BQ860&gt;=50, "Slightly Poor", IF(BQ860&gt;=40, "Poor", "Very Poor"))))))</f>
        <v>Good</v>
      </c>
      <c r="BT860" s="2" t="n">
        <f aca="false">9.81*LN(AH860)+30.6</f>
        <v>59.0088961144462</v>
      </c>
      <c r="BU860" s="0" t="str">
        <f aca="false">IF(BT860&lt;30, "Clean water", IF(AND(BT860&gt;=30, BT860&lt;40), "Hypolimia", IF(AND(BT860&gt;=40,BT860&lt;50), "Mesotrophic", IF(AND(BT860&gt;=50, BT860&lt;70), "Eutrophic", IF(BT860&gt;70,"Hypertrophic")))))</f>
        <v>Eutrophic</v>
      </c>
      <c r="CM860" s="0" t="n">
        <f aca="false">IF(G860&gt;H860,1,0)</f>
        <v>0</v>
      </c>
      <c r="CO860" s="17" t="n">
        <f aca="false">14.652-0.41022*M860+0.007991*M860*M860-0.000077774*M860*M860*M860</f>
        <v>11.522124479046</v>
      </c>
      <c r="CP860" s="1" t="n">
        <f aca="false">F860/CO860*100</f>
        <v>109.354833155242</v>
      </c>
    </row>
    <row r="861" customFormat="false" ht="12.5" hidden="false" customHeight="false" outlineLevel="0" collapsed="false">
      <c r="A861" s="0" t="n">
        <v>860</v>
      </c>
      <c r="B861" s="15" t="s">
        <v>107</v>
      </c>
      <c r="C861" s="16" t="s">
        <v>108</v>
      </c>
      <c r="D861" s="0" t="s">
        <v>170</v>
      </c>
      <c r="E861" s="0" t="n">
        <v>7.7</v>
      </c>
      <c r="F861" s="0" t="n">
        <v>15.6</v>
      </c>
      <c r="G861" s="0" t="n">
        <v>1</v>
      </c>
      <c r="H861" s="0" t="n">
        <v>1.8</v>
      </c>
      <c r="I861" s="0" t="n">
        <v>2.8</v>
      </c>
      <c r="J861" s="0" t="n">
        <v>5.957</v>
      </c>
      <c r="K861" s="0" t="n">
        <v>0.027</v>
      </c>
      <c r="L861" s="0" t="n">
        <v>1.1</v>
      </c>
      <c r="M861" s="0" t="n">
        <v>13.1</v>
      </c>
      <c r="N861" s="0" t="n">
        <v>0</v>
      </c>
      <c r="O861" s="0" t="n">
        <v>645</v>
      </c>
      <c r="P861" s="0" t="n">
        <v>5300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V861" s="0" t="n">
        <v>0</v>
      </c>
      <c r="AC861" s="0" t="n">
        <v>5.65</v>
      </c>
      <c r="AD861" s="0" t="n">
        <v>0.033</v>
      </c>
      <c r="AE861" s="0" t="n">
        <v>5.396</v>
      </c>
      <c r="AF861" s="0" t="n">
        <v>0.019</v>
      </c>
      <c r="AG861" s="0" t="n">
        <v>0.018</v>
      </c>
      <c r="AH861" s="0" t="n">
        <v>2.4</v>
      </c>
      <c r="AJ861" s="0" t="n">
        <v>880</v>
      </c>
      <c r="AP861" s="0" t="n">
        <v>0</v>
      </c>
      <c r="AY861" s="0" t="n">
        <v>0</v>
      </c>
      <c r="BF861" s="0" t="n">
        <f aca="false">IF(E861&lt;11,-3.6797*E861^2+48.115*E861-53.83,280.92*EXP(-0.2027*E861))</f>
        <v>98.486087</v>
      </c>
      <c r="BG861" s="1" t="n">
        <f aca="false">32.208*LN(F861)+21.438</f>
        <v>109.922101606341</v>
      </c>
      <c r="BH861" s="1" t="n">
        <f aca="false">IF(G861&lt;=2, -10*G861+100, 88.958*EXP(-0.0755*G861))</f>
        <v>90</v>
      </c>
      <c r="BI861" s="1" t="n">
        <f aca="false">IF(I861&lt;=100, 0.0053*(I861)^2-1.0332*I861+100.76, 122.82*EXP(-0.0092*I861))</f>
        <v>97.908592</v>
      </c>
      <c r="BJ861" s="0" t="n">
        <f aca="false">IF(P861&lt;=1000, -6.942*LN(P861)+107.59, -36.304*LN(P861)+310.72)</f>
        <v>-0.603576061707884</v>
      </c>
      <c r="BK861" s="0" t="e">
        <f aca="false">BF861^0.04*BG861^0.22*BH861^0.51*BI861^0.06*BJ861^0.17</f>
        <v>#NUM!</v>
      </c>
      <c r="BL861" s="0" t="e">
        <f aca="false">IF(BK861&gt;=90, "Very Good", IF(BK861&gt;=80, "Good", IF(BK861&gt;=70, "Slightly Good", IF(BK861&gt;=60, "Average", IF(BK861&gt;=50, "Slightly Poor", IF(BK861&gt;=40, "Poor", "Very Poor"))))))</f>
        <v>#NUM!</v>
      </c>
      <c r="BM861" s="2" t="n">
        <f aca="false">IF(P861&lt;=1000, -6.942*LN(P861)+107.59, IF(AND(P861&gt;1000, P861&lt;=5213),-36.304*LN(P861)+310.72, IF(P861&gt;5213, 10)))</f>
        <v>10</v>
      </c>
      <c r="BN861" s="2" t="n">
        <f aca="false">BF861^0.04*BG861^0.22*BH861^0.51*BI861^0.06*BM861^0.17</f>
        <v>65.2960076795415</v>
      </c>
      <c r="BO861" s="3" t="str">
        <f aca="false">IF(BN861&gt;=90, "Very Good", IF(BN861&gt;=80, "Good", IF(BN861&gt;=70, "Slightly Good", IF(BN861&gt;=60, "Average", IF(BN861&gt;=50, "Slightly Poor", IF(BN861&gt;=40, "Poor", "Very Poor"))))))</f>
        <v>Average</v>
      </c>
      <c r="BP861" s="2" t="n">
        <f aca="false">IF(AJ861&lt;=1000, -6.942*LN(AJ861)+107.59, IF(AND(AJ861&gt;1000, AJ861&lt;=5213),-36.304*LN(AJ861)+310.72, IF(AJ861&gt;5213, 10)))</f>
        <v>60.5237821183276</v>
      </c>
      <c r="BQ861" s="2" t="n">
        <f aca="false">BF861^0.04*BG861^0.22*BH861^0.51*BI861^0.06*BP861^0.17</f>
        <v>88.6776261062991</v>
      </c>
      <c r="BR861" s="0" t="str">
        <f aca="false">IF(BQ861&gt;=90, "Very Good", IF(BQ861&gt;=80, "Good", IF(BQ861&gt;=70, "Slightly Good", IF(BQ861&gt;=60, "Average", IF(BQ861&gt;=50, "Slightly Poor", IF(BQ861&gt;=40, "Poor", "Very Poor"))))))</f>
        <v>Good</v>
      </c>
      <c r="BT861" s="2" t="n">
        <f aca="false">9.81*LN(AH861)+30.6</f>
        <v>39.1883483134418</v>
      </c>
      <c r="BU861" s="0" t="str">
        <f aca="false">IF(BT861&lt;30, "Clean water", IF(AND(BT861&gt;=30, BT861&lt;40), "Hypolimia", IF(AND(BT861&gt;=40,BT861&lt;50), "Mesotrophic", IF(AND(BT861&gt;=50, BT861&lt;70), "Eutrophic", IF(BT861&gt;70,"Hypertrophic")))))</f>
        <v>Hypolimia</v>
      </c>
      <c r="CM861" s="0" t="n">
        <f aca="false">IF(G861&gt;H861,1,0)</f>
        <v>0</v>
      </c>
      <c r="CO861" s="17" t="n">
        <f aca="false">14.652-0.41022*M861+0.007991*M861*M861-0.000077774*M861*M861*M861</f>
        <v>10.474610480566</v>
      </c>
      <c r="CP861" s="1" t="n">
        <f aca="false">F861/CO861*100</f>
        <v>148.931552432841</v>
      </c>
    </row>
    <row r="862" customFormat="false" ht="12.5" hidden="false" customHeight="false" outlineLevel="0" collapsed="false">
      <c r="A862" s="0" t="n">
        <v>861</v>
      </c>
      <c r="B862" s="15" t="s">
        <v>109</v>
      </c>
      <c r="C862" s="16" t="s">
        <v>110</v>
      </c>
      <c r="D862" s="0" t="s">
        <v>170</v>
      </c>
      <c r="E862" s="0" t="n">
        <v>7.2</v>
      </c>
      <c r="F862" s="0" t="n">
        <v>10.8</v>
      </c>
      <c r="G862" s="0" t="n">
        <v>5.4</v>
      </c>
      <c r="H862" s="0" t="n">
        <v>8.6</v>
      </c>
      <c r="I862" s="0" t="n">
        <v>12.7</v>
      </c>
      <c r="J862" s="0" t="n">
        <v>8.576</v>
      </c>
      <c r="K862" s="0" t="n">
        <v>0.266</v>
      </c>
      <c r="L862" s="0" t="n">
        <v>5.1</v>
      </c>
      <c r="M862" s="0" t="n">
        <v>14.6</v>
      </c>
      <c r="O862" s="0" t="n">
        <v>498</v>
      </c>
      <c r="AC862" s="0" t="n">
        <v>8.355</v>
      </c>
      <c r="AD862" s="0" t="n">
        <v>1.296</v>
      </c>
      <c r="AE862" s="0" t="n">
        <v>5.385</v>
      </c>
      <c r="AF862" s="0" t="n">
        <v>0.15</v>
      </c>
      <c r="AG862" s="0" t="n">
        <v>0.1</v>
      </c>
      <c r="BD862" s="0" t="n">
        <v>2.36</v>
      </c>
      <c r="BF862" s="0" t="n">
        <f aca="false">IF(E862&lt;11,-3.6797*E862^2+48.115*E862-53.83,280.92*EXP(-0.2027*E862))</f>
        <v>101.842352</v>
      </c>
      <c r="BG862" s="1" t="n">
        <f aca="false">32.208*LN(F862)+21.438</f>
        <v>98.0784218880646</v>
      </c>
      <c r="BH862" s="1" t="n">
        <f aca="false">IF(G862&lt;=2, -10*G862+100, 88.958*EXP(-0.0755*G862))</f>
        <v>59.1729403218637</v>
      </c>
      <c r="BI862" s="1" t="n">
        <f aca="false">IF(I862&lt;=100, 0.0053*(I862)^2-1.0332*I862+100.76, 122.82*EXP(-0.0092*I862))</f>
        <v>88.493197</v>
      </c>
      <c r="BJ862" s="0" t="e">
        <f aca="false">IF(P862&lt;=1000, -6.942*LN(P862)+107.59, -36.304*LN(P862)+310.72)</f>
        <v>#VALUE!</v>
      </c>
      <c r="BK862" s="0" t="e">
        <f aca="false">BF862^0.04*BG862^0.22*BH862^0.51*BI862^0.06*BJ862^0.17</f>
        <v>#VALUE!</v>
      </c>
      <c r="BL862" s="0" t="e">
        <f aca="false">IF(BK862&gt;=90, "Very Good", IF(BK862&gt;=80, "Good", IF(BK862&gt;=70, "Slightly Good", IF(BK862&gt;=60, "Average", IF(BK862&gt;=50, "Slightly Poor", IF(BK862&gt;=40, "Poor", "Very Poor"))))))</f>
        <v>#VALUE!</v>
      </c>
      <c r="BM862" s="2" t="e">
        <f aca="false">IF(P862&lt;=1000, -6.942*LN(P862)+107.59, IF(AND(P862&gt;1000, P862&lt;=5213),-36.304*LN(P862)+310.72, IF(P862&gt;5213, 10)))</f>
        <v>#VALUE!</v>
      </c>
      <c r="BN862" s="2" t="e">
        <f aca="false">BF862^0.04*BG862^0.22*BH862^0.51*BI862^0.06*BM862^0.17</f>
        <v>#VALUE!</v>
      </c>
      <c r="BO862" s="3" t="e">
        <f aca="false">IF(BN862&gt;=90, "Very Good", IF(BN862&gt;=80, "Good", IF(BN862&gt;=70, "Slightly Good", IF(BN862&gt;=60, "Average", IF(BN862&gt;=50, "Slightly Poor", IF(BN862&gt;=40, "Poor", "Very Poor"))))))</f>
        <v>#VALUE!</v>
      </c>
      <c r="BP862" s="2" t="e">
        <f aca="false">IF(AJ862&lt;=1000, -6.942*LN(AJ862)+107.59, IF(AND(AJ862&gt;1000, AJ862&lt;=5213),-36.304*LN(AJ862)+310.72, IF(AJ862&gt;5213, 10)))</f>
        <v>#VALUE!</v>
      </c>
      <c r="BQ862" s="2" t="e">
        <f aca="false">BF862^0.04*BG862^0.22*BH862^0.51*BI862^0.06*BP862^0.17</f>
        <v>#VALUE!</v>
      </c>
      <c r="BR862" s="0" t="e">
        <f aca="false">IF(BQ862&gt;=90, "Very Good", IF(BQ862&gt;=80, "Good", IF(BQ862&gt;=70, "Slightly Good", IF(BQ862&gt;=60, "Average", IF(BQ862&gt;=50, "Slightly Poor", IF(BQ862&gt;=40, "Poor", "Very Poor"))))))</f>
        <v>#VALUE!</v>
      </c>
      <c r="BT862" s="2" t="e">
        <f aca="false">9.81*LN(AH862)+30.6</f>
        <v>#VALUE!</v>
      </c>
      <c r="BU862" s="0" t="e">
        <f aca="false">IF(BT862&lt;30, "Clean water", IF(AND(BT862&gt;=30, BT862&lt;40), "Hypolimia", IF(AND(BT862&gt;=40,BT862&lt;50), "Mesotrophic", IF(AND(BT862&gt;=50, BT862&lt;70), "Eutrophic", IF(BT862&gt;70,"Hypertrophic")))))</f>
        <v>#VALUE!</v>
      </c>
      <c r="CM862" s="0" t="n">
        <f aca="false">IF(G862&gt;H862,1,0)</f>
        <v>0</v>
      </c>
      <c r="CO862" s="17" t="n">
        <f aca="false">14.652-0.41022*M862+0.007991*M862*M862-0.000077774*M862*M862*M862</f>
        <v>10.124106294736</v>
      </c>
      <c r="CP862" s="1" t="n">
        <f aca="false">F862/CO862*100</f>
        <v>106.676082664358</v>
      </c>
    </row>
    <row r="863" customFormat="false" ht="12.5" hidden="false" customHeight="false" outlineLevel="0" collapsed="false">
      <c r="A863" s="0" t="n">
        <v>862</v>
      </c>
      <c r="B863" s="15" t="s">
        <v>111</v>
      </c>
      <c r="C863" s="16" t="s">
        <v>112</v>
      </c>
      <c r="D863" s="0" t="s">
        <v>170</v>
      </c>
      <c r="E863" s="0" t="n">
        <v>7.4</v>
      </c>
      <c r="F863" s="0" t="n">
        <v>11.2</v>
      </c>
      <c r="G863" s="0" t="n">
        <v>6.5</v>
      </c>
      <c r="H863" s="0" t="n">
        <v>7.7</v>
      </c>
      <c r="I863" s="0" t="n">
        <v>10.4</v>
      </c>
      <c r="J863" s="0" t="n">
        <v>6.69</v>
      </c>
      <c r="K863" s="0" t="n">
        <v>0.125</v>
      </c>
      <c r="L863" s="0" t="n">
        <v>4.6</v>
      </c>
      <c r="M863" s="0" t="n">
        <v>13.4</v>
      </c>
      <c r="N863" s="0" t="n">
        <v>0</v>
      </c>
      <c r="O863" s="0" t="n">
        <v>553</v>
      </c>
      <c r="P863" s="0" t="n">
        <v>30000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0</v>
      </c>
      <c r="V863" s="0" t="n">
        <v>0</v>
      </c>
      <c r="AC863" s="0" t="n">
        <v>6.183</v>
      </c>
      <c r="AD863" s="0" t="n">
        <v>1.923</v>
      </c>
      <c r="AE863" s="0" t="n">
        <v>3.301</v>
      </c>
      <c r="AF863" s="0" t="n">
        <v>0.056</v>
      </c>
      <c r="AG863" s="0" t="n">
        <v>0.038</v>
      </c>
      <c r="AH863" s="0" t="n">
        <v>5</v>
      </c>
      <c r="AJ863" s="0" t="n">
        <v>4000</v>
      </c>
      <c r="AP863" s="0" t="n">
        <v>0</v>
      </c>
      <c r="AY863" s="0" t="n">
        <v>0</v>
      </c>
      <c r="BF863" s="0" t="n">
        <f aca="false">IF(E863&lt;11,-3.6797*E863^2+48.115*E863-53.83,280.92*EXP(-0.2027*E863))</f>
        <v>100.720628</v>
      </c>
      <c r="BG863" s="1" t="n">
        <f aca="false">32.208*LN(F863)+21.438</f>
        <v>99.2497509715202</v>
      </c>
      <c r="BH863" s="1" t="n">
        <f aca="false">IF(G863&lt;=2, -10*G863+100, 88.958*EXP(-0.0755*G863))</f>
        <v>54.4571605835135</v>
      </c>
      <c r="BI863" s="1" t="n">
        <f aca="false">IF(I863&lt;=100, 0.0053*(I863)^2-1.0332*I863+100.76, 122.82*EXP(-0.0092*I863))</f>
        <v>90.587968</v>
      </c>
      <c r="BJ863" s="0" t="n">
        <f aca="false">IF(P863&lt;=1000, -6.942*LN(P863)+107.59, -36.304*LN(P863)+310.72)</f>
        <v>-63.5362173920304</v>
      </c>
      <c r="BK863" s="0" t="e">
        <f aca="false">BF863^0.04*BG863^0.22*BH863^0.51*BI863^0.06*BJ863^0.17</f>
        <v>#NUM!</v>
      </c>
      <c r="BL863" s="0" t="e">
        <f aca="false">IF(BK863&gt;=90, "Very Good", IF(BK863&gt;=80, "Good", IF(BK863&gt;=70, "Slightly Good", IF(BK863&gt;=60, "Average", IF(BK863&gt;=50, "Slightly Poor", IF(BK863&gt;=40, "Poor", "Very Poor"))))))</f>
        <v>#NUM!</v>
      </c>
      <c r="BM863" s="2" t="n">
        <f aca="false">IF(P863&lt;=1000, -6.942*LN(P863)+107.59, IF(AND(P863&gt;1000, P863&lt;=5213),-36.304*LN(P863)+310.72, IF(P863&gt;5213, 10)))</f>
        <v>10</v>
      </c>
      <c r="BN863" s="2" t="n">
        <f aca="false">BF863^0.04*BG863^0.22*BH863^0.51*BI863^0.06*BM863^0.17</f>
        <v>49.2286003605393</v>
      </c>
      <c r="BO863" s="3" t="str">
        <f aca="false">IF(BN863&gt;=90, "Very Good", IF(BN863&gt;=80, "Good", IF(BN863&gt;=70, "Slightly Good", IF(BN863&gt;=60, "Average", IF(BN863&gt;=50, "Slightly Poor", IF(BN863&gt;=40, "Poor", "Very Poor"))))))</f>
        <v>Poor</v>
      </c>
      <c r="BP863" s="2" t="n">
        <f aca="false">IF(AJ863&lt;=1000, -6.942*LN(AJ863)+107.59, IF(AND(AJ863&gt;1000, AJ863&lt;=5213),-36.304*LN(AJ863)+310.72, IF(AJ863&gt;5213, 10)))</f>
        <v>9.61282186573601</v>
      </c>
      <c r="BQ863" s="2" t="n">
        <f aca="false">BF863^0.04*BG863^0.22*BH863^0.51*BI863^0.06*BP863^0.17</f>
        <v>48.899243502087</v>
      </c>
      <c r="BR863" s="0" t="str">
        <f aca="false">IF(BQ863&gt;=90, "Very Good", IF(BQ863&gt;=80, "Good", IF(BQ863&gt;=70, "Slightly Good", IF(BQ863&gt;=60, "Average", IF(BQ863&gt;=50, "Slightly Poor", IF(BQ863&gt;=40, "Poor", "Very Poor"))))))</f>
        <v>Poor</v>
      </c>
      <c r="BT863" s="2" t="n">
        <f aca="false">9.81*LN(AH863)+30.6</f>
        <v>46.3885859209785</v>
      </c>
      <c r="BU863" s="0" t="str">
        <f aca="false">IF(BT863&lt;30, "Clean water", IF(AND(BT863&gt;=30, BT863&lt;40), "Hypolimia", IF(AND(BT863&gt;=40,BT863&lt;50), "Mesotrophic", IF(AND(BT863&gt;=50, BT863&lt;70), "Eutrophic", IF(BT863&gt;70,"Hypertrophic")))))</f>
        <v>Mesotrophic</v>
      </c>
      <c r="CM863" s="0" t="n">
        <f aca="false">IF(G863&gt;H863,1,0)</f>
        <v>0</v>
      </c>
      <c r="CO863" s="17" t="n">
        <f aca="false">14.652-0.41022*M863+0.007991*M863*M863-0.000077774*M863*M863*M863</f>
        <v>10.402783627504</v>
      </c>
      <c r="CP863" s="1" t="n">
        <f aca="false">F863/CO863*100</f>
        <v>107.66349086016</v>
      </c>
    </row>
    <row r="864" customFormat="false" ht="12.5" hidden="false" customHeight="false" outlineLevel="0" collapsed="false">
      <c r="A864" s="0" t="n">
        <v>863</v>
      </c>
      <c r="B864" s="15" t="s">
        <v>113</v>
      </c>
      <c r="C864" s="16" t="s">
        <v>114</v>
      </c>
      <c r="D864" s="0" t="s">
        <v>170</v>
      </c>
      <c r="E864" s="0" t="n">
        <v>7.5</v>
      </c>
      <c r="F864" s="0" t="n">
        <v>10.1</v>
      </c>
      <c r="G864" s="0" t="n">
        <v>3.7</v>
      </c>
      <c r="H864" s="0" t="n">
        <v>5.7</v>
      </c>
      <c r="I864" s="0" t="n">
        <v>7.8</v>
      </c>
      <c r="J864" s="0" t="n">
        <v>5.89</v>
      </c>
      <c r="K864" s="0" t="n">
        <v>0.106</v>
      </c>
      <c r="L864" s="0" t="n">
        <v>3.7</v>
      </c>
      <c r="M864" s="0" t="n">
        <v>11.3</v>
      </c>
      <c r="N864" s="0" t="n">
        <v>0</v>
      </c>
      <c r="O864" s="0" t="n">
        <v>543</v>
      </c>
      <c r="P864" s="0" t="n">
        <v>22000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0</v>
      </c>
      <c r="V864" s="0" t="n">
        <v>0</v>
      </c>
      <c r="AC864" s="0" t="n">
        <v>5.299</v>
      </c>
      <c r="AD864" s="0" t="n">
        <v>0.723</v>
      </c>
      <c r="AE864" s="0" t="n">
        <v>3.89</v>
      </c>
      <c r="AF864" s="0" t="n">
        <v>0.034</v>
      </c>
      <c r="AG864" s="0" t="n">
        <v>0.02</v>
      </c>
      <c r="AH864" s="0" t="n">
        <v>3.3</v>
      </c>
      <c r="AJ864" s="0" t="n">
        <v>1000</v>
      </c>
      <c r="AP864" s="0" t="n">
        <v>0</v>
      </c>
      <c r="AY864" s="0" t="n">
        <v>0</v>
      </c>
      <c r="BF864" s="0" t="n">
        <f aca="false">IF(E864&lt;11,-3.6797*E864^2+48.115*E864-53.83,280.92*EXP(-0.2027*E864))</f>
        <v>100.049375</v>
      </c>
      <c r="BG864" s="1" t="n">
        <f aca="false">32.208*LN(F864)+21.438</f>
        <v>95.9201409312711</v>
      </c>
      <c r="BH864" s="1" t="n">
        <f aca="false">IF(G864&lt;=2, -10*G864+100, 88.958*EXP(-0.0755*G864))</f>
        <v>67.2767257350167</v>
      </c>
      <c r="BI864" s="1" t="n">
        <f aca="false">IF(I864&lt;=100, 0.0053*(I864)^2-1.0332*I864+100.76, 122.82*EXP(-0.0092*I864))</f>
        <v>93.023492</v>
      </c>
      <c r="BJ864" s="0" t="n">
        <f aca="false">IF(P864&lt;=1000, -6.942*LN(P864)+107.59, -36.304*LN(P864)+310.72)</f>
        <v>-52.2763528748878</v>
      </c>
      <c r="BK864" s="0" t="e">
        <f aca="false">BF864^0.04*BG864^0.22*BH864^0.51*BI864^0.06*BJ864^0.17</f>
        <v>#NUM!</v>
      </c>
      <c r="BL864" s="0" t="e">
        <f aca="false">IF(BK864&gt;=90, "Very Good", IF(BK864&gt;=80, "Good", IF(BK864&gt;=70, "Slightly Good", IF(BK864&gt;=60, "Average", IF(BK864&gt;=50, "Slightly Poor", IF(BK864&gt;=40, "Poor", "Very Poor"))))))</f>
        <v>#NUM!</v>
      </c>
      <c r="BM864" s="2" t="n">
        <f aca="false">IF(P864&lt;=1000, -6.942*LN(P864)+107.59, IF(AND(P864&gt;1000, P864&lt;=5213),-36.304*LN(P864)+310.72, IF(P864&gt;5213, 10)))</f>
        <v>10</v>
      </c>
      <c r="BN864" s="2" t="n">
        <f aca="false">BF864^0.04*BG864^0.22*BH864^0.51*BI864^0.06*BM864^0.17</f>
        <v>54.4948376613897</v>
      </c>
      <c r="BO864" s="3" t="str">
        <f aca="false">IF(BN864&gt;=90, "Very Good", IF(BN864&gt;=80, "Good", IF(BN864&gt;=70, "Slightly Good", IF(BN864&gt;=60, "Average", IF(BN864&gt;=50, "Slightly Poor", IF(BN864&gt;=40, "Poor", "Very Poor"))))))</f>
        <v>Slightly Poor</v>
      </c>
      <c r="BP864" s="2" t="n">
        <f aca="false">IF(AJ864&lt;=1000, -6.942*LN(AJ864)+107.59, IF(AND(AJ864&gt;1000, AJ864&lt;=5213),-36.304*LN(AJ864)+310.72, IF(AJ864&gt;5213, 10)))</f>
        <v>59.636362853306</v>
      </c>
      <c r="BQ864" s="2" t="n">
        <f aca="false">BF864^0.04*BG864^0.22*BH864^0.51*BI864^0.06*BP864^0.17</f>
        <v>73.8230966275652</v>
      </c>
      <c r="BR864" s="0" t="str">
        <f aca="false">IF(BQ864&gt;=90, "Very Good", IF(BQ864&gt;=80, "Good", IF(BQ864&gt;=70, "Slightly Good", IF(BQ864&gt;=60, "Average", IF(BQ864&gt;=50, "Slightly Poor", IF(BQ864&gt;=40, "Poor", "Very Poor"))))))</f>
        <v>Slightly Good</v>
      </c>
      <c r="BT864" s="2" t="n">
        <f aca="false">9.81*LN(AH864)+30.6</f>
        <v>42.3123794157146</v>
      </c>
      <c r="BU864" s="0" t="str">
        <f aca="false">IF(BT864&lt;30, "Clean water", IF(AND(BT864&gt;=30, BT864&lt;40), "Hypolimia", IF(AND(BT864&gt;=40,BT864&lt;50), "Mesotrophic", IF(AND(BT864&gt;=50, BT864&lt;70), "Eutrophic", IF(BT864&gt;70,"Hypertrophic")))))</f>
        <v>Mesotrophic</v>
      </c>
      <c r="CM864" s="0" t="n">
        <f aca="false">IF(G864&gt;H864,1,0)</f>
        <v>0</v>
      </c>
      <c r="CO864" s="17" t="n">
        <f aca="false">14.652-0.41022*M864+0.007991*M864*M864-0.000077774*M864*M864*M864</f>
        <v>10.924664918722</v>
      </c>
      <c r="CP864" s="1" t="n">
        <f aca="false">F864/CO864*100</f>
        <v>92.4513481662148</v>
      </c>
    </row>
    <row r="865" s="18" customFormat="true" ht="12.5" hidden="false" customHeight="false" outlineLevel="0" collapsed="false">
      <c r="A865" s="18" t="n">
        <v>864</v>
      </c>
      <c r="B865" s="19" t="s">
        <v>139</v>
      </c>
      <c r="C865" s="18" t="s">
        <v>116</v>
      </c>
      <c r="D865" s="18" t="s">
        <v>170</v>
      </c>
      <c r="E865" s="18" t="n">
        <v>7</v>
      </c>
      <c r="F865" s="18" t="n">
        <v>9.1</v>
      </c>
      <c r="G865" s="18" t="n">
        <v>14.8</v>
      </c>
      <c r="H865" s="18" t="n">
        <v>9.3</v>
      </c>
      <c r="I865" s="18" t="n">
        <v>11.6</v>
      </c>
      <c r="J865" s="18" t="n">
        <v>16.604</v>
      </c>
      <c r="K865" s="18" t="n">
        <v>0.293</v>
      </c>
      <c r="L865" s="18" t="n">
        <v>5.7</v>
      </c>
      <c r="M865" s="18" t="n">
        <v>15.2</v>
      </c>
      <c r="N865" s="18" t="n">
        <v>0</v>
      </c>
      <c r="O865" s="18" t="n">
        <v>639</v>
      </c>
      <c r="P865" s="18" t="n">
        <v>90000</v>
      </c>
      <c r="Q865" s="18" t="n">
        <v>0</v>
      </c>
      <c r="R865" s="18" t="n">
        <v>0</v>
      </c>
      <c r="S865" s="18" t="n">
        <v>0</v>
      </c>
      <c r="T865" s="18" t="n">
        <v>0</v>
      </c>
      <c r="U865" s="18" t="n">
        <v>0</v>
      </c>
      <c r="V865" s="18" t="n">
        <v>0</v>
      </c>
      <c r="AC865" s="18" t="n">
        <v>15.184</v>
      </c>
      <c r="AD865" s="18" t="n">
        <v>8.479</v>
      </c>
      <c r="AE865" s="18" t="n">
        <v>5.593</v>
      </c>
      <c r="AF865" s="18" t="n">
        <v>0.064</v>
      </c>
      <c r="AG865" s="18" t="n">
        <v>0.041</v>
      </c>
      <c r="AH865" s="18" t="n">
        <v>8.7</v>
      </c>
      <c r="AJ865" s="18" t="n">
        <v>27000</v>
      </c>
      <c r="AP865" s="18" t="n">
        <v>0.1</v>
      </c>
      <c r="AY865" s="18" t="n">
        <v>0</v>
      </c>
      <c r="BF865" s="18" t="n">
        <f aca="false">IF(E865&lt;11,-3.6797*E865^2+48.115*E865-53.83,280.92*EXP(-0.2027*E865))</f>
        <v>102.6697</v>
      </c>
      <c r="BG865" s="20" t="n">
        <f aca="false">32.208*LN(F865)+21.438</f>
        <v>92.5621023107425</v>
      </c>
      <c r="BH865" s="20" t="n">
        <f aca="false">IF(G865&lt;=2, -10*G865+100, 88.958*EXP(-0.0755*G865))</f>
        <v>29.1007616750475</v>
      </c>
      <c r="BI865" s="20" t="n">
        <f aca="false">IF(I865&lt;=100, 0.0053*(I865)^2-1.0332*I865+100.76, 122.82*EXP(-0.0092*I865))</f>
        <v>89.488048</v>
      </c>
      <c r="BJ865" s="18" t="n">
        <f aca="false">IF(P865&lt;=1000, -6.942*LN(P865)+107.59, -36.304*LN(P865)+310.72)</f>
        <v>-103.420237919837</v>
      </c>
      <c r="BK865" s="18" t="e">
        <f aca="false">BF865^0.04*BG865^0.22*BH865^0.51*BI865^0.06*BJ865^0.17</f>
        <v>#NUM!</v>
      </c>
      <c r="BL865" s="18" t="e">
        <f aca="false">IF(BK865&gt;=90, "Very Good", IF(BK865&gt;=80, "Good", IF(BK865&gt;=70, "Slightly Good", IF(BK865&gt;=60, "Average", IF(BK865&gt;=50, "Slightly Poor", IF(BK865&gt;=40, "Poor", "Very Poor"))))))</f>
        <v>#NUM!</v>
      </c>
      <c r="BM865" s="21" t="n">
        <f aca="false">IF(P865&lt;=1000, -6.942*LN(P865)+107.59, IF(AND(P865&gt;1000, P865&lt;=5213),-36.304*LN(P865)+310.72, IF(P865&gt;5213, 10)))</f>
        <v>10</v>
      </c>
      <c r="BN865" s="21" t="n">
        <f aca="false">BF865^0.04*BG865^0.22*BH865^0.51*BI865^0.06*BM865^0.17</f>
        <v>35.2184405425468</v>
      </c>
      <c r="BO865" s="22" t="str">
        <f aca="false">IF(BN865&gt;=90, "Very Good", IF(BN865&gt;=80, "Good", IF(BN865&gt;=70, "Slightly Good", IF(BN865&gt;=60, "Average", IF(BN865&gt;=50, "Slightly Poor", IF(BN865&gt;=40, "Poor", "Very Poor"))))))</f>
        <v>Very Poor</v>
      </c>
      <c r="BP865" s="21" t="n">
        <f aca="false">IF(AJ865&lt;=1000, -6.942*LN(AJ865)+107.59, IF(AND(AJ865&gt;1000, AJ865&lt;=5213),-36.304*LN(AJ865)+310.72, IF(AJ865&gt;5213, 10)))</f>
        <v>10</v>
      </c>
      <c r="BQ865" s="21" t="n">
        <f aca="false">BF865^0.04*BG865^0.22*BH865^0.51*BI865^0.06*BP865^0.17</f>
        <v>35.2184405425468</v>
      </c>
      <c r="BR865" s="18" t="str">
        <f aca="false">IF(BQ865&gt;=90, "Very Good", IF(BQ865&gt;=80, "Good", IF(BQ865&gt;=70, "Slightly Good", IF(BQ865&gt;=60, "Average", IF(BQ865&gt;=50, "Slightly Poor", IF(BQ865&gt;=40, "Poor", "Very Poor"))))))</f>
        <v>Very Poor</v>
      </c>
      <c r="BT865" s="21" t="n">
        <f aca="false">9.81*LN(AH865)+30.6</f>
        <v>51.8221988817299</v>
      </c>
      <c r="BU865" s="18" t="str">
        <f aca="false">IF(BT865&lt;30, "Clean water", IF(AND(BT865&gt;=30, BT865&lt;40), "Hypolimia", IF(AND(BT865&gt;=40,BT865&lt;50), "Mesotrophic", IF(AND(BT865&gt;=50, BT865&lt;70), "Eutrophic", IF(BT865&gt;70,"Hypertrophic")))))</f>
        <v>Eutrophic</v>
      </c>
      <c r="CM865" s="18" t="n">
        <f aca="false">IF(G865&gt;H865,1,0)</f>
        <v>1</v>
      </c>
      <c r="CO865" s="17" t="n">
        <f aca="false">14.652-0.41022*M865+0.007991*M865*M865-0.000077774*M865*M865*M865</f>
        <v>9.989769284608</v>
      </c>
      <c r="CP865" s="1" t="n">
        <f aca="false">F865/CO865*100</f>
        <v>91.093194855071</v>
      </c>
    </row>
    <row r="866" customFormat="false" ht="12.5" hidden="false" customHeight="false" outlineLevel="0" collapsed="false">
      <c r="A866" s="0" t="n">
        <v>865</v>
      </c>
      <c r="B866" s="15" t="s">
        <v>117</v>
      </c>
      <c r="C866" s="16" t="s">
        <v>118</v>
      </c>
      <c r="D866" s="0" t="s">
        <v>170</v>
      </c>
      <c r="E866" s="0" t="n">
        <v>8.1</v>
      </c>
      <c r="F866" s="0" t="n">
        <v>13.2</v>
      </c>
      <c r="G866" s="0" t="n">
        <v>1.2</v>
      </c>
      <c r="H866" s="0" t="n">
        <v>1.9</v>
      </c>
      <c r="I866" s="0" t="n">
        <v>1.2</v>
      </c>
      <c r="J866" s="0" t="n">
        <v>2.368</v>
      </c>
      <c r="K866" s="0" t="n">
        <v>0.006</v>
      </c>
      <c r="L866" s="0" t="n">
        <v>1.5</v>
      </c>
      <c r="M866" s="0" t="n">
        <v>6</v>
      </c>
      <c r="N866" s="0" t="n">
        <v>0</v>
      </c>
      <c r="O866" s="0" t="n">
        <v>240</v>
      </c>
      <c r="P866" s="0" t="n">
        <v>10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V866" s="0" t="n">
        <v>0</v>
      </c>
      <c r="AC866" s="0" t="n">
        <v>2.101</v>
      </c>
      <c r="AD866" s="0" t="n">
        <v>0.184</v>
      </c>
      <c r="AE866" s="0" t="n">
        <v>1.731</v>
      </c>
      <c r="AF866" s="0" t="n">
        <v>0</v>
      </c>
      <c r="AG866" s="0" t="n">
        <v>0</v>
      </c>
      <c r="AH866" s="0" t="n">
        <v>1.6</v>
      </c>
      <c r="AJ866" s="0" t="n">
        <v>1</v>
      </c>
      <c r="AP866" s="0" t="n">
        <v>0</v>
      </c>
      <c r="AY866" s="0" t="n">
        <v>0</v>
      </c>
      <c r="BF866" s="0" t="n">
        <f aca="false">IF(E866&lt;11,-3.6797*E866^2+48.115*E866-53.83,280.92*EXP(-0.2027*E866))</f>
        <v>94.476383</v>
      </c>
      <c r="BG866" s="1" t="n">
        <f aca="false">32.208*LN(F866)+21.438</f>
        <v>104.54162364751</v>
      </c>
      <c r="BH866" s="1" t="n">
        <f aca="false">IF(G866&lt;=2, -10*G866+100, 88.958*EXP(-0.0755*G866))</f>
        <v>88</v>
      </c>
      <c r="BI866" s="1" t="n">
        <f aca="false">IF(I866&lt;=100, 0.0053*(I866)^2-1.0332*I866+100.76, 122.82*EXP(-0.0092*I866))</f>
        <v>99.527792</v>
      </c>
      <c r="BJ866" s="0" t="n">
        <f aca="false">IF(P866&lt;=1000, -6.942*LN(P866)+107.59, -36.304*LN(P866)+310.72)</f>
        <v>91.6054542844353</v>
      </c>
      <c r="BK866" s="0" t="n">
        <f aca="false">BF866^0.04*BG866^0.22*BH866^0.51*BI866^0.06*BJ866^0.17</f>
        <v>92.9706815837695</v>
      </c>
      <c r="BL866" s="0" t="str">
        <f aca="false">IF(BK866&gt;=90, "Very Good", IF(BK866&gt;=80, "Good", IF(BK866&gt;=70, "Slightly Good", IF(BK866&gt;=60, "Average", IF(BK866&gt;=50, "Slightly Poor", IF(BK866&gt;=40, "Poor", "Very Poor"))))))</f>
        <v>Very Good</v>
      </c>
      <c r="BM866" s="2" t="n">
        <f aca="false">IF(P866&lt;=1000, -6.942*LN(P866)+107.59, IF(AND(P866&gt;1000, P866&lt;=5213),-36.304*LN(P866)+310.72, IF(P866&gt;5213, 10)))</f>
        <v>91.6054542844353</v>
      </c>
      <c r="BN866" s="2" t="n">
        <f aca="false">BF866^0.04*BG866^0.22*BH866^0.51*BI866^0.06*BM866^0.17</f>
        <v>92.9706815837695</v>
      </c>
      <c r="BO866" s="3" t="str">
        <f aca="false">IF(BN866&gt;=90, "Very Good", IF(BN866&gt;=80, "Good", IF(BN866&gt;=70, "Slightly Good", IF(BN866&gt;=60, "Average", IF(BN866&gt;=50, "Slightly Poor", IF(BN866&gt;=40, "Poor", "Very Poor"))))))</f>
        <v>Very Good</v>
      </c>
      <c r="BP866" s="2" t="n">
        <f aca="false">IF(AJ866&lt;=1000, -6.942*LN(AJ866)+107.59, IF(AND(AJ866&gt;1000, AJ866&lt;=5213),-36.304*LN(AJ866)+310.72, IF(AJ866&gt;5213, 10)))</f>
        <v>107.59</v>
      </c>
      <c r="BQ866" s="2" t="n">
        <f aca="false">BF866^0.04*BG866^0.22*BH866^0.51*BI866^0.06*BP866^0.17</f>
        <v>95.5477825620726</v>
      </c>
      <c r="BR866" s="0" t="str">
        <f aca="false">IF(BQ866&gt;=90, "Very Good", IF(BQ866&gt;=80, "Good", IF(BQ866&gt;=70, "Slightly Good", IF(BQ866&gt;=60, "Average", IF(BQ866&gt;=50, "Slightly Poor", IF(BQ866&gt;=40, "Poor", "Very Poor"))))))</f>
        <v>Very Good</v>
      </c>
      <c r="BT866" s="2" t="n">
        <f aca="false">9.81*LN(AH866)+30.6</f>
        <v>35.2107356029007</v>
      </c>
      <c r="BU866" s="0" t="str">
        <f aca="false">IF(BT866&lt;30, "Clean water", IF(AND(BT866&gt;=30, BT866&lt;40), "Hypolimia", IF(AND(BT866&gt;=40,BT866&lt;50), "Mesotrophic", IF(AND(BT866&gt;=50, BT866&lt;70), "Eutrophic", IF(BT866&gt;70,"Hypertrophic")))))</f>
        <v>Hypolimia</v>
      </c>
      <c r="CM866" s="0" t="n">
        <f aca="false">IF(G866&gt;H866,1,0)</f>
        <v>0</v>
      </c>
      <c r="CO866" s="17" t="n">
        <f aca="false">14.652-0.41022*M866+0.007991*M866*M866-0.000077774*M866*M866*M866</f>
        <v>12.461556816</v>
      </c>
      <c r="CP866" s="1" t="n">
        <f aca="false">F866/CO866*100</f>
        <v>105.925769909036</v>
      </c>
    </row>
    <row r="867" s="18" customFormat="true" ht="12.5" hidden="false" customHeight="false" outlineLevel="0" collapsed="false">
      <c r="A867" s="18" t="n">
        <v>866</v>
      </c>
      <c r="B867" s="19" t="s">
        <v>166</v>
      </c>
      <c r="C867" s="18" t="s">
        <v>120</v>
      </c>
      <c r="D867" s="18" t="s">
        <v>170</v>
      </c>
      <c r="E867" s="18" t="n">
        <v>7.6</v>
      </c>
      <c r="F867" s="18" t="n">
        <v>13.3</v>
      </c>
      <c r="G867" s="18" t="n">
        <v>1.6</v>
      </c>
      <c r="H867" s="18" t="n">
        <v>1.5</v>
      </c>
      <c r="I867" s="18" t="n">
        <v>3.2</v>
      </c>
      <c r="J867" s="18" t="n">
        <v>2.313</v>
      </c>
      <c r="K867" s="18" t="n">
        <v>0.012</v>
      </c>
      <c r="L867" s="18" t="n">
        <v>1.5</v>
      </c>
      <c r="M867" s="18" t="n">
        <v>8.2</v>
      </c>
      <c r="N867" s="18" t="n">
        <v>0</v>
      </c>
      <c r="O867" s="18" t="n">
        <v>240</v>
      </c>
      <c r="P867" s="18" t="n">
        <v>300</v>
      </c>
      <c r="Q867" s="18" t="n">
        <v>0</v>
      </c>
      <c r="R867" s="18" t="n">
        <v>0</v>
      </c>
      <c r="S867" s="18" t="n">
        <v>0</v>
      </c>
      <c r="T867" s="18" t="n">
        <v>0</v>
      </c>
      <c r="U867" s="18" t="n">
        <v>0</v>
      </c>
      <c r="V867" s="18" t="n">
        <v>0</v>
      </c>
      <c r="AC867" s="18" t="n">
        <v>2.02</v>
      </c>
      <c r="AD867" s="18" t="n">
        <v>0.146</v>
      </c>
      <c r="AE867" s="18" t="n">
        <v>1.709</v>
      </c>
      <c r="AF867" s="18" t="n">
        <v>0</v>
      </c>
      <c r="AG867" s="18" t="n">
        <v>0</v>
      </c>
      <c r="AH867" s="18" t="n">
        <v>1.6</v>
      </c>
      <c r="AJ867" s="18" t="n">
        <v>14</v>
      </c>
      <c r="AP867" s="18" t="n">
        <v>0</v>
      </c>
      <c r="AY867" s="18" t="n">
        <v>0</v>
      </c>
      <c r="BF867" s="18" t="n">
        <f aca="false">IF(E867&lt;11,-3.6797*E867^2+48.115*E867-53.83,280.92*EXP(-0.2027*E867))</f>
        <v>99.304528</v>
      </c>
      <c r="BG867" s="20" t="n">
        <f aca="false">32.208*LN(F867)+21.438</f>
        <v>104.784704046614</v>
      </c>
      <c r="BH867" s="20" t="n">
        <f aca="false">IF(G867&lt;=2, -10*G867+100, 88.958*EXP(-0.0755*G867))</f>
        <v>84</v>
      </c>
      <c r="BI867" s="20" t="n">
        <f aca="false">IF(I867&lt;=100, 0.0053*(I867)^2-1.0332*I867+100.76, 122.82*EXP(-0.0092*I867))</f>
        <v>97.508032</v>
      </c>
      <c r="BJ867" s="18" t="n">
        <f aca="false">IF(P867&lt;=1000, -6.942*LN(P867)+107.59, -36.304*LN(P867)+310.72)</f>
        <v>67.9943420609366</v>
      </c>
      <c r="BK867" s="18" t="n">
        <f aca="false">BF867^0.04*BG867^0.22*BH867^0.51*BI867^0.06*BJ867^0.17</f>
        <v>86.4150786084211</v>
      </c>
      <c r="BL867" s="18" t="str">
        <f aca="false">IF(BK867&gt;=90, "Very Good", IF(BK867&gt;=80, "Good", IF(BK867&gt;=70, "Slightly Good", IF(BK867&gt;=60, "Average", IF(BK867&gt;=50, "Slightly Poor", IF(BK867&gt;=40, "Poor", "Very Poor"))))))</f>
        <v>Good</v>
      </c>
      <c r="BM867" s="21" t="n">
        <f aca="false">IF(P867&lt;=1000, -6.942*LN(P867)+107.59, IF(AND(P867&gt;1000, P867&lt;=5213),-36.304*LN(P867)+310.72, IF(P867&gt;5213, 10)))</f>
        <v>67.9943420609366</v>
      </c>
      <c r="BN867" s="21" t="n">
        <f aca="false">BF867^0.04*BG867^0.22*BH867^0.51*BI867^0.06*BM867^0.17</f>
        <v>86.4150786084211</v>
      </c>
      <c r="BO867" s="22" t="str">
        <f aca="false">IF(BN867&gt;=90, "Very Good", IF(BN867&gt;=80, "Good", IF(BN867&gt;=70, "Slightly Good", IF(BN867&gt;=60, "Average", IF(BN867&gt;=50, "Slightly Poor", IF(BN867&gt;=40, "Poor", "Very Poor"))))))</f>
        <v>Good</v>
      </c>
      <c r="BP867" s="21" t="n">
        <f aca="false">IF(AJ867&lt;=1000, -6.942*LN(AJ867)+107.59, IF(AND(AJ867&gt;1000, AJ867&lt;=5213),-36.304*LN(AJ867)+310.72, IF(AJ867&gt;5213, 10)))</f>
        <v>89.2696640178109</v>
      </c>
      <c r="BQ867" s="21" t="n">
        <f aca="false">BF867^0.04*BG867^0.22*BH867^0.51*BI867^0.06*BP867^0.17</f>
        <v>90.5083860300738</v>
      </c>
      <c r="BR867" s="18" t="str">
        <f aca="false">IF(BQ867&gt;=90, "Very Good", IF(BQ867&gt;=80, "Good", IF(BQ867&gt;=70, "Slightly Good", IF(BQ867&gt;=60, "Average", IF(BQ867&gt;=50, "Slightly Poor", IF(BQ867&gt;=40, "Poor", "Very Poor"))))))</f>
        <v>Very Good</v>
      </c>
      <c r="BT867" s="21" t="n">
        <f aca="false">9.81*LN(AH867)+30.6</f>
        <v>35.2107356029007</v>
      </c>
      <c r="BU867" s="18" t="str">
        <f aca="false">IF(BT867&lt;30, "Clean water", IF(AND(BT867&gt;=30, BT867&lt;40), "Hypolimia", IF(AND(BT867&gt;=40,BT867&lt;50), "Mesotrophic", IF(AND(BT867&gt;=50, BT867&lt;70), "Eutrophic", IF(BT867&gt;70,"Hypertrophic")))))</f>
        <v>Hypolimia</v>
      </c>
      <c r="CM867" s="18" t="n">
        <f aca="false">IF(G867&gt;H867,1,0)</f>
        <v>1</v>
      </c>
      <c r="CO867" s="17" t="n">
        <f aca="false">14.652-0.41022*M867+0.007991*M867*M867-0.000077774*M867*M867*M867</f>
        <v>11.782628745168</v>
      </c>
      <c r="CP867" s="1" t="n">
        <f aca="false">F867/CO867*100</f>
        <v>112.878036706828</v>
      </c>
    </row>
    <row r="868" customFormat="false" ht="12.5" hidden="false" customHeight="false" outlineLevel="0" collapsed="false">
      <c r="A868" s="0" t="n">
        <v>867</v>
      </c>
      <c r="B868" s="15" t="s">
        <v>121</v>
      </c>
      <c r="C868" s="16" t="s">
        <v>122</v>
      </c>
      <c r="D868" s="0" t="s">
        <v>170</v>
      </c>
      <c r="E868" s="0" t="n">
        <v>8.1</v>
      </c>
      <c r="F868" s="0" t="n">
        <v>12.9</v>
      </c>
      <c r="G868" s="0" t="n">
        <v>2.5</v>
      </c>
      <c r="H868" s="0" t="n">
        <v>2.7</v>
      </c>
      <c r="I868" s="0" t="n">
        <v>4.2</v>
      </c>
      <c r="J868" s="0" t="n">
        <v>2.868</v>
      </c>
      <c r="K868" s="0" t="n">
        <v>0.037</v>
      </c>
      <c r="L868" s="0" t="n">
        <v>1.8</v>
      </c>
      <c r="M868" s="0" t="n">
        <v>11.1</v>
      </c>
      <c r="N868" s="0" t="n">
        <v>0</v>
      </c>
      <c r="O868" s="0" t="n">
        <v>162</v>
      </c>
      <c r="P868" s="0" t="n">
        <v>12000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V868" s="0" t="n">
        <v>0</v>
      </c>
      <c r="AC868" s="0" t="n">
        <v>2.59</v>
      </c>
      <c r="AD868" s="0" t="n">
        <v>0.153</v>
      </c>
      <c r="AE868" s="0" t="n">
        <v>2.059</v>
      </c>
      <c r="AF868" s="0" t="n">
        <v>0.011</v>
      </c>
      <c r="AG868" s="0" t="n">
        <v>0.005</v>
      </c>
      <c r="AH868" s="0" t="n">
        <v>3.4</v>
      </c>
      <c r="AJ868" s="0" t="n">
        <v>880</v>
      </c>
      <c r="AP868" s="0" t="n">
        <v>0</v>
      </c>
      <c r="AY868" s="0" t="n">
        <v>0</v>
      </c>
      <c r="BF868" s="0" t="n">
        <f aca="false">IF(E868&lt;11,-3.6797*E868^2+48.115*E868-53.83,280.92*EXP(-0.2027*E868))</f>
        <v>94.476383</v>
      </c>
      <c r="BG868" s="1" t="n">
        <f aca="false">32.208*LN(F868)+21.438</f>
        <v>103.801177244529</v>
      </c>
      <c r="BH868" s="1" t="n">
        <f aca="false">IF(G868&lt;=2, -10*G868+100, 88.958*EXP(-0.0755*G868))</f>
        <v>73.6566439219523</v>
      </c>
      <c r="BI868" s="1" t="n">
        <f aca="false">IF(I868&lt;=100, 0.0053*(I868)^2-1.0332*I868+100.76, 122.82*EXP(-0.0092*I868))</f>
        <v>96.514052</v>
      </c>
      <c r="BJ868" s="0" t="n">
        <f aca="false">IF(P868&lt;=1000, -6.942*LN(P868)+107.59, -36.304*LN(P868)+310.72)</f>
        <v>-30.271198662071</v>
      </c>
      <c r="BK868" s="0" t="e">
        <f aca="false">BF868^0.04*BG868^0.22*BH868^0.51*BI868^0.06*BJ868^0.17</f>
        <v>#NUM!</v>
      </c>
      <c r="BL868" s="0" t="e">
        <f aca="false">IF(BK868&gt;=90, "Very Good", IF(BK868&gt;=80, "Good", IF(BK868&gt;=70, "Slightly Good", IF(BK868&gt;=60, "Average", IF(BK868&gt;=50, "Slightly Poor", IF(BK868&gt;=40, "Poor", "Very Poor"))))))</f>
        <v>#NUM!</v>
      </c>
      <c r="BM868" s="2" t="n">
        <f aca="false">IF(P868&lt;=1000, -6.942*LN(P868)+107.59, IF(AND(P868&gt;1000, P868&lt;=5213),-36.304*LN(P868)+310.72, IF(P868&gt;5213, 10)))</f>
        <v>10</v>
      </c>
      <c r="BN868" s="2" t="n">
        <f aca="false">BF868^0.04*BG868^0.22*BH868^0.51*BI868^0.06*BM868^0.17</f>
        <v>58.067208356001</v>
      </c>
      <c r="BO868" s="3" t="str">
        <f aca="false">IF(BN868&gt;=90, "Very Good", IF(BN868&gt;=80, "Good", IF(BN868&gt;=70, "Slightly Good", IF(BN868&gt;=60, "Average", IF(BN868&gt;=50, "Slightly Poor", IF(BN868&gt;=40, "Poor", "Very Poor"))))))</f>
        <v>Slightly Poor</v>
      </c>
      <c r="BP868" s="2" t="n">
        <f aca="false">IF(AJ868&lt;=1000, -6.942*LN(AJ868)+107.59, IF(AND(AJ868&gt;1000, AJ868&lt;=5213),-36.304*LN(AJ868)+310.72, IF(AJ868&gt;5213, 10)))</f>
        <v>60.5237821183276</v>
      </c>
      <c r="BQ868" s="2" t="n">
        <f aca="false">BF868^0.04*BG868^0.22*BH868^0.51*BI868^0.06*BP868^0.17</f>
        <v>78.8602913810822</v>
      </c>
      <c r="BR868" s="0" t="str">
        <f aca="false">IF(BQ868&gt;=90, "Very Good", IF(BQ868&gt;=80, "Good", IF(BQ868&gt;=70, "Slightly Good", IF(BQ868&gt;=60, "Average", IF(BQ868&gt;=50, "Slightly Poor", IF(BQ868&gt;=40, "Poor", "Very Poor"))))))</f>
        <v>Slightly Good</v>
      </c>
      <c r="BT868" s="2" t="n">
        <f aca="false">9.81*LN(AH868)+30.6</f>
        <v>42.605236984213</v>
      </c>
      <c r="BU868" s="0" t="str">
        <f aca="false">IF(BT868&lt;30, "Clean water", IF(AND(BT868&gt;=30, BT868&lt;40), "Hypolimia", IF(AND(BT868&gt;=40,BT868&lt;50), "Mesotrophic", IF(AND(BT868&gt;=50, BT868&lt;70), "Eutrophic", IF(BT868&gt;70,"Hypertrophic")))))</f>
        <v>Mesotrophic</v>
      </c>
      <c r="CM868" s="0" t="n">
        <f aca="false">IF(G868&gt;H868,1,0)</f>
        <v>0</v>
      </c>
      <c r="CO868" s="17" t="n">
        <f aca="false">14.652-0.41022*M868+0.007991*M868*M868-0.000077774*M868*M868*M868</f>
        <v>10.976762976606</v>
      </c>
      <c r="CP868" s="1" t="n">
        <f aca="false">F868/CO868*100</f>
        <v>117.520985262166</v>
      </c>
    </row>
    <row r="869" customFormat="false" ht="12.5" hidden="false" customHeight="false" outlineLevel="0" collapsed="false">
      <c r="A869" s="0" t="n">
        <v>868</v>
      </c>
      <c r="B869" s="15" t="s">
        <v>140</v>
      </c>
      <c r="C869" s="16" t="s">
        <v>141</v>
      </c>
      <c r="D869" s="0" t="s">
        <v>170</v>
      </c>
      <c r="E869" s="0" t="n">
        <v>8.3</v>
      </c>
      <c r="F869" s="0" t="n">
        <v>10.5</v>
      </c>
      <c r="G869" s="0" t="n">
        <v>3</v>
      </c>
      <c r="H869" s="0" t="n">
        <v>5.7</v>
      </c>
      <c r="I869" s="0" t="n">
        <v>7.3</v>
      </c>
      <c r="J869" s="0" t="n">
        <v>5.122</v>
      </c>
      <c r="K869" s="0" t="n">
        <v>0.217</v>
      </c>
      <c r="L869" s="0" t="n">
        <v>3</v>
      </c>
      <c r="M869" s="0" t="n">
        <v>13.8</v>
      </c>
      <c r="O869" s="0" t="n">
        <v>969</v>
      </c>
      <c r="BD869" s="0" t="n">
        <v>0.014</v>
      </c>
      <c r="BF869" s="0" t="n">
        <f aca="false">IF(E869&lt;11,-3.6797*E869^2+48.115*E869-53.83,280.92*EXP(-0.2027*E869))</f>
        <v>92.029967</v>
      </c>
      <c r="BG869" s="1" t="n">
        <f aca="false">32.208*LN(F869)+21.438</f>
        <v>97.1710942827213</v>
      </c>
      <c r="BH869" s="1" t="n">
        <f aca="false">IF(G869&lt;=2, -10*G869+100, 88.958*EXP(-0.0755*G869))</f>
        <v>70.9279340534787</v>
      </c>
      <c r="BI869" s="1" t="n">
        <f aca="false">IF(I869&lt;=100, 0.0053*(I869)^2-1.0332*I869+100.76, 122.82*EXP(-0.0092*I869))</f>
        <v>93.500077</v>
      </c>
      <c r="BJ869" s="0" t="e">
        <f aca="false">IF(P869&lt;=1000, -6.942*LN(P869)+107.59, -36.304*LN(P869)+310.72)</f>
        <v>#VALUE!</v>
      </c>
      <c r="BK869" s="0" t="e">
        <f aca="false">BF869^0.04*BG869^0.22*BH869^0.51*BI869^0.06*BJ869^0.17</f>
        <v>#VALUE!</v>
      </c>
      <c r="BL869" s="0" t="e">
        <f aca="false">IF(BK869&gt;=90, "Very Good", IF(BK869&gt;=80, "Good", IF(BK869&gt;=70, "Slightly Good", IF(BK869&gt;=60, "Average", IF(BK869&gt;=50, "Slightly Poor", IF(BK869&gt;=40, "Poor", "Very Poor"))))))</f>
        <v>#VALUE!</v>
      </c>
      <c r="BM869" s="2" t="e">
        <f aca="false">IF(P869&lt;=1000, -6.942*LN(P869)+107.59, IF(AND(P869&gt;1000, P869&lt;=5213),-36.304*LN(P869)+310.72, IF(P869&gt;5213, 10)))</f>
        <v>#VALUE!</v>
      </c>
      <c r="BN869" s="2" t="e">
        <f aca="false">BF869^0.04*BG869^0.22*BH869^0.51*BI869^0.06*BM869^0.17</f>
        <v>#VALUE!</v>
      </c>
      <c r="BO869" s="3" t="e">
        <f aca="false">IF(BN869&gt;=90, "Very Good", IF(BN869&gt;=80, "Good", IF(BN869&gt;=70, "Slightly Good", IF(BN869&gt;=60, "Average", IF(BN869&gt;=50, "Slightly Poor", IF(BN869&gt;=40, "Poor", "Very Poor"))))))</f>
        <v>#VALUE!</v>
      </c>
      <c r="BP869" s="2" t="e">
        <f aca="false">IF(AJ869&lt;=1000, -6.942*LN(AJ869)+107.59, IF(AND(AJ869&gt;1000, AJ869&lt;=5213),-36.304*LN(AJ869)+310.72, IF(AJ869&gt;5213, 10)))</f>
        <v>#VALUE!</v>
      </c>
      <c r="BQ869" s="2" t="e">
        <f aca="false">BF869^0.04*BG869^0.22*BH869^0.51*BI869^0.06*BP869^0.17</f>
        <v>#VALUE!</v>
      </c>
      <c r="BR869" s="0" t="e">
        <f aca="false">IF(BQ869&gt;=90, "Very Good", IF(BQ869&gt;=80, "Good", IF(BQ869&gt;=70, "Slightly Good", IF(BQ869&gt;=60, "Average", IF(BQ869&gt;=50, "Slightly Poor", IF(BQ869&gt;=40, "Poor", "Very Poor"))))))</f>
        <v>#VALUE!</v>
      </c>
      <c r="BT869" s="2" t="e">
        <f aca="false">9.81*LN(AH869)+30.6</f>
        <v>#VALUE!</v>
      </c>
      <c r="BU869" s="0" t="e">
        <f aca="false">IF(BT869&lt;30, "Clean water", IF(AND(BT869&gt;=30, BT869&lt;40), "Hypolimia", IF(AND(BT869&gt;=40,BT869&lt;50), "Mesotrophic", IF(AND(BT869&gt;=50, BT869&lt;70), "Eutrophic", IF(BT869&gt;70,"Hypertrophic")))))</f>
        <v>#VALUE!</v>
      </c>
      <c r="CM869" s="0" t="n">
        <f aca="false">IF(G869&gt;H869,1,0)</f>
        <v>0</v>
      </c>
      <c r="CO869" s="17" t="n">
        <f aca="false">14.652-0.41022*M869+0.007991*M869*M869-0.000077774*M869*M869*M869</f>
        <v>10.308374368272</v>
      </c>
      <c r="CP869" s="1" t="n">
        <f aca="false">F869/CO869*100</f>
        <v>101.858931630557</v>
      </c>
    </row>
    <row r="870" s="18" customFormat="true" ht="12.5" hidden="false" customHeight="false" outlineLevel="0" collapsed="false">
      <c r="A870" s="18" t="n">
        <v>869</v>
      </c>
      <c r="B870" s="19" t="s">
        <v>171</v>
      </c>
      <c r="C870" s="18" t="s">
        <v>124</v>
      </c>
      <c r="D870" s="18" t="s">
        <v>170</v>
      </c>
      <c r="E870" s="18" t="n">
        <v>7.4</v>
      </c>
      <c r="F870" s="18" t="n">
        <v>8.4</v>
      </c>
      <c r="G870" s="18" t="n">
        <v>12.5</v>
      </c>
      <c r="H870" s="18" t="n">
        <v>8.3</v>
      </c>
      <c r="I870" s="18" t="n">
        <v>9.8</v>
      </c>
      <c r="J870" s="18" t="n">
        <v>11.889</v>
      </c>
      <c r="K870" s="18" t="n">
        <v>0.182</v>
      </c>
      <c r="L870" s="18" t="n">
        <v>5.9</v>
      </c>
      <c r="M870" s="18" t="n">
        <v>12.7</v>
      </c>
      <c r="N870" s="18" t="n">
        <v>0</v>
      </c>
      <c r="O870" s="18" t="n">
        <v>631</v>
      </c>
      <c r="P870" s="18" t="n">
        <v>40000</v>
      </c>
      <c r="Q870" s="18" t="n">
        <v>0</v>
      </c>
      <c r="R870" s="18" t="n">
        <v>0</v>
      </c>
      <c r="S870" s="18" t="n">
        <v>0</v>
      </c>
      <c r="T870" s="18" t="n">
        <v>0</v>
      </c>
      <c r="U870" s="18" t="n">
        <v>0</v>
      </c>
      <c r="V870" s="18" t="n">
        <v>0</v>
      </c>
      <c r="AC870" s="18" t="n">
        <v>11.149</v>
      </c>
      <c r="AD870" s="18" t="n">
        <v>7.076</v>
      </c>
      <c r="AE870" s="18" t="n">
        <v>2.881</v>
      </c>
      <c r="AF870" s="18" t="n">
        <v>0.052</v>
      </c>
      <c r="AG870" s="18" t="n">
        <v>0.025</v>
      </c>
      <c r="AH870" s="18" t="n">
        <v>4</v>
      </c>
      <c r="AJ870" s="18" t="n">
        <v>5800</v>
      </c>
      <c r="AP870" s="18" t="n">
        <v>0</v>
      </c>
      <c r="AY870" s="18" t="n">
        <v>0</v>
      </c>
      <c r="BF870" s="18" t="n">
        <f aca="false">IF(E870&lt;11,-3.6797*E870^2+48.115*E870-53.83,280.92*EXP(-0.2027*E870))</f>
        <v>100.720628</v>
      </c>
      <c r="BG870" s="20" t="n">
        <f aca="false">32.208*LN(F870)+21.438</f>
        <v>89.9840867819932</v>
      </c>
      <c r="BH870" s="20" t="n">
        <f aca="false">IF(G870&lt;=2, -10*G870+100, 88.958*EXP(-0.0755*G870))</f>
        <v>34.6194044887451</v>
      </c>
      <c r="BI870" s="20" t="n">
        <f aca="false">IF(I870&lt;=100, 0.0053*(I870)^2-1.0332*I870+100.76, 122.82*EXP(-0.0092*I870))</f>
        <v>91.143652</v>
      </c>
      <c r="BJ870" s="18" t="n">
        <f aca="false">IF(P870&lt;=1000, -6.942*LN(P870)+107.59, -36.304*LN(P870)+310.72)</f>
        <v>-73.9802273503198</v>
      </c>
      <c r="BK870" s="18" t="e">
        <f aca="false">BF870^0.04*BG870^0.22*BH870^0.51*BI870^0.06*BJ870^0.17</f>
        <v>#NUM!</v>
      </c>
      <c r="BL870" s="18" t="e">
        <f aca="false">IF(BK870&gt;=90, "Very Good", IF(BK870&gt;=80, "Good", IF(BK870&gt;=70, "Slightly Good", IF(BK870&gt;=60, "Average", IF(BK870&gt;=50, "Slightly Poor", IF(BK870&gt;=40, "Poor", "Very Poor"))))))</f>
        <v>#NUM!</v>
      </c>
      <c r="BM870" s="21" t="n">
        <f aca="false">IF(P870&lt;=1000, -6.942*LN(P870)+107.59, IF(AND(P870&gt;1000, P870&lt;=5213),-36.304*LN(P870)+310.72, IF(P870&gt;5213, 10)))</f>
        <v>10</v>
      </c>
      <c r="BN870" s="21" t="n">
        <f aca="false">BF870^0.04*BG870^0.22*BH870^0.51*BI870^0.06*BM870^0.17</f>
        <v>38.2540808998275</v>
      </c>
      <c r="BO870" s="22" t="str">
        <f aca="false">IF(BN870&gt;=90, "Very Good", IF(BN870&gt;=80, "Good", IF(BN870&gt;=70, "Slightly Good", IF(BN870&gt;=60, "Average", IF(BN870&gt;=50, "Slightly Poor", IF(BN870&gt;=40, "Poor", "Very Poor"))))))</f>
        <v>Very Poor</v>
      </c>
      <c r="BP870" s="21" t="n">
        <f aca="false">IF(AJ870&lt;=1000, -6.942*LN(AJ870)+107.59, IF(AND(AJ870&gt;1000, AJ870&lt;=5213),-36.304*LN(AJ870)+310.72, IF(AJ870&gt;5213, 10)))</f>
        <v>10</v>
      </c>
      <c r="BQ870" s="21" t="n">
        <f aca="false">BF870^0.04*BG870^0.22*BH870^0.51*BI870^0.06*BP870^0.17</f>
        <v>38.2540808998275</v>
      </c>
      <c r="BR870" s="18" t="str">
        <f aca="false">IF(BQ870&gt;=90, "Very Good", IF(BQ870&gt;=80, "Good", IF(BQ870&gt;=70, "Slightly Good", IF(BQ870&gt;=60, "Average", IF(BQ870&gt;=50, "Slightly Poor", IF(BQ870&gt;=40, "Poor", "Very Poor"))))))</f>
        <v>Very Poor</v>
      </c>
      <c r="BT870" s="21" t="n">
        <f aca="false">9.81*LN(AH870)+30.6</f>
        <v>44.1995476825861</v>
      </c>
      <c r="BU870" s="18" t="str">
        <f aca="false">IF(BT870&lt;30, "Clean water", IF(AND(BT870&gt;=30, BT870&lt;40), "Hypolimia", IF(AND(BT870&gt;=40,BT870&lt;50), "Mesotrophic", IF(AND(BT870&gt;=50, BT870&lt;70), "Eutrophic", IF(BT870&gt;70,"Hypertrophic")))))</f>
        <v>Mesotrophic</v>
      </c>
      <c r="CM870" s="18" t="n">
        <f aca="false">IF(G870&gt;H870,1,0)</f>
        <v>1</v>
      </c>
      <c r="CO870" s="17" t="n">
        <f aca="false">14.652-0.41022*M870+0.007991*M870*M870-0.000077774*M870*M870*M870</f>
        <v>10.571763450558</v>
      </c>
      <c r="CP870" s="1" t="n">
        <f aca="false">F870/CO870*100</f>
        <v>79.4569424418651</v>
      </c>
    </row>
    <row r="871" s="18" customFormat="true" ht="12.5" hidden="false" customHeight="false" outlineLevel="0" collapsed="false">
      <c r="A871" s="18" t="n">
        <v>870</v>
      </c>
      <c r="B871" s="19" t="s">
        <v>125</v>
      </c>
      <c r="C871" s="18" t="s">
        <v>126</v>
      </c>
      <c r="D871" s="18" t="s">
        <v>170</v>
      </c>
      <c r="E871" s="18" t="n">
        <v>7.6</v>
      </c>
      <c r="F871" s="18" t="n">
        <v>12.4</v>
      </c>
      <c r="G871" s="18" t="n">
        <v>3.7</v>
      </c>
      <c r="H871" s="18" t="n">
        <v>2.8</v>
      </c>
      <c r="I871" s="18" t="n">
        <v>3.8</v>
      </c>
      <c r="J871" s="18" t="n">
        <v>8.751</v>
      </c>
      <c r="K871" s="18" t="n">
        <v>0.031</v>
      </c>
      <c r="L871" s="18" t="n">
        <v>2</v>
      </c>
      <c r="M871" s="18" t="n">
        <v>10.5</v>
      </c>
      <c r="N871" s="18" t="n">
        <v>0</v>
      </c>
      <c r="O871" s="18" t="n">
        <v>623</v>
      </c>
      <c r="P871" s="18" t="n">
        <v>4000</v>
      </c>
      <c r="Q871" s="18" t="n">
        <v>0</v>
      </c>
      <c r="R871" s="18" t="n">
        <v>0</v>
      </c>
      <c r="S871" s="18" t="n">
        <v>0</v>
      </c>
      <c r="T871" s="18" t="n">
        <v>0</v>
      </c>
      <c r="U871" s="18" t="n">
        <v>0</v>
      </c>
      <c r="V871" s="18" t="n">
        <v>0</v>
      </c>
      <c r="AC871" s="18" t="n">
        <v>7.921</v>
      </c>
      <c r="AD871" s="18" t="n">
        <v>2.661</v>
      </c>
      <c r="AE871" s="18" t="n">
        <v>5.094</v>
      </c>
      <c r="AF871" s="18" t="n">
        <v>0.009</v>
      </c>
      <c r="AG871" s="18" t="n">
        <v>0.005</v>
      </c>
      <c r="AH871" s="18" t="n">
        <v>13.1</v>
      </c>
      <c r="AJ871" s="18" t="n">
        <v>400</v>
      </c>
      <c r="AP871" s="18" t="n">
        <v>0</v>
      </c>
      <c r="AY871" s="18" t="n">
        <v>0</v>
      </c>
      <c r="BF871" s="18" t="n">
        <f aca="false">IF(E871&lt;11,-3.6797*E871^2+48.115*E871-53.83,280.92*EXP(-0.2027*E871))</f>
        <v>99.304528</v>
      </c>
      <c r="BG871" s="20" t="n">
        <f aca="false">32.208*LN(F871)+21.438</f>
        <v>102.527967989855</v>
      </c>
      <c r="BH871" s="20" t="n">
        <f aca="false">IF(G871&lt;=2, -10*G871+100, 88.958*EXP(-0.0755*G871))</f>
        <v>67.2767257350167</v>
      </c>
      <c r="BI871" s="20" t="n">
        <f aca="false">IF(I871&lt;=100, 0.0053*(I871)^2-1.0332*I871+100.76, 122.82*EXP(-0.0092*I871))</f>
        <v>96.910372</v>
      </c>
      <c r="BJ871" s="18" t="n">
        <f aca="false">IF(P871&lt;=1000, -6.942*LN(P871)+107.59, -36.304*LN(P871)+310.72)</f>
        <v>9.61282186573601</v>
      </c>
      <c r="BK871" s="18" t="n">
        <f aca="false">BF871^0.04*BG871^0.22*BH871^0.51*BI871^0.06*BJ871^0.17</f>
        <v>55.0480600587472</v>
      </c>
      <c r="BL871" s="18" t="str">
        <f aca="false">IF(BK871&gt;=90, "Very Good", IF(BK871&gt;=80, "Good", IF(BK871&gt;=70, "Slightly Good", IF(BK871&gt;=60, "Average", IF(BK871&gt;=50, "Slightly Poor", IF(BK871&gt;=40, "Poor", "Very Poor"))))))</f>
        <v>Slightly Poor</v>
      </c>
      <c r="BM871" s="21" t="n">
        <f aca="false">IF(P871&lt;=1000, -6.942*LN(P871)+107.59, IF(AND(P871&gt;1000, P871&lt;=5213),-36.304*LN(P871)+310.72, IF(P871&gt;5213, 10)))</f>
        <v>9.61282186573601</v>
      </c>
      <c r="BN871" s="21" t="n">
        <f aca="false">BF871^0.04*BG871^0.22*BH871^0.51*BI871^0.06*BM871^0.17</f>
        <v>55.0480600587472</v>
      </c>
      <c r="BO871" s="22" t="str">
        <f aca="false">IF(BN871&gt;=90, "Very Good", IF(BN871&gt;=80, "Good", IF(BN871&gt;=70, "Slightly Good", IF(BN871&gt;=60, "Average", IF(BN871&gt;=50, "Slightly Poor", IF(BN871&gt;=40, "Poor", "Very Poor"))))))</f>
        <v>Slightly Poor</v>
      </c>
      <c r="BP871" s="21" t="n">
        <f aca="false">IF(AJ871&lt;=1000, -6.942*LN(AJ871)+107.59, IF(AND(AJ871&gt;1000, AJ871&lt;=5213),-36.304*LN(AJ871)+310.72, IF(AJ871&gt;5213, 10)))</f>
        <v>65.9972531139764</v>
      </c>
      <c r="BQ871" s="21" t="n">
        <f aca="false">BF871^0.04*BG871^0.22*BH871^0.51*BI871^0.06*BP871^0.17</f>
        <v>76.3794915165101</v>
      </c>
      <c r="BR871" s="18" t="str">
        <f aca="false">IF(BQ871&gt;=90, "Very Good", IF(BQ871&gt;=80, "Good", IF(BQ871&gt;=70, "Slightly Good", IF(BQ871&gt;=60, "Average", IF(BQ871&gt;=50, "Slightly Poor", IF(BQ871&gt;=40, "Poor", "Very Poor"))))))</f>
        <v>Slightly Good</v>
      </c>
      <c r="BT871" s="21" t="n">
        <f aca="false">9.81*LN(AH871)+30.6</f>
        <v>55.8373259783317</v>
      </c>
      <c r="BU871" s="18" t="str">
        <f aca="false">IF(BT871&lt;30, "Clean water", IF(AND(BT871&gt;=30, BT871&lt;40), "Hypolimia", IF(AND(BT871&gt;=40,BT871&lt;50), "Mesotrophic", IF(AND(BT871&gt;=50, BT871&lt;70), "Eutrophic", IF(BT871&gt;70,"Hypertrophic")))))</f>
        <v>Eutrophic</v>
      </c>
      <c r="CM871" s="18" t="n">
        <f aca="false">IF(G871&gt;H871,1,0)</f>
        <v>1</v>
      </c>
      <c r="CO871" s="17" t="n">
        <f aca="false">14.652-0.41022*M871+0.007991*M871*M871-0.000077774*M871*M871*M871</f>
        <v>11.13566462325</v>
      </c>
      <c r="CP871" s="1" t="n">
        <f aca="false">F871/CO871*100</f>
        <v>111.353928297286</v>
      </c>
    </row>
    <row r="872" customFormat="false" ht="12.5" hidden="false" customHeight="false" outlineLevel="0" collapsed="false">
      <c r="A872" s="0" t="n">
        <v>871</v>
      </c>
      <c r="B872" s="15" t="s">
        <v>72</v>
      </c>
      <c r="C872" s="16" t="s">
        <v>73</v>
      </c>
      <c r="D872" s="0" t="s">
        <v>172</v>
      </c>
      <c r="E872" s="0" t="n">
        <v>7.7</v>
      </c>
      <c r="F872" s="0" t="n">
        <v>10.4</v>
      </c>
      <c r="G872" s="0" t="n">
        <v>3.7</v>
      </c>
      <c r="H872" s="0" t="n">
        <v>6.6</v>
      </c>
      <c r="I872" s="0" t="n">
        <v>34.7</v>
      </c>
      <c r="J872" s="0" t="n">
        <v>4.828</v>
      </c>
      <c r="K872" s="0" t="n">
        <v>0.085</v>
      </c>
      <c r="L872" s="0" t="n">
        <v>2.8</v>
      </c>
      <c r="M872" s="0" t="n">
        <v>13.7</v>
      </c>
      <c r="N872" s="0" t="n">
        <v>0</v>
      </c>
      <c r="O872" s="0" t="n">
        <v>315</v>
      </c>
      <c r="P872" s="0" t="n">
        <v>101675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V872" s="0" t="n">
        <v>0</v>
      </c>
      <c r="AC872" s="0" t="n">
        <v>4.586</v>
      </c>
      <c r="AD872" s="0" t="n">
        <v>1.475</v>
      </c>
      <c r="AE872" s="0" t="n">
        <v>2.52</v>
      </c>
      <c r="AF872" s="0" t="n">
        <v>0.029</v>
      </c>
      <c r="AG872" s="0" t="n">
        <v>0.017</v>
      </c>
      <c r="AH872" s="0" t="n">
        <v>28.9</v>
      </c>
      <c r="AJ872" s="0" t="n">
        <v>5358</v>
      </c>
      <c r="AP872" s="0" t="n">
        <v>0</v>
      </c>
      <c r="AY872" s="0" t="n">
        <v>0</v>
      </c>
      <c r="BF872" s="0" t="n">
        <f aca="false">IF(E872&lt;11,-3.6797*E872^2+48.115*E872-53.83,280.92*EXP(-0.2027*E872))</f>
        <v>98.486087</v>
      </c>
      <c r="BG872" s="1" t="n">
        <f aca="false">32.208*LN(F872)+21.438</f>
        <v>96.8628814043931</v>
      </c>
      <c r="BH872" s="1" t="n">
        <f aca="false">IF(G872&lt;=2, -10*G872+100, 88.958*EXP(-0.0755*G872))</f>
        <v>67.2767257350167</v>
      </c>
      <c r="BI872" s="1" t="n">
        <f aca="false">IF(I872&lt;=100, 0.0053*(I872)^2-1.0332*I872+100.76, 122.82*EXP(-0.0092*I872))</f>
        <v>71.289637</v>
      </c>
      <c r="BJ872" s="0" t="n">
        <f aca="false">IF(P872&lt;=1000, -6.942*LN(P872)+107.59, -36.304*LN(P872)+310.72)</f>
        <v>-107.848301474071</v>
      </c>
      <c r="BK872" s="0" t="e">
        <f aca="false">BF872^0.04*BG872^0.22*BH872^0.51*BI872^0.06*BJ872^0.17</f>
        <v>#NUM!</v>
      </c>
      <c r="BL872" s="0" t="e">
        <f aca="false">IF(BK872&gt;=90, "Very Good", IF(BK872&gt;=80, "Good", IF(BK872&gt;=70, "Slightly Good", IF(BK872&gt;=60, "Average", IF(BK872&gt;=50, "Slightly Poor", IF(BK872&gt;=40, "Poor", "Very Poor"))))))</f>
        <v>#NUM!</v>
      </c>
      <c r="BM872" s="2" t="n">
        <f aca="false">IF(P872&lt;=1000, -6.942*LN(P872)+107.59, IF(AND(P872&gt;1000, P872&lt;=5213),-36.304*LN(P872)+310.72, IF(P872&gt;5213, 10)))</f>
        <v>10</v>
      </c>
      <c r="BN872" s="2" t="n">
        <f aca="false">BF872^0.04*BG872^0.22*BH872^0.51*BI872^0.06*BM872^0.17</f>
        <v>53.713354514012</v>
      </c>
      <c r="BO872" s="3" t="str">
        <f aca="false">IF(BN872&gt;=90, "Very Good", IF(BN872&gt;=80, "Good", IF(BN872&gt;=70, "Slightly Good", IF(BN872&gt;=60, "Average", IF(BN872&gt;=50, "Slightly Poor", IF(BN872&gt;=40, "Poor", "Very Poor"))))))</f>
        <v>Slightly Poor</v>
      </c>
      <c r="BP872" s="2" t="n">
        <f aca="false">IF(AJ872&lt;=1000, -6.942*LN(AJ872)+107.59, IF(AND(AJ872&gt;1000, AJ872&lt;=5213),-36.304*LN(AJ872)+310.72, IF(AJ872&gt;5213, 10)))</f>
        <v>10</v>
      </c>
      <c r="BQ872" s="2" t="n">
        <f aca="false">BF872^0.04*BG872^0.22*BH872^0.51*BI872^0.06*BP872^0.17</f>
        <v>53.713354514012</v>
      </c>
      <c r="BR872" s="0" t="str">
        <f aca="false">IF(BQ872&gt;=90, "Very Good", IF(BQ872&gt;=80, "Good", IF(BQ872&gt;=70, "Slightly Good", IF(BQ872&gt;=60, "Average", IF(BQ872&gt;=50, "Slightly Poor", IF(BQ872&gt;=40, "Poor", "Very Poor"))))))</f>
        <v>Slightly Poor</v>
      </c>
      <c r="BT872" s="2" t="n">
        <f aca="false">9.81*LN(AH872)+30.6</f>
        <v>63.5992860481114</v>
      </c>
      <c r="BU872" s="0" t="str">
        <f aca="false">IF(BT872&lt;30, "Clean water", IF(AND(BT872&gt;=30, BT872&lt;40), "Hypolimia", IF(AND(BT872&gt;=40,BT872&lt;50), "Mesotrophic", IF(AND(BT872&gt;=50, BT872&lt;70), "Eutrophic", IF(BT872&gt;70,"Hypertrophic")))))</f>
        <v>Eutrophic</v>
      </c>
      <c r="CM872" s="0" t="n">
        <f aca="false">IF(G872&gt;H872,1,0)</f>
        <v>0</v>
      </c>
      <c r="CO872" s="17" t="n">
        <f aca="false">14.652-0.41022*M872+0.007991*M872*M872-0.000077774*M872*M872*M872</f>
        <v>10.331832381778</v>
      </c>
      <c r="CP872" s="1" t="n">
        <f aca="false">F872/CO872*100</f>
        <v>100.659782463585</v>
      </c>
    </row>
    <row r="873" customFormat="false" ht="12.5" hidden="false" customHeight="false" outlineLevel="0" collapsed="false">
      <c r="A873" s="0" t="n">
        <v>872</v>
      </c>
      <c r="B873" s="15" t="s">
        <v>131</v>
      </c>
      <c r="C873" s="16" t="s">
        <v>132</v>
      </c>
      <c r="D873" s="0" t="s">
        <v>172</v>
      </c>
      <c r="E873" s="0" t="n">
        <v>8.8</v>
      </c>
      <c r="F873" s="0" t="n">
        <v>14.4</v>
      </c>
      <c r="G873" s="0" t="n">
        <v>3</v>
      </c>
      <c r="H873" s="0" t="n">
        <v>6.1</v>
      </c>
      <c r="I873" s="0" t="n">
        <v>32.6</v>
      </c>
      <c r="J873" s="0" t="n">
        <v>3.276</v>
      </c>
      <c r="K873" s="0" t="n">
        <v>0.07</v>
      </c>
      <c r="L873" s="0" t="n">
        <v>3.4</v>
      </c>
      <c r="M873" s="0" t="n">
        <v>18.7</v>
      </c>
      <c r="O873" s="0" t="n">
        <v>504</v>
      </c>
      <c r="BD873" s="0" t="n">
        <v>0.048</v>
      </c>
      <c r="BF873" s="0" t="n">
        <f aca="false">IF(E873&lt;11,-3.6797*E873^2+48.115*E873-53.83,280.92*EXP(-0.2027*E873))</f>
        <v>84.626032</v>
      </c>
      <c r="BG873" s="1" t="n">
        <f aca="false">32.208*LN(F873)+21.438</f>
        <v>107.344086077592</v>
      </c>
      <c r="BH873" s="1" t="n">
        <f aca="false">IF(G873&lt;=2, -10*G873+100, 88.958*EXP(-0.0755*G873))</f>
        <v>70.9279340534787</v>
      </c>
      <c r="BI873" s="1" t="n">
        <f aca="false">IF(I873&lt;=100, 0.0053*(I873)^2-1.0332*I873+100.76, 122.82*EXP(-0.0092*I873))</f>
        <v>72.710308</v>
      </c>
      <c r="BJ873" s="0" t="e">
        <f aca="false">IF(P873&lt;=1000, -6.942*LN(P873)+107.59, -36.304*LN(P873)+310.72)</f>
        <v>#VALUE!</v>
      </c>
      <c r="BK873" s="0" t="e">
        <f aca="false">BF873^0.04*BG873^0.22*BH873^0.51*BI873^0.06*BJ873^0.17</f>
        <v>#VALUE!</v>
      </c>
      <c r="BL873" s="0" t="e">
        <f aca="false">IF(BK873&gt;=90, "Very Good", IF(BK873&gt;=80, "Good", IF(BK873&gt;=70, "Slightly Good", IF(BK873&gt;=60, "Average", IF(BK873&gt;=50, "Slightly Poor", IF(BK873&gt;=40, "Poor", "Very Poor"))))))</f>
        <v>#VALUE!</v>
      </c>
      <c r="BM873" s="2" t="e">
        <f aca="false">IF(P873&lt;=1000, -6.942*LN(P873)+107.59, IF(AND(P873&gt;1000, P873&lt;=5213),-36.304*LN(P873)+310.72, IF(P873&gt;5213, 10)))</f>
        <v>#VALUE!</v>
      </c>
      <c r="BN873" s="2" t="e">
        <f aca="false">BF873^0.04*BG873^0.22*BH873^0.51*BI873^0.06*BM873^0.17</f>
        <v>#VALUE!</v>
      </c>
      <c r="BO873" s="3" t="e">
        <f aca="false">IF(BN873&gt;=90, "Very Good", IF(BN873&gt;=80, "Good", IF(BN873&gt;=70, "Slightly Good", IF(BN873&gt;=60, "Average", IF(BN873&gt;=50, "Slightly Poor", IF(BN873&gt;=40, "Poor", "Very Poor"))))))</f>
        <v>#VALUE!</v>
      </c>
      <c r="BP873" s="2" t="e">
        <f aca="false">IF(AJ873&lt;=1000, -6.942*LN(AJ873)+107.59, IF(AND(AJ873&gt;1000, AJ873&lt;=5213),-36.304*LN(AJ873)+310.72, IF(AJ873&gt;5213, 10)))</f>
        <v>#VALUE!</v>
      </c>
      <c r="BQ873" s="2" t="e">
        <f aca="false">BF873^0.04*BG873^0.22*BH873^0.51*BI873^0.06*BP873^0.17</f>
        <v>#VALUE!</v>
      </c>
      <c r="BR873" s="0" t="e">
        <f aca="false">IF(BQ873&gt;=90, "Very Good", IF(BQ873&gt;=80, "Good", IF(BQ873&gt;=70, "Slightly Good", IF(BQ873&gt;=60, "Average", IF(BQ873&gt;=50, "Slightly Poor", IF(BQ873&gt;=40, "Poor", "Very Poor"))))))</f>
        <v>#VALUE!</v>
      </c>
      <c r="BT873" s="2" t="e">
        <f aca="false">9.81*LN(AH873)+30.6</f>
        <v>#VALUE!</v>
      </c>
      <c r="BU873" s="0" t="e">
        <f aca="false">IF(BT873&lt;30, "Clean water", IF(AND(BT873&gt;=30, BT873&lt;40), "Hypolimia", IF(AND(BT873&gt;=40,BT873&lt;50), "Mesotrophic", IF(AND(BT873&gt;=50, BT873&lt;70), "Eutrophic", IF(BT873&gt;70,"Hypertrophic")))))</f>
        <v>#VALUE!</v>
      </c>
      <c r="CM873" s="0" t="n">
        <f aca="false">IF(G873&gt;H873,1,0)</f>
        <v>0</v>
      </c>
      <c r="CO873" s="17" t="n">
        <f aca="false">14.652-0.41022*M873+0.007991*M873*M873-0.000077774*M873*M873*M873</f>
        <v>9.266678815878</v>
      </c>
      <c r="CP873" s="1" t="n">
        <f aca="false">F873/CO873*100</f>
        <v>155.395479719512</v>
      </c>
    </row>
    <row r="874" customFormat="false" ht="12.5" hidden="false" customHeight="false" outlineLevel="0" collapsed="false">
      <c r="A874" s="0" t="n">
        <v>873</v>
      </c>
      <c r="B874" s="15" t="s">
        <v>75</v>
      </c>
      <c r="C874" s="16" t="s">
        <v>76</v>
      </c>
      <c r="D874" s="0" t="s">
        <v>172</v>
      </c>
      <c r="E874" s="0" t="n">
        <v>8</v>
      </c>
      <c r="F874" s="0" t="n">
        <v>11</v>
      </c>
      <c r="G874" s="0" t="n">
        <v>2.6</v>
      </c>
      <c r="H874" s="0" t="n">
        <v>3.3</v>
      </c>
      <c r="I874" s="0" t="n">
        <v>9</v>
      </c>
      <c r="J874" s="0" t="n">
        <v>4.678</v>
      </c>
      <c r="K874" s="0" t="n">
        <v>0.07</v>
      </c>
      <c r="L874" s="0" t="n">
        <v>2.4</v>
      </c>
      <c r="M874" s="0" t="n">
        <v>12.5</v>
      </c>
      <c r="N874" s="0" t="n">
        <v>0</v>
      </c>
      <c r="O874" s="0" t="n">
        <v>164</v>
      </c>
      <c r="P874" s="0" t="n">
        <v>26000</v>
      </c>
      <c r="AC874" s="0" t="n">
        <v>4.373</v>
      </c>
      <c r="AD874" s="0" t="n">
        <v>0.197</v>
      </c>
      <c r="AE874" s="0" t="n">
        <v>3.701</v>
      </c>
      <c r="AF874" s="0" t="n">
        <v>0.054</v>
      </c>
      <c r="AG874" s="0" t="n">
        <v>0.04</v>
      </c>
      <c r="AH874" s="0" t="n">
        <v>18.4</v>
      </c>
      <c r="AJ874" s="0" t="n">
        <v>2100</v>
      </c>
      <c r="BF874" s="0" t="n">
        <f aca="false">IF(E874&lt;11,-3.6797*E874^2+48.115*E874-53.83,280.92*EXP(-0.2027*E874))</f>
        <v>95.5892</v>
      </c>
      <c r="BG874" s="1" t="n">
        <f aca="false">32.208*LN(F874)+21.438</f>
        <v>98.6694109462899</v>
      </c>
      <c r="BH874" s="1" t="n">
        <f aca="false">IF(G874&lt;=2, -10*G874+100, 88.958*EXP(-0.0755*G874))</f>
        <v>73.1026302934667</v>
      </c>
      <c r="BI874" s="1" t="n">
        <f aca="false">IF(I874&lt;=100, 0.0053*(I874)^2-1.0332*I874+100.76, 122.82*EXP(-0.0092*I874))</f>
        <v>91.8905</v>
      </c>
      <c r="BJ874" s="0" t="n">
        <f aca="false">IF(P874&lt;=1000, -6.942*LN(P874)+107.59, -36.304*LN(P874)+310.72)</f>
        <v>-58.3410843644994</v>
      </c>
      <c r="BK874" s="0" t="e">
        <f aca="false">BF874^0.04*BG874^0.22*BH874^0.51*BI874^0.06*BJ874^0.17</f>
        <v>#NUM!</v>
      </c>
      <c r="BL874" s="0" t="e">
        <f aca="false">IF(BK874&gt;=90, "Very Good", IF(BK874&gt;=80, "Good", IF(BK874&gt;=70, "Slightly Good", IF(BK874&gt;=60, "Average", IF(BK874&gt;=50, "Slightly Poor", IF(BK874&gt;=40, "Poor", "Very Poor"))))))</f>
        <v>#NUM!</v>
      </c>
      <c r="BM874" s="2" t="n">
        <f aca="false">IF(P874&lt;=1000, -6.942*LN(P874)+107.59, IF(AND(P874&gt;1000, P874&lt;=5213),-36.304*LN(P874)+310.72, IF(P874&gt;5213, 10)))</f>
        <v>10</v>
      </c>
      <c r="BN874" s="2" t="n">
        <f aca="false">BF874^0.04*BG874^0.22*BH874^0.51*BI874^0.06*BM874^0.17</f>
        <v>57.0608950359379</v>
      </c>
      <c r="BO874" s="3" t="str">
        <f aca="false">IF(BN874&gt;=90, "Very Good", IF(BN874&gt;=80, "Good", IF(BN874&gt;=70, "Slightly Good", IF(BN874&gt;=60, "Average", IF(BN874&gt;=50, "Slightly Poor", IF(BN874&gt;=40, "Poor", "Very Poor"))))))</f>
        <v>Slightly Poor</v>
      </c>
      <c r="BP874" s="2" t="n">
        <f aca="false">IF(AJ874&lt;=1000, -6.942*LN(AJ874)+107.59, IF(AND(AJ874&gt;1000, AJ874&lt;=5213),-36.304*LN(AJ874)+310.72, IF(AJ874&gt;5213, 10)))</f>
        <v>33.0055589887772</v>
      </c>
      <c r="BQ874" s="2" t="n">
        <f aca="false">BF874^0.04*BG874^0.22*BH874^0.51*BI874^0.06*BP874^0.17</f>
        <v>69.9034137714466</v>
      </c>
      <c r="BR874" s="0" t="str">
        <f aca="false">IF(BQ874&gt;=90, "Very Good", IF(BQ874&gt;=80, "Good", IF(BQ874&gt;=70, "Slightly Good", IF(BQ874&gt;=60, "Average", IF(BQ874&gt;=50, "Slightly Poor", IF(BQ874&gt;=40, "Poor", "Very Poor"))))))</f>
        <v>Average</v>
      </c>
      <c r="BT874" s="2" t="n">
        <f aca="false">9.81*LN(AH874)+30.6</f>
        <v>59.1701600198726</v>
      </c>
      <c r="BU874" s="0" t="str">
        <f aca="false">IF(BT874&lt;30, "Clean water", IF(AND(BT874&gt;=30, BT874&lt;40), "Hypolimia", IF(AND(BT874&gt;=40,BT874&lt;50), "Mesotrophic", IF(AND(BT874&gt;=50, BT874&lt;70), "Eutrophic", IF(BT874&gt;70,"Hypertrophic")))))</f>
        <v>Eutrophic</v>
      </c>
      <c r="CM874" s="0" t="n">
        <f aca="false">IF(G874&gt;H874,1,0)</f>
        <v>0</v>
      </c>
      <c r="CO874" s="17" t="n">
        <f aca="false">14.652-0.41022*M874+0.007991*M874*M874-0.000077774*M874*M874*M874</f>
        <v>10.62094140625</v>
      </c>
      <c r="CP874" s="1" t="n">
        <f aca="false">F874/CO874*100</f>
        <v>103.568973589544</v>
      </c>
    </row>
    <row r="875" customFormat="false" ht="12.5" hidden="false" customHeight="false" outlineLevel="0" collapsed="false">
      <c r="A875" s="0" t="n">
        <v>874</v>
      </c>
      <c r="B875" s="15" t="s">
        <v>77</v>
      </c>
      <c r="C875" s="16" t="s">
        <v>78</v>
      </c>
      <c r="D875" s="0" t="s">
        <v>172</v>
      </c>
      <c r="E875" s="0" t="n">
        <v>8.1</v>
      </c>
      <c r="F875" s="0" t="n">
        <v>11.5</v>
      </c>
      <c r="G875" s="0" t="n">
        <v>2.3</v>
      </c>
      <c r="H875" s="0" t="n">
        <v>4.7</v>
      </c>
      <c r="I875" s="0" t="n">
        <v>7</v>
      </c>
      <c r="J875" s="0" t="n">
        <v>3.125</v>
      </c>
      <c r="K875" s="0" t="n">
        <v>0.036</v>
      </c>
      <c r="L875" s="0" t="n">
        <v>3.3</v>
      </c>
      <c r="M875" s="0" t="n">
        <v>14.1</v>
      </c>
      <c r="N875" s="0" t="n">
        <v>0</v>
      </c>
      <c r="O875" s="0" t="n">
        <v>212</v>
      </c>
      <c r="P875" s="0" t="n">
        <v>7700</v>
      </c>
      <c r="AC875" s="0" t="n">
        <v>2.853</v>
      </c>
      <c r="AD875" s="0" t="n">
        <v>0.091</v>
      </c>
      <c r="AE875" s="0" t="n">
        <v>2.182</v>
      </c>
      <c r="AF875" s="0" t="n">
        <v>0.009</v>
      </c>
      <c r="AG875" s="0" t="n">
        <v>0.001</v>
      </c>
      <c r="AH875" s="0" t="n">
        <v>16.9</v>
      </c>
      <c r="AJ875" s="0" t="n">
        <v>2500</v>
      </c>
      <c r="BD875" s="0" t="n">
        <v>241.735</v>
      </c>
      <c r="BF875" s="0" t="n">
        <f aca="false">IF(E875&lt;11,-3.6797*E875^2+48.115*E875-53.83,280.92*EXP(-0.2027*E875))</f>
        <v>94.476383</v>
      </c>
      <c r="BG875" s="1" t="n">
        <f aca="false">32.208*LN(F875)+21.438</f>
        <v>100.101113315171</v>
      </c>
      <c r="BH875" s="1" t="n">
        <f aca="false">IF(G875&lt;=2, -10*G875+100, 88.958*EXP(-0.0755*G875))</f>
        <v>74.7772988969374</v>
      </c>
      <c r="BI875" s="1" t="n">
        <f aca="false">IF(I875&lt;=100, 0.0053*(I875)^2-1.0332*I875+100.76, 122.82*EXP(-0.0092*I875))</f>
        <v>93.7873</v>
      </c>
      <c r="BJ875" s="0" t="n">
        <f aca="false">IF(P875&lt;=1000, -6.942*LN(P875)+107.59, -36.304*LN(P875)+310.72)</f>
        <v>-14.1636104670878</v>
      </c>
      <c r="BK875" s="0" t="e">
        <f aca="false">BF875^0.04*BG875^0.22*BH875^0.51*BI875^0.06*BJ875^0.17</f>
        <v>#NUM!</v>
      </c>
      <c r="BL875" s="0" t="e">
        <f aca="false">IF(BK875&gt;=90, "Very Good", IF(BK875&gt;=80, "Good", IF(BK875&gt;=70, "Slightly Good", IF(BK875&gt;=60, "Average", IF(BK875&gt;=50, "Slightly Poor", IF(BK875&gt;=40, "Poor", "Very Poor"))))))</f>
        <v>#NUM!</v>
      </c>
      <c r="BM875" s="2" t="n">
        <f aca="false">IF(P875&lt;=1000, -6.942*LN(P875)+107.59, IF(AND(P875&gt;1000, P875&lt;=5213),-36.304*LN(P875)+310.72, IF(P875&gt;5213, 10)))</f>
        <v>10</v>
      </c>
      <c r="BN875" s="2" t="n">
        <f aca="false">BF875^0.04*BG875^0.22*BH875^0.51*BI875^0.06*BM875^0.17</f>
        <v>57.9509709086319</v>
      </c>
      <c r="BO875" s="3" t="str">
        <f aca="false">IF(BN875&gt;=90, "Very Good", IF(BN875&gt;=80, "Good", IF(BN875&gt;=70, "Slightly Good", IF(BN875&gt;=60, "Average", IF(BN875&gt;=50, "Slightly Poor", IF(BN875&gt;=40, "Poor", "Very Poor"))))))</f>
        <v>Slightly Poor</v>
      </c>
      <c r="BP875" s="2" t="n">
        <f aca="false">IF(AJ875&lt;=1000, -6.942*LN(AJ875)+107.59, IF(AND(AJ875&gt;1000, AJ875&lt;=5213),-36.304*LN(AJ875)+310.72, IF(AJ875&gt;5213, 10)))</f>
        <v>26.6758336218732</v>
      </c>
      <c r="BQ875" s="2" t="n">
        <f aca="false">BF875^0.04*BG875^0.22*BH875^0.51*BI875^0.06*BP875^0.17</f>
        <v>68.470070734265</v>
      </c>
      <c r="BR875" s="0" t="str">
        <f aca="false">IF(BQ875&gt;=90, "Very Good", IF(BQ875&gt;=80, "Good", IF(BQ875&gt;=70, "Slightly Good", IF(BQ875&gt;=60, "Average", IF(BQ875&gt;=50, "Slightly Poor", IF(BQ875&gt;=40, "Poor", "Very Poor"))))))</f>
        <v>Average</v>
      </c>
      <c r="BT875" s="2" t="n">
        <f aca="false">9.81*LN(AH875)+30.6</f>
        <v>58.3359466311238</v>
      </c>
      <c r="BU875" s="0" t="str">
        <f aca="false">IF(BT875&lt;30, "Clean water", IF(AND(BT875&gt;=30, BT875&lt;40), "Hypolimia", IF(AND(BT875&gt;=40,BT875&lt;50), "Mesotrophic", IF(AND(BT875&gt;=50, BT875&lt;70), "Eutrophic", IF(BT875&gt;70,"Hypertrophic")))))</f>
        <v>Eutrophic</v>
      </c>
      <c r="CM875" s="0" t="n">
        <f aca="false">IF(G875&gt;H875,1,0)</f>
        <v>0</v>
      </c>
      <c r="CO875" s="17" t="n">
        <f aca="false">14.652-0.41022*M875+0.007991*M875*M875-0.000077774*M875*M875*M875</f>
        <v>10.238570999946</v>
      </c>
      <c r="CP875" s="1" t="n">
        <f aca="false">F875/CO875*100</f>
        <v>112.320361894845</v>
      </c>
    </row>
    <row r="876" customFormat="false" ht="12.5" hidden="false" customHeight="false" outlineLevel="0" collapsed="false">
      <c r="A876" s="0" t="n">
        <v>875</v>
      </c>
      <c r="B876" s="15" t="s">
        <v>79</v>
      </c>
      <c r="C876" s="16" t="s">
        <v>80</v>
      </c>
      <c r="D876" s="0" t="s">
        <v>172</v>
      </c>
      <c r="E876" s="0" t="n">
        <v>7.7</v>
      </c>
      <c r="F876" s="0" t="n">
        <v>10.8</v>
      </c>
      <c r="G876" s="0" t="n">
        <v>3.7</v>
      </c>
      <c r="H876" s="0" t="n">
        <v>5.7</v>
      </c>
      <c r="I876" s="0" t="n">
        <v>11</v>
      </c>
      <c r="J876" s="0" t="n">
        <v>4.926</v>
      </c>
      <c r="K876" s="0" t="n">
        <v>0.07</v>
      </c>
      <c r="L876" s="0" t="n">
        <v>3.1</v>
      </c>
      <c r="M876" s="0" t="n">
        <v>14.3</v>
      </c>
      <c r="N876" s="0" t="n">
        <v>0</v>
      </c>
      <c r="O876" s="0" t="n">
        <v>253</v>
      </c>
      <c r="P876" s="0" t="n">
        <v>12388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V876" s="0" t="n">
        <v>0</v>
      </c>
      <c r="AC876" s="0" t="n">
        <v>4.618</v>
      </c>
      <c r="AD876" s="0" t="n">
        <v>0.683</v>
      </c>
      <c r="AE876" s="0" t="n">
        <v>3.01</v>
      </c>
      <c r="AF876" s="0" t="n">
        <v>0.02</v>
      </c>
      <c r="AG876" s="0" t="n">
        <v>0.007</v>
      </c>
      <c r="AH876" s="0" t="n">
        <v>28.6</v>
      </c>
      <c r="AJ876" s="0" t="n">
        <v>7858</v>
      </c>
      <c r="AP876" s="0" t="n">
        <v>0</v>
      </c>
      <c r="AY876" s="0" t="n">
        <v>0</v>
      </c>
      <c r="BD876" s="0" t="n">
        <v>246.28</v>
      </c>
      <c r="BF876" s="0" t="n">
        <f aca="false">IF(E876&lt;11,-3.6797*E876^2+48.115*E876-53.83,280.92*EXP(-0.2027*E876))</f>
        <v>98.486087</v>
      </c>
      <c r="BG876" s="1" t="n">
        <f aca="false">32.208*LN(F876)+21.438</f>
        <v>98.0784218880646</v>
      </c>
      <c r="BH876" s="1" t="n">
        <f aca="false">IF(G876&lt;=2, -10*G876+100, 88.958*EXP(-0.0755*G876))</f>
        <v>67.2767257350167</v>
      </c>
      <c r="BI876" s="1" t="n">
        <f aca="false">IF(I876&lt;=100, 0.0053*(I876)^2-1.0332*I876+100.76, 122.82*EXP(-0.0092*I876))</f>
        <v>90.0361</v>
      </c>
      <c r="BJ876" s="0" t="n">
        <f aca="false">IF(P876&lt;=1000, -6.942*LN(P876)+107.59, -36.304*LN(P876)+310.72)</f>
        <v>-31.4264504758437</v>
      </c>
      <c r="BK876" s="0" t="e">
        <f aca="false">BF876^0.04*BG876^0.22*BH876^0.51*BI876^0.06*BJ876^0.17</f>
        <v>#NUM!</v>
      </c>
      <c r="BL876" s="0" t="e">
        <f aca="false">IF(BK876&gt;=90, "Very Good", IF(BK876&gt;=80, "Good", IF(BK876&gt;=70, "Slightly Good", IF(BK876&gt;=60, "Average", IF(BK876&gt;=50, "Slightly Poor", IF(BK876&gt;=40, "Poor", "Very Poor"))))))</f>
        <v>#NUM!</v>
      </c>
      <c r="BM876" s="2" t="n">
        <f aca="false">IF(P876&lt;=1000, -6.942*LN(P876)+107.59, IF(AND(P876&gt;1000, P876&lt;=5213),-36.304*LN(P876)+310.72, IF(P876&gt;5213, 10)))</f>
        <v>10</v>
      </c>
      <c r="BN876" s="2" t="n">
        <f aca="false">BF876^0.04*BG876^0.22*BH876^0.51*BI876^0.06*BM876^0.17</f>
        <v>54.6206961388208</v>
      </c>
      <c r="BO876" s="3" t="str">
        <f aca="false">IF(BN876&gt;=90, "Very Good", IF(BN876&gt;=80, "Good", IF(BN876&gt;=70, "Slightly Good", IF(BN876&gt;=60, "Average", IF(BN876&gt;=50, "Slightly Poor", IF(BN876&gt;=40, "Poor", "Very Poor"))))))</f>
        <v>Slightly Poor</v>
      </c>
      <c r="BP876" s="2" t="n">
        <f aca="false">IF(AJ876&lt;=1000, -6.942*LN(AJ876)+107.59, IF(AND(AJ876&gt;1000, AJ876&lt;=5213),-36.304*LN(AJ876)+310.72, IF(AJ876&gt;5213, 10)))</f>
        <v>10</v>
      </c>
      <c r="BQ876" s="2" t="n">
        <f aca="false">BF876^0.04*BG876^0.22*BH876^0.51*BI876^0.06*BP876^0.17</f>
        <v>54.6206961388208</v>
      </c>
      <c r="BR876" s="0" t="str">
        <f aca="false">IF(BQ876&gt;=90, "Very Good", IF(BQ876&gt;=80, "Good", IF(BQ876&gt;=70, "Slightly Good", IF(BQ876&gt;=60, "Average", IF(BQ876&gt;=50, "Slightly Poor", IF(BQ876&gt;=40, "Poor", "Very Poor"))))))</f>
        <v>Slightly Poor</v>
      </c>
      <c r="BT876" s="2" t="n">
        <f aca="false">9.81*LN(AH876)+30.6</f>
        <v>63.4969199018712</v>
      </c>
      <c r="BU876" s="0" t="str">
        <f aca="false">IF(BT876&lt;30, "Clean water", IF(AND(BT876&gt;=30, BT876&lt;40), "Hypolimia", IF(AND(BT876&gt;=40,BT876&lt;50), "Mesotrophic", IF(AND(BT876&gt;=50, BT876&lt;70), "Eutrophic", IF(BT876&gt;70,"Hypertrophic")))))</f>
        <v>Eutrophic</v>
      </c>
      <c r="CM876" s="0" t="n">
        <f aca="false">IF(G876&gt;H876,1,0)</f>
        <v>0</v>
      </c>
      <c r="CO876" s="17" t="n">
        <f aca="false">14.652-0.41022*M876+0.007991*M876*M876-0.000077774*M876*M876*M876</f>
        <v>10.192506314782</v>
      </c>
      <c r="CP876" s="1" t="n">
        <f aca="false">F876/CO876*100</f>
        <v>105.960199252827</v>
      </c>
    </row>
    <row r="877" customFormat="false" ht="12.5" hidden="false" customHeight="false" outlineLevel="0" collapsed="false">
      <c r="A877" s="0" t="n">
        <v>876</v>
      </c>
      <c r="B877" s="15" t="s">
        <v>81</v>
      </c>
      <c r="C877" s="16" t="s">
        <v>82</v>
      </c>
      <c r="D877" s="0" t="s">
        <v>172</v>
      </c>
      <c r="E877" s="0" t="n">
        <v>7.3</v>
      </c>
      <c r="F877" s="0" t="n">
        <v>10.9</v>
      </c>
      <c r="G877" s="0" t="n">
        <v>1.6</v>
      </c>
      <c r="H877" s="0" t="n">
        <v>3.1</v>
      </c>
      <c r="I877" s="0" t="n">
        <v>1.2</v>
      </c>
      <c r="J877" s="0" t="n">
        <v>3.492</v>
      </c>
      <c r="K877" s="0" t="n">
        <v>0.03</v>
      </c>
      <c r="L877" s="0" t="n">
        <v>2</v>
      </c>
      <c r="M877" s="0" t="n">
        <v>11.4</v>
      </c>
      <c r="N877" s="0" t="n">
        <v>0</v>
      </c>
      <c r="O877" s="0" t="n">
        <v>256</v>
      </c>
      <c r="P877" s="0" t="n">
        <v>15000</v>
      </c>
      <c r="AC877" s="0" t="n">
        <v>3.185</v>
      </c>
      <c r="AD877" s="0" t="n">
        <v>0.088</v>
      </c>
      <c r="AE877" s="0" t="n">
        <v>2.758</v>
      </c>
      <c r="AF877" s="0" t="n">
        <v>0.026</v>
      </c>
      <c r="AG877" s="0" t="n">
        <v>0.014</v>
      </c>
      <c r="AH877" s="0" t="n">
        <v>5.5</v>
      </c>
      <c r="AJ877" s="0" t="n">
        <v>1200</v>
      </c>
      <c r="BF877" s="0" t="n">
        <f aca="false">IF(E877&lt;11,-3.6797*E877^2+48.115*E877-53.83,280.92*EXP(-0.2027*E877))</f>
        <v>101.318287</v>
      </c>
      <c r="BG877" s="1" t="n">
        <f aca="false">32.208*LN(F877)+21.438</f>
        <v>98.375271915684</v>
      </c>
      <c r="BH877" s="1" t="n">
        <f aca="false">IF(G877&lt;=2, -10*G877+100, 88.958*EXP(-0.0755*G877))</f>
        <v>84</v>
      </c>
      <c r="BI877" s="1" t="n">
        <f aca="false">IF(I877&lt;=100, 0.0053*(I877)^2-1.0332*I877+100.76, 122.82*EXP(-0.0092*I877))</f>
        <v>99.527792</v>
      </c>
      <c r="BJ877" s="0" t="n">
        <f aca="false">IF(P877&lt;=1000, -6.942*LN(P877)+107.59, -36.304*LN(P877)+310.72)</f>
        <v>-38.3722021489821</v>
      </c>
      <c r="BK877" s="0" t="e">
        <f aca="false">BF877^0.04*BG877^0.22*BH877^0.51*BI877^0.06*BJ877^0.17</f>
        <v>#NUM!</v>
      </c>
      <c r="BL877" s="0" t="e">
        <f aca="false">IF(BK877&gt;=90, "Very Good", IF(BK877&gt;=80, "Good", IF(BK877&gt;=70, "Slightly Good", IF(BK877&gt;=60, "Average", IF(BK877&gt;=50, "Slightly Poor", IF(BK877&gt;=40, "Poor", "Very Poor"))))))</f>
        <v>#NUM!</v>
      </c>
      <c r="BM877" s="2" t="n">
        <f aca="false">IF(P877&lt;=1000, -6.942*LN(P877)+107.59, IF(AND(P877&gt;1000, P877&lt;=5213),-36.304*LN(P877)+310.72, IF(P877&gt;5213, 10)))</f>
        <v>10</v>
      </c>
      <c r="BN877" s="2" t="n">
        <f aca="false">BF877^0.04*BG877^0.22*BH877^0.51*BI877^0.06*BM877^0.17</f>
        <v>61.6483588505968</v>
      </c>
      <c r="BO877" s="3" t="str">
        <f aca="false">IF(BN877&gt;=90, "Very Good", IF(BN877&gt;=80, "Good", IF(BN877&gt;=70, "Slightly Good", IF(BN877&gt;=60, "Average", IF(BN877&gt;=50, "Slightly Poor", IF(BN877&gt;=40, "Poor", "Very Poor"))))))</f>
        <v>Average</v>
      </c>
      <c r="BP877" s="2" t="n">
        <f aca="false">IF(AJ877&lt;=1000, -6.942*LN(AJ877)+107.59, IF(AND(AJ877&gt;1000, AJ877&lt;=5213),-36.304*LN(AJ877)+310.72, IF(AJ877&gt;5213, 10)))</f>
        <v>53.3218505539848</v>
      </c>
      <c r="BQ877" s="2" t="n">
        <f aca="false">BF877^0.04*BG877^0.22*BH877^0.51*BI877^0.06*BP877^0.17</f>
        <v>81.9398955360956</v>
      </c>
      <c r="BR877" s="0" t="str">
        <f aca="false">IF(BQ877&gt;=90, "Very Good", IF(BQ877&gt;=80, "Good", IF(BQ877&gt;=70, "Slightly Good", IF(BQ877&gt;=60, "Average", IF(BQ877&gt;=50, "Slightly Poor", IF(BQ877&gt;=40, "Poor", "Very Poor"))))))</f>
        <v>Good</v>
      </c>
      <c r="BT877" s="2" t="n">
        <f aca="false">9.81*LN(AH877)+30.6</f>
        <v>47.323578784859</v>
      </c>
      <c r="BU877" s="0" t="str">
        <f aca="false">IF(BT877&lt;30, "Clean water", IF(AND(BT877&gt;=30, BT877&lt;40), "Hypolimia", IF(AND(BT877&gt;=40,BT877&lt;50), "Mesotrophic", IF(AND(BT877&gt;=50, BT877&lt;70), "Eutrophic", IF(BT877&gt;70,"Hypertrophic")))))</f>
        <v>Mesotrophic</v>
      </c>
      <c r="CM877" s="0" t="n">
        <f aca="false">IF(G877&gt;H877,1,0)</f>
        <v>0</v>
      </c>
      <c r="CO877" s="17" t="n">
        <f aca="false">14.652-0.41022*M877+0.007991*M877*M877-0.000077774*M877*M877*M877</f>
        <v>10.898776756944</v>
      </c>
      <c r="CP877" s="1" t="n">
        <f aca="false">F877/CO877*100</f>
        <v>100.011223672925</v>
      </c>
    </row>
    <row r="878" customFormat="false" ht="12.5" hidden="false" customHeight="false" outlineLevel="0" collapsed="false">
      <c r="A878" s="0" t="n">
        <v>877</v>
      </c>
      <c r="B878" s="15" t="s">
        <v>83</v>
      </c>
      <c r="C878" s="16" t="s">
        <v>84</v>
      </c>
      <c r="D878" s="0" t="s">
        <v>172</v>
      </c>
      <c r="E878" s="0" t="n">
        <v>7.5</v>
      </c>
      <c r="F878" s="0" t="n">
        <v>10.9</v>
      </c>
      <c r="G878" s="0" t="n">
        <v>2.2</v>
      </c>
      <c r="H878" s="0" t="n">
        <v>5.2</v>
      </c>
      <c r="I878" s="0" t="n">
        <v>5.6</v>
      </c>
      <c r="J878" s="0" t="n">
        <v>3.899</v>
      </c>
      <c r="K878" s="0" t="n">
        <v>0.038</v>
      </c>
      <c r="L878" s="0" t="n">
        <v>2.2</v>
      </c>
      <c r="M878" s="0" t="n">
        <v>12.5</v>
      </c>
      <c r="N878" s="0" t="n">
        <v>0</v>
      </c>
      <c r="O878" s="0" t="n">
        <v>278</v>
      </c>
      <c r="P878" s="0" t="n">
        <v>120000</v>
      </c>
      <c r="AC878" s="0" t="n">
        <v>3.525</v>
      </c>
      <c r="AD878" s="0" t="n">
        <v>0.528</v>
      </c>
      <c r="AE878" s="0" t="n">
        <v>2.503</v>
      </c>
      <c r="AF878" s="0" t="n">
        <v>0.015</v>
      </c>
      <c r="AG878" s="0" t="n">
        <v>0.009</v>
      </c>
      <c r="AH878" s="0" t="n">
        <v>14.1</v>
      </c>
      <c r="AJ878" s="0" t="n">
        <v>1200</v>
      </c>
      <c r="BF878" s="0" t="n">
        <f aca="false">IF(E878&lt;11,-3.6797*E878^2+48.115*E878-53.83,280.92*EXP(-0.2027*E878))</f>
        <v>100.049375</v>
      </c>
      <c r="BG878" s="1" t="n">
        <f aca="false">32.208*LN(F878)+21.438</f>
        <v>98.375271915684</v>
      </c>
      <c r="BH878" s="1" t="n">
        <f aca="false">IF(G878&lt;=2, -10*G878+100, 88.958*EXP(-0.0755*G878))</f>
        <v>75.3440041238757</v>
      </c>
      <c r="BI878" s="1" t="n">
        <f aca="false">IF(I878&lt;=100, 0.0053*(I878)^2-1.0332*I878+100.76, 122.82*EXP(-0.0092*I878))</f>
        <v>95.140288</v>
      </c>
      <c r="BJ878" s="0" t="n">
        <f aca="false">IF(P878&lt;=1000, -6.942*LN(P878)+107.59, -36.304*LN(P878)+310.72)</f>
        <v>-113.864247878127</v>
      </c>
      <c r="BK878" s="0" t="e">
        <f aca="false">BF878^0.04*BG878^0.22*BH878^0.51*BI878^0.06*BJ878^0.17</f>
        <v>#NUM!</v>
      </c>
      <c r="BL878" s="0" t="e">
        <f aca="false">IF(BK878&gt;=90, "Very Good", IF(BK878&gt;=80, "Good", IF(BK878&gt;=70, "Slightly Good", IF(BK878&gt;=60, "Average", IF(BK878&gt;=50, "Slightly Poor", IF(BK878&gt;=40, "Poor", "Very Poor"))))))</f>
        <v>#NUM!</v>
      </c>
      <c r="BM878" s="2" t="n">
        <f aca="false">IF(P878&lt;=1000, -6.942*LN(P878)+107.59, IF(AND(P878&gt;1000, P878&lt;=5213),-36.304*LN(P878)+310.72, IF(P878&gt;5213, 10)))</f>
        <v>10</v>
      </c>
      <c r="BN878" s="2" t="n">
        <f aca="false">BF878^0.04*BG878^0.22*BH878^0.51*BI878^0.06*BM878^0.17</f>
        <v>58.1353359351281</v>
      </c>
      <c r="BO878" s="3" t="str">
        <f aca="false">IF(BN878&gt;=90, "Very Good", IF(BN878&gt;=80, "Good", IF(BN878&gt;=70, "Slightly Good", IF(BN878&gt;=60, "Average", IF(BN878&gt;=50, "Slightly Poor", IF(BN878&gt;=40, "Poor", "Very Poor"))))))</f>
        <v>Slightly Poor</v>
      </c>
      <c r="BP878" s="2" t="n">
        <f aca="false">IF(AJ878&lt;=1000, -6.942*LN(AJ878)+107.59, IF(AND(AJ878&gt;1000, AJ878&lt;=5213),-36.304*LN(AJ878)+310.72, IF(AJ878&gt;5213, 10)))</f>
        <v>53.3218505539848</v>
      </c>
      <c r="BQ878" s="2" t="n">
        <f aca="false">BF878^0.04*BG878^0.22*BH878^0.51*BI878^0.06*BP878^0.17</f>
        <v>77.270562303608</v>
      </c>
      <c r="BR878" s="0" t="str">
        <f aca="false">IF(BQ878&gt;=90, "Very Good", IF(BQ878&gt;=80, "Good", IF(BQ878&gt;=70, "Slightly Good", IF(BQ878&gt;=60, "Average", IF(BQ878&gt;=50, "Slightly Poor", IF(BQ878&gt;=40, "Poor", "Very Poor"))))))</f>
        <v>Slightly Good</v>
      </c>
      <c r="BT878" s="2" t="n">
        <f aca="false">9.81*LN(AH878)+30.6</f>
        <v>56.5589747623382</v>
      </c>
      <c r="BU878" s="0" t="str">
        <f aca="false">IF(BT878&lt;30, "Clean water", IF(AND(BT878&gt;=30, BT878&lt;40), "Hypolimia", IF(AND(BT878&gt;=40,BT878&lt;50), "Mesotrophic", IF(AND(BT878&gt;=50, BT878&lt;70), "Eutrophic", IF(BT878&gt;70,"Hypertrophic")))))</f>
        <v>Eutrophic</v>
      </c>
      <c r="CM878" s="0" t="n">
        <f aca="false">IF(G878&gt;H878,1,0)</f>
        <v>0</v>
      </c>
      <c r="CO878" s="17" t="n">
        <f aca="false">14.652-0.41022*M878+0.007991*M878*M878-0.000077774*M878*M878*M878</f>
        <v>10.62094140625</v>
      </c>
      <c r="CP878" s="1" t="n">
        <f aca="false">F878/CO878*100</f>
        <v>102.627437466003</v>
      </c>
    </row>
    <row r="879" customFormat="false" ht="12.5" hidden="false" customHeight="false" outlineLevel="0" collapsed="false">
      <c r="A879" s="0" t="n">
        <v>878</v>
      </c>
      <c r="B879" s="15" t="s">
        <v>133</v>
      </c>
      <c r="C879" s="16" t="s">
        <v>134</v>
      </c>
      <c r="D879" s="0" t="s">
        <v>172</v>
      </c>
      <c r="E879" s="0" t="n">
        <v>8.8</v>
      </c>
      <c r="F879" s="0" t="n">
        <v>12.9</v>
      </c>
      <c r="G879" s="0" t="n">
        <v>2.7</v>
      </c>
      <c r="H879" s="0" t="n">
        <v>6</v>
      </c>
      <c r="I879" s="0" t="n">
        <v>21.8</v>
      </c>
      <c r="J879" s="0" t="n">
        <v>5.542</v>
      </c>
      <c r="K879" s="0" t="n">
        <v>0.252</v>
      </c>
      <c r="L879" s="0" t="n">
        <v>3.5</v>
      </c>
      <c r="M879" s="0" t="n">
        <v>17.7</v>
      </c>
      <c r="O879" s="0" t="n">
        <v>4650</v>
      </c>
      <c r="BD879" s="0" t="n">
        <v>0.098</v>
      </c>
      <c r="BF879" s="0" t="n">
        <f aca="false">IF(E879&lt;11,-3.6797*E879^2+48.115*E879-53.83,280.92*EXP(-0.2027*E879))</f>
        <v>84.626032</v>
      </c>
      <c r="BG879" s="1" t="n">
        <f aca="false">32.208*LN(F879)+21.438</f>
        <v>103.801177244529</v>
      </c>
      <c r="BH879" s="1" t="n">
        <f aca="false">IF(G879&lt;=2, -10*G879+100, 88.958*EXP(-0.0755*G879))</f>
        <v>72.5527837174588</v>
      </c>
      <c r="BI879" s="1" t="n">
        <f aca="false">IF(I879&lt;=100, 0.0053*(I879)^2-1.0332*I879+100.76, 122.82*EXP(-0.0092*I879))</f>
        <v>80.755012</v>
      </c>
      <c r="BJ879" s="0" t="e">
        <f aca="false">IF(P879&lt;=1000, -6.942*LN(P879)+107.59, -36.304*LN(P879)+310.72)</f>
        <v>#VALUE!</v>
      </c>
      <c r="BK879" s="0" t="e">
        <f aca="false">BF879^0.04*BG879^0.22*BH879^0.51*BI879^0.06*BJ879^0.17</f>
        <v>#VALUE!</v>
      </c>
      <c r="BL879" s="0" t="e">
        <f aca="false">IF(BK879&gt;=90, "Very Good", IF(BK879&gt;=80, "Good", IF(BK879&gt;=70, "Slightly Good", IF(BK879&gt;=60, "Average", IF(BK879&gt;=50, "Slightly Poor", IF(BK879&gt;=40, "Poor", "Very Poor"))))))</f>
        <v>#VALUE!</v>
      </c>
      <c r="BM879" s="2" t="e">
        <f aca="false">IF(P879&lt;=1000, -6.942*LN(P879)+107.59, IF(AND(P879&gt;1000, P879&lt;=5213),-36.304*LN(P879)+310.72, IF(P879&gt;5213, 10)))</f>
        <v>#VALUE!</v>
      </c>
      <c r="BN879" s="2" t="e">
        <f aca="false">BF879^0.04*BG879^0.22*BH879^0.51*BI879^0.06*BM879^0.17</f>
        <v>#VALUE!</v>
      </c>
      <c r="BO879" s="3" t="e">
        <f aca="false">IF(BN879&gt;=90, "Very Good", IF(BN879&gt;=80, "Good", IF(BN879&gt;=70, "Slightly Good", IF(BN879&gt;=60, "Average", IF(BN879&gt;=50, "Slightly Poor", IF(BN879&gt;=40, "Poor", "Very Poor"))))))</f>
        <v>#VALUE!</v>
      </c>
      <c r="BP879" s="2" t="e">
        <f aca="false">IF(AJ879&lt;=1000, -6.942*LN(AJ879)+107.59, IF(AND(AJ879&gt;1000, AJ879&lt;=5213),-36.304*LN(AJ879)+310.72, IF(AJ879&gt;5213, 10)))</f>
        <v>#VALUE!</v>
      </c>
      <c r="BQ879" s="2" t="e">
        <f aca="false">BF879^0.04*BG879^0.22*BH879^0.51*BI879^0.06*BP879^0.17</f>
        <v>#VALUE!</v>
      </c>
      <c r="BR879" s="0" t="e">
        <f aca="false">IF(BQ879&gt;=90, "Very Good", IF(BQ879&gt;=80, "Good", IF(BQ879&gt;=70, "Slightly Good", IF(BQ879&gt;=60, "Average", IF(BQ879&gt;=50, "Slightly Poor", IF(BQ879&gt;=40, "Poor", "Very Poor"))))))</f>
        <v>#VALUE!</v>
      </c>
      <c r="BT879" s="2" t="e">
        <f aca="false">9.81*LN(AH879)+30.6</f>
        <v>#VALUE!</v>
      </c>
      <c r="BU879" s="0" t="e">
        <f aca="false">IF(BT879&lt;30, "Clean water", IF(AND(BT879&gt;=30, BT879&lt;40), "Hypolimia", IF(AND(BT879&gt;=40,BT879&lt;50), "Mesotrophic", IF(AND(BT879&gt;=50, BT879&lt;70), "Eutrophic", IF(BT879&gt;70,"Hypertrophic")))))</f>
        <v>#VALUE!</v>
      </c>
      <c r="CM879" s="0" t="n">
        <f aca="false">IF(G879&gt;H879,1,0)</f>
        <v>0</v>
      </c>
      <c r="CO879" s="17" t="n">
        <f aca="false">14.652-0.41022*M879+0.007991*M879*M879-0.000077774*M879*M879*M879</f>
        <v>9.463331438658</v>
      </c>
      <c r="CP879" s="1" t="n">
        <f aca="false">F879/CO879*100</f>
        <v>136.315631378006</v>
      </c>
    </row>
    <row r="880" customFormat="false" ht="12.5" hidden="false" customHeight="false" outlineLevel="0" collapsed="false">
      <c r="A880" s="0" t="n">
        <v>879</v>
      </c>
      <c r="B880" s="15" t="s">
        <v>85</v>
      </c>
      <c r="C880" s="16" t="s">
        <v>86</v>
      </c>
      <c r="D880" s="0" t="s">
        <v>172</v>
      </c>
      <c r="E880" s="0" t="n">
        <v>7.3</v>
      </c>
      <c r="F880" s="0" t="n">
        <v>9</v>
      </c>
      <c r="G880" s="0" t="n">
        <v>3.5</v>
      </c>
      <c r="H880" s="0" t="n">
        <v>6.2</v>
      </c>
      <c r="I880" s="0" t="n">
        <v>12.2</v>
      </c>
      <c r="J880" s="0" t="n">
        <v>7.142</v>
      </c>
      <c r="K880" s="0" t="n">
        <v>0.142</v>
      </c>
      <c r="L880" s="0" t="n">
        <v>4.6</v>
      </c>
      <c r="M880" s="0" t="n">
        <v>14.5</v>
      </c>
      <c r="N880" s="0" t="n">
        <v>0</v>
      </c>
      <c r="O880" s="0" t="n">
        <v>604</v>
      </c>
      <c r="P880" s="0" t="n">
        <v>27000</v>
      </c>
      <c r="AC880" s="0" t="n">
        <v>6.53</v>
      </c>
      <c r="AD880" s="0" t="n">
        <v>0.578</v>
      </c>
      <c r="AE880" s="0" t="n">
        <v>5.385</v>
      </c>
      <c r="AF880" s="0" t="n">
        <v>0.1</v>
      </c>
      <c r="AG880" s="0" t="n">
        <v>0.084</v>
      </c>
      <c r="AH880" s="0" t="n">
        <v>10.1</v>
      </c>
      <c r="AJ880" s="0" t="n">
        <v>2300</v>
      </c>
      <c r="BF880" s="0" t="n">
        <f aca="false">IF(E880&lt;11,-3.6797*E880^2+48.115*E880-53.83,280.92*EXP(-0.2027*E880))</f>
        <v>101.318287</v>
      </c>
      <c r="BG880" s="1" t="n">
        <f aca="false">32.208*LN(F880)+21.438</f>
        <v>92.206209186845</v>
      </c>
      <c r="BH880" s="1" t="n">
        <f aca="false">IF(G880&lt;=2, -10*G880+100, 88.958*EXP(-0.0755*G880))</f>
        <v>68.3003129279866</v>
      </c>
      <c r="BI880" s="1" t="n">
        <f aca="false">IF(I880&lt;=100, 0.0053*(I880)^2-1.0332*I880+100.76, 122.82*EXP(-0.0092*I880))</f>
        <v>88.943812</v>
      </c>
      <c r="BJ880" s="0" t="n">
        <f aca="false">IF(P880&lt;=1000, -6.942*LN(P880)+107.59, -36.304*LN(P880)+310.72)</f>
        <v>-59.7112092315887</v>
      </c>
      <c r="BK880" s="0" t="e">
        <f aca="false">BF880^0.04*BG880^0.22*BH880^0.51*BI880^0.06*BJ880^0.17</f>
        <v>#NUM!</v>
      </c>
      <c r="BL880" s="0" t="e">
        <f aca="false">IF(BK880&gt;=90, "Very Good", IF(BK880&gt;=80, "Good", IF(BK880&gt;=70, "Slightly Good", IF(BK880&gt;=60, "Average", IF(BK880&gt;=50, "Slightly Poor", IF(BK880&gt;=40, "Poor", "Very Poor"))))))</f>
        <v>#NUM!</v>
      </c>
      <c r="BM880" s="2" t="n">
        <f aca="false">IF(P880&lt;=1000, -6.942*LN(P880)+107.59, IF(AND(P880&gt;1000, P880&lt;=5213),-36.304*LN(P880)+310.72, IF(P880&gt;5213, 10)))</f>
        <v>10</v>
      </c>
      <c r="BN880" s="2" t="n">
        <f aca="false">BF880^0.04*BG880^0.22*BH880^0.51*BI880^0.06*BM880^0.17</f>
        <v>54.3221897717749</v>
      </c>
      <c r="BO880" s="3" t="str">
        <f aca="false">IF(BN880&gt;=90, "Very Good", IF(BN880&gt;=80, "Good", IF(BN880&gt;=70, "Slightly Good", IF(BN880&gt;=60, "Average", IF(BN880&gt;=50, "Slightly Poor", IF(BN880&gt;=40, "Poor", "Very Poor"))))))</f>
        <v>Slightly Poor</v>
      </c>
      <c r="BP880" s="2" t="n">
        <f aca="false">IF(AJ880&lt;=1000, -6.942*LN(AJ880)+107.59, IF(AND(AJ880&gt;1000, AJ880&lt;=5213),-36.304*LN(AJ880)+310.72, IF(AJ880&gt;5213, 10)))</f>
        <v>29.7029195527965</v>
      </c>
      <c r="BQ880" s="2" t="n">
        <f aca="false">BF880^0.04*BG880^0.22*BH880^0.51*BI880^0.06*BP880^0.17</f>
        <v>65.3661824809883</v>
      </c>
      <c r="BR880" s="0" t="str">
        <f aca="false">IF(BQ880&gt;=90, "Very Good", IF(BQ880&gt;=80, "Good", IF(BQ880&gt;=70, "Slightly Good", IF(BQ880&gt;=60, "Average", IF(BQ880&gt;=50, "Slightly Poor", IF(BQ880&gt;=40, "Poor", "Very Poor"))))))</f>
        <v>Average</v>
      </c>
      <c r="BT880" s="2" t="n">
        <f aca="false">9.81*LN(AH880)+30.6</f>
        <v>53.2859725079412</v>
      </c>
      <c r="BU880" s="0" t="str">
        <f aca="false">IF(BT880&lt;30, "Clean water", IF(AND(BT880&gt;=30, BT880&lt;40), "Hypolimia", IF(AND(BT880&gt;=40,BT880&lt;50), "Mesotrophic", IF(AND(BT880&gt;=50, BT880&lt;70), "Eutrophic", IF(BT880&gt;70,"Hypertrophic")))))</f>
        <v>Eutrophic</v>
      </c>
      <c r="CM880" s="0" t="n">
        <f aca="false">IF(G880&gt;H880,1,0)</f>
        <v>0</v>
      </c>
      <c r="CO880" s="17" t="n">
        <f aca="false">14.652-0.41022*M880+0.007991*M880*M880-0.000077774*M880*M880*M880</f>
        <v>10.14681398925</v>
      </c>
      <c r="CP880" s="1" t="n">
        <f aca="false">F880/CO880*100</f>
        <v>88.6977923270794</v>
      </c>
    </row>
    <row r="881" customFormat="false" ht="12.5" hidden="false" customHeight="false" outlineLevel="0" collapsed="false">
      <c r="A881" s="0" t="n">
        <v>880</v>
      </c>
      <c r="B881" s="15" t="s">
        <v>135</v>
      </c>
      <c r="C881" s="16" t="s">
        <v>136</v>
      </c>
      <c r="D881" s="0" t="s">
        <v>172</v>
      </c>
      <c r="E881" s="0" t="n">
        <v>7.8</v>
      </c>
      <c r="F881" s="0" t="n">
        <v>7.7</v>
      </c>
      <c r="G881" s="0" t="n">
        <v>3.9</v>
      </c>
      <c r="H881" s="0" t="n">
        <v>8.6</v>
      </c>
      <c r="I881" s="0" t="n">
        <v>11.6</v>
      </c>
      <c r="J881" s="0" t="n">
        <v>7.237</v>
      </c>
      <c r="K881" s="0" t="n">
        <v>0.177</v>
      </c>
      <c r="L881" s="0" t="n">
        <v>4.7</v>
      </c>
      <c r="M881" s="0" t="n">
        <v>18.9</v>
      </c>
      <c r="O881" s="0" t="n">
        <v>534</v>
      </c>
      <c r="BD881" s="0" t="n">
        <v>0.647</v>
      </c>
      <c r="BF881" s="0" t="n">
        <f aca="false">IF(E881&lt;11,-3.6797*E881^2+48.115*E881-53.83,280.92*EXP(-0.2027*E881))</f>
        <v>97.5940520000001</v>
      </c>
      <c r="BG881" s="1" t="n">
        <f aca="false">32.208*LN(F881)+21.438</f>
        <v>87.1816243519112</v>
      </c>
      <c r="BH881" s="1" t="n">
        <f aca="false">IF(G881&lt;=2, -10*G881+100, 88.958*EXP(-0.0755*G881))</f>
        <v>66.2684785997522</v>
      </c>
      <c r="BI881" s="1" t="n">
        <f aca="false">IF(I881&lt;=100, 0.0053*(I881)^2-1.0332*I881+100.76, 122.82*EXP(-0.0092*I881))</f>
        <v>89.488048</v>
      </c>
      <c r="BJ881" s="0" t="e">
        <f aca="false">IF(P881&lt;=1000, -6.942*LN(P881)+107.59, -36.304*LN(P881)+310.72)</f>
        <v>#VALUE!</v>
      </c>
      <c r="BK881" s="0" t="e">
        <f aca="false">BF881^0.04*BG881^0.22*BH881^0.51*BI881^0.06*BJ881^0.17</f>
        <v>#VALUE!</v>
      </c>
      <c r="BL881" s="0" t="e">
        <f aca="false">IF(BK881&gt;=90, "Very Good", IF(BK881&gt;=80, "Good", IF(BK881&gt;=70, "Slightly Good", IF(BK881&gt;=60, "Average", IF(BK881&gt;=50, "Slightly Poor", IF(BK881&gt;=40, "Poor", "Very Poor"))))))</f>
        <v>#VALUE!</v>
      </c>
      <c r="BM881" s="2" t="e">
        <f aca="false">IF(P881&lt;=1000, -6.942*LN(P881)+107.59, IF(AND(P881&gt;1000, P881&lt;=5213),-36.304*LN(P881)+310.72, IF(P881&gt;5213, 10)))</f>
        <v>#VALUE!</v>
      </c>
      <c r="BN881" s="2" t="e">
        <f aca="false">BF881^0.04*BG881^0.22*BH881^0.51*BI881^0.06*BM881^0.17</f>
        <v>#VALUE!</v>
      </c>
      <c r="BO881" s="3" t="e">
        <f aca="false">IF(BN881&gt;=90, "Very Good", IF(BN881&gt;=80, "Good", IF(BN881&gt;=70, "Slightly Good", IF(BN881&gt;=60, "Average", IF(BN881&gt;=50, "Slightly Poor", IF(BN881&gt;=40, "Poor", "Very Poor"))))))</f>
        <v>#VALUE!</v>
      </c>
      <c r="BP881" s="2" t="e">
        <f aca="false">IF(AJ881&lt;=1000, -6.942*LN(AJ881)+107.59, IF(AND(AJ881&gt;1000, AJ881&lt;=5213),-36.304*LN(AJ881)+310.72, IF(AJ881&gt;5213, 10)))</f>
        <v>#VALUE!</v>
      </c>
      <c r="BQ881" s="2" t="e">
        <f aca="false">BF881^0.04*BG881^0.22*BH881^0.51*BI881^0.06*BP881^0.17</f>
        <v>#VALUE!</v>
      </c>
      <c r="BR881" s="0" t="e">
        <f aca="false">IF(BQ881&gt;=90, "Very Good", IF(BQ881&gt;=80, "Good", IF(BQ881&gt;=70, "Slightly Good", IF(BQ881&gt;=60, "Average", IF(BQ881&gt;=50, "Slightly Poor", IF(BQ881&gt;=40, "Poor", "Very Poor"))))))</f>
        <v>#VALUE!</v>
      </c>
      <c r="BT881" s="2" t="e">
        <f aca="false">9.81*LN(AH881)+30.6</f>
        <v>#VALUE!</v>
      </c>
      <c r="BU881" s="0" t="e">
        <f aca="false">IF(BT881&lt;30, "Clean water", IF(AND(BT881&gt;=30, BT881&lt;40), "Hypolimia", IF(AND(BT881&gt;=40,BT881&lt;50), "Mesotrophic", IF(AND(BT881&gt;=50, BT881&lt;70), "Eutrophic", IF(BT881&gt;70,"Hypertrophic")))))</f>
        <v>#VALUE!</v>
      </c>
      <c r="CM881" s="0" t="n">
        <f aca="false">IF(G881&gt;H881,1,0)</f>
        <v>0</v>
      </c>
      <c r="CO881" s="17" t="n">
        <f aca="false">14.652-0.41022*M881+0.007991*M881*M881-0.000077774*M881*M881*M881</f>
        <v>9.228233914794</v>
      </c>
      <c r="CP881" s="1" t="n">
        <f aca="false">F881/CO881*100</f>
        <v>83.4395841186465</v>
      </c>
    </row>
    <row r="882" customFormat="false" ht="12.5" hidden="false" customHeight="false" outlineLevel="0" collapsed="false">
      <c r="A882" s="0" t="n">
        <v>881</v>
      </c>
      <c r="B882" s="15" t="s">
        <v>87</v>
      </c>
      <c r="C882" s="16" t="s">
        <v>88</v>
      </c>
      <c r="D882" s="0" t="s">
        <v>172</v>
      </c>
      <c r="E882" s="0" t="n">
        <v>7.1</v>
      </c>
      <c r="F882" s="0" t="n">
        <v>7.7</v>
      </c>
      <c r="G882" s="0" t="n">
        <v>7.3</v>
      </c>
      <c r="H882" s="0" t="n">
        <v>8.5</v>
      </c>
      <c r="I882" s="0" t="n">
        <v>10</v>
      </c>
      <c r="J882" s="0" t="n">
        <v>8.572</v>
      </c>
      <c r="K882" s="0" t="n">
        <v>0.188</v>
      </c>
      <c r="L882" s="0" t="n">
        <v>3.6</v>
      </c>
      <c r="M882" s="0" t="n">
        <v>13.8</v>
      </c>
      <c r="N882" s="0" t="n">
        <v>0</v>
      </c>
      <c r="O882" s="0" t="n">
        <v>377</v>
      </c>
      <c r="P882" s="0" t="n">
        <v>620000</v>
      </c>
      <c r="AC882" s="0" t="n">
        <v>8.05</v>
      </c>
      <c r="AD882" s="0" t="n">
        <v>2.365</v>
      </c>
      <c r="AE882" s="0" t="n">
        <v>4.207</v>
      </c>
      <c r="AF882" s="0" t="n">
        <v>0.097</v>
      </c>
      <c r="AG882" s="0" t="n">
        <v>0.088</v>
      </c>
      <c r="AH882" s="0" t="n">
        <v>11</v>
      </c>
      <c r="AJ882" s="0" t="n">
        <v>7200</v>
      </c>
      <c r="BF882" s="0" t="n">
        <f aca="false">IF(E882&lt;11,-3.6797*E882^2+48.115*E882-53.83,280.92*EXP(-0.2027*E882))</f>
        <v>102.292823</v>
      </c>
      <c r="BG882" s="1" t="n">
        <f aca="false">32.208*LN(F882)+21.438</f>
        <v>87.1816243519112</v>
      </c>
      <c r="BH882" s="1" t="n">
        <f aca="false">IF(G882&lt;=2, -10*G882+100, 88.958*EXP(-0.0755*G882))</f>
        <v>51.265312210599</v>
      </c>
      <c r="BI882" s="1" t="n">
        <f aca="false">IF(I882&lt;=100, 0.0053*(I882)^2-1.0332*I882+100.76, 122.82*EXP(-0.0092*I882))</f>
        <v>90.958</v>
      </c>
      <c r="BJ882" s="0" t="n">
        <f aca="false">IF(P882&lt;=1000, -6.942*LN(P882)+107.59, -36.304*LN(P882)+310.72)</f>
        <v>-173.4836835789</v>
      </c>
      <c r="BK882" s="0" t="e">
        <f aca="false">BF882^0.04*BG882^0.22*BH882^0.51*BI882^0.06*BJ882^0.17</f>
        <v>#NUM!</v>
      </c>
      <c r="BL882" s="0" t="e">
        <f aca="false">IF(BK882&gt;=90, "Very Good", IF(BK882&gt;=80, "Good", IF(BK882&gt;=70, "Slightly Good", IF(BK882&gt;=60, "Average", IF(BK882&gt;=50, "Slightly Poor", IF(BK882&gt;=40, "Poor", "Very Poor"))))))</f>
        <v>#NUM!</v>
      </c>
      <c r="BM882" s="2" t="n">
        <f aca="false">IF(P882&lt;=1000, -6.942*LN(P882)+107.59, IF(AND(P882&gt;1000, P882&lt;=5213),-36.304*LN(P882)+310.72, IF(P882&gt;5213, 10)))</f>
        <v>10</v>
      </c>
      <c r="BN882" s="2" t="n">
        <f aca="false">BF882^0.04*BG882^0.22*BH882^0.51*BI882^0.06*BM882^0.17</f>
        <v>46.4331118877978</v>
      </c>
      <c r="BO882" s="3" t="str">
        <f aca="false">IF(BN882&gt;=90, "Very Good", IF(BN882&gt;=80, "Good", IF(BN882&gt;=70, "Slightly Good", IF(BN882&gt;=60, "Average", IF(BN882&gt;=50, "Slightly Poor", IF(BN882&gt;=40, "Poor", "Very Poor"))))))</f>
        <v>Poor</v>
      </c>
      <c r="BP882" s="2" t="n">
        <f aca="false">IF(AJ882&lt;=1000, -6.942*LN(AJ882)+107.59, IF(AND(AJ882&gt;1000, AJ882&lt;=5213),-36.304*LN(AJ882)+310.72, IF(AJ882&gt;5213, 10)))</f>
        <v>10</v>
      </c>
      <c r="BQ882" s="2" t="n">
        <f aca="false">BF882^0.04*BG882^0.22*BH882^0.51*BI882^0.06*BP882^0.17</f>
        <v>46.4331118877978</v>
      </c>
      <c r="BR882" s="0" t="str">
        <f aca="false">IF(BQ882&gt;=90, "Very Good", IF(BQ882&gt;=80, "Good", IF(BQ882&gt;=70, "Slightly Good", IF(BQ882&gt;=60, "Average", IF(BQ882&gt;=50, "Slightly Poor", IF(BQ882&gt;=40, "Poor", "Very Poor"))))))</f>
        <v>Poor</v>
      </c>
      <c r="BT882" s="2" t="n">
        <f aca="false">9.81*LN(AH882)+30.6</f>
        <v>54.123352626152</v>
      </c>
      <c r="BU882" s="0" t="str">
        <f aca="false">IF(BT882&lt;30, "Clean water", IF(AND(BT882&gt;=30, BT882&lt;40), "Hypolimia", IF(AND(BT882&gt;=40,BT882&lt;50), "Mesotrophic", IF(AND(BT882&gt;=50, BT882&lt;70), "Eutrophic", IF(BT882&gt;70,"Hypertrophic")))))</f>
        <v>Eutrophic</v>
      </c>
      <c r="CM882" s="0" t="n">
        <f aca="false">IF(G882&gt;H882,1,0)</f>
        <v>0</v>
      </c>
      <c r="CO882" s="17" t="n">
        <f aca="false">14.652-0.41022*M882+0.007991*M882*M882-0.000077774*M882*M882*M882</f>
        <v>10.308374368272</v>
      </c>
      <c r="CP882" s="1" t="n">
        <f aca="false">F882/CO882*100</f>
        <v>74.6965498624082</v>
      </c>
    </row>
    <row r="883" s="18" customFormat="true" ht="12.5" hidden="false" customHeight="false" outlineLevel="0" collapsed="false">
      <c r="A883" s="18" t="n">
        <v>882</v>
      </c>
      <c r="B883" s="19" t="s">
        <v>89</v>
      </c>
      <c r="C883" s="18" t="s">
        <v>90</v>
      </c>
      <c r="D883" s="18" t="s">
        <v>172</v>
      </c>
      <c r="E883" s="18" t="n">
        <v>7.5</v>
      </c>
      <c r="F883" s="18" t="n">
        <v>10.5</v>
      </c>
      <c r="G883" s="18" t="n">
        <v>6.6</v>
      </c>
      <c r="H883" s="18" t="n">
        <v>3.8</v>
      </c>
      <c r="I883" s="18" t="n">
        <v>35</v>
      </c>
      <c r="J883" s="18" t="n">
        <v>3.264</v>
      </c>
      <c r="K883" s="18" t="n">
        <v>0.106</v>
      </c>
      <c r="L883" s="18" t="n">
        <v>2.8</v>
      </c>
      <c r="M883" s="18" t="n">
        <v>12.1</v>
      </c>
      <c r="N883" s="18" t="n">
        <v>0</v>
      </c>
      <c r="O883" s="18" t="n">
        <v>300</v>
      </c>
      <c r="P883" s="18" t="n">
        <v>20000</v>
      </c>
      <c r="AC883" s="18" t="n">
        <v>3.095</v>
      </c>
      <c r="AD883" s="18" t="n">
        <v>0.753</v>
      </c>
      <c r="AE883" s="18" t="n">
        <v>1.836</v>
      </c>
      <c r="AF883" s="18" t="n">
        <v>0.057</v>
      </c>
      <c r="AG883" s="18" t="n">
        <v>0.04</v>
      </c>
      <c r="AH883" s="18" t="n">
        <v>11.8</v>
      </c>
      <c r="AJ883" s="18" t="n">
        <v>1000</v>
      </c>
      <c r="BF883" s="18" t="n">
        <f aca="false">IF(E883&lt;11,-3.6797*E883^2+48.115*E883-53.83,280.92*EXP(-0.2027*E883))</f>
        <v>100.049375</v>
      </c>
      <c r="BG883" s="20" t="n">
        <f aca="false">32.208*LN(F883)+21.438</f>
        <v>97.1710942827213</v>
      </c>
      <c r="BH883" s="20" t="n">
        <f aca="false">IF(G883&lt;=2, -10*G883+100, 88.958*EXP(-0.0755*G883))</f>
        <v>54.0475572195066</v>
      </c>
      <c r="BI883" s="20" t="n">
        <f aca="false">IF(I883&lt;=100, 0.0053*(I883)^2-1.0332*I883+100.76, 122.82*EXP(-0.0092*I883))</f>
        <v>71.0905</v>
      </c>
      <c r="BJ883" s="18" t="n">
        <f aca="false">IF(P883&lt;=1000, -6.942*LN(P883)+107.59, -36.304*LN(P883)+310.72)</f>
        <v>-48.8162121072716</v>
      </c>
      <c r="BK883" s="18" t="e">
        <f aca="false">BF883^0.04*BG883^0.22*BH883^0.51*BI883^0.06*BJ883^0.17</f>
        <v>#NUM!</v>
      </c>
      <c r="BL883" s="18" t="e">
        <f aca="false">IF(BK883&gt;=90, "Very Good", IF(BK883&gt;=80, "Good", IF(BK883&gt;=70, "Slightly Good", IF(BK883&gt;=60, "Average", IF(BK883&gt;=50, "Slightly Poor", IF(BK883&gt;=40, "Poor", "Very Poor"))))))</f>
        <v>#NUM!</v>
      </c>
      <c r="BM883" s="21" t="n">
        <f aca="false">IF(P883&lt;=1000, -6.942*LN(P883)+107.59, IF(AND(P883&gt;1000, P883&lt;=5213),-36.304*LN(P883)+310.72, IF(P883&gt;5213, 10)))</f>
        <v>10</v>
      </c>
      <c r="BN883" s="21" t="n">
        <f aca="false">BF883^0.04*BG883^0.22*BH883^0.51*BI883^0.06*BM883^0.17</f>
        <v>48.0940361615496</v>
      </c>
      <c r="BO883" s="22" t="str">
        <f aca="false">IF(BN883&gt;=90, "Very Good", IF(BN883&gt;=80, "Good", IF(BN883&gt;=70, "Slightly Good", IF(BN883&gt;=60, "Average", IF(BN883&gt;=50, "Slightly Poor", IF(BN883&gt;=40, "Poor", "Very Poor"))))))</f>
        <v>Poor</v>
      </c>
      <c r="BP883" s="21" t="n">
        <f aca="false">IF(AJ883&lt;=1000, -6.942*LN(AJ883)+107.59, IF(AND(AJ883&gt;1000, AJ883&lt;=5213),-36.304*LN(AJ883)+310.72, IF(AJ883&gt;5213, 10)))</f>
        <v>59.636362853306</v>
      </c>
      <c r="BQ883" s="21" t="n">
        <f aca="false">BF883^0.04*BG883^0.22*BH883^0.51*BI883^0.06*BP883^0.17</f>
        <v>65.1520553345778</v>
      </c>
      <c r="BR883" s="18" t="str">
        <f aca="false">IF(BQ883&gt;=90, "Very Good", IF(BQ883&gt;=80, "Good", IF(BQ883&gt;=70, "Slightly Good", IF(BQ883&gt;=60, "Average", IF(BQ883&gt;=50, "Slightly Poor", IF(BQ883&gt;=40, "Poor", "Very Poor"))))))</f>
        <v>Average</v>
      </c>
      <c r="BT883" s="21" t="n">
        <f aca="false">9.81*LN(AH883)+30.6</f>
        <v>54.8120564037366</v>
      </c>
      <c r="BU883" s="18" t="str">
        <f aca="false">IF(BT883&lt;30, "Clean water", IF(AND(BT883&gt;=30, BT883&lt;40), "Hypolimia", IF(AND(BT883&gt;=40,BT883&lt;50), "Mesotrophic", IF(AND(BT883&gt;=50, BT883&lt;70), "Eutrophic", IF(BT883&gt;70,"Hypertrophic")))))</f>
        <v>Eutrophic</v>
      </c>
      <c r="CM883" s="18" t="n">
        <f aca="false">IF(G883&gt;H883,1,0)</f>
        <v>1</v>
      </c>
      <c r="CO883" s="17" t="n">
        <f aca="false">14.652-0.41022*M883+0.007991*M883*M883-0.000077774*M883*M883*M883</f>
        <v>10.720518924786</v>
      </c>
      <c r="CP883" s="1" t="n">
        <f aca="false">F883/CO883*100</f>
        <v>97.943020050306</v>
      </c>
    </row>
    <row r="884" customFormat="false" ht="12.5" hidden="false" customHeight="false" outlineLevel="0" collapsed="false">
      <c r="A884" s="0" t="n">
        <v>883</v>
      </c>
      <c r="B884" s="15" t="s">
        <v>91</v>
      </c>
      <c r="C884" s="16" t="s">
        <v>92</v>
      </c>
      <c r="D884" s="0" t="s">
        <v>172</v>
      </c>
      <c r="E884" s="0" t="n">
        <v>7.6</v>
      </c>
      <c r="F884" s="0" t="n">
        <v>12.8</v>
      </c>
      <c r="G884" s="0" t="n">
        <v>1.4</v>
      </c>
      <c r="H884" s="0" t="n">
        <v>2.6</v>
      </c>
      <c r="I884" s="0" t="n">
        <v>3.4</v>
      </c>
      <c r="J884" s="0" t="n">
        <v>3.119</v>
      </c>
      <c r="K884" s="0" t="n">
        <v>0.017</v>
      </c>
      <c r="L884" s="0" t="n">
        <v>1.7</v>
      </c>
      <c r="M884" s="0" t="n">
        <v>15.8</v>
      </c>
      <c r="N884" s="0" t="n">
        <v>0</v>
      </c>
      <c r="O884" s="0" t="n">
        <v>209</v>
      </c>
      <c r="P884" s="0" t="n">
        <v>4600</v>
      </c>
      <c r="AC884" s="0" t="n">
        <v>3.037</v>
      </c>
      <c r="AD884" s="0" t="n">
        <v>0.093</v>
      </c>
      <c r="AE884" s="0" t="n">
        <v>2.56</v>
      </c>
      <c r="AF884" s="0" t="n">
        <v>0.013</v>
      </c>
      <c r="AG884" s="0" t="n">
        <v>0.007</v>
      </c>
      <c r="AH884" s="0" t="n">
        <v>2</v>
      </c>
      <c r="AJ884" s="0" t="n">
        <v>130</v>
      </c>
      <c r="BF884" s="0" t="n">
        <f aca="false">IF(E884&lt;11,-3.6797*E884^2+48.115*E884-53.83,280.92*EXP(-0.2027*E884))</f>
        <v>99.304528</v>
      </c>
      <c r="BG884" s="1" t="n">
        <f aca="false">32.208*LN(F884)+21.438</f>
        <v>103.550530065171</v>
      </c>
      <c r="BH884" s="1" t="n">
        <f aca="false">IF(G884&lt;=2, -10*G884+100, 88.958*EXP(-0.0755*G884))</f>
        <v>86</v>
      </c>
      <c r="BI884" s="1" t="n">
        <f aca="false">IF(I884&lt;=100, 0.0053*(I884)^2-1.0332*I884+100.76, 122.82*EXP(-0.0092*I884))</f>
        <v>97.308388</v>
      </c>
      <c r="BJ884" s="0" t="n">
        <f aca="false">IF(P884&lt;=1000, -6.942*LN(P884)+107.59, -36.304*LN(P884)+310.72)</f>
        <v>4.5389043097482</v>
      </c>
      <c r="BK884" s="0" t="n">
        <f aca="false">BF884^0.04*BG884^0.22*BH884^0.51*BI884^0.06*BJ884^0.17</f>
        <v>55.05251643754</v>
      </c>
      <c r="BL884" s="0" t="str">
        <f aca="false">IF(BK884&gt;=90, "Very Good", IF(BK884&gt;=80, "Good", IF(BK884&gt;=70, "Slightly Good", IF(BK884&gt;=60, "Average", IF(BK884&gt;=50, "Slightly Poor", IF(BK884&gt;=40, "Poor", "Very Poor"))))))</f>
        <v>Slightly Poor</v>
      </c>
      <c r="BM884" s="2" t="n">
        <f aca="false">IF(P884&lt;=1000, -6.942*LN(P884)+107.59, IF(AND(P884&gt;1000, P884&lt;=5213),-36.304*LN(P884)+310.72, IF(P884&gt;5213, 10)))</f>
        <v>4.5389043097482</v>
      </c>
      <c r="BN884" s="2" t="n">
        <f aca="false">BF884^0.04*BG884^0.22*BH884^0.51*BI884^0.06*BM884^0.17</f>
        <v>55.05251643754</v>
      </c>
      <c r="BO884" s="3" t="str">
        <f aca="false">IF(BN884&gt;=90, "Very Good", IF(BN884&gt;=80, "Good", IF(BN884&gt;=70, "Slightly Good", IF(BN884&gt;=60, "Average", IF(BN884&gt;=50, "Slightly Poor", IF(BN884&gt;=40, "Poor", "Very Poor"))))))</f>
        <v>Slightly Poor</v>
      </c>
      <c r="BP884" s="2" t="n">
        <f aca="false">IF(AJ884&lt;=1000, -6.942*LN(AJ884)+107.59, IF(AND(AJ884&gt;1000, AJ884&lt;=5213),-36.304*LN(AJ884)+310.72, IF(AJ884&gt;5213, 10)))</f>
        <v>73.7995758449374</v>
      </c>
      <c r="BQ884" s="2" t="n">
        <f aca="false">BF884^0.04*BG884^0.22*BH884^0.51*BI884^0.06*BP884^0.17</f>
        <v>88.4432428234239</v>
      </c>
      <c r="BR884" s="0" t="str">
        <f aca="false">IF(BQ884&gt;=90, "Very Good", IF(BQ884&gt;=80, "Good", IF(BQ884&gt;=70, "Slightly Good", IF(BQ884&gt;=60, "Average", IF(BQ884&gt;=50, "Slightly Poor", IF(BQ884&gt;=40, "Poor", "Very Poor"))))))</f>
        <v>Good</v>
      </c>
      <c r="BT884" s="2" t="n">
        <f aca="false">9.81*LN(AH884)+30.6</f>
        <v>37.3997738412931</v>
      </c>
      <c r="BU884" s="0" t="str">
        <f aca="false">IF(BT884&lt;30, "Clean water", IF(AND(BT884&gt;=30, BT884&lt;40), "Hypolimia", IF(AND(BT884&gt;=40,BT884&lt;50), "Mesotrophic", IF(AND(BT884&gt;=50, BT884&lt;70), "Eutrophic", IF(BT884&gt;70,"Hypertrophic")))))</f>
        <v>Hypolimia</v>
      </c>
      <c r="CM884" s="0" t="n">
        <f aca="false">IF(G884&gt;H884,1,0)</f>
        <v>0</v>
      </c>
      <c r="CO884" s="17" t="n">
        <f aca="false">14.652-0.41022*M884+0.007991*M884*M884-0.000077774*M884*M884*M884</f>
        <v>9.858632318512</v>
      </c>
      <c r="CP884" s="1" t="n">
        <f aca="false">F884/CO884*100</f>
        <v>129.835453706544</v>
      </c>
    </row>
    <row r="885" customFormat="false" ht="12.5" hidden="false" customHeight="false" outlineLevel="0" collapsed="false">
      <c r="A885" s="0" t="n">
        <v>884</v>
      </c>
      <c r="B885" s="15" t="s">
        <v>137</v>
      </c>
      <c r="C885" s="16" t="s">
        <v>138</v>
      </c>
      <c r="D885" s="0" t="s">
        <v>172</v>
      </c>
      <c r="E885" s="0" t="n">
        <v>7.9</v>
      </c>
      <c r="F885" s="0" t="n">
        <v>8.5</v>
      </c>
      <c r="G885" s="0" t="n">
        <v>5.2</v>
      </c>
      <c r="H885" s="0" t="n">
        <v>11.7</v>
      </c>
      <c r="I885" s="0" t="n">
        <v>12.4</v>
      </c>
      <c r="J885" s="0" t="n">
        <v>9.8</v>
      </c>
      <c r="K885" s="0" t="n">
        <v>0.1</v>
      </c>
      <c r="L885" s="0" t="n">
        <v>5.7</v>
      </c>
      <c r="M885" s="0" t="n">
        <v>20.8</v>
      </c>
      <c r="O885" s="0" t="n">
        <v>570</v>
      </c>
      <c r="BD885" s="0" t="n">
        <v>5.272</v>
      </c>
      <c r="BF885" s="0" t="n">
        <f aca="false">IF(E885&lt;11,-3.6797*E885^2+48.115*E885-53.83,280.92*EXP(-0.2027*E885))</f>
        <v>96.6284230000001</v>
      </c>
      <c r="BG885" s="1" t="n">
        <f aca="false">32.208*LN(F885)+21.438</f>
        <v>90.3652509938879</v>
      </c>
      <c r="BH885" s="1" t="n">
        <f aca="false">IF(G885&lt;=2, -10*G885+100, 88.958*EXP(-0.0755*G885))</f>
        <v>60.0732318152755</v>
      </c>
      <c r="BI885" s="1" t="n">
        <f aca="false">IF(I885&lt;=100, 0.0053*(I885)^2-1.0332*I885+100.76, 122.82*EXP(-0.0092*I885))</f>
        <v>88.763248</v>
      </c>
      <c r="BJ885" s="0" t="e">
        <f aca="false">IF(P885&lt;=1000, -6.942*LN(P885)+107.59, -36.304*LN(P885)+310.72)</f>
        <v>#VALUE!</v>
      </c>
      <c r="BK885" s="0" t="e">
        <f aca="false">BF885^0.04*BG885^0.22*BH885^0.51*BI885^0.06*BJ885^0.17</f>
        <v>#VALUE!</v>
      </c>
      <c r="BL885" s="0" t="e">
        <f aca="false">IF(BK885&gt;=90, "Very Good", IF(BK885&gt;=80, "Good", IF(BK885&gt;=70, "Slightly Good", IF(BK885&gt;=60, "Average", IF(BK885&gt;=50, "Slightly Poor", IF(BK885&gt;=40, "Poor", "Very Poor"))))))</f>
        <v>#VALUE!</v>
      </c>
      <c r="BM885" s="2" t="e">
        <f aca="false">IF(P885&lt;=1000, -6.942*LN(P885)+107.59, IF(AND(P885&gt;1000, P885&lt;=5213),-36.304*LN(P885)+310.72, IF(P885&gt;5213, 10)))</f>
        <v>#VALUE!</v>
      </c>
      <c r="BN885" s="2" t="e">
        <f aca="false">BF885^0.04*BG885^0.22*BH885^0.51*BI885^0.06*BM885^0.17</f>
        <v>#VALUE!</v>
      </c>
      <c r="BO885" s="3" t="e">
        <f aca="false">IF(BN885&gt;=90, "Very Good", IF(BN885&gt;=80, "Good", IF(BN885&gt;=70, "Slightly Good", IF(BN885&gt;=60, "Average", IF(BN885&gt;=50, "Slightly Poor", IF(BN885&gt;=40, "Poor", "Very Poor"))))))</f>
        <v>#VALUE!</v>
      </c>
      <c r="BP885" s="2" t="e">
        <f aca="false">IF(AJ885&lt;=1000, -6.942*LN(AJ885)+107.59, IF(AND(AJ885&gt;1000, AJ885&lt;=5213),-36.304*LN(AJ885)+310.72, IF(AJ885&gt;5213, 10)))</f>
        <v>#VALUE!</v>
      </c>
      <c r="BQ885" s="2" t="e">
        <f aca="false">BF885^0.04*BG885^0.22*BH885^0.51*BI885^0.06*BP885^0.17</f>
        <v>#VALUE!</v>
      </c>
      <c r="BR885" s="0" t="e">
        <f aca="false">IF(BQ885&gt;=90, "Very Good", IF(BQ885&gt;=80, "Good", IF(BQ885&gt;=70, "Slightly Good", IF(BQ885&gt;=60, "Average", IF(BQ885&gt;=50, "Slightly Poor", IF(BQ885&gt;=40, "Poor", "Very Poor"))))))</f>
        <v>#VALUE!</v>
      </c>
      <c r="BT885" s="2" t="e">
        <f aca="false">9.81*LN(AH885)+30.6</f>
        <v>#VALUE!</v>
      </c>
      <c r="BU885" s="0" t="e">
        <f aca="false">IF(BT885&lt;30, "Clean water", IF(AND(BT885&gt;=30, BT885&lt;40), "Hypolimia", IF(AND(BT885&gt;=40,BT885&lt;50), "Mesotrophic", IF(AND(BT885&gt;=50, BT885&lt;70), "Eutrophic", IF(BT885&gt;70,"Hypertrophic")))))</f>
        <v>#VALUE!</v>
      </c>
      <c r="CM885" s="0" t="n">
        <f aca="false">IF(G885&gt;H885,1,0)</f>
        <v>0</v>
      </c>
      <c r="CO885" s="17" t="n">
        <f aca="false">14.652-0.41022*M885+0.007991*M885*M885-0.000077774*M885*M885*M885</f>
        <v>8.876768858112</v>
      </c>
      <c r="CP885" s="1" t="n">
        <f aca="false">F885/CO885*100</f>
        <v>95.7555630417515</v>
      </c>
    </row>
    <row r="886" customFormat="false" ht="12.5" hidden="false" customHeight="false" outlineLevel="0" collapsed="false">
      <c r="A886" s="0" t="n">
        <v>885</v>
      </c>
      <c r="B886" s="15" t="s">
        <v>93</v>
      </c>
      <c r="C886" s="16" t="s">
        <v>94</v>
      </c>
      <c r="D886" s="0" t="s">
        <v>172</v>
      </c>
      <c r="E886" s="0" t="n">
        <v>7.4</v>
      </c>
      <c r="F886" s="0" t="n">
        <v>7.3</v>
      </c>
      <c r="G886" s="0" t="n">
        <v>9.6</v>
      </c>
      <c r="H886" s="0" t="n">
        <v>11.6</v>
      </c>
      <c r="I886" s="0" t="n">
        <v>14.1</v>
      </c>
      <c r="J886" s="0" t="n">
        <v>11.97</v>
      </c>
      <c r="K886" s="0" t="n">
        <v>0.201</v>
      </c>
      <c r="L886" s="0" t="n">
        <v>6.6</v>
      </c>
      <c r="M886" s="0" t="n">
        <v>16.5</v>
      </c>
      <c r="N886" s="0" t="n">
        <v>0</v>
      </c>
      <c r="O886" s="0" t="n">
        <v>594</v>
      </c>
      <c r="P886" s="0" t="n">
        <v>920000</v>
      </c>
      <c r="AC886" s="0" t="n">
        <v>11.361</v>
      </c>
      <c r="AD886" s="0" t="n">
        <v>5.536</v>
      </c>
      <c r="AE886" s="0" t="n">
        <v>3.652</v>
      </c>
      <c r="AF886" s="0" t="n">
        <v>0.063</v>
      </c>
      <c r="AG886" s="0" t="n">
        <v>0.026</v>
      </c>
      <c r="AH886" s="0" t="n">
        <v>10.8</v>
      </c>
      <c r="AJ886" s="0" t="n">
        <v>540000</v>
      </c>
      <c r="BD886" s="0" t="n">
        <v>3.926</v>
      </c>
      <c r="BF886" s="0" t="n">
        <f aca="false">IF(E886&lt;11,-3.6797*E886^2+48.115*E886-53.83,280.92*EXP(-0.2027*E886))</f>
        <v>100.720628</v>
      </c>
      <c r="BG886" s="1" t="n">
        <f aca="false">32.208*LN(F886)+21.438</f>
        <v>85.4634570053551</v>
      </c>
      <c r="BH886" s="1" t="n">
        <f aca="false">IF(G886&lt;=2, -10*G886+100, 88.958*EXP(-0.0755*G886))</f>
        <v>43.0931627758805</v>
      </c>
      <c r="BI886" s="1" t="n">
        <f aca="false">IF(I886&lt;=100, 0.0053*(I886)^2-1.0332*I886+100.76, 122.82*EXP(-0.0092*I886))</f>
        <v>87.245573</v>
      </c>
      <c r="BJ886" s="0" t="n">
        <f aca="false">IF(P886&lt;=1000, -6.942*LN(P886)+107.59, -36.304*LN(P886)+310.72)</f>
        <v>-187.811209365412</v>
      </c>
      <c r="BK886" s="0" t="e">
        <f aca="false">BF886^0.04*BG886^0.22*BH886^0.51*BI886^0.06*BJ886^0.17</f>
        <v>#NUM!</v>
      </c>
      <c r="BL886" s="0" t="e">
        <f aca="false">IF(BK886&gt;=90, "Very Good", IF(BK886&gt;=80, "Good", IF(BK886&gt;=70, "Slightly Good", IF(BK886&gt;=60, "Average", IF(BK886&gt;=50, "Slightly Poor", IF(BK886&gt;=40, "Poor", "Very Poor"))))))</f>
        <v>#NUM!</v>
      </c>
      <c r="BM886" s="2" t="n">
        <f aca="false">IF(P886&lt;=1000, -6.942*LN(P886)+107.59, IF(AND(P886&gt;1000, P886&lt;=5213),-36.304*LN(P886)+310.72, IF(P886&gt;5213, 10)))</f>
        <v>10</v>
      </c>
      <c r="BN886" s="2" t="n">
        <f aca="false">BF886^0.04*BG886^0.22*BH886^0.51*BI886^0.06*BM886^0.17</f>
        <v>42.1802655843831</v>
      </c>
      <c r="BO886" s="3" t="str">
        <f aca="false">IF(BN886&gt;=90, "Very Good", IF(BN886&gt;=80, "Good", IF(BN886&gt;=70, "Slightly Good", IF(BN886&gt;=60, "Average", IF(BN886&gt;=50, "Slightly Poor", IF(BN886&gt;=40, "Poor", "Very Poor"))))))</f>
        <v>Poor</v>
      </c>
      <c r="BP886" s="2" t="n">
        <f aca="false">IF(AJ886&lt;=1000, -6.942*LN(AJ886)+107.59, IF(AND(AJ886&gt;1000, AJ886&lt;=5213),-36.304*LN(AJ886)+310.72, IF(AJ886&gt;5213, 10)))</f>
        <v>10</v>
      </c>
      <c r="BQ886" s="2" t="n">
        <f aca="false">BF886^0.04*BG886^0.22*BH886^0.51*BI886^0.06*BP886^0.17</f>
        <v>42.1802655843831</v>
      </c>
      <c r="BR886" s="0" t="str">
        <f aca="false">IF(BQ886&gt;=90, "Very Good", IF(BQ886&gt;=80, "Good", IF(BQ886&gt;=70, "Slightly Good", IF(BQ886&gt;=60, "Average", IF(BQ886&gt;=50, "Slightly Poor", IF(BQ886&gt;=40, "Poor", "Very Poor"))))))</f>
        <v>Poor</v>
      </c>
      <c r="BT886" s="2" t="n">
        <f aca="false">9.81*LN(AH886)+30.6</f>
        <v>53.943347575817</v>
      </c>
      <c r="BU886" s="0" t="str">
        <f aca="false">IF(BT886&lt;30, "Clean water", IF(AND(BT886&gt;=30, BT886&lt;40), "Hypolimia", IF(AND(BT886&gt;=40,BT886&lt;50), "Mesotrophic", IF(AND(BT886&gt;=50, BT886&lt;70), "Eutrophic", IF(BT886&gt;70,"Hypertrophic")))))</f>
        <v>Eutrophic</v>
      </c>
      <c r="CM886" s="0" t="n">
        <f aca="false">IF(G886&gt;H886,1,0)</f>
        <v>0</v>
      </c>
      <c r="CO886" s="17" t="n">
        <f aca="false">14.652-0.41022*M886+0.007991*M886*M886-0.000077774*M886*M886*M886</f>
        <v>9.70954922025</v>
      </c>
      <c r="CP886" s="1" t="n">
        <f aca="false">F886/CO886*100</f>
        <v>75.1837169204035</v>
      </c>
    </row>
    <row r="887" s="18" customFormat="true" ht="12.5" hidden="false" customHeight="false" outlineLevel="0" collapsed="false">
      <c r="A887" s="18" t="n">
        <v>886</v>
      </c>
      <c r="B887" s="19" t="s">
        <v>143</v>
      </c>
      <c r="C887" s="18" t="s">
        <v>96</v>
      </c>
      <c r="D887" s="18" t="s">
        <v>172</v>
      </c>
      <c r="E887" s="18" t="n">
        <v>7.3</v>
      </c>
      <c r="F887" s="18" t="n">
        <v>6.5</v>
      </c>
      <c r="G887" s="18" t="n">
        <v>12.2</v>
      </c>
      <c r="H887" s="18" t="n">
        <v>7.6</v>
      </c>
      <c r="I887" s="18" t="n">
        <v>12.4</v>
      </c>
      <c r="J887" s="18" t="n">
        <v>11.421</v>
      </c>
      <c r="K887" s="18" t="n">
        <v>0.078</v>
      </c>
      <c r="L887" s="18" t="n">
        <v>6</v>
      </c>
      <c r="M887" s="18" t="n">
        <v>14.7</v>
      </c>
      <c r="N887" s="18" t="n">
        <v>0</v>
      </c>
      <c r="O887" s="18" t="n">
        <v>333</v>
      </c>
      <c r="P887" s="18" t="n">
        <v>130000</v>
      </c>
      <c r="AC887" s="18" t="n">
        <v>10.609</v>
      </c>
      <c r="AD887" s="18" t="n">
        <v>6.786</v>
      </c>
      <c r="AE887" s="18" t="n">
        <v>2.698</v>
      </c>
      <c r="AF887" s="18" t="n">
        <v>0.054</v>
      </c>
      <c r="AG887" s="18" t="n">
        <v>0.029</v>
      </c>
      <c r="AH887" s="18" t="n">
        <v>7.7</v>
      </c>
      <c r="AJ887" s="18" t="n">
        <v>14000</v>
      </c>
      <c r="BF887" s="18" t="n">
        <f aca="false">IF(E887&lt;11,-3.6797*E887^2+48.115*E887-53.83,280.92*EXP(-0.2027*E887))</f>
        <v>101.318287</v>
      </c>
      <c r="BG887" s="20" t="n">
        <f aca="false">32.208*LN(F887)+21.438</f>
        <v>81.7250045136464</v>
      </c>
      <c r="BH887" s="20" t="n">
        <f aca="false">IF(G887&lt;=2, -10*G887+100, 88.958*EXP(-0.0755*G887))</f>
        <v>35.412481694523</v>
      </c>
      <c r="BI887" s="20" t="n">
        <f aca="false">IF(I887&lt;=100, 0.0053*(I887)^2-1.0332*I887+100.76, 122.82*EXP(-0.0092*I887))</f>
        <v>88.763248</v>
      </c>
      <c r="BJ887" s="18" t="n">
        <f aca="false">IF(P887&lt;=1000, -6.942*LN(P887)+107.59, -36.304*LN(P887)+310.72)</f>
        <v>-116.770118337507</v>
      </c>
      <c r="BK887" s="18" t="e">
        <f aca="false">BF887^0.04*BG887^0.22*BH887^0.51*BI887^0.06*BJ887^0.17</f>
        <v>#NUM!</v>
      </c>
      <c r="BL887" s="18" t="e">
        <f aca="false">IF(BK887&gt;=90, "Very Good", IF(BK887&gt;=80, "Good", IF(BK887&gt;=70, "Slightly Good", IF(BK887&gt;=60, "Average", IF(BK887&gt;=50, "Slightly Poor", IF(BK887&gt;=40, "Poor", "Very Poor"))))))</f>
        <v>#NUM!</v>
      </c>
      <c r="BM887" s="21" t="n">
        <f aca="false">IF(P887&lt;=1000, -6.942*LN(P887)+107.59, IF(AND(P887&gt;1000, P887&lt;=5213),-36.304*LN(P887)+310.72, IF(P887&gt;5213, 10)))</f>
        <v>10</v>
      </c>
      <c r="BN887" s="21" t="n">
        <f aca="false">BF887^0.04*BG887^0.22*BH887^0.51*BI887^0.06*BM887^0.17</f>
        <v>37.8363591764504</v>
      </c>
      <c r="BO887" s="22" t="str">
        <f aca="false">IF(BN887&gt;=90, "Very Good", IF(BN887&gt;=80, "Good", IF(BN887&gt;=70, "Slightly Good", IF(BN887&gt;=60, "Average", IF(BN887&gt;=50, "Slightly Poor", IF(BN887&gt;=40, "Poor", "Very Poor"))))))</f>
        <v>Very Poor</v>
      </c>
      <c r="BP887" s="21" t="n">
        <f aca="false">IF(AJ887&lt;=1000, -6.942*LN(AJ887)+107.59, IF(AND(AJ887&gt;1000, AJ887&lt;=5213),-36.304*LN(AJ887)+310.72, IF(AJ887&gt;5213, 10)))</f>
        <v>10</v>
      </c>
      <c r="BQ887" s="21" t="n">
        <f aca="false">BF887^0.04*BG887^0.22*BH887^0.51*BI887^0.06*BP887^0.17</f>
        <v>37.8363591764504</v>
      </c>
      <c r="BR887" s="18" t="str">
        <f aca="false">IF(BQ887&gt;=90, "Very Good", IF(BQ887&gt;=80, "Good", IF(BQ887&gt;=70, "Slightly Good", IF(BQ887&gt;=60, "Average", IF(BQ887&gt;=50, "Slightly Poor", IF(BQ887&gt;=40, "Poor", "Very Poor"))))))</f>
        <v>Very Poor</v>
      </c>
      <c r="BT887" s="21" t="n">
        <f aca="false">9.81*LN(AH887)+30.6</f>
        <v>50.6243714261131</v>
      </c>
      <c r="BU887" s="18" t="str">
        <f aca="false">IF(BT887&lt;30, "Clean water", IF(AND(BT887&gt;=30, BT887&lt;40), "Hypolimia", IF(AND(BT887&gt;=40,BT887&lt;50), "Mesotrophic", IF(AND(BT887&gt;=50, BT887&lt;70), "Eutrophic", IF(BT887&gt;70,"Hypertrophic")))))</f>
        <v>Eutrophic</v>
      </c>
      <c r="CM887" s="18" t="n">
        <f aca="false">IF(G887&gt;H887,1,0)</f>
        <v>1</v>
      </c>
      <c r="CO887" s="17" t="n">
        <f aca="false">14.652-0.41022*M887+0.007991*M887*M887-0.000077774*M887*M887*M887</f>
        <v>10.101490290198</v>
      </c>
      <c r="CP887" s="1" t="n">
        <f aca="false">F887/CO887*100</f>
        <v>64.3469410281698</v>
      </c>
    </row>
    <row r="888" customFormat="false" ht="12.5" hidden="false" customHeight="false" outlineLevel="0" collapsed="false">
      <c r="A888" s="0" t="n">
        <v>887</v>
      </c>
      <c r="B888" s="15" t="s">
        <v>97</v>
      </c>
      <c r="C888" s="16" t="s">
        <v>98</v>
      </c>
      <c r="D888" s="0" t="s">
        <v>172</v>
      </c>
      <c r="E888" s="0" t="n">
        <v>7.8</v>
      </c>
      <c r="F888" s="0" t="n">
        <v>13.2</v>
      </c>
      <c r="G888" s="0" t="n">
        <v>1.6</v>
      </c>
      <c r="H888" s="0" t="n">
        <v>4.6</v>
      </c>
      <c r="I888" s="0" t="n">
        <v>7.2</v>
      </c>
      <c r="J888" s="0" t="n">
        <v>2.788</v>
      </c>
      <c r="K888" s="0" t="n">
        <v>0.027</v>
      </c>
      <c r="L888" s="0" t="n">
        <v>2.2</v>
      </c>
      <c r="M888" s="0" t="n">
        <v>12.5</v>
      </c>
      <c r="N888" s="0" t="n">
        <v>0</v>
      </c>
      <c r="O888" s="0" t="n">
        <v>250</v>
      </c>
      <c r="P888" s="0" t="n">
        <v>17000</v>
      </c>
      <c r="AC888" s="0" t="n">
        <v>2.659</v>
      </c>
      <c r="AD888" s="0" t="n">
        <v>0.105</v>
      </c>
      <c r="AE888" s="0" t="n">
        <v>2.12</v>
      </c>
      <c r="AF888" s="0" t="n">
        <v>0.011</v>
      </c>
      <c r="AG888" s="0" t="n">
        <v>0.002</v>
      </c>
      <c r="AH888" s="0" t="n">
        <v>17.4</v>
      </c>
      <c r="AJ888" s="0" t="n">
        <v>130</v>
      </c>
      <c r="BF888" s="0" t="n">
        <f aca="false">IF(E888&lt;11,-3.6797*E888^2+48.115*E888-53.83,280.92*EXP(-0.2027*E888))</f>
        <v>97.5940520000001</v>
      </c>
      <c r="BG888" s="1" t="n">
        <f aca="false">32.208*LN(F888)+21.438</f>
        <v>104.54162364751</v>
      </c>
      <c r="BH888" s="1" t="n">
        <f aca="false">IF(G888&lt;=2, -10*G888+100, 88.958*EXP(-0.0755*G888))</f>
        <v>84</v>
      </c>
      <c r="BI888" s="1" t="n">
        <f aca="false">IF(I888&lt;=100, 0.0053*(I888)^2-1.0332*I888+100.76, 122.82*EXP(-0.0092*I888))</f>
        <v>93.595712</v>
      </c>
      <c r="BJ888" s="0" t="n">
        <f aca="false">IF(P888&lt;=1000, -6.942*LN(P888)+107.59, -36.304*LN(P888)+310.72)</f>
        <v>-42.9161248907844</v>
      </c>
      <c r="BK888" s="0" t="e">
        <f aca="false">BF888^0.04*BG888^0.22*BH888^0.51*BI888^0.06*BJ888^0.17</f>
        <v>#NUM!</v>
      </c>
      <c r="BL888" s="0" t="e">
        <f aca="false">IF(BK888&gt;=90, "Very Good", IF(BK888&gt;=80, "Good", IF(BK888&gt;=70, "Slightly Good", IF(BK888&gt;=60, "Average", IF(BK888&gt;=50, "Slightly Poor", IF(BK888&gt;=40, "Poor", "Very Poor"))))))</f>
        <v>#NUM!</v>
      </c>
      <c r="BM888" s="2" t="n">
        <f aca="false">IF(P888&lt;=1000, -6.942*LN(P888)+107.59, IF(AND(P888&gt;1000, P888&lt;=5213),-36.304*LN(P888)+310.72, IF(P888&gt;5213, 10)))</f>
        <v>10</v>
      </c>
      <c r="BN888" s="2" t="n">
        <f aca="false">BF888^0.04*BG888^0.22*BH888^0.51*BI888^0.06*BM888^0.17</f>
        <v>62.155327629475</v>
      </c>
      <c r="BO888" s="3" t="str">
        <f aca="false">IF(BN888&gt;=90, "Very Good", IF(BN888&gt;=80, "Good", IF(BN888&gt;=70, "Slightly Good", IF(BN888&gt;=60, "Average", IF(BN888&gt;=50, "Slightly Poor", IF(BN888&gt;=40, "Poor", "Very Poor"))))))</f>
        <v>Average</v>
      </c>
      <c r="BP888" s="2" t="n">
        <f aca="false">IF(AJ888&lt;=1000, -6.942*LN(AJ888)+107.59, IF(AND(AJ888&gt;1000, AJ888&lt;=5213),-36.304*LN(AJ888)+310.72, IF(AJ888&gt;5213, 10)))</f>
        <v>73.7995758449374</v>
      </c>
      <c r="BQ888" s="2" t="n">
        <f aca="false">BF888^0.04*BG888^0.22*BH888^0.51*BI888^0.06*BP888^0.17</f>
        <v>87.3066887512278</v>
      </c>
      <c r="BR888" s="0" t="str">
        <f aca="false">IF(BQ888&gt;=90, "Very Good", IF(BQ888&gt;=80, "Good", IF(BQ888&gt;=70, "Slightly Good", IF(BQ888&gt;=60, "Average", IF(BQ888&gt;=50, "Slightly Poor", IF(BQ888&gt;=40, "Poor", "Very Poor"))))))</f>
        <v>Good</v>
      </c>
      <c r="BT888" s="2" t="n">
        <f aca="false">9.81*LN(AH888)+30.6</f>
        <v>58.6219727230229</v>
      </c>
      <c r="BU888" s="0" t="str">
        <f aca="false">IF(BT888&lt;30, "Clean water", IF(AND(BT888&gt;=30, BT888&lt;40), "Hypolimia", IF(AND(BT888&gt;=40,BT888&lt;50), "Mesotrophic", IF(AND(BT888&gt;=50, BT888&lt;70), "Eutrophic", IF(BT888&gt;70,"Hypertrophic")))))</f>
        <v>Eutrophic</v>
      </c>
      <c r="CM888" s="0" t="n">
        <f aca="false">IF(G888&gt;H888,1,0)</f>
        <v>0</v>
      </c>
      <c r="CO888" s="17" t="n">
        <f aca="false">14.652-0.41022*M888+0.007991*M888*M888-0.000077774*M888*M888*M888</f>
        <v>10.62094140625</v>
      </c>
      <c r="CP888" s="1" t="n">
        <f aca="false">F888/CO888*100</f>
        <v>124.282768307453</v>
      </c>
    </row>
    <row r="889" s="18" customFormat="true" ht="12.5" hidden="false" customHeight="false" outlineLevel="0" collapsed="false">
      <c r="A889" s="18" t="n">
        <v>888</v>
      </c>
      <c r="B889" s="19" t="s">
        <v>99</v>
      </c>
      <c r="C889" s="18" t="s">
        <v>100</v>
      </c>
      <c r="D889" s="18" t="s">
        <v>172</v>
      </c>
      <c r="E889" s="18" t="n">
        <v>7</v>
      </c>
      <c r="F889" s="18" t="n">
        <v>11.2</v>
      </c>
      <c r="G889" s="18" t="n">
        <v>3.8</v>
      </c>
      <c r="H889" s="18" t="n">
        <v>3.6</v>
      </c>
      <c r="I889" s="18" t="n">
        <v>8.8</v>
      </c>
      <c r="J889" s="18" t="n">
        <v>5.411</v>
      </c>
      <c r="K889" s="18" t="n">
        <v>0.042</v>
      </c>
      <c r="L889" s="18" t="n">
        <v>2.5</v>
      </c>
      <c r="M889" s="18" t="n">
        <v>12.6</v>
      </c>
      <c r="N889" s="18" t="n">
        <v>0</v>
      </c>
      <c r="O889" s="18" t="n">
        <v>408</v>
      </c>
      <c r="P889" s="18" t="n">
        <v>40000</v>
      </c>
      <c r="AC889" s="18" t="n">
        <v>5.216</v>
      </c>
      <c r="AD889" s="18" t="n">
        <v>0.434</v>
      </c>
      <c r="AE889" s="18" t="n">
        <v>4.172</v>
      </c>
      <c r="AF889" s="18" t="n">
        <v>0.025</v>
      </c>
      <c r="AG889" s="18" t="n">
        <v>0.017</v>
      </c>
      <c r="AH889" s="18" t="n">
        <v>19.1</v>
      </c>
      <c r="AJ889" s="18" t="n">
        <v>4200</v>
      </c>
      <c r="BF889" s="18" t="n">
        <f aca="false">IF(E889&lt;11,-3.6797*E889^2+48.115*E889-53.83,280.92*EXP(-0.2027*E889))</f>
        <v>102.6697</v>
      </c>
      <c r="BG889" s="20" t="n">
        <f aca="false">32.208*LN(F889)+21.438</f>
        <v>99.2497509715202</v>
      </c>
      <c r="BH889" s="20" t="n">
        <f aca="false">IF(G889&lt;=2, -10*G889+100, 88.958*EXP(-0.0755*G889))</f>
        <v>66.7706991099565</v>
      </c>
      <c r="BI889" s="20" t="n">
        <f aca="false">IF(I889&lt;=100, 0.0053*(I889)^2-1.0332*I889+100.76, 122.82*EXP(-0.0092*I889))</f>
        <v>92.078272</v>
      </c>
      <c r="BJ889" s="18" t="n">
        <f aca="false">IF(P889&lt;=1000, -6.942*LN(P889)+107.59, -36.304*LN(P889)+310.72)</f>
        <v>-73.9802273503198</v>
      </c>
      <c r="BK889" s="18" t="e">
        <f aca="false">BF889^0.04*BG889^0.22*BH889^0.51*BI889^0.06*BJ889^0.17</f>
        <v>#NUM!</v>
      </c>
      <c r="BL889" s="18" t="e">
        <f aca="false">IF(BK889&gt;=90, "Very Good", IF(BK889&gt;=80, "Good", IF(BK889&gt;=70, "Slightly Good", IF(BK889&gt;=60, "Average", IF(BK889&gt;=50, "Slightly Poor", IF(BK889&gt;=40, "Poor", "Very Poor"))))))</f>
        <v>#NUM!</v>
      </c>
      <c r="BM889" s="21" t="n">
        <f aca="false">IF(P889&lt;=1000, -6.942*LN(P889)+107.59, IF(AND(P889&gt;1000, P889&lt;=5213),-36.304*LN(P889)+310.72, IF(P889&gt;5213, 10)))</f>
        <v>10</v>
      </c>
      <c r="BN889" s="21" t="n">
        <f aca="false">BF889^0.04*BG889^0.22*BH889^0.51*BI889^0.06*BM889^0.17</f>
        <v>54.7175213411444</v>
      </c>
      <c r="BO889" s="22" t="str">
        <f aca="false">IF(BN889&gt;=90, "Very Good", IF(BN889&gt;=80, "Good", IF(BN889&gt;=70, "Slightly Good", IF(BN889&gt;=60, "Average", IF(BN889&gt;=50, "Slightly Poor", IF(BN889&gt;=40, "Poor", "Very Poor"))))))</f>
        <v>Slightly Poor</v>
      </c>
      <c r="BP889" s="21" t="n">
        <f aca="false">IF(AJ889&lt;=1000, -6.942*LN(AJ889)+107.59, IF(AND(AJ889&gt;1000, AJ889&lt;=5213),-36.304*LN(AJ889)+310.72, IF(AJ889&gt;5213, 10)))</f>
        <v>7.84154374572893</v>
      </c>
      <c r="BQ889" s="21" t="n">
        <f aca="false">BF889^0.04*BG889^0.22*BH889^0.51*BI889^0.06*BP889^0.17</f>
        <v>52.5018591827784</v>
      </c>
      <c r="BR889" s="18" t="str">
        <f aca="false">IF(BQ889&gt;=90, "Very Good", IF(BQ889&gt;=80, "Good", IF(BQ889&gt;=70, "Slightly Good", IF(BQ889&gt;=60, "Average", IF(BQ889&gt;=50, "Slightly Poor", IF(BQ889&gt;=40, "Poor", "Very Poor"))))))</f>
        <v>Slightly Poor</v>
      </c>
      <c r="BT889" s="21" t="n">
        <f aca="false">9.81*LN(AH889)+30.6</f>
        <v>59.5364425668659</v>
      </c>
      <c r="BU889" s="18" t="str">
        <f aca="false">IF(BT889&lt;30, "Clean water", IF(AND(BT889&gt;=30, BT889&lt;40), "Hypolimia", IF(AND(BT889&gt;=40,BT889&lt;50), "Mesotrophic", IF(AND(BT889&gt;=50, BT889&lt;70), "Eutrophic", IF(BT889&gt;70,"Hypertrophic")))))</f>
        <v>Eutrophic</v>
      </c>
      <c r="CM889" s="18" t="n">
        <f aca="false">IF(G889&gt;H889,1,0)</f>
        <v>1</v>
      </c>
      <c r="CO889" s="17" t="n">
        <f aca="false">14.652-0.41022*M889+0.007991*M889*M889-0.000077774*M889*M889*M889</f>
        <v>10.596301916976</v>
      </c>
      <c r="CP889" s="1" t="n">
        <f aca="false">F889/CO889*100</f>
        <v>105.697252567491</v>
      </c>
    </row>
    <row r="890" customFormat="false" ht="12.5" hidden="false" customHeight="false" outlineLevel="0" collapsed="false">
      <c r="A890" s="0" t="n">
        <v>889</v>
      </c>
      <c r="B890" s="15" t="s">
        <v>99</v>
      </c>
      <c r="C890" s="16" t="s">
        <v>100</v>
      </c>
      <c r="D890" s="0" t="s">
        <v>172</v>
      </c>
      <c r="E890" s="0" t="n">
        <v>7.6</v>
      </c>
      <c r="F890" s="0" t="n">
        <v>9.2</v>
      </c>
      <c r="G890" s="0" t="n">
        <v>2.9</v>
      </c>
      <c r="H890" s="0" t="n">
        <v>6.3</v>
      </c>
      <c r="I890" s="0" t="n">
        <v>19.3</v>
      </c>
      <c r="J890" s="0" t="n">
        <v>6.307</v>
      </c>
      <c r="K890" s="0" t="n">
        <v>0.125</v>
      </c>
      <c r="L890" s="0" t="n">
        <v>3.1</v>
      </c>
      <c r="M890" s="0" t="n">
        <v>17.9</v>
      </c>
      <c r="O890" s="0" t="n">
        <v>400</v>
      </c>
      <c r="BD890" s="0" t="n">
        <v>0.722</v>
      </c>
      <c r="BF890" s="0" t="n">
        <f aca="false">IF(E890&lt;11,-3.6797*E890^2+48.115*E890-53.83,280.92*EXP(-0.2027*E890))</f>
        <v>99.304528</v>
      </c>
      <c r="BG890" s="1" t="n">
        <f aca="false">32.208*LN(F890)+21.438</f>
        <v>92.9141058144433</v>
      </c>
      <c r="BH890" s="1" t="n">
        <f aca="false">IF(G890&lt;=2, -10*G890+100, 88.958*EXP(-0.0755*G890))</f>
        <v>71.4654665875093</v>
      </c>
      <c r="BI890" s="1" t="n">
        <f aca="false">IF(I890&lt;=100, 0.0053*(I890)^2-1.0332*I890+100.76, 122.82*EXP(-0.0092*I890))</f>
        <v>82.793437</v>
      </c>
      <c r="BJ890" s="0" t="e">
        <f aca="false">IF(P890&lt;=1000, -6.942*LN(P890)+107.59, -36.304*LN(P890)+310.72)</f>
        <v>#VALUE!</v>
      </c>
      <c r="BK890" s="0" t="e">
        <f aca="false">BF890^0.04*BG890^0.22*BH890^0.51*BI890^0.06*BJ890^0.17</f>
        <v>#VALUE!</v>
      </c>
      <c r="BL890" s="0" t="e">
        <f aca="false">IF(BK890&gt;=90, "Very Good", IF(BK890&gt;=80, "Good", IF(BK890&gt;=70, "Slightly Good", IF(BK890&gt;=60, "Average", IF(BK890&gt;=50, "Slightly Poor", IF(BK890&gt;=40, "Poor", "Very Poor"))))))</f>
        <v>#VALUE!</v>
      </c>
      <c r="BM890" s="2" t="e">
        <f aca="false">IF(P890&lt;=1000, -6.942*LN(P890)+107.59, IF(AND(P890&gt;1000, P890&lt;=5213),-36.304*LN(P890)+310.72, IF(P890&gt;5213, 10)))</f>
        <v>#VALUE!</v>
      </c>
      <c r="BN890" s="2" t="e">
        <f aca="false">BF890^0.04*BG890^0.22*BH890^0.51*BI890^0.06*BM890^0.17</f>
        <v>#VALUE!</v>
      </c>
      <c r="BO890" s="3" t="e">
        <f aca="false">IF(BN890&gt;=90, "Very Good", IF(BN890&gt;=80, "Good", IF(BN890&gt;=70, "Slightly Good", IF(BN890&gt;=60, "Average", IF(BN890&gt;=50, "Slightly Poor", IF(BN890&gt;=40, "Poor", "Very Poor"))))))</f>
        <v>#VALUE!</v>
      </c>
      <c r="BP890" s="2" t="e">
        <f aca="false">IF(AJ890&lt;=1000, -6.942*LN(AJ890)+107.59, IF(AND(AJ890&gt;1000, AJ890&lt;=5213),-36.304*LN(AJ890)+310.72, IF(AJ890&gt;5213, 10)))</f>
        <v>#VALUE!</v>
      </c>
      <c r="BQ890" s="2" t="e">
        <f aca="false">BF890^0.04*BG890^0.22*BH890^0.51*BI890^0.06*BP890^0.17</f>
        <v>#VALUE!</v>
      </c>
      <c r="BR890" s="0" t="e">
        <f aca="false">IF(BQ890&gt;=90, "Very Good", IF(BQ890&gt;=80, "Good", IF(BQ890&gt;=70, "Slightly Good", IF(BQ890&gt;=60, "Average", IF(BQ890&gt;=50, "Slightly Poor", IF(BQ890&gt;=40, "Poor", "Very Poor"))))))</f>
        <v>#VALUE!</v>
      </c>
      <c r="BT890" s="2" t="e">
        <f aca="false">9.81*LN(AH890)+30.6</f>
        <v>#VALUE!</v>
      </c>
      <c r="BU890" s="0" t="e">
        <f aca="false">IF(BT890&lt;30, "Clean water", IF(AND(BT890&gt;=30, BT890&lt;40), "Hypolimia", IF(AND(BT890&gt;=40,BT890&lt;50), "Mesotrophic", IF(AND(BT890&gt;=50, BT890&lt;70), "Eutrophic", IF(BT890&gt;70,"Hypertrophic")))))</f>
        <v>#VALUE!</v>
      </c>
      <c r="CM890" s="0" t="n">
        <f aca="false">IF(G890&gt;H890,1,0)</f>
        <v>0</v>
      </c>
      <c r="CO890" s="17" t="n">
        <f aca="false">14.652-0.41022*M890+0.007991*M890*M890-0.000077774*M890*M890*M890</f>
        <v>9.423398054614</v>
      </c>
      <c r="CP890" s="1" t="n">
        <f aca="false">F890/CO890*100</f>
        <v>97.629325925539</v>
      </c>
    </row>
    <row r="891" customFormat="false" ht="12.5" hidden="false" customHeight="false" outlineLevel="0" collapsed="false">
      <c r="A891" s="0" t="n">
        <v>890</v>
      </c>
      <c r="B891" s="15" t="s">
        <v>101</v>
      </c>
      <c r="C891" s="16" t="s">
        <v>102</v>
      </c>
      <c r="D891" s="0" t="s">
        <v>172</v>
      </c>
      <c r="E891" s="0" t="n">
        <v>7.4</v>
      </c>
      <c r="F891" s="0" t="n">
        <v>10.7</v>
      </c>
      <c r="G891" s="0" t="n">
        <v>2.6</v>
      </c>
      <c r="H891" s="0" t="n">
        <v>5.5</v>
      </c>
      <c r="I891" s="0" t="n">
        <v>6.8</v>
      </c>
      <c r="J891" s="0" t="n">
        <v>4.105</v>
      </c>
      <c r="K891" s="0" t="n">
        <v>0.056</v>
      </c>
      <c r="L891" s="0" t="n">
        <v>2.3</v>
      </c>
      <c r="M891" s="0" t="n">
        <v>12.1</v>
      </c>
      <c r="N891" s="0" t="n">
        <v>0</v>
      </c>
      <c r="O891" s="0" t="n">
        <v>266</v>
      </c>
      <c r="P891" s="0" t="n">
        <v>120000</v>
      </c>
      <c r="AC891" s="0" t="n">
        <v>3.799</v>
      </c>
      <c r="AD891" s="0" t="n">
        <v>0.485</v>
      </c>
      <c r="AE891" s="0" t="n">
        <v>2.661</v>
      </c>
      <c r="AF891" s="0" t="n">
        <v>0.017</v>
      </c>
      <c r="AG891" s="0" t="n">
        <v>0.009</v>
      </c>
      <c r="AH891" s="0" t="n">
        <v>20.1</v>
      </c>
      <c r="AJ891" s="0" t="n">
        <v>1600</v>
      </c>
      <c r="BF891" s="0" t="n">
        <f aca="false">IF(E891&lt;11,-3.6797*E891^2+48.115*E891-53.83,280.92*EXP(-0.2027*E891))</f>
        <v>100.720628</v>
      </c>
      <c r="BG891" s="1" t="n">
        <f aca="false">32.208*LN(F891)+21.438</f>
        <v>97.7788104251968</v>
      </c>
      <c r="BH891" s="1" t="n">
        <f aca="false">IF(G891&lt;=2, -10*G891+100, 88.958*EXP(-0.0755*G891))</f>
        <v>73.1026302934667</v>
      </c>
      <c r="BI891" s="1" t="n">
        <f aca="false">IF(I891&lt;=100, 0.0053*(I891)^2-1.0332*I891+100.76, 122.82*EXP(-0.0092*I891))</f>
        <v>93.979312</v>
      </c>
      <c r="BJ891" s="0" t="n">
        <f aca="false">IF(P891&lt;=1000, -6.942*LN(P891)+107.59, -36.304*LN(P891)+310.72)</f>
        <v>-113.864247878127</v>
      </c>
      <c r="BK891" s="0" t="e">
        <f aca="false">BF891^0.04*BG891^0.22*BH891^0.51*BI891^0.06*BJ891^0.17</f>
        <v>#NUM!</v>
      </c>
      <c r="BL891" s="0" t="e">
        <f aca="false">IF(BK891&gt;=90, "Very Good", IF(BK891&gt;=80, "Good", IF(BK891&gt;=70, "Slightly Good", IF(BK891&gt;=60, "Average", IF(BK891&gt;=50, "Slightly Poor", IF(BK891&gt;=40, "Poor", "Very Poor"))))))</f>
        <v>#NUM!</v>
      </c>
      <c r="BM891" s="2" t="n">
        <f aca="false">IF(P891&lt;=1000, -6.942*LN(P891)+107.59, IF(AND(P891&gt;1000, P891&lt;=5213),-36.304*LN(P891)+310.72, IF(P891&gt;5213, 10)))</f>
        <v>10</v>
      </c>
      <c r="BN891" s="2" t="n">
        <f aca="false">BF891^0.04*BG891^0.22*BH891^0.51*BI891^0.06*BM891^0.17</f>
        <v>57.1434358200751</v>
      </c>
      <c r="BO891" s="3" t="str">
        <f aca="false">IF(BN891&gt;=90, "Very Good", IF(BN891&gt;=80, "Good", IF(BN891&gt;=70, "Slightly Good", IF(BN891&gt;=60, "Average", IF(BN891&gt;=50, "Slightly Poor", IF(BN891&gt;=40, "Poor", "Very Poor"))))))</f>
        <v>Slightly Poor</v>
      </c>
      <c r="BP891" s="2" t="n">
        <f aca="false">IF(AJ891&lt;=1000, -6.942*LN(AJ891)+107.59, IF(AND(AJ891&gt;1000, AJ891&lt;=5213),-36.304*LN(AJ891)+310.72, IF(AJ891&gt;5213, 10)))</f>
        <v>42.8778405956953</v>
      </c>
      <c r="BQ891" s="2" t="n">
        <f aca="false">BF891^0.04*BG891^0.22*BH891^0.51*BI891^0.06*BP891^0.17</f>
        <v>73.189021894898</v>
      </c>
      <c r="BR891" s="0" t="str">
        <f aca="false">IF(BQ891&gt;=90, "Very Good", IF(BQ891&gt;=80, "Good", IF(BQ891&gt;=70, "Slightly Good", IF(BQ891&gt;=60, "Average", IF(BQ891&gt;=50, "Slightly Poor", IF(BQ891&gt;=40, "Poor", "Very Poor"))))))</f>
        <v>Slightly Good</v>
      </c>
      <c r="BT891" s="2" t="n">
        <f aca="false">9.81*LN(AH891)+30.6</f>
        <v>60.037061385788</v>
      </c>
      <c r="BU891" s="0" t="str">
        <f aca="false">IF(BT891&lt;30, "Clean water", IF(AND(BT891&gt;=30, BT891&lt;40), "Hypolimia", IF(AND(BT891&gt;=40,BT891&lt;50), "Mesotrophic", IF(AND(BT891&gt;=50, BT891&lt;70), "Eutrophic", IF(BT891&gt;70,"Hypertrophic")))))</f>
        <v>Eutrophic</v>
      </c>
      <c r="CM891" s="0" t="n">
        <f aca="false">IF(G891&gt;H891,1,0)</f>
        <v>0</v>
      </c>
      <c r="CO891" s="17" t="n">
        <f aca="false">14.652-0.41022*M891+0.007991*M891*M891-0.000077774*M891*M891*M891</f>
        <v>10.720518924786</v>
      </c>
      <c r="CP891" s="1" t="n">
        <f aca="false">F891/CO891*100</f>
        <v>99.8086013845975</v>
      </c>
    </row>
    <row r="892" s="18" customFormat="true" ht="12.5" hidden="false" customHeight="false" outlineLevel="0" collapsed="false">
      <c r="A892" s="18" t="n">
        <v>891</v>
      </c>
      <c r="B892" s="19" t="s">
        <v>103</v>
      </c>
      <c r="C892" s="18" t="s">
        <v>104</v>
      </c>
      <c r="D892" s="18" t="s">
        <v>172</v>
      </c>
      <c r="E892" s="18" t="n">
        <v>8.6</v>
      </c>
      <c r="F892" s="18" t="n">
        <v>10.7</v>
      </c>
      <c r="G892" s="18" t="n">
        <v>3.8</v>
      </c>
      <c r="H892" s="18" t="n">
        <v>3.1</v>
      </c>
      <c r="I892" s="18" t="n">
        <v>16.8</v>
      </c>
      <c r="J892" s="18" t="n">
        <v>5.531</v>
      </c>
      <c r="K892" s="18" t="n">
        <v>0.027</v>
      </c>
      <c r="L892" s="18" t="n">
        <v>2.3</v>
      </c>
      <c r="M892" s="18" t="n">
        <v>15.6</v>
      </c>
      <c r="N892" s="18" t="n">
        <v>0</v>
      </c>
      <c r="O892" s="18" t="n">
        <v>380</v>
      </c>
      <c r="P892" s="18" t="n">
        <v>19000</v>
      </c>
      <c r="AC892" s="18" t="n">
        <v>5.198</v>
      </c>
      <c r="AD892" s="18" t="n">
        <v>0.149</v>
      </c>
      <c r="AE892" s="18" t="n">
        <v>4.553</v>
      </c>
      <c r="AF892" s="18" t="n">
        <v>0.027</v>
      </c>
      <c r="AG892" s="18" t="n">
        <v>0.019</v>
      </c>
      <c r="AH892" s="18" t="n">
        <v>19.8</v>
      </c>
      <c r="AJ892" s="18" t="n">
        <v>1500</v>
      </c>
      <c r="BF892" s="18" t="n">
        <f aca="false">IF(E892&lt;11,-3.6797*E892^2+48.115*E892-53.83,280.92*EXP(-0.2027*E892))</f>
        <v>87.808388</v>
      </c>
      <c r="BG892" s="20" t="n">
        <f aca="false">32.208*LN(F892)+21.438</f>
        <v>97.7788104251968</v>
      </c>
      <c r="BH892" s="20" t="n">
        <f aca="false">IF(G892&lt;=2, -10*G892+100, 88.958*EXP(-0.0755*G892))</f>
        <v>66.7706991099565</v>
      </c>
      <c r="BI892" s="20" t="n">
        <f aca="false">IF(I892&lt;=100, 0.0053*(I892)^2-1.0332*I892+100.76, 122.82*EXP(-0.0092*I892))</f>
        <v>84.898112</v>
      </c>
      <c r="BJ892" s="18" t="n">
        <f aca="false">IF(P892&lt;=1000, -6.942*LN(P892)+107.59, -36.304*LN(P892)+310.72)</f>
        <v>-46.9540603478259</v>
      </c>
      <c r="BK892" s="18" t="e">
        <f aca="false">BF892^0.04*BG892^0.22*BH892^0.51*BI892^0.06*BJ892^0.17</f>
        <v>#NUM!</v>
      </c>
      <c r="BL892" s="18" t="e">
        <f aca="false">IF(BK892&gt;=90, "Very Good", IF(BK892&gt;=80, "Good", IF(BK892&gt;=70, "Slightly Good", IF(BK892&gt;=60, "Average", IF(BK892&gt;=50, "Slightly Poor", IF(BK892&gt;=40, "Poor", "Very Poor"))))))</f>
        <v>#NUM!</v>
      </c>
      <c r="BM892" s="21" t="n">
        <f aca="false">IF(P892&lt;=1000, -6.942*LN(P892)+107.59, IF(AND(P892&gt;1000, P892&lt;=5213),-36.304*LN(P892)+310.72, IF(P892&gt;5213, 10)))</f>
        <v>10</v>
      </c>
      <c r="BN892" s="21" t="n">
        <f aca="false">BF892^0.04*BG892^0.22*BH892^0.51*BI892^0.06*BM892^0.17</f>
        <v>53.9346652922876</v>
      </c>
      <c r="BO892" s="22" t="str">
        <f aca="false">IF(BN892&gt;=90, "Very Good", IF(BN892&gt;=80, "Good", IF(BN892&gt;=70, "Slightly Good", IF(BN892&gt;=60, "Average", IF(BN892&gt;=50, "Slightly Poor", IF(BN892&gt;=40, "Poor", "Very Poor"))))))</f>
        <v>Slightly Poor</v>
      </c>
      <c r="BP892" s="21" t="n">
        <f aca="false">IF(AJ892&lt;=1000, -6.942*LN(AJ892)+107.59, IF(AND(AJ892&gt;1000, AJ892&lt;=5213),-36.304*LN(AJ892)+310.72, IF(AJ892&gt;5213, 10)))</f>
        <v>45.2208470670737</v>
      </c>
      <c r="BQ892" s="21" t="n">
        <f aca="false">BF892^0.04*BG892^0.22*BH892^0.51*BI892^0.06*BP892^0.17</f>
        <v>69.7068673404459</v>
      </c>
      <c r="BR892" s="18" t="str">
        <f aca="false">IF(BQ892&gt;=90, "Very Good", IF(BQ892&gt;=80, "Good", IF(BQ892&gt;=70, "Slightly Good", IF(BQ892&gt;=60, "Average", IF(BQ892&gt;=50, "Slightly Poor", IF(BQ892&gt;=40, "Poor", "Very Poor"))))))</f>
        <v>Average</v>
      </c>
      <c r="BT892" s="21" t="n">
        <f aca="false">9.81*LN(AH892)+30.6</f>
        <v>59.8895398088418</v>
      </c>
      <c r="BU892" s="18" t="str">
        <f aca="false">IF(BT892&lt;30, "Clean water", IF(AND(BT892&gt;=30, BT892&lt;40), "Hypolimia", IF(AND(BT892&gt;=40,BT892&lt;50), "Mesotrophic", IF(AND(BT892&gt;=50, BT892&lt;70), "Eutrophic", IF(BT892&gt;70,"Hypertrophic")))))</f>
        <v>Eutrophic</v>
      </c>
      <c r="CM892" s="18" t="n">
        <f aca="false">IF(G892&gt;H892,1,0)</f>
        <v>1</v>
      </c>
      <c r="CO892" s="17" t="n">
        <f aca="false">14.652-0.41022*M892+0.007991*M892*M892-0.000077774*M892*M892*M892</f>
        <v>9.901995302016</v>
      </c>
      <c r="CP892" s="1" t="n">
        <f aca="false">F892/CO892*100</f>
        <v>108.059029252635</v>
      </c>
    </row>
    <row r="893" customFormat="false" ht="12.5" hidden="false" customHeight="false" outlineLevel="0" collapsed="false">
      <c r="A893" s="0" t="n">
        <v>892</v>
      </c>
      <c r="B893" s="15" t="s">
        <v>105</v>
      </c>
      <c r="C893" s="16" t="s">
        <v>106</v>
      </c>
      <c r="D893" s="0" t="s">
        <v>172</v>
      </c>
      <c r="E893" s="0" t="n">
        <v>7.8</v>
      </c>
      <c r="F893" s="0" t="n">
        <v>13.3</v>
      </c>
      <c r="G893" s="0" t="n">
        <v>1.3</v>
      </c>
      <c r="H893" s="0" t="n">
        <v>4.3</v>
      </c>
      <c r="I893" s="0" t="n">
        <v>6.8</v>
      </c>
      <c r="J893" s="0" t="n">
        <v>2.736</v>
      </c>
      <c r="K893" s="0" t="n">
        <v>0.025</v>
      </c>
      <c r="L893" s="0" t="n">
        <v>2</v>
      </c>
      <c r="M893" s="0" t="n">
        <v>12.7</v>
      </c>
      <c r="N893" s="0" t="n">
        <v>0</v>
      </c>
      <c r="O893" s="0" t="n">
        <v>240</v>
      </c>
      <c r="P893" s="0" t="n">
        <v>95000</v>
      </c>
      <c r="AC893" s="0" t="n">
        <v>2.534</v>
      </c>
      <c r="AD893" s="0" t="n">
        <v>0.08</v>
      </c>
      <c r="AE893" s="0" t="n">
        <v>2.066</v>
      </c>
      <c r="AF893" s="0" t="n">
        <v>0.009</v>
      </c>
      <c r="AG893" s="0" t="n">
        <v>0.001</v>
      </c>
      <c r="AH893" s="0" t="n">
        <v>14.9</v>
      </c>
      <c r="AJ893" s="0" t="n">
        <v>640</v>
      </c>
      <c r="BF893" s="0" t="n">
        <f aca="false">IF(E893&lt;11,-3.6797*E893^2+48.115*E893-53.83,280.92*EXP(-0.2027*E893))</f>
        <v>97.5940520000001</v>
      </c>
      <c r="BG893" s="1" t="n">
        <f aca="false">32.208*LN(F893)+21.438</f>
        <v>104.784704046614</v>
      </c>
      <c r="BH893" s="1" t="n">
        <f aca="false">IF(G893&lt;=2, -10*G893+100, 88.958*EXP(-0.0755*G893))</f>
        <v>87</v>
      </c>
      <c r="BI893" s="1" t="n">
        <f aca="false">IF(I893&lt;=100, 0.0053*(I893)^2-1.0332*I893+100.76, 122.82*EXP(-0.0092*I893))</f>
        <v>93.979312</v>
      </c>
      <c r="BJ893" s="0" t="n">
        <f aca="false">IF(P893&lt;=1000, -6.942*LN(P893)+107.59, -36.304*LN(P893)+310.72)</f>
        <v>-105.383094320834</v>
      </c>
      <c r="BK893" s="0" t="e">
        <f aca="false">BF893^0.04*BG893^0.22*BH893^0.51*BI893^0.06*BJ893^0.17</f>
        <v>#NUM!</v>
      </c>
      <c r="BL893" s="0" t="e">
        <f aca="false">IF(BK893&gt;=90, "Very Good", IF(BK893&gt;=80, "Good", IF(BK893&gt;=70, "Slightly Good", IF(BK893&gt;=60, "Average", IF(BK893&gt;=50, "Slightly Poor", IF(BK893&gt;=40, "Poor", "Very Poor"))))))</f>
        <v>#NUM!</v>
      </c>
      <c r="BM893" s="2" t="n">
        <f aca="false">IF(P893&lt;=1000, -6.942*LN(P893)+107.59, IF(AND(P893&gt;1000, P893&lt;=5213),-36.304*LN(P893)+310.72, IF(P893&gt;5213, 10)))</f>
        <v>10</v>
      </c>
      <c r="BN893" s="2" t="n">
        <f aca="false">BF893^0.04*BG893^0.22*BH893^0.51*BI893^0.06*BM893^0.17</f>
        <v>63.3255870517473</v>
      </c>
      <c r="BO893" s="3" t="str">
        <f aca="false">IF(BN893&gt;=90, "Very Good", IF(BN893&gt;=80, "Good", IF(BN893&gt;=70, "Slightly Good", IF(BN893&gt;=60, "Average", IF(BN893&gt;=50, "Slightly Poor", IF(BN893&gt;=40, "Poor", "Very Poor"))))))</f>
        <v>Average</v>
      </c>
      <c r="BP893" s="2" t="n">
        <f aca="false">IF(AJ893&lt;=1000, -6.942*LN(AJ893)+107.59, IF(AND(AJ893&gt;1000, AJ893&lt;=5213),-36.304*LN(AJ893)+310.72, IF(AJ893&gt;5213, 10)))</f>
        <v>62.7344879197525</v>
      </c>
      <c r="BQ893" s="2" t="n">
        <f aca="false">BF893^0.04*BG893^0.22*BH893^0.51*BI893^0.06*BP893^0.17</f>
        <v>86.5277289792247</v>
      </c>
      <c r="BR893" s="0" t="str">
        <f aca="false">IF(BQ893&gt;=90, "Very Good", IF(BQ893&gt;=80, "Good", IF(BQ893&gt;=70, "Slightly Good", IF(BQ893&gt;=60, "Average", IF(BQ893&gt;=50, "Slightly Poor", IF(BQ893&gt;=40, "Poor", "Very Poor"))))))</f>
        <v>Good</v>
      </c>
      <c r="BT893" s="2" t="n">
        <f aca="false">9.81*LN(AH893)+30.6</f>
        <v>57.1003534990534</v>
      </c>
      <c r="BU893" s="0" t="str">
        <f aca="false">IF(BT893&lt;30, "Clean water", IF(AND(BT893&gt;=30, BT893&lt;40), "Hypolimia", IF(AND(BT893&gt;=40,BT893&lt;50), "Mesotrophic", IF(AND(BT893&gt;=50, BT893&lt;70), "Eutrophic", IF(BT893&gt;70,"Hypertrophic")))))</f>
        <v>Eutrophic</v>
      </c>
      <c r="CM893" s="0" t="n">
        <f aca="false">IF(G893&gt;H893,1,0)</f>
        <v>0</v>
      </c>
      <c r="CO893" s="17" t="n">
        <f aca="false">14.652-0.41022*M893+0.007991*M893*M893-0.000077774*M893*M893*M893</f>
        <v>10.571763450558</v>
      </c>
      <c r="CP893" s="1" t="n">
        <f aca="false">F893/CO893*100</f>
        <v>125.806825532953</v>
      </c>
    </row>
    <row r="894" customFormat="false" ht="12.5" hidden="false" customHeight="false" outlineLevel="0" collapsed="false">
      <c r="A894" s="0" t="n">
        <v>893</v>
      </c>
      <c r="B894" s="15" t="s">
        <v>107</v>
      </c>
      <c r="C894" s="16" t="s">
        <v>108</v>
      </c>
      <c r="D894" s="0" t="s">
        <v>172</v>
      </c>
      <c r="E894" s="0" t="n">
        <v>8.3</v>
      </c>
      <c r="F894" s="0" t="n">
        <v>14.3</v>
      </c>
      <c r="G894" s="0" t="n">
        <v>1.1</v>
      </c>
      <c r="H894" s="0" t="n">
        <v>2.3</v>
      </c>
      <c r="I894" s="0" t="n">
        <v>1.2</v>
      </c>
      <c r="J894" s="0" t="n">
        <v>5.951</v>
      </c>
      <c r="K894" s="0" t="n">
        <v>0.062</v>
      </c>
      <c r="L894" s="0" t="n">
        <v>1.4</v>
      </c>
      <c r="M894" s="0" t="n">
        <v>15.6</v>
      </c>
      <c r="N894" s="0" t="n">
        <v>0</v>
      </c>
      <c r="O894" s="0" t="n">
        <v>591</v>
      </c>
      <c r="P894" s="0" t="n">
        <v>4600</v>
      </c>
      <c r="AC894" s="0" t="n">
        <v>5.786</v>
      </c>
      <c r="AD894" s="0" t="n">
        <v>0.01</v>
      </c>
      <c r="AE894" s="0" t="n">
        <v>5.35</v>
      </c>
      <c r="AF894" s="0" t="n">
        <v>0.056</v>
      </c>
      <c r="AG894" s="0" t="n">
        <v>0.049</v>
      </c>
      <c r="AH894" s="0" t="n">
        <v>4.6</v>
      </c>
      <c r="AJ894" s="0" t="n">
        <v>700</v>
      </c>
      <c r="BF894" s="0" t="n">
        <f aca="false">IF(E894&lt;11,-3.6797*E894^2+48.115*E894-53.83,280.92*EXP(-0.2027*E894))</f>
        <v>92.029967</v>
      </c>
      <c r="BG894" s="1" t="n">
        <f aca="false">32.208*LN(F894)+21.438</f>
        <v>107.119639176259</v>
      </c>
      <c r="BH894" s="1" t="n">
        <f aca="false">IF(G894&lt;=2, -10*G894+100, 88.958*EXP(-0.0755*G894))</f>
        <v>89</v>
      </c>
      <c r="BI894" s="1" t="n">
        <f aca="false">IF(I894&lt;=100, 0.0053*(I894)^2-1.0332*I894+100.76, 122.82*EXP(-0.0092*I894))</f>
        <v>99.527792</v>
      </c>
      <c r="BJ894" s="0" t="n">
        <f aca="false">IF(P894&lt;=1000, -6.942*LN(P894)+107.59, -36.304*LN(P894)+310.72)</f>
        <v>4.5389043097482</v>
      </c>
      <c r="BK894" s="0" t="n">
        <f aca="false">BF894^0.04*BG894^0.22*BH894^0.51*BI894^0.06*BJ894^0.17</f>
        <v>56.3476246594881</v>
      </c>
      <c r="BL894" s="0" t="str">
        <f aca="false">IF(BK894&gt;=90, "Very Good", IF(BK894&gt;=80, "Good", IF(BK894&gt;=70, "Slightly Good", IF(BK894&gt;=60, "Average", IF(BK894&gt;=50, "Slightly Poor", IF(BK894&gt;=40, "Poor", "Very Poor"))))))</f>
        <v>Slightly Poor</v>
      </c>
      <c r="BM894" s="2" t="n">
        <f aca="false">IF(P894&lt;=1000, -6.942*LN(P894)+107.59, IF(AND(P894&gt;1000, P894&lt;=5213),-36.304*LN(P894)+310.72, IF(P894&gt;5213, 10)))</f>
        <v>4.5389043097482</v>
      </c>
      <c r="BN894" s="2" t="n">
        <f aca="false">BF894^0.04*BG894^0.22*BH894^0.51*BI894^0.06*BM894^0.17</f>
        <v>56.3476246594881</v>
      </c>
      <c r="BO894" s="3" t="str">
        <f aca="false">IF(BN894&gt;=90, "Very Good", IF(BN894&gt;=80, "Good", IF(BN894&gt;=70, "Slightly Good", IF(BN894&gt;=60, "Average", IF(BN894&gt;=50, "Slightly Poor", IF(BN894&gt;=40, "Poor", "Very Poor"))))))</f>
        <v>Slightly Poor</v>
      </c>
      <c r="BP894" s="2" t="n">
        <f aca="false">IF(AJ894&lt;=1000, -6.942*LN(AJ894)+107.59, IF(AND(AJ894&gt;1000, AJ894&lt;=5213),-36.304*LN(AJ894)+310.72, IF(AJ894&gt;5213, 10)))</f>
        <v>62.1124003141287</v>
      </c>
      <c r="BQ894" s="2" t="n">
        <f aca="false">BF894^0.04*BG894^0.22*BH894^0.51*BI894^0.06*BP894^0.17</f>
        <v>87.909184567314</v>
      </c>
      <c r="BR894" s="0" t="str">
        <f aca="false">IF(BQ894&gt;=90, "Very Good", IF(BQ894&gt;=80, "Good", IF(BQ894&gt;=70, "Slightly Good", IF(BQ894&gt;=60, "Average", IF(BQ894&gt;=50, "Slightly Poor", IF(BQ894&gt;=40, "Poor", "Very Poor"))))))</f>
        <v>Good</v>
      </c>
      <c r="BT894" s="2" t="n">
        <f aca="false">9.81*LN(AH894)+30.6</f>
        <v>45.5706123372864</v>
      </c>
      <c r="BU894" s="0" t="str">
        <f aca="false">IF(BT894&lt;30, "Clean water", IF(AND(BT894&gt;=30, BT894&lt;40), "Hypolimia", IF(AND(BT894&gt;=40,BT894&lt;50), "Mesotrophic", IF(AND(BT894&gt;=50, BT894&lt;70), "Eutrophic", IF(BT894&gt;70,"Hypertrophic")))))</f>
        <v>Mesotrophic</v>
      </c>
      <c r="CM894" s="0" t="n">
        <f aca="false">IF(G894&gt;H894,1,0)</f>
        <v>0</v>
      </c>
      <c r="CO894" s="17" t="n">
        <f aca="false">14.652-0.41022*M894+0.007991*M894*M894-0.000077774*M894*M894*M894</f>
        <v>9.901995302016</v>
      </c>
      <c r="CP894" s="1" t="n">
        <f aca="false">F894/CO894*100</f>
        <v>144.415338160063</v>
      </c>
    </row>
    <row r="895" customFormat="false" ht="12.5" hidden="false" customHeight="false" outlineLevel="0" collapsed="false">
      <c r="A895" s="0" t="n">
        <v>894</v>
      </c>
      <c r="B895" s="15" t="s">
        <v>109</v>
      </c>
      <c r="C895" s="16" t="s">
        <v>110</v>
      </c>
      <c r="D895" s="0" t="s">
        <v>172</v>
      </c>
      <c r="E895" s="0" t="n">
        <v>7.3</v>
      </c>
      <c r="F895" s="0" t="n">
        <v>10.4</v>
      </c>
      <c r="G895" s="0" t="n">
        <v>6.4</v>
      </c>
      <c r="H895" s="0" t="n">
        <v>8.2</v>
      </c>
      <c r="I895" s="0" t="n">
        <v>15.4</v>
      </c>
      <c r="J895" s="0" t="n">
        <v>7.809</v>
      </c>
      <c r="K895" s="0" t="n">
        <v>0.216</v>
      </c>
      <c r="L895" s="0" t="n">
        <v>4.8</v>
      </c>
      <c r="M895" s="0" t="n">
        <v>17.4</v>
      </c>
      <c r="O895" s="0" t="n">
        <v>462</v>
      </c>
      <c r="AC895" s="0" t="n">
        <v>7.233</v>
      </c>
      <c r="AD895" s="0" t="n">
        <v>0.84</v>
      </c>
      <c r="AE895" s="0" t="n">
        <v>5.03</v>
      </c>
      <c r="AF895" s="0" t="n">
        <v>0.096</v>
      </c>
      <c r="AG895" s="0" t="n">
        <v>0.068</v>
      </c>
      <c r="BD895" s="0" t="n">
        <v>2.759</v>
      </c>
      <c r="BF895" s="0" t="n">
        <f aca="false">IF(E895&lt;11,-3.6797*E895^2+48.115*E895-53.83,280.92*EXP(-0.2027*E895))</f>
        <v>101.318287</v>
      </c>
      <c r="BG895" s="1" t="n">
        <f aca="false">32.208*LN(F895)+21.438</f>
        <v>96.8628814043931</v>
      </c>
      <c r="BH895" s="1" t="n">
        <f aca="false">IF(G895&lt;=2, -10*G895+100, 88.958*EXP(-0.0755*G895))</f>
        <v>54.8698681565622</v>
      </c>
      <c r="BI895" s="1" t="n">
        <f aca="false">IF(I895&lt;=100, 0.0053*(I895)^2-1.0332*I895+100.76, 122.82*EXP(-0.0092*I895))</f>
        <v>86.105668</v>
      </c>
      <c r="BJ895" s="0" t="e">
        <f aca="false">IF(P895&lt;=1000, -6.942*LN(P895)+107.59, -36.304*LN(P895)+310.72)</f>
        <v>#VALUE!</v>
      </c>
      <c r="BK895" s="0" t="e">
        <f aca="false">BF895^0.04*BG895^0.22*BH895^0.51*BI895^0.06*BJ895^0.17</f>
        <v>#VALUE!</v>
      </c>
      <c r="BL895" s="0" t="e">
        <f aca="false">IF(BK895&gt;=90, "Very Good", IF(BK895&gt;=80, "Good", IF(BK895&gt;=70, "Slightly Good", IF(BK895&gt;=60, "Average", IF(BK895&gt;=50, "Slightly Poor", IF(BK895&gt;=40, "Poor", "Very Poor"))))))</f>
        <v>#VALUE!</v>
      </c>
      <c r="BM895" s="2" t="e">
        <f aca="false">IF(P895&lt;=1000, -6.942*LN(P895)+107.59, IF(AND(P895&gt;1000, P895&lt;=5213),-36.304*LN(P895)+310.72, IF(P895&gt;5213, 10)))</f>
        <v>#VALUE!</v>
      </c>
      <c r="BN895" s="2" t="e">
        <f aca="false">BF895^0.04*BG895^0.22*BH895^0.51*BI895^0.06*BM895^0.17</f>
        <v>#VALUE!</v>
      </c>
      <c r="BO895" s="3" t="e">
        <f aca="false">IF(BN895&gt;=90, "Very Good", IF(BN895&gt;=80, "Good", IF(BN895&gt;=70, "Slightly Good", IF(BN895&gt;=60, "Average", IF(BN895&gt;=50, "Slightly Poor", IF(BN895&gt;=40, "Poor", "Very Poor"))))))</f>
        <v>#VALUE!</v>
      </c>
      <c r="BP895" s="2" t="e">
        <f aca="false">IF(AJ895&lt;=1000, -6.942*LN(AJ895)+107.59, IF(AND(AJ895&gt;1000, AJ895&lt;=5213),-36.304*LN(AJ895)+310.72, IF(AJ895&gt;5213, 10)))</f>
        <v>#VALUE!</v>
      </c>
      <c r="BQ895" s="2" t="e">
        <f aca="false">BF895^0.04*BG895^0.22*BH895^0.51*BI895^0.06*BP895^0.17</f>
        <v>#VALUE!</v>
      </c>
      <c r="BR895" s="0" t="e">
        <f aca="false">IF(BQ895&gt;=90, "Very Good", IF(BQ895&gt;=80, "Good", IF(BQ895&gt;=70, "Slightly Good", IF(BQ895&gt;=60, "Average", IF(BQ895&gt;=50, "Slightly Poor", IF(BQ895&gt;=40, "Poor", "Very Poor"))))))</f>
        <v>#VALUE!</v>
      </c>
      <c r="BT895" s="2" t="e">
        <f aca="false">9.81*LN(AH895)+30.6</f>
        <v>#VALUE!</v>
      </c>
      <c r="BU895" s="0" t="e">
        <f aca="false">IF(BT895&lt;30, "Clean water", IF(AND(BT895&gt;=30, BT895&lt;40), "Hypolimia", IF(AND(BT895&gt;=40,BT895&lt;50), "Mesotrophic", IF(AND(BT895&gt;=50, BT895&lt;70), "Eutrophic", IF(BT895&gt;70,"Hypertrophic")))))</f>
        <v>#VALUE!</v>
      </c>
      <c r="CM895" s="0" t="n">
        <f aca="false">IF(G895&gt;H895,1,0)</f>
        <v>0</v>
      </c>
      <c r="CO895" s="17" t="n">
        <f aca="false">14.652-0.41022*M895+0.007991*M895*M895-0.000077774*M895*M895*M895</f>
        <v>9.523811861424</v>
      </c>
      <c r="CP895" s="1" t="n">
        <f aca="false">F895/CO895*100</f>
        <v>109.199973196919</v>
      </c>
    </row>
    <row r="896" customFormat="false" ht="12.5" hidden="false" customHeight="false" outlineLevel="0" collapsed="false">
      <c r="A896" s="0" t="n">
        <v>895</v>
      </c>
      <c r="B896" s="15" t="s">
        <v>111</v>
      </c>
      <c r="C896" s="16" t="s">
        <v>112</v>
      </c>
      <c r="D896" s="0" t="s">
        <v>172</v>
      </c>
      <c r="E896" s="0" t="n">
        <v>7.5</v>
      </c>
      <c r="F896" s="0" t="n">
        <v>10.6</v>
      </c>
      <c r="G896" s="0" t="n">
        <v>4.8</v>
      </c>
      <c r="H896" s="0" t="n">
        <v>4.9</v>
      </c>
      <c r="I896" s="0" t="n">
        <v>11.2</v>
      </c>
      <c r="J896" s="0" t="n">
        <v>6.46</v>
      </c>
      <c r="K896" s="0" t="n">
        <v>0.063</v>
      </c>
      <c r="L896" s="0" t="n">
        <v>4</v>
      </c>
      <c r="M896" s="0" t="n">
        <v>16.5</v>
      </c>
      <c r="N896" s="0" t="n">
        <v>0</v>
      </c>
      <c r="O896" s="0" t="n">
        <v>466</v>
      </c>
      <c r="P896" s="0" t="n">
        <v>50000</v>
      </c>
      <c r="AC896" s="0" t="n">
        <v>6.28</v>
      </c>
      <c r="AD896" s="0" t="n">
        <v>0.347</v>
      </c>
      <c r="AE896" s="0" t="n">
        <v>5.182</v>
      </c>
      <c r="AF896" s="0" t="n">
        <v>0.058</v>
      </c>
      <c r="AG896" s="0" t="n">
        <v>0.042</v>
      </c>
      <c r="AH896" s="0" t="n">
        <v>8.3</v>
      </c>
      <c r="AJ896" s="0" t="n">
        <v>3600</v>
      </c>
      <c r="BF896" s="0" t="n">
        <f aca="false">IF(E896&lt;11,-3.6797*E896^2+48.115*E896-53.83,280.92*EXP(-0.2027*E896))</f>
        <v>100.049375</v>
      </c>
      <c r="BG896" s="1" t="n">
        <f aca="false">32.208*LN(F896)+21.438</f>
        <v>97.4763856680092</v>
      </c>
      <c r="BH896" s="1" t="n">
        <f aca="false">IF(G896&lt;=2, -10*G896+100, 88.958*EXP(-0.0755*G896))</f>
        <v>61.9151158782472</v>
      </c>
      <c r="BI896" s="1" t="n">
        <f aca="false">IF(I896&lt;=100, 0.0053*(I896)^2-1.0332*I896+100.76, 122.82*EXP(-0.0092*I896))</f>
        <v>89.852992</v>
      </c>
      <c r="BJ896" s="0" t="n">
        <f aca="false">IF(P896&lt;=1000, -6.942*LN(P896)+107.59, -36.304*LN(P896)+310.72)</f>
        <v>-82.0812308372309</v>
      </c>
      <c r="BK896" s="0" t="e">
        <f aca="false">BF896^0.04*BG896^0.22*BH896^0.51*BI896^0.06*BJ896^0.17</f>
        <v>#NUM!</v>
      </c>
      <c r="BL896" s="0" t="e">
        <f aca="false">IF(BK896&gt;=90, "Very Good", IF(BK896&gt;=80, "Good", IF(BK896&gt;=70, "Slightly Good", IF(BK896&gt;=60, "Average", IF(BK896&gt;=50, "Slightly Poor", IF(BK896&gt;=40, "Poor", "Very Poor"))))))</f>
        <v>#NUM!</v>
      </c>
      <c r="BM896" s="2" t="n">
        <f aca="false">IF(P896&lt;=1000, -6.942*LN(P896)+107.59, IF(AND(P896&gt;1000, P896&lt;=5213),-36.304*LN(P896)+310.72, IF(P896&gt;5213, 10)))</f>
        <v>10</v>
      </c>
      <c r="BN896" s="2" t="n">
        <f aca="false">BF896^0.04*BG896^0.22*BH896^0.51*BI896^0.06*BM896^0.17</f>
        <v>52.3112034804695</v>
      </c>
      <c r="BO896" s="3" t="str">
        <f aca="false">IF(BN896&gt;=90, "Very Good", IF(BN896&gt;=80, "Good", IF(BN896&gt;=70, "Slightly Good", IF(BN896&gt;=60, "Average", IF(BN896&gt;=50, "Slightly Poor", IF(BN896&gt;=40, "Poor", "Very Poor"))))))</f>
        <v>Slightly Poor</v>
      </c>
      <c r="BP896" s="2" t="n">
        <f aca="false">IF(AJ896&lt;=1000, -6.942*LN(AJ896)+107.59, IF(AND(AJ896&gt;1000, AJ896&lt;=5213),-36.304*LN(AJ896)+310.72, IF(AJ896&gt;5213, 10)))</f>
        <v>13.4378300261777</v>
      </c>
      <c r="BQ896" s="2" t="n">
        <f aca="false">BF896^0.04*BG896^0.22*BH896^0.51*BI896^0.06*BP896^0.17</f>
        <v>55.0060761823576</v>
      </c>
      <c r="BR896" s="0" t="str">
        <f aca="false">IF(BQ896&gt;=90, "Very Good", IF(BQ896&gt;=80, "Good", IF(BQ896&gt;=70, "Slightly Good", IF(BQ896&gt;=60, "Average", IF(BQ896&gt;=50, "Slightly Poor", IF(BQ896&gt;=40, "Poor", "Very Poor"))))))</f>
        <v>Slightly Poor</v>
      </c>
      <c r="BT896" s="2" t="n">
        <f aca="false">9.81*LN(AH896)+30.6</f>
        <v>51.360466600213</v>
      </c>
      <c r="BU896" s="0" t="str">
        <f aca="false">IF(BT896&lt;30, "Clean water", IF(AND(BT896&gt;=30, BT896&lt;40), "Hypolimia", IF(AND(BT896&gt;=40,BT896&lt;50), "Mesotrophic", IF(AND(BT896&gt;=50, BT896&lt;70), "Eutrophic", IF(BT896&gt;70,"Hypertrophic")))))</f>
        <v>Eutrophic</v>
      </c>
      <c r="CM896" s="0" t="n">
        <f aca="false">IF(G896&gt;H896,1,0)</f>
        <v>0</v>
      </c>
      <c r="CO896" s="17" t="n">
        <f aca="false">14.652-0.41022*M896+0.007991*M896*M896-0.000077774*M896*M896*M896</f>
        <v>9.70954922025</v>
      </c>
      <c r="CP896" s="1" t="n">
        <f aca="false">F896/CO896*100</f>
        <v>109.170876624148</v>
      </c>
    </row>
    <row r="897" customFormat="false" ht="12.5" hidden="false" customHeight="false" outlineLevel="0" collapsed="false">
      <c r="A897" s="0" t="n">
        <v>896</v>
      </c>
      <c r="B897" s="15" t="s">
        <v>113</v>
      </c>
      <c r="C897" s="16" t="s">
        <v>114</v>
      </c>
      <c r="D897" s="0" t="s">
        <v>172</v>
      </c>
      <c r="E897" s="0" t="n">
        <v>7.7</v>
      </c>
      <c r="F897" s="0" t="n">
        <v>10.8</v>
      </c>
      <c r="G897" s="0" t="n">
        <v>2.2</v>
      </c>
      <c r="H897" s="0" t="n">
        <v>4.1</v>
      </c>
      <c r="I897" s="0" t="n">
        <v>7.4</v>
      </c>
      <c r="J897" s="0" t="n">
        <v>5.244</v>
      </c>
      <c r="K897" s="0" t="n">
        <v>0.055</v>
      </c>
      <c r="L897" s="0" t="n">
        <v>3.3</v>
      </c>
      <c r="M897" s="0" t="n">
        <v>13.3</v>
      </c>
      <c r="N897" s="0" t="n">
        <v>0</v>
      </c>
      <c r="O897" s="0" t="n">
        <v>475</v>
      </c>
      <c r="P897" s="0" t="n">
        <v>40000</v>
      </c>
      <c r="AC897" s="0" t="n">
        <v>4.978</v>
      </c>
      <c r="AD897" s="0" t="n">
        <v>0.129</v>
      </c>
      <c r="AE897" s="0" t="n">
        <v>4.292</v>
      </c>
      <c r="AF897" s="0" t="n">
        <v>0.038</v>
      </c>
      <c r="AG897" s="0" t="n">
        <v>0.025</v>
      </c>
      <c r="AH897" s="0" t="n">
        <v>10.5</v>
      </c>
      <c r="AJ897" s="0" t="n">
        <v>2100</v>
      </c>
      <c r="BF897" s="0" t="n">
        <f aca="false">IF(E897&lt;11,-3.6797*E897^2+48.115*E897-53.83,280.92*EXP(-0.2027*E897))</f>
        <v>98.486087</v>
      </c>
      <c r="BG897" s="1" t="n">
        <f aca="false">32.208*LN(F897)+21.438</f>
        <v>98.0784218880646</v>
      </c>
      <c r="BH897" s="1" t="n">
        <f aca="false">IF(G897&lt;=2, -10*G897+100, 88.958*EXP(-0.0755*G897))</f>
        <v>75.3440041238757</v>
      </c>
      <c r="BI897" s="1" t="n">
        <f aca="false">IF(I897&lt;=100, 0.0053*(I897)^2-1.0332*I897+100.76, 122.82*EXP(-0.0092*I897))</f>
        <v>93.404548</v>
      </c>
      <c r="BJ897" s="0" t="n">
        <f aca="false">IF(P897&lt;=1000, -6.942*LN(P897)+107.59, -36.304*LN(P897)+310.72)</f>
        <v>-73.9802273503198</v>
      </c>
      <c r="BK897" s="0" t="e">
        <f aca="false">BF897^0.04*BG897^0.22*BH897^0.51*BI897^0.06*BJ897^0.17</f>
        <v>#NUM!</v>
      </c>
      <c r="BL897" s="0" t="e">
        <f aca="false">IF(BK897&gt;=90, "Very Good", IF(BK897&gt;=80, "Good", IF(BK897&gt;=70, "Slightly Good", IF(BK897&gt;=60, "Average", IF(BK897&gt;=50, "Slightly Poor", IF(BK897&gt;=40, "Poor", "Very Poor"))))))</f>
        <v>#NUM!</v>
      </c>
      <c r="BM897" s="2" t="n">
        <f aca="false">IF(P897&lt;=1000, -6.942*LN(P897)+107.59, IF(AND(P897&gt;1000, P897&lt;=5213),-36.304*LN(P897)+310.72, IF(P897&gt;5213, 10)))</f>
        <v>10</v>
      </c>
      <c r="BN897" s="2" t="n">
        <f aca="false">BF897^0.04*BG897^0.22*BH897^0.51*BI897^0.06*BM897^0.17</f>
        <v>57.9960045613507</v>
      </c>
      <c r="BO897" s="3" t="str">
        <f aca="false">IF(BN897&gt;=90, "Very Good", IF(BN897&gt;=80, "Good", IF(BN897&gt;=70, "Slightly Good", IF(BN897&gt;=60, "Average", IF(BN897&gt;=50, "Slightly Poor", IF(BN897&gt;=40, "Poor", "Very Poor"))))))</f>
        <v>Slightly Poor</v>
      </c>
      <c r="BP897" s="2" t="n">
        <f aca="false">IF(AJ897&lt;=1000, -6.942*LN(AJ897)+107.59, IF(AND(AJ897&gt;1000, AJ897&lt;=5213),-36.304*LN(AJ897)+310.72, IF(AJ897&gt;5213, 10)))</f>
        <v>33.0055589887772</v>
      </c>
      <c r="BQ897" s="2" t="n">
        <f aca="false">BF897^0.04*BG897^0.22*BH897^0.51*BI897^0.06*BP897^0.17</f>
        <v>71.0489854985529</v>
      </c>
      <c r="BR897" s="0" t="str">
        <f aca="false">IF(BQ897&gt;=90, "Very Good", IF(BQ897&gt;=80, "Good", IF(BQ897&gt;=70, "Slightly Good", IF(BQ897&gt;=60, "Average", IF(BQ897&gt;=50, "Slightly Poor", IF(BQ897&gt;=40, "Poor", "Very Poor"))))))</f>
        <v>Slightly Good</v>
      </c>
      <c r="BT897" s="2" t="n">
        <f aca="false">9.81*LN(AH897)+30.6</f>
        <v>53.6669912727737</v>
      </c>
      <c r="BU897" s="0" t="str">
        <f aca="false">IF(BT897&lt;30, "Clean water", IF(AND(BT897&gt;=30, BT897&lt;40), "Hypolimia", IF(AND(BT897&gt;=40,BT897&lt;50), "Mesotrophic", IF(AND(BT897&gt;=50, BT897&lt;70), "Eutrophic", IF(BT897&gt;70,"Hypertrophic")))))</f>
        <v>Eutrophic</v>
      </c>
      <c r="CM897" s="0" t="n">
        <f aca="false">IF(G897&gt;H897,1,0)</f>
        <v>0</v>
      </c>
      <c r="CO897" s="17" t="n">
        <f aca="false">14.652-0.41022*M897+0.007991*M897*M897-0.000077774*M897*M897*M897</f>
        <v>10.426627999962</v>
      </c>
      <c r="CP897" s="1" t="n">
        <f aca="false">F897/CO897*100</f>
        <v>103.58094678394</v>
      </c>
    </row>
    <row r="898" s="18" customFormat="true" ht="12.5" hidden="false" customHeight="false" outlineLevel="0" collapsed="false">
      <c r="A898" s="18" t="n">
        <v>897</v>
      </c>
      <c r="B898" s="19" t="s">
        <v>139</v>
      </c>
      <c r="C898" s="18" t="s">
        <v>116</v>
      </c>
      <c r="D898" s="18" t="s">
        <v>172</v>
      </c>
      <c r="E898" s="18" t="n">
        <v>7.9</v>
      </c>
      <c r="F898" s="18" t="n">
        <v>9.8</v>
      </c>
      <c r="G898" s="18" t="n">
        <v>6.6</v>
      </c>
      <c r="H898" s="18" t="n">
        <v>5.9</v>
      </c>
      <c r="I898" s="18" t="n">
        <v>8.6</v>
      </c>
      <c r="J898" s="18" t="n">
        <v>13.297</v>
      </c>
      <c r="K898" s="18" t="n">
        <v>0.076</v>
      </c>
      <c r="L898" s="18" t="n">
        <v>4.7</v>
      </c>
      <c r="M898" s="18" t="n">
        <v>17.6</v>
      </c>
      <c r="N898" s="18" t="n">
        <v>0</v>
      </c>
      <c r="O898" s="18" t="n">
        <v>564</v>
      </c>
      <c r="P898" s="18" t="n">
        <v>300000</v>
      </c>
      <c r="AC898" s="18" t="n">
        <v>12.771</v>
      </c>
      <c r="AD898" s="18" t="n">
        <v>2.419</v>
      </c>
      <c r="AE898" s="18" t="n">
        <v>9.785</v>
      </c>
      <c r="AF898" s="18" t="n">
        <v>0.059</v>
      </c>
      <c r="AG898" s="18" t="n">
        <v>0.035</v>
      </c>
      <c r="AH898" s="18" t="n">
        <v>7.1</v>
      </c>
      <c r="AJ898" s="18" t="n">
        <v>20000</v>
      </c>
      <c r="BF898" s="18" t="n">
        <f aca="false">IF(E898&lt;11,-3.6797*E898^2+48.115*E898-53.83,280.92*EXP(-0.2027*E898))</f>
        <v>96.6284230000001</v>
      </c>
      <c r="BG898" s="20" t="n">
        <f aca="false">32.208*LN(F898)+21.438</f>
        <v>94.9489718778696</v>
      </c>
      <c r="BH898" s="20" t="n">
        <f aca="false">IF(G898&lt;=2, -10*G898+100, 88.958*EXP(-0.0755*G898))</f>
        <v>54.0475572195066</v>
      </c>
      <c r="BI898" s="20" t="n">
        <f aca="false">IF(I898&lt;=100, 0.0053*(I898)^2-1.0332*I898+100.76, 122.82*EXP(-0.0092*I898))</f>
        <v>92.266468</v>
      </c>
      <c r="BJ898" s="18" t="n">
        <f aca="false">IF(P898&lt;=1000, -6.942*LN(P898)+107.59, -36.304*LN(P898)+310.72)</f>
        <v>-147.129266608086</v>
      </c>
      <c r="BK898" s="18" t="e">
        <f aca="false">BF898^0.04*BG898^0.22*BH898^0.51*BI898^0.06*BJ898^0.17</f>
        <v>#NUM!</v>
      </c>
      <c r="BL898" s="18" t="e">
        <f aca="false">IF(BK898&gt;=90, "Very Good", IF(BK898&gt;=80, "Good", IF(BK898&gt;=70, "Slightly Good", IF(BK898&gt;=60, "Average", IF(BK898&gt;=50, "Slightly Poor", IF(BK898&gt;=40, "Poor", "Very Poor"))))))</f>
        <v>#NUM!</v>
      </c>
      <c r="BM898" s="21" t="n">
        <f aca="false">IF(P898&lt;=1000, -6.942*LN(P898)+107.59, IF(AND(P898&gt;1000, P898&lt;=5213),-36.304*LN(P898)+310.72, IF(P898&gt;5213, 10)))</f>
        <v>10</v>
      </c>
      <c r="BN898" s="21" t="n">
        <f aca="false">BF898^0.04*BG898^0.22*BH898^0.51*BI898^0.06*BM898^0.17</f>
        <v>48.5367266366376</v>
      </c>
      <c r="BO898" s="22" t="str">
        <f aca="false">IF(BN898&gt;=90, "Very Good", IF(BN898&gt;=80, "Good", IF(BN898&gt;=70, "Slightly Good", IF(BN898&gt;=60, "Average", IF(BN898&gt;=50, "Slightly Poor", IF(BN898&gt;=40, "Poor", "Very Poor"))))))</f>
        <v>Poor</v>
      </c>
      <c r="BP898" s="21" t="n">
        <f aca="false">IF(AJ898&lt;=1000, -6.942*LN(AJ898)+107.59, IF(AND(AJ898&gt;1000, AJ898&lt;=5213),-36.304*LN(AJ898)+310.72, IF(AJ898&gt;5213, 10)))</f>
        <v>10</v>
      </c>
      <c r="BQ898" s="21" t="n">
        <f aca="false">BF898^0.04*BG898^0.22*BH898^0.51*BI898^0.06*BP898^0.17</f>
        <v>48.5367266366376</v>
      </c>
      <c r="BR898" s="18" t="str">
        <f aca="false">IF(BQ898&gt;=90, "Very Good", IF(BQ898&gt;=80, "Good", IF(BQ898&gt;=70, "Slightly Good", IF(BQ898&gt;=60, "Average", IF(BQ898&gt;=50, "Slightly Poor", IF(BQ898&gt;=40, "Poor", "Very Poor"))))))</f>
        <v>Poor</v>
      </c>
      <c r="BT898" s="21" t="n">
        <f aca="false">9.81*LN(AH898)+30.6</f>
        <v>49.8285298315037</v>
      </c>
      <c r="BU898" s="18" t="str">
        <f aca="false">IF(BT898&lt;30, "Clean water", IF(AND(BT898&gt;=30, BT898&lt;40), "Hypolimia", IF(AND(BT898&gt;=40,BT898&lt;50), "Mesotrophic", IF(AND(BT898&gt;=50, BT898&lt;70), "Eutrophic", IF(BT898&gt;70,"Hypertrophic")))))</f>
        <v>Mesotrophic</v>
      </c>
      <c r="CM898" s="18" t="n">
        <f aca="false">IF(G898&gt;H898,1,0)</f>
        <v>1</v>
      </c>
      <c r="CO898" s="17" t="n">
        <f aca="false">14.652-0.41022*M898+0.007991*M898*M898-0.000077774*M898*M898*M898</f>
        <v>9.483413733376</v>
      </c>
      <c r="CP898" s="1" t="n">
        <f aca="false">F898/CO898*100</f>
        <v>103.338315458175</v>
      </c>
    </row>
    <row r="899" customFormat="false" ht="12.5" hidden="false" customHeight="false" outlineLevel="0" collapsed="false">
      <c r="A899" s="0" t="n">
        <v>898</v>
      </c>
      <c r="B899" s="15" t="s">
        <v>117</v>
      </c>
      <c r="C899" s="16" t="s">
        <v>118</v>
      </c>
      <c r="D899" s="0" t="s">
        <v>172</v>
      </c>
      <c r="E899" s="0" t="n">
        <v>7.8</v>
      </c>
      <c r="F899" s="0" t="n">
        <v>11</v>
      </c>
      <c r="G899" s="0" t="n">
        <v>0.7</v>
      </c>
      <c r="H899" s="0" t="n">
        <v>2.3</v>
      </c>
      <c r="I899" s="0" t="n">
        <v>1.2</v>
      </c>
      <c r="J899" s="0" t="n">
        <v>2.505</v>
      </c>
      <c r="K899" s="0" t="n">
        <v>0.008</v>
      </c>
      <c r="L899" s="0" t="n">
        <v>1.7</v>
      </c>
      <c r="M899" s="0" t="n">
        <v>11.4</v>
      </c>
      <c r="N899" s="0" t="n">
        <v>0</v>
      </c>
      <c r="O899" s="0" t="n">
        <v>204</v>
      </c>
      <c r="P899" s="0" t="n">
        <v>43</v>
      </c>
      <c r="AC899" s="0" t="n">
        <v>2.406</v>
      </c>
      <c r="AD899" s="0" t="n">
        <v>0.051</v>
      </c>
      <c r="AE899" s="0" t="n">
        <v>2.001</v>
      </c>
      <c r="AF899" s="0" t="n">
        <v>0.005</v>
      </c>
      <c r="AG899" s="0" t="n">
        <v>0</v>
      </c>
      <c r="AH899" s="0" t="n">
        <v>1.8</v>
      </c>
      <c r="AJ899" s="0" t="n">
        <v>5</v>
      </c>
      <c r="BF899" s="0" t="n">
        <f aca="false">IF(E899&lt;11,-3.6797*E899^2+48.115*E899-53.83,280.92*EXP(-0.2027*E899))</f>
        <v>97.5940520000001</v>
      </c>
      <c r="BG899" s="1" t="n">
        <f aca="false">32.208*LN(F899)+21.438</f>
        <v>98.6694109462899</v>
      </c>
      <c r="BH899" s="1" t="n">
        <f aca="false">IF(G899&lt;=2, -10*G899+100, 88.958*EXP(-0.0755*G899))</f>
        <v>93</v>
      </c>
      <c r="BI899" s="1" t="n">
        <f aca="false">IF(I899&lt;=100, 0.0053*(I899)^2-1.0332*I899+100.76, 122.82*EXP(-0.0092*I899))</f>
        <v>99.527792</v>
      </c>
      <c r="BJ899" s="0" t="n">
        <f aca="false">IF(P899&lt;=1000, -6.942*LN(P899)+107.59, -36.304*LN(P899)+310.72)</f>
        <v>81.4797487968553</v>
      </c>
      <c r="BK899" s="0" t="n">
        <f aca="false">BF899^0.04*BG899^0.22*BH899^0.51*BI899^0.06*BJ899^0.17</f>
        <v>92.6783948877648</v>
      </c>
      <c r="BL899" s="0" t="str">
        <f aca="false">IF(BK899&gt;=90, "Very Good", IF(BK899&gt;=80, "Good", IF(BK899&gt;=70, "Slightly Good", IF(BK899&gt;=60, "Average", IF(BK899&gt;=50, "Slightly Poor", IF(BK899&gt;=40, "Poor", "Very Poor"))))))</f>
        <v>Very Good</v>
      </c>
      <c r="BM899" s="2" t="n">
        <f aca="false">IF(P899&lt;=1000, -6.942*LN(P899)+107.59, IF(AND(P899&gt;1000, P899&lt;=5213),-36.304*LN(P899)+310.72, IF(P899&gt;5213, 10)))</f>
        <v>81.4797487968553</v>
      </c>
      <c r="BN899" s="2" t="n">
        <f aca="false">BF899^0.04*BG899^0.22*BH899^0.51*BI899^0.06*BM899^0.17</f>
        <v>92.6783948877648</v>
      </c>
      <c r="BO899" s="3" t="str">
        <f aca="false">IF(BN899&gt;=90, "Very Good", IF(BN899&gt;=80, "Good", IF(BN899&gt;=70, "Slightly Good", IF(BN899&gt;=60, "Average", IF(BN899&gt;=50, "Slightly Poor", IF(BN899&gt;=40, "Poor", "Very Poor"))))))</f>
        <v>Very Good</v>
      </c>
      <c r="BP899" s="2" t="n">
        <f aca="false">IF(AJ899&lt;=1000, -6.942*LN(AJ899)+107.59, IF(AND(AJ899&gt;1000, AJ899&lt;=5213),-36.304*LN(AJ899)+310.72, IF(AJ899&gt;5213, 10)))</f>
        <v>96.4172820118825</v>
      </c>
      <c r="BQ899" s="2" t="n">
        <f aca="false">BF899^0.04*BG899^0.22*BH899^0.51*BI899^0.06*BP899^0.17</f>
        <v>95.3688153842571</v>
      </c>
      <c r="BR899" s="0" t="str">
        <f aca="false">IF(BQ899&gt;=90, "Very Good", IF(BQ899&gt;=80, "Good", IF(BQ899&gt;=70, "Slightly Good", IF(BQ899&gt;=60, "Average", IF(BQ899&gt;=50, "Slightly Poor", IF(BQ899&gt;=40, "Poor", "Very Poor"))))))</f>
        <v>Very Good</v>
      </c>
      <c r="BT899" s="2" t="n">
        <f aca="false">9.81*LN(AH899)+30.6</f>
        <v>36.3661871826898</v>
      </c>
      <c r="BU899" s="0" t="str">
        <f aca="false">IF(BT899&lt;30, "Clean water", IF(AND(BT899&gt;=30, BT899&lt;40), "Hypolimia", IF(AND(BT899&gt;=40,BT899&lt;50), "Mesotrophic", IF(AND(BT899&gt;=50, BT899&lt;70), "Eutrophic", IF(BT899&gt;70,"Hypertrophic")))))</f>
        <v>Hypolimia</v>
      </c>
      <c r="CM899" s="0" t="n">
        <f aca="false">IF(G899&gt;H899,1,0)</f>
        <v>0</v>
      </c>
      <c r="CO899" s="17" t="n">
        <f aca="false">14.652-0.41022*M899+0.007991*M899*M899-0.000077774*M899*M899*M899</f>
        <v>10.898776756944</v>
      </c>
      <c r="CP899" s="1" t="n">
        <f aca="false">F899/CO899*100</f>
        <v>100.928757835062</v>
      </c>
    </row>
    <row r="900" customFormat="false" ht="12.5" hidden="false" customHeight="false" outlineLevel="0" collapsed="false">
      <c r="A900" s="0" t="n">
        <v>899</v>
      </c>
      <c r="B900" s="15" t="s">
        <v>119</v>
      </c>
      <c r="C900" s="16" t="s">
        <v>120</v>
      </c>
      <c r="D900" s="0" t="s">
        <v>172</v>
      </c>
      <c r="E900" s="0" t="n">
        <v>7.8</v>
      </c>
      <c r="F900" s="0" t="n">
        <v>11.6</v>
      </c>
      <c r="G900" s="0" t="n">
        <v>0.8</v>
      </c>
      <c r="H900" s="0" t="n">
        <v>2.4</v>
      </c>
      <c r="I900" s="0" t="n">
        <v>1.4</v>
      </c>
      <c r="J900" s="0" t="n">
        <v>2.554</v>
      </c>
      <c r="K900" s="0" t="n">
        <v>0.02</v>
      </c>
      <c r="L900" s="0" t="n">
        <v>1.7</v>
      </c>
      <c r="M900" s="0" t="n">
        <v>14.1</v>
      </c>
      <c r="N900" s="0" t="n">
        <v>0</v>
      </c>
      <c r="O900" s="0" t="n">
        <v>225</v>
      </c>
      <c r="P900" s="0" t="n">
        <v>4000</v>
      </c>
      <c r="AC900" s="0" t="n">
        <v>2.385</v>
      </c>
      <c r="AD900" s="0" t="n">
        <v>0</v>
      </c>
      <c r="AE900" s="0" t="n">
        <v>2.041</v>
      </c>
      <c r="AF900" s="0" t="n">
        <v>0.011</v>
      </c>
      <c r="AG900" s="0" t="n">
        <v>0</v>
      </c>
      <c r="AH900" s="0" t="n">
        <v>2.3</v>
      </c>
      <c r="AJ900" s="0" t="n">
        <v>480</v>
      </c>
      <c r="BF900" s="0" t="n">
        <f aca="false">IF(E900&lt;11,-3.6797*E900^2+48.115*E900-53.83,280.92*EXP(-0.2027*E900))</f>
        <v>97.5940520000001</v>
      </c>
      <c r="BG900" s="1" t="n">
        <f aca="false">32.208*LN(F900)+21.438</f>
        <v>100.379972200002</v>
      </c>
      <c r="BH900" s="1" t="n">
        <f aca="false">IF(G900&lt;=2, -10*G900+100, 88.958*EXP(-0.0755*G900))</f>
        <v>92</v>
      </c>
      <c r="BI900" s="1" t="n">
        <f aca="false">IF(I900&lt;=100, 0.0053*(I900)^2-1.0332*I900+100.76, 122.82*EXP(-0.0092*I900))</f>
        <v>99.323908</v>
      </c>
      <c r="BJ900" s="0" t="n">
        <f aca="false">IF(P900&lt;=1000, -6.942*LN(P900)+107.59, -36.304*LN(P900)+310.72)</f>
        <v>9.61282186573601</v>
      </c>
      <c r="BK900" s="0" t="n">
        <f aca="false">BF900^0.04*BG900^0.22*BH900^0.51*BI900^0.06*BJ900^0.17</f>
        <v>64.3248765766495</v>
      </c>
      <c r="BL900" s="0" t="str">
        <f aca="false">IF(BK900&gt;=90, "Very Good", IF(BK900&gt;=80, "Good", IF(BK900&gt;=70, "Slightly Good", IF(BK900&gt;=60, "Average", IF(BK900&gt;=50, "Slightly Poor", IF(BK900&gt;=40, "Poor", "Very Poor"))))))</f>
        <v>Average</v>
      </c>
      <c r="BM900" s="2" t="n">
        <f aca="false">IF(P900&lt;=1000, -6.942*LN(P900)+107.59, IF(AND(P900&gt;1000, P900&lt;=5213),-36.304*LN(P900)+310.72, IF(P900&gt;5213, 10)))</f>
        <v>9.61282186573601</v>
      </c>
      <c r="BN900" s="2" t="n">
        <f aca="false">BF900^0.04*BG900^0.22*BH900^0.51*BI900^0.06*BM900^0.17</f>
        <v>64.3248765766495</v>
      </c>
      <c r="BO900" s="3" t="str">
        <f aca="false">IF(BN900&gt;=90, "Very Good", IF(BN900&gt;=80, "Good", IF(BN900&gt;=70, "Slightly Good", IF(BN900&gt;=60, "Average", IF(BN900&gt;=50, "Slightly Poor", IF(BN900&gt;=40, "Poor", "Very Poor"))))))</f>
        <v>Average</v>
      </c>
      <c r="BP900" s="2" t="n">
        <f aca="false">IF(AJ900&lt;=1000, -6.942*LN(AJ900)+107.59, IF(AND(AJ900&gt;1000, AJ900&lt;=5213),-36.304*LN(AJ900)+310.72, IF(AJ900&gt;5213, 10)))</f>
        <v>64.7315768667128</v>
      </c>
      <c r="BQ900" s="2" t="n">
        <f aca="false">BF900^0.04*BG900^0.22*BH900^0.51*BI900^0.06*BP900^0.17</f>
        <v>88.9578055971133</v>
      </c>
      <c r="BR900" s="0" t="str">
        <f aca="false">IF(BQ900&gt;=90, "Very Good", IF(BQ900&gt;=80, "Good", IF(BQ900&gt;=70, "Slightly Good", IF(BQ900&gt;=60, "Average", IF(BQ900&gt;=50, "Slightly Poor", IF(BQ900&gt;=40, "Poor", "Very Poor"))))))</f>
        <v>Good</v>
      </c>
      <c r="BT900" s="2" t="n">
        <f aca="false">9.81*LN(AH900)+30.6</f>
        <v>38.7708384959934</v>
      </c>
      <c r="BU900" s="0" t="str">
        <f aca="false">IF(BT900&lt;30, "Clean water", IF(AND(BT900&gt;=30, BT900&lt;40), "Hypolimia", IF(AND(BT900&gt;=40,BT900&lt;50), "Mesotrophic", IF(AND(BT900&gt;=50, BT900&lt;70), "Eutrophic", IF(BT900&gt;70,"Hypertrophic")))))</f>
        <v>Hypolimia</v>
      </c>
      <c r="CM900" s="0" t="n">
        <f aca="false">IF(G900&gt;H900,1,0)</f>
        <v>0</v>
      </c>
      <c r="CO900" s="17" t="n">
        <f aca="false">14.652-0.41022*M900+0.007991*M900*M900-0.000077774*M900*M900*M900</f>
        <v>10.238570999946</v>
      </c>
      <c r="CP900" s="1" t="n">
        <f aca="false">F900/CO900*100</f>
        <v>113.297060693931</v>
      </c>
    </row>
    <row r="901" customFormat="false" ht="12.5" hidden="false" customHeight="false" outlineLevel="0" collapsed="false">
      <c r="A901" s="0" t="n">
        <v>900</v>
      </c>
      <c r="B901" s="15" t="s">
        <v>121</v>
      </c>
      <c r="C901" s="16" t="s">
        <v>122</v>
      </c>
      <c r="D901" s="0" t="s">
        <v>172</v>
      </c>
      <c r="E901" s="0" t="n">
        <v>7.8</v>
      </c>
      <c r="F901" s="0" t="n">
        <v>10.7</v>
      </c>
      <c r="G901" s="0" t="n">
        <v>2.5</v>
      </c>
      <c r="H901" s="0" t="n">
        <v>2.8</v>
      </c>
      <c r="I901" s="0" t="n">
        <v>7.6</v>
      </c>
      <c r="J901" s="0" t="n">
        <v>3.012</v>
      </c>
      <c r="K901" s="0" t="n">
        <v>0.033</v>
      </c>
      <c r="L901" s="0" t="n">
        <v>1.9</v>
      </c>
      <c r="M901" s="0" t="n">
        <v>15.2</v>
      </c>
      <c r="N901" s="0" t="n">
        <v>0</v>
      </c>
      <c r="O901" s="0" t="n">
        <v>230</v>
      </c>
      <c r="P901" s="0" t="n">
        <v>20000</v>
      </c>
      <c r="AC901" s="0" t="n">
        <v>2.756</v>
      </c>
      <c r="AD901" s="0" t="n">
        <v>0.113</v>
      </c>
      <c r="AE901" s="0" t="n">
        <v>2.241</v>
      </c>
      <c r="AF901" s="0" t="n">
        <v>0.017</v>
      </c>
      <c r="AG901" s="0" t="n">
        <v>0.011</v>
      </c>
      <c r="AH901" s="0" t="n">
        <v>6.3</v>
      </c>
      <c r="AJ901" s="0" t="n">
        <v>200</v>
      </c>
      <c r="BF901" s="0" t="n">
        <f aca="false">IF(E901&lt;11,-3.6797*E901^2+48.115*E901-53.83,280.92*EXP(-0.2027*E901))</f>
        <v>97.5940520000001</v>
      </c>
      <c r="BG901" s="1" t="n">
        <f aca="false">32.208*LN(F901)+21.438</f>
        <v>97.7788104251968</v>
      </c>
      <c r="BH901" s="1" t="n">
        <f aca="false">IF(G901&lt;=2, -10*G901+100, 88.958*EXP(-0.0755*G901))</f>
        <v>73.6566439219523</v>
      </c>
      <c r="BI901" s="1" t="n">
        <f aca="false">IF(I901&lt;=100, 0.0053*(I901)^2-1.0332*I901+100.76, 122.82*EXP(-0.0092*I901))</f>
        <v>93.213808</v>
      </c>
      <c r="BJ901" s="0" t="n">
        <f aca="false">IF(P901&lt;=1000, -6.942*LN(P901)+107.59, -36.304*LN(P901)+310.72)</f>
        <v>-48.8162121072716</v>
      </c>
      <c r="BK901" s="0" t="e">
        <f aca="false">BF901^0.04*BG901^0.22*BH901^0.51*BI901^0.06*BJ901^0.17</f>
        <v>#NUM!</v>
      </c>
      <c r="BL901" s="0" t="e">
        <f aca="false">IF(BK901&gt;=90, "Very Good", IF(BK901&gt;=80, "Good", IF(BK901&gt;=70, "Slightly Good", IF(BK901&gt;=60, "Average", IF(BK901&gt;=50, "Slightly Poor", IF(BK901&gt;=40, "Poor", "Very Poor"))))))</f>
        <v>#NUM!</v>
      </c>
      <c r="BM901" s="2" t="n">
        <f aca="false">IF(P901&lt;=1000, -6.942*LN(P901)+107.59, IF(AND(P901&gt;1000, P901&lt;=5213),-36.304*LN(P901)+310.72, IF(P901&gt;5213, 10)))</f>
        <v>10</v>
      </c>
      <c r="BN901" s="2" t="n">
        <f aca="false">BF901^0.04*BG901^0.22*BH901^0.51*BI901^0.06*BM901^0.17</f>
        <v>57.2634719900225</v>
      </c>
      <c r="BO901" s="3" t="str">
        <f aca="false">IF(BN901&gt;=90, "Very Good", IF(BN901&gt;=80, "Good", IF(BN901&gt;=70, "Slightly Good", IF(BN901&gt;=60, "Average", IF(BN901&gt;=50, "Slightly Poor", IF(BN901&gt;=40, "Poor", "Very Poor"))))))</f>
        <v>Slightly Poor</v>
      </c>
      <c r="BP901" s="2" t="n">
        <f aca="false">IF(AJ901&lt;=1000, -6.942*LN(AJ901)+107.59, IF(AND(AJ901&gt;1000, AJ901&lt;=5213),-36.304*LN(AJ901)+310.72, IF(AJ901&gt;5213, 10)))</f>
        <v>70.8090808414235</v>
      </c>
      <c r="BQ901" s="2" t="n">
        <f aca="false">BF901^0.04*BG901^0.22*BH901^0.51*BI901^0.06*BP901^0.17</f>
        <v>79.8716762985606</v>
      </c>
      <c r="BR901" s="0" t="str">
        <f aca="false">IF(BQ901&gt;=90, "Very Good", IF(BQ901&gt;=80, "Good", IF(BQ901&gt;=70, "Slightly Good", IF(BQ901&gt;=60, "Average", IF(BQ901&gt;=50, "Slightly Poor", IF(BQ901&gt;=40, "Poor", "Very Poor"))))))</f>
        <v>Slightly Good</v>
      </c>
      <c r="BT901" s="2" t="n">
        <f aca="false">9.81*LN(AH901)+30.6</f>
        <v>48.6557919036293</v>
      </c>
      <c r="BU901" s="0" t="str">
        <f aca="false">IF(BT901&lt;30, "Clean water", IF(AND(BT901&gt;=30, BT901&lt;40), "Hypolimia", IF(AND(BT901&gt;=40,BT901&lt;50), "Mesotrophic", IF(AND(BT901&gt;=50, BT901&lt;70), "Eutrophic", IF(BT901&gt;70,"Hypertrophic")))))</f>
        <v>Mesotrophic</v>
      </c>
      <c r="CM901" s="0" t="n">
        <f aca="false">IF(G901&gt;H901,1,0)</f>
        <v>0</v>
      </c>
      <c r="CO901" s="17" t="n">
        <f aca="false">14.652-0.41022*M901+0.007991*M901*M901-0.000077774*M901*M901*M901</f>
        <v>9.989769284608</v>
      </c>
      <c r="CP901" s="1" t="n">
        <f aca="false">F901/CO901*100</f>
        <v>107.109580763655</v>
      </c>
    </row>
    <row r="902" customFormat="false" ht="12.5" hidden="false" customHeight="false" outlineLevel="0" collapsed="false">
      <c r="A902" s="0" t="n">
        <v>901</v>
      </c>
      <c r="B902" s="15" t="s">
        <v>140</v>
      </c>
      <c r="C902" s="16" t="s">
        <v>141</v>
      </c>
      <c r="D902" s="0" t="s">
        <v>172</v>
      </c>
      <c r="E902" s="0" t="n">
        <v>8.2</v>
      </c>
      <c r="F902" s="0" t="n">
        <v>9.6</v>
      </c>
      <c r="G902" s="0" t="n">
        <v>3.1</v>
      </c>
      <c r="H902" s="0" t="n">
        <v>6.7</v>
      </c>
      <c r="I902" s="0" t="n">
        <v>7.9</v>
      </c>
      <c r="J902" s="0" t="n">
        <v>5.384</v>
      </c>
      <c r="K902" s="0" t="n">
        <v>0.263</v>
      </c>
      <c r="L902" s="0" t="n">
        <v>3.2</v>
      </c>
      <c r="M902" s="0" t="n">
        <v>19</v>
      </c>
      <c r="O902" s="0" t="n">
        <v>1164</v>
      </c>
      <c r="BD902" s="0" t="n">
        <v>0.046</v>
      </c>
      <c r="BF902" s="0" t="n">
        <f aca="false">IF(E902&lt;11,-3.6797*E902^2+48.115*E902-53.83,280.92*EXP(-0.2027*E902))</f>
        <v>93.289972</v>
      </c>
      <c r="BG902" s="1" t="n">
        <f aca="false">32.208*LN(F902)+21.438</f>
        <v>94.2848658756438</v>
      </c>
      <c r="BH902" s="1" t="n">
        <f aca="false">IF(G902&lt;=2, -10*G902+100, 88.958*EXP(-0.0755*G902))</f>
        <v>70.3944446082144</v>
      </c>
      <c r="BI902" s="1" t="n">
        <f aca="false">IF(I902&lt;=100, 0.0053*(I902)^2-1.0332*I902+100.76, 122.82*EXP(-0.0092*I902))</f>
        <v>92.928493</v>
      </c>
      <c r="BJ902" s="0" t="e">
        <f aca="false">IF(P902&lt;=1000, -6.942*LN(P902)+107.59, -36.304*LN(P902)+310.72)</f>
        <v>#VALUE!</v>
      </c>
      <c r="BK902" s="0" t="e">
        <f aca="false">BF902^0.04*BG902^0.22*BH902^0.51*BI902^0.06*BJ902^0.17</f>
        <v>#VALUE!</v>
      </c>
      <c r="BL902" s="0" t="e">
        <f aca="false">IF(BK902&gt;=90, "Very Good", IF(BK902&gt;=80, "Good", IF(BK902&gt;=70, "Slightly Good", IF(BK902&gt;=60, "Average", IF(BK902&gt;=50, "Slightly Poor", IF(BK902&gt;=40, "Poor", "Very Poor"))))))</f>
        <v>#VALUE!</v>
      </c>
      <c r="BM902" s="2" t="e">
        <f aca="false">IF(P902&lt;=1000, -6.942*LN(P902)+107.59, IF(AND(P902&gt;1000, P902&lt;=5213),-36.304*LN(P902)+310.72, IF(P902&gt;5213, 10)))</f>
        <v>#VALUE!</v>
      </c>
      <c r="BN902" s="2" t="e">
        <f aca="false">BF902^0.04*BG902^0.22*BH902^0.51*BI902^0.06*BM902^0.17</f>
        <v>#VALUE!</v>
      </c>
      <c r="BO902" s="3" t="e">
        <f aca="false">IF(BN902&gt;=90, "Very Good", IF(BN902&gt;=80, "Good", IF(BN902&gt;=70, "Slightly Good", IF(BN902&gt;=60, "Average", IF(BN902&gt;=50, "Slightly Poor", IF(BN902&gt;=40, "Poor", "Very Poor"))))))</f>
        <v>#VALUE!</v>
      </c>
      <c r="BP902" s="2" t="e">
        <f aca="false">IF(AJ902&lt;=1000, -6.942*LN(AJ902)+107.59, IF(AND(AJ902&gt;1000, AJ902&lt;=5213),-36.304*LN(AJ902)+310.72, IF(AJ902&gt;5213, 10)))</f>
        <v>#VALUE!</v>
      </c>
      <c r="BQ902" s="2" t="e">
        <f aca="false">BF902^0.04*BG902^0.22*BH902^0.51*BI902^0.06*BP902^0.17</f>
        <v>#VALUE!</v>
      </c>
      <c r="BR902" s="0" t="e">
        <f aca="false">IF(BQ902&gt;=90, "Very Good", IF(BQ902&gt;=80, "Good", IF(BQ902&gt;=70, "Slightly Good", IF(BQ902&gt;=60, "Average", IF(BQ902&gt;=50, "Slightly Poor", IF(BQ902&gt;=40, "Poor", "Very Poor"))))))</f>
        <v>#VALUE!</v>
      </c>
      <c r="BT902" s="2" t="e">
        <f aca="false">9.81*LN(AH902)+30.6</f>
        <v>#VALUE!</v>
      </c>
      <c r="BU902" s="0" t="e">
        <f aca="false">IF(BT902&lt;30, "Clean water", IF(AND(BT902&gt;=30, BT902&lt;40), "Hypolimia", IF(AND(BT902&gt;=40,BT902&lt;50), "Mesotrophic", IF(AND(BT902&gt;=50, BT902&lt;70), "Eutrophic", IF(BT902&gt;70,"Hypertrophic")))))</f>
        <v>#VALUE!</v>
      </c>
      <c r="CM902" s="0" t="n">
        <f aca="false">IF(G902&gt;H902,1,0)</f>
        <v>0</v>
      </c>
      <c r="CO902" s="17" t="n">
        <f aca="false">14.652-0.41022*M902+0.007991*M902*M902-0.000077774*M902*M902*M902</f>
        <v>9.209119134</v>
      </c>
      <c r="CP902" s="1" t="n">
        <f aca="false">F902/CO902*100</f>
        <v>104.244497875555</v>
      </c>
    </row>
    <row r="903" customFormat="false" ht="12.5" hidden="false" customHeight="false" outlineLevel="0" collapsed="false">
      <c r="A903" s="0" t="n">
        <v>902</v>
      </c>
      <c r="B903" s="15" t="s">
        <v>123</v>
      </c>
      <c r="C903" s="16" t="s">
        <v>124</v>
      </c>
      <c r="D903" s="0" t="s">
        <v>172</v>
      </c>
      <c r="E903" s="0" t="n">
        <v>7.1</v>
      </c>
      <c r="F903" s="0" t="n">
        <v>10.6</v>
      </c>
      <c r="G903" s="0" t="n">
        <v>7.6</v>
      </c>
      <c r="H903" s="0" t="n">
        <v>8.4</v>
      </c>
      <c r="I903" s="0" t="n">
        <v>6.4</v>
      </c>
      <c r="J903" s="0" t="n">
        <v>9.916</v>
      </c>
      <c r="K903" s="0" t="n">
        <v>0.109</v>
      </c>
      <c r="L903" s="0" t="n">
        <v>4.8</v>
      </c>
      <c r="M903" s="0" t="n">
        <v>15</v>
      </c>
      <c r="N903" s="0" t="n">
        <v>0</v>
      </c>
      <c r="O903" s="0" t="n">
        <v>568</v>
      </c>
      <c r="P903" s="0" t="n">
        <v>50000</v>
      </c>
      <c r="AC903" s="0" t="n">
        <v>9.792</v>
      </c>
      <c r="AD903" s="0" t="n">
        <v>3.738</v>
      </c>
      <c r="AE903" s="0" t="n">
        <v>5.118</v>
      </c>
      <c r="AF903" s="0" t="n">
        <v>0.074</v>
      </c>
      <c r="AG903" s="0" t="n">
        <v>0.053</v>
      </c>
      <c r="AH903" s="0" t="n">
        <v>3.3</v>
      </c>
      <c r="AJ903" s="0" t="n">
        <v>4000</v>
      </c>
      <c r="BF903" s="0" t="n">
        <f aca="false">IF(E903&lt;11,-3.6797*E903^2+48.115*E903-53.83,280.92*EXP(-0.2027*E903))</f>
        <v>102.292823</v>
      </c>
      <c r="BG903" s="1" t="n">
        <f aca="false">32.208*LN(F903)+21.438</f>
        <v>97.4763856680092</v>
      </c>
      <c r="BH903" s="1" t="n">
        <f aca="false">IF(G903&lt;=2, -10*G903+100, 88.958*EXP(-0.0755*G903))</f>
        <v>50.1172042945249</v>
      </c>
      <c r="BI903" s="1" t="n">
        <f aca="false">IF(I903&lt;=100, 0.0053*(I903)^2-1.0332*I903+100.76, 122.82*EXP(-0.0092*I903))</f>
        <v>94.364608</v>
      </c>
      <c r="BJ903" s="0" t="n">
        <f aca="false">IF(P903&lt;=1000, -6.942*LN(P903)+107.59, -36.304*LN(P903)+310.72)</f>
        <v>-82.0812308372309</v>
      </c>
      <c r="BK903" s="0" t="e">
        <f aca="false">BF903^0.04*BG903^0.22*BH903^0.51*BI903^0.06*BJ903^0.17</f>
        <v>#NUM!</v>
      </c>
      <c r="BL903" s="0" t="e">
        <f aca="false">IF(BK903&gt;=90, "Very Good", IF(BK903&gt;=80, "Good", IF(BK903&gt;=70, "Slightly Good", IF(BK903&gt;=60, "Average", IF(BK903&gt;=50, "Slightly Poor", IF(BK903&gt;=40, "Poor", "Very Poor"))))))</f>
        <v>#NUM!</v>
      </c>
      <c r="BM903" s="2" t="n">
        <f aca="false">IF(P903&lt;=1000, -6.942*LN(P903)+107.59, IF(AND(P903&gt;1000, P903&lt;=5213),-36.304*LN(P903)+310.72, IF(P903&gt;5213, 10)))</f>
        <v>10</v>
      </c>
      <c r="BN903" s="2" t="n">
        <f aca="false">BF903^0.04*BG903^0.22*BH903^0.51*BI903^0.06*BM903^0.17</f>
        <v>47.1447691502288</v>
      </c>
      <c r="BO903" s="3" t="str">
        <f aca="false">IF(BN903&gt;=90, "Very Good", IF(BN903&gt;=80, "Good", IF(BN903&gt;=70, "Slightly Good", IF(BN903&gt;=60, "Average", IF(BN903&gt;=50, "Slightly Poor", IF(BN903&gt;=40, "Poor", "Very Poor"))))))</f>
        <v>Poor</v>
      </c>
      <c r="BP903" s="2" t="n">
        <f aca="false">IF(AJ903&lt;=1000, -6.942*LN(AJ903)+107.59, IF(AND(AJ903&gt;1000, AJ903&lt;=5213),-36.304*LN(AJ903)+310.72, IF(AJ903&gt;5213, 10)))</f>
        <v>9.61282186573601</v>
      </c>
      <c r="BQ903" s="2" t="n">
        <f aca="false">BF903^0.04*BG903^0.22*BH903^0.51*BI903^0.06*BP903^0.17</f>
        <v>46.829353864276</v>
      </c>
      <c r="BR903" s="0" t="str">
        <f aca="false">IF(BQ903&gt;=90, "Very Good", IF(BQ903&gt;=80, "Good", IF(BQ903&gt;=70, "Slightly Good", IF(BQ903&gt;=60, "Average", IF(BQ903&gt;=50, "Slightly Poor", IF(BQ903&gt;=40, "Poor", "Very Poor"))))))</f>
        <v>Poor</v>
      </c>
      <c r="BT903" s="2" t="n">
        <f aca="false">9.81*LN(AH903)+30.6</f>
        <v>42.3123794157146</v>
      </c>
      <c r="BU903" s="0" t="str">
        <f aca="false">IF(BT903&lt;30, "Clean water", IF(AND(BT903&gt;=30, BT903&lt;40), "Hypolimia", IF(AND(BT903&gt;=40,BT903&lt;50), "Mesotrophic", IF(AND(BT903&gt;=50, BT903&lt;70), "Eutrophic", IF(BT903&gt;70,"Hypertrophic")))))</f>
        <v>Mesotrophic</v>
      </c>
      <c r="CM903" s="0" t="n">
        <f aca="false">IF(G903&gt;H903,1,0)</f>
        <v>0</v>
      </c>
      <c r="CO903" s="17" t="n">
        <f aca="false">14.652-0.41022*M903+0.007991*M903*M903-0.000077774*M903*M903*M903</f>
        <v>10.03418775</v>
      </c>
      <c r="CP903" s="1" t="n">
        <f aca="false">F903/CO903*100</f>
        <v>105.638844559192</v>
      </c>
    </row>
    <row r="904" customFormat="false" ht="12.5" hidden="false" customHeight="false" outlineLevel="0" collapsed="false">
      <c r="A904" s="0" t="n">
        <v>903</v>
      </c>
      <c r="B904" s="15" t="s">
        <v>125</v>
      </c>
      <c r="C904" s="16" t="s">
        <v>126</v>
      </c>
      <c r="D904" s="0" t="s">
        <v>172</v>
      </c>
      <c r="E904" s="0" t="n">
        <v>8.4</v>
      </c>
      <c r="F904" s="0" t="n">
        <v>14.1</v>
      </c>
      <c r="G904" s="0" t="n">
        <v>2.3</v>
      </c>
      <c r="H904" s="0" t="n">
        <v>3.1</v>
      </c>
      <c r="I904" s="0" t="n">
        <v>3.8</v>
      </c>
      <c r="J904" s="0" t="n">
        <v>8.035</v>
      </c>
      <c r="K904" s="0" t="n">
        <v>0.036</v>
      </c>
      <c r="L904" s="0" t="n">
        <v>2.1</v>
      </c>
      <c r="M904" s="0" t="n">
        <v>15.8</v>
      </c>
      <c r="N904" s="0" t="n">
        <v>0</v>
      </c>
      <c r="O904" s="0" t="n">
        <v>558</v>
      </c>
      <c r="P904" s="0" t="n">
        <v>4500</v>
      </c>
      <c r="AC904" s="0" t="n">
        <v>7.737</v>
      </c>
      <c r="AD904" s="0" t="n">
        <v>1.097</v>
      </c>
      <c r="AE904" s="0" t="n">
        <v>6.001</v>
      </c>
      <c r="AF904" s="0" t="n">
        <v>0.015</v>
      </c>
      <c r="AG904" s="0" t="n">
        <v>0.006</v>
      </c>
      <c r="AH904" s="0" t="n">
        <v>12.2</v>
      </c>
      <c r="AJ904" s="0" t="n">
        <v>300</v>
      </c>
      <c r="BF904" s="0" t="n">
        <f aca="false">IF(E904&lt;11,-3.6797*E904^2+48.115*E904-53.83,280.92*EXP(-0.2027*E904))</f>
        <v>90.6963680000001</v>
      </c>
      <c r="BG904" s="1" t="n">
        <f aca="false">32.208*LN(F904)+21.438</f>
        <v>106.665997874148</v>
      </c>
      <c r="BH904" s="1" t="n">
        <f aca="false">IF(G904&lt;=2, -10*G904+100, 88.958*EXP(-0.0755*G904))</f>
        <v>74.7772988969374</v>
      </c>
      <c r="BI904" s="1" t="n">
        <f aca="false">IF(I904&lt;=100, 0.0053*(I904)^2-1.0332*I904+100.76, 122.82*EXP(-0.0092*I904))</f>
        <v>96.910372</v>
      </c>
      <c r="BJ904" s="0" t="n">
        <f aca="false">IF(P904&lt;=1000, -6.942*LN(P904)+107.59, -36.304*LN(P904)+310.72)</f>
        <v>5.33682653926667</v>
      </c>
      <c r="BK904" s="0" t="n">
        <f aca="false">BF904^0.04*BG904^0.22*BH904^0.51*BI904^0.06*BJ904^0.17</f>
        <v>52.8338478213999</v>
      </c>
      <c r="BL904" s="0" t="str">
        <f aca="false">IF(BK904&gt;=90, "Very Good", IF(BK904&gt;=80, "Good", IF(BK904&gt;=70, "Slightly Good", IF(BK904&gt;=60, "Average", IF(BK904&gt;=50, "Slightly Poor", IF(BK904&gt;=40, "Poor", "Very Poor"))))))</f>
        <v>Slightly Poor</v>
      </c>
      <c r="BM904" s="2" t="n">
        <f aca="false">IF(P904&lt;=1000, -6.942*LN(P904)+107.59, IF(AND(P904&gt;1000, P904&lt;=5213),-36.304*LN(P904)+310.72, IF(P904&gt;5213, 10)))</f>
        <v>5.33682653926667</v>
      </c>
      <c r="BN904" s="2" t="n">
        <f aca="false">BF904^0.04*BG904^0.22*BH904^0.51*BI904^0.06*BM904^0.17</f>
        <v>52.8338478213999</v>
      </c>
      <c r="BO904" s="3" t="str">
        <f aca="false">IF(BN904&gt;=90, "Very Good", IF(BN904&gt;=80, "Good", IF(BN904&gt;=70, "Slightly Good", IF(BN904&gt;=60, "Average", IF(BN904&gt;=50, "Slightly Poor", IF(BN904&gt;=40, "Poor", "Very Poor"))))))</f>
        <v>Slightly Poor</v>
      </c>
      <c r="BP904" s="2" t="n">
        <f aca="false">IF(AJ904&lt;=1000, -6.942*LN(AJ904)+107.59, IF(AND(AJ904&gt;1000, AJ904&lt;=5213),-36.304*LN(AJ904)+310.72, IF(AJ904&gt;5213, 10)))</f>
        <v>67.9943420609366</v>
      </c>
      <c r="BQ904" s="2" t="n">
        <f aca="false">BF904^0.04*BG904^0.22*BH904^0.51*BI904^0.06*BP904^0.17</f>
        <v>81.4318849889673</v>
      </c>
      <c r="BR904" s="0" t="str">
        <f aca="false">IF(BQ904&gt;=90, "Very Good", IF(BQ904&gt;=80, "Good", IF(BQ904&gt;=70, "Slightly Good", IF(BQ904&gt;=60, "Average", IF(BQ904&gt;=50, "Slightly Poor", IF(BQ904&gt;=40, "Poor", "Very Poor"))))))</f>
        <v>Good</v>
      </c>
      <c r="BT904" s="2" t="n">
        <f aca="false">9.81*LN(AH904)+30.6</f>
        <v>55.1390866865617</v>
      </c>
      <c r="BU904" s="0" t="str">
        <f aca="false">IF(BT904&lt;30, "Clean water", IF(AND(BT904&gt;=30, BT904&lt;40), "Hypolimia", IF(AND(BT904&gt;=40,BT904&lt;50), "Mesotrophic", IF(AND(BT904&gt;=50, BT904&lt;70), "Eutrophic", IF(BT904&gt;70,"Hypertrophic")))))</f>
        <v>Eutrophic</v>
      </c>
      <c r="CM904" s="0" t="n">
        <f aca="false">IF(G904&gt;H904,1,0)</f>
        <v>0</v>
      </c>
      <c r="CO904" s="17" t="n">
        <f aca="false">14.652-0.41022*M904+0.007991*M904*M904-0.000077774*M904*M904*M904</f>
        <v>9.858632318512</v>
      </c>
      <c r="CP904" s="1" t="n">
        <f aca="false">F904/CO904*100</f>
        <v>143.021866973615</v>
      </c>
    </row>
    <row r="905" customFormat="false" ht="12.5" hidden="false" customHeight="false" outlineLevel="0" collapsed="false">
      <c r="A905" s="0" t="n">
        <v>904</v>
      </c>
      <c r="B905" s="15" t="s">
        <v>72</v>
      </c>
      <c r="C905" s="16" t="s">
        <v>73</v>
      </c>
      <c r="D905" s="0" t="s">
        <v>173</v>
      </c>
      <c r="E905" s="0" t="n">
        <v>7.8</v>
      </c>
      <c r="F905" s="0" t="n">
        <v>9.7</v>
      </c>
      <c r="G905" s="0" t="n">
        <v>1.6</v>
      </c>
      <c r="H905" s="0" t="n">
        <v>5.2</v>
      </c>
      <c r="I905" s="0" t="n">
        <v>12.7</v>
      </c>
      <c r="J905" s="0" t="n">
        <v>3.566</v>
      </c>
      <c r="K905" s="0" t="n">
        <v>0.051</v>
      </c>
      <c r="L905" s="0" t="n">
        <v>2.4</v>
      </c>
      <c r="M905" s="0" t="n">
        <v>20</v>
      </c>
      <c r="N905" s="0" t="n">
        <v>0</v>
      </c>
      <c r="O905" s="0" t="n">
        <v>483</v>
      </c>
      <c r="P905" s="0" t="n">
        <v>47650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V905" s="0" t="n">
        <v>0</v>
      </c>
      <c r="AC905" s="0" t="n">
        <v>3.456</v>
      </c>
      <c r="AD905" s="0" t="n">
        <v>0.634</v>
      </c>
      <c r="AE905" s="0" t="n">
        <v>2.467</v>
      </c>
      <c r="AF905" s="0" t="n">
        <v>0.028</v>
      </c>
      <c r="AG905" s="0" t="n">
        <v>0.021</v>
      </c>
      <c r="AH905" s="0" t="n">
        <v>25.5</v>
      </c>
      <c r="AJ905" s="0" t="n">
        <v>1355</v>
      </c>
      <c r="AP905" s="0" t="n">
        <v>0</v>
      </c>
      <c r="AY905" s="0" t="n">
        <v>0</v>
      </c>
      <c r="BF905" s="0" t="n">
        <f aca="false">IF(E905&lt;11,-3.6797*E905^2+48.115*E905-53.83,280.92*EXP(-0.2027*E905))</f>
        <v>97.5940520000001</v>
      </c>
      <c r="BG905" s="1" t="n">
        <f aca="false">32.208*LN(F905)+21.438</f>
        <v>94.6186305204847</v>
      </c>
      <c r="BH905" s="1" t="n">
        <f aca="false">IF(G905&lt;=2, -10*G905+100, 88.958*EXP(-0.0755*G905))</f>
        <v>84</v>
      </c>
      <c r="BI905" s="1" t="n">
        <f aca="false">IF(I905&lt;=100, 0.0053*(I905)^2-1.0332*I905+100.76, 122.82*EXP(-0.0092*I905))</f>
        <v>88.493197</v>
      </c>
      <c r="BJ905" s="0" t="n">
        <f aca="false">IF(P905&lt;=1000, -6.942*LN(P905)+107.59, -36.304*LN(P905)+310.72)</f>
        <v>-80.3335426513256</v>
      </c>
      <c r="BK905" s="0" t="e">
        <f aca="false">BF905^0.04*BG905^0.22*BH905^0.51*BI905^0.06*BJ905^0.17</f>
        <v>#NUM!</v>
      </c>
      <c r="BL905" s="0" t="e">
        <f aca="false">IF(BK905&gt;=90, "Very Good", IF(BK905&gt;=80, "Good", IF(BK905&gt;=70, "Slightly Good", IF(BK905&gt;=60, "Average", IF(BK905&gt;=50, "Slightly Poor", IF(BK905&gt;=40, "Poor", "Very Poor"))))))</f>
        <v>#NUM!</v>
      </c>
      <c r="BM905" s="2" t="n">
        <f aca="false">IF(P905&lt;=1000, -6.942*LN(P905)+107.59, IF(AND(P905&gt;1000, P905&lt;=5213),-36.304*LN(P905)+310.72, IF(P905&gt;5213, 10)))</f>
        <v>10</v>
      </c>
      <c r="BN905" s="2" t="n">
        <f aca="false">BF905^0.04*BG905^0.22*BH905^0.51*BI905^0.06*BM905^0.17</f>
        <v>60.6022610342548</v>
      </c>
      <c r="BO905" s="3" t="str">
        <f aca="false">IF(BN905&gt;=90, "Very Good", IF(BN905&gt;=80, "Good", IF(BN905&gt;=70, "Slightly Good", IF(BN905&gt;=60, "Average", IF(BN905&gt;=50, "Slightly Poor", IF(BN905&gt;=40, "Poor", "Very Poor"))))))</f>
        <v>Average</v>
      </c>
      <c r="BP905" s="2" t="n">
        <f aca="false">IF(AJ905&lt;=1000, -6.942*LN(AJ905)+107.59, IF(AND(AJ905&gt;1000, AJ905&lt;=5213),-36.304*LN(AJ905)+310.72, IF(AJ905&gt;5213, 10)))</f>
        <v>48.9116443537758</v>
      </c>
      <c r="BQ905" s="2" t="n">
        <f aca="false">BF905^0.04*BG905^0.22*BH905^0.51*BI905^0.06*BP905^0.17</f>
        <v>79.37594568969</v>
      </c>
      <c r="BR905" s="0" t="str">
        <f aca="false">IF(BQ905&gt;=90, "Very Good", IF(BQ905&gt;=80, "Good", IF(BQ905&gt;=70, "Slightly Good", IF(BQ905&gt;=60, "Average", IF(BQ905&gt;=50, "Slightly Poor", IF(BQ905&gt;=40, "Poor", "Very Poor"))))))</f>
        <v>Slightly Good</v>
      </c>
      <c r="BT905" s="2" t="n">
        <f aca="false">9.81*LN(AH905)+30.6</f>
        <v>62.3714356157326</v>
      </c>
      <c r="BU905" s="0" t="str">
        <f aca="false">IF(BT905&lt;30, "Clean water", IF(AND(BT905&gt;=30, BT905&lt;40), "Hypolimia", IF(AND(BT905&gt;=40,BT905&lt;50), "Mesotrophic", IF(AND(BT905&gt;=50, BT905&lt;70), "Eutrophic", IF(BT905&gt;70,"Hypertrophic")))))</f>
        <v>Eutrophic</v>
      </c>
      <c r="CM905" s="0" t="n">
        <f aca="false">IF(G905&gt;H905,1,0)</f>
        <v>0</v>
      </c>
      <c r="CO905" s="17" t="n">
        <f aca="false">14.652-0.41022*M905+0.007991*M905*M905-0.000077774*M905*M905*M905</f>
        <v>9.021808</v>
      </c>
      <c r="CP905" s="1" t="n">
        <f aca="false">F905/CO905*100</f>
        <v>107.517251530957</v>
      </c>
    </row>
    <row r="906" customFormat="false" ht="12.5" hidden="false" customHeight="false" outlineLevel="0" collapsed="false">
      <c r="A906" s="0" t="n">
        <v>905</v>
      </c>
      <c r="B906" s="15" t="s">
        <v>131</v>
      </c>
      <c r="C906" s="16" t="s">
        <v>132</v>
      </c>
      <c r="D906" s="0" t="s">
        <v>173</v>
      </c>
      <c r="E906" s="0" t="n">
        <v>8.1</v>
      </c>
      <c r="F906" s="0" t="n">
        <v>9.1</v>
      </c>
      <c r="G906" s="0" t="n">
        <v>4</v>
      </c>
      <c r="H906" s="0" t="n">
        <v>12.6</v>
      </c>
      <c r="I906" s="0" t="n">
        <v>424.8</v>
      </c>
      <c r="J906" s="0" t="n">
        <v>4.158</v>
      </c>
      <c r="K906" s="0" t="n">
        <v>0.337</v>
      </c>
      <c r="L906" s="0" t="n">
        <v>7.6</v>
      </c>
      <c r="M906" s="0" t="n">
        <v>18.8</v>
      </c>
      <c r="O906" s="0" t="n">
        <v>411</v>
      </c>
      <c r="BD906" s="0" t="n">
        <v>0.18</v>
      </c>
      <c r="BF906" s="0" t="n">
        <f aca="false">IF(E906&lt;11,-3.6797*E906^2+48.115*E906-53.83,280.92*EXP(-0.2027*E906))</f>
        <v>94.476383</v>
      </c>
      <c r="BG906" s="1" t="n">
        <f aca="false">32.208*LN(F906)+21.438</f>
        <v>92.5621023107425</v>
      </c>
      <c r="BH906" s="1" t="n">
        <f aca="false">IF(G906&lt;=2, -10*G906+100, 88.958*EXP(-0.0755*G906))</f>
        <v>65.770035576443</v>
      </c>
      <c r="BI906" s="1" t="n">
        <f aca="false">IF(I906&lt;=100, 0.0053*(I906)^2-1.0332*I906+100.76, 122.82*EXP(-0.0092*I906))</f>
        <v>2.46590743835354</v>
      </c>
      <c r="BJ906" s="0" t="e">
        <f aca="false">IF(P906&lt;=1000, -6.942*LN(P906)+107.59, -36.304*LN(P906)+310.72)</f>
        <v>#VALUE!</v>
      </c>
      <c r="BK906" s="0" t="e">
        <f aca="false">BF906^0.04*BG906^0.22*BH906^0.51*BI906^0.06*BJ906^0.17</f>
        <v>#VALUE!</v>
      </c>
      <c r="BL906" s="0" t="e">
        <f aca="false">IF(BK906&gt;=90, "Very Good", IF(BK906&gt;=80, "Good", IF(BK906&gt;=70, "Slightly Good", IF(BK906&gt;=60, "Average", IF(BK906&gt;=50, "Slightly Poor", IF(BK906&gt;=40, "Poor", "Very Poor"))))))</f>
        <v>#VALUE!</v>
      </c>
      <c r="BM906" s="2" t="e">
        <f aca="false">IF(P906&lt;=1000, -6.942*LN(P906)+107.59, IF(AND(P906&gt;1000, P906&lt;=5213),-36.304*LN(P906)+310.72, IF(P906&gt;5213, 10)))</f>
        <v>#VALUE!</v>
      </c>
      <c r="BN906" s="2" t="e">
        <f aca="false">BF906^0.04*BG906^0.22*BH906^0.51*BI906^0.06*BM906^0.17</f>
        <v>#VALUE!</v>
      </c>
      <c r="BO906" s="3" t="e">
        <f aca="false">IF(BN906&gt;=90, "Very Good", IF(BN906&gt;=80, "Good", IF(BN906&gt;=70, "Slightly Good", IF(BN906&gt;=60, "Average", IF(BN906&gt;=50, "Slightly Poor", IF(BN906&gt;=40, "Poor", "Very Poor"))))))</f>
        <v>#VALUE!</v>
      </c>
      <c r="BP906" s="2" t="e">
        <f aca="false">IF(AJ906&lt;=1000, -6.942*LN(AJ906)+107.59, IF(AND(AJ906&gt;1000, AJ906&lt;=5213),-36.304*LN(AJ906)+310.72, IF(AJ906&gt;5213, 10)))</f>
        <v>#VALUE!</v>
      </c>
      <c r="BQ906" s="2" t="e">
        <f aca="false">BF906^0.04*BG906^0.22*BH906^0.51*BI906^0.06*BP906^0.17</f>
        <v>#VALUE!</v>
      </c>
      <c r="BR906" s="0" t="e">
        <f aca="false">IF(BQ906&gt;=90, "Very Good", IF(BQ906&gt;=80, "Good", IF(BQ906&gt;=70, "Slightly Good", IF(BQ906&gt;=60, "Average", IF(BQ906&gt;=50, "Slightly Poor", IF(BQ906&gt;=40, "Poor", "Very Poor"))))))</f>
        <v>#VALUE!</v>
      </c>
      <c r="BT906" s="2" t="e">
        <f aca="false">9.81*LN(AH906)+30.6</f>
        <v>#VALUE!</v>
      </c>
      <c r="BU906" s="0" t="e">
        <f aca="false">IF(BT906&lt;30, "Clean water", IF(AND(BT906&gt;=30, BT906&lt;40), "Hypolimia", IF(AND(BT906&gt;=40,BT906&lt;50), "Mesotrophic", IF(AND(BT906&gt;=50, BT906&lt;70), "Eutrophic", IF(BT906&gt;70,"Hypertrophic")))))</f>
        <v>#VALUE!</v>
      </c>
      <c r="CM906" s="0" t="n">
        <f aca="false">IF(G906&gt;H906,1,0)</f>
        <v>0</v>
      </c>
      <c r="CO906" s="17" t="n">
        <f aca="false">14.652-0.41022*M906+0.007991*M906*M906-0.000077774*M906*M906*M906</f>
        <v>9.247420319872</v>
      </c>
      <c r="CP906" s="1" t="n">
        <f aca="false">F906/CO906*100</f>
        <v>98.4058222209798</v>
      </c>
    </row>
    <row r="907" customFormat="false" ht="12.5" hidden="false" customHeight="false" outlineLevel="0" collapsed="false">
      <c r="A907" s="0" t="n">
        <v>906</v>
      </c>
      <c r="B907" s="15" t="s">
        <v>75</v>
      </c>
      <c r="C907" s="16" t="s">
        <v>76</v>
      </c>
      <c r="D907" s="0" t="s">
        <v>173</v>
      </c>
      <c r="E907" s="0" t="n">
        <v>7.7</v>
      </c>
      <c r="F907" s="0" t="n">
        <v>8.9</v>
      </c>
      <c r="G907" s="0" t="n">
        <v>1.7</v>
      </c>
      <c r="H907" s="0" t="n">
        <v>3.6</v>
      </c>
      <c r="I907" s="0" t="n">
        <v>19</v>
      </c>
      <c r="J907" s="0" t="n">
        <v>4.029</v>
      </c>
      <c r="K907" s="0" t="n">
        <v>0.155</v>
      </c>
      <c r="L907" s="0" t="n">
        <v>2.1</v>
      </c>
      <c r="M907" s="0" t="n">
        <v>17.4</v>
      </c>
      <c r="N907" s="0" t="n">
        <v>0</v>
      </c>
      <c r="O907" s="0" t="n">
        <v>563</v>
      </c>
      <c r="P907" s="0" t="n">
        <v>2000</v>
      </c>
      <c r="AC907" s="0" t="n">
        <v>3.971</v>
      </c>
      <c r="AD907" s="0" t="n">
        <v>0.223</v>
      </c>
      <c r="AE907" s="0" t="n">
        <v>3.083</v>
      </c>
      <c r="AF907" s="0" t="n">
        <v>0.1</v>
      </c>
      <c r="AG907" s="0" t="n">
        <v>0.088</v>
      </c>
      <c r="AH907" s="0" t="n">
        <v>11.5</v>
      </c>
      <c r="AJ907" s="0" t="n">
        <v>600</v>
      </c>
      <c r="BF907" s="0" t="n">
        <f aca="false">IF(E907&lt;11,-3.6797*E907^2+48.115*E907-53.83,280.92*EXP(-0.2027*E907))</f>
        <v>98.486087</v>
      </c>
      <c r="BG907" s="1" t="n">
        <f aca="false">32.208*LN(F907)+21.438</f>
        <v>91.8463395211805</v>
      </c>
      <c r="BH907" s="1" t="n">
        <f aca="false">IF(G907&lt;=2, -10*G907+100, 88.958*EXP(-0.0755*G907))</f>
        <v>83</v>
      </c>
      <c r="BI907" s="1" t="n">
        <f aca="false">IF(I907&lt;=100, 0.0053*(I907)^2-1.0332*I907+100.76, 122.82*EXP(-0.0092*I907))</f>
        <v>83.0425</v>
      </c>
      <c r="BJ907" s="0" t="n">
        <f aca="false">IF(P907&lt;=1000, -6.942*LN(P907)+107.59, -36.304*LN(P907)+310.72)</f>
        <v>34.7768371087843</v>
      </c>
      <c r="BK907" s="0" t="n">
        <f aca="false">BF907^0.04*BG907^0.22*BH907^0.51*BI907^0.06*BJ907^0.17</f>
        <v>73.7081937328626</v>
      </c>
      <c r="BL907" s="0" t="str">
        <f aca="false">IF(BK907&gt;=90, "Very Good", IF(BK907&gt;=80, "Good", IF(BK907&gt;=70, "Slightly Good", IF(BK907&gt;=60, "Average", IF(BK907&gt;=50, "Slightly Poor", IF(BK907&gt;=40, "Poor", "Very Poor"))))))</f>
        <v>Slightly Good</v>
      </c>
      <c r="BM907" s="2" t="n">
        <f aca="false">IF(P907&lt;=1000, -6.942*LN(P907)+107.59, IF(AND(P907&gt;1000, P907&lt;=5213),-36.304*LN(P907)+310.72, IF(P907&gt;5213, 10)))</f>
        <v>34.7768371087843</v>
      </c>
      <c r="BN907" s="2" t="n">
        <f aca="false">BF907^0.04*BG907^0.22*BH907^0.51*BI907^0.06*BM907^0.17</f>
        <v>73.7081937328626</v>
      </c>
      <c r="BO907" s="3" t="str">
        <f aca="false">IF(BN907&gt;=90, "Very Good", IF(BN907&gt;=80, "Good", IF(BN907&gt;=70, "Slightly Good", IF(BN907&gt;=60, "Average", IF(BN907&gt;=50, "Slightly Poor", IF(BN907&gt;=40, "Poor", "Very Poor"))))))</f>
        <v>Slightly Good</v>
      </c>
      <c r="BP907" s="2" t="n">
        <f aca="false">IF(AJ907&lt;=1000, -6.942*LN(AJ907)+107.59, IF(AND(AJ907&gt;1000, AJ907&lt;=5213),-36.304*LN(AJ907)+310.72, IF(AJ907&gt;5213, 10)))</f>
        <v>63.1825143334895</v>
      </c>
      <c r="BQ907" s="2" t="n">
        <f aca="false">BF907^0.04*BG907^0.22*BH907^0.51*BI907^0.06*BP907^0.17</f>
        <v>81.5826726370007</v>
      </c>
      <c r="BR907" s="0" t="str">
        <f aca="false">IF(BQ907&gt;=90, "Very Good", IF(BQ907&gt;=80, "Good", IF(BQ907&gt;=70, "Slightly Good", IF(BQ907&gt;=60, "Average", IF(BQ907&gt;=50, "Slightly Poor", IF(BQ907&gt;=40, "Poor", "Very Poor"))))))</f>
        <v>Good</v>
      </c>
      <c r="BT907" s="2" t="n">
        <f aca="false">9.81*LN(AH907)+30.6</f>
        <v>54.5594244169719</v>
      </c>
      <c r="BU907" s="0" t="str">
        <f aca="false">IF(BT907&lt;30, "Clean water", IF(AND(BT907&gt;=30, BT907&lt;40), "Hypolimia", IF(AND(BT907&gt;=40,BT907&lt;50), "Mesotrophic", IF(AND(BT907&gt;=50, BT907&lt;70), "Eutrophic", IF(BT907&gt;70,"Hypertrophic")))))</f>
        <v>Eutrophic</v>
      </c>
      <c r="CM907" s="0" t="n">
        <f aca="false">IF(G907&gt;H907,1,0)</f>
        <v>0</v>
      </c>
      <c r="CO907" s="17" t="n">
        <f aca="false">14.652-0.41022*M907+0.007991*M907*M907-0.000077774*M907*M907*M907</f>
        <v>9.523811861424</v>
      </c>
      <c r="CP907" s="1" t="n">
        <f aca="false">F907/CO907*100</f>
        <v>93.449977062748</v>
      </c>
    </row>
    <row r="908" customFormat="false" ht="12.5" hidden="false" customHeight="false" outlineLevel="0" collapsed="false">
      <c r="A908" s="0" t="n">
        <v>907</v>
      </c>
      <c r="B908" s="15" t="s">
        <v>77</v>
      </c>
      <c r="C908" s="16" t="s">
        <v>78</v>
      </c>
      <c r="D908" s="0" t="s">
        <v>173</v>
      </c>
      <c r="E908" s="0" t="n">
        <v>7.9</v>
      </c>
      <c r="F908" s="0" t="n">
        <v>10.8</v>
      </c>
      <c r="G908" s="0" t="n">
        <v>1.6</v>
      </c>
      <c r="H908" s="0" t="n">
        <v>3.8</v>
      </c>
      <c r="I908" s="0" t="n">
        <v>10.2</v>
      </c>
      <c r="J908" s="0" t="n">
        <v>3.257</v>
      </c>
      <c r="K908" s="0" t="n">
        <v>0.049</v>
      </c>
      <c r="L908" s="0" t="n">
        <v>2.1</v>
      </c>
      <c r="M908" s="0" t="n">
        <v>17</v>
      </c>
      <c r="N908" s="0" t="n">
        <v>0</v>
      </c>
      <c r="O908" s="0" t="n">
        <v>210</v>
      </c>
      <c r="P908" s="0" t="n">
        <v>40</v>
      </c>
      <c r="AC908" s="0" t="n">
        <v>3.024</v>
      </c>
      <c r="AD908" s="0" t="n">
        <v>0.025</v>
      </c>
      <c r="AE908" s="0" t="n">
        <v>2.324</v>
      </c>
      <c r="AF908" s="0" t="n">
        <v>0.018</v>
      </c>
      <c r="AG908" s="0" t="n">
        <v>0.005</v>
      </c>
      <c r="AH908" s="0" t="n">
        <v>16.6</v>
      </c>
      <c r="AJ908" s="0" t="n">
        <v>15</v>
      </c>
      <c r="BD908" s="0" t="n">
        <v>857.448</v>
      </c>
      <c r="BF908" s="0" t="n">
        <f aca="false">IF(E908&lt;11,-3.6797*E908^2+48.115*E908-53.83,280.92*EXP(-0.2027*E908))</f>
        <v>96.6284230000001</v>
      </c>
      <c r="BG908" s="1" t="n">
        <f aca="false">32.208*LN(F908)+21.438</f>
        <v>98.0784218880646</v>
      </c>
      <c r="BH908" s="1" t="n">
        <f aca="false">IF(G908&lt;=2, -10*G908+100, 88.958*EXP(-0.0755*G908))</f>
        <v>84</v>
      </c>
      <c r="BI908" s="1" t="n">
        <f aca="false">IF(I908&lt;=100, 0.0053*(I908)^2-1.0332*I908+100.76, 122.82*EXP(-0.0092*I908))</f>
        <v>90.772772</v>
      </c>
      <c r="BJ908" s="0" t="n">
        <f aca="false">IF(P908&lt;=1000, -6.942*LN(P908)+107.59, -36.304*LN(P908)+310.72)</f>
        <v>81.981798829541</v>
      </c>
      <c r="BK908" s="0" t="n">
        <f aca="false">BF908^0.04*BG908^0.22*BH908^0.51*BI908^0.06*BJ908^0.17</f>
        <v>87.4464324051956</v>
      </c>
      <c r="BL908" s="0" t="str">
        <f aca="false">IF(BK908&gt;=90, "Very Good", IF(BK908&gt;=80, "Good", IF(BK908&gt;=70, "Slightly Good", IF(BK908&gt;=60, "Average", IF(BK908&gt;=50, "Slightly Poor", IF(BK908&gt;=40, "Poor", "Very Poor"))))))</f>
        <v>Good</v>
      </c>
      <c r="BM908" s="2" t="n">
        <f aca="false">IF(P908&lt;=1000, -6.942*LN(P908)+107.59, IF(AND(P908&gt;1000, P908&lt;=5213),-36.304*LN(P908)+310.72, IF(P908&gt;5213, 10)))</f>
        <v>81.981798829541</v>
      </c>
      <c r="BN908" s="2" t="n">
        <f aca="false">BF908^0.04*BG908^0.22*BH908^0.51*BI908^0.06*BM908^0.17</f>
        <v>87.4464324051956</v>
      </c>
      <c r="BO908" s="3" t="str">
        <f aca="false">IF(BN908&gt;=90, "Very Good", IF(BN908&gt;=80, "Good", IF(BN908&gt;=70, "Slightly Good", IF(BN908&gt;=60, "Average", IF(BN908&gt;=50, "Slightly Poor", IF(BN908&gt;=40, "Poor", "Very Poor"))))))</f>
        <v>Good</v>
      </c>
      <c r="BP908" s="2" t="n">
        <f aca="false">IF(AJ908&lt;=1000, -6.942*LN(AJ908)+107.59, IF(AND(AJ908&gt;1000, AJ908&lt;=5213),-36.304*LN(AJ908)+310.72, IF(AJ908&gt;5213, 10)))</f>
        <v>88.7907155039485</v>
      </c>
      <c r="BQ908" s="2" t="n">
        <f aca="false">BF908^0.04*BG908^0.22*BH908^0.51*BI908^0.06*BP908^0.17</f>
        <v>88.6405853179368</v>
      </c>
      <c r="BR908" s="0" t="str">
        <f aca="false">IF(BQ908&gt;=90, "Very Good", IF(BQ908&gt;=80, "Good", IF(BQ908&gt;=70, "Slightly Good", IF(BQ908&gt;=60, "Average", IF(BQ908&gt;=50, "Slightly Poor", IF(BQ908&gt;=40, "Poor", "Very Poor"))))))</f>
        <v>Good</v>
      </c>
      <c r="BT908" s="2" t="n">
        <f aca="false">9.81*LN(AH908)+30.6</f>
        <v>58.1602404415061</v>
      </c>
      <c r="BU908" s="0" t="str">
        <f aca="false">IF(BT908&lt;30, "Clean water", IF(AND(BT908&gt;=30, BT908&lt;40), "Hypolimia", IF(AND(BT908&gt;=40,BT908&lt;50), "Mesotrophic", IF(AND(BT908&gt;=50, BT908&lt;70), "Eutrophic", IF(BT908&gt;70,"Hypertrophic")))))</f>
        <v>Eutrophic</v>
      </c>
      <c r="CM908" s="0" t="n">
        <f aca="false">IF(G908&gt;H908,1,0)</f>
        <v>0</v>
      </c>
      <c r="CO908" s="17" t="n">
        <f aca="false">14.652-0.41022*M908+0.007991*M908*M908-0.000077774*M908*M908*M908</f>
        <v>9.605555338</v>
      </c>
      <c r="CP908" s="1" t="n">
        <f aca="false">F908/CO908*100</f>
        <v>112.434936034096</v>
      </c>
    </row>
    <row r="909" customFormat="false" ht="12.5" hidden="false" customHeight="false" outlineLevel="0" collapsed="false">
      <c r="A909" s="0" t="n">
        <v>908</v>
      </c>
      <c r="B909" s="15" t="s">
        <v>79</v>
      </c>
      <c r="C909" s="16" t="s">
        <v>80</v>
      </c>
      <c r="D909" s="0" t="s">
        <v>173</v>
      </c>
      <c r="E909" s="0" t="n">
        <v>7.7</v>
      </c>
      <c r="F909" s="0" t="n">
        <v>11.7</v>
      </c>
      <c r="G909" s="0" t="n">
        <v>2.6</v>
      </c>
      <c r="H909" s="0" t="n">
        <v>4.3</v>
      </c>
      <c r="I909" s="0" t="n">
        <v>14.6</v>
      </c>
      <c r="J909" s="0" t="n">
        <v>3.879</v>
      </c>
      <c r="K909" s="0" t="n">
        <v>0.086</v>
      </c>
      <c r="L909" s="0" t="n">
        <v>2.5</v>
      </c>
      <c r="M909" s="0" t="n">
        <v>17.5</v>
      </c>
      <c r="N909" s="0" t="n">
        <v>0</v>
      </c>
      <c r="O909" s="0" t="n">
        <v>223</v>
      </c>
      <c r="P909" s="0" t="n">
        <v>60820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V909" s="0" t="n">
        <v>0</v>
      </c>
      <c r="AC909" s="0" t="n">
        <v>3.656</v>
      </c>
      <c r="AD909" s="0" t="n">
        <v>0.269</v>
      </c>
      <c r="AE909" s="0" t="n">
        <v>2.607</v>
      </c>
      <c r="AF909" s="0" t="n">
        <v>0.029</v>
      </c>
      <c r="AG909" s="0" t="n">
        <v>0.013</v>
      </c>
      <c r="AH909" s="0" t="n">
        <v>12.6</v>
      </c>
      <c r="AJ909" s="0" t="n">
        <v>18184</v>
      </c>
      <c r="AP909" s="0" t="n">
        <v>0</v>
      </c>
      <c r="AY909" s="0" t="n">
        <v>0</v>
      </c>
      <c r="BD909" s="0" t="n">
        <v>905.412</v>
      </c>
      <c r="BF909" s="0" t="n">
        <f aca="false">IF(E909&lt;11,-3.6797*E909^2+48.115*E909-53.83,280.92*EXP(-0.2027*E909))</f>
        <v>98.486087</v>
      </c>
      <c r="BG909" s="1" t="n">
        <f aca="false">32.208*LN(F909)+21.438</f>
        <v>100.656437416814</v>
      </c>
      <c r="BH909" s="1" t="n">
        <f aca="false">IF(G909&lt;=2, -10*G909+100, 88.958*EXP(-0.0755*G909))</f>
        <v>73.1026302934667</v>
      </c>
      <c r="BI909" s="1" t="n">
        <f aca="false">IF(I909&lt;=100, 0.0053*(I909)^2-1.0332*I909+100.76, 122.82*EXP(-0.0092*I909))</f>
        <v>86.805028</v>
      </c>
      <c r="BJ909" s="0" t="n">
        <f aca="false">IF(P909&lt;=1000, -6.942*LN(P909)+107.59, -36.304*LN(P909)+310.72)</f>
        <v>-89.1930274885431</v>
      </c>
      <c r="BK909" s="0" t="e">
        <f aca="false">BF909^0.04*BG909^0.22*BH909^0.51*BI909^0.06*BJ909^0.17</f>
        <v>#NUM!</v>
      </c>
      <c r="BL909" s="0" t="e">
        <f aca="false">IF(BK909&gt;=90, "Very Good", IF(BK909&gt;=80, "Good", IF(BK909&gt;=70, "Slightly Good", IF(BK909&gt;=60, "Average", IF(BK909&gt;=50, "Slightly Poor", IF(BK909&gt;=40, "Poor", "Very Poor"))))))</f>
        <v>#NUM!</v>
      </c>
      <c r="BM909" s="2" t="n">
        <f aca="false">IF(P909&lt;=1000, -6.942*LN(P909)+107.59, IF(AND(P909&gt;1000, P909&lt;=5213),-36.304*LN(P909)+310.72, IF(P909&gt;5213, 10)))</f>
        <v>10</v>
      </c>
      <c r="BN909" s="2" t="n">
        <f aca="false">BF909^0.04*BG909^0.22*BH909^0.51*BI909^0.06*BM909^0.17</f>
        <v>57.1845439740463</v>
      </c>
      <c r="BO909" s="3" t="str">
        <f aca="false">IF(BN909&gt;=90, "Very Good", IF(BN909&gt;=80, "Good", IF(BN909&gt;=70, "Slightly Good", IF(BN909&gt;=60, "Average", IF(BN909&gt;=50, "Slightly Poor", IF(BN909&gt;=40, "Poor", "Very Poor"))))))</f>
        <v>Slightly Poor</v>
      </c>
      <c r="BP909" s="2" t="n">
        <f aca="false">IF(AJ909&lt;=1000, -6.942*LN(AJ909)+107.59, IF(AND(AJ909&gt;1000, AJ909&lt;=5213),-36.304*LN(AJ909)+310.72, IF(AJ909&gt;5213, 10)))</f>
        <v>10</v>
      </c>
      <c r="BQ909" s="2" t="n">
        <f aca="false">BF909^0.04*BG909^0.22*BH909^0.51*BI909^0.06*BP909^0.17</f>
        <v>57.1845439740463</v>
      </c>
      <c r="BR909" s="0" t="str">
        <f aca="false">IF(BQ909&gt;=90, "Very Good", IF(BQ909&gt;=80, "Good", IF(BQ909&gt;=70, "Slightly Good", IF(BQ909&gt;=60, "Average", IF(BQ909&gt;=50, "Slightly Poor", IF(BQ909&gt;=40, "Poor", "Very Poor"))))))</f>
        <v>Slightly Poor</v>
      </c>
      <c r="BT909" s="2" t="n">
        <f aca="false">9.81*LN(AH909)+30.6</f>
        <v>55.4555657449224</v>
      </c>
      <c r="BU909" s="0" t="str">
        <f aca="false">IF(BT909&lt;30, "Clean water", IF(AND(BT909&gt;=30, BT909&lt;40), "Hypolimia", IF(AND(BT909&gt;=40,BT909&lt;50), "Mesotrophic", IF(AND(BT909&gt;=50, BT909&lt;70), "Eutrophic", IF(BT909&gt;70,"Hypertrophic")))))</f>
        <v>Eutrophic</v>
      </c>
      <c r="CM909" s="0" t="n">
        <f aca="false">IF(G909&gt;H909,1,0)</f>
        <v>0</v>
      </c>
      <c r="CO909" s="17" t="n">
        <f aca="false">14.652-0.41022*M909+0.007991*M909*M909-0.000077774*M909*M909*M909</f>
        <v>9.50357371875</v>
      </c>
      <c r="CP909" s="1" t="n">
        <f aca="false">F909/CO909*100</f>
        <v>123.111582508342</v>
      </c>
    </row>
    <row r="910" customFormat="false" ht="12.5" hidden="false" customHeight="false" outlineLevel="0" collapsed="false">
      <c r="A910" s="0" t="n">
        <v>909</v>
      </c>
      <c r="B910" s="15" t="s">
        <v>81</v>
      </c>
      <c r="C910" s="16" t="s">
        <v>82</v>
      </c>
      <c r="D910" s="0" t="s">
        <v>173</v>
      </c>
      <c r="E910" s="0" t="n">
        <v>8.2</v>
      </c>
      <c r="F910" s="0" t="n">
        <v>11.7</v>
      </c>
      <c r="G910" s="0" t="n">
        <v>1.5</v>
      </c>
      <c r="H910" s="0" t="n">
        <v>2.8</v>
      </c>
      <c r="I910" s="0" t="n">
        <v>2.2</v>
      </c>
      <c r="J910" s="0" t="n">
        <v>2.559</v>
      </c>
      <c r="K910" s="0" t="n">
        <v>0.053</v>
      </c>
      <c r="L910" s="0" t="n">
        <v>1.9</v>
      </c>
      <c r="M910" s="0" t="n">
        <v>17.3</v>
      </c>
      <c r="N910" s="0" t="n">
        <v>0</v>
      </c>
      <c r="O910" s="0" t="n">
        <v>270</v>
      </c>
      <c r="P910" s="0" t="n">
        <v>6800</v>
      </c>
      <c r="AC910" s="0" t="n">
        <v>2.534</v>
      </c>
      <c r="AD910" s="0" t="n">
        <v>0.118</v>
      </c>
      <c r="AE910" s="0" t="n">
        <v>1.835</v>
      </c>
      <c r="AF910" s="0" t="n">
        <v>0.04</v>
      </c>
      <c r="AG910" s="0" t="n">
        <v>0.036</v>
      </c>
      <c r="AH910" s="0" t="n">
        <v>4.6</v>
      </c>
      <c r="AJ910" s="0" t="n">
        <v>700</v>
      </c>
      <c r="BF910" s="0" t="n">
        <f aca="false">IF(E910&lt;11,-3.6797*E910^2+48.115*E910-53.83,280.92*EXP(-0.2027*E910))</f>
        <v>93.289972</v>
      </c>
      <c r="BG910" s="1" t="n">
        <f aca="false">32.208*LN(F910)+21.438</f>
        <v>100.656437416814</v>
      </c>
      <c r="BH910" s="1" t="n">
        <f aca="false">IF(G910&lt;=2, -10*G910+100, 88.958*EXP(-0.0755*G910))</f>
        <v>85</v>
      </c>
      <c r="BI910" s="1" t="n">
        <f aca="false">IF(I910&lt;=100, 0.0053*(I910)^2-1.0332*I910+100.76, 122.82*EXP(-0.0092*I910))</f>
        <v>98.512612</v>
      </c>
      <c r="BJ910" s="0" t="n">
        <f aca="false">IF(P910&lt;=1000, -6.942*LN(P910)+107.59, -36.304*LN(P910)+310.72)</f>
        <v>-9.65110616082501</v>
      </c>
      <c r="BK910" s="0" t="e">
        <f aca="false">BF910^0.04*BG910^0.22*BH910^0.51*BI910^0.06*BJ910^0.17</f>
        <v>#NUM!</v>
      </c>
      <c r="BL910" s="0" t="e">
        <f aca="false">IF(BK910&gt;=90, "Very Good", IF(BK910&gt;=80, "Good", IF(BK910&gt;=70, "Slightly Good", IF(BK910&gt;=60, "Average", IF(BK910&gt;=50, "Slightly Poor", IF(BK910&gt;=40, "Poor", "Very Poor"))))))</f>
        <v>#NUM!</v>
      </c>
      <c r="BM910" s="2" t="n">
        <f aca="false">IF(P910&lt;=1000, -6.942*LN(P910)+107.59, IF(AND(P910&gt;1000, P910&lt;=5213),-36.304*LN(P910)+310.72, IF(P910&gt;5213, 10)))</f>
        <v>10</v>
      </c>
      <c r="BN910" s="2" t="n">
        <f aca="false">BF910^0.04*BG910^0.22*BH910^0.51*BI910^0.06*BM910^0.17</f>
        <v>62.0914358339665</v>
      </c>
      <c r="BO910" s="3" t="str">
        <f aca="false">IF(BN910&gt;=90, "Very Good", IF(BN910&gt;=80, "Good", IF(BN910&gt;=70, "Slightly Good", IF(BN910&gt;=60, "Average", IF(BN910&gt;=50, "Slightly Poor", IF(BN910&gt;=40, "Poor", "Very Poor"))))))</f>
        <v>Average</v>
      </c>
      <c r="BP910" s="2" t="n">
        <f aca="false">IF(AJ910&lt;=1000, -6.942*LN(AJ910)+107.59, IF(AND(AJ910&gt;1000, AJ910&lt;=5213),-36.304*LN(AJ910)+310.72, IF(AJ910&gt;5213, 10)))</f>
        <v>62.1124003141287</v>
      </c>
      <c r="BQ910" s="2" t="n">
        <f aca="false">BF910^0.04*BG910^0.22*BH910^0.51*BI910^0.06*BP910^0.17</f>
        <v>84.6977777998572</v>
      </c>
      <c r="BR910" s="0" t="str">
        <f aca="false">IF(BQ910&gt;=90, "Very Good", IF(BQ910&gt;=80, "Good", IF(BQ910&gt;=70, "Slightly Good", IF(BQ910&gt;=60, "Average", IF(BQ910&gt;=50, "Slightly Poor", IF(BQ910&gt;=40, "Poor", "Very Poor"))))))</f>
        <v>Good</v>
      </c>
      <c r="BT910" s="2" t="n">
        <f aca="false">9.81*LN(AH910)+30.6</f>
        <v>45.5706123372864</v>
      </c>
      <c r="BU910" s="0" t="str">
        <f aca="false">IF(BT910&lt;30, "Clean water", IF(AND(BT910&gt;=30, BT910&lt;40), "Hypolimia", IF(AND(BT910&gt;=40,BT910&lt;50), "Mesotrophic", IF(AND(BT910&gt;=50, BT910&lt;70), "Eutrophic", IF(BT910&gt;70,"Hypertrophic")))))</f>
        <v>Mesotrophic</v>
      </c>
      <c r="CM910" s="0" t="n">
        <f aca="false">IF(G910&gt;H910,1,0)</f>
        <v>0</v>
      </c>
      <c r="CO910" s="17" t="n">
        <f aca="false">14.652-0.41022*M910+0.007991*M910*M910-0.000077774*M910*M910*M910</f>
        <v>9.544128628042</v>
      </c>
      <c r="CP910" s="1" t="n">
        <f aca="false">F910/CO910*100</f>
        <v>122.588456798704</v>
      </c>
    </row>
    <row r="911" customFormat="false" ht="12.5" hidden="false" customHeight="false" outlineLevel="0" collapsed="false">
      <c r="A911" s="0" t="n">
        <v>910</v>
      </c>
      <c r="B911" s="15" t="s">
        <v>83</v>
      </c>
      <c r="C911" s="16" t="s">
        <v>84</v>
      </c>
      <c r="D911" s="0" t="s">
        <v>173</v>
      </c>
      <c r="E911" s="0" t="n">
        <v>7.9</v>
      </c>
      <c r="F911" s="0" t="n">
        <v>11.5</v>
      </c>
      <c r="G911" s="0" t="n">
        <v>1.8</v>
      </c>
      <c r="H911" s="0" t="n">
        <v>4.6</v>
      </c>
      <c r="I911" s="0" t="n">
        <v>11.4</v>
      </c>
      <c r="J911" s="0" t="n">
        <v>2.854</v>
      </c>
      <c r="K911" s="0" t="n">
        <v>0.039</v>
      </c>
      <c r="L911" s="0" t="n">
        <v>2.4</v>
      </c>
      <c r="M911" s="0" t="n">
        <v>15.5</v>
      </c>
      <c r="N911" s="0" t="n">
        <v>0</v>
      </c>
      <c r="O911" s="0" t="n">
        <v>231</v>
      </c>
      <c r="P911" s="0" t="n">
        <v>440000</v>
      </c>
      <c r="AC911" s="0" t="n">
        <v>2.793</v>
      </c>
      <c r="AD911" s="0" t="n">
        <v>0.247</v>
      </c>
      <c r="AE911" s="0" t="n">
        <v>2.25</v>
      </c>
      <c r="AF911" s="0" t="n">
        <v>0.016</v>
      </c>
      <c r="AG911" s="0" t="n">
        <v>0.007</v>
      </c>
      <c r="AH911" s="0" t="n">
        <v>19.8</v>
      </c>
      <c r="AJ911" s="0" t="n">
        <v>4900</v>
      </c>
      <c r="BF911" s="0" t="n">
        <f aca="false">IF(E911&lt;11,-3.6797*E911^2+48.115*E911-53.83,280.92*EXP(-0.2027*E911))</f>
        <v>96.6284230000001</v>
      </c>
      <c r="BG911" s="1" t="n">
        <f aca="false">32.208*LN(F911)+21.438</f>
        <v>100.101113315171</v>
      </c>
      <c r="BH911" s="1" t="n">
        <f aca="false">IF(G911&lt;=2, -10*G911+100, 88.958*EXP(-0.0755*G911))</f>
        <v>82</v>
      </c>
      <c r="BI911" s="1" t="n">
        <f aca="false">IF(I911&lt;=100, 0.0053*(I911)^2-1.0332*I911+100.76, 122.82*EXP(-0.0092*I911))</f>
        <v>89.670308</v>
      </c>
      <c r="BJ911" s="0" t="n">
        <f aca="false">IF(P911&lt;=1000, -6.942*LN(P911)+107.59, -36.304*LN(P911)+310.72)</f>
        <v>-161.033417333992</v>
      </c>
      <c r="BK911" s="0" t="e">
        <f aca="false">BF911^0.04*BG911^0.22*BH911^0.51*BI911^0.06*BJ911^0.17</f>
        <v>#NUM!</v>
      </c>
      <c r="BL911" s="0" t="e">
        <f aca="false">IF(BK911&gt;=90, "Very Good", IF(BK911&gt;=80, "Good", IF(BK911&gt;=70, "Slightly Good", IF(BK911&gt;=60, "Average", IF(BK911&gt;=50, "Slightly Poor", IF(BK911&gt;=40, "Poor", "Very Poor"))))))</f>
        <v>#NUM!</v>
      </c>
      <c r="BM911" s="2" t="n">
        <f aca="false">IF(P911&lt;=1000, -6.942*LN(P911)+107.59, IF(AND(P911&gt;1000, P911&lt;=5213),-36.304*LN(P911)+310.72, IF(P911&gt;5213, 10)))</f>
        <v>10</v>
      </c>
      <c r="BN911" s="2" t="n">
        <f aca="false">BF911^0.04*BG911^0.22*BH911^0.51*BI911^0.06*BM911^0.17</f>
        <v>60.6323972918675</v>
      </c>
      <c r="BO911" s="3" t="str">
        <f aca="false">IF(BN911&gt;=90, "Very Good", IF(BN911&gt;=80, "Good", IF(BN911&gt;=70, "Slightly Good", IF(BN911&gt;=60, "Average", IF(BN911&gt;=50, "Slightly Poor", IF(BN911&gt;=40, "Poor", "Very Poor"))))))</f>
        <v>Average</v>
      </c>
      <c r="BP911" s="2" t="n">
        <f aca="false">IF(AJ911&lt;=1000, -6.942*LN(AJ911)+107.59, IF(AND(AJ911&gt;1000, AJ911&lt;=5213),-36.304*LN(AJ911)+310.72, IF(AJ911&gt;5213, 10)))</f>
        <v>2.24525746528013</v>
      </c>
      <c r="BQ911" s="2" t="n">
        <f aca="false">BF911^0.04*BG911^0.22*BH911^0.51*BI911^0.06*BP911^0.17</f>
        <v>47.0348740173511</v>
      </c>
      <c r="BR911" s="0" t="str">
        <f aca="false">IF(BQ911&gt;=90, "Very Good", IF(BQ911&gt;=80, "Good", IF(BQ911&gt;=70, "Slightly Good", IF(BQ911&gt;=60, "Average", IF(BQ911&gt;=50, "Slightly Poor", IF(BQ911&gt;=40, "Poor", "Very Poor"))))))</f>
        <v>Poor</v>
      </c>
      <c r="BT911" s="2" t="n">
        <f aca="false">9.81*LN(AH911)+30.6</f>
        <v>59.8895398088418</v>
      </c>
      <c r="BU911" s="0" t="str">
        <f aca="false">IF(BT911&lt;30, "Clean water", IF(AND(BT911&gt;=30, BT911&lt;40), "Hypolimia", IF(AND(BT911&gt;=40,BT911&lt;50), "Mesotrophic", IF(AND(BT911&gt;=50, BT911&lt;70), "Eutrophic", IF(BT911&gt;70,"Hypertrophic")))))</f>
        <v>Eutrophic</v>
      </c>
      <c r="CM911" s="0" t="n">
        <f aca="false">IF(G911&gt;H911,1,0)</f>
        <v>0</v>
      </c>
      <c r="CO911" s="17" t="n">
        <f aca="false">14.652-0.41022*M911+0.007991*M911*M911-0.000077774*M911*M911*M911</f>
        <v>9.92380709575</v>
      </c>
      <c r="CP911" s="1" t="n">
        <f aca="false">F911/CO911*100</f>
        <v>115.882945819503</v>
      </c>
    </row>
    <row r="912" customFormat="false" ht="12.5" hidden="false" customHeight="false" outlineLevel="0" collapsed="false">
      <c r="A912" s="0" t="n">
        <v>911</v>
      </c>
      <c r="B912" s="15" t="s">
        <v>133</v>
      </c>
      <c r="C912" s="16" t="s">
        <v>134</v>
      </c>
      <c r="D912" s="0" t="s">
        <v>173</v>
      </c>
      <c r="E912" s="0" t="n">
        <v>8.5</v>
      </c>
      <c r="F912" s="0" t="n">
        <v>9.8</v>
      </c>
      <c r="G912" s="0" t="n">
        <v>2.9</v>
      </c>
      <c r="H912" s="0" t="n">
        <v>8.3</v>
      </c>
      <c r="I912" s="0" t="n">
        <v>109.6</v>
      </c>
      <c r="J912" s="0" t="n">
        <v>4.158</v>
      </c>
      <c r="K912" s="0" t="n">
        <v>0.252</v>
      </c>
      <c r="L912" s="0" t="n">
        <v>4.2</v>
      </c>
      <c r="M912" s="0" t="n">
        <v>19.8</v>
      </c>
      <c r="O912" s="0" t="n">
        <v>3398</v>
      </c>
      <c r="BD912" s="0" t="n">
        <v>0.409</v>
      </c>
      <c r="BF912" s="0" t="n">
        <f aca="false">IF(E912&lt;11,-3.6797*E912^2+48.115*E912-53.83,280.92*EXP(-0.2027*E912))</f>
        <v>89.289175</v>
      </c>
      <c r="BG912" s="1" t="n">
        <f aca="false">32.208*LN(F912)+21.438</f>
        <v>94.9489718778696</v>
      </c>
      <c r="BH912" s="1" t="n">
        <f aca="false">IF(G912&lt;=2, -10*G912+100, 88.958*EXP(-0.0755*G912))</f>
        <v>71.4654665875093</v>
      </c>
      <c r="BI912" s="1" t="n">
        <f aca="false">IF(I912&lt;=100, 0.0053*(I912)^2-1.0332*I912+100.76, 122.82*EXP(-0.0092*I912))</f>
        <v>44.808590304199</v>
      </c>
      <c r="BJ912" s="0" t="e">
        <f aca="false">IF(P912&lt;=1000, -6.942*LN(P912)+107.59, -36.304*LN(P912)+310.72)</f>
        <v>#VALUE!</v>
      </c>
      <c r="BK912" s="0" t="e">
        <f aca="false">BF912^0.04*BG912^0.22*BH912^0.51*BI912^0.06*BJ912^0.17</f>
        <v>#VALUE!</v>
      </c>
      <c r="BL912" s="0" t="e">
        <f aca="false">IF(BK912&gt;=90, "Very Good", IF(BK912&gt;=80, "Good", IF(BK912&gt;=70, "Slightly Good", IF(BK912&gt;=60, "Average", IF(BK912&gt;=50, "Slightly Poor", IF(BK912&gt;=40, "Poor", "Very Poor"))))))</f>
        <v>#VALUE!</v>
      </c>
      <c r="BM912" s="2" t="e">
        <f aca="false">IF(P912&lt;=1000, -6.942*LN(P912)+107.59, IF(AND(P912&gt;1000, P912&lt;=5213),-36.304*LN(P912)+310.72, IF(P912&gt;5213, 10)))</f>
        <v>#VALUE!</v>
      </c>
      <c r="BN912" s="2" t="e">
        <f aca="false">BF912^0.04*BG912^0.22*BH912^0.51*BI912^0.06*BM912^0.17</f>
        <v>#VALUE!</v>
      </c>
      <c r="BO912" s="3" t="e">
        <f aca="false">IF(BN912&gt;=90, "Very Good", IF(BN912&gt;=80, "Good", IF(BN912&gt;=70, "Slightly Good", IF(BN912&gt;=60, "Average", IF(BN912&gt;=50, "Slightly Poor", IF(BN912&gt;=40, "Poor", "Very Poor"))))))</f>
        <v>#VALUE!</v>
      </c>
      <c r="BP912" s="2" t="e">
        <f aca="false">IF(AJ912&lt;=1000, -6.942*LN(AJ912)+107.59, IF(AND(AJ912&gt;1000, AJ912&lt;=5213),-36.304*LN(AJ912)+310.72, IF(AJ912&gt;5213, 10)))</f>
        <v>#VALUE!</v>
      </c>
      <c r="BQ912" s="2" t="e">
        <f aca="false">BF912^0.04*BG912^0.22*BH912^0.51*BI912^0.06*BP912^0.17</f>
        <v>#VALUE!</v>
      </c>
      <c r="BR912" s="0" t="e">
        <f aca="false">IF(BQ912&gt;=90, "Very Good", IF(BQ912&gt;=80, "Good", IF(BQ912&gt;=70, "Slightly Good", IF(BQ912&gt;=60, "Average", IF(BQ912&gt;=50, "Slightly Poor", IF(BQ912&gt;=40, "Poor", "Very Poor"))))))</f>
        <v>#VALUE!</v>
      </c>
      <c r="BT912" s="2" t="e">
        <f aca="false">9.81*LN(AH912)+30.6</f>
        <v>#VALUE!</v>
      </c>
      <c r="BU912" s="0" t="e">
        <f aca="false">IF(BT912&lt;30, "Clean water", IF(AND(BT912&gt;=30, BT912&lt;40), "Hypolimia", IF(AND(BT912&gt;=40,BT912&lt;50), "Mesotrophic", IF(AND(BT912&gt;=50, BT912&lt;70), "Eutrophic", IF(BT912&gt;70,"Hypertrophic")))))</f>
        <v>#VALUE!</v>
      </c>
      <c r="CM912" s="0" t="n">
        <f aca="false">IF(G912&gt;H912,1,0)</f>
        <v>0</v>
      </c>
      <c r="CO912" s="17" t="n">
        <f aca="false">14.652-0.41022*M912+0.007991*M912*M912-0.000077774*M912*M912*M912</f>
        <v>9.058723364592</v>
      </c>
      <c r="CP912" s="1" t="n">
        <f aca="false">F912/CO912*100</f>
        <v>108.183014378223</v>
      </c>
    </row>
    <row r="913" customFormat="false" ht="12.5" hidden="false" customHeight="false" outlineLevel="0" collapsed="false">
      <c r="A913" s="0" t="n">
        <v>912</v>
      </c>
      <c r="B913" s="15" t="s">
        <v>85</v>
      </c>
      <c r="C913" s="16" t="s">
        <v>86</v>
      </c>
      <c r="D913" s="0" t="s">
        <v>173</v>
      </c>
      <c r="E913" s="0" t="n">
        <v>7.4</v>
      </c>
      <c r="F913" s="0" t="n">
        <v>7.7</v>
      </c>
      <c r="G913" s="0" t="n">
        <v>1.8</v>
      </c>
      <c r="H913" s="0" t="n">
        <v>6.5</v>
      </c>
      <c r="I913" s="0" t="n">
        <v>16.8</v>
      </c>
      <c r="J913" s="0" t="n">
        <v>7.184</v>
      </c>
      <c r="K913" s="0" t="n">
        <v>0.221</v>
      </c>
      <c r="L913" s="0" t="n">
        <v>4.5</v>
      </c>
      <c r="M913" s="0" t="n">
        <v>19.9</v>
      </c>
      <c r="N913" s="0" t="n">
        <v>0</v>
      </c>
      <c r="O913" s="0" t="n">
        <v>579</v>
      </c>
      <c r="P913" s="0" t="n">
        <v>32000</v>
      </c>
      <c r="AC913" s="0" t="n">
        <v>7.091</v>
      </c>
      <c r="AD913" s="0" t="n">
        <v>0.292</v>
      </c>
      <c r="AE913" s="0" t="n">
        <v>5.671</v>
      </c>
      <c r="AF913" s="0" t="n">
        <v>0.141</v>
      </c>
      <c r="AG913" s="0" t="n">
        <v>0.122</v>
      </c>
      <c r="AH913" s="0" t="n">
        <v>5.6</v>
      </c>
      <c r="AJ913" s="0" t="n">
        <v>2000</v>
      </c>
      <c r="BF913" s="0" t="n">
        <f aca="false">IF(E913&lt;11,-3.6797*E913^2+48.115*E913-53.83,280.92*EXP(-0.2027*E913))</f>
        <v>100.720628</v>
      </c>
      <c r="BG913" s="1" t="n">
        <f aca="false">32.208*LN(F913)+21.438</f>
        <v>87.1816243519112</v>
      </c>
      <c r="BH913" s="1" t="n">
        <f aca="false">IF(G913&lt;=2, -10*G913+100, 88.958*EXP(-0.0755*G913))</f>
        <v>82</v>
      </c>
      <c r="BI913" s="1" t="n">
        <f aca="false">IF(I913&lt;=100, 0.0053*(I913)^2-1.0332*I913+100.76, 122.82*EXP(-0.0092*I913))</f>
        <v>84.898112</v>
      </c>
      <c r="BJ913" s="0" t="n">
        <f aca="false">IF(P913&lt;=1000, -6.942*LN(P913)+107.59, -36.304*LN(P913)+310.72)</f>
        <v>-65.8792238634088</v>
      </c>
      <c r="BK913" s="0" t="e">
        <f aca="false">BF913^0.04*BG913^0.22*BH913^0.51*BI913^0.06*BJ913^0.17</f>
        <v>#NUM!</v>
      </c>
      <c r="BL913" s="0" t="e">
        <f aca="false">IF(BK913&gt;=90, "Very Good", IF(BK913&gt;=80, "Good", IF(BK913&gt;=70, "Slightly Good", IF(BK913&gt;=60, "Average", IF(BK913&gt;=50, "Slightly Poor", IF(BK913&gt;=40, "Poor", "Very Poor"))))))</f>
        <v>#NUM!</v>
      </c>
      <c r="BM913" s="2" t="n">
        <f aca="false">IF(P913&lt;=1000, -6.942*LN(P913)+107.59, IF(AND(P913&gt;1000, P913&lt;=5213),-36.304*LN(P913)+310.72, IF(P913&gt;5213, 10)))</f>
        <v>10</v>
      </c>
      <c r="BN913" s="2" t="n">
        <f aca="false">BF913^0.04*BG913^0.22*BH913^0.51*BI913^0.06*BM913^0.17</f>
        <v>58.721504498769</v>
      </c>
      <c r="BO913" s="3" t="str">
        <f aca="false">IF(BN913&gt;=90, "Very Good", IF(BN913&gt;=80, "Good", IF(BN913&gt;=70, "Slightly Good", IF(BN913&gt;=60, "Average", IF(BN913&gt;=50, "Slightly Poor", IF(BN913&gt;=40, "Poor", "Very Poor"))))))</f>
        <v>Slightly Poor</v>
      </c>
      <c r="BP913" s="2" t="n">
        <f aca="false">IF(AJ913&lt;=1000, -6.942*LN(AJ913)+107.59, IF(AND(AJ913&gt;1000, AJ913&lt;=5213),-36.304*LN(AJ913)+310.72, IF(AJ913&gt;5213, 10)))</f>
        <v>34.7768371087843</v>
      </c>
      <c r="BQ913" s="2" t="n">
        <f aca="false">BF913^0.04*BG913^0.22*BH913^0.51*BI913^0.06*BP913^0.17</f>
        <v>72.5799204510067</v>
      </c>
      <c r="BR913" s="0" t="str">
        <f aca="false">IF(BQ913&gt;=90, "Very Good", IF(BQ913&gt;=80, "Good", IF(BQ913&gt;=70, "Slightly Good", IF(BQ913&gt;=60, "Average", IF(BQ913&gt;=50, "Slightly Poor", IF(BQ913&gt;=40, "Poor", "Very Poor"))))))</f>
        <v>Slightly Good</v>
      </c>
      <c r="BT913" s="2" t="n">
        <f aca="false">9.81*LN(AH913)+30.6</f>
        <v>47.5003403238402</v>
      </c>
      <c r="BU913" s="0" t="str">
        <f aca="false">IF(BT913&lt;30, "Clean water", IF(AND(BT913&gt;=30, BT913&lt;40), "Hypolimia", IF(AND(BT913&gt;=40,BT913&lt;50), "Mesotrophic", IF(AND(BT913&gt;=50, BT913&lt;70), "Eutrophic", IF(BT913&gt;70,"Hypertrophic")))))</f>
        <v>Mesotrophic</v>
      </c>
      <c r="CM913" s="0" t="n">
        <f aca="false">IF(G913&gt;H913,1,0)</f>
        <v>0</v>
      </c>
      <c r="CO913" s="17" t="n">
        <f aca="false">14.652-0.41022*M913+0.007991*M913*M913-0.000077774*M913*M913*M913</f>
        <v>9.040232203374</v>
      </c>
      <c r="CP913" s="1" t="n">
        <f aca="false">F913/CO913*100</f>
        <v>85.174803332222</v>
      </c>
    </row>
    <row r="914" customFormat="false" ht="12.5" hidden="false" customHeight="false" outlineLevel="0" collapsed="false">
      <c r="A914" s="0" t="n">
        <v>913</v>
      </c>
      <c r="B914" s="15" t="s">
        <v>135</v>
      </c>
      <c r="C914" s="16" t="s">
        <v>136</v>
      </c>
      <c r="D914" s="0" t="s">
        <v>173</v>
      </c>
      <c r="E914" s="0" t="n">
        <v>7.7</v>
      </c>
      <c r="F914" s="0" t="n">
        <v>7.6</v>
      </c>
      <c r="G914" s="0" t="n">
        <v>4.4</v>
      </c>
      <c r="H914" s="0" t="n">
        <v>8.6</v>
      </c>
      <c r="I914" s="0" t="n">
        <v>26</v>
      </c>
      <c r="J914" s="0" t="n">
        <v>6.199</v>
      </c>
      <c r="K914" s="0" t="n">
        <v>0.172</v>
      </c>
      <c r="L914" s="0" t="n">
        <v>4.9</v>
      </c>
      <c r="M914" s="0" t="n">
        <v>21.9</v>
      </c>
      <c r="O914" s="0" t="n">
        <v>508</v>
      </c>
      <c r="BD914" s="0" t="n">
        <v>0.832</v>
      </c>
      <c r="BF914" s="0" t="n">
        <f aca="false">IF(E914&lt;11,-3.6797*E914^2+48.115*E914-53.83,280.92*EXP(-0.2027*E914))</f>
        <v>98.486087</v>
      </c>
      <c r="BG914" s="1" t="n">
        <f aca="false">32.208*LN(F914)+21.438</f>
        <v>86.7605987487899</v>
      </c>
      <c r="BH914" s="1" t="n">
        <f aca="false">IF(G914&lt;=2, -10*G914+100, 88.958*EXP(-0.0755*G914))</f>
        <v>63.8134732954719</v>
      </c>
      <c r="BI914" s="1" t="n">
        <f aca="false">IF(I914&lt;=100, 0.0053*(I914)^2-1.0332*I914+100.76, 122.82*EXP(-0.0092*I914))</f>
        <v>77.4796</v>
      </c>
      <c r="BJ914" s="0" t="e">
        <f aca="false">IF(P914&lt;=1000, -6.942*LN(P914)+107.59, -36.304*LN(P914)+310.72)</f>
        <v>#VALUE!</v>
      </c>
      <c r="BK914" s="0" t="e">
        <f aca="false">BF914^0.04*BG914^0.22*BH914^0.51*BI914^0.06*BJ914^0.17</f>
        <v>#VALUE!</v>
      </c>
      <c r="BL914" s="0" t="e">
        <f aca="false">IF(BK914&gt;=90, "Very Good", IF(BK914&gt;=80, "Good", IF(BK914&gt;=70, "Slightly Good", IF(BK914&gt;=60, "Average", IF(BK914&gt;=50, "Slightly Poor", IF(BK914&gt;=40, "Poor", "Very Poor"))))))</f>
        <v>#VALUE!</v>
      </c>
      <c r="BM914" s="2" t="e">
        <f aca="false">IF(P914&lt;=1000, -6.942*LN(P914)+107.59, IF(AND(P914&gt;1000, P914&lt;=5213),-36.304*LN(P914)+310.72, IF(P914&gt;5213, 10)))</f>
        <v>#VALUE!</v>
      </c>
      <c r="BN914" s="2" t="e">
        <f aca="false">BF914^0.04*BG914^0.22*BH914^0.51*BI914^0.06*BM914^0.17</f>
        <v>#VALUE!</v>
      </c>
      <c r="BO914" s="3" t="e">
        <f aca="false">IF(BN914&gt;=90, "Very Good", IF(BN914&gt;=80, "Good", IF(BN914&gt;=70, "Slightly Good", IF(BN914&gt;=60, "Average", IF(BN914&gt;=50, "Slightly Poor", IF(BN914&gt;=40, "Poor", "Very Poor"))))))</f>
        <v>#VALUE!</v>
      </c>
      <c r="BP914" s="2" t="e">
        <f aca="false">IF(AJ914&lt;=1000, -6.942*LN(AJ914)+107.59, IF(AND(AJ914&gt;1000, AJ914&lt;=5213),-36.304*LN(AJ914)+310.72, IF(AJ914&gt;5213, 10)))</f>
        <v>#VALUE!</v>
      </c>
      <c r="BQ914" s="2" t="e">
        <f aca="false">BF914^0.04*BG914^0.22*BH914^0.51*BI914^0.06*BP914^0.17</f>
        <v>#VALUE!</v>
      </c>
      <c r="BR914" s="0" t="e">
        <f aca="false">IF(BQ914&gt;=90, "Very Good", IF(BQ914&gt;=80, "Good", IF(BQ914&gt;=70, "Slightly Good", IF(BQ914&gt;=60, "Average", IF(BQ914&gt;=50, "Slightly Poor", IF(BQ914&gt;=40, "Poor", "Very Poor"))))))</f>
        <v>#VALUE!</v>
      </c>
      <c r="BT914" s="2" t="e">
        <f aca="false">9.81*LN(AH914)+30.6</f>
        <v>#VALUE!</v>
      </c>
      <c r="BU914" s="0" t="e">
        <f aca="false">IF(BT914&lt;30, "Clean water", IF(AND(BT914&gt;=30, BT914&lt;40), "Hypolimia", IF(AND(BT914&gt;=40,BT914&lt;50), "Mesotrophic", IF(AND(BT914&gt;=50, BT914&lt;70), "Eutrophic", IF(BT914&gt;70,"Hypertrophic")))))</f>
        <v>#VALUE!</v>
      </c>
      <c r="CM914" s="0" t="n">
        <f aca="false">IF(G914&gt;H914,1,0)</f>
        <v>0</v>
      </c>
      <c r="CO914" s="17" t="n">
        <f aca="false">14.652-0.41022*M914+0.007991*M914*M914-0.000077774*M914*M914*M914</f>
        <v>8.683849489734</v>
      </c>
      <c r="CP914" s="1" t="n">
        <f aca="false">F914/CO914*100</f>
        <v>87.5187900133999</v>
      </c>
    </row>
    <row r="915" customFormat="false" ht="12.5" hidden="false" customHeight="false" outlineLevel="0" collapsed="false">
      <c r="A915" s="0" t="n">
        <v>914</v>
      </c>
      <c r="B915" s="15" t="s">
        <v>87</v>
      </c>
      <c r="C915" s="16" t="s">
        <v>88</v>
      </c>
      <c r="D915" s="0" t="s">
        <v>173</v>
      </c>
      <c r="E915" s="0" t="n">
        <v>7.7</v>
      </c>
      <c r="F915" s="0" t="n">
        <v>10.4</v>
      </c>
      <c r="G915" s="0" t="n">
        <v>1.1</v>
      </c>
      <c r="H915" s="0" t="n">
        <v>5</v>
      </c>
      <c r="I915" s="0" t="n">
        <v>11</v>
      </c>
      <c r="J915" s="0" t="n">
        <v>3.045</v>
      </c>
      <c r="K915" s="0" t="n">
        <v>0.052</v>
      </c>
      <c r="L915" s="0" t="n">
        <v>2.3</v>
      </c>
      <c r="M915" s="0" t="n">
        <v>15.9</v>
      </c>
      <c r="N915" s="0" t="n">
        <v>0</v>
      </c>
      <c r="O915" s="0" t="n">
        <v>235</v>
      </c>
      <c r="P915" s="0" t="n">
        <v>58000</v>
      </c>
      <c r="AC915" s="0" t="n">
        <v>2.918</v>
      </c>
      <c r="AD915" s="0" t="n">
        <v>0.249</v>
      </c>
      <c r="AE915" s="0" t="n">
        <v>2.37</v>
      </c>
      <c r="AF915" s="0" t="n">
        <v>0.021</v>
      </c>
      <c r="AG915" s="0" t="n">
        <v>0.006</v>
      </c>
      <c r="AH915" s="0" t="n">
        <v>19.2</v>
      </c>
      <c r="AJ915" s="0" t="n">
        <v>1800</v>
      </c>
      <c r="BF915" s="0" t="n">
        <f aca="false">IF(E915&lt;11,-3.6797*E915^2+48.115*E915-53.83,280.92*EXP(-0.2027*E915))</f>
        <v>98.486087</v>
      </c>
      <c r="BG915" s="1" t="n">
        <f aca="false">32.208*LN(F915)+21.438</f>
        <v>96.8628814043931</v>
      </c>
      <c r="BH915" s="1" t="n">
        <f aca="false">IF(G915&lt;=2, -10*G915+100, 88.958*EXP(-0.0755*G915))</f>
        <v>89</v>
      </c>
      <c r="BI915" s="1" t="n">
        <f aca="false">IF(I915&lt;=100, 0.0053*(I915)^2-1.0332*I915+100.76, 122.82*EXP(-0.0092*I915))</f>
        <v>90.0361</v>
      </c>
      <c r="BJ915" s="0" t="n">
        <f aca="false">IF(P915&lt;=1000, -6.942*LN(P915)+107.59, -36.304*LN(P915)+310.72)</f>
        <v>-87.4694707030448</v>
      </c>
      <c r="BK915" s="0" t="e">
        <f aca="false">BF915^0.04*BG915^0.22*BH915^0.51*BI915^0.06*BJ915^0.17</f>
        <v>#NUM!</v>
      </c>
      <c r="BL915" s="0" t="e">
        <f aca="false">IF(BK915&gt;=90, "Very Good", IF(BK915&gt;=80, "Good", IF(BK915&gt;=70, "Slightly Good", IF(BK915&gt;=60, "Average", IF(BK915&gt;=50, "Slightly Poor", IF(BK915&gt;=40, "Poor", "Very Poor"))))))</f>
        <v>#NUM!</v>
      </c>
      <c r="BM915" s="2" t="n">
        <f aca="false">IF(P915&lt;=1000, -6.942*LN(P915)+107.59, IF(AND(P915&gt;1000, P915&lt;=5213),-36.304*LN(P915)+310.72, IF(P915&gt;5213, 10)))</f>
        <v>10</v>
      </c>
      <c r="BN915" s="2" t="n">
        <f aca="false">BF915^0.04*BG915^0.22*BH915^0.51*BI915^0.06*BM915^0.17</f>
        <v>62.8265950973405</v>
      </c>
      <c r="BO915" s="3" t="str">
        <f aca="false">IF(BN915&gt;=90, "Very Good", IF(BN915&gt;=80, "Good", IF(BN915&gt;=70, "Slightly Good", IF(BN915&gt;=60, "Average", IF(BN915&gt;=50, "Slightly Poor", IF(BN915&gt;=40, "Poor", "Very Poor"))))))</f>
        <v>Average</v>
      </c>
      <c r="BP915" s="2" t="n">
        <f aca="false">IF(AJ915&lt;=1000, -6.942*LN(AJ915)+107.59, IF(AND(AJ915&gt;1000, AJ915&lt;=5213),-36.304*LN(AJ915)+310.72, IF(AJ915&gt;5213, 10)))</f>
        <v>38.601845269226</v>
      </c>
      <c r="BQ915" s="2" t="n">
        <f aca="false">BF915^0.04*BG915^0.22*BH915^0.51*BI915^0.06*BP915^0.17</f>
        <v>79.0436333175409</v>
      </c>
      <c r="BR915" s="0" t="str">
        <f aca="false">IF(BQ915&gt;=90, "Very Good", IF(BQ915&gt;=80, "Good", IF(BQ915&gt;=70, "Slightly Good", IF(BQ915&gt;=60, "Average", IF(BQ915&gt;=50, "Slightly Poor", IF(BQ915&gt;=40, "Poor", "Very Poor"))))))</f>
        <v>Slightly Good</v>
      </c>
      <c r="BT915" s="2" t="n">
        <f aca="false">9.81*LN(AH915)+30.6</f>
        <v>59.587669837321</v>
      </c>
      <c r="BU915" s="0" t="str">
        <f aca="false">IF(BT915&lt;30, "Clean water", IF(AND(BT915&gt;=30, BT915&lt;40), "Hypolimia", IF(AND(BT915&gt;=40,BT915&lt;50), "Mesotrophic", IF(AND(BT915&gt;=50, BT915&lt;70), "Eutrophic", IF(BT915&gt;70,"Hypertrophic")))))</f>
        <v>Eutrophic</v>
      </c>
      <c r="CM915" s="0" t="n">
        <f aca="false">IF(G915&gt;H915,1,0)</f>
        <v>0</v>
      </c>
      <c r="CO915" s="17" t="n">
        <f aca="false">14.652-0.41022*M915+0.007991*M915*M915-0.000077774*M915*M915*M915</f>
        <v>9.837080195454</v>
      </c>
      <c r="CP915" s="1" t="n">
        <f aca="false">F915/CO915*100</f>
        <v>105.722427726127</v>
      </c>
    </row>
    <row r="916" customFormat="false" ht="12.5" hidden="false" customHeight="false" outlineLevel="0" collapsed="false">
      <c r="A916" s="0" t="n">
        <v>915</v>
      </c>
      <c r="B916" s="15" t="s">
        <v>89</v>
      </c>
      <c r="C916" s="16" t="s">
        <v>90</v>
      </c>
      <c r="D916" s="0" t="s">
        <v>173</v>
      </c>
      <c r="E916" s="0" t="n">
        <v>7.3</v>
      </c>
      <c r="F916" s="0" t="n">
        <v>4.2</v>
      </c>
      <c r="G916" s="0" t="n">
        <v>2.6</v>
      </c>
      <c r="H916" s="0" t="n">
        <v>5</v>
      </c>
      <c r="I916" s="0" t="n">
        <v>30.2</v>
      </c>
      <c r="J916" s="0" t="n">
        <v>2.995</v>
      </c>
      <c r="K916" s="0" t="n">
        <v>0.183</v>
      </c>
      <c r="L916" s="0" t="n">
        <v>2.4</v>
      </c>
      <c r="M916" s="0" t="n">
        <v>19</v>
      </c>
      <c r="N916" s="0" t="n">
        <v>0</v>
      </c>
      <c r="O916" s="0" t="n">
        <v>287</v>
      </c>
      <c r="P916" s="0" t="n">
        <v>14000</v>
      </c>
      <c r="AC916" s="0" t="n">
        <v>2.702</v>
      </c>
      <c r="AD916" s="0" t="n">
        <v>0.561</v>
      </c>
      <c r="AE916" s="0" t="n">
        <v>1.578</v>
      </c>
      <c r="AF916" s="0" t="n">
        <v>0.044</v>
      </c>
      <c r="AG916" s="0" t="n">
        <v>0.039</v>
      </c>
      <c r="AH916" s="0" t="n">
        <v>9.3</v>
      </c>
      <c r="AJ916" s="0" t="n">
        <v>1000</v>
      </c>
      <c r="BF916" s="0" t="n">
        <f aca="false">IF(E916&lt;11,-3.6797*E916^2+48.115*E916-53.83,280.92*EXP(-0.2027*E916))</f>
        <v>101.318287</v>
      </c>
      <c r="BG916" s="1" t="n">
        <f aca="false">32.208*LN(F916)+21.438</f>
        <v>67.6592023905185</v>
      </c>
      <c r="BH916" s="1" t="n">
        <f aca="false">IF(G916&lt;=2, -10*G916+100, 88.958*EXP(-0.0755*G916))</f>
        <v>73.1026302934667</v>
      </c>
      <c r="BI916" s="1" t="n">
        <f aca="false">IF(I916&lt;=100, 0.0053*(I916)^2-1.0332*I916+100.76, 122.82*EXP(-0.0092*I916))</f>
        <v>74.391172</v>
      </c>
      <c r="BJ916" s="0" t="n">
        <f aca="false">IF(P916&lt;=1000, -6.942*LN(P916)+107.59, -36.304*LN(P916)+310.72)</f>
        <v>-35.8674849425199</v>
      </c>
      <c r="BK916" s="0" t="e">
        <f aca="false">BF916^0.04*BG916^0.22*BH916^0.51*BI916^0.06*BJ916^0.17</f>
        <v>#NUM!</v>
      </c>
      <c r="BL916" s="0" t="e">
        <f aca="false">IF(BK916&gt;=90, "Very Good", IF(BK916&gt;=80, "Good", IF(BK916&gt;=70, "Slightly Good", IF(BK916&gt;=60, "Average", IF(BK916&gt;=50, "Slightly Poor", IF(BK916&gt;=40, "Poor", "Very Poor"))))))</f>
        <v>#NUM!</v>
      </c>
      <c r="BM916" s="2" t="n">
        <f aca="false">IF(P916&lt;=1000, -6.942*LN(P916)+107.59, IF(AND(P916&gt;1000, P916&lt;=5213),-36.304*LN(P916)+310.72, IF(P916&gt;5213, 10)))</f>
        <v>10</v>
      </c>
      <c r="BN916" s="2" t="n">
        <f aca="false">BF916^0.04*BG916^0.22*BH916^0.51*BI916^0.06*BM916^0.17</f>
        <v>51.9752445729938</v>
      </c>
      <c r="BO916" s="3" t="str">
        <f aca="false">IF(BN916&gt;=90, "Very Good", IF(BN916&gt;=80, "Good", IF(BN916&gt;=70, "Slightly Good", IF(BN916&gt;=60, "Average", IF(BN916&gt;=50, "Slightly Poor", IF(BN916&gt;=40, "Poor", "Very Poor"))))))</f>
        <v>Slightly Poor</v>
      </c>
      <c r="BP916" s="2" t="n">
        <f aca="false">IF(AJ916&lt;=1000, -6.942*LN(AJ916)+107.59, IF(AND(AJ916&gt;1000, AJ916&lt;=5213),-36.304*LN(AJ916)+310.72, IF(AJ916&gt;5213, 10)))</f>
        <v>59.636362853306</v>
      </c>
      <c r="BQ916" s="2" t="n">
        <f aca="false">BF916^0.04*BG916^0.22*BH916^0.51*BI916^0.06*BP916^0.17</f>
        <v>70.4098528780829</v>
      </c>
      <c r="BR916" s="0" t="str">
        <f aca="false">IF(BQ916&gt;=90, "Very Good", IF(BQ916&gt;=80, "Good", IF(BQ916&gt;=70, "Slightly Good", IF(BQ916&gt;=60, "Average", IF(BQ916&gt;=50, "Slightly Poor", IF(BQ916&gt;=40, "Poor", "Very Poor"))))))</f>
        <v>Slightly Good</v>
      </c>
      <c r="BT916" s="2" t="n">
        <f aca="false">9.81*LN(AH916)+30.6</f>
        <v>52.4764412655619</v>
      </c>
      <c r="BU916" s="0" t="str">
        <f aca="false">IF(BT916&lt;30, "Clean water", IF(AND(BT916&gt;=30, BT916&lt;40), "Hypolimia", IF(AND(BT916&gt;=40,BT916&lt;50), "Mesotrophic", IF(AND(BT916&gt;=50, BT916&lt;70), "Eutrophic", IF(BT916&gt;70,"Hypertrophic")))))</f>
        <v>Eutrophic</v>
      </c>
      <c r="CM916" s="0" t="n">
        <f aca="false">IF(G916&gt;H916,1,0)</f>
        <v>0</v>
      </c>
      <c r="CO916" s="17" t="n">
        <f aca="false">14.652-0.41022*M916+0.007991*M916*M916-0.000077774*M916*M916*M916</f>
        <v>9.209119134</v>
      </c>
      <c r="CP916" s="1" t="n">
        <f aca="false">F916/CO916*100</f>
        <v>45.6069678205555</v>
      </c>
    </row>
    <row r="917" customFormat="false" ht="12.5" hidden="false" customHeight="false" outlineLevel="0" collapsed="false">
      <c r="A917" s="0" t="n">
        <v>916</v>
      </c>
      <c r="B917" s="15" t="s">
        <v>91</v>
      </c>
      <c r="C917" s="16" t="s">
        <v>92</v>
      </c>
      <c r="D917" s="0" t="s">
        <v>173</v>
      </c>
      <c r="E917" s="0" t="n">
        <v>7.9</v>
      </c>
      <c r="F917" s="0" t="n">
        <v>17.1</v>
      </c>
      <c r="G917" s="0" t="n">
        <v>4.2</v>
      </c>
      <c r="H917" s="0" t="n">
        <v>4.8</v>
      </c>
      <c r="I917" s="0" t="n">
        <v>4.8</v>
      </c>
      <c r="J917" s="0" t="n">
        <v>3.599</v>
      </c>
      <c r="K917" s="0" t="n">
        <v>0.055</v>
      </c>
      <c r="L917" s="0" t="n">
        <v>2.2</v>
      </c>
      <c r="M917" s="0" t="n">
        <v>23.1</v>
      </c>
      <c r="N917" s="0" t="n">
        <v>0</v>
      </c>
      <c r="O917" s="0" t="n">
        <v>530</v>
      </c>
      <c r="P917" s="0" t="n">
        <v>5200</v>
      </c>
      <c r="AC917" s="0" t="n">
        <v>3.502</v>
      </c>
      <c r="AD917" s="0" t="n">
        <v>0.179</v>
      </c>
      <c r="AE917" s="0" t="n">
        <v>2.677</v>
      </c>
      <c r="AF917" s="0" t="n">
        <v>0.046</v>
      </c>
      <c r="AG917" s="0" t="n">
        <v>0.021</v>
      </c>
      <c r="AH917" s="0" t="n">
        <v>14.1</v>
      </c>
      <c r="AJ917" s="0" t="n">
        <v>480</v>
      </c>
      <c r="BF917" s="0" t="n">
        <f aca="false">IF(E917&lt;11,-3.6797*E917^2+48.115*E917-53.83,280.92*EXP(-0.2027*E917))</f>
        <v>96.6284230000001</v>
      </c>
      <c r="BG917" s="1" t="n">
        <f aca="false">32.208*LN(F917)+21.438</f>
        <v>112.879039152685</v>
      </c>
      <c r="BH917" s="1" t="n">
        <f aca="false">IF(G917&lt;=2, -10*G917+100, 88.958*EXP(-0.0755*G917))</f>
        <v>64.7843685536842</v>
      </c>
      <c r="BI917" s="1" t="n">
        <f aca="false">IF(I917&lt;=100, 0.0053*(I917)^2-1.0332*I917+100.76, 122.82*EXP(-0.0092*I917))</f>
        <v>95.922752</v>
      </c>
      <c r="BJ917" s="0" t="n">
        <f aca="false">IF(P917&lt;=1000, -6.942*LN(P917)+107.59, -36.304*LN(P917)+310.72)</f>
        <v>0.087949608508211</v>
      </c>
      <c r="BK917" s="0" t="n">
        <f aca="false">BF917^0.04*BG917^0.22*BH917^0.51*BI917^0.06*BJ917^0.17</f>
        <v>24.7892851118316</v>
      </c>
      <c r="BL917" s="0" t="str">
        <f aca="false">IF(BK917&gt;=90, "Very Good", IF(BK917&gt;=80, "Good", IF(BK917&gt;=70, "Slightly Good", IF(BK917&gt;=60, "Average", IF(BK917&gt;=50, "Slightly Poor", IF(BK917&gt;=40, "Poor", "Very Poor"))))))</f>
        <v>Very Poor</v>
      </c>
      <c r="BM917" s="2" t="n">
        <f aca="false">IF(P917&lt;=1000, -6.942*LN(P917)+107.59, IF(AND(P917&gt;1000, P917&lt;=5213),-36.304*LN(P917)+310.72, IF(P917&gt;5213, 10)))</f>
        <v>0.087949608508211</v>
      </c>
      <c r="BN917" s="2" t="n">
        <f aca="false">BF917^0.04*BG917^0.22*BH917^0.51*BI917^0.06*BM917^0.17</f>
        <v>24.7892851118316</v>
      </c>
      <c r="BO917" s="3" t="str">
        <f aca="false">IF(BN917&gt;=90, "Very Good", IF(BN917&gt;=80, "Good", IF(BN917&gt;=70, "Slightly Good", IF(BN917&gt;=60, "Average", IF(BN917&gt;=50, "Slightly Poor", IF(BN917&gt;=40, "Poor", "Very Poor"))))))</f>
        <v>Very Poor</v>
      </c>
      <c r="BP917" s="2" t="n">
        <f aca="false">IF(AJ917&lt;=1000, -6.942*LN(AJ917)+107.59, IF(AND(AJ917&gt;1000, AJ917&lt;=5213),-36.304*LN(AJ917)+310.72, IF(AJ917&gt;5213, 10)))</f>
        <v>64.7315768667128</v>
      </c>
      <c r="BQ917" s="2" t="n">
        <f aca="false">BF917^0.04*BG917^0.22*BH917^0.51*BI917^0.06*BP917^0.17</f>
        <v>76.1437022879412</v>
      </c>
      <c r="BR917" s="0" t="str">
        <f aca="false">IF(BQ917&gt;=90, "Very Good", IF(BQ917&gt;=80, "Good", IF(BQ917&gt;=70, "Slightly Good", IF(BQ917&gt;=60, "Average", IF(BQ917&gt;=50, "Slightly Poor", IF(BQ917&gt;=40, "Poor", "Very Poor"))))))</f>
        <v>Slightly Good</v>
      </c>
      <c r="BT917" s="2" t="n">
        <f aca="false">9.81*LN(AH917)+30.6</f>
        <v>56.5589747623382</v>
      </c>
      <c r="BU917" s="0" t="str">
        <f aca="false">IF(BT917&lt;30, "Clean water", IF(AND(BT917&gt;=30, BT917&lt;40), "Hypolimia", IF(AND(BT917&gt;=40,BT917&lt;50), "Mesotrophic", IF(AND(BT917&gt;=50, BT917&lt;70), "Eutrophic", IF(BT917&gt;70,"Hypertrophic")))))</f>
        <v>Eutrophic</v>
      </c>
      <c r="CM917" s="0" t="n">
        <f aca="false">IF(G917&gt;H917,1,0)</f>
        <v>0</v>
      </c>
      <c r="CO917" s="17" t="n">
        <f aca="false">14.652-0.41022*M917+0.007991*M917*M917-0.000077774*M917*M917*M917</f>
        <v>8.481322776366</v>
      </c>
      <c r="CP917" s="1" t="n">
        <f aca="false">F917/CO917*100</f>
        <v>201.619493219274</v>
      </c>
    </row>
    <row r="918" customFormat="false" ht="12.5" hidden="false" customHeight="false" outlineLevel="0" collapsed="false">
      <c r="A918" s="0" t="n">
        <v>917</v>
      </c>
      <c r="B918" s="15" t="s">
        <v>137</v>
      </c>
      <c r="C918" s="16" t="s">
        <v>138</v>
      </c>
      <c r="D918" s="0" t="s">
        <v>173</v>
      </c>
      <c r="E918" s="0" t="n">
        <v>7.9</v>
      </c>
      <c r="F918" s="0" t="n">
        <v>8.2</v>
      </c>
      <c r="G918" s="0" t="n">
        <v>4.3</v>
      </c>
      <c r="H918" s="0" t="n">
        <v>9</v>
      </c>
      <c r="I918" s="0" t="n">
        <v>10.6</v>
      </c>
      <c r="J918" s="0" t="n">
        <v>7.511</v>
      </c>
      <c r="K918" s="0" t="n">
        <v>0.102</v>
      </c>
      <c r="L918" s="0" t="n">
        <v>5</v>
      </c>
      <c r="M918" s="0" t="n">
        <v>24.1</v>
      </c>
      <c r="O918" s="0" t="n">
        <v>491</v>
      </c>
      <c r="BD918" s="0" t="n">
        <v>5.614</v>
      </c>
      <c r="BF918" s="0" t="n">
        <f aca="false">IF(E918&lt;11,-3.6797*E918^2+48.115*E918-53.83,280.92*EXP(-0.2027*E918))</f>
        <v>96.6284230000001</v>
      </c>
      <c r="BG918" s="1" t="n">
        <f aca="false">32.208*LN(F918)+21.438</f>
        <v>89.2079528407348</v>
      </c>
      <c r="BH918" s="1" t="n">
        <f aca="false">IF(G918&lt;=2, -10*G918+100, 88.958*EXP(-0.0755*G918))</f>
        <v>64.2970883684832</v>
      </c>
      <c r="BI918" s="1" t="n">
        <f aca="false">IF(I918&lt;=100, 0.0053*(I918)^2-1.0332*I918+100.76, 122.82*EXP(-0.0092*I918))</f>
        <v>90.403588</v>
      </c>
      <c r="BJ918" s="0" t="e">
        <f aca="false">IF(P918&lt;=1000, -6.942*LN(P918)+107.59, -36.304*LN(P918)+310.72)</f>
        <v>#VALUE!</v>
      </c>
      <c r="BK918" s="0" t="e">
        <f aca="false">BF918^0.04*BG918^0.22*BH918^0.51*BI918^0.06*BJ918^0.17</f>
        <v>#VALUE!</v>
      </c>
      <c r="BL918" s="0" t="e">
        <f aca="false">IF(BK918&gt;=90, "Very Good", IF(BK918&gt;=80, "Good", IF(BK918&gt;=70, "Slightly Good", IF(BK918&gt;=60, "Average", IF(BK918&gt;=50, "Slightly Poor", IF(BK918&gt;=40, "Poor", "Very Poor"))))))</f>
        <v>#VALUE!</v>
      </c>
      <c r="BM918" s="2" t="e">
        <f aca="false">IF(P918&lt;=1000, -6.942*LN(P918)+107.59, IF(AND(P918&gt;1000, P918&lt;=5213),-36.304*LN(P918)+310.72, IF(P918&gt;5213, 10)))</f>
        <v>#VALUE!</v>
      </c>
      <c r="BN918" s="2" t="e">
        <f aca="false">BF918^0.04*BG918^0.22*BH918^0.51*BI918^0.06*BM918^0.17</f>
        <v>#VALUE!</v>
      </c>
      <c r="BO918" s="3" t="e">
        <f aca="false">IF(BN918&gt;=90, "Very Good", IF(BN918&gt;=80, "Good", IF(BN918&gt;=70, "Slightly Good", IF(BN918&gt;=60, "Average", IF(BN918&gt;=50, "Slightly Poor", IF(BN918&gt;=40, "Poor", "Very Poor"))))))</f>
        <v>#VALUE!</v>
      </c>
      <c r="BP918" s="2" t="e">
        <f aca="false">IF(AJ918&lt;=1000, -6.942*LN(AJ918)+107.59, IF(AND(AJ918&gt;1000, AJ918&lt;=5213),-36.304*LN(AJ918)+310.72, IF(AJ918&gt;5213, 10)))</f>
        <v>#VALUE!</v>
      </c>
      <c r="BQ918" s="2" t="e">
        <f aca="false">BF918^0.04*BG918^0.22*BH918^0.51*BI918^0.06*BP918^0.17</f>
        <v>#VALUE!</v>
      </c>
      <c r="BR918" s="0" t="e">
        <f aca="false">IF(BQ918&gt;=90, "Very Good", IF(BQ918&gt;=80, "Good", IF(BQ918&gt;=70, "Slightly Good", IF(BQ918&gt;=60, "Average", IF(BQ918&gt;=50, "Slightly Poor", IF(BQ918&gt;=40, "Poor", "Very Poor"))))))</f>
        <v>#VALUE!</v>
      </c>
      <c r="BT918" s="2" t="e">
        <f aca="false">9.81*LN(AH918)+30.6</f>
        <v>#VALUE!</v>
      </c>
      <c r="BU918" s="0" t="e">
        <f aca="false">IF(BT918&lt;30, "Clean water", IF(AND(BT918&gt;=30, BT918&lt;40), "Hypolimia", IF(AND(BT918&gt;=40,BT918&lt;50), "Mesotrophic", IF(AND(BT918&gt;=50, BT918&lt;70), "Eutrophic", IF(BT918&gt;70,"Hypertrophic")))))</f>
        <v>#VALUE!</v>
      </c>
      <c r="CM918" s="0" t="n">
        <f aca="false">IF(G918&gt;H918,1,0)</f>
        <v>0</v>
      </c>
      <c r="CO918" s="17" t="n">
        <f aca="false">14.652-0.41022*M918+0.007991*M918*M918-0.000077774*M918*M918*M918</f>
        <v>8.318307511746</v>
      </c>
      <c r="CP918" s="1" t="n">
        <f aca="false">F918/CO918*100</f>
        <v>98.5777453937722</v>
      </c>
    </row>
    <row r="919" customFormat="false" ht="12.5" hidden="false" customHeight="false" outlineLevel="0" collapsed="false">
      <c r="A919" s="0" t="n">
        <v>918</v>
      </c>
      <c r="B919" s="15" t="s">
        <v>93</v>
      </c>
      <c r="C919" s="16" t="s">
        <v>94</v>
      </c>
      <c r="D919" s="0" t="s">
        <v>173</v>
      </c>
      <c r="E919" s="0" t="n">
        <v>7.4</v>
      </c>
      <c r="F919" s="0" t="n">
        <v>6.7</v>
      </c>
      <c r="G919" s="0" t="n">
        <v>5.9</v>
      </c>
      <c r="H919" s="0" t="n">
        <v>10.3</v>
      </c>
      <c r="I919" s="0" t="n">
        <v>44</v>
      </c>
      <c r="J919" s="0" t="n">
        <v>8.897</v>
      </c>
      <c r="K919" s="0" t="n">
        <v>0.23</v>
      </c>
      <c r="L919" s="0" t="n">
        <v>5.7</v>
      </c>
      <c r="M919" s="0" t="n">
        <v>20.6</v>
      </c>
      <c r="N919" s="0" t="n">
        <v>0</v>
      </c>
      <c r="O919" s="0" t="n">
        <v>551</v>
      </c>
      <c r="P919" s="0" t="n">
        <v>2300</v>
      </c>
      <c r="AC919" s="0" t="n">
        <v>8.525</v>
      </c>
      <c r="AD919" s="0" t="n">
        <v>2.405</v>
      </c>
      <c r="AE919" s="0" t="n">
        <v>4.368</v>
      </c>
      <c r="AF919" s="0" t="n">
        <v>0.082</v>
      </c>
      <c r="AG919" s="0" t="n">
        <v>0.042</v>
      </c>
      <c r="AH919" s="0" t="n">
        <v>16.2</v>
      </c>
      <c r="AJ919" s="0" t="n">
        <v>1400</v>
      </c>
      <c r="BD919" s="0" t="n">
        <v>18.977</v>
      </c>
      <c r="BF919" s="0" t="n">
        <f aca="false">IF(E919&lt;11,-3.6797*E919^2+48.115*E919-53.83,280.92*EXP(-0.2027*E919))</f>
        <v>100.720628</v>
      </c>
      <c r="BG919" s="1" t="n">
        <f aca="false">32.208*LN(F919)+21.438</f>
        <v>82.701079210192</v>
      </c>
      <c r="BH919" s="1" t="n">
        <f aca="false">IF(G919&lt;=2, -10*G919+100, 88.958*EXP(-0.0755*G919))</f>
        <v>56.9807988176437</v>
      </c>
      <c r="BI919" s="1" t="n">
        <f aca="false">IF(I919&lt;=100, 0.0053*(I919)^2-1.0332*I919+100.76, 122.82*EXP(-0.0092*I919))</f>
        <v>65.56</v>
      </c>
      <c r="BJ919" s="0" t="n">
        <f aca="false">IF(P919&lt;=1000, -6.942*LN(P919)+107.59, -36.304*LN(P919)+310.72)</f>
        <v>29.7029195527965</v>
      </c>
      <c r="BK919" s="0" t="n">
        <f aca="false">BF919^0.04*BG919^0.22*BH919^0.51*BI919^0.06*BJ919^0.17</f>
        <v>57.1179929165468</v>
      </c>
      <c r="BL919" s="0" t="str">
        <f aca="false">IF(BK919&gt;=90, "Very Good", IF(BK919&gt;=80, "Good", IF(BK919&gt;=70, "Slightly Good", IF(BK919&gt;=60, "Average", IF(BK919&gt;=50, "Slightly Poor", IF(BK919&gt;=40, "Poor", "Very Poor"))))))</f>
        <v>Slightly Poor</v>
      </c>
      <c r="BM919" s="2" t="n">
        <f aca="false">IF(P919&lt;=1000, -6.942*LN(P919)+107.59, IF(AND(P919&gt;1000, P919&lt;=5213),-36.304*LN(P919)+310.72, IF(P919&gt;5213, 10)))</f>
        <v>29.7029195527965</v>
      </c>
      <c r="BN919" s="2" t="n">
        <f aca="false">BF919^0.04*BG919^0.22*BH919^0.51*BI919^0.06*BM919^0.17</f>
        <v>57.1179929165468</v>
      </c>
      <c r="BO919" s="3" t="str">
        <f aca="false">IF(BN919&gt;=90, "Very Good", IF(BN919&gt;=80, "Good", IF(BN919&gt;=70, "Slightly Good", IF(BN919&gt;=60, "Average", IF(BN919&gt;=50, "Slightly Poor", IF(BN919&gt;=40, "Poor", "Very Poor"))))))</f>
        <v>Slightly Poor</v>
      </c>
      <c r="BP919" s="2" t="n">
        <f aca="false">IF(AJ919&lt;=1000, -6.942*LN(AJ919)+107.59, IF(AND(AJ919&gt;1000, AJ919&lt;=5213),-36.304*LN(AJ919)+310.72, IF(AJ919&gt;5213, 10)))</f>
        <v>47.725564273536</v>
      </c>
      <c r="BQ919" s="2" t="n">
        <f aca="false">BF919^0.04*BG919^0.22*BH919^0.51*BI919^0.06*BP919^0.17</f>
        <v>61.9134160690366</v>
      </c>
      <c r="BR919" s="0" t="str">
        <f aca="false">IF(BQ919&gt;=90, "Very Good", IF(BQ919&gt;=80, "Good", IF(BQ919&gt;=70, "Slightly Good", IF(BQ919&gt;=60, "Average", IF(BQ919&gt;=50, "Slightly Poor", IF(BQ919&gt;=40, "Poor", "Very Poor"))))))</f>
        <v>Average</v>
      </c>
      <c r="BT919" s="2" t="n">
        <f aca="false">9.81*LN(AH919)+30.6</f>
        <v>57.9209602863581</v>
      </c>
      <c r="BU919" s="0" t="str">
        <f aca="false">IF(BT919&lt;30, "Clean water", IF(AND(BT919&gt;=30, BT919&lt;40), "Hypolimia", IF(AND(BT919&gt;=40,BT919&lt;50), "Mesotrophic", IF(AND(BT919&gt;=50, BT919&lt;70), "Eutrophic", IF(BT919&gt;70,"Hypertrophic")))))</f>
        <v>Eutrophic</v>
      </c>
      <c r="CM919" s="0" t="n">
        <f aca="false">IF(G919&gt;H919,1,0)</f>
        <v>0</v>
      </c>
      <c r="CO919" s="17" t="n">
        <f aca="false">14.652-0.41022*M919+0.007991*M919*M919-0.000077774*M919*M919*M919</f>
        <v>8.912642762416</v>
      </c>
      <c r="CP919" s="1" t="n">
        <f aca="false">F919/CO919*100</f>
        <v>75.1741114123124</v>
      </c>
    </row>
    <row r="920" customFormat="false" ht="12.5" hidden="false" customHeight="false" outlineLevel="0" collapsed="false">
      <c r="A920" s="0" t="n">
        <v>919</v>
      </c>
      <c r="B920" s="15" t="s">
        <v>95</v>
      </c>
      <c r="C920" s="16" t="s">
        <v>96</v>
      </c>
      <c r="D920" s="0" t="s">
        <v>173</v>
      </c>
      <c r="E920" s="0" t="n">
        <v>7.2</v>
      </c>
      <c r="F920" s="0" t="n">
        <v>6.1</v>
      </c>
      <c r="G920" s="0" t="n">
        <v>4</v>
      </c>
      <c r="H920" s="0" t="n">
        <v>8.6</v>
      </c>
      <c r="I920" s="0" t="n">
        <v>11.6</v>
      </c>
      <c r="J920" s="0" t="n">
        <v>8.009</v>
      </c>
      <c r="K920" s="0" t="n">
        <v>0.174</v>
      </c>
      <c r="L920" s="0" t="n">
        <v>5.4</v>
      </c>
      <c r="M920" s="0" t="n">
        <v>20.3</v>
      </c>
      <c r="N920" s="0" t="n">
        <v>0</v>
      </c>
      <c r="O920" s="0" t="n">
        <v>676</v>
      </c>
      <c r="P920" s="0" t="n">
        <v>12000</v>
      </c>
      <c r="AC920" s="0" t="n">
        <v>7.842</v>
      </c>
      <c r="AD920" s="0" t="n">
        <v>2.318</v>
      </c>
      <c r="AE920" s="0" t="n">
        <v>3.779</v>
      </c>
      <c r="AF920" s="0" t="n">
        <v>0.074</v>
      </c>
      <c r="AG920" s="0" t="n">
        <v>0.047</v>
      </c>
      <c r="AH920" s="0" t="n">
        <v>10.5</v>
      </c>
      <c r="AJ920" s="0" t="n">
        <v>500</v>
      </c>
      <c r="BF920" s="0" t="n">
        <f aca="false">IF(E920&lt;11,-3.6797*E920^2+48.115*E920-53.83,280.92*EXP(-0.2027*E920))</f>
        <v>101.842352</v>
      </c>
      <c r="BG920" s="1" t="n">
        <f aca="false">32.208*LN(F920)+21.438</f>
        <v>79.6793647421418</v>
      </c>
      <c r="BH920" s="1" t="n">
        <f aca="false">IF(G920&lt;=2, -10*G920+100, 88.958*EXP(-0.0755*G920))</f>
        <v>65.770035576443</v>
      </c>
      <c r="BI920" s="1" t="n">
        <f aca="false">IF(I920&lt;=100, 0.0053*(I920)^2-1.0332*I920+100.76, 122.82*EXP(-0.0092*I920))</f>
        <v>89.488048</v>
      </c>
      <c r="BJ920" s="0" t="n">
        <f aca="false">IF(P920&lt;=1000, -6.942*LN(P920)+107.59, -36.304*LN(P920)+310.72)</f>
        <v>-30.271198662071</v>
      </c>
      <c r="BK920" s="0" t="e">
        <f aca="false">BF920^0.04*BG920^0.22*BH920^0.51*BI920^0.06*BJ920^0.17</f>
        <v>#NUM!</v>
      </c>
      <c r="BL920" s="0" t="e">
        <f aca="false">IF(BK920&gt;=90, "Very Good", IF(BK920&gt;=80, "Good", IF(BK920&gt;=70, "Slightly Good", IF(BK920&gt;=60, "Average", IF(BK920&gt;=50, "Slightly Poor", IF(BK920&gt;=40, "Poor", "Very Poor"))))))</f>
        <v>#NUM!</v>
      </c>
      <c r="BM920" s="2" t="n">
        <f aca="false">IF(P920&lt;=1000, -6.942*LN(P920)+107.59, IF(AND(P920&gt;1000, P920&lt;=5213),-36.304*LN(P920)+310.72, IF(P920&gt;5213, 10)))</f>
        <v>10</v>
      </c>
      <c r="BN920" s="2" t="n">
        <f aca="false">BF920^0.04*BG920^0.22*BH920^0.51*BI920^0.06*BM920^0.17</f>
        <v>51.6313461089872</v>
      </c>
      <c r="BO920" s="3" t="str">
        <f aca="false">IF(BN920&gt;=90, "Very Good", IF(BN920&gt;=80, "Good", IF(BN920&gt;=70, "Slightly Good", IF(BN920&gt;=60, "Average", IF(BN920&gt;=50, "Slightly Poor", IF(BN920&gt;=40, "Poor", "Very Poor"))))))</f>
        <v>Slightly Poor</v>
      </c>
      <c r="BP920" s="2" t="n">
        <f aca="false">IF(AJ920&lt;=1000, -6.942*LN(AJ920)+107.59, IF(AND(AJ920&gt;1000, AJ920&lt;=5213),-36.304*LN(AJ920)+310.72, IF(AJ920&gt;5213, 10)))</f>
        <v>64.4481905807532</v>
      </c>
      <c r="BQ920" s="2" t="n">
        <f aca="false">BF920^0.04*BG920^0.22*BH920^0.51*BI920^0.06*BP920^0.17</f>
        <v>70.8727479214712</v>
      </c>
      <c r="BR920" s="0" t="str">
        <f aca="false">IF(BQ920&gt;=90, "Very Good", IF(BQ920&gt;=80, "Good", IF(BQ920&gt;=70, "Slightly Good", IF(BQ920&gt;=60, "Average", IF(BQ920&gt;=50, "Slightly Poor", IF(BQ920&gt;=40, "Poor", "Very Poor"))))))</f>
        <v>Slightly Good</v>
      </c>
      <c r="BT920" s="2" t="n">
        <f aca="false">9.81*LN(AH920)+30.6</f>
        <v>53.6669912727737</v>
      </c>
      <c r="BU920" s="0" t="str">
        <f aca="false">IF(BT920&lt;30, "Clean water", IF(AND(BT920&gt;=30, BT920&lt;40), "Hypolimia", IF(AND(BT920&gt;=40,BT920&lt;50), "Mesotrophic", IF(AND(BT920&gt;=50, BT920&lt;70), "Eutrophic", IF(BT920&gt;70,"Hypertrophic")))))</f>
        <v>Eutrophic</v>
      </c>
      <c r="CM920" s="0" t="n">
        <f aca="false">IF(G920&gt;H920,1,0)</f>
        <v>0</v>
      </c>
      <c r="CO920" s="17" t="n">
        <f aca="false">14.652-0.41022*M920+0.007991*M920*M920-0.000077774*M920*M920*M920</f>
        <v>8.966932470502</v>
      </c>
      <c r="CP920" s="1" t="n">
        <f aca="false">F920/CO920*100</f>
        <v>68.02772319371</v>
      </c>
    </row>
    <row r="921" customFormat="false" ht="12.5" hidden="false" customHeight="false" outlineLevel="0" collapsed="false">
      <c r="A921" s="0" t="n">
        <v>920</v>
      </c>
      <c r="B921" s="15" t="s">
        <v>97</v>
      </c>
      <c r="C921" s="16" t="s">
        <v>98</v>
      </c>
      <c r="D921" s="0" t="s">
        <v>173</v>
      </c>
      <c r="E921" s="0" t="n">
        <v>8.1</v>
      </c>
      <c r="F921" s="0" t="n">
        <v>11.7</v>
      </c>
      <c r="G921" s="0" t="n">
        <v>1</v>
      </c>
      <c r="H921" s="0" t="n">
        <v>3.8</v>
      </c>
      <c r="I921" s="0" t="n">
        <v>9.2</v>
      </c>
      <c r="J921" s="0" t="n">
        <v>2.316</v>
      </c>
      <c r="K921" s="0" t="n">
        <v>0.036</v>
      </c>
      <c r="L921" s="0" t="n">
        <v>2</v>
      </c>
      <c r="M921" s="0" t="n">
        <v>15.1</v>
      </c>
      <c r="N921" s="0" t="n">
        <v>0</v>
      </c>
      <c r="O921" s="0" t="n">
        <v>215</v>
      </c>
      <c r="P921" s="0" t="n">
        <v>3200</v>
      </c>
      <c r="AC921" s="0" t="n">
        <v>2.189</v>
      </c>
      <c r="AD921" s="0" t="n">
        <v>0.046</v>
      </c>
      <c r="AE921" s="0" t="n">
        <v>2.071</v>
      </c>
      <c r="AF921" s="0" t="n">
        <v>0.011</v>
      </c>
      <c r="AG921" s="0" t="n">
        <v>0.006</v>
      </c>
      <c r="AH921" s="0" t="n">
        <v>15.3</v>
      </c>
      <c r="AJ921" s="0" t="n">
        <v>15</v>
      </c>
      <c r="BF921" s="0" t="n">
        <f aca="false">IF(E921&lt;11,-3.6797*E921^2+48.115*E921-53.83,280.92*EXP(-0.2027*E921))</f>
        <v>94.476383</v>
      </c>
      <c r="BG921" s="1" t="n">
        <f aca="false">32.208*LN(F921)+21.438</f>
        <v>100.656437416814</v>
      </c>
      <c r="BH921" s="1" t="n">
        <f aca="false">IF(G921&lt;=2, -10*G921+100, 88.958*EXP(-0.0755*G921))</f>
        <v>90</v>
      </c>
      <c r="BI921" s="1" t="n">
        <f aca="false">IF(I921&lt;=100, 0.0053*(I921)^2-1.0332*I921+100.76, 122.82*EXP(-0.0092*I921))</f>
        <v>91.703152</v>
      </c>
      <c r="BJ921" s="0" t="n">
        <f aca="false">IF(P921&lt;=1000, -6.942*LN(P921)+107.59, -36.304*LN(P921)+310.72)</f>
        <v>17.7138253526471</v>
      </c>
      <c r="BK921" s="0" t="n">
        <f aca="false">BF921^0.04*BG921^0.22*BH921^0.51*BI921^0.06*BJ921^0.17</f>
        <v>70.1871986589649</v>
      </c>
      <c r="BL921" s="0" t="str">
        <f aca="false">IF(BK921&gt;=90, "Very Good", IF(BK921&gt;=80, "Good", IF(BK921&gt;=70, "Slightly Good", IF(BK921&gt;=60, "Average", IF(BK921&gt;=50, "Slightly Poor", IF(BK921&gt;=40, "Poor", "Very Poor"))))))</f>
        <v>Slightly Good</v>
      </c>
      <c r="BM921" s="2" t="n">
        <f aca="false">IF(P921&lt;=1000, -6.942*LN(P921)+107.59, IF(AND(P921&gt;1000, P921&lt;=5213),-36.304*LN(P921)+310.72, IF(P921&gt;5213, 10)))</f>
        <v>17.7138253526471</v>
      </c>
      <c r="BN921" s="2" t="n">
        <f aca="false">BF921^0.04*BG921^0.22*BH921^0.51*BI921^0.06*BM921^0.17</f>
        <v>70.1871986589649</v>
      </c>
      <c r="BO921" s="3" t="str">
        <f aca="false">IF(BN921&gt;=90, "Very Good", IF(BN921&gt;=80, "Good", IF(BN921&gt;=70, "Slightly Good", IF(BN921&gt;=60, "Average", IF(BN921&gt;=50, "Slightly Poor", IF(BN921&gt;=40, "Poor", "Very Poor"))))))</f>
        <v>Slightly Good</v>
      </c>
      <c r="BP921" s="2" t="n">
        <f aca="false">IF(AJ921&lt;=1000, -6.942*LN(AJ921)+107.59, IF(AND(AJ921&gt;1000, AJ921&lt;=5213),-36.304*LN(AJ921)+310.72, IF(AJ921&gt;5213, 10)))</f>
        <v>88.7907155039485</v>
      </c>
      <c r="BQ921" s="2" t="n">
        <f aca="false">BF921^0.04*BG921^0.22*BH921^0.51*BI921^0.06*BP921^0.17</f>
        <v>92.3139411251349</v>
      </c>
      <c r="BR921" s="0" t="str">
        <f aca="false">IF(BQ921&gt;=90, "Very Good", IF(BQ921&gt;=80, "Good", IF(BQ921&gt;=70, "Slightly Good", IF(BQ921&gt;=60, "Average", IF(BQ921&gt;=50, "Slightly Poor", IF(BQ921&gt;=40, "Poor", "Very Poor"))))))</f>
        <v>Very Good</v>
      </c>
      <c r="BT921" s="2" t="n">
        <f aca="false">9.81*LN(AH921)+30.6</f>
        <v>57.3602362465882</v>
      </c>
      <c r="BU921" s="0" t="str">
        <f aca="false">IF(BT921&lt;30, "Clean water", IF(AND(BT921&gt;=30, BT921&lt;40), "Hypolimia", IF(AND(BT921&gt;=40,BT921&lt;50), "Mesotrophic", IF(AND(BT921&gt;=50, BT921&lt;70), "Eutrophic", IF(BT921&gt;70,"Hypertrophic")))))</f>
        <v>Eutrophic</v>
      </c>
      <c r="CM921" s="0" t="n">
        <f aca="false">IF(G921&gt;H921,1,0)</f>
        <v>0</v>
      </c>
      <c r="CO921" s="17" t="n">
        <f aca="false">14.652-0.41022*M921+0.007991*M921*M921-0.000077774*M921*M921*M921</f>
        <v>10.011933838926</v>
      </c>
      <c r="CP921" s="1" t="n">
        <f aca="false">F921/CO921*100</f>
        <v>116.860540513271</v>
      </c>
    </row>
    <row r="922" customFormat="false" ht="12.5" hidden="false" customHeight="false" outlineLevel="0" collapsed="false">
      <c r="A922" s="0" t="n">
        <v>921</v>
      </c>
      <c r="B922" s="15" t="s">
        <v>99</v>
      </c>
      <c r="C922" s="16" t="s">
        <v>100</v>
      </c>
      <c r="D922" s="0" t="s">
        <v>173</v>
      </c>
      <c r="E922" s="0" t="n">
        <v>7.5</v>
      </c>
      <c r="F922" s="0" t="n">
        <v>9.3</v>
      </c>
      <c r="G922" s="0" t="n">
        <v>1.7</v>
      </c>
      <c r="H922" s="0" t="n">
        <v>4.3</v>
      </c>
      <c r="I922" s="0" t="n">
        <v>12.2</v>
      </c>
      <c r="J922" s="0" t="n">
        <v>5.129</v>
      </c>
      <c r="K922" s="0" t="n">
        <v>0.093</v>
      </c>
      <c r="L922" s="0" t="n">
        <v>2.4</v>
      </c>
      <c r="M922" s="0" t="n">
        <v>18.7</v>
      </c>
      <c r="N922" s="0" t="n">
        <v>0</v>
      </c>
      <c r="O922" s="0" t="n">
        <v>467</v>
      </c>
      <c r="P922" s="0" t="n">
        <v>21000</v>
      </c>
      <c r="AC922" s="0" t="n">
        <v>5.05</v>
      </c>
      <c r="AD922" s="0" t="n">
        <v>0.413</v>
      </c>
      <c r="AE922" s="0" t="n">
        <v>3.838</v>
      </c>
      <c r="AF922" s="0" t="n">
        <v>0.046</v>
      </c>
      <c r="AG922" s="0" t="n">
        <v>0.038</v>
      </c>
      <c r="AH922" s="0" t="n">
        <v>18</v>
      </c>
      <c r="AJ922" s="0" t="n">
        <v>2000</v>
      </c>
      <c r="BF922" s="0" t="n">
        <f aca="false">IF(E922&lt;11,-3.6797*E922^2+48.115*E922-53.83,280.92*EXP(-0.2027*E922))</f>
        <v>100.049375</v>
      </c>
      <c r="BG922" s="1" t="n">
        <f aca="false">32.208*LN(F922)+21.438</f>
        <v>93.2623038003278</v>
      </c>
      <c r="BH922" s="1" t="n">
        <f aca="false">IF(G922&lt;=2, -10*G922+100, 88.958*EXP(-0.0755*G922))</f>
        <v>83</v>
      </c>
      <c r="BI922" s="1" t="n">
        <f aca="false">IF(I922&lt;=100, 0.0053*(I922)^2-1.0332*I922+100.76, 122.82*EXP(-0.0092*I922))</f>
        <v>88.943812</v>
      </c>
      <c r="BJ922" s="0" t="n">
        <f aca="false">IF(P922&lt;=1000, -6.942*LN(P922)+107.59, -36.304*LN(P922)+310.72)</f>
        <v>-50.5874902272786</v>
      </c>
      <c r="BK922" s="0" t="e">
        <f aca="false">BF922^0.04*BG922^0.22*BH922^0.51*BI922^0.06*BJ922^0.17</f>
        <v>#NUM!</v>
      </c>
      <c r="BL922" s="0" t="e">
        <f aca="false">IF(BK922&gt;=90, "Very Good", IF(BK922&gt;=80, "Good", IF(BK922&gt;=70, "Slightly Good", IF(BK922&gt;=60, "Average", IF(BK922&gt;=50, "Slightly Poor", IF(BK922&gt;=40, "Poor", "Very Poor"))))))</f>
        <v>#NUM!</v>
      </c>
      <c r="BM922" s="2" t="n">
        <f aca="false">IF(P922&lt;=1000, -6.942*LN(P922)+107.59, IF(AND(P922&gt;1000, P922&lt;=5213),-36.304*LN(P922)+310.72, IF(P922&gt;5213, 10)))</f>
        <v>10</v>
      </c>
      <c r="BN922" s="2" t="n">
        <f aca="false">BF922^0.04*BG922^0.22*BH922^0.51*BI922^0.06*BM922^0.17</f>
        <v>60.1202388470186</v>
      </c>
      <c r="BO922" s="3" t="str">
        <f aca="false">IF(BN922&gt;=90, "Very Good", IF(BN922&gt;=80, "Good", IF(BN922&gt;=70, "Slightly Good", IF(BN922&gt;=60, "Average", IF(BN922&gt;=50, "Slightly Poor", IF(BN922&gt;=40, "Poor", "Very Poor"))))))</f>
        <v>Average</v>
      </c>
      <c r="BP922" s="2" t="n">
        <f aca="false">IF(AJ922&lt;=1000, -6.942*LN(AJ922)+107.59, IF(AND(AJ922&gt;1000, AJ922&lt;=5213),-36.304*LN(AJ922)+310.72, IF(AJ922&gt;5213, 10)))</f>
        <v>34.7768371087843</v>
      </c>
      <c r="BQ922" s="2" t="n">
        <f aca="false">BF922^0.04*BG922^0.22*BH922^0.51*BI922^0.06*BP922^0.17</f>
        <v>74.3087594614272</v>
      </c>
      <c r="BR922" s="0" t="str">
        <f aca="false">IF(BQ922&gt;=90, "Very Good", IF(BQ922&gt;=80, "Good", IF(BQ922&gt;=70, "Slightly Good", IF(BQ922&gt;=60, "Average", IF(BQ922&gt;=50, "Slightly Poor", IF(BQ922&gt;=40, "Poor", "Very Poor"))))))</f>
        <v>Slightly Good</v>
      </c>
      <c r="BT922" s="2" t="n">
        <f aca="false">9.81*LN(AH922)+30.6</f>
        <v>58.9545469449614</v>
      </c>
      <c r="BU922" s="0" t="str">
        <f aca="false">IF(BT922&lt;30, "Clean water", IF(AND(BT922&gt;=30, BT922&lt;40), "Hypolimia", IF(AND(BT922&gt;=40,BT922&lt;50), "Mesotrophic", IF(AND(BT922&gt;=50, BT922&lt;70), "Eutrophic", IF(BT922&gt;70,"Hypertrophic")))))</f>
        <v>Eutrophic</v>
      </c>
      <c r="CM922" s="0" t="n">
        <f aca="false">IF(G922&gt;H922,1,0)</f>
        <v>0</v>
      </c>
      <c r="CO922" s="17" t="n">
        <f aca="false">14.652-0.41022*M922+0.007991*M922*M922-0.000077774*M922*M922*M922</f>
        <v>9.266678815878</v>
      </c>
      <c r="CP922" s="1" t="n">
        <f aca="false">F922/CO922*100</f>
        <v>100.359580652185</v>
      </c>
    </row>
    <row r="923" customFormat="false" ht="12.5" hidden="false" customHeight="false" outlineLevel="0" collapsed="false">
      <c r="A923" s="0" t="n">
        <v>922</v>
      </c>
      <c r="B923" s="15" t="s">
        <v>99</v>
      </c>
      <c r="C923" s="16" t="s">
        <v>100</v>
      </c>
      <c r="D923" s="0" t="s">
        <v>173</v>
      </c>
      <c r="E923" s="0" t="n">
        <v>7.8</v>
      </c>
      <c r="F923" s="0" t="n">
        <v>8.5</v>
      </c>
      <c r="G923" s="0" t="n">
        <v>2.4</v>
      </c>
      <c r="H923" s="0" t="n">
        <v>5.7</v>
      </c>
      <c r="I923" s="0" t="n">
        <v>18.3</v>
      </c>
      <c r="J923" s="0" t="n">
        <v>4.455</v>
      </c>
      <c r="K923" s="0" t="n">
        <v>0.125</v>
      </c>
      <c r="L923" s="0" t="n">
        <v>2.8</v>
      </c>
      <c r="M923" s="0" t="n">
        <v>19.3</v>
      </c>
      <c r="O923" s="0" t="n">
        <v>334</v>
      </c>
      <c r="BD923" s="0" t="n">
        <v>2.385</v>
      </c>
      <c r="BF923" s="0" t="n">
        <f aca="false">IF(E923&lt;11,-3.6797*E923^2+48.115*E923-53.83,280.92*EXP(-0.2027*E923))</f>
        <v>97.5940520000001</v>
      </c>
      <c r="BG923" s="1" t="n">
        <f aca="false">32.208*LN(F923)+21.438</f>
        <v>90.3652509938879</v>
      </c>
      <c r="BH923" s="1" t="n">
        <f aca="false">IF(G923&lt;=2, -10*G923+100, 88.958*EXP(-0.0755*G923))</f>
        <v>74.2148561832273</v>
      </c>
      <c r="BI923" s="1" t="n">
        <f aca="false">IF(I923&lt;=100, 0.0053*(I923)^2-1.0332*I923+100.76, 122.82*EXP(-0.0092*I923))</f>
        <v>83.627357</v>
      </c>
      <c r="BJ923" s="0" t="e">
        <f aca="false">IF(P923&lt;=1000, -6.942*LN(P923)+107.59, -36.304*LN(P923)+310.72)</f>
        <v>#VALUE!</v>
      </c>
      <c r="BK923" s="0" t="e">
        <f aca="false">BF923^0.04*BG923^0.22*BH923^0.51*BI923^0.06*BJ923^0.17</f>
        <v>#VALUE!</v>
      </c>
      <c r="BL923" s="0" t="e">
        <f aca="false">IF(BK923&gt;=90, "Very Good", IF(BK923&gt;=80, "Good", IF(BK923&gt;=70, "Slightly Good", IF(BK923&gt;=60, "Average", IF(BK923&gt;=50, "Slightly Poor", IF(BK923&gt;=40, "Poor", "Very Poor"))))))</f>
        <v>#VALUE!</v>
      </c>
      <c r="BM923" s="2" t="e">
        <f aca="false">IF(P923&lt;=1000, -6.942*LN(P923)+107.59, IF(AND(P923&gt;1000, P923&lt;=5213),-36.304*LN(P923)+310.72, IF(P923&gt;5213, 10)))</f>
        <v>#VALUE!</v>
      </c>
      <c r="BN923" s="2" t="e">
        <f aca="false">BF923^0.04*BG923^0.22*BH923^0.51*BI923^0.06*BM923^0.17</f>
        <v>#VALUE!</v>
      </c>
      <c r="BO923" s="3" t="e">
        <f aca="false">IF(BN923&gt;=90, "Very Good", IF(BN923&gt;=80, "Good", IF(BN923&gt;=70, "Slightly Good", IF(BN923&gt;=60, "Average", IF(BN923&gt;=50, "Slightly Poor", IF(BN923&gt;=40, "Poor", "Very Poor"))))))</f>
        <v>#VALUE!</v>
      </c>
      <c r="BP923" s="2" t="e">
        <f aca="false">IF(AJ923&lt;=1000, -6.942*LN(AJ923)+107.59, IF(AND(AJ923&gt;1000, AJ923&lt;=5213),-36.304*LN(AJ923)+310.72, IF(AJ923&gt;5213, 10)))</f>
        <v>#VALUE!</v>
      </c>
      <c r="BQ923" s="2" t="e">
        <f aca="false">BF923^0.04*BG923^0.22*BH923^0.51*BI923^0.06*BP923^0.17</f>
        <v>#VALUE!</v>
      </c>
      <c r="BR923" s="0" t="e">
        <f aca="false">IF(BQ923&gt;=90, "Very Good", IF(BQ923&gt;=80, "Good", IF(BQ923&gt;=70, "Slightly Good", IF(BQ923&gt;=60, "Average", IF(BQ923&gt;=50, "Slightly Poor", IF(BQ923&gt;=40, "Poor", "Very Poor"))))))</f>
        <v>#VALUE!</v>
      </c>
      <c r="BT923" s="2" t="e">
        <f aca="false">9.81*LN(AH923)+30.6</f>
        <v>#VALUE!</v>
      </c>
      <c r="BU923" s="0" t="e">
        <f aca="false">IF(BT923&lt;30, "Clean water", IF(AND(BT923&gt;=30, BT923&lt;40), "Hypolimia", IF(AND(BT923&gt;=40,BT923&lt;50), "Mesotrophic", IF(AND(BT923&gt;=50, BT923&lt;70), "Eutrophic", IF(BT923&gt;70,"Hypertrophic")))))</f>
        <v>#VALUE!</v>
      </c>
      <c r="CM923" s="0" t="n">
        <f aca="false">IF(G923&gt;H923,1,0)</f>
        <v>0</v>
      </c>
      <c r="CO923" s="17" t="n">
        <f aca="false">14.652-0.41022*M923+0.007991*M923*M923-0.000077774*M923*M923*M923</f>
        <v>9.152199870882</v>
      </c>
      <c r="CP923" s="1" t="n">
        <f aca="false">F923/CO923*100</f>
        <v>92.8738458503623</v>
      </c>
    </row>
    <row r="924" customFormat="false" ht="12.5" hidden="false" customHeight="false" outlineLevel="0" collapsed="false">
      <c r="A924" s="0" t="n">
        <v>923</v>
      </c>
      <c r="B924" s="15" t="s">
        <v>101</v>
      </c>
      <c r="C924" s="16" t="s">
        <v>102</v>
      </c>
      <c r="D924" s="0" t="s">
        <v>173</v>
      </c>
      <c r="E924" s="0" t="n">
        <v>7.9</v>
      </c>
      <c r="F924" s="0" t="n">
        <v>11.3</v>
      </c>
      <c r="G924" s="0" t="n">
        <v>1.4</v>
      </c>
      <c r="H924" s="0" t="n">
        <v>5.2</v>
      </c>
      <c r="I924" s="0" t="n">
        <v>8.3</v>
      </c>
      <c r="J924" s="0" t="n">
        <v>2.81</v>
      </c>
      <c r="K924" s="0" t="n">
        <v>0.043</v>
      </c>
      <c r="L924" s="0" t="n">
        <v>2.2</v>
      </c>
      <c r="M924" s="0" t="n">
        <v>17.2</v>
      </c>
      <c r="N924" s="0" t="n">
        <v>0</v>
      </c>
      <c r="O924" s="0" t="n">
        <v>226</v>
      </c>
      <c r="P924" s="0" t="n">
        <v>56000</v>
      </c>
      <c r="AC924" s="0" t="n">
        <v>2.61</v>
      </c>
      <c r="AD924" s="0" t="n">
        <v>0.117</v>
      </c>
      <c r="AE924" s="0" t="n">
        <v>2.306</v>
      </c>
      <c r="AF924" s="0" t="n">
        <v>0.014</v>
      </c>
      <c r="AG924" s="0" t="n">
        <v>0.006</v>
      </c>
      <c r="AH924" s="0" t="n">
        <v>27.6</v>
      </c>
      <c r="AJ924" s="0" t="n">
        <v>1900</v>
      </c>
      <c r="BF924" s="0" t="n">
        <f aca="false">IF(E924&lt;11,-3.6797*E924^2+48.115*E924-53.83,280.92*EXP(-0.2027*E924))</f>
        <v>96.6284230000001</v>
      </c>
      <c r="BG924" s="1" t="n">
        <f aca="false">32.208*LN(F924)+21.438</f>
        <v>99.5360461899348</v>
      </c>
      <c r="BH924" s="1" t="n">
        <f aca="false">IF(G924&lt;=2, -10*G924+100, 88.958*EXP(-0.0755*G924))</f>
        <v>86</v>
      </c>
      <c r="BI924" s="1" t="n">
        <f aca="false">IF(I924&lt;=100, 0.0053*(I924)^2-1.0332*I924+100.76, 122.82*EXP(-0.0092*I924))</f>
        <v>92.549557</v>
      </c>
      <c r="BJ924" s="0" t="n">
        <f aca="false">IF(P924&lt;=1000, -6.942*LN(P924)+107.59, -36.304*LN(P924)+310.72)</f>
        <v>-86.1955154286164</v>
      </c>
      <c r="BK924" s="0" t="e">
        <f aca="false">BF924^0.04*BG924^0.22*BH924^0.51*BI924^0.06*BJ924^0.17</f>
        <v>#NUM!</v>
      </c>
      <c r="BL924" s="0" t="e">
        <f aca="false">IF(BK924&gt;=90, "Very Good", IF(BK924&gt;=80, "Good", IF(BK924&gt;=70, "Slightly Good", IF(BK924&gt;=60, "Average", IF(BK924&gt;=50, "Slightly Poor", IF(BK924&gt;=40, "Poor", "Very Poor"))))))</f>
        <v>#NUM!</v>
      </c>
      <c r="BM924" s="2" t="n">
        <f aca="false">IF(P924&lt;=1000, -6.942*LN(P924)+107.59, IF(AND(P924&gt;1000, P924&lt;=5213),-36.304*LN(P924)+310.72, IF(P924&gt;5213, 10)))</f>
        <v>10</v>
      </c>
      <c r="BN924" s="2" t="n">
        <f aca="false">BF924^0.04*BG924^0.22*BH924^0.51*BI924^0.06*BM924^0.17</f>
        <v>62.1636563997956</v>
      </c>
      <c r="BO924" s="3" t="str">
        <f aca="false">IF(BN924&gt;=90, "Very Good", IF(BN924&gt;=80, "Good", IF(BN924&gt;=70, "Slightly Good", IF(BN924&gt;=60, "Average", IF(BN924&gt;=50, "Slightly Poor", IF(BN924&gt;=40, "Poor", "Very Poor"))))))</f>
        <v>Average</v>
      </c>
      <c r="BP924" s="2" t="n">
        <f aca="false">IF(AJ924&lt;=1000, -6.942*LN(AJ924)+107.59, IF(AND(AJ924&gt;1000, AJ924&lt;=5213),-36.304*LN(AJ924)+310.72, IF(AJ924&gt;5213, 10)))</f>
        <v>36.6389888682299</v>
      </c>
      <c r="BQ924" s="2" t="n">
        <f aca="false">BF924^0.04*BG924^0.22*BH924^0.51*BI924^0.06*BP924^0.17</f>
        <v>77.5187824528635</v>
      </c>
      <c r="BR924" s="0" t="str">
        <f aca="false">IF(BQ924&gt;=90, "Very Good", IF(BQ924&gt;=80, "Good", IF(BQ924&gt;=70, "Slightly Good", IF(BQ924&gt;=60, "Average", IF(BQ924&gt;=50, "Slightly Poor", IF(BQ924&gt;=40, "Poor", "Very Poor"))))))</f>
        <v>Slightly Good</v>
      </c>
      <c r="BT924" s="2" t="n">
        <f aca="false">9.81*LN(AH924)+30.6</f>
        <v>63.1477727304137</v>
      </c>
      <c r="BU924" s="0" t="str">
        <f aca="false">IF(BT924&lt;30, "Clean water", IF(AND(BT924&gt;=30, BT924&lt;40), "Hypolimia", IF(AND(BT924&gt;=40,BT924&lt;50), "Mesotrophic", IF(AND(BT924&gt;=50, BT924&lt;70), "Eutrophic", IF(BT924&gt;70,"Hypertrophic")))))</f>
        <v>Eutrophic</v>
      </c>
      <c r="CM924" s="0" t="n">
        <f aca="false">IF(G924&gt;H924,1,0)</f>
        <v>0</v>
      </c>
      <c r="CO924" s="17" t="n">
        <f aca="false">14.652-0.41022*M924+0.007991*M924*M924-0.000077774*M924*M924*M924</f>
        <v>9.564524485248</v>
      </c>
      <c r="CP924" s="1" t="n">
        <f aca="false">F924/CO924*100</f>
        <v>118.144922075622</v>
      </c>
    </row>
    <row r="925" customFormat="false" ht="12.5" hidden="false" customHeight="false" outlineLevel="0" collapsed="false">
      <c r="A925" s="0" t="n">
        <v>924</v>
      </c>
      <c r="B925" s="15" t="s">
        <v>103</v>
      </c>
      <c r="C925" s="16" t="s">
        <v>104</v>
      </c>
      <c r="D925" s="0" t="s">
        <v>173</v>
      </c>
      <c r="E925" s="0" t="n">
        <v>8.4</v>
      </c>
      <c r="F925" s="0" t="n">
        <v>11.4</v>
      </c>
      <c r="G925" s="0" t="n">
        <v>3.3</v>
      </c>
      <c r="H925" s="0" t="n">
        <v>3.6</v>
      </c>
      <c r="I925" s="0" t="n">
        <v>10.8</v>
      </c>
      <c r="J925" s="0" t="n">
        <v>5.103</v>
      </c>
      <c r="K925" s="0" t="n">
        <v>0.089</v>
      </c>
      <c r="L925" s="0" t="n">
        <v>2.2</v>
      </c>
      <c r="M925" s="0" t="n">
        <v>20.8</v>
      </c>
      <c r="N925" s="0" t="n">
        <v>0</v>
      </c>
      <c r="O925" s="0" t="n">
        <v>323</v>
      </c>
      <c r="P925" s="0" t="n">
        <v>24000</v>
      </c>
      <c r="AC925" s="0" t="n">
        <v>4.955</v>
      </c>
      <c r="AD925" s="0" t="n">
        <v>0.368</v>
      </c>
      <c r="AE925" s="0" t="n">
        <v>3.918</v>
      </c>
      <c r="AF925" s="0" t="n">
        <v>0.052</v>
      </c>
      <c r="AG925" s="0" t="n">
        <v>0.041</v>
      </c>
      <c r="AH925" s="0" t="n">
        <v>16.3</v>
      </c>
      <c r="AJ925" s="0" t="n">
        <v>3400</v>
      </c>
      <c r="BF925" s="0" t="n">
        <f aca="false">IF(E925&lt;11,-3.6797*E925^2+48.115*E925-53.83,280.92*EXP(-0.2027*E925))</f>
        <v>90.6963680000001</v>
      </c>
      <c r="BG925" s="1" t="n">
        <f aca="false">32.208*LN(F925)+21.438</f>
        <v>99.8198189507377</v>
      </c>
      <c r="BH925" s="1" t="n">
        <f aca="false">IF(G925&lt;=2, -10*G925+100, 88.958*EXP(-0.0755*G925))</f>
        <v>69.3394735712124</v>
      </c>
      <c r="BI925" s="1" t="n">
        <f aca="false">IF(I925&lt;=100, 0.0053*(I925)^2-1.0332*I925+100.76, 122.82*EXP(-0.0092*I925))</f>
        <v>90.219632</v>
      </c>
      <c r="BJ925" s="0" t="n">
        <f aca="false">IF(P925&lt;=1000, -6.942*LN(P925)+107.59, -36.304*LN(P925)+310.72)</f>
        <v>-55.4352139051193</v>
      </c>
      <c r="BK925" s="0" t="e">
        <f aca="false">BF925^0.04*BG925^0.22*BH925^0.51*BI925^0.06*BJ925^0.17</f>
        <v>#NUM!</v>
      </c>
      <c r="BL925" s="0" t="e">
        <f aca="false">IF(BK925&gt;=90, "Very Good", IF(BK925&gt;=80, "Good", IF(BK925&gt;=70, "Slightly Good", IF(BK925&gt;=60, "Average", IF(BK925&gt;=50, "Slightly Poor", IF(BK925&gt;=40, "Poor", "Very Poor"))))))</f>
        <v>#NUM!</v>
      </c>
      <c r="BM925" s="2" t="n">
        <f aca="false">IF(P925&lt;=1000, -6.942*LN(P925)+107.59, IF(AND(P925&gt;1000, P925&lt;=5213),-36.304*LN(P925)+310.72, IF(P925&gt;5213, 10)))</f>
        <v>10</v>
      </c>
      <c r="BN925" s="2" t="n">
        <f aca="false">BF925^0.04*BG925^0.22*BH925^0.51*BI925^0.06*BM925^0.17</f>
        <v>55.5072134369097</v>
      </c>
      <c r="BO925" s="3" t="str">
        <f aca="false">IF(BN925&gt;=90, "Very Good", IF(BN925&gt;=80, "Good", IF(BN925&gt;=70, "Slightly Good", IF(BN925&gt;=60, "Average", IF(BN925&gt;=50, "Slightly Poor", IF(BN925&gt;=40, "Poor", "Very Poor"))))))</f>
        <v>Slightly Poor</v>
      </c>
      <c r="BP925" s="2" t="n">
        <f aca="false">IF(AJ925&lt;=1000, -6.942*LN(AJ925)+107.59, IF(AND(AJ925&gt;1000, AJ925&lt;=5213),-36.304*LN(AJ925)+310.72, IF(AJ925&gt;5213, 10)))</f>
        <v>15.5129090822232</v>
      </c>
      <c r="BQ925" s="2" t="n">
        <f aca="false">BF925^0.04*BG925^0.22*BH925^0.51*BI925^0.06*BP925^0.17</f>
        <v>59.8091014154195</v>
      </c>
      <c r="BR925" s="0" t="str">
        <f aca="false">IF(BQ925&gt;=90, "Very Good", IF(BQ925&gt;=80, "Good", IF(BQ925&gt;=70, "Slightly Good", IF(BQ925&gt;=60, "Average", IF(BQ925&gt;=50, "Slightly Poor", IF(BQ925&gt;=40, "Poor", "Very Poor"))))))</f>
        <v>Slightly Poor</v>
      </c>
      <c r="BT925" s="2" t="n">
        <f aca="false">9.81*LN(AH925)+30.6</f>
        <v>57.9813297076428</v>
      </c>
      <c r="BU925" s="0" t="str">
        <f aca="false">IF(BT925&lt;30, "Clean water", IF(AND(BT925&gt;=30, BT925&lt;40), "Hypolimia", IF(AND(BT925&gt;=40,BT925&lt;50), "Mesotrophic", IF(AND(BT925&gt;=50, BT925&lt;70), "Eutrophic", IF(BT925&gt;70,"Hypertrophic")))))</f>
        <v>Eutrophic</v>
      </c>
      <c r="CM925" s="0" t="n">
        <f aca="false">IF(G925&gt;H925,1,0)</f>
        <v>0</v>
      </c>
      <c r="CO925" s="17" t="n">
        <f aca="false">14.652-0.41022*M925+0.007991*M925*M925-0.000077774*M925*M925*M925</f>
        <v>8.876768858112</v>
      </c>
      <c r="CP925" s="1" t="n">
        <f aca="false">F925/CO925*100</f>
        <v>128.425108079526</v>
      </c>
    </row>
    <row r="926" customFormat="false" ht="12.5" hidden="false" customHeight="false" outlineLevel="0" collapsed="false">
      <c r="A926" s="0" t="n">
        <v>925</v>
      </c>
      <c r="B926" s="15" t="s">
        <v>105</v>
      </c>
      <c r="C926" s="16" t="s">
        <v>106</v>
      </c>
      <c r="D926" s="0" t="s">
        <v>173</v>
      </c>
      <c r="E926" s="0" t="n">
        <v>8.1</v>
      </c>
      <c r="F926" s="0" t="n">
        <v>11.9</v>
      </c>
      <c r="G926" s="0" t="n">
        <v>0.9</v>
      </c>
      <c r="H926" s="0" t="n">
        <v>4.2</v>
      </c>
      <c r="I926" s="0" t="n">
        <v>9</v>
      </c>
      <c r="J926" s="0" t="n">
        <v>2.356</v>
      </c>
      <c r="K926" s="0" t="n">
        <v>0.035</v>
      </c>
      <c r="L926" s="0" t="n">
        <v>2.1</v>
      </c>
      <c r="M926" s="0" t="n">
        <v>16.6</v>
      </c>
      <c r="N926" s="0" t="n">
        <v>0</v>
      </c>
      <c r="O926" s="0" t="n">
        <v>211</v>
      </c>
      <c r="P926" s="0" t="n">
        <v>5000</v>
      </c>
      <c r="AC926" s="0" t="n">
        <v>2.34</v>
      </c>
      <c r="AD926" s="0" t="n">
        <v>0.047</v>
      </c>
      <c r="AE926" s="0" t="n">
        <v>2.073</v>
      </c>
      <c r="AF926" s="0" t="n">
        <v>0.015</v>
      </c>
      <c r="AG926" s="0" t="n">
        <v>0.003</v>
      </c>
      <c r="AH926" s="0" t="n">
        <v>17.6</v>
      </c>
      <c r="AJ926" s="0" t="n">
        <v>71</v>
      </c>
      <c r="BF926" s="0" t="n">
        <f aca="false">IF(E926&lt;11,-3.6797*E926^2+48.115*E926-53.83,280.92*EXP(-0.2027*E926))</f>
        <v>94.476383</v>
      </c>
      <c r="BG926" s="1" t="n">
        <f aca="false">32.208*LN(F926)+21.438</f>
        <v>101.202348790984</v>
      </c>
      <c r="BH926" s="1" t="n">
        <f aca="false">IF(G926&lt;=2, -10*G926+100, 88.958*EXP(-0.0755*G926))</f>
        <v>91</v>
      </c>
      <c r="BI926" s="1" t="n">
        <f aca="false">IF(I926&lt;=100, 0.0053*(I926)^2-1.0332*I926+100.76, 122.82*EXP(-0.0092*I926))</f>
        <v>91.8905</v>
      </c>
      <c r="BJ926" s="0" t="n">
        <f aca="false">IF(P926&lt;=1000, -6.942*LN(P926)+107.59, -36.304*LN(P926)+310.72)</f>
        <v>1.5118183788249</v>
      </c>
      <c r="BK926" s="0" t="n">
        <f aca="false">BF926^0.04*BG926^0.22*BH926^0.51*BI926^0.06*BJ926^0.17</f>
        <v>46.5132989684815</v>
      </c>
      <c r="BL926" s="0" t="str">
        <f aca="false">IF(BK926&gt;=90, "Very Good", IF(BK926&gt;=80, "Good", IF(BK926&gt;=70, "Slightly Good", IF(BK926&gt;=60, "Average", IF(BK926&gt;=50, "Slightly Poor", IF(BK926&gt;=40, "Poor", "Very Poor"))))))</f>
        <v>Poor</v>
      </c>
      <c r="BM926" s="2" t="n">
        <f aca="false">IF(P926&lt;=1000, -6.942*LN(P926)+107.59, IF(AND(P926&gt;1000, P926&lt;=5213),-36.304*LN(P926)+310.72, IF(P926&gt;5213, 10)))</f>
        <v>1.5118183788249</v>
      </c>
      <c r="BN926" s="2" t="n">
        <f aca="false">BF926^0.04*BG926^0.22*BH926^0.51*BI926^0.06*BM926^0.17</f>
        <v>46.5132989684815</v>
      </c>
      <c r="BO926" s="3" t="str">
        <f aca="false">IF(BN926&gt;=90, "Very Good", IF(BN926&gt;=80, "Good", IF(BN926&gt;=70, "Slightly Good", IF(BN926&gt;=60, "Average", IF(BN926&gt;=50, "Slightly Poor", IF(BN926&gt;=40, "Poor", "Very Poor"))))))</f>
        <v>Poor</v>
      </c>
      <c r="BP926" s="2" t="n">
        <f aca="false">IF(AJ926&lt;=1000, -6.942*LN(AJ926)+107.59, IF(AND(AJ926&gt;1000, AJ926&lt;=5213),-36.304*LN(AJ926)+310.72, IF(AJ926&gt;5213, 10)))</f>
        <v>77.9984762935792</v>
      </c>
      <c r="BQ926" s="2" t="n">
        <f aca="false">BF926^0.04*BG926^0.22*BH926^0.51*BI926^0.06*BP926^0.17</f>
        <v>90.9320218757485</v>
      </c>
      <c r="BR926" s="0" t="str">
        <f aca="false">IF(BQ926&gt;=90, "Very Good", IF(BQ926&gt;=80, "Good", IF(BQ926&gt;=70, "Slightly Good", IF(BQ926&gt;=60, "Average", IF(BQ926&gt;=50, "Slightly Poor", IF(BQ926&gt;=40, "Poor", "Very Poor"))))))</f>
        <v>Very Good</v>
      </c>
      <c r="BT926" s="2" t="n">
        <f aca="false">9.81*LN(AH926)+30.6</f>
        <v>58.7340882290527</v>
      </c>
      <c r="BU926" s="0" t="str">
        <f aca="false">IF(BT926&lt;30, "Clean water", IF(AND(BT926&gt;=30, BT926&lt;40), "Hypolimia", IF(AND(BT926&gt;=40,BT926&lt;50), "Mesotrophic", IF(AND(BT926&gt;=50, BT926&lt;70), "Eutrophic", IF(BT926&gt;70,"Hypertrophic")))))</f>
        <v>Eutrophic</v>
      </c>
      <c r="CM926" s="0" t="n">
        <f aca="false">IF(G926&gt;H926,1,0)</f>
        <v>0</v>
      </c>
      <c r="CO926" s="17" t="n">
        <f aca="false">14.652-0.41022*M926+0.007991*M926*M926-0.000077774*M926*M926*M926</f>
        <v>9.688586662896</v>
      </c>
      <c r="CP926" s="1" t="n">
        <f aca="false">F926/CO926*100</f>
        <v>122.824932201649</v>
      </c>
    </row>
    <row r="927" customFormat="false" ht="12.5" hidden="false" customHeight="false" outlineLevel="0" collapsed="false">
      <c r="A927" s="0" t="n">
        <v>926</v>
      </c>
      <c r="B927" s="15" t="s">
        <v>107</v>
      </c>
      <c r="C927" s="16" t="s">
        <v>108</v>
      </c>
      <c r="D927" s="0" t="s">
        <v>173</v>
      </c>
      <c r="E927" s="0" t="n">
        <v>8.4</v>
      </c>
      <c r="F927" s="0" t="n">
        <v>14.5</v>
      </c>
      <c r="G927" s="0" t="n">
        <v>1.6</v>
      </c>
      <c r="H927" s="0" t="n">
        <v>3.9</v>
      </c>
      <c r="I927" s="0" t="n">
        <v>13.2</v>
      </c>
      <c r="J927" s="0" t="n">
        <v>6.05</v>
      </c>
      <c r="K927" s="0" t="n">
        <v>0.134</v>
      </c>
      <c r="L927" s="0" t="n">
        <v>1.5</v>
      </c>
      <c r="M927" s="0" t="n">
        <v>18.8</v>
      </c>
      <c r="N927" s="0" t="n">
        <v>0</v>
      </c>
      <c r="O927" s="0" t="n">
        <v>509</v>
      </c>
      <c r="P927" s="0" t="n">
        <v>9000</v>
      </c>
      <c r="AC927" s="0" t="n">
        <v>5.893</v>
      </c>
      <c r="AD927" s="0" t="n">
        <v>0.04</v>
      </c>
      <c r="AE927" s="0" t="n">
        <v>5.204</v>
      </c>
      <c r="AF927" s="0" t="n">
        <v>0.081</v>
      </c>
      <c r="AG927" s="0" t="n">
        <v>0.077</v>
      </c>
      <c r="AH927" s="0" t="n">
        <v>20.4</v>
      </c>
      <c r="AJ927" s="0" t="n">
        <v>400</v>
      </c>
      <c r="BF927" s="0" t="n">
        <f aca="false">IF(E927&lt;11,-3.6797*E927^2+48.115*E927-53.83,280.92*EXP(-0.2027*E927))</f>
        <v>90.6963680000001</v>
      </c>
      <c r="BG927" s="1" t="n">
        <f aca="false">32.208*LN(F927)+21.438</f>
        <v>107.56697970073</v>
      </c>
      <c r="BH927" s="1" t="n">
        <f aca="false">IF(G927&lt;=2, -10*G927+100, 88.958*EXP(-0.0755*G927))</f>
        <v>84</v>
      </c>
      <c r="BI927" s="1" t="n">
        <f aca="false">IF(I927&lt;=100, 0.0053*(I927)^2-1.0332*I927+100.76, 122.82*EXP(-0.0092*I927))</f>
        <v>88.045232</v>
      </c>
      <c r="BJ927" s="0" t="n">
        <f aca="false">IF(P927&lt;=1000, -6.942*LN(P927)+107.59, -36.304*LN(P927)+310.72)</f>
        <v>-19.8271887037816</v>
      </c>
      <c r="BK927" s="0" t="e">
        <f aca="false">BF927^0.04*BG927^0.22*BH927^0.51*BI927^0.06*BJ927^0.17</f>
        <v>#NUM!</v>
      </c>
      <c r="BL927" s="0" t="e">
        <f aca="false">IF(BK927&gt;=90, "Very Good", IF(BK927&gt;=80, "Good", IF(BK927&gt;=70, "Slightly Good", IF(BK927&gt;=60, "Average", IF(BK927&gt;=50, "Slightly Poor", IF(BK927&gt;=40, "Poor", "Very Poor"))))))</f>
        <v>#NUM!</v>
      </c>
      <c r="BM927" s="2" t="n">
        <f aca="false">IF(P927&lt;=1000, -6.942*LN(P927)+107.59, IF(AND(P927&gt;1000, P927&lt;=5213),-36.304*LN(P927)+310.72, IF(P927&gt;5213, 10)))</f>
        <v>10</v>
      </c>
      <c r="BN927" s="2" t="n">
        <f aca="false">BF927^0.04*BG927^0.22*BH927^0.51*BI927^0.06*BM927^0.17</f>
        <v>62.1352080227979</v>
      </c>
      <c r="BO927" s="3" t="str">
        <f aca="false">IF(BN927&gt;=90, "Very Good", IF(BN927&gt;=80, "Good", IF(BN927&gt;=70, "Slightly Good", IF(BN927&gt;=60, "Average", IF(BN927&gt;=50, "Slightly Poor", IF(BN927&gt;=40, "Poor", "Very Poor"))))))</f>
        <v>Average</v>
      </c>
      <c r="BP927" s="2" t="n">
        <f aca="false">IF(AJ927&lt;=1000, -6.942*LN(AJ927)+107.59, IF(AND(AJ927&gt;1000, AJ927&lt;=5213),-36.304*LN(AJ927)+310.72, IF(AJ927&gt;5213, 10)))</f>
        <v>65.9972531139764</v>
      </c>
      <c r="BQ927" s="2" t="n">
        <f aca="false">BF927^0.04*BG927^0.22*BH927^0.51*BI927^0.06*BP927^0.17</f>
        <v>85.6361536791001</v>
      </c>
      <c r="BR927" s="0" t="str">
        <f aca="false">IF(BQ927&gt;=90, "Very Good", IF(BQ927&gt;=80, "Good", IF(BQ927&gt;=70, "Slightly Good", IF(BQ927&gt;=60, "Average", IF(BQ927&gt;=50, "Slightly Poor", IF(BQ927&gt;=40, "Poor", "Very Poor"))))))</f>
        <v>Good</v>
      </c>
      <c r="BT927" s="2" t="n">
        <f aca="false">9.81*LN(AH927)+30.6</f>
        <v>60.1823973773402</v>
      </c>
      <c r="BU927" s="0" t="str">
        <f aca="false">IF(BT927&lt;30, "Clean water", IF(AND(BT927&gt;=30, BT927&lt;40), "Hypolimia", IF(AND(BT927&gt;=40,BT927&lt;50), "Mesotrophic", IF(AND(BT927&gt;=50, BT927&lt;70), "Eutrophic", IF(BT927&gt;70,"Hypertrophic")))))</f>
        <v>Eutrophic</v>
      </c>
      <c r="CM927" s="0" t="n">
        <f aca="false">IF(G927&gt;H927,1,0)</f>
        <v>0</v>
      </c>
      <c r="CO927" s="17" t="n">
        <f aca="false">14.652-0.41022*M927+0.007991*M927*M927-0.000077774*M927*M927*M927</f>
        <v>9.247420319872</v>
      </c>
      <c r="CP927" s="1" t="n">
        <f aca="false">F927/CO927*100</f>
        <v>156.800485956506</v>
      </c>
    </row>
    <row r="928" customFormat="false" ht="12.5" hidden="false" customHeight="false" outlineLevel="0" collapsed="false">
      <c r="A928" s="0" t="n">
        <v>927</v>
      </c>
      <c r="B928" s="15" t="s">
        <v>109</v>
      </c>
      <c r="C928" s="16" t="s">
        <v>110</v>
      </c>
      <c r="D928" s="0" t="s">
        <v>173</v>
      </c>
      <c r="E928" s="0" t="n">
        <v>7.4</v>
      </c>
      <c r="F928" s="0" t="n">
        <v>10.8</v>
      </c>
      <c r="G928" s="0" t="n">
        <v>3.1</v>
      </c>
      <c r="H928" s="0" t="n">
        <v>6.9</v>
      </c>
      <c r="I928" s="0" t="n">
        <v>29.1</v>
      </c>
      <c r="J928" s="0" t="n">
        <v>6.234</v>
      </c>
      <c r="K928" s="0" t="n">
        <v>0.243</v>
      </c>
      <c r="L928" s="0" t="n">
        <v>4.2</v>
      </c>
      <c r="M928" s="0" t="n">
        <v>20.8</v>
      </c>
      <c r="O928" s="0" t="n">
        <v>405</v>
      </c>
      <c r="AC928" s="0" t="n">
        <v>5.917</v>
      </c>
      <c r="AD928" s="0" t="n">
        <v>0.381</v>
      </c>
      <c r="AE928" s="0" t="n">
        <v>4.206</v>
      </c>
      <c r="AF928" s="0" t="n">
        <v>0.122</v>
      </c>
      <c r="AG928" s="0" t="n">
        <v>0.077</v>
      </c>
      <c r="BD928" s="0" t="n">
        <v>11.186</v>
      </c>
      <c r="BF928" s="0" t="n">
        <f aca="false">IF(E928&lt;11,-3.6797*E928^2+48.115*E928-53.83,280.92*EXP(-0.2027*E928))</f>
        <v>100.720628</v>
      </c>
      <c r="BG928" s="1" t="n">
        <f aca="false">32.208*LN(F928)+21.438</f>
        <v>98.0784218880646</v>
      </c>
      <c r="BH928" s="1" t="n">
        <f aca="false">IF(G928&lt;=2, -10*G928+100, 88.958*EXP(-0.0755*G928))</f>
        <v>70.3944446082144</v>
      </c>
      <c r="BI928" s="1" t="n">
        <f aca="false">IF(I928&lt;=100, 0.0053*(I928)^2-1.0332*I928+100.76, 122.82*EXP(-0.0092*I928))</f>
        <v>75.181973</v>
      </c>
      <c r="BJ928" s="0" t="e">
        <f aca="false">IF(P928&lt;=1000, -6.942*LN(P928)+107.59, -36.304*LN(P928)+310.72)</f>
        <v>#VALUE!</v>
      </c>
      <c r="BK928" s="0" t="e">
        <f aca="false">BF928^0.04*BG928^0.22*BH928^0.51*BI928^0.06*BJ928^0.17</f>
        <v>#VALUE!</v>
      </c>
      <c r="BL928" s="0" t="e">
        <f aca="false">IF(BK928&gt;=90, "Very Good", IF(BK928&gt;=80, "Good", IF(BK928&gt;=70, "Slightly Good", IF(BK928&gt;=60, "Average", IF(BK928&gt;=50, "Slightly Poor", IF(BK928&gt;=40, "Poor", "Very Poor"))))))</f>
        <v>#VALUE!</v>
      </c>
      <c r="BM928" s="2" t="e">
        <f aca="false">IF(P928&lt;=1000, -6.942*LN(P928)+107.59, IF(AND(P928&gt;1000, P928&lt;=5213),-36.304*LN(P928)+310.72, IF(P928&gt;5213, 10)))</f>
        <v>#VALUE!</v>
      </c>
      <c r="BN928" s="2" t="e">
        <f aca="false">BF928^0.04*BG928^0.22*BH928^0.51*BI928^0.06*BM928^0.17</f>
        <v>#VALUE!</v>
      </c>
      <c r="BO928" s="3" t="e">
        <f aca="false">IF(BN928&gt;=90, "Very Good", IF(BN928&gt;=80, "Good", IF(BN928&gt;=70, "Slightly Good", IF(BN928&gt;=60, "Average", IF(BN928&gt;=50, "Slightly Poor", IF(BN928&gt;=40, "Poor", "Very Poor"))))))</f>
        <v>#VALUE!</v>
      </c>
      <c r="BP928" s="2" t="e">
        <f aca="false">IF(AJ928&lt;=1000, -6.942*LN(AJ928)+107.59, IF(AND(AJ928&gt;1000, AJ928&lt;=5213),-36.304*LN(AJ928)+310.72, IF(AJ928&gt;5213, 10)))</f>
        <v>#VALUE!</v>
      </c>
      <c r="BQ928" s="2" t="e">
        <f aca="false">BF928^0.04*BG928^0.22*BH928^0.51*BI928^0.06*BP928^0.17</f>
        <v>#VALUE!</v>
      </c>
      <c r="BR928" s="0" t="e">
        <f aca="false">IF(BQ928&gt;=90, "Very Good", IF(BQ928&gt;=80, "Good", IF(BQ928&gt;=70, "Slightly Good", IF(BQ928&gt;=60, "Average", IF(BQ928&gt;=50, "Slightly Poor", IF(BQ928&gt;=40, "Poor", "Very Poor"))))))</f>
        <v>#VALUE!</v>
      </c>
      <c r="BT928" s="2" t="e">
        <f aca="false">9.81*LN(AH928)+30.6</f>
        <v>#VALUE!</v>
      </c>
      <c r="BU928" s="0" t="e">
        <f aca="false">IF(BT928&lt;30, "Clean water", IF(AND(BT928&gt;=30, BT928&lt;40), "Hypolimia", IF(AND(BT928&gt;=40,BT928&lt;50), "Mesotrophic", IF(AND(BT928&gt;=50, BT928&lt;70), "Eutrophic", IF(BT928&gt;70,"Hypertrophic")))))</f>
        <v>#VALUE!</v>
      </c>
      <c r="CM928" s="0" t="n">
        <f aca="false">IF(G928&gt;H928,1,0)</f>
        <v>0</v>
      </c>
      <c r="CO928" s="17" t="n">
        <f aca="false">14.652-0.41022*M928+0.007991*M928*M928-0.000077774*M928*M928*M928</f>
        <v>8.876768858112</v>
      </c>
      <c r="CP928" s="1" t="n">
        <f aca="false">F928/CO928*100</f>
        <v>121.665891864814</v>
      </c>
    </row>
    <row r="929" customFormat="false" ht="12.5" hidden="false" customHeight="false" outlineLevel="0" collapsed="false">
      <c r="A929" s="0" t="n">
        <v>928</v>
      </c>
      <c r="B929" s="15" t="s">
        <v>111</v>
      </c>
      <c r="C929" s="16" t="s">
        <v>112</v>
      </c>
      <c r="D929" s="0" t="s">
        <v>173</v>
      </c>
      <c r="E929" s="0" t="n">
        <v>7.8</v>
      </c>
      <c r="F929" s="0" t="n">
        <v>11.4</v>
      </c>
      <c r="G929" s="0" t="n">
        <v>2.1</v>
      </c>
      <c r="H929" s="0" t="n">
        <v>6.1</v>
      </c>
      <c r="I929" s="0" t="n">
        <v>11</v>
      </c>
      <c r="J929" s="0" t="n">
        <v>5.735</v>
      </c>
      <c r="K929" s="0" t="n">
        <v>0.147</v>
      </c>
      <c r="L929" s="0" t="n">
        <v>3.3</v>
      </c>
      <c r="M929" s="0" t="n">
        <v>22</v>
      </c>
      <c r="N929" s="0" t="n">
        <v>0</v>
      </c>
      <c r="O929" s="0" t="n">
        <v>325</v>
      </c>
      <c r="P929" s="0" t="n">
        <v>2000</v>
      </c>
      <c r="AC929" s="0" t="n">
        <v>5.512</v>
      </c>
      <c r="AD929" s="0" t="n">
        <v>0.239</v>
      </c>
      <c r="AE929" s="0" t="n">
        <v>4.482</v>
      </c>
      <c r="AF929" s="0" t="n">
        <v>0.085</v>
      </c>
      <c r="AG929" s="0" t="n">
        <v>0.066</v>
      </c>
      <c r="AH929" s="0" t="n">
        <v>23.2</v>
      </c>
      <c r="AJ929" s="0" t="n">
        <v>800</v>
      </c>
      <c r="BF929" s="0" t="n">
        <f aca="false">IF(E929&lt;11,-3.6797*E929^2+48.115*E929-53.83,280.92*EXP(-0.2027*E929))</f>
        <v>97.5940520000001</v>
      </c>
      <c r="BG929" s="1" t="n">
        <f aca="false">32.208*LN(F929)+21.438</f>
        <v>99.8198189507377</v>
      </c>
      <c r="BH929" s="1" t="n">
        <f aca="false">IF(G929&lt;=2, -10*G929+100, 88.958*EXP(-0.0755*G929))</f>
        <v>75.9150041678102</v>
      </c>
      <c r="BI929" s="1" t="n">
        <f aca="false">IF(I929&lt;=100, 0.0053*(I929)^2-1.0332*I929+100.76, 122.82*EXP(-0.0092*I929))</f>
        <v>90.0361</v>
      </c>
      <c r="BJ929" s="0" t="n">
        <f aca="false">IF(P929&lt;=1000, -6.942*LN(P929)+107.59, -36.304*LN(P929)+310.72)</f>
        <v>34.7768371087843</v>
      </c>
      <c r="BK929" s="0" t="n">
        <f aca="false">BF929^0.04*BG929^0.22*BH929^0.51*BI929^0.06*BJ929^0.17</f>
        <v>72.0536566489704</v>
      </c>
      <c r="BL929" s="0" t="str">
        <f aca="false">IF(BK929&gt;=90, "Very Good", IF(BK929&gt;=80, "Good", IF(BK929&gt;=70, "Slightly Good", IF(BK929&gt;=60, "Average", IF(BK929&gt;=50, "Slightly Poor", IF(BK929&gt;=40, "Poor", "Very Poor"))))))</f>
        <v>Slightly Good</v>
      </c>
      <c r="BM929" s="2" t="n">
        <f aca="false">IF(P929&lt;=1000, -6.942*LN(P929)+107.59, IF(AND(P929&gt;1000, P929&lt;=5213),-36.304*LN(P929)+310.72, IF(P929&gt;5213, 10)))</f>
        <v>34.7768371087843</v>
      </c>
      <c r="BN929" s="2" t="n">
        <f aca="false">BF929^0.04*BG929^0.22*BH929^0.51*BI929^0.06*BM929^0.17</f>
        <v>72.0536566489704</v>
      </c>
      <c r="BO929" s="3" t="str">
        <f aca="false">IF(BN929&gt;=90, "Very Good", IF(BN929&gt;=80, "Good", IF(BN929&gt;=70, "Slightly Good", IF(BN929&gt;=60, "Average", IF(BN929&gt;=50, "Slightly Poor", IF(BN929&gt;=40, "Poor", "Very Poor"))))))</f>
        <v>Slightly Good</v>
      </c>
      <c r="BP929" s="2" t="n">
        <f aca="false">IF(AJ929&lt;=1000, -6.942*LN(AJ929)+107.59, IF(AND(AJ929&gt;1000, AJ929&lt;=5213),-36.304*LN(AJ929)+310.72, IF(AJ929&gt;5213, 10)))</f>
        <v>61.1854253865293</v>
      </c>
      <c r="BQ929" s="2" t="n">
        <f aca="false">BF929^0.04*BG929^0.22*BH929^0.51*BI929^0.06*BP929^0.17</f>
        <v>79.3171076797358</v>
      </c>
      <c r="BR929" s="0" t="str">
        <f aca="false">IF(BQ929&gt;=90, "Very Good", IF(BQ929&gt;=80, "Good", IF(BQ929&gt;=70, "Slightly Good", IF(BQ929&gt;=60, "Average", IF(BQ929&gt;=50, "Slightly Poor", IF(BQ929&gt;=40, "Poor", "Very Poor"))))))</f>
        <v>Slightly Good</v>
      </c>
      <c r="BT929" s="2" t="n">
        <f aca="false">9.81*LN(AH929)+30.6</f>
        <v>61.4441338537749</v>
      </c>
      <c r="BU929" s="0" t="str">
        <f aca="false">IF(BT929&lt;30, "Clean water", IF(AND(BT929&gt;=30, BT929&lt;40), "Hypolimia", IF(AND(BT929&gt;=40,BT929&lt;50), "Mesotrophic", IF(AND(BT929&gt;=50, BT929&lt;70), "Eutrophic", IF(BT929&gt;70,"Hypertrophic")))))</f>
        <v>Eutrophic</v>
      </c>
      <c r="CM929" s="0" t="n">
        <f aca="false">IF(G929&gt;H929,1,0)</f>
        <v>0</v>
      </c>
      <c r="CO929" s="17" t="n">
        <f aca="false">14.652-0.41022*M929+0.007991*M929*M929-0.000077774*M929*M929*M929</f>
        <v>8.666666448</v>
      </c>
      <c r="CP929" s="1" t="n">
        <f aca="false">F929/CO929*100</f>
        <v>131.538464857278</v>
      </c>
    </row>
    <row r="930" customFormat="false" ht="12.5" hidden="false" customHeight="false" outlineLevel="0" collapsed="false">
      <c r="A930" s="0" t="n">
        <v>929</v>
      </c>
      <c r="B930" s="15" t="s">
        <v>113</v>
      </c>
      <c r="C930" s="16" t="s">
        <v>114</v>
      </c>
      <c r="D930" s="0" t="s">
        <v>173</v>
      </c>
      <c r="E930" s="0" t="n">
        <v>7.6</v>
      </c>
      <c r="F930" s="0" t="n">
        <v>9.7</v>
      </c>
      <c r="G930" s="0" t="n">
        <v>1.6</v>
      </c>
      <c r="H930" s="0" t="n">
        <v>5.3</v>
      </c>
      <c r="I930" s="0" t="n">
        <v>14.6</v>
      </c>
      <c r="J930" s="0" t="n">
        <v>5.41</v>
      </c>
      <c r="K930" s="0" t="n">
        <v>0.116</v>
      </c>
      <c r="L930" s="0" t="n">
        <v>2.8</v>
      </c>
      <c r="M930" s="0" t="n">
        <v>19.5</v>
      </c>
      <c r="N930" s="0" t="n">
        <v>0</v>
      </c>
      <c r="O930" s="0" t="n">
        <v>490</v>
      </c>
      <c r="P930" s="0" t="n">
        <v>12000</v>
      </c>
      <c r="AC930" s="0" t="n">
        <v>5.253</v>
      </c>
      <c r="AD930" s="0" t="n">
        <v>0.181</v>
      </c>
      <c r="AE930" s="0" t="n">
        <v>4.182</v>
      </c>
      <c r="AF930" s="0" t="n">
        <v>0.053</v>
      </c>
      <c r="AG930" s="0" t="n">
        <v>0.04</v>
      </c>
      <c r="AH930" s="0" t="n">
        <v>27.1</v>
      </c>
      <c r="AJ930" s="0" t="n">
        <v>400</v>
      </c>
      <c r="BF930" s="0" t="n">
        <f aca="false">IF(E930&lt;11,-3.6797*E930^2+48.115*E930-53.83,280.92*EXP(-0.2027*E930))</f>
        <v>99.304528</v>
      </c>
      <c r="BG930" s="1" t="n">
        <f aca="false">32.208*LN(F930)+21.438</f>
        <v>94.6186305204847</v>
      </c>
      <c r="BH930" s="1" t="n">
        <f aca="false">IF(G930&lt;=2, -10*G930+100, 88.958*EXP(-0.0755*G930))</f>
        <v>84</v>
      </c>
      <c r="BI930" s="1" t="n">
        <f aca="false">IF(I930&lt;=100, 0.0053*(I930)^2-1.0332*I930+100.76, 122.82*EXP(-0.0092*I930))</f>
        <v>86.805028</v>
      </c>
      <c r="BJ930" s="0" t="n">
        <f aca="false">IF(P930&lt;=1000, -6.942*LN(P930)+107.59, -36.304*LN(P930)+310.72)</f>
        <v>-30.271198662071</v>
      </c>
      <c r="BK930" s="0" t="e">
        <f aca="false">BF930^0.04*BG930^0.22*BH930^0.51*BI930^0.06*BJ930^0.17</f>
        <v>#NUM!</v>
      </c>
      <c r="BL930" s="0" t="e">
        <f aca="false">IF(BK930&gt;=90, "Very Good", IF(BK930&gt;=80, "Good", IF(BK930&gt;=70, "Slightly Good", IF(BK930&gt;=60, "Average", IF(BK930&gt;=50, "Slightly Poor", IF(BK930&gt;=40, "Poor", "Very Poor"))))))</f>
        <v>#NUM!</v>
      </c>
      <c r="BM930" s="2" t="n">
        <f aca="false">IF(P930&lt;=1000, -6.942*LN(P930)+107.59, IF(AND(P930&gt;1000, P930&lt;=5213),-36.304*LN(P930)+310.72, IF(P930&gt;5213, 10)))</f>
        <v>10</v>
      </c>
      <c r="BN930" s="2" t="n">
        <f aca="false">BF930^0.04*BG930^0.22*BH930^0.51*BI930^0.06*BM930^0.17</f>
        <v>60.5743490232841</v>
      </c>
      <c r="BO930" s="3" t="str">
        <f aca="false">IF(BN930&gt;=90, "Very Good", IF(BN930&gt;=80, "Good", IF(BN930&gt;=70, "Slightly Good", IF(BN930&gt;=60, "Average", IF(BN930&gt;=50, "Slightly Poor", IF(BN930&gt;=40, "Poor", "Very Poor"))))))</f>
        <v>Average</v>
      </c>
      <c r="BP930" s="2" t="n">
        <f aca="false">IF(AJ930&lt;=1000, -6.942*LN(AJ930)+107.59, IF(AND(AJ930&gt;1000, AJ930&lt;=5213),-36.304*LN(AJ930)+310.72, IF(AJ930&gt;5213, 10)))</f>
        <v>65.9972531139764</v>
      </c>
      <c r="BQ930" s="2" t="n">
        <f aca="false">BF930^0.04*BG930^0.22*BH930^0.51*BI930^0.06*BP930^0.17</f>
        <v>83.4849423867081</v>
      </c>
      <c r="BR930" s="0" t="str">
        <f aca="false">IF(BQ930&gt;=90, "Very Good", IF(BQ930&gt;=80, "Good", IF(BQ930&gt;=70, "Slightly Good", IF(BQ930&gt;=60, "Average", IF(BQ930&gt;=50, "Slightly Poor", IF(BQ930&gt;=40, "Poor", "Very Poor"))))))</f>
        <v>Good</v>
      </c>
      <c r="BT930" s="2" t="n">
        <f aca="false">9.81*LN(AH930)+30.6</f>
        <v>62.9684258705583</v>
      </c>
      <c r="BU930" s="0" t="str">
        <f aca="false">IF(BT930&lt;30, "Clean water", IF(AND(BT930&gt;=30, BT930&lt;40), "Hypolimia", IF(AND(BT930&gt;=40,BT930&lt;50), "Mesotrophic", IF(AND(BT930&gt;=50, BT930&lt;70), "Eutrophic", IF(BT930&gt;70,"Hypertrophic")))))</f>
        <v>Eutrophic</v>
      </c>
      <c r="CM930" s="0" t="n">
        <f aca="false">IF(G930&gt;H930,1,0)</f>
        <v>0</v>
      </c>
      <c r="CO930" s="17" t="n">
        <f aca="false">14.652-0.41022*M930+0.007991*M930*M930-0.000077774*M930*M930*M930</f>
        <v>9.11460326175</v>
      </c>
      <c r="CP930" s="1" t="n">
        <f aca="false">F930/CO930*100</f>
        <v>106.422624457026</v>
      </c>
    </row>
    <row r="931" customFormat="false" ht="12.5" hidden="false" customHeight="false" outlineLevel="0" collapsed="false">
      <c r="A931" s="0" t="n">
        <v>930</v>
      </c>
      <c r="B931" s="15" t="s">
        <v>115</v>
      </c>
      <c r="C931" s="16" t="s">
        <v>116</v>
      </c>
      <c r="D931" s="0" t="s">
        <v>173</v>
      </c>
      <c r="E931" s="0" t="n">
        <v>7.4</v>
      </c>
      <c r="F931" s="0" t="n">
        <v>8.9</v>
      </c>
      <c r="G931" s="0" t="n">
        <v>5.3</v>
      </c>
      <c r="H931" s="0" t="n">
        <v>7.3</v>
      </c>
      <c r="I931" s="0" t="n">
        <v>12.2</v>
      </c>
      <c r="J931" s="0" t="n">
        <v>12.44</v>
      </c>
      <c r="K931" s="0" t="n">
        <v>0.214</v>
      </c>
      <c r="L931" s="0" t="n">
        <v>4.2</v>
      </c>
      <c r="M931" s="0" t="n">
        <v>22</v>
      </c>
      <c r="N931" s="0" t="n">
        <v>0</v>
      </c>
      <c r="O931" s="0" t="n">
        <v>569</v>
      </c>
      <c r="P931" s="0" t="n">
        <v>600000</v>
      </c>
      <c r="AC931" s="0" t="n">
        <v>12.239</v>
      </c>
      <c r="AD931" s="0" t="n">
        <v>2.026</v>
      </c>
      <c r="AE931" s="0" t="n">
        <v>8.913</v>
      </c>
      <c r="AF931" s="0" t="n">
        <v>0.094</v>
      </c>
      <c r="AG931" s="0" t="n">
        <v>0.07</v>
      </c>
      <c r="AH931" s="0" t="n">
        <v>8.1</v>
      </c>
      <c r="AJ931" s="0" t="n">
        <v>36000</v>
      </c>
      <c r="BF931" s="0" t="n">
        <f aca="false">IF(E931&lt;11,-3.6797*E931^2+48.115*E931-53.83,280.92*EXP(-0.2027*E931))</f>
        <v>100.720628</v>
      </c>
      <c r="BG931" s="1" t="n">
        <f aca="false">32.208*LN(F931)+21.438</f>
        <v>91.8463395211805</v>
      </c>
      <c r="BH931" s="1" t="n">
        <f aca="false">IF(G931&lt;=2, -10*G931+100, 88.958*EXP(-0.0755*G931))</f>
        <v>59.6213867764478</v>
      </c>
      <c r="BI931" s="1" t="n">
        <f aca="false">IF(I931&lt;=100, 0.0053*(I931)^2-1.0332*I931+100.76, 122.82*EXP(-0.0092*I931))</f>
        <v>88.943812</v>
      </c>
      <c r="BJ931" s="0" t="n">
        <f aca="false">IF(P931&lt;=1000, -6.942*LN(P931)+107.59, -36.304*LN(P931)+310.72)</f>
        <v>-172.293281851134</v>
      </c>
      <c r="BK931" s="0" t="e">
        <f aca="false">BF931^0.04*BG931^0.22*BH931^0.51*BI931^0.06*BJ931^0.17</f>
        <v>#NUM!</v>
      </c>
      <c r="BL931" s="0" t="e">
        <f aca="false">IF(BK931&gt;=90, "Very Good", IF(BK931&gt;=80, "Good", IF(BK931&gt;=70, "Slightly Good", IF(BK931&gt;=60, "Average", IF(BK931&gt;=50, "Slightly Poor", IF(BK931&gt;=40, "Poor", "Very Poor"))))))</f>
        <v>#NUM!</v>
      </c>
      <c r="BM931" s="2" t="n">
        <f aca="false">IF(P931&lt;=1000, -6.942*LN(P931)+107.59, IF(AND(P931&gt;1000, P931&lt;=5213),-36.304*LN(P931)+310.72, IF(P931&gt;5213, 10)))</f>
        <v>10</v>
      </c>
      <c r="BN931" s="2" t="n">
        <f aca="false">BF931^0.04*BG931^0.22*BH931^0.51*BI931^0.06*BM931^0.17</f>
        <v>50.6291162037516</v>
      </c>
      <c r="BO931" s="3" t="str">
        <f aca="false">IF(BN931&gt;=90, "Very Good", IF(BN931&gt;=80, "Good", IF(BN931&gt;=70, "Slightly Good", IF(BN931&gt;=60, "Average", IF(BN931&gt;=50, "Slightly Poor", IF(BN931&gt;=40, "Poor", "Very Poor"))))))</f>
        <v>Slightly Poor</v>
      </c>
      <c r="BP931" s="2" t="n">
        <f aca="false">IF(AJ931&lt;=1000, -6.942*LN(AJ931)+107.59, IF(AND(AJ931&gt;1000, AJ931&lt;=5213),-36.304*LN(AJ931)+310.72, IF(AJ931&gt;5213, 10)))</f>
        <v>10</v>
      </c>
      <c r="BQ931" s="2" t="n">
        <f aca="false">BF931^0.04*BG931^0.22*BH931^0.51*BI931^0.06*BP931^0.17</f>
        <v>50.6291162037516</v>
      </c>
      <c r="BR931" s="0" t="str">
        <f aca="false">IF(BQ931&gt;=90, "Very Good", IF(BQ931&gt;=80, "Good", IF(BQ931&gt;=70, "Slightly Good", IF(BQ931&gt;=60, "Average", IF(BQ931&gt;=50, "Slightly Poor", IF(BQ931&gt;=40, "Poor", "Very Poor"))))))</f>
        <v>Slightly Poor</v>
      </c>
      <c r="BT931" s="2" t="n">
        <f aca="false">9.81*LN(AH931)+30.6</f>
        <v>51.121186445065</v>
      </c>
      <c r="BU931" s="0" t="str">
        <f aca="false">IF(BT931&lt;30, "Clean water", IF(AND(BT931&gt;=30, BT931&lt;40), "Hypolimia", IF(AND(BT931&gt;=40,BT931&lt;50), "Mesotrophic", IF(AND(BT931&gt;=50, BT931&lt;70), "Eutrophic", IF(BT931&gt;70,"Hypertrophic")))))</f>
        <v>Eutrophic</v>
      </c>
      <c r="CM931" s="0" t="n">
        <f aca="false">IF(G931&gt;H931,1,0)</f>
        <v>0</v>
      </c>
      <c r="CO931" s="17" t="n">
        <f aca="false">14.652-0.41022*M931+0.007991*M931*M931-0.000077774*M931*M931*M931</f>
        <v>8.666666448</v>
      </c>
      <c r="CP931" s="1" t="n">
        <f aca="false">F931/CO931*100</f>
        <v>102.692310283314</v>
      </c>
    </row>
    <row r="932" customFormat="false" ht="12.5" hidden="false" customHeight="false" outlineLevel="0" collapsed="false">
      <c r="A932" s="0" t="n">
        <v>931</v>
      </c>
      <c r="B932" s="15" t="s">
        <v>117</v>
      </c>
      <c r="C932" s="16" t="s">
        <v>118</v>
      </c>
      <c r="D932" s="0" t="s">
        <v>173</v>
      </c>
      <c r="E932" s="0" t="n">
        <v>7.6</v>
      </c>
      <c r="F932" s="0" t="n">
        <v>10.9</v>
      </c>
      <c r="G932" s="0" t="n">
        <v>0.2</v>
      </c>
      <c r="H932" s="0" t="n">
        <v>2.2</v>
      </c>
      <c r="I932" s="0" t="n">
        <v>1.4</v>
      </c>
      <c r="J932" s="0" t="n">
        <v>2.625</v>
      </c>
      <c r="K932" s="0" t="n">
        <v>0.015</v>
      </c>
      <c r="L932" s="0" t="n">
        <v>1.5</v>
      </c>
      <c r="M932" s="0" t="n">
        <v>15.8</v>
      </c>
      <c r="N932" s="0" t="n">
        <v>0</v>
      </c>
      <c r="O932" s="0" t="n">
        <v>227</v>
      </c>
      <c r="P932" s="0" t="n">
        <v>30</v>
      </c>
      <c r="AC932" s="0" t="n">
        <v>2.404</v>
      </c>
      <c r="AD932" s="0" t="n">
        <v>0.022</v>
      </c>
      <c r="AE932" s="0" t="n">
        <v>2.014</v>
      </c>
      <c r="AF932" s="0" t="n">
        <v>0.004</v>
      </c>
      <c r="AG932" s="0" t="n">
        <v>0.004</v>
      </c>
      <c r="AH932" s="0" t="n">
        <v>1.3</v>
      </c>
      <c r="AJ932" s="0" t="n">
        <v>0</v>
      </c>
      <c r="BF932" s="0" t="n">
        <f aca="false">IF(E932&lt;11,-3.6797*E932^2+48.115*E932-53.83,280.92*EXP(-0.2027*E932))</f>
        <v>99.304528</v>
      </c>
      <c r="BG932" s="1" t="n">
        <f aca="false">32.208*LN(F932)+21.438</f>
        <v>98.375271915684</v>
      </c>
      <c r="BH932" s="1" t="n">
        <f aca="false">IF(G932&lt;=2, -10*G932+100, 88.958*EXP(-0.0755*G932))</f>
        <v>98</v>
      </c>
      <c r="BI932" s="1" t="n">
        <f aca="false">IF(I932&lt;=100, 0.0053*(I932)^2-1.0332*I932+100.76, 122.82*EXP(-0.0092*I932))</f>
        <v>99.323908</v>
      </c>
      <c r="BJ932" s="0" t="n">
        <f aca="false">IF(P932&lt;=1000, -6.942*LN(P932)+107.59, -36.304*LN(P932)+310.72)</f>
        <v>83.9788877765013</v>
      </c>
      <c r="BK932" s="0" t="n">
        <f aca="false">BF932^0.04*BG932^0.22*BH932^0.51*BI932^0.06*BJ932^0.17</f>
        <v>95.6689740918381</v>
      </c>
      <c r="BL932" s="0" t="str">
        <f aca="false">IF(BK932&gt;=90, "Very Good", IF(BK932&gt;=80, "Good", IF(BK932&gt;=70, "Slightly Good", IF(BK932&gt;=60, "Average", IF(BK932&gt;=50, "Slightly Poor", IF(BK932&gt;=40, "Poor", "Very Poor"))))))</f>
        <v>Very Good</v>
      </c>
      <c r="BM932" s="2" t="n">
        <f aca="false">IF(P932&lt;=1000, -6.942*LN(P932)+107.59, IF(AND(P932&gt;1000, P932&lt;=5213),-36.304*LN(P932)+310.72, IF(P932&gt;5213, 10)))</f>
        <v>83.9788877765013</v>
      </c>
      <c r="BN932" s="2" t="n">
        <f aca="false">BF932^0.04*BG932^0.22*BH932^0.51*BI932^0.06*BM932^0.17</f>
        <v>95.6689740918381</v>
      </c>
      <c r="BO932" s="3" t="str">
        <f aca="false">IF(BN932&gt;=90, "Very Good", IF(BN932&gt;=80, "Good", IF(BN932&gt;=70, "Slightly Good", IF(BN932&gt;=60, "Average", IF(BN932&gt;=50, "Slightly Poor", IF(BN932&gt;=40, "Poor", "Very Poor"))))))</f>
        <v>Very Good</v>
      </c>
      <c r="BP932" s="2" t="e">
        <f aca="false">IF(AJ932&lt;=1000, -6.942*LN(AJ932)+107.59, IF(AND(AJ932&gt;1000, AJ932&lt;=5213),-36.304*LN(AJ932)+310.72, IF(AJ932&gt;5213, 10)))</f>
        <v>#VALUE!</v>
      </c>
      <c r="BQ932" s="2" t="e">
        <f aca="false">BF932^0.04*BG932^0.22*BH932^0.51*BI932^0.06*BP932^0.17</f>
        <v>#VALUE!</v>
      </c>
      <c r="BR932" s="0" t="e">
        <f aca="false">IF(BQ932&gt;=90, "Very Good", IF(BQ932&gt;=80, "Good", IF(BQ932&gt;=70, "Slightly Good", IF(BQ932&gt;=60, "Average", IF(BQ932&gt;=50, "Slightly Poor", IF(BQ932&gt;=40, "Poor", "Very Poor"))))))</f>
        <v>#VALUE!</v>
      </c>
      <c r="BT932" s="2" t="n">
        <f aca="false">9.81*LN(AH932)+30.6</f>
        <v>33.1737934344261</v>
      </c>
      <c r="BU932" s="0" t="str">
        <f aca="false">IF(BT932&lt;30, "Clean water", IF(AND(BT932&gt;=30, BT932&lt;40), "Hypolimia", IF(AND(BT932&gt;=40,BT932&lt;50), "Mesotrophic", IF(AND(BT932&gt;=50, BT932&lt;70), "Eutrophic", IF(BT932&gt;70,"Hypertrophic")))))</f>
        <v>Hypolimia</v>
      </c>
      <c r="CM932" s="0" t="n">
        <f aca="false">IF(G932&gt;H932,1,0)</f>
        <v>0</v>
      </c>
      <c r="CO932" s="17" t="n">
        <f aca="false">14.652-0.41022*M932+0.007991*M932*M932-0.000077774*M932*M932*M932</f>
        <v>9.858632318512</v>
      </c>
      <c r="CP932" s="1" t="n">
        <f aca="false">F932/CO932*100</f>
        <v>110.563003546979</v>
      </c>
    </row>
    <row r="933" customFormat="false" ht="12.5" hidden="false" customHeight="false" outlineLevel="0" collapsed="false">
      <c r="A933" s="0" t="n">
        <v>932</v>
      </c>
      <c r="B933" s="15" t="s">
        <v>119</v>
      </c>
      <c r="C933" s="16" t="s">
        <v>120</v>
      </c>
      <c r="D933" s="0" t="s">
        <v>173</v>
      </c>
      <c r="E933" s="0" t="n">
        <v>8</v>
      </c>
      <c r="F933" s="0" t="n">
        <v>11</v>
      </c>
      <c r="G933" s="0" t="n">
        <v>0.6</v>
      </c>
      <c r="H933" s="0" t="n">
        <v>2.8</v>
      </c>
      <c r="I933" s="0" t="n">
        <v>3.8</v>
      </c>
      <c r="J933" s="0" t="n">
        <v>2.469</v>
      </c>
      <c r="K933" s="0" t="n">
        <v>0.019</v>
      </c>
      <c r="L933" s="0" t="n">
        <v>1.6</v>
      </c>
      <c r="M933" s="0" t="n">
        <v>19.9</v>
      </c>
      <c r="N933" s="0" t="n">
        <v>0</v>
      </c>
      <c r="O933" s="0" t="n">
        <v>235</v>
      </c>
      <c r="P933" s="0" t="n">
        <v>2900</v>
      </c>
      <c r="AC933" s="0" t="n">
        <v>2.382</v>
      </c>
      <c r="AD933" s="0" t="n">
        <v>0.018</v>
      </c>
      <c r="AE933" s="0" t="n">
        <v>1.97</v>
      </c>
      <c r="AF933" s="0" t="n">
        <v>0.008</v>
      </c>
      <c r="AG933" s="0" t="n">
        <v>0.005</v>
      </c>
      <c r="AH933" s="0" t="n">
        <v>3.4</v>
      </c>
      <c r="AJ933" s="0" t="n">
        <v>200</v>
      </c>
      <c r="BF933" s="0" t="n">
        <f aca="false">IF(E933&lt;11,-3.6797*E933^2+48.115*E933-53.83,280.92*EXP(-0.2027*E933))</f>
        <v>95.5892</v>
      </c>
      <c r="BG933" s="1" t="n">
        <f aca="false">32.208*LN(F933)+21.438</f>
        <v>98.6694109462899</v>
      </c>
      <c r="BH933" s="1" t="n">
        <f aca="false">IF(G933&lt;=2, -10*G933+100, 88.958*EXP(-0.0755*G933))</f>
        <v>94</v>
      </c>
      <c r="BI933" s="1" t="n">
        <f aca="false">IF(I933&lt;=100, 0.0053*(I933)^2-1.0332*I933+100.76, 122.82*EXP(-0.0092*I933))</f>
        <v>96.910372</v>
      </c>
      <c r="BJ933" s="0" t="n">
        <f aca="false">IF(P933&lt;=1000, -6.942*LN(P933)+107.59, -36.304*LN(P933)+310.72)</f>
        <v>21.2875937560594</v>
      </c>
      <c r="BK933" s="0" t="n">
        <f aca="false">BF933^0.04*BG933^0.22*BH933^0.51*BI933^0.06*BJ933^0.17</f>
        <v>73.9938201079511</v>
      </c>
      <c r="BL933" s="0" t="str">
        <f aca="false">IF(BK933&gt;=90, "Very Good", IF(BK933&gt;=80, "Good", IF(BK933&gt;=70, "Slightly Good", IF(BK933&gt;=60, "Average", IF(BK933&gt;=50, "Slightly Poor", IF(BK933&gt;=40, "Poor", "Very Poor"))))))</f>
        <v>Slightly Good</v>
      </c>
      <c r="BM933" s="2" t="n">
        <f aca="false">IF(P933&lt;=1000, -6.942*LN(P933)+107.59, IF(AND(P933&gt;1000, P933&lt;=5213),-36.304*LN(P933)+310.72, IF(P933&gt;5213, 10)))</f>
        <v>21.2875937560594</v>
      </c>
      <c r="BN933" s="2" t="n">
        <f aca="false">BF933^0.04*BG933^0.22*BH933^0.51*BI933^0.06*BM933^0.17</f>
        <v>73.9938201079511</v>
      </c>
      <c r="BO933" s="3" t="str">
        <f aca="false">IF(BN933&gt;=90, "Very Good", IF(BN933&gt;=80, "Good", IF(BN933&gt;=70, "Slightly Good", IF(BN933&gt;=60, "Average", IF(BN933&gt;=50, "Slightly Poor", IF(BN933&gt;=40, "Poor", "Very Poor"))))))</f>
        <v>Slightly Good</v>
      </c>
      <c r="BP933" s="2" t="n">
        <f aca="false">IF(AJ933&lt;=1000, -6.942*LN(AJ933)+107.59, IF(AND(AJ933&gt;1000, AJ933&lt;=5213),-36.304*LN(AJ933)+310.72, IF(AJ933&gt;5213, 10)))</f>
        <v>70.8090808414235</v>
      </c>
      <c r="BQ933" s="2" t="n">
        <f aca="false">BF933^0.04*BG933^0.22*BH933^0.51*BI933^0.06*BP933^0.17</f>
        <v>90.7672242578055</v>
      </c>
      <c r="BR933" s="0" t="str">
        <f aca="false">IF(BQ933&gt;=90, "Very Good", IF(BQ933&gt;=80, "Good", IF(BQ933&gt;=70, "Slightly Good", IF(BQ933&gt;=60, "Average", IF(BQ933&gt;=50, "Slightly Poor", IF(BQ933&gt;=40, "Poor", "Very Poor"))))))</f>
        <v>Very Good</v>
      </c>
      <c r="BT933" s="2" t="n">
        <f aca="false">9.81*LN(AH933)+30.6</f>
        <v>42.605236984213</v>
      </c>
      <c r="BU933" s="0" t="str">
        <f aca="false">IF(BT933&lt;30, "Clean water", IF(AND(BT933&gt;=30, BT933&lt;40), "Hypolimia", IF(AND(BT933&gt;=40,BT933&lt;50), "Mesotrophic", IF(AND(BT933&gt;=50, BT933&lt;70), "Eutrophic", IF(BT933&gt;70,"Hypertrophic")))))</f>
        <v>Mesotrophic</v>
      </c>
      <c r="CM933" s="0" t="n">
        <f aca="false">IF(G933&gt;H933,1,0)</f>
        <v>0</v>
      </c>
      <c r="CO933" s="17" t="n">
        <f aca="false">14.652-0.41022*M933+0.007991*M933*M933-0.000077774*M933*M933*M933</f>
        <v>9.040232203374</v>
      </c>
      <c r="CP933" s="1" t="n">
        <f aca="false">F933/CO933*100</f>
        <v>121.678290474603</v>
      </c>
    </row>
    <row r="934" customFormat="false" ht="12.5" hidden="false" customHeight="false" outlineLevel="0" collapsed="false">
      <c r="A934" s="0" t="n">
        <v>933</v>
      </c>
      <c r="B934" s="15" t="s">
        <v>121</v>
      </c>
      <c r="C934" s="16" t="s">
        <v>122</v>
      </c>
      <c r="D934" s="0" t="s">
        <v>173</v>
      </c>
      <c r="E934" s="0" t="n">
        <v>8.5</v>
      </c>
      <c r="F934" s="0" t="n">
        <v>11.4</v>
      </c>
      <c r="G934" s="0" t="n">
        <v>1.6</v>
      </c>
      <c r="H934" s="0" t="n">
        <v>4.1</v>
      </c>
      <c r="I934" s="0" t="n">
        <v>2.8</v>
      </c>
      <c r="J934" s="0" t="n">
        <v>2.71</v>
      </c>
      <c r="K934" s="0" t="n">
        <v>0.064</v>
      </c>
      <c r="L934" s="0" t="n">
        <v>1.8</v>
      </c>
      <c r="M934" s="0" t="n">
        <v>21.8</v>
      </c>
      <c r="N934" s="0" t="n">
        <v>0</v>
      </c>
      <c r="O934" s="0" t="n">
        <v>298</v>
      </c>
      <c r="P934" s="0" t="n">
        <v>7200</v>
      </c>
      <c r="AC934" s="0" t="n">
        <v>2.675</v>
      </c>
      <c r="AD934" s="0" t="n">
        <v>0.07</v>
      </c>
      <c r="AE934" s="0" t="n">
        <v>1.962</v>
      </c>
      <c r="AF934" s="0" t="n">
        <v>0.034</v>
      </c>
      <c r="AG934" s="0" t="n">
        <v>0.03</v>
      </c>
      <c r="AH934" s="0" t="n">
        <v>8.6</v>
      </c>
      <c r="AJ934" s="0" t="n">
        <v>700</v>
      </c>
      <c r="BF934" s="0" t="n">
        <f aca="false">IF(E934&lt;11,-3.6797*E934^2+48.115*E934-53.83,280.92*EXP(-0.2027*E934))</f>
        <v>89.289175</v>
      </c>
      <c r="BG934" s="1" t="n">
        <f aca="false">32.208*LN(F934)+21.438</f>
        <v>99.8198189507377</v>
      </c>
      <c r="BH934" s="1" t="n">
        <f aca="false">IF(G934&lt;=2, -10*G934+100, 88.958*EXP(-0.0755*G934))</f>
        <v>84</v>
      </c>
      <c r="BI934" s="1" t="n">
        <f aca="false">IF(I934&lt;=100, 0.0053*(I934)^2-1.0332*I934+100.76, 122.82*EXP(-0.0092*I934))</f>
        <v>97.908592</v>
      </c>
      <c r="BJ934" s="0" t="n">
        <f aca="false">IF(P934&lt;=1000, -6.942*LN(P934)+107.59, -36.304*LN(P934)+310.72)</f>
        <v>-11.7261852168705</v>
      </c>
      <c r="BK934" s="0" t="e">
        <f aca="false">BF934^0.04*BG934^0.22*BH934^0.51*BI934^0.06*BJ934^0.17</f>
        <v>#NUM!</v>
      </c>
      <c r="BL934" s="0" t="e">
        <f aca="false">IF(BK934&gt;=90, "Very Good", IF(BK934&gt;=80, "Good", IF(BK934&gt;=70, "Slightly Good", IF(BK934&gt;=60, "Average", IF(BK934&gt;=50, "Slightly Poor", IF(BK934&gt;=40, "Poor", "Very Poor"))))))</f>
        <v>#NUM!</v>
      </c>
      <c r="BM934" s="2" t="n">
        <f aca="false">IF(P934&lt;=1000, -6.942*LN(P934)+107.59, IF(AND(P934&gt;1000, P934&lt;=5213),-36.304*LN(P934)+310.72, IF(P934&gt;5213, 10)))</f>
        <v>10</v>
      </c>
      <c r="BN934" s="2" t="n">
        <f aca="false">BF934^0.04*BG934^0.22*BH934^0.51*BI934^0.06*BM934^0.17</f>
        <v>61.4739794680632</v>
      </c>
      <c r="BO934" s="3" t="str">
        <f aca="false">IF(BN934&gt;=90, "Very Good", IF(BN934&gt;=80, "Good", IF(BN934&gt;=70, "Slightly Good", IF(BN934&gt;=60, "Average", IF(BN934&gt;=50, "Slightly Poor", IF(BN934&gt;=40, "Poor", "Very Poor"))))))</f>
        <v>Average</v>
      </c>
      <c r="BP934" s="2" t="n">
        <f aca="false">IF(AJ934&lt;=1000, -6.942*LN(AJ934)+107.59, IF(AND(AJ934&gt;1000, AJ934&lt;=5213),-36.304*LN(AJ934)+310.72, IF(AJ934&gt;5213, 10)))</f>
        <v>62.1124003141287</v>
      </c>
      <c r="BQ934" s="2" t="n">
        <f aca="false">BF934^0.04*BG934^0.22*BH934^0.51*BI934^0.06*BP934^0.17</f>
        <v>83.8555170053052</v>
      </c>
      <c r="BR934" s="0" t="str">
        <f aca="false">IF(BQ934&gt;=90, "Very Good", IF(BQ934&gt;=80, "Good", IF(BQ934&gt;=70, "Slightly Good", IF(BQ934&gt;=60, "Average", IF(BQ934&gt;=50, "Slightly Poor", IF(BQ934&gt;=40, "Poor", "Very Poor"))))))</f>
        <v>Good</v>
      </c>
      <c r="BT934" s="2" t="n">
        <f aca="false">9.81*LN(AH934)+30.6</f>
        <v>51.7087872139753</v>
      </c>
      <c r="BU934" s="0" t="str">
        <f aca="false">IF(BT934&lt;30, "Clean water", IF(AND(BT934&gt;=30, BT934&lt;40), "Hypolimia", IF(AND(BT934&gt;=40,BT934&lt;50), "Mesotrophic", IF(AND(BT934&gt;=50, BT934&lt;70), "Eutrophic", IF(BT934&gt;70,"Hypertrophic")))))</f>
        <v>Eutrophic</v>
      </c>
      <c r="CM934" s="0" t="n">
        <f aca="false">IF(G934&gt;H934,1,0)</f>
        <v>0</v>
      </c>
      <c r="CO934" s="17" t="n">
        <f aca="false">14.652-0.41022*M934+0.007991*M934*M934-0.000077774*M934*M934*M934</f>
        <v>8.701090156432</v>
      </c>
      <c r="CP934" s="1" t="n">
        <f aca="false">F934/CO934*100</f>
        <v>131.018065495769</v>
      </c>
    </row>
    <row r="935" customFormat="false" ht="12.5" hidden="false" customHeight="false" outlineLevel="0" collapsed="false">
      <c r="A935" s="0" t="n">
        <v>934</v>
      </c>
      <c r="B935" s="15" t="s">
        <v>140</v>
      </c>
      <c r="C935" s="16" t="s">
        <v>141</v>
      </c>
      <c r="D935" s="0" t="s">
        <v>173</v>
      </c>
      <c r="E935" s="0" t="n">
        <v>7.9</v>
      </c>
      <c r="F935" s="0" t="n">
        <v>7.3</v>
      </c>
      <c r="G935" s="0" t="n">
        <v>5.5</v>
      </c>
      <c r="H935" s="0" t="n">
        <v>11.8</v>
      </c>
      <c r="I935" s="0" t="n">
        <v>176</v>
      </c>
      <c r="J935" s="0" t="n">
        <v>5.148</v>
      </c>
      <c r="K935" s="0" t="n">
        <v>0.41</v>
      </c>
      <c r="L935" s="0" t="n">
        <v>6.9</v>
      </c>
      <c r="M935" s="0" t="n">
        <v>19.4</v>
      </c>
      <c r="O935" s="0" t="n">
        <v>648</v>
      </c>
      <c r="BD935" s="0" t="n">
        <v>0.378</v>
      </c>
      <c r="BF935" s="0" t="n">
        <f aca="false">IF(E935&lt;11,-3.6797*E935^2+48.115*E935-53.83,280.92*EXP(-0.2027*E935))</f>
        <v>96.6284230000001</v>
      </c>
      <c r="BG935" s="1" t="n">
        <f aca="false">32.208*LN(F935)+21.438</f>
        <v>85.4634570053551</v>
      </c>
      <c r="BH935" s="1" t="n">
        <f aca="false">IF(G935&lt;=2, -10*G935+100, 88.958*EXP(-0.0755*G935))</f>
        <v>58.7278668888329</v>
      </c>
      <c r="BI935" s="1" t="n">
        <f aca="false">IF(I935&lt;=100, 0.0053*(I935)^2-1.0332*I935+100.76, 122.82*EXP(-0.0092*I935))</f>
        <v>24.3253707359951</v>
      </c>
      <c r="BJ935" s="0" t="e">
        <f aca="false">IF(P935&lt;=1000, -6.942*LN(P935)+107.59, -36.304*LN(P935)+310.72)</f>
        <v>#VALUE!</v>
      </c>
      <c r="BK935" s="0" t="e">
        <f aca="false">BF935^0.04*BG935^0.22*BH935^0.51*BI935^0.06*BJ935^0.17</f>
        <v>#VALUE!</v>
      </c>
      <c r="BL935" s="0" t="e">
        <f aca="false">IF(BK935&gt;=90, "Very Good", IF(BK935&gt;=80, "Good", IF(BK935&gt;=70, "Slightly Good", IF(BK935&gt;=60, "Average", IF(BK935&gt;=50, "Slightly Poor", IF(BK935&gt;=40, "Poor", "Very Poor"))))))</f>
        <v>#VALUE!</v>
      </c>
      <c r="BM935" s="2" t="e">
        <f aca="false">IF(P935&lt;=1000, -6.942*LN(P935)+107.59, IF(AND(P935&gt;1000, P935&lt;=5213),-36.304*LN(P935)+310.72, IF(P935&gt;5213, 10)))</f>
        <v>#VALUE!</v>
      </c>
      <c r="BN935" s="2" t="e">
        <f aca="false">BF935^0.04*BG935^0.22*BH935^0.51*BI935^0.06*BM935^0.17</f>
        <v>#VALUE!</v>
      </c>
      <c r="BO935" s="3" t="e">
        <f aca="false">IF(BN935&gt;=90, "Very Good", IF(BN935&gt;=80, "Good", IF(BN935&gt;=70, "Slightly Good", IF(BN935&gt;=60, "Average", IF(BN935&gt;=50, "Slightly Poor", IF(BN935&gt;=40, "Poor", "Very Poor"))))))</f>
        <v>#VALUE!</v>
      </c>
      <c r="BP935" s="2" t="e">
        <f aca="false">IF(AJ935&lt;=1000, -6.942*LN(AJ935)+107.59, IF(AND(AJ935&gt;1000, AJ935&lt;=5213),-36.304*LN(AJ935)+310.72, IF(AJ935&gt;5213, 10)))</f>
        <v>#VALUE!</v>
      </c>
      <c r="BQ935" s="2" t="e">
        <f aca="false">BF935^0.04*BG935^0.22*BH935^0.51*BI935^0.06*BP935^0.17</f>
        <v>#VALUE!</v>
      </c>
      <c r="BR935" s="0" t="e">
        <f aca="false">IF(BQ935&gt;=90, "Very Good", IF(BQ935&gt;=80, "Good", IF(BQ935&gt;=70, "Slightly Good", IF(BQ935&gt;=60, "Average", IF(BQ935&gt;=50, "Slightly Poor", IF(BQ935&gt;=40, "Poor", "Very Poor"))))))</f>
        <v>#VALUE!</v>
      </c>
      <c r="BT935" s="2" t="e">
        <f aca="false">9.81*LN(AH935)+30.6</f>
        <v>#VALUE!</v>
      </c>
      <c r="BU935" s="0" t="e">
        <f aca="false">IF(BT935&lt;30, "Clean water", IF(AND(BT935&gt;=30, BT935&lt;40), "Hypolimia", IF(AND(BT935&gt;=40,BT935&lt;50), "Mesotrophic", IF(AND(BT935&gt;=50, BT935&lt;70), "Eutrophic", IF(BT935&gt;70,"Hypertrophic")))))</f>
        <v>#VALUE!</v>
      </c>
      <c r="CM935" s="0" t="n">
        <f aca="false">IF(G935&gt;H935,1,0)</f>
        <v>0</v>
      </c>
      <c r="CO935" s="17" t="n">
        <f aca="false">14.652-0.41022*M935+0.007991*M935*M935-0.000077774*M935*M935*M935</f>
        <v>9.133366920784</v>
      </c>
      <c r="CP935" s="1" t="n">
        <f aca="false">F935/CO935*100</f>
        <v>79.9267133721304</v>
      </c>
    </row>
    <row r="936" customFormat="false" ht="12.5" hidden="false" customHeight="false" outlineLevel="0" collapsed="false">
      <c r="A936" s="0" t="n">
        <v>935</v>
      </c>
      <c r="B936" s="15" t="s">
        <v>123</v>
      </c>
      <c r="C936" s="16" t="s">
        <v>124</v>
      </c>
      <c r="D936" s="0" t="s">
        <v>173</v>
      </c>
      <c r="E936" s="0" t="n">
        <v>7.3</v>
      </c>
      <c r="F936" s="0" t="n">
        <v>6.8</v>
      </c>
      <c r="G936" s="0" t="n">
        <v>3.4</v>
      </c>
      <c r="H936" s="0" t="n">
        <v>7.2</v>
      </c>
      <c r="I936" s="0" t="n">
        <v>10.4</v>
      </c>
      <c r="J936" s="0" t="n">
        <v>9.472</v>
      </c>
      <c r="K936" s="0" t="n">
        <v>0.154</v>
      </c>
      <c r="L936" s="0" t="n">
        <v>4.2</v>
      </c>
      <c r="M936" s="0" t="n">
        <v>20</v>
      </c>
      <c r="N936" s="0" t="n">
        <v>0</v>
      </c>
      <c r="O936" s="0" t="n">
        <v>579</v>
      </c>
      <c r="P936" s="0" t="n">
        <v>29000</v>
      </c>
      <c r="AC936" s="0" t="n">
        <v>9.28</v>
      </c>
      <c r="AD936" s="0" t="n">
        <v>3.39</v>
      </c>
      <c r="AE936" s="0" t="n">
        <v>4.433</v>
      </c>
      <c r="AF936" s="0" t="n">
        <v>0.071</v>
      </c>
      <c r="AG936" s="0" t="n">
        <v>0.051</v>
      </c>
      <c r="AH936" s="0" t="n">
        <v>4</v>
      </c>
      <c r="AJ936" s="0" t="n">
        <v>1800</v>
      </c>
      <c r="BF936" s="0" t="n">
        <f aca="false">IF(E936&lt;11,-3.6797*E936^2+48.115*E936-53.83,280.92*EXP(-0.2027*E936))</f>
        <v>101.318287</v>
      </c>
      <c r="BG936" s="1" t="n">
        <f aca="false">32.208*LN(F936)+21.438</f>
        <v>83.1782434931598</v>
      </c>
      <c r="BH936" s="1" t="n">
        <f aca="false">IF(G936&lt;=2, -10*G936+100, 88.958*EXP(-0.0755*G936))</f>
        <v>68.8179318432025</v>
      </c>
      <c r="BI936" s="1" t="n">
        <f aca="false">IF(I936&lt;=100, 0.0053*(I936)^2-1.0332*I936+100.76, 122.82*EXP(-0.0092*I936))</f>
        <v>90.587968</v>
      </c>
      <c r="BJ936" s="0" t="n">
        <f aca="false">IF(P936&lt;=1000, -6.942*LN(P936)+107.59, -36.304*LN(P936)+310.72)</f>
        <v>-62.3054554599964</v>
      </c>
      <c r="BK936" s="0" t="e">
        <f aca="false">BF936^0.04*BG936^0.22*BH936^0.51*BI936^0.06*BJ936^0.17</f>
        <v>#NUM!</v>
      </c>
      <c r="BL936" s="0" t="e">
        <f aca="false">IF(BK936&gt;=90, "Very Good", IF(BK936&gt;=80, "Good", IF(BK936&gt;=70, "Slightly Good", IF(BK936&gt;=60, "Average", IF(BK936&gt;=50, "Slightly Poor", IF(BK936&gt;=40, "Poor", "Very Poor"))))))</f>
        <v>#NUM!</v>
      </c>
      <c r="BM936" s="2" t="n">
        <f aca="false">IF(P936&lt;=1000, -6.942*LN(P936)+107.59, IF(AND(P936&gt;1000, P936&lt;=5213),-36.304*LN(P936)+310.72, IF(P936&gt;5213, 10)))</f>
        <v>10</v>
      </c>
      <c r="BN936" s="2" t="n">
        <f aca="false">BF936^0.04*BG936^0.22*BH936^0.51*BI936^0.06*BM936^0.17</f>
        <v>53.3680965184635</v>
      </c>
      <c r="BO936" s="3" t="str">
        <f aca="false">IF(BN936&gt;=90, "Very Good", IF(BN936&gt;=80, "Good", IF(BN936&gt;=70, "Slightly Good", IF(BN936&gt;=60, "Average", IF(BN936&gt;=50, "Slightly Poor", IF(BN936&gt;=40, "Poor", "Very Poor"))))))</f>
        <v>Slightly Poor</v>
      </c>
      <c r="BP936" s="2" t="n">
        <f aca="false">IF(AJ936&lt;=1000, -6.942*LN(AJ936)+107.59, IF(AND(AJ936&gt;1000, AJ936&lt;=5213),-36.304*LN(AJ936)+310.72, IF(AJ936&gt;5213, 10)))</f>
        <v>38.601845269226</v>
      </c>
      <c r="BQ936" s="2" t="n">
        <f aca="false">BF936^0.04*BG936^0.22*BH936^0.51*BI936^0.06*BP936^0.17</f>
        <v>67.1436713309827</v>
      </c>
      <c r="BR936" s="0" t="str">
        <f aca="false">IF(BQ936&gt;=90, "Very Good", IF(BQ936&gt;=80, "Good", IF(BQ936&gt;=70, "Slightly Good", IF(BQ936&gt;=60, "Average", IF(BQ936&gt;=50, "Slightly Poor", IF(BQ936&gt;=40, "Poor", "Very Poor"))))))</f>
        <v>Average</v>
      </c>
      <c r="BT936" s="2" t="n">
        <f aca="false">9.81*LN(AH936)+30.6</f>
        <v>44.1995476825861</v>
      </c>
      <c r="BU936" s="0" t="str">
        <f aca="false">IF(BT936&lt;30, "Clean water", IF(AND(BT936&gt;=30, BT936&lt;40), "Hypolimia", IF(AND(BT936&gt;=40,BT936&lt;50), "Mesotrophic", IF(AND(BT936&gt;=50, BT936&lt;70), "Eutrophic", IF(BT936&gt;70,"Hypertrophic")))))</f>
        <v>Mesotrophic</v>
      </c>
      <c r="CM936" s="0" t="n">
        <f aca="false">IF(G936&gt;H936,1,0)</f>
        <v>0</v>
      </c>
      <c r="CO936" s="17" t="n">
        <f aca="false">14.652-0.41022*M936+0.007991*M936*M936-0.000077774*M936*M936*M936</f>
        <v>9.021808</v>
      </c>
      <c r="CP936" s="1" t="n">
        <f aca="false">F936/CO936*100</f>
        <v>75.3729185990214</v>
      </c>
    </row>
    <row r="937" customFormat="false" ht="12.5" hidden="false" customHeight="false" outlineLevel="0" collapsed="false">
      <c r="A937" s="0" t="n">
        <v>936</v>
      </c>
      <c r="B937" s="15" t="s">
        <v>125</v>
      </c>
      <c r="C937" s="16" t="s">
        <v>126</v>
      </c>
      <c r="D937" s="0" t="s">
        <v>173</v>
      </c>
      <c r="E937" s="0" t="n">
        <v>8.1</v>
      </c>
      <c r="F937" s="0" t="n">
        <v>12.9</v>
      </c>
      <c r="G937" s="0" t="n">
        <v>3.5</v>
      </c>
      <c r="H937" s="0" t="n">
        <v>3.5</v>
      </c>
      <c r="I937" s="0" t="n">
        <v>4.6</v>
      </c>
      <c r="J937" s="0" t="n">
        <v>8.87</v>
      </c>
      <c r="K937" s="0" t="n">
        <v>0.056</v>
      </c>
      <c r="L937" s="0" t="n">
        <v>2.3</v>
      </c>
      <c r="M937" s="0" t="n">
        <v>20</v>
      </c>
      <c r="N937" s="0" t="n">
        <v>0</v>
      </c>
      <c r="O937" s="0" t="n">
        <v>577</v>
      </c>
      <c r="P937" s="0" t="n">
        <v>2200</v>
      </c>
      <c r="AC937" s="0" t="n">
        <v>8.734</v>
      </c>
      <c r="AD937" s="0" t="n">
        <v>1.442</v>
      </c>
      <c r="AE937" s="0" t="n">
        <v>6.368</v>
      </c>
      <c r="AF937" s="0" t="n">
        <v>0.028</v>
      </c>
      <c r="AG937" s="0" t="n">
        <v>0.018</v>
      </c>
      <c r="AH937" s="0" t="n">
        <v>22.4</v>
      </c>
      <c r="AJ937" s="0" t="n">
        <v>250</v>
      </c>
      <c r="BF937" s="0" t="n">
        <f aca="false">IF(E937&lt;11,-3.6797*E937^2+48.115*E937-53.83,280.92*EXP(-0.2027*E937))</f>
        <v>94.476383</v>
      </c>
      <c r="BG937" s="1" t="n">
        <f aca="false">32.208*LN(F937)+21.438</f>
        <v>103.801177244529</v>
      </c>
      <c r="BH937" s="1" t="n">
        <f aca="false">IF(G937&lt;=2, -10*G937+100, 88.958*EXP(-0.0755*G937))</f>
        <v>68.3003129279866</v>
      </c>
      <c r="BI937" s="1" t="n">
        <f aca="false">IF(I937&lt;=100, 0.0053*(I937)^2-1.0332*I937+100.76, 122.82*EXP(-0.0092*I937))</f>
        <v>96.119428</v>
      </c>
      <c r="BJ937" s="0" t="n">
        <f aca="false">IF(P937&lt;=1000, -6.942*LN(P937)+107.59, -36.304*LN(P937)+310.72)</f>
        <v>31.316696341168</v>
      </c>
      <c r="BK937" s="0" t="n">
        <f aca="false">BF937^0.04*BG937^0.22*BH937^0.51*BI937^0.06*BJ937^0.17</f>
        <v>67.8240291766761</v>
      </c>
      <c r="BL937" s="0" t="str">
        <f aca="false">IF(BK937&gt;=90, "Very Good", IF(BK937&gt;=80, "Good", IF(BK937&gt;=70, "Slightly Good", IF(BK937&gt;=60, "Average", IF(BK937&gt;=50, "Slightly Poor", IF(BK937&gt;=40, "Poor", "Very Poor"))))))</f>
        <v>Average</v>
      </c>
      <c r="BM937" s="2" t="n">
        <f aca="false">IF(P937&lt;=1000, -6.942*LN(P937)+107.59, IF(AND(P937&gt;1000, P937&lt;=5213),-36.304*LN(P937)+310.72, IF(P937&gt;5213, 10)))</f>
        <v>31.316696341168</v>
      </c>
      <c r="BN937" s="2" t="n">
        <f aca="false">BF937^0.04*BG937^0.22*BH937^0.51*BI937^0.06*BM937^0.17</f>
        <v>67.8240291766761</v>
      </c>
      <c r="BO937" s="3" t="str">
        <f aca="false">IF(BN937&gt;=90, "Very Good", IF(BN937&gt;=80, "Good", IF(BN937&gt;=70, "Slightly Good", IF(BN937&gt;=60, "Average", IF(BN937&gt;=50, "Slightly Poor", IF(BN937&gt;=40, "Poor", "Very Poor"))))))</f>
        <v>Average</v>
      </c>
      <c r="BP937" s="2" t="n">
        <f aca="false">IF(AJ937&lt;=1000, -6.942*LN(AJ937)+107.59, IF(AND(AJ937&gt;1000, AJ937&lt;=5213),-36.304*LN(AJ937)+310.72, IF(AJ937&gt;5213, 10)))</f>
        <v>69.2600183082003</v>
      </c>
      <c r="BQ937" s="2" t="n">
        <f aca="false">BF937^0.04*BG937^0.22*BH937^0.51*BI937^0.06*BP937^0.17</f>
        <v>77.6218015816478</v>
      </c>
      <c r="BR937" s="0" t="str">
        <f aca="false">IF(BQ937&gt;=90, "Very Good", IF(BQ937&gt;=80, "Good", IF(BQ937&gt;=70, "Slightly Good", IF(BQ937&gt;=60, "Average", IF(BQ937&gt;=50, "Slightly Poor", IF(BQ937&gt;=40, "Poor", "Very Poor"))))))</f>
        <v>Slightly Good</v>
      </c>
      <c r="BT937" s="2" t="n">
        <f aca="false">9.81*LN(AH937)+30.6</f>
        <v>61.0998880064264</v>
      </c>
      <c r="BU937" s="0" t="str">
        <f aca="false">IF(BT937&lt;30, "Clean water", IF(AND(BT937&gt;=30, BT937&lt;40), "Hypolimia", IF(AND(BT937&gt;=40,BT937&lt;50), "Mesotrophic", IF(AND(BT937&gt;=50, BT937&lt;70), "Eutrophic", IF(BT937&gt;70,"Hypertrophic")))))</f>
        <v>Eutrophic</v>
      </c>
      <c r="CM937" s="0" t="n">
        <f aca="false">IF(G937&gt;H937,1,0)</f>
        <v>0</v>
      </c>
      <c r="CO937" s="17" t="n">
        <f aca="false">14.652-0.41022*M937+0.007991*M937*M937-0.000077774*M937*M937*M937</f>
        <v>9.021808</v>
      </c>
      <c r="CP937" s="1" t="n">
        <f aca="false">F937/CO937*100</f>
        <v>142.986860283438</v>
      </c>
    </row>
    <row r="938" customFormat="false" ht="12.5" hidden="false" customHeight="false" outlineLevel="0" collapsed="false">
      <c r="A938" s="0" t="n">
        <v>937</v>
      </c>
      <c r="B938" s="15" t="s">
        <v>72</v>
      </c>
      <c r="C938" s="16" t="s">
        <v>73</v>
      </c>
      <c r="D938" s="0" t="s">
        <v>174</v>
      </c>
      <c r="E938" s="0" t="n">
        <v>8.3</v>
      </c>
      <c r="F938" s="0" t="n">
        <v>10.1</v>
      </c>
      <c r="G938" s="0" t="n">
        <v>2</v>
      </c>
      <c r="H938" s="0" t="n">
        <v>5.7</v>
      </c>
      <c r="I938" s="0" t="n">
        <v>17.9</v>
      </c>
      <c r="J938" s="0" t="n">
        <v>3.061</v>
      </c>
      <c r="K938" s="0" t="n">
        <v>0.073</v>
      </c>
      <c r="L938" s="0" t="n">
        <v>2.8</v>
      </c>
      <c r="M938" s="0" t="n">
        <v>22.9</v>
      </c>
      <c r="N938" s="0" t="n">
        <v>0</v>
      </c>
      <c r="O938" s="0" t="n">
        <v>257</v>
      </c>
      <c r="P938" s="0" t="n">
        <v>94875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</v>
      </c>
      <c r="V938" s="0" t="n">
        <v>0</v>
      </c>
      <c r="AC938" s="0" t="n">
        <v>2.875</v>
      </c>
      <c r="AD938" s="0" t="n">
        <v>0.179</v>
      </c>
      <c r="AE938" s="0" t="n">
        <v>2.29</v>
      </c>
      <c r="AF938" s="0" t="n">
        <v>0.038</v>
      </c>
      <c r="AG938" s="0" t="n">
        <v>0.029</v>
      </c>
      <c r="AH938" s="0" t="n">
        <v>38.7</v>
      </c>
      <c r="AJ938" s="0" t="n">
        <v>1523</v>
      </c>
      <c r="AP938" s="0" t="n">
        <v>0</v>
      </c>
      <c r="AY938" s="0" t="n">
        <v>0</v>
      </c>
      <c r="BF938" s="0" t="n">
        <f aca="false">IF(E938&lt;11,-3.6797*E938^2+48.115*E938-53.83,280.92*EXP(-0.2027*E938))</f>
        <v>92.029967</v>
      </c>
      <c r="BG938" s="1" t="n">
        <f aca="false">32.208*LN(F938)+21.438</f>
        <v>95.9201409312711</v>
      </c>
      <c r="BH938" s="1" t="n">
        <f aca="false">IF(G938&lt;=2, -10*G938+100, 88.958*EXP(-0.0755*G938))</f>
        <v>80</v>
      </c>
      <c r="BI938" s="1" t="n">
        <f aca="false">IF(I938&lt;=100, 0.0053*(I938)^2-1.0332*I938+100.76, 122.82*EXP(-0.0092*I938))</f>
        <v>83.963893</v>
      </c>
      <c r="BJ938" s="0" t="n">
        <f aca="false">IF(P938&lt;=1000, -6.942*LN(P938)+107.59, -36.304*LN(P938)+310.72)</f>
        <v>-105.335294445594</v>
      </c>
      <c r="BK938" s="0" t="e">
        <f aca="false">BF938^0.04*BG938^0.22*BH938^0.51*BI938^0.06*BJ938^0.17</f>
        <v>#NUM!</v>
      </c>
      <c r="BL938" s="0" t="e">
        <f aca="false">IF(BK938&gt;=90, "Very Good", IF(BK938&gt;=80, "Good", IF(BK938&gt;=70, "Slightly Good", IF(BK938&gt;=60, "Average", IF(BK938&gt;=50, "Slightly Poor", IF(BK938&gt;=40, "Poor", "Very Poor"))))))</f>
        <v>#NUM!</v>
      </c>
      <c r="BM938" s="2" t="n">
        <f aca="false">IF(P938&lt;=1000, -6.942*LN(P938)+107.59, IF(AND(P938&gt;1000, P938&lt;=5213),-36.304*LN(P938)+310.72, IF(P938&gt;5213, 10)))</f>
        <v>10</v>
      </c>
      <c r="BN938" s="2" t="n">
        <f aca="false">BF938^0.04*BG938^0.22*BH938^0.51*BI938^0.06*BM938^0.17</f>
        <v>58.9656073018348</v>
      </c>
      <c r="BO938" s="3" t="str">
        <f aca="false">IF(BN938&gt;=90, "Very Good", IF(BN938&gt;=80, "Good", IF(BN938&gt;=70, "Slightly Good", IF(BN938&gt;=60, "Average", IF(BN938&gt;=50, "Slightly Poor", IF(BN938&gt;=40, "Poor", "Very Poor"))))))</f>
        <v>Slightly Poor</v>
      </c>
      <c r="BP938" s="2" t="n">
        <f aca="false">IF(AJ938&lt;=1000, -6.942*LN(AJ938)+107.59, IF(AND(AJ938&gt;1000, AJ938&lt;=5213),-36.304*LN(AJ938)+310.72, IF(AJ938&gt;5213, 10)))</f>
        <v>44.6684103404941</v>
      </c>
      <c r="BQ938" s="2" t="n">
        <f aca="false">BF938^0.04*BG938^0.22*BH938^0.51*BI938^0.06*BP938^0.17</f>
        <v>76.0499372964142</v>
      </c>
      <c r="BR938" s="0" t="str">
        <f aca="false">IF(BQ938&gt;=90, "Very Good", IF(BQ938&gt;=80, "Good", IF(BQ938&gt;=70, "Slightly Good", IF(BQ938&gt;=60, "Average", IF(BQ938&gt;=50, "Slightly Poor", IF(BQ938&gt;=40, "Poor", "Very Poor"))))))</f>
        <v>Slightly Good</v>
      </c>
      <c r="BT938" s="2" t="n">
        <f aca="false">9.81*LN(AH938)+30.6</f>
        <v>66.4637864763506</v>
      </c>
      <c r="BU938" s="0" t="str">
        <f aca="false">IF(BT938&lt;30, "Clean water", IF(AND(BT938&gt;=30, BT938&lt;40), "Hypolimia", IF(AND(BT938&gt;=40,BT938&lt;50), "Mesotrophic", IF(AND(BT938&gt;=50, BT938&lt;70), "Eutrophic", IF(BT938&gt;70,"Hypertrophic")))))</f>
        <v>Eutrophic</v>
      </c>
      <c r="CM938" s="0" t="n">
        <f aca="false">IF(G938&gt;H938,1,0)</f>
        <v>0</v>
      </c>
      <c r="CO938" s="17" t="n">
        <f aca="false">14.652-0.41022*M938+0.007991*M938*M938-0.000077774*M938*M938*M938</f>
        <v>8.514535199514</v>
      </c>
      <c r="CP938" s="1" t="n">
        <f aca="false">F938/CO938*100</f>
        <v>118.620685255685</v>
      </c>
    </row>
    <row r="939" customFormat="false" ht="12.5" hidden="false" customHeight="false" outlineLevel="0" collapsed="false">
      <c r="A939" s="0" t="n">
        <v>938</v>
      </c>
      <c r="B939" s="15" t="s">
        <v>131</v>
      </c>
      <c r="C939" s="16" t="s">
        <v>132</v>
      </c>
      <c r="D939" s="0" t="s">
        <v>174</v>
      </c>
      <c r="E939" s="0" t="n">
        <v>8.4</v>
      </c>
      <c r="F939" s="0" t="n">
        <v>11.6</v>
      </c>
      <c r="G939" s="0" t="n">
        <v>2</v>
      </c>
      <c r="H939" s="0" t="n">
        <v>6.5</v>
      </c>
      <c r="I939" s="0" t="n">
        <v>303.4</v>
      </c>
      <c r="J939" s="0" t="n">
        <v>3.354</v>
      </c>
      <c r="K939" s="0" t="n">
        <v>0.294</v>
      </c>
      <c r="L939" s="0" t="n">
        <v>4.6</v>
      </c>
      <c r="M939" s="0" t="n">
        <v>24.3</v>
      </c>
      <c r="O939" s="0" t="n">
        <v>540</v>
      </c>
      <c r="BD939" s="0" t="n">
        <v>0.181</v>
      </c>
      <c r="BF939" s="0" t="n">
        <f aca="false">IF(E939&lt;11,-3.6797*E939^2+48.115*E939-53.83,280.92*EXP(-0.2027*E939))</f>
        <v>90.6963680000001</v>
      </c>
      <c r="BG939" s="1" t="n">
        <f aca="false">32.208*LN(F939)+21.438</f>
        <v>100.379972200002</v>
      </c>
      <c r="BH939" s="1" t="n">
        <f aca="false">IF(G939&lt;=2, -10*G939+100, 88.958*EXP(-0.0755*G939))</f>
        <v>80</v>
      </c>
      <c r="BI939" s="1" t="n">
        <f aca="false">IF(I939&lt;=100, 0.0053*(I939)^2-1.0332*I939+100.76, 122.82*EXP(-0.0092*I939))</f>
        <v>7.5341036657762</v>
      </c>
      <c r="BJ939" s="0" t="e">
        <f aca="false">IF(P939&lt;=1000, -6.942*LN(P939)+107.59, -36.304*LN(P939)+310.72)</f>
        <v>#VALUE!</v>
      </c>
      <c r="BK939" s="0" t="e">
        <f aca="false">BF939^0.04*BG939^0.22*BH939^0.51*BI939^0.06*BJ939^0.17</f>
        <v>#VALUE!</v>
      </c>
      <c r="BL939" s="0" t="e">
        <f aca="false">IF(BK939&gt;=90, "Very Good", IF(BK939&gt;=80, "Good", IF(BK939&gt;=70, "Slightly Good", IF(BK939&gt;=60, "Average", IF(BK939&gt;=50, "Slightly Poor", IF(BK939&gt;=40, "Poor", "Very Poor"))))))</f>
        <v>#VALUE!</v>
      </c>
      <c r="BM939" s="2" t="e">
        <f aca="false">IF(P939&lt;=1000, -6.942*LN(P939)+107.59, IF(AND(P939&gt;1000, P939&lt;=5213),-36.304*LN(P939)+310.72, IF(P939&gt;5213, 10)))</f>
        <v>#VALUE!</v>
      </c>
      <c r="BN939" s="2" t="e">
        <f aca="false">BF939^0.04*BG939^0.22*BH939^0.51*BI939^0.06*BM939^0.17</f>
        <v>#VALUE!</v>
      </c>
      <c r="BO939" s="3" t="e">
        <f aca="false">IF(BN939&gt;=90, "Very Good", IF(BN939&gt;=80, "Good", IF(BN939&gt;=70, "Slightly Good", IF(BN939&gt;=60, "Average", IF(BN939&gt;=50, "Slightly Poor", IF(BN939&gt;=40, "Poor", "Very Poor"))))))</f>
        <v>#VALUE!</v>
      </c>
      <c r="BP939" s="2" t="e">
        <f aca="false">IF(AJ939&lt;=1000, -6.942*LN(AJ939)+107.59, IF(AND(AJ939&gt;1000, AJ939&lt;=5213),-36.304*LN(AJ939)+310.72, IF(AJ939&gt;5213, 10)))</f>
        <v>#VALUE!</v>
      </c>
      <c r="BQ939" s="2" t="e">
        <f aca="false">BF939^0.04*BG939^0.22*BH939^0.51*BI939^0.06*BP939^0.17</f>
        <v>#VALUE!</v>
      </c>
      <c r="BR939" s="0" t="e">
        <f aca="false">IF(BQ939&gt;=90, "Very Good", IF(BQ939&gt;=80, "Good", IF(BQ939&gt;=70, "Slightly Good", IF(BQ939&gt;=60, "Average", IF(BQ939&gt;=50, "Slightly Poor", IF(BQ939&gt;=40, "Poor", "Very Poor"))))))</f>
        <v>#VALUE!</v>
      </c>
      <c r="BT939" s="2" t="e">
        <f aca="false">9.81*LN(AH939)+30.6</f>
        <v>#VALUE!</v>
      </c>
      <c r="BU939" s="0" t="e">
        <f aca="false">IF(BT939&lt;30, "Clean water", IF(AND(BT939&gt;=30, BT939&lt;40), "Hypolimia", IF(AND(BT939&gt;=40,BT939&lt;50), "Mesotrophic", IF(AND(BT939&gt;=50, BT939&lt;70), "Eutrophic", IF(BT939&gt;70,"Hypertrophic")))))</f>
        <v>#VALUE!</v>
      </c>
      <c r="CM939" s="0" t="n">
        <f aca="false">IF(G939&gt;H939,1,0)</f>
        <v>0</v>
      </c>
      <c r="CO939" s="17" t="n">
        <f aca="false">14.652-0.41022*M939+0.007991*M939*M939-0.000077774*M939*M939*M939</f>
        <v>8.286287696982</v>
      </c>
      <c r="CP939" s="1" t="n">
        <f aca="false">F939/CO939*100</f>
        <v>139.990311997312</v>
      </c>
    </row>
    <row r="940" customFormat="false" ht="12.5" hidden="false" customHeight="false" outlineLevel="0" collapsed="false">
      <c r="A940" s="0" t="n">
        <v>939</v>
      </c>
      <c r="B940" s="15" t="s">
        <v>75</v>
      </c>
      <c r="C940" s="16" t="s">
        <v>76</v>
      </c>
      <c r="D940" s="0" t="s">
        <v>174</v>
      </c>
      <c r="E940" s="0" t="n">
        <v>7.8</v>
      </c>
      <c r="F940" s="0" t="n">
        <v>8.6</v>
      </c>
      <c r="G940" s="0" t="n">
        <v>1</v>
      </c>
      <c r="H940" s="0" t="n">
        <v>3.8</v>
      </c>
      <c r="I940" s="0" t="n">
        <v>10</v>
      </c>
      <c r="J940" s="0" t="n">
        <v>4.315</v>
      </c>
      <c r="K940" s="0" t="n">
        <v>0.153</v>
      </c>
      <c r="L940" s="0" t="n">
        <v>2</v>
      </c>
      <c r="M940" s="0" t="n">
        <v>21</v>
      </c>
      <c r="N940" s="0" t="n">
        <v>0</v>
      </c>
      <c r="O940" s="0" t="n">
        <v>1794</v>
      </c>
      <c r="P940" s="0" t="n">
        <v>8000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V940" s="0" t="n">
        <v>0</v>
      </c>
      <c r="AC940" s="0" t="n">
        <v>4.307</v>
      </c>
      <c r="AD940" s="0" t="n">
        <v>0.066</v>
      </c>
      <c r="AE940" s="0" t="n">
        <v>3.462</v>
      </c>
      <c r="AF940" s="0" t="n">
        <v>0.119</v>
      </c>
      <c r="AG940" s="0" t="n">
        <v>0.092</v>
      </c>
      <c r="AH940" s="0" t="n">
        <v>4.8</v>
      </c>
      <c r="AJ940" s="0" t="n">
        <v>200</v>
      </c>
      <c r="AP940" s="0" t="n">
        <v>0</v>
      </c>
      <c r="AY940" s="0" t="n">
        <v>0</v>
      </c>
      <c r="BF940" s="0" t="n">
        <f aca="false">IF(E940&lt;11,-3.6797*E940^2+48.115*E940-53.83,280.92*EXP(-0.2027*E940))</f>
        <v>97.5940520000001</v>
      </c>
      <c r="BG940" s="1" t="n">
        <f aca="false">32.208*LN(F940)+21.438</f>
        <v>90.7419570425808</v>
      </c>
      <c r="BH940" s="1" t="n">
        <f aca="false">IF(G940&lt;=2, -10*G940+100, 88.958*EXP(-0.0755*G940))</f>
        <v>90</v>
      </c>
      <c r="BI940" s="1" t="n">
        <f aca="false">IF(I940&lt;=100, 0.0053*(I940)^2-1.0332*I940+100.76, 122.82*EXP(-0.0092*I940))</f>
        <v>90.958</v>
      </c>
      <c r="BJ940" s="0" t="n">
        <f aca="false">IF(P940&lt;=1000, -6.942*LN(P940)+107.59, -36.304*LN(P940)+310.72)</f>
        <v>-15.5511933773122</v>
      </c>
      <c r="BK940" s="0" t="e">
        <f aca="false">BF940^0.04*BG940^0.22*BH940^0.51*BI940^0.06*BJ940^0.17</f>
        <v>#NUM!</v>
      </c>
      <c r="BL940" s="0" t="e">
        <f aca="false">IF(BK940&gt;=90, "Very Good", IF(BK940&gt;=80, "Good", IF(BK940&gt;=70, "Slightly Good", IF(BK940&gt;=60, "Average", IF(BK940&gt;=50, "Slightly Poor", IF(BK940&gt;=40, "Poor", "Very Poor"))))))</f>
        <v>#NUM!</v>
      </c>
      <c r="BM940" s="2" t="n">
        <f aca="false">IF(P940&lt;=1000, -6.942*LN(P940)+107.59, IF(AND(P940&gt;1000, P940&lt;=5213),-36.304*LN(P940)+310.72, IF(P940&gt;5213, 10)))</f>
        <v>10</v>
      </c>
      <c r="BN940" s="2" t="n">
        <f aca="false">BF940^0.04*BG940^0.22*BH940^0.51*BI940^0.06*BM940^0.17</f>
        <v>62.3001165435733</v>
      </c>
      <c r="BO940" s="3" t="str">
        <f aca="false">IF(BN940&gt;=90, "Very Good", IF(BN940&gt;=80, "Good", IF(BN940&gt;=70, "Slightly Good", IF(BN940&gt;=60, "Average", IF(BN940&gt;=50, "Slightly Poor", IF(BN940&gt;=40, "Poor", "Very Poor"))))))</f>
        <v>Average</v>
      </c>
      <c r="BP940" s="2" t="n">
        <f aca="false">IF(AJ940&lt;=1000, -6.942*LN(AJ940)+107.59, IF(AND(AJ940&gt;1000, AJ940&lt;=5213),-36.304*LN(AJ940)+310.72, IF(AJ940&gt;5213, 10)))</f>
        <v>70.8090808414235</v>
      </c>
      <c r="BQ940" s="2" t="n">
        <f aca="false">BF940^0.04*BG940^0.22*BH940^0.51*BI940^0.06*BP940^0.17</f>
        <v>86.8968396257548</v>
      </c>
      <c r="BR940" s="0" t="str">
        <f aca="false">IF(BQ940&gt;=90, "Very Good", IF(BQ940&gt;=80, "Good", IF(BQ940&gt;=70, "Slightly Good", IF(BQ940&gt;=60, "Average", IF(BQ940&gt;=50, "Slightly Poor", IF(BQ940&gt;=40, "Poor", "Very Poor"))))))</f>
        <v>Good</v>
      </c>
      <c r="BT940" s="2" t="n">
        <f aca="false">9.81*LN(AH940)+30.6</f>
        <v>45.9881221547348</v>
      </c>
      <c r="BU940" s="0" t="str">
        <f aca="false">IF(BT940&lt;30, "Clean water", IF(AND(BT940&gt;=30, BT940&lt;40), "Hypolimia", IF(AND(BT940&gt;=40,BT940&lt;50), "Mesotrophic", IF(AND(BT940&gt;=50, BT940&lt;70), "Eutrophic", IF(BT940&gt;70,"Hypertrophic")))))</f>
        <v>Mesotrophic</v>
      </c>
      <c r="CM940" s="0" t="n">
        <f aca="false">IF(G940&gt;H940,1,0)</f>
        <v>0</v>
      </c>
      <c r="CO940" s="17" t="n">
        <f aca="false">14.652-0.41022*M940+0.007991*M940*M940-0.000077774*M940*M940*M940</f>
        <v>8.841145986</v>
      </c>
      <c r="CP940" s="1" t="n">
        <f aca="false">F940/CO940*100</f>
        <v>97.2724578195875</v>
      </c>
    </row>
    <row r="941" customFormat="false" ht="12.5" hidden="false" customHeight="false" outlineLevel="0" collapsed="false">
      <c r="A941" s="0" t="n">
        <v>940</v>
      </c>
      <c r="B941" s="15" t="s">
        <v>77</v>
      </c>
      <c r="C941" s="16" t="s">
        <v>78</v>
      </c>
      <c r="D941" s="0" t="s">
        <v>174</v>
      </c>
      <c r="E941" s="0" t="n">
        <v>8.4</v>
      </c>
      <c r="F941" s="0" t="n">
        <v>10.2</v>
      </c>
      <c r="G941" s="0" t="n">
        <v>1.6</v>
      </c>
      <c r="H941" s="0" t="n">
        <v>4</v>
      </c>
      <c r="I941" s="0" t="n">
        <v>5.6</v>
      </c>
      <c r="J941" s="0" t="n">
        <v>2.351</v>
      </c>
      <c r="K941" s="0" t="n">
        <v>0.044</v>
      </c>
      <c r="L941" s="0" t="n">
        <v>2.1</v>
      </c>
      <c r="M941" s="0" t="n">
        <v>22.6</v>
      </c>
      <c r="N941" s="0" t="n">
        <v>0</v>
      </c>
      <c r="O941" s="0" t="n">
        <v>155</v>
      </c>
      <c r="P941" s="0" t="n">
        <v>50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V941" s="0" t="n">
        <v>0</v>
      </c>
      <c r="AC941" s="0" t="n">
        <v>2.191</v>
      </c>
      <c r="AD941" s="0" t="n">
        <v>0.034</v>
      </c>
      <c r="AE941" s="0" t="n">
        <v>1.641</v>
      </c>
      <c r="AF941" s="0" t="n">
        <v>0.018</v>
      </c>
      <c r="AG941" s="0" t="n">
        <v>0.002</v>
      </c>
      <c r="AH941" s="0" t="n">
        <v>9.7</v>
      </c>
      <c r="AJ941" s="0" t="n">
        <v>25</v>
      </c>
      <c r="AP941" s="0" t="n">
        <v>0</v>
      </c>
      <c r="AY941" s="0" t="n">
        <v>0</v>
      </c>
      <c r="BD941" s="0" t="n">
        <v>361.498</v>
      </c>
      <c r="BF941" s="0" t="n">
        <f aca="false">IF(E941&lt;11,-3.6797*E941^2+48.115*E941-53.83,280.92*EXP(-0.2027*E941))</f>
        <v>90.6963680000001</v>
      </c>
      <c r="BG941" s="1" t="n">
        <f aca="false">32.208*LN(F941)+21.438</f>
        <v>96.2374636951076</v>
      </c>
      <c r="BH941" s="1" t="n">
        <f aca="false">IF(G941&lt;=2, -10*G941+100, 88.958*EXP(-0.0755*G941))</f>
        <v>84</v>
      </c>
      <c r="BI941" s="1" t="n">
        <f aca="false">IF(I941&lt;=100, 0.0053*(I941)^2-1.0332*I941+100.76, 122.82*EXP(-0.0092*I941))</f>
        <v>95.140288</v>
      </c>
      <c r="BJ941" s="0" t="n">
        <f aca="false">IF(P941&lt;=1000, -6.942*LN(P941)+107.59, -36.304*LN(P941)+310.72)</f>
        <v>80.4327362963178</v>
      </c>
      <c r="BK941" s="0" t="n">
        <f aca="false">BF941^0.04*BG941^0.22*BH941^0.51*BI941^0.06*BJ941^0.17</f>
        <v>86.8254814091195</v>
      </c>
      <c r="BL941" s="0" t="str">
        <f aca="false">IF(BK941&gt;=90, "Very Good", IF(BK941&gt;=80, "Good", IF(BK941&gt;=70, "Slightly Good", IF(BK941&gt;=60, "Average", IF(BK941&gt;=50, "Slightly Poor", IF(BK941&gt;=40, "Poor", "Very Poor"))))))</f>
        <v>Good</v>
      </c>
      <c r="BM941" s="2" t="n">
        <f aca="false">IF(P941&lt;=1000, -6.942*LN(P941)+107.59, IF(AND(P941&gt;1000, P941&lt;=5213),-36.304*LN(P941)+310.72, IF(P941&gt;5213, 10)))</f>
        <v>80.4327362963178</v>
      </c>
      <c r="BN941" s="2" t="n">
        <f aca="false">BF941^0.04*BG941^0.22*BH941^0.51*BI941^0.06*BM941^0.17</f>
        <v>86.8254814091195</v>
      </c>
      <c r="BO941" s="3" t="str">
        <f aca="false">IF(BN941&gt;=90, "Very Good", IF(BN941&gt;=80, "Good", IF(BN941&gt;=70, "Slightly Good", IF(BN941&gt;=60, "Average", IF(BN941&gt;=50, "Slightly Poor", IF(BN941&gt;=40, "Poor", "Very Poor"))))))</f>
        <v>Good</v>
      </c>
      <c r="BP941" s="2" t="n">
        <f aca="false">IF(AJ941&lt;=1000, -6.942*LN(AJ941)+107.59, IF(AND(AJ941&gt;1000, AJ941&lt;=5213),-36.304*LN(AJ941)+310.72, IF(AJ941&gt;5213, 10)))</f>
        <v>85.244564023765</v>
      </c>
      <c r="BQ941" s="2" t="n">
        <f aca="false">BF941^0.04*BG941^0.22*BH941^0.51*BI941^0.06*BP941^0.17</f>
        <v>87.6873518323614</v>
      </c>
      <c r="BR941" s="0" t="str">
        <f aca="false">IF(BQ941&gt;=90, "Very Good", IF(BQ941&gt;=80, "Good", IF(BQ941&gt;=70, "Slightly Good", IF(BQ941&gt;=60, "Average", IF(BQ941&gt;=50, "Slightly Poor", IF(BQ941&gt;=40, "Poor", "Very Poor"))))))</f>
        <v>Good</v>
      </c>
      <c r="BT941" s="2" t="n">
        <f aca="false">9.81*LN(AH941)+30.6</f>
        <v>52.8895549368466</v>
      </c>
      <c r="BU941" s="0" t="str">
        <f aca="false">IF(BT941&lt;30, "Clean water", IF(AND(BT941&gt;=30, BT941&lt;40), "Hypolimia", IF(AND(BT941&gt;=40,BT941&lt;50), "Mesotrophic", IF(AND(BT941&gt;=50, BT941&lt;70), "Eutrophic", IF(BT941&gt;70,"Hypertrophic")))))</f>
        <v>Eutrophic</v>
      </c>
      <c r="CM941" s="0" t="n">
        <f aca="false">IF(G941&gt;H941,1,0)</f>
        <v>0</v>
      </c>
      <c r="CO941" s="17" t="n">
        <f aca="false">14.652-0.41022*M941+0.007991*M941*M941-0.000077774*M941*M941*M941</f>
        <v>8.564752189776</v>
      </c>
      <c r="CP941" s="1" t="n">
        <f aca="false">F941/CO941*100</f>
        <v>119.092762685837</v>
      </c>
    </row>
    <row r="942" customFormat="false" ht="12.5" hidden="false" customHeight="false" outlineLevel="0" collapsed="false">
      <c r="A942" s="0" t="n">
        <v>941</v>
      </c>
      <c r="B942" s="15" t="s">
        <v>79</v>
      </c>
      <c r="C942" s="16" t="s">
        <v>80</v>
      </c>
      <c r="D942" s="0" t="s">
        <v>174</v>
      </c>
      <c r="E942" s="0" t="n">
        <v>7.8</v>
      </c>
      <c r="F942" s="0" t="n">
        <v>10</v>
      </c>
      <c r="G942" s="0" t="n">
        <v>1.8</v>
      </c>
      <c r="H942" s="0" t="n">
        <v>4.1</v>
      </c>
      <c r="I942" s="0" t="n">
        <v>7.4</v>
      </c>
      <c r="J942" s="0" t="n">
        <v>3.61</v>
      </c>
      <c r="K942" s="0" t="n">
        <v>0.06</v>
      </c>
      <c r="L942" s="0" t="n">
        <v>2.4</v>
      </c>
      <c r="M942" s="0" t="n">
        <v>22.6</v>
      </c>
      <c r="N942" s="0" t="n">
        <v>0</v>
      </c>
      <c r="O942" s="0" t="n">
        <v>198</v>
      </c>
      <c r="P942" s="0" t="n">
        <v>2223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V942" s="0" t="n">
        <v>0</v>
      </c>
      <c r="AC942" s="0" t="n">
        <v>3.481</v>
      </c>
      <c r="AD942" s="0" t="n">
        <v>0.192</v>
      </c>
      <c r="AE942" s="0" t="n">
        <v>2.42</v>
      </c>
      <c r="AF942" s="0" t="n">
        <v>0.024</v>
      </c>
      <c r="AG942" s="0" t="n">
        <v>0.006</v>
      </c>
      <c r="AH942" s="0" t="n">
        <v>17.2</v>
      </c>
      <c r="AJ942" s="0" t="n">
        <v>1213</v>
      </c>
      <c r="AP942" s="0" t="n">
        <v>0</v>
      </c>
      <c r="AY942" s="0" t="n">
        <v>0</v>
      </c>
      <c r="BD942" s="0" t="n">
        <v>362.412</v>
      </c>
      <c r="BF942" s="0" t="n">
        <f aca="false">IF(E942&lt;11,-3.6797*E942^2+48.115*E942-53.83,280.92*EXP(-0.2027*E942))</f>
        <v>97.5940520000001</v>
      </c>
      <c r="BG942" s="1" t="n">
        <f aca="false">32.208*LN(F942)+21.438</f>
        <v>95.5996606751522</v>
      </c>
      <c r="BH942" s="1" t="n">
        <f aca="false">IF(G942&lt;=2, -10*G942+100, 88.958*EXP(-0.0755*G942))</f>
        <v>82</v>
      </c>
      <c r="BI942" s="1" t="n">
        <f aca="false">IF(I942&lt;=100, 0.0053*(I942)^2-1.0332*I942+100.76, 122.82*EXP(-0.0092*I942))</f>
        <v>93.404548</v>
      </c>
      <c r="BJ942" s="0" t="n">
        <f aca="false">IF(P942&lt;=1000, -6.942*LN(P942)+107.59, -36.304*LN(P942)+310.72)</f>
        <v>30.9391247714438</v>
      </c>
      <c r="BK942" s="0" t="n">
        <f aca="false">BF942^0.04*BG942^0.22*BH942^0.51*BI942^0.06*BJ942^0.17</f>
        <v>72.9341357976616</v>
      </c>
      <c r="BL942" s="0" t="str">
        <f aca="false">IF(BK942&gt;=90, "Very Good", IF(BK942&gt;=80, "Good", IF(BK942&gt;=70, "Slightly Good", IF(BK942&gt;=60, "Average", IF(BK942&gt;=50, "Slightly Poor", IF(BK942&gt;=40, "Poor", "Very Poor"))))))</f>
        <v>Slightly Good</v>
      </c>
      <c r="BM942" s="2" t="n">
        <f aca="false">IF(P942&lt;=1000, -6.942*LN(P942)+107.59, IF(AND(P942&gt;1000, P942&lt;=5213),-36.304*LN(P942)+310.72, IF(P942&gt;5213, 10)))</f>
        <v>30.9391247714438</v>
      </c>
      <c r="BN942" s="2" t="n">
        <f aca="false">BF942^0.04*BG942^0.22*BH942^0.51*BI942^0.06*BM942^0.17</f>
        <v>72.9341357976616</v>
      </c>
      <c r="BO942" s="3" t="str">
        <f aca="false">IF(BN942&gt;=90, "Very Good", IF(BN942&gt;=80, "Good", IF(BN942&gt;=70, "Slightly Good", IF(BN942&gt;=60, "Average", IF(BN942&gt;=50, "Slightly Poor", IF(BN942&gt;=40, "Poor", "Very Poor"))))))</f>
        <v>Slightly Good</v>
      </c>
      <c r="BP942" s="2" t="n">
        <f aca="false">IF(AJ942&lt;=1000, -6.942*LN(AJ942)+107.59, IF(AND(AJ942&gt;1000, AJ942&lt;=5213),-36.304*LN(AJ942)+310.72, IF(AJ942&gt;5213, 10)))</f>
        <v>52.9306722976952</v>
      </c>
      <c r="BQ942" s="2" t="n">
        <f aca="false">BF942^0.04*BG942^0.22*BH942^0.51*BI942^0.06*BP942^0.17</f>
        <v>79.9051437249645</v>
      </c>
      <c r="BR942" s="0" t="str">
        <f aca="false">IF(BQ942&gt;=90, "Very Good", IF(BQ942&gt;=80, "Good", IF(BQ942&gt;=70, "Slightly Good", IF(BQ942&gt;=60, "Average", IF(BQ942&gt;=50, "Slightly Poor", IF(BQ942&gt;=40, "Poor", "Very Poor"))))))</f>
        <v>Slightly Good</v>
      </c>
      <c r="BT942" s="2" t="n">
        <f aca="false">9.81*LN(AH942)+30.6</f>
        <v>58.5085610552684</v>
      </c>
      <c r="BU942" s="0" t="str">
        <f aca="false">IF(BT942&lt;30, "Clean water", IF(AND(BT942&gt;=30, BT942&lt;40), "Hypolimia", IF(AND(BT942&gt;=40,BT942&lt;50), "Mesotrophic", IF(AND(BT942&gt;=50, BT942&lt;70), "Eutrophic", IF(BT942&gt;70,"Hypertrophic")))))</f>
        <v>Eutrophic</v>
      </c>
      <c r="CM942" s="0" t="n">
        <f aca="false">IF(G942&gt;H942,1,0)</f>
        <v>0</v>
      </c>
      <c r="CO942" s="17" t="n">
        <f aca="false">14.652-0.41022*M942+0.007991*M942*M942-0.000077774*M942*M942*M942</f>
        <v>8.564752189776</v>
      </c>
      <c r="CP942" s="1" t="n">
        <f aca="false">F942/CO942*100</f>
        <v>116.757610476311</v>
      </c>
    </row>
    <row r="943" customFormat="false" ht="12.5" hidden="false" customHeight="false" outlineLevel="0" collapsed="false">
      <c r="A943" s="0" t="n">
        <v>942</v>
      </c>
      <c r="B943" s="15" t="s">
        <v>81</v>
      </c>
      <c r="C943" s="16" t="s">
        <v>82</v>
      </c>
      <c r="D943" s="0" t="s">
        <v>174</v>
      </c>
      <c r="E943" s="0" t="n">
        <v>7.7</v>
      </c>
      <c r="F943" s="0" t="n">
        <v>9.7</v>
      </c>
      <c r="G943" s="0" t="n">
        <v>0.6</v>
      </c>
      <c r="H943" s="0" t="n">
        <v>2.6</v>
      </c>
      <c r="I943" s="0" t="n">
        <v>2.4</v>
      </c>
      <c r="J943" s="0" t="n">
        <v>2.51</v>
      </c>
      <c r="K943" s="0" t="n">
        <v>0.04</v>
      </c>
      <c r="L943" s="0" t="n">
        <v>1.8</v>
      </c>
      <c r="M943" s="0" t="n">
        <v>21.9</v>
      </c>
      <c r="N943" s="0" t="n">
        <v>0</v>
      </c>
      <c r="O943" s="0" t="n">
        <v>320</v>
      </c>
      <c r="P943" s="0" t="n">
        <v>2000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V943" s="0" t="n">
        <v>0</v>
      </c>
      <c r="AC943" s="0" t="n">
        <v>2.454</v>
      </c>
      <c r="AD943" s="0" t="n">
        <v>0.025</v>
      </c>
      <c r="AE943" s="0" t="n">
        <v>1.889</v>
      </c>
      <c r="AF943" s="0" t="n">
        <v>0.029</v>
      </c>
      <c r="AG943" s="0" t="n">
        <v>0.018</v>
      </c>
      <c r="AH943" s="0" t="n">
        <v>8</v>
      </c>
      <c r="AJ943" s="0" t="n">
        <v>490</v>
      </c>
      <c r="AP943" s="0" t="n">
        <v>0</v>
      </c>
      <c r="AY943" s="0" t="n">
        <v>0</v>
      </c>
      <c r="BF943" s="0" t="n">
        <f aca="false">IF(E943&lt;11,-3.6797*E943^2+48.115*E943-53.83,280.92*EXP(-0.2027*E943))</f>
        <v>98.486087</v>
      </c>
      <c r="BG943" s="1" t="n">
        <f aca="false">32.208*LN(F943)+21.438</f>
        <v>94.6186305204847</v>
      </c>
      <c r="BH943" s="1" t="n">
        <f aca="false">IF(G943&lt;=2, -10*G943+100, 88.958*EXP(-0.0755*G943))</f>
        <v>94</v>
      </c>
      <c r="BI943" s="1" t="n">
        <f aca="false">IF(I943&lt;=100, 0.0053*(I943)^2-1.0332*I943+100.76, 122.82*EXP(-0.0092*I943))</f>
        <v>98.310848</v>
      </c>
      <c r="BJ943" s="0" t="n">
        <f aca="false">IF(P943&lt;=1000, -6.942*LN(P943)+107.59, -36.304*LN(P943)+310.72)</f>
        <v>34.7768371087843</v>
      </c>
      <c r="BK943" s="0" t="n">
        <f aca="false">BF943^0.04*BG943^0.22*BH943^0.51*BI943^0.06*BJ943^0.17</f>
        <v>79.8583744511783</v>
      </c>
      <c r="BL943" s="0" t="str">
        <f aca="false">IF(BK943&gt;=90, "Very Good", IF(BK943&gt;=80, "Good", IF(BK943&gt;=70, "Slightly Good", IF(BK943&gt;=60, "Average", IF(BK943&gt;=50, "Slightly Poor", IF(BK943&gt;=40, "Poor", "Very Poor"))))))</f>
        <v>Slightly Good</v>
      </c>
      <c r="BM943" s="2" t="n">
        <f aca="false">IF(P943&lt;=1000, -6.942*LN(P943)+107.59, IF(AND(P943&gt;1000, P943&lt;=5213),-36.304*LN(P943)+310.72, IF(P943&gt;5213, 10)))</f>
        <v>34.7768371087843</v>
      </c>
      <c r="BN943" s="2" t="n">
        <f aca="false">BF943^0.04*BG943^0.22*BH943^0.51*BI943^0.06*BM943^0.17</f>
        <v>79.8583744511783</v>
      </c>
      <c r="BO943" s="3" t="str">
        <f aca="false">IF(BN943&gt;=90, "Very Good", IF(BN943&gt;=80, "Good", IF(BN943&gt;=70, "Slightly Good", IF(BN943&gt;=60, "Average", IF(BN943&gt;=50, "Slightly Poor", IF(BN943&gt;=40, "Poor", "Very Poor"))))))</f>
        <v>Slightly Good</v>
      </c>
      <c r="BP943" s="2" t="n">
        <f aca="false">IF(AJ943&lt;=1000, -6.942*LN(AJ943)+107.59, IF(AND(AJ943&gt;1000, AJ943&lt;=5213),-36.304*LN(AJ943)+310.72, IF(AJ943&gt;5213, 10)))</f>
        <v>64.5884377749514</v>
      </c>
      <c r="BQ943" s="2" t="n">
        <f aca="false">BF943^0.04*BG943^0.22*BH943^0.51*BI943^0.06*BP943^0.17</f>
        <v>88.721211709033</v>
      </c>
      <c r="BR943" s="0" t="str">
        <f aca="false">IF(BQ943&gt;=90, "Very Good", IF(BQ943&gt;=80, "Good", IF(BQ943&gt;=70, "Slightly Good", IF(BQ943&gt;=60, "Average", IF(BQ943&gt;=50, "Slightly Poor", IF(BQ943&gt;=40, "Poor", "Very Poor"))))))</f>
        <v>Good</v>
      </c>
      <c r="BT943" s="2" t="n">
        <f aca="false">9.81*LN(AH943)+30.6</f>
        <v>50.9993215238792</v>
      </c>
      <c r="BU943" s="0" t="str">
        <f aca="false">IF(BT943&lt;30, "Clean water", IF(AND(BT943&gt;=30, BT943&lt;40), "Hypolimia", IF(AND(BT943&gt;=40,BT943&lt;50), "Mesotrophic", IF(AND(BT943&gt;=50, BT943&lt;70), "Eutrophic", IF(BT943&gt;70,"Hypertrophic")))))</f>
        <v>Eutrophic</v>
      </c>
      <c r="CM943" s="0" t="n">
        <f aca="false">IF(G943&gt;H943,1,0)</f>
        <v>0</v>
      </c>
      <c r="CO943" s="17" t="n">
        <f aca="false">14.652-0.41022*M943+0.007991*M943*M943-0.000077774*M943*M943*M943</f>
        <v>8.683849489734</v>
      </c>
      <c r="CP943" s="1" t="n">
        <f aca="false">F943/CO943*100</f>
        <v>111.701613569734</v>
      </c>
    </row>
    <row r="944" customFormat="false" ht="12.5" hidden="false" customHeight="false" outlineLevel="0" collapsed="false">
      <c r="A944" s="0" t="n">
        <v>943</v>
      </c>
      <c r="B944" s="15" t="s">
        <v>83</v>
      </c>
      <c r="C944" s="16" t="s">
        <v>84</v>
      </c>
      <c r="D944" s="0" t="s">
        <v>174</v>
      </c>
      <c r="E944" s="0" t="n">
        <v>7.9</v>
      </c>
      <c r="F944" s="0" t="n">
        <v>9.3</v>
      </c>
      <c r="G944" s="0" t="n">
        <v>0.8</v>
      </c>
      <c r="H944" s="0" t="n">
        <v>4.2</v>
      </c>
      <c r="I944" s="0" t="n">
        <v>11</v>
      </c>
      <c r="J944" s="0" t="n">
        <v>2.335</v>
      </c>
      <c r="K944" s="0" t="n">
        <v>0.04</v>
      </c>
      <c r="L944" s="0" t="n">
        <v>2.1</v>
      </c>
      <c r="M944" s="0" t="n">
        <v>20.2</v>
      </c>
      <c r="N944" s="0" t="n">
        <v>0</v>
      </c>
      <c r="O944" s="0" t="n">
        <v>178</v>
      </c>
      <c r="P944" s="0" t="n">
        <v>20000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V944" s="0" t="n">
        <v>0</v>
      </c>
      <c r="AC944" s="0" t="n">
        <v>2.255</v>
      </c>
      <c r="AD944" s="0" t="n">
        <v>0.122</v>
      </c>
      <c r="AE944" s="0" t="n">
        <v>1.823</v>
      </c>
      <c r="AF944" s="0" t="n">
        <v>0.013</v>
      </c>
      <c r="AG944" s="0" t="n">
        <v>0.005</v>
      </c>
      <c r="AH944" s="0" t="n">
        <v>14.4</v>
      </c>
      <c r="AJ944" s="0" t="n">
        <v>460</v>
      </c>
      <c r="AP944" s="0" t="n">
        <v>0</v>
      </c>
      <c r="AY944" s="0" t="n">
        <v>0</v>
      </c>
      <c r="BF944" s="0" t="n">
        <f aca="false">IF(E944&lt;11,-3.6797*E944^2+48.115*E944-53.83,280.92*EXP(-0.2027*E944))</f>
        <v>96.6284230000001</v>
      </c>
      <c r="BG944" s="1" t="n">
        <f aca="false">32.208*LN(F944)+21.438</f>
        <v>93.2623038003278</v>
      </c>
      <c r="BH944" s="1" t="n">
        <f aca="false">IF(G944&lt;=2, -10*G944+100, 88.958*EXP(-0.0755*G944))</f>
        <v>92</v>
      </c>
      <c r="BI944" s="1" t="n">
        <f aca="false">IF(I944&lt;=100, 0.0053*(I944)^2-1.0332*I944+100.76, 122.82*EXP(-0.0092*I944))</f>
        <v>90.0361</v>
      </c>
      <c r="BJ944" s="0" t="n">
        <f aca="false">IF(P944&lt;=1000, -6.942*LN(P944)+107.59, -36.304*LN(P944)+310.72)</f>
        <v>-48.8162121072716</v>
      </c>
      <c r="BK944" s="0" t="e">
        <f aca="false">BF944^0.04*BG944^0.22*BH944^0.51*BI944^0.06*BJ944^0.17</f>
        <v>#NUM!</v>
      </c>
      <c r="BL944" s="0" t="e">
        <f aca="false">IF(BK944&gt;=90, "Very Good", IF(BK944&gt;=80, "Good", IF(BK944&gt;=70, "Slightly Good", IF(BK944&gt;=60, "Average", IF(BK944&gt;=50, "Slightly Poor", IF(BK944&gt;=40, "Poor", "Very Poor"))))))</f>
        <v>#NUM!</v>
      </c>
      <c r="BM944" s="2" t="n">
        <f aca="false">IF(P944&lt;=1000, -6.942*LN(P944)+107.59, IF(AND(P944&gt;1000, P944&lt;=5213),-36.304*LN(P944)+310.72, IF(P944&gt;5213, 10)))</f>
        <v>10</v>
      </c>
      <c r="BN944" s="2" t="n">
        <f aca="false">BF944^0.04*BG944^0.22*BH944^0.51*BI944^0.06*BM944^0.17</f>
        <v>63.3193340747316</v>
      </c>
      <c r="BO944" s="3" t="str">
        <f aca="false">IF(BN944&gt;=90, "Very Good", IF(BN944&gt;=80, "Good", IF(BN944&gt;=70, "Slightly Good", IF(BN944&gt;=60, "Average", IF(BN944&gt;=50, "Slightly Poor", IF(BN944&gt;=40, "Poor", "Very Poor"))))))</f>
        <v>Average</v>
      </c>
      <c r="BP944" s="2" t="n">
        <f aca="false">IF(AJ944&lt;=1000, -6.942*LN(AJ944)+107.59, IF(AND(AJ944&gt;1000, AJ944&lt;=5213),-36.304*LN(AJ944)+310.72, IF(AJ944&gt;5213, 10)))</f>
        <v>65.0270257100081</v>
      </c>
      <c r="BQ944" s="2" t="n">
        <f aca="false">BF944^0.04*BG944^0.22*BH944^0.51*BI944^0.06*BP944^0.17</f>
        <v>87.0487020879991</v>
      </c>
      <c r="BR944" s="0" t="str">
        <f aca="false">IF(BQ944&gt;=90, "Very Good", IF(BQ944&gt;=80, "Good", IF(BQ944&gt;=70, "Slightly Good", IF(BQ944&gt;=60, "Average", IF(BQ944&gt;=50, "Slightly Poor", IF(BQ944&gt;=40, "Poor", "Very Poor"))))))</f>
        <v>Good</v>
      </c>
      <c r="BT944" s="2" t="n">
        <f aca="false">9.81*LN(AH944)+30.6</f>
        <v>56.765508706569</v>
      </c>
      <c r="BU944" s="0" t="str">
        <f aca="false">IF(BT944&lt;30, "Clean water", IF(AND(BT944&gt;=30, BT944&lt;40), "Hypolimia", IF(AND(BT944&gt;=40,BT944&lt;50), "Mesotrophic", IF(AND(BT944&gt;=50, BT944&lt;70), "Eutrophic", IF(BT944&gt;70,"Hypertrophic")))))</f>
        <v>Eutrophic</v>
      </c>
      <c r="CM944" s="0" t="n">
        <f aca="false">IF(G944&gt;H944,1,0)</f>
        <v>0</v>
      </c>
      <c r="CO944" s="17" t="n">
        <f aca="false">14.652-0.41022*M944+0.007991*M944*M944-0.000077774*M944*M944*M944</f>
        <v>8.985158600208</v>
      </c>
      <c r="CP944" s="1" t="n">
        <f aca="false">F944/CO944*100</f>
        <v>103.504016053592</v>
      </c>
    </row>
    <row r="945" customFormat="false" ht="12.5" hidden="false" customHeight="false" outlineLevel="0" collapsed="false">
      <c r="A945" s="0" t="n">
        <v>944</v>
      </c>
      <c r="B945" s="15" t="s">
        <v>133</v>
      </c>
      <c r="C945" s="16" t="s">
        <v>134</v>
      </c>
      <c r="D945" s="0" t="s">
        <v>174</v>
      </c>
      <c r="E945" s="0" t="n">
        <v>8.2</v>
      </c>
      <c r="F945" s="0" t="n">
        <v>8.5</v>
      </c>
      <c r="G945" s="0" t="n">
        <v>2.3</v>
      </c>
      <c r="H945" s="0" t="n">
        <v>7.3</v>
      </c>
      <c r="I945" s="0" t="n">
        <v>30.5</v>
      </c>
      <c r="J945" s="0" t="n">
        <v>5.714</v>
      </c>
      <c r="K945" s="0" t="n">
        <v>0.295</v>
      </c>
      <c r="L945" s="0" t="n">
        <v>3</v>
      </c>
      <c r="M945" s="0" t="n">
        <v>25.4</v>
      </c>
      <c r="O945" s="0" t="n">
        <v>6237</v>
      </c>
      <c r="BD945" s="0" t="n">
        <v>0.072</v>
      </c>
      <c r="BF945" s="0" t="n">
        <f aca="false">IF(E945&lt;11,-3.6797*E945^2+48.115*E945-53.83,280.92*EXP(-0.2027*E945))</f>
        <v>93.289972</v>
      </c>
      <c r="BG945" s="1" t="n">
        <f aca="false">32.208*LN(F945)+21.438</f>
        <v>90.3652509938879</v>
      </c>
      <c r="BH945" s="1" t="n">
        <f aca="false">IF(G945&lt;=2, -10*G945+100, 88.958*EXP(-0.0755*G945))</f>
        <v>74.7772988969374</v>
      </c>
      <c r="BI945" s="1" t="n">
        <f aca="false">IF(I945&lt;=100, 0.0053*(I945)^2-1.0332*I945+100.76, 122.82*EXP(-0.0092*I945))</f>
        <v>74.177725</v>
      </c>
      <c r="BJ945" s="0" t="e">
        <f aca="false">IF(P945&lt;=1000, -6.942*LN(P945)+107.59, -36.304*LN(P945)+310.72)</f>
        <v>#VALUE!</v>
      </c>
      <c r="BK945" s="0" t="e">
        <f aca="false">BF945^0.04*BG945^0.22*BH945^0.51*BI945^0.06*BJ945^0.17</f>
        <v>#VALUE!</v>
      </c>
      <c r="BL945" s="0" t="e">
        <f aca="false">IF(BK945&gt;=90, "Very Good", IF(BK945&gt;=80, "Good", IF(BK945&gt;=70, "Slightly Good", IF(BK945&gt;=60, "Average", IF(BK945&gt;=50, "Slightly Poor", IF(BK945&gt;=40, "Poor", "Very Poor"))))))</f>
        <v>#VALUE!</v>
      </c>
      <c r="BM945" s="2" t="e">
        <f aca="false">IF(P945&lt;=1000, -6.942*LN(P945)+107.59, IF(AND(P945&gt;1000, P945&lt;=5213),-36.304*LN(P945)+310.72, IF(P945&gt;5213, 10)))</f>
        <v>#VALUE!</v>
      </c>
      <c r="BN945" s="2" t="e">
        <f aca="false">BF945^0.04*BG945^0.22*BH945^0.51*BI945^0.06*BM945^0.17</f>
        <v>#VALUE!</v>
      </c>
      <c r="BO945" s="3" t="e">
        <f aca="false">IF(BN945&gt;=90, "Very Good", IF(BN945&gt;=80, "Good", IF(BN945&gt;=70, "Slightly Good", IF(BN945&gt;=60, "Average", IF(BN945&gt;=50, "Slightly Poor", IF(BN945&gt;=40, "Poor", "Very Poor"))))))</f>
        <v>#VALUE!</v>
      </c>
      <c r="BP945" s="2" t="e">
        <f aca="false">IF(AJ945&lt;=1000, -6.942*LN(AJ945)+107.59, IF(AND(AJ945&gt;1000, AJ945&lt;=5213),-36.304*LN(AJ945)+310.72, IF(AJ945&gt;5213, 10)))</f>
        <v>#VALUE!</v>
      </c>
      <c r="BQ945" s="2" t="e">
        <f aca="false">BF945^0.04*BG945^0.22*BH945^0.51*BI945^0.06*BP945^0.17</f>
        <v>#VALUE!</v>
      </c>
      <c r="BR945" s="0" t="e">
        <f aca="false">IF(BQ945&gt;=90, "Very Good", IF(BQ945&gt;=80, "Good", IF(BQ945&gt;=70, "Slightly Good", IF(BQ945&gt;=60, "Average", IF(BQ945&gt;=50, "Slightly Poor", IF(BQ945&gt;=40, "Poor", "Very Poor"))))))</f>
        <v>#VALUE!</v>
      </c>
      <c r="BT945" s="2" t="e">
        <f aca="false">9.81*LN(AH945)+30.6</f>
        <v>#VALUE!</v>
      </c>
      <c r="BU945" s="0" t="e">
        <f aca="false">IF(BT945&lt;30, "Clean water", IF(AND(BT945&gt;=30, BT945&lt;40), "Hypolimia", IF(AND(BT945&gt;=40,BT945&lt;50), "Mesotrophic", IF(AND(BT945&gt;=50, BT945&lt;70), "Eutrophic", IF(BT945&gt;70,"Hypertrophic")))))</f>
        <v>#VALUE!</v>
      </c>
      <c r="CM945" s="0" t="n">
        <f aca="false">IF(G945&gt;H945,1,0)</f>
        <v>0</v>
      </c>
      <c r="CO945" s="17" t="n">
        <f aca="false">14.652-0.41022*M945+0.007991*M945*M945-0.000077774*M945*M945*M945</f>
        <v>8.113398044464</v>
      </c>
      <c r="CP945" s="1" t="n">
        <f aca="false">F945/CO945*100</f>
        <v>104.764981989264</v>
      </c>
    </row>
    <row r="946" customFormat="false" ht="12.5" hidden="false" customHeight="false" outlineLevel="0" collapsed="false">
      <c r="A946" s="0" t="n">
        <v>945</v>
      </c>
      <c r="B946" s="15" t="s">
        <v>85</v>
      </c>
      <c r="C946" s="16" t="s">
        <v>86</v>
      </c>
      <c r="D946" s="0" t="s">
        <v>174</v>
      </c>
      <c r="E946" s="0" t="n">
        <v>7.5</v>
      </c>
      <c r="F946" s="0" t="n">
        <v>8.1</v>
      </c>
      <c r="G946" s="0" t="n">
        <v>2.9</v>
      </c>
      <c r="H946" s="0" t="n">
        <v>7.9</v>
      </c>
      <c r="I946" s="0" t="n">
        <v>19.6</v>
      </c>
      <c r="J946" s="0" t="n">
        <v>6.706</v>
      </c>
      <c r="K946" s="0" t="n">
        <v>0.195</v>
      </c>
      <c r="L946" s="0" t="n">
        <v>4.6</v>
      </c>
      <c r="M946" s="0" t="n">
        <v>23</v>
      </c>
      <c r="N946" s="0" t="n">
        <v>0</v>
      </c>
      <c r="O946" s="0" t="n">
        <v>572</v>
      </c>
      <c r="P946" s="0" t="n">
        <v>9000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0</v>
      </c>
      <c r="V946" s="0" t="n">
        <v>0</v>
      </c>
      <c r="AC946" s="0" t="n">
        <v>6.326</v>
      </c>
      <c r="AD946" s="0" t="n">
        <v>0.274</v>
      </c>
      <c r="AE946" s="0" t="n">
        <v>4.789</v>
      </c>
      <c r="AF946" s="0" t="n">
        <v>0.102</v>
      </c>
      <c r="AG946" s="0" t="n">
        <v>0.078</v>
      </c>
      <c r="AH946" s="0" t="n">
        <v>96.2</v>
      </c>
      <c r="AJ946" s="0" t="n">
        <v>1400</v>
      </c>
      <c r="AP946" s="0" t="n">
        <v>0</v>
      </c>
      <c r="AY946" s="0" t="n">
        <v>0</v>
      </c>
      <c r="BF946" s="0" t="n">
        <f aca="false">IF(E946&lt;11,-3.6797*E946^2+48.115*E946-53.83,280.92*EXP(-0.2027*E946))</f>
        <v>100.049375</v>
      </c>
      <c r="BG946" s="1" t="n">
        <f aca="false">32.208*LN(F946)+21.438</f>
        <v>88.8127576985377</v>
      </c>
      <c r="BH946" s="1" t="n">
        <f aca="false">IF(G946&lt;=2, -10*G946+100, 88.958*EXP(-0.0755*G946))</f>
        <v>71.4654665875093</v>
      </c>
      <c r="BI946" s="1" t="n">
        <f aca="false">IF(I946&lt;=100, 0.0053*(I946)^2-1.0332*I946+100.76, 122.82*EXP(-0.0092*I946))</f>
        <v>82.545328</v>
      </c>
      <c r="BJ946" s="0" t="n">
        <f aca="false">IF(P946&lt;=1000, -6.942*LN(P946)+107.59, -36.304*LN(P946)+310.72)</f>
        <v>-19.8271887037816</v>
      </c>
      <c r="BK946" s="0" t="e">
        <f aca="false">BF946^0.04*BG946^0.22*BH946^0.51*BI946^0.06*BJ946^0.17</f>
        <v>#NUM!</v>
      </c>
      <c r="BL946" s="0" t="e">
        <f aca="false">IF(BK946&gt;=90, "Very Good", IF(BK946&gt;=80, "Good", IF(BK946&gt;=70, "Slightly Good", IF(BK946&gt;=60, "Average", IF(BK946&gt;=50, "Slightly Poor", IF(BK946&gt;=40, "Poor", "Very Poor"))))))</f>
        <v>#NUM!</v>
      </c>
      <c r="BM946" s="2" t="n">
        <f aca="false">IF(P946&lt;=1000, -6.942*LN(P946)+107.59, IF(AND(P946&gt;1000, P946&lt;=5213),-36.304*LN(P946)+310.72, IF(P946&gt;5213, 10)))</f>
        <v>10</v>
      </c>
      <c r="BN946" s="2" t="n">
        <f aca="false">BF946^0.04*BG946^0.22*BH946^0.51*BI946^0.06*BM946^0.17</f>
        <v>54.8610079230007</v>
      </c>
      <c r="BO946" s="3" t="str">
        <f aca="false">IF(BN946&gt;=90, "Very Good", IF(BN946&gt;=80, "Good", IF(BN946&gt;=70, "Slightly Good", IF(BN946&gt;=60, "Average", IF(BN946&gt;=50, "Slightly Poor", IF(BN946&gt;=40, "Poor", "Very Poor"))))))</f>
        <v>Slightly Poor</v>
      </c>
      <c r="BP946" s="2" t="n">
        <f aca="false">IF(AJ946&lt;=1000, -6.942*LN(AJ946)+107.59, IF(AND(AJ946&gt;1000, AJ946&lt;=5213),-36.304*LN(AJ946)+310.72, IF(AJ946&gt;5213, 10)))</f>
        <v>47.725564273536</v>
      </c>
      <c r="BQ946" s="2" t="n">
        <f aca="false">BF946^0.04*BG946^0.22*BH946^0.51*BI946^0.06*BP946^0.17</f>
        <v>71.5568912390091</v>
      </c>
      <c r="BR946" s="0" t="str">
        <f aca="false">IF(BQ946&gt;=90, "Very Good", IF(BQ946&gt;=80, "Good", IF(BQ946&gt;=70, "Slightly Good", IF(BQ946&gt;=60, "Average", IF(BQ946&gt;=50, "Slightly Poor", IF(BQ946&gt;=40, "Poor", "Very Poor"))))))</f>
        <v>Slightly Good</v>
      </c>
      <c r="BT946" s="2" t="n">
        <f aca="false">9.81*LN(AH946)+30.6</f>
        <v>75.396671998759</v>
      </c>
      <c r="BU946" s="0" t="str">
        <f aca="false">IF(BT946&lt;30, "Clean water", IF(AND(BT946&gt;=30, BT946&lt;40), "Hypolimia", IF(AND(BT946&gt;=40,BT946&lt;50), "Mesotrophic", IF(AND(BT946&gt;=50, BT946&lt;70), "Eutrophic", IF(BT946&gt;70,"Hypertrophic")))))</f>
        <v>Hypertrophic</v>
      </c>
      <c r="CM946" s="0" t="n">
        <f aca="false">IF(G946&gt;H946,1,0)</f>
        <v>0</v>
      </c>
      <c r="CO946" s="17" t="n">
        <f aca="false">14.652-0.41022*M946+0.007991*M946*M946-0.000077774*M946*M946*M946</f>
        <v>8.497902742</v>
      </c>
      <c r="CP946" s="1" t="n">
        <f aca="false">F946/CO946*100</f>
        <v>95.3176359617132</v>
      </c>
    </row>
    <row r="947" customFormat="false" ht="12.5" hidden="false" customHeight="false" outlineLevel="0" collapsed="false">
      <c r="A947" s="0" t="n">
        <v>946</v>
      </c>
      <c r="B947" s="15" t="s">
        <v>135</v>
      </c>
      <c r="C947" s="16" t="s">
        <v>136</v>
      </c>
      <c r="D947" s="0" t="s">
        <v>174</v>
      </c>
      <c r="E947" s="0" t="n">
        <v>7.9</v>
      </c>
      <c r="F947" s="0" t="n">
        <v>7.6</v>
      </c>
      <c r="G947" s="0" t="n">
        <v>5.4</v>
      </c>
      <c r="H947" s="0" t="n">
        <v>11.3</v>
      </c>
      <c r="I947" s="0" t="n">
        <v>36</v>
      </c>
      <c r="J947" s="0" t="n">
        <v>4.878</v>
      </c>
      <c r="K947" s="0" t="n">
        <v>0.173</v>
      </c>
      <c r="L947" s="0" t="n">
        <v>7.7</v>
      </c>
      <c r="M947" s="0" t="n">
        <v>24.8</v>
      </c>
      <c r="O947" s="0" t="n">
        <v>510</v>
      </c>
      <c r="BD947" s="0" t="n">
        <v>0.807</v>
      </c>
      <c r="BF947" s="0" t="n">
        <f aca="false">IF(E947&lt;11,-3.6797*E947^2+48.115*E947-53.83,280.92*EXP(-0.2027*E947))</f>
        <v>96.6284230000001</v>
      </c>
      <c r="BG947" s="1" t="n">
        <f aca="false">32.208*LN(F947)+21.438</f>
        <v>86.7605987487899</v>
      </c>
      <c r="BH947" s="1" t="n">
        <f aca="false">IF(G947&lt;=2, -10*G947+100, 88.958*EXP(-0.0755*G947))</f>
        <v>59.1729403218637</v>
      </c>
      <c r="BI947" s="1" t="n">
        <f aca="false">IF(I947&lt;=100, 0.0053*(I947)^2-1.0332*I947+100.76, 122.82*EXP(-0.0092*I947))</f>
        <v>70.4336</v>
      </c>
      <c r="BJ947" s="0" t="e">
        <f aca="false">IF(P947&lt;=1000, -6.942*LN(P947)+107.59, -36.304*LN(P947)+310.72)</f>
        <v>#VALUE!</v>
      </c>
      <c r="BK947" s="0" t="e">
        <f aca="false">BF947^0.04*BG947^0.22*BH947^0.51*BI947^0.06*BJ947^0.17</f>
        <v>#VALUE!</v>
      </c>
      <c r="BL947" s="0" t="e">
        <f aca="false">IF(BK947&gt;=90, "Very Good", IF(BK947&gt;=80, "Good", IF(BK947&gt;=70, "Slightly Good", IF(BK947&gt;=60, "Average", IF(BK947&gt;=50, "Slightly Poor", IF(BK947&gt;=40, "Poor", "Very Poor"))))))</f>
        <v>#VALUE!</v>
      </c>
      <c r="BM947" s="2" t="e">
        <f aca="false">IF(P947&lt;=1000, -6.942*LN(P947)+107.59, IF(AND(P947&gt;1000, P947&lt;=5213),-36.304*LN(P947)+310.72, IF(P947&gt;5213, 10)))</f>
        <v>#VALUE!</v>
      </c>
      <c r="BN947" s="2" t="e">
        <f aca="false">BF947^0.04*BG947^0.22*BH947^0.51*BI947^0.06*BM947^0.17</f>
        <v>#VALUE!</v>
      </c>
      <c r="BO947" s="3" t="e">
        <f aca="false">IF(BN947&gt;=90, "Very Good", IF(BN947&gt;=80, "Good", IF(BN947&gt;=70, "Slightly Good", IF(BN947&gt;=60, "Average", IF(BN947&gt;=50, "Slightly Poor", IF(BN947&gt;=40, "Poor", "Very Poor"))))))</f>
        <v>#VALUE!</v>
      </c>
      <c r="BP947" s="2" t="e">
        <f aca="false">IF(AJ947&lt;=1000, -6.942*LN(AJ947)+107.59, IF(AND(AJ947&gt;1000, AJ947&lt;=5213),-36.304*LN(AJ947)+310.72, IF(AJ947&gt;5213, 10)))</f>
        <v>#VALUE!</v>
      </c>
      <c r="BQ947" s="2" t="e">
        <f aca="false">BF947^0.04*BG947^0.22*BH947^0.51*BI947^0.06*BP947^0.17</f>
        <v>#VALUE!</v>
      </c>
      <c r="BR947" s="0" t="e">
        <f aca="false">IF(BQ947&gt;=90, "Very Good", IF(BQ947&gt;=80, "Good", IF(BQ947&gt;=70, "Slightly Good", IF(BQ947&gt;=60, "Average", IF(BQ947&gt;=50, "Slightly Poor", IF(BQ947&gt;=40, "Poor", "Very Poor"))))))</f>
        <v>#VALUE!</v>
      </c>
      <c r="BT947" s="2" t="e">
        <f aca="false">9.81*LN(AH947)+30.6</f>
        <v>#VALUE!</v>
      </c>
      <c r="BU947" s="0" t="e">
        <f aca="false">IF(BT947&lt;30, "Clean water", IF(AND(BT947&gt;=30, BT947&lt;40), "Hypolimia", IF(AND(BT947&gt;=40,BT947&lt;50), "Mesotrophic", IF(AND(BT947&gt;=50, BT947&lt;70), "Eutrophic", IF(BT947&gt;70,"Hypertrophic")))))</f>
        <v>#VALUE!</v>
      </c>
      <c r="CM947" s="0" t="n">
        <f aca="false">IF(G947&gt;H947,1,0)</f>
        <v>0</v>
      </c>
      <c r="CO947" s="17" t="n">
        <f aca="false">14.652-0.41022*M947+0.007991*M947*M947-0.000077774*M947*M947*M947</f>
        <v>8.207042440192</v>
      </c>
      <c r="CP947" s="1" t="n">
        <f aca="false">F947/CO947*100</f>
        <v>92.6033958686609</v>
      </c>
    </row>
    <row r="948" customFormat="false" ht="12.5" hidden="false" customHeight="false" outlineLevel="0" collapsed="false">
      <c r="A948" s="0" t="n">
        <v>947</v>
      </c>
      <c r="B948" s="15" t="s">
        <v>87</v>
      </c>
      <c r="C948" s="16" t="s">
        <v>88</v>
      </c>
      <c r="D948" s="0" t="s">
        <v>174</v>
      </c>
      <c r="E948" s="0" t="n">
        <v>7.9</v>
      </c>
      <c r="F948" s="0" t="n">
        <v>9.5</v>
      </c>
      <c r="G948" s="0" t="n">
        <v>0.8</v>
      </c>
      <c r="H948" s="0" t="n">
        <v>4.3</v>
      </c>
      <c r="I948" s="0" t="n">
        <v>10.2</v>
      </c>
      <c r="J948" s="0" t="n">
        <v>2.224</v>
      </c>
      <c r="K948" s="0" t="n">
        <v>0.035</v>
      </c>
      <c r="L948" s="0" t="n">
        <v>2.2</v>
      </c>
      <c r="M948" s="0" t="n">
        <v>21</v>
      </c>
      <c r="N948" s="0" t="n">
        <v>0</v>
      </c>
      <c r="O948" s="0" t="n">
        <v>177</v>
      </c>
      <c r="P948" s="0" t="n">
        <v>15000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V948" s="0" t="n">
        <v>0</v>
      </c>
      <c r="AC948" s="0" t="n">
        <v>2.107</v>
      </c>
      <c r="AD948" s="0" t="n">
        <v>0.075</v>
      </c>
      <c r="AE948" s="0" t="n">
        <v>1.773</v>
      </c>
      <c r="AF948" s="0" t="n">
        <v>0.015</v>
      </c>
      <c r="AG948" s="0" t="n">
        <v>0.007</v>
      </c>
      <c r="AH948" s="0" t="n">
        <v>15.9</v>
      </c>
      <c r="AJ948" s="0" t="n">
        <v>300</v>
      </c>
      <c r="AP948" s="0" t="n">
        <v>0</v>
      </c>
      <c r="AY948" s="0" t="n">
        <v>0</v>
      </c>
      <c r="BF948" s="0" t="n">
        <f aca="false">IF(E948&lt;11,-3.6797*E948^2+48.115*E948-53.83,280.92*EXP(-0.2027*E948))</f>
        <v>96.6284230000001</v>
      </c>
      <c r="BG948" s="1" t="n">
        <f aca="false">32.208*LN(F948)+21.438</f>
        <v>93.947606249518</v>
      </c>
      <c r="BH948" s="1" t="n">
        <f aca="false">IF(G948&lt;=2, -10*G948+100, 88.958*EXP(-0.0755*G948))</f>
        <v>92</v>
      </c>
      <c r="BI948" s="1" t="n">
        <f aca="false">IF(I948&lt;=100, 0.0053*(I948)^2-1.0332*I948+100.76, 122.82*EXP(-0.0092*I948))</f>
        <v>90.772772</v>
      </c>
      <c r="BJ948" s="0" t="n">
        <f aca="false">IF(P948&lt;=1000, -6.942*LN(P948)+107.59, -36.304*LN(P948)+310.72)</f>
        <v>-38.3722021489821</v>
      </c>
      <c r="BK948" s="0" t="e">
        <f aca="false">BF948^0.04*BG948^0.22*BH948^0.51*BI948^0.06*BJ948^0.17</f>
        <v>#NUM!</v>
      </c>
      <c r="BL948" s="0" t="e">
        <f aca="false">IF(BK948&gt;=90, "Very Good", IF(BK948&gt;=80, "Good", IF(BK948&gt;=70, "Slightly Good", IF(BK948&gt;=60, "Average", IF(BK948&gt;=50, "Slightly Poor", IF(BK948&gt;=40, "Poor", "Very Poor"))))))</f>
        <v>#NUM!</v>
      </c>
      <c r="BM948" s="2" t="n">
        <f aca="false">IF(P948&lt;=1000, -6.942*LN(P948)+107.59, IF(AND(P948&gt;1000, P948&lt;=5213),-36.304*LN(P948)+310.72, IF(P948&gt;5213, 10)))</f>
        <v>10</v>
      </c>
      <c r="BN948" s="2" t="n">
        <f aca="false">BF948^0.04*BG948^0.22*BH948^0.51*BI948^0.06*BM948^0.17</f>
        <v>63.4524187492205</v>
      </c>
      <c r="BO948" s="3" t="str">
        <f aca="false">IF(BN948&gt;=90, "Very Good", IF(BN948&gt;=80, "Good", IF(BN948&gt;=70, "Slightly Good", IF(BN948&gt;=60, "Average", IF(BN948&gt;=50, "Slightly Poor", IF(BN948&gt;=40, "Poor", "Very Poor"))))))</f>
        <v>Average</v>
      </c>
      <c r="BP948" s="2" t="n">
        <f aca="false">IF(AJ948&lt;=1000, -6.942*LN(AJ948)+107.59, IF(AND(AJ948&gt;1000, AJ948&lt;=5213),-36.304*LN(AJ948)+310.72, IF(AJ948&gt;5213, 10)))</f>
        <v>67.9943420609366</v>
      </c>
      <c r="BQ948" s="2" t="n">
        <f aca="false">BF948^0.04*BG948^0.22*BH948^0.51*BI948^0.06*BP948^0.17</f>
        <v>87.8958870735011</v>
      </c>
      <c r="BR948" s="0" t="str">
        <f aca="false">IF(BQ948&gt;=90, "Very Good", IF(BQ948&gt;=80, "Good", IF(BQ948&gt;=70, "Slightly Good", IF(BQ948&gt;=60, "Average", IF(BQ948&gt;=50, "Slightly Poor", IF(BQ948&gt;=40, "Poor", "Very Poor"))))))</f>
        <v>Good</v>
      </c>
      <c r="BT948" s="2" t="n">
        <f aca="false">9.81*LN(AH948)+30.6</f>
        <v>57.7375904615089</v>
      </c>
      <c r="BU948" s="0" t="str">
        <f aca="false">IF(BT948&lt;30, "Clean water", IF(AND(BT948&gt;=30, BT948&lt;40), "Hypolimia", IF(AND(BT948&gt;=40,BT948&lt;50), "Mesotrophic", IF(AND(BT948&gt;=50, BT948&lt;70), "Eutrophic", IF(BT948&gt;70,"Hypertrophic")))))</f>
        <v>Eutrophic</v>
      </c>
      <c r="CM948" s="0" t="n">
        <f aca="false">IF(G948&gt;H948,1,0)</f>
        <v>0</v>
      </c>
      <c r="CO948" s="17" t="n">
        <f aca="false">14.652-0.41022*M948+0.007991*M948*M948-0.000077774*M948*M948*M948</f>
        <v>8.841145986</v>
      </c>
      <c r="CP948" s="1" t="n">
        <f aca="false">F948/CO948*100</f>
        <v>107.452133637916</v>
      </c>
    </row>
    <row r="949" customFormat="false" ht="12.5" hidden="false" customHeight="false" outlineLevel="0" collapsed="false">
      <c r="A949" s="0" t="n">
        <v>948</v>
      </c>
      <c r="B949" s="15" t="s">
        <v>89</v>
      </c>
      <c r="C949" s="16" t="s">
        <v>90</v>
      </c>
      <c r="D949" s="0" t="s">
        <v>174</v>
      </c>
      <c r="E949" s="0" t="n">
        <v>7.4</v>
      </c>
      <c r="F949" s="0" t="n">
        <v>5.3</v>
      </c>
      <c r="G949" s="0" t="n">
        <v>1.4</v>
      </c>
      <c r="H949" s="0" t="n">
        <v>3.5</v>
      </c>
      <c r="I949" s="0" t="n">
        <v>29.8</v>
      </c>
      <c r="J949" s="0" t="n">
        <v>2.388</v>
      </c>
      <c r="K949" s="0" t="n">
        <v>0.144</v>
      </c>
      <c r="L949" s="0" t="n">
        <v>2.2</v>
      </c>
      <c r="M949" s="0" t="n">
        <v>24.7</v>
      </c>
      <c r="N949" s="0" t="n">
        <v>0</v>
      </c>
      <c r="O949" s="0" t="n">
        <v>248</v>
      </c>
      <c r="P949" s="0" t="n">
        <v>7000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0</v>
      </c>
      <c r="V949" s="0" t="n">
        <v>0</v>
      </c>
      <c r="AC949" s="0" t="n">
        <v>2.258</v>
      </c>
      <c r="AD949" s="0" t="n">
        <v>0.091</v>
      </c>
      <c r="AE949" s="0" t="n">
        <v>1.604</v>
      </c>
      <c r="AF949" s="0" t="n">
        <v>0.042</v>
      </c>
      <c r="AG949" s="0" t="n">
        <v>0.032</v>
      </c>
      <c r="AH949" s="0" t="n">
        <v>28.9</v>
      </c>
      <c r="AJ949" s="0" t="n">
        <v>600</v>
      </c>
      <c r="AP949" s="0" t="n">
        <v>0</v>
      </c>
      <c r="AY949" s="0" t="n">
        <v>0</v>
      </c>
      <c r="BF949" s="0" t="n">
        <f aca="false">IF(E949&lt;11,-3.6797*E949^2+48.115*E949-53.83,280.92*EXP(-0.2027*E949))</f>
        <v>100.720628</v>
      </c>
      <c r="BG949" s="1" t="n">
        <f aca="false">32.208*LN(F949)+21.438</f>
        <v>75.1515012765345</v>
      </c>
      <c r="BH949" s="1" t="n">
        <f aca="false">IF(G949&lt;=2, -10*G949+100, 88.958*EXP(-0.0755*G949))</f>
        <v>86</v>
      </c>
      <c r="BI949" s="1" t="n">
        <f aca="false">IF(I949&lt;=100, 0.0053*(I949)^2-1.0332*I949+100.76, 122.82*EXP(-0.0092*I949))</f>
        <v>74.677252</v>
      </c>
      <c r="BJ949" s="0" t="n">
        <f aca="false">IF(P949&lt;=1000, -6.942*LN(P949)+107.59, -36.304*LN(P949)+310.72)</f>
        <v>-10.7034696994716</v>
      </c>
      <c r="BK949" s="0" t="e">
        <f aca="false">BF949^0.04*BG949^0.22*BH949^0.51*BI949^0.06*BJ949^0.17</f>
        <v>#NUM!</v>
      </c>
      <c r="BL949" s="0" t="e">
        <f aca="false">IF(BK949&gt;=90, "Very Good", IF(BK949&gt;=80, "Good", IF(BK949&gt;=70, "Slightly Good", IF(BK949&gt;=60, "Average", IF(BK949&gt;=50, "Slightly Poor", IF(BK949&gt;=40, "Poor", "Very Poor"))))))</f>
        <v>#NUM!</v>
      </c>
      <c r="BM949" s="2" t="n">
        <f aca="false">IF(P949&lt;=1000, -6.942*LN(P949)+107.59, IF(AND(P949&gt;1000, P949&lt;=5213),-36.304*LN(P949)+310.72, IF(P949&gt;5213, 10)))</f>
        <v>10</v>
      </c>
      <c r="BN949" s="2" t="n">
        <f aca="false">BF949^0.04*BG949^0.22*BH949^0.51*BI949^0.06*BM949^0.17</f>
        <v>57.7851882174961</v>
      </c>
      <c r="BO949" s="3" t="str">
        <f aca="false">IF(BN949&gt;=90, "Very Good", IF(BN949&gt;=80, "Good", IF(BN949&gt;=70, "Slightly Good", IF(BN949&gt;=60, "Average", IF(BN949&gt;=50, "Slightly Poor", IF(BN949&gt;=40, "Poor", "Very Poor"))))))</f>
        <v>Slightly Poor</v>
      </c>
      <c r="BP949" s="2" t="n">
        <f aca="false">IF(AJ949&lt;=1000, -6.942*LN(AJ949)+107.59, IF(AND(AJ949&gt;1000, AJ949&lt;=5213),-36.304*LN(AJ949)+310.72, IF(AJ949&gt;5213, 10)))</f>
        <v>63.1825143334895</v>
      </c>
      <c r="BQ949" s="2" t="n">
        <f aca="false">BF949^0.04*BG949^0.22*BH949^0.51*BI949^0.06*BP949^0.17</f>
        <v>79.0529363367219</v>
      </c>
      <c r="BR949" s="0" t="str">
        <f aca="false">IF(BQ949&gt;=90, "Very Good", IF(BQ949&gt;=80, "Good", IF(BQ949&gt;=70, "Slightly Good", IF(BQ949&gt;=60, "Average", IF(BQ949&gt;=50, "Slightly Poor", IF(BQ949&gt;=40, "Poor", "Very Poor"))))))</f>
        <v>Slightly Good</v>
      </c>
      <c r="BT949" s="2" t="n">
        <f aca="false">9.81*LN(AH949)+30.6</f>
        <v>63.5992860481114</v>
      </c>
      <c r="BU949" s="0" t="str">
        <f aca="false">IF(BT949&lt;30, "Clean water", IF(AND(BT949&gt;=30, BT949&lt;40), "Hypolimia", IF(AND(BT949&gt;=40,BT949&lt;50), "Mesotrophic", IF(AND(BT949&gt;=50, BT949&lt;70), "Eutrophic", IF(BT949&gt;70,"Hypertrophic")))))</f>
        <v>Eutrophic</v>
      </c>
      <c r="CM949" s="0" t="n">
        <f aca="false">IF(G949&gt;H949,1,0)</f>
        <v>0</v>
      </c>
      <c r="CO949" s="17" t="n">
        <f aca="false">14.652-0.41022*M949+0.007991*M949*M949-0.000077774*M949*M949*M949</f>
        <v>8.222801440398</v>
      </c>
      <c r="CP949" s="1" t="n">
        <f aca="false">F949/CO949*100</f>
        <v>64.454918903447</v>
      </c>
    </row>
    <row r="950" customFormat="false" ht="12.5" hidden="false" customHeight="false" outlineLevel="0" collapsed="false">
      <c r="A950" s="0" t="n">
        <v>949</v>
      </c>
      <c r="B950" s="15" t="s">
        <v>91</v>
      </c>
      <c r="C950" s="16" t="s">
        <v>92</v>
      </c>
      <c r="D950" s="0" t="s">
        <v>174</v>
      </c>
      <c r="E950" s="0" t="n">
        <v>8.5</v>
      </c>
      <c r="F950" s="0" t="n">
        <v>24.8</v>
      </c>
      <c r="G950" s="0" t="n">
        <v>0.9</v>
      </c>
      <c r="H950" s="0" t="n">
        <v>4</v>
      </c>
      <c r="I950" s="0" t="n">
        <v>14.6</v>
      </c>
      <c r="J950" s="0" t="n">
        <v>3.648</v>
      </c>
      <c r="K950" s="0" t="n">
        <v>0.042</v>
      </c>
      <c r="L950" s="0" t="n">
        <v>1.7</v>
      </c>
      <c r="M950" s="0" t="n">
        <v>28.1</v>
      </c>
      <c r="N950" s="0" t="n">
        <v>0</v>
      </c>
      <c r="O950" s="0" t="n">
        <v>551</v>
      </c>
      <c r="P950" s="0" t="n">
        <v>1100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V950" s="0" t="n">
        <v>0</v>
      </c>
      <c r="AC950" s="0" t="n">
        <v>3.599</v>
      </c>
      <c r="AD950" s="0" t="n">
        <v>0.013</v>
      </c>
      <c r="AE950" s="0" t="n">
        <v>2.887</v>
      </c>
      <c r="AF950" s="0" t="n">
        <v>0.018</v>
      </c>
      <c r="AG950" s="0" t="n">
        <v>0.005</v>
      </c>
      <c r="AH950" s="0" t="n">
        <v>58.4</v>
      </c>
      <c r="AJ950" s="0" t="n">
        <v>100</v>
      </c>
      <c r="AP950" s="0" t="n">
        <v>0</v>
      </c>
      <c r="AY950" s="0" t="n">
        <v>0</v>
      </c>
      <c r="BF950" s="0" t="n">
        <f aca="false">IF(E950&lt;11,-3.6797*E950^2+48.115*E950-53.83,280.92*EXP(-0.2027*E950))</f>
        <v>89.289175</v>
      </c>
      <c r="BG950" s="1" t="n">
        <f aca="false">32.208*LN(F950)+21.438</f>
        <v>124.85285238133</v>
      </c>
      <c r="BH950" s="1" t="n">
        <f aca="false">IF(G950&lt;=2, -10*G950+100, 88.958*EXP(-0.0755*G950))</f>
        <v>91</v>
      </c>
      <c r="BI950" s="1" t="n">
        <f aca="false">IF(I950&lt;=100, 0.0053*(I950)^2-1.0332*I950+100.76, 122.82*EXP(-0.0092*I950))</f>
        <v>86.805028</v>
      </c>
      <c r="BJ950" s="0" t="n">
        <f aca="false">IF(P950&lt;=1000, -6.942*LN(P950)+107.59, -36.304*LN(P950)+310.72)</f>
        <v>56.4807115842163</v>
      </c>
      <c r="BK950" s="0" t="n">
        <f aca="false">BF950^0.04*BG950^0.22*BH950^0.51*BI950^0.06*BJ950^0.17</f>
        <v>89.6368209777395</v>
      </c>
      <c r="BL950" s="0" t="str">
        <f aca="false">IF(BK950&gt;=90, "Very Good", IF(BK950&gt;=80, "Good", IF(BK950&gt;=70, "Slightly Good", IF(BK950&gt;=60, "Average", IF(BK950&gt;=50, "Slightly Poor", IF(BK950&gt;=40, "Poor", "Very Poor"))))))</f>
        <v>Good</v>
      </c>
      <c r="BM950" s="2" t="n">
        <f aca="false">IF(P950&lt;=1000, -6.942*LN(P950)+107.59, IF(AND(P950&gt;1000, P950&lt;=5213),-36.304*LN(P950)+310.72, IF(P950&gt;5213, 10)))</f>
        <v>56.4807115842163</v>
      </c>
      <c r="BN950" s="2" t="n">
        <f aca="false">BF950^0.04*BG950^0.22*BH950^0.51*BI950^0.06*BM950^0.17</f>
        <v>89.6368209777395</v>
      </c>
      <c r="BO950" s="3" t="str">
        <f aca="false">IF(BN950&gt;=90, "Very Good", IF(BN950&gt;=80, "Good", IF(BN950&gt;=70, "Slightly Good", IF(BN950&gt;=60, "Average", IF(BN950&gt;=50, "Slightly Poor", IF(BN950&gt;=40, "Poor", "Very Poor"))))))</f>
        <v>Good</v>
      </c>
      <c r="BP950" s="2" t="n">
        <f aca="false">IF(AJ950&lt;=1000, -6.942*LN(AJ950)+107.59, IF(AND(AJ950&gt;1000, AJ950&lt;=5213),-36.304*LN(AJ950)+310.72, IF(AJ950&gt;5213, 10)))</f>
        <v>75.6209085688707</v>
      </c>
      <c r="BQ950" s="2" t="n">
        <f aca="false">BF950^0.04*BG950^0.22*BH950^0.51*BI950^0.06*BP950^0.17</f>
        <v>94.196017121959</v>
      </c>
      <c r="BR950" s="0" t="str">
        <f aca="false">IF(BQ950&gt;=90, "Very Good", IF(BQ950&gt;=80, "Good", IF(BQ950&gt;=70, "Slightly Good", IF(BQ950&gt;=60, "Average", IF(BQ950&gt;=50, "Slightly Poor", IF(BQ950&gt;=40, "Poor", "Very Poor"))))))</f>
        <v>Very Good</v>
      </c>
      <c r="BT950" s="2" t="n">
        <f aca="false">9.81*LN(AH950)+30.6</f>
        <v>70.5003688792733</v>
      </c>
      <c r="BU950" s="0" t="str">
        <f aca="false">IF(BT950&lt;30, "Clean water", IF(AND(BT950&gt;=30, BT950&lt;40), "Hypolimia", IF(AND(BT950&gt;=40,BT950&lt;50), "Mesotrophic", IF(AND(BT950&gt;=50, BT950&lt;70), "Eutrophic", IF(BT950&gt;70,"Hypertrophic")))))</f>
        <v>Hypertrophic</v>
      </c>
      <c r="CM950" s="0" t="n">
        <f aca="false">IF(G950&gt;H950,1,0)</f>
        <v>0</v>
      </c>
      <c r="CO950" s="17" t="n">
        <f aca="false">14.652-0.41022*M950+0.007991*M950*M950-0.000077774*M950*M950*M950</f>
        <v>7.708938809266</v>
      </c>
      <c r="CP950" s="1" t="n">
        <f aca="false">F950/CO950*100</f>
        <v>321.70446041407</v>
      </c>
    </row>
    <row r="951" customFormat="false" ht="12.5" hidden="false" customHeight="false" outlineLevel="0" collapsed="false">
      <c r="A951" s="0" t="n">
        <v>950</v>
      </c>
      <c r="B951" s="15" t="s">
        <v>137</v>
      </c>
      <c r="C951" s="16" t="s">
        <v>138</v>
      </c>
      <c r="D951" s="0" t="s">
        <v>174</v>
      </c>
      <c r="E951" s="0" t="n">
        <v>7.9</v>
      </c>
      <c r="F951" s="0" t="n">
        <v>8.6</v>
      </c>
      <c r="G951" s="0" t="n">
        <v>5.2</v>
      </c>
      <c r="H951" s="0" t="n">
        <v>10.7</v>
      </c>
      <c r="I951" s="0" t="n">
        <v>15.8</v>
      </c>
      <c r="J951" s="0" t="n">
        <v>5.367</v>
      </c>
      <c r="K951" s="0" t="n">
        <v>0.079</v>
      </c>
      <c r="L951" s="0" t="n">
        <v>7.1</v>
      </c>
      <c r="M951" s="0" t="n">
        <v>27.4</v>
      </c>
      <c r="O951" s="0" t="n">
        <v>524</v>
      </c>
      <c r="BD951" s="0" t="n">
        <v>5.095</v>
      </c>
      <c r="BF951" s="0" t="n">
        <f aca="false">IF(E951&lt;11,-3.6797*E951^2+48.115*E951-53.83,280.92*EXP(-0.2027*E951))</f>
        <v>96.6284230000001</v>
      </c>
      <c r="BG951" s="1" t="n">
        <f aca="false">32.208*LN(F951)+21.438</f>
        <v>90.7419570425808</v>
      </c>
      <c r="BH951" s="1" t="n">
        <f aca="false">IF(G951&lt;=2, -10*G951+100, 88.958*EXP(-0.0755*G951))</f>
        <v>60.0732318152755</v>
      </c>
      <c r="BI951" s="1" t="n">
        <f aca="false">IF(I951&lt;=100, 0.0053*(I951)^2-1.0332*I951+100.76, 122.82*EXP(-0.0092*I951))</f>
        <v>85.758532</v>
      </c>
      <c r="BJ951" s="0" t="e">
        <f aca="false">IF(P951&lt;=1000, -6.942*LN(P951)+107.59, -36.304*LN(P951)+310.72)</f>
        <v>#VALUE!</v>
      </c>
      <c r="BK951" s="0" t="e">
        <f aca="false">BF951^0.04*BG951^0.22*BH951^0.51*BI951^0.06*BJ951^0.17</f>
        <v>#VALUE!</v>
      </c>
      <c r="BL951" s="0" t="e">
        <f aca="false">IF(BK951&gt;=90, "Very Good", IF(BK951&gt;=80, "Good", IF(BK951&gt;=70, "Slightly Good", IF(BK951&gt;=60, "Average", IF(BK951&gt;=50, "Slightly Poor", IF(BK951&gt;=40, "Poor", "Very Poor"))))))</f>
        <v>#VALUE!</v>
      </c>
      <c r="BM951" s="2" t="e">
        <f aca="false">IF(P951&lt;=1000, -6.942*LN(P951)+107.59, IF(AND(P951&gt;1000, P951&lt;=5213),-36.304*LN(P951)+310.72, IF(P951&gt;5213, 10)))</f>
        <v>#VALUE!</v>
      </c>
      <c r="BN951" s="2" t="e">
        <f aca="false">BF951^0.04*BG951^0.22*BH951^0.51*BI951^0.06*BM951^0.17</f>
        <v>#VALUE!</v>
      </c>
      <c r="BO951" s="3" t="e">
        <f aca="false">IF(BN951&gt;=90, "Very Good", IF(BN951&gt;=80, "Good", IF(BN951&gt;=70, "Slightly Good", IF(BN951&gt;=60, "Average", IF(BN951&gt;=50, "Slightly Poor", IF(BN951&gt;=40, "Poor", "Very Poor"))))))</f>
        <v>#VALUE!</v>
      </c>
      <c r="BP951" s="2" t="e">
        <f aca="false">IF(AJ951&lt;=1000, -6.942*LN(AJ951)+107.59, IF(AND(AJ951&gt;1000, AJ951&lt;=5213),-36.304*LN(AJ951)+310.72, IF(AJ951&gt;5213, 10)))</f>
        <v>#VALUE!</v>
      </c>
      <c r="BQ951" s="2" t="e">
        <f aca="false">BF951^0.04*BG951^0.22*BH951^0.51*BI951^0.06*BP951^0.17</f>
        <v>#VALUE!</v>
      </c>
      <c r="BR951" s="0" t="e">
        <f aca="false">IF(BQ951&gt;=90, "Very Good", IF(BQ951&gt;=80, "Good", IF(BQ951&gt;=70, "Slightly Good", IF(BQ951&gt;=60, "Average", IF(BQ951&gt;=50, "Slightly Poor", IF(BQ951&gt;=40, "Poor", "Very Poor"))))))</f>
        <v>#VALUE!</v>
      </c>
      <c r="BT951" s="2" t="e">
        <f aca="false">9.81*LN(AH951)+30.6</f>
        <v>#VALUE!</v>
      </c>
      <c r="BU951" s="0" t="e">
        <f aca="false">IF(BT951&lt;30, "Clean water", IF(AND(BT951&gt;=30, BT951&lt;40), "Hypolimia", IF(AND(BT951&gt;=40,BT951&lt;50), "Mesotrophic", IF(AND(BT951&gt;=50, BT951&lt;70), "Eutrophic", IF(BT951&gt;70,"Hypertrophic")))))</f>
        <v>#VALUE!</v>
      </c>
      <c r="CM951" s="0" t="n">
        <f aca="false">IF(G951&gt;H951,1,0)</f>
        <v>0</v>
      </c>
      <c r="CO951" s="17" t="n">
        <f aca="false">14.652-0.41022*M951+0.007991*M951*M951-0.000077774*M951*M951*M951</f>
        <v>7.811419894224</v>
      </c>
      <c r="CP951" s="1" t="n">
        <f aca="false">F951/CO951*100</f>
        <v>110.095221053974</v>
      </c>
    </row>
    <row r="952" customFormat="false" ht="12.5" hidden="false" customHeight="false" outlineLevel="0" collapsed="false">
      <c r="A952" s="0" t="n">
        <v>951</v>
      </c>
      <c r="B952" s="15" t="s">
        <v>93</v>
      </c>
      <c r="C952" s="16" t="s">
        <v>94</v>
      </c>
      <c r="D952" s="0" t="s">
        <v>174</v>
      </c>
      <c r="E952" s="0" t="n">
        <v>7.5</v>
      </c>
      <c r="F952" s="0" t="n">
        <v>7.4</v>
      </c>
      <c r="G952" s="0" t="n">
        <v>3.1</v>
      </c>
      <c r="H952" s="0" t="n">
        <v>8.9</v>
      </c>
      <c r="I952" s="0" t="n">
        <v>16.6</v>
      </c>
      <c r="J952" s="0" t="n">
        <v>8.528</v>
      </c>
      <c r="K952" s="0" t="n">
        <v>0.151</v>
      </c>
      <c r="L952" s="0" t="n">
        <v>5.2</v>
      </c>
      <c r="M952" s="0" t="n">
        <v>25.2</v>
      </c>
      <c r="N952" s="0" t="n">
        <v>0</v>
      </c>
      <c r="O952" s="0" t="n">
        <v>631</v>
      </c>
      <c r="P952" s="0" t="n">
        <v>30000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0</v>
      </c>
      <c r="V952" s="0" t="n">
        <v>0</v>
      </c>
      <c r="AC952" s="0" t="n">
        <v>8.215</v>
      </c>
      <c r="AD952" s="0" t="n">
        <v>1.082</v>
      </c>
      <c r="AE952" s="0" t="n">
        <v>5.136</v>
      </c>
      <c r="AF952" s="0" t="n">
        <v>0.081</v>
      </c>
      <c r="AG952" s="0" t="n">
        <v>0.039</v>
      </c>
      <c r="AH952" s="0" t="n">
        <v>13.8</v>
      </c>
      <c r="AJ952" s="0" t="n">
        <v>7700</v>
      </c>
      <c r="AP952" s="0" t="n">
        <v>0</v>
      </c>
      <c r="AY952" s="0" t="n">
        <v>0</v>
      </c>
      <c r="BD952" s="0" t="n">
        <v>3.744</v>
      </c>
      <c r="BF952" s="0" t="n">
        <f aca="false">IF(E952&lt;11,-3.6797*E952^2+48.115*E952-53.83,280.92*EXP(-0.2027*E952))</f>
        <v>100.049375</v>
      </c>
      <c r="BG952" s="1" t="n">
        <f aca="false">32.208*LN(F952)+21.438</f>
        <v>85.9016678467677</v>
      </c>
      <c r="BH952" s="1" t="n">
        <f aca="false">IF(G952&lt;=2, -10*G952+100, 88.958*EXP(-0.0755*G952))</f>
        <v>70.3944446082144</v>
      </c>
      <c r="BI952" s="1" t="n">
        <f aca="false">IF(I952&lt;=100, 0.0053*(I952)^2-1.0332*I952+100.76, 122.82*EXP(-0.0092*I952))</f>
        <v>85.069348</v>
      </c>
      <c r="BJ952" s="0" t="n">
        <f aca="false">IF(P952&lt;=1000, -6.942*LN(P952)+107.59, -36.304*LN(P952)+310.72)</f>
        <v>-63.5362173920304</v>
      </c>
      <c r="BK952" s="0" t="e">
        <f aca="false">BF952^0.04*BG952^0.22*BH952^0.51*BI952^0.06*BJ952^0.17</f>
        <v>#NUM!</v>
      </c>
      <c r="BL952" s="0" t="e">
        <f aca="false">IF(BK952&gt;=90, "Very Good", IF(BK952&gt;=80, "Good", IF(BK952&gt;=70, "Slightly Good", IF(BK952&gt;=60, "Average", IF(BK952&gt;=50, "Slightly Poor", IF(BK952&gt;=40, "Poor", "Very Poor"))))))</f>
        <v>#NUM!</v>
      </c>
      <c r="BM952" s="2" t="n">
        <f aca="false">IF(P952&lt;=1000, -6.942*LN(P952)+107.59, IF(AND(P952&gt;1000, P952&lt;=5213),-36.304*LN(P952)+310.72, IF(P952&gt;5213, 10)))</f>
        <v>10</v>
      </c>
      <c r="BN952" s="2" t="n">
        <f aca="false">BF952^0.04*BG952^0.22*BH952^0.51*BI952^0.06*BM952^0.17</f>
        <v>54.1402042509568</v>
      </c>
      <c r="BO952" s="3" t="str">
        <f aca="false">IF(BN952&gt;=90, "Very Good", IF(BN952&gt;=80, "Good", IF(BN952&gt;=70, "Slightly Good", IF(BN952&gt;=60, "Average", IF(BN952&gt;=50, "Slightly Poor", IF(BN952&gt;=40, "Poor", "Very Poor"))))))</f>
        <v>Slightly Poor</v>
      </c>
      <c r="BP952" s="2" t="n">
        <f aca="false">IF(AJ952&lt;=1000, -6.942*LN(AJ952)+107.59, IF(AND(AJ952&gt;1000, AJ952&lt;=5213),-36.304*LN(AJ952)+310.72, IF(AJ952&gt;5213, 10)))</f>
        <v>10</v>
      </c>
      <c r="BQ952" s="2" t="n">
        <f aca="false">BF952^0.04*BG952^0.22*BH952^0.51*BI952^0.06*BP952^0.17</f>
        <v>54.1402042509568</v>
      </c>
      <c r="BR952" s="0" t="str">
        <f aca="false">IF(BQ952&gt;=90, "Very Good", IF(BQ952&gt;=80, "Good", IF(BQ952&gt;=70, "Slightly Good", IF(BQ952&gt;=60, "Average", IF(BQ952&gt;=50, "Slightly Poor", IF(BQ952&gt;=40, "Poor", "Very Poor"))))))</f>
        <v>Slightly Poor</v>
      </c>
      <c r="BT952" s="2" t="n">
        <f aca="false">9.81*LN(AH952)+30.6</f>
        <v>56.3479988891206</v>
      </c>
      <c r="BU952" s="0" t="str">
        <f aca="false">IF(BT952&lt;30, "Clean water", IF(AND(BT952&gt;=30, BT952&lt;40), "Hypolimia", IF(AND(BT952&gt;=40,BT952&lt;50), "Mesotrophic", IF(AND(BT952&gt;=50, BT952&lt;70), "Eutrophic", IF(BT952&gt;70,"Hypertrophic")))))</f>
        <v>Eutrophic</v>
      </c>
      <c r="CM952" s="0" t="n">
        <f aca="false">IF(G952&gt;H952,1,0)</f>
        <v>0</v>
      </c>
      <c r="CO952" s="17" t="n">
        <f aca="false">14.652-0.41022*M952+0.007991*M952*M952-0.000077774*M952*M952*M952</f>
        <v>8.144442695808</v>
      </c>
      <c r="CP952" s="1" t="n">
        <f aca="false">F952/CO952*100</f>
        <v>90.8595010903427</v>
      </c>
    </row>
    <row r="953" customFormat="false" ht="12.5" hidden="false" customHeight="false" outlineLevel="0" collapsed="false">
      <c r="A953" s="0" t="n">
        <v>952</v>
      </c>
      <c r="B953" s="15" t="s">
        <v>95</v>
      </c>
      <c r="C953" s="16" t="s">
        <v>96</v>
      </c>
      <c r="D953" s="0" t="s">
        <v>174</v>
      </c>
      <c r="E953" s="0" t="n">
        <v>7.6</v>
      </c>
      <c r="F953" s="0" t="n">
        <v>6.8</v>
      </c>
      <c r="G953" s="0" t="n">
        <v>2.6</v>
      </c>
      <c r="H953" s="0" t="n">
        <v>7.8</v>
      </c>
      <c r="I953" s="0" t="n">
        <v>15.4</v>
      </c>
      <c r="J953" s="0" t="n">
        <v>5.526</v>
      </c>
      <c r="K953" s="0" t="n">
        <v>0.142</v>
      </c>
      <c r="L953" s="0" t="n">
        <v>4.9</v>
      </c>
      <c r="M953" s="0" t="n">
        <v>22.1</v>
      </c>
      <c r="N953" s="0" t="n">
        <v>0</v>
      </c>
      <c r="O953" s="0" t="n">
        <v>383</v>
      </c>
      <c r="P953" s="0" t="n">
        <v>1000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0</v>
      </c>
      <c r="V953" s="0" t="n">
        <v>0</v>
      </c>
      <c r="AC953" s="0" t="n">
        <v>5.457</v>
      </c>
      <c r="AD953" s="0" t="n">
        <v>0.221</v>
      </c>
      <c r="AE953" s="0" t="n">
        <v>3.983</v>
      </c>
      <c r="AF953" s="0" t="n">
        <v>0.058</v>
      </c>
      <c r="AG953" s="0" t="n">
        <v>0.033</v>
      </c>
      <c r="AH953" s="0" t="n">
        <v>61</v>
      </c>
      <c r="AJ953" s="0" t="n">
        <v>100</v>
      </c>
      <c r="AP953" s="0" t="n">
        <v>0</v>
      </c>
      <c r="AY953" s="0" t="n">
        <v>0</v>
      </c>
      <c r="BF953" s="0" t="n">
        <f aca="false">IF(E953&lt;11,-3.6797*E953^2+48.115*E953-53.83,280.92*EXP(-0.2027*E953))</f>
        <v>99.304528</v>
      </c>
      <c r="BG953" s="1" t="n">
        <f aca="false">32.208*LN(F953)+21.438</f>
        <v>83.1782434931598</v>
      </c>
      <c r="BH953" s="1" t="n">
        <f aca="false">IF(G953&lt;=2, -10*G953+100, 88.958*EXP(-0.0755*G953))</f>
        <v>73.1026302934667</v>
      </c>
      <c r="BI953" s="1" t="n">
        <f aca="false">IF(I953&lt;=100, 0.0053*(I953)^2-1.0332*I953+100.76, 122.82*EXP(-0.0092*I953))</f>
        <v>86.105668</v>
      </c>
      <c r="BJ953" s="0" t="n">
        <f aca="false">IF(P953&lt;=1000, -6.942*LN(P953)+107.59, -36.304*LN(P953)+310.72)</f>
        <v>59.636362853306</v>
      </c>
      <c r="BK953" s="0" t="n">
        <f aca="false">BF953^0.04*BG953^0.22*BH953^0.51*BI953^0.06*BJ953^0.17</f>
        <v>74.2720715941222</v>
      </c>
      <c r="BL953" s="0" t="str">
        <f aca="false">IF(BK953&gt;=90, "Very Good", IF(BK953&gt;=80, "Good", IF(BK953&gt;=70, "Slightly Good", IF(BK953&gt;=60, "Average", IF(BK953&gt;=50, "Slightly Poor", IF(BK953&gt;=40, "Poor", "Very Poor"))))))</f>
        <v>Slightly Good</v>
      </c>
      <c r="BM953" s="2" t="n">
        <f aca="false">IF(P953&lt;=1000, -6.942*LN(P953)+107.59, IF(AND(P953&gt;1000, P953&lt;=5213),-36.304*LN(P953)+310.72, IF(P953&gt;5213, 10)))</f>
        <v>59.636362853306</v>
      </c>
      <c r="BN953" s="2" t="n">
        <f aca="false">BF953^0.04*BG953^0.22*BH953^0.51*BI953^0.06*BM953^0.17</f>
        <v>74.2720715941222</v>
      </c>
      <c r="BO953" s="3" t="str">
        <f aca="false">IF(BN953&gt;=90, "Very Good", IF(BN953&gt;=80, "Good", IF(BN953&gt;=70, "Slightly Good", IF(BN953&gt;=60, "Average", IF(BN953&gt;=50, "Slightly Poor", IF(BN953&gt;=40, "Poor", "Very Poor"))))))</f>
        <v>Slightly Good</v>
      </c>
      <c r="BP953" s="2" t="n">
        <f aca="false">IF(AJ953&lt;=1000, -6.942*LN(AJ953)+107.59, IF(AND(AJ953&gt;1000, AJ953&lt;=5213),-36.304*LN(AJ953)+310.72, IF(AJ953&gt;5213, 10)))</f>
        <v>75.6209085688707</v>
      </c>
      <c r="BQ953" s="2" t="n">
        <f aca="false">BF953^0.04*BG953^0.22*BH953^0.51*BI953^0.06*BP953^0.17</f>
        <v>77.331736709573</v>
      </c>
      <c r="BR953" s="0" t="str">
        <f aca="false">IF(BQ953&gt;=90, "Very Good", IF(BQ953&gt;=80, "Good", IF(BQ953&gt;=70, "Slightly Good", IF(BQ953&gt;=60, "Average", IF(BQ953&gt;=50, "Slightly Poor", IF(BQ953&gt;=40, "Poor", "Very Poor"))))))</f>
        <v>Slightly Good</v>
      </c>
      <c r="BT953" s="2" t="n">
        <f aca="false">9.81*LN(AH953)+30.6</f>
        <v>70.9276726075402</v>
      </c>
      <c r="BU953" s="0" t="str">
        <f aca="false">IF(BT953&lt;30, "Clean water", IF(AND(BT953&gt;=30, BT953&lt;40), "Hypolimia", IF(AND(BT953&gt;=40,BT953&lt;50), "Mesotrophic", IF(AND(BT953&gt;=50, BT953&lt;70), "Eutrophic", IF(BT953&gt;70,"Hypertrophic")))))</f>
        <v>Hypertrophic</v>
      </c>
      <c r="CM953" s="0" t="n">
        <f aca="false">IF(G953&gt;H953,1,0)</f>
        <v>0</v>
      </c>
      <c r="CO953" s="17" t="n">
        <f aca="false">14.652-0.41022*M953+0.007991*M953*M953-0.000077774*M953*M953*M953</f>
        <v>8.649540564586</v>
      </c>
      <c r="CP953" s="1" t="n">
        <f aca="false">F953/CO953*100</f>
        <v>78.6168924143947</v>
      </c>
    </row>
    <row r="954" customFormat="false" ht="12.5" hidden="false" customHeight="false" outlineLevel="0" collapsed="false">
      <c r="A954" s="0" t="n">
        <v>953</v>
      </c>
      <c r="B954" s="15" t="s">
        <v>97</v>
      </c>
      <c r="C954" s="16" t="s">
        <v>98</v>
      </c>
      <c r="D954" s="0" t="s">
        <v>174</v>
      </c>
      <c r="E954" s="0" t="n">
        <v>8.1</v>
      </c>
      <c r="F954" s="0" t="n">
        <v>9.4</v>
      </c>
      <c r="G954" s="0" t="n">
        <v>0.9</v>
      </c>
      <c r="H954" s="0" t="n">
        <v>3.7</v>
      </c>
      <c r="I954" s="0" t="n">
        <v>6.8</v>
      </c>
      <c r="J954" s="0" t="n">
        <v>1.822</v>
      </c>
      <c r="K954" s="0" t="n">
        <v>0.018</v>
      </c>
      <c r="L954" s="0" t="n">
        <v>2</v>
      </c>
      <c r="M954" s="0" t="n">
        <v>20</v>
      </c>
      <c r="N954" s="0" t="n">
        <v>0</v>
      </c>
      <c r="O954" s="0" t="n">
        <v>143</v>
      </c>
      <c r="P954" s="0" t="n">
        <v>4500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V954" s="0" t="n">
        <v>0</v>
      </c>
      <c r="AC954" s="0" t="n">
        <v>1.765</v>
      </c>
      <c r="AD954" s="0" t="n">
        <v>0.03</v>
      </c>
      <c r="AE954" s="0" t="n">
        <v>1.513</v>
      </c>
      <c r="AF954" s="0" t="n">
        <v>0.01</v>
      </c>
      <c r="AG954" s="0" t="n">
        <v>0.004</v>
      </c>
      <c r="AH954" s="0" t="n">
        <v>12.6</v>
      </c>
      <c r="AJ954" s="0" t="n">
        <v>8</v>
      </c>
      <c r="AP954" s="0" t="n">
        <v>0</v>
      </c>
      <c r="AY954" s="0" t="n">
        <v>0</v>
      </c>
      <c r="BF954" s="0" t="n">
        <f aca="false">IF(E954&lt;11,-3.6797*E954^2+48.115*E954-53.83,280.92*EXP(-0.2027*E954))</f>
        <v>94.476383</v>
      </c>
      <c r="BG954" s="1" t="n">
        <f aca="false">32.208*LN(F954)+21.438</f>
        <v>93.6067776722001</v>
      </c>
      <c r="BH954" s="1" t="n">
        <f aca="false">IF(G954&lt;=2, -10*G954+100, 88.958*EXP(-0.0755*G954))</f>
        <v>91</v>
      </c>
      <c r="BI954" s="1" t="n">
        <f aca="false">IF(I954&lt;=100, 0.0053*(I954)^2-1.0332*I954+100.76, 122.82*EXP(-0.0092*I954))</f>
        <v>93.979312</v>
      </c>
      <c r="BJ954" s="0" t="n">
        <f aca="false">IF(P954&lt;=1000, -6.942*LN(P954)+107.59, -36.304*LN(P954)+310.72)</f>
        <v>5.33682653926667</v>
      </c>
      <c r="BK954" s="0" t="n">
        <f aca="false">BF954^0.04*BG954^0.22*BH954^0.51*BI954^0.06*BJ954^0.17</f>
        <v>56.7324717965119</v>
      </c>
      <c r="BL954" s="0" t="str">
        <f aca="false">IF(BK954&gt;=90, "Very Good", IF(BK954&gt;=80, "Good", IF(BK954&gt;=70, "Slightly Good", IF(BK954&gt;=60, "Average", IF(BK954&gt;=50, "Slightly Poor", IF(BK954&gt;=40, "Poor", "Very Poor"))))))</f>
        <v>Slightly Poor</v>
      </c>
      <c r="BM954" s="2" t="n">
        <f aca="false">IF(P954&lt;=1000, -6.942*LN(P954)+107.59, IF(AND(P954&gt;1000, P954&lt;=5213),-36.304*LN(P954)+310.72, IF(P954&gt;5213, 10)))</f>
        <v>5.33682653926667</v>
      </c>
      <c r="BN954" s="2" t="n">
        <f aca="false">BF954^0.04*BG954^0.22*BH954^0.51*BI954^0.06*BM954^0.17</f>
        <v>56.7324717965119</v>
      </c>
      <c r="BO954" s="3" t="str">
        <f aca="false">IF(BN954&gt;=90, "Very Good", IF(BN954&gt;=80, "Good", IF(BN954&gt;=70, "Slightly Good", IF(BN954&gt;=60, "Average", IF(BN954&gt;=50, "Slightly Poor", IF(BN954&gt;=40, "Poor", "Very Poor"))))))</f>
        <v>Slightly Poor</v>
      </c>
      <c r="BP954" s="2" t="n">
        <f aca="false">IF(AJ954&lt;=1000, -6.942*LN(AJ954)+107.59, IF(AND(AJ954&gt;1000, AJ954&lt;=5213),-36.304*LN(AJ954)+310.72, IF(AJ954&gt;5213, 10)))</f>
        <v>93.1545168176586</v>
      </c>
      <c r="BQ954" s="2" t="n">
        <f aca="false">BF954^0.04*BG954^0.22*BH954^0.51*BI954^0.06*BP954^0.17</f>
        <v>92.2482735632296</v>
      </c>
      <c r="BR954" s="0" t="str">
        <f aca="false">IF(BQ954&gt;=90, "Very Good", IF(BQ954&gt;=80, "Good", IF(BQ954&gt;=70, "Slightly Good", IF(BQ954&gt;=60, "Average", IF(BQ954&gt;=50, "Slightly Poor", IF(BQ954&gt;=40, "Poor", "Very Poor"))))))</f>
        <v>Very Good</v>
      </c>
      <c r="BT954" s="2" t="n">
        <f aca="false">9.81*LN(AH954)+30.6</f>
        <v>55.4555657449224</v>
      </c>
      <c r="BU954" s="0" t="str">
        <f aca="false">IF(BT954&lt;30, "Clean water", IF(AND(BT954&gt;=30, BT954&lt;40), "Hypolimia", IF(AND(BT954&gt;=40,BT954&lt;50), "Mesotrophic", IF(AND(BT954&gt;=50, BT954&lt;70), "Eutrophic", IF(BT954&gt;70,"Hypertrophic")))))</f>
        <v>Eutrophic</v>
      </c>
      <c r="CM954" s="0" t="n">
        <f aca="false">IF(G954&gt;H954,1,0)</f>
        <v>0</v>
      </c>
      <c r="CO954" s="17" t="n">
        <f aca="false">14.652-0.41022*M954+0.007991*M954*M954-0.000077774*M954*M954*M954</f>
        <v>9.021808</v>
      </c>
      <c r="CP954" s="1" t="n">
        <f aca="false">F954/CO954*100</f>
        <v>104.191975710412</v>
      </c>
    </row>
    <row r="955" customFormat="false" ht="12.5" hidden="false" customHeight="false" outlineLevel="0" collapsed="false">
      <c r="A955" s="0" t="n">
        <v>954</v>
      </c>
      <c r="B955" s="15" t="s">
        <v>99</v>
      </c>
      <c r="C955" s="16" t="s">
        <v>100</v>
      </c>
      <c r="D955" s="0" t="s">
        <v>174</v>
      </c>
      <c r="E955" s="0" t="n">
        <v>7.5</v>
      </c>
      <c r="F955" s="0" t="n">
        <v>6.3</v>
      </c>
      <c r="G955" s="0" t="n">
        <v>2.5</v>
      </c>
      <c r="H955" s="0" t="n">
        <v>5.4</v>
      </c>
      <c r="I955" s="0" t="n">
        <v>34.3</v>
      </c>
      <c r="J955" s="0" t="n">
        <v>5.504</v>
      </c>
      <c r="K955" s="0" t="n">
        <v>0.15</v>
      </c>
      <c r="L955" s="0" t="n">
        <v>2.7</v>
      </c>
      <c r="M955" s="0" t="n">
        <v>23.6</v>
      </c>
      <c r="O955" s="0" t="n">
        <v>391</v>
      </c>
      <c r="BD955" s="0" t="n">
        <v>1.162</v>
      </c>
      <c r="BF955" s="0" t="n">
        <f aca="false">IF(E955&lt;11,-3.6797*E955^2+48.115*E955-53.83,280.92*EXP(-0.2027*E955))</f>
        <v>100.049375</v>
      </c>
      <c r="BG955" s="1" t="n">
        <f aca="false">32.208*LN(F955)+21.438</f>
        <v>80.7184225924663</v>
      </c>
      <c r="BH955" s="1" t="n">
        <f aca="false">IF(G955&lt;=2, -10*G955+100, 88.958*EXP(-0.0755*G955))</f>
        <v>73.6566439219523</v>
      </c>
      <c r="BI955" s="1" t="n">
        <f aca="false">IF(I955&lt;=100, 0.0053*(I955)^2-1.0332*I955+100.76, 122.82*EXP(-0.0092*I955))</f>
        <v>71.556637</v>
      </c>
      <c r="BJ955" s="0" t="e">
        <f aca="false">IF(P955&lt;=1000, -6.942*LN(P955)+107.59, -36.304*LN(P955)+310.72)</f>
        <v>#VALUE!</v>
      </c>
      <c r="BK955" s="0" t="e">
        <f aca="false">BF955^0.04*BG955^0.22*BH955^0.51*BI955^0.06*BJ955^0.17</f>
        <v>#VALUE!</v>
      </c>
      <c r="BL955" s="0" t="e">
        <f aca="false">IF(BK955&gt;=90, "Very Good", IF(BK955&gt;=80, "Good", IF(BK955&gt;=70, "Slightly Good", IF(BK955&gt;=60, "Average", IF(BK955&gt;=50, "Slightly Poor", IF(BK955&gt;=40, "Poor", "Very Poor"))))))</f>
        <v>#VALUE!</v>
      </c>
      <c r="BM955" s="2" t="e">
        <f aca="false">IF(P955&lt;=1000, -6.942*LN(P955)+107.59, IF(AND(P955&gt;1000, P955&lt;=5213),-36.304*LN(P955)+310.72, IF(P955&gt;5213, 10)))</f>
        <v>#VALUE!</v>
      </c>
      <c r="BN955" s="2" t="e">
        <f aca="false">BF955^0.04*BG955^0.22*BH955^0.51*BI955^0.06*BM955^0.17</f>
        <v>#VALUE!</v>
      </c>
      <c r="BO955" s="3" t="e">
        <f aca="false">IF(BN955&gt;=90, "Very Good", IF(BN955&gt;=80, "Good", IF(BN955&gt;=70, "Slightly Good", IF(BN955&gt;=60, "Average", IF(BN955&gt;=50, "Slightly Poor", IF(BN955&gt;=40, "Poor", "Very Poor"))))))</f>
        <v>#VALUE!</v>
      </c>
      <c r="BP955" s="2" t="e">
        <f aca="false">IF(AJ955&lt;=1000, -6.942*LN(AJ955)+107.59, IF(AND(AJ955&gt;1000, AJ955&lt;=5213),-36.304*LN(AJ955)+310.72, IF(AJ955&gt;5213, 10)))</f>
        <v>#VALUE!</v>
      </c>
      <c r="BQ955" s="2" t="e">
        <f aca="false">BF955^0.04*BG955^0.22*BH955^0.51*BI955^0.06*BP955^0.17</f>
        <v>#VALUE!</v>
      </c>
      <c r="BR955" s="0" t="e">
        <f aca="false">IF(BQ955&gt;=90, "Very Good", IF(BQ955&gt;=80, "Good", IF(BQ955&gt;=70, "Slightly Good", IF(BQ955&gt;=60, "Average", IF(BQ955&gt;=50, "Slightly Poor", IF(BQ955&gt;=40, "Poor", "Very Poor"))))))</f>
        <v>#VALUE!</v>
      </c>
      <c r="BT955" s="2" t="e">
        <f aca="false">9.81*LN(AH955)+30.6</f>
        <v>#VALUE!</v>
      </c>
      <c r="BU955" s="0" t="e">
        <f aca="false">IF(BT955&lt;30, "Clean water", IF(AND(BT955&gt;=30, BT955&lt;40), "Hypolimia", IF(AND(BT955&gt;=40,BT955&lt;50), "Mesotrophic", IF(AND(BT955&gt;=50, BT955&lt;70), "Eutrophic", IF(BT955&gt;70,"Hypertrophic")))))</f>
        <v>#VALUE!</v>
      </c>
      <c r="CM955" s="0" t="n">
        <f aca="false">IF(G955&gt;H955,1,0)</f>
        <v>0</v>
      </c>
      <c r="CO955" s="17" t="n">
        <f aca="false">14.652-0.41022*M955+0.007991*M955*M955-0.000077774*M955*M955*M955</f>
        <v>8.399193993856</v>
      </c>
      <c r="CP955" s="1" t="n">
        <f aca="false">F955/CO955*100</f>
        <v>75.0071971740198</v>
      </c>
    </row>
    <row r="956" customFormat="false" ht="12.5" hidden="false" customHeight="false" outlineLevel="0" collapsed="false">
      <c r="A956" s="0" t="n">
        <v>955</v>
      </c>
      <c r="B956" s="15" t="s">
        <v>99</v>
      </c>
      <c r="C956" s="16" t="s">
        <v>100</v>
      </c>
      <c r="D956" s="0" t="s">
        <v>174</v>
      </c>
      <c r="E956" s="0" t="n">
        <v>7.6</v>
      </c>
      <c r="F956" s="0" t="n">
        <v>9</v>
      </c>
      <c r="G956" s="0" t="n">
        <v>0.9</v>
      </c>
      <c r="H956" s="0" t="n">
        <v>3.3</v>
      </c>
      <c r="I956" s="0" t="n">
        <v>10.2</v>
      </c>
      <c r="J956" s="0" t="n">
        <v>5.855</v>
      </c>
      <c r="K956" s="0" t="n">
        <v>0.097</v>
      </c>
      <c r="L956" s="0" t="n">
        <v>2.3</v>
      </c>
      <c r="M956" s="0" t="n">
        <v>23.1</v>
      </c>
      <c r="N956" s="0" t="n">
        <v>0</v>
      </c>
      <c r="O956" s="0" t="n">
        <v>490</v>
      </c>
      <c r="P956" s="0" t="n">
        <v>10000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V956" s="0" t="n">
        <v>0</v>
      </c>
      <c r="AC956" s="0" t="n">
        <v>5.757</v>
      </c>
      <c r="AD956" s="0" t="n">
        <v>0.091</v>
      </c>
      <c r="AE956" s="0" t="n">
        <v>4.736</v>
      </c>
      <c r="AF956" s="0" t="n">
        <v>0.061</v>
      </c>
      <c r="AG956" s="0" t="n">
        <v>0.047</v>
      </c>
      <c r="AH956" s="0" t="n">
        <v>17.1</v>
      </c>
      <c r="AJ956" s="0" t="n">
        <v>1700</v>
      </c>
      <c r="AP956" s="0" t="n">
        <v>0</v>
      </c>
      <c r="AY956" s="0" t="n">
        <v>0</v>
      </c>
      <c r="BF956" s="0" t="n">
        <f aca="false">IF(E956&lt;11,-3.6797*E956^2+48.115*E956-53.83,280.92*EXP(-0.2027*E956))</f>
        <v>99.304528</v>
      </c>
      <c r="BG956" s="1" t="n">
        <f aca="false">32.208*LN(F956)+21.438</f>
        <v>92.206209186845</v>
      </c>
      <c r="BH956" s="1" t="n">
        <f aca="false">IF(G956&lt;=2, -10*G956+100, 88.958*EXP(-0.0755*G956))</f>
        <v>91</v>
      </c>
      <c r="BI956" s="1" t="n">
        <f aca="false">IF(I956&lt;=100, 0.0053*(I956)^2-1.0332*I956+100.76, 122.82*EXP(-0.0092*I956))</f>
        <v>90.772772</v>
      </c>
      <c r="BJ956" s="0" t="n">
        <f aca="false">IF(P956&lt;=1000, -6.942*LN(P956)+107.59, -36.304*LN(P956)+310.72)</f>
        <v>-23.6521968642234</v>
      </c>
      <c r="BK956" s="0" t="e">
        <f aca="false">BF956^0.04*BG956^0.22*BH956^0.51*BI956^0.06*BJ956^0.17</f>
        <v>#NUM!</v>
      </c>
      <c r="BL956" s="0" t="e">
        <f aca="false">IF(BK956&gt;=90, "Very Good", IF(BK956&gt;=80, "Good", IF(BK956&gt;=70, "Slightly Good", IF(BK956&gt;=60, "Average", IF(BK956&gt;=50, "Slightly Poor", IF(BK956&gt;=40, "Poor", "Very Poor"))))))</f>
        <v>#NUM!</v>
      </c>
      <c r="BM956" s="2" t="n">
        <f aca="false">IF(P956&lt;=1000, -6.942*LN(P956)+107.59, IF(AND(P956&gt;1000, P956&lt;=5213),-36.304*LN(P956)+310.72, IF(P956&gt;5213, 10)))</f>
        <v>10</v>
      </c>
      <c r="BN956" s="2" t="n">
        <f aca="false">BF956^0.04*BG956^0.22*BH956^0.51*BI956^0.06*BM956^0.17</f>
        <v>62.9092409173395</v>
      </c>
      <c r="BO956" s="3" t="str">
        <f aca="false">IF(BN956&gt;=90, "Very Good", IF(BN956&gt;=80, "Good", IF(BN956&gt;=70, "Slightly Good", IF(BN956&gt;=60, "Average", IF(BN956&gt;=50, "Slightly Poor", IF(BN956&gt;=40, "Poor", "Very Poor"))))))</f>
        <v>Average</v>
      </c>
      <c r="BP956" s="2" t="n">
        <f aca="false">IF(AJ956&lt;=1000, -6.942*LN(AJ956)+107.59, IF(AND(AJ956&gt;1000, AJ956&lt;=5213),-36.304*LN(AJ956)+310.72, IF(AJ956&gt;5213, 10)))</f>
        <v>40.6769243252715</v>
      </c>
      <c r="BQ956" s="2" t="n">
        <f aca="false">BF956^0.04*BG956^0.22*BH956^0.51*BI956^0.06*BP956^0.17</f>
        <v>79.8552774904965</v>
      </c>
      <c r="BR956" s="0" t="str">
        <f aca="false">IF(BQ956&gt;=90, "Very Good", IF(BQ956&gt;=80, "Good", IF(BQ956&gt;=70, "Slightly Good", IF(BQ956&gt;=60, "Average", IF(BQ956&gt;=50, "Slightly Poor", IF(BQ956&gt;=40, "Poor", "Very Poor"))))))</f>
        <v>Slightly Good</v>
      </c>
      <c r="BT956" s="2" t="n">
        <f aca="false">9.81*LN(AH956)+30.6</f>
        <v>58.4513597270195</v>
      </c>
      <c r="BU956" s="0" t="str">
        <f aca="false">IF(BT956&lt;30, "Clean water", IF(AND(BT956&gt;=30, BT956&lt;40), "Hypolimia", IF(AND(BT956&gt;=40,BT956&lt;50), "Mesotrophic", IF(AND(BT956&gt;=50, BT956&lt;70), "Eutrophic", IF(BT956&gt;70,"Hypertrophic")))))</f>
        <v>Eutrophic</v>
      </c>
      <c r="CM956" s="0" t="n">
        <f aca="false">IF(G956&gt;H956,1,0)</f>
        <v>0</v>
      </c>
      <c r="CO956" s="17" t="n">
        <f aca="false">14.652-0.41022*M956+0.007991*M956*M956-0.000077774*M956*M956*M956</f>
        <v>8.481322776366</v>
      </c>
      <c r="CP956" s="1" t="n">
        <f aca="false">F956/CO956*100</f>
        <v>106.115522746986</v>
      </c>
    </row>
    <row r="957" customFormat="false" ht="12.5" hidden="false" customHeight="false" outlineLevel="0" collapsed="false">
      <c r="A957" s="0" t="n">
        <v>956</v>
      </c>
      <c r="B957" s="15" t="s">
        <v>101</v>
      </c>
      <c r="C957" s="16" t="s">
        <v>102</v>
      </c>
      <c r="D957" s="0" t="s">
        <v>174</v>
      </c>
      <c r="E957" s="0" t="n">
        <v>7.8</v>
      </c>
      <c r="F957" s="0" t="n">
        <v>8.9</v>
      </c>
      <c r="G957" s="0" t="n">
        <v>1.1</v>
      </c>
      <c r="H957" s="0" t="n">
        <v>4.7</v>
      </c>
      <c r="I957" s="0" t="n">
        <v>14.8</v>
      </c>
      <c r="J957" s="0" t="n">
        <v>2.825</v>
      </c>
      <c r="K957" s="0" t="n">
        <v>0.057</v>
      </c>
      <c r="L957" s="0" t="n">
        <v>2.5</v>
      </c>
      <c r="M957" s="0" t="n">
        <v>21.1</v>
      </c>
      <c r="N957" s="0" t="n">
        <v>0</v>
      </c>
      <c r="O957" s="0" t="n">
        <v>202</v>
      </c>
      <c r="P957" s="0" t="n">
        <v>81000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</v>
      </c>
      <c r="V957" s="0" t="n">
        <v>0</v>
      </c>
      <c r="AC957" s="0" t="n">
        <v>2.691</v>
      </c>
      <c r="AD957" s="0" t="n">
        <v>0.168</v>
      </c>
      <c r="AE957" s="0" t="n">
        <v>2.143</v>
      </c>
      <c r="AF957" s="0" t="n">
        <v>0.039</v>
      </c>
      <c r="AG957" s="0" t="n">
        <v>0.016</v>
      </c>
      <c r="AH957" s="0" t="n">
        <v>24</v>
      </c>
      <c r="AJ957" s="0" t="n">
        <v>280</v>
      </c>
      <c r="AP957" s="0" t="n">
        <v>0</v>
      </c>
      <c r="AY957" s="0" t="n">
        <v>0</v>
      </c>
      <c r="BF957" s="0" t="n">
        <f aca="false">IF(E957&lt;11,-3.6797*E957^2+48.115*E957-53.83,280.92*EXP(-0.2027*E957))</f>
        <v>97.5940520000001</v>
      </c>
      <c r="BG957" s="1" t="n">
        <f aca="false">32.208*LN(F957)+21.438</f>
        <v>91.8463395211805</v>
      </c>
      <c r="BH957" s="1" t="n">
        <f aca="false">IF(G957&lt;=2, -10*G957+100, 88.958*EXP(-0.0755*G957))</f>
        <v>89</v>
      </c>
      <c r="BI957" s="1" t="n">
        <f aca="false">IF(I957&lt;=100, 0.0053*(I957)^2-1.0332*I957+100.76, 122.82*EXP(-0.0092*I957))</f>
        <v>86.629552</v>
      </c>
      <c r="BJ957" s="0" t="n">
        <f aca="false">IF(P957&lt;=1000, -6.942*LN(P957)+107.59, -36.304*LN(P957)+310.72)</f>
        <v>-99.5952297593957</v>
      </c>
      <c r="BK957" s="0" t="e">
        <f aca="false">BF957^0.04*BG957^0.22*BH957^0.51*BI957^0.06*BJ957^0.17</f>
        <v>#NUM!</v>
      </c>
      <c r="BL957" s="0" t="e">
        <f aca="false">IF(BK957&gt;=90, "Very Good", IF(BK957&gt;=80, "Good", IF(BK957&gt;=70, "Slightly Good", IF(BK957&gt;=60, "Average", IF(BK957&gt;=50, "Slightly Poor", IF(BK957&gt;=40, "Poor", "Very Poor"))))))</f>
        <v>#NUM!</v>
      </c>
      <c r="BM957" s="2" t="n">
        <f aca="false">IF(P957&lt;=1000, -6.942*LN(P957)+107.59, IF(AND(P957&gt;1000, P957&lt;=5213),-36.304*LN(P957)+310.72, IF(P957&gt;5213, 10)))</f>
        <v>10</v>
      </c>
      <c r="BN957" s="2" t="n">
        <f aca="false">BF957^0.04*BG957^0.22*BH957^0.51*BI957^0.06*BM957^0.17</f>
        <v>61.9297617201368</v>
      </c>
      <c r="BO957" s="3" t="str">
        <f aca="false">IF(BN957&gt;=90, "Very Good", IF(BN957&gt;=80, "Good", IF(BN957&gt;=70, "Slightly Good", IF(BN957&gt;=60, "Average", IF(BN957&gt;=50, "Slightly Poor", IF(BN957&gt;=40, "Poor", "Very Poor"))))))</f>
        <v>Average</v>
      </c>
      <c r="BP957" s="2" t="n">
        <f aca="false">IF(AJ957&lt;=1000, -6.942*LN(AJ957)+107.59, IF(AND(AJ957&gt;1000, AJ957&lt;=5213),-36.304*LN(AJ957)+310.72, IF(AJ957&gt;5213, 10)))</f>
        <v>68.4732905747991</v>
      </c>
      <c r="BQ957" s="2" t="n">
        <f aca="false">BF957^0.04*BG957^0.22*BH957^0.51*BI957^0.06*BP957^0.17</f>
        <v>85.8890922670738</v>
      </c>
      <c r="BR957" s="0" t="str">
        <f aca="false">IF(BQ957&gt;=90, "Very Good", IF(BQ957&gt;=80, "Good", IF(BQ957&gt;=70, "Slightly Good", IF(BQ957&gt;=60, "Average", IF(BQ957&gt;=50, "Slightly Poor", IF(BQ957&gt;=40, "Poor", "Very Poor"))))))</f>
        <v>Good</v>
      </c>
      <c r="BT957" s="2" t="n">
        <f aca="false">9.81*LN(AH957)+30.6</f>
        <v>61.7767080757134</v>
      </c>
      <c r="BU957" s="0" t="str">
        <f aca="false">IF(BT957&lt;30, "Clean water", IF(AND(BT957&gt;=30, BT957&lt;40), "Hypolimia", IF(AND(BT957&gt;=40,BT957&lt;50), "Mesotrophic", IF(AND(BT957&gt;=50, BT957&lt;70), "Eutrophic", IF(BT957&gt;70,"Hypertrophic")))))</f>
        <v>Eutrophic</v>
      </c>
      <c r="CM957" s="0" t="n">
        <f aca="false">IF(G957&gt;H957,1,0)</f>
        <v>0</v>
      </c>
      <c r="CO957" s="17" t="n">
        <f aca="false">14.652-0.41022*M957+0.007991*M957*M957-0.000077774*M957*M957*M957</f>
        <v>8.823427520406</v>
      </c>
      <c r="CP957" s="1" t="n">
        <f aca="false">F957/CO957*100</f>
        <v>100.867831456845</v>
      </c>
    </row>
    <row r="958" customFormat="false" ht="12.5" hidden="false" customHeight="false" outlineLevel="0" collapsed="false">
      <c r="A958" s="0" t="n">
        <v>957</v>
      </c>
      <c r="B958" s="15" t="s">
        <v>103</v>
      </c>
      <c r="C958" s="16" t="s">
        <v>104</v>
      </c>
      <c r="D958" s="0" t="s">
        <v>174</v>
      </c>
      <c r="E958" s="0" t="n">
        <v>8.9</v>
      </c>
      <c r="F958" s="0" t="n">
        <v>13.6</v>
      </c>
      <c r="G958" s="0" t="n">
        <v>1</v>
      </c>
      <c r="H958" s="0" t="n">
        <v>2.4</v>
      </c>
      <c r="I958" s="0" t="n">
        <v>8.4</v>
      </c>
      <c r="J958" s="0" t="n">
        <v>5.416</v>
      </c>
      <c r="K958" s="0" t="n">
        <v>0.052</v>
      </c>
      <c r="L958" s="0" t="n">
        <v>2.1</v>
      </c>
      <c r="M958" s="0" t="n">
        <v>28.5</v>
      </c>
      <c r="N958" s="0" t="n">
        <v>0</v>
      </c>
      <c r="O958" s="0" t="n">
        <v>175</v>
      </c>
      <c r="P958" s="0" t="n">
        <v>600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</v>
      </c>
      <c r="V958" s="0" t="n">
        <v>0</v>
      </c>
      <c r="AC958" s="0" t="n">
        <v>5.408</v>
      </c>
      <c r="AD958" s="0" t="n">
        <v>0.07</v>
      </c>
      <c r="AE958" s="0" t="n">
        <v>4.481</v>
      </c>
      <c r="AF958" s="0" t="n">
        <v>0.029</v>
      </c>
      <c r="AG958" s="0" t="n">
        <v>0.017</v>
      </c>
      <c r="AH958" s="0" t="n">
        <v>7.8</v>
      </c>
      <c r="AJ958" s="0" t="n">
        <v>130</v>
      </c>
      <c r="AP958" s="0" t="n">
        <v>0</v>
      </c>
      <c r="AY958" s="0" t="n">
        <v>0</v>
      </c>
      <c r="BF958" s="0" t="n">
        <f aca="false">IF(E958&lt;11,-3.6797*E958^2+48.115*E958-53.83,280.92*EXP(-0.2027*E958))</f>
        <v>82.9244630000001</v>
      </c>
      <c r="BG958" s="1" t="n">
        <f aca="false">32.208*LN(F958)+21.438</f>
        <v>105.503127884635</v>
      </c>
      <c r="BH958" s="1" t="n">
        <f aca="false">IF(G958&lt;=2, -10*G958+100, 88.958*EXP(-0.0755*G958))</f>
        <v>90</v>
      </c>
      <c r="BI958" s="1" t="n">
        <f aca="false">IF(I958&lt;=100, 0.0053*(I958)^2-1.0332*I958+100.76, 122.82*EXP(-0.0092*I958))</f>
        <v>92.455088</v>
      </c>
      <c r="BJ958" s="0" t="n">
        <f aca="false">IF(P958&lt;=1000, -6.942*LN(P958)+107.59, -36.304*LN(P958)+310.72)</f>
        <v>63.1825143334895</v>
      </c>
      <c r="BK958" s="0" t="n">
        <f aca="false">BF958^0.04*BG958^0.22*BH958^0.51*BI958^0.06*BJ958^0.17</f>
        <v>87.616657881283</v>
      </c>
      <c r="BL958" s="0" t="str">
        <f aca="false">IF(BK958&gt;=90, "Very Good", IF(BK958&gt;=80, "Good", IF(BK958&gt;=70, "Slightly Good", IF(BK958&gt;=60, "Average", IF(BK958&gt;=50, "Slightly Poor", IF(BK958&gt;=40, "Poor", "Very Poor"))))))</f>
        <v>Good</v>
      </c>
      <c r="BM958" s="2" t="n">
        <f aca="false">IF(P958&lt;=1000, -6.942*LN(P958)+107.59, IF(AND(P958&gt;1000, P958&lt;=5213),-36.304*LN(P958)+310.72, IF(P958&gt;5213, 10)))</f>
        <v>63.1825143334895</v>
      </c>
      <c r="BN958" s="2" t="n">
        <f aca="false">BF958^0.04*BG958^0.22*BH958^0.51*BI958^0.06*BM958^0.17</f>
        <v>87.616657881283</v>
      </c>
      <c r="BO958" s="3" t="str">
        <f aca="false">IF(BN958&gt;=90, "Very Good", IF(BN958&gt;=80, "Good", IF(BN958&gt;=70, "Slightly Good", IF(BN958&gt;=60, "Average", IF(BN958&gt;=50, "Slightly Poor", IF(BN958&gt;=40, "Poor", "Very Poor"))))))</f>
        <v>Good</v>
      </c>
      <c r="BP958" s="2" t="n">
        <f aca="false">IF(AJ958&lt;=1000, -6.942*LN(AJ958)+107.59, IF(AND(AJ958&gt;1000, AJ958&lt;=5213),-36.304*LN(AJ958)+310.72, IF(AJ958&gt;5213, 10)))</f>
        <v>73.7995758449374</v>
      </c>
      <c r="BQ958" s="2" t="n">
        <f aca="false">BF958^0.04*BG958^0.22*BH958^0.51*BI958^0.06*BP958^0.17</f>
        <v>89.9610190813018</v>
      </c>
      <c r="BR958" s="0" t="str">
        <f aca="false">IF(BQ958&gt;=90, "Very Good", IF(BQ958&gt;=80, "Good", IF(BQ958&gt;=70, "Slightly Good", IF(BQ958&gt;=60, "Average", IF(BQ958&gt;=50, "Slightly Poor", IF(BQ958&gt;=40, "Poor", "Very Poor"))))))</f>
        <v>Good</v>
      </c>
      <c r="BT958" s="2" t="n">
        <f aca="false">9.81*LN(AH958)+30.6</f>
        <v>50.7509538275533</v>
      </c>
      <c r="BU958" s="0" t="str">
        <f aca="false">IF(BT958&lt;30, "Clean water", IF(AND(BT958&gt;=30, BT958&lt;40), "Hypolimia", IF(AND(BT958&gt;=40,BT958&lt;50), "Mesotrophic", IF(AND(BT958&gt;=50, BT958&lt;70), "Eutrophic", IF(BT958&gt;70,"Hypertrophic")))))</f>
        <v>Eutrophic</v>
      </c>
      <c r="CM958" s="0" t="n">
        <f aca="false">IF(G958&gt;H958,1,0)</f>
        <v>0</v>
      </c>
      <c r="CO958" s="17" t="n">
        <f aca="false">14.652-0.41022*M958+0.007991*M958*M958-0.000077774*M958*M958*M958</f>
        <v>7.65101970225</v>
      </c>
      <c r="CP958" s="1" t="n">
        <f aca="false">F958/CO958*100</f>
        <v>177.754084151692</v>
      </c>
    </row>
    <row r="959" customFormat="false" ht="12.5" hidden="false" customHeight="false" outlineLevel="0" collapsed="false">
      <c r="A959" s="0" t="n">
        <v>958</v>
      </c>
      <c r="B959" s="15" t="s">
        <v>105</v>
      </c>
      <c r="C959" s="16" t="s">
        <v>106</v>
      </c>
      <c r="D959" s="0" t="s">
        <v>174</v>
      </c>
      <c r="E959" s="0" t="n">
        <v>8.3</v>
      </c>
      <c r="F959" s="0" t="n">
        <v>9.4</v>
      </c>
      <c r="G959" s="0" t="n">
        <v>1</v>
      </c>
      <c r="H959" s="0" t="n">
        <v>4</v>
      </c>
      <c r="I959" s="0" t="n">
        <v>7.4</v>
      </c>
      <c r="J959" s="0" t="n">
        <v>1.903</v>
      </c>
      <c r="K959" s="0" t="n">
        <v>0.024</v>
      </c>
      <c r="L959" s="0" t="n">
        <v>2.2</v>
      </c>
      <c r="M959" s="0" t="n">
        <v>20.6</v>
      </c>
      <c r="N959" s="0" t="n">
        <v>0</v>
      </c>
      <c r="O959" s="0" t="n">
        <v>156</v>
      </c>
      <c r="P959" s="0" t="n">
        <v>3800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</v>
      </c>
      <c r="V959" s="0" t="n">
        <v>0</v>
      </c>
      <c r="AC959" s="0" t="n">
        <v>1.839</v>
      </c>
      <c r="AD959" s="0" t="n">
        <v>0.034</v>
      </c>
      <c r="AE959" s="0" t="n">
        <v>1.708</v>
      </c>
      <c r="AF959" s="0" t="n">
        <v>0.009</v>
      </c>
      <c r="AG959" s="0" t="n">
        <v>0.004</v>
      </c>
      <c r="AH959" s="0" t="n">
        <v>15.9</v>
      </c>
      <c r="AJ959" s="0" t="n">
        <v>47</v>
      </c>
      <c r="AP959" s="0" t="n">
        <v>0</v>
      </c>
      <c r="AY959" s="0" t="n">
        <v>0</v>
      </c>
      <c r="BF959" s="0" t="n">
        <f aca="false">IF(E959&lt;11,-3.6797*E959^2+48.115*E959-53.83,280.92*EXP(-0.2027*E959))</f>
        <v>92.029967</v>
      </c>
      <c r="BG959" s="1" t="n">
        <f aca="false">32.208*LN(F959)+21.438</f>
        <v>93.6067776722001</v>
      </c>
      <c r="BH959" s="1" t="n">
        <f aca="false">IF(G959&lt;=2, -10*G959+100, 88.958*EXP(-0.0755*G959))</f>
        <v>90</v>
      </c>
      <c r="BI959" s="1" t="n">
        <f aca="false">IF(I959&lt;=100, 0.0053*(I959)^2-1.0332*I959+100.76, 122.82*EXP(-0.0092*I959))</f>
        <v>93.404548</v>
      </c>
      <c r="BJ959" s="0" t="n">
        <f aca="false">IF(P959&lt;=1000, -6.942*LN(P959)+107.59, -36.304*LN(P959)+310.72)</f>
        <v>11.4749736251816</v>
      </c>
      <c r="BK959" s="0" t="n">
        <f aca="false">BF959^0.04*BG959^0.22*BH959^0.51*BI959^0.06*BJ959^0.17</f>
        <v>64.1635412587646</v>
      </c>
      <c r="BL959" s="0" t="str">
        <f aca="false">IF(BK959&gt;=90, "Very Good", IF(BK959&gt;=80, "Good", IF(BK959&gt;=70, "Slightly Good", IF(BK959&gt;=60, "Average", IF(BK959&gt;=50, "Slightly Poor", IF(BK959&gt;=40, "Poor", "Very Poor"))))))</f>
        <v>Average</v>
      </c>
      <c r="BM959" s="2" t="n">
        <f aca="false">IF(P959&lt;=1000, -6.942*LN(P959)+107.59, IF(AND(P959&gt;1000, P959&lt;=5213),-36.304*LN(P959)+310.72, IF(P959&gt;5213, 10)))</f>
        <v>11.4749736251816</v>
      </c>
      <c r="BN959" s="2" t="n">
        <f aca="false">BF959^0.04*BG959^0.22*BH959^0.51*BI959^0.06*BM959^0.17</f>
        <v>64.1635412587646</v>
      </c>
      <c r="BO959" s="3" t="str">
        <f aca="false">IF(BN959&gt;=90, "Very Good", IF(BN959&gt;=80, "Good", IF(BN959&gt;=70, "Slightly Good", IF(BN959&gt;=60, "Average", IF(BN959&gt;=50, "Slightly Poor", IF(BN959&gt;=40, "Poor", "Very Poor"))))))</f>
        <v>Average</v>
      </c>
      <c r="BP959" s="2" t="n">
        <f aca="false">IF(AJ959&lt;=1000, -6.942*LN(AJ959)+107.59, IF(AND(AJ959&gt;1000, AJ959&lt;=5213),-36.304*LN(AJ959)+310.72, IF(AJ959&gt;5213, 10)))</f>
        <v>80.8622753489288</v>
      </c>
      <c r="BQ959" s="2" t="n">
        <f aca="false">BF959^0.04*BG959^0.22*BH959^0.51*BI959^0.06*BP959^0.17</f>
        <v>89.4226116547739</v>
      </c>
      <c r="BR959" s="0" t="str">
        <f aca="false">IF(BQ959&gt;=90, "Very Good", IF(BQ959&gt;=80, "Good", IF(BQ959&gt;=70, "Slightly Good", IF(BQ959&gt;=60, "Average", IF(BQ959&gt;=50, "Slightly Poor", IF(BQ959&gt;=40, "Poor", "Very Poor"))))))</f>
        <v>Good</v>
      </c>
      <c r="BT959" s="2" t="n">
        <f aca="false">9.81*LN(AH959)+30.6</f>
        <v>57.7375904615089</v>
      </c>
      <c r="BU959" s="0" t="str">
        <f aca="false">IF(BT959&lt;30, "Clean water", IF(AND(BT959&gt;=30, BT959&lt;40), "Hypolimia", IF(AND(BT959&gt;=40,BT959&lt;50), "Mesotrophic", IF(AND(BT959&gt;=50, BT959&lt;70), "Eutrophic", IF(BT959&gt;70,"Hypertrophic")))))</f>
        <v>Eutrophic</v>
      </c>
      <c r="CM959" s="0" t="n">
        <f aca="false">IF(G959&gt;H959,1,0)</f>
        <v>0</v>
      </c>
      <c r="CO959" s="17" t="n">
        <f aca="false">14.652-0.41022*M959+0.007991*M959*M959-0.000077774*M959*M959*M959</f>
        <v>8.912642762416</v>
      </c>
      <c r="CP959" s="1" t="n">
        <f aca="false">F959/CO959*100</f>
        <v>105.468156309811</v>
      </c>
    </row>
    <row r="960" customFormat="false" ht="12.5" hidden="false" customHeight="false" outlineLevel="0" collapsed="false">
      <c r="A960" s="0" t="n">
        <v>959</v>
      </c>
      <c r="B960" s="15" t="s">
        <v>107</v>
      </c>
      <c r="C960" s="16" t="s">
        <v>108</v>
      </c>
      <c r="D960" s="0" t="s">
        <v>174</v>
      </c>
      <c r="E960" s="0" t="n">
        <v>8.2</v>
      </c>
      <c r="F960" s="0" t="n">
        <v>12.2</v>
      </c>
      <c r="G960" s="0" t="n">
        <v>0.6</v>
      </c>
      <c r="H960" s="0" t="n">
        <v>1.7</v>
      </c>
      <c r="I960" s="0" t="n">
        <v>2</v>
      </c>
      <c r="J960" s="0" t="n">
        <v>6.338</v>
      </c>
      <c r="K960" s="0" t="n">
        <v>0.066</v>
      </c>
      <c r="L960" s="0" t="n">
        <v>1.3</v>
      </c>
      <c r="M960" s="0" t="n">
        <v>22.8</v>
      </c>
      <c r="N960" s="0" t="n">
        <v>0</v>
      </c>
      <c r="O960" s="0" t="n">
        <v>424</v>
      </c>
      <c r="P960" s="0" t="n">
        <v>4700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V960" s="0" t="n">
        <v>0</v>
      </c>
      <c r="AC960" s="0" t="n">
        <v>6.296</v>
      </c>
      <c r="AD960" s="0" t="n">
        <v>0.014</v>
      </c>
      <c r="AE960" s="0" t="n">
        <v>5.7</v>
      </c>
      <c r="AF960" s="0" t="n">
        <v>0.056</v>
      </c>
      <c r="AG960" s="0" t="n">
        <v>0.047</v>
      </c>
      <c r="AH960" s="0" t="n">
        <v>3.1</v>
      </c>
      <c r="AJ960" s="0" t="n">
        <v>2400</v>
      </c>
      <c r="AP960" s="0" t="n">
        <v>0</v>
      </c>
      <c r="AY960" s="0" t="n">
        <v>0</v>
      </c>
      <c r="BF960" s="0" t="n">
        <f aca="false">IF(E960&lt;11,-3.6797*E960^2+48.115*E960-53.83,280.92*EXP(-0.2027*E960))</f>
        <v>93.289972</v>
      </c>
      <c r="BG960" s="1" t="n">
        <f aca="false">32.208*LN(F960)+21.438</f>
        <v>102.004249133617</v>
      </c>
      <c r="BH960" s="1" t="n">
        <f aca="false">IF(G960&lt;=2, -10*G960+100, 88.958*EXP(-0.0755*G960))</f>
        <v>94</v>
      </c>
      <c r="BI960" s="1" t="n">
        <f aca="false">IF(I960&lt;=100, 0.0053*(I960)^2-1.0332*I960+100.76, 122.82*EXP(-0.0092*I960))</f>
        <v>98.7148</v>
      </c>
      <c r="BJ960" s="0" t="n">
        <f aca="false">IF(P960&lt;=1000, -6.942*LN(P960)+107.59, -36.304*LN(P960)+310.72)</f>
        <v>3.75814303540642</v>
      </c>
      <c r="BK960" s="0" t="n">
        <f aca="false">BF960^0.04*BG960^0.22*BH960^0.51*BI960^0.06*BJ960^0.17</f>
        <v>55.5127855175269</v>
      </c>
      <c r="BL960" s="0" t="str">
        <f aca="false">IF(BK960&gt;=90, "Very Good", IF(BK960&gt;=80, "Good", IF(BK960&gt;=70, "Slightly Good", IF(BK960&gt;=60, "Average", IF(BK960&gt;=50, "Slightly Poor", IF(BK960&gt;=40, "Poor", "Very Poor"))))))</f>
        <v>Slightly Poor</v>
      </c>
      <c r="BM960" s="2" t="n">
        <f aca="false">IF(P960&lt;=1000, -6.942*LN(P960)+107.59, IF(AND(P960&gt;1000, P960&lt;=5213),-36.304*LN(P960)+310.72, IF(P960&gt;5213, 10)))</f>
        <v>3.75814303540642</v>
      </c>
      <c r="BN960" s="2" t="n">
        <f aca="false">BF960^0.04*BG960^0.22*BH960^0.51*BI960^0.06*BM960^0.17</f>
        <v>55.5127855175269</v>
      </c>
      <c r="BO960" s="3" t="str">
        <f aca="false">IF(BN960&gt;=90, "Very Good", IF(BN960&gt;=80, "Good", IF(BN960&gt;=70, "Slightly Good", IF(BN960&gt;=60, "Average", IF(BN960&gt;=50, "Slightly Poor", IF(BN960&gt;=40, "Poor", "Very Poor"))))))</f>
        <v>Slightly Poor</v>
      </c>
      <c r="BP960" s="2" t="n">
        <f aca="false">IF(AJ960&lt;=1000, -6.942*LN(AJ960)+107.59, IF(AND(AJ960&gt;1000, AJ960&lt;=5213),-36.304*LN(AJ960)+310.72, IF(AJ960&gt;5213, 10)))</f>
        <v>28.1578353109365</v>
      </c>
      <c r="BQ960" s="2" t="n">
        <f aca="false">BF960^0.04*BG960^0.22*BH960^0.51*BI960^0.06*BP960^0.17</f>
        <v>78.1770778241962</v>
      </c>
      <c r="BR960" s="0" t="str">
        <f aca="false">IF(BQ960&gt;=90, "Very Good", IF(BQ960&gt;=80, "Good", IF(BQ960&gt;=70, "Slightly Good", IF(BQ960&gt;=60, "Average", IF(BQ960&gt;=50, "Slightly Poor", IF(BQ960&gt;=40, "Poor", "Very Poor"))))))</f>
        <v>Slightly Good</v>
      </c>
      <c r="BT960" s="2" t="n">
        <f aca="false">9.81*LN(AH960)+30.6</f>
        <v>41.6990547137277</v>
      </c>
      <c r="BU960" s="0" t="str">
        <f aca="false">IF(BT960&lt;30, "Clean water", IF(AND(BT960&gt;=30, BT960&lt;40), "Hypolimia", IF(AND(BT960&gt;=40,BT960&lt;50), "Mesotrophic", IF(AND(BT960&gt;=50, BT960&lt;70), "Eutrophic", IF(BT960&gt;70,"Hypertrophic")))))</f>
        <v>Mesotrophic</v>
      </c>
      <c r="CM960" s="0" t="n">
        <f aca="false">IF(G960&gt;H960,1,0)</f>
        <v>0</v>
      </c>
      <c r="CO960" s="17" t="n">
        <f aca="false">14.652-0.41022*M960+0.007991*M960*M960-0.000077774*M960*M960*M960</f>
        <v>8.531220615552</v>
      </c>
      <c r="CP960" s="1" t="n">
        <f aca="false">F960/CO960*100</f>
        <v>143.004155557295</v>
      </c>
    </row>
    <row r="961" customFormat="false" ht="12.5" hidden="false" customHeight="false" outlineLevel="0" collapsed="false">
      <c r="A961" s="0" t="n">
        <v>960</v>
      </c>
      <c r="B961" s="15" t="s">
        <v>109</v>
      </c>
      <c r="C961" s="16" t="s">
        <v>110</v>
      </c>
      <c r="D961" s="0" t="s">
        <v>174</v>
      </c>
      <c r="E961" s="0" t="n">
        <v>7.4</v>
      </c>
      <c r="F961" s="0" t="n">
        <v>9.5</v>
      </c>
      <c r="G961" s="0" t="n">
        <v>2.5</v>
      </c>
      <c r="H961" s="0" t="n">
        <v>6.5</v>
      </c>
      <c r="I961" s="0" t="n">
        <v>6.2</v>
      </c>
      <c r="J961" s="0" t="n">
        <v>7.114</v>
      </c>
      <c r="K961" s="0" t="n">
        <v>0.163</v>
      </c>
      <c r="L961" s="0" t="n">
        <v>3.5</v>
      </c>
      <c r="M961" s="0" t="n">
        <v>25.3</v>
      </c>
      <c r="O961" s="0" t="n">
        <v>461</v>
      </c>
      <c r="AC961" s="0" t="n">
        <v>6.934</v>
      </c>
      <c r="AD961" s="0" t="n">
        <v>0.588</v>
      </c>
      <c r="AE961" s="0" t="n">
        <v>4.709</v>
      </c>
      <c r="AF961" s="0" t="n">
        <v>0.118</v>
      </c>
      <c r="AG961" s="0" t="n">
        <v>0.069</v>
      </c>
      <c r="BD961" s="0" t="n">
        <v>2.761</v>
      </c>
      <c r="BF961" s="0" t="n">
        <f aca="false">IF(E961&lt;11,-3.6797*E961^2+48.115*E961-53.83,280.92*EXP(-0.2027*E961))</f>
        <v>100.720628</v>
      </c>
      <c r="BG961" s="1" t="n">
        <f aca="false">32.208*LN(F961)+21.438</f>
        <v>93.947606249518</v>
      </c>
      <c r="BH961" s="1" t="n">
        <f aca="false">IF(G961&lt;=2, -10*G961+100, 88.958*EXP(-0.0755*G961))</f>
        <v>73.6566439219523</v>
      </c>
      <c r="BI961" s="1" t="n">
        <f aca="false">IF(I961&lt;=100, 0.0053*(I961)^2-1.0332*I961+100.76, 122.82*EXP(-0.0092*I961))</f>
        <v>94.557892</v>
      </c>
      <c r="BJ961" s="0" t="e">
        <f aca="false">IF(P961&lt;=1000, -6.942*LN(P961)+107.59, -36.304*LN(P961)+310.72)</f>
        <v>#VALUE!</v>
      </c>
      <c r="BK961" s="0" t="e">
        <f aca="false">BF961^0.04*BG961^0.22*BH961^0.51*BI961^0.06*BJ961^0.17</f>
        <v>#VALUE!</v>
      </c>
      <c r="BL961" s="0" t="e">
        <f aca="false">IF(BK961&gt;=90, "Very Good", IF(BK961&gt;=80, "Good", IF(BK961&gt;=70, "Slightly Good", IF(BK961&gt;=60, "Average", IF(BK961&gt;=50, "Slightly Poor", IF(BK961&gt;=40, "Poor", "Very Poor"))))))</f>
        <v>#VALUE!</v>
      </c>
      <c r="BM961" s="2" t="e">
        <f aca="false">IF(P961&lt;=1000, -6.942*LN(P961)+107.59, IF(AND(P961&gt;1000, P961&lt;=5213),-36.304*LN(P961)+310.72, IF(P961&gt;5213, 10)))</f>
        <v>#VALUE!</v>
      </c>
      <c r="BN961" s="2" t="e">
        <f aca="false">BF961^0.04*BG961^0.22*BH961^0.51*BI961^0.06*BM961^0.17</f>
        <v>#VALUE!</v>
      </c>
      <c r="BO961" s="3" t="e">
        <f aca="false">IF(BN961&gt;=90, "Very Good", IF(BN961&gt;=80, "Good", IF(BN961&gt;=70, "Slightly Good", IF(BN961&gt;=60, "Average", IF(BN961&gt;=50, "Slightly Poor", IF(BN961&gt;=40, "Poor", "Very Poor"))))))</f>
        <v>#VALUE!</v>
      </c>
      <c r="BP961" s="2" t="e">
        <f aca="false">IF(AJ961&lt;=1000, -6.942*LN(AJ961)+107.59, IF(AND(AJ961&gt;1000, AJ961&lt;=5213),-36.304*LN(AJ961)+310.72, IF(AJ961&gt;5213, 10)))</f>
        <v>#VALUE!</v>
      </c>
      <c r="BQ961" s="2" t="e">
        <f aca="false">BF961^0.04*BG961^0.22*BH961^0.51*BI961^0.06*BP961^0.17</f>
        <v>#VALUE!</v>
      </c>
      <c r="BR961" s="0" t="e">
        <f aca="false">IF(BQ961&gt;=90, "Very Good", IF(BQ961&gt;=80, "Good", IF(BQ961&gt;=70, "Slightly Good", IF(BQ961&gt;=60, "Average", IF(BQ961&gt;=50, "Slightly Poor", IF(BQ961&gt;=40, "Poor", "Very Poor"))))))</f>
        <v>#VALUE!</v>
      </c>
      <c r="BT961" s="2" t="e">
        <f aca="false">9.81*LN(AH961)+30.6</f>
        <v>#VALUE!</v>
      </c>
      <c r="BU961" s="0" t="e">
        <f aca="false">IF(BT961&lt;30, "Clean water", IF(AND(BT961&gt;=30, BT961&lt;40), "Hypolimia", IF(AND(BT961&gt;=40,BT961&lt;50), "Mesotrophic", IF(AND(BT961&gt;=50, BT961&lt;70), "Eutrophic", IF(BT961&gt;70,"Hypertrophic")))))</f>
        <v>#VALUE!</v>
      </c>
      <c r="CM961" s="0" t="n">
        <f aca="false">IF(G961&gt;H961,1,0)</f>
        <v>0</v>
      </c>
      <c r="CO961" s="17" t="n">
        <f aca="false">14.652-0.41022*M961+0.007991*M961*M961-0.000077774*M961*M961*M961</f>
        <v>8.128899490602</v>
      </c>
      <c r="CP961" s="1" t="n">
        <f aca="false">F961/CO961*100</f>
        <v>116.866988095783</v>
      </c>
    </row>
    <row r="962" customFormat="false" ht="12.5" hidden="false" customHeight="false" outlineLevel="0" collapsed="false">
      <c r="A962" s="0" t="n">
        <v>961</v>
      </c>
      <c r="B962" s="15" t="s">
        <v>111</v>
      </c>
      <c r="C962" s="16" t="s">
        <v>112</v>
      </c>
      <c r="D962" s="0" t="s">
        <v>174</v>
      </c>
      <c r="E962" s="0" t="n">
        <v>7.5</v>
      </c>
      <c r="F962" s="0" t="n">
        <v>10.8</v>
      </c>
      <c r="G962" s="0" t="n">
        <v>0.8</v>
      </c>
      <c r="H962" s="0" t="n">
        <v>4.2</v>
      </c>
      <c r="I962" s="0" t="n">
        <v>8.4</v>
      </c>
      <c r="J962" s="0" t="n">
        <v>5.675</v>
      </c>
      <c r="K962" s="0" t="n">
        <v>0.13</v>
      </c>
      <c r="L962" s="0" t="n">
        <v>3.4</v>
      </c>
      <c r="M962" s="0" t="n">
        <v>25.5</v>
      </c>
      <c r="N962" s="0" t="n">
        <v>0</v>
      </c>
      <c r="O962" s="0" t="n">
        <v>500</v>
      </c>
      <c r="P962" s="0" t="n">
        <v>3000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V962" s="0" t="n">
        <v>0</v>
      </c>
      <c r="AC962" s="0" t="n">
        <v>5.659</v>
      </c>
      <c r="AD962" s="0" t="n">
        <v>0.629</v>
      </c>
      <c r="AE962" s="0" t="n">
        <v>3.897</v>
      </c>
      <c r="AF962" s="0" t="n">
        <v>0.083</v>
      </c>
      <c r="AG962" s="0" t="n">
        <v>0.064</v>
      </c>
      <c r="AH962" s="0" t="n">
        <v>20.2</v>
      </c>
      <c r="AJ962" s="0" t="n">
        <v>500</v>
      </c>
      <c r="AP962" s="0" t="n">
        <v>0</v>
      </c>
      <c r="AY962" s="0" t="n">
        <v>0</v>
      </c>
      <c r="BF962" s="0" t="n">
        <f aca="false">IF(E962&lt;11,-3.6797*E962^2+48.115*E962-53.83,280.92*EXP(-0.2027*E962))</f>
        <v>100.049375</v>
      </c>
      <c r="BG962" s="1" t="n">
        <f aca="false">32.208*LN(F962)+21.438</f>
        <v>98.0784218880646</v>
      </c>
      <c r="BH962" s="1" t="n">
        <f aca="false">IF(G962&lt;=2, -10*G962+100, 88.958*EXP(-0.0755*G962))</f>
        <v>92</v>
      </c>
      <c r="BI962" s="1" t="n">
        <f aca="false">IF(I962&lt;=100, 0.0053*(I962)^2-1.0332*I962+100.76, 122.82*EXP(-0.0092*I962))</f>
        <v>92.455088</v>
      </c>
      <c r="BJ962" s="0" t="n">
        <f aca="false">IF(P962&lt;=1000, -6.942*LN(P962)+107.59, -36.304*LN(P962)+310.72)</f>
        <v>20.0568318240255</v>
      </c>
      <c r="BK962" s="0" t="n">
        <f aca="false">BF962^0.04*BG962^0.22*BH962^0.51*BI962^0.06*BJ962^0.17</f>
        <v>72.2814699464426</v>
      </c>
      <c r="BL962" s="0" t="str">
        <f aca="false">IF(BK962&gt;=90, "Very Good", IF(BK962&gt;=80, "Good", IF(BK962&gt;=70, "Slightly Good", IF(BK962&gt;=60, "Average", IF(BK962&gt;=50, "Slightly Poor", IF(BK962&gt;=40, "Poor", "Very Poor"))))))</f>
        <v>Slightly Good</v>
      </c>
      <c r="BM962" s="2" t="n">
        <f aca="false">IF(P962&lt;=1000, -6.942*LN(P962)+107.59, IF(AND(P962&gt;1000, P962&lt;=5213),-36.304*LN(P962)+310.72, IF(P962&gt;5213, 10)))</f>
        <v>20.0568318240255</v>
      </c>
      <c r="BN962" s="2" t="n">
        <f aca="false">BF962^0.04*BG962^0.22*BH962^0.51*BI962^0.06*BM962^0.17</f>
        <v>72.2814699464426</v>
      </c>
      <c r="BO962" s="3" t="str">
        <f aca="false">IF(BN962&gt;=90, "Very Good", IF(BN962&gt;=80, "Good", IF(BN962&gt;=70, "Slightly Good", IF(BN962&gt;=60, "Average", IF(BN962&gt;=50, "Slightly Poor", IF(BN962&gt;=40, "Poor", "Very Poor"))))))</f>
        <v>Slightly Good</v>
      </c>
      <c r="BP962" s="2" t="n">
        <f aca="false">IF(AJ962&lt;=1000, -6.942*LN(AJ962)+107.59, IF(AND(AJ962&gt;1000, AJ962&lt;=5213),-36.304*LN(AJ962)+310.72, IF(AJ962&gt;5213, 10)))</f>
        <v>64.4481905807532</v>
      </c>
      <c r="BQ962" s="2" t="n">
        <f aca="false">BF962^0.04*BG962^0.22*BH962^0.51*BI962^0.06*BP962^0.17</f>
        <v>88.1471354151775</v>
      </c>
      <c r="BR962" s="0" t="str">
        <f aca="false">IF(BQ962&gt;=90, "Very Good", IF(BQ962&gt;=80, "Good", IF(BQ962&gt;=70, "Slightly Good", IF(BQ962&gt;=60, "Average", IF(BQ962&gt;=50, "Slightly Poor", IF(BQ962&gt;=40, "Poor", "Very Poor"))))))</f>
        <v>Good</v>
      </c>
      <c r="BT962" s="2" t="n">
        <f aca="false">9.81*LN(AH962)+30.6</f>
        <v>60.0857463492342</v>
      </c>
      <c r="BU962" s="0" t="str">
        <f aca="false">IF(BT962&lt;30, "Clean water", IF(AND(BT962&gt;=30, BT962&lt;40), "Hypolimia", IF(AND(BT962&gt;=40,BT962&lt;50), "Mesotrophic", IF(AND(BT962&gt;=50, BT962&lt;70), "Eutrophic", IF(BT962&gt;70,"Hypertrophic")))))</f>
        <v>Eutrophic</v>
      </c>
      <c r="CM962" s="0" t="n">
        <f aca="false">IF(G962&gt;H962,1,0)</f>
        <v>0</v>
      </c>
      <c r="CO962" s="17" t="n">
        <f aca="false">14.652-0.41022*M962+0.007991*M962*M962-0.000077774*M962*M962*M962</f>
        <v>8.09793789075</v>
      </c>
      <c r="CP962" s="1" t="n">
        <f aca="false">F962/CO962*100</f>
        <v>133.367286162277</v>
      </c>
    </row>
    <row r="963" customFormat="false" ht="12.5" hidden="false" customHeight="false" outlineLevel="0" collapsed="false">
      <c r="A963" s="0" t="n">
        <v>962</v>
      </c>
      <c r="B963" s="15" t="s">
        <v>113</v>
      </c>
      <c r="C963" s="16" t="s">
        <v>114</v>
      </c>
      <c r="D963" s="0" t="s">
        <v>174</v>
      </c>
      <c r="E963" s="0" t="n">
        <v>7.9</v>
      </c>
      <c r="F963" s="0" t="n">
        <v>9.7</v>
      </c>
      <c r="G963" s="0" t="n">
        <v>0.9</v>
      </c>
      <c r="H963" s="0" t="n">
        <v>3.6</v>
      </c>
      <c r="I963" s="0" t="n">
        <v>9.4</v>
      </c>
      <c r="J963" s="0" t="n">
        <v>5.163</v>
      </c>
      <c r="K963" s="0" t="n">
        <v>0.082</v>
      </c>
      <c r="L963" s="0" t="n">
        <v>2.8</v>
      </c>
      <c r="M963" s="0" t="n">
        <v>24.9</v>
      </c>
      <c r="N963" s="0" t="n">
        <v>0</v>
      </c>
      <c r="O963" s="0" t="n">
        <v>522</v>
      </c>
      <c r="P963" s="0" t="n">
        <v>1000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0</v>
      </c>
      <c r="V963" s="0" t="n">
        <v>0</v>
      </c>
      <c r="AC963" s="0" t="n">
        <v>5.005</v>
      </c>
      <c r="AD963" s="0" t="n">
        <v>0.046</v>
      </c>
      <c r="AE963" s="0" t="n">
        <v>4.075</v>
      </c>
      <c r="AF963" s="0" t="n">
        <v>0.044</v>
      </c>
      <c r="AG963" s="0" t="n">
        <v>0.029</v>
      </c>
      <c r="AH963" s="0" t="n">
        <v>23.6</v>
      </c>
      <c r="AJ963" s="0" t="n">
        <v>20</v>
      </c>
      <c r="AP963" s="0" t="n">
        <v>0</v>
      </c>
      <c r="AY963" s="0" t="n">
        <v>0</v>
      </c>
      <c r="BF963" s="0" t="n">
        <f aca="false">IF(E963&lt;11,-3.6797*E963^2+48.115*E963-53.83,280.92*EXP(-0.2027*E963))</f>
        <v>96.6284230000001</v>
      </c>
      <c r="BG963" s="1" t="n">
        <f aca="false">32.208*LN(F963)+21.438</f>
        <v>94.6186305204847</v>
      </c>
      <c r="BH963" s="1" t="n">
        <f aca="false">IF(G963&lt;=2, -10*G963+100, 88.958*EXP(-0.0755*G963))</f>
        <v>91</v>
      </c>
      <c r="BI963" s="1" t="n">
        <f aca="false">IF(I963&lt;=100, 0.0053*(I963)^2-1.0332*I963+100.76, 122.82*EXP(-0.0092*I963))</f>
        <v>91.516228</v>
      </c>
      <c r="BJ963" s="0" t="n">
        <f aca="false">IF(P963&lt;=1000, -6.942*LN(P963)+107.59, -36.304*LN(P963)+310.72)</f>
        <v>59.636362853306</v>
      </c>
      <c r="BK963" s="0" t="n">
        <f aca="false">BF963^0.04*BG963^0.22*BH963^0.51*BI963^0.06*BJ963^0.17</f>
        <v>85.655834874196</v>
      </c>
      <c r="BL963" s="0" t="str">
        <f aca="false">IF(BK963&gt;=90, "Very Good", IF(BK963&gt;=80, "Good", IF(BK963&gt;=70, "Slightly Good", IF(BK963&gt;=60, "Average", IF(BK963&gt;=50, "Slightly Poor", IF(BK963&gt;=40, "Poor", "Very Poor"))))))</f>
        <v>Good</v>
      </c>
      <c r="BM963" s="2" t="n">
        <f aca="false">IF(P963&lt;=1000, -6.942*LN(P963)+107.59, IF(AND(P963&gt;1000, P963&lt;=5213),-36.304*LN(P963)+310.72, IF(P963&gt;5213, 10)))</f>
        <v>59.636362853306</v>
      </c>
      <c r="BN963" s="2" t="n">
        <f aca="false">BF963^0.04*BG963^0.22*BH963^0.51*BI963^0.06*BM963^0.17</f>
        <v>85.655834874196</v>
      </c>
      <c r="BO963" s="3" t="str">
        <f aca="false">IF(BN963&gt;=90, "Very Good", IF(BN963&gt;=80, "Good", IF(BN963&gt;=70, "Slightly Good", IF(BN963&gt;=60, "Average", IF(BN963&gt;=50, "Slightly Poor", IF(BN963&gt;=40, "Poor", "Very Poor"))))))</f>
        <v>Good</v>
      </c>
      <c r="BP963" s="2" t="n">
        <f aca="false">IF(AJ963&lt;=1000, -6.942*LN(AJ963)+107.59, IF(AND(AJ963&gt;1000, AJ963&lt;=5213),-36.304*LN(AJ963)+310.72, IF(AJ963&gt;5213, 10)))</f>
        <v>86.7936265569882</v>
      </c>
      <c r="BQ963" s="2" t="n">
        <f aca="false">BF963^0.04*BG963^0.22*BH963^0.51*BI963^0.06*BP963^0.17</f>
        <v>91.2983626986667</v>
      </c>
      <c r="BR963" s="0" t="str">
        <f aca="false">IF(BQ963&gt;=90, "Very Good", IF(BQ963&gt;=80, "Good", IF(BQ963&gt;=70, "Slightly Good", IF(BQ963&gt;=60, "Average", IF(BQ963&gt;=50, "Slightly Poor", IF(BQ963&gt;=40, "Poor", "Very Poor"))))))</f>
        <v>Very Good</v>
      </c>
      <c r="BT963" s="2" t="n">
        <f aca="false">9.81*LN(AH963)+30.6</f>
        <v>61.6118302450297</v>
      </c>
      <c r="BU963" s="0" t="str">
        <f aca="false">IF(BT963&lt;30, "Clean water", IF(AND(BT963&gt;=30, BT963&lt;40), "Hypolimia", IF(AND(BT963&gt;=40,BT963&lt;50), "Mesotrophic", IF(AND(BT963&gt;=50, BT963&lt;70), "Eutrophic", IF(BT963&gt;70,"Hypertrophic")))))</f>
        <v>Eutrophic</v>
      </c>
      <c r="CM963" s="0" t="n">
        <f aca="false">IF(G963&gt;H963,1,0)</f>
        <v>0</v>
      </c>
      <c r="CO963" s="17" t="n">
        <f aca="false">14.652-0.41022*M963+0.007991*M963*M963-0.000077774*M963*M963*M963</f>
        <v>8.191327532274</v>
      </c>
      <c r="CP963" s="1" t="n">
        <f aca="false">F963/CO963*100</f>
        <v>118.417923856442</v>
      </c>
    </row>
    <row r="964" customFormat="false" ht="12.5" hidden="false" customHeight="false" outlineLevel="0" collapsed="false">
      <c r="A964" s="0" t="n">
        <v>963</v>
      </c>
      <c r="B964" s="15" t="s">
        <v>115</v>
      </c>
      <c r="C964" s="16" t="s">
        <v>116</v>
      </c>
      <c r="D964" s="0" t="s">
        <v>174</v>
      </c>
      <c r="E964" s="0" t="n">
        <v>7.1</v>
      </c>
      <c r="F964" s="0" t="n">
        <v>7.7</v>
      </c>
      <c r="G964" s="0" t="n">
        <v>5.1</v>
      </c>
      <c r="H964" s="0" t="n">
        <v>5.2</v>
      </c>
      <c r="I964" s="0" t="n">
        <v>5.4</v>
      </c>
      <c r="J964" s="0" t="n">
        <v>12.095</v>
      </c>
      <c r="K964" s="0" t="n">
        <v>0.17</v>
      </c>
      <c r="L964" s="0" t="n">
        <v>3.8</v>
      </c>
      <c r="M964" s="0" t="n">
        <v>25.8</v>
      </c>
      <c r="N964" s="0" t="n">
        <v>0</v>
      </c>
      <c r="O964" s="0" t="n">
        <v>551</v>
      </c>
      <c r="P964" s="0" t="n">
        <v>100000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V964" s="0" t="n">
        <v>0</v>
      </c>
      <c r="AC964" s="0" t="n">
        <v>12.024</v>
      </c>
      <c r="AD964" s="0" t="n">
        <v>2.412</v>
      </c>
      <c r="AE964" s="0" t="n">
        <v>8.001</v>
      </c>
      <c r="AF964" s="0" t="n">
        <v>0.098</v>
      </c>
      <c r="AG964" s="0" t="n">
        <v>0.062</v>
      </c>
      <c r="AH964" s="0" t="n">
        <v>10.5</v>
      </c>
      <c r="AJ964" s="0" t="n">
        <v>4000</v>
      </c>
      <c r="AP964" s="0" t="n">
        <v>0</v>
      </c>
      <c r="AY964" s="0" t="n">
        <v>0</v>
      </c>
      <c r="BF964" s="0" t="n">
        <f aca="false">IF(E964&lt;11,-3.6797*E964^2+48.115*E964-53.83,280.92*EXP(-0.2027*E964))</f>
        <v>102.292823</v>
      </c>
      <c r="BG964" s="1" t="n">
        <f aca="false">32.208*LN(F964)+21.438</f>
        <v>87.1816243519112</v>
      </c>
      <c r="BH964" s="1" t="n">
        <f aca="false">IF(G964&lt;=2, -10*G964+100, 88.958*EXP(-0.0755*G964))</f>
        <v>60.5285011947661</v>
      </c>
      <c r="BI964" s="1" t="n">
        <f aca="false">IF(I964&lt;=100, 0.0053*(I964)^2-1.0332*I964+100.76, 122.82*EXP(-0.0092*I964))</f>
        <v>95.335268</v>
      </c>
      <c r="BJ964" s="0" t="n">
        <f aca="false">IF(P964&lt;=1000, -6.942*LN(P964)+107.59, -36.304*LN(P964)+310.72)</f>
        <v>-107.245246080279</v>
      </c>
      <c r="BK964" s="0" t="e">
        <f aca="false">BF964^0.04*BG964^0.22*BH964^0.51*BI964^0.06*BJ964^0.17</f>
        <v>#NUM!</v>
      </c>
      <c r="BL964" s="0" t="e">
        <f aca="false">IF(BK964&gt;=90, "Very Good", IF(BK964&gt;=80, "Good", IF(BK964&gt;=70, "Slightly Good", IF(BK964&gt;=60, "Average", IF(BK964&gt;=50, "Slightly Poor", IF(BK964&gt;=40, "Poor", "Very Poor"))))))</f>
        <v>#NUM!</v>
      </c>
      <c r="BM964" s="2" t="n">
        <f aca="false">IF(P964&lt;=1000, -6.942*LN(P964)+107.59, IF(AND(P964&gt;1000, P964&lt;=5213),-36.304*LN(P964)+310.72, IF(P964&gt;5213, 10)))</f>
        <v>10</v>
      </c>
      <c r="BN964" s="2" t="n">
        <f aca="false">BF964^0.04*BG964^0.22*BH964^0.51*BI964^0.06*BM964^0.17</f>
        <v>50.6806378014055</v>
      </c>
      <c r="BO964" s="3" t="str">
        <f aca="false">IF(BN964&gt;=90, "Very Good", IF(BN964&gt;=80, "Good", IF(BN964&gt;=70, "Slightly Good", IF(BN964&gt;=60, "Average", IF(BN964&gt;=50, "Slightly Poor", IF(BN964&gt;=40, "Poor", "Very Poor"))))))</f>
        <v>Slightly Poor</v>
      </c>
      <c r="BP964" s="2" t="n">
        <f aca="false">IF(AJ964&lt;=1000, -6.942*LN(AJ964)+107.59, IF(AND(AJ964&gt;1000, AJ964&lt;=5213),-36.304*LN(AJ964)+310.72, IF(AJ964&gt;5213, 10)))</f>
        <v>9.61282186573601</v>
      </c>
      <c r="BQ964" s="2" t="n">
        <f aca="false">BF964^0.04*BG964^0.22*BH964^0.51*BI964^0.06*BP964^0.17</f>
        <v>50.3415662956471</v>
      </c>
      <c r="BR964" s="0" t="str">
        <f aca="false">IF(BQ964&gt;=90, "Very Good", IF(BQ964&gt;=80, "Good", IF(BQ964&gt;=70, "Slightly Good", IF(BQ964&gt;=60, "Average", IF(BQ964&gt;=50, "Slightly Poor", IF(BQ964&gt;=40, "Poor", "Very Poor"))))))</f>
        <v>Slightly Poor</v>
      </c>
      <c r="BT964" s="2" t="n">
        <f aca="false">9.81*LN(AH964)+30.6</f>
        <v>53.6669912727737</v>
      </c>
      <c r="BU964" s="0" t="str">
        <f aca="false">IF(BT964&lt;30, "Clean water", IF(AND(BT964&gt;=30, BT964&lt;40), "Hypolimia", IF(AND(BT964&gt;=40,BT964&lt;50), "Mesotrophic", IF(AND(BT964&gt;=50, BT964&lt;70), "Eutrophic", IF(BT964&gt;70,"Hypertrophic")))))</f>
        <v>Eutrophic</v>
      </c>
      <c r="CM964" s="0" t="n">
        <f aca="false">IF(G964&gt;H964,1,0)</f>
        <v>0</v>
      </c>
      <c r="CO964" s="17" t="n">
        <f aca="false">14.652-0.41022*M964+0.007991*M964*M964-0.000077774*M964*M964*M964</f>
        <v>8.051800517712</v>
      </c>
      <c r="CP964" s="1" t="n">
        <f aca="false">F964/CO964*100</f>
        <v>95.6307844818296</v>
      </c>
    </row>
    <row r="965" customFormat="false" ht="12.5" hidden="false" customHeight="false" outlineLevel="0" collapsed="false">
      <c r="A965" s="0" t="n">
        <v>964</v>
      </c>
      <c r="B965" s="15" t="s">
        <v>117</v>
      </c>
      <c r="C965" s="16" t="s">
        <v>118</v>
      </c>
      <c r="D965" s="0" t="s">
        <v>174</v>
      </c>
      <c r="E965" s="0" t="n">
        <v>8.1</v>
      </c>
      <c r="F965" s="0" t="n">
        <v>9.3</v>
      </c>
      <c r="G965" s="0" t="n">
        <v>0.8</v>
      </c>
      <c r="H965" s="0" t="n">
        <v>1.5</v>
      </c>
      <c r="I965" s="0" t="n">
        <v>1.8</v>
      </c>
      <c r="J965" s="0" t="n">
        <v>2.14</v>
      </c>
      <c r="K965" s="0" t="n">
        <v>0.014</v>
      </c>
      <c r="L965" s="0" t="n">
        <v>1.2</v>
      </c>
      <c r="M965" s="0" t="n">
        <v>19.9</v>
      </c>
      <c r="N965" s="0" t="n">
        <v>0</v>
      </c>
      <c r="O965" s="0" t="n">
        <v>67</v>
      </c>
      <c r="P965" s="0" t="n">
        <v>10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V965" s="0" t="n">
        <v>0</v>
      </c>
      <c r="AC965" s="0" t="n">
        <v>2.127</v>
      </c>
      <c r="AD965" s="0" t="n">
        <v>0</v>
      </c>
      <c r="AE965" s="0" t="n">
        <v>1.732</v>
      </c>
      <c r="AF965" s="0" t="n">
        <v>0.008</v>
      </c>
      <c r="AG965" s="0" t="n">
        <v>0</v>
      </c>
      <c r="AH965" s="0" t="n">
        <v>1.2</v>
      </c>
      <c r="AJ965" s="0" t="n">
        <v>1</v>
      </c>
      <c r="AP965" s="0" t="n">
        <v>0</v>
      </c>
      <c r="AY965" s="0" t="n">
        <v>0</v>
      </c>
      <c r="BF965" s="0" t="n">
        <f aca="false">IF(E965&lt;11,-3.6797*E965^2+48.115*E965-53.83,280.92*EXP(-0.2027*E965))</f>
        <v>94.476383</v>
      </c>
      <c r="BG965" s="1" t="n">
        <f aca="false">32.208*LN(F965)+21.438</f>
        <v>93.2623038003278</v>
      </c>
      <c r="BH965" s="1" t="n">
        <f aca="false">IF(G965&lt;=2, -10*G965+100, 88.958*EXP(-0.0755*G965))</f>
        <v>92</v>
      </c>
      <c r="BI965" s="1" t="n">
        <f aca="false">IF(I965&lt;=100, 0.0053*(I965)^2-1.0332*I965+100.76, 122.82*EXP(-0.0092*I965))</f>
        <v>98.917412</v>
      </c>
      <c r="BJ965" s="0" t="n">
        <f aca="false">IF(P965&lt;=1000, -6.942*LN(P965)+107.59, -36.304*LN(P965)+310.72)</f>
        <v>91.6054542844353</v>
      </c>
      <c r="BK965" s="0" t="n">
        <f aca="false">BF965^0.04*BG965^0.22*BH965^0.51*BI965^0.06*BJ965^0.17</f>
        <v>92.7092492500625</v>
      </c>
      <c r="BL965" s="0" t="str">
        <f aca="false">IF(BK965&gt;=90, "Very Good", IF(BK965&gt;=80, "Good", IF(BK965&gt;=70, "Slightly Good", IF(BK965&gt;=60, "Average", IF(BK965&gt;=50, "Slightly Poor", IF(BK965&gt;=40, "Poor", "Very Poor"))))))</f>
        <v>Very Good</v>
      </c>
      <c r="BM965" s="2" t="n">
        <f aca="false">IF(P965&lt;=1000, -6.942*LN(P965)+107.59, IF(AND(P965&gt;1000, P965&lt;=5213),-36.304*LN(P965)+310.72, IF(P965&gt;5213, 10)))</f>
        <v>91.6054542844353</v>
      </c>
      <c r="BN965" s="2" t="n">
        <f aca="false">BF965^0.04*BG965^0.22*BH965^0.51*BI965^0.06*BM965^0.17</f>
        <v>92.7092492500625</v>
      </c>
      <c r="BO965" s="3" t="str">
        <f aca="false">IF(BN965&gt;=90, "Very Good", IF(BN965&gt;=80, "Good", IF(BN965&gt;=70, "Slightly Good", IF(BN965&gt;=60, "Average", IF(BN965&gt;=50, "Slightly Poor", IF(BN965&gt;=40, "Poor", "Very Poor"))))))</f>
        <v>Very Good</v>
      </c>
      <c r="BP965" s="2" t="n">
        <f aca="false">IF(AJ965&lt;=1000, -6.942*LN(AJ965)+107.59, IF(AND(AJ965&gt;1000, AJ965&lt;=5213),-36.304*LN(AJ965)+310.72, IF(AJ965&gt;5213, 10)))</f>
        <v>107.59</v>
      </c>
      <c r="BQ965" s="2" t="n">
        <f aca="false">BF965^0.04*BG965^0.22*BH965^0.51*BI965^0.06*BP965^0.17</f>
        <v>95.2791034543129</v>
      </c>
      <c r="BR965" s="0" t="str">
        <f aca="false">IF(BQ965&gt;=90, "Very Good", IF(BQ965&gt;=80, "Good", IF(BQ965&gt;=70, "Slightly Good", IF(BQ965&gt;=60, "Average", IF(BQ965&gt;=50, "Slightly Poor", IF(BQ965&gt;=40, "Poor", "Very Poor"))))))</f>
        <v>Very Good</v>
      </c>
      <c r="BT965" s="2" t="n">
        <f aca="false">9.81*LN(AH965)+30.6</f>
        <v>32.3885744721487</v>
      </c>
      <c r="BU965" s="0" t="str">
        <f aca="false">IF(BT965&lt;30, "Clean water", IF(AND(BT965&gt;=30, BT965&lt;40), "Hypolimia", IF(AND(BT965&gt;=40,BT965&lt;50), "Mesotrophic", IF(AND(BT965&gt;=50, BT965&lt;70), "Eutrophic", IF(BT965&gt;70,"Hypertrophic")))))</f>
        <v>Hypolimia</v>
      </c>
      <c r="CM965" s="0" t="n">
        <f aca="false">IF(G965&gt;H965,1,0)</f>
        <v>0</v>
      </c>
      <c r="CO965" s="17" t="n">
        <f aca="false">14.652-0.41022*M965+0.007991*M965*M965-0.000077774*M965*M965*M965</f>
        <v>9.040232203374</v>
      </c>
      <c r="CP965" s="1" t="n">
        <f aca="false">F965/CO965*100</f>
        <v>102.873463764891</v>
      </c>
    </row>
    <row r="966" customFormat="false" ht="12.5" hidden="false" customHeight="false" outlineLevel="0" collapsed="false">
      <c r="A966" s="0" t="n">
        <v>965</v>
      </c>
      <c r="B966" s="15" t="s">
        <v>119</v>
      </c>
      <c r="C966" s="16" t="s">
        <v>120</v>
      </c>
      <c r="D966" s="0" t="s">
        <v>174</v>
      </c>
      <c r="E966" s="0" t="n">
        <v>8.4</v>
      </c>
      <c r="F966" s="0" t="n">
        <v>10.3</v>
      </c>
      <c r="G966" s="0" t="n">
        <v>0.9</v>
      </c>
      <c r="H966" s="0" t="n">
        <v>2</v>
      </c>
      <c r="I966" s="0" t="n">
        <v>3.8</v>
      </c>
      <c r="J966" s="0" t="n">
        <v>2.155</v>
      </c>
      <c r="K966" s="0" t="n">
        <v>0.022</v>
      </c>
      <c r="L966" s="0" t="n">
        <v>1.5</v>
      </c>
      <c r="M966" s="0" t="n">
        <v>24.8</v>
      </c>
      <c r="N966" s="0" t="n">
        <v>0</v>
      </c>
      <c r="O966" s="0" t="n">
        <v>174</v>
      </c>
      <c r="P966" s="0" t="n">
        <v>860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V966" s="0" t="n">
        <v>0</v>
      </c>
      <c r="AC966" s="0" t="n">
        <v>2.11</v>
      </c>
      <c r="AD966" s="0" t="n">
        <v>0.012</v>
      </c>
      <c r="AE966" s="0" t="n">
        <v>1.67</v>
      </c>
      <c r="AF966" s="0" t="n">
        <v>0.012</v>
      </c>
      <c r="AG966" s="0" t="n">
        <v>0</v>
      </c>
      <c r="AH966" s="0" t="n">
        <v>3.7</v>
      </c>
      <c r="AJ966" s="0" t="n">
        <v>90</v>
      </c>
      <c r="AP966" s="0" t="n">
        <v>0</v>
      </c>
      <c r="AY966" s="0" t="n">
        <v>0</v>
      </c>
      <c r="BF966" s="0" t="n">
        <f aca="false">IF(E966&lt;11,-3.6797*E966^2+48.115*E966-53.83,280.92*EXP(-0.2027*E966))</f>
        <v>90.6963680000001</v>
      </c>
      <c r="BG966" s="1" t="n">
        <f aca="false">32.208*LN(F966)+21.438</f>
        <v>96.5516905777479</v>
      </c>
      <c r="BH966" s="1" t="n">
        <f aca="false">IF(G966&lt;=2, -10*G966+100, 88.958*EXP(-0.0755*G966))</f>
        <v>91</v>
      </c>
      <c r="BI966" s="1" t="n">
        <f aca="false">IF(I966&lt;=100, 0.0053*(I966)^2-1.0332*I966+100.76, 122.82*EXP(-0.0092*I966))</f>
        <v>96.910372</v>
      </c>
      <c r="BJ966" s="0" t="n">
        <f aca="false">IF(P966&lt;=1000, -6.942*LN(P966)+107.59, -36.304*LN(P966)+310.72)</f>
        <v>60.6833753538435</v>
      </c>
      <c r="BK966" s="0" t="n">
        <f aca="false">BF966^0.04*BG966^0.22*BH966^0.51*BI966^0.06*BJ966^0.17</f>
        <v>86.370602607348</v>
      </c>
      <c r="BL966" s="0" t="str">
        <f aca="false">IF(BK966&gt;=90, "Very Good", IF(BK966&gt;=80, "Good", IF(BK966&gt;=70, "Slightly Good", IF(BK966&gt;=60, "Average", IF(BK966&gt;=50, "Slightly Poor", IF(BK966&gt;=40, "Poor", "Very Poor"))))))</f>
        <v>Good</v>
      </c>
      <c r="BM966" s="2" t="n">
        <f aca="false">IF(P966&lt;=1000, -6.942*LN(P966)+107.59, IF(AND(P966&gt;1000, P966&lt;=5213),-36.304*LN(P966)+310.72, IF(P966&gt;5213, 10)))</f>
        <v>60.6833753538435</v>
      </c>
      <c r="BN966" s="2" t="n">
        <f aca="false">BF966^0.04*BG966^0.22*BH966^0.51*BI966^0.06*BM966^0.17</f>
        <v>86.370602607348</v>
      </c>
      <c r="BO966" s="3" t="str">
        <f aca="false">IF(BN966&gt;=90, "Very Good", IF(BN966&gt;=80, "Good", IF(BN966&gt;=70, "Slightly Good", IF(BN966&gt;=60, "Average", IF(BN966&gt;=50, "Slightly Poor", IF(BN966&gt;=40, "Poor", "Very Poor"))))))</f>
        <v>Good</v>
      </c>
      <c r="BP966" s="2" t="n">
        <f aca="false">IF(AJ966&lt;=1000, -6.942*LN(AJ966)+107.59, IF(AND(AJ966&gt;1000, AJ966&lt;=5213),-36.304*LN(AJ966)+310.72, IF(AJ966&gt;5213, 10)))</f>
        <v>76.3523212685673</v>
      </c>
      <c r="BQ966" s="2" t="n">
        <f aca="false">BF966^0.04*BG966^0.22*BH966^0.51*BI966^0.06*BP966^0.17</f>
        <v>89.8098306286971</v>
      </c>
      <c r="BR966" s="0" t="str">
        <f aca="false">IF(BQ966&gt;=90, "Very Good", IF(BQ966&gt;=80, "Good", IF(BQ966&gt;=70, "Slightly Good", IF(BQ966&gt;=60, "Average", IF(BQ966&gt;=50, "Slightly Poor", IF(BQ966&gt;=40, "Poor", "Very Poor"))))))</f>
        <v>Good</v>
      </c>
      <c r="BT966" s="2" t="n">
        <f aca="false">9.81*LN(AH966)+30.6</f>
        <v>43.4347449607683</v>
      </c>
      <c r="BU966" s="0" t="str">
        <f aca="false">IF(BT966&lt;30, "Clean water", IF(AND(BT966&gt;=30, BT966&lt;40), "Hypolimia", IF(AND(BT966&gt;=40,BT966&lt;50), "Mesotrophic", IF(AND(BT966&gt;=50, BT966&lt;70), "Eutrophic", IF(BT966&gt;70,"Hypertrophic")))))</f>
        <v>Mesotrophic</v>
      </c>
      <c r="CM966" s="0" t="n">
        <f aca="false">IF(G966&gt;H966,1,0)</f>
        <v>0</v>
      </c>
      <c r="CO966" s="17" t="n">
        <f aca="false">14.652-0.41022*M966+0.007991*M966*M966-0.000077774*M966*M966*M966</f>
        <v>8.207042440192</v>
      </c>
      <c r="CP966" s="1" t="n">
        <f aca="false">F966/CO966*100</f>
        <v>125.501970716738</v>
      </c>
    </row>
    <row r="967" customFormat="false" ht="12.5" hidden="false" customHeight="false" outlineLevel="0" collapsed="false">
      <c r="A967" s="0" t="n">
        <v>966</v>
      </c>
      <c r="B967" s="15" t="s">
        <v>121</v>
      </c>
      <c r="C967" s="16" t="s">
        <v>122</v>
      </c>
      <c r="D967" s="0" t="s">
        <v>174</v>
      </c>
      <c r="E967" s="0" t="n">
        <v>8.8</v>
      </c>
      <c r="F967" s="0" t="n">
        <v>11</v>
      </c>
      <c r="G967" s="0" t="n">
        <v>1</v>
      </c>
      <c r="H967" s="0" t="n">
        <v>2.6</v>
      </c>
      <c r="I967" s="0" t="n">
        <v>5.8</v>
      </c>
      <c r="J967" s="0" t="n">
        <v>2.569</v>
      </c>
      <c r="K967" s="0" t="n">
        <v>0.045</v>
      </c>
      <c r="L967" s="0" t="n">
        <v>1.7</v>
      </c>
      <c r="M967" s="0" t="n">
        <v>26.8</v>
      </c>
      <c r="N967" s="0" t="n">
        <v>0</v>
      </c>
      <c r="O967" s="0" t="n">
        <v>274</v>
      </c>
      <c r="P967" s="0" t="n">
        <v>220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V967" s="0" t="n">
        <v>0</v>
      </c>
      <c r="AC967" s="0" t="n">
        <v>2.552</v>
      </c>
      <c r="AD967" s="0" t="n">
        <v>0.049</v>
      </c>
      <c r="AE967" s="0" t="n">
        <v>1.927</v>
      </c>
      <c r="AF967" s="0" t="n">
        <v>0.025</v>
      </c>
      <c r="AG967" s="0" t="n">
        <v>0.025</v>
      </c>
      <c r="AH967" s="0" t="n">
        <v>7.2</v>
      </c>
      <c r="AJ967" s="0" t="n">
        <v>30</v>
      </c>
      <c r="AP967" s="0" t="n">
        <v>0</v>
      </c>
      <c r="AY967" s="0" t="n">
        <v>0</v>
      </c>
      <c r="BF967" s="0" t="n">
        <f aca="false">IF(E967&lt;11,-3.6797*E967^2+48.115*E967-53.83,280.92*EXP(-0.2027*E967))</f>
        <v>84.626032</v>
      </c>
      <c r="BG967" s="1" t="n">
        <f aca="false">32.208*LN(F967)+21.438</f>
        <v>98.6694109462899</v>
      </c>
      <c r="BH967" s="1" t="n">
        <f aca="false">IF(G967&lt;=2, -10*G967+100, 88.958*EXP(-0.0755*G967))</f>
        <v>90</v>
      </c>
      <c r="BI967" s="1" t="n">
        <f aca="false">IF(I967&lt;=100, 0.0053*(I967)^2-1.0332*I967+100.76, 122.82*EXP(-0.0092*I967))</f>
        <v>94.945732</v>
      </c>
      <c r="BJ967" s="0" t="n">
        <f aca="false">IF(P967&lt;=1000, -6.942*LN(P967)+107.59, -36.304*LN(P967)+310.72)</f>
        <v>70.1474375732219</v>
      </c>
      <c r="BK967" s="0" t="n">
        <f aca="false">BF967^0.04*BG967^0.22*BH967^0.51*BI967^0.06*BJ967^0.17</f>
        <v>88.0956636290716</v>
      </c>
      <c r="BL967" s="0" t="str">
        <f aca="false">IF(BK967&gt;=90, "Very Good", IF(BK967&gt;=80, "Good", IF(BK967&gt;=70, "Slightly Good", IF(BK967&gt;=60, "Average", IF(BK967&gt;=50, "Slightly Poor", IF(BK967&gt;=40, "Poor", "Very Poor"))))))</f>
        <v>Good</v>
      </c>
      <c r="BM967" s="2" t="n">
        <f aca="false">IF(P967&lt;=1000, -6.942*LN(P967)+107.59, IF(AND(P967&gt;1000, P967&lt;=5213),-36.304*LN(P967)+310.72, IF(P967&gt;5213, 10)))</f>
        <v>70.1474375732219</v>
      </c>
      <c r="BN967" s="2" t="n">
        <f aca="false">BF967^0.04*BG967^0.22*BH967^0.51*BI967^0.06*BM967^0.17</f>
        <v>88.0956636290716</v>
      </c>
      <c r="BO967" s="3" t="str">
        <f aca="false">IF(BN967&gt;=90, "Very Good", IF(BN967&gt;=80, "Good", IF(BN967&gt;=70, "Slightly Good", IF(BN967&gt;=60, "Average", IF(BN967&gt;=50, "Slightly Poor", IF(BN967&gt;=40, "Poor", "Very Poor"))))))</f>
        <v>Good</v>
      </c>
      <c r="BP967" s="2" t="n">
        <f aca="false">IF(AJ967&lt;=1000, -6.942*LN(AJ967)+107.59, IF(AND(AJ967&gt;1000, AJ967&lt;=5213),-36.304*LN(AJ967)+310.72, IF(AJ967&gt;5213, 10)))</f>
        <v>83.9788877765013</v>
      </c>
      <c r="BQ967" s="2" t="n">
        <f aca="false">BF967^0.04*BG967^0.22*BH967^0.51*BI967^0.06*BP967^0.17</f>
        <v>90.8325368493247</v>
      </c>
      <c r="BR967" s="0" t="str">
        <f aca="false">IF(BQ967&gt;=90, "Very Good", IF(BQ967&gt;=80, "Good", IF(BQ967&gt;=70, "Slightly Good", IF(BQ967&gt;=60, "Average", IF(BQ967&gt;=50, "Slightly Poor", IF(BQ967&gt;=40, "Poor", "Very Poor"))))))</f>
        <v>Very Good</v>
      </c>
      <c r="BT967" s="2" t="n">
        <f aca="false">9.81*LN(AH967)+30.6</f>
        <v>49.9657348652759</v>
      </c>
      <c r="BU967" s="0" t="str">
        <f aca="false">IF(BT967&lt;30, "Clean water", IF(AND(BT967&gt;=30, BT967&lt;40), "Hypolimia", IF(AND(BT967&gt;=40,BT967&lt;50), "Mesotrophic", IF(AND(BT967&gt;=50, BT967&lt;70), "Eutrophic", IF(BT967&gt;70,"Hypertrophic")))))</f>
        <v>Mesotrophic</v>
      </c>
      <c r="CM967" s="0" t="n">
        <f aca="false">IF(G967&gt;H967,1,0)</f>
        <v>0</v>
      </c>
      <c r="CO967" s="17" t="n">
        <f aca="false">14.652-0.41022*M967+0.007991*M967*M967-0.000077774*M967*M967*M967</f>
        <v>7.900501180032</v>
      </c>
      <c r="CP967" s="1" t="n">
        <f aca="false">F967/CO967*100</f>
        <v>139.231673400692</v>
      </c>
    </row>
    <row r="968" customFormat="false" ht="12.5" hidden="false" customHeight="false" outlineLevel="0" collapsed="false">
      <c r="A968" s="0" t="n">
        <v>967</v>
      </c>
      <c r="B968" s="15" t="s">
        <v>140</v>
      </c>
      <c r="C968" s="16" t="s">
        <v>141</v>
      </c>
      <c r="D968" s="0" t="s">
        <v>174</v>
      </c>
      <c r="E968" s="0" t="n">
        <v>8.7</v>
      </c>
      <c r="F968" s="0" t="n">
        <v>13.5</v>
      </c>
      <c r="G968" s="0" t="n">
        <v>2.7</v>
      </c>
      <c r="H968" s="0" t="n">
        <v>6.4</v>
      </c>
      <c r="I968" s="0" t="n">
        <v>17.5</v>
      </c>
      <c r="J968" s="0" t="n">
        <v>5.335</v>
      </c>
      <c r="K968" s="0" t="n">
        <v>0.223</v>
      </c>
      <c r="L968" s="0" t="n">
        <v>2.8</v>
      </c>
      <c r="M968" s="0" t="n">
        <v>25.1</v>
      </c>
      <c r="O968" s="0" t="n">
        <v>1073</v>
      </c>
      <c r="BD968" s="0" t="n">
        <v>0.103</v>
      </c>
      <c r="BF968" s="0" t="n">
        <f aca="false">IF(E968&lt;11,-3.6797*E968^2+48.115*E968-53.83,280.92*EXP(-0.2027*E968))</f>
        <v>86.2540070000001</v>
      </c>
      <c r="BG968" s="1" t="n">
        <f aca="false">32.208*LN(F968)+21.438</f>
        <v>105.265429388793</v>
      </c>
      <c r="BH968" s="1" t="n">
        <f aca="false">IF(G968&lt;=2, -10*G968+100, 88.958*EXP(-0.0755*G968))</f>
        <v>72.5527837174588</v>
      </c>
      <c r="BI968" s="1" t="n">
        <f aca="false">IF(I968&lt;=100, 0.0053*(I968)^2-1.0332*I968+100.76, 122.82*EXP(-0.0092*I968))</f>
        <v>84.302125</v>
      </c>
      <c r="BJ968" s="0" t="e">
        <f aca="false">IF(P968&lt;=1000, -6.942*LN(P968)+107.59, -36.304*LN(P968)+310.72)</f>
        <v>#VALUE!</v>
      </c>
      <c r="BK968" s="0" t="e">
        <f aca="false">BF968^0.04*BG968^0.22*BH968^0.51*BI968^0.06*BJ968^0.17</f>
        <v>#VALUE!</v>
      </c>
      <c r="BL968" s="0" t="e">
        <f aca="false">IF(BK968&gt;=90, "Very Good", IF(BK968&gt;=80, "Good", IF(BK968&gt;=70, "Slightly Good", IF(BK968&gt;=60, "Average", IF(BK968&gt;=50, "Slightly Poor", IF(BK968&gt;=40, "Poor", "Very Poor"))))))</f>
        <v>#VALUE!</v>
      </c>
      <c r="BM968" s="2" t="e">
        <f aca="false">IF(P968&lt;=1000, -6.942*LN(P968)+107.59, IF(AND(P968&gt;1000, P968&lt;=5213),-36.304*LN(P968)+310.72, IF(P968&gt;5213, 10)))</f>
        <v>#VALUE!</v>
      </c>
      <c r="BN968" s="2" t="e">
        <f aca="false">BF968^0.04*BG968^0.22*BH968^0.51*BI968^0.06*BM968^0.17</f>
        <v>#VALUE!</v>
      </c>
      <c r="BO968" s="3" t="e">
        <f aca="false">IF(BN968&gt;=90, "Very Good", IF(BN968&gt;=80, "Good", IF(BN968&gt;=70, "Slightly Good", IF(BN968&gt;=60, "Average", IF(BN968&gt;=50, "Slightly Poor", IF(BN968&gt;=40, "Poor", "Very Poor"))))))</f>
        <v>#VALUE!</v>
      </c>
      <c r="BP968" s="2" t="e">
        <f aca="false">IF(AJ968&lt;=1000, -6.942*LN(AJ968)+107.59, IF(AND(AJ968&gt;1000, AJ968&lt;=5213),-36.304*LN(AJ968)+310.72, IF(AJ968&gt;5213, 10)))</f>
        <v>#VALUE!</v>
      </c>
      <c r="BQ968" s="2" t="e">
        <f aca="false">BF968^0.04*BG968^0.22*BH968^0.51*BI968^0.06*BP968^0.17</f>
        <v>#VALUE!</v>
      </c>
      <c r="BR968" s="0" t="e">
        <f aca="false">IF(BQ968&gt;=90, "Very Good", IF(BQ968&gt;=80, "Good", IF(BQ968&gt;=70, "Slightly Good", IF(BQ968&gt;=60, "Average", IF(BQ968&gt;=50, "Slightly Poor", IF(BQ968&gt;=40, "Poor", "Very Poor"))))))</f>
        <v>#VALUE!</v>
      </c>
      <c r="BT968" s="2" t="e">
        <f aca="false">9.81*LN(AH968)+30.6</f>
        <v>#VALUE!</v>
      </c>
      <c r="BU968" s="0" t="e">
        <f aca="false">IF(BT968&lt;30, "Clean water", IF(AND(BT968&gt;=30, BT968&lt;40), "Hypolimia", IF(AND(BT968&gt;=40,BT968&lt;50), "Mesotrophic", IF(AND(BT968&gt;=50, BT968&lt;70), "Eutrophic", IF(BT968&gt;70,"Hypertrophic")))))</f>
        <v>#VALUE!</v>
      </c>
      <c r="CM968" s="0" t="n">
        <f aca="false">IF(G968&gt;H968,1,0)</f>
        <v>0</v>
      </c>
      <c r="CO968" s="17" t="n">
        <f aca="false">14.652-0.41022*M968+0.007991*M968*M968-0.000077774*M968*M968*M968</f>
        <v>8.160028126726</v>
      </c>
      <c r="CP968" s="1" t="n">
        <f aca="false">F968/CO968*100</f>
        <v>165.440606212917</v>
      </c>
    </row>
    <row r="969" customFormat="false" ht="12.5" hidden="false" customHeight="false" outlineLevel="0" collapsed="false">
      <c r="A969" s="0" t="n">
        <v>968</v>
      </c>
      <c r="B969" s="15" t="s">
        <v>123</v>
      </c>
      <c r="C969" s="16" t="s">
        <v>124</v>
      </c>
      <c r="D969" s="0" t="s">
        <v>174</v>
      </c>
      <c r="E969" s="0" t="n">
        <v>7.1</v>
      </c>
      <c r="F969" s="0" t="n">
        <v>6.1</v>
      </c>
      <c r="G969" s="0" t="n">
        <v>5.6</v>
      </c>
      <c r="H969" s="0" t="n">
        <v>5.6</v>
      </c>
      <c r="I969" s="0" t="n">
        <v>7.6</v>
      </c>
      <c r="J969" s="0" t="n">
        <v>8.914</v>
      </c>
      <c r="K969" s="0" t="n">
        <v>0.155</v>
      </c>
      <c r="L969" s="0" t="n">
        <v>4.1</v>
      </c>
      <c r="M969" s="0" t="n">
        <v>23.9</v>
      </c>
      <c r="N969" s="0" t="n">
        <v>0</v>
      </c>
      <c r="O969" s="0" t="n">
        <v>579</v>
      </c>
      <c r="P969" s="0" t="n">
        <v>35000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V969" s="0" t="n">
        <v>0</v>
      </c>
      <c r="AC969" s="0" t="n">
        <v>8.655</v>
      </c>
      <c r="AD969" s="0" t="n">
        <v>2.575</v>
      </c>
      <c r="AE969" s="0" t="n">
        <v>4.552</v>
      </c>
      <c r="AF969" s="0" t="n">
        <v>0.092</v>
      </c>
      <c r="AG969" s="0" t="n">
        <v>0.066</v>
      </c>
      <c r="AH969" s="0" t="n">
        <v>7.7</v>
      </c>
      <c r="AJ969" s="0" t="n">
        <v>7000</v>
      </c>
      <c r="AP969" s="0" t="n">
        <v>0</v>
      </c>
      <c r="AY969" s="0" t="n">
        <v>0</v>
      </c>
      <c r="BF969" s="0" t="n">
        <f aca="false">IF(E969&lt;11,-3.6797*E969^2+48.115*E969-53.83,280.92*EXP(-0.2027*E969))</f>
        <v>102.292823</v>
      </c>
      <c r="BG969" s="1" t="n">
        <f aca="false">32.208*LN(F969)+21.438</f>
        <v>79.6793647421418</v>
      </c>
      <c r="BH969" s="1" t="n">
        <f aca="false">IF(G969&lt;=2, -10*G969+100, 88.958*EXP(-0.0755*G969))</f>
        <v>58.2861411069363</v>
      </c>
      <c r="BI969" s="1" t="n">
        <f aca="false">IF(I969&lt;=100, 0.0053*(I969)^2-1.0332*I969+100.76, 122.82*EXP(-0.0092*I969))</f>
        <v>93.213808</v>
      </c>
      <c r="BJ969" s="0" t="n">
        <f aca="false">IF(P969&lt;=1000, -6.942*LN(P969)+107.59, -36.304*LN(P969)+310.72)</f>
        <v>-69.1325036724791</v>
      </c>
      <c r="BK969" s="0" t="e">
        <f aca="false">BF969^0.04*BG969^0.22*BH969^0.51*BI969^0.06*BJ969^0.17</f>
        <v>#NUM!</v>
      </c>
      <c r="BL969" s="0" t="e">
        <f aca="false">IF(BK969&gt;=90, "Very Good", IF(BK969&gt;=80, "Good", IF(BK969&gt;=70, "Slightly Good", IF(BK969&gt;=60, "Average", IF(BK969&gt;=50, "Slightly Poor", IF(BK969&gt;=40, "Poor", "Very Poor"))))))</f>
        <v>#NUM!</v>
      </c>
      <c r="BM969" s="2" t="n">
        <f aca="false">IF(P969&lt;=1000, -6.942*LN(P969)+107.59, IF(AND(P969&gt;1000, P969&lt;=5213),-36.304*LN(P969)+310.72, IF(P969&gt;5213, 10)))</f>
        <v>10</v>
      </c>
      <c r="BN969" s="2" t="n">
        <f aca="false">BF969^0.04*BG969^0.22*BH969^0.51*BI969^0.06*BM969^0.17</f>
        <v>48.673997576279</v>
      </c>
      <c r="BO969" s="3" t="str">
        <f aca="false">IF(BN969&gt;=90, "Very Good", IF(BN969&gt;=80, "Good", IF(BN969&gt;=70, "Slightly Good", IF(BN969&gt;=60, "Average", IF(BN969&gt;=50, "Slightly Poor", IF(BN969&gt;=40, "Poor", "Very Poor"))))))</f>
        <v>Poor</v>
      </c>
      <c r="BP969" s="2" t="n">
        <f aca="false">IF(AJ969&lt;=1000, -6.942*LN(AJ969)+107.59, IF(AND(AJ969&gt;1000, AJ969&lt;=5213),-36.304*LN(AJ969)+310.72, IF(AJ969&gt;5213, 10)))</f>
        <v>10</v>
      </c>
      <c r="BQ969" s="2" t="n">
        <f aca="false">BF969^0.04*BG969^0.22*BH969^0.51*BI969^0.06*BP969^0.17</f>
        <v>48.673997576279</v>
      </c>
      <c r="BR969" s="0" t="str">
        <f aca="false">IF(BQ969&gt;=90, "Very Good", IF(BQ969&gt;=80, "Good", IF(BQ969&gt;=70, "Slightly Good", IF(BQ969&gt;=60, "Average", IF(BQ969&gt;=50, "Slightly Poor", IF(BQ969&gt;=40, "Poor", "Very Poor"))))))</f>
        <v>Poor</v>
      </c>
      <c r="BT969" s="2" t="n">
        <f aca="false">9.81*LN(AH969)+30.6</f>
        <v>50.6243714261131</v>
      </c>
      <c r="BU969" s="0" t="str">
        <f aca="false">IF(BT969&lt;30, "Clean water", IF(AND(BT969&gt;=30, BT969&lt;40), "Hypolimia", IF(AND(BT969&gt;=40,BT969&lt;50), "Mesotrophic", IF(AND(BT969&gt;=50, BT969&lt;70), "Eutrophic", IF(BT969&gt;70,"Hypertrophic")))))</f>
        <v>Eutrophic</v>
      </c>
      <c r="CM969" s="0" t="n">
        <f aca="false">IF(G969&gt;H969,1,0)</f>
        <v>0</v>
      </c>
      <c r="CO969" s="17" t="n">
        <f aca="false">14.652-0.41022*M969+0.007991*M969*M969-0.000077774*M969*M969*M969</f>
        <v>8.350516761694</v>
      </c>
      <c r="CP969" s="1" t="n">
        <f aca="false">F969/CO969*100</f>
        <v>73.0493713632466</v>
      </c>
    </row>
    <row r="970" customFormat="false" ht="12.5" hidden="false" customHeight="false" outlineLevel="0" collapsed="false">
      <c r="A970" s="0" t="n">
        <v>969</v>
      </c>
      <c r="B970" s="15" t="s">
        <v>125</v>
      </c>
      <c r="C970" s="16" t="s">
        <v>126</v>
      </c>
      <c r="D970" s="0" t="s">
        <v>174</v>
      </c>
      <c r="E970" s="0" t="n">
        <v>8.2</v>
      </c>
      <c r="F970" s="0" t="n">
        <v>13.6</v>
      </c>
      <c r="G970" s="0" t="n">
        <v>0.9</v>
      </c>
      <c r="H970" s="0" t="n">
        <v>3.2</v>
      </c>
      <c r="I970" s="0" t="n">
        <v>4.8</v>
      </c>
      <c r="J970" s="0" t="n">
        <v>8.118</v>
      </c>
      <c r="K970" s="0" t="n">
        <v>0.045</v>
      </c>
      <c r="L970" s="0" t="n">
        <v>1.9</v>
      </c>
      <c r="M970" s="0" t="n">
        <v>23.1</v>
      </c>
      <c r="N970" s="0" t="n">
        <v>0</v>
      </c>
      <c r="O970" s="0" t="n">
        <v>590</v>
      </c>
      <c r="P970" s="0" t="n">
        <v>900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V970" s="0" t="n">
        <v>0</v>
      </c>
      <c r="AC970" s="0" t="n">
        <v>8.081</v>
      </c>
      <c r="AD970" s="0" t="n">
        <v>0.404</v>
      </c>
      <c r="AE970" s="0" t="n">
        <v>6.394</v>
      </c>
      <c r="AF970" s="0" t="n">
        <v>0.019</v>
      </c>
      <c r="AG970" s="0" t="n">
        <v>0.009</v>
      </c>
      <c r="AH970" s="0" t="n">
        <v>29.5</v>
      </c>
      <c r="AJ970" s="0" t="n">
        <v>220</v>
      </c>
      <c r="AP970" s="0" t="n">
        <v>0</v>
      </c>
      <c r="AY970" s="0" t="n">
        <v>0</v>
      </c>
      <c r="BF970" s="0" t="n">
        <f aca="false">IF(E970&lt;11,-3.6797*E970^2+48.115*E970-53.83,280.92*EXP(-0.2027*E970))</f>
        <v>93.289972</v>
      </c>
      <c r="BG970" s="1" t="n">
        <f aca="false">32.208*LN(F970)+21.438</f>
        <v>105.503127884635</v>
      </c>
      <c r="BH970" s="1" t="n">
        <f aca="false">IF(G970&lt;=2, -10*G970+100, 88.958*EXP(-0.0755*G970))</f>
        <v>91</v>
      </c>
      <c r="BI970" s="1" t="n">
        <f aca="false">IF(I970&lt;=100, 0.0053*(I970)^2-1.0332*I970+100.76, 122.82*EXP(-0.0092*I970))</f>
        <v>95.922752</v>
      </c>
      <c r="BJ970" s="0" t="n">
        <f aca="false">IF(P970&lt;=1000, -6.942*LN(P970)+107.59, -36.304*LN(P970)+310.72)</f>
        <v>60.3677755530026</v>
      </c>
      <c r="BK970" s="0" t="n">
        <f aca="false">BF970^0.04*BG970^0.22*BH970^0.51*BI970^0.06*BJ970^0.17</f>
        <v>88.0389916299116</v>
      </c>
      <c r="BL970" s="0" t="str">
        <f aca="false">IF(BK970&gt;=90, "Very Good", IF(BK970&gt;=80, "Good", IF(BK970&gt;=70, "Slightly Good", IF(BK970&gt;=60, "Average", IF(BK970&gt;=50, "Slightly Poor", IF(BK970&gt;=40, "Poor", "Very Poor"))))))</f>
        <v>Good</v>
      </c>
      <c r="BM970" s="2" t="n">
        <f aca="false">IF(P970&lt;=1000, -6.942*LN(P970)+107.59, IF(AND(P970&gt;1000, P970&lt;=5213),-36.304*LN(P970)+310.72, IF(P970&gt;5213, 10)))</f>
        <v>60.3677755530026</v>
      </c>
      <c r="BN970" s="2" t="n">
        <f aca="false">BF970^0.04*BG970^0.22*BH970^0.51*BI970^0.06*BM970^0.17</f>
        <v>88.0389916299116</v>
      </c>
      <c r="BO970" s="3" t="str">
        <f aca="false">IF(BN970&gt;=90, "Very Good", IF(BN970&gt;=80, "Good", IF(BN970&gt;=70, "Slightly Good", IF(BN970&gt;=60, "Average", IF(BN970&gt;=50, "Slightly Poor", IF(BN970&gt;=40, "Poor", "Very Poor"))))))</f>
        <v>Good</v>
      </c>
      <c r="BP970" s="2" t="n">
        <f aca="false">IF(AJ970&lt;=1000, -6.942*LN(AJ970)+107.59, IF(AND(AJ970&gt;1000, AJ970&lt;=5213),-36.304*LN(AJ970)+310.72, IF(AJ970&gt;5213, 10)))</f>
        <v>70.1474375732219</v>
      </c>
      <c r="BQ970" s="2" t="n">
        <f aca="false">BF970^0.04*BG970^0.22*BH970^0.51*BI970^0.06*BP970^0.17</f>
        <v>90.3150627728497</v>
      </c>
      <c r="BR970" s="0" t="str">
        <f aca="false">IF(BQ970&gt;=90, "Very Good", IF(BQ970&gt;=80, "Good", IF(BQ970&gt;=70, "Slightly Good", IF(BQ970&gt;=60, "Average", IF(BQ970&gt;=50, "Slightly Poor", IF(BQ970&gt;=40, "Poor", "Very Poor"))))))</f>
        <v>Very Good</v>
      </c>
      <c r="BT970" s="2" t="n">
        <f aca="false">9.81*LN(AH970)+30.6</f>
        <v>63.8008684834221</v>
      </c>
      <c r="BU970" s="0" t="str">
        <f aca="false">IF(BT970&lt;30, "Clean water", IF(AND(BT970&gt;=30, BT970&lt;40), "Hypolimia", IF(AND(BT970&gt;=40,BT970&lt;50), "Mesotrophic", IF(AND(BT970&gt;=50, BT970&lt;70), "Eutrophic", IF(BT970&gt;70,"Hypertrophic")))))</f>
        <v>Eutrophic</v>
      </c>
      <c r="CM970" s="0" t="n">
        <f aca="false">IF(G970&gt;H970,1,0)</f>
        <v>0</v>
      </c>
      <c r="CO970" s="17" t="n">
        <f aca="false">14.652-0.41022*M970+0.007991*M970*M970-0.000077774*M970*M970*M970</f>
        <v>8.481322776366</v>
      </c>
      <c r="CP970" s="1" t="n">
        <f aca="false">F970/CO970*100</f>
        <v>160.352345484335</v>
      </c>
    </row>
    <row r="971" customFormat="false" ht="12.5" hidden="false" customHeight="false" outlineLevel="0" collapsed="false">
      <c r="A971" s="0" t="n">
        <v>970</v>
      </c>
      <c r="B971" s="15" t="s">
        <v>72</v>
      </c>
      <c r="C971" s="16" t="s">
        <v>73</v>
      </c>
      <c r="D971" s="0" t="s">
        <v>175</v>
      </c>
      <c r="E971" s="0" t="n">
        <v>7.8</v>
      </c>
      <c r="F971" s="0" t="n">
        <v>9.1</v>
      </c>
      <c r="G971" s="0" t="n">
        <v>1.6</v>
      </c>
      <c r="H971" s="0" t="n">
        <v>5.5</v>
      </c>
      <c r="I971" s="0" t="n">
        <v>17.9</v>
      </c>
      <c r="J971" s="0" t="n">
        <v>2.866</v>
      </c>
      <c r="K971" s="0" t="n">
        <v>0.087</v>
      </c>
      <c r="L971" s="0" t="n">
        <v>2.5</v>
      </c>
      <c r="M971" s="0" t="n">
        <v>24.9</v>
      </c>
      <c r="N971" s="0" t="n">
        <v>0</v>
      </c>
      <c r="O971" s="0" t="n">
        <v>201</v>
      </c>
      <c r="P971" s="0" t="n">
        <v>119750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</v>
      </c>
      <c r="V971" s="0" t="n">
        <v>0</v>
      </c>
      <c r="AC971" s="0" t="n">
        <v>2.723</v>
      </c>
      <c r="AD971" s="0" t="n">
        <v>0.196</v>
      </c>
      <c r="AE971" s="0" t="n">
        <v>2.376</v>
      </c>
      <c r="AF971" s="0" t="n">
        <v>0.043</v>
      </c>
      <c r="AG971" s="0" t="n">
        <v>0.034</v>
      </c>
      <c r="AH971" s="0" t="n">
        <v>29.5</v>
      </c>
      <c r="AJ971" s="0" t="n">
        <v>3121</v>
      </c>
      <c r="AP971" s="0" t="n">
        <v>0</v>
      </c>
      <c r="AW971" s="0" t="n">
        <v>0</v>
      </c>
      <c r="AX971" s="0" t="n">
        <v>0</v>
      </c>
      <c r="AY971" s="0" t="n">
        <v>0</v>
      </c>
      <c r="BF971" s="0" t="n">
        <f aca="false">IF(E971&lt;11,-3.6797*E971^2+48.115*E971-53.83,280.92*EXP(-0.2027*E971))</f>
        <v>97.5940520000001</v>
      </c>
      <c r="BG971" s="1" t="n">
        <f aca="false">32.208*LN(F971)+21.438</f>
        <v>92.5621023107425</v>
      </c>
      <c r="BH971" s="1" t="n">
        <f aca="false">IF(G971&lt;=2, -10*G971+100, 88.958*EXP(-0.0755*G971))</f>
        <v>84</v>
      </c>
      <c r="BI971" s="1" t="n">
        <f aca="false">IF(I971&lt;=100, 0.0053*(I971)^2-1.0332*I971+100.76, 122.82*EXP(-0.0092*I971))</f>
        <v>83.963893</v>
      </c>
      <c r="BJ971" s="0" t="n">
        <f aca="false">IF(P971&lt;=1000, -6.942*LN(P971)+107.59, -36.304*LN(P971)+310.72)</f>
        <v>-113.788535650477</v>
      </c>
      <c r="BK971" s="0" t="e">
        <f aca="false">BF971^0.04*BG971^0.22*BH971^0.51*BI971^0.06*BJ971^0.17</f>
        <v>#NUM!</v>
      </c>
      <c r="BL971" s="0" t="e">
        <f aca="false">IF(BK971&gt;=90, "Very Good", IF(BK971&gt;=80, "Good", IF(BK971&gt;=70, "Slightly Good", IF(BK971&gt;=60, "Average", IF(BK971&gt;=50, "Slightly Poor", IF(BK971&gt;=40, "Poor", "Very Poor"))))))</f>
        <v>#NUM!</v>
      </c>
      <c r="BM971" s="2" t="n">
        <f aca="false">IF(P971&lt;=1000, -6.942*LN(P971)+107.59, IF(AND(P971&gt;1000, P971&lt;=5213),-36.304*LN(P971)+310.72, IF(P971&gt;5213, 10)))</f>
        <v>10</v>
      </c>
      <c r="BN971" s="2" t="n">
        <f aca="false">BF971^0.04*BG971^0.22*BH971^0.51*BI971^0.06*BM971^0.17</f>
        <v>60.1201741673418</v>
      </c>
      <c r="BO971" s="3" t="str">
        <f aca="false">IF(BN971&gt;=90, "Very Good", IF(BN971&gt;=80, "Good", IF(BN971&gt;=70, "Slightly Good", IF(BN971&gt;=60, "Average", IF(BN971&gt;=50, "Slightly Poor", IF(BN971&gt;=40, "Poor", "Very Poor"))))))</f>
        <v>Average</v>
      </c>
      <c r="BP971" s="2" t="n">
        <f aca="false">IF(AJ971&lt;=1000, -6.942*LN(AJ971)+107.59, IF(AND(AJ971&gt;1000, AJ971&lt;=5213),-36.304*LN(AJ971)+310.72, IF(AJ971&gt;5213, 10)))</f>
        <v>18.6213290206016</v>
      </c>
      <c r="BQ971" s="2" t="n">
        <f aca="false">BF971^0.04*BG971^0.22*BH971^0.51*BI971^0.06*BP971^0.17</f>
        <v>66.8223961302881</v>
      </c>
      <c r="BR971" s="0" t="str">
        <f aca="false">IF(BQ971&gt;=90, "Very Good", IF(BQ971&gt;=80, "Good", IF(BQ971&gt;=70, "Slightly Good", IF(BQ971&gt;=60, "Average", IF(BQ971&gt;=50, "Slightly Poor", IF(BQ971&gt;=40, "Poor", "Very Poor"))))))</f>
        <v>Average</v>
      </c>
      <c r="BT971" s="2" t="n">
        <f aca="false">9.81*LN(AH971)+30.6</f>
        <v>63.8008684834221</v>
      </c>
      <c r="BU971" s="0" t="str">
        <f aca="false">IF(BT971&lt;30, "Clean water", IF(AND(BT971&gt;=30, BT971&lt;40), "Hypolimia", IF(AND(BT971&gt;=40,BT971&lt;50), "Mesotrophic", IF(AND(BT971&gt;=50, BT971&lt;70), "Eutrophic", IF(BT971&gt;70,"Hypertrophic")))))</f>
        <v>Eutrophic</v>
      </c>
      <c r="CM971" s="0" t="n">
        <f aca="false">IF(G971&gt;H971,1,0)</f>
        <v>0</v>
      </c>
      <c r="CO971" s="17" t="n">
        <f aca="false">14.652-0.41022*M971+0.007991*M971*M971-0.000077774*M971*M971*M971</f>
        <v>8.191327532274</v>
      </c>
      <c r="CP971" s="1" t="n">
        <f aca="false">F971/CO971*100</f>
        <v>111.093103824085</v>
      </c>
    </row>
    <row r="972" customFormat="false" ht="12.5" hidden="false" customHeight="false" outlineLevel="0" collapsed="false">
      <c r="A972" s="0" t="n">
        <v>971</v>
      </c>
      <c r="B972" s="15" t="s">
        <v>131</v>
      </c>
      <c r="C972" s="16" t="s">
        <v>132</v>
      </c>
      <c r="D972" s="0" t="s">
        <v>175</v>
      </c>
      <c r="E972" s="0" t="n">
        <v>8.2</v>
      </c>
      <c r="F972" s="0" t="n">
        <v>9.9</v>
      </c>
      <c r="G972" s="0" t="n">
        <v>2</v>
      </c>
      <c r="H972" s="0" t="n">
        <v>5</v>
      </c>
      <c r="I972" s="0" t="n">
        <v>63.3</v>
      </c>
      <c r="J972" s="0" t="n">
        <v>3.163</v>
      </c>
      <c r="K972" s="0" t="n">
        <v>0.113</v>
      </c>
      <c r="L972" s="0" t="n">
        <v>2.8</v>
      </c>
      <c r="M972" s="0" t="n">
        <v>27</v>
      </c>
      <c r="O972" s="0" t="n">
        <v>641</v>
      </c>
      <c r="BD972" s="0" t="n">
        <v>0.062</v>
      </c>
      <c r="BF972" s="0" t="n">
        <f aca="false">IF(E972&lt;11,-3.6797*E972^2+48.115*E972-53.83,280.92*EXP(-0.2027*E972))</f>
        <v>93.289972</v>
      </c>
      <c r="BG972" s="1" t="n">
        <f aca="false">32.208*LN(F972)+21.438</f>
        <v>95.2759594579826</v>
      </c>
      <c r="BH972" s="1" t="n">
        <f aca="false">IF(G972&lt;=2, -10*G972+100, 88.958*EXP(-0.0755*G972))</f>
        <v>80</v>
      </c>
      <c r="BI972" s="1" t="n">
        <f aca="false">IF(I972&lt;=100, 0.0053*(I972)^2-1.0332*I972+100.76, 122.82*EXP(-0.0092*I972))</f>
        <v>56.594957</v>
      </c>
      <c r="BJ972" s="0" t="e">
        <f aca="false">IF(P972&lt;=1000, -6.942*LN(P972)+107.59, -36.304*LN(P972)+310.72)</f>
        <v>#VALUE!</v>
      </c>
      <c r="BK972" s="0" t="e">
        <f aca="false">BF972^0.04*BG972^0.22*BH972^0.51*BI972^0.06*BJ972^0.17</f>
        <v>#VALUE!</v>
      </c>
      <c r="BL972" s="0" t="e">
        <f aca="false">IF(BK972&gt;=90, "Very Good", IF(BK972&gt;=80, "Good", IF(BK972&gt;=70, "Slightly Good", IF(BK972&gt;=60, "Average", IF(BK972&gt;=50, "Slightly Poor", IF(BK972&gt;=40, "Poor", "Very Poor"))))))</f>
        <v>#VALUE!</v>
      </c>
      <c r="BM972" s="2" t="e">
        <f aca="false">IF(P972&lt;=1000, -6.942*LN(P972)+107.59, IF(AND(P972&gt;1000, P972&lt;=5213),-36.304*LN(P972)+310.72, IF(P972&gt;5213, 10)))</f>
        <v>#VALUE!</v>
      </c>
      <c r="BN972" s="2" t="e">
        <f aca="false">BF972^0.04*BG972^0.22*BH972^0.51*BI972^0.06*BM972^0.17</f>
        <v>#VALUE!</v>
      </c>
      <c r="BO972" s="3" t="e">
        <f aca="false">IF(BN972&gt;=90, "Very Good", IF(BN972&gt;=80, "Good", IF(BN972&gt;=70, "Slightly Good", IF(BN972&gt;=60, "Average", IF(BN972&gt;=50, "Slightly Poor", IF(BN972&gt;=40, "Poor", "Very Poor"))))))</f>
        <v>#VALUE!</v>
      </c>
      <c r="BP972" s="2" t="e">
        <f aca="false">IF(AJ972&lt;=1000, -6.942*LN(AJ972)+107.59, IF(AND(AJ972&gt;1000, AJ972&lt;=5213),-36.304*LN(AJ972)+310.72, IF(AJ972&gt;5213, 10)))</f>
        <v>#VALUE!</v>
      </c>
      <c r="BQ972" s="2" t="e">
        <f aca="false">BF972^0.04*BG972^0.22*BH972^0.51*BI972^0.06*BP972^0.17</f>
        <v>#VALUE!</v>
      </c>
      <c r="BR972" s="0" t="e">
        <f aca="false">IF(BQ972&gt;=90, "Very Good", IF(BQ972&gt;=80, "Good", IF(BQ972&gt;=70, "Slightly Good", IF(BQ972&gt;=60, "Average", IF(BQ972&gt;=50, "Slightly Poor", IF(BQ972&gt;=40, "Poor", "Very Poor"))))))</f>
        <v>#VALUE!</v>
      </c>
      <c r="BT972" s="2" t="e">
        <f aca="false">9.81*LN(AH972)+30.6</f>
        <v>#VALUE!</v>
      </c>
      <c r="BU972" s="0" t="e">
        <f aca="false">IF(BT972&lt;30, "Clean water", IF(AND(BT972&gt;=30, BT972&lt;40), "Hypolimia", IF(AND(BT972&gt;=40,BT972&lt;50), "Mesotrophic", IF(AND(BT972&gt;=50, BT972&lt;70), "Eutrophic", IF(BT972&gt;70,"Hypertrophic")))))</f>
        <v>#VALUE!</v>
      </c>
      <c r="CM972" s="0" t="n">
        <f aca="false">IF(G972&gt;H972,1,0)</f>
        <v>0</v>
      </c>
      <c r="CO972" s="17" t="n">
        <f aca="false">14.652-0.41022*M972+0.007991*M972*M972-0.000077774*M972*M972*M972</f>
        <v>7.870673358</v>
      </c>
      <c r="CP972" s="1" t="n">
        <f aca="false">F972/CO972*100</f>
        <v>125.78339297917</v>
      </c>
    </row>
    <row r="973" customFormat="false" ht="12.5" hidden="false" customHeight="false" outlineLevel="0" collapsed="false">
      <c r="A973" s="0" t="n">
        <v>972</v>
      </c>
      <c r="B973" s="15" t="s">
        <v>75</v>
      </c>
      <c r="C973" s="16" t="s">
        <v>76</v>
      </c>
      <c r="D973" s="0" t="s">
        <v>175</v>
      </c>
      <c r="E973" s="0" t="n">
        <v>7.8</v>
      </c>
      <c r="F973" s="0" t="n">
        <v>8.9</v>
      </c>
      <c r="G973" s="0" t="n">
        <v>1</v>
      </c>
      <c r="H973" s="0" t="n">
        <v>2.4</v>
      </c>
      <c r="I973" s="0" t="n">
        <v>3.2</v>
      </c>
      <c r="J973" s="0" t="n">
        <v>3.608</v>
      </c>
      <c r="K973" s="0" t="n">
        <v>0.103</v>
      </c>
      <c r="L973" s="0" t="n">
        <v>2.1</v>
      </c>
      <c r="M973" s="0" t="n">
        <v>23.1</v>
      </c>
      <c r="N973" s="0" t="n">
        <v>0</v>
      </c>
      <c r="O973" s="0" t="n">
        <v>418</v>
      </c>
      <c r="P973" s="0" t="n">
        <v>12000</v>
      </c>
      <c r="AC973" s="0" t="n">
        <v>3.383</v>
      </c>
      <c r="AD973" s="0" t="n">
        <v>0.026</v>
      </c>
      <c r="AE973" s="0" t="n">
        <v>2.814</v>
      </c>
      <c r="AF973" s="0" t="n">
        <v>0.085</v>
      </c>
      <c r="AG973" s="0" t="n">
        <v>0.049</v>
      </c>
      <c r="AH973" s="0" t="n">
        <v>5.6</v>
      </c>
      <c r="AJ973" s="0" t="n">
        <v>1500</v>
      </c>
      <c r="BF973" s="0" t="n">
        <f aca="false">IF(E973&lt;11,-3.6797*E973^2+48.115*E973-53.83,280.92*EXP(-0.2027*E973))</f>
        <v>97.5940520000001</v>
      </c>
      <c r="BG973" s="1" t="n">
        <f aca="false">32.208*LN(F973)+21.438</f>
        <v>91.8463395211805</v>
      </c>
      <c r="BH973" s="1" t="n">
        <f aca="false">IF(G973&lt;=2, -10*G973+100, 88.958*EXP(-0.0755*G973))</f>
        <v>90</v>
      </c>
      <c r="BI973" s="1" t="n">
        <f aca="false">IF(I973&lt;=100, 0.0053*(I973)^2-1.0332*I973+100.76, 122.82*EXP(-0.0092*I973))</f>
        <v>97.508032</v>
      </c>
      <c r="BJ973" s="0" t="n">
        <f aca="false">IF(P973&lt;=1000, -6.942*LN(P973)+107.59, -36.304*LN(P973)+310.72)</f>
        <v>-30.271198662071</v>
      </c>
      <c r="BK973" s="0" t="e">
        <f aca="false">BF973^0.04*BG973^0.22*BH973^0.51*BI973^0.06*BJ973^0.17</f>
        <v>#NUM!</v>
      </c>
      <c r="BL973" s="0" t="e">
        <f aca="false">IF(BK973&gt;=90, "Very Good", IF(BK973&gt;=80, "Good", IF(BK973&gt;=70, "Slightly Good", IF(BK973&gt;=60, "Average", IF(BK973&gt;=50, "Slightly Poor", IF(BK973&gt;=40, "Poor", "Very Poor"))))))</f>
        <v>#NUM!</v>
      </c>
      <c r="BM973" s="2" t="n">
        <f aca="false">IF(P973&lt;=1000, -6.942*LN(P973)+107.59, IF(AND(P973&gt;1000, P973&lt;=5213),-36.304*LN(P973)+310.72, IF(P973&gt;5213, 10)))</f>
        <v>10</v>
      </c>
      <c r="BN973" s="2" t="n">
        <f aca="false">BF973^0.04*BG973^0.22*BH973^0.51*BI973^0.06*BM973^0.17</f>
        <v>62.7273072815242</v>
      </c>
      <c r="BO973" s="3" t="str">
        <f aca="false">IF(BN973&gt;=90, "Very Good", IF(BN973&gt;=80, "Good", IF(BN973&gt;=70, "Slightly Good", IF(BN973&gt;=60, "Average", IF(BN973&gt;=50, "Slightly Poor", IF(BN973&gt;=40, "Poor", "Very Poor"))))))</f>
        <v>Average</v>
      </c>
      <c r="BP973" s="2" t="n">
        <f aca="false">IF(AJ973&lt;=1000, -6.942*LN(AJ973)+107.59, IF(AND(AJ973&gt;1000, AJ973&lt;=5213),-36.304*LN(AJ973)+310.72, IF(AJ973&gt;5213, 10)))</f>
        <v>45.2208470670737</v>
      </c>
      <c r="BQ973" s="2" t="n">
        <f aca="false">BF973^0.04*BG973^0.22*BH973^0.51*BI973^0.06*BP973^0.17</f>
        <v>81.070755952607</v>
      </c>
      <c r="BR973" s="0" t="str">
        <f aca="false">IF(BQ973&gt;=90, "Very Good", IF(BQ973&gt;=80, "Good", IF(BQ973&gt;=70, "Slightly Good", IF(BQ973&gt;=60, "Average", IF(BQ973&gt;=50, "Slightly Poor", IF(BQ973&gt;=40, "Poor", "Very Poor"))))))</f>
        <v>Good</v>
      </c>
      <c r="BT973" s="2" t="n">
        <f aca="false">9.81*LN(AH973)+30.6</f>
        <v>47.5003403238402</v>
      </c>
      <c r="BU973" s="0" t="str">
        <f aca="false">IF(BT973&lt;30, "Clean water", IF(AND(BT973&gt;=30, BT973&lt;40), "Hypolimia", IF(AND(BT973&gt;=40,BT973&lt;50), "Mesotrophic", IF(AND(BT973&gt;=50, BT973&lt;70), "Eutrophic", IF(BT973&gt;70,"Hypertrophic")))))</f>
        <v>Mesotrophic</v>
      </c>
      <c r="CM973" s="0" t="n">
        <f aca="false">IF(G973&gt;H973,1,0)</f>
        <v>0</v>
      </c>
      <c r="CO973" s="17" t="n">
        <f aca="false">14.652-0.41022*M973+0.007991*M973*M973-0.000077774*M973*M973*M973</f>
        <v>8.481322776366</v>
      </c>
      <c r="CP973" s="1" t="n">
        <f aca="false">F973/CO973*100</f>
        <v>104.936461383131</v>
      </c>
    </row>
    <row r="974" customFormat="false" ht="12.5" hidden="false" customHeight="false" outlineLevel="0" collapsed="false">
      <c r="A974" s="0" t="n">
        <v>973</v>
      </c>
      <c r="B974" s="15" t="s">
        <v>77</v>
      </c>
      <c r="C974" s="16" t="s">
        <v>78</v>
      </c>
      <c r="D974" s="0" t="s">
        <v>175</v>
      </c>
      <c r="E974" s="0" t="n">
        <v>8.5</v>
      </c>
      <c r="F974" s="0" t="n">
        <v>11.1</v>
      </c>
      <c r="G974" s="0" t="n">
        <v>2.2</v>
      </c>
      <c r="H974" s="0" t="n">
        <v>4.9</v>
      </c>
      <c r="I974" s="0" t="n">
        <v>9.3</v>
      </c>
      <c r="J974" s="0" t="n">
        <v>2.759</v>
      </c>
      <c r="K974" s="0" t="n">
        <v>0.066</v>
      </c>
      <c r="L974" s="0" t="n">
        <v>2.4</v>
      </c>
      <c r="M974" s="0" t="n">
        <v>24.9</v>
      </c>
      <c r="N974" s="0" t="n">
        <v>0</v>
      </c>
      <c r="O974" s="0" t="n">
        <v>142</v>
      </c>
      <c r="P974" s="0" t="n">
        <v>550</v>
      </c>
      <c r="AC974" s="0" t="n">
        <v>2.448</v>
      </c>
      <c r="AD974" s="0" t="n">
        <v>0.015</v>
      </c>
      <c r="AE974" s="0" t="n">
        <v>2.008</v>
      </c>
      <c r="AF974" s="0" t="n">
        <v>0.03</v>
      </c>
      <c r="AG974" s="0" t="n">
        <v>0.012</v>
      </c>
      <c r="AH974" s="0" t="n">
        <v>21.3</v>
      </c>
      <c r="AJ974" s="0" t="n">
        <v>270</v>
      </c>
      <c r="BD974" s="0" t="n">
        <v>664.308</v>
      </c>
      <c r="BF974" s="0" t="n">
        <f aca="false">IF(E974&lt;11,-3.6797*E974^2+48.115*E974-53.83,280.92*EXP(-0.2027*E974))</f>
        <v>89.289175</v>
      </c>
      <c r="BG974" s="1" t="n">
        <f aca="false">32.208*LN(F974)+21.438</f>
        <v>98.9608880487154</v>
      </c>
      <c r="BH974" s="1" t="n">
        <f aca="false">IF(G974&lt;=2, -10*G974+100, 88.958*EXP(-0.0755*G974))</f>
        <v>75.3440041238757</v>
      </c>
      <c r="BI974" s="1" t="n">
        <f aca="false">IF(I974&lt;=100, 0.0053*(I974)^2-1.0332*I974+100.76, 122.82*EXP(-0.0092*I974))</f>
        <v>91.609637</v>
      </c>
      <c r="BJ974" s="0" t="n">
        <f aca="false">IF(P974&lt;=1000, -6.942*LN(P974)+107.59, -36.304*LN(P974)+310.72)</f>
        <v>63.7865473125515</v>
      </c>
      <c r="BK974" s="0" t="n">
        <f aca="false">BF974^0.04*BG974^0.22*BH974^0.51*BI974^0.06*BJ974^0.17</f>
        <v>79.2226183821105</v>
      </c>
      <c r="BL974" s="0" t="str">
        <f aca="false">IF(BK974&gt;=90, "Very Good", IF(BK974&gt;=80, "Good", IF(BK974&gt;=70, "Slightly Good", IF(BK974&gt;=60, "Average", IF(BK974&gt;=50, "Slightly Poor", IF(BK974&gt;=40, "Poor", "Very Poor"))))))</f>
        <v>Slightly Good</v>
      </c>
      <c r="BM974" s="2" t="n">
        <f aca="false">IF(P974&lt;=1000, -6.942*LN(P974)+107.59, IF(AND(P974&gt;1000, P974&lt;=5213),-36.304*LN(P974)+310.72, IF(P974&gt;5213, 10)))</f>
        <v>63.7865473125515</v>
      </c>
      <c r="BN974" s="2" t="n">
        <f aca="false">BF974^0.04*BG974^0.22*BH974^0.51*BI974^0.06*BM974^0.17</f>
        <v>79.2226183821105</v>
      </c>
      <c r="BO974" s="3" t="str">
        <f aca="false">IF(BN974&gt;=90, "Very Good", IF(BN974&gt;=80, "Good", IF(BN974&gt;=70, "Slightly Good", IF(BN974&gt;=60, "Average", IF(BN974&gt;=50, "Slightly Poor", IF(BN974&gt;=40, "Poor", "Very Poor"))))))</f>
        <v>Slightly Good</v>
      </c>
      <c r="BP974" s="2" t="n">
        <f aca="false">IF(AJ974&lt;=1000, -6.942*LN(AJ974)+107.59, IF(AND(AJ974&gt;1000, AJ974&lt;=5213),-36.304*LN(AJ974)+310.72, IF(AJ974&gt;5213, 10)))</f>
        <v>68.7257547606333</v>
      </c>
      <c r="BQ974" s="2" t="n">
        <f aca="false">BF974^0.04*BG974^0.22*BH974^0.51*BI974^0.06*BP974^0.17</f>
        <v>80.2334679227699</v>
      </c>
      <c r="BR974" s="0" t="str">
        <f aca="false">IF(BQ974&gt;=90, "Very Good", IF(BQ974&gt;=80, "Good", IF(BQ974&gt;=70, "Slightly Good", IF(BQ974&gt;=60, "Average", IF(BQ974&gt;=50, "Slightly Poor", IF(BQ974&gt;=40, "Poor", "Very Poor"))))))</f>
        <v>Good</v>
      </c>
      <c r="BT974" s="2" t="n">
        <f aca="false">9.81*LN(AH974)+30.6</f>
        <v>60.6059163833379</v>
      </c>
      <c r="BU974" s="0" t="str">
        <f aca="false">IF(BT974&lt;30, "Clean water", IF(AND(BT974&gt;=30, BT974&lt;40), "Hypolimia", IF(AND(BT974&gt;=40,BT974&lt;50), "Mesotrophic", IF(AND(BT974&gt;=50, BT974&lt;70), "Eutrophic", IF(BT974&gt;70,"Hypertrophic")))))</f>
        <v>Eutrophic</v>
      </c>
      <c r="CM974" s="0" t="n">
        <f aca="false">IF(G974&gt;H974,1,0)</f>
        <v>0</v>
      </c>
      <c r="CO974" s="17" t="n">
        <f aca="false">14.652-0.41022*M974+0.007991*M974*M974-0.000077774*M974*M974*M974</f>
        <v>8.191327532274</v>
      </c>
      <c r="CP974" s="1" t="n">
        <f aca="false">F974/CO974*100</f>
        <v>135.509170598609</v>
      </c>
    </row>
    <row r="975" customFormat="false" ht="12.5" hidden="false" customHeight="false" outlineLevel="0" collapsed="false">
      <c r="A975" s="0" t="n">
        <v>974</v>
      </c>
      <c r="B975" s="15" t="s">
        <v>79</v>
      </c>
      <c r="C975" s="16" t="s">
        <v>80</v>
      </c>
      <c r="D975" s="0" t="s">
        <v>175</v>
      </c>
      <c r="E975" s="0" t="n">
        <v>7.9</v>
      </c>
      <c r="F975" s="0" t="n">
        <v>9.6</v>
      </c>
      <c r="G975" s="0" t="n">
        <v>1.9</v>
      </c>
      <c r="H975" s="0" t="n">
        <v>4.9</v>
      </c>
      <c r="I975" s="0" t="n">
        <v>10.9</v>
      </c>
      <c r="J975" s="0" t="n">
        <v>3.853</v>
      </c>
      <c r="K975" s="0" t="n">
        <v>0.086</v>
      </c>
      <c r="L975" s="0" t="n">
        <v>2.7</v>
      </c>
      <c r="M975" s="0" t="n">
        <v>26</v>
      </c>
      <c r="N975" s="0" t="n">
        <v>0</v>
      </c>
      <c r="O975" s="0" t="n">
        <v>195</v>
      </c>
      <c r="P975" s="0" t="n">
        <v>21934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V975" s="0" t="n">
        <v>0</v>
      </c>
      <c r="AC975" s="0" t="n">
        <v>3.594</v>
      </c>
      <c r="AD975" s="0" t="n">
        <v>0.378</v>
      </c>
      <c r="AE975" s="0" t="n">
        <v>2.542</v>
      </c>
      <c r="AF975" s="0" t="n">
        <v>0.038</v>
      </c>
      <c r="AG975" s="0" t="n">
        <v>0.023</v>
      </c>
      <c r="AH975" s="0" t="n">
        <v>29.4</v>
      </c>
      <c r="AJ975" s="0" t="n">
        <v>1492</v>
      </c>
      <c r="AP975" s="0" t="n">
        <v>0</v>
      </c>
      <c r="AW975" s="0" t="n">
        <v>0</v>
      </c>
      <c r="AX975" s="0" t="n">
        <v>0</v>
      </c>
      <c r="AY975" s="0" t="n">
        <v>0</v>
      </c>
      <c r="BD975" s="0" t="n">
        <v>670.088</v>
      </c>
      <c r="BF975" s="0" t="n">
        <f aca="false">IF(E975&lt;11,-3.6797*E975^2+48.115*E975-53.83,280.92*EXP(-0.2027*E975))</f>
        <v>96.6284230000001</v>
      </c>
      <c r="BG975" s="1" t="n">
        <f aca="false">32.208*LN(F975)+21.438</f>
        <v>94.2848658756438</v>
      </c>
      <c r="BH975" s="1" t="n">
        <f aca="false">IF(G975&lt;=2, -10*G975+100, 88.958*EXP(-0.0755*G975))</f>
        <v>81</v>
      </c>
      <c r="BI975" s="1" t="n">
        <f aca="false">IF(I975&lt;=100, 0.0053*(I975)^2-1.0332*I975+100.76, 122.82*EXP(-0.0092*I975))</f>
        <v>90.127813</v>
      </c>
      <c r="BJ975" s="0" t="n">
        <f aca="false">IF(P975&lt;=1000, -6.942*LN(P975)+107.59, -36.304*LN(P975)+310.72)</f>
        <v>-52.1672771794149</v>
      </c>
      <c r="BK975" s="0" t="e">
        <f aca="false">BF975^0.04*BG975^0.22*BH975^0.51*BI975^0.06*BJ975^0.17</f>
        <v>#NUM!</v>
      </c>
      <c r="BL975" s="0" t="e">
        <f aca="false">IF(BK975&gt;=90, "Very Good", IF(BK975&gt;=80, "Good", IF(BK975&gt;=70, "Slightly Good", IF(BK975&gt;=60, "Average", IF(BK975&gt;=50, "Slightly Poor", IF(BK975&gt;=40, "Poor", "Very Poor"))))))</f>
        <v>#NUM!</v>
      </c>
      <c r="BM975" s="2" t="n">
        <f aca="false">IF(P975&lt;=1000, -6.942*LN(P975)+107.59, IF(AND(P975&gt;1000, P975&lt;=5213),-36.304*LN(P975)+310.72, IF(P975&gt;5213, 10)))</f>
        <v>10</v>
      </c>
      <c r="BN975" s="2" t="n">
        <f aca="false">BF975^0.04*BG975^0.22*BH975^0.51*BI975^0.06*BM975^0.17</f>
        <v>59.4840215844042</v>
      </c>
      <c r="BO975" s="3" t="str">
        <f aca="false">IF(BN975&gt;=90, "Very Good", IF(BN975&gt;=80, "Good", IF(BN975&gt;=70, "Slightly Good", IF(BN975&gt;=60, "Average", IF(BN975&gt;=50, "Slightly Poor", IF(BN975&gt;=40, "Poor", "Very Poor"))))))</f>
        <v>Slightly Poor</v>
      </c>
      <c r="BP975" s="2" t="n">
        <f aca="false">IF(AJ975&lt;=1000, -6.942*LN(AJ975)+107.59, IF(AND(AJ975&gt;1000, AJ975&lt;=5213),-36.304*LN(AJ975)+310.72, IF(AJ975&gt;5213, 10)))</f>
        <v>45.4149865671544</v>
      </c>
      <c r="BQ975" s="2" t="n">
        <f aca="false">BF975^0.04*BG975^0.22*BH975^0.51*BI975^0.06*BP975^0.17</f>
        <v>76.9350401653374</v>
      </c>
      <c r="BR975" s="0" t="str">
        <f aca="false">IF(BQ975&gt;=90, "Very Good", IF(BQ975&gt;=80, "Good", IF(BQ975&gt;=70, "Slightly Good", IF(BQ975&gt;=60, "Average", IF(BQ975&gt;=50, "Slightly Poor", IF(BQ975&gt;=40, "Poor", "Very Poor"))))))</f>
        <v>Slightly Good</v>
      </c>
      <c r="BT975" s="2" t="n">
        <f aca="false">9.81*LN(AH975)+30.6</f>
        <v>63.7675577553209</v>
      </c>
      <c r="BU975" s="0" t="str">
        <f aca="false">IF(BT975&lt;30, "Clean water", IF(AND(BT975&gt;=30, BT975&lt;40), "Hypolimia", IF(AND(BT975&gt;=40,BT975&lt;50), "Mesotrophic", IF(AND(BT975&gt;=50, BT975&lt;70), "Eutrophic", IF(BT975&gt;70,"Hypertrophic")))))</f>
        <v>Eutrophic</v>
      </c>
      <c r="CM975" s="0" t="n">
        <f aca="false">IF(G975&gt;H975,1,0)</f>
        <v>0</v>
      </c>
      <c r="CO975" s="17" t="n">
        <f aca="false">14.652-0.41022*M975+0.007991*M975*M975-0.000077774*M975*M975*M975</f>
        <v>8.021240176</v>
      </c>
      <c r="CP975" s="1" t="n">
        <f aca="false">F975/CO975*100</f>
        <v>119.68224101709</v>
      </c>
    </row>
    <row r="976" customFormat="false" ht="12.5" hidden="false" customHeight="false" outlineLevel="0" collapsed="false">
      <c r="A976" s="0" t="n">
        <v>975</v>
      </c>
      <c r="B976" s="15" t="s">
        <v>81</v>
      </c>
      <c r="C976" s="16" t="s">
        <v>82</v>
      </c>
      <c r="D976" s="0" t="s">
        <v>175</v>
      </c>
      <c r="E976" s="0" t="n">
        <v>7.3</v>
      </c>
      <c r="F976" s="0" t="n">
        <v>7.5</v>
      </c>
      <c r="G976" s="0" t="n">
        <v>1</v>
      </c>
      <c r="H976" s="0" t="n">
        <v>2.4</v>
      </c>
      <c r="I976" s="0" t="n">
        <v>2</v>
      </c>
      <c r="J976" s="0" t="n">
        <v>2.483</v>
      </c>
      <c r="K976" s="0" t="n">
        <v>0.073</v>
      </c>
      <c r="L976" s="0" t="n">
        <v>1.8</v>
      </c>
      <c r="M976" s="0" t="n">
        <v>25.1</v>
      </c>
      <c r="N976" s="0" t="n">
        <v>0</v>
      </c>
      <c r="O976" s="0" t="n">
        <v>236</v>
      </c>
      <c r="P976" s="0" t="n">
        <v>12000</v>
      </c>
      <c r="AC976" s="0" t="n">
        <v>2.317</v>
      </c>
      <c r="AD976" s="0" t="n">
        <v>0.106</v>
      </c>
      <c r="AE976" s="0" t="n">
        <v>1.81</v>
      </c>
      <c r="AF976" s="0" t="n">
        <v>0.059</v>
      </c>
      <c r="AG976" s="0" t="n">
        <v>0.047</v>
      </c>
      <c r="AH976" s="0" t="n">
        <v>3.1</v>
      </c>
      <c r="AJ976" s="0" t="n">
        <v>880</v>
      </c>
      <c r="BF976" s="0" t="n">
        <f aca="false">IF(E976&lt;11,-3.6797*E976^2+48.115*E976-53.83,280.92*EXP(-0.2027*E976))</f>
        <v>101.318287</v>
      </c>
      <c r="BG976" s="1" t="n">
        <f aca="false">32.208*LN(F976)+21.438</f>
        <v>86.3339964856253</v>
      </c>
      <c r="BH976" s="1" t="n">
        <f aca="false">IF(G976&lt;=2, -10*G976+100, 88.958*EXP(-0.0755*G976))</f>
        <v>90</v>
      </c>
      <c r="BI976" s="1" t="n">
        <f aca="false">IF(I976&lt;=100, 0.0053*(I976)^2-1.0332*I976+100.76, 122.82*EXP(-0.0092*I976))</f>
        <v>98.7148</v>
      </c>
      <c r="BJ976" s="0" t="n">
        <f aca="false">IF(P976&lt;=1000, -6.942*LN(P976)+107.59, -36.304*LN(P976)+310.72)</f>
        <v>-30.271198662071</v>
      </c>
      <c r="BK976" s="0" t="e">
        <f aca="false">BF976^0.04*BG976^0.22*BH976^0.51*BI976^0.06*BJ976^0.17</f>
        <v>#NUM!</v>
      </c>
      <c r="BL976" s="0" t="e">
        <f aca="false">IF(BK976&gt;=90, "Very Good", IF(BK976&gt;=80, "Good", IF(BK976&gt;=70, "Slightly Good", IF(BK976&gt;=60, "Average", IF(BK976&gt;=50, "Slightly Poor", IF(BK976&gt;=40, "Poor", "Very Poor"))))))</f>
        <v>#NUM!</v>
      </c>
      <c r="BM976" s="2" t="n">
        <f aca="false">IF(P976&lt;=1000, -6.942*LN(P976)+107.59, IF(AND(P976&gt;1000, P976&lt;=5213),-36.304*LN(P976)+310.72, IF(P976&gt;5213, 10)))</f>
        <v>10</v>
      </c>
      <c r="BN976" s="2" t="n">
        <f aca="false">BF976^0.04*BG976^0.22*BH976^0.51*BI976^0.06*BM976^0.17</f>
        <v>62.0174828918862</v>
      </c>
      <c r="BO976" s="3" t="str">
        <f aca="false">IF(BN976&gt;=90, "Very Good", IF(BN976&gt;=80, "Good", IF(BN976&gt;=70, "Slightly Good", IF(BN976&gt;=60, "Average", IF(BN976&gt;=50, "Slightly Poor", IF(BN976&gt;=40, "Poor", "Very Poor"))))))</f>
        <v>Average</v>
      </c>
      <c r="BP976" s="2" t="n">
        <f aca="false">IF(AJ976&lt;=1000, -6.942*LN(AJ976)+107.59, IF(AND(AJ976&gt;1000, AJ976&lt;=5213),-36.304*LN(AJ976)+310.72, IF(AJ976&gt;5213, 10)))</f>
        <v>60.5237821183276</v>
      </c>
      <c r="BQ976" s="2" t="n">
        <f aca="false">BF976^0.04*BG976^0.22*BH976^0.51*BI976^0.06*BP976^0.17</f>
        <v>84.225105873718</v>
      </c>
      <c r="BR976" s="0" t="str">
        <f aca="false">IF(BQ976&gt;=90, "Very Good", IF(BQ976&gt;=80, "Good", IF(BQ976&gt;=70, "Slightly Good", IF(BQ976&gt;=60, "Average", IF(BQ976&gt;=50, "Slightly Poor", IF(BQ976&gt;=40, "Poor", "Very Poor"))))))</f>
        <v>Good</v>
      </c>
      <c r="BT976" s="2" t="n">
        <f aca="false">9.81*LN(AH976)+30.6</f>
        <v>41.6990547137277</v>
      </c>
      <c r="BU976" s="0" t="str">
        <f aca="false">IF(BT976&lt;30, "Clean water", IF(AND(BT976&gt;=30, BT976&lt;40), "Hypolimia", IF(AND(BT976&gt;=40,BT976&lt;50), "Mesotrophic", IF(AND(BT976&gt;=50, BT976&lt;70), "Eutrophic", IF(BT976&gt;70,"Hypertrophic")))))</f>
        <v>Mesotrophic</v>
      </c>
      <c r="CM976" s="0" t="n">
        <f aca="false">IF(G976&gt;H976,1,0)</f>
        <v>0</v>
      </c>
      <c r="CO976" s="17" t="n">
        <f aca="false">14.652-0.41022*M976+0.007991*M976*M976-0.000077774*M976*M976*M976</f>
        <v>8.160028126726</v>
      </c>
      <c r="CP976" s="1" t="n">
        <f aca="false">F976/CO976*100</f>
        <v>91.9114478960648</v>
      </c>
    </row>
    <row r="977" customFormat="false" ht="12.5" hidden="false" customHeight="false" outlineLevel="0" collapsed="false">
      <c r="A977" s="0" t="n">
        <v>976</v>
      </c>
      <c r="B977" s="15" t="s">
        <v>83</v>
      </c>
      <c r="C977" s="16" t="s">
        <v>84</v>
      </c>
      <c r="D977" s="0" t="s">
        <v>175</v>
      </c>
      <c r="E977" s="0" t="n">
        <v>7.2</v>
      </c>
      <c r="F977" s="0" t="n">
        <v>9.3</v>
      </c>
      <c r="G977" s="0" t="n">
        <v>0.8</v>
      </c>
      <c r="H977" s="0" t="n">
        <v>3.8</v>
      </c>
      <c r="I977" s="0" t="n">
        <v>12.4</v>
      </c>
      <c r="J977" s="0" t="n">
        <v>2.545</v>
      </c>
      <c r="K977" s="0" t="n">
        <v>0.055</v>
      </c>
      <c r="L977" s="0" t="n">
        <v>1.9</v>
      </c>
      <c r="M977" s="0" t="n">
        <v>22.5</v>
      </c>
      <c r="N977" s="0" t="n">
        <v>0</v>
      </c>
      <c r="O977" s="0" t="n">
        <v>171</v>
      </c>
      <c r="P977" s="0" t="n">
        <v>37000</v>
      </c>
      <c r="AC977" s="0" t="n">
        <v>2.494</v>
      </c>
      <c r="AD977" s="0" t="n">
        <v>0.044</v>
      </c>
      <c r="AE977" s="0" t="n">
        <v>2.358</v>
      </c>
      <c r="AF977" s="0" t="n">
        <v>0.023</v>
      </c>
      <c r="AG977" s="0" t="n">
        <v>0.019</v>
      </c>
      <c r="AH977" s="0" t="n">
        <v>14.2</v>
      </c>
      <c r="AJ977" s="0" t="n">
        <v>1200</v>
      </c>
      <c r="BF977" s="0" t="n">
        <f aca="false">IF(E977&lt;11,-3.6797*E977^2+48.115*E977-53.83,280.92*EXP(-0.2027*E977))</f>
        <v>101.842352</v>
      </c>
      <c r="BG977" s="1" t="n">
        <f aca="false">32.208*LN(F977)+21.438</f>
        <v>93.2623038003278</v>
      </c>
      <c r="BH977" s="1" t="n">
        <f aca="false">IF(G977&lt;=2, -10*G977+100, 88.958*EXP(-0.0755*G977))</f>
        <v>92</v>
      </c>
      <c r="BI977" s="1" t="n">
        <f aca="false">IF(I977&lt;=100, 0.0053*(I977)^2-1.0332*I977+100.76, 122.82*EXP(-0.0092*I977))</f>
        <v>88.763248</v>
      </c>
      <c r="BJ977" s="0" t="n">
        <f aca="false">IF(P977&lt;=1000, -6.942*LN(P977)+107.59, -36.304*LN(P977)+310.72)</f>
        <v>-71.1499115488034</v>
      </c>
      <c r="BK977" s="0" t="e">
        <f aca="false">BF977^0.04*BG977^0.22*BH977^0.51*BI977^0.06*BJ977^0.17</f>
        <v>#NUM!</v>
      </c>
      <c r="BL977" s="0" t="e">
        <f aca="false">IF(BK977&gt;=90, "Very Good", IF(BK977&gt;=80, "Good", IF(BK977&gt;=70, "Slightly Good", IF(BK977&gt;=60, "Average", IF(BK977&gt;=50, "Slightly Poor", IF(BK977&gt;=40, "Poor", "Very Poor"))))))</f>
        <v>#NUM!</v>
      </c>
      <c r="BM977" s="2" t="n">
        <f aca="false">IF(P977&lt;=1000, -6.942*LN(P977)+107.59, IF(AND(P977&gt;1000, P977&lt;=5213),-36.304*LN(P977)+310.72, IF(P977&gt;5213, 10)))</f>
        <v>10</v>
      </c>
      <c r="BN977" s="2" t="n">
        <f aca="false">BF977^0.04*BG977^0.22*BH977^0.51*BI977^0.06*BM977^0.17</f>
        <v>63.3983960473663</v>
      </c>
      <c r="BO977" s="3" t="str">
        <f aca="false">IF(BN977&gt;=90, "Very Good", IF(BN977&gt;=80, "Good", IF(BN977&gt;=70, "Slightly Good", IF(BN977&gt;=60, "Average", IF(BN977&gt;=50, "Slightly Poor", IF(BN977&gt;=40, "Poor", "Very Poor"))))))</f>
        <v>Average</v>
      </c>
      <c r="BP977" s="2" t="n">
        <f aca="false">IF(AJ977&lt;=1000, -6.942*LN(AJ977)+107.59, IF(AND(AJ977&gt;1000, AJ977&lt;=5213),-36.304*LN(AJ977)+310.72, IF(AJ977&gt;5213, 10)))</f>
        <v>53.3218505539848</v>
      </c>
      <c r="BQ977" s="2" t="n">
        <f aca="false">BF977^0.04*BG977^0.22*BH977^0.51*BI977^0.06*BP977^0.17</f>
        <v>84.2659568905446</v>
      </c>
      <c r="BR977" s="0" t="str">
        <f aca="false">IF(BQ977&gt;=90, "Very Good", IF(BQ977&gt;=80, "Good", IF(BQ977&gt;=70, "Slightly Good", IF(BQ977&gt;=60, "Average", IF(BQ977&gt;=50, "Slightly Poor", IF(BQ977&gt;=40, "Poor", "Very Poor"))))))</f>
        <v>Good</v>
      </c>
      <c r="BT977" s="2" t="n">
        <f aca="false">9.81*LN(AH977)+30.6</f>
        <v>56.6283036727968</v>
      </c>
      <c r="BU977" s="0" t="str">
        <f aca="false">IF(BT977&lt;30, "Clean water", IF(AND(BT977&gt;=30, BT977&lt;40), "Hypolimia", IF(AND(BT977&gt;=40,BT977&lt;50), "Mesotrophic", IF(AND(BT977&gt;=50, BT977&lt;70), "Eutrophic", IF(BT977&gt;70,"Hypertrophic")))))</f>
        <v>Eutrophic</v>
      </c>
      <c r="CM977" s="0" t="n">
        <f aca="false">IF(G977&gt;H977,1,0)</f>
        <v>0</v>
      </c>
      <c r="CO977" s="17" t="n">
        <f aca="false">14.652-0.41022*M977+0.007991*M977*M977-0.000077774*M977*M977*M977</f>
        <v>8.58159928125</v>
      </c>
      <c r="CP977" s="1" t="n">
        <f aca="false">F977/CO977*100</f>
        <v>108.371408349486</v>
      </c>
    </row>
    <row r="978" customFormat="false" ht="12.5" hidden="false" customHeight="false" outlineLevel="0" collapsed="false">
      <c r="A978" s="0" t="n">
        <v>977</v>
      </c>
      <c r="B978" s="15" t="s">
        <v>133</v>
      </c>
      <c r="C978" s="16" t="s">
        <v>134</v>
      </c>
      <c r="D978" s="0" t="s">
        <v>175</v>
      </c>
      <c r="E978" s="0" t="n">
        <v>8</v>
      </c>
      <c r="F978" s="0" t="n">
        <v>7.2</v>
      </c>
      <c r="G978" s="0" t="n">
        <v>2.3</v>
      </c>
      <c r="H978" s="0" t="n">
        <v>6</v>
      </c>
      <c r="I978" s="0" t="n">
        <v>58</v>
      </c>
      <c r="J978" s="0" t="n">
        <v>4.192</v>
      </c>
      <c r="K978" s="0" t="n">
        <v>0.199</v>
      </c>
      <c r="L978" s="0" t="n">
        <v>3.3</v>
      </c>
      <c r="M978" s="0" t="n">
        <v>27.7</v>
      </c>
      <c r="O978" s="0" t="n">
        <v>3450</v>
      </c>
      <c r="BD978" s="0" t="n">
        <v>0.107</v>
      </c>
      <c r="BF978" s="0" t="n">
        <f aca="false">IF(E978&lt;11,-3.6797*E978^2+48.115*E978-53.83,280.92*EXP(-0.2027*E978))</f>
        <v>95.5892</v>
      </c>
      <c r="BG978" s="1" t="n">
        <f aca="false">32.208*LN(F978)+21.438</f>
        <v>85.0192016861169</v>
      </c>
      <c r="BH978" s="1" t="n">
        <f aca="false">IF(G978&lt;=2, -10*G978+100, 88.958*EXP(-0.0755*G978))</f>
        <v>74.7772988969374</v>
      </c>
      <c r="BI978" s="1" t="n">
        <f aca="false">IF(I978&lt;=100, 0.0053*(I978)^2-1.0332*I978+100.76, 122.82*EXP(-0.0092*I978))</f>
        <v>58.6636</v>
      </c>
      <c r="BJ978" s="0" t="e">
        <f aca="false">IF(P978&lt;=1000, -6.942*LN(P978)+107.59, -36.304*LN(P978)+310.72)</f>
        <v>#VALUE!</v>
      </c>
      <c r="BK978" s="0" t="e">
        <f aca="false">BF978^0.04*BG978^0.22*BH978^0.51*BI978^0.06*BJ978^0.17</f>
        <v>#VALUE!</v>
      </c>
      <c r="BL978" s="0" t="e">
        <f aca="false">IF(BK978&gt;=90, "Very Good", IF(BK978&gt;=80, "Good", IF(BK978&gt;=70, "Slightly Good", IF(BK978&gt;=60, "Average", IF(BK978&gt;=50, "Slightly Poor", IF(BK978&gt;=40, "Poor", "Very Poor"))))))</f>
        <v>#VALUE!</v>
      </c>
      <c r="BM978" s="2" t="e">
        <f aca="false">IF(P978&lt;=1000, -6.942*LN(P978)+107.59, IF(AND(P978&gt;1000, P978&lt;=5213),-36.304*LN(P978)+310.72, IF(P978&gt;5213, 10)))</f>
        <v>#VALUE!</v>
      </c>
      <c r="BN978" s="2" t="e">
        <f aca="false">BF978^0.04*BG978^0.22*BH978^0.51*BI978^0.06*BM978^0.17</f>
        <v>#VALUE!</v>
      </c>
      <c r="BO978" s="3" t="e">
        <f aca="false">IF(BN978&gt;=90, "Very Good", IF(BN978&gt;=80, "Good", IF(BN978&gt;=70, "Slightly Good", IF(BN978&gt;=60, "Average", IF(BN978&gt;=50, "Slightly Poor", IF(BN978&gt;=40, "Poor", "Very Poor"))))))</f>
        <v>#VALUE!</v>
      </c>
      <c r="BP978" s="2" t="e">
        <f aca="false">IF(AJ978&lt;=1000, -6.942*LN(AJ978)+107.59, IF(AND(AJ978&gt;1000, AJ978&lt;=5213),-36.304*LN(AJ978)+310.72, IF(AJ978&gt;5213, 10)))</f>
        <v>#VALUE!</v>
      </c>
      <c r="BQ978" s="2" t="e">
        <f aca="false">BF978^0.04*BG978^0.22*BH978^0.51*BI978^0.06*BP978^0.17</f>
        <v>#VALUE!</v>
      </c>
      <c r="BR978" s="0" t="e">
        <f aca="false">IF(BQ978&gt;=90, "Very Good", IF(BQ978&gt;=80, "Good", IF(BQ978&gt;=70, "Slightly Good", IF(BQ978&gt;=60, "Average", IF(BQ978&gt;=50, "Slightly Poor", IF(BQ978&gt;=40, "Poor", "Very Poor"))))))</f>
        <v>#VALUE!</v>
      </c>
      <c r="BT978" s="2" t="e">
        <f aca="false">9.81*LN(AH978)+30.6</f>
        <v>#VALUE!</v>
      </c>
      <c r="BU978" s="0" t="e">
        <f aca="false">IF(BT978&lt;30, "Clean water", IF(AND(BT978&gt;=30, BT978&lt;40), "Hypolimia", IF(AND(BT978&gt;=40,BT978&lt;50), "Mesotrophic", IF(AND(BT978&gt;=50, BT978&lt;70), "Eutrophic", IF(BT978&gt;70,"Hypertrophic")))))</f>
        <v>#VALUE!</v>
      </c>
      <c r="CM978" s="0" t="n">
        <f aca="false">IF(G978&gt;H978,1,0)</f>
        <v>0</v>
      </c>
      <c r="CO978" s="17" t="n">
        <f aca="false">14.652-0.41022*M978+0.007991*M978*M978-0.000077774*M978*M978*M978</f>
        <v>7.767317004858</v>
      </c>
      <c r="CP978" s="1" t="n">
        <f aca="false">F978/CO978*100</f>
        <v>92.6961007964117</v>
      </c>
    </row>
    <row r="979" customFormat="false" ht="12.5" hidden="false" customHeight="false" outlineLevel="0" collapsed="false">
      <c r="A979" s="0" t="n">
        <v>978</v>
      </c>
      <c r="B979" s="15" t="s">
        <v>85</v>
      </c>
      <c r="C979" s="16" t="s">
        <v>86</v>
      </c>
      <c r="D979" s="0" t="s">
        <v>175</v>
      </c>
      <c r="E979" s="0" t="n">
        <v>7.4</v>
      </c>
      <c r="F979" s="0" t="n">
        <v>7.2</v>
      </c>
      <c r="G979" s="0" t="n">
        <v>1.8</v>
      </c>
      <c r="H979" s="0" t="n">
        <v>4.6</v>
      </c>
      <c r="I979" s="0" t="n">
        <v>9</v>
      </c>
      <c r="J979" s="0" t="n">
        <v>5.598</v>
      </c>
      <c r="K979" s="0" t="n">
        <v>0.21</v>
      </c>
      <c r="L979" s="0" t="n">
        <v>3.5</v>
      </c>
      <c r="M979" s="0" t="n">
        <v>25.3</v>
      </c>
      <c r="N979" s="0" t="n">
        <v>0</v>
      </c>
      <c r="O979" s="0" t="n">
        <v>544</v>
      </c>
      <c r="P979" s="0" t="n">
        <v>36000</v>
      </c>
      <c r="AC979" s="0" t="n">
        <v>5.255</v>
      </c>
      <c r="AD979" s="0" t="n">
        <v>0.351</v>
      </c>
      <c r="AE979" s="0" t="n">
        <v>3.937</v>
      </c>
      <c r="AF979" s="0" t="n">
        <v>0.138</v>
      </c>
      <c r="AG979" s="0" t="n">
        <v>0.121</v>
      </c>
      <c r="AH979" s="0" t="n">
        <v>23.6</v>
      </c>
      <c r="AJ979" s="0" t="n">
        <v>400</v>
      </c>
      <c r="BF979" s="0" t="n">
        <f aca="false">IF(E979&lt;11,-3.6797*E979^2+48.115*E979-53.83,280.92*EXP(-0.2027*E979))</f>
        <v>100.720628</v>
      </c>
      <c r="BG979" s="1" t="n">
        <f aca="false">32.208*LN(F979)+21.438</f>
        <v>85.0192016861169</v>
      </c>
      <c r="BH979" s="1" t="n">
        <f aca="false">IF(G979&lt;=2, -10*G979+100, 88.958*EXP(-0.0755*G979))</f>
        <v>82</v>
      </c>
      <c r="BI979" s="1" t="n">
        <f aca="false">IF(I979&lt;=100, 0.0053*(I979)^2-1.0332*I979+100.76, 122.82*EXP(-0.0092*I979))</f>
        <v>91.8905</v>
      </c>
      <c r="BJ979" s="0" t="n">
        <f aca="false">IF(P979&lt;=1000, -6.942*LN(P979)+107.59, -36.304*LN(P979)+310.72)</f>
        <v>-70.1552191898782</v>
      </c>
      <c r="BK979" s="0" t="e">
        <f aca="false">BF979^0.04*BG979^0.22*BH979^0.51*BI979^0.06*BJ979^0.17</f>
        <v>#NUM!</v>
      </c>
      <c r="BL979" s="0" t="e">
        <f aca="false">IF(BK979&gt;=90, "Very Good", IF(BK979&gt;=80, "Good", IF(BK979&gt;=70, "Slightly Good", IF(BK979&gt;=60, "Average", IF(BK979&gt;=50, "Slightly Poor", IF(BK979&gt;=40, "Poor", "Very Poor"))))))</f>
        <v>#NUM!</v>
      </c>
      <c r="BM979" s="2" t="n">
        <f aca="false">IF(P979&lt;=1000, -6.942*LN(P979)+107.59, IF(AND(P979&gt;1000, P979&lt;=5213),-36.304*LN(P979)+310.72, IF(P979&gt;5213, 10)))</f>
        <v>10</v>
      </c>
      <c r="BN979" s="2" t="n">
        <f aca="false">BF979^0.04*BG979^0.22*BH979^0.51*BI979^0.06*BM979^0.17</f>
        <v>58.6759032213709</v>
      </c>
      <c r="BO979" s="3" t="str">
        <f aca="false">IF(BN979&gt;=90, "Very Good", IF(BN979&gt;=80, "Good", IF(BN979&gt;=70, "Slightly Good", IF(BN979&gt;=60, "Average", IF(BN979&gt;=50, "Slightly Poor", IF(BN979&gt;=40, "Poor", "Very Poor"))))))</f>
        <v>Slightly Poor</v>
      </c>
      <c r="BP979" s="2" t="n">
        <f aca="false">IF(AJ979&lt;=1000, -6.942*LN(AJ979)+107.59, IF(AND(AJ979&gt;1000, AJ979&lt;=5213),-36.304*LN(AJ979)+310.72, IF(AJ979&gt;5213, 10)))</f>
        <v>65.9972531139764</v>
      </c>
      <c r="BQ979" s="2" t="n">
        <f aca="false">BF979^0.04*BG979^0.22*BH979^0.51*BI979^0.06*BP979^0.17</f>
        <v>80.8684613026754</v>
      </c>
      <c r="BR979" s="0" t="str">
        <f aca="false">IF(BQ979&gt;=90, "Very Good", IF(BQ979&gt;=80, "Good", IF(BQ979&gt;=70, "Slightly Good", IF(BQ979&gt;=60, "Average", IF(BQ979&gt;=50, "Slightly Poor", IF(BQ979&gt;=40, "Poor", "Very Poor"))))))</f>
        <v>Good</v>
      </c>
      <c r="BT979" s="2" t="n">
        <f aca="false">9.81*LN(AH979)+30.6</f>
        <v>61.6118302450297</v>
      </c>
      <c r="BU979" s="0" t="str">
        <f aca="false">IF(BT979&lt;30, "Clean water", IF(AND(BT979&gt;=30, BT979&lt;40), "Hypolimia", IF(AND(BT979&gt;=40,BT979&lt;50), "Mesotrophic", IF(AND(BT979&gt;=50, BT979&lt;70), "Eutrophic", IF(BT979&gt;70,"Hypertrophic")))))</f>
        <v>Eutrophic</v>
      </c>
      <c r="CM979" s="0" t="n">
        <f aca="false">IF(G979&gt;H979,1,0)</f>
        <v>0</v>
      </c>
      <c r="CO979" s="17" t="n">
        <f aca="false">14.652-0.41022*M979+0.007991*M979*M979-0.000077774*M979*M979*M979</f>
        <v>8.128899490602</v>
      </c>
      <c r="CP979" s="1" t="n">
        <f aca="false">F979/CO979*100</f>
        <v>88.5728751883829</v>
      </c>
    </row>
    <row r="980" customFormat="false" ht="12.5" hidden="false" customHeight="false" outlineLevel="0" collapsed="false">
      <c r="A980" s="0" t="n">
        <v>979</v>
      </c>
      <c r="B980" s="15" t="s">
        <v>135</v>
      </c>
      <c r="C980" s="16" t="s">
        <v>136</v>
      </c>
      <c r="D980" s="0" t="s">
        <v>175</v>
      </c>
      <c r="E980" s="0" t="n">
        <v>7.9</v>
      </c>
      <c r="F980" s="0" t="n">
        <v>8.3</v>
      </c>
      <c r="G980" s="0" t="n">
        <v>3.3</v>
      </c>
      <c r="H980" s="0" t="n">
        <v>8.9</v>
      </c>
      <c r="I980" s="0" t="n">
        <v>19.4</v>
      </c>
      <c r="J980" s="0" t="n">
        <v>5.158</v>
      </c>
      <c r="K980" s="0" t="n">
        <v>0.155</v>
      </c>
      <c r="L980" s="0" t="n">
        <v>6</v>
      </c>
      <c r="M980" s="0" t="n">
        <v>28.4</v>
      </c>
      <c r="O980" s="0" t="n">
        <v>484</v>
      </c>
      <c r="BD980" s="0" t="n">
        <v>0.873</v>
      </c>
      <c r="BF980" s="0" t="n">
        <f aca="false">IF(E980&lt;11,-3.6797*E980^2+48.115*E980-53.83,280.92*EXP(-0.2027*E980))</f>
        <v>96.6284230000001</v>
      </c>
      <c r="BG980" s="1" t="n">
        <f aca="false">32.208*LN(F980)+21.438</f>
        <v>89.5983576207606</v>
      </c>
      <c r="BH980" s="1" t="n">
        <f aca="false">IF(G980&lt;=2, -10*G980+100, 88.958*EXP(-0.0755*G980))</f>
        <v>69.3394735712124</v>
      </c>
      <c r="BI980" s="1" t="n">
        <f aca="false">IF(I980&lt;=100, 0.0053*(I980)^2-1.0332*I980+100.76, 122.82*EXP(-0.0092*I980))</f>
        <v>82.710628</v>
      </c>
      <c r="BJ980" s="0" t="e">
        <f aca="false">IF(P980&lt;=1000, -6.942*LN(P980)+107.59, -36.304*LN(P980)+310.72)</f>
        <v>#VALUE!</v>
      </c>
      <c r="BK980" s="0" t="e">
        <f aca="false">BF980^0.04*BG980^0.22*BH980^0.51*BI980^0.06*BJ980^0.17</f>
        <v>#VALUE!</v>
      </c>
      <c r="BL980" s="0" t="e">
        <f aca="false">IF(BK980&gt;=90, "Very Good", IF(BK980&gt;=80, "Good", IF(BK980&gt;=70, "Slightly Good", IF(BK980&gt;=60, "Average", IF(BK980&gt;=50, "Slightly Poor", IF(BK980&gt;=40, "Poor", "Very Poor"))))))</f>
        <v>#VALUE!</v>
      </c>
      <c r="BM980" s="2" t="e">
        <f aca="false">IF(P980&lt;=1000, -6.942*LN(P980)+107.59, IF(AND(P980&gt;1000, P980&lt;=5213),-36.304*LN(P980)+310.72, IF(P980&gt;5213, 10)))</f>
        <v>#VALUE!</v>
      </c>
      <c r="BN980" s="2" t="e">
        <f aca="false">BF980^0.04*BG980^0.22*BH980^0.51*BI980^0.06*BM980^0.17</f>
        <v>#VALUE!</v>
      </c>
      <c r="BO980" s="3" t="e">
        <f aca="false">IF(BN980&gt;=90, "Very Good", IF(BN980&gt;=80, "Good", IF(BN980&gt;=70, "Slightly Good", IF(BN980&gt;=60, "Average", IF(BN980&gt;=50, "Slightly Poor", IF(BN980&gt;=40, "Poor", "Very Poor"))))))</f>
        <v>#VALUE!</v>
      </c>
      <c r="BP980" s="2" t="e">
        <f aca="false">IF(AJ980&lt;=1000, -6.942*LN(AJ980)+107.59, IF(AND(AJ980&gt;1000, AJ980&lt;=5213),-36.304*LN(AJ980)+310.72, IF(AJ980&gt;5213, 10)))</f>
        <v>#VALUE!</v>
      </c>
      <c r="BQ980" s="2" t="e">
        <f aca="false">BF980^0.04*BG980^0.22*BH980^0.51*BI980^0.06*BP980^0.17</f>
        <v>#VALUE!</v>
      </c>
      <c r="BR980" s="0" t="e">
        <f aca="false">IF(BQ980&gt;=90, "Very Good", IF(BQ980&gt;=80, "Good", IF(BQ980&gt;=70, "Slightly Good", IF(BQ980&gt;=60, "Average", IF(BQ980&gt;=50, "Slightly Poor", IF(BQ980&gt;=40, "Poor", "Very Poor"))))))</f>
        <v>#VALUE!</v>
      </c>
      <c r="BT980" s="2" t="e">
        <f aca="false">9.81*LN(AH980)+30.6</f>
        <v>#VALUE!</v>
      </c>
      <c r="BU980" s="0" t="e">
        <f aca="false">IF(BT980&lt;30, "Clean water", IF(AND(BT980&gt;=30, BT980&lt;40), "Hypolimia", IF(AND(BT980&gt;=40,BT980&lt;50), "Mesotrophic", IF(AND(BT980&gt;=50, BT980&lt;70), "Eutrophic", IF(BT980&gt;70,"Hypertrophic")))))</f>
        <v>#VALUE!</v>
      </c>
      <c r="CM980" s="0" t="n">
        <f aca="false">IF(G980&gt;H980,1,0)</f>
        <v>0</v>
      </c>
      <c r="CO980" s="17" t="n">
        <f aca="false">14.652-0.41022*M980+0.007991*M980*M980-0.000077774*M980*M980*M980</f>
        <v>7.665458072704</v>
      </c>
      <c r="CP980" s="1" t="n">
        <f aca="false">F980/CO980*100</f>
        <v>108.277938790841</v>
      </c>
    </row>
    <row r="981" customFormat="false" ht="12.5" hidden="false" customHeight="false" outlineLevel="0" collapsed="false">
      <c r="A981" s="0" t="n">
        <v>980</v>
      </c>
      <c r="B981" s="15" t="s">
        <v>87</v>
      </c>
      <c r="C981" s="16" t="s">
        <v>88</v>
      </c>
      <c r="D981" s="0" t="s">
        <v>175</v>
      </c>
      <c r="E981" s="0" t="n">
        <v>7.4</v>
      </c>
      <c r="F981" s="0" t="n">
        <v>9.4</v>
      </c>
      <c r="G981" s="0" t="n">
        <v>0.9</v>
      </c>
      <c r="H981" s="0" t="n">
        <v>3.9</v>
      </c>
      <c r="I981" s="0" t="n">
        <v>11</v>
      </c>
      <c r="J981" s="0" t="n">
        <v>2.644</v>
      </c>
      <c r="K981" s="0" t="n">
        <v>0.052</v>
      </c>
      <c r="L981" s="0" t="n">
        <v>1.9</v>
      </c>
      <c r="M981" s="0" t="n">
        <v>22.2</v>
      </c>
      <c r="N981" s="0" t="n">
        <v>0</v>
      </c>
      <c r="O981" s="0" t="n">
        <v>174</v>
      </c>
      <c r="P981" s="0" t="n">
        <v>72000</v>
      </c>
      <c r="AC981" s="0" t="n">
        <v>2.6</v>
      </c>
      <c r="AD981" s="0" t="n">
        <v>0.096</v>
      </c>
      <c r="AE981" s="0" t="n">
        <v>2.438</v>
      </c>
      <c r="AF981" s="0" t="n">
        <v>0.024</v>
      </c>
      <c r="AG981" s="0" t="n">
        <v>0.021</v>
      </c>
      <c r="AH981" s="0" t="n">
        <v>15.1</v>
      </c>
      <c r="AJ981" s="0" t="n">
        <v>4200</v>
      </c>
      <c r="BF981" s="0" t="n">
        <f aca="false">IF(E981&lt;11,-3.6797*E981^2+48.115*E981-53.83,280.92*EXP(-0.2027*E981))</f>
        <v>100.720628</v>
      </c>
      <c r="BG981" s="1" t="n">
        <f aca="false">32.208*LN(F981)+21.438</f>
        <v>93.6067776722001</v>
      </c>
      <c r="BH981" s="1" t="n">
        <f aca="false">IF(G981&lt;=2, -10*G981+100, 88.958*EXP(-0.0755*G981))</f>
        <v>91</v>
      </c>
      <c r="BI981" s="1" t="n">
        <f aca="false">IF(I981&lt;=100, 0.0053*(I981)^2-1.0332*I981+100.76, 122.82*EXP(-0.0092*I981))</f>
        <v>90.0361</v>
      </c>
      <c r="BJ981" s="0" t="n">
        <f aca="false">IF(P981&lt;=1000, -6.942*LN(P981)+107.59, -36.304*LN(P981)+310.72)</f>
        <v>-95.3192344329264</v>
      </c>
      <c r="BK981" s="0" t="e">
        <f aca="false">BF981^0.04*BG981^0.22*BH981^0.51*BI981^0.06*BJ981^0.17</f>
        <v>#NUM!</v>
      </c>
      <c r="BL981" s="0" t="e">
        <f aca="false">IF(BK981&gt;=90, "Very Good", IF(BK981&gt;=80, "Good", IF(BK981&gt;=70, "Slightly Good", IF(BK981&gt;=60, "Average", IF(BK981&gt;=50, "Slightly Poor", IF(BK981&gt;=40, "Poor", "Very Poor"))))))</f>
        <v>#NUM!</v>
      </c>
      <c r="BM981" s="2" t="n">
        <f aca="false">IF(P981&lt;=1000, -6.942*LN(P981)+107.59, IF(AND(P981&gt;1000, P981&lt;=5213),-36.304*LN(P981)+310.72, IF(P981&gt;5213, 10)))</f>
        <v>10</v>
      </c>
      <c r="BN981" s="2" t="n">
        <f aca="false">BF981^0.04*BG981^0.22*BH981^0.51*BI981^0.06*BM981^0.17</f>
        <v>63.1231193958201</v>
      </c>
      <c r="BO981" s="3" t="str">
        <f aca="false">IF(BN981&gt;=90, "Very Good", IF(BN981&gt;=80, "Good", IF(BN981&gt;=70, "Slightly Good", IF(BN981&gt;=60, "Average", IF(BN981&gt;=50, "Slightly Poor", IF(BN981&gt;=40, "Poor", "Very Poor"))))))</f>
        <v>Average</v>
      </c>
      <c r="BP981" s="2" t="n">
        <f aca="false">IF(AJ981&lt;=1000, -6.942*LN(AJ981)+107.59, IF(AND(AJ981&gt;1000, AJ981&lt;=5213),-36.304*LN(AJ981)+310.72, IF(AJ981&gt;5213, 10)))</f>
        <v>7.84154374572893</v>
      </c>
      <c r="BQ981" s="2" t="n">
        <f aca="false">BF981^0.04*BG981^0.22*BH981^0.51*BI981^0.06*BP981^0.17</f>
        <v>60.5670915726414</v>
      </c>
      <c r="BR981" s="0" t="str">
        <f aca="false">IF(BQ981&gt;=90, "Very Good", IF(BQ981&gt;=80, "Good", IF(BQ981&gt;=70, "Slightly Good", IF(BQ981&gt;=60, "Average", IF(BQ981&gt;=50, "Slightly Poor", IF(BQ981&gt;=40, "Poor", "Very Poor"))))))</f>
        <v>Average</v>
      </c>
      <c r="BT981" s="2" t="n">
        <f aca="false">9.81*LN(AH981)+30.6</f>
        <v>57.2311554368828</v>
      </c>
      <c r="BU981" s="0" t="str">
        <f aca="false">IF(BT981&lt;30, "Clean water", IF(AND(BT981&gt;=30, BT981&lt;40), "Hypolimia", IF(AND(BT981&gt;=40,BT981&lt;50), "Mesotrophic", IF(AND(BT981&gt;=50, BT981&lt;70), "Eutrophic", IF(BT981&gt;70,"Hypertrophic")))))</f>
        <v>Eutrophic</v>
      </c>
      <c r="CM981" s="0" t="n">
        <f aca="false">IF(G981&gt;H981,1,0)</f>
        <v>0</v>
      </c>
      <c r="CO981" s="17" t="n">
        <f aca="false">14.652-0.41022*M981+0.007991*M981*M981-0.000077774*M981*M981*M981</f>
        <v>8.632471372848</v>
      </c>
      <c r="CP981" s="1" t="n">
        <f aca="false">F981/CO981*100</f>
        <v>108.891180682813</v>
      </c>
    </row>
    <row r="982" customFormat="false" ht="12.5" hidden="false" customHeight="false" outlineLevel="0" collapsed="false">
      <c r="A982" s="0" t="n">
        <v>981</v>
      </c>
      <c r="B982" s="15" t="s">
        <v>89</v>
      </c>
      <c r="C982" s="16" t="s">
        <v>90</v>
      </c>
      <c r="D982" s="0" t="s">
        <v>175</v>
      </c>
      <c r="E982" s="0" t="n">
        <v>7.1</v>
      </c>
      <c r="F982" s="0" t="n">
        <v>3.9</v>
      </c>
      <c r="G982" s="0" t="n">
        <v>2.3</v>
      </c>
      <c r="H982" s="0" t="n">
        <v>3.8</v>
      </c>
      <c r="I982" s="0" t="n">
        <v>9.4</v>
      </c>
      <c r="J982" s="0" t="n">
        <v>3.415</v>
      </c>
      <c r="K982" s="0" t="n">
        <v>0.171</v>
      </c>
      <c r="L982" s="0" t="n">
        <v>2.4</v>
      </c>
      <c r="M982" s="0" t="n">
        <v>23.5</v>
      </c>
      <c r="N982" s="0" t="n">
        <v>0</v>
      </c>
      <c r="O982" s="0" t="n">
        <v>354</v>
      </c>
      <c r="P982" s="0" t="n">
        <v>10000</v>
      </c>
      <c r="AC982" s="0" t="n">
        <v>3.378</v>
      </c>
      <c r="AD982" s="0" t="n">
        <v>0.454</v>
      </c>
      <c r="AE982" s="0" t="n">
        <v>1.856</v>
      </c>
      <c r="AF982" s="0" t="n">
        <v>0.171</v>
      </c>
      <c r="AG982" s="0" t="n">
        <v>0.051</v>
      </c>
      <c r="AH982" s="0" t="n">
        <v>6</v>
      </c>
      <c r="AJ982" s="0" t="n">
        <v>1000</v>
      </c>
      <c r="BF982" s="0" t="n">
        <f aca="false">IF(E982&lt;11,-3.6797*E982^2+48.115*E982-53.83,280.92*EXP(-0.2027*E982))</f>
        <v>102.292823</v>
      </c>
      <c r="BG982" s="1" t="n">
        <f aca="false">32.208*LN(F982)+21.438</f>
        <v>65.2723328233914</v>
      </c>
      <c r="BH982" s="1" t="n">
        <f aca="false">IF(G982&lt;=2, -10*G982+100, 88.958*EXP(-0.0755*G982))</f>
        <v>74.7772988969374</v>
      </c>
      <c r="BI982" s="1" t="n">
        <f aca="false">IF(I982&lt;=100, 0.0053*(I982)^2-1.0332*I982+100.76, 122.82*EXP(-0.0092*I982))</f>
        <v>91.516228</v>
      </c>
      <c r="BJ982" s="0" t="n">
        <f aca="false">IF(P982&lt;=1000, -6.942*LN(P982)+107.59, -36.304*LN(P982)+310.72)</f>
        <v>-23.6521968642234</v>
      </c>
      <c r="BK982" s="0" t="e">
        <f aca="false">BF982^0.04*BG982^0.22*BH982^0.51*BI982^0.06*BJ982^0.17</f>
        <v>#NUM!</v>
      </c>
      <c r="BL982" s="0" t="e">
        <f aca="false">IF(BK982&gt;=90, "Very Good", IF(BK982&gt;=80, "Good", IF(BK982&gt;=70, "Slightly Good", IF(BK982&gt;=60, "Average", IF(BK982&gt;=50, "Slightly Poor", IF(BK982&gt;=40, "Poor", "Very Poor"))))))</f>
        <v>#NUM!</v>
      </c>
      <c r="BM982" s="2" t="n">
        <f aca="false">IF(P982&lt;=1000, -6.942*LN(P982)+107.59, IF(AND(P982&gt;1000, P982&lt;=5213),-36.304*LN(P982)+310.72, IF(P982&gt;5213, 10)))</f>
        <v>10</v>
      </c>
      <c r="BN982" s="2" t="n">
        <f aca="false">BF982^0.04*BG982^0.22*BH982^0.51*BI982^0.06*BM982^0.17</f>
        <v>52.8380385476156</v>
      </c>
      <c r="BO982" s="3" t="str">
        <f aca="false">IF(BN982&gt;=90, "Very Good", IF(BN982&gt;=80, "Good", IF(BN982&gt;=70, "Slightly Good", IF(BN982&gt;=60, "Average", IF(BN982&gt;=50, "Slightly Poor", IF(BN982&gt;=40, "Poor", "Very Poor"))))))</f>
        <v>Slightly Poor</v>
      </c>
      <c r="BP982" s="2" t="n">
        <f aca="false">IF(AJ982&lt;=1000, -6.942*LN(AJ982)+107.59, IF(AND(AJ982&gt;1000, AJ982&lt;=5213),-36.304*LN(AJ982)+310.72, IF(AJ982&gt;5213, 10)))</f>
        <v>59.636362853306</v>
      </c>
      <c r="BQ982" s="2" t="n">
        <f aca="false">BF982^0.04*BG982^0.22*BH982^0.51*BI982^0.06*BP982^0.17</f>
        <v>71.5786630937213</v>
      </c>
      <c r="BR982" s="0" t="str">
        <f aca="false">IF(BQ982&gt;=90, "Very Good", IF(BQ982&gt;=80, "Good", IF(BQ982&gt;=70, "Slightly Good", IF(BQ982&gt;=60, "Average", IF(BQ982&gt;=50, "Slightly Poor", IF(BQ982&gt;=40, "Poor", "Very Poor"))))))</f>
        <v>Slightly Good</v>
      </c>
      <c r="BT982" s="2" t="n">
        <f aca="false">9.81*LN(AH982)+30.6</f>
        <v>48.1771603931272</v>
      </c>
      <c r="BU982" s="0" t="str">
        <f aca="false">IF(BT982&lt;30, "Clean water", IF(AND(BT982&gt;=30, BT982&lt;40), "Hypolimia", IF(AND(BT982&gt;=40,BT982&lt;50), "Mesotrophic", IF(AND(BT982&gt;=50, BT982&lt;70), "Eutrophic", IF(BT982&gt;70,"Hypertrophic")))))</f>
        <v>Mesotrophic</v>
      </c>
      <c r="CM982" s="0" t="n">
        <f aca="false">IF(G982&gt;H982,1,0)</f>
        <v>0</v>
      </c>
      <c r="CO982" s="17" t="n">
        <f aca="false">14.652-0.41022*M982+0.007991*M982*M982-0.000077774*M982*M982*M982</f>
        <v>8.41551849975</v>
      </c>
      <c r="CP982" s="1" t="n">
        <f aca="false">F982/CO982*100</f>
        <v>46.3429555780296</v>
      </c>
    </row>
    <row r="983" customFormat="false" ht="12.5" hidden="false" customHeight="false" outlineLevel="0" collapsed="false">
      <c r="A983" s="0" t="n">
        <v>982</v>
      </c>
      <c r="B983" s="15" t="s">
        <v>91</v>
      </c>
      <c r="C983" s="16" t="s">
        <v>92</v>
      </c>
      <c r="D983" s="0" t="s">
        <v>175</v>
      </c>
      <c r="E983" s="0" t="n">
        <v>7.6</v>
      </c>
      <c r="F983" s="0" t="n">
        <v>12.3</v>
      </c>
      <c r="G983" s="0" t="n">
        <v>1.3</v>
      </c>
      <c r="H983" s="0" t="n">
        <v>2.6</v>
      </c>
      <c r="I983" s="0" t="n">
        <v>2</v>
      </c>
      <c r="J983" s="0" t="n">
        <v>5.135</v>
      </c>
      <c r="K983" s="0" t="n">
        <v>0.085</v>
      </c>
      <c r="L983" s="0" t="n">
        <v>1.8</v>
      </c>
      <c r="M983" s="0" t="n">
        <v>25.1</v>
      </c>
      <c r="N983" s="0" t="n">
        <v>0</v>
      </c>
      <c r="O983" s="0" t="n">
        <v>470</v>
      </c>
      <c r="P983" s="0" t="n">
        <v>24000</v>
      </c>
      <c r="AC983" s="0" t="n">
        <v>4.965</v>
      </c>
      <c r="AD983" s="0" t="n">
        <v>0.11</v>
      </c>
      <c r="AE983" s="0" t="n">
        <v>4.177</v>
      </c>
      <c r="AF983" s="0" t="n">
        <v>0.075</v>
      </c>
      <c r="AG983" s="0" t="n">
        <v>0.051</v>
      </c>
      <c r="AH983" s="0" t="n">
        <v>3</v>
      </c>
      <c r="AJ983" s="0" t="n">
        <v>1000</v>
      </c>
      <c r="BF983" s="0" t="n">
        <f aca="false">IF(E983&lt;11,-3.6797*E983^2+48.115*E983-53.83,280.92*EXP(-0.2027*E983))</f>
        <v>99.304528</v>
      </c>
      <c r="BG983" s="1" t="n">
        <f aca="false">32.208*LN(F983)+21.438</f>
        <v>102.267173042683</v>
      </c>
      <c r="BH983" s="1" t="n">
        <f aca="false">IF(G983&lt;=2, -10*G983+100, 88.958*EXP(-0.0755*G983))</f>
        <v>87</v>
      </c>
      <c r="BI983" s="1" t="n">
        <f aca="false">IF(I983&lt;=100, 0.0053*(I983)^2-1.0332*I983+100.76, 122.82*EXP(-0.0092*I983))</f>
        <v>98.7148</v>
      </c>
      <c r="BJ983" s="0" t="n">
        <f aca="false">IF(P983&lt;=1000, -6.942*LN(P983)+107.59, -36.304*LN(P983)+310.72)</f>
        <v>-55.4352139051193</v>
      </c>
      <c r="BK983" s="0" t="e">
        <f aca="false">BF983^0.04*BG983^0.22*BH983^0.51*BI983^0.06*BJ983^0.17</f>
        <v>#NUM!</v>
      </c>
      <c r="BL983" s="0" t="e">
        <f aca="false">IF(BK983&gt;=90, "Very Good", IF(BK983&gt;=80, "Good", IF(BK983&gt;=70, "Slightly Good", IF(BK983&gt;=60, "Average", IF(BK983&gt;=50, "Slightly Poor", IF(BK983&gt;=40, "Poor", "Very Poor"))))))</f>
        <v>#NUM!</v>
      </c>
      <c r="BM983" s="2" t="n">
        <f aca="false">IF(P983&lt;=1000, -6.942*LN(P983)+107.59, IF(AND(P983&gt;1000, P983&lt;=5213),-36.304*LN(P983)+310.72, IF(P983&gt;5213, 10)))</f>
        <v>10</v>
      </c>
      <c r="BN983" s="2" t="n">
        <f aca="false">BF983^0.04*BG983^0.22*BH983^0.51*BI983^0.06*BM983^0.17</f>
        <v>63.2176710491016</v>
      </c>
      <c r="BO983" s="3" t="str">
        <f aca="false">IF(BN983&gt;=90, "Very Good", IF(BN983&gt;=80, "Good", IF(BN983&gt;=70, "Slightly Good", IF(BN983&gt;=60, "Average", IF(BN983&gt;=50, "Slightly Poor", IF(BN983&gt;=40, "Poor", "Very Poor"))))))</f>
        <v>Average</v>
      </c>
      <c r="BP983" s="2" t="n">
        <f aca="false">IF(AJ983&lt;=1000, -6.942*LN(AJ983)+107.59, IF(AND(AJ983&gt;1000, AJ983&lt;=5213),-36.304*LN(AJ983)+310.72, IF(AJ983&gt;5213, 10)))</f>
        <v>59.636362853306</v>
      </c>
      <c r="BQ983" s="2" t="n">
        <f aca="false">BF983^0.04*BG983^0.22*BH983^0.51*BI983^0.06*BP983^0.17</f>
        <v>85.6397493543511</v>
      </c>
      <c r="BR983" s="0" t="str">
        <f aca="false">IF(BQ983&gt;=90, "Very Good", IF(BQ983&gt;=80, "Good", IF(BQ983&gt;=70, "Slightly Good", IF(BQ983&gt;=60, "Average", IF(BQ983&gt;=50, "Slightly Poor", IF(BQ983&gt;=40, "Poor", "Very Poor"))))))</f>
        <v>Good</v>
      </c>
      <c r="BT983" s="2" t="n">
        <f aca="false">9.81*LN(AH983)+30.6</f>
        <v>41.3773865518342</v>
      </c>
      <c r="BU983" s="0" t="str">
        <f aca="false">IF(BT983&lt;30, "Clean water", IF(AND(BT983&gt;=30, BT983&lt;40), "Hypolimia", IF(AND(BT983&gt;=40,BT983&lt;50), "Mesotrophic", IF(AND(BT983&gt;=50, BT983&lt;70), "Eutrophic", IF(BT983&gt;70,"Hypertrophic")))))</f>
        <v>Mesotrophic</v>
      </c>
      <c r="CM983" s="0" t="n">
        <f aca="false">IF(G983&gt;H983,1,0)</f>
        <v>0</v>
      </c>
      <c r="CO983" s="17" t="n">
        <f aca="false">14.652-0.41022*M983+0.007991*M983*M983-0.000077774*M983*M983*M983</f>
        <v>8.160028126726</v>
      </c>
      <c r="CP983" s="1" t="n">
        <f aca="false">F983/CO983*100</f>
        <v>150.734774549546</v>
      </c>
    </row>
    <row r="984" customFormat="false" ht="12.5" hidden="false" customHeight="false" outlineLevel="0" collapsed="false">
      <c r="A984" s="0" t="n">
        <v>983</v>
      </c>
      <c r="B984" s="15" t="s">
        <v>137</v>
      </c>
      <c r="C984" s="16" t="s">
        <v>138</v>
      </c>
      <c r="D984" s="0" t="s">
        <v>175</v>
      </c>
      <c r="E984" s="0" t="n">
        <v>8.1</v>
      </c>
      <c r="F984" s="0" t="n">
        <v>8.6</v>
      </c>
      <c r="G984" s="0" t="n">
        <v>3</v>
      </c>
      <c r="H984" s="0" t="n">
        <v>8.7</v>
      </c>
      <c r="I984" s="0" t="n">
        <v>9.4</v>
      </c>
      <c r="J984" s="0" t="n">
        <v>4.907</v>
      </c>
      <c r="K984" s="0" t="n">
        <v>0.083</v>
      </c>
      <c r="L984" s="0" t="n">
        <v>6.2</v>
      </c>
      <c r="M984" s="0" t="n">
        <v>30.4</v>
      </c>
      <c r="O984" s="0" t="n">
        <v>468</v>
      </c>
      <c r="BD984" s="0" t="n">
        <v>6.354</v>
      </c>
      <c r="BF984" s="0" t="n">
        <f aca="false">IF(E984&lt;11,-3.6797*E984^2+48.115*E984-53.83,280.92*EXP(-0.2027*E984))</f>
        <v>94.476383</v>
      </c>
      <c r="BG984" s="1" t="n">
        <f aca="false">32.208*LN(F984)+21.438</f>
        <v>90.7419570425808</v>
      </c>
      <c r="BH984" s="1" t="n">
        <f aca="false">IF(G984&lt;=2, -10*G984+100, 88.958*EXP(-0.0755*G984))</f>
        <v>70.9279340534787</v>
      </c>
      <c r="BI984" s="1" t="n">
        <f aca="false">IF(I984&lt;=100, 0.0053*(I984)^2-1.0332*I984+100.76, 122.82*EXP(-0.0092*I984))</f>
        <v>91.516228</v>
      </c>
      <c r="BJ984" s="0" t="e">
        <f aca="false">IF(P984&lt;=1000, -6.942*LN(P984)+107.59, -36.304*LN(P984)+310.72)</f>
        <v>#VALUE!</v>
      </c>
      <c r="BK984" s="0" t="e">
        <f aca="false">BF984^0.04*BG984^0.22*BH984^0.51*BI984^0.06*BJ984^0.17</f>
        <v>#VALUE!</v>
      </c>
      <c r="BL984" s="0" t="e">
        <f aca="false">IF(BK984&gt;=90, "Very Good", IF(BK984&gt;=80, "Good", IF(BK984&gt;=70, "Slightly Good", IF(BK984&gt;=60, "Average", IF(BK984&gt;=50, "Slightly Poor", IF(BK984&gt;=40, "Poor", "Very Poor"))))))</f>
        <v>#VALUE!</v>
      </c>
      <c r="BM984" s="2" t="e">
        <f aca="false">IF(P984&lt;=1000, -6.942*LN(P984)+107.59, IF(AND(P984&gt;1000, P984&lt;=5213),-36.304*LN(P984)+310.72, IF(P984&gt;5213, 10)))</f>
        <v>#VALUE!</v>
      </c>
      <c r="BN984" s="2" t="e">
        <f aca="false">BF984^0.04*BG984^0.22*BH984^0.51*BI984^0.06*BM984^0.17</f>
        <v>#VALUE!</v>
      </c>
      <c r="BO984" s="3" t="e">
        <f aca="false">IF(BN984&gt;=90, "Very Good", IF(BN984&gt;=80, "Good", IF(BN984&gt;=70, "Slightly Good", IF(BN984&gt;=60, "Average", IF(BN984&gt;=50, "Slightly Poor", IF(BN984&gt;=40, "Poor", "Very Poor"))))))</f>
        <v>#VALUE!</v>
      </c>
      <c r="BP984" s="2" t="e">
        <f aca="false">IF(AJ984&lt;=1000, -6.942*LN(AJ984)+107.59, IF(AND(AJ984&gt;1000, AJ984&lt;=5213),-36.304*LN(AJ984)+310.72, IF(AJ984&gt;5213, 10)))</f>
        <v>#VALUE!</v>
      </c>
      <c r="BQ984" s="2" t="e">
        <f aca="false">BF984^0.04*BG984^0.22*BH984^0.51*BI984^0.06*BP984^0.17</f>
        <v>#VALUE!</v>
      </c>
      <c r="BR984" s="0" t="e">
        <f aca="false">IF(BQ984&gt;=90, "Very Good", IF(BQ984&gt;=80, "Good", IF(BQ984&gt;=70, "Slightly Good", IF(BQ984&gt;=60, "Average", IF(BQ984&gt;=50, "Slightly Poor", IF(BQ984&gt;=40, "Poor", "Very Poor"))))))</f>
        <v>#VALUE!</v>
      </c>
      <c r="BT984" s="2" t="e">
        <f aca="false">9.81*LN(AH984)+30.6</f>
        <v>#VALUE!</v>
      </c>
      <c r="BU984" s="0" t="e">
        <f aca="false">IF(BT984&lt;30, "Clean water", IF(AND(BT984&gt;=30, BT984&lt;40), "Hypolimia", IF(AND(BT984&gt;=40,BT984&lt;50), "Mesotrophic", IF(AND(BT984&gt;=50, BT984&lt;70), "Eutrophic", IF(BT984&gt;70,"Hypertrophic")))))</f>
        <v>#VALUE!</v>
      </c>
      <c r="CM984" s="0" t="n">
        <f aca="false">IF(G984&gt;H984,1,0)</f>
        <v>0</v>
      </c>
      <c r="CO984" s="17" t="n">
        <f aca="false">14.652-0.41022*M984+0.007991*M984*M984-0.000077774*M984*M984*M984</f>
        <v>7.381255716864</v>
      </c>
      <c r="CP984" s="1" t="n">
        <f aca="false">F984/CO984*100</f>
        <v>116.511340751297</v>
      </c>
    </row>
    <row r="985" customFormat="false" ht="12.5" hidden="false" customHeight="false" outlineLevel="0" collapsed="false">
      <c r="A985" s="0" t="n">
        <v>984</v>
      </c>
      <c r="B985" s="15" t="s">
        <v>93</v>
      </c>
      <c r="C985" s="16" t="s">
        <v>94</v>
      </c>
      <c r="D985" s="0" t="s">
        <v>175</v>
      </c>
      <c r="E985" s="0" t="n">
        <v>7.6</v>
      </c>
      <c r="F985" s="0" t="n">
        <v>7.9</v>
      </c>
      <c r="G985" s="0" t="n">
        <v>2.6</v>
      </c>
      <c r="H985" s="0" t="n">
        <v>7.8</v>
      </c>
      <c r="I985" s="0" t="n">
        <v>9.8</v>
      </c>
      <c r="J985" s="0" t="n">
        <v>7.289</v>
      </c>
      <c r="K985" s="0" t="n">
        <v>0.129</v>
      </c>
      <c r="L985" s="0" t="n">
        <v>5.1</v>
      </c>
      <c r="M985" s="0" t="n">
        <v>27.2</v>
      </c>
      <c r="N985" s="0" t="n">
        <v>0</v>
      </c>
      <c r="O985" s="0" t="n">
        <v>593</v>
      </c>
      <c r="P985" s="0" t="n">
        <v>5300</v>
      </c>
      <c r="AC985" s="0" t="n">
        <v>6.726</v>
      </c>
      <c r="AD985" s="0" t="n">
        <v>0.555</v>
      </c>
      <c r="AE985" s="0" t="n">
        <v>4.925</v>
      </c>
      <c r="AF985" s="0" t="n">
        <v>0.07</v>
      </c>
      <c r="AG985" s="0" t="n">
        <v>0.042</v>
      </c>
      <c r="AH985" s="0" t="n">
        <v>10.5</v>
      </c>
      <c r="AJ985" s="0" t="n">
        <v>4500</v>
      </c>
      <c r="BD985" s="0" t="n">
        <v>4.967</v>
      </c>
      <c r="BF985" s="0" t="n">
        <f aca="false">IF(E985&lt;11,-3.6797*E985^2+48.115*E985-53.83,280.92*EXP(-0.2027*E985))</f>
        <v>99.304528</v>
      </c>
      <c r="BG985" s="1" t="n">
        <f aca="false">32.208*LN(F985)+21.438</f>
        <v>88.0075157571056</v>
      </c>
      <c r="BH985" s="1" t="n">
        <f aca="false">IF(G985&lt;=2, -10*G985+100, 88.958*EXP(-0.0755*G985))</f>
        <v>73.1026302934667</v>
      </c>
      <c r="BI985" s="1" t="n">
        <f aca="false">IF(I985&lt;=100, 0.0053*(I985)^2-1.0332*I985+100.76, 122.82*EXP(-0.0092*I985))</f>
        <v>91.143652</v>
      </c>
      <c r="BJ985" s="0" t="n">
        <f aca="false">IF(P985&lt;=1000, -6.942*LN(P985)+107.59, -36.304*LN(P985)+310.72)</f>
        <v>-0.603576061707884</v>
      </c>
      <c r="BK985" s="0" t="e">
        <f aca="false">BF985^0.04*BG985^0.22*BH985^0.51*BI985^0.06*BJ985^0.17</f>
        <v>#NUM!</v>
      </c>
      <c r="BL985" s="0" t="e">
        <f aca="false">IF(BK985&gt;=90, "Very Good", IF(BK985&gt;=80, "Good", IF(BK985&gt;=70, "Slightly Good", IF(BK985&gt;=60, "Average", IF(BK985&gt;=50, "Slightly Poor", IF(BK985&gt;=40, "Poor", "Very Poor"))))))</f>
        <v>#NUM!</v>
      </c>
      <c r="BM985" s="2" t="n">
        <f aca="false">IF(P985&lt;=1000, -6.942*LN(P985)+107.59, IF(AND(P985&gt;1000, P985&lt;=5213),-36.304*LN(P985)+310.72, IF(P985&gt;5213, 10)))</f>
        <v>10</v>
      </c>
      <c r="BN985" s="2" t="n">
        <f aca="false">BF985^0.04*BG985^0.22*BH985^0.51*BI985^0.06*BM985^0.17</f>
        <v>55.7009403539882</v>
      </c>
      <c r="BO985" s="3" t="str">
        <f aca="false">IF(BN985&gt;=90, "Very Good", IF(BN985&gt;=80, "Good", IF(BN985&gt;=70, "Slightly Good", IF(BN985&gt;=60, "Average", IF(BN985&gt;=50, "Slightly Poor", IF(BN985&gt;=40, "Poor", "Very Poor"))))))</f>
        <v>Slightly Poor</v>
      </c>
      <c r="BP985" s="2" t="n">
        <f aca="false">IF(AJ985&lt;=1000, -6.942*LN(AJ985)+107.59, IF(AND(AJ985&gt;1000, AJ985&lt;=5213),-36.304*LN(AJ985)+310.72, IF(AJ985&gt;5213, 10)))</f>
        <v>5.33682653926667</v>
      </c>
      <c r="BQ985" s="2" t="n">
        <f aca="false">BF985^0.04*BG985^0.22*BH985^0.51*BI985^0.06*BP985^0.17</f>
        <v>50.0611304002628</v>
      </c>
      <c r="BR985" s="0" t="str">
        <f aca="false">IF(BQ985&gt;=90, "Very Good", IF(BQ985&gt;=80, "Good", IF(BQ985&gt;=70, "Slightly Good", IF(BQ985&gt;=60, "Average", IF(BQ985&gt;=50, "Slightly Poor", IF(BQ985&gt;=40, "Poor", "Very Poor"))))))</f>
        <v>Slightly Poor</v>
      </c>
      <c r="BT985" s="2" t="n">
        <f aca="false">9.81*LN(AH985)+30.6</f>
        <v>53.6669912727737</v>
      </c>
      <c r="BU985" s="0" t="str">
        <f aca="false">IF(BT985&lt;30, "Clean water", IF(AND(BT985&gt;=30, BT985&lt;40), "Hypolimia", IF(AND(BT985&gt;=40,BT985&lt;50), "Mesotrophic", IF(AND(BT985&gt;=50, BT985&lt;70), "Eutrophic", IF(BT985&gt;70,"Hypertrophic")))))</f>
        <v>Eutrophic</v>
      </c>
      <c r="CM985" s="0" t="n">
        <f aca="false">IF(G985&gt;H985,1,0)</f>
        <v>0</v>
      </c>
      <c r="CO985" s="17" t="n">
        <f aca="false">14.652-0.41022*M985+0.007991*M985*M985-0.000077774*M985*M985*M985</f>
        <v>7.840980840448</v>
      </c>
      <c r="CP985" s="1" t="n">
        <f aca="false">F985/CO985*100</f>
        <v>100.752701234105</v>
      </c>
    </row>
    <row r="986" customFormat="false" ht="12.5" hidden="false" customHeight="false" outlineLevel="0" collapsed="false">
      <c r="A986" s="0" t="n">
        <v>985</v>
      </c>
      <c r="B986" s="15" t="s">
        <v>95</v>
      </c>
      <c r="C986" s="16" t="s">
        <v>96</v>
      </c>
      <c r="D986" s="0" t="s">
        <v>175</v>
      </c>
      <c r="E986" s="0" t="n">
        <v>7.3</v>
      </c>
      <c r="F986" s="0" t="n">
        <v>4.7</v>
      </c>
      <c r="G986" s="0" t="n">
        <v>2.9</v>
      </c>
      <c r="H986" s="0" t="n">
        <v>5.8</v>
      </c>
      <c r="I986" s="0" t="n">
        <v>9.8</v>
      </c>
      <c r="J986" s="0" t="n">
        <v>4.748</v>
      </c>
      <c r="K986" s="0" t="n">
        <v>0.191</v>
      </c>
      <c r="L986" s="0" t="n">
        <v>3.4</v>
      </c>
      <c r="M986" s="0" t="n">
        <v>26.6</v>
      </c>
      <c r="N986" s="0" t="n">
        <v>0</v>
      </c>
      <c r="O986" s="0" t="n">
        <v>438</v>
      </c>
      <c r="P986" s="0" t="n">
        <v>5000</v>
      </c>
      <c r="AC986" s="0" t="n">
        <v>4.527</v>
      </c>
      <c r="AD986" s="0" t="n">
        <v>0.599</v>
      </c>
      <c r="AE986" s="0" t="n">
        <v>2.96</v>
      </c>
      <c r="AF986" s="0" t="n">
        <v>0.095</v>
      </c>
      <c r="AG986" s="0" t="n">
        <v>0.072</v>
      </c>
      <c r="AH986" s="0" t="n">
        <v>24.1</v>
      </c>
      <c r="AJ986" s="0" t="n">
        <v>400</v>
      </c>
      <c r="BF986" s="0" t="n">
        <f aca="false">IF(E986&lt;11,-3.6797*E986^2+48.115*E986-53.83,280.92*EXP(-0.2027*E986))</f>
        <v>101.318287</v>
      </c>
      <c r="BG986" s="1" t="n">
        <f aca="false">32.208*LN(F986)+21.438</f>
        <v>71.2818932807253</v>
      </c>
      <c r="BH986" s="1" t="n">
        <f aca="false">IF(G986&lt;=2, -10*G986+100, 88.958*EXP(-0.0755*G986))</f>
        <v>71.4654665875093</v>
      </c>
      <c r="BI986" s="1" t="n">
        <f aca="false">IF(I986&lt;=100, 0.0053*(I986)^2-1.0332*I986+100.76, 122.82*EXP(-0.0092*I986))</f>
        <v>91.143652</v>
      </c>
      <c r="BJ986" s="0" t="n">
        <f aca="false">IF(P986&lt;=1000, -6.942*LN(P986)+107.59, -36.304*LN(P986)+310.72)</f>
        <v>1.5118183788249</v>
      </c>
      <c r="BK986" s="0" t="n">
        <f aca="false">BF986^0.04*BG986^0.22*BH986^0.51*BI986^0.06*BJ986^0.17</f>
        <v>38.1566768040753</v>
      </c>
      <c r="BL986" s="0" t="str">
        <f aca="false">IF(BK986&gt;=90, "Very Good", IF(BK986&gt;=80, "Good", IF(BK986&gt;=70, "Slightly Good", IF(BK986&gt;=60, "Average", IF(BK986&gt;=50, "Slightly Poor", IF(BK986&gt;=40, "Poor", "Very Poor"))))))</f>
        <v>Very Poor</v>
      </c>
      <c r="BM986" s="2" t="n">
        <f aca="false">IF(P986&lt;=1000, -6.942*LN(P986)+107.59, IF(AND(P986&gt;1000, P986&lt;=5213),-36.304*LN(P986)+310.72, IF(P986&gt;5213, 10)))</f>
        <v>1.5118183788249</v>
      </c>
      <c r="BN986" s="2" t="n">
        <f aca="false">BF986^0.04*BG986^0.22*BH986^0.51*BI986^0.06*BM986^0.17</f>
        <v>38.1566768040753</v>
      </c>
      <c r="BO986" s="3" t="str">
        <f aca="false">IF(BN986&gt;=90, "Very Good", IF(BN986&gt;=80, "Good", IF(BN986&gt;=70, "Slightly Good", IF(BN986&gt;=60, "Average", IF(BN986&gt;=50, "Slightly Poor", IF(BN986&gt;=40, "Poor", "Very Poor"))))))</f>
        <v>Very Poor</v>
      </c>
      <c r="BP986" s="2" t="n">
        <f aca="false">IF(AJ986&lt;=1000, -6.942*LN(AJ986)+107.59, IF(AND(AJ986&gt;1000, AJ986&lt;=5213),-36.304*LN(AJ986)+310.72, IF(AJ986&gt;5213, 10)))</f>
        <v>65.9972531139764</v>
      </c>
      <c r="BQ986" s="2" t="n">
        <f aca="false">BF986^0.04*BG986^0.22*BH986^0.51*BI986^0.06*BP986^0.17</f>
        <v>72.5061765484515</v>
      </c>
      <c r="BR986" s="0" t="str">
        <f aca="false">IF(BQ986&gt;=90, "Very Good", IF(BQ986&gt;=80, "Good", IF(BQ986&gt;=70, "Slightly Good", IF(BQ986&gt;=60, "Average", IF(BQ986&gt;=50, "Slightly Poor", IF(BQ986&gt;=40, "Poor", "Very Poor"))))))</f>
        <v>Slightly Good</v>
      </c>
      <c r="BT986" s="2" t="n">
        <f aca="false">9.81*LN(AH986)+30.6</f>
        <v>61.8174981552717</v>
      </c>
      <c r="BU986" s="0" t="str">
        <f aca="false">IF(BT986&lt;30, "Clean water", IF(AND(BT986&gt;=30, BT986&lt;40), "Hypolimia", IF(AND(BT986&gt;=40,BT986&lt;50), "Mesotrophic", IF(AND(BT986&gt;=50, BT986&lt;70), "Eutrophic", IF(BT986&gt;70,"Hypertrophic")))))</f>
        <v>Eutrophic</v>
      </c>
      <c r="CM986" s="0" t="n">
        <f aca="false">IF(G986&gt;H986,1,0)</f>
        <v>0</v>
      </c>
      <c r="CO986" s="17" t="n">
        <f aca="false">14.652-0.41022*M986+0.007991*M986*M986-0.000077774*M986*M986*M986</f>
        <v>7.930468039696</v>
      </c>
      <c r="CP986" s="1" t="n">
        <f aca="false">F986/CO986*100</f>
        <v>59.2651023429402</v>
      </c>
    </row>
    <row r="987" customFormat="false" ht="12.5" hidden="false" customHeight="false" outlineLevel="0" collapsed="false">
      <c r="A987" s="0" t="n">
        <v>986</v>
      </c>
      <c r="B987" s="15" t="s">
        <v>97</v>
      </c>
      <c r="C987" s="16" t="s">
        <v>98</v>
      </c>
      <c r="D987" s="0" t="s">
        <v>175</v>
      </c>
      <c r="E987" s="0" t="n">
        <v>7.7</v>
      </c>
      <c r="F987" s="0" t="n">
        <v>9.6</v>
      </c>
      <c r="G987" s="0" t="n">
        <v>0.7</v>
      </c>
      <c r="H987" s="0" t="n">
        <v>3.9</v>
      </c>
      <c r="I987" s="0" t="n">
        <v>11.4</v>
      </c>
      <c r="J987" s="0" t="n">
        <v>2.596</v>
      </c>
      <c r="K987" s="0" t="n">
        <v>0.049</v>
      </c>
      <c r="L987" s="0" t="n">
        <v>1.6</v>
      </c>
      <c r="M987" s="0" t="n">
        <v>21.8</v>
      </c>
      <c r="N987" s="0" t="n">
        <v>0</v>
      </c>
      <c r="O987" s="0" t="n">
        <v>177</v>
      </c>
      <c r="P987" s="0" t="n">
        <v>18000</v>
      </c>
      <c r="AC987" s="0" t="n">
        <v>2.496</v>
      </c>
      <c r="AD987" s="0" t="n">
        <v>0.043</v>
      </c>
      <c r="AE987" s="0" t="n">
        <v>2.434</v>
      </c>
      <c r="AF987" s="0" t="n">
        <v>0.021</v>
      </c>
      <c r="AG987" s="0" t="n">
        <v>0.015</v>
      </c>
      <c r="AH987" s="0" t="n">
        <v>10.6</v>
      </c>
      <c r="AJ987" s="0" t="n">
        <v>250</v>
      </c>
      <c r="BF987" s="0" t="n">
        <f aca="false">IF(E987&lt;11,-3.6797*E987^2+48.115*E987-53.83,280.92*EXP(-0.2027*E987))</f>
        <v>98.486087</v>
      </c>
      <c r="BG987" s="1" t="n">
        <f aca="false">32.208*LN(F987)+21.438</f>
        <v>94.2848658756438</v>
      </c>
      <c r="BH987" s="1" t="n">
        <f aca="false">IF(G987&lt;=2, -10*G987+100, 88.958*EXP(-0.0755*G987))</f>
        <v>93</v>
      </c>
      <c r="BI987" s="1" t="n">
        <f aca="false">IF(I987&lt;=100, 0.0053*(I987)^2-1.0332*I987+100.76, 122.82*EXP(-0.0092*I987))</f>
        <v>89.670308</v>
      </c>
      <c r="BJ987" s="0" t="n">
        <f aca="false">IF(P987&lt;=1000, -6.942*LN(P987)+107.59, -36.304*LN(P987)+310.72)</f>
        <v>-44.9912039468299</v>
      </c>
      <c r="BK987" s="0" t="e">
        <f aca="false">BF987^0.04*BG987^0.22*BH987^0.51*BI987^0.06*BJ987^0.17</f>
        <v>#NUM!</v>
      </c>
      <c r="BL987" s="0" t="e">
        <f aca="false">IF(BK987&gt;=90, "Very Good", IF(BK987&gt;=80, "Good", IF(BK987&gt;=70, "Slightly Good", IF(BK987&gt;=60, "Average", IF(BK987&gt;=50, "Slightly Poor", IF(BK987&gt;=40, "Poor", "Very Poor"))))))</f>
        <v>#NUM!</v>
      </c>
      <c r="BM987" s="2" t="n">
        <f aca="false">IF(P987&lt;=1000, -6.942*LN(P987)+107.59, IF(AND(P987&gt;1000, P987&lt;=5213),-36.304*LN(P987)+310.72, IF(P987&gt;5213, 10)))</f>
        <v>10</v>
      </c>
      <c r="BN987" s="2" t="n">
        <f aca="false">BF987^0.04*BG987^0.22*BH987^0.51*BI987^0.06*BM987^0.17</f>
        <v>63.8553744604926</v>
      </c>
      <c r="BO987" s="3" t="str">
        <f aca="false">IF(BN987&gt;=90, "Very Good", IF(BN987&gt;=80, "Good", IF(BN987&gt;=70, "Slightly Good", IF(BN987&gt;=60, "Average", IF(BN987&gt;=50, "Slightly Poor", IF(BN987&gt;=40, "Poor", "Very Poor"))))))</f>
        <v>Average</v>
      </c>
      <c r="BP987" s="2" t="n">
        <f aca="false">IF(AJ987&lt;=1000, -6.942*LN(AJ987)+107.59, IF(AND(AJ987&gt;1000, AJ987&lt;=5213),-36.304*LN(AJ987)+310.72, IF(AJ987&gt;5213, 10)))</f>
        <v>69.2600183082003</v>
      </c>
      <c r="BQ987" s="2" t="n">
        <f aca="false">BF987^0.04*BG987^0.22*BH987^0.51*BI987^0.06*BP987^0.17</f>
        <v>88.7318422375592</v>
      </c>
      <c r="BR987" s="0" t="str">
        <f aca="false">IF(BQ987&gt;=90, "Very Good", IF(BQ987&gt;=80, "Good", IF(BQ987&gt;=70, "Slightly Good", IF(BQ987&gt;=60, "Average", IF(BQ987&gt;=50, "Slightly Poor", IF(BQ987&gt;=40, "Poor", "Very Poor"))))))</f>
        <v>Good</v>
      </c>
      <c r="BT987" s="2" t="n">
        <f aca="false">9.81*LN(AH987)+30.6</f>
        <v>53.7599777509678</v>
      </c>
      <c r="BU987" s="0" t="str">
        <f aca="false">IF(BT987&lt;30, "Clean water", IF(AND(BT987&gt;=30, BT987&lt;40), "Hypolimia", IF(AND(BT987&gt;=40,BT987&lt;50), "Mesotrophic", IF(AND(BT987&gt;=50, BT987&lt;70), "Eutrophic", IF(BT987&gt;70,"Hypertrophic")))))</f>
        <v>Eutrophic</v>
      </c>
      <c r="CM987" s="0" t="n">
        <f aca="false">IF(G987&gt;H987,1,0)</f>
        <v>0</v>
      </c>
      <c r="CO987" s="17" t="n">
        <f aca="false">14.652-0.41022*M987+0.007991*M987*M987-0.000077774*M987*M987*M987</f>
        <v>8.701090156432</v>
      </c>
      <c r="CP987" s="1" t="n">
        <f aca="false">F987/CO987*100</f>
        <v>110.331002522753</v>
      </c>
    </row>
    <row r="988" customFormat="false" ht="12.5" hidden="false" customHeight="false" outlineLevel="0" collapsed="false">
      <c r="A988" s="0" t="n">
        <v>987</v>
      </c>
      <c r="B988" s="15" t="s">
        <v>99</v>
      </c>
      <c r="C988" s="16" t="s">
        <v>100</v>
      </c>
      <c r="D988" s="0" t="s">
        <v>175</v>
      </c>
      <c r="E988" s="0" t="n">
        <v>7.2</v>
      </c>
      <c r="F988" s="0" t="n">
        <v>7.4</v>
      </c>
      <c r="G988" s="0" t="n">
        <v>1.8</v>
      </c>
      <c r="H988" s="0" t="n">
        <v>3.1</v>
      </c>
      <c r="I988" s="0" t="n">
        <v>6.8</v>
      </c>
      <c r="J988" s="0" t="n">
        <v>5.427</v>
      </c>
      <c r="K988" s="0" t="n">
        <v>0.086</v>
      </c>
      <c r="L988" s="0" t="n">
        <v>2</v>
      </c>
      <c r="M988" s="0" t="n">
        <v>24.4</v>
      </c>
      <c r="N988" s="0" t="n">
        <v>0</v>
      </c>
      <c r="O988" s="0" t="n">
        <v>411</v>
      </c>
      <c r="P988" s="0" t="n">
        <v>16000</v>
      </c>
      <c r="AC988" s="0" t="n">
        <v>5.257</v>
      </c>
      <c r="AD988" s="0" t="n">
        <v>0.422</v>
      </c>
      <c r="AE988" s="0" t="n">
        <v>3.855</v>
      </c>
      <c r="AF988" s="0" t="n">
        <v>0.073</v>
      </c>
      <c r="AG988" s="0" t="n">
        <v>0.046</v>
      </c>
      <c r="AH988" s="0" t="n">
        <v>8.2</v>
      </c>
      <c r="AJ988" s="0" t="n">
        <v>1300</v>
      </c>
      <c r="BF988" s="0" t="n">
        <f aca="false">IF(E988&lt;11,-3.6797*E988^2+48.115*E988-53.83,280.92*EXP(-0.2027*E988))</f>
        <v>101.842352</v>
      </c>
      <c r="BG988" s="1" t="n">
        <f aca="false">32.208*LN(F988)+21.438</f>
        <v>85.9016678467677</v>
      </c>
      <c r="BH988" s="1" t="n">
        <f aca="false">IF(G988&lt;=2, -10*G988+100, 88.958*EXP(-0.0755*G988))</f>
        <v>82</v>
      </c>
      <c r="BI988" s="1" t="n">
        <f aca="false">IF(I988&lt;=100, 0.0053*(I988)^2-1.0332*I988+100.76, 122.82*EXP(-0.0092*I988))</f>
        <v>93.979312</v>
      </c>
      <c r="BJ988" s="0" t="n">
        <f aca="false">IF(P988&lt;=1000, -6.942*LN(P988)+107.59, -36.304*LN(P988)+310.72)</f>
        <v>-40.7152086203605</v>
      </c>
      <c r="BK988" s="0" t="e">
        <f aca="false">BF988^0.04*BG988^0.22*BH988^0.51*BI988^0.06*BJ988^0.17</f>
        <v>#NUM!</v>
      </c>
      <c r="BL988" s="0" t="e">
        <f aca="false">IF(BK988&gt;=90, "Very Good", IF(BK988&gt;=80, "Good", IF(BK988&gt;=70, "Slightly Good", IF(BK988&gt;=60, "Average", IF(BK988&gt;=50, "Slightly Poor", IF(BK988&gt;=40, "Poor", "Very Poor"))))))</f>
        <v>#NUM!</v>
      </c>
      <c r="BM988" s="2" t="n">
        <f aca="false">IF(P988&lt;=1000, -6.942*LN(P988)+107.59, IF(AND(P988&gt;1000, P988&lt;=5213),-36.304*LN(P988)+310.72, IF(P988&gt;5213, 10)))</f>
        <v>10</v>
      </c>
      <c r="BN988" s="2" t="n">
        <f aca="false">BF988^0.04*BG988^0.22*BH988^0.51*BI988^0.06*BM988^0.17</f>
        <v>58.9148109405559</v>
      </c>
      <c r="BO988" s="3" t="str">
        <f aca="false">IF(BN988&gt;=90, "Very Good", IF(BN988&gt;=80, "Good", IF(BN988&gt;=70, "Slightly Good", IF(BN988&gt;=60, "Average", IF(BN988&gt;=50, "Slightly Poor", IF(BN988&gt;=40, "Poor", "Very Poor"))))))</f>
        <v>Slightly Poor</v>
      </c>
      <c r="BP988" s="2" t="n">
        <f aca="false">IF(AJ988&lt;=1000, -6.942*LN(AJ988)+107.59, IF(AND(AJ988&gt;1000, AJ988&lt;=5213),-36.304*LN(AJ988)+310.72, IF(AJ988&gt;5213, 10)))</f>
        <v>50.4159800946047</v>
      </c>
      <c r="BQ988" s="2" t="n">
        <f aca="false">BF988^0.04*BG988^0.22*BH988^0.51*BI988^0.06*BP988^0.17</f>
        <v>77.5641584357148</v>
      </c>
      <c r="BR988" s="0" t="str">
        <f aca="false">IF(BQ988&gt;=90, "Very Good", IF(BQ988&gt;=80, "Good", IF(BQ988&gt;=70, "Slightly Good", IF(BQ988&gt;=60, "Average", IF(BQ988&gt;=50, "Slightly Poor", IF(BQ988&gt;=40, "Poor", "Very Poor"))))))</f>
        <v>Slightly Good</v>
      </c>
      <c r="BT988" s="2" t="n">
        <f aca="false">9.81*LN(AH988)+30.6</f>
        <v>51.2415560533907</v>
      </c>
      <c r="BU988" s="0" t="str">
        <f aca="false">IF(BT988&lt;30, "Clean water", IF(AND(BT988&gt;=30, BT988&lt;40), "Hypolimia", IF(AND(BT988&gt;=40,BT988&lt;50), "Mesotrophic", IF(AND(BT988&gt;=50, BT988&lt;70), "Eutrophic", IF(BT988&gt;70,"Hypertrophic")))))</f>
        <v>Eutrophic</v>
      </c>
      <c r="CM988" s="0" t="n">
        <f aca="false">IF(G988&gt;H988,1,0)</f>
        <v>0</v>
      </c>
      <c r="CO988" s="17" t="n">
        <f aca="false">14.652-0.41022*M988+0.007991*M988*M988-0.000077774*M988*M988*M988</f>
        <v>8.270347661184</v>
      </c>
      <c r="CP988" s="1" t="n">
        <f aca="false">F988/CO988*100</f>
        <v>89.4762868885321</v>
      </c>
    </row>
    <row r="989" customFormat="false" ht="12.5" hidden="false" customHeight="false" outlineLevel="0" collapsed="false">
      <c r="A989" s="0" t="n">
        <v>988</v>
      </c>
      <c r="B989" s="15" t="s">
        <v>99</v>
      </c>
      <c r="C989" s="16" t="s">
        <v>100</v>
      </c>
      <c r="D989" s="0" t="s">
        <v>175</v>
      </c>
      <c r="E989" s="0" t="n">
        <v>7.7</v>
      </c>
      <c r="F989" s="0" t="n">
        <v>7.3</v>
      </c>
      <c r="G989" s="0" t="n">
        <v>1.8</v>
      </c>
      <c r="H989" s="0" t="n">
        <v>5</v>
      </c>
      <c r="I989" s="0" t="n">
        <v>3.9</v>
      </c>
      <c r="J989" s="0" t="n">
        <v>4.673</v>
      </c>
      <c r="K989" s="0" t="n">
        <v>0.091</v>
      </c>
      <c r="L989" s="0" t="n">
        <v>2.5</v>
      </c>
      <c r="M989" s="0" t="n">
        <v>27.2</v>
      </c>
      <c r="O989" s="0" t="n">
        <v>423</v>
      </c>
      <c r="BD989" s="0" t="n">
        <v>0.806</v>
      </c>
      <c r="BF989" s="0" t="n">
        <f aca="false">IF(E989&lt;11,-3.6797*E989^2+48.115*E989-53.83,280.92*EXP(-0.2027*E989))</f>
        <v>98.486087</v>
      </c>
      <c r="BG989" s="1" t="n">
        <f aca="false">32.208*LN(F989)+21.438</f>
        <v>85.4634570053551</v>
      </c>
      <c r="BH989" s="1" t="n">
        <f aca="false">IF(G989&lt;=2, -10*G989+100, 88.958*EXP(-0.0755*G989))</f>
        <v>82</v>
      </c>
      <c r="BI989" s="1" t="n">
        <f aca="false">IF(I989&lt;=100, 0.0053*(I989)^2-1.0332*I989+100.76, 122.82*EXP(-0.0092*I989))</f>
        <v>96.811133</v>
      </c>
      <c r="BJ989" s="0" t="e">
        <f aca="false">IF(P989&lt;=1000, -6.942*LN(P989)+107.59, -36.304*LN(P989)+310.72)</f>
        <v>#VALUE!</v>
      </c>
      <c r="BK989" s="0" t="e">
        <f aca="false">BF989^0.04*BG989^0.22*BH989^0.51*BI989^0.06*BJ989^0.17</f>
        <v>#VALUE!</v>
      </c>
      <c r="BL989" s="0" t="e">
        <f aca="false">IF(BK989&gt;=90, "Very Good", IF(BK989&gt;=80, "Good", IF(BK989&gt;=70, "Slightly Good", IF(BK989&gt;=60, "Average", IF(BK989&gt;=50, "Slightly Poor", IF(BK989&gt;=40, "Poor", "Very Poor"))))))</f>
        <v>#VALUE!</v>
      </c>
      <c r="BM989" s="2" t="e">
        <f aca="false">IF(P989&lt;=1000, -6.942*LN(P989)+107.59, IF(AND(P989&gt;1000, P989&lt;=5213),-36.304*LN(P989)+310.72, IF(P989&gt;5213, 10)))</f>
        <v>#VALUE!</v>
      </c>
      <c r="BN989" s="2" t="e">
        <f aca="false">BF989^0.04*BG989^0.22*BH989^0.51*BI989^0.06*BM989^0.17</f>
        <v>#VALUE!</v>
      </c>
      <c r="BO989" s="3" t="e">
        <f aca="false">IF(BN989&gt;=90, "Very Good", IF(BN989&gt;=80, "Good", IF(BN989&gt;=70, "Slightly Good", IF(BN989&gt;=60, "Average", IF(BN989&gt;=50, "Slightly Poor", IF(BN989&gt;=40, "Poor", "Very Poor"))))))</f>
        <v>#VALUE!</v>
      </c>
      <c r="BP989" s="2" t="e">
        <f aca="false">IF(AJ989&lt;=1000, -6.942*LN(AJ989)+107.59, IF(AND(AJ989&gt;1000, AJ989&lt;=5213),-36.304*LN(AJ989)+310.72, IF(AJ989&gt;5213, 10)))</f>
        <v>#VALUE!</v>
      </c>
      <c r="BQ989" s="2" t="e">
        <f aca="false">BF989^0.04*BG989^0.22*BH989^0.51*BI989^0.06*BP989^0.17</f>
        <v>#VALUE!</v>
      </c>
      <c r="BR989" s="0" t="e">
        <f aca="false">IF(BQ989&gt;=90, "Very Good", IF(BQ989&gt;=80, "Good", IF(BQ989&gt;=70, "Slightly Good", IF(BQ989&gt;=60, "Average", IF(BQ989&gt;=50, "Slightly Poor", IF(BQ989&gt;=40, "Poor", "Very Poor"))))))</f>
        <v>#VALUE!</v>
      </c>
      <c r="BT989" s="2" t="e">
        <f aca="false">9.81*LN(AH989)+30.6</f>
        <v>#VALUE!</v>
      </c>
      <c r="BU989" s="0" t="e">
        <f aca="false">IF(BT989&lt;30, "Clean water", IF(AND(BT989&gt;=30, BT989&lt;40), "Hypolimia", IF(AND(BT989&gt;=40,BT989&lt;50), "Mesotrophic", IF(AND(BT989&gt;=50, BT989&lt;70), "Eutrophic", IF(BT989&gt;70,"Hypertrophic")))))</f>
        <v>#VALUE!</v>
      </c>
      <c r="CM989" s="0" t="n">
        <f aca="false">IF(G989&gt;H989,1,0)</f>
        <v>0</v>
      </c>
      <c r="CO989" s="17" t="n">
        <f aca="false">14.652-0.41022*M989+0.007991*M989*M989-0.000077774*M989*M989*M989</f>
        <v>7.840980840448</v>
      </c>
      <c r="CP989" s="1" t="n">
        <f aca="false">F989/CO989*100</f>
        <v>93.1005973429073</v>
      </c>
    </row>
    <row r="990" customFormat="false" ht="12.5" hidden="false" customHeight="false" outlineLevel="0" collapsed="false">
      <c r="A990" s="0" t="n">
        <v>989</v>
      </c>
      <c r="B990" s="15" t="s">
        <v>101</v>
      </c>
      <c r="C990" s="16" t="s">
        <v>102</v>
      </c>
      <c r="D990" s="0" t="s">
        <v>175</v>
      </c>
      <c r="E990" s="0" t="n">
        <v>7.3</v>
      </c>
      <c r="F990" s="0" t="n">
        <v>8.7</v>
      </c>
      <c r="G990" s="0" t="n">
        <v>1.1</v>
      </c>
      <c r="H990" s="0" t="n">
        <v>4.3</v>
      </c>
      <c r="I990" s="0" t="n">
        <v>15.7</v>
      </c>
      <c r="J990" s="0" t="n">
        <v>2.875</v>
      </c>
      <c r="K990" s="0" t="n">
        <v>0.092</v>
      </c>
      <c r="L990" s="0" t="n">
        <v>2</v>
      </c>
      <c r="M990" s="0" t="n">
        <v>22.5</v>
      </c>
      <c r="N990" s="0" t="n">
        <v>0</v>
      </c>
      <c r="O990" s="0" t="n">
        <v>170</v>
      </c>
      <c r="P990" s="0" t="n">
        <v>85000</v>
      </c>
      <c r="AC990" s="0" t="n">
        <v>2.81</v>
      </c>
      <c r="AD990" s="0" t="n">
        <v>0.212</v>
      </c>
      <c r="AE990" s="0" t="n">
        <v>2.426</v>
      </c>
      <c r="AF990" s="0" t="n">
        <v>0.054</v>
      </c>
      <c r="AG990" s="0" t="n">
        <v>0.052</v>
      </c>
      <c r="AH990" s="0" t="n">
        <v>9.8</v>
      </c>
      <c r="AJ990" s="0" t="n">
        <v>4200</v>
      </c>
      <c r="AW990" s="0" t="n">
        <v>0</v>
      </c>
      <c r="AX990" s="0" t="n">
        <v>0</v>
      </c>
      <c r="BF990" s="0" t="n">
        <f aca="false">IF(E990&lt;11,-3.6797*E990^2+48.115*E990-53.83,280.92*EXP(-0.2027*E990))</f>
        <v>101.318287</v>
      </c>
      <c r="BG990" s="1" t="n">
        <f aca="false">32.208*LN(F990)+21.438</f>
        <v>91.1143080104746</v>
      </c>
      <c r="BH990" s="1" t="n">
        <f aca="false">IF(G990&lt;=2, -10*G990+100, 88.958*EXP(-0.0755*G990))</f>
        <v>89</v>
      </c>
      <c r="BI990" s="1" t="n">
        <f aca="false">IF(I990&lt;=100, 0.0053*(I990)^2-1.0332*I990+100.76, 122.82*EXP(-0.0092*I990))</f>
        <v>85.845157</v>
      </c>
      <c r="BJ990" s="0" t="n">
        <f aca="false">IF(P990&lt;=1000, -6.942*LN(P990)+107.59, -36.304*LN(P990)+310.72)</f>
        <v>-101.345158863792</v>
      </c>
      <c r="BK990" s="0" t="e">
        <f aca="false">BF990^0.04*BG990^0.22*BH990^0.51*BI990^0.06*BJ990^0.17</f>
        <v>#NUM!</v>
      </c>
      <c r="BL990" s="0" t="e">
        <f aca="false">IF(BK990&gt;=90, "Very Good", IF(BK990&gt;=80, "Good", IF(BK990&gt;=70, "Slightly Good", IF(BK990&gt;=60, "Average", IF(BK990&gt;=50, "Slightly Poor", IF(BK990&gt;=40, "Poor", "Very Poor"))))))</f>
        <v>#NUM!</v>
      </c>
      <c r="BM990" s="2" t="n">
        <f aca="false">IF(P990&lt;=1000, -6.942*LN(P990)+107.59, IF(AND(P990&gt;1000, P990&lt;=5213),-36.304*LN(P990)+310.72, IF(P990&gt;5213, 10)))</f>
        <v>10</v>
      </c>
      <c r="BN990" s="2" t="n">
        <f aca="false">BF990^0.04*BG990^0.22*BH990^0.51*BI990^0.06*BM990^0.17</f>
        <v>61.8797303800246</v>
      </c>
      <c r="BO990" s="3" t="str">
        <f aca="false">IF(BN990&gt;=90, "Very Good", IF(BN990&gt;=80, "Good", IF(BN990&gt;=70, "Slightly Good", IF(BN990&gt;=60, "Average", IF(BN990&gt;=50, "Slightly Poor", IF(BN990&gt;=40, "Poor", "Very Poor"))))))</f>
        <v>Average</v>
      </c>
      <c r="BP990" s="2" t="n">
        <f aca="false">IF(AJ990&lt;=1000, -6.942*LN(AJ990)+107.59, IF(AND(AJ990&gt;1000, AJ990&lt;=5213),-36.304*LN(AJ990)+310.72, IF(AJ990&gt;5213, 10)))</f>
        <v>7.84154374572893</v>
      </c>
      <c r="BQ990" s="2" t="n">
        <f aca="false">BF990^0.04*BG990^0.22*BH990^0.51*BI990^0.06*BP990^0.17</f>
        <v>59.3740507802834</v>
      </c>
      <c r="BR990" s="0" t="str">
        <f aca="false">IF(BQ990&gt;=90, "Very Good", IF(BQ990&gt;=80, "Good", IF(BQ990&gt;=70, "Slightly Good", IF(BQ990&gt;=60, "Average", IF(BQ990&gt;=50, "Slightly Poor", IF(BQ990&gt;=40, "Poor", "Very Poor"))))))</f>
        <v>Slightly Poor</v>
      </c>
      <c r="BT990" s="2" t="n">
        <f aca="false">9.81*LN(AH990)+30.6</f>
        <v>52.9901712034867</v>
      </c>
      <c r="BU990" s="0" t="str">
        <f aca="false">IF(BT990&lt;30, "Clean water", IF(AND(BT990&gt;=30, BT990&lt;40), "Hypolimia", IF(AND(BT990&gt;=40,BT990&lt;50), "Mesotrophic", IF(AND(BT990&gt;=50, BT990&lt;70), "Eutrophic", IF(BT990&gt;70,"Hypertrophic")))))</f>
        <v>Eutrophic</v>
      </c>
      <c r="CM990" s="0" t="n">
        <f aca="false">IF(G990&gt;H990,1,0)</f>
        <v>0</v>
      </c>
      <c r="CO990" s="17" t="n">
        <f aca="false">14.652-0.41022*M990+0.007991*M990*M990-0.000077774*M990*M990*M990</f>
        <v>8.58159928125</v>
      </c>
      <c r="CP990" s="1" t="n">
        <f aca="false">F990/CO990*100</f>
        <v>101.379704585003</v>
      </c>
    </row>
    <row r="991" customFormat="false" ht="12.5" hidden="false" customHeight="false" outlineLevel="0" collapsed="false">
      <c r="A991" s="0" t="n">
        <v>990</v>
      </c>
      <c r="B991" s="15" t="s">
        <v>103</v>
      </c>
      <c r="C991" s="16" t="s">
        <v>104</v>
      </c>
      <c r="D991" s="0" t="s">
        <v>175</v>
      </c>
      <c r="E991" s="0" t="n">
        <v>7.9</v>
      </c>
      <c r="F991" s="0" t="n">
        <v>10.3</v>
      </c>
      <c r="G991" s="0" t="n">
        <v>0.8</v>
      </c>
      <c r="H991" s="0" t="n">
        <v>2.1</v>
      </c>
      <c r="I991" s="0" t="n">
        <v>1.8</v>
      </c>
      <c r="J991" s="0" t="n">
        <v>3.388</v>
      </c>
      <c r="K991" s="0" t="n">
        <v>0.049</v>
      </c>
      <c r="L991" s="0" t="n">
        <v>1.5</v>
      </c>
      <c r="M991" s="0" t="n">
        <v>24.5</v>
      </c>
      <c r="N991" s="0" t="n">
        <v>0</v>
      </c>
      <c r="O991" s="0" t="n">
        <v>254</v>
      </c>
      <c r="P991" s="0" t="n">
        <v>8000</v>
      </c>
      <c r="AC991" s="0" t="n">
        <v>3.317</v>
      </c>
      <c r="AD991" s="0" t="n">
        <v>0.042</v>
      </c>
      <c r="AE991" s="0" t="n">
        <v>2.791</v>
      </c>
      <c r="AF991" s="0" t="n">
        <v>0.042</v>
      </c>
      <c r="AG991" s="0" t="n">
        <v>0.03</v>
      </c>
      <c r="AH991" s="0" t="n">
        <v>2.7</v>
      </c>
      <c r="AJ991" s="0" t="n">
        <v>520</v>
      </c>
      <c r="BF991" s="0" t="n">
        <f aca="false">IF(E991&lt;11,-3.6797*E991^2+48.115*E991-53.83,280.92*EXP(-0.2027*E991))</f>
        <v>96.6284230000001</v>
      </c>
      <c r="BG991" s="1" t="n">
        <f aca="false">32.208*LN(F991)+21.438</f>
        <v>96.5516905777479</v>
      </c>
      <c r="BH991" s="1" t="n">
        <f aca="false">IF(G991&lt;=2, -10*G991+100, 88.958*EXP(-0.0755*G991))</f>
        <v>92</v>
      </c>
      <c r="BI991" s="1" t="n">
        <f aca="false">IF(I991&lt;=100, 0.0053*(I991)^2-1.0332*I991+100.76, 122.82*EXP(-0.0092*I991))</f>
        <v>98.917412</v>
      </c>
      <c r="BJ991" s="0" t="n">
        <f aca="false">IF(P991&lt;=1000, -6.942*LN(P991)+107.59, -36.304*LN(P991)+310.72)</f>
        <v>-15.5511933773122</v>
      </c>
      <c r="BK991" s="0" t="e">
        <f aca="false">BF991^0.04*BG991^0.22*BH991^0.51*BI991^0.06*BJ991^0.17</f>
        <v>#NUM!</v>
      </c>
      <c r="BL991" s="0" t="e">
        <f aca="false">IF(BK991&gt;=90, "Very Good", IF(BK991&gt;=80, "Good", IF(BK991&gt;=70, "Slightly Good", IF(BK991&gt;=60, "Average", IF(BK991&gt;=50, "Slightly Poor", IF(BK991&gt;=40, "Poor", "Very Poor"))))))</f>
        <v>#NUM!</v>
      </c>
      <c r="BM991" s="2" t="n">
        <f aca="false">IF(P991&lt;=1000, -6.942*LN(P991)+107.59, IF(AND(P991&gt;1000, P991&lt;=5213),-36.304*LN(P991)+310.72, IF(P991&gt;5213, 10)))</f>
        <v>10</v>
      </c>
      <c r="BN991" s="2" t="n">
        <f aca="false">BF991^0.04*BG991^0.22*BH991^0.51*BI991^0.06*BM991^0.17</f>
        <v>64.1651961885278</v>
      </c>
      <c r="BO991" s="3" t="str">
        <f aca="false">IF(BN991&gt;=90, "Very Good", IF(BN991&gt;=80, "Good", IF(BN991&gt;=70, "Slightly Good", IF(BN991&gt;=60, "Average", IF(BN991&gt;=50, "Slightly Poor", IF(BN991&gt;=40, "Poor", "Very Poor"))))))</f>
        <v>Average</v>
      </c>
      <c r="BP991" s="2" t="n">
        <f aca="false">IF(AJ991&lt;=1000, -6.942*LN(AJ991)+107.59, IF(AND(AJ991&gt;1000, AJ991&lt;=5213),-36.304*LN(AJ991)+310.72, IF(AJ991&gt;5213, 10)))</f>
        <v>64.1759203900431</v>
      </c>
      <c r="BQ991" s="2" t="n">
        <f aca="false">BF991^0.04*BG991^0.22*BH991^0.51*BI991^0.06*BP991^0.17</f>
        <v>88.0142078332141</v>
      </c>
      <c r="BR991" s="0" t="str">
        <f aca="false">IF(BQ991&gt;=90, "Very Good", IF(BQ991&gt;=80, "Good", IF(BQ991&gt;=70, "Slightly Good", IF(BQ991&gt;=60, "Average", IF(BQ991&gt;=50, "Slightly Poor", IF(BQ991&gt;=40, "Poor", "Very Poor"))))))</f>
        <v>Good</v>
      </c>
      <c r="BT991" s="2" t="n">
        <f aca="false">9.81*LN(AH991)+30.6</f>
        <v>40.3437998932309</v>
      </c>
      <c r="BU991" s="0" t="str">
        <f aca="false">IF(BT991&lt;30, "Clean water", IF(AND(BT991&gt;=30, BT991&lt;40), "Hypolimia", IF(AND(BT991&gt;=40,BT991&lt;50), "Mesotrophic", IF(AND(BT991&gt;=50, BT991&lt;70), "Eutrophic", IF(BT991&gt;70,"Hypertrophic")))))</f>
        <v>Mesotrophic</v>
      </c>
      <c r="CM991" s="0" t="n">
        <f aca="false">IF(G991&gt;H991,1,0)</f>
        <v>0</v>
      </c>
      <c r="CO991" s="17" t="n">
        <f aca="false">14.652-0.41022*M991+0.007991*M991*M991-0.000077774*M991*M991*M991</f>
        <v>8.25445358425</v>
      </c>
      <c r="CP991" s="1" t="n">
        <f aca="false">F991/CO991*100</f>
        <v>124.781124454477</v>
      </c>
    </row>
    <row r="992" customFormat="false" ht="12.5" hidden="false" customHeight="false" outlineLevel="0" collapsed="false">
      <c r="A992" s="0" t="n">
        <v>991</v>
      </c>
      <c r="B992" s="15" t="s">
        <v>105</v>
      </c>
      <c r="C992" s="16" t="s">
        <v>106</v>
      </c>
      <c r="D992" s="0" t="s">
        <v>175</v>
      </c>
      <c r="E992" s="0" t="n">
        <v>7.6</v>
      </c>
      <c r="F992" s="0" t="n">
        <v>9.2</v>
      </c>
      <c r="G992" s="0" t="n">
        <v>0.7</v>
      </c>
      <c r="H992" s="0" t="n">
        <v>3.7</v>
      </c>
      <c r="I992" s="0" t="n">
        <v>8.8</v>
      </c>
      <c r="J992" s="0" t="n">
        <v>3.17</v>
      </c>
      <c r="K992" s="0" t="n">
        <v>0.042</v>
      </c>
      <c r="L992" s="0" t="n">
        <v>1.8</v>
      </c>
      <c r="M992" s="0" t="n">
        <v>22.6</v>
      </c>
      <c r="N992" s="0" t="n">
        <v>0</v>
      </c>
      <c r="O992" s="0" t="n">
        <v>168</v>
      </c>
      <c r="P992" s="0" t="n">
        <v>10000</v>
      </c>
      <c r="AC992" s="0" t="n">
        <v>3.154</v>
      </c>
      <c r="AD992" s="0" t="n">
        <v>0.038</v>
      </c>
      <c r="AE992" s="0" t="n">
        <v>3.026</v>
      </c>
      <c r="AF992" s="0" t="n">
        <v>0.03</v>
      </c>
      <c r="AG992" s="0" t="n">
        <v>0.025</v>
      </c>
      <c r="AH992" s="0" t="n">
        <v>12.8</v>
      </c>
      <c r="AJ992" s="0" t="n">
        <v>100</v>
      </c>
      <c r="AW992" s="0" t="n">
        <v>0</v>
      </c>
      <c r="AX992" s="0" t="n">
        <v>0</v>
      </c>
      <c r="BF992" s="0" t="n">
        <f aca="false">IF(E992&lt;11,-3.6797*E992^2+48.115*E992-53.83,280.92*EXP(-0.2027*E992))</f>
        <v>99.304528</v>
      </c>
      <c r="BG992" s="1" t="n">
        <f aca="false">32.208*LN(F992)+21.438</f>
        <v>92.9141058144433</v>
      </c>
      <c r="BH992" s="1" t="n">
        <f aca="false">IF(G992&lt;=2, -10*G992+100, 88.958*EXP(-0.0755*G992))</f>
        <v>93</v>
      </c>
      <c r="BI992" s="1" t="n">
        <f aca="false">IF(I992&lt;=100, 0.0053*(I992)^2-1.0332*I992+100.76, 122.82*EXP(-0.0092*I992))</f>
        <v>92.078272</v>
      </c>
      <c r="BJ992" s="0" t="n">
        <f aca="false">IF(P992&lt;=1000, -6.942*LN(P992)+107.59, -36.304*LN(P992)+310.72)</f>
        <v>-23.6521968642234</v>
      </c>
      <c r="BK992" s="0" t="e">
        <f aca="false">BF992^0.04*BG992^0.22*BH992^0.51*BI992^0.06*BJ992^0.17</f>
        <v>#NUM!</v>
      </c>
      <c r="BL992" s="0" t="e">
        <f aca="false">IF(BK992&gt;=90, "Very Good", IF(BK992&gt;=80, "Good", IF(BK992&gt;=70, "Slightly Good", IF(BK992&gt;=60, "Average", IF(BK992&gt;=50, "Slightly Poor", IF(BK992&gt;=40, "Poor", "Very Poor"))))))</f>
        <v>#NUM!</v>
      </c>
      <c r="BM992" s="2" t="n">
        <f aca="false">IF(P992&lt;=1000, -6.942*LN(P992)+107.59, IF(AND(P992&gt;1000, P992&lt;=5213),-36.304*LN(P992)+310.72, IF(P992&gt;5213, 10)))</f>
        <v>10</v>
      </c>
      <c r="BN992" s="2" t="n">
        <f aca="false">BF992^0.04*BG992^0.22*BH992^0.51*BI992^0.06*BM992^0.17</f>
        <v>63.7723555601067</v>
      </c>
      <c r="BO992" s="3" t="str">
        <f aca="false">IF(BN992&gt;=90, "Very Good", IF(BN992&gt;=80, "Good", IF(BN992&gt;=70, "Slightly Good", IF(BN992&gt;=60, "Average", IF(BN992&gt;=50, "Slightly Poor", IF(BN992&gt;=40, "Poor", "Very Poor"))))))</f>
        <v>Average</v>
      </c>
      <c r="BP992" s="2" t="n">
        <f aca="false">IF(AJ992&lt;=1000, -6.942*LN(AJ992)+107.59, IF(AND(AJ992&gt;1000, AJ992&lt;=5213),-36.304*LN(AJ992)+310.72, IF(AJ992&gt;5213, 10)))</f>
        <v>75.6209085688707</v>
      </c>
      <c r="BQ992" s="2" t="n">
        <f aca="false">BF992^0.04*BG992^0.22*BH992^0.51*BI992^0.06*BP992^0.17</f>
        <v>89.95008545952</v>
      </c>
      <c r="BR992" s="0" t="str">
        <f aca="false">IF(BQ992&gt;=90, "Very Good", IF(BQ992&gt;=80, "Good", IF(BQ992&gt;=70, "Slightly Good", IF(BQ992&gt;=60, "Average", IF(BQ992&gt;=50, "Slightly Poor", IF(BQ992&gt;=40, "Poor", "Very Poor"))))))</f>
        <v>Good</v>
      </c>
      <c r="BT992" s="2" t="n">
        <f aca="false">9.81*LN(AH992)+30.6</f>
        <v>55.6100571267799</v>
      </c>
      <c r="BU992" s="0" t="str">
        <f aca="false">IF(BT992&lt;30, "Clean water", IF(AND(BT992&gt;=30, BT992&lt;40), "Hypolimia", IF(AND(BT992&gt;=40,BT992&lt;50), "Mesotrophic", IF(AND(BT992&gt;=50, BT992&lt;70), "Eutrophic", IF(BT992&gt;70,"Hypertrophic")))))</f>
        <v>Eutrophic</v>
      </c>
      <c r="CM992" s="0" t="n">
        <f aca="false">IF(G992&gt;H992,1,0)</f>
        <v>0</v>
      </c>
      <c r="CO992" s="17" t="n">
        <f aca="false">14.652-0.41022*M992+0.007991*M992*M992-0.000077774*M992*M992*M992</f>
        <v>8.564752189776</v>
      </c>
      <c r="CP992" s="1" t="n">
        <f aca="false">F992/CO992*100</f>
        <v>107.417001638206</v>
      </c>
    </row>
    <row r="993" customFormat="false" ht="12.5" hidden="false" customHeight="false" outlineLevel="0" collapsed="false">
      <c r="A993" s="0" t="n">
        <v>992</v>
      </c>
      <c r="B993" s="15" t="s">
        <v>107</v>
      </c>
      <c r="C993" s="16" t="s">
        <v>108</v>
      </c>
      <c r="D993" s="0" t="s">
        <v>175</v>
      </c>
      <c r="E993" s="0" t="n">
        <v>7.3</v>
      </c>
      <c r="F993" s="0" t="n">
        <v>7.8</v>
      </c>
      <c r="G993" s="0" t="n">
        <v>0.4</v>
      </c>
      <c r="H993" s="0" t="n">
        <v>1.5</v>
      </c>
      <c r="I993" s="0" t="n">
        <v>0.8</v>
      </c>
      <c r="J993" s="0" t="n">
        <v>5.155</v>
      </c>
      <c r="K993" s="0" t="n">
        <v>0.12</v>
      </c>
      <c r="L993" s="0" t="n">
        <v>1.3</v>
      </c>
      <c r="M993" s="0" t="n">
        <v>23.2</v>
      </c>
      <c r="N993" s="0" t="n">
        <v>0</v>
      </c>
      <c r="O993" s="0" t="n">
        <v>271</v>
      </c>
      <c r="P993" s="0" t="n">
        <v>15000</v>
      </c>
      <c r="AC993" s="0" t="n">
        <v>4.983</v>
      </c>
      <c r="AD993" s="0" t="n">
        <v>0.064</v>
      </c>
      <c r="AE993" s="0" t="n">
        <v>4.424</v>
      </c>
      <c r="AF993" s="0" t="n">
        <v>0.112</v>
      </c>
      <c r="AG993" s="0" t="n">
        <v>0.101</v>
      </c>
      <c r="AH993" s="0" t="n">
        <v>0.4</v>
      </c>
      <c r="AJ993" s="0" t="n">
        <v>3700</v>
      </c>
      <c r="BF993" s="0" t="n">
        <f aca="false">IF(E993&lt;11,-3.6797*E993^2+48.115*E993-53.83,280.92*EXP(-0.2027*E993))</f>
        <v>101.318287</v>
      </c>
      <c r="BG993" s="1" t="n">
        <f aca="false">32.208*LN(F993)+21.438</f>
        <v>87.5972172148662</v>
      </c>
      <c r="BH993" s="1" t="n">
        <f aca="false">IF(G993&lt;=2, -10*G993+100, 88.958*EXP(-0.0755*G993))</f>
        <v>96</v>
      </c>
      <c r="BI993" s="1" t="n">
        <f aca="false">IF(I993&lt;=100, 0.0053*(I993)^2-1.0332*I993+100.76, 122.82*EXP(-0.0092*I993))</f>
        <v>99.936832</v>
      </c>
      <c r="BJ993" s="0" t="n">
        <f aca="false">IF(P993&lt;=1000, -6.942*LN(P993)+107.59, -36.304*LN(P993)+310.72)</f>
        <v>-38.3722021489821</v>
      </c>
      <c r="BK993" s="0" t="e">
        <f aca="false">BF993^0.04*BG993^0.22*BH993^0.51*BI993^0.06*BJ993^0.17</f>
        <v>#NUM!</v>
      </c>
      <c r="BL993" s="0" t="e">
        <f aca="false">IF(BK993&gt;=90, "Very Good", IF(BK993&gt;=80, "Good", IF(BK993&gt;=70, "Slightly Good", IF(BK993&gt;=60, "Average", IF(BK993&gt;=50, "Slightly Poor", IF(BK993&gt;=40, "Poor", "Very Poor"))))))</f>
        <v>#NUM!</v>
      </c>
      <c r="BM993" s="2" t="n">
        <f aca="false">IF(P993&lt;=1000, -6.942*LN(P993)+107.59, IF(AND(P993&gt;1000, P993&lt;=5213),-36.304*LN(P993)+310.72, IF(P993&gt;5213, 10)))</f>
        <v>10</v>
      </c>
      <c r="BN993" s="2" t="n">
        <f aca="false">BF993^0.04*BG993^0.22*BH993^0.51*BI993^0.06*BM993^0.17</f>
        <v>64.3453615123666</v>
      </c>
      <c r="BO993" s="3" t="str">
        <f aca="false">IF(BN993&gt;=90, "Very Good", IF(BN993&gt;=80, "Good", IF(BN993&gt;=70, "Slightly Good", IF(BN993&gt;=60, "Average", IF(BN993&gt;=50, "Slightly Poor", IF(BN993&gt;=40, "Poor", "Very Poor"))))))</f>
        <v>Average</v>
      </c>
      <c r="BP993" s="2" t="n">
        <f aca="false">IF(AJ993&lt;=1000, -6.942*LN(AJ993)+107.59, IF(AND(AJ993&gt;1000, AJ993&lt;=5213),-36.304*LN(AJ993)+310.72, IF(AJ993&gt;5213, 10)))</f>
        <v>12.4431376672524</v>
      </c>
      <c r="BQ993" s="2" t="n">
        <f aca="false">BF993^0.04*BG993^0.22*BH993^0.51*BI993^0.06*BP993^0.17</f>
        <v>66.781370772102</v>
      </c>
      <c r="BR993" s="0" t="str">
        <f aca="false">IF(BQ993&gt;=90, "Very Good", IF(BQ993&gt;=80, "Good", IF(BQ993&gt;=70, "Slightly Good", IF(BQ993&gt;=60, "Average", IF(BQ993&gt;=50, "Slightly Poor", IF(BQ993&gt;=40, "Poor", "Very Poor"))))))</f>
        <v>Average</v>
      </c>
      <c r="BT993" s="2" t="n">
        <f aca="false">9.81*LN(AH993)+30.6</f>
        <v>21.6111879203145</v>
      </c>
      <c r="BU993" s="0" t="str">
        <f aca="false">IF(BT993&lt;30, "Clean water", IF(AND(BT993&gt;=30, BT993&lt;40), "Hypolimia", IF(AND(BT993&gt;=40,BT993&lt;50), "Mesotrophic", IF(AND(BT993&gt;=50, BT993&lt;70), "Eutrophic", IF(BT993&gt;70,"Hypertrophic")))))</f>
        <v>Clean water</v>
      </c>
      <c r="CM993" s="0" t="n">
        <f aca="false">IF(G993&gt;H993,1,0)</f>
        <v>0</v>
      </c>
      <c r="CO993" s="17" t="n">
        <f aca="false">14.652-0.41022*M993+0.007991*M993*M993-0.000077774*M993*M993*M993</f>
        <v>8.464794835968</v>
      </c>
      <c r="CP993" s="1" t="n">
        <f aca="false">F993/CO993*100</f>
        <v>92.146356186411</v>
      </c>
    </row>
    <row r="994" customFormat="false" ht="12.5" hidden="false" customHeight="false" outlineLevel="0" collapsed="false">
      <c r="A994" s="0" t="n">
        <v>993</v>
      </c>
      <c r="B994" s="15" t="s">
        <v>109</v>
      </c>
      <c r="C994" s="16" t="s">
        <v>110</v>
      </c>
      <c r="D994" s="0" t="s">
        <v>175</v>
      </c>
      <c r="E994" s="0" t="n">
        <v>7.5</v>
      </c>
      <c r="F994" s="0" t="n">
        <v>9.2</v>
      </c>
      <c r="G994" s="0" t="n">
        <v>2.6</v>
      </c>
      <c r="H994" s="0" t="n">
        <v>5.5</v>
      </c>
      <c r="I994" s="0" t="n">
        <v>7.1</v>
      </c>
      <c r="J994" s="0" t="n">
        <v>5.623</v>
      </c>
      <c r="K994" s="0" t="n">
        <v>0.161</v>
      </c>
      <c r="L994" s="0" t="n">
        <v>3</v>
      </c>
      <c r="M994" s="0" t="n">
        <v>25.1</v>
      </c>
      <c r="O994" s="0" t="n">
        <v>379</v>
      </c>
      <c r="AC994" s="0" t="n">
        <v>5.563</v>
      </c>
      <c r="AD994" s="0" t="n">
        <v>0.39</v>
      </c>
      <c r="AE994" s="0" t="n">
        <v>4.051</v>
      </c>
      <c r="AF994" s="0" t="n">
        <v>0.118</v>
      </c>
      <c r="AG994" s="0" t="n">
        <v>0.083</v>
      </c>
      <c r="BD994" s="0" t="n">
        <v>4.776</v>
      </c>
      <c r="BF994" s="0" t="n">
        <f aca="false">IF(E994&lt;11,-3.6797*E994^2+48.115*E994-53.83,280.92*EXP(-0.2027*E994))</f>
        <v>100.049375</v>
      </c>
      <c r="BG994" s="1" t="n">
        <f aca="false">32.208*LN(F994)+21.438</f>
        <v>92.9141058144433</v>
      </c>
      <c r="BH994" s="1" t="n">
        <f aca="false">IF(G994&lt;=2, -10*G994+100, 88.958*EXP(-0.0755*G994))</f>
        <v>73.1026302934667</v>
      </c>
      <c r="BI994" s="1" t="n">
        <f aca="false">IF(I994&lt;=100, 0.0053*(I994)^2-1.0332*I994+100.76, 122.82*EXP(-0.0092*I994))</f>
        <v>93.691453</v>
      </c>
      <c r="BJ994" s="0" t="e">
        <f aca="false">IF(P994&lt;=1000, -6.942*LN(P994)+107.59, -36.304*LN(P994)+310.72)</f>
        <v>#VALUE!</v>
      </c>
      <c r="BK994" s="0" t="e">
        <f aca="false">BF994^0.04*BG994^0.22*BH994^0.51*BI994^0.06*BJ994^0.17</f>
        <v>#VALUE!</v>
      </c>
      <c r="BL994" s="0" t="e">
        <f aca="false">IF(BK994&gt;=90, "Very Good", IF(BK994&gt;=80, "Good", IF(BK994&gt;=70, "Slightly Good", IF(BK994&gt;=60, "Average", IF(BK994&gt;=50, "Slightly Poor", IF(BK994&gt;=40, "Poor", "Very Poor"))))))</f>
        <v>#VALUE!</v>
      </c>
      <c r="BM994" s="2" t="e">
        <f aca="false">IF(P994&lt;=1000, -6.942*LN(P994)+107.59, IF(AND(P994&gt;1000, P994&lt;=5213),-36.304*LN(P994)+310.72, IF(P994&gt;5213, 10)))</f>
        <v>#VALUE!</v>
      </c>
      <c r="BN994" s="2" t="e">
        <f aca="false">BF994^0.04*BG994^0.22*BH994^0.51*BI994^0.06*BM994^0.17</f>
        <v>#VALUE!</v>
      </c>
      <c r="BO994" s="3" t="e">
        <f aca="false">IF(BN994&gt;=90, "Very Good", IF(BN994&gt;=80, "Good", IF(BN994&gt;=70, "Slightly Good", IF(BN994&gt;=60, "Average", IF(BN994&gt;=50, "Slightly Poor", IF(BN994&gt;=40, "Poor", "Very Poor"))))))</f>
        <v>#VALUE!</v>
      </c>
      <c r="BP994" s="2" t="e">
        <f aca="false">IF(AJ994&lt;=1000, -6.942*LN(AJ994)+107.59, IF(AND(AJ994&gt;1000, AJ994&lt;=5213),-36.304*LN(AJ994)+310.72, IF(AJ994&gt;5213, 10)))</f>
        <v>#VALUE!</v>
      </c>
      <c r="BQ994" s="2" t="e">
        <f aca="false">BF994^0.04*BG994^0.22*BH994^0.51*BI994^0.06*BP994^0.17</f>
        <v>#VALUE!</v>
      </c>
      <c r="BR994" s="0" t="e">
        <f aca="false">IF(BQ994&gt;=90, "Very Good", IF(BQ994&gt;=80, "Good", IF(BQ994&gt;=70, "Slightly Good", IF(BQ994&gt;=60, "Average", IF(BQ994&gt;=50, "Slightly Poor", IF(BQ994&gt;=40, "Poor", "Very Poor"))))))</f>
        <v>#VALUE!</v>
      </c>
      <c r="BT994" s="2" t="e">
        <f aca="false">9.81*LN(AH994)+30.6</f>
        <v>#VALUE!</v>
      </c>
      <c r="BU994" s="0" t="e">
        <f aca="false">IF(BT994&lt;30, "Clean water", IF(AND(BT994&gt;=30, BT994&lt;40), "Hypolimia", IF(AND(BT994&gt;=40,BT994&lt;50), "Mesotrophic", IF(AND(BT994&gt;=50, BT994&lt;70), "Eutrophic", IF(BT994&gt;70,"Hypertrophic")))))</f>
        <v>#VALUE!</v>
      </c>
      <c r="CM994" s="0" t="n">
        <f aca="false">IF(G994&gt;H994,1,0)</f>
        <v>0</v>
      </c>
      <c r="CO994" s="17" t="n">
        <f aca="false">14.652-0.41022*M994+0.007991*M994*M994-0.000077774*M994*M994*M994</f>
        <v>8.160028126726</v>
      </c>
      <c r="CP994" s="1" t="n">
        <f aca="false">F994/CO994*100</f>
        <v>112.744709419173</v>
      </c>
    </row>
    <row r="995" s="18" customFormat="true" ht="12.5" hidden="false" customHeight="false" outlineLevel="0" collapsed="false">
      <c r="A995" s="18" t="n">
        <v>994</v>
      </c>
      <c r="B995" s="19" t="s">
        <v>156</v>
      </c>
      <c r="C995" s="18" t="s">
        <v>112</v>
      </c>
      <c r="D995" s="18" t="s">
        <v>175</v>
      </c>
      <c r="E995" s="18" t="n">
        <v>7.1</v>
      </c>
      <c r="F995" s="18" t="n">
        <v>8.2</v>
      </c>
      <c r="G995" s="18" t="n">
        <v>3.8</v>
      </c>
      <c r="H995" s="18" t="n">
        <v>3.3</v>
      </c>
      <c r="I995" s="18" t="n">
        <v>23.2</v>
      </c>
      <c r="J995" s="18" t="n">
        <v>4.454</v>
      </c>
      <c r="K995" s="18" t="n">
        <v>0.196</v>
      </c>
      <c r="L995" s="18" t="n">
        <v>2.2</v>
      </c>
      <c r="M995" s="18" t="n">
        <v>21.6</v>
      </c>
      <c r="N995" s="18" t="n">
        <v>0</v>
      </c>
      <c r="O995" s="18" t="n">
        <v>263</v>
      </c>
      <c r="P995" s="18" t="n">
        <v>80000</v>
      </c>
      <c r="AC995" s="18" t="n">
        <v>4.041</v>
      </c>
      <c r="AD995" s="18" t="n">
        <v>0.204</v>
      </c>
      <c r="AE995" s="18" t="n">
        <v>3.35</v>
      </c>
      <c r="AF995" s="18" t="n">
        <v>0.095</v>
      </c>
      <c r="AG995" s="18" t="n">
        <v>0.083</v>
      </c>
      <c r="AH995" s="18" t="n">
        <v>6.2</v>
      </c>
      <c r="AJ995" s="18" t="n">
        <v>18000</v>
      </c>
      <c r="BF995" s="18" t="n">
        <f aca="false">IF(E995&lt;11,-3.6797*E995^2+48.115*E995-53.83,280.92*EXP(-0.2027*E995))</f>
        <v>102.292823</v>
      </c>
      <c r="BG995" s="20" t="n">
        <f aca="false">32.208*LN(F995)+21.438</f>
        <v>89.2079528407348</v>
      </c>
      <c r="BH995" s="20" t="n">
        <f aca="false">IF(G995&lt;=2, -10*G995+100, 88.958*EXP(-0.0755*G995))</f>
        <v>66.7706991099565</v>
      </c>
      <c r="BI995" s="20" t="n">
        <f aca="false">IF(I995&lt;=100, 0.0053*(I995)^2-1.0332*I995+100.76, 122.82*EXP(-0.0092*I995))</f>
        <v>79.642432</v>
      </c>
      <c r="BJ995" s="18" t="n">
        <f aca="false">IF(P995&lt;=1000, -6.942*LN(P995)+107.59, -36.304*LN(P995)+310.72)</f>
        <v>-99.1442425933681</v>
      </c>
      <c r="BK995" s="18" t="e">
        <f aca="false">BF995^0.04*BG995^0.22*BH995^0.51*BI995^0.06*BJ995^0.17</f>
        <v>#NUM!</v>
      </c>
      <c r="BL995" s="18" t="e">
        <f aca="false">IF(BK995&gt;=90, "Very Good", IF(BK995&gt;=80, "Good", IF(BK995&gt;=70, "Slightly Good", IF(BK995&gt;=60, "Average", IF(BK995&gt;=50, "Slightly Poor", IF(BK995&gt;=40, "Poor", "Very Poor"))))))</f>
        <v>#NUM!</v>
      </c>
      <c r="BM995" s="21" t="n">
        <f aca="false">IF(P995&lt;=1000, -6.942*LN(P995)+107.59, IF(AND(P995&gt;1000, P995&lt;=5213),-36.304*LN(P995)+310.72, IF(P995&gt;5213, 10)))</f>
        <v>10</v>
      </c>
      <c r="BN995" s="21" t="n">
        <f aca="false">BF995^0.04*BG995^0.22*BH995^0.51*BI995^0.06*BM995^0.17</f>
        <v>52.9773321830765</v>
      </c>
      <c r="BO995" s="22" t="str">
        <f aca="false">IF(BN995&gt;=90, "Very Good", IF(BN995&gt;=80, "Good", IF(BN995&gt;=70, "Slightly Good", IF(BN995&gt;=60, "Average", IF(BN995&gt;=50, "Slightly Poor", IF(BN995&gt;=40, "Poor", "Very Poor"))))))</f>
        <v>Slightly Poor</v>
      </c>
      <c r="BP995" s="21" t="n">
        <f aca="false">IF(AJ995&lt;=1000, -6.942*LN(AJ995)+107.59, IF(AND(AJ995&gt;1000, AJ995&lt;=5213),-36.304*LN(AJ995)+310.72, IF(AJ995&gt;5213, 10)))</f>
        <v>10</v>
      </c>
      <c r="BQ995" s="21" t="n">
        <f aca="false">BF995^0.04*BG995^0.22*BH995^0.51*BI995^0.06*BP995^0.17</f>
        <v>52.9773321830765</v>
      </c>
      <c r="BR995" s="18" t="str">
        <f aca="false">IF(BQ995&gt;=90, "Very Good", IF(BQ995&gt;=80, "Good", IF(BQ995&gt;=70, "Slightly Good", IF(BQ995&gt;=60, "Average", IF(BQ995&gt;=50, "Slightly Poor", IF(BQ995&gt;=40, "Poor", "Very Poor"))))))</f>
        <v>Slightly Poor</v>
      </c>
      <c r="BT995" s="21" t="n">
        <f aca="false">9.81*LN(AH995)+30.6</f>
        <v>48.4988285550208</v>
      </c>
      <c r="BU995" s="18" t="str">
        <f aca="false">IF(BT995&lt;30, "Clean water", IF(AND(BT995&gt;=30, BT995&lt;40), "Hypolimia", IF(AND(BT995&gt;=40,BT995&lt;50), "Mesotrophic", IF(AND(BT995&gt;=50, BT995&lt;70), "Eutrophic", IF(BT995&gt;70,"Hypertrophic")))))</f>
        <v>Mesotrophic</v>
      </c>
      <c r="CM995" s="18" t="n">
        <f aca="false">IF(G995&gt;H995,1,0)</f>
        <v>1</v>
      </c>
      <c r="CO995" s="17" t="n">
        <f aca="false">14.652-0.41022*M995+0.007991*M995*M995-0.000077774*M995*M995*M995</f>
        <v>8.735746231296</v>
      </c>
      <c r="CP995" s="1" t="n">
        <f aca="false">F995/CO995*100</f>
        <v>93.8671955765304</v>
      </c>
    </row>
    <row r="996" customFormat="false" ht="12.5" hidden="false" customHeight="false" outlineLevel="0" collapsed="false">
      <c r="A996" s="0" t="n">
        <v>995</v>
      </c>
      <c r="B996" s="15" t="s">
        <v>113</v>
      </c>
      <c r="C996" s="16" t="s">
        <v>114</v>
      </c>
      <c r="D996" s="0" t="s">
        <v>175</v>
      </c>
      <c r="E996" s="0" t="n">
        <v>7.4</v>
      </c>
      <c r="F996" s="0" t="n">
        <v>7.5</v>
      </c>
      <c r="G996" s="0" t="n">
        <v>2.9</v>
      </c>
      <c r="H996" s="0" t="n">
        <v>3.4</v>
      </c>
      <c r="I996" s="0" t="n">
        <v>11.6</v>
      </c>
      <c r="J996" s="0" t="n">
        <v>4.164</v>
      </c>
      <c r="K996" s="0" t="n">
        <v>0.166</v>
      </c>
      <c r="L996" s="0" t="n">
        <v>2.3</v>
      </c>
      <c r="M996" s="0" t="n">
        <v>22.9</v>
      </c>
      <c r="N996" s="0" t="n">
        <v>0</v>
      </c>
      <c r="O996" s="0" t="n">
        <v>283</v>
      </c>
      <c r="P996" s="0" t="n">
        <v>150000</v>
      </c>
      <c r="AC996" s="0" t="n">
        <v>3.815</v>
      </c>
      <c r="AD996" s="0" t="n">
        <v>0.225</v>
      </c>
      <c r="AE996" s="0" t="n">
        <v>2.934</v>
      </c>
      <c r="AF996" s="0" t="n">
        <v>0.102</v>
      </c>
      <c r="AG996" s="0" t="n">
        <v>0.084</v>
      </c>
      <c r="AH996" s="0" t="n">
        <v>5.7</v>
      </c>
      <c r="AJ996" s="0" t="n">
        <v>24000</v>
      </c>
      <c r="BF996" s="0" t="n">
        <f aca="false">IF(E996&lt;11,-3.6797*E996^2+48.115*E996-53.83,280.92*EXP(-0.2027*E996))</f>
        <v>100.720628</v>
      </c>
      <c r="BG996" s="1" t="n">
        <f aca="false">32.208*LN(F996)+21.438</f>
        <v>86.3339964856253</v>
      </c>
      <c r="BH996" s="1" t="n">
        <f aca="false">IF(G996&lt;=2, -10*G996+100, 88.958*EXP(-0.0755*G996))</f>
        <v>71.4654665875093</v>
      </c>
      <c r="BI996" s="1" t="n">
        <f aca="false">IF(I996&lt;=100, 0.0053*(I996)^2-1.0332*I996+100.76, 122.82*EXP(-0.0092*I996))</f>
        <v>89.488048</v>
      </c>
      <c r="BJ996" s="0" t="n">
        <f aca="false">IF(P996&lt;=1000, -6.942*LN(P996)+107.59, -36.304*LN(P996)+310.72)</f>
        <v>-121.965251365038</v>
      </c>
      <c r="BK996" s="0" t="e">
        <f aca="false">BF996^0.04*BG996^0.22*BH996^0.51*BI996^0.06*BJ996^0.17</f>
        <v>#NUM!</v>
      </c>
      <c r="BL996" s="0" t="e">
        <f aca="false">IF(BK996&gt;=90, "Very Good", IF(BK996&gt;=80, "Good", IF(BK996&gt;=70, "Slightly Good", IF(BK996&gt;=60, "Average", IF(BK996&gt;=50, "Slightly Poor", IF(BK996&gt;=40, "Poor", "Very Poor"))))))</f>
        <v>#NUM!</v>
      </c>
      <c r="BM996" s="2" t="n">
        <f aca="false">IF(P996&lt;=1000, -6.942*LN(P996)+107.59, IF(AND(P996&gt;1000, P996&lt;=5213),-36.304*LN(P996)+310.72, IF(P996&gt;5213, 10)))</f>
        <v>10</v>
      </c>
      <c r="BN996" s="2" t="n">
        <f aca="false">BF996^0.04*BG996^0.22*BH996^0.51*BI996^0.06*BM996^0.17</f>
        <v>54.7998947217557</v>
      </c>
      <c r="BO996" s="3" t="str">
        <f aca="false">IF(BN996&gt;=90, "Very Good", IF(BN996&gt;=80, "Good", IF(BN996&gt;=70, "Slightly Good", IF(BN996&gt;=60, "Average", IF(BN996&gt;=50, "Slightly Poor", IF(BN996&gt;=40, "Poor", "Very Poor"))))))</f>
        <v>Slightly Poor</v>
      </c>
      <c r="BP996" s="2" t="n">
        <f aca="false">IF(AJ996&lt;=1000, -6.942*LN(AJ996)+107.59, IF(AND(AJ996&gt;1000, AJ996&lt;=5213),-36.304*LN(AJ996)+310.72, IF(AJ996&gt;5213, 10)))</f>
        <v>10</v>
      </c>
      <c r="BQ996" s="2" t="n">
        <f aca="false">BF996^0.04*BG996^0.22*BH996^0.51*BI996^0.06*BP996^0.17</f>
        <v>54.7998947217557</v>
      </c>
      <c r="BR996" s="0" t="str">
        <f aca="false">IF(BQ996&gt;=90, "Very Good", IF(BQ996&gt;=80, "Good", IF(BQ996&gt;=70, "Slightly Good", IF(BQ996&gt;=60, "Average", IF(BQ996&gt;=50, "Slightly Poor", IF(BQ996&gt;=40, "Poor", "Very Poor"))))))</f>
        <v>Slightly Poor</v>
      </c>
      <c r="BT996" s="2" t="n">
        <f aca="false">9.81*LN(AH996)+30.6</f>
        <v>47.6739731751854</v>
      </c>
      <c r="BU996" s="0" t="str">
        <f aca="false">IF(BT996&lt;30, "Clean water", IF(AND(BT996&gt;=30, BT996&lt;40), "Hypolimia", IF(AND(BT996&gt;=40,BT996&lt;50), "Mesotrophic", IF(AND(BT996&gt;=50, BT996&lt;70), "Eutrophic", IF(BT996&gt;70,"Hypertrophic")))))</f>
        <v>Mesotrophic</v>
      </c>
      <c r="CM996" s="0" t="n">
        <f aca="false">IF(G996&gt;H996,1,0)</f>
        <v>0</v>
      </c>
      <c r="CO996" s="17" t="n">
        <f aca="false">14.652-0.41022*M996+0.007991*M996*M996-0.000077774*M996*M996*M996</f>
        <v>8.514535199514</v>
      </c>
      <c r="CP996" s="1" t="n">
        <f aca="false">F996/CO996*100</f>
        <v>88.0846672690729</v>
      </c>
    </row>
    <row r="997" customFormat="false" ht="12.5" hidden="false" customHeight="false" outlineLevel="0" collapsed="false">
      <c r="A997" s="0" t="n">
        <v>996</v>
      </c>
      <c r="B997" s="15" t="s">
        <v>115</v>
      </c>
      <c r="C997" s="16" t="s">
        <v>116</v>
      </c>
      <c r="D997" s="0" t="s">
        <v>175</v>
      </c>
      <c r="E997" s="0" t="n">
        <v>7.2</v>
      </c>
      <c r="F997" s="0" t="n">
        <v>6.4</v>
      </c>
      <c r="G997" s="0" t="n">
        <v>4.1</v>
      </c>
      <c r="H997" s="0" t="n">
        <v>4.4</v>
      </c>
      <c r="I997" s="0" t="n">
        <v>7.2</v>
      </c>
      <c r="J997" s="0" t="n">
        <v>8.385</v>
      </c>
      <c r="K997" s="0" t="n">
        <v>0.185</v>
      </c>
      <c r="L997" s="0" t="n">
        <v>2.9</v>
      </c>
      <c r="M997" s="0" t="n">
        <v>25.2</v>
      </c>
      <c r="N997" s="0" t="n">
        <v>0</v>
      </c>
      <c r="O997" s="0" t="n">
        <v>403</v>
      </c>
      <c r="P997" s="0" t="n">
        <v>180000</v>
      </c>
      <c r="AC997" s="0" t="n">
        <v>8.133</v>
      </c>
      <c r="AD997" s="0" t="n">
        <v>1.334</v>
      </c>
      <c r="AE997" s="0" t="n">
        <v>5.9</v>
      </c>
      <c r="AF997" s="0" t="n">
        <v>0.086</v>
      </c>
      <c r="AG997" s="0" t="n">
        <v>0.067</v>
      </c>
      <c r="AH997" s="0" t="n">
        <v>3.7</v>
      </c>
      <c r="AJ997" s="0" t="n">
        <v>20000</v>
      </c>
      <c r="BF997" s="0" t="n">
        <f aca="false">IF(E997&lt;11,-3.6797*E997^2+48.115*E997-53.83,280.92*EXP(-0.2027*E997))</f>
        <v>101.842352</v>
      </c>
      <c r="BG997" s="1" t="n">
        <f aca="false">32.208*LN(F997)+21.438</f>
        <v>81.2256456736961</v>
      </c>
      <c r="BH997" s="1" t="n">
        <f aca="false">IF(G997&lt;=2, -10*G997+100, 88.958*EXP(-0.0755*G997))</f>
        <v>65.2753416273956</v>
      </c>
      <c r="BI997" s="1" t="n">
        <f aca="false">IF(I997&lt;=100, 0.0053*(I997)^2-1.0332*I997+100.76, 122.82*EXP(-0.0092*I997))</f>
        <v>93.595712</v>
      </c>
      <c r="BJ997" s="0" t="n">
        <f aca="false">IF(P997&lt;=1000, -6.942*LN(P997)+107.59, -36.304*LN(P997)+310.72)</f>
        <v>-128.584253162886</v>
      </c>
      <c r="BK997" s="0" t="e">
        <f aca="false">BF997^0.04*BG997^0.22*BH997^0.51*BI997^0.06*BJ997^0.17</f>
        <v>#NUM!</v>
      </c>
      <c r="BL997" s="0" t="e">
        <f aca="false">IF(BK997&gt;=90, "Very Good", IF(BK997&gt;=80, "Good", IF(BK997&gt;=70, "Slightly Good", IF(BK997&gt;=60, "Average", IF(BK997&gt;=50, "Slightly Poor", IF(BK997&gt;=40, "Poor", "Very Poor"))))))</f>
        <v>#NUM!</v>
      </c>
      <c r="BM997" s="2" t="n">
        <f aca="false">IF(P997&lt;=1000, -6.942*LN(P997)+107.59, IF(AND(P997&gt;1000, P997&lt;=5213),-36.304*LN(P997)+310.72, IF(P997&gt;5213, 10)))</f>
        <v>10</v>
      </c>
      <c r="BN997" s="2" t="n">
        <f aca="false">BF997^0.04*BG997^0.22*BH997^0.51*BI997^0.06*BM997^0.17</f>
        <v>51.7901370324581</v>
      </c>
      <c r="BO997" s="3" t="str">
        <f aca="false">IF(BN997&gt;=90, "Very Good", IF(BN997&gt;=80, "Good", IF(BN997&gt;=70, "Slightly Good", IF(BN997&gt;=60, "Average", IF(BN997&gt;=50, "Slightly Poor", IF(BN997&gt;=40, "Poor", "Very Poor"))))))</f>
        <v>Slightly Poor</v>
      </c>
      <c r="BP997" s="2" t="n">
        <f aca="false">IF(AJ997&lt;=1000, -6.942*LN(AJ997)+107.59, IF(AND(AJ997&gt;1000, AJ997&lt;=5213),-36.304*LN(AJ997)+310.72, IF(AJ997&gt;5213, 10)))</f>
        <v>10</v>
      </c>
      <c r="BQ997" s="2" t="n">
        <f aca="false">BF997^0.04*BG997^0.22*BH997^0.51*BI997^0.06*BP997^0.17</f>
        <v>51.7901370324581</v>
      </c>
      <c r="BR997" s="0" t="str">
        <f aca="false">IF(BQ997&gt;=90, "Very Good", IF(BQ997&gt;=80, "Good", IF(BQ997&gt;=70, "Slightly Good", IF(BQ997&gt;=60, "Average", IF(BQ997&gt;=50, "Slightly Poor", IF(BQ997&gt;=40, "Poor", "Very Poor"))))))</f>
        <v>Slightly Poor</v>
      </c>
      <c r="BT997" s="2" t="n">
        <f aca="false">9.81*LN(AH997)+30.6</f>
        <v>43.4347449607683</v>
      </c>
      <c r="BU997" s="0" t="str">
        <f aca="false">IF(BT997&lt;30, "Clean water", IF(AND(BT997&gt;=30, BT997&lt;40), "Hypolimia", IF(AND(BT997&gt;=40,BT997&lt;50), "Mesotrophic", IF(AND(BT997&gt;=50, BT997&lt;70), "Eutrophic", IF(BT997&gt;70,"Hypertrophic")))))</f>
        <v>Mesotrophic</v>
      </c>
      <c r="CM997" s="0" t="n">
        <f aca="false">IF(G997&gt;H997,1,0)</f>
        <v>0</v>
      </c>
      <c r="CO997" s="17" t="n">
        <f aca="false">14.652-0.41022*M997+0.007991*M997*M997-0.000077774*M997*M997*M997</f>
        <v>8.144442695808</v>
      </c>
      <c r="CP997" s="1" t="n">
        <f aca="false">F997/CO997*100</f>
        <v>78.5811901321883</v>
      </c>
    </row>
    <row r="998" customFormat="false" ht="12.5" hidden="false" customHeight="false" outlineLevel="0" collapsed="false">
      <c r="A998" s="0" t="n">
        <v>997</v>
      </c>
      <c r="B998" s="15" t="s">
        <v>117</v>
      </c>
      <c r="C998" s="16" t="s">
        <v>118</v>
      </c>
      <c r="D998" s="0" t="s">
        <v>175</v>
      </c>
      <c r="E998" s="0" t="n">
        <v>7.4</v>
      </c>
      <c r="F998" s="0" t="n">
        <v>8.8</v>
      </c>
      <c r="G998" s="0" t="n">
        <v>0.1</v>
      </c>
      <c r="H998" s="0" t="n">
        <v>1.4</v>
      </c>
      <c r="I998" s="0" t="n">
        <v>1.8</v>
      </c>
      <c r="J998" s="0" t="n">
        <v>2.688</v>
      </c>
      <c r="K998" s="0" t="n">
        <v>0.013</v>
      </c>
      <c r="L998" s="0" t="n">
        <v>1.3</v>
      </c>
      <c r="M998" s="0" t="n">
        <v>22.3</v>
      </c>
      <c r="N998" s="0" t="n">
        <v>0</v>
      </c>
      <c r="O998" s="0" t="n">
        <v>188</v>
      </c>
      <c r="P998" s="0" t="n">
        <v>230</v>
      </c>
      <c r="AC998" s="0" t="n">
        <v>2.581</v>
      </c>
      <c r="AD998" s="0" t="n">
        <v>0.042</v>
      </c>
      <c r="AE998" s="0" t="n">
        <v>2.245</v>
      </c>
      <c r="AF998" s="0" t="n">
        <v>0.007</v>
      </c>
      <c r="AG998" s="0" t="n">
        <v>0.004</v>
      </c>
      <c r="AH998" s="0" t="n">
        <v>0.5</v>
      </c>
      <c r="AJ998" s="0" t="n">
        <v>35</v>
      </c>
      <c r="BF998" s="0" t="n">
        <f aca="false">IF(E998&lt;11,-3.6797*E998^2+48.115*E998-53.83,280.92*EXP(-0.2027*E998))</f>
        <v>100.720628</v>
      </c>
      <c r="BG998" s="1" t="n">
        <f aca="false">32.208*LN(F998)+21.438</f>
        <v>91.4824034455619</v>
      </c>
      <c r="BH998" s="1" t="n">
        <f aca="false">IF(G998&lt;=2, -10*G998+100, 88.958*EXP(-0.0755*G998))</f>
        <v>99</v>
      </c>
      <c r="BI998" s="1" t="n">
        <f aca="false">IF(I998&lt;=100, 0.0053*(I998)^2-1.0332*I998+100.76, 122.82*EXP(-0.0092*I998))</f>
        <v>98.917412</v>
      </c>
      <c r="BJ998" s="0" t="n">
        <f aca="false">IF(P998&lt;=1000, -6.942*LN(P998)+107.59, -36.304*LN(P998)+310.72)</f>
        <v>69.8388534374552</v>
      </c>
      <c r="BK998" s="0" t="n">
        <f aca="false">BF998^0.04*BG998^0.22*BH998^0.51*BI998^0.06*BJ998^0.17</f>
        <v>91.7499471189062</v>
      </c>
      <c r="BL998" s="0" t="str">
        <f aca="false">IF(BK998&gt;=90, "Very Good", IF(BK998&gt;=80, "Good", IF(BK998&gt;=70, "Slightly Good", IF(BK998&gt;=60, "Average", IF(BK998&gt;=50, "Slightly Poor", IF(BK998&gt;=40, "Poor", "Very Poor"))))))</f>
        <v>Very Good</v>
      </c>
      <c r="BM998" s="2" t="n">
        <f aca="false">IF(P998&lt;=1000, -6.942*LN(P998)+107.59, IF(AND(P998&gt;1000, P998&lt;=5213),-36.304*LN(P998)+310.72, IF(P998&gt;5213, 10)))</f>
        <v>69.8388534374552</v>
      </c>
      <c r="BN998" s="2" t="n">
        <f aca="false">BF998^0.04*BG998^0.22*BH998^0.51*BI998^0.06*BM998^0.17</f>
        <v>91.7499471189062</v>
      </c>
      <c r="BO998" s="3" t="str">
        <f aca="false">IF(BN998&gt;=90, "Very Good", IF(BN998&gt;=80, "Good", IF(BN998&gt;=70, "Slightly Good", IF(BN998&gt;=60, "Average", IF(BN998&gt;=50, "Slightly Poor", IF(BN998&gt;=40, "Poor", "Very Poor"))))))</f>
        <v>Very Good</v>
      </c>
      <c r="BP998" s="2" t="n">
        <f aca="false">IF(AJ998&lt;=1000, -6.942*LN(AJ998)+107.59, IF(AND(AJ998&gt;1000, AJ998&lt;=5213),-36.304*LN(AJ998)+310.72, IF(AJ998&gt;5213, 10)))</f>
        <v>82.9087737571405</v>
      </c>
      <c r="BQ998" s="2" t="n">
        <f aca="false">BF998^0.04*BG998^0.22*BH998^0.51*BI998^0.06*BP998^0.17</f>
        <v>94.4651022711137</v>
      </c>
      <c r="BR998" s="0" t="str">
        <f aca="false">IF(BQ998&gt;=90, "Very Good", IF(BQ998&gt;=80, "Good", IF(BQ998&gt;=70, "Slightly Good", IF(BQ998&gt;=60, "Average", IF(BQ998&gt;=50, "Slightly Poor", IF(BQ998&gt;=40, "Poor", "Very Poor"))))))</f>
        <v>Very Good</v>
      </c>
      <c r="BT998" s="2" t="n">
        <f aca="false">9.81*LN(AH998)+30.6</f>
        <v>23.8002261587069</v>
      </c>
      <c r="BU998" s="0" t="str">
        <f aca="false">IF(BT998&lt;30, "Clean water", IF(AND(BT998&gt;=30, BT998&lt;40), "Hypolimia", IF(AND(BT998&gt;=40,BT998&lt;50), "Mesotrophic", IF(AND(BT998&gt;=50, BT998&lt;70), "Eutrophic", IF(BT998&gt;70,"Hypertrophic")))))</f>
        <v>Clean water</v>
      </c>
      <c r="CM998" s="0" t="n">
        <f aca="false">IF(G998&gt;H998,1,0)</f>
        <v>0</v>
      </c>
      <c r="CO998" s="17" t="n">
        <f aca="false">14.652-0.41022*M998+0.007991*M998*M998-0.000077774*M998*M998*M998</f>
        <v>8.615458406142</v>
      </c>
      <c r="CP998" s="1" t="n">
        <f aca="false">F998/CO998*100</f>
        <v>102.141982296919</v>
      </c>
    </row>
    <row r="999" customFormat="false" ht="12.5" hidden="false" customHeight="false" outlineLevel="0" collapsed="false">
      <c r="A999" s="0" t="n">
        <v>998</v>
      </c>
      <c r="B999" s="15" t="s">
        <v>119</v>
      </c>
      <c r="C999" s="16" t="s">
        <v>120</v>
      </c>
      <c r="D999" s="0" t="s">
        <v>175</v>
      </c>
      <c r="E999" s="0" t="n">
        <v>7.7</v>
      </c>
      <c r="F999" s="0" t="n">
        <v>8.6</v>
      </c>
      <c r="G999" s="0" t="n">
        <v>0.7</v>
      </c>
      <c r="H999" s="0" t="n">
        <v>2</v>
      </c>
      <c r="I999" s="0" t="n">
        <v>4.2</v>
      </c>
      <c r="J999" s="0" t="n">
        <v>2.686</v>
      </c>
      <c r="K999" s="0" t="n">
        <v>0.039</v>
      </c>
      <c r="L999" s="0" t="n">
        <v>1.4</v>
      </c>
      <c r="M999" s="0" t="n">
        <v>25</v>
      </c>
      <c r="N999" s="0" t="n">
        <v>0</v>
      </c>
      <c r="O999" s="0" t="n">
        <v>214</v>
      </c>
      <c r="P999" s="0" t="n">
        <v>14000</v>
      </c>
      <c r="AC999" s="0" t="n">
        <v>2.62</v>
      </c>
      <c r="AD999" s="0" t="n">
        <v>0.04</v>
      </c>
      <c r="AE999" s="0" t="n">
        <v>2.155</v>
      </c>
      <c r="AF999" s="0" t="n">
        <v>0.021</v>
      </c>
      <c r="AG999" s="0" t="n">
        <v>0.012</v>
      </c>
      <c r="AH999" s="0" t="n">
        <v>1.9</v>
      </c>
      <c r="AJ999" s="0" t="n">
        <v>1800</v>
      </c>
      <c r="BF999" s="0" t="n">
        <f aca="false">IF(E999&lt;11,-3.6797*E999^2+48.115*E999-53.83,280.92*EXP(-0.2027*E999))</f>
        <v>98.486087</v>
      </c>
      <c r="BG999" s="1" t="n">
        <f aca="false">32.208*LN(F999)+21.438</f>
        <v>90.7419570425808</v>
      </c>
      <c r="BH999" s="1" t="n">
        <f aca="false">IF(G999&lt;=2, -10*G999+100, 88.958*EXP(-0.0755*G999))</f>
        <v>93</v>
      </c>
      <c r="BI999" s="1" t="n">
        <f aca="false">IF(I999&lt;=100, 0.0053*(I999)^2-1.0332*I999+100.76, 122.82*EXP(-0.0092*I999))</f>
        <v>96.514052</v>
      </c>
      <c r="BJ999" s="0" t="n">
        <f aca="false">IF(P999&lt;=1000, -6.942*LN(P999)+107.59, -36.304*LN(P999)+310.72)</f>
        <v>-35.8674849425199</v>
      </c>
      <c r="BK999" s="0" t="e">
        <f aca="false">BF999^0.04*BG999^0.22*BH999^0.51*BI999^0.06*BJ999^0.17</f>
        <v>#NUM!</v>
      </c>
      <c r="BL999" s="0" t="e">
        <f aca="false">IF(BK999&gt;=90, "Very Good", IF(BK999&gt;=80, "Good", IF(BK999&gt;=70, "Slightly Good", IF(BK999&gt;=60, "Average", IF(BK999&gt;=50, "Slightly Poor", IF(BK999&gt;=40, "Poor", "Very Poor"))))))</f>
        <v>#NUM!</v>
      </c>
      <c r="BM999" s="2" t="n">
        <f aca="false">IF(P999&lt;=1000, -6.942*LN(P999)+107.59, IF(AND(P999&gt;1000, P999&lt;=5213),-36.304*LN(P999)+310.72, IF(P999&gt;5213, 10)))</f>
        <v>10</v>
      </c>
      <c r="BN999" s="2" t="n">
        <f aca="false">BF999^0.04*BG999^0.22*BH999^0.51*BI999^0.06*BM999^0.17</f>
        <v>63.5996203446575</v>
      </c>
      <c r="BO999" s="3" t="str">
        <f aca="false">IF(BN999&gt;=90, "Very Good", IF(BN999&gt;=80, "Good", IF(BN999&gt;=70, "Slightly Good", IF(BN999&gt;=60, "Average", IF(BN999&gt;=50, "Slightly Poor", IF(BN999&gt;=40, "Poor", "Very Poor"))))))</f>
        <v>Average</v>
      </c>
      <c r="BP999" s="2" t="n">
        <f aca="false">IF(AJ999&lt;=1000, -6.942*LN(AJ999)+107.59, IF(AND(AJ999&gt;1000, AJ999&lt;=5213),-36.304*LN(AJ999)+310.72, IF(AJ999&gt;5213, 10)))</f>
        <v>38.601845269226</v>
      </c>
      <c r="BQ999" s="2" t="n">
        <f aca="false">BF999^0.04*BG999^0.22*BH999^0.51*BI999^0.06*BP999^0.17</f>
        <v>80.0161947638433</v>
      </c>
      <c r="BR999" s="0" t="str">
        <f aca="false">IF(BQ999&gt;=90, "Very Good", IF(BQ999&gt;=80, "Good", IF(BQ999&gt;=70, "Slightly Good", IF(BQ999&gt;=60, "Average", IF(BQ999&gt;=50, "Slightly Poor", IF(BQ999&gt;=40, "Poor", "Very Poor"))))))</f>
        <v>Good</v>
      </c>
      <c r="BT999" s="2" t="n">
        <f aca="false">9.81*LN(AH999)+30.6</f>
        <v>36.8965866233512</v>
      </c>
      <c r="BU999" s="0" t="str">
        <f aca="false">IF(BT999&lt;30, "Clean water", IF(AND(BT999&gt;=30, BT999&lt;40), "Hypolimia", IF(AND(BT999&gt;=40,BT999&lt;50), "Mesotrophic", IF(AND(BT999&gt;=50, BT999&lt;70), "Eutrophic", IF(BT999&gt;70,"Hypertrophic")))))</f>
        <v>Hypolimia</v>
      </c>
      <c r="CM999" s="0" t="n">
        <f aca="false">IF(G999&gt;H999,1,0)</f>
        <v>0</v>
      </c>
      <c r="CO999" s="17" t="n">
        <f aca="false">14.652-0.41022*M999+0.007991*M999*M999-0.000077774*M999*M999*M999</f>
        <v>8.17565625</v>
      </c>
      <c r="CP999" s="1" t="n">
        <f aca="false">F999/CO999*100</f>
        <v>105.190332580336</v>
      </c>
    </row>
    <row r="1000" customFormat="false" ht="12.5" hidden="false" customHeight="false" outlineLevel="0" collapsed="false">
      <c r="A1000" s="0" t="n">
        <v>999</v>
      </c>
      <c r="B1000" s="15" t="s">
        <v>121</v>
      </c>
      <c r="C1000" s="16" t="s">
        <v>122</v>
      </c>
      <c r="D1000" s="0" t="s">
        <v>175</v>
      </c>
      <c r="E1000" s="0" t="n">
        <v>7.5</v>
      </c>
      <c r="F1000" s="0" t="n">
        <v>8.8</v>
      </c>
      <c r="G1000" s="0" t="n">
        <v>1.1</v>
      </c>
      <c r="H1000" s="0" t="n">
        <v>2.5</v>
      </c>
      <c r="I1000" s="0" t="n">
        <v>2</v>
      </c>
      <c r="J1000" s="0" t="n">
        <v>3.13</v>
      </c>
      <c r="K1000" s="0" t="n">
        <v>0.091</v>
      </c>
      <c r="L1000" s="0" t="n">
        <v>1.7</v>
      </c>
      <c r="M1000" s="0" t="n">
        <v>26.4</v>
      </c>
      <c r="N1000" s="0" t="n">
        <v>0</v>
      </c>
      <c r="O1000" s="0" t="n">
        <v>291</v>
      </c>
      <c r="P1000" s="0" t="n">
        <v>3400</v>
      </c>
      <c r="AC1000" s="0" t="n">
        <v>2.927</v>
      </c>
      <c r="AD1000" s="0" t="n">
        <v>0.104</v>
      </c>
      <c r="AE1000" s="0" t="n">
        <v>2.363</v>
      </c>
      <c r="AF1000" s="0" t="n">
        <v>0.07</v>
      </c>
      <c r="AG1000" s="0" t="n">
        <v>0.058</v>
      </c>
      <c r="AH1000" s="0" t="n">
        <v>2.7</v>
      </c>
      <c r="AJ1000" s="0" t="n">
        <v>490</v>
      </c>
      <c r="BF1000" s="0" t="n">
        <f aca="false">IF(E1000&lt;11,-3.6797*E1000^2+48.115*E1000-53.83,280.92*EXP(-0.2027*E1000))</f>
        <v>100.049375</v>
      </c>
      <c r="BG1000" s="1" t="n">
        <f aca="false">32.208*LN(F1000)+21.438</f>
        <v>91.4824034455619</v>
      </c>
      <c r="BH1000" s="1" t="n">
        <f aca="false">IF(G1000&lt;=2, -10*G1000+100, 88.958*EXP(-0.0755*G1000))</f>
        <v>89</v>
      </c>
      <c r="BI1000" s="1" t="n">
        <f aca="false">IF(I1000&lt;=100, 0.0053*(I1000)^2-1.0332*I1000+100.76, 122.82*EXP(-0.0092*I1000))</f>
        <v>98.7148</v>
      </c>
      <c r="BJ1000" s="0" t="n">
        <f aca="false">IF(P1000&lt;=1000, -6.942*LN(P1000)+107.59, -36.304*LN(P1000)+310.72)</f>
        <v>15.5129090822232</v>
      </c>
      <c r="BK1000" s="0" t="n">
        <f aca="false">BF1000^0.04*BG1000^0.22*BH1000^0.51*BI1000^0.06*BJ1000^0.17</f>
        <v>67.2624266292465</v>
      </c>
      <c r="BL1000" s="0" t="str">
        <f aca="false">IF(BK1000&gt;=90, "Very Good", IF(BK1000&gt;=80, "Good", IF(BK1000&gt;=70, "Slightly Good", IF(BK1000&gt;=60, "Average", IF(BK1000&gt;=50, "Slightly Poor", IF(BK1000&gt;=40, "Poor", "Very Poor"))))))</f>
        <v>Average</v>
      </c>
      <c r="BM1000" s="2" t="n">
        <f aca="false">IF(P1000&lt;=1000, -6.942*LN(P1000)+107.59, IF(AND(P1000&gt;1000, P1000&lt;=5213),-36.304*LN(P1000)+310.72, IF(P1000&gt;5213, 10)))</f>
        <v>15.5129090822232</v>
      </c>
      <c r="BN1000" s="2" t="n">
        <f aca="false">BF1000^0.04*BG1000^0.22*BH1000^0.51*BI1000^0.06*BM1000^0.17</f>
        <v>67.2624266292465</v>
      </c>
      <c r="BO1000" s="3" t="str">
        <f aca="false">IF(BN1000&gt;=90, "Very Good", IF(BN1000&gt;=80, "Good", IF(BN1000&gt;=70, "Slightly Good", IF(BN1000&gt;=60, "Average", IF(BN1000&gt;=50, "Slightly Poor", IF(BN1000&gt;=40, "Poor", "Very Poor"))))))</f>
        <v>Average</v>
      </c>
      <c r="BP1000" s="2" t="n">
        <f aca="false">IF(AJ1000&lt;=1000, -6.942*LN(AJ1000)+107.59, IF(AND(AJ1000&gt;1000, AJ1000&lt;=5213),-36.304*LN(AJ1000)+310.72, IF(AJ1000&gt;5213, 10)))</f>
        <v>64.5884377749514</v>
      </c>
      <c r="BQ1000" s="2" t="n">
        <f aca="false">BF1000^0.04*BG1000^0.22*BH1000^0.51*BI1000^0.06*BP1000^0.17</f>
        <v>85.7197689828715</v>
      </c>
      <c r="BR1000" s="0" t="str">
        <f aca="false">IF(BQ1000&gt;=90, "Very Good", IF(BQ1000&gt;=80, "Good", IF(BQ1000&gt;=70, "Slightly Good", IF(BQ1000&gt;=60, "Average", IF(BQ1000&gt;=50, "Slightly Poor", IF(BQ1000&gt;=40, "Poor", "Very Poor"))))))</f>
        <v>Good</v>
      </c>
      <c r="BT1000" s="2" t="n">
        <f aca="false">9.81*LN(AH1000)+30.6</f>
        <v>40.3437998932309</v>
      </c>
      <c r="BU1000" s="0" t="str">
        <f aca="false">IF(BT1000&lt;30, "Clean water", IF(AND(BT1000&gt;=30, BT1000&lt;40), "Hypolimia", IF(AND(BT1000&gt;=40,BT1000&lt;50), "Mesotrophic", IF(AND(BT1000&gt;=50, BT1000&lt;70), "Eutrophic", IF(BT1000&gt;70,"Hypertrophic")))))</f>
        <v>Mesotrophic</v>
      </c>
      <c r="CM1000" s="0" t="n">
        <f aca="false">IF(G1000&gt;H1000,1,0)</f>
        <v>0</v>
      </c>
      <c r="CO1000" s="17" t="n">
        <f aca="false">14.652-0.41022*M1000+0.007991*M1000*M1000-0.000077774*M1000*M1000*M1000</f>
        <v>7.960577670144</v>
      </c>
      <c r="CP1000" s="1" t="n">
        <f aca="false">F1000/CO1000*100</f>
        <v>110.544741407451</v>
      </c>
    </row>
    <row r="1001" customFormat="false" ht="12.5" hidden="false" customHeight="false" outlineLevel="0" collapsed="false">
      <c r="A1001" s="0" t="n">
        <v>1000</v>
      </c>
      <c r="B1001" s="15" t="s">
        <v>140</v>
      </c>
      <c r="C1001" s="16" t="s">
        <v>141</v>
      </c>
      <c r="D1001" s="0" t="s">
        <v>175</v>
      </c>
      <c r="E1001" s="0" t="n">
        <v>8.2</v>
      </c>
      <c r="F1001" s="0" t="n">
        <v>8.9</v>
      </c>
      <c r="G1001" s="0" t="n">
        <v>3.7</v>
      </c>
      <c r="H1001" s="0" t="n">
        <v>5.5</v>
      </c>
      <c r="I1001" s="0" t="n">
        <v>25.8</v>
      </c>
      <c r="J1001" s="0" t="n">
        <v>4.351</v>
      </c>
      <c r="K1001" s="0" t="n">
        <v>0.238</v>
      </c>
      <c r="L1001" s="0" t="n">
        <v>2.6</v>
      </c>
      <c r="M1001" s="0" t="n">
        <v>26.2</v>
      </c>
      <c r="O1001" s="0" t="n">
        <v>867</v>
      </c>
      <c r="BD1001" s="0" t="n">
        <v>0.085</v>
      </c>
      <c r="BF1001" s="0" t="n">
        <f aca="false">IF(E1001&lt;11,-3.6797*E1001^2+48.115*E1001-53.83,280.92*EXP(-0.2027*E1001))</f>
        <v>93.289972</v>
      </c>
      <c r="BG1001" s="1" t="n">
        <f aca="false">32.208*LN(F1001)+21.438</f>
        <v>91.8463395211805</v>
      </c>
      <c r="BH1001" s="1" t="n">
        <f aca="false">IF(G1001&lt;=2, -10*G1001+100, 88.958*EXP(-0.0755*G1001))</f>
        <v>67.2767257350167</v>
      </c>
      <c r="BI1001" s="1" t="n">
        <f aca="false">IF(I1001&lt;=100, 0.0053*(I1001)^2-1.0332*I1001+100.76, 122.82*EXP(-0.0092*I1001))</f>
        <v>77.631332</v>
      </c>
      <c r="BJ1001" s="0" t="e">
        <f aca="false">IF(P1001&lt;=1000, -6.942*LN(P1001)+107.59, -36.304*LN(P1001)+310.72)</f>
        <v>#VALUE!</v>
      </c>
      <c r="BK1001" s="0" t="e">
        <f aca="false">BF1001^0.04*BG1001^0.22*BH1001^0.51*BI1001^0.06*BJ1001^0.17</f>
        <v>#VALUE!</v>
      </c>
      <c r="BL1001" s="0" t="e">
        <f aca="false">IF(BK1001&gt;=90, "Very Good", IF(BK1001&gt;=80, "Good", IF(BK1001&gt;=70, "Slightly Good", IF(BK1001&gt;=60, "Average", IF(BK1001&gt;=50, "Slightly Poor", IF(BK1001&gt;=40, "Poor", "Very Poor"))))))</f>
        <v>#VALUE!</v>
      </c>
      <c r="BM1001" s="2" t="e">
        <f aca="false">IF(P1001&lt;=1000, -6.942*LN(P1001)+107.59, IF(AND(P1001&gt;1000, P1001&lt;=5213),-36.304*LN(P1001)+310.72, IF(P1001&gt;5213, 10)))</f>
        <v>#VALUE!</v>
      </c>
      <c r="BN1001" s="2" t="e">
        <f aca="false">BF1001^0.04*BG1001^0.22*BH1001^0.51*BI1001^0.06*BM1001^0.17</f>
        <v>#VALUE!</v>
      </c>
      <c r="BO1001" s="3" t="e">
        <f aca="false">IF(BN1001&gt;=90, "Very Good", IF(BN1001&gt;=80, "Good", IF(BN1001&gt;=70, "Slightly Good", IF(BN1001&gt;=60, "Average", IF(BN1001&gt;=50, "Slightly Poor", IF(BN1001&gt;=40, "Poor", "Very Poor"))))))</f>
        <v>#VALUE!</v>
      </c>
      <c r="BP1001" s="2" t="e">
        <f aca="false">IF(AJ1001&lt;=1000, -6.942*LN(AJ1001)+107.59, IF(AND(AJ1001&gt;1000, AJ1001&lt;=5213),-36.304*LN(AJ1001)+310.72, IF(AJ1001&gt;5213, 10)))</f>
        <v>#VALUE!</v>
      </c>
      <c r="BQ1001" s="2" t="e">
        <f aca="false">BF1001^0.04*BG1001^0.22*BH1001^0.51*BI1001^0.06*BP1001^0.17</f>
        <v>#VALUE!</v>
      </c>
      <c r="BR1001" s="0" t="e">
        <f aca="false">IF(BQ1001&gt;=90, "Very Good", IF(BQ1001&gt;=80, "Good", IF(BQ1001&gt;=70, "Slightly Good", IF(BQ1001&gt;=60, "Average", IF(BQ1001&gt;=50, "Slightly Poor", IF(BQ1001&gt;=40, "Poor", "Very Poor"))))))</f>
        <v>#VALUE!</v>
      </c>
      <c r="BT1001" s="2" t="e">
        <f aca="false">9.81*LN(AH1001)+30.6</f>
        <v>#VALUE!</v>
      </c>
      <c r="BU1001" s="0" t="e">
        <f aca="false">IF(BT1001&lt;30, "Clean water", IF(AND(BT1001&gt;=30, BT1001&lt;40), "Hypolimia", IF(AND(BT1001&gt;=40,BT1001&lt;50), "Mesotrophic", IF(AND(BT1001&gt;=50, BT1001&lt;70), "Eutrophic", IF(BT1001&gt;70,"Hypertrophic")))))</f>
        <v>#VALUE!</v>
      </c>
      <c r="CM1001" s="0" t="n">
        <f aca="false">IF(G1001&gt;H1001,1,0)</f>
        <v>0</v>
      </c>
      <c r="CO1001" s="17" t="n">
        <f aca="false">14.652-0.41022*M1001+0.007991*M1001*M1001-0.000077774*M1001*M1001*M1001</f>
        <v>7.990833804528</v>
      </c>
      <c r="CP1001" s="1" t="n">
        <f aca="false">F1001/CO1001*100</f>
        <v>111.377613622208</v>
      </c>
    </row>
    <row r="1002" customFormat="false" ht="12.5" hidden="false" customHeight="false" outlineLevel="0" collapsed="false">
      <c r="A1002" s="0" t="n">
        <v>1001</v>
      </c>
      <c r="B1002" s="15" t="s">
        <v>123</v>
      </c>
      <c r="C1002" s="16" t="s">
        <v>124</v>
      </c>
      <c r="D1002" s="0" t="s">
        <v>175</v>
      </c>
      <c r="E1002" s="0" t="n">
        <v>7.1</v>
      </c>
      <c r="F1002" s="0" t="n">
        <v>6.8</v>
      </c>
      <c r="G1002" s="0" t="n">
        <v>2.5</v>
      </c>
      <c r="H1002" s="0" t="n">
        <v>4.2</v>
      </c>
      <c r="I1002" s="0" t="n">
        <v>3.6</v>
      </c>
      <c r="J1002" s="0" t="n">
        <v>5.979</v>
      </c>
      <c r="K1002" s="0" t="n">
        <v>0.085</v>
      </c>
      <c r="L1002" s="0" t="n">
        <v>3</v>
      </c>
      <c r="M1002" s="0" t="n">
        <v>25.3</v>
      </c>
      <c r="N1002" s="0" t="n">
        <v>0</v>
      </c>
      <c r="O1002" s="0" t="n">
        <v>509</v>
      </c>
      <c r="P1002" s="0" t="n">
        <v>15000</v>
      </c>
      <c r="AC1002" s="0" t="n">
        <v>5.883</v>
      </c>
      <c r="AD1002" s="0" t="n">
        <v>1.405</v>
      </c>
      <c r="AE1002" s="0" t="n">
        <v>3.439</v>
      </c>
      <c r="AF1002" s="0" t="n">
        <v>0.054</v>
      </c>
      <c r="AG1002" s="0" t="n">
        <v>0.037</v>
      </c>
      <c r="AH1002" s="0" t="n">
        <v>8.8</v>
      </c>
      <c r="AJ1002" s="0" t="n">
        <v>1500</v>
      </c>
      <c r="BF1002" s="0" t="n">
        <f aca="false">IF(E1002&lt;11,-3.6797*E1002^2+48.115*E1002-53.83,280.92*EXP(-0.2027*E1002))</f>
        <v>102.292823</v>
      </c>
      <c r="BG1002" s="1" t="n">
        <f aca="false">32.208*LN(F1002)+21.438</f>
        <v>83.1782434931598</v>
      </c>
      <c r="BH1002" s="1" t="n">
        <f aca="false">IF(G1002&lt;=2, -10*G1002+100, 88.958*EXP(-0.0755*G1002))</f>
        <v>73.6566439219523</v>
      </c>
      <c r="BI1002" s="1" t="n">
        <f aca="false">IF(I1002&lt;=100, 0.0053*(I1002)^2-1.0332*I1002+100.76, 122.82*EXP(-0.0092*I1002))</f>
        <v>97.109168</v>
      </c>
      <c r="BJ1002" s="0" t="n">
        <f aca="false">IF(P1002&lt;=1000, -6.942*LN(P1002)+107.59, -36.304*LN(P1002)+310.72)</f>
        <v>-38.3722021489821</v>
      </c>
      <c r="BK1002" s="0" t="e">
        <f aca="false">BF1002^0.04*BG1002^0.22*BH1002^0.51*BI1002^0.06*BJ1002^0.17</f>
        <v>#NUM!</v>
      </c>
      <c r="BL1002" s="0" t="e">
        <f aca="false">IF(BK1002&gt;=90, "Very Good", IF(BK1002&gt;=80, "Good", IF(BK1002&gt;=70, "Slightly Good", IF(BK1002&gt;=60, "Average", IF(BK1002&gt;=50, "Slightly Poor", IF(BK1002&gt;=40, "Poor", "Very Poor"))))))</f>
        <v>#NUM!</v>
      </c>
      <c r="BM1002" s="2" t="n">
        <f aca="false">IF(P1002&lt;=1000, -6.942*LN(P1002)+107.59, IF(AND(P1002&gt;1000, P1002&lt;=5213),-36.304*LN(P1002)+310.72, IF(P1002&gt;5213, 10)))</f>
        <v>10</v>
      </c>
      <c r="BN1002" s="2" t="n">
        <f aca="false">BF1002^0.04*BG1002^0.22*BH1002^0.51*BI1002^0.06*BM1002^0.17</f>
        <v>55.5021295942952</v>
      </c>
      <c r="BO1002" s="3" t="str">
        <f aca="false">IF(BN1002&gt;=90, "Very Good", IF(BN1002&gt;=80, "Good", IF(BN1002&gt;=70, "Slightly Good", IF(BN1002&gt;=60, "Average", IF(BN1002&gt;=50, "Slightly Poor", IF(BN1002&gt;=40, "Poor", "Very Poor"))))))</f>
        <v>Slightly Poor</v>
      </c>
      <c r="BP1002" s="2" t="n">
        <f aca="false">IF(AJ1002&lt;=1000, -6.942*LN(AJ1002)+107.59, IF(AND(AJ1002&gt;1000, AJ1002&lt;=5213),-36.304*LN(AJ1002)+310.72, IF(AJ1002&gt;5213, 10)))</f>
        <v>45.2208470670737</v>
      </c>
      <c r="BQ1002" s="2" t="n">
        <f aca="false">BF1002^0.04*BG1002^0.22*BH1002^0.51*BI1002^0.06*BP1002^0.17</f>
        <v>71.7327077821877</v>
      </c>
      <c r="BR1002" s="0" t="str">
        <f aca="false">IF(BQ1002&gt;=90, "Very Good", IF(BQ1002&gt;=80, "Good", IF(BQ1002&gt;=70, "Slightly Good", IF(BQ1002&gt;=60, "Average", IF(BQ1002&gt;=50, "Slightly Poor", IF(BQ1002&gt;=40, "Poor", "Very Poor"))))))</f>
        <v>Slightly Good</v>
      </c>
      <c r="BT1002" s="2" t="n">
        <f aca="false">9.81*LN(AH1002)+30.6</f>
        <v>51.9343143877596</v>
      </c>
      <c r="BU1002" s="0" t="str">
        <f aca="false">IF(BT1002&lt;30, "Clean water", IF(AND(BT1002&gt;=30, BT1002&lt;40), "Hypolimia", IF(AND(BT1002&gt;=40,BT1002&lt;50), "Mesotrophic", IF(AND(BT1002&gt;=50, BT1002&lt;70), "Eutrophic", IF(BT1002&gt;70,"Hypertrophic")))))</f>
        <v>Eutrophic</v>
      </c>
      <c r="CM1002" s="0" t="n">
        <f aca="false">IF(G1002&gt;H1002,1,0)</f>
        <v>0</v>
      </c>
      <c r="CO1002" s="17" t="n">
        <f aca="false">14.652-0.41022*M1002+0.007991*M1002*M1002-0.000077774*M1002*M1002*M1002</f>
        <v>8.128899490602</v>
      </c>
      <c r="CP1002" s="1" t="n">
        <f aca="false">F1002/CO1002*100</f>
        <v>83.6521599001394</v>
      </c>
    </row>
    <row r="1003" customFormat="false" ht="12.5" hidden="false" customHeight="false" outlineLevel="0" collapsed="false">
      <c r="A1003" s="0" t="n">
        <v>1002</v>
      </c>
      <c r="B1003" s="15" t="s">
        <v>125</v>
      </c>
      <c r="C1003" s="16" t="s">
        <v>126</v>
      </c>
      <c r="D1003" s="0" t="s">
        <v>175</v>
      </c>
      <c r="E1003" s="0" t="n">
        <v>7.7</v>
      </c>
      <c r="F1003" s="0" t="n">
        <v>8.7</v>
      </c>
      <c r="G1003" s="0" t="n">
        <v>0.9</v>
      </c>
      <c r="H1003" s="0" t="n">
        <v>2.7</v>
      </c>
      <c r="I1003" s="0" t="n">
        <v>2.2</v>
      </c>
      <c r="J1003" s="0" t="n">
        <v>3.983</v>
      </c>
      <c r="K1003" s="0" t="n">
        <v>0.127</v>
      </c>
      <c r="L1003" s="0" t="n">
        <v>1.6</v>
      </c>
      <c r="M1003" s="0" t="n">
        <v>25.3</v>
      </c>
      <c r="N1003" s="0" t="n">
        <v>0</v>
      </c>
      <c r="O1003" s="0" t="n">
        <v>374</v>
      </c>
      <c r="P1003" s="0" t="n">
        <v>11000</v>
      </c>
      <c r="AC1003" s="0" t="n">
        <v>3.73</v>
      </c>
      <c r="AD1003" s="0" t="n">
        <v>0.064</v>
      </c>
      <c r="AE1003" s="0" t="n">
        <v>3.056</v>
      </c>
      <c r="AF1003" s="0" t="n">
        <v>0.094</v>
      </c>
      <c r="AG1003" s="0" t="n">
        <v>0.077</v>
      </c>
      <c r="AH1003" s="0" t="n">
        <v>4.9</v>
      </c>
      <c r="AJ1003" s="0" t="n">
        <v>700</v>
      </c>
      <c r="BF1003" s="0" t="n">
        <f aca="false">IF(E1003&lt;11,-3.6797*E1003^2+48.115*E1003-53.83,280.92*EXP(-0.2027*E1003))</f>
        <v>98.486087</v>
      </c>
      <c r="BG1003" s="1" t="n">
        <f aca="false">32.208*LN(F1003)+21.438</f>
        <v>91.1143080104746</v>
      </c>
      <c r="BH1003" s="1" t="n">
        <f aca="false">IF(G1003&lt;=2, -10*G1003+100, 88.958*EXP(-0.0755*G1003))</f>
        <v>91</v>
      </c>
      <c r="BI1003" s="1" t="n">
        <f aca="false">IF(I1003&lt;=100, 0.0053*(I1003)^2-1.0332*I1003+100.76, 122.82*EXP(-0.0092*I1003))</f>
        <v>98.512612</v>
      </c>
      <c r="BJ1003" s="0" t="n">
        <f aca="false">IF(P1003&lt;=1000, -6.942*LN(P1003)+107.59, -36.304*LN(P1003)+310.72)</f>
        <v>-27.1123376318395</v>
      </c>
      <c r="BK1003" s="0" t="e">
        <f aca="false">BF1003^0.04*BG1003^0.22*BH1003^0.51*BI1003^0.06*BJ1003^0.17</f>
        <v>#NUM!</v>
      </c>
      <c r="BL1003" s="0" t="e">
        <f aca="false">IF(BK1003&gt;=90, "Very Good", IF(BK1003&gt;=80, "Good", IF(BK1003&gt;=70, "Slightly Good", IF(BK1003&gt;=60, "Average", IF(BK1003&gt;=50, "Slightly Poor", IF(BK1003&gt;=40, "Poor", "Very Poor"))))))</f>
        <v>#NUM!</v>
      </c>
      <c r="BM1003" s="2" t="n">
        <f aca="false">IF(P1003&lt;=1000, -6.942*LN(P1003)+107.59, IF(AND(P1003&gt;1000, P1003&lt;=5213),-36.304*LN(P1003)+310.72, IF(P1003&gt;5213, 10)))</f>
        <v>10</v>
      </c>
      <c r="BN1003" s="2" t="n">
        <f aca="false">BF1003^0.04*BG1003^0.22*BH1003^0.51*BI1003^0.06*BM1003^0.17</f>
        <v>63.0325189857685</v>
      </c>
      <c r="BO1003" s="3" t="str">
        <f aca="false">IF(BN1003&gt;=90, "Very Good", IF(BN1003&gt;=80, "Good", IF(BN1003&gt;=70, "Slightly Good", IF(BN1003&gt;=60, "Average", IF(BN1003&gt;=50, "Slightly Poor", IF(BN1003&gt;=40, "Poor", "Very Poor"))))))</f>
        <v>Average</v>
      </c>
      <c r="BP1003" s="2" t="n">
        <f aca="false">IF(AJ1003&lt;=1000, -6.942*LN(AJ1003)+107.59, IF(AND(AJ1003&gt;1000, AJ1003&lt;=5213),-36.304*LN(AJ1003)+310.72, IF(AJ1003&gt;5213, 10)))</f>
        <v>62.1124003141287</v>
      </c>
      <c r="BQ1003" s="2" t="n">
        <f aca="false">BF1003^0.04*BG1003^0.22*BH1003^0.51*BI1003^0.06*BP1003^0.17</f>
        <v>85.9814919000699</v>
      </c>
      <c r="BR1003" s="0" t="str">
        <f aca="false">IF(BQ1003&gt;=90, "Very Good", IF(BQ1003&gt;=80, "Good", IF(BQ1003&gt;=70, "Slightly Good", IF(BQ1003&gt;=60, "Average", IF(BQ1003&gt;=50, "Slightly Poor", IF(BQ1003&gt;=40, "Poor", "Very Poor"))))))</f>
        <v>Good</v>
      </c>
      <c r="BT1003" s="2" t="n">
        <f aca="false">9.81*LN(AH1003)+30.6</f>
        <v>46.1903973621937</v>
      </c>
      <c r="BU1003" s="0" t="str">
        <f aca="false">IF(BT1003&lt;30, "Clean water", IF(AND(BT1003&gt;=30, BT1003&lt;40), "Hypolimia", IF(AND(BT1003&gt;=40,BT1003&lt;50), "Mesotrophic", IF(AND(BT1003&gt;=50, BT1003&lt;70), "Eutrophic", IF(BT1003&gt;70,"Hypertrophic")))))</f>
        <v>Mesotrophic</v>
      </c>
      <c r="CM1003" s="0" t="n">
        <f aca="false">IF(G1003&gt;H1003,1,0)</f>
        <v>0</v>
      </c>
      <c r="CO1003" s="17" t="n">
        <f aca="false">14.652-0.41022*M1003+0.007991*M1003*M1003-0.000077774*M1003*M1003*M1003</f>
        <v>8.128899490602</v>
      </c>
      <c r="CP1003" s="1" t="n">
        <f aca="false">F1003/CO1003*100</f>
        <v>107.025557519296</v>
      </c>
    </row>
    <row r="1004" customFormat="false" ht="12.5" hidden="false" customHeight="false" outlineLevel="0" collapsed="false">
      <c r="A1004" s="0" t="n">
        <v>1003</v>
      </c>
      <c r="B1004" s="15" t="s">
        <v>72</v>
      </c>
      <c r="C1004" s="16" t="s">
        <v>73</v>
      </c>
      <c r="D1004" s="0" t="s">
        <v>176</v>
      </c>
      <c r="E1004" s="0" t="n">
        <v>7.6</v>
      </c>
      <c r="F1004" s="0" t="n">
        <v>6.9</v>
      </c>
      <c r="G1004" s="0" t="n">
        <v>2.6</v>
      </c>
      <c r="H1004" s="0" t="n">
        <v>6.6</v>
      </c>
      <c r="I1004" s="0" t="n">
        <v>48.4</v>
      </c>
      <c r="J1004" s="0" t="n">
        <v>4.172</v>
      </c>
      <c r="K1004" s="0" t="n">
        <v>0.139</v>
      </c>
      <c r="L1004" s="0" t="n">
        <v>3</v>
      </c>
      <c r="M1004" s="0" t="n">
        <v>28.5</v>
      </c>
      <c r="N1004" s="0" t="n">
        <v>0</v>
      </c>
      <c r="O1004" s="0" t="n">
        <v>350</v>
      </c>
      <c r="P1004" s="0" t="n">
        <v>428200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V1004" s="0" t="n">
        <v>0</v>
      </c>
      <c r="AC1004" s="0" t="n">
        <v>3.992</v>
      </c>
      <c r="AD1004" s="0" t="n">
        <v>1.016</v>
      </c>
      <c r="AE1004" s="0" t="n">
        <v>2.444</v>
      </c>
      <c r="AF1004" s="0" t="n">
        <v>0.07</v>
      </c>
      <c r="AG1004" s="0" t="n">
        <v>0.05</v>
      </c>
      <c r="AH1004" s="0" t="n">
        <v>23.6</v>
      </c>
      <c r="AJ1004" s="0" t="n">
        <v>5195</v>
      </c>
      <c r="AP1004" s="0" t="n">
        <v>0</v>
      </c>
      <c r="AY1004" s="0" t="n">
        <v>0</v>
      </c>
      <c r="BF1004" s="0" t="n">
        <f aca="false">IF(E1004&lt;11,-3.6797*E1004^2+48.115*E1004-53.83,280.92*EXP(-0.2027*E1004))</f>
        <v>99.304528</v>
      </c>
      <c r="BG1004" s="1" t="n">
        <f aca="false">32.208*LN(F1004)+21.438</f>
        <v>83.6484416249163</v>
      </c>
      <c r="BH1004" s="1" t="n">
        <f aca="false">IF(G1004&lt;=2, -10*G1004+100, 88.958*EXP(-0.0755*G1004))</f>
        <v>73.1026302934667</v>
      </c>
      <c r="BI1004" s="1" t="n">
        <f aca="false">IF(I1004&lt;=100, 0.0053*(I1004)^2-1.0332*I1004+100.76, 122.82*EXP(-0.0092*I1004))</f>
        <v>63.168688</v>
      </c>
      <c r="BJ1004" s="0" t="n">
        <f aca="false">IF(P1004&lt;=1000, -6.942*LN(P1004)+107.59, -36.304*LN(P1004)+310.72)</f>
        <v>-160.04651666412</v>
      </c>
      <c r="BK1004" s="0" t="e">
        <f aca="false">BF1004^0.04*BG1004^0.22*BH1004^0.51*BI1004^0.06*BJ1004^0.17</f>
        <v>#NUM!</v>
      </c>
      <c r="BL1004" s="0" t="e">
        <f aca="false">IF(BK1004&gt;=90, "Very Good", IF(BK1004&gt;=80, "Good", IF(BK1004&gt;=70, "Slightly Good", IF(BK1004&gt;=60, "Average", IF(BK1004&gt;=50, "Slightly Poor", IF(BK1004&gt;=40, "Poor", "Very Poor"))))))</f>
        <v>#NUM!</v>
      </c>
      <c r="BM1004" s="2" t="n">
        <f aca="false">IF(P1004&lt;=1000, -6.942*LN(P1004)+107.59, IF(AND(P1004&gt;1000, P1004&lt;=5213),-36.304*LN(P1004)+310.72, IF(P1004&gt;5213, 10)))</f>
        <v>10</v>
      </c>
      <c r="BN1004" s="2" t="n">
        <f aca="false">BF1004^0.04*BG1004^0.22*BH1004^0.51*BI1004^0.06*BM1004^0.17</f>
        <v>53.8834548002775</v>
      </c>
      <c r="BO1004" s="3" t="str">
        <f aca="false">IF(BN1004&gt;=90, "Very Good", IF(BN1004&gt;=80, "Good", IF(BN1004&gt;=70, "Slightly Good", IF(BN1004&gt;=60, "Average", IF(BN1004&gt;=50, "Slightly Poor", IF(BN1004&gt;=40, "Poor", "Very Poor"))))))</f>
        <v>Slightly Poor</v>
      </c>
      <c r="BP1004" s="2" t="n">
        <f aca="false">IF(AJ1004&lt;=1000, -6.942*LN(AJ1004)+107.59, IF(AND(AJ1004&gt;1000, AJ1004&lt;=5213),-36.304*LN(AJ1004)+310.72, IF(AJ1004&gt;5213, 10)))</f>
        <v>0.122874094126075</v>
      </c>
      <c r="BQ1004" s="2" t="n">
        <f aca="false">BF1004^0.04*BG1004^0.22*BH1004^0.51*BI1004^0.06*BP1004^0.17</f>
        <v>25.5072529609559</v>
      </c>
      <c r="BR1004" s="0" t="str">
        <f aca="false">IF(BQ1004&gt;=90, "Very Good", IF(BQ1004&gt;=80, "Good", IF(BQ1004&gt;=70, "Slightly Good", IF(BQ1004&gt;=60, "Average", IF(BQ1004&gt;=50, "Slightly Poor", IF(BQ1004&gt;=40, "Poor", "Very Poor"))))))</f>
        <v>Very Poor</v>
      </c>
      <c r="BT1004" s="2" t="n">
        <f aca="false">9.81*LN(AH1004)+30.6</f>
        <v>61.6118302450297</v>
      </c>
      <c r="BU1004" s="0" t="str">
        <f aca="false">IF(BT1004&lt;30, "Clean water", IF(AND(BT1004&gt;=30, BT1004&lt;40), "Hypolimia", IF(AND(BT1004&gt;=40,BT1004&lt;50), "Mesotrophic", IF(AND(BT1004&gt;=50, BT1004&lt;70), "Eutrophic", IF(BT1004&gt;70,"Hypertrophic")))))</f>
        <v>Eutrophic</v>
      </c>
      <c r="CM1004" s="0" t="n">
        <f aca="false">IF(G1004&gt;H1004,1,0)</f>
        <v>0</v>
      </c>
      <c r="CO1004" s="17" t="n">
        <f aca="false">14.652-0.41022*M1004+0.007991*M1004*M1004-0.000077774*M1004*M1004*M1004</f>
        <v>7.65101970225</v>
      </c>
      <c r="CP1004" s="1" t="n">
        <f aca="false">F1004/CO1004*100</f>
        <v>90.1840574004908</v>
      </c>
    </row>
    <row r="1005" customFormat="false" ht="12.5" hidden="false" customHeight="false" outlineLevel="0" collapsed="false">
      <c r="A1005" s="0" t="n">
        <v>1004</v>
      </c>
      <c r="B1005" s="15" t="s">
        <v>131</v>
      </c>
      <c r="C1005" s="16" t="s">
        <v>132</v>
      </c>
      <c r="D1005" s="0" t="s">
        <v>176</v>
      </c>
      <c r="E1005" s="0" t="n">
        <v>8.2</v>
      </c>
      <c r="F1005" s="0" t="n">
        <v>10.4</v>
      </c>
      <c r="G1005" s="0" t="n">
        <v>2.7</v>
      </c>
      <c r="H1005" s="0" t="n">
        <v>6</v>
      </c>
      <c r="I1005" s="0" t="n">
        <v>41.3</v>
      </c>
      <c r="J1005" s="0" t="n">
        <v>2.881</v>
      </c>
      <c r="K1005" s="0" t="n">
        <v>0.183</v>
      </c>
      <c r="L1005" s="0" t="n">
        <v>3.5</v>
      </c>
      <c r="M1005" s="0" t="n">
        <v>28.8</v>
      </c>
      <c r="O1005" s="0" t="n">
        <v>654</v>
      </c>
      <c r="BD1005" s="0" t="n">
        <v>0.046</v>
      </c>
      <c r="BF1005" s="0" t="n">
        <f aca="false">IF(E1005&lt;11,-3.6797*E1005^2+48.115*E1005-53.83,280.92*EXP(-0.2027*E1005))</f>
        <v>93.289972</v>
      </c>
      <c r="BG1005" s="1" t="n">
        <f aca="false">32.208*LN(F1005)+21.438</f>
        <v>96.8628814043931</v>
      </c>
      <c r="BH1005" s="1" t="n">
        <f aca="false">IF(G1005&lt;=2, -10*G1005+100, 88.958*EXP(-0.0755*G1005))</f>
        <v>72.5527837174588</v>
      </c>
      <c r="BI1005" s="1" t="n">
        <f aca="false">IF(I1005&lt;=100, 0.0053*(I1005)^2-1.0332*I1005+100.76, 122.82*EXP(-0.0092*I1005))</f>
        <v>67.128997</v>
      </c>
      <c r="BJ1005" s="0" t="e">
        <f aca="false">IF(P1005&lt;=1000, -6.942*LN(P1005)+107.59, -36.304*LN(P1005)+310.72)</f>
        <v>#VALUE!</v>
      </c>
      <c r="BK1005" s="0" t="e">
        <f aca="false">BF1005^0.04*BG1005^0.22*BH1005^0.51*BI1005^0.06*BJ1005^0.17</f>
        <v>#VALUE!</v>
      </c>
      <c r="BL1005" s="0" t="e">
        <f aca="false">IF(BK1005&gt;=90, "Very Good", IF(BK1005&gt;=80, "Good", IF(BK1005&gt;=70, "Slightly Good", IF(BK1005&gt;=60, "Average", IF(BK1005&gt;=50, "Slightly Poor", IF(BK1005&gt;=40, "Poor", "Very Poor"))))))</f>
        <v>#VALUE!</v>
      </c>
      <c r="BM1005" s="2" t="e">
        <f aca="false">IF(P1005&lt;=1000, -6.942*LN(P1005)+107.59, IF(AND(P1005&gt;1000, P1005&lt;=5213),-36.304*LN(P1005)+310.72, IF(P1005&gt;5213, 10)))</f>
        <v>#VALUE!</v>
      </c>
      <c r="BN1005" s="2" t="e">
        <f aca="false">BF1005^0.04*BG1005^0.22*BH1005^0.51*BI1005^0.06*BM1005^0.17</f>
        <v>#VALUE!</v>
      </c>
      <c r="BO1005" s="3" t="e">
        <f aca="false">IF(BN1005&gt;=90, "Very Good", IF(BN1005&gt;=80, "Good", IF(BN1005&gt;=70, "Slightly Good", IF(BN1005&gt;=60, "Average", IF(BN1005&gt;=50, "Slightly Poor", IF(BN1005&gt;=40, "Poor", "Very Poor"))))))</f>
        <v>#VALUE!</v>
      </c>
      <c r="BP1005" s="2" t="e">
        <f aca="false">IF(AJ1005&lt;=1000, -6.942*LN(AJ1005)+107.59, IF(AND(AJ1005&gt;1000, AJ1005&lt;=5213),-36.304*LN(AJ1005)+310.72, IF(AJ1005&gt;5213, 10)))</f>
        <v>#VALUE!</v>
      </c>
      <c r="BQ1005" s="2" t="e">
        <f aca="false">BF1005^0.04*BG1005^0.22*BH1005^0.51*BI1005^0.06*BP1005^0.17</f>
        <v>#VALUE!</v>
      </c>
      <c r="BR1005" s="0" t="e">
        <f aca="false">IF(BQ1005&gt;=90, "Very Good", IF(BQ1005&gt;=80, "Good", IF(BQ1005&gt;=70, "Slightly Good", IF(BQ1005&gt;=60, "Average", IF(BQ1005&gt;=50, "Slightly Poor", IF(BQ1005&gt;=40, "Poor", "Very Poor"))))))</f>
        <v>#VALUE!</v>
      </c>
      <c r="BT1005" s="2" t="e">
        <f aca="false">9.81*LN(AH1005)+30.6</f>
        <v>#VALUE!</v>
      </c>
      <c r="BU1005" s="0" t="e">
        <f aca="false">IF(BT1005&lt;30, "Clean water", IF(AND(BT1005&gt;=30, BT1005&lt;40), "Hypolimia", IF(AND(BT1005&gt;=40,BT1005&lt;50), "Mesotrophic", IF(AND(BT1005&gt;=50, BT1005&lt;70), "Eutrophic", IF(BT1005&gt;70,"Hypertrophic")))))</f>
        <v>#VALUE!</v>
      </c>
      <c r="CM1005" s="0" t="n">
        <f aca="false">IF(G1005&gt;H1005,1,0)</f>
        <v>0</v>
      </c>
      <c r="CO1005" s="17" t="n">
        <f aca="false">14.652-0.41022*M1005+0.007991*M1005*M1005-0.000077774*M1005*M1005*M1005</f>
        <v>7.607863683072</v>
      </c>
      <c r="CP1005" s="1" t="n">
        <f aca="false">F1005/CO1005*100</f>
        <v>136.700661752664</v>
      </c>
    </row>
    <row r="1006" customFormat="false" ht="12.5" hidden="false" customHeight="false" outlineLevel="0" collapsed="false">
      <c r="A1006" s="0" t="n">
        <v>1005</v>
      </c>
      <c r="B1006" s="15" t="s">
        <v>75</v>
      </c>
      <c r="C1006" s="16" t="s">
        <v>76</v>
      </c>
      <c r="D1006" s="0" t="s">
        <v>176</v>
      </c>
      <c r="E1006" s="0" t="n">
        <v>7.9</v>
      </c>
      <c r="F1006" s="0" t="n">
        <v>8.2</v>
      </c>
      <c r="G1006" s="0" t="n">
        <v>0.3</v>
      </c>
      <c r="H1006" s="0" t="n">
        <v>2.5</v>
      </c>
      <c r="I1006" s="0" t="n">
        <v>13</v>
      </c>
      <c r="J1006" s="0" t="n">
        <v>3.871</v>
      </c>
      <c r="K1006" s="0" t="n">
        <v>0.087</v>
      </c>
      <c r="L1006" s="0" t="n">
        <v>1.6</v>
      </c>
      <c r="M1006" s="0" t="n">
        <v>27.1</v>
      </c>
      <c r="N1006" s="0" t="n">
        <v>0</v>
      </c>
      <c r="O1006" s="0" t="n">
        <v>699</v>
      </c>
      <c r="P1006" s="0" t="n">
        <v>10000</v>
      </c>
      <c r="AC1006" s="0" t="n">
        <v>3.813</v>
      </c>
      <c r="AD1006" s="0" t="n">
        <v>0.009</v>
      </c>
      <c r="AE1006" s="0" t="n">
        <v>3.199</v>
      </c>
      <c r="AF1006" s="0" t="n">
        <v>0.061</v>
      </c>
      <c r="AG1006" s="0" t="n">
        <v>0.05</v>
      </c>
      <c r="AH1006" s="0" t="n">
        <v>14.8</v>
      </c>
      <c r="AJ1006" s="0" t="n">
        <v>400</v>
      </c>
      <c r="BF1006" s="0" t="n">
        <f aca="false">IF(E1006&lt;11,-3.6797*E1006^2+48.115*E1006-53.83,280.92*EXP(-0.2027*E1006))</f>
        <v>96.6284230000001</v>
      </c>
      <c r="BG1006" s="1" t="n">
        <f aca="false">32.208*LN(F1006)+21.438</f>
        <v>89.2079528407348</v>
      </c>
      <c r="BH1006" s="1" t="n">
        <f aca="false">IF(G1006&lt;=2, -10*G1006+100, 88.958*EXP(-0.0755*G1006))</f>
        <v>97</v>
      </c>
      <c r="BI1006" s="1" t="n">
        <f aca="false">IF(I1006&lt;=100, 0.0053*(I1006)^2-1.0332*I1006+100.76, 122.82*EXP(-0.0092*I1006))</f>
        <v>88.2241</v>
      </c>
      <c r="BJ1006" s="0" t="n">
        <f aca="false">IF(P1006&lt;=1000, -6.942*LN(P1006)+107.59, -36.304*LN(P1006)+310.72)</f>
        <v>-23.6521968642234</v>
      </c>
      <c r="BK1006" s="0" t="e">
        <f aca="false">BF1006^0.04*BG1006^0.22*BH1006^0.51*BI1006^0.06*BJ1006^0.17</f>
        <v>#NUM!</v>
      </c>
      <c r="BL1006" s="0" t="e">
        <f aca="false">IF(BK1006&gt;=90, "Very Good", IF(BK1006&gt;=80, "Good", IF(BK1006&gt;=70, "Slightly Good", IF(BK1006&gt;=60, "Average", IF(BK1006&gt;=50, "Slightly Poor", IF(BK1006&gt;=40, "Poor", "Very Poor"))))))</f>
        <v>#NUM!</v>
      </c>
      <c r="BM1006" s="2" t="n">
        <f aca="false">IF(P1006&lt;=1000, -6.942*LN(P1006)+107.59, IF(AND(P1006&gt;1000, P1006&lt;=5213),-36.304*LN(P1006)+310.72, IF(P1006&gt;5213, 10)))</f>
        <v>10</v>
      </c>
      <c r="BN1006" s="2" t="n">
        <f aca="false">BF1006^0.04*BG1006^0.22*BH1006^0.51*BI1006^0.06*BM1006^0.17</f>
        <v>64.3401102064044</v>
      </c>
      <c r="BO1006" s="3" t="str">
        <f aca="false">IF(BN1006&gt;=90, "Very Good", IF(BN1006&gt;=80, "Good", IF(BN1006&gt;=70, "Slightly Good", IF(BN1006&gt;=60, "Average", IF(BN1006&gt;=50, "Slightly Poor", IF(BN1006&gt;=40, "Poor", "Very Poor"))))))</f>
        <v>Average</v>
      </c>
      <c r="BP1006" s="2" t="n">
        <f aca="false">IF(AJ1006&lt;=1000, -6.942*LN(AJ1006)+107.59, IF(AND(AJ1006&gt;1000, AJ1006&lt;=5213),-36.304*LN(AJ1006)+310.72, IF(AJ1006&gt;5213, 10)))</f>
        <v>65.9972531139764</v>
      </c>
      <c r="BQ1006" s="2" t="n">
        <f aca="false">BF1006^0.04*BG1006^0.22*BH1006^0.51*BI1006^0.06*BP1006^0.17</f>
        <v>88.6749999025396</v>
      </c>
      <c r="BR1006" s="0" t="str">
        <f aca="false">IF(BQ1006&gt;=90, "Very Good", IF(BQ1006&gt;=80, "Good", IF(BQ1006&gt;=70, "Slightly Good", IF(BQ1006&gt;=60, "Average", IF(BQ1006&gt;=50, "Slightly Poor", IF(BQ1006&gt;=40, "Poor", "Very Poor"))))))</f>
        <v>Good</v>
      </c>
      <c r="BT1006" s="2" t="n">
        <f aca="false">9.81*LN(AH1006)+30.6</f>
        <v>57.0342926433544</v>
      </c>
      <c r="BU1006" s="0" t="str">
        <f aca="false">IF(BT1006&lt;30, "Clean water", IF(AND(BT1006&gt;=30, BT1006&lt;40), "Hypolimia", IF(AND(BT1006&gt;=40,BT1006&lt;50), "Mesotrophic", IF(AND(BT1006&gt;=50, BT1006&lt;70), "Eutrophic", IF(BT1006&gt;70,"Hypertrophic")))))</f>
        <v>Eutrophic</v>
      </c>
      <c r="CM1006" s="0" t="n">
        <f aca="false">IF(G1006&gt;H1006,1,0)</f>
        <v>0</v>
      </c>
      <c r="CO1006" s="17" t="n">
        <f aca="false">14.652-0.41022*M1006+0.007991*M1006*M1006-0.000077774*M1006*M1006*M1006</f>
        <v>7.855810419486</v>
      </c>
      <c r="CP1006" s="1" t="n">
        <f aca="false">F1006/CO1006*100</f>
        <v>104.38133766136</v>
      </c>
    </row>
    <row r="1007" customFormat="false" ht="12.5" hidden="false" customHeight="false" outlineLevel="0" collapsed="false">
      <c r="A1007" s="0" t="n">
        <v>1006</v>
      </c>
      <c r="B1007" s="15" t="s">
        <v>77</v>
      </c>
      <c r="C1007" s="16" t="s">
        <v>78</v>
      </c>
      <c r="D1007" s="0" t="s">
        <v>176</v>
      </c>
      <c r="E1007" s="0" t="n">
        <v>8</v>
      </c>
      <c r="F1007" s="0" t="n">
        <v>10.8</v>
      </c>
      <c r="G1007" s="0" t="n">
        <v>1.7</v>
      </c>
      <c r="H1007" s="0" t="n">
        <v>5.4</v>
      </c>
      <c r="I1007" s="0" t="n">
        <v>14</v>
      </c>
      <c r="J1007" s="0" t="n">
        <v>2.413</v>
      </c>
      <c r="K1007" s="0" t="n">
        <v>0.094</v>
      </c>
      <c r="L1007" s="0" t="n">
        <v>2.7</v>
      </c>
      <c r="M1007" s="0" t="n">
        <v>27.6</v>
      </c>
      <c r="N1007" s="0" t="n">
        <v>0</v>
      </c>
      <c r="O1007" s="0" t="n">
        <v>156</v>
      </c>
      <c r="P1007" s="0" t="n">
        <v>350</v>
      </c>
      <c r="AC1007" s="0" t="n">
        <v>2.158</v>
      </c>
      <c r="AD1007" s="0" t="n">
        <v>0.05</v>
      </c>
      <c r="AE1007" s="0" t="n">
        <v>1.63</v>
      </c>
      <c r="AF1007" s="0" t="n">
        <v>0.055</v>
      </c>
      <c r="AG1007" s="0" t="n">
        <v>0.027</v>
      </c>
      <c r="AH1007" s="0" t="n">
        <v>25.8</v>
      </c>
      <c r="AJ1007" s="0" t="n">
        <v>340</v>
      </c>
      <c r="BD1007" s="0" t="n">
        <v>841.583</v>
      </c>
      <c r="BF1007" s="0" t="n">
        <f aca="false">IF(E1007&lt;11,-3.6797*E1007^2+48.115*E1007-53.83,280.92*EXP(-0.2027*E1007))</f>
        <v>95.5892</v>
      </c>
      <c r="BG1007" s="1" t="n">
        <f aca="false">32.208*LN(F1007)+21.438</f>
        <v>98.0784218880646</v>
      </c>
      <c r="BH1007" s="1" t="n">
        <f aca="false">IF(G1007&lt;=2, -10*G1007+100, 88.958*EXP(-0.0755*G1007))</f>
        <v>83</v>
      </c>
      <c r="BI1007" s="1" t="n">
        <f aca="false">IF(I1007&lt;=100, 0.0053*(I1007)^2-1.0332*I1007+100.76, 122.82*EXP(-0.0092*I1007))</f>
        <v>87.334</v>
      </c>
      <c r="BJ1007" s="0" t="n">
        <f aca="false">IF(P1007&lt;=1000, -6.942*LN(P1007)+107.59, -36.304*LN(P1007)+310.72)</f>
        <v>66.9242280415758</v>
      </c>
      <c r="BK1007" s="0" t="n">
        <f aca="false">BF1007^0.04*BG1007^0.22*BH1007^0.51*BI1007^0.06*BJ1007^0.17</f>
        <v>83.7360590670489</v>
      </c>
      <c r="BL1007" s="0" t="str">
        <f aca="false">IF(BK1007&gt;=90, "Very Good", IF(BK1007&gt;=80, "Good", IF(BK1007&gt;=70, "Slightly Good", IF(BK1007&gt;=60, "Average", IF(BK1007&gt;=50, "Slightly Poor", IF(BK1007&gt;=40, "Poor", "Very Poor"))))))</f>
        <v>Good</v>
      </c>
      <c r="BM1007" s="2" t="n">
        <f aca="false">IF(P1007&lt;=1000, -6.942*LN(P1007)+107.59, IF(AND(P1007&gt;1000, P1007&lt;=5213),-36.304*LN(P1007)+310.72, IF(P1007&gt;5213, 10)))</f>
        <v>66.9242280415758</v>
      </c>
      <c r="BN1007" s="2" t="n">
        <f aca="false">BF1007^0.04*BG1007^0.22*BH1007^0.51*BI1007^0.06*BM1007^0.17</f>
        <v>83.7360590670489</v>
      </c>
      <c r="BO1007" s="3" t="str">
        <f aca="false">IF(BN1007&gt;=90, "Very Good", IF(BN1007&gt;=80, "Good", IF(BN1007&gt;=70, "Slightly Good", IF(BN1007&gt;=60, "Average", IF(BN1007&gt;=50, "Slightly Poor", IF(BN1007&gt;=40, "Poor", "Very Poor"))))))</f>
        <v>Good</v>
      </c>
      <c r="BP1007" s="2" t="n">
        <f aca="false">IF(AJ1007&lt;=1000, -6.942*LN(AJ1007)+107.59, IF(AND(AJ1007&gt;1000, AJ1007&lt;=5213),-36.304*LN(AJ1007)+310.72, IF(AJ1007&gt;5213, 10)))</f>
        <v>67.1254595225499</v>
      </c>
      <c r="BQ1007" s="2" t="n">
        <f aca="false">BF1007^0.04*BG1007^0.22*BH1007^0.51*BI1007^0.06*BP1007^0.17</f>
        <v>83.7788087319148</v>
      </c>
      <c r="BR1007" s="0" t="str">
        <f aca="false">IF(BQ1007&gt;=90, "Very Good", IF(BQ1007&gt;=80, "Good", IF(BQ1007&gt;=70, "Slightly Good", IF(BQ1007&gt;=60, "Average", IF(BQ1007&gt;=50, "Slightly Poor", IF(BQ1007&gt;=40, "Poor", "Very Poor"))))))</f>
        <v>Good</v>
      </c>
      <c r="BT1007" s="2" t="n">
        <f aca="false">9.81*LN(AH1007)+30.6</f>
        <v>62.4861737658095</v>
      </c>
      <c r="BU1007" s="0" t="str">
        <f aca="false">IF(BT1007&lt;30, "Clean water", IF(AND(BT1007&gt;=30, BT1007&lt;40), "Hypolimia", IF(AND(BT1007&gt;=40,BT1007&lt;50), "Mesotrophic", IF(AND(BT1007&gt;=50, BT1007&lt;70), "Eutrophic", IF(BT1007&gt;70,"Hypertrophic")))))</f>
        <v>Eutrophic</v>
      </c>
      <c r="CM1007" s="0" t="n">
        <f aca="false">IF(G1007&gt;H1007,1,0)</f>
        <v>0</v>
      </c>
      <c r="CO1007" s="17" t="n">
        <f aca="false">14.652-0.41022*M1007+0.007991*M1007*M1007-0.000077774*M1007*M1007*M1007</f>
        <v>7.781986786176</v>
      </c>
      <c r="CP1007" s="1" t="n">
        <f aca="false">F1007/CO1007*100</f>
        <v>138.782039815144</v>
      </c>
    </row>
    <row r="1008" customFormat="false" ht="12.5" hidden="false" customHeight="false" outlineLevel="0" collapsed="false">
      <c r="A1008" s="0" t="n">
        <v>1007</v>
      </c>
      <c r="B1008" s="15" t="s">
        <v>79</v>
      </c>
      <c r="C1008" s="16" t="s">
        <v>80</v>
      </c>
      <c r="D1008" s="0" t="s">
        <v>176</v>
      </c>
      <c r="E1008" s="0" t="n">
        <v>7.8</v>
      </c>
      <c r="F1008" s="0" t="n">
        <v>8.5</v>
      </c>
      <c r="G1008" s="0" t="n">
        <v>2.2</v>
      </c>
      <c r="H1008" s="0" t="n">
        <v>6</v>
      </c>
      <c r="I1008" s="0" t="n">
        <v>19.6</v>
      </c>
      <c r="J1008" s="0" t="n">
        <v>3.438</v>
      </c>
      <c r="K1008" s="0" t="n">
        <v>0.121</v>
      </c>
      <c r="L1008" s="0" t="n">
        <v>3</v>
      </c>
      <c r="M1008" s="0" t="n">
        <v>28.3</v>
      </c>
      <c r="N1008" s="0" t="n">
        <v>0</v>
      </c>
      <c r="O1008" s="0" t="n">
        <v>219</v>
      </c>
      <c r="P1008" s="0" t="n">
        <v>17748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0</v>
      </c>
      <c r="V1008" s="0" t="n">
        <v>0</v>
      </c>
      <c r="AC1008" s="0" t="n">
        <v>3.256</v>
      </c>
      <c r="AD1008" s="0" t="n">
        <v>0.285</v>
      </c>
      <c r="AE1008" s="0" t="n">
        <v>2.335</v>
      </c>
      <c r="AF1008" s="0" t="n">
        <v>0.061</v>
      </c>
      <c r="AG1008" s="0" t="n">
        <v>0.031</v>
      </c>
      <c r="AH1008" s="0" t="n">
        <v>33.5</v>
      </c>
      <c r="AJ1008" s="0" t="n">
        <v>7230</v>
      </c>
      <c r="AP1008" s="0" t="n">
        <v>0</v>
      </c>
      <c r="AY1008" s="0" t="n">
        <v>0</v>
      </c>
      <c r="BD1008" s="0" t="n">
        <v>853.91</v>
      </c>
      <c r="BF1008" s="0" t="n">
        <f aca="false">IF(E1008&lt;11,-3.6797*E1008^2+48.115*E1008-53.83,280.92*EXP(-0.2027*E1008))</f>
        <v>97.5940520000001</v>
      </c>
      <c r="BG1008" s="1" t="n">
        <f aca="false">32.208*LN(F1008)+21.438</f>
        <v>90.3652509938879</v>
      </c>
      <c r="BH1008" s="1" t="n">
        <f aca="false">IF(G1008&lt;=2, -10*G1008+100, 88.958*EXP(-0.0755*G1008))</f>
        <v>75.3440041238757</v>
      </c>
      <c r="BI1008" s="1" t="n">
        <f aca="false">IF(I1008&lt;=100, 0.0053*(I1008)^2-1.0332*I1008+100.76, 122.82*EXP(-0.0092*I1008))</f>
        <v>82.545328</v>
      </c>
      <c r="BJ1008" s="0" t="n">
        <f aca="false">IF(P1008&lt;=1000, -6.942*LN(P1008)+107.59, -36.304*LN(P1008)+310.72)</f>
        <v>-44.4793565961564</v>
      </c>
      <c r="BK1008" s="0" t="e">
        <f aca="false">BF1008^0.04*BG1008^0.22*BH1008^0.51*BI1008^0.06*BJ1008^0.17</f>
        <v>#NUM!</v>
      </c>
      <c r="BL1008" s="0" t="e">
        <f aca="false">IF(BK1008&gt;=90, "Very Good", IF(BK1008&gt;=80, "Good", IF(BK1008&gt;=70, "Slightly Good", IF(BK1008&gt;=60, "Average", IF(BK1008&gt;=50, "Slightly Poor", IF(BK1008&gt;=40, "Poor", "Very Poor"))))))</f>
        <v>#NUM!</v>
      </c>
      <c r="BM1008" s="2" t="n">
        <f aca="false">IF(P1008&lt;=1000, -6.942*LN(P1008)+107.59, IF(AND(P1008&gt;1000, P1008&lt;=5213),-36.304*LN(P1008)+310.72, IF(P1008&gt;5213, 10)))</f>
        <v>10</v>
      </c>
      <c r="BN1008" s="2" t="n">
        <f aca="false">BF1008^0.04*BG1008^0.22*BH1008^0.51*BI1008^0.06*BM1008^0.17</f>
        <v>56.5188921239453</v>
      </c>
      <c r="BO1008" s="3" t="str">
        <f aca="false">IF(BN1008&gt;=90, "Very Good", IF(BN1008&gt;=80, "Good", IF(BN1008&gt;=70, "Slightly Good", IF(BN1008&gt;=60, "Average", IF(BN1008&gt;=50, "Slightly Poor", IF(BN1008&gt;=40, "Poor", "Very Poor"))))))</f>
        <v>Slightly Poor</v>
      </c>
      <c r="BP1008" s="2" t="n">
        <f aca="false">IF(AJ1008&lt;=1000, -6.942*LN(AJ1008)+107.59, IF(AND(AJ1008&gt;1000, AJ1008&lt;=5213),-36.304*LN(AJ1008)+310.72, IF(AJ1008&gt;5213, 10)))</f>
        <v>10</v>
      </c>
      <c r="BQ1008" s="2" t="n">
        <f aca="false">BF1008^0.04*BG1008^0.22*BH1008^0.51*BI1008^0.06*BP1008^0.17</f>
        <v>56.5188921239453</v>
      </c>
      <c r="BR1008" s="0" t="str">
        <f aca="false">IF(BQ1008&gt;=90, "Very Good", IF(BQ1008&gt;=80, "Good", IF(BQ1008&gt;=70, "Slightly Good", IF(BQ1008&gt;=60, "Average", IF(BQ1008&gt;=50, "Slightly Poor", IF(BQ1008&gt;=40, "Poor", "Very Poor"))))))</f>
        <v>Slightly Poor</v>
      </c>
      <c r="BT1008" s="2" t="n">
        <f aca="false">9.81*LN(AH1008)+30.6</f>
        <v>65.0482607549323</v>
      </c>
      <c r="BU1008" s="0" t="str">
        <f aca="false">IF(BT1008&lt;30, "Clean water", IF(AND(BT1008&gt;=30, BT1008&lt;40), "Hypolimia", IF(AND(BT1008&gt;=40,BT1008&lt;50), "Mesotrophic", IF(AND(BT1008&gt;=50, BT1008&lt;70), "Eutrophic", IF(BT1008&gt;70,"Hypertrophic")))))</f>
        <v>Eutrophic</v>
      </c>
      <c r="CM1008" s="0" t="n">
        <f aca="false">IF(G1008&gt;H1008,1,0)</f>
        <v>0</v>
      </c>
      <c r="CO1008" s="17" t="n">
        <f aca="false">14.652-0.41022*M1008+0.007991*M1008*M1008-0.000077774*M1008*M1008*M1008</f>
        <v>7.679923736262</v>
      </c>
      <c r="CP1008" s="1" t="n">
        <f aca="false">F1008/CO1008*100</f>
        <v>110.678182386967</v>
      </c>
    </row>
    <row r="1009" customFormat="false" ht="12.5" hidden="false" customHeight="false" outlineLevel="0" collapsed="false">
      <c r="A1009" s="0" t="n">
        <v>1008</v>
      </c>
      <c r="B1009" s="15" t="s">
        <v>81</v>
      </c>
      <c r="C1009" s="16" t="s">
        <v>82</v>
      </c>
      <c r="D1009" s="0" t="s">
        <v>176</v>
      </c>
      <c r="E1009" s="0" t="n">
        <v>8.6</v>
      </c>
      <c r="F1009" s="0" t="n">
        <v>7.3</v>
      </c>
      <c r="G1009" s="0" t="n">
        <v>2</v>
      </c>
      <c r="H1009" s="0" t="n">
        <v>3.8</v>
      </c>
      <c r="I1009" s="0" t="n">
        <v>3.2</v>
      </c>
      <c r="J1009" s="0" t="n">
        <v>1.646</v>
      </c>
      <c r="K1009" s="0" t="n">
        <v>0.116</v>
      </c>
      <c r="L1009" s="0" t="n">
        <v>2.8</v>
      </c>
      <c r="M1009" s="0" t="n">
        <v>30.3</v>
      </c>
      <c r="N1009" s="0" t="n">
        <v>0</v>
      </c>
      <c r="O1009" s="0" t="n">
        <v>300</v>
      </c>
      <c r="P1009" s="0" t="n">
        <v>1000</v>
      </c>
      <c r="AC1009" s="0" t="n">
        <v>1.554</v>
      </c>
      <c r="AD1009" s="0" t="n">
        <v>0.258</v>
      </c>
      <c r="AE1009" s="0" t="n">
        <v>0.677</v>
      </c>
      <c r="AF1009" s="0" t="n">
        <v>0.091</v>
      </c>
      <c r="AG1009" s="0" t="n">
        <v>0.072</v>
      </c>
      <c r="AH1009" s="0" t="n">
        <v>32.7</v>
      </c>
      <c r="AJ1009" s="0" t="n">
        <v>100</v>
      </c>
      <c r="BF1009" s="0" t="n">
        <f aca="false">IF(E1009&lt;11,-3.6797*E1009^2+48.115*E1009-53.83,280.92*EXP(-0.2027*E1009))</f>
        <v>87.808388</v>
      </c>
      <c r="BG1009" s="1" t="n">
        <f aca="false">32.208*LN(F1009)+21.438</f>
        <v>85.4634570053551</v>
      </c>
      <c r="BH1009" s="1" t="n">
        <f aca="false">IF(G1009&lt;=2, -10*G1009+100, 88.958*EXP(-0.0755*G1009))</f>
        <v>80</v>
      </c>
      <c r="BI1009" s="1" t="n">
        <f aca="false">IF(I1009&lt;=100, 0.0053*(I1009)^2-1.0332*I1009+100.76, 122.82*EXP(-0.0092*I1009))</f>
        <v>97.508032</v>
      </c>
      <c r="BJ1009" s="0" t="n">
        <f aca="false">IF(P1009&lt;=1000, -6.942*LN(P1009)+107.59, -36.304*LN(P1009)+310.72)</f>
        <v>59.636362853306</v>
      </c>
      <c r="BK1009" s="0" t="n">
        <f aca="false">BF1009^0.04*BG1009^0.22*BH1009^0.51*BI1009^0.06*BJ1009^0.17</f>
        <v>78.4311084058772</v>
      </c>
      <c r="BL1009" s="0" t="str">
        <f aca="false">IF(BK1009&gt;=90, "Very Good", IF(BK1009&gt;=80, "Good", IF(BK1009&gt;=70, "Slightly Good", IF(BK1009&gt;=60, "Average", IF(BK1009&gt;=50, "Slightly Poor", IF(BK1009&gt;=40, "Poor", "Very Poor"))))))</f>
        <v>Slightly Good</v>
      </c>
      <c r="BM1009" s="2" t="n">
        <f aca="false">IF(P1009&lt;=1000, -6.942*LN(P1009)+107.59, IF(AND(P1009&gt;1000, P1009&lt;=5213),-36.304*LN(P1009)+310.72, IF(P1009&gt;5213, 10)))</f>
        <v>59.636362853306</v>
      </c>
      <c r="BN1009" s="2" t="n">
        <f aca="false">BF1009^0.04*BG1009^0.22*BH1009^0.51*BI1009^0.06*BM1009^0.17</f>
        <v>78.4311084058772</v>
      </c>
      <c r="BO1009" s="3" t="str">
        <f aca="false">IF(BN1009&gt;=90, "Very Good", IF(BN1009&gt;=80, "Good", IF(BN1009&gt;=70, "Slightly Good", IF(BN1009&gt;=60, "Average", IF(BN1009&gt;=50, "Slightly Poor", IF(BN1009&gt;=40, "Poor", "Very Poor"))))))</f>
        <v>Slightly Good</v>
      </c>
      <c r="BP1009" s="2" t="n">
        <f aca="false">IF(AJ1009&lt;=1000, -6.942*LN(AJ1009)+107.59, IF(AND(AJ1009&gt;1000, AJ1009&lt;=5213),-36.304*LN(AJ1009)+310.72, IF(AJ1009&gt;5213, 10)))</f>
        <v>75.6209085688707</v>
      </c>
      <c r="BQ1009" s="2" t="n">
        <f aca="false">BF1009^0.04*BG1009^0.22*BH1009^0.51*BI1009^0.06*BP1009^0.17</f>
        <v>81.6621065617789</v>
      </c>
      <c r="BR1009" s="0" t="str">
        <f aca="false">IF(BQ1009&gt;=90, "Very Good", IF(BQ1009&gt;=80, "Good", IF(BQ1009&gt;=70, "Slightly Good", IF(BQ1009&gt;=60, "Average", IF(BQ1009&gt;=50, "Slightly Poor", IF(BQ1009&gt;=40, "Poor", "Very Poor"))))))</f>
        <v>Good</v>
      </c>
      <c r="BT1009" s="2" t="n">
        <f aca="false">9.81*LN(AH1009)+30.6</f>
        <v>64.8111495142305</v>
      </c>
      <c r="BU1009" s="0" t="str">
        <f aca="false">IF(BT1009&lt;30, "Clean water", IF(AND(BT1009&gt;=30, BT1009&lt;40), "Hypolimia", IF(AND(BT1009&gt;=40,BT1009&lt;50), "Mesotrophic", IF(AND(BT1009&gt;=50, BT1009&lt;70), "Eutrophic", IF(BT1009&gt;70,"Hypertrophic")))))</f>
        <v>Eutrophic</v>
      </c>
      <c r="CM1009" s="0" t="n">
        <f aca="false">IF(G1009&gt;H1009,1,0)</f>
        <v>0</v>
      </c>
      <c r="CO1009" s="17" t="n">
        <f aca="false">14.652-0.41022*M1009+0.007991*M1009*M1009-0.000077774*M1009*M1009*M1009</f>
        <v>7.395264180702</v>
      </c>
      <c r="CP1009" s="1" t="n">
        <f aca="false">F1009/CO1009*100</f>
        <v>98.7118218041407</v>
      </c>
    </row>
    <row r="1010" customFormat="false" ht="12.5" hidden="false" customHeight="false" outlineLevel="0" collapsed="false">
      <c r="A1010" s="0" t="n">
        <v>1009</v>
      </c>
      <c r="B1010" s="15" t="s">
        <v>83</v>
      </c>
      <c r="C1010" s="16" t="s">
        <v>84</v>
      </c>
      <c r="D1010" s="0" t="s">
        <v>176</v>
      </c>
      <c r="E1010" s="0" t="n">
        <v>7.5</v>
      </c>
      <c r="F1010" s="0" t="n">
        <v>5.5</v>
      </c>
      <c r="G1010" s="0" t="n">
        <v>1.9</v>
      </c>
      <c r="H1010" s="0" t="n">
        <v>5.8</v>
      </c>
      <c r="I1010" s="0" t="n">
        <v>5.8</v>
      </c>
      <c r="J1010" s="0" t="n">
        <v>4.489</v>
      </c>
      <c r="K1010" s="0" t="n">
        <v>0.078</v>
      </c>
      <c r="L1010" s="0" t="n">
        <v>2.7</v>
      </c>
      <c r="M1010" s="0" t="n">
        <v>29.9</v>
      </c>
      <c r="N1010" s="0" t="n">
        <v>0</v>
      </c>
      <c r="O1010" s="0" t="n">
        <v>293</v>
      </c>
      <c r="P1010" s="0" t="n">
        <v>160000</v>
      </c>
      <c r="AC1010" s="0" t="n">
        <v>4.364</v>
      </c>
      <c r="AD1010" s="0" t="n">
        <v>0.701</v>
      </c>
      <c r="AE1010" s="0" t="n">
        <v>3.001</v>
      </c>
      <c r="AF1010" s="0" t="n">
        <v>0.052</v>
      </c>
      <c r="AG1010" s="0" t="n">
        <v>0.032</v>
      </c>
      <c r="AH1010" s="0" t="n">
        <v>14.9</v>
      </c>
      <c r="AJ1010" s="0" t="n">
        <v>8700</v>
      </c>
      <c r="BF1010" s="0" t="n">
        <f aca="false">IF(E1010&lt;11,-3.6797*E1010^2+48.115*E1010-53.83,280.92*EXP(-0.2027*E1010))</f>
        <v>100.049375</v>
      </c>
      <c r="BG1010" s="1" t="n">
        <f aca="false">32.208*LN(F1010)+21.438</f>
        <v>76.3445265548152</v>
      </c>
      <c r="BH1010" s="1" t="n">
        <f aca="false">IF(G1010&lt;=2, -10*G1010+100, 88.958*EXP(-0.0755*G1010))</f>
        <v>81</v>
      </c>
      <c r="BI1010" s="1" t="n">
        <f aca="false">IF(I1010&lt;=100, 0.0053*(I1010)^2-1.0332*I1010+100.76, 122.82*EXP(-0.0092*I1010))</f>
        <v>94.945732</v>
      </c>
      <c r="BJ1010" s="0" t="n">
        <f aca="false">IF(P1010&lt;=1000, -6.942*LN(P1010)+107.59, -36.304*LN(P1010)+310.72)</f>
        <v>-124.308257836416</v>
      </c>
      <c r="BK1010" s="0" t="e">
        <f aca="false">BF1010^0.04*BG1010^0.22*BH1010^0.51*BI1010^0.06*BJ1010^0.17</f>
        <v>#NUM!</v>
      </c>
      <c r="BL1010" s="0" t="e">
        <f aca="false">IF(BK1010&gt;=90, "Very Good", IF(BK1010&gt;=80, "Good", IF(BK1010&gt;=70, "Slightly Good", IF(BK1010&gt;=60, "Average", IF(BK1010&gt;=50, "Slightly Poor", IF(BK1010&gt;=40, "Poor", "Very Poor"))))))</f>
        <v>#NUM!</v>
      </c>
      <c r="BM1010" s="2" t="n">
        <f aca="false">IF(P1010&lt;=1000, -6.942*LN(P1010)+107.59, IF(AND(P1010&gt;1000, P1010&lt;=5213),-36.304*LN(P1010)+310.72, IF(P1010&gt;5213, 10)))</f>
        <v>10</v>
      </c>
      <c r="BN1010" s="2" t="n">
        <f aca="false">BF1010^0.04*BG1010^0.22*BH1010^0.51*BI1010^0.06*BM1010^0.17</f>
        <v>57.042112525631</v>
      </c>
      <c r="BO1010" s="3" t="str">
        <f aca="false">IF(BN1010&gt;=90, "Very Good", IF(BN1010&gt;=80, "Good", IF(BN1010&gt;=70, "Slightly Good", IF(BN1010&gt;=60, "Average", IF(BN1010&gt;=50, "Slightly Poor", IF(BN1010&gt;=40, "Poor", "Very Poor"))))))</f>
        <v>Slightly Poor</v>
      </c>
      <c r="BP1010" s="2" t="n">
        <f aca="false">IF(AJ1010&lt;=1000, -6.942*LN(AJ1010)+107.59, IF(AND(AJ1010&gt;1000, AJ1010&lt;=5213),-36.304*LN(AJ1010)+310.72, IF(AJ1010&gt;5213, 10)))</f>
        <v>10</v>
      </c>
      <c r="BQ1010" s="2" t="n">
        <f aca="false">BF1010^0.04*BG1010^0.22*BH1010^0.51*BI1010^0.06*BP1010^0.17</f>
        <v>57.042112525631</v>
      </c>
      <c r="BR1010" s="0" t="str">
        <f aca="false">IF(BQ1010&gt;=90, "Very Good", IF(BQ1010&gt;=80, "Good", IF(BQ1010&gt;=70, "Slightly Good", IF(BQ1010&gt;=60, "Average", IF(BQ1010&gt;=50, "Slightly Poor", IF(BQ1010&gt;=40, "Poor", "Very Poor"))))))</f>
        <v>Slightly Poor</v>
      </c>
      <c r="BT1010" s="2" t="n">
        <f aca="false">9.81*LN(AH1010)+30.6</f>
        <v>57.1003534990534</v>
      </c>
      <c r="BU1010" s="0" t="str">
        <f aca="false">IF(BT1010&lt;30, "Clean water", IF(AND(BT1010&gt;=30, BT1010&lt;40), "Hypolimia", IF(AND(BT1010&gt;=40,BT1010&lt;50), "Mesotrophic", IF(AND(BT1010&gt;=50, BT1010&lt;70), "Eutrophic", IF(BT1010&gt;70,"Hypertrophic")))))</f>
        <v>Eutrophic</v>
      </c>
      <c r="CM1010" s="0" t="n">
        <f aca="false">IF(G1010&gt;H1010,1,0)</f>
        <v>0</v>
      </c>
      <c r="CO1010" s="17" t="n">
        <f aca="false">14.652-0.41022*M1010+0.007991*M1010*M1010-0.000077774*M1010*M1010*M1010</f>
        <v>7.451486971174</v>
      </c>
      <c r="CP1010" s="1" t="n">
        <f aca="false">F1010/CO1010*100</f>
        <v>73.8107712095142</v>
      </c>
    </row>
    <row r="1011" customFormat="false" ht="12.5" hidden="false" customHeight="false" outlineLevel="0" collapsed="false">
      <c r="A1011" s="0" t="n">
        <v>1010</v>
      </c>
      <c r="B1011" s="15" t="s">
        <v>133</v>
      </c>
      <c r="C1011" s="16" t="s">
        <v>134</v>
      </c>
      <c r="D1011" s="0" t="s">
        <v>176</v>
      </c>
      <c r="E1011" s="0" t="n">
        <v>8</v>
      </c>
      <c r="F1011" s="0" t="n">
        <v>6</v>
      </c>
      <c r="G1011" s="0" t="n">
        <v>3.1</v>
      </c>
      <c r="H1011" s="0" t="n">
        <v>7.6</v>
      </c>
      <c r="I1011" s="0" t="n">
        <v>78.4</v>
      </c>
      <c r="J1011" s="0" t="n">
        <v>4.68</v>
      </c>
      <c r="K1011" s="0" t="n">
        <v>0.338</v>
      </c>
      <c r="L1011" s="0" t="n">
        <v>3.9</v>
      </c>
      <c r="M1011" s="0" t="n">
        <v>29</v>
      </c>
      <c r="O1011" s="0" t="n">
        <v>2079</v>
      </c>
      <c r="BD1011" s="0" t="n">
        <v>0.167</v>
      </c>
      <c r="BF1011" s="0" t="n">
        <f aca="false">IF(E1011&lt;11,-3.6797*E1011^2+48.115*E1011-53.83,280.92*EXP(-0.2027*E1011))</f>
        <v>95.5892</v>
      </c>
      <c r="BG1011" s="1" t="n">
        <f aca="false">32.208*LN(F1011)+21.438</f>
        <v>79.1469889848972</v>
      </c>
      <c r="BH1011" s="1" t="n">
        <f aca="false">IF(G1011&lt;=2, -10*G1011+100, 88.958*EXP(-0.0755*G1011))</f>
        <v>70.3944446082144</v>
      </c>
      <c r="BI1011" s="1" t="n">
        <f aca="false">IF(I1011&lt;=100, 0.0053*(I1011)^2-1.0332*I1011+100.76, 122.82*EXP(-0.0092*I1011))</f>
        <v>52.333888</v>
      </c>
      <c r="BJ1011" s="0" t="e">
        <f aca="false">IF(P1011&lt;=1000, -6.942*LN(P1011)+107.59, -36.304*LN(P1011)+310.72)</f>
        <v>#VALUE!</v>
      </c>
      <c r="BK1011" s="0" t="e">
        <f aca="false">BF1011^0.04*BG1011^0.22*BH1011^0.51*BI1011^0.06*BJ1011^0.17</f>
        <v>#VALUE!</v>
      </c>
      <c r="BL1011" s="0" t="e">
        <f aca="false">IF(BK1011&gt;=90, "Very Good", IF(BK1011&gt;=80, "Good", IF(BK1011&gt;=70, "Slightly Good", IF(BK1011&gt;=60, "Average", IF(BK1011&gt;=50, "Slightly Poor", IF(BK1011&gt;=40, "Poor", "Very Poor"))))))</f>
        <v>#VALUE!</v>
      </c>
      <c r="BM1011" s="2" t="e">
        <f aca="false">IF(P1011&lt;=1000, -6.942*LN(P1011)+107.59, IF(AND(P1011&gt;1000, P1011&lt;=5213),-36.304*LN(P1011)+310.72, IF(P1011&gt;5213, 10)))</f>
        <v>#VALUE!</v>
      </c>
      <c r="BN1011" s="2" t="e">
        <f aca="false">BF1011^0.04*BG1011^0.22*BH1011^0.51*BI1011^0.06*BM1011^0.17</f>
        <v>#VALUE!</v>
      </c>
      <c r="BO1011" s="3" t="e">
        <f aca="false">IF(BN1011&gt;=90, "Very Good", IF(BN1011&gt;=80, "Good", IF(BN1011&gt;=70, "Slightly Good", IF(BN1011&gt;=60, "Average", IF(BN1011&gt;=50, "Slightly Poor", IF(BN1011&gt;=40, "Poor", "Very Poor"))))))</f>
        <v>#VALUE!</v>
      </c>
      <c r="BP1011" s="2" t="e">
        <f aca="false">IF(AJ1011&lt;=1000, -6.942*LN(AJ1011)+107.59, IF(AND(AJ1011&gt;1000, AJ1011&lt;=5213),-36.304*LN(AJ1011)+310.72, IF(AJ1011&gt;5213, 10)))</f>
        <v>#VALUE!</v>
      </c>
      <c r="BQ1011" s="2" t="e">
        <f aca="false">BF1011^0.04*BG1011^0.22*BH1011^0.51*BI1011^0.06*BP1011^0.17</f>
        <v>#VALUE!</v>
      </c>
      <c r="BR1011" s="0" t="e">
        <f aca="false">IF(BQ1011&gt;=90, "Very Good", IF(BQ1011&gt;=80, "Good", IF(BQ1011&gt;=70, "Slightly Good", IF(BQ1011&gt;=60, "Average", IF(BQ1011&gt;=50, "Slightly Poor", IF(BQ1011&gt;=40, "Poor", "Very Poor"))))))</f>
        <v>#VALUE!</v>
      </c>
      <c r="BT1011" s="2" t="e">
        <f aca="false">9.81*LN(AH1011)+30.6</f>
        <v>#VALUE!</v>
      </c>
      <c r="BU1011" s="0" t="e">
        <f aca="false">IF(BT1011&lt;30, "Clean water", IF(AND(BT1011&gt;=30, BT1011&lt;40), "Hypolimia", IF(AND(BT1011&gt;=40,BT1011&lt;50), "Mesotrophic", IF(AND(BT1011&gt;=50, BT1011&lt;70), "Eutrophic", IF(BT1011&gt;70,"Hypertrophic")))))</f>
        <v>#VALUE!</v>
      </c>
      <c r="CM1011" s="0" t="n">
        <f aca="false">IF(G1011&gt;H1011,1,0)</f>
        <v>0</v>
      </c>
      <c r="CO1011" s="17" t="n">
        <f aca="false">14.652-0.41022*M1011+0.007991*M1011*M1011-0.000077774*M1011*M1011*M1011</f>
        <v>7.579220914</v>
      </c>
      <c r="CP1011" s="1" t="n">
        <f aca="false">F1011/CO1011*100</f>
        <v>79.1638094215867</v>
      </c>
    </row>
    <row r="1012" customFormat="false" ht="12.5" hidden="false" customHeight="false" outlineLevel="0" collapsed="false">
      <c r="A1012" s="0" t="n">
        <v>1011</v>
      </c>
      <c r="B1012" s="15" t="s">
        <v>85</v>
      </c>
      <c r="C1012" s="16" t="s">
        <v>86</v>
      </c>
      <c r="D1012" s="0" t="s">
        <v>176</v>
      </c>
      <c r="E1012" s="0" t="n">
        <v>7.7</v>
      </c>
      <c r="F1012" s="0" t="n">
        <v>7.7</v>
      </c>
      <c r="G1012" s="0" t="n">
        <v>2.9</v>
      </c>
      <c r="H1012" s="0" t="n">
        <v>7.6</v>
      </c>
      <c r="I1012" s="0" t="n">
        <v>12.8</v>
      </c>
      <c r="J1012" s="0" t="n">
        <v>6.599</v>
      </c>
      <c r="K1012" s="0" t="n">
        <v>0.233</v>
      </c>
      <c r="L1012" s="0" t="n">
        <v>4.5</v>
      </c>
      <c r="M1012" s="0" t="n">
        <v>30.8</v>
      </c>
      <c r="N1012" s="0" t="n">
        <v>0</v>
      </c>
      <c r="O1012" s="0" t="n">
        <v>553</v>
      </c>
      <c r="P1012" s="0" t="n">
        <v>19000</v>
      </c>
      <c r="AC1012" s="0" t="n">
        <v>6.133</v>
      </c>
      <c r="AD1012" s="0" t="n">
        <v>0.112</v>
      </c>
      <c r="AE1012" s="0" t="n">
        <v>4.857</v>
      </c>
      <c r="AF1012" s="0" t="n">
        <v>0.144</v>
      </c>
      <c r="AG1012" s="0" t="n">
        <v>0.134</v>
      </c>
      <c r="AH1012" s="0" t="n">
        <v>101.6</v>
      </c>
      <c r="AJ1012" s="0" t="n">
        <v>400</v>
      </c>
      <c r="BF1012" s="0" t="n">
        <f aca="false">IF(E1012&lt;11,-3.6797*E1012^2+48.115*E1012-53.83,280.92*EXP(-0.2027*E1012))</f>
        <v>98.486087</v>
      </c>
      <c r="BG1012" s="1" t="n">
        <f aca="false">32.208*LN(F1012)+21.438</f>
        <v>87.1816243519112</v>
      </c>
      <c r="BH1012" s="1" t="n">
        <f aca="false">IF(G1012&lt;=2, -10*G1012+100, 88.958*EXP(-0.0755*G1012))</f>
        <v>71.4654665875093</v>
      </c>
      <c r="BI1012" s="1" t="n">
        <f aca="false">IF(I1012&lt;=100, 0.0053*(I1012)^2-1.0332*I1012+100.76, 122.82*EXP(-0.0092*I1012))</f>
        <v>88.403392</v>
      </c>
      <c r="BJ1012" s="0" t="n">
        <f aca="false">IF(P1012&lt;=1000, -6.942*LN(P1012)+107.59, -36.304*LN(P1012)+310.72)</f>
        <v>-46.9540603478259</v>
      </c>
      <c r="BK1012" s="0" t="e">
        <f aca="false">BF1012^0.04*BG1012^0.22*BH1012^0.51*BI1012^0.06*BJ1012^0.17</f>
        <v>#NUM!</v>
      </c>
      <c r="BL1012" s="0" t="e">
        <f aca="false">IF(BK1012&gt;=90, "Very Good", IF(BK1012&gt;=80, "Good", IF(BK1012&gt;=70, "Slightly Good", IF(BK1012&gt;=60, "Average", IF(BK1012&gt;=50, "Slightly Poor", IF(BK1012&gt;=40, "Poor", "Very Poor"))))))</f>
        <v>#NUM!</v>
      </c>
      <c r="BM1012" s="2" t="n">
        <f aca="false">IF(P1012&lt;=1000, -6.942*LN(P1012)+107.59, IF(AND(P1012&gt;1000, P1012&lt;=5213),-36.304*LN(P1012)+310.72, IF(P1012&gt;5213, 10)))</f>
        <v>10</v>
      </c>
      <c r="BN1012" s="2" t="n">
        <f aca="false">BF1012^0.04*BG1012^0.22*BH1012^0.51*BI1012^0.06*BM1012^0.17</f>
        <v>54.8284161653591</v>
      </c>
      <c r="BO1012" s="3" t="str">
        <f aca="false">IF(BN1012&gt;=90, "Very Good", IF(BN1012&gt;=80, "Good", IF(BN1012&gt;=70, "Slightly Good", IF(BN1012&gt;=60, "Average", IF(BN1012&gt;=50, "Slightly Poor", IF(BN1012&gt;=40, "Poor", "Very Poor"))))))</f>
        <v>Slightly Poor</v>
      </c>
      <c r="BP1012" s="2" t="n">
        <f aca="false">IF(AJ1012&lt;=1000, -6.942*LN(AJ1012)+107.59, IF(AND(AJ1012&gt;1000, AJ1012&lt;=5213),-36.304*LN(AJ1012)+310.72, IF(AJ1012&gt;5213, 10)))</f>
        <v>65.9972531139764</v>
      </c>
      <c r="BQ1012" s="2" t="n">
        <f aca="false">BF1012^0.04*BG1012^0.22*BH1012^0.51*BI1012^0.06*BP1012^0.17</f>
        <v>75.5657673342882</v>
      </c>
      <c r="BR1012" s="0" t="str">
        <f aca="false">IF(BQ1012&gt;=90, "Very Good", IF(BQ1012&gt;=80, "Good", IF(BQ1012&gt;=70, "Slightly Good", IF(BQ1012&gt;=60, "Average", IF(BQ1012&gt;=50, "Slightly Poor", IF(BQ1012&gt;=40, "Poor", "Very Poor"))))))</f>
        <v>Slightly Good</v>
      </c>
      <c r="BT1012" s="2" t="n">
        <f aca="false">9.81*LN(AH1012)+30.6</f>
        <v>75.9324370797664</v>
      </c>
      <c r="BU1012" s="0" t="str">
        <f aca="false">IF(BT1012&lt;30, "Clean water", IF(AND(BT1012&gt;=30, BT1012&lt;40), "Hypolimia", IF(AND(BT1012&gt;=40,BT1012&lt;50), "Mesotrophic", IF(AND(BT1012&gt;=50, BT1012&lt;70), "Eutrophic", IF(BT1012&gt;70,"Hypertrophic")))))</f>
        <v>Hypertrophic</v>
      </c>
      <c r="CM1012" s="0" t="n">
        <f aca="false">IF(G1012&gt;H1012,1,0)</f>
        <v>0</v>
      </c>
      <c r="CO1012" s="17" t="n">
        <f aca="false">14.652-0.41022*M1012+0.007991*M1012*M1012-0.000077774*M1012*M1012*M1012</f>
        <v>7.325396797312</v>
      </c>
      <c r="CP1012" s="1" t="n">
        <f aca="false">F1012/CO1012*100</f>
        <v>105.113759882952</v>
      </c>
    </row>
    <row r="1013" customFormat="false" ht="12.5" hidden="false" customHeight="false" outlineLevel="0" collapsed="false">
      <c r="A1013" s="0" t="n">
        <v>1012</v>
      </c>
      <c r="B1013" s="15" t="s">
        <v>135</v>
      </c>
      <c r="C1013" s="16" t="s">
        <v>136</v>
      </c>
      <c r="D1013" s="0" t="s">
        <v>176</v>
      </c>
      <c r="E1013" s="0" t="n">
        <v>8.1</v>
      </c>
      <c r="F1013" s="0" t="n">
        <v>9</v>
      </c>
      <c r="G1013" s="0" t="n">
        <v>3.1</v>
      </c>
      <c r="H1013" s="0" t="n">
        <v>9.1</v>
      </c>
      <c r="I1013" s="0" t="n">
        <v>25.7</v>
      </c>
      <c r="J1013" s="0" t="n">
        <v>5.809</v>
      </c>
      <c r="K1013" s="0" t="n">
        <v>0.234</v>
      </c>
      <c r="L1013" s="0" t="n">
        <v>7.5</v>
      </c>
      <c r="M1013" s="0" t="n">
        <v>29.6</v>
      </c>
      <c r="O1013" s="0" t="n">
        <v>548</v>
      </c>
      <c r="BD1013" s="0" t="n">
        <v>0.419</v>
      </c>
      <c r="BF1013" s="0" t="n">
        <f aca="false">IF(E1013&lt;11,-3.6797*E1013^2+48.115*E1013-53.83,280.92*EXP(-0.2027*E1013))</f>
        <v>94.476383</v>
      </c>
      <c r="BG1013" s="1" t="n">
        <f aca="false">32.208*LN(F1013)+21.438</f>
        <v>92.206209186845</v>
      </c>
      <c r="BH1013" s="1" t="n">
        <f aca="false">IF(G1013&lt;=2, -10*G1013+100, 88.958*EXP(-0.0755*G1013))</f>
        <v>70.3944446082144</v>
      </c>
      <c r="BI1013" s="1" t="n">
        <f aca="false">IF(I1013&lt;=100, 0.0053*(I1013)^2-1.0332*I1013+100.76, 122.82*EXP(-0.0092*I1013))</f>
        <v>77.707357</v>
      </c>
      <c r="BJ1013" s="0" t="e">
        <f aca="false">IF(P1013&lt;=1000, -6.942*LN(P1013)+107.59, -36.304*LN(P1013)+310.72)</f>
        <v>#VALUE!</v>
      </c>
      <c r="BK1013" s="0" t="e">
        <f aca="false">BF1013^0.04*BG1013^0.22*BH1013^0.51*BI1013^0.06*BJ1013^0.17</f>
        <v>#VALUE!</v>
      </c>
      <c r="BL1013" s="0" t="e">
        <f aca="false">IF(BK1013&gt;=90, "Very Good", IF(BK1013&gt;=80, "Good", IF(BK1013&gt;=70, "Slightly Good", IF(BK1013&gt;=60, "Average", IF(BK1013&gt;=50, "Slightly Poor", IF(BK1013&gt;=40, "Poor", "Very Poor"))))))</f>
        <v>#VALUE!</v>
      </c>
      <c r="BM1013" s="2" t="e">
        <f aca="false">IF(P1013&lt;=1000, -6.942*LN(P1013)+107.59, IF(AND(P1013&gt;1000, P1013&lt;=5213),-36.304*LN(P1013)+310.72, IF(P1013&gt;5213, 10)))</f>
        <v>#VALUE!</v>
      </c>
      <c r="BN1013" s="2" t="e">
        <f aca="false">BF1013^0.04*BG1013^0.22*BH1013^0.51*BI1013^0.06*BM1013^0.17</f>
        <v>#VALUE!</v>
      </c>
      <c r="BO1013" s="3" t="e">
        <f aca="false">IF(BN1013&gt;=90, "Very Good", IF(BN1013&gt;=80, "Good", IF(BN1013&gt;=70, "Slightly Good", IF(BN1013&gt;=60, "Average", IF(BN1013&gt;=50, "Slightly Poor", IF(BN1013&gt;=40, "Poor", "Very Poor"))))))</f>
        <v>#VALUE!</v>
      </c>
      <c r="BP1013" s="2" t="e">
        <f aca="false">IF(AJ1013&lt;=1000, -6.942*LN(AJ1013)+107.59, IF(AND(AJ1013&gt;1000, AJ1013&lt;=5213),-36.304*LN(AJ1013)+310.72, IF(AJ1013&gt;5213, 10)))</f>
        <v>#VALUE!</v>
      </c>
      <c r="BQ1013" s="2" t="e">
        <f aca="false">BF1013^0.04*BG1013^0.22*BH1013^0.51*BI1013^0.06*BP1013^0.17</f>
        <v>#VALUE!</v>
      </c>
      <c r="BR1013" s="0" t="e">
        <f aca="false">IF(BQ1013&gt;=90, "Very Good", IF(BQ1013&gt;=80, "Good", IF(BQ1013&gt;=70, "Slightly Good", IF(BQ1013&gt;=60, "Average", IF(BQ1013&gt;=50, "Slightly Poor", IF(BQ1013&gt;=40, "Poor", "Very Poor"))))))</f>
        <v>#VALUE!</v>
      </c>
      <c r="BT1013" s="2" t="e">
        <f aca="false">9.81*LN(AH1013)+30.6</f>
        <v>#VALUE!</v>
      </c>
      <c r="BU1013" s="0" t="e">
        <f aca="false">IF(BT1013&lt;30, "Clean water", IF(AND(BT1013&gt;=30, BT1013&lt;40), "Hypolimia", IF(AND(BT1013&gt;=40,BT1013&lt;50), "Mesotrophic", IF(AND(BT1013&gt;=50, BT1013&lt;70), "Eutrophic", IF(BT1013&gt;70,"Hypertrophic")))))</f>
        <v>#VALUE!</v>
      </c>
      <c r="CM1013" s="0" t="n">
        <f aca="false">IF(G1013&gt;H1013,1,0)</f>
        <v>0</v>
      </c>
      <c r="CO1013" s="17" t="n">
        <f aca="false">14.652-0.41022*M1013+0.007991*M1013*M1013-0.000077774*M1013*M1013*M1013</f>
        <v>7.493865511936</v>
      </c>
      <c r="CP1013" s="1" t="n">
        <f aca="false">F1013/CO1013*100</f>
        <v>120.098232156223</v>
      </c>
    </row>
    <row r="1014" customFormat="false" ht="12.5" hidden="false" customHeight="false" outlineLevel="0" collapsed="false">
      <c r="A1014" s="0" t="n">
        <v>1013</v>
      </c>
      <c r="B1014" s="15" t="s">
        <v>87</v>
      </c>
      <c r="C1014" s="16" t="s">
        <v>88</v>
      </c>
      <c r="D1014" s="0" t="s">
        <v>176</v>
      </c>
      <c r="E1014" s="0" t="n">
        <v>7.3</v>
      </c>
      <c r="F1014" s="0" t="n">
        <v>4.7</v>
      </c>
      <c r="G1014" s="0" t="n">
        <v>1.5</v>
      </c>
      <c r="H1014" s="0" t="n">
        <v>6</v>
      </c>
      <c r="I1014" s="0" t="n">
        <v>13</v>
      </c>
      <c r="J1014" s="0" t="n">
        <v>3.601</v>
      </c>
      <c r="K1014" s="0" t="n">
        <v>0.088</v>
      </c>
      <c r="L1014" s="0" t="n">
        <v>2.6</v>
      </c>
      <c r="M1014" s="0" t="n">
        <v>29.8</v>
      </c>
      <c r="N1014" s="0" t="n">
        <v>0</v>
      </c>
      <c r="O1014" s="0" t="n">
        <v>265</v>
      </c>
      <c r="P1014" s="0" t="n">
        <v>200000</v>
      </c>
      <c r="AC1014" s="0" t="n">
        <v>3.539</v>
      </c>
      <c r="AD1014" s="0" t="n">
        <v>0.534</v>
      </c>
      <c r="AE1014" s="0" t="n">
        <v>2.479</v>
      </c>
      <c r="AF1014" s="0" t="n">
        <v>0.071</v>
      </c>
      <c r="AG1014" s="0" t="n">
        <v>0.057</v>
      </c>
      <c r="AH1014" s="0" t="n">
        <v>25.2</v>
      </c>
      <c r="AJ1014" s="0" t="n">
        <v>370</v>
      </c>
      <c r="BF1014" s="0" t="n">
        <f aca="false">IF(E1014&lt;11,-3.6797*E1014^2+48.115*E1014-53.83,280.92*EXP(-0.2027*E1014))</f>
        <v>101.318287</v>
      </c>
      <c r="BG1014" s="1" t="n">
        <f aca="false">32.208*LN(F1014)+21.438</f>
        <v>71.2818932807253</v>
      </c>
      <c r="BH1014" s="1" t="n">
        <f aca="false">IF(G1014&lt;=2, -10*G1014+100, 88.958*EXP(-0.0755*G1014))</f>
        <v>85</v>
      </c>
      <c r="BI1014" s="1" t="n">
        <f aca="false">IF(I1014&lt;=100, 0.0053*(I1014)^2-1.0332*I1014+100.76, 122.82*EXP(-0.0092*I1014))</f>
        <v>88.2241</v>
      </c>
      <c r="BJ1014" s="0" t="n">
        <f aca="false">IF(P1014&lt;=1000, -6.942*LN(P1014)+107.59, -36.304*LN(P1014)+310.72)</f>
        <v>-132.409261323327</v>
      </c>
      <c r="BK1014" s="0" t="e">
        <f aca="false">BF1014^0.04*BG1014^0.22*BH1014^0.51*BI1014^0.06*BJ1014^0.17</f>
        <v>#NUM!</v>
      </c>
      <c r="BL1014" s="0" t="e">
        <f aca="false">IF(BK1014&gt;=90, "Very Good", IF(BK1014&gt;=80, "Good", IF(BK1014&gt;=70, "Slightly Good", IF(BK1014&gt;=60, "Average", IF(BK1014&gt;=50, "Slightly Poor", IF(BK1014&gt;=40, "Poor", "Very Poor"))))))</f>
        <v>#NUM!</v>
      </c>
      <c r="BM1014" s="2" t="n">
        <f aca="false">IF(P1014&lt;=1000, -6.942*LN(P1014)+107.59, IF(AND(P1014&gt;1000, P1014&lt;=5213),-36.304*LN(P1014)+310.72, IF(P1014&gt;5213, 10)))</f>
        <v>10</v>
      </c>
      <c r="BN1014" s="2" t="n">
        <f aca="false">BF1014^0.04*BG1014^0.22*BH1014^0.51*BI1014^0.06*BM1014^0.17</f>
        <v>57.3616756724301</v>
      </c>
      <c r="BO1014" s="3" t="str">
        <f aca="false">IF(BN1014&gt;=90, "Very Good", IF(BN1014&gt;=80, "Good", IF(BN1014&gt;=70, "Slightly Good", IF(BN1014&gt;=60, "Average", IF(BN1014&gt;=50, "Slightly Poor", IF(BN1014&gt;=40, "Poor", "Very Poor"))))))</f>
        <v>Slightly Poor</v>
      </c>
      <c r="BP1014" s="2" t="n">
        <f aca="false">IF(AJ1014&lt;=1000, -6.942*LN(AJ1014)+107.59, IF(AND(AJ1014&gt;1000, AJ1014&lt;=5213),-36.304*LN(AJ1014)+310.72, IF(AJ1014&gt;5213, 10)))</f>
        <v>66.5384621348591</v>
      </c>
      <c r="BQ1014" s="2" t="n">
        <f aca="false">BF1014^0.04*BG1014^0.22*BH1014^0.51*BI1014^0.06*BP1014^0.17</f>
        <v>79.1670019730389</v>
      </c>
      <c r="BR1014" s="0" t="str">
        <f aca="false">IF(BQ1014&gt;=90, "Very Good", IF(BQ1014&gt;=80, "Good", IF(BQ1014&gt;=70, "Slightly Good", IF(BQ1014&gt;=60, "Average", IF(BQ1014&gt;=50, "Slightly Poor", IF(BQ1014&gt;=40, "Poor", "Very Poor"))))))</f>
        <v>Slightly Good</v>
      </c>
      <c r="BT1014" s="2" t="n">
        <f aca="false">9.81*LN(AH1014)+30.6</f>
        <v>62.2553395862155</v>
      </c>
      <c r="BU1014" s="0" t="str">
        <f aca="false">IF(BT1014&lt;30, "Clean water", IF(AND(BT1014&gt;=30, BT1014&lt;40), "Hypolimia", IF(AND(BT1014&gt;=40,BT1014&lt;50), "Mesotrophic", IF(AND(BT1014&gt;=50, BT1014&lt;70), "Eutrophic", IF(BT1014&gt;70,"Hypertrophic")))))</f>
        <v>Eutrophic</v>
      </c>
      <c r="CM1014" s="0" t="n">
        <f aca="false">IF(G1014&gt;H1014,1,0)</f>
        <v>0</v>
      </c>
      <c r="CO1014" s="17" t="n">
        <f aca="false">14.652-0.41022*M1014+0.007991*M1014*M1014-0.000077774*M1014*M1014*M1014</f>
        <v>7.465592235792</v>
      </c>
      <c r="CP1014" s="1" t="n">
        <f aca="false">F1014/CO1014*100</f>
        <v>62.9554876767442</v>
      </c>
    </row>
    <row r="1015" customFormat="false" ht="12.5" hidden="false" customHeight="false" outlineLevel="0" collapsed="false">
      <c r="A1015" s="0" t="n">
        <v>1014</v>
      </c>
      <c r="B1015" s="15" t="s">
        <v>89</v>
      </c>
      <c r="C1015" s="16" t="s">
        <v>90</v>
      </c>
      <c r="D1015" s="0" t="s">
        <v>176</v>
      </c>
      <c r="E1015" s="0" t="n">
        <v>7.5</v>
      </c>
      <c r="F1015" s="0" t="n">
        <v>4.7</v>
      </c>
      <c r="G1015" s="0" t="n">
        <v>1.7</v>
      </c>
      <c r="H1015" s="0" t="n">
        <v>3.9</v>
      </c>
      <c r="I1015" s="0" t="n">
        <v>6.2</v>
      </c>
      <c r="J1015" s="0" t="n">
        <v>1.472</v>
      </c>
      <c r="K1015" s="0" t="n">
        <v>0.113</v>
      </c>
      <c r="L1015" s="0" t="n">
        <v>2.6</v>
      </c>
      <c r="M1015" s="0" t="n">
        <v>32.1</v>
      </c>
      <c r="N1015" s="0" t="n">
        <v>0</v>
      </c>
      <c r="O1015" s="0" t="n">
        <v>318</v>
      </c>
      <c r="P1015" s="0" t="n">
        <v>1000</v>
      </c>
      <c r="AC1015" s="0" t="n">
        <v>1.386</v>
      </c>
      <c r="AD1015" s="0" t="n">
        <v>0.076</v>
      </c>
      <c r="AE1015" s="0" t="n">
        <v>0.834</v>
      </c>
      <c r="AF1015" s="0" t="n">
        <v>0.079</v>
      </c>
      <c r="AG1015" s="0" t="n">
        <v>0.062</v>
      </c>
      <c r="AH1015" s="0" t="n">
        <v>18.7</v>
      </c>
      <c r="AJ1015" s="0" t="n">
        <v>100</v>
      </c>
      <c r="BF1015" s="0" t="n">
        <f aca="false">IF(E1015&lt;11,-3.6797*E1015^2+48.115*E1015-53.83,280.92*EXP(-0.2027*E1015))</f>
        <v>100.049375</v>
      </c>
      <c r="BG1015" s="1" t="n">
        <f aca="false">32.208*LN(F1015)+21.438</f>
        <v>71.2818932807253</v>
      </c>
      <c r="BH1015" s="1" t="n">
        <f aca="false">IF(G1015&lt;=2, -10*G1015+100, 88.958*EXP(-0.0755*G1015))</f>
        <v>83</v>
      </c>
      <c r="BI1015" s="1" t="n">
        <f aca="false">IF(I1015&lt;=100, 0.0053*(I1015)^2-1.0332*I1015+100.76, 122.82*EXP(-0.0092*I1015))</f>
        <v>94.557892</v>
      </c>
      <c r="BJ1015" s="0" t="n">
        <f aca="false">IF(P1015&lt;=1000, -6.942*LN(P1015)+107.59, -36.304*LN(P1015)+310.72)</f>
        <v>59.636362853306</v>
      </c>
      <c r="BK1015" s="0" t="n">
        <f aca="false">BF1015^0.04*BG1015^0.22*BH1015^0.51*BI1015^0.06*BJ1015^0.17</f>
        <v>77.0499913400707</v>
      </c>
      <c r="BL1015" s="0" t="str">
        <f aca="false">IF(BK1015&gt;=90, "Very Good", IF(BK1015&gt;=80, "Good", IF(BK1015&gt;=70, "Slightly Good", IF(BK1015&gt;=60, "Average", IF(BK1015&gt;=50, "Slightly Poor", IF(BK1015&gt;=40, "Poor", "Very Poor"))))))</f>
        <v>Slightly Good</v>
      </c>
      <c r="BM1015" s="2" t="n">
        <f aca="false">IF(P1015&lt;=1000, -6.942*LN(P1015)+107.59, IF(AND(P1015&gt;1000, P1015&lt;=5213),-36.304*LN(P1015)+310.72, IF(P1015&gt;5213, 10)))</f>
        <v>59.636362853306</v>
      </c>
      <c r="BN1015" s="2" t="n">
        <f aca="false">BF1015^0.04*BG1015^0.22*BH1015^0.51*BI1015^0.06*BM1015^0.17</f>
        <v>77.0499913400707</v>
      </c>
      <c r="BO1015" s="3" t="str">
        <f aca="false">IF(BN1015&gt;=90, "Very Good", IF(BN1015&gt;=80, "Good", IF(BN1015&gt;=70, "Slightly Good", IF(BN1015&gt;=60, "Average", IF(BN1015&gt;=50, "Slightly Poor", IF(BN1015&gt;=40, "Poor", "Very Poor"))))))</f>
        <v>Slightly Good</v>
      </c>
      <c r="BP1015" s="2" t="n">
        <f aca="false">IF(AJ1015&lt;=1000, -6.942*LN(AJ1015)+107.59, IF(AND(AJ1015&gt;1000, AJ1015&lt;=5213),-36.304*LN(AJ1015)+310.72, IF(AJ1015&gt;5213, 10)))</f>
        <v>75.6209085688707</v>
      </c>
      <c r="BQ1015" s="2" t="n">
        <f aca="false">BF1015^0.04*BG1015^0.22*BH1015^0.51*BI1015^0.06*BP1015^0.17</f>
        <v>80.2240938740258</v>
      </c>
      <c r="BR1015" s="0" t="str">
        <f aca="false">IF(BQ1015&gt;=90, "Very Good", IF(BQ1015&gt;=80, "Good", IF(BQ1015&gt;=70, "Slightly Good", IF(BQ1015&gt;=60, "Average", IF(BQ1015&gt;=50, "Slightly Poor", IF(BQ1015&gt;=40, "Poor", "Very Poor"))))))</f>
        <v>Good</v>
      </c>
      <c r="BT1015" s="2" t="n">
        <f aca="false">9.81*LN(AH1015)+30.6</f>
        <v>59.3288157690719</v>
      </c>
      <c r="BU1015" s="0" t="str">
        <f aca="false">IF(BT1015&lt;30, "Clean water", IF(AND(BT1015&gt;=30, BT1015&lt;40), "Hypolimia", IF(AND(BT1015&gt;=40,BT1015&lt;50), "Mesotrophic", IF(AND(BT1015&gt;=50, BT1015&lt;70), "Eutrophic", IF(BT1015&gt;70,"Hypertrophic")))))</f>
        <v>Eutrophic</v>
      </c>
      <c r="CM1015" s="0" t="n">
        <f aca="false">IF(G1015&gt;H1015,1,0)</f>
        <v>0</v>
      </c>
      <c r="CO1015" s="17" t="n">
        <f aca="false">14.652-0.41022*M1015+0.007991*M1015*M1015-0.000077774*M1015*M1015*M1015</f>
        <v>7.145478964386</v>
      </c>
      <c r="CP1015" s="1" t="n">
        <f aca="false">F1015/CO1015*100</f>
        <v>65.7758566420168</v>
      </c>
    </row>
    <row r="1016" customFormat="false" ht="12.5" hidden="false" customHeight="false" outlineLevel="0" collapsed="false">
      <c r="A1016" s="0" t="n">
        <v>1015</v>
      </c>
      <c r="B1016" s="15" t="s">
        <v>91</v>
      </c>
      <c r="C1016" s="16" t="s">
        <v>92</v>
      </c>
      <c r="D1016" s="0" t="s">
        <v>176</v>
      </c>
      <c r="E1016" s="0" t="n">
        <v>8.2</v>
      </c>
      <c r="F1016" s="0" t="n">
        <v>12.6</v>
      </c>
      <c r="G1016" s="0" t="n">
        <v>0.7</v>
      </c>
      <c r="H1016" s="0" t="n">
        <v>2.5</v>
      </c>
      <c r="I1016" s="0" t="n">
        <v>3.2</v>
      </c>
      <c r="J1016" s="0" t="n">
        <v>5.767</v>
      </c>
      <c r="K1016" s="0" t="n">
        <v>0.044</v>
      </c>
      <c r="L1016" s="0" t="n">
        <v>1.6</v>
      </c>
      <c r="M1016" s="0" t="n">
        <v>28.6</v>
      </c>
      <c r="N1016" s="0" t="n">
        <v>0</v>
      </c>
      <c r="O1016" s="0" t="n">
        <v>483</v>
      </c>
      <c r="P1016" s="0" t="n">
        <v>4400</v>
      </c>
      <c r="AC1016" s="0" t="n">
        <v>5.636</v>
      </c>
      <c r="AD1016" s="0" t="n">
        <v>0.031</v>
      </c>
      <c r="AE1016" s="0" t="n">
        <v>4.877</v>
      </c>
      <c r="AF1016" s="0" t="n">
        <v>0.039</v>
      </c>
      <c r="AG1016" s="0" t="n">
        <v>0.023</v>
      </c>
      <c r="AH1016" s="0" t="n">
        <v>12</v>
      </c>
      <c r="AJ1016" s="0" t="n">
        <v>610</v>
      </c>
      <c r="BF1016" s="0" t="n">
        <f aca="false">IF(E1016&lt;11,-3.6797*E1016^2+48.115*E1016-53.83,280.92*EXP(-0.2027*E1016))</f>
        <v>93.289972</v>
      </c>
      <c r="BG1016" s="1" t="n">
        <f aca="false">32.208*LN(F1016)+21.438</f>
        <v>103.043306983941</v>
      </c>
      <c r="BH1016" s="1" t="n">
        <f aca="false">IF(G1016&lt;=2, -10*G1016+100, 88.958*EXP(-0.0755*G1016))</f>
        <v>93</v>
      </c>
      <c r="BI1016" s="1" t="n">
        <f aca="false">IF(I1016&lt;=100, 0.0053*(I1016)^2-1.0332*I1016+100.76, 122.82*EXP(-0.0092*I1016))</f>
        <v>97.508032</v>
      </c>
      <c r="BJ1016" s="0" t="n">
        <f aca="false">IF(P1016&lt;=1000, -6.942*LN(P1016)+107.59, -36.304*LN(P1016)+310.72)</f>
        <v>6.15268109811979</v>
      </c>
      <c r="BK1016" s="0" t="n">
        <f aca="false">BF1016^0.04*BG1016^0.22*BH1016^0.51*BI1016^0.06*BJ1016^0.17</f>
        <v>60.1267082296254</v>
      </c>
      <c r="BL1016" s="0" t="str">
        <f aca="false">IF(BK1016&gt;=90, "Very Good", IF(BK1016&gt;=80, "Good", IF(BK1016&gt;=70, "Slightly Good", IF(BK1016&gt;=60, "Average", IF(BK1016&gt;=50, "Slightly Poor", IF(BK1016&gt;=40, "Poor", "Very Poor"))))))</f>
        <v>Average</v>
      </c>
      <c r="BM1016" s="2" t="n">
        <f aca="false">IF(P1016&lt;=1000, -6.942*LN(P1016)+107.59, IF(AND(P1016&gt;1000, P1016&lt;=5213),-36.304*LN(P1016)+310.72, IF(P1016&gt;5213, 10)))</f>
        <v>6.15268109811979</v>
      </c>
      <c r="BN1016" s="2" t="n">
        <f aca="false">BF1016^0.04*BG1016^0.22*BH1016^0.51*BI1016^0.06*BM1016^0.17</f>
        <v>60.1267082296254</v>
      </c>
      <c r="BO1016" s="3" t="str">
        <f aca="false">IF(BN1016&gt;=90, "Very Good", IF(BN1016&gt;=80, "Good", IF(BN1016&gt;=70, "Slightly Good", IF(BN1016&gt;=60, "Average", IF(BN1016&gt;=50, "Slightly Poor", IF(BN1016&gt;=40, "Poor", "Very Poor"))))))</f>
        <v>Average</v>
      </c>
      <c r="BP1016" s="2" t="n">
        <f aca="false">IF(AJ1016&lt;=1000, -6.942*LN(AJ1016)+107.59, IF(AND(AJ1016&gt;1000, AJ1016&lt;=5213),-36.304*LN(AJ1016)+310.72, IF(AJ1016&gt;5213, 10)))</f>
        <v>63.0677679193442</v>
      </c>
      <c r="BQ1016" s="2" t="n">
        <f aca="false">BF1016^0.04*BG1016^0.22*BH1016^0.51*BI1016^0.06*BP1016^0.17</f>
        <v>89.3086958364821</v>
      </c>
      <c r="BR1016" s="0" t="str">
        <f aca="false">IF(BQ1016&gt;=90, "Very Good", IF(BQ1016&gt;=80, "Good", IF(BQ1016&gt;=70, "Slightly Good", IF(BQ1016&gt;=60, "Average", IF(BQ1016&gt;=50, "Slightly Poor", IF(BQ1016&gt;=40, "Poor", "Very Poor"))))))</f>
        <v>Good</v>
      </c>
      <c r="BT1016" s="2" t="n">
        <f aca="false">9.81*LN(AH1016)+30.6</f>
        <v>54.9769342344203</v>
      </c>
      <c r="BU1016" s="0" t="str">
        <f aca="false">IF(BT1016&lt;30, "Clean water", IF(AND(BT1016&gt;=30, BT1016&lt;40), "Hypolimia", IF(AND(BT1016&gt;=40,BT1016&lt;50), "Mesotrophic", IF(AND(BT1016&gt;=50, BT1016&lt;70), "Eutrophic", IF(BT1016&gt;70,"Hypertrophic")))))</f>
        <v>Eutrophic</v>
      </c>
      <c r="CM1016" s="0" t="n">
        <f aca="false">IF(G1016&gt;H1016,1,0)</f>
        <v>0</v>
      </c>
      <c r="CO1016" s="17" t="n">
        <f aca="false">14.652-0.41022*M1016+0.007991*M1016*M1016-0.000077774*M1016*M1016*M1016</f>
        <v>7.636608158256</v>
      </c>
      <c r="CP1016" s="1" t="n">
        <f aca="false">F1016/CO1016*100</f>
        <v>164.994716749714</v>
      </c>
    </row>
    <row r="1017" customFormat="false" ht="12.5" hidden="false" customHeight="false" outlineLevel="0" collapsed="false">
      <c r="A1017" s="0" t="n">
        <v>1016</v>
      </c>
      <c r="B1017" s="15" t="s">
        <v>137</v>
      </c>
      <c r="C1017" s="16" t="s">
        <v>138</v>
      </c>
      <c r="D1017" s="0" t="s">
        <v>176</v>
      </c>
      <c r="E1017" s="0" t="n">
        <v>8.1</v>
      </c>
      <c r="F1017" s="0" t="n">
        <v>9.5</v>
      </c>
      <c r="G1017" s="0" t="n">
        <v>2.9</v>
      </c>
      <c r="H1017" s="0" t="n">
        <v>9.5</v>
      </c>
      <c r="I1017" s="0" t="n">
        <v>13.5</v>
      </c>
      <c r="J1017" s="0" t="n">
        <v>5.444</v>
      </c>
      <c r="K1017" s="0" t="n">
        <v>0.109</v>
      </c>
      <c r="L1017" s="0" t="n">
        <v>7.3</v>
      </c>
      <c r="M1017" s="0" t="n">
        <v>31.1</v>
      </c>
      <c r="O1017" s="0" t="n">
        <v>618</v>
      </c>
      <c r="BD1017" s="0" t="n">
        <v>5.028</v>
      </c>
      <c r="BF1017" s="0" t="n">
        <f aca="false">IF(E1017&lt;11,-3.6797*E1017^2+48.115*E1017-53.83,280.92*EXP(-0.2027*E1017))</f>
        <v>94.476383</v>
      </c>
      <c r="BG1017" s="1" t="n">
        <f aca="false">32.208*LN(F1017)+21.438</f>
        <v>93.947606249518</v>
      </c>
      <c r="BH1017" s="1" t="n">
        <f aca="false">IF(G1017&lt;=2, -10*G1017+100, 88.958*EXP(-0.0755*G1017))</f>
        <v>71.4654665875093</v>
      </c>
      <c r="BI1017" s="1" t="n">
        <f aca="false">IF(I1017&lt;=100, 0.0053*(I1017)^2-1.0332*I1017+100.76, 122.82*EXP(-0.0092*I1017))</f>
        <v>87.777725</v>
      </c>
      <c r="BJ1017" s="0" t="e">
        <f aca="false">IF(P1017&lt;=1000, -6.942*LN(P1017)+107.59, -36.304*LN(P1017)+310.72)</f>
        <v>#VALUE!</v>
      </c>
      <c r="BK1017" s="0" t="e">
        <f aca="false">BF1017^0.04*BG1017^0.22*BH1017^0.51*BI1017^0.06*BJ1017^0.17</f>
        <v>#VALUE!</v>
      </c>
      <c r="BL1017" s="0" t="e">
        <f aca="false">IF(BK1017&gt;=90, "Very Good", IF(BK1017&gt;=80, "Good", IF(BK1017&gt;=70, "Slightly Good", IF(BK1017&gt;=60, "Average", IF(BK1017&gt;=50, "Slightly Poor", IF(BK1017&gt;=40, "Poor", "Very Poor"))))))</f>
        <v>#VALUE!</v>
      </c>
      <c r="BM1017" s="2" t="e">
        <f aca="false">IF(P1017&lt;=1000, -6.942*LN(P1017)+107.59, IF(AND(P1017&gt;1000, P1017&lt;=5213),-36.304*LN(P1017)+310.72, IF(P1017&gt;5213, 10)))</f>
        <v>#VALUE!</v>
      </c>
      <c r="BN1017" s="2" t="e">
        <f aca="false">BF1017^0.04*BG1017^0.22*BH1017^0.51*BI1017^0.06*BM1017^0.17</f>
        <v>#VALUE!</v>
      </c>
      <c r="BO1017" s="3" t="e">
        <f aca="false">IF(BN1017&gt;=90, "Very Good", IF(BN1017&gt;=80, "Good", IF(BN1017&gt;=70, "Slightly Good", IF(BN1017&gt;=60, "Average", IF(BN1017&gt;=50, "Slightly Poor", IF(BN1017&gt;=40, "Poor", "Very Poor"))))))</f>
        <v>#VALUE!</v>
      </c>
      <c r="BP1017" s="2" t="e">
        <f aca="false">IF(AJ1017&lt;=1000, -6.942*LN(AJ1017)+107.59, IF(AND(AJ1017&gt;1000, AJ1017&lt;=5213),-36.304*LN(AJ1017)+310.72, IF(AJ1017&gt;5213, 10)))</f>
        <v>#VALUE!</v>
      </c>
      <c r="BQ1017" s="2" t="e">
        <f aca="false">BF1017^0.04*BG1017^0.22*BH1017^0.51*BI1017^0.06*BP1017^0.17</f>
        <v>#VALUE!</v>
      </c>
      <c r="BR1017" s="0" t="e">
        <f aca="false">IF(BQ1017&gt;=90, "Very Good", IF(BQ1017&gt;=80, "Good", IF(BQ1017&gt;=70, "Slightly Good", IF(BQ1017&gt;=60, "Average", IF(BQ1017&gt;=50, "Slightly Poor", IF(BQ1017&gt;=40, "Poor", "Very Poor"))))))</f>
        <v>#VALUE!</v>
      </c>
      <c r="BT1017" s="2" t="e">
        <f aca="false">9.81*LN(AH1017)+30.6</f>
        <v>#VALUE!</v>
      </c>
      <c r="BU1017" s="0" t="e">
        <f aca="false">IF(BT1017&lt;30, "Clean water", IF(AND(BT1017&gt;=30, BT1017&lt;40), "Hypolimia", IF(AND(BT1017&gt;=40,BT1017&lt;50), "Mesotrophic", IF(AND(BT1017&gt;=50, BT1017&lt;70), "Eutrophic", IF(BT1017&gt;70,"Hypertrophic")))))</f>
        <v>#VALUE!</v>
      </c>
      <c r="CM1017" s="0" t="n">
        <f aca="false">IF(G1017&gt;H1017,1,0)</f>
        <v>0</v>
      </c>
      <c r="CO1017" s="17" t="n">
        <f aca="false">14.652-0.41022*M1017+0.007991*M1017*M1017-0.000077774*M1017*M1017*M1017</f>
        <v>7.283673224206</v>
      </c>
      <c r="CP1017" s="1" t="n">
        <f aca="false">F1017/CO1017*100</f>
        <v>130.428695900695</v>
      </c>
    </row>
    <row r="1018" customFormat="false" ht="12.5" hidden="false" customHeight="false" outlineLevel="0" collapsed="false">
      <c r="A1018" s="0" t="n">
        <v>1017</v>
      </c>
      <c r="B1018" s="15" t="s">
        <v>93</v>
      </c>
      <c r="C1018" s="16" t="s">
        <v>94</v>
      </c>
      <c r="D1018" s="0" t="s">
        <v>176</v>
      </c>
      <c r="E1018" s="0" t="n">
        <v>7.7</v>
      </c>
      <c r="F1018" s="0" t="n">
        <v>7.4</v>
      </c>
      <c r="G1018" s="0" t="n">
        <v>2.1</v>
      </c>
      <c r="H1018" s="0" t="n">
        <v>7.9</v>
      </c>
      <c r="I1018" s="0" t="n">
        <v>8.2</v>
      </c>
      <c r="J1018" s="0" t="n">
        <v>7.162</v>
      </c>
      <c r="K1018" s="0" t="n">
        <v>0.135</v>
      </c>
      <c r="L1018" s="0" t="n">
        <v>4.9</v>
      </c>
      <c r="M1018" s="0" t="n">
        <v>28.8</v>
      </c>
      <c r="N1018" s="0" t="n">
        <v>0</v>
      </c>
      <c r="O1018" s="0" t="n">
        <v>576</v>
      </c>
      <c r="P1018" s="0" t="n">
        <v>3600</v>
      </c>
      <c r="AC1018" s="0" t="n">
        <v>7.02</v>
      </c>
      <c r="AD1018" s="0" t="n">
        <v>0.353</v>
      </c>
      <c r="AE1018" s="0" t="n">
        <v>4.929</v>
      </c>
      <c r="AF1018" s="0" t="n">
        <v>0.085</v>
      </c>
      <c r="AG1018" s="0" t="n">
        <v>0.045</v>
      </c>
      <c r="AH1018" s="0" t="n">
        <v>24.5</v>
      </c>
      <c r="AJ1018" s="0" t="n">
        <v>2200</v>
      </c>
      <c r="BD1018" s="0" t="n">
        <v>15.051</v>
      </c>
      <c r="BF1018" s="0" t="n">
        <f aca="false">IF(E1018&lt;11,-3.6797*E1018^2+48.115*E1018-53.83,280.92*EXP(-0.2027*E1018))</f>
        <v>98.486087</v>
      </c>
      <c r="BG1018" s="1" t="n">
        <f aca="false">32.208*LN(F1018)+21.438</f>
        <v>85.9016678467677</v>
      </c>
      <c r="BH1018" s="1" t="n">
        <f aca="false">IF(G1018&lt;=2, -10*G1018+100, 88.958*EXP(-0.0755*G1018))</f>
        <v>75.9150041678102</v>
      </c>
      <c r="BI1018" s="1" t="n">
        <f aca="false">IF(I1018&lt;=100, 0.0053*(I1018)^2-1.0332*I1018+100.76, 122.82*EXP(-0.0092*I1018))</f>
        <v>92.644132</v>
      </c>
      <c r="BJ1018" s="0" t="n">
        <f aca="false">IF(P1018&lt;=1000, -6.942*LN(P1018)+107.59, -36.304*LN(P1018)+310.72)</f>
        <v>13.4378300261777</v>
      </c>
      <c r="BK1018" s="0" t="n">
        <f aca="false">BF1018^0.04*BG1018^0.22*BH1018^0.51*BI1018^0.06*BJ1018^0.17</f>
        <v>59.4302369947377</v>
      </c>
      <c r="BL1018" s="0" t="str">
        <f aca="false">IF(BK1018&gt;=90, "Very Good", IF(BK1018&gt;=80, "Good", IF(BK1018&gt;=70, "Slightly Good", IF(BK1018&gt;=60, "Average", IF(BK1018&gt;=50, "Slightly Poor", IF(BK1018&gt;=40, "Poor", "Very Poor"))))))</f>
        <v>Slightly Poor</v>
      </c>
      <c r="BM1018" s="2" t="n">
        <f aca="false">IF(P1018&lt;=1000, -6.942*LN(P1018)+107.59, IF(AND(P1018&gt;1000, P1018&lt;=5213),-36.304*LN(P1018)+310.72, IF(P1018&gt;5213, 10)))</f>
        <v>13.4378300261777</v>
      </c>
      <c r="BN1018" s="2" t="n">
        <f aca="false">BF1018^0.04*BG1018^0.22*BH1018^0.51*BI1018^0.06*BM1018^0.17</f>
        <v>59.4302369947377</v>
      </c>
      <c r="BO1018" s="3" t="str">
        <f aca="false">IF(BN1018&gt;=90, "Very Good", IF(BN1018&gt;=80, "Good", IF(BN1018&gt;=70, "Slightly Good", IF(BN1018&gt;=60, "Average", IF(BN1018&gt;=50, "Slightly Poor", IF(BN1018&gt;=40, "Poor", "Very Poor"))))))</f>
        <v>Slightly Poor</v>
      </c>
      <c r="BP1018" s="2" t="n">
        <f aca="false">IF(AJ1018&lt;=1000, -6.942*LN(AJ1018)+107.59, IF(AND(AJ1018&gt;1000, AJ1018&lt;=5213),-36.304*LN(AJ1018)+310.72, IF(AJ1018&gt;5213, 10)))</f>
        <v>31.316696341168</v>
      </c>
      <c r="BQ1018" s="2" t="n">
        <f aca="false">BF1018^0.04*BG1018^0.22*BH1018^0.51*BI1018^0.06*BP1018^0.17</f>
        <v>68.6235874087717</v>
      </c>
      <c r="BR1018" s="0" t="str">
        <f aca="false">IF(BQ1018&gt;=90, "Very Good", IF(BQ1018&gt;=80, "Good", IF(BQ1018&gt;=70, "Slightly Good", IF(BQ1018&gt;=60, "Average", IF(BQ1018&gt;=50, "Slightly Poor", IF(BQ1018&gt;=40, "Poor", "Very Poor"))))))</f>
        <v>Average</v>
      </c>
      <c r="BT1018" s="2" t="n">
        <f aca="false">9.81*LN(AH1018)+30.6</f>
        <v>61.9789832831722</v>
      </c>
      <c r="BU1018" s="0" t="str">
        <f aca="false">IF(BT1018&lt;30, "Clean water", IF(AND(BT1018&gt;=30, BT1018&lt;40), "Hypolimia", IF(AND(BT1018&gt;=40,BT1018&lt;50), "Mesotrophic", IF(AND(BT1018&gt;=50, BT1018&lt;70), "Eutrophic", IF(BT1018&gt;70,"Hypertrophic")))))</f>
        <v>Eutrophic</v>
      </c>
      <c r="CM1018" s="0" t="n">
        <f aca="false">IF(G1018&gt;H1018,1,0)</f>
        <v>0</v>
      </c>
      <c r="CO1018" s="17" t="n">
        <f aca="false">14.652-0.41022*M1018+0.007991*M1018*M1018-0.000077774*M1018*M1018*M1018</f>
        <v>7.607863683072</v>
      </c>
      <c r="CP1018" s="1" t="n">
        <f aca="false">F1018/CO1018*100</f>
        <v>97.26777855478</v>
      </c>
    </row>
    <row r="1019" customFormat="false" ht="12.5" hidden="false" customHeight="false" outlineLevel="0" collapsed="false">
      <c r="A1019" s="0" t="n">
        <v>1018</v>
      </c>
      <c r="B1019" s="15" t="s">
        <v>95</v>
      </c>
      <c r="C1019" s="16" t="s">
        <v>96</v>
      </c>
      <c r="D1019" s="0" t="s">
        <v>176</v>
      </c>
      <c r="E1019" s="0" t="n">
        <v>7.6</v>
      </c>
      <c r="F1019" s="0" t="n">
        <v>4.8</v>
      </c>
      <c r="G1019" s="0" t="n">
        <v>2.4</v>
      </c>
      <c r="H1019" s="0" t="n">
        <v>7.1</v>
      </c>
      <c r="I1019" s="0" t="n">
        <v>7.6</v>
      </c>
      <c r="J1019" s="0" t="n">
        <v>4.945</v>
      </c>
      <c r="K1019" s="0" t="n">
        <v>0.182</v>
      </c>
      <c r="L1019" s="0" t="n">
        <v>5.1</v>
      </c>
      <c r="M1019" s="0" t="n">
        <v>33</v>
      </c>
      <c r="N1019" s="0" t="n">
        <v>0</v>
      </c>
      <c r="O1019" s="0" t="n">
        <v>649</v>
      </c>
      <c r="P1019" s="0" t="n">
        <v>1000</v>
      </c>
      <c r="AC1019" s="0" t="n">
        <v>4.855</v>
      </c>
      <c r="AD1019" s="0" t="n">
        <v>0.244</v>
      </c>
      <c r="AE1019" s="0" t="n">
        <v>3.254</v>
      </c>
      <c r="AF1019" s="0" t="n">
        <v>0.109</v>
      </c>
      <c r="AG1019" s="0" t="n">
        <v>0.088</v>
      </c>
      <c r="AH1019" s="0" t="n">
        <v>46.8</v>
      </c>
      <c r="AJ1019" s="0" t="n">
        <v>100</v>
      </c>
      <c r="BF1019" s="0" t="n">
        <f aca="false">IF(E1019&lt;11,-3.6797*E1019^2+48.115*E1019-53.83,280.92*EXP(-0.2027*E1019))</f>
        <v>99.304528</v>
      </c>
      <c r="BG1019" s="1" t="n">
        <f aca="false">32.208*LN(F1019)+21.438</f>
        <v>71.9599814841691</v>
      </c>
      <c r="BH1019" s="1" t="n">
        <f aca="false">IF(G1019&lt;=2, -10*G1019+100, 88.958*EXP(-0.0755*G1019))</f>
        <v>74.2148561832273</v>
      </c>
      <c r="BI1019" s="1" t="n">
        <f aca="false">IF(I1019&lt;=100, 0.0053*(I1019)^2-1.0332*I1019+100.76, 122.82*EXP(-0.0092*I1019))</f>
        <v>93.213808</v>
      </c>
      <c r="BJ1019" s="0" t="n">
        <f aca="false">IF(P1019&lt;=1000, -6.942*LN(P1019)+107.59, -36.304*LN(P1019)+310.72)</f>
        <v>59.636362853306</v>
      </c>
      <c r="BK1019" s="0" t="n">
        <f aca="false">BF1019^0.04*BG1019^0.22*BH1019^0.51*BI1019^0.06*BJ1019^0.17</f>
        <v>72.8441760606011</v>
      </c>
      <c r="BL1019" s="0" t="str">
        <f aca="false">IF(BK1019&gt;=90, "Very Good", IF(BK1019&gt;=80, "Good", IF(BK1019&gt;=70, "Slightly Good", IF(BK1019&gt;=60, "Average", IF(BK1019&gt;=50, "Slightly Poor", IF(BK1019&gt;=40, "Poor", "Very Poor"))))))</f>
        <v>Slightly Good</v>
      </c>
      <c r="BM1019" s="2" t="n">
        <f aca="false">IF(P1019&lt;=1000, -6.942*LN(P1019)+107.59, IF(AND(P1019&gt;1000, P1019&lt;=5213),-36.304*LN(P1019)+310.72, IF(P1019&gt;5213, 10)))</f>
        <v>59.636362853306</v>
      </c>
      <c r="BN1019" s="2" t="n">
        <f aca="false">BF1019^0.04*BG1019^0.22*BH1019^0.51*BI1019^0.06*BM1019^0.17</f>
        <v>72.8441760606011</v>
      </c>
      <c r="BO1019" s="3" t="str">
        <f aca="false">IF(BN1019&gt;=90, "Very Good", IF(BN1019&gt;=80, "Good", IF(BN1019&gt;=70, "Slightly Good", IF(BN1019&gt;=60, "Average", IF(BN1019&gt;=50, "Slightly Poor", IF(BN1019&gt;=40, "Poor", "Very Poor"))))))</f>
        <v>Slightly Good</v>
      </c>
      <c r="BP1019" s="2" t="n">
        <f aca="false">IF(AJ1019&lt;=1000, -6.942*LN(AJ1019)+107.59, IF(AND(AJ1019&gt;1000, AJ1019&lt;=5213),-36.304*LN(AJ1019)+310.72, IF(AJ1019&gt;5213, 10)))</f>
        <v>75.6209085688707</v>
      </c>
      <c r="BQ1019" s="2" t="n">
        <f aca="false">BF1019^0.04*BG1019^0.22*BH1019^0.51*BI1019^0.06*BP1019^0.17</f>
        <v>75.8450184980431</v>
      </c>
      <c r="BR1019" s="0" t="str">
        <f aca="false">IF(BQ1019&gt;=90, "Very Good", IF(BQ1019&gt;=80, "Good", IF(BQ1019&gt;=70, "Slightly Good", IF(BQ1019&gt;=60, "Average", IF(BQ1019&gt;=50, "Slightly Poor", IF(BQ1019&gt;=40, "Poor", "Very Poor"))))))</f>
        <v>Slightly Good</v>
      </c>
      <c r="BT1019" s="2" t="n">
        <f aca="false">9.81*LN(AH1019)+30.6</f>
        <v>68.3281142206805</v>
      </c>
      <c r="BU1019" s="0" t="str">
        <f aca="false">IF(BT1019&lt;30, "Clean water", IF(AND(BT1019&gt;=30, BT1019&lt;40), "Hypolimia", IF(AND(BT1019&gt;=40,BT1019&lt;50), "Mesotrophic", IF(AND(BT1019&gt;=50, BT1019&lt;70), "Eutrophic", IF(BT1019&gt;70,"Hypertrophic")))))</f>
        <v>Eutrophic</v>
      </c>
      <c r="CM1019" s="0" t="n">
        <f aca="false">IF(G1019&gt;H1019,1,0)</f>
        <v>0</v>
      </c>
      <c r="CO1019" s="17" t="n">
        <f aca="false">14.652-0.41022*M1019+0.007991*M1019*M1019-0.000077774*M1019*M1019*M1019</f>
        <v>7.021974762</v>
      </c>
      <c r="CP1019" s="1" t="n">
        <f aca="false">F1019/CO1019*100</f>
        <v>68.3568392466404</v>
      </c>
    </row>
    <row r="1020" customFormat="false" ht="12.5" hidden="false" customHeight="false" outlineLevel="0" collapsed="false">
      <c r="A1020" s="0" t="n">
        <v>1019</v>
      </c>
      <c r="B1020" s="15" t="s">
        <v>97</v>
      </c>
      <c r="C1020" s="16" t="s">
        <v>98</v>
      </c>
      <c r="D1020" s="0" t="s">
        <v>176</v>
      </c>
      <c r="E1020" s="0" t="n">
        <v>7.9</v>
      </c>
      <c r="F1020" s="0" t="n">
        <v>8.2</v>
      </c>
      <c r="G1020" s="0" t="n">
        <v>1.3</v>
      </c>
      <c r="H1020" s="0" t="n">
        <v>5.1</v>
      </c>
      <c r="I1020" s="0" t="n">
        <v>3.8</v>
      </c>
      <c r="J1020" s="0" t="n">
        <v>1.889</v>
      </c>
      <c r="K1020" s="0" t="n">
        <v>0.033</v>
      </c>
      <c r="L1020" s="0" t="n">
        <v>2.1</v>
      </c>
      <c r="M1020" s="0" t="n">
        <v>30.6</v>
      </c>
      <c r="N1020" s="0" t="n">
        <v>0</v>
      </c>
      <c r="O1020" s="0" t="n">
        <v>209</v>
      </c>
      <c r="P1020" s="0" t="n">
        <v>12000</v>
      </c>
      <c r="AC1020" s="0" t="n">
        <v>1.769</v>
      </c>
      <c r="AD1020" s="0" t="n">
        <v>0.044</v>
      </c>
      <c r="AE1020" s="0" t="n">
        <v>1.513</v>
      </c>
      <c r="AF1020" s="0" t="n">
        <v>0.026</v>
      </c>
      <c r="AG1020" s="0" t="n">
        <v>0.006</v>
      </c>
      <c r="AH1020" s="0" t="n">
        <v>19.6</v>
      </c>
      <c r="AJ1020" s="0" t="n">
        <v>31</v>
      </c>
      <c r="BF1020" s="0" t="n">
        <f aca="false">IF(E1020&lt;11,-3.6797*E1020^2+48.115*E1020-53.83,280.92*EXP(-0.2027*E1020))</f>
        <v>96.6284230000001</v>
      </c>
      <c r="BG1020" s="1" t="n">
        <f aca="false">32.208*LN(F1020)+21.438</f>
        <v>89.2079528407348</v>
      </c>
      <c r="BH1020" s="1" t="n">
        <f aca="false">IF(G1020&lt;=2, -10*G1020+100, 88.958*EXP(-0.0755*G1020))</f>
        <v>87</v>
      </c>
      <c r="BI1020" s="1" t="n">
        <f aca="false">IF(I1020&lt;=100, 0.0053*(I1020)^2-1.0332*I1020+100.76, 122.82*EXP(-0.0092*I1020))</f>
        <v>96.910372</v>
      </c>
      <c r="BJ1020" s="0" t="n">
        <f aca="false">IF(P1020&lt;=1000, -6.942*LN(P1020)+107.59, -36.304*LN(P1020)+310.72)</f>
        <v>-30.271198662071</v>
      </c>
      <c r="BK1020" s="0" t="e">
        <f aca="false">BF1020^0.04*BG1020^0.22*BH1020^0.51*BI1020^0.06*BJ1020^0.17</f>
        <v>#NUM!</v>
      </c>
      <c r="BL1020" s="0" t="e">
        <f aca="false">IF(BK1020&gt;=90, "Very Good", IF(BK1020&gt;=80, "Good", IF(BK1020&gt;=70, "Slightly Good", IF(BK1020&gt;=60, "Average", IF(BK1020&gt;=50, "Slightly Poor", IF(BK1020&gt;=40, "Poor", "Very Poor"))))))</f>
        <v>#NUM!</v>
      </c>
      <c r="BM1020" s="2" t="n">
        <f aca="false">IF(P1020&lt;=1000, -6.942*LN(P1020)+107.59, IF(AND(P1020&gt;1000, P1020&lt;=5213),-36.304*LN(P1020)+310.72, IF(P1020&gt;5213, 10)))</f>
        <v>10</v>
      </c>
      <c r="BN1020" s="2" t="n">
        <f aca="false">BF1020^0.04*BG1020^0.22*BH1020^0.51*BI1020^0.06*BM1020^0.17</f>
        <v>61.2110763433003</v>
      </c>
      <c r="BO1020" s="3" t="str">
        <f aca="false">IF(BN1020&gt;=90, "Very Good", IF(BN1020&gt;=80, "Good", IF(BN1020&gt;=70, "Slightly Good", IF(BN1020&gt;=60, "Average", IF(BN1020&gt;=50, "Slightly Poor", IF(BN1020&gt;=40, "Poor", "Very Poor"))))))</f>
        <v>Average</v>
      </c>
      <c r="BP1020" s="2" t="n">
        <f aca="false">IF(AJ1020&lt;=1000, -6.942*LN(AJ1020)+107.59, IF(AND(AJ1020&gt;1000, AJ1020&lt;=5213),-36.304*LN(AJ1020)+310.72, IF(AJ1020&gt;5213, 10)))</f>
        <v>83.7512608264641</v>
      </c>
      <c r="BQ1020" s="2" t="n">
        <f aca="false">BF1020^0.04*BG1020^0.22*BH1020^0.51*BI1020^0.06*BP1020^0.17</f>
        <v>87.84934876966</v>
      </c>
      <c r="BR1020" s="0" t="str">
        <f aca="false">IF(BQ1020&gt;=90, "Very Good", IF(BQ1020&gt;=80, "Good", IF(BQ1020&gt;=70, "Slightly Good", IF(BQ1020&gt;=60, "Average", IF(BQ1020&gt;=50, "Slightly Poor", IF(BQ1020&gt;=40, "Poor", "Very Poor"))))))</f>
        <v>Good</v>
      </c>
      <c r="BT1020" s="2" t="n">
        <f aca="false">9.81*LN(AH1020)+30.6</f>
        <v>59.7899450447798</v>
      </c>
      <c r="BU1020" s="0" t="str">
        <f aca="false">IF(BT1020&lt;30, "Clean water", IF(AND(BT1020&gt;=30, BT1020&lt;40), "Hypolimia", IF(AND(BT1020&gt;=40,BT1020&lt;50), "Mesotrophic", IF(AND(BT1020&gt;=50, BT1020&lt;70), "Eutrophic", IF(BT1020&gt;70,"Hypertrophic")))))</f>
        <v>Eutrophic</v>
      </c>
      <c r="CM1020" s="0" t="n">
        <f aca="false">IF(G1020&gt;H1020,1,0)</f>
        <v>0</v>
      </c>
      <c r="CO1020" s="17" t="n">
        <f aca="false">14.652-0.41022*M1020+0.007991*M1020*M1020-0.000077774*M1020*M1020*M1020</f>
        <v>7.353292203216</v>
      </c>
      <c r="CP1020" s="1" t="n">
        <f aca="false">F1020/CO1020*100</f>
        <v>111.51467632979</v>
      </c>
    </row>
    <row r="1021" customFormat="false" ht="12.5" hidden="false" customHeight="false" outlineLevel="0" collapsed="false">
      <c r="A1021" s="0" t="n">
        <v>1020</v>
      </c>
      <c r="B1021" s="15" t="s">
        <v>99</v>
      </c>
      <c r="C1021" s="16" t="s">
        <v>100</v>
      </c>
      <c r="D1021" s="0" t="s">
        <v>176</v>
      </c>
      <c r="E1021" s="0" t="n">
        <v>8.2</v>
      </c>
      <c r="F1021" s="0" t="n">
        <v>8.4</v>
      </c>
      <c r="G1021" s="0" t="n">
        <v>2.7</v>
      </c>
      <c r="H1021" s="0" t="n">
        <v>6.6</v>
      </c>
      <c r="I1021" s="0" t="n">
        <v>18.3</v>
      </c>
      <c r="J1021" s="0" t="n">
        <v>5.489</v>
      </c>
      <c r="K1021" s="0" t="n">
        <v>0.202</v>
      </c>
      <c r="L1021" s="0" t="n">
        <v>3.5</v>
      </c>
      <c r="M1021" s="0" t="n">
        <v>29.2</v>
      </c>
      <c r="O1021" s="0" t="n">
        <v>460</v>
      </c>
      <c r="BD1021" s="0" t="n">
        <v>0.579</v>
      </c>
      <c r="BF1021" s="0" t="n">
        <f aca="false">IF(E1021&lt;11,-3.6797*E1021^2+48.115*E1021-53.83,280.92*EXP(-0.2027*E1021))</f>
        <v>93.289972</v>
      </c>
      <c r="BG1021" s="1" t="n">
        <f aca="false">32.208*LN(F1021)+21.438</f>
        <v>89.9840867819932</v>
      </c>
      <c r="BH1021" s="1" t="n">
        <f aca="false">IF(G1021&lt;=2, -10*G1021+100, 88.958*EXP(-0.0755*G1021))</f>
        <v>72.5527837174588</v>
      </c>
      <c r="BI1021" s="1" t="n">
        <f aca="false">IF(I1021&lt;=100, 0.0053*(I1021)^2-1.0332*I1021+100.76, 122.82*EXP(-0.0092*I1021))</f>
        <v>83.627357</v>
      </c>
      <c r="BJ1021" s="0" t="e">
        <f aca="false">IF(P1021&lt;=1000, -6.942*LN(P1021)+107.59, -36.304*LN(P1021)+310.72)</f>
        <v>#VALUE!</v>
      </c>
      <c r="BK1021" s="0" t="e">
        <f aca="false">BF1021^0.04*BG1021^0.22*BH1021^0.51*BI1021^0.06*BJ1021^0.17</f>
        <v>#VALUE!</v>
      </c>
      <c r="BL1021" s="0" t="e">
        <f aca="false">IF(BK1021&gt;=90, "Very Good", IF(BK1021&gt;=80, "Good", IF(BK1021&gt;=70, "Slightly Good", IF(BK1021&gt;=60, "Average", IF(BK1021&gt;=50, "Slightly Poor", IF(BK1021&gt;=40, "Poor", "Very Poor"))))))</f>
        <v>#VALUE!</v>
      </c>
      <c r="BM1021" s="2" t="e">
        <f aca="false">IF(P1021&lt;=1000, -6.942*LN(P1021)+107.59, IF(AND(P1021&gt;1000, P1021&lt;=5213),-36.304*LN(P1021)+310.72, IF(P1021&gt;5213, 10)))</f>
        <v>#VALUE!</v>
      </c>
      <c r="BN1021" s="2" t="e">
        <f aca="false">BF1021^0.04*BG1021^0.22*BH1021^0.51*BI1021^0.06*BM1021^0.17</f>
        <v>#VALUE!</v>
      </c>
      <c r="BO1021" s="3" t="e">
        <f aca="false">IF(BN1021&gt;=90, "Very Good", IF(BN1021&gt;=80, "Good", IF(BN1021&gt;=70, "Slightly Good", IF(BN1021&gt;=60, "Average", IF(BN1021&gt;=50, "Slightly Poor", IF(BN1021&gt;=40, "Poor", "Very Poor"))))))</f>
        <v>#VALUE!</v>
      </c>
      <c r="BP1021" s="2" t="e">
        <f aca="false">IF(AJ1021&lt;=1000, -6.942*LN(AJ1021)+107.59, IF(AND(AJ1021&gt;1000, AJ1021&lt;=5213),-36.304*LN(AJ1021)+310.72, IF(AJ1021&gt;5213, 10)))</f>
        <v>#VALUE!</v>
      </c>
      <c r="BQ1021" s="2" t="e">
        <f aca="false">BF1021^0.04*BG1021^0.22*BH1021^0.51*BI1021^0.06*BP1021^0.17</f>
        <v>#VALUE!</v>
      </c>
      <c r="BR1021" s="0" t="e">
        <f aca="false">IF(BQ1021&gt;=90, "Very Good", IF(BQ1021&gt;=80, "Good", IF(BQ1021&gt;=70, "Slightly Good", IF(BQ1021&gt;=60, "Average", IF(BQ1021&gt;=50, "Slightly Poor", IF(BQ1021&gt;=40, "Poor", "Very Poor"))))))</f>
        <v>#VALUE!</v>
      </c>
      <c r="BT1021" s="2" t="e">
        <f aca="false">9.81*LN(AH1021)+30.6</f>
        <v>#VALUE!</v>
      </c>
      <c r="BU1021" s="0" t="e">
        <f aca="false">IF(BT1021&lt;30, "Clean water", IF(AND(BT1021&gt;=30, BT1021&lt;40), "Hypolimia", IF(AND(BT1021&gt;=40,BT1021&lt;50), "Mesotrophic", IF(AND(BT1021&gt;=50, BT1021&lt;70), "Eutrophic", IF(BT1021&gt;70,"Hypertrophic")))))</f>
        <v>#VALUE!</v>
      </c>
      <c r="CM1021" s="0" t="n">
        <f aca="false">IF(G1021&gt;H1021,1,0)</f>
        <v>0</v>
      </c>
      <c r="CO1021" s="17" t="n">
        <f aca="false">14.652-0.41022*M1021+0.007991*M1021*M1021-0.000077774*M1021*M1021*M1021</f>
        <v>7.550676117888</v>
      </c>
      <c r="CP1021" s="1" t="n">
        <f aca="false">F1021/CO1021*100</f>
        <v>111.24831563229</v>
      </c>
    </row>
    <row r="1022" customFormat="false" ht="12.5" hidden="false" customHeight="false" outlineLevel="0" collapsed="false">
      <c r="A1022" s="0" t="n">
        <v>1021</v>
      </c>
      <c r="B1022" s="15" t="s">
        <v>99</v>
      </c>
      <c r="C1022" s="16" t="s">
        <v>100</v>
      </c>
      <c r="D1022" s="0" t="s">
        <v>176</v>
      </c>
      <c r="E1022" s="0" t="n">
        <v>7.9</v>
      </c>
      <c r="F1022" s="0" t="n">
        <v>8.6</v>
      </c>
      <c r="G1022" s="0" t="n">
        <v>0.4</v>
      </c>
      <c r="H1022" s="0" t="n">
        <v>3.6</v>
      </c>
      <c r="I1022" s="0" t="n">
        <v>8.6</v>
      </c>
      <c r="J1022" s="0" t="n">
        <v>4.485</v>
      </c>
      <c r="K1022" s="0" t="n">
        <v>0.118</v>
      </c>
      <c r="L1022" s="0" t="n">
        <v>2.4</v>
      </c>
      <c r="M1022" s="0" t="n">
        <v>30.2</v>
      </c>
      <c r="N1022" s="0" t="n">
        <v>0</v>
      </c>
      <c r="O1022" s="0" t="n">
        <v>501</v>
      </c>
      <c r="P1022" s="0" t="n">
        <v>4000</v>
      </c>
      <c r="AC1022" s="0" t="n">
        <v>4.098</v>
      </c>
      <c r="AD1022" s="0" t="n">
        <v>0.116</v>
      </c>
      <c r="AE1022" s="0" t="n">
        <v>3.687</v>
      </c>
      <c r="AF1022" s="0" t="n">
        <v>0.088</v>
      </c>
      <c r="AG1022" s="0" t="n">
        <v>0.065</v>
      </c>
      <c r="AH1022" s="0" t="n">
        <v>29.2</v>
      </c>
      <c r="AJ1022" s="0" t="n">
        <v>700</v>
      </c>
      <c r="BF1022" s="0" t="n">
        <f aca="false">IF(E1022&lt;11,-3.6797*E1022^2+48.115*E1022-53.83,280.92*EXP(-0.2027*E1022))</f>
        <v>96.6284230000001</v>
      </c>
      <c r="BG1022" s="1" t="n">
        <f aca="false">32.208*LN(F1022)+21.438</f>
        <v>90.7419570425808</v>
      </c>
      <c r="BH1022" s="1" t="n">
        <f aca="false">IF(G1022&lt;=2, -10*G1022+100, 88.958*EXP(-0.0755*G1022))</f>
        <v>96</v>
      </c>
      <c r="BI1022" s="1" t="n">
        <f aca="false">IF(I1022&lt;=100, 0.0053*(I1022)^2-1.0332*I1022+100.76, 122.82*EXP(-0.0092*I1022))</f>
        <v>92.266468</v>
      </c>
      <c r="BJ1022" s="0" t="n">
        <f aca="false">IF(P1022&lt;=1000, -6.942*LN(P1022)+107.59, -36.304*LN(P1022)+310.72)</f>
        <v>9.61282186573601</v>
      </c>
      <c r="BK1022" s="0" t="n">
        <f aca="false">BF1022^0.04*BG1022^0.22*BH1022^0.51*BI1022^0.06*BJ1022^0.17</f>
        <v>63.9834423180635</v>
      </c>
      <c r="BL1022" s="0" t="str">
        <f aca="false">IF(BK1022&gt;=90, "Very Good", IF(BK1022&gt;=80, "Good", IF(BK1022&gt;=70, "Slightly Good", IF(BK1022&gt;=60, "Average", IF(BK1022&gt;=50, "Slightly Poor", IF(BK1022&gt;=40, "Poor", "Very Poor"))))))</f>
        <v>Average</v>
      </c>
      <c r="BM1022" s="2" t="n">
        <f aca="false">IF(P1022&lt;=1000, -6.942*LN(P1022)+107.59, IF(AND(P1022&gt;1000, P1022&lt;=5213),-36.304*LN(P1022)+310.72, IF(P1022&gt;5213, 10)))</f>
        <v>9.61282186573601</v>
      </c>
      <c r="BN1022" s="2" t="n">
        <f aca="false">BF1022^0.04*BG1022^0.22*BH1022^0.51*BI1022^0.06*BM1022^0.17</f>
        <v>63.9834423180635</v>
      </c>
      <c r="BO1022" s="3" t="str">
        <f aca="false">IF(BN1022&gt;=90, "Very Good", IF(BN1022&gt;=80, "Good", IF(BN1022&gt;=70, "Slightly Good", IF(BN1022&gt;=60, "Average", IF(BN1022&gt;=50, "Slightly Poor", IF(BN1022&gt;=40, "Poor", "Very Poor"))))))</f>
        <v>Average</v>
      </c>
      <c r="BP1022" s="2" t="n">
        <f aca="false">IF(AJ1022&lt;=1000, -6.942*LN(AJ1022)+107.59, IF(AND(AJ1022&gt;1000, AJ1022&lt;=5213),-36.304*LN(AJ1022)+310.72, IF(AJ1022&gt;5213, 10)))</f>
        <v>62.1124003141287</v>
      </c>
      <c r="BQ1022" s="2" t="n">
        <f aca="false">BF1022^0.04*BG1022^0.22*BH1022^0.51*BI1022^0.06*BP1022^0.17</f>
        <v>87.8664868800031</v>
      </c>
      <c r="BR1022" s="0" t="str">
        <f aca="false">IF(BQ1022&gt;=90, "Very Good", IF(BQ1022&gt;=80, "Good", IF(BQ1022&gt;=70, "Slightly Good", IF(BQ1022&gt;=60, "Average", IF(BQ1022&gt;=50, "Slightly Poor", IF(BQ1022&gt;=40, "Poor", "Very Poor"))))))</f>
        <v>Good</v>
      </c>
      <c r="BT1022" s="2" t="n">
        <f aca="false">9.81*LN(AH1022)+30.6</f>
        <v>63.7005950379803</v>
      </c>
      <c r="BU1022" s="0" t="str">
        <f aca="false">IF(BT1022&lt;30, "Clean water", IF(AND(BT1022&gt;=30, BT1022&lt;40), "Hypolimia", IF(AND(BT1022&gt;=40,BT1022&lt;50), "Mesotrophic", IF(AND(BT1022&gt;=50, BT1022&lt;70), "Eutrophic", IF(BT1022&gt;70,"Hypertrophic")))))</f>
        <v>Eutrophic</v>
      </c>
      <c r="CM1022" s="0" t="n">
        <f aca="false">IF(G1022&gt;H1022,1,0)</f>
        <v>0</v>
      </c>
      <c r="CO1022" s="17" t="n">
        <f aca="false">14.652-0.41022*M1022+0.007991*M1022*M1022-0.000077774*M1022*M1022*M1022</f>
        <v>7.409291071408</v>
      </c>
      <c r="CP1022" s="1" t="n">
        <f aca="false">F1022/CO1022*100</f>
        <v>116.070483898073</v>
      </c>
    </row>
    <row r="1023" customFormat="false" ht="12.5" hidden="false" customHeight="false" outlineLevel="0" collapsed="false">
      <c r="A1023" s="0" t="n">
        <v>1022</v>
      </c>
      <c r="B1023" s="15" t="s">
        <v>101</v>
      </c>
      <c r="C1023" s="16" t="s">
        <v>102</v>
      </c>
      <c r="D1023" s="0" t="s">
        <v>176</v>
      </c>
      <c r="E1023" s="0" t="n">
        <v>7.3</v>
      </c>
      <c r="F1023" s="0" t="n">
        <v>5.9</v>
      </c>
      <c r="G1023" s="0" t="n">
        <v>3.4</v>
      </c>
      <c r="H1023" s="0" t="n">
        <v>7.7</v>
      </c>
      <c r="I1023" s="0" t="n">
        <v>48</v>
      </c>
      <c r="J1023" s="0" t="n">
        <v>4.387</v>
      </c>
      <c r="K1023" s="0" t="n">
        <v>0.18</v>
      </c>
      <c r="L1023" s="0" t="n">
        <v>2.7</v>
      </c>
      <c r="M1023" s="0" t="n">
        <v>30.4</v>
      </c>
      <c r="N1023" s="0" t="n">
        <v>0</v>
      </c>
      <c r="O1023" s="0" t="n">
        <v>293</v>
      </c>
      <c r="P1023" s="0" t="n">
        <v>280000</v>
      </c>
      <c r="AC1023" s="0" t="n">
        <v>4.032</v>
      </c>
      <c r="AD1023" s="0" t="n">
        <v>0.358</v>
      </c>
      <c r="AE1023" s="0" t="n">
        <v>2.988</v>
      </c>
      <c r="AF1023" s="0" t="n">
        <v>0.075</v>
      </c>
      <c r="AG1023" s="0" t="n">
        <v>0.057</v>
      </c>
      <c r="AH1023" s="0" t="n">
        <v>48.6</v>
      </c>
      <c r="AJ1023" s="0" t="n">
        <v>450</v>
      </c>
      <c r="BF1023" s="0" t="n">
        <f aca="false">IF(E1023&lt;11,-3.6797*E1023^2+48.115*E1023-53.83,280.92*EXP(-0.2027*E1023))</f>
        <v>101.318287</v>
      </c>
      <c r="BG1023" s="1" t="n">
        <f aca="false">32.208*LN(F1023)+21.438</f>
        <v>78.6056653181632</v>
      </c>
      <c r="BH1023" s="1" t="n">
        <f aca="false">IF(G1023&lt;=2, -10*G1023+100, 88.958*EXP(-0.0755*G1023))</f>
        <v>68.8179318432025</v>
      </c>
      <c r="BI1023" s="1" t="n">
        <f aca="false">IF(I1023&lt;=100, 0.0053*(I1023)^2-1.0332*I1023+100.76, 122.82*EXP(-0.0092*I1023))</f>
        <v>63.3776</v>
      </c>
      <c r="BJ1023" s="0" t="n">
        <f aca="false">IF(P1023&lt;=1000, -6.942*LN(P1023)+107.59, -36.304*LN(P1023)+310.72)</f>
        <v>-144.624549401624</v>
      </c>
      <c r="BK1023" s="0" t="e">
        <f aca="false">BF1023^0.04*BG1023^0.22*BH1023^0.51*BI1023^0.06*BJ1023^0.17</f>
        <v>#NUM!</v>
      </c>
      <c r="BL1023" s="0" t="e">
        <f aca="false">IF(BK1023&gt;=90, "Very Good", IF(BK1023&gt;=80, "Good", IF(BK1023&gt;=70, "Slightly Good", IF(BK1023&gt;=60, "Average", IF(BK1023&gt;=50, "Slightly Poor", IF(BK1023&gt;=40, "Poor", "Very Poor"))))))</f>
        <v>#NUM!</v>
      </c>
      <c r="BM1023" s="2" t="n">
        <f aca="false">IF(P1023&lt;=1000, -6.942*LN(P1023)+107.59, IF(AND(P1023&gt;1000, P1023&lt;=5213),-36.304*LN(P1023)+310.72, IF(P1023&gt;5213, 10)))</f>
        <v>10</v>
      </c>
      <c r="BN1023" s="2" t="n">
        <f aca="false">BF1023^0.04*BG1023^0.22*BH1023^0.51*BI1023^0.06*BM1023^0.17</f>
        <v>51.5906894796967</v>
      </c>
      <c r="BO1023" s="3" t="str">
        <f aca="false">IF(BN1023&gt;=90, "Very Good", IF(BN1023&gt;=80, "Good", IF(BN1023&gt;=70, "Slightly Good", IF(BN1023&gt;=60, "Average", IF(BN1023&gt;=50, "Slightly Poor", IF(BN1023&gt;=40, "Poor", "Very Poor"))))))</f>
        <v>Slightly Poor</v>
      </c>
      <c r="BP1023" s="2" t="n">
        <f aca="false">IF(AJ1023&lt;=1000, -6.942*LN(AJ1023)+107.59, IF(AND(AJ1023&gt;1000, AJ1023&lt;=5213),-36.304*LN(AJ1023)+310.72, IF(AJ1023&gt;5213, 10)))</f>
        <v>65.1796032804498</v>
      </c>
      <c r="BQ1023" s="2" t="n">
        <f aca="false">BF1023^0.04*BG1023^0.22*BH1023^0.51*BI1023^0.06*BP1023^0.17</f>
        <v>70.952928175399</v>
      </c>
      <c r="BR1023" s="0" t="str">
        <f aca="false">IF(BQ1023&gt;=90, "Very Good", IF(BQ1023&gt;=80, "Good", IF(BQ1023&gt;=70, "Slightly Good", IF(BQ1023&gt;=60, "Average", IF(BQ1023&gt;=50, "Slightly Poor", IF(BQ1023&gt;=40, "Poor", "Very Poor"))))))</f>
        <v>Slightly Good</v>
      </c>
      <c r="BT1023" s="2" t="n">
        <f aca="false">9.81*LN(AH1023)+30.6</f>
        <v>68.6983468381923</v>
      </c>
      <c r="BU1023" s="0" t="str">
        <f aca="false">IF(BT1023&lt;30, "Clean water", IF(AND(BT1023&gt;=30, BT1023&lt;40), "Hypolimia", IF(AND(BT1023&gt;=40,BT1023&lt;50), "Mesotrophic", IF(AND(BT1023&gt;=50, BT1023&lt;70), "Eutrophic", IF(BT1023&gt;70,"Hypertrophic")))))</f>
        <v>Eutrophic</v>
      </c>
      <c r="CM1023" s="0" t="n">
        <f aca="false">IF(G1023&gt;H1023,1,0)</f>
        <v>0</v>
      </c>
      <c r="CO1023" s="17" t="n">
        <f aca="false">14.652-0.41022*M1023+0.007991*M1023*M1023-0.000077774*M1023*M1023*M1023</f>
        <v>7.381255716864</v>
      </c>
      <c r="CP1023" s="1" t="n">
        <f aca="false">F1023/CO1023*100</f>
        <v>79.9321988875177</v>
      </c>
    </row>
    <row r="1024" customFormat="false" ht="12.5" hidden="false" customHeight="false" outlineLevel="0" collapsed="false">
      <c r="A1024" s="0" t="n">
        <v>1023</v>
      </c>
      <c r="B1024" s="15" t="s">
        <v>103</v>
      </c>
      <c r="C1024" s="16" t="s">
        <v>104</v>
      </c>
      <c r="D1024" s="0" t="s">
        <v>176</v>
      </c>
      <c r="E1024" s="0" t="n">
        <v>8.9</v>
      </c>
      <c r="F1024" s="0" t="n">
        <v>13.8</v>
      </c>
      <c r="G1024" s="0" t="n">
        <v>0.4</v>
      </c>
      <c r="H1024" s="0" t="n">
        <v>2.7</v>
      </c>
      <c r="I1024" s="0" t="n">
        <v>1.4</v>
      </c>
      <c r="J1024" s="0" t="n">
        <v>5.232</v>
      </c>
      <c r="K1024" s="0" t="n">
        <v>0.021</v>
      </c>
      <c r="L1024" s="0" t="n">
        <v>2.2</v>
      </c>
      <c r="M1024" s="0" t="n">
        <v>32.7</v>
      </c>
      <c r="N1024" s="0" t="n">
        <v>0</v>
      </c>
      <c r="O1024" s="0" t="n">
        <v>488</v>
      </c>
      <c r="P1024" s="0" t="n">
        <v>300</v>
      </c>
      <c r="AC1024" s="0" t="n">
        <v>5.232</v>
      </c>
      <c r="AD1024" s="0" t="n">
        <v>0.011</v>
      </c>
      <c r="AE1024" s="0" t="n">
        <v>4.419</v>
      </c>
      <c r="AF1024" s="0" t="n">
        <v>0.013</v>
      </c>
      <c r="AG1024" s="0" t="n">
        <v>0.006</v>
      </c>
      <c r="AH1024" s="0" t="n">
        <v>12</v>
      </c>
      <c r="AJ1024" s="0" t="n">
        <v>70</v>
      </c>
      <c r="BF1024" s="0" t="n">
        <f aca="false">IF(E1024&lt;11,-3.6797*E1024^2+48.115*E1024-53.83,280.92*EXP(-0.2027*E1024))</f>
        <v>82.9244630000001</v>
      </c>
      <c r="BG1024" s="1" t="n">
        <f aca="false">32.208*LN(F1024)+21.438</f>
        <v>105.973326016391</v>
      </c>
      <c r="BH1024" s="1" t="n">
        <f aca="false">IF(G1024&lt;=2, -10*G1024+100, 88.958*EXP(-0.0755*G1024))</f>
        <v>96</v>
      </c>
      <c r="BI1024" s="1" t="n">
        <f aca="false">IF(I1024&lt;=100, 0.0053*(I1024)^2-1.0332*I1024+100.76, 122.82*EXP(-0.0092*I1024))</f>
        <v>99.323908</v>
      </c>
      <c r="BJ1024" s="0" t="n">
        <f aca="false">IF(P1024&lt;=1000, -6.942*LN(P1024)+107.59, -36.304*LN(P1024)+310.72)</f>
        <v>67.9943420609366</v>
      </c>
      <c r="BK1024" s="0" t="n">
        <f aca="false">BF1024^0.04*BG1024^0.22*BH1024^0.51*BI1024^0.06*BJ1024^0.17</f>
        <v>92.1706138114465</v>
      </c>
      <c r="BL1024" s="0" t="str">
        <f aca="false">IF(BK1024&gt;=90, "Very Good", IF(BK1024&gt;=80, "Good", IF(BK1024&gt;=70, "Slightly Good", IF(BK1024&gt;=60, "Average", IF(BK1024&gt;=50, "Slightly Poor", IF(BK1024&gt;=40, "Poor", "Very Poor"))))))</f>
        <v>Very Good</v>
      </c>
      <c r="BM1024" s="2" t="n">
        <f aca="false">IF(P1024&lt;=1000, -6.942*LN(P1024)+107.59, IF(AND(P1024&gt;1000, P1024&lt;=5213),-36.304*LN(P1024)+310.72, IF(P1024&gt;5213, 10)))</f>
        <v>67.9943420609366</v>
      </c>
      <c r="BN1024" s="2" t="n">
        <f aca="false">BF1024^0.04*BG1024^0.22*BH1024^0.51*BI1024^0.06*BM1024^0.17</f>
        <v>92.1706138114465</v>
      </c>
      <c r="BO1024" s="3" t="str">
        <f aca="false">IF(BN1024&gt;=90, "Very Good", IF(BN1024&gt;=80, "Good", IF(BN1024&gt;=70, "Slightly Good", IF(BN1024&gt;=60, "Average", IF(BN1024&gt;=50, "Slightly Poor", IF(BN1024&gt;=40, "Poor", "Very Poor"))))))</f>
        <v>Very Good</v>
      </c>
      <c r="BP1024" s="2" t="n">
        <f aca="false">IF(AJ1024&lt;=1000, -6.942*LN(AJ1024)+107.59, IF(AND(AJ1024&gt;1000, AJ1024&lt;=5213),-36.304*LN(AJ1024)+310.72, IF(AJ1024&gt;5213, 10)))</f>
        <v>78.0969460296934</v>
      </c>
      <c r="BQ1024" s="2" t="n">
        <f aca="false">BF1024^0.04*BG1024^0.22*BH1024^0.51*BI1024^0.06*BP1024^0.17</f>
        <v>94.3669452011359</v>
      </c>
      <c r="BR1024" s="0" t="str">
        <f aca="false">IF(BQ1024&gt;=90, "Very Good", IF(BQ1024&gt;=80, "Good", IF(BQ1024&gt;=70, "Slightly Good", IF(BQ1024&gt;=60, "Average", IF(BQ1024&gt;=50, "Slightly Poor", IF(BQ1024&gt;=40, "Poor", "Very Poor"))))))</f>
        <v>Very Good</v>
      </c>
      <c r="BT1024" s="2" t="n">
        <f aca="false">9.81*LN(AH1024)+30.6</f>
        <v>54.9769342344203</v>
      </c>
      <c r="BU1024" s="0" t="str">
        <f aca="false">IF(BT1024&lt;30, "Clean water", IF(AND(BT1024&gt;=30, BT1024&lt;40), "Hypolimia", IF(AND(BT1024&gt;=40,BT1024&lt;50), "Mesotrophic", IF(AND(BT1024&gt;=50, BT1024&lt;70), "Eutrophic", IF(BT1024&gt;70,"Hypertrophic")))))</f>
        <v>Eutrophic</v>
      </c>
      <c r="CM1024" s="0" t="n">
        <f aca="false">IF(G1024&gt;H1024,1,0)</f>
        <v>0</v>
      </c>
      <c r="CO1024" s="17" t="n">
        <f aca="false">14.652-0.41022*M1024+0.007991*M1024*M1024-0.000077774*M1024*M1024*M1024</f>
        <v>7.063073582958</v>
      </c>
      <c r="CP1024" s="1" t="n">
        <f aca="false">F1024/CO1024*100</f>
        <v>195.382362054065</v>
      </c>
    </row>
    <row r="1025" customFormat="false" ht="12.5" hidden="false" customHeight="false" outlineLevel="0" collapsed="false">
      <c r="A1025" s="0" t="n">
        <v>1024</v>
      </c>
      <c r="B1025" s="15" t="s">
        <v>105</v>
      </c>
      <c r="C1025" s="16" t="s">
        <v>106</v>
      </c>
      <c r="D1025" s="0" t="s">
        <v>176</v>
      </c>
      <c r="E1025" s="0" t="n">
        <v>8.4</v>
      </c>
      <c r="F1025" s="0" t="n">
        <v>9.7</v>
      </c>
      <c r="G1025" s="0" t="n">
        <v>1.3</v>
      </c>
      <c r="H1025" s="0" t="n">
        <v>5.4</v>
      </c>
      <c r="I1025" s="0" t="n">
        <v>4.2</v>
      </c>
      <c r="J1025" s="0" t="n">
        <v>1.725</v>
      </c>
      <c r="K1025" s="0" t="n">
        <v>0.031</v>
      </c>
      <c r="L1025" s="0" t="n">
        <v>2.2</v>
      </c>
      <c r="M1025" s="0" t="n">
        <v>30.9</v>
      </c>
      <c r="N1025" s="0" t="n">
        <v>0</v>
      </c>
      <c r="O1025" s="0" t="n">
        <v>195</v>
      </c>
      <c r="P1025" s="0" t="n">
        <v>24000</v>
      </c>
      <c r="AC1025" s="0" t="n">
        <v>1.641</v>
      </c>
      <c r="AD1025" s="0" t="n">
        <v>0.047</v>
      </c>
      <c r="AE1025" s="0" t="n">
        <v>1.301</v>
      </c>
      <c r="AF1025" s="0" t="n">
        <v>0.017</v>
      </c>
      <c r="AG1025" s="0" t="n">
        <v>0.014</v>
      </c>
      <c r="AH1025" s="0" t="n">
        <v>18.1</v>
      </c>
      <c r="AJ1025" s="0" t="n">
        <v>94</v>
      </c>
      <c r="BF1025" s="0" t="n">
        <f aca="false">IF(E1025&lt;11,-3.6797*E1025^2+48.115*E1025-53.83,280.92*EXP(-0.2027*E1025))</f>
        <v>90.6963680000001</v>
      </c>
      <c r="BG1025" s="1" t="n">
        <f aca="false">32.208*LN(F1025)+21.438</f>
        <v>94.6186305204847</v>
      </c>
      <c r="BH1025" s="1" t="n">
        <f aca="false">IF(G1025&lt;=2, -10*G1025+100, 88.958*EXP(-0.0755*G1025))</f>
        <v>87</v>
      </c>
      <c r="BI1025" s="1" t="n">
        <f aca="false">IF(I1025&lt;=100, 0.0053*(I1025)^2-1.0332*I1025+100.76, 122.82*EXP(-0.0092*I1025))</f>
        <v>96.514052</v>
      </c>
      <c r="BJ1025" s="0" t="n">
        <f aca="false">IF(P1025&lt;=1000, -6.942*LN(P1025)+107.59, -36.304*LN(P1025)+310.72)</f>
        <v>-55.4352139051193</v>
      </c>
      <c r="BK1025" s="0" t="e">
        <f aca="false">BF1025^0.04*BG1025^0.22*BH1025^0.51*BI1025^0.06*BJ1025^0.17</f>
        <v>#NUM!</v>
      </c>
      <c r="BL1025" s="0" t="e">
        <f aca="false">IF(BK1025&gt;=90, "Very Good", IF(BK1025&gt;=80, "Good", IF(BK1025&gt;=70, "Slightly Good", IF(BK1025&gt;=60, "Average", IF(BK1025&gt;=50, "Slightly Poor", IF(BK1025&gt;=40, "Poor", "Very Poor"))))))</f>
        <v>#NUM!</v>
      </c>
      <c r="BM1025" s="2" t="n">
        <f aca="false">IF(P1025&lt;=1000, -6.942*LN(P1025)+107.59, IF(AND(P1025&gt;1000, P1025&lt;=5213),-36.304*LN(P1025)+310.72, IF(P1025&gt;5213, 10)))</f>
        <v>10</v>
      </c>
      <c r="BN1025" s="2" t="n">
        <f aca="false">BF1025^0.04*BG1025^0.22*BH1025^0.51*BI1025^0.06*BM1025^0.17</f>
        <v>61.8370427984589</v>
      </c>
      <c r="BO1025" s="3" t="str">
        <f aca="false">IF(BN1025&gt;=90, "Very Good", IF(BN1025&gt;=80, "Good", IF(BN1025&gt;=70, "Slightly Good", IF(BN1025&gt;=60, "Average", IF(BN1025&gt;=50, "Slightly Poor", IF(BN1025&gt;=40, "Poor", "Very Poor"))))))</f>
        <v>Average</v>
      </c>
      <c r="BP1025" s="2" t="n">
        <f aca="false">IF(AJ1025&lt;=1000, -6.942*LN(AJ1025)+107.59, IF(AND(AJ1025&gt;1000, AJ1025&lt;=5213),-36.304*LN(AJ1025)+310.72, IF(AJ1025&gt;5213, 10)))</f>
        <v>76.0504476214816</v>
      </c>
      <c r="BQ1025" s="2" t="n">
        <f aca="false">BF1025^0.04*BG1025^0.22*BH1025^0.51*BI1025^0.06*BP1025^0.17</f>
        <v>87.304376288662</v>
      </c>
      <c r="BR1025" s="0" t="str">
        <f aca="false">IF(BQ1025&gt;=90, "Very Good", IF(BQ1025&gt;=80, "Good", IF(BQ1025&gt;=70, "Slightly Good", IF(BQ1025&gt;=60, "Average", IF(BQ1025&gt;=50, "Slightly Poor", IF(BQ1025&gt;=40, "Poor", "Very Poor"))))))</f>
        <v>Good</v>
      </c>
      <c r="BT1025" s="2" t="n">
        <f aca="false">9.81*LN(AH1025)+30.6</f>
        <v>59.0088961144462</v>
      </c>
      <c r="BU1025" s="0" t="str">
        <f aca="false">IF(BT1025&lt;30, "Clean water", IF(AND(BT1025&gt;=30, BT1025&lt;40), "Hypolimia", IF(AND(BT1025&gt;=40,BT1025&lt;50), "Mesotrophic", IF(AND(BT1025&gt;=50, BT1025&lt;70), "Eutrophic", IF(BT1025&gt;70,"Hypertrophic")))))</f>
        <v>Eutrophic</v>
      </c>
      <c r="CM1025" s="0" t="n">
        <f aca="false">IF(G1025&gt;H1025,1,0)</f>
        <v>0</v>
      </c>
      <c r="CO1025" s="17" t="n">
        <f aca="false">14.652-0.41022*M1025+0.007991*M1025*M1025-0.000077774*M1025*M1025*M1025</f>
        <v>7.311473468154</v>
      </c>
      <c r="CP1025" s="1" t="n">
        <f aca="false">F1025/CO1025*100</f>
        <v>132.66819666719</v>
      </c>
    </row>
    <row r="1026" customFormat="false" ht="12.5" hidden="false" customHeight="false" outlineLevel="0" collapsed="false">
      <c r="A1026" s="0" t="n">
        <v>1025</v>
      </c>
      <c r="B1026" s="15" t="s">
        <v>107</v>
      </c>
      <c r="C1026" s="16" t="s">
        <v>108</v>
      </c>
      <c r="D1026" s="0" t="s">
        <v>176</v>
      </c>
      <c r="E1026" s="0" t="n">
        <v>8.1</v>
      </c>
      <c r="F1026" s="0" t="n">
        <v>12</v>
      </c>
      <c r="G1026" s="0" t="n">
        <v>0.2</v>
      </c>
      <c r="H1026" s="0" t="n">
        <v>1.3</v>
      </c>
      <c r="I1026" s="0" t="n">
        <v>2.4</v>
      </c>
      <c r="J1026" s="0" t="n">
        <v>6.094</v>
      </c>
      <c r="K1026" s="0" t="n">
        <v>0.058</v>
      </c>
      <c r="L1026" s="0" t="n">
        <v>1.2</v>
      </c>
      <c r="M1026" s="0" t="n">
        <v>27.1</v>
      </c>
      <c r="N1026" s="0" t="n">
        <v>0</v>
      </c>
      <c r="O1026" s="0" t="n">
        <v>615</v>
      </c>
      <c r="P1026" s="0" t="n">
        <v>8500</v>
      </c>
      <c r="AC1026" s="0" t="n">
        <v>5.764</v>
      </c>
      <c r="AD1026" s="0" t="n">
        <v>0.034</v>
      </c>
      <c r="AE1026" s="0" t="n">
        <v>5.499</v>
      </c>
      <c r="AF1026" s="0" t="n">
        <v>0.055</v>
      </c>
      <c r="AG1026" s="0" t="n">
        <v>0.055</v>
      </c>
      <c r="AH1026" s="0" t="n">
        <v>5.9</v>
      </c>
      <c r="AJ1026" s="0" t="n">
        <v>2400</v>
      </c>
      <c r="BF1026" s="0" t="n">
        <f aca="false">IF(E1026&lt;11,-3.6797*E1026^2+48.115*E1026-53.83,280.92*EXP(-0.2027*E1026))</f>
        <v>94.476383</v>
      </c>
      <c r="BG1026" s="1" t="n">
        <f aca="false">32.208*LN(F1026)+21.438</f>
        <v>101.471873376372</v>
      </c>
      <c r="BH1026" s="1" t="n">
        <f aca="false">IF(G1026&lt;=2, -10*G1026+100, 88.958*EXP(-0.0755*G1026))</f>
        <v>98</v>
      </c>
      <c r="BI1026" s="1" t="n">
        <f aca="false">IF(I1026&lt;=100, 0.0053*(I1026)^2-1.0332*I1026+100.76, 122.82*EXP(-0.0092*I1026))</f>
        <v>98.310848</v>
      </c>
      <c r="BJ1026" s="0" t="n">
        <f aca="false">IF(P1026&lt;=1000, -6.942*LN(P1026)+107.59, -36.304*LN(P1026)+310.72)</f>
        <v>-17.7521096477361</v>
      </c>
      <c r="BK1026" s="0" t="e">
        <f aca="false">BF1026^0.04*BG1026^0.22*BH1026^0.51*BI1026^0.06*BJ1026^0.17</f>
        <v>#NUM!</v>
      </c>
      <c r="BL1026" s="0" t="e">
        <f aca="false">IF(BK1026&gt;=90, "Very Good", IF(BK1026&gt;=80, "Good", IF(BK1026&gt;=70, "Slightly Good", IF(BK1026&gt;=60, "Average", IF(BK1026&gt;=50, "Slightly Poor", IF(BK1026&gt;=40, "Poor", "Very Poor"))))))</f>
        <v>#NUM!</v>
      </c>
      <c r="BM1026" s="2" t="n">
        <f aca="false">IF(P1026&lt;=1000, -6.942*LN(P1026)+107.59, IF(AND(P1026&gt;1000, P1026&lt;=5213),-36.304*LN(P1026)+310.72, IF(P1026&gt;5213, 10)))</f>
        <v>10</v>
      </c>
      <c r="BN1026" s="2" t="n">
        <f aca="false">BF1026^0.04*BG1026^0.22*BH1026^0.51*BI1026^0.06*BM1026^0.17</f>
        <v>66.9098975198798</v>
      </c>
      <c r="BO1026" s="3" t="str">
        <f aca="false">IF(BN1026&gt;=90, "Very Good", IF(BN1026&gt;=80, "Good", IF(BN1026&gt;=70, "Slightly Good", IF(BN1026&gt;=60, "Average", IF(BN1026&gt;=50, "Slightly Poor", IF(BN1026&gt;=40, "Poor", "Very Poor"))))))</f>
        <v>Average</v>
      </c>
      <c r="BP1026" s="2" t="n">
        <f aca="false">IF(AJ1026&lt;=1000, -6.942*LN(AJ1026)+107.59, IF(AND(AJ1026&gt;1000, AJ1026&lt;=5213),-36.304*LN(AJ1026)+310.72, IF(AJ1026&gt;5213, 10)))</f>
        <v>28.1578353109365</v>
      </c>
      <c r="BQ1026" s="2" t="n">
        <f aca="false">BF1026^0.04*BG1026^0.22*BH1026^0.51*BI1026^0.06*BP1026^0.17</f>
        <v>79.7851819297492</v>
      </c>
      <c r="BR1026" s="0" t="str">
        <f aca="false">IF(BQ1026&gt;=90, "Very Good", IF(BQ1026&gt;=80, "Good", IF(BQ1026&gt;=70, "Slightly Good", IF(BQ1026&gt;=60, "Average", IF(BQ1026&gt;=50, "Slightly Poor", IF(BQ1026&gt;=40, "Poor", "Very Poor"))))))</f>
        <v>Slightly Good</v>
      </c>
      <c r="BT1026" s="2" t="n">
        <f aca="false">9.81*LN(AH1026)+30.6</f>
        <v>48.0122825624435</v>
      </c>
      <c r="BU1026" s="0" t="str">
        <f aca="false">IF(BT1026&lt;30, "Clean water", IF(AND(BT1026&gt;=30, BT1026&lt;40), "Hypolimia", IF(AND(BT1026&gt;=40,BT1026&lt;50), "Mesotrophic", IF(AND(BT1026&gt;=50, BT1026&lt;70), "Eutrophic", IF(BT1026&gt;70,"Hypertrophic")))))</f>
        <v>Mesotrophic</v>
      </c>
      <c r="CM1026" s="0" t="n">
        <f aca="false">IF(G1026&gt;H1026,1,0)</f>
        <v>0</v>
      </c>
      <c r="CO1026" s="17" t="n">
        <f aca="false">14.652-0.41022*M1026+0.007991*M1026*M1026-0.000077774*M1026*M1026*M1026</f>
        <v>7.855810419486</v>
      </c>
      <c r="CP1026" s="1" t="n">
        <f aca="false">F1026/CO1026*100</f>
        <v>152.753177065405</v>
      </c>
    </row>
    <row r="1027" customFormat="false" ht="12.5" hidden="false" customHeight="false" outlineLevel="0" collapsed="false">
      <c r="A1027" s="0" t="n">
        <v>1026</v>
      </c>
      <c r="B1027" s="15" t="s">
        <v>109</v>
      </c>
      <c r="C1027" s="16" t="s">
        <v>110</v>
      </c>
      <c r="D1027" s="0" t="s">
        <v>176</v>
      </c>
      <c r="E1027" s="0" t="n">
        <v>7.8</v>
      </c>
      <c r="F1027" s="0" t="n">
        <v>9.4</v>
      </c>
      <c r="G1027" s="0" t="n">
        <v>2.5</v>
      </c>
      <c r="H1027" s="0" t="n">
        <v>6.2</v>
      </c>
      <c r="I1027" s="0" t="n">
        <v>9.5</v>
      </c>
      <c r="J1027" s="0" t="n">
        <v>6.363</v>
      </c>
      <c r="K1027" s="0" t="n">
        <v>0.155</v>
      </c>
      <c r="L1027" s="0" t="n">
        <v>3.4</v>
      </c>
      <c r="M1027" s="0" t="n">
        <v>27.5</v>
      </c>
      <c r="O1027" s="0" t="n">
        <v>396</v>
      </c>
      <c r="AC1027" s="0" t="n">
        <v>6.285</v>
      </c>
      <c r="AD1027" s="0" t="n">
        <v>0.302</v>
      </c>
      <c r="AE1027" s="0" t="n">
        <v>4.514</v>
      </c>
      <c r="AF1027" s="0" t="n">
        <v>0.118</v>
      </c>
      <c r="AG1027" s="0" t="n">
        <v>0.078</v>
      </c>
      <c r="BD1027" s="0" t="n">
        <v>6.773</v>
      </c>
      <c r="BF1027" s="0" t="n">
        <f aca="false">IF(E1027&lt;11,-3.6797*E1027^2+48.115*E1027-53.83,280.92*EXP(-0.2027*E1027))</f>
        <v>97.5940520000001</v>
      </c>
      <c r="BG1027" s="1" t="n">
        <f aca="false">32.208*LN(F1027)+21.438</f>
        <v>93.6067776722001</v>
      </c>
      <c r="BH1027" s="1" t="n">
        <f aca="false">IF(G1027&lt;=2, -10*G1027+100, 88.958*EXP(-0.0755*G1027))</f>
        <v>73.6566439219523</v>
      </c>
      <c r="BI1027" s="1" t="n">
        <f aca="false">IF(I1027&lt;=100, 0.0053*(I1027)^2-1.0332*I1027+100.76, 122.82*EXP(-0.0092*I1027))</f>
        <v>91.422925</v>
      </c>
      <c r="BJ1027" s="0" t="e">
        <f aca="false">IF(P1027&lt;=1000, -6.942*LN(P1027)+107.59, -36.304*LN(P1027)+310.72)</f>
        <v>#VALUE!</v>
      </c>
      <c r="BK1027" s="0" t="e">
        <f aca="false">BF1027^0.04*BG1027^0.22*BH1027^0.51*BI1027^0.06*BJ1027^0.17</f>
        <v>#VALUE!</v>
      </c>
      <c r="BL1027" s="0" t="e">
        <f aca="false">IF(BK1027&gt;=90, "Very Good", IF(BK1027&gt;=80, "Good", IF(BK1027&gt;=70, "Slightly Good", IF(BK1027&gt;=60, "Average", IF(BK1027&gt;=50, "Slightly Poor", IF(BK1027&gt;=40, "Poor", "Very Poor"))))))</f>
        <v>#VALUE!</v>
      </c>
      <c r="BM1027" s="2" t="e">
        <f aca="false">IF(P1027&lt;=1000, -6.942*LN(P1027)+107.59, IF(AND(P1027&gt;1000, P1027&lt;=5213),-36.304*LN(P1027)+310.72, IF(P1027&gt;5213, 10)))</f>
        <v>#VALUE!</v>
      </c>
      <c r="BN1027" s="2" t="e">
        <f aca="false">BF1027^0.04*BG1027^0.22*BH1027^0.51*BI1027^0.06*BM1027^0.17</f>
        <v>#VALUE!</v>
      </c>
      <c r="BO1027" s="3" t="e">
        <f aca="false">IF(BN1027&gt;=90, "Very Good", IF(BN1027&gt;=80, "Good", IF(BN1027&gt;=70, "Slightly Good", IF(BN1027&gt;=60, "Average", IF(BN1027&gt;=50, "Slightly Poor", IF(BN1027&gt;=40, "Poor", "Very Poor"))))))</f>
        <v>#VALUE!</v>
      </c>
      <c r="BP1027" s="2" t="e">
        <f aca="false">IF(AJ1027&lt;=1000, -6.942*LN(AJ1027)+107.59, IF(AND(AJ1027&gt;1000, AJ1027&lt;=5213),-36.304*LN(AJ1027)+310.72, IF(AJ1027&gt;5213, 10)))</f>
        <v>#VALUE!</v>
      </c>
      <c r="BQ1027" s="2" t="e">
        <f aca="false">BF1027^0.04*BG1027^0.22*BH1027^0.51*BI1027^0.06*BP1027^0.17</f>
        <v>#VALUE!</v>
      </c>
      <c r="BR1027" s="0" t="e">
        <f aca="false">IF(BQ1027&gt;=90, "Very Good", IF(BQ1027&gt;=80, "Good", IF(BQ1027&gt;=70, "Slightly Good", IF(BQ1027&gt;=60, "Average", IF(BQ1027&gt;=50, "Slightly Poor", IF(BQ1027&gt;=40, "Poor", "Very Poor"))))))</f>
        <v>#VALUE!</v>
      </c>
      <c r="BT1027" s="2" t="e">
        <f aca="false">9.81*LN(AH1027)+30.6</f>
        <v>#VALUE!</v>
      </c>
      <c r="BU1027" s="0" t="e">
        <f aca="false">IF(BT1027&lt;30, "Clean water", IF(AND(BT1027&gt;=30, BT1027&lt;40), "Hypolimia", IF(AND(BT1027&gt;=40,BT1027&lt;50), "Mesotrophic", IF(AND(BT1027&gt;=50, BT1027&lt;70), "Eutrophic", IF(BT1027&gt;70,"Hypertrophic")))))</f>
        <v>#VALUE!</v>
      </c>
      <c r="CM1027" s="0" t="n">
        <f aca="false">IF(G1027&gt;H1027,1,0)</f>
        <v>0</v>
      </c>
      <c r="CO1027" s="17" t="n">
        <f aca="false">14.652-0.41022*M1027+0.007991*M1027*M1027-0.000077774*M1027*M1027*M1027</f>
        <v>7.79668759375</v>
      </c>
      <c r="CP1027" s="1" t="n">
        <f aca="false">F1027/CO1027*100</f>
        <v>120.564020129975</v>
      </c>
    </row>
    <row r="1028" customFormat="false" ht="12.5" hidden="false" customHeight="false" outlineLevel="0" collapsed="false">
      <c r="A1028" s="0" t="n">
        <v>1027</v>
      </c>
      <c r="B1028" s="15" t="s">
        <v>111</v>
      </c>
      <c r="C1028" s="16" t="s">
        <v>112</v>
      </c>
      <c r="D1028" s="0" t="s">
        <v>176</v>
      </c>
      <c r="E1028" s="0" t="n">
        <v>7.5</v>
      </c>
      <c r="F1028" s="0" t="n">
        <v>10.8</v>
      </c>
      <c r="G1028" s="0" t="n">
        <v>1.4</v>
      </c>
      <c r="H1028" s="0" t="n">
        <v>5.1</v>
      </c>
      <c r="I1028" s="0" t="n">
        <v>7.2</v>
      </c>
      <c r="J1028" s="0" t="n">
        <v>5.801</v>
      </c>
      <c r="K1028" s="0" t="n">
        <v>0.153</v>
      </c>
      <c r="L1028" s="0" t="n">
        <v>3.5</v>
      </c>
      <c r="M1028" s="0" t="n">
        <v>30.3</v>
      </c>
      <c r="N1028" s="0" t="n">
        <v>0</v>
      </c>
      <c r="O1028" s="0" t="n">
        <v>502</v>
      </c>
      <c r="P1028" s="0" t="n">
        <v>20000</v>
      </c>
      <c r="AC1028" s="0" t="n">
        <v>5.647</v>
      </c>
      <c r="AD1028" s="0" t="n">
        <v>0.058</v>
      </c>
      <c r="AE1028" s="0" t="n">
        <v>4.392</v>
      </c>
      <c r="AF1028" s="0" t="n">
        <v>0.085</v>
      </c>
      <c r="AG1028" s="0" t="n">
        <v>0.068</v>
      </c>
      <c r="AH1028" s="0" t="n">
        <v>45.4</v>
      </c>
      <c r="AJ1028" s="0" t="n">
        <v>4000</v>
      </c>
      <c r="BF1028" s="0" t="n">
        <f aca="false">IF(E1028&lt;11,-3.6797*E1028^2+48.115*E1028-53.83,280.92*EXP(-0.2027*E1028))</f>
        <v>100.049375</v>
      </c>
      <c r="BG1028" s="1" t="n">
        <f aca="false">32.208*LN(F1028)+21.438</f>
        <v>98.0784218880646</v>
      </c>
      <c r="BH1028" s="1" t="n">
        <f aca="false">IF(G1028&lt;=2, -10*G1028+100, 88.958*EXP(-0.0755*G1028))</f>
        <v>86</v>
      </c>
      <c r="BI1028" s="1" t="n">
        <f aca="false">IF(I1028&lt;=100, 0.0053*(I1028)^2-1.0332*I1028+100.76, 122.82*EXP(-0.0092*I1028))</f>
        <v>93.595712</v>
      </c>
      <c r="BJ1028" s="0" t="n">
        <f aca="false">IF(P1028&lt;=1000, -6.942*LN(P1028)+107.59, -36.304*LN(P1028)+310.72)</f>
        <v>-48.8162121072716</v>
      </c>
      <c r="BK1028" s="0" t="e">
        <f aca="false">BF1028^0.04*BG1028^0.22*BH1028^0.51*BI1028^0.06*BJ1028^0.17</f>
        <v>#NUM!</v>
      </c>
      <c r="BL1028" s="0" t="e">
        <f aca="false">IF(BK1028&gt;=90, "Very Good", IF(BK1028&gt;=80, "Good", IF(BK1028&gt;=70, "Slightly Good", IF(BK1028&gt;=60, "Average", IF(BK1028&gt;=50, "Slightly Poor", IF(BK1028&gt;=40, "Poor", "Very Poor"))))))</f>
        <v>#NUM!</v>
      </c>
      <c r="BM1028" s="2" t="n">
        <f aca="false">IF(P1028&lt;=1000, -6.942*LN(P1028)+107.59, IF(AND(P1028&gt;1000, P1028&lt;=5213),-36.304*LN(P1028)+310.72, IF(P1028&gt;5213, 10)))</f>
        <v>10</v>
      </c>
      <c r="BN1028" s="2" t="n">
        <f aca="false">BF1028^0.04*BG1028^0.22*BH1028^0.51*BI1028^0.06*BM1028^0.17</f>
        <v>62.0903782756084</v>
      </c>
      <c r="BO1028" s="3" t="str">
        <f aca="false">IF(BN1028&gt;=90, "Very Good", IF(BN1028&gt;=80, "Good", IF(BN1028&gt;=70, "Slightly Good", IF(BN1028&gt;=60, "Average", IF(BN1028&gt;=50, "Slightly Poor", IF(BN1028&gt;=40, "Poor", "Very Poor"))))))</f>
        <v>Average</v>
      </c>
      <c r="BP1028" s="2" t="n">
        <f aca="false">IF(AJ1028&lt;=1000, -6.942*LN(AJ1028)+107.59, IF(AND(AJ1028&gt;1000, AJ1028&lt;=5213),-36.304*LN(AJ1028)+310.72, IF(AJ1028&gt;5213, 10)))</f>
        <v>9.61282186573601</v>
      </c>
      <c r="BQ1028" s="2" t="n">
        <f aca="false">BF1028^0.04*BG1028^0.22*BH1028^0.51*BI1028^0.06*BP1028^0.17</f>
        <v>61.6749715449844</v>
      </c>
      <c r="BR1028" s="0" t="str">
        <f aca="false">IF(BQ1028&gt;=90, "Very Good", IF(BQ1028&gt;=80, "Good", IF(BQ1028&gt;=70, "Slightly Good", IF(BQ1028&gt;=60, "Average", IF(BQ1028&gt;=50, "Slightly Poor", IF(BQ1028&gt;=40, "Poor", "Very Poor"))))))</f>
        <v>Average</v>
      </c>
      <c r="BT1028" s="2" t="n">
        <f aca="false">9.81*LN(AH1028)+30.6</f>
        <v>68.030173750514</v>
      </c>
      <c r="BU1028" s="0" t="str">
        <f aca="false">IF(BT1028&lt;30, "Clean water", IF(AND(BT1028&gt;=30, BT1028&lt;40), "Hypolimia", IF(AND(BT1028&gt;=40,BT1028&lt;50), "Mesotrophic", IF(AND(BT1028&gt;=50, BT1028&lt;70), "Eutrophic", IF(BT1028&gt;70,"Hypertrophic")))))</f>
        <v>Eutrophic</v>
      </c>
      <c r="CM1028" s="0" t="n">
        <f aca="false">IF(G1028&gt;H1028,1,0)</f>
        <v>0</v>
      </c>
      <c r="CO1028" s="17" t="n">
        <f aca="false">14.652-0.41022*M1028+0.007991*M1028*M1028-0.000077774*M1028*M1028*M1028</f>
        <v>7.395264180702</v>
      </c>
      <c r="CP1028" s="1" t="n">
        <f aca="false">F1028/CO1028*100</f>
        <v>146.039407600647</v>
      </c>
    </row>
    <row r="1029" customFormat="false" ht="12.5" hidden="false" customHeight="false" outlineLevel="0" collapsed="false">
      <c r="A1029" s="0" t="n">
        <v>1028</v>
      </c>
      <c r="B1029" s="15" t="s">
        <v>113</v>
      </c>
      <c r="C1029" s="16" t="s">
        <v>114</v>
      </c>
      <c r="D1029" s="0" t="s">
        <v>176</v>
      </c>
      <c r="E1029" s="0" t="n">
        <v>7.9</v>
      </c>
      <c r="F1029" s="0" t="n">
        <v>8.8</v>
      </c>
      <c r="G1029" s="0" t="n">
        <v>1.7</v>
      </c>
      <c r="H1029" s="0" t="n">
        <v>4.4</v>
      </c>
      <c r="I1029" s="0" t="n">
        <v>10</v>
      </c>
      <c r="J1029" s="0" t="n">
        <v>5.171</v>
      </c>
      <c r="K1029" s="0" t="n">
        <v>0.105</v>
      </c>
      <c r="L1029" s="0" t="n">
        <v>3</v>
      </c>
      <c r="M1029" s="0" t="n">
        <v>31.4</v>
      </c>
      <c r="N1029" s="0" t="n">
        <v>0</v>
      </c>
      <c r="O1029" s="0" t="n">
        <v>511</v>
      </c>
      <c r="P1029" s="0" t="n">
        <v>50</v>
      </c>
      <c r="AC1029" s="0" t="n">
        <v>5.127</v>
      </c>
      <c r="AD1029" s="0" t="n">
        <v>0.027</v>
      </c>
      <c r="AE1029" s="0" t="n">
        <v>4.037</v>
      </c>
      <c r="AF1029" s="0" t="n">
        <v>0.055</v>
      </c>
      <c r="AG1029" s="0" t="n">
        <v>0.043</v>
      </c>
      <c r="AH1029" s="0" t="n">
        <v>45.4</v>
      </c>
      <c r="AJ1029" s="0" t="n">
        <v>2</v>
      </c>
      <c r="BF1029" s="0" t="n">
        <f aca="false">IF(E1029&lt;11,-3.6797*E1029^2+48.115*E1029-53.83,280.92*EXP(-0.2027*E1029))</f>
        <v>96.6284230000001</v>
      </c>
      <c r="BG1029" s="1" t="n">
        <f aca="false">32.208*LN(F1029)+21.438</f>
        <v>91.4824034455619</v>
      </c>
      <c r="BH1029" s="1" t="n">
        <f aca="false">IF(G1029&lt;=2, -10*G1029+100, 88.958*EXP(-0.0755*G1029))</f>
        <v>83</v>
      </c>
      <c r="BI1029" s="1" t="n">
        <f aca="false">IF(I1029&lt;=100, 0.0053*(I1029)^2-1.0332*I1029+100.76, 122.82*EXP(-0.0092*I1029))</f>
        <v>90.958</v>
      </c>
      <c r="BJ1029" s="0" t="n">
        <f aca="false">IF(P1029&lt;=1000, -6.942*LN(P1029)+107.59, -36.304*LN(P1029)+310.72)</f>
        <v>80.4327362963178</v>
      </c>
      <c r="BK1029" s="0" t="n">
        <f aca="false">BF1029^0.04*BG1029^0.22*BH1029^0.51*BI1029^0.06*BJ1029^0.17</f>
        <v>85.3261842960324</v>
      </c>
      <c r="BL1029" s="0" t="str">
        <f aca="false">IF(BK1029&gt;=90, "Very Good", IF(BK1029&gt;=80, "Good", IF(BK1029&gt;=70, "Slightly Good", IF(BK1029&gt;=60, "Average", IF(BK1029&gt;=50, "Slightly Poor", IF(BK1029&gt;=40, "Poor", "Very Poor"))))))</f>
        <v>Good</v>
      </c>
      <c r="BM1029" s="2" t="n">
        <f aca="false">IF(P1029&lt;=1000, -6.942*LN(P1029)+107.59, IF(AND(P1029&gt;1000, P1029&lt;=5213),-36.304*LN(P1029)+310.72, IF(P1029&gt;5213, 10)))</f>
        <v>80.4327362963178</v>
      </c>
      <c r="BN1029" s="2" t="n">
        <f aca="false">BF1029^0.04*BG1029^0.22*BH1029^0.51*BI1029^0.06*BM1029^0.17</f>
        <v>85.3261842960324</v>
      </c>
      <c r="BO1029" s="3" t="str">
        <f aca="false">IF(BN1029&gt;=90, "Very Good", IF(BN1029&gt;=80, "Good", IF(BN1029&gt;=70, "Slightly Good", IF(BN1029&gt;=60, "Average", IF(BN1029&gt;=50, "Slightly Poor", IF(BN1029&gt;=40, "Poor", "Very Poor"))))))</f>
        <v>Good</v>
      </c>
      <c r="BP1029" s="2" t="n">
        <f aca="false">IF(AJ1029&lt;=1000, -6.942*LN(AJ1029)+107.59, IF(AND(AJ1029&gt;1000, AJ1029&lt;=5213),-36.304*LN(AJ1029)+310.72, IF(AJ1029&gt;5213, 10)))</f>
        <v>102.778172272553</v>
      </c>
      <c r="BQ1029" s="2" t="n">
        <f aca="false">BF1029^0.04*BG1029^0.22*BH1029^0.51*BI1029^0.06*BP1029^0.17</f>
        <v>88.9573614288343</v>
      </c>
      <c r="BR1029" s="0" t="str">
        <f aca="false">IF(BQ1029&gt;=90, "Very Good", IF(BQ1029&gt;=80, "Good", IF(BQ1029&gt;=70, "Slightly Good", IF(BQ1029&gt;=60, "Average", IF(BQ1029&gt;=50, "Slightly Poor", IF(BQ1029&gt;=40, "Poor", "Very Poor"))))))</f>
        <v>Good</v>
      </c>
      <c r="BT1029" s="2" t="n">
        <f aca="false">9.81*LN(AH1029)+30.6</f>
        <v>68.030173750514</v>
      </c>
      <c r="BU1029" s="0" t="str">
        <f aca="false">IF(BT1029&lt;30, "Clean water", IF(AND(BT1029&gt;=30, BT1029&lt;40), "Hypolimia", IF(AND(BT1029&gt;=40,BT1029&lt;50), "Mesotrophic", IF(AND(BT1029&gt;=50, BT1029&lt;70), "Eutrophic", IF(BT1029&gt;70,"Hypertrophic")))))</f>
        <v>Eutrophic</v>
      </c>
      <c r="CM1029" s="0" t="n">
        <f aca="false">IF(G1029&gt;H1029,1,0)</f>
        <v>0</v>
      </c>
      <c r="CO1029" s="17" t="n">
        <f aca="false">14.652-0.41022*M1029+0.007991*M1029*M1029-0.000077774*M1029*M1029*M1029</f>
        <v>7.242081894544</v>
      </c>
      <c r="CP1029" s="1" t="n">
        <f aca="false">F1029/CO1029*100</f>
        <v>121.512019998416</v>
      </c>
    </row>
    <row r="1030" customFormat="false" ht="12.5" hidden="false" customHeight="false" outlineLevel="0" collapsed="false">
      <c r="A1030" s="0" t="n">
        <v>1029</v>
      </c>
      <c r="B1030" s="15" t="s">
        <v>115</v>
      </c>
      <c r="C1030" s="16" t="s">
        <v>116</v>
      </c>
      <c r="D1030" s="0" t="s">
        <v>176</v>
      </c>
      <c r="E1030" s="0" t="n">
        <v>7</v>
      </c>
      <c r="F1030" s="0" t="n">
        <v>7.3</v>
      </c>
      <c r="G1030" s="0" t="n">
        <v>2.3</v>
      </c>
      <c r="H1030" s="0" t="n">
        <v>6.1</v>
      </c>
      <c r="I1030" s="0" t="n">
        <v>9.8</v>
      </c>
      <c r="J1030" s="0" t="n">
        <v>12.865</v>
      </c>
      <c r="K1030" s="0" t="n">
        <v>0.15</v>
      </c>
      <c r="L1030" s="0" t="n">
        <v>4.1</v>
      </c>
      <c r="M1030" s="0" t="n">
        <v>31.1</v>
      </c>
      <c r="N1030" s="0" t="n">
        <v>0</v>
      </c>
      <c r="O1030" s="0" t="n">
        <v>542</v>
      </c>
      <c r="P1030" s="0" t="n">
        <v>10000</v>
      </c>
      <c r="AC1030" s="0" t="n">
        <v>12.778</v>
      </c>
      <c r="AD1030" s="0" t="n">
        <v>4.419</v>
      </c>
      <c r="AE1030" s="0" t="n">
        <v>6.717</v>
      </c>
      <c r="AF1030" s="0" t="n">
        <v>0.049</v>
      </c>
      <c r="AG1030" s="0" t="n">
        <v>0.028</v>
      </c>
      <c r="AH1030" s="0" t="n">
        <v>39.4</v>
      </c>
      <c r="AJ1030" s="0" t="n">
        <v>2000</v>
      </c>
      <c r="BF1030" s="0" t="n">
        <f aca="false">IF(E1030&lt;11,-3.6797*E1030^2+48.115*E1030-53.83,280.92*EXP(-0.2027*E1030))</f>
        <v>102.6697</v>
      </c>
      <c r="BG1030" s="1" t="n">
        <f aca="false">32.208*LN(F1030)+21.438</f>
        <v>85.4634570053551</v>
      </c>
      <c r="BH1030" s="1" t="n">
        <f aca="false">IF(G1030&lt;=2, -10*G1030+100, 88.958*EXP(-0.0755*G1030))</f>
        <v>74.7772988969374</v>
      </c>
      <c r="BI1030" s="1" t="n">
        <f aca="false">IF(I1030&lt;=100, 0.0053*(I1030)^2-1.0332*I1030+100.76, 122.82*EXP(-0.0092*I1030))</f>
        <v>91.143652</v>
      </c>
      <c r="BJ1030" s="0" t="n">
        <f aca="false">IF(P1030&lt;=1000, -6.942*LN(P1030)+107.59, -36.304*LN(P1030)+310.72)</f>
        <v>-23.6521968642234</v>
      </c>
      <c r="BK1030" s="0" t="e">
        <f aca="false">BF1030^0.04*BG1030^0.22*BH1030^0.51*BI1030^0.06*BJ1030^0.17</f>
        <v>#NUM!</v>
      </c>
      <c r="BL1030" s="0" t="e">
        <f aca="false">IF(BK1030&gt;=90, "Very Good", IF(BK1030&gt;=80, "Good", IF(BK1030&gt;=70, "Slightly Good", IF(BK1030&gt;=60, "Average", IF(BK1030&gt;=50, "Slightly Poor", IF(BK1030&gt;=40, "Poor", "Very Poor"))))))</f>
        <v>#NUM!</v>
      </c>
      <c r="BM1030" s="2" t="n">
        <f aca="false">IF(P1030&lt;=1000, -6.942*LN(P1030)+107.59, IF(AND(P1030&gt;1000, P1030&lt;=5213),-36.304*LN(P1030)+310.72, IF(P1030&gt;5213, 10)))</f>
        <v>10</v>
      </c>
      <c r="BN1030" s="2" t="n">
        <f aca="false">BF1030^0.04*BG1030^0.22*BH1030^0.51*BI1030^0.06*BM1030^0.17</f>
        <v>56.060318668925</v>
      </c>
      <c r="BO1030" s="3" t="str">
        <f aca="false">IF(BN1030&gt;=90, "Very Good", IF(BN1030&gt;=80, "Good", IF(BN1030&gt;=70, "Slightly Good", IF(BN1030&gt;=60, "Average", IF(BN1030&gt;=50, "Slightly Poor", IF(BN1030&gt;=40, "Poor", "Very Poor"))))))</f>
        <v>Slightly Poor</v>
      </c>
      <c r="BP1030" s="2" t="n">
        <f aca="false">IF(AJ1030&lt;=1000, -6.942*LN(AJ1030)+107.59, IF(AND(AJ1030&gt;1000, AJ1030&lt;=5213),-36.304*LN(AJ1030)+310.72, IF(AJ1030&gt;5213, 10)))</f>
        <v>34.7768371087843</v>
      </c>
      <c r="BQ1030" s="2" t="n">
        <f aca="false">BF1030^0.04*BG1030^0.22*BH1030^0.51*BI1030^0.06*BP1030^0.17</f>
        <v>69.2906883803355</v>
      </c>
      <c r="BR1030" s="0" t="str">
        <f aca="false">IF(BQ1030&gt;=90, "Very Good", IF(BQ1030&gt;=80, "Good", IF(BQ1030&gt;=70, "Slightly Good", IF(BQ1030&gt;=60, "Average", IF(BQ1030&gt;=50, "Slightly Poor", IF(BQ1030&gt;=40, "Poor", "Very Poor"))))))</f>
        <v>Average</v>
      </c>
      <c r="BT1030" s="2" t="n">
        <f aca="false">9.81*LN(AH1030)+30.6</f>
        <v>66.6396426579412</v>
      </c>
      <c r="BU1030" s="0" t="str">
        <f aca="false">IF(BT1030&lt;30, "Clean water", IF(AND(BT1030&gt;=30, BT1030&lt;40), "Hypolimia", IF(AND(BT1030&gt;=40,BT1030&lt;50), "Mesotrophic", IF(AND(BT1030&gt;=50, BT1030&lt;70), "Eutrophic", IF(BT1030&gt;70,"Hypertrophic")))))</f>
        <v>Eutrophic</v>
      </c>
      <c r="CM1030" s="0" t="n">
        <f aca="false">IF(G1030&gt;H1030,1,0)</f>
        <v>0</v>
      </c>
      <c r="CO1030" s="17" t="n">
        <f aca="false">14.652-0.41022*M1030+0.007991*M1030*M1030-0.000077774*M1030*M1030*M1030</f>
        <v>7.283673224206</v>
      </c>
      <c r="CP1030" s="1" t="n">
        <f aca="false">F1030/CO1030*100</f>
        <v>100.224155797376</v>
      </c>
    </row>
    <row r="1031" customFormat="false" ht="12.5" hidden="false" customHeight="false" outlineLevel="0" collapsed="false">
      <c r="A1031" s="0" t="n">
        <v>1030</v>
      </c>
      <c r="B1031" s="15" t="s">
        <v>117</v>
      </c>
      <c r="C1031" s="16" t="s">
        <v>118</v>
      </c>
      <c r="D1031" s="0" t="s">
        <v>176</v>
      </c>
      <c r="E1031" s="0" t="n">
        <v>7.8</v>
      </c>
      <c r="F1031" s="0" t="n">
        <v>7.9</v>
      </c>
      <c r="G1031" s="0" t="n">
        <v>0.1</v>
      </c>
      <c r="H1031" s="0" t="n">
        <v>2.1</v>
      </c>
      <c r="I1031" s="0" t="n">
        <v>1.4</v>
      </c>
      <c r="J1031" s="0" t="n">
        <v>1.808</v>
      </c>
      <c r="K1031" s="0" t="n">
        <v>0.011</v>
      </c>
      <c r="L1031" s="0" t="n">
        <v>1.5</v>
      </c>
      <c r="M1031" s="0" t="n">
        <v>29.2</v>
      </c>
      <c r="N1031" s="0" t="n">
        <v>0</v>
      </c>
      <c r="O1031" s="0" t="n">
        <v>165</v>
      </c>
      <c r="P1031" s="0" t="n">
        <v>20</v>
      </c>
      <c r="AC1031" s="0" t="n">
        <v>1.788</v>
      </c>
      <c r="AD1031" s="0" t="n">
        <v>0.362</v>
      </c>
      <c r="AE1031" s="0" t="n">
        <v>1.421</v>
      </c>
      <c r="AF1031" s="0" t="n">
        <v>0.01</v>
      </c>
      <c r="AG1031" s="0" t="n">
        <v>0.005</v>
      </c>
      <c r="AH1031" s="0" t="n">
        <v>2.3</v>
      </c>
      <c r="AJ1031" s="0" t="n">
        <v>2</v>
      </c>
      <c r="BF1031" s="0" t="n">
        <f aca="false">IF(E1031&lt;11,-3.6797*E1031^2+48.115*E1031-53.83,280.92*EXP(-0.2027*E1031))</f>
        <v>97.5940520000001</v>
      </c>
      <c r="BG1031" s="1" t="n">
        <f aca="false">32.208*LN(F1031)+21.438</f>
        <v>88.0075157571056</v>
      </c>
      <c r="BH1031" s="1" t="n">
        <f aca="false">IF(G1031&lt;=2, -10*G1031+100, 88.958*EXP(-0.0755*G1031))</f>
        <v>99</v>
      </c>
      <c r="BI1031" s="1" t="n">
        <f aca="false">IF(I1031&lt;=100, 0.0053*(I1031)^2-1.0332*I1031+100.76, 122.82*EXP(-0.0092*I1031))</f>
        <v>99.323908</v>
      </c>
      <c r="BJ1031" s="0" t="n">
        <f aca="false">IF(P1031&lt;=1000, -6.942*LN(P1031)+107.59, -36.304*LN(P1031)+310.72)</f>
        <v>86.7936265569882</v>
      </c>
      <c r="BK1031" s="0" t="n">
        <f aca="false">BF1031^0.04*BG1031^0.22*BH1031^0.51*BI1031^0.06*BJ1031^0.17</f>
        <v>94.2999344411061</v>
      </c>
      <c r="BL1031" s="0" t="str">
        <f aca="false">IF(BK1031&gt;=90, "Very Good", IF(BK1031&gt;=80, "Good", IF(BK1031&gt;=70, "Slightly Good", IF(BK1031&gt;=60, "Average", IF(BK1031&gt;=50, "Slightly Poor", IF(BK1031&gt;=40, "Poor", "Very Poor"))))))</f>
        <v>Very Good</v>
      </c>
      <c r="BM1031" s="2" t="n">
        <f aca="false">IF(P1031&lt;=1000, -6.942*LN(P1031)+107.59, IF(AND(P1031&gt;1000, P1031&lt;=5213),-36.304*LN(P1031)+310.72, IF(P1031&gt;5213, 10)))</f>
        <v>86.7936265569882</v>
      </c>
      <c r="BN1031" s="2" t="n">
        <f aca="false">BF1031^0.04*BG1031^0.22*BH1031^0.51*BI1031^0.06*BM1031^0.17</f>
        <v>94.2999344411061</v>
      </c>
      <c r="BO1031" s="3" t="str">
        <f aca="false">IF(BN1031&gt;=90, "Very Good", IF(BN1031&gt;=80, "Good", IF(BN1031&gt;=70, "Slightly Good", IF(BN1031&gt;=60, "Average", IF(BN1031&gt;=50, "Slightly Poor", IF(BN1031&gt;=40, "Poor", "Very Poor"))))))</f>
        <v>Very Good</v>
      </c>
      <c r="BP1031" s="2" t="n">
        <f aca="false">IF(AJ1031&lt;=1000, -6.942*LN(AJ1031)+107.59, IF(AND(AJ1031&gt;1000, AJ1031&lt;=5213),-36.304*LN(AJ1031)+310.72, IF(AJ1031&gt;5213, 10)))</f>
        <v>102.778172272553</v>
      </c>
      <c r="BQ1031" s="2" t="n">
        <f aca="false">BF1031^0.04*BG1031^0.22*BH1031^0.51*BI1031^0.06*BP1031^0.17</f>
        <v>97.049121883633</v>
      </c>
      <c r="BR1031" s="0" t="str">
        <f aca="false">IF(BQ1031&gt;=90, "Very Good", IF(BQ1031&gt;=80, "Good", IF(BQ1031&gt;=70, "Slightly Good", IF(BQ1031&gt;=60, "Average", IF(BQ1031&gt;=50, "Slightly Poor", IF(BQ1031&gt;=40, "Poor", "Very Poor"))))))</f>
        <v>Very Good</v>
      </c>
      <c r="BT1031" s="2" t="n">
        <f aca="false">9.81*LN(AH1031)+30.6</f>
        <v>38.7708384959934</v>
      </c>
      <c r="BU1031" s="0" t="str">
        <f aca="false">IF(BT1031&lt;30, "Clean water", IF(AND(BT1031&gt;=30, BT1031&lt;40), "Hypolimia", IF(AND(BT1031&gt;=40,BT1031&lt;50), "Mesotrophic", IF(AND(BT1031&gt;=50, BT1031&lt;70), "Eutrophic", IF(BT1031&gt;70,"Hypertrophic")))))</f>
        <v>Hypolimia</v>
      </c>
      <c r="CM1031" s="0" t="n">
        <f aca="false">IF(G1031&gt;H1031,1,0)</f>
        <v>0</v>
      </c>
      <c r="CO1031" s="17" t="n">
        <f aca="false">14.652-0.41022*M1031+0.007991*M1031*M1031-0.000077774*M1031*M1031*M1031</f>
        <v>7.550676117888</v>
      </c>
      <c r="CP1031" s="1" t="n">
        <f aca="false">F1031/CO1031*100</f>
        <v>104.626392082749</v>
      </c>
    </row>
    <row r="1032" customFormat="false" ht="12.5" hidden="false" customHeight="false" outlineLevel="0" collapsed="false">
      <c r="A1032" s="0" t="n">
        <v>1031</v>
      </c>
      <c r="B1032" s="15" t="s">
        <v>119</v>
      </c>
      <c r="C1032" s="16" t="s">
        <v>120</v>
      </c>
      <c r="D1032" s="0" t="s">
        <v>176</v>
      </c>
      <c r="E1032" s="0" t="n">
        <v>7.8</v>
      </c>
      <c r="F1032" s="0" t="n">
        <v>7.7</v>
      </c>
      <c r="G1032" s="0" t="n">
        <v>0.5</v>
      </c>
      <c r="H1032" s="0" t="n">
        <v>2.1</v>
      </c>
      <c r="I1032" s="0" t="n">
        <v>5</v>
      </c>
      <c r="J1032" s="0" t="n">
        <v>1.876</v>
      </c>
      <c r="K1032" s="0" t="n">
        <v>0.029</v>
      </c>
      <c r="L1032" s="0" t="n">
        <v>1.6</v>
      </c>
      <c r="M1032" s="0" t="n">
        <v>30.9</v>
      </c>
      <c r="N1032" s="0" t="n">
        <v>0</v>
      </c>
      <c r="O1032" s="0" t="n">
        <v>199</v>
      </c>
      <c r="P1032" s="0" t="n">
        <v>8400</v>
      </c>
      <c r="AC1032" s="0" t="n">
        <v>1.806</v>
      </c>
      <c r="AD1032" s="0" t="n">
        <v>0.023</v>
      </c>
      <c r="AE1032" s="0" t="n">
        <v>1.347</v>
      </c>
      <c r="AF1032" s="0" t="n">
        <v>0.016</v>
      </c>
      <c r="AG1032" s="0" t="n">
        <v>0.006</v>
      </c>
      <c r="AH1032" s="0" t="n">
        <v>4.8</v>
      </c>
      <c r="AJ1032" s="0" t="n">
        <v>760</v>
      </c>
      <c r="BF1032" s="0" t="n">
        <f aca="false">IF(E1032&lt;11,-3.6797*E1032^2+48.115*E1032-53.83,280.92*EXP(-0.2027*E1032))</f>
        <v>97.5940520000001</v>
      </c>
      <c r="BG1032" s="1" t="n">
        <f aca="false">32.208*LN(F1032)+21.438</f>
        <v>87.1816243519112</v>
      </c>
      <c r="BH1032" s="1" t="n">
        <f aca="false">IF(G1032&lt;=2, -10*G1032+100, 88.958*EXP(-0.0755*G1032))</f>
        <v>95</v>
      </c>
      <c r="BI1032" s="1" t="n">
        <f aca="false">IF(I1032&lt;=100, 0.0053*(I1032)^2-1.0332*I1032+100.76, 122.82*EXP(-0.0092*I1032))</f>
        <v>95.7265</v>
      </c>
      <c r="BJ1032" s="0" t="n">
        <f aca="false">IF(P1032&lt;=1000, -6.942*LN(P1032)+107.59, -36.304*LN(P1032)+310.72)</f>
        <v>-17.3224714973193</v>
      </c>
      <c r="BK1032" s="0" t="e">
        <f aca="false">BF1032^0.04*BG1032^0.22*BH1032^0.51*BI1032^0.06*BJ1032^0.17</f>
        <v>#NUM!</v>
      </c>
      <c r="BL1032" s="0" t="e">
        <f aca="false">IF(BK1032&gt;=90, "Very Good", IF(BK1032&gt;=80, "Good", IF(BK1032&gt;=70, "Slightly Good", IF(BK1032&gt;=60, "Average", IF(BK1032&gt;=50, "Slightly Poor", IF(BK1032&gt;=40, "Poor", "Very Poor"))))))</f>
        <v>#NUM!</v>
      </c>
      <c r="BM1032" s="2" t="n">
        <f aca="false">IF(P1032&lt;=1000, -6.942*LN(P1032)+107.59, IF(AND(P1032&gt;1000, P1032&lt;=5213),-36.304*LN(P1032)+310.72, IF(P1032&gt;5213, 10)))</f>
        <v>10</v>
      </c>
      <c r="BN1032" s="2" t="n">
        <f aca="false">BF1032^0.04*BG1032^0.22*BH1032^0.51*BI1032^0.06*BM1032^0.17</f>
        <v>63.6753577896063</v>
      </c>
      <c r="BO1032" s="3" t="str">
        <f aca="false">IF(BN1032&gt;=90, "Very Good", IF(BN1032&gt;=80, "Good", IF(BN1032&gt;=70, "Slightly Good", IF(BN1032&gt;=60, "Average", IF(BN1032&gt;=50, "Slightly Poor", IF(BN1032&gt;=40, "Poor", "Very Poor"))))))</f>
        <v>Average</v>
      </c>
      <c r="BP1032" s="2" t="n">
        <f aca="false">IF(AJ1032&lt;=1000, -6.942*LN(AJ1032)+107.59, IF(AND(AJ1032&gt;1000, AJ1032&lt;=5213),-36.304*LN(AJ1032)+310.72, IF(AJ1032&gt;5213, 10)))</f>
        <v>61.5415034361676</v>
      </c>
      <c r="BQ1032" s="2" t="n">
        <f aca="false">BF1032^0.04*BG1032^0.22*BH1032^0.51*BI1032^0.06*BP1032^0.17</f>
        <v>86.7221370079558</v>
      </c>
      <c r="BR1032" s="0" t="str">
        <f aca="false">IF(BQ1032&gt;=90, "Very Good", IF(BQ1032&gt;=80, "Good", IF(BQ1032&gt;=70, "Slightly Good", IF(BQ1032&gt;=60, "Average", IF(BQ1032&gt;=50, "Slightly Poor", IF(BQ1032&gt;=40, "Poor", "Very Poor"))))))</f>
        <v>Good</v>
      </c>
      <c r="BT1032" s="2" t="n">
        <f aca="false">9.81*LN(AH1032)+30.6</f>
        <v>45.9881221547348</v>
      </c>
      <c r="BU1032" s="0" t="str">
        <f aca="false">IF(BT1032&lt;30, "Clean water", IF(AND(BT1032&gt;=30, BT1032&lt;40), "Hypolimia", IF(AND(BT1032&gt;=40,BT1032&lt;50), "Mesotrophic", IF(AND(BT1032&gt;=50, BT1032&lt;70), "Eutrophic", IF(BT1032&gt;70,"Hypertrophic")))))</f>
        <v>Mesotrophic</v>
      </c>
      <c r="CM1032" s="0" t="n">
        <f aca="false">IF(G1032&gt;H1032,1,0)</f>
        <v>0</v>
      </c>
      <c r="CO1032" s="17" t="n">
        <f aca="false">14.652-0.41022*M1032+0.007991*M1032*M1032-0.000077774*M1032*M1032*M1032</f>
        <v>7.311473468154</v>
      </c>
      <c r="CP1032" s="1" t="n">
        <f aca="false">F1032/CO1032*100</f>
        <v>105.313929313131</v>
      </c>
    </row>
    <row r="1033" customFormat="false" ht="12.5" hidden="false" customHeight="false" outlineLevel="0" collapsed="false">
      <c r="A1033" s="0" t="n">
        <v>1032</v>
      </c>
      <c r="B1033" s="15" t="s">
        <v>121</v>
      </c>
      <c r="C1033" s="16" t="s">
        <v>122</v>
      </c>
      <c r="D1033" s="0" t="s">
        <v>176</v>
      </c>
      <c r="E1033" s="0" t="n">
        <v>8.6</v>
      </c>
      <c r="F1033" s="0" t="n">
        <v>9.5</v>
      </c>
      <c r="G1033" s="0" t="n">
        <v>2</v>
      </c>
      <c r="H1033" s="0" t="n">
        <v>2.8</v>
      </c>
      <c r="I1033" s="0" t="n">
        <v>3.2</v>
      </c>
      <c r="J1033" s="0" t="n">
        <v>1.839</v>
      </c>
      <c r="K1033" s="0" t="n">
        <v>0.058</v>
      </c>
      <c r="L1033" s="0" t="n">
        <v>2.1</v>
      </c>
      <c r="M1033" s="0" t="n">
        <v>33.3</v>
      </c>
      <c r="N1033" s="0" t="n">
        <v>0</v>
      </c>
      <c r="O1033" s="0" t="n">
        <v>265</v>
      </c>
      <c r="P1033" s="0" t="n">
        <v>400</v>
      </c>
      <c r="AC1033" s="0" t="n">
        <v>1.722</v>
      </c>
      <c r="AD1033" s="0" t="n">
        <v>0.042</v>
      </c>
      <c r="AE1033" s="0" t="n">
        <v>1.178</v>
      </c>
      <c r="AF1033" s="0" t="n">
        <v>0.034</v>
      </c>
      <c r="AG1033" s="0" t="n">
        <v>0.02</v>
      </c>
      <c r="AH1033" s="0" t="n">
        <v>23</v>
      </c>
      <c r="AJ1033" s="0" t="n">
        <v>110</v>
      </c>
      <c r="BF1033" s="0" t="n">
        <f aca="false">IF(E1033&lt;11,-3.6797*E1033^2+48.115*E1033-53.83,280.92*EXP(-0.2027*E1033))</f>
        <v>87.808388</v>
      </c>
      <c r="BG1033" s="1" t="n">
        <f aca="false">32.208*LN(F1033)+21.438</f>
        <v>93.947606249518</v>
      </c>
      <c r="BH1033" s="1" t="n">
        <f aca="false">IF(G1033&lt;=2, -10*G1033+100, 88.958*EXP(-0.0755*G1033))</f>
        <v>80</v>
      </c>
      <c r="BI1033" s="1" t="n">
        <f aca="false">IF(I1033&lt;=100, 0.0053*(I1033)^2-1.0332*I1033+100.76, 122.82*EXP(-0.0092*I1033))</f>
        <v>97.508032</v>
      </c>
      <c r="BJ1033" s="0" t="n">
        <f aca="false">IF(P1033&lt;=1000, -6.942*LN(P1033)+107.59, -36.304*LN(P1033)+310.72)</f>
        <v>65.9972531139764</v>
      </c>
      <c r="BK1033" s="0" t="n">
        <f aca="false">BF1033^0.04*BG1033^0.22*BH1033^0.51*BI1033^0.06*BJ1033^0.17</f>
        <v>81.4730568759899</v>
      </c>
      <c r="BL1033" s="0" t="str">
        <f aca="false">IF(BK1033&gt;=90, "Very Good", IF(BK1033&gt;=80, "Good", IF(BK1033&gt;=70, "Slightly Good", IF(BK1033&gt;=60, "Average", IF(BK1033&gt;=50, "Slightly Poor", IF(BK1033&gt;=40, "Poor", "Very Poor"))))))</f>
        <v>Good</v>
      </c>
      <c r="BM1033" s="2" t="n">
        <f aca="false">IF(P1033&lt;=1000, -6.942*LN(P1033)+107.59, IF(AND(P1033&gt;1000, P1033&lt;=5213),-36.304*LN(P1033)+310.72, IF(P1033&gt;5213, 10)))</f>
        <v>65.9972531139764</v>
      </c>
      <c r="BN1033" s="2" t="n">
        <f aca="false">BF1033^0.04*BG1033^0.22*BH1033^0.51*BI1033^0.06*BM1033^0.17</f>
        <v>81.4730568759899</v>
      </c>
      <c r="BO1033" s="3" t="str">
        <f aca="false">IF(BN1033&gt;=90, "Very Good", IF(BN1033&gt;=80, "Good", IF(BN1033&gt;=70, "Slightly Good", IF(BN1033&gt;=60, "Average", IF(BN1033&gt;=50, "Slightly Poor", IF(BN1033&gt;=40, "Poor", "Very Poor"))))))</f>
        <v>Good</v>
      </c>
      <c r="BP1033" s="2" t="n">
        <f aca="false">IF(AJ1033&lt;=1000, -6.942*LN(AJ1033)+107.59, IF(AND(AJ1033&gt;1000, AJ1033&lt;=5213),-36.304*LN(AJ1033)+310.72, IF(AJ1033&gt;5213, 10)))</f>
        <v>74.9592653006691</v>
      </c>
      <c r="BQ1033" s="2" t="n">
        <f aca="false">BF1033^0.04*BG1033^0.22*BH1033^0.51*BI1033^0.06*BP1033^0.17</f>
        <v>83.2558808044346</v>
      </c>
      <c r="BR1033" s="0" t="str">
        <f aca="false">IF(BQ1033&gt;=90, "Very Good", IF(BQ1033&gt;=80, "Good", IF(BQ1033&gt;=70, "Slightly Good", IF(BQ1033&gt;=60, "Average", IF(BQ1033&gt;=50, "Slightly Poor", IF(BQ1033&gt;=40, "Poor", "Very Poor"))))))</f>
        <v>Good</v>
      </c>
      <c r="BT1033" s="2" t="n">
        <f aca="false">9.81*LN(AH1033)+30.6</f>
        <v>61.359198258265</v>
      </c>
      <c r="BU1033" s="0" t="str">
        <f aca="false">IF(BT1033&lt;30, "Clean water", IF(AND(BT1033&gt;=30, BT1033&lt;40), "Hypolimia", IF(AND(BT1033&gt;=40,BT1033&lt;50), "Mesotrophic", IF(AND(BT1033&gt;=50, BT1033&lt;70), "Eutrophic", IF(BT1033&gt;70,"Hypertrophic")))))</f>
        <v>Eutrophic</v>
      </c>
      <c r="CM1033" s="0" t="n">
        <f aca="false">IF(G1033&gt;H1033,1,0)</f>
        <v>0</v>
      </c>
      <c r="CO1033" s="17" t="n">
        <f aca="false">14.652-0.41022*M1033+0.007991*M1033*M1033-0.000077774*M1033*M1033*M1033</f>
        <v>6.980928388362</v>
      </c>
      <c r="CP1033" s="1" t="n">
        <f aca="false">F1033/CO1033*100</f>
        <v>136.085051607714</v>
      </c>
    </row>
    <row r="1034" customFormat="false" ht="12.5" hidden="false" customHeight="false" outlineLevel="0" collapsed="false">
      <c r="A1034" s="0" t="n">
        <v>1033</v>
      </c>
      <c r="B1034" s="15" t="s">
        <v>140</v>
      </c>
      <c r="C1034" s="16" t="s">
        <v>141</v>
      </c>
      <c r="D1034" s="0" t="s">
        <v>176</v>
      </c>
      <c r="E1034" s="0" t="n">
        <v>8.3</v>
      </c>
      <c r="F1034" s="0" t="n">
        <v>9.7</v>
      </c>
      <c r="G1034" s="0" t="n">
        <v>4.7</v>
      </c>
      <c r="H1034" s="0" t="n">
        <v>7.7</v>
      </c>
      <c r="I1034" s="0" t="n">
        <v>24.8</v>
      </c>
      <c r="J1034" s="0" t="n">
        <v>3.801</v>
      </c>
      <c r="K1034" s="0" t="n">
        <v>0.271</v>
      </c>
      <c r="L1034" s="0" t="n">
        <v>4</v>
      </c>
      <c r="M1034" s="0" t="n">
        <v>28</v>
      </c>
      <c r="O1034" s="0" t="n">
        <v>953</v>
      </c>
      <c r="BD1034" s="0" t="n">
        <v>0.06</v>
      </c>
      <c r="BF1034" s="0" t="n">
        <f aca="false">IF(E1034&lt;11,-3.6797*E1034^2+48.115*E1034-53.83,280.92*EXP(-0.2027*E1034))</f>
        <v>92.029967</v>
      </c>
      <c r="BG1034" s="1" t="n">
        <f aca="false">32.208*LN(F1034)+21.438</f>
        <v>94.6186305204847</v>
      </c>
      <c r="BH1034" s="1" t="n">
        <f aca="false">IF(G1034&lt;=2, -10*G1034+100, 88.958*EXP(-0.0755*G1034))</f>
        <v>62.384344110776</v>
      </c>
      <c r="BI1034" s="1" t="n">
        <f aca="false">IF(I1034&lt;=100, 0.0053*(I1034)^2-1.0332*I1034+100.76, 122.82*EXP(-0.0092*I1034))</f>
        <v>78.396352</v>
      </c>
      <c r="BJ1034" s="0" t="e">
        <f aca="false">IF(P1034&lt;=1000, -6.942*LN(P1034)+107.59, -36.304*LN(P1034)+310.72)</f>
        <v>#VALUE!</v>
      </c>
      <c r="BK1034" s="0" t="e">
        <f aca="false">BF1034^0.04*BG1034^0.22*BH1034^0.51*BI1034^0.06*BJ1034^0.17</f>
        <v>#VALUE!</v>
      </c>
      <c r="BL1034" s="0" t="e">
        <f aca="false">IF(BK1034&gt;=90, "Very Good", IF(BK1034&gt;=80, "Good", IF(BK1034&gt;=70, "Slightly Good", IF(BK1034&gt;=60, "Average", IF(BK1034&gt;=50, "Slightly Poor", IF(BK1034&gt;=40, "Poor", "Very Poor"))))))</f>
        <v>#VALUE!</v>
      </c>
      <c r="BM1034" s="2" t="e">
        <f aca="false">IF(P1034&lt;=1000, -6.942*LN(P1034)+107.59, IF(AND(P1034&gt;1000, P1034&lt;=5213),-36.304*LN(P1034)+310.72, IF(P1034&gt;5213, 10)))</f>
        <v>#VALUE!</v>
      </c>
      <c r="BN1034" s="2" t="e">
        <f aca="false">BF1034^0.04*BG1034^0.22*BH1034^0.51*BI1034^0.06*BM1034^0.17</f>
        <v>#VALUE!</v>
      </c>
      <c r="BO1034" s="3" t="e">
        <f aca="false">IF(BN1034&gt;=90, "Very Good", IF(BN1034&gt;=80, "Good", IF(BN1034&gt;=70, "Slightly Good", IF(BN1034&gt;=60, "Average", IF(BN1034&gt;=50, "Slightly Poor", IF(BN1034&gt;=40, "Poor", "Very Poor"))))))</f>
        <v>#VALUE!</v>
      </c>
      <c r="BP1034" s="2" t="e">
        <f aca="false">IF(AJ1034&lt;=1000, -6.942*LN(AJ1034)+107.59, IF(AND(AJ1034&gt;1000, AJ1034&lt;=5213),-36.304*LN(AJ1034)+310.72, IF(AJ1034&gt;5213, 10)))</f>
        <v>#VALUE!</v>
      </c>
      <c r="BQ1034" s="2" t="e">
        <f aca="false">BF1034^0.04*BG1034^0.22*BH1034^0.51*BI1034^0.06*BP1034^0.17</f>
        <v>#VALUE!</v>
      </c>
      <c r="BR1034" s="0" t="e">
        <f aca="false">IF(BQ1034&gt;=90, "Very Good", IF(BQ1034&gt;=80, "Good", IF(BQ1034&gt;=70, "Slightly Good", IF(BQ1034&gt;=60, "Average", IF(BQ1034&gt;=50, "Slightly Poor", IF(BQ1034&gt;=40, "Poor", "Very Poor"))))))</f>
        <v>#VALUE!</v>
      </c>
      <c r="BT1034" s="2" t="e">
        <f aca="false">9.81*LN(AH1034)+30.6</f>
        <v>#VALUE!</v>
      </c>
      <c r="BU1034" s="0" t="e">
        <f aca="false">IF(BT1034&lt;30, "Clean water", IF(AND(BT1034&gt;=30, BT1034&lt;40), "Hypolimia", IF(AND(BT1034&gt;=40,BT1034&lt;50), "Mesotrophic", IF(AND(BT1034&gt;=50, BT1034&lt;70), "Eutrophic", IF(BT1034&gt;70,"Hypertrophic")))))</f>
        <v>#VALUE!</v>
      </c>
      <c r="CM1034" s="0" t="n">
        <f aca="false">IF(G1034&gt;H1034,1,0)</f>
        <v>0</v>
      </c>
      <c r="CO1034" s="17" t="n">
        <f aca="false">14.652-0.41022*M1034+0.007991*M1034*M1034-0.000077774*M1034*M1034*M1034</f>
        <v>7.723489152</v>
      </c>
      <c r="CP1034" s="1" t="n">
        <f aca="false">F1034/CO1034*100</f>
        <v>125.590905989532</v>
      </c>
    </row>
    <row r="1035" customFormat="false" ht="12.5" hidden="false" customHeight="false" outlineLevel="0" collapsed="false">
      <c r="A1035" s="0" t="n">
        <v>1034</v>
      </c>
      <c r="B1035" s="15" t="s">
        <v>123</v>
      </c>
      <c r="C1035" s="16" t="s">
        <v>124</v>
      </c>
      <c r="D1035" s="0" t="s">
        <v>176</v>
      </c>
      <c r="E1035" s="0" t="n">
        <v>7.1</v>
      </c>
      <c r="F1035" s="0" t="n">
        <v>7.2</v>
      </c>
      <c r="G1035" s="0" t="n">
        <v>1.9</v>
      </c>
      <c r="H1035" s="0" t="n">
        <v>4.8</v>
      </c>
      <c r="I1035" s="0" t="n">
        <v>3.4</v>
      </c>
      <c r="J1035" s="0" t="n">
        <v>9.005</v>
      </c>
      <c r="K1035" s="0" t="n">
        <v>0.13</v>
      </c>
      <c r="L1035" s="0" t="n">
        <v>4.1</v>
      </c>
      <c r="M1035" s="0" t="n">
        <v>30.1</v>
      </c>
      <c r="N1035" s="0" t="n">
        <v>0</v>
      </c>
      <c r="O1035" s="0" t="n">
        <v>571</v>
      </c>
      <c r="P1035" s="0" t="n">
        <v>10000</v>
      </c>
      <c r="AC1035" s="0" t="n">
        <v>8.715</v>
      </c>
      <c r="AD1035" s="0" t="n">
        <v>2.938</v>
      </c>
      <c r="AE1035" s="0" t="n">
        <v>4.263</v>
      </c>
      <c r="AF1035" s="0" t="n">
        <v>0.084</v>
      </c>
      <c r="AG1035" s="0" t="n">
        <v>0.064</v>
      </c>
      <c r="AH1035" s="0" t="n">
        <v>20</v>
      </c>
      <c r="AJ1035" s="0" t="n">
        <v>1000</v>
      </c>
      <c r="BF1035" s="0" t="n">
        <f aca="false">IF(E1035&lt;11,-3.6797*E1035^2+48.115*E1035-53.83,280.92*EXP(-0.2027*E1035))</f>
        <v>102.292823</v>
      </c>
      <c r="BG1035" s="1" t="n">
        <f aca="false">32.208*LN(F1035)+21.438</f>
        <v>85.0192016861169</v>
      </c>
      <c r="BH1035" s="1" t="n">
        <f aca="false">IF(G1035&lt;=2, -10*G1035+100, 88.958*EXP(-0.0755*G1035))</f>
        <v>81</v>
      </c>
      <c r="BI1035" s="1" t="n">
        <f aca="false">IF(I1035&lt;=100, 0.0053*(I1035)^2-1.0332*I1035+100.76, 122.82*EXP(-0.0092*I1035))</f>
        <v>97.308388</v>
      </c>
      <c r="BJ1035" s="0" t="n">
        <f aca="false">IF(P1035&lt;=1000, -6.942*LN(P1035)+107.59, -36.304*LN(P1035)+310.72)</f>
        <v>-23.6521968642234</v>
      </c>
      <c r="BK1035" s="0" t="e">
        <f aca="false">BF1035^0.04*BG1035^0.22*BH1035^0.51*BI1035^0.06*BJ1035^0.17</f>
        <v>#NUM!</v>
      </c>
      <c r="BL1035" s="0" t="e">
        <f aca="false">IF(BK1035&gt;=90, "Very Good", IF(BK1035&gt;=80, "Good", IF(BK1035&gt;=70, "Slightly Good", IF(BK1035&gt;=60, "Average", IF(BK1035&gt;=50, "Slightly Poor", IF(BK1035&gt;=40, "Poor", "Very Poor"))))))</f>
        <v>#NUM!</v>
      </c>
      <c r="BM1035" s="2" t="n">
        <f aca="false">IF(P1035&lt;=1000, -6.942*LN(P1035)+107.59, IF(AND(P1035&gt;1000, P1035&lt;=5213),-36.304*LN(P1035)+310.72, IF(P1035&gt;5213, 10)))</f>
        <v>10</v>
      </c>
      <c r="BN1035" s="2" t="n">
        <f aca="false">BF1035^0.04*BG1035^0.22*BH1035^0.51*BI1035^0.06*BM1035^0.17</f>
        <v>58.5469031436943</v>
      </c>
      <c r="BO1035" s="3" t="str">
        <f aca="false">IF(BN1035&gt;=90, "Very Good", IF(BN1035&gt;=80, "Good", IF(BN1035&gt;=70, "Slightly Good", IF(BN1035&gt;=60, "Average", IF(BN1035&gt;=50, "Slightly Poor", IF(BN1035&gt;=40, "Poor", "Very Poor"))))))</f>
        <v>Slightly Poor</v>
      </c>
      <c r="BP1035" s="2" t="n">
        <f aca="false">IF(AJ1035&lt;=1000, -6.942*LN(AJ1035)+107.59, IF(AND(AJ1035&gt;1000, AJ1035&lt;=5213),-36.304*LN(AJ1035)+310.72, IF(AJ1035&gt;5213, 10)))</f>
        <v>59.636362853306</v>
      </c>
      <c r="BQ1035" s="2" t="n">
        <f aca="false">BF1035^0.04*BG1035^0.22*BH1035^0.51*BI1035^0.06*BP1035^0.17</f>
        <v>79.312350921708</v>
      </c>
      <c r="BR1035" s="0" t="str">
        <f aca="false">IF(BQ1035&gt;=90, "Very Good", IF(BQ1035&gt;=80, "Good", IF(BQ1035&gt;=70, "Slightly Good", IF(BQ1035&gt;=60, "Average", IF(BQ1035&gt;=50, "Slightly Poor", IF(BQ1035&gt;=40, "Poor", "Very Poor"))))))</f>
        <v>Slightly Good</v>
      </c>
      <c r="BT1035" s="2" t="n">
        <f aca="false">9.81*LN(AH1035)+30.6</f>
        <v>59.9881336035647</v>
      </c>
      <c r="BU1035" s="0" t="str">
        <f aca="false">IF(BT1035&lt;30, "Clean water", IF(AND(BT1035&gt;=30, BT1035&lt;40), "Hypolimia", IF(AND(BT1035&gt;=40,BT1035&lt;50), "Mesotrophic", IF(AND(BT1035&gt;=50, BT1035&lt;70), "Eutrophic", IF(BT1035&gt;70,"Hypertrophic")))))</f>
        <v>Eutrophic</v>
      </c>
      <c r="CM1035" s="0" t="n">
        <f aca="false">IF(G1035&gt;H1035,1,0)</f>
        <v>0</v>
      </c>
      <c r="CO1035" s="17" t="n">
        <f aca="false">14.652-0.41022*M1035+0.007991*M1035*M1035-0.000077774*M1035*M1035*M1035</f>
        <v>7.423336855626</v>
      </c>
      <c r="CP1035" s="1" t="n">
        <f aca="false">F1035/CO1035*100</f>
        <v>96.9914223216648</v>
      </c>
    </row>
    <row r="1036" customFormat="false" ht="12.5" hidden="false" customHeight="false" outlineLevel="0" collapsed="false">
      <c r="A1036" s="0" t="n">
        <v>1035</v>
      </c>
      <c r="B1036" s="15" t="s">
        <v>125</v>
      </c>
      <c r="C1036" s="16" t="s">
        <v>126</v>
      </c>
      <c r="D1036" s="0" t="s">
        <v>176</v>
      </c>
      <c r="E1036" s="0" t="n">
        <v>8.7</v>
      </c>
      <c r="F1036" s="0" t="n">
        <v>16.2</v>
      </c>
      <c r="G1036" s="0" t="n">
        <v>3.2</v>
      </c>
      <c r="H1036" s="0" t="n">
        <v>6.1</v>
      </c>
      <c r="I1036" s="0" t="n">
        <v>28.8</v>
      </c>
      <c r="J1036" s="0" t="n">
        <v>5.254</v>
      </c>
      <c r="K1036" s="0" t="n">
        <v>0.11</v>
      </c>
      <c r="L1036" s="0" t="n">
        <v>2.4</v>
      </c>
      <c r="M1036" s="0" t="n">
        <v>30.3</v>
      </c>
      <c r="N1036" s="0" t="n">
        <v>0</v>
      </c>
      <c r="O1036" s="0" t="n">
        <v>482</v>
      </c>
      <c r="P1036" s="0" t="n">
        <v>1000</v>
      </c>
      <c r="AC1036" s="0" t="n">
        <v>4.867</v>
      </c>
      <c r="AD1036" s="0" t="n">
        <v>0.008</v>
      </c>
      <c r="AE1036" s="0" t="n">
        <v>3.955</v>
      </c>
      <c r="AF1036" s="0" t="n">
        <v>0.025</v>
      </c>
      <c r="AG1036" s="0" t="n">
        <v>0.008</v>
      </c>
      <c r="AH1036" s="0" t="n">
        <v>222.3</v>
      </c>
      <c r="AJ1036" s="0" t="n">
        <v>200</v>
      </c>
      <c r="BF1036" s="0" t="n">
        <f aca="false">IF(E1036&lt;11,-3.6797*E1036^2+48.115*E1036-53.83,280.92*EXP(-0.2027*E1036))</f>
        <v>86.2540070000001</v>
      </c>
      <c r="BG1036" s="1" t="n">
        <f aca="false">32.208*LN(F1036)+21.438</f>
        <v>111.137642090012</v>
      </c>
      <c r="BH1036" s="1" t="n">
        <f aca="false">IF(G1036&lt;=2, -10*G1036+100, 88.958*EXP(-0.0755*G1036))</f>
        <v>69.8649678413399</v>
      </c>
      <c r="BI1036" s="1" t="n">
        <f aca="false">IF(I1036&lt;=100, 0.0053*(I1036)^2-1.0332*I1036+100.76, 122.82*EXP(-0.0092*I1036))</f>
        <v>75.399872</v>
      </c>
      <c r="BJ1036" s="0" t="n">
        <f aca="false">IF(P1036&lt;=1000, -6.942*LN(P1036)+107.59, -36.304*LN(P1036)+310.72)</f>
        <v>59.636362853306</v>
      </c>
      <c r="BK1036" s="0" t="n">
        <f aca="false">BF1036^0.04*BG1036^0.22*BH1036^0.51*BI1036^0.06*BJ1036^0.17</f>
        <v>76.3083544991758</v>
      </c>
      <c r="BL1036" s="0" t="str">
        <f aca="false">IF(BK1036&gt;=90, "Very Good", IF(BK1036&gt;=80, "Good", IF(BK1036&gt;=70, "Slightly Good", IF(BK1036&gt;=60, "Average", IF(BK1036&gt;=50, "Slightly Poor", IF(BK1036&gt;=40, "Poor", "Very Poor"))))))</f>
        <v>Slightly Good</v>
      </c>
      <c r="BM1036" s="2" t="n">
        <f aca="false">IF(P1036&lt;=1000, -6.942*LN(P1036)+107.59, IF(AND(P1036&gt;1000, P1036&lt;=5213),-36.304*LN(P1036)+310.72, IF(P1036&gt;5213, 10)))</f>
        <v>59.636362853306</v>
      </c>
      <c r="BN1036" s="2" t="n">
        <f aca="false">BF1036^0.04*BG1036^0.22*BH1036^0.51*BI1036^0.06*BM1036^0.17</f>
        <v>76.3083544991758</v>
      </c>
      <c r="BO1036" s="3" t="str">
        <f aca="false">IF(BN1036&gt;=90, "Very Good", IF(BN1036&gt;=80, "Good", IF(BN1036&gt;=70, "Slightly Good", IF(BN1036&gt;=60, "Average", IF(BN1036&gt;=50, "Slightly Poor", IF(BN1036&gt;=40, "Poor", "Very Poor"))))))</f>
        <v>Slightly Good</v>
      </c>
      <c r="BP1036" s="2" t="n">
        <f aca="false">IF(AJ1036&lt;=1000, -6.942*LN(AJ1036)+107.59, IF(AND(AJ1036&gt;1000, AJ1036&lt;=5213),-36.304*LN(AJ1036)+310.72, IF(AJ1036&gt;5213, 10)))</f>
        <v>70.8090808414235</v>
      </c>
      <c r="BQ1036" s="2" t="n">
        <f aca="false">BF1036^0.04*BG1036^0.22*BH1036^0.51*BI1036^0.06*BP1036^0.17</f>
        <v>78.5688354440091</v>
      </c>
      <c r="BR1036" s="0" t="str">
        <f aca="false">IF(BQ1036&gt;=90, "Very Good", IF(BQ1036&gt;=80, "Good", IF(BQ1036&gt;=70, "Slightly Good", IF(BQ1036&gt;=60, "Average", IF(BQ1036&gt;=50, "Slightly Poor", IF(BQ1036&gt;=40, "Poor", "Very Poor"))))))</f>
        <v>Slightly Good</v>
      </c>
      <c r="BT1036" s="2" t="n">
        <f aca="false">9.81*LN(AH1036)+30.6</f>
        <v>83.6135129237172</v>
      </c>
      <c r="BU1036" s="0" t="str">
        <f aca="false">IF(BT1036&lt;30, "Clean water", IF(AND(BT1036&gt;=30, BT1036&lt;40), "Hypolimia", IF(AND(BT1036&gt;=40,BT1036&lt;50), "Mesotrophic", IF(AND(BT1036&gt;=50, BT1036&lt;70), "Eutrophic", IF(BT1036&gt;70,"Hypertrophic")))))</f>
        <v>Hypertrophic</v>
      </c>
      <c r="CM1036" s="0" t="n">
        <f aca="false">IF(G1036&gt;H1036,1,0)</f>
        <v>0</v>
      </c>
      <c r="CO1036" s="17" t="n">
        <f aca="false">14.652-0.41022*M1036+0.007991*M1036*M1036-0.000077774*M1036*M1036*M1036</f>
        <v>7.395264180702</v>
      </c>
      <c r="CP1036" s="1" t="n">
        <f aca="false">F1036/CO1036*100</f>
        <v>219.05911140097</v>
      </c>
    </row>
    <row r="1037" customFormat="false" ht="12.5" hidden="false" customHeight="false" outlineLevel="0" collapsed="false">
      <c r="A1037" s="0" t="n">
        <v>1036</v>
      </c>
      <c r="B1037" s="15" t="s">
        <v>72</v>
      </c>
      <c r="C1037" s="16" t="s">
        <v>73</v>
      </c>
      <c r="D1037" s="0" t="s">
        <v>177</v>
      </c>
      <c r="E1037" s="0" t="n">
        <v>8.3</v>
      </c>
      <c r="F1037" s="0" t="n">
        <v>9.4</v>
      </c>
      <c r="G1037" s="0" t="n">
        <v>1.2</v>
      </c>
      <c r="H1037" s="0" t="n">
        <v>5.3</v>
      </c>
      <c r="I1037" s="0" t="n">
        <v>27.2</v>
      </c>
      <c r="J1037" s="0" t="n">
        <v>3.568</v>
      </c>
      <c r="K1037" s="0" t="n">
        <v>0.106</v>
      </c>
      <c r="L1037" s="0" t="n">
        <v>2.6</v>
      </c>
      <c r="M1037" s="0" t="n">
        <v>23.1</v>
      </c>
      <c r="N1037" s="0" t="n">
        <v>0</v>
      </c>
      <c r="O1037" s="0" t="n">
        <v>249</v>
      </c>
      <c r="P1037" s="0" t="n">
        <v>66425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</v>
      </c>
      <c r="V1037" s="0" t="n">
        <v>0</v>
      </c>
      <c r="AC1037" s="0" t="n">
        <v>3.403</v>
      </c>
      <c r="AD1037" s="0" t="n">
        <v>0.122</v>
      </c>
      <c r="AE1037" s="0" t="n">
        <v>3.151</v>
      </c>
      <c r="AF1037" s="0" t="n">
        <v>0.042</v>
      </c>
      <c r="AG1037" s="0" t="n">
        <v>0.035</v>
      </c>
      <c r="AH1037" s="0" t="n">
        <v>29.5</v>
      </c>
      <c r="AI1037" s="0" t="n">
        <v>0</v>
      </c>
      <c r="AJ1037" s="0" t="n">
        <v>441</v>
      </c>
      <c r="AP1037" s="0" t="n">
        <v>0</v>
      </c>
      <c r="AQ1037" s="0" t="n">
        <v>0</v>
      </c>
      <c r="AR1037" s="0" t="n">
        <v>0</v>
      </c>
      <c r="AS1037" s="0" t="n">
        <v>0</v>
      </c>
      <c r="AU1037" s="0" t="n">
        <v>0</v>
      </c>
      <c r="AV1037" s="0" t="n">
        <v>0</v>
      </c>
      <c r="AY1037" s="0" t="n">
        <v>0</v>
      </c>
      <c r="AZ1037" s="0" t="n">
        <v>0</v>
      </c>
      <c r="BB1037" s="0" t="n">
        <v>0</v>
      </c>
      <c r="BE1037" s="0" t="n">
        <v>0</v>
      </c>
      <c r="BF1037" s="0" t="n">
        <f aca="false">IF(E1037&lt;11,-3.6797*E1037^2+48.115*E1037-53.83,280.92*EXP(-0.2027*E1037))</f>
        <v>92.029967</v>
      </c>
      <c r="BG1037" s="1" t="n">
        <f aca="false">32.208*LN(F1037)+21.438</f>
        <v>93.6067776722001</v>
      </c>
      <c r="BH1037" s="1" t="n">
        <f aca="false">IF(G1037&lt;=2, -10*G1037+100, 88.958*EXP(-0.0755*G1037))</f>
        <v>88</v>
      </c>
      <c r="BI1037" s="1" t="n">
        <f aca="false">IF(I1037&lt;=100, 0.0053*(I1037)^2-1.0332*I1037+100.76, 122.82*EXP(-0.0092*I1037))</f>
        <v>76.578112</v>
      </c>
      <c r="BJ1037" s="0" t="n">
        <f aca="false">IF(P1037&lt;=1000, -6.942*LN(P1037)+107.59, -36.304*LN(P1037)+310.72)</f>
        <v>-92.3933996888795</v>
      </c>
      <c r="BK1037" s="0" t="e">
        <f aca="false">BF1037^0.04*BG1037^0.22*BH1037^0.51*BI1037^0.06*BJ1037^0.17</f>
        <v>#NUM!</v>
      </c>
      <c r="BL1037" s="0" t="e">
        <f aca="false">IF(BK1037&gt;=90, "Very Good", IF(BK1037&gt;=80, "Good", IF(BK1037&gt;=70, "Slightly Good", IF(BK1037&gt;=60, "Average", IF(BK1037&gt;=50, "Slightly Poor", IF(BK1037&gt;=40, "Poor", "Very Poor"))))))</f>
        <v>#NUM!</v>
      </c>
      <c r="BM1037" s="2" t="n">
        <f aca="false">IF(P1037&lt;=1000, -6.942*LN(P1037)+107.59, IF(AND(P1037&gt;1000, P1037&lt;=5213),-36.304*LN(P1037)+310.72, IF(P1037&gt;5213, 10)))</f>
        <v>10</v>
      </c>
      <c r="BN1037" s="2" t="n">
        <f aca="false">BF1037^0.04*BG1037^0.22*BH1037^0.51*BI1037^0.06*BM1037^0.17</f>
        <v>61.2318269784192</v>
      </c>
      <c r="BO1037" s="3" t="str">
        <f aca="false">IF(BN1037&gt;=90, "Very Good", IF(BN1037&gt;=80, "Good", IF(BN1037&gt;=70, "Slightly Good", IF(BN1037&gt;=60, "Average", IF(BN1037&gt;=50, "Slightly Poor", IF(BN1037&gt;=40, "Poor", "Very Poor"))))))</f>
        <v>Average</v>
      </c>
      <c r="BP1037" s="2" t="n">
        <f aca="false">IF(AJ1037&lt;=1000, -6.942*LN(AJ1037)+107.59, IF(AND(AJ1037&gt;1000, AJ1037&lt;=5213),-36.304*LN(AJ1037)+310.72, IF(AJ1037&gt;5213, 10)))</f>
        <v>65.319850474648</v>
      </c>
      <c r="BQ1037" s="2" t="n">
        <f aca="false">BF1037^0.04*BG1037^0.22*BH1037^0.51*BI1037^0.06*BP1037^0.17</f>
        <v>84.2432084087679</v>
      </c>
      <c r="BR1037" s="0" t="str">
        <f aca="false">IF(BQ1037&gt;=90, "Very Good", IF(BQ1037&gt;=80, "Good", IF(BQ1037&gt;=70, "Slightly Good", IF(BQ1037&gt;=60, "Average", IF(BQ1037&gt;=50, "Slightly Poor", IF(BQ1037&gt;=40, "Poor", "Very Poor"))))))</f>
        <v>Good</v>
      </c>
      <c r="BT1037" s="2" t="n">
        <f aca="false">9.81*LN(AH1037)+30.6</f>
        <v>63.8008684834221</v>
      </c>
      <c r="BU1037" s="0" t="str">
        <f aca="false">IF(BT1037&lt;30, "Clean water", IF(AND(BT1037&gt;=30, BT1037&lt;40), "Hypolimia", IF(AND(BT1037&gt;=40,BT1037&lt;50), "Mesotrophic", IF(AND(BT1037&gt;=50, BT1037&lt;70), "Eutrophic", IF(BT1037&gt;70,"Hypertrophic")))))</f>
        <v>Eutrophic</v>
      </c>
      <c r="CM1037" s="0" t="n">
        <f aca="false">IF(G1037&gt;H1037,1,0)</f>
        <v>0</v>
      </c>
      <c r="CO1037" s="17" t="n">
        <f aca="false">14.652-0.41022*M1037+0.007991*M1037*M1037-0.000077774*M1037*M1037*M1037</f>
        <v>8.481322776366</v>
      </c>
      <c r="CP1037" s="1" t="n">
        <f aca="false">F1037/CO1037*100</f>
        <v>110.831768202408</v>
      </c>
    </row>
    <row r="1038" customFormat="false" ht="12.5" hidden="false" customHeight="false" outlineLevel="0" collapsed="false">
      <c r="A1038" s="0" t="n">
        <v>1037</v>
      </c>
      <c r="B1038" s="15" t="s">
        <v>131</v>
      </c>
      <c r="C1038" s="16" t="s">
        <v>132</v>
      </c>
      <c r="D1038" s="0" t="s">
        <v>177</v>
      </c>
      <c r="E1038" s="0" t="n">
        <v>7.9</v>
      </c>
      <c r="F1038" s="0" t="n">
        <v>8.6</v>
      </c>
      <c r="G1038" s="0" t="n">
        <v>2</v>
      </c>
      <c r="H1038" s="0" t="n">
        <v>3.9</v>
      </c>
      <c r="I1038" s="0" t="n">
        <v>39.5</v>
      </c>
      <c r="J1038" s="0" t="n">
        <v>3.553</v>
      </c>
      <c r="K1038" s="0" t="n">
        <v>0.148</v>
      </c>
      <c r="L1038" s="0" t="n">
        <v>3</v>
      </c>
      <c r="M1038" s="0" t="n">
        <v>23.4</v>
      </c>
      <c r="O1038" s="0" t="n">
        <v>597</v>
      </c>
      <c r="BD1038" s="0" t="n">
        <v>0.053</v>
      </c>
      <c r="BF1038" s="0" t="n">
        <f aca="false">IF(E1038&lt;11,-3.6797*E1038^2+48.115*E1038-53.83,280.92*EXP(-0.2027*E1038))</f>
        <v>96.6284230000001</v>
      </c>
      <c r="BG1038" s="1" t="n">
        <f aca="false">32.208*LN(F1038)+21.438</f>
        <v>90.7419570425808</v>
      </c>
      <c r="BH1038" s="1" t="n">
        <f aca="false">IF(G1038&lt;=2, -10*G1038+100, 88.958*EXP(-0.0755*G1038))</f>
        <v>80</v>
      </c>
      <c r="BI1038" s="1" t="n">
        <f aca="false">IF(I1038&lt;=100, 0.0053*(I1038)^2-1.0332*I1038+100.76, 122.82*EXP(-0.0092*I1038))</f>
        <v>68.217925</v>
      </c>
      <c r="BJ1038" s="0" t="e">
        <f aca="false">IF(P1038&lt;=1000, -6.942*LN(P1038)+107.59, -36.304*LN(P1038)+310.72)</f>
        <v>#VALUE!</v>
      </c>
      <c r="BK1038" s="0" t="e">
        <f aca="false">BF1038^0.04*BG1038^0.22*BH1038^0.51*BI1038^0.06*BJ1038^0.17</f>
        <v>#VALUE!</v>
      </c>
      <c r="BL1038" s="0" t="e">
        <f aca="false">IF(BK1038&gt;=90, "Very Good", IF(BK1038&gt;=80, "Good", IF(BK1038&gt;=70, "Slightly Good", IF(BK1038&gt;=60, "Average", IF(BK1038&gt;=50, "Slightly Poor", IF(BK1038&gt;=40, "Poor", "Very Poor"))))))</f>
        <v>#VALUE!</v>
      </c>
      <c r="BM1038" s="2" t="e">
        <f aca="false">IF(P1038&lt;=1000, -6.942*LN(P1038)+107.59, IF(AND(P1038&gt;1000, P1038&lt;=5213),-36.304*LN(P1038)+310.72, IF(P1038&gt;5213, 10)))</f>
        <v>#VALUE!</v>
      </c>
      <c r="BN1038" s="2" t="e">
        <f aca="false">BF1038^0.04*BG1038^0.22*BH1038^0.51*BI1038^0.06*BM1038^0.17</f>
        <v>#VALUE!</v>
      </c>
      <c r="BO1038" s="3" t="e">
        <f aca="false">IF(BN1038&gt;=90, "Very Good", IF(BN1038&gt;=80, "Good", IF(BN1038&gt;=70, "Slightly Good", IF(BN1038&gt;=60, "Average", IF(BN1038&gt;=50, "Slightly Poor", IF(BN1038&gt;=40, "Poor", "Very Poor"))))))</f>
        <v>#VALUE!</v>
      </c>
      <c r="BP1038" s="2" t="e">
        <f aca="false">IF(AJ1038&lt;=1000, -6.942*LN(AJ1038)+107.59, IF(AND(AJ1038&gt;1000, AJ1038&lt;=5213),-36.304*LN(AJ1038)+310.72, IF(AJ1038&gt;5213, 10)))</f>
        <v>#VALUE!</v>
      </c>
      <c r="BQ1038" s="2" t="e">
        <f aca="false">BF1038^0.04*BG1038^0.22*BH1038^0.51*BI1038^0.06*BP1038^0.17</f>
        <v>#VALUE!</v>
      </c>
      <c r="BR1038" s="0" t="e">
        <f aca="false">IF(BQ1038&gt;=90, "Very Good", IF(BQ1038&gt;=80, "Good", IF(BQ1038&gt;=70, "Slightly Good", IF(BQ1038&gt;=60, "Average", IF(BQ1038&gt;=50, "Slightly Poor", IF(BQ1038&gt;=40, "Poor", "Very Poor"))))))</f>
        <v>#VALUE!</v>
      </c>
      <c r="BT1038" s="2" t="e">
        <f aca="false">9.81*LN(AH1038)+30.6</f>
        <v>#VALUE!</v>
      </c>
      <c r="BU1038" s="0" t="e">
        <f aca="false">IF(BT1038&lt;30, "Clean water", IF(AND(BT1038&gt;=30, BT1038&lt;40), "Hypolimia", IF(AND(BT1038&gt;=40,BT1038&lt;50), "Mesotrophic", IF(AND(BT1038&gt;=50, BT1038&lt;70), "Eutrophic", IF(BT1038&gt;70,"Hypertrophic")))))</f>
        <v>#VALUE!</v>
      </c>
      <c r="CM1038" s="0" t="n">
        <f aca="false">IF(G1038&gt;H1038,1,0)</f>
        <v>0</v>
      </c>
      <c r="CO1038" s="17" t="n">
        <f aca="false">14.652-0.41022*M1038+0.007991*M1038*M1038-0.000077774*M1038*M1038*M1038</f>
        <v>8.431893164304</v>
      </c>
      <c r="CP1038" s="1" t="n">
        <f aca="false">F1038/CO1038*100</f>
        <v>101.993702154668</v>
      </c>
    </row>
    <row r="1039" customFormat="false" ht="12.5" hidden="false" customHeight="false" outlineLevel="0" collapsed="false">
      <c r="A1039" s="0" t="n">
        <v>1038</v>
      </c>
      <c r="B1039" s="15" t="s">
        <v>75</v>
      </c>
      <c r="C1039" s="16" t="s">
        <v>76</v>
      </c>
      <c r="D1039" s="0" t="s">
        <v>177</v>
      </c>
      <c r="E1039" s="0" t="n">
        <v>7.8</v>
      </c>
      <c r="F1039" s="0" t="n">
        <v>8.6</v>
      </c>
      <c r="G1039" s="0" t="n">
        <v>1.2</v>
      </c>
      <c r="H1039" s="0" t="n">
        <v>3.6</v>
      </c>
      <c r="I1039" s="0" t="n">
        <v>19</v>
      </c>
      <c r="J1039" s="0" t="n">
        <v>3.246</v>
      </c>
      <c r="K1039" s="0" t="n">
        <v>0.125</v>
      </c>
      <c r="L1039" s="0" t="n">
        <v>2.1</v>
      </c>
      <c r="M1039" s="0" t="n">
        <v>23.1</v>
      </c>
      <c r="N1039" s="0" t="n">
        <v>0</v>
      </c>
      <c r="O1039" s="0" t="n">
        <v>476</v>
      </c>
      <c r="P1039" s="0" t="n">
        <v>21000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0</v>
      </c>
      <c r="V1039" s="0" t="n">
        <v>0</v>
      </c>
      <c r="AC1039" s="0" t="n">
        <v>3.225</v>
      </c>
      <c r="AD1039" s="0" t="n">
        <v>0.037</v>
      </c>
      <c r="AE1039" s="0" t="n">
        <v>2.672</v>
      </c>
      <c r="AF1039" s="0" t="n">
        <v>0.075</v>
      </c>
      <c r="AG1039" s="0" t="n">
        <v>0.064</v>
      </c>
      <c r="AH1039" s="0" t="n">
        <v>12.1</v>
      </c>
      <c r="AJ1039" s="0" t="n">
        <v>7000</v>
      </c>
      <c r="AP1039" s="0" t="n">
        <v>0</v>
      </c>
      <c r="AY1039" s="0" t="n">
        <v>0</v>
      </c>
      <c r="BF1039" s="0" t="n">
        <f aca="false">IF(E1039&lt;11,-3.6797*E1039^2+48.115*E1039-53.83,280.92*EXP(-0.2027*E1039))</f>
        <v>97.5940520000001</v>
      </c>
      <c r="BG1039" s="1" t="n">
        <f aca="false">32.208*LN(F1039)+21.438</f>
        <v>90.7419570425808</v>
      </c>
      <c r="BH1039" s="1" t="n">
        <f aca="false">IF(G1039&lt;=2, -10*G1039+100, 88.958*EXP(-0.0755*G1039))</f>
        <v>88</v>
      </c>
      <c r="BI1039" s="1" t="n">
        <f aca="false">IF(I1039&lt;=100, 0.0053*(I1039)^2-1.0332*I1039+100.76, 122.82*EXP(-0.0092*I1039))</f>
        <v>83.0425</v>
      </c>
      <c r="BJ1039" s="0" t="n">
        <f aca="false">IF(P1039&lt;=1000, -6.942*LN(P1039)+107.59, -36.304*LN(P1039)+310.72)</f>
        <v>-50.5874902272786</v>
      </c>
      <c r="BK1039" s="0" t="e">
        <f aca="false">BF1039^0.04*BG1039^0.22*BH1039^0.51*BI1039^0.06*BJ1039^0.17</f>
        <v>#NUM!</v>
      </c>
      <c r="BL1039" s="0" t="e">
        <f aca="false">IF(BK1039&gt;=90, "Very Good", IF(BK1039&gt;=80, "Good", IF(BK1039&gt;=70, "Slightly Good", IF(BK1039&gt;=60, "Average", IF(BK1039&gt;=50, "Slightly Poor", IF(BK1039&gt;=40, "Poor", "Very Poor"))))))</f>
        <v>#NUM!</v>
      </c>
      <c r="BM1039" s="2" t="n">
        <f aca="false">IF(P1039&lt;=1000, -6.942*LN(P1039)+107.59, IF(AND(P1039&gt;1000, P1039&lt;=5213),-36.304*LN(P1039)+310.72, IF(P1039&gt;5213, 10)))</f>
        <v>10</v>
      </c>
      <c r="BN1039" s="2" t="n">
        <f aca="false">BF1039^0.04*BG1039^0.22*BH1039^0.51*BI1039^0.06*BM1039^0.17</f>
        <v>61.2546288601274</v>
      </c>
      <c r="BO1039" s="3" t="str">
        <f aca="false">IF(BN1039&gt;=90, "Very Good", IF(BN1039&gt;=80, "Good", IF(BN1039&gt;=70, "Slightly Good", IF(BN1039&gt;=60, "Average", IF(BN1039&gt;=50, "Slightly Poor", IF(BN1039&gt;=40, "Poor", "Very Poor"))))))</f>
        <v>Average</v>
      </c>
      <c r="BP1039" s="2" t="n">
        <f aca="false">IF(AJ1039&lt;=1000, -6.942*LN(AJ1039)+107.59, IF(AND(AJ1039&gt;1000, AJ1039&lt;=5213),-36.304*LN(AJ1039)+310.72, IF(AJ1039&gt;5213, 10)))</f>
        <v>10</v>
      </c>
      <c r="BQ1039" s="2" t="n">
        <f aca="false">BF1039^0.04*BG1039^0.22*BH1039^0.51*BI1039^0.06*BP1039^0.17</f>
        <v>61.2546288601274</v>
      </c>
      <c r="BR1039" s="0" t="str">
        <f aca="false">IF(BQ1039&gt;=90, "Very Good", IF(BQ1039&gt;=80, "Good", IF(BQ1039&gt;=70, "Slightly Good", IF(BQ1039&gt;=60, "Average", IF(BQ1039&gt;=50, "Slightly Poor", IF(BQ1039&gt;=40, "Poor", "Very Poor"))))))</f>
        <v>Average</v>
      </c>
      <c r="BT1039" s="2" t="n">
        <f aca="false">9.81*LN(AH1039)+30.6</f>
        <v>55.0583454900325</v>
      </c>
      <c r="BU1039" s="0" t="str">
        <f aca="false">IF(BT1039&lt;30, "Clean water", IF(AND(BT1039&gt;=30, BT1039&lt;40), "Hypolimia", IF(AND(BT1039&gt;=40,BT1039&lt;50), "Mesotrophic", IF(AND(BT1039&gt;=50, BT1039&lt;70), "Eutrophic", IF(BT1039&gt;70,"Hypertrophic")))))</f>
        <v>Eutrophic</v>
      </c>
      <c r="CM1039" s="0" t="n">
        <f aca="false">IF(G1039&gt;H1039,1,0)</f>
        <v>0</v>
      </c>
      <c r="CO1039" s="17" t="n">
        <f aca="false">14.652-0.41022*M1039+0.007991*M1039*M1039-0.000077774*M1039*M1039*M1039</f>
        <v>8.481322776366</v>
      </c>
      <c r="CP1039" s="1" t="n">
        <f aca="false">F1039/CO1039*100</f>
        <v>101.399277291565</v>
      </c>
    </row>
    <row r="1040" customFormat="false" ht="12.5" hidden="false" customHeight="false" outlineLevel="0" collapsed="false">
      <c r="A1040" s="0" t="n">
        <v>1039</v>
      </c>
      <c r="B1040" s="15" t="s">
        <v>77</v>
      </c>
      <c r="C1040" s="16" t="s">
        <v>78</v>
      </c>
      <c r="D1040" s="0" t="s">
        <v>177</v>
      </c>
      <c r="E1040" s="0" t="n">
        <v>8.1</v>
      </c>
      <c r="F1040" s="0" t="n">
        <v>10.7</v>
      </c>
      <c r="G1040" s="0" t="n">
        <v>1.2</v>
      </c>
      <c r="H1040" s="0" t="n">
        <v>4.7</v>
      </c>
      <c r="I1040" s="0" t="n">
        <v>20.1</v>
      </c>
      <c r="J1040" s="0" t="n">
        <v>3.067</v>
      </c>
      <c r="K1040" s="0" t="n">
        <v>0.105</v>
      </c>
      <c r="L1040" s="0" t="n">
        <v>2.6</v>
      </c>
      <c r="M1040" s="0" t="n">
        <v>22.3</v>
      </c>
      <c r="N1040" s="0" t="n">
        <v>0</v>
      </c>
      <c r="O1040" s="0" t="n">
        <v>185</v>
      </c>
      <c r="P1040" s="0" t="n">
        <v>3200</v>
      </c>
      <c r="Q1040" s="0" t="n">
        <v>0</v>
      </c>
      <c r="R1040" s="0" t="n">
        <v>0</v>
      </c>
      <c r="S1040" s="0" t="n">
        <v>0</v>
      </c>
      <c r="T1040" s="0" t="n">
        <v>0</v>
      </c>
      <c r="U1040" s="0" t="n">
        <v>0</v>
      </c>
      <c r="V1040" s="0" t="n">
        <v>0</v>
      </c>
      <c r="AC1040" s="0" t="n">
        <v>2.978</v>
      </c>
      <c r="AD1040" s="0" t="n">
        <v>0.026</v>
      </c>
      <c r="AE1040" s="0" t="n">
        <v>2.316</v>
      </c>
      <c r="AF1040" s="0" t="n">
        <v>0.042</v>
      </c>
      <c r="AG1040" s="0" t="n">
        <v>0.026</v>
      </c>
      <c r="AH1040" s="0" t="n">
        <v>4.6</v>
      </c>
      <c r="AJ1040" s="0" t="n">
        <v>460</v>
      </c>
      <c r="AP1040" s="0" t="n">
        <v>0</v>
      </c>
      <c r="AY1040" s="0" t="n">
        <v>0</v>
      </c>
      <c r="BD1040" s="0" t="n">
        <v>690.49</v>
      </c>
      <c r="BF1040" s="0" t="n">
        <f aca="false">IF(E1040&lt;11,-3.6797*E1040^2+48.115*E1040-53.83,280.92*EXP(-0.2027*E1040))</f>
        <v>94.476383</v>
      </c>
      <c r="BG1040" s="1" t="n">
        <f aca="false">32.208*LN(F1040)+21.438</f>
        <v>97.7788104251968</v>
      </c>
      <c r="BH1040" s="1" t="n">
        <f aca="false">IF(G1040&lt;=2, -10*G1040+100, 88.958*EXP(-0.0755*G1040))</f>
        <v>88</v>
      </c>
      <c r="BI1040" s="1" t="n">
        <f aca="false">IF(I1040&lt;=100, 0.0053*(I1040)^2-1.0332*I1040+100.76, 122.82*EXP(-0.0092*I1040))</f>
        <v>82.133933</v>
      </c>
      <c r="BJ1040" s="0" t="n">
        <f aca="false">IF(P1040&lt;=1000, -6.942*LN(P1040)+107.59, -36.304*LN(P1040)+310.72)</f>
        <v>17.7138253526471</v>
      </c>
      <c r="BK1040" s="0" t="n">
        <f aca="false">BF1040^0.04*BG1040^0.22*BH1040^0.51*BI1040^0.06*BJ1040^0.17</f>
        <v>68.4916133133271</v>
      </c>
      <c r="BL1040" s="0" t="str">
        <f aca="false">IF(BK1040&gt;=90, "Very Good", IF(BK1040&gt;=80, "Good", IF(BK1040&gt;=70, "Slightly Good", IF(BK1040&gt;=60, "Average", IF(BK1040&gt;=50, "Slightly Poor", IF(BK1040&gt;=40, "Poor", "Very Poor"))))))</f>
        <v>Average</v>
      </c>
      <c r="BM1040" s="2" t="n">
        <f aca="false">IF(P1040&lt;=1000, -6.942*LN(P1040)+107.59, IF(AND(P1040&gt;1000, P1040&lt;=5213),-36.304*LN(P1040)+310.72, IF(P1040&gt;5213, 10)))</f>
        <v>17.7138253526471</v>
      </c>
      <c r="BN1040" s="2" t="n">
        <f aca="false">BF1040^0.04*BG1040^0.22*BH1040^0.51*BI1040^0.06*BM1040^0.17</f>
        <v>68.4916133133271</v>
      </c>
      <c r="BO1040" s="3" t="str">
        <f aca="false">IF(BN1040&gt;=90, "Very Good", IF(BN1040&gt;=80, "Good", IF(BN1040&gt;=70, "Slightly Good", IF(BN1040&gt;=60, "Average", IF(BN1040&gt;=50, "Slightly Poor", IF(BN1040&gt;=40, "Poor", "Very Poor"))))))</f>
        <v>Average</v>
      </c>
      <c r="BP1040" s="2" t="n">
        <f aca="false">IF(AJ1040&lt;=1000, -6.942*LN(AJ1040)+107.59, IF(AND(AJ1040&gt;1000, AJ1040&lt;=5213),-36.304*LN(AJ1040)+310.72, IF(AJ1040&gt;5213, 10)))</f>
        <v>65.0270257100081</v>
      </c>
      <c r="BQ1040" s="2" t="n">
        <f aca="false">BF1040^0.04*BG1040^0.22*BH1040^0.51*BI1040^0.06*BP1040^0.17</f>
        <v>85.4378392691657</v>
      </c>
      <c r="BR1040" s="0" t="str">
        <f aca="false">IF(BQ1040&gt;=90, "Very Good", IF(BQ1040&gt;=80, "Good", IF(BQ1040&gt;=70, "Slightly Good", IF(BQ1040&gt;=60, "Average", IF(BQ1040&gt;=50, "Slightly Poor", IF(BQ1040&gt;=40, "Poor", "Very Poor"))))))</f>
        <v>Good</v>
      </c>
      <c r="BT1040" s="2" t="n">
        <f aca="false">9.81*LN(AH1040)+30.6</f>
        <v>45.5706123372864</v>
      </c>
      <c r="BU1040" s="0" t="str">
        <f aca="false">IF(BT1040&lt;30, "Clean water", IF(AND(BT1040&gt;=30, BT1040&lt;40), "Hypolimia", IF(AND(BT1040&gt;=40,BT1040&lt;50), "Mesotrophic", IF(AND(BT1040&gt;=50, BT1040&lt;70), "Eutrophic", IF(BT1040&gt;70,"Hypertrophic")))))</f>
        <v>Mesotrophic</v>
      </c>
      <c r="CM1040" s="0" t="n">
        <f aca="false">IF(G1040&gt;H1040,1,0)</f>
        <v>0</v>
      </c>
      <c r="CO1040" s="17" t="n">
        <f aca="false">14.652-0.41022*M1040+0.007991*M1040*M1040-0.000077774*M1040*M1040*M1040</f>
        <v>8.615458406142</v>
      </c>
      <c r="CP1040" s="1" t="n">
        <f aca="false">F1040/CO1040*100</f>
        <v>124.1953648383</v>
      </c>
    </row>
    <row r="1041" customFormat="false" ht="12.5" hidden="false" customHeight="false" outlineLevel="0" collapsed="false">
      <c r="A1041" s="0" t="n">
        <v>1040</v>
      </c>
      <c r="B1041" s="15" t="s">
        <v>79</v>
      </c>
      <c r="C1041" s="16" t="s">
        <v>80</v>
      </c>
      <c r="D1041" s="0" t="s">
        <v>177</v>
      </c>
      <c r="E1041" s="0" t="n">
        <v>8</v>
      </c>
      <c r="F1041" s="0" t="n">
        <v>9.3</v>
      </c>
      <c r="G1041" s="0" t="n">
        <v>1.5</v>
      </c>
      <c r="H1041" s="0" t="n">
        <v>5.6</v>
      </c>
      <c r="I1041" s="0" t="n">
        <v>28.5</v>
      </c>
      <c r="J1041" s="0" t="n">
        <v>4.289</v>
      </c>
      <c r="K1041" s="0" t="n">
        <v>0.136</v>
      </c>
      <c r="L1041" s="0" t="n">
        <v>3</v>
      </c>
      <c r="M1041" s="0" t="n">
        <v>22.2</v>
      </c>
      <c r="N1041" s="0" t="n">
        <v>0</v>
      </c>
      <c r="O1041" s="0" t="n">
        <v>229</v>
      </c>
      <c r="P1041" s="0" t="n">
        <v>2645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</v>
      </c>
      <c r="V1041" s="0" t="n">
        <v>0</v>
      </c>
      <c r="AC1041" s="0" t="n">
        <v>3.976</v>
      </c>
      <c r="AD1041" s="0" t="n">
        <v>0.119</v>
      </c>
      <c r="AE1041" s="0" t="n">
        <v>3.035</v>
      </c>
      <c r="AF1041" s="0" t="n">
        <v>0.046</v>
      </c>
      <c r="AG1041" s="0" t="n">
        <v>0.032</v>
      </c>
      <c r="AH1041" s="0" t="n">
        <v>29</v>
      </c>
      <c r="AI1041" s="0" t="n">
        <v>0</v>
      </c>
      <c r="AJ1041" s="0" t="n">
        <v>1123</v>
      </c>
      <c r="AP1041" s="0" t="n">
        <v>0</v>
      </c>
      <c r="AQ1041" s="0" t="n">
        <v>0</v>
      </c>
      <c r="AR1041" s="0" t="n">
        <v>0</v>
      </c>
      <c r="AS1041" s="0" t="n">
        <v>0</v>
      </c>
      <c r="AU1041" s="0" t="n">
        <v>0</v>
      </c>
      <c r="AV1041" s="0" t="n">
        <v>0</v>
      </c>
      <c r="AY1041" s="0" t="n">
        <v>0</v>
      </c>
      <c r="AZ1041" s="0" t="n">
        <v>0</v>
      </c>
      <c r="BB1041" s="0" t="n">
        <v>0</v>
      </c>
      <c r="BD1041" s="0" t="n">
        <v>694.608</v>
      </c>
      <c r="BE1041" s="0" t="n">
        <v>0</v>
      </c>
      <c r="BF1041" s="0" t="n">
        <f aca="false">IF(E1041&lt;11,-3.6797*E1041^2+48.115*E1041-53.83,280.92*EXP(-0.2027*E1041))</f>
        <v>95.5892</v>
      </c>
      <c r="BG1041" s="1" t="n">
        <f aca="false">32.208*LN(F1041)+21.438</f>
        <v>93.2623038003278</v>
      </c>
      <c r="BH1041" s="1" t="n">
        <f aca="false">IF(G1041&lt;=2, -10*G1041+100, 88.958*EXP(-0.0755*G1041))</f>
        <v>85</v>
      </c>
      <c r="BI1041" s="1" t="n">
        <f aca="false">IF(I1041&lt;=100, 0.0053*(I1041)^2-1.0332*I1041+100.76, 122.82*EXP(-0.0092*I1041))</f>
        <v>75.618725</v>
      </c>
      <c r="BJ1041" s="0" t="n">
        <f aca="false">IF(P1041&lt;=1000, -6.942*LN(P1041)+107.59, -36.304*LN(P1041)+310.72)</f>
        <v>24.6290019968087</v>
      </c>
      <c r="BK1041" s="0" t="n">
        <f aca="false">BF1041^0.04*BG1041^0.22*BH1041^0.51*BI1041^0.06*BJ1041^0.17</f>
        <v>70.1163136770322</v>
      </c>
      <c r="BL1041" s="0" t="str">
        <f aca="false">IF(BK1041&gt;=90, "Very Good", IF(BK1041&gt;=80, "Good", IF(BK1041&gt;=70, "Slightly Good", IF(BK1041&gt;=60, "Average", IF(BK1041&gt;=50, "Slightly Poor", IF(BK1041&gt;=40, "Poor", "Very Poor"))))))</f>
        <v>Slightly Good</v>
      </c>
      <c r="BM1041" s="2" t="n">
        <f aca="false">IF(P1041&lt;=1000, -6.942*LN(P1041)+107.59, IF(AND(P1041&gt;1000, P1041&lt;=5213),-36.304*LN(P1041)+310.72, IF(P1041&gt;5213, 10)))</f>
        <v>24.6290019968087</v>
      </c>
      <c r="BN1041" s="2" t="n">
        <f aca="false">BF1041^0.04*BG1041^0.22*BH1041^0.51*BI1041^0.06*BM1041^0.17</f>
        <v>70.1163136770322</v>
      </c>
      <c r="BO1041" s="3" t="str">
        <f aca="false">IF(BN1041&gt;=90, "Very Good", IF(BN1041&gt;=80, "Good", IF(BN1041&gt;=70, "Slightly Good", IF(BN1041&gt;=60, "Average", IF(BN1041&gt;=50, "Slightly Poor", IF(BN1041&gt;=40, "Poor", "Very Poor"))))))</f>
        <v>Slightly Good</v>
      </c>
      <c r="BP1041" s="2" t="n">
        <f aca="false">IF(AJ1041&lt;=1000, -6.942*LN(AJ1041)+107.59, IF(AND(AJ1041&gt;1000, AJ1041&lt;=5213),-36.304*LN(AJ1041)+310.72, IF(AJ1041&gt;5213, 10)))</f>
        <v>55.7294549071756</v>
      </c>
      <c r="BQ1041" s="2" t="n">
        <f aca="false">BF1041^0.04*BG1041^0.22*BH1041^0.51*BI1041^0.06*BP1041^0.17</f>
        <v>80.5577878987932</v>
      </c>
      <c r="BR1041" s="0" t="str">
        <f aca="false">IF(BQ1041&gt;=90, "Very Good", IF(BQ1041&gt;=80, "Good", IF(BQ1041&gt;=70, "Slightly Good", IF(BQ1041&gt;=60, "Average", IF(BQ1041&gt;=50, "Slightly Poor", IF(BQ1041&gt;=40, "Poor", "Very Poor"))))))</f>
        <v>Good</v>
      </c>
      <c r="BT1041" s="2" t="n">
        <f aca="false">9.81*LN(AH1041)+30.6</f>
        <v>63.6331720921673</v>
      </c>
      <c r="BU1041" s="0" t="str">
        <f aca="false">IF(BT1041&lt;30, "Clean water", IF(AND(BT1041&gt;=30, BT1041&lt;40), "Hypolimia", IF(AND(BT1041&gt;=40,BT1041&lt;50), "Mesotrophic", IF(AND(BT1041&gt;=50, BT1041&lt;70), "Eutrophic", IF(BT1041&gt;70,"Hypertrophic")))))</f>
        <v>Eutrophic</v>
      </c>
      <c r="CM1041" s="0" t="n">
        <f aca="false">IF(G1041&gt;H1041,1,0)</f>
        <v>0</v>
      </c>
      <c r="CO1041" s="17" t="n">
        <f aca="false">14.652-0.41022*M1041+0.007991*M1041*M1041-0.000077774*M1041*M1041*M1041</f>
        <v>8.632471372848</v>
      </c>
      <c r="CP1041" s="1" t="n">
        <f aca="false">F1041/CO1041*100</f>
        <v>107.732763867038</v>
      </c>
    </row>
    <row r="1042" customFormat="false" ht="12.5" hidden="false" customHeight="false" outlineLevel="0" collapsed="false">
      <c r="A1042" s="0" t="n">
        <v>1041</v>
      </c>
      <c r="B1042" s="15" t="s">
        <v>81</v>
      </c>
      <c r="C1042" s="16" t="s">
        <v>82</v>
      </c>
      <c r="D1042" s="0" t="s">
        <v>177</v>
      </c>
      <c r="E1042" s="0" t="n">
        <v>7.3</v>
      </c>
      <c r="F1042" s="0" t="n">
        <v>7.9</v>
      </c>
      <c r="G1042" s="0" t="n">
        <v>0.6</v>
      </c>
      <c r="H1042" s="0" t="n">
        <v>2.4</v>
      </c>
      <c r="I1042" s="0" t="n">
        <v>3.6</v>
      </c>
      <c r="J1042" s="0" t="n">
        <v>2.352</v>
      </c>
      <c r="K1042" s="0" t="n">
        <v>0.075</v>
      </c>
      <c r="L1042" s="0" t="n">
        <v>1.9</v>
      </c>
      <c r="M1042" s="0" t="n">
        <v>23.5</v>
      </c>
      <c r="N1042" s="0" t="n">
        <v>0</v>
      </c>
      <c r="O1042" s="0" t="n">
        <v>196</v>
      </c>
      <c r="P1042" s="0" t="n">
        <v>16000</v>
      </c>
      <c r="Q1042" s="0" t="n">
        <v>0</v>
      </c>
      <c r="R1042" s="0" t="n">
        <v>0</v>
      </c>
      <c r="S1042" s="0" t="n">
        <v>0</v>
      </c>
      <c r="T1042" s="0" t="n">
        <v>0</v>
      </c>
      <c r="U1042" s="0" t="n">
        <v>0</v>
      </c>
      <c r="V1042" s="0" t="n">
        <v>0</v>
      </c>
      <c r="AC1042" s="0" t="n">
        <v>2.308</v>
      </c>
      <c r="AD1042" s="0" t="n">
        <v>0.087</v>
      </c>
      <c r="AE1042" s="0" t="n">
        <v>1.794</v>
      </c>
      <c r="AF1042" s="0" t="n">
        <v>0.06</v>
      </c>
      <c r="AG1042" s="0" t="n">
        <v>0.054</v>
      </c>
      <c r="AH1042" s="0" t="n">
        <v>0.9</v>
      </c>
      <c r="AJ1042" s="0" t="n">
        <v>1400</v>
      </c>
      <c r="AP1042" s="0" t="n">
        <v>0</v>
      </c>
      <c r="AY1042" s="0" t="n">
        <v>0</v>
      </c>
      <c r="BF1042" s="0" t="n">
        <f aca="false">IF(E1042&lt;11,-3.6797*E1042^2+48.115*E1042-53.83,280.92*EXP(-0.2027*E1042))</f>
        <v>101.318287</v>
      </c>
      <c r="BG1042" s="1" t="n">
        <f aca="false">32.208*LN(F1042)+21.438</f>
        <v>88.0075157571056</v>
      </c>
      <c r="BH1042" s="1" t="n">
        <f aca="false">IF(G1042&lt;=2, -10*G1042+100, 88.958*EXP(-0.0755*G1042))</f>
        <v>94</v>
      </c>
      <c r="BI1042" s="1" t="n">
        <f aca="false">IF(I1042&lt;=100, 0.0053*(I1042)^2-1.0332*I1042+100.76, 122.82*EXP(-0.0092*I1042))</f>
        <v>97.109168</v>
      </c>
      <c r="BJ1042" s="0" t="n">
        <f aca="false">IF(P1042&lt;=1000, -6.942*LN(P1042)+107.59, -36.304*LN(P1042)+310.72)</f>
        <v>-40.7152086203605</v>
      </c>
      <c r="BK1042" s="0" t="e">
        <f aca="false">BF1042^0.04*BG1042^0.22*BH1042^0.51*BI1042^0.06*BJ1042^0.17</f>
        <v>#NUM!</v>
      </c>
      <c r="BL1042" s="0" t="e">
        <f aca="false">IF(BK1042&gt;=90, "Very Good", IF(BK1042&gt;=80, "Good", IF(BK1042&gt;=70, "Slightly Good", IF(BK1042&gt;=60, "Average", IF(BK1042&gt;=50, "Slightly Poor", IF(BK1042&gt;=40, "Poor", "Very Poor"))))))</f>
        <v>#NUM!</v>
      </c>
      <c r="BM1042" s="2" t="n">
        <f aca="false">IF(P1042&lt;=1000, -6.942*LN(P1042)+107.59, IF(AND(P1042&gt;1000, P1042&lt;=5213),-36.304*LN(P1042)+310.72, IF(P1042&gt;5213, 10)))</f>
        <v>10</v>
      </c>
      <c r="BN1042" s="2" t="n">
        <f aca="false">BF1042^0.04*BG1042^0.22*BH1042^0.51*BI1042^0.06*BM1042^0.17</f>
        <v>63.6139964820569</v>
      </c>
      <c r="BO1042" s="3" t="str">
        <f aca="false">IF(BN1042&gt;=90, "Very Good", IF(BN1042&gt;=80, "Good", IF(BN1042&gt;=70, "Slightly Good", IF(BN1042&gt;=60, "Average", IF(BN1042&gt;=50, "Slightly Poor", IF(BN1042&gt;=40, "Poor", "Very Poor"))))))</f>
        <v>Average</v>
      </c>
      <c r="BP1042" s="2" t="n">
        <f aca="false">IF(AJ1042&lt;=1000, -6.942*LN(AJ1042)+107.59, IF(AND(AJ1042&gt;1000, AJ1042&lt;=5213),-36.304*LN(AJ1042)+310.72, IF(AJ1042&gt;5213, 10)))</f>
        <v>47.725564273536</v>
      </c>
      <c r="BQ1042" s="2" t="n">
        <f aca="false">BF1042^0.04*BG1042^0.22*BH1042^0.51*BI1042^0.06*BP1042^0.17</f>
        <v>82.9736820354116</v>
      </c>
      <c r="BR1042" s="0" t="str">
        <f aca="false">IF(BQ1042&gt;=90, "Very Good", IF(BQ1042&gt;=80, "Good", IF(BQ1042&gt;=70, "Slightly Good", IF(BQ1042&gt;=60, "Average", IF(BQ1042&gt;=50, "Slightly Poor", IF(BQ1042&gt;=40, "Poor", "Very Poor"))))))</f>
        <v>Good</v>
      </c>
      <c r="BT1042" s="2" t="n">
        <f aca="false">9.81*LN(AH1042)+30.6</f>
        <v>29.5664133413967</v>
      </c>
      <c r="BU1042" s="0" t="str">
        <f aca="false">IF(BT1042&lt;30, "Clean water", IF(AND(BT1042&gt;=30, BT1042&lt;40), "Hypolimia", IF(AND(BT1042&gt;=40,BT1042&lt;50), "Mesotrophic", IF(AND(BT1042&gt;=50, BT1042&lt;70), "Eutrophic", IF(BT1042&gt;70,"Hypertrophic")))))</f>
        <v>Clean water</v>
      </c>
      <c r="CM1042" s="0" t="n">
        <f aca="false">IF(G1042&gt;H1042,1,0)</f>
        <v>0</v>
      </c>
      <c r="CO1042" s="17" t="n">
        <f aca="false">14.652-0.41022*M1042+0.007991*M1042*M1042-0.000077774*M1042*M1042*M1042</f>
        <v>8.41551849975</v>
      </c>
      <c r="CP1042" s="1" t="n">
        <f aca="false">F1042/CO1042*100</f>
        <v>93.8741920683163</v>
      </c>
    </row>
    <row r="1043" customFormat="false" ht="12.5" hidden="false" customHeight="false" outlineLevel="0" collapsed="false">
      <c r="A1043" s="0" t="n">
        <v>1042</v>
      </c>
      <c r="B1043" s="15" t="s">
        <v>83</v>
      </c>
      <c r="C1043" s="16" t="s">
        <v>84</v>
      </c>
      <c r="D1043" s="0" t="s">
        <v>177</v>
      </c>
      <c r="E1043" s="0" t="n">
        <v>7.5</v>
      </c>
      <c r="F1043" s="0" t="n">
        <v>9.1</v>
      </c>
      <c r="G1043" s="0" t="n">
        <v>1</v>
      </c>
      <c r="H1043" s="0" t="n">
        <v>4.2</v>
      </c>
      <c r="I1043" s="0" t="n">
        <v>4.8</v>
      </c>
      <c r="J1043" s="0" t="n">
        <v>3.896</v>
      </c>
      <c r="K1043" s="0" t="n">
        <v>0.063</v>
      </c>
      <c r="L1043" s="0" t="n">
        <v>2.2</v>
      </c>
      <c r="M1043" s="0" t="n">
        <v>22.1</v>
      </c>
      <c r="N1043" s="0" t="n">
        <v>0</v>
      </c>
      <c r="O1043" s="0" t="n">
        <v>246</v>
      </c>
      <c r="P1043" s="0" t="n">
        <v>81000</v>
      </c>
      <c r="Q1043" s="0" t="n">
        <v>0</v>
      </c>
      <c r="R1043" s="0" t="n">
        <v>0</v>
      </c>
      <c r="S1043" s="0" t="n">
        <v>0</v>
      </c>
      <c r="T1043" s="0" t="n">
        <v>0</v>
      </c>
      <c r="U1043" s="0" t="n">
        <v>0</v>
      </c>
      <c r="V1043" s="0" t="n">
        <v>0</v>
      </c>
      <c r="AC1043" s="0" t="n">
        <v>3.866</v>
      </c>
      <c r="AD1043" s="0" t="n">
        <v>0.157</v>
      </c>
      <c r="AE1043" s="0" t="n">
        <v>3.408</v>
      </c>
      <c r="AF1043" s="0" t="n">
        <v>0.045</v>
      </c>
      <c r="AG1043" s="0" t="n">
        <v>0.03</v>
      </c>
      <c r="AH1043" s="0" t="n">
        <v>9.3</v>
      </c>
      <c r="AJ1043" s="0" t="n">
        <v>3800</v>
      </c>
      <c r="AP1043" s="0" t="n">
        <v>0</v>
      </c>
      <c r="AY1043" s="0" t="n">
        <v>0</v>
      </c>
      <c r="BF1043" s="0" t="n">
        <f aca="false">IF(E1043&lt;11,-3.6797*E1043^2+48.115*E1043-53.83,280.92*EXP(-0.2027*E1043))</f>
        <v>100.049375</v>
      </c>
      <c r="BG1043" s="1" t="n">
        <f aca="false">32.208*LN(F1043)+21.438</f>
        <v>92.5621023107425</v>
      </c>
      <c r="BH1043" s="1" t="n">
        <f aca="false">IF(G1043&lt;=2, -10*G1043+100, 88.958*EXP(-0.0755*G1043))</f>
        <v>90</v>
      </c>
      <c r="BI1043" s="1" t="n">
        <f aca="false">IF(I1043&lt;=100, 0.0053*(I1043)^2-1.0332*I1043+100.76, 122.82*EXP(-0.0092*I1043))</f>
        <v>95.922752</v>
      </c>
      <c r="BJ1043" s="0" t="n">
        <f aca="false">IF(P1043&lt;=1000, -6.942*LN(P1043)+107.59, -36.304*LN(P1043)+310.72)</f>
        <v>-99.5952297593957</v>
      </c>
      <c r="BK1043" s="0" t="e">
        <f aca="false">BF1043^0.04*BG1043^0.22*BH1043^0.51*BI1043^0.06*BJ1043^0.17</f>
        <v>#NUM!</v>
      </c>
      <c r="BL1043" s="0" t="e">
        <f aca="false">IF(BK1043&gt;=90, "Very Good", IF(BK1043&gt;=80, "Good", IF(BK1043&gt;=70, "Slightly Good", IF(BK1043&gt;=60, "Average", IF(BK1043&gt;=50, "Slightly Poor", IF(BK1043&gt;=40, "Poor", "Very Poor"))))))</f>
        <v>#NUM!</v>
      </c>
      <c r="BM1043" s="2" t="n">
        <f aca="false">IF(P1043&lt;=1000, -6.942*LN(P1043)+107.59, IF(AND(P1043&gt;1000, P1043&lt;=5213),-36.304*LN(P1043)+310.72, IF(P1043&gt;5213, 10)))</f>
        <v>10</v>
      </c>
      <c r="BN1043" s="2" t="n">
        <f aca="false">BF1043^0.04*BG1043^0.22*BH1043^0.51*BI1043^0.06*BM1043^0.17</f>
        <v>62.8351793474263</v>
      </c>
      <c r="BO1043" s="3" t="str">
        <f aca="false">IF(BN1043&gt;=90, "Very Good", IF(BN1043&gt;=80, "Good", IF(BN1043&gt;=70, "Slightly Good", IF(BN1043&gt;=60, "Average", IF(BN1043&gt;=50, "Slightly Poor", IF(BN1043&gt;=40, "Poor", "Very Poor"))))))</f>
        <v>Average</v>
      </c>
      <c r="BP1043" s="2" t="n">
        <f aca="false">IF(AJ1043&lt;=1000, -6.942*LN(AJ1043)+107.59, IF(AND(AJ1043&gt;1000, AJ1043&lt;=5213),-36.304*LN(AJ1043)+310.72, IF(AJ1043&gt;5213, 10)))</f>
        <v>11.4749736251816</v>
      </c>
      <c r="BQ1043" s="2" t="n">
        <f aca="false">BF1043^0.04*BG1043^0.22*BH1043^0.51*BI1043^0.06*BP1043^0.17</f>
        <v>64.3221640452247</v>
      </c>
      <c r="BR1043" s="0" t="str">
        <f aca="false">IF(BQ1043&gt;=90, "Very Good", IF(BQ1043&gt;=80, "Good", IF(BQ1043&gt;=70, "Slightly Good", IF(BQ1043&gt;=60, "Average", IF(BQ1043&gt;=50, "Slightly Poor", IF(BQ1043&gt;=40, "Poor", "Very Poor"))))))</f>
        <v>Average</v>
      </c>
      <c r="BT1043" s="2" t="n">
        <f aca="false">9.81*LN(AH1043)+30.6</f>
        <v>52.4764412655619</v>
      </c>
      <c r="BU1043" s="0" t="str">
        <f aca="false">IF(BT1043&lt;30, "Clean water", IF(AND(BT1043&gt;=30, BT1043&lt;40), "Hypolimia", IF(AND(BT1043&gt;=40,BT1043&lt;50), "Mesotrophic", IF(AND(BT1043&gt;=50, BT1043&lt;70), "Eutrophic", IF(BT1043&gt;70,"Hypertrophic")))))</f>
        <v>Eutrophic</v>
      </c>
      <c r="CM1043" s="0" t="n">
        <f aca="false">IF(G1043&gt;H1043,1,0)</f>
        <v>0</v>
      </c>
      <c r="CO1043" s="17" t="n">
        <f aca="false">14.652-0.41022*M1043+0.007991*M1043*M1043-0.000077774*M1043*M1043*M1043</f>
        <v>8.649540564586</v>
      </c>
      <c r="CP1043" s="1" t="n">
        <f aca="false">F1043/CO1043*100</f>
        <v>105.207900142793</v>
      </c>
    </row>
    <row r="1044" customFormat="false" ht="12.5" hidden="false" customHeight="false" outlineLevel="0" collapsed="false">
      <c r="A1044" s="0" t="n">
        <v>1043</v>
      </c>
      <c r="B1044" s="15" t="s">
        <v>133</v>
      </c>
      <c r="C1044" s="16" t="s">
        <v>134</v>
      </c>
      <c r="D1044" s="0" t="s">
        <v>177</v>
      </c>
      <c r="E1044" s="0" t="n">
        <v>7.9</v>
      </c>
      <c r="F1044" s="0" t="n">
        <v>6.9</v>
      </c>
      <c r="G1044" s="0" t="n">
        <v>3.3</v>
      </c>
      <c r="H1044" s="0" t="n">
        <v>6.2</v>
      </c>
      <c r="I1044" s="0" t="n">
        <v>51.1</v>
      </c>
      <c r="J1044" s="0" t="n">
        <v>5.577</v>
      </c>
      <c r="K1044" s="0" t="n">
        <v>0.389</v>
      </c>
      <c r="L1044" s="0" t="n">
        <v>3.4</v>
      </c>
      <c r="M1044" s="0" t="n">
        <v>22.9</v>
      </c>
      <c r="O1044" s="0" t="n">
        <v>3809</v>
      </c>
      <c r="BD1044" s="0" t="n">
        <v>0.142</v>
      </c>
      <c r="BF1044" s="0" t="n">
        <f aca="false">IF(E1044&lt;11,-3.6797*E1044^2+48.115*E1044-53.83,280.92*EXP(-0.2027*E1044))</f>
        <v>96.6284230000001</v>
      </c>
      <c r="BG1044" s="1" t="n">
        <f aca="false">32.208*LN(F1044)+21.438</f>
        <v>83.6484416249163</v>
      </c>
      <c r="BH1044" s="1" t="n">
        <f aca="false">IF(G1044&lt;=2, -10*G1044+100, 88.958*EXP(-0.0755*G1044))</f>
        <v>69.3394735712124</v>
      </c>
      <c r="BI1044" s="1" t="n">
        <f aca="false">IF(I1044&lt;=100, 0.0053*(I1044)^2-1.0332*I1044+100.76, 122.82*EXP(-0.0092*I1044))</f>
        <v>61.802893</v>
      </c>
      <c r="BJ1044" s="0" t="e">
        <f aca="false">IF(P1044&lt;=1000, -6.942*LN(P1044)+107.59, -36.304*LN(P1044)+310.72)</f>
        <v>#VALUE!</v>
      </c>
      <c r="BK1044" s="0" t="e">
        <f aca="false">BF1044^0.04*BG1044^0.22*BH1044^0.51*BI1044^0.06*BJ1044^0.17</f>
        <v>#VALUE!</v>
      </c>
      <c r="BL1044" s="0" t="e">
        <f aca="false">IF(BK1044&gt;=90, "Very Good", IF(BK1044&gt;=80, "Good", IF(BK1044&gt;=70, "Slightly Good", IF(BK1044&gt;=60, "Average", IF(BK1044&gt;=50, "Slightly Poor", IF(BK1044&gt;=40, "Poor", "Very Poor"))))))</f>
        <v>#VALUE!</v>
      </c>
      <c r="BM1044" s="2" t="e">
        <f aca="false">IF(P1044&lt;=1000, -6.942*LN(P1044)+107.59, IF(AND(P1044&gt;1000, P1044&lt;=5213),-36.304*LN(P1044)+310.72, IF(P1044&gt;5213, 10)))</f>
        <v>#VALUE!</v>
      </c>
      <c r="BN1044" s="2" t="e">
        <f aca="false">BF1044^0.04*BG1044^0.22*BH1044^0.51*BI1044^0.06*BM1044^0.17</f>
        <v>#VALUE!</v>
      </c>
      <c r="BO1044" s="3" t="e">
        <f aca="false">IF(BN1044&gt;=90, "Very Good", IF(BN1044&gt;=80, "Good", IF(BN1044&gt;=70, "Slightly Good", IF(BN1044&gt;=60, "Average", IF(BN1044&gt;=50, "Slightly Poor", IF(BN1044&gt;=40, "Poor", "Very Poor"))))))</f>
        <v>#VALUE!</v>
      </c>
      <c r="BP1044" s="2" t="e">
        <f aca="false">IF(AJ1044&lt;=1000, -6.942*LN(AJ1044)+107.59, IF(AND(AJ1044&gt;1000, AJ1044&lt;=5213),-36.304*LN(AJ1044)+310.72, IF(AJ1044&gt;5213, 10)))</f>
        <v>#VALUE!</v>
      </c>
      <c r="BQ1044" s="2" t="e">
        <f aca="false">BF1044^0.04*BG1044^0.22*BH1044^0.51*BI1044^0.06*BP1044^0.17</f>
        <v>#VALUE!</v>
      </c>
      <c r="BR1044" s="0" t="e">
        <f aca="false">IF(BQ1044&gt;=90, "Very Good", IF(BQ1044&gt;=80, "Good", IF(BQ1044&gt;=70, "Slightly Good", IF(BQ1044&gt;=60, "Average", IF(BQ1044&gt;=50, "Slightly Poor", IF(BQ1044&gt;=40, "Poor", "Very Poor"))))))</f>
        <v>#VALUE!</v>
      </c>
      <c r="BT1044" s="2" t="e">
        <f aca="false">9.81*LN(AH1044)+30.6</f>
        <v>#VALUE!</v>
      </c>
      <c r="BU1044" s="0" t="e">
        <f aca="false">IF(BT1044&lt;30, "Clean water", IF(AND(BT1044&gt;=30, BT1044&lt;40), "Hypolimia", IF(AND(BT1044&gt;=40,BT1044&lt;50), "Mesotrophic", IF(AND(BT1044&gt;=50, BT1044&lt;70), "Eutrophic", IF(BT1044&gt;70,"Hypertrophic")))))</f>
        <v>#VALUE!</v>
      </c>
      <c r="CM1044" s="0" t="n">
        <f aca="false">IF(G1044&gt;H1044,1,0)</f>
        <v>0</v>
      </c>
      <c r="CO1044" s="17" t="n">
        <f aca="false">14.652-0.41022*M1044+0.007991*M1044*M1044-0.000077774*M1044*M1044*M1044</f>
        <v>8.514535199514</v>
      </c>
      <c r="CP1044" s="1" t="n">
        <f aca="false">F1044/CO1044*100</f>
        <v>81.0378938875471</v>
      </c>
    </row>
    <row r="1045" customFormat="false" ht="12.5" hidden="false" customHeight="false" outlineLevel="0" collapsed="false">
      <c r="A1045" s="0" t="n">
        <v>1044</v>
      </c>
      <c r="B1045" s="15" t="s">
        <v>85</v>
      </c>
      <c r="C1045" s="16" t="s">
        <v>86</v>
      </c>
      <c r="D1045" s="0" t="s">
        <v>177</v>
      </c>
      <c r="E1045" s="0" t="n">
        <v>7.4</v>
      </c>
      <c r="F1045" s="0" t="n">
        <v>7.9</v>
      </c>
      <c r="G1045" s="0" t="n">
        <v>1.4</v>
      </c>
      <c r="H1045" s="0" t="n">
        <v>5.7</v>
      </c>
      <c r="I1045" s="0" t="n">
        <v>7.8</v>
      </c>
      <c r="J1045" s="0" t="n">
        <v>6.289</v>
      </c>
      <c r="K1045" s="0" t="n">
        <v>0.221</v>
      </c>
      <c r="L1045" s="0" t="n">
        <v>3.8</v>
      </c>
      <c r="M1045" s="0" t="n">
        <v>24.7</v>
      </c>
      <c r="N1045" s="0" t="n">
        <v>0</v>
      </c>
      <c r="O1045" s="0" t="n">
        <v>544</v>
      </c>
      <c r="P1045" s="0" t="n">
        <v>50000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0</v>
      </c>
      <c r="V1045" s="0" t="n">
        <v>0</v>
      </c>
      <c r="AC1045" s="0" t="n">
        <v>6.206</v>
      </c>
      <c r="AD1045" s="0" t="n">
        <v>0.307</v>
      </c>
      <c r="AE1045" s="0" t="n">
        <v>4.725</v>
      </c>
      <c r="AF1045" s="0" t="n">
        <v>0.165</v>
      </c>
      <c r="AG1045" s="0" t="n">
        <v>0.15</v>
      </c>
      <c r="AH1045" s="0" t="n">
        <v>18.6</v>
      </c>
      <c r="AJ1045" s="0" t="n">
        <v>6000</v>
      </c>
      <c r="AP1045" s="0" t="n">
        <v>0</v>
      </c>
      <c r="AY1045" s="0" t="n">
        <v>0</v>
      </c>
      <c r="BF1045" s="0" t="n">
        <f aca="false">IF(E1045&lt;11,-3.6797*E1045^2+48.115*E1045-53.83,280.92*EXP(-0.2027*E1045))</f>
        <v>100.720628</v>
      </c>
      <c r="BG1045" s="1" t="n">
        <f aca="false">32.208*LN(F1045)+21.438</f>
        <v>88.0075157571056</v>
      </c>
      <c r="BH1045" s="1" t="n">
        <f aca="false">IF(G1045&lt;=2, -10*G1045+100, 88.958*EXP(-0.0755*G1045))</f>
        <v>86</v>
      </c>
      <c r="BI1045" s="1" t="n">
        <f aca="false">IF(I1045&lt;=100, 0.0053*(I1045)^2-1.0332*I1045+100.76, 122.82*EXP(-0.0092*I1045))</f>
        <v>93.023492</v>
      </c>
      <c r="BJ1045" s="0" t="n">
        <f aca="false">IF(P1045&lt;=1000, -6.942*LN(P1045)+107.59, -36.304*LN(P1045)+310.72)</f>
        <v>-82.0812308372309</v>
      </c>
      <c r="BK1045" s="0" t="e">
        <f aca="false">BF1045^0.04*BG1045^0.22*BH1045^0.51*BI1045^0.06*BJ1045^0.17</f>
        <v>#NUM!</v>
      </c>
      <c r="BL1045" s="0" t="e">
        <f aca="false">IF(BK1045&gt;=90, "Very Good", IF(BK1045&gt;=80, "Good", IF(BK1045&gt;=70, "Slightly Good", IF(BK1045&gt;=60, "Average", IF(BK1045&gt;=50, "Slightly Poor", IF(BK1045&gt;=40, "Poor", "Very Poor"))))))</f>
        <v>#NUM!</v>
      </c>
      <c r="BM1045" s="2" t="n">
        <f aca="false">IF(P1045&lt;=1000, -6.942*LN(P1045)+107.59, IF(AND(P1045&gt;1000, P1045&lt;=5213),-36.304*LN(P1045)+310.72, IF(P1045&gt;5213, 10)))</f>
        <v>10</v>
      </c>
      <c r="BN1045" s="2" t="n">
        <f aca="false">BF1045^0.04*BG1045^0.22*BH1045^0.51*BI1045^0.06*BM1045^0.17</f>
        <v>60.6218035834639</v>
      </c>
      <c r="BO1045" s="3" t="str">
        <f aca="false">IF(BN1045&gt;=90, "Very Good", IF(BN1045&gt;=80, "Good", IF(BN1045&gt;=70, "Slightly Good", IF(BN1045&gt;=60, "Average", IF(BN1045&gt;=50, "Slightly Poor", IF(BN1045&gt;=40, "Poor", "Very Poor"))))))</f>
        <v>Average</v>
      </c>
      <c r="BP1045" s="2" t="n">
        <f aca="false">IF(AJ1045&lt;=1000, -6.942*LN(AJ1045)+107.59, IF(AND(AJ1045&gt;1000, AJ1045&lt;=5213),-36.304*LN(AJ1045)+310.72, IF(AJ1045&gt;5213, 10)))</f>
        <v>10</v>
      </c>
      <c r="BQ1045" s="2" t="n">
        <f aca="false">BF1045^0.04*BG1045^0.22*BH1045^0.51*BI1045^0.06*BP1045^0.17</f>
        <v>60.6218035834639</v>
      </c>
      <c r="BR1045" s="0" t="str">
        <f aca="false">IF(BQ1045&gt;=90, "Very Good", IF(BQ1045&gt;=80, "Good", IF(BQ1045&gt;=70, "Slightly Good", IF(BQ1045&gt;=60, "Average", IF(BQ1045&gt;=50, "Slightly Poor", IF(BQ1045&gt;=40, "Poor", "Very Poor"))))))</f>
        <v>Average</v>
      </c>
      <c r="BT1045" s="2" t="n">
        <f aca="false">9.81*LN(AH1045)+30.6</f>
        <v>59.2762151068549</v>
      </c>
      <c r="BU1045" s="0" t="str">
        <f aca="false">IF(BT1045&lt;30, "Clean water", IF(AND(BT1045&gt;=30, BT1045&lt;40), "Hypolimia", IF(AND(BT1045&gt;=40,BT1045&lt;50), "Mesotrophic", IF(AND(BT1045&gt;=50, BT1045&lt;70), "Eutrophic", IF(BT1045&gt;70,"Hypertrophic")))))</f>
        <v>Eutrophic</v>
      </c>
      <c r="CM1045" s="0" t="n">
        <f aca="false">IF(G1045&gt;H1045,1,0)</f>
        <v>0</v>
      </c>
      <c r="CO1045" s="17" t="n">
        <f aca="false">14.652-0.41022*M1045+0.007991*M1045*M1045-0.000077774*M1045*M1045*M1045</f>
        <v>8.222801440398</v>
      </c>
      <c r="CP1045" s="1" t="n">
        <f aca="false">F1045/CO1045*100</f>
        <v>96.0743130824964</v>
      </c>
    </row>
    <row r="1046" customFormat="false" ht="12.5" hidden="false" customHeight="false" outlineLevel="0" collapsed="false">
      <c r="A1046" s="0" t="n">
        <v>1045</v>
      </c>
      <c r="B1046" s="15" t="s">
        <v>135</v>
      </c>
      <c r="C1046" s="16" t="s">
        <v>136</v>
      </c>
      <c r="D1046" s="0" t="s">
        <v>177</v>
      </c>
      <c r="E1046" s="0" t="n">
        <v>7.9</v>
      </c>
      <c r="F1046" s="0" t="n">
        <v>10.8</v>
      </c>
      <c r="G1046" s="0" t="n">
        <v>2.9</v>
      </c>
      <c r="H1046" s="0" t="n">
        <v>7.2</v>
      </c>
      <c r="I1046" s="0" t="n">
        <v>10.3</v>
      </c>
      <c r="J1046" s="0" t="n">
        <v>5.843</v>
      </c>
      <c r="K1046" s="0" t="n">
        <v>0.189</v>
      </c>
      <c r="L1046" s="0" t="n">
        <v>5.6</v>
      </c>
      <c r="M1046" s="0" t="n">
        <v>25.7</v>
      </c>
      <c r="O1046" s="0" t="n">
        <v>564</v>
      </c>
      <c r="BD1046" s="0" t="n">
        <v>0.532</v>
      </c>
      <c r="BF1046" s="0" t="n">
        <f aca="false">IF(E1046&lt;11,-3.6797*E1046^2+48.115*E1046-53.83,280.92*EXP(-0.2027*E1046))</f>
        <v>96.6284230000001</v>
      </c>
      <c r="BG1046" s="1" t="n">
        <f aca="false">32.208*LN(F1046)+21.438</f>
        <v>98.0784218880646</v>
      </c>
      <c r="BH1046" s="1" t="n">
        <f aca="false">IF(G1046&lt;=2, -10*G1046+100, 88.958*EXP(-0.0755*G1046))</f>
        <v>71.4654665875093</v>
      </c>
      <c r="BI1046" s="1" t="n">
        <f aca="false">IF(I1046&lt;=100, 0.0053*(I1046)^2-1.0332*I1046+100.76, 122.82*EXP(-0.0092*I1046))</f>
        <v>90.680317</v>
      </c>
      <c r="BJ1046" s="0" t="e">
        <f aca="false">IF(P1046&lt;=1000, -6.942*LN(P1046)+107.59, -36.304*LN(P1046)+310.72)</f>
        <v>#VALUE!</v>
      </c>
      <c r="BK1046" s="0" t="e">
        <f aca="false">BF1046^0.04*BG1046^0.22*BH1046^0.51*BI1046^0.06*BJ1046^0.17</f>
        <v>#VALUE!</v>
      </c>
      <c r="BL1046" s="0" t="e">
        <f aca="false">IF(BK1046&gt;=90, "Very Good", IF(BK1046&gt;=80, "Good", IF(BK1046&gt;=70, "Slightly Good", IF(BK1046&gt;=60, "Average", IF(BK1046&gt;=50, "Slightly Poor", IF(BK1046&gt;=40, "Poor", "Very Poor"))))))</f>
        <v>#VALUE!</v>
      </c>
      <c r="BM1046" s="2" t="e">
        <f aca="false">IF(P1046&lt;=1000, -6.942*LN(P1046)+107.59, IF(AND(P1046&gt;1000, P1046&lt;=5213),-36.304*LN(P1046)+310.72, IF(P1046&gt;5213, 10)))</f>
        <v>#VALUE!</v>
      </c>
      <c r="BN1046" s="2" t="e">
        <f aca="false">BF1046^0.04*BG1046^0.22*BH1046^0.51*BI1046^0.06*BM1046^0.17</f>
        <v>#VALUE!</v>
      </c>
      <c r="BO1046" s="3" t="e">
        <f aca="false">IF(BN1046&gt;=90, "Very Good", IF(BN1046&gt;=80, "Good", IF(BN1046&gt;=70, "Slightly Good", IF(BN1046&gt;=60, "Average", IF(BN1046&gt;=50, "Slightly Poor", IF(BN1046&gt;=40, "Poor", "Very Poor"))))))</f>
        <v>#VALUE!</v>
      </c>
      <c r="BP1046" s="2" t="e">
        <f aca="false">IF(AJ1046&lt;=1000, -6.942*LN(AJ1046)+107.59, IF(AND(AJ1046&gt;1000, AJ1046&lt;=5213),-36.304*LN(AJ1046)+310.72, IF(AJ1046&gt;5213, 10)))</f>
        <v>#VALUE!</v>
      </c>
      <c r="BQ1046" s="2" t="e">
        <f aca="false">BF1046^0.04*BG1046^0.22*BH1046^0.51*BI1046^0.06*BP1046^0.17</f>
        <v>#VALUE!</v>
      </c>
      <c r="BR1046" s="0" t="e">
        <f aca="false">IF(BQ1046&gt;=90, "Very Good", IF(BQ1046&gt;=80, "Good", IF(BQ1046&gt;=70, "Slightly Good", IF(BQ1046&gt;=60, "Average", IF(BQ1046&gt;=50, "Slightly Poor", IF(BQ1046&gt;=40, "Poor", "Very Poor"))))))</f>
        <v>#VALUE!</v>
      </c>
      <c r="BT1046" s="2" t="e">
        <f aca="false">9.81*LN(AH1046)+30.6</f>
        <v>#VALUE!</v>
      </c>
      <c r="BU1046" s="0" t="e">
        <f aca="false">IF(BT1046&lt;30, "Clean water", IF(AND(BT1046&gt;=30, BT1046&lt;40), "Hypolimia", IF(AND(BT1046&gt;=40,BT1046&lt;50), "Mesotrophic", IF(AND(BT1046&gt;=50, BT1046&lt;70), "Eutrophic", IF(BT1046&gt;70,"Hypertrophic")))))</f>
        <v>#VALUE!</v>
      </c>
      <c r="CM1046" s="0" t="n">
        <f aca="false">IF(G1046&gt;H1046,1,0)</f>
        <v>0</v>
      </c>
      <c r="CO1046" s="17" t="n">
        <f aca="false">14.652-0.41022*M1046+0.007991*M1046*M1046-0.000077774*M1046*M1046*M1046</f>
        <v>8.067139594018</v>
      </c>
      <c r="CP1046" s="1" t="n">
        <f aca="false">F1046/CO1046*100</f>
        <v>133.876448698229</v>
      </c>
    </row>
    <row r="1047" customFormat="false" ht="12.5" hidden="false" customHeight="false" outlineLevel="0" collapsed="false">
      <c r="A1047" s="0" t="n">
        <v>1046</v>
      </c>
      <c r="B1047" s="15" t="s">
        <v>87</v>
      </c>
      <c r="C1047" s="16" t="s">
        <v>88</v>
      </c>
      <c r="D1047" s="0" t="s">
        <v>177</v>
      </c>
      <c r="E1047" s="0" t="n">
        <v>7.6</v>
      </c>
      <c r="F1047" s="0" t="n">
        <v>8.9</v>
      </c>
      <c r="G1047" s="0" t="n">
        <v>0.8</v>
      </c>
      <c r="H1047" s="0" t="n">
        <v>4</v>
      </c>
      <c r="I1047" s="0" t="n">
        <v>9</v>
      </c>
      <c r="J1047" s="0" t="n">
        <v>3.426</v>
      </c>
      <c r="K1047" s="0" t="n">
        <v>0.064</v>
      </c>
      <c r="L1047" s="0" t="n">
        <v>2</v>
      </c>
      <c r="M1047" s="0" t="n">
        <v>22</v>
      </c>
      <c r="N1047" s="0" t="n">
        <v>0</v>
      </c>
      <c r="O1047" s="0" t="n">
        <v>226</v>
      </c>
      <c r="P1047" s="0" t="n">
        <v>19000</v>
      </c>
      <c r="Q1047" s="0" t="n">
        <v>0</v>
      </c>
      <c r="R1047" s="0" t="n">
        <v>0</v>
      </c>
      <c r="S1047" s="0" t="n">
        <v>0</v>
      </c>
      <c r="T1047" s="0" t="n">
        <v>0</v>
      </c>
      <c r="U1047" s="0" t="n">
        <v>0</v>
      </c>
      <c r="V1047" s="0" t="n">
        <v>0</v>
      </c>
      <c r="AC1047" s="0" t="n">
        <v>3.334</v>
      </c>
      <c r="AD1047" s="0" t="n">
        <v>0.097</v>
      </c>
      <c r="AE1047" s="0" t="n">
        <v>2.914</v>
      </c>
      <c r="AF1047" s="0" t="n">
        <v>0.044</v>
      </c>
      <c r="AG1047" s="0" t="n">
        <v>0.033</v>
      </c>
      <c r="AH1047" s="0" t="n">
        <v>8.9</v>
      </c>
      <c r="AJ1047" s="0" t="n">
        <v>420</v>
      </c>
      <c r="AP1047" s="0" t="n">
        <v>0</v>
      </c>
      <c r="AY1047" s="0" t="n">
        <v>0</v>
      </c>
      <c r="BF1047" s="0" t="n">
        <f aca="false">IF(E1047&lt;11,-3.6797*E1047^2+48.115*E1047-53.83,280.92*EXP(-0.2027*E1047))</f>
        <v>99.304528</v>
      </c>
      <c r="BG1047" s="1" t="n">
        <f aca="false">32.208*LN(F1047)+21.438</f>
        <v>91.8463395211805</v>
      </c>
      <c r="BH1047" s="1" t="n">
        <f aca="false">IF(G1047&lt;=2, -10*G1047+100, 88.958*EXP(-0.0755*G1047))</f>
        <v>92</v>
      </c>
      <c r="BI1047" s="1" t="n">
        <f aca="false">IF(I1047&lt;=100, 0.0053*(I1047)^2-1.0332*I1047+100.76, 122.82*EXP(-0.0092*I1047))</f>
        <v>91.8905</v>
      </c>
      <c r="BJ1047" s="0" t="n">
        <f aca="false">IF(P1047&lt;=1000, -6.942*LN(P1047)+107.59, -36.304*LN(P1047)+310.72)</f>
        <v>-46.9540603478259</v>
      </c>
      <c r="BK1047" s="0" t="e">
        <f aca="false">BF1047^0.04*BG1047^0.22*BH1047^0.51*BI1047^0.06*BJ1047^0.17</f>
        <v>#NUM!</v>
      </c>
      <c r="BL1047" s="0" t="e">
        <f aca="false">IF(BK1047&gt;=90, "Very Good", IF(BK1047&gt;=80, "Good", IF(BK1047&gt;=70, "Slightly Good", IF(BK1047&gt;=60, "Average", IF(BK1047&gt;=50, "Slightly Poor", IF(BK1047&gt;=40, "Poor", "Very Poor"))))))</f>
        <v>#NUM!</v>
      </c>
      <c r="BM1047" s="2" t="n">
        <f aca="false">IF(P1047&lt;=1000, -6.942*LN(P1047)+107.59, IF(AND(P1047&gt;1000, P1047&lt;=5213),-36.304*LN(P1047)+310.72, IF(P1047&gt;5213, 10)))</f>
        <v>10</v>
      </c>
      <c r="BN1047" s="2" t="n">
        <f aca="false">BF1047^0.04*BG1047^0.22*BH1047^0.51*BI1047^0.06*BM1047^0.17</f>
        <v>63.2528936960449</v>
      </c>
      <c r="BO1047" s="3" t="str">
        <f aca="false">IF(BN1047&gt;=90, "Very Good", IF(BN1047&gt;=80, "Good", IF(BN1047&gt;=70, "Slightly Good", IF(BN1047&gt;=60, "Average", IF(BN1047&gt;=50, "Slightly Poor", IF(BN1047&gt;=40, "Poor", "Very Poor"))))))</f>
        <v>Average</v>
      </c>
      <c r="BP1047" s="2" t="n">
        <f aca="false">IF(AJ1047&lt;=1000, -6.942*LN(AJ1047)+107.59, IF(AND(AJ1047&gt;1000, AJ1047&lt;=5213),-36.304*LN(AJ1047)+310.72, IF(AJ1047&gt;5213, 10)))</f>
        <v>65.6585517943122</v>
      </c>
      <c r="BQ1047" s="2" t="n">
        <f aca="false">BF1047^0.04*BG1047^0.22*BH1047^0.51*BI1047^0.06*BP1047^0.17</f>
        <v>87.1003538442349</v>
      </c>
      <c r="BR1047" s="0" t="str">
        <f aca="false">IF(BQ1047&gt;=90, "Very Good", IF(BQ1047&gt;=80, "Good", IF(BQ1047&gt;=70, "Slightly Good", IF(BQ1047&gt;=60, "Average", IF(BQ1047&gt;=50, "Slightly Poor", IF(BQ1047&gt;=40, "Poor", "Very Poor"))))))</f>
        <v>Good</v>
      </c>
      <c r="BT1047" s="2" t="n">
        <f aca="false">9.81*LN(AH1047)+30.6</f>
        <v>52.0451630248007</v>
      </c>
      <c r="BU1047" s="0" t="str">
        <f aca="false">IF(BT1047&lt;30, "Clean water", IF(AND(BT1047&gt;=30, BT1047&lt;40), "Hypolimia", IF(AND(BT1047&gt;=40,BT1047&lt;50), "Mesotrophic", IF(AND(BT1047&gt;=50, BT1047&lt;70), "Eutrophic", IF(BT1047&gt;70,"Hypertrophic")))))</f>
        <v>Eutrophic</v>
      </c>
      <c r="CM1047" s="0" t="n">
        <f aca="false">IF(G1047&gt;H1047,1,0)</f>
        <v>0</v>
      </c>
      <c r="CO1047" s="17" t="n">
        <f aca="false">14.652-0.41022*M1047+0.007991*M1047*M1047-0.000077774*M1047*M1047*M1047</f>
        <v>8.666666448</v>
      </c>
      <c r="CP1047" s="1" t="n">
        <f aca="false">F1047/CO1047*100</f>
        <v>102.692310283314</v>
      </c>
    </row>
    <row r="1048" customFormat="false" ht="12.5" hidden="false" customHeight="false" outlineLevel="0" collapsed="false">
      <c r="A1048" s="0" t="n">
        <v>1047</v>
      </c>
      <c r="B1048" s="15" t="s">
        <v>89</v>
      </c>
      <c r="C1048" s="16" t="s">
        <v>90</v>
      </c>
      <c r="D1048" s="0" t="s">
        <v>177</v>
      </c>
      <c r="E1048" s="0" t="n">
        <v>7.8</v>
      </c>
      <c r="F1048" s="0" t="n">
        <v>6.7</v>
      </c>
      <c r="G1048" s="0" t="n">
        <v>1.2</v>
      </c>
      <c r="H1048" s="0" t="n">
        <v>4.2</v>
      </c>
      <c r="I1048" s="0" t="n">
        <v>17</v>
      </c>
      <c r="J1048" s="0" t="n">
        <v>2.938</v>
      </c>
      <c r="K1048" s="0" t="n">
        <v>0.158</v>
      </c>
      <c r="L1048" s="0" t="n">
        <v>2.7</v>
      </c>
      <c r="M1048" s="0" t="n">
        <v>22.1</v>
      </c>
      <c r="N1048" s="0" t="n">
        <v>0</v>
      </c>
      <c r="O1048" s="0" t="n">
        <v>252</v>
      </c>
      <c r="P1048" s="0" t="n">
        <v>28000</v>
      </c>
      <c r="Q1048" s="0" t="n">
        <v>0</v>
      </c>
      <c r="R1048" s="0" t="n">
        <v>0</v>
      </c>
      <c r="S1048" s="0" t="n">
        <v>0</v>
      </c>
      <c r="T1048" s="0" t="n">
        <v>0</v>
      </c>
      <c r="U1048" s="0" t="n">
        <v>0</v>
      </c>
      <c r="V1048" s="0" t="n">
        <v>0</v>
      </c>
      <c r="AC1048" s="0" t="n">
        <v>2.861</v>
      </c>
      <c r="AD1048" s="0" t="n">
        <v>0.108</v>
      </c>
      <c r="AE1048" s="0" t="n">
        <v>2.292</v>
      </c>
      <c r="AF1048" s="0" t="n">
        <v>0.075</v>
      </c>
      <c r="AG1048" s="0" t="n">
        <v>0.063</v>
      </c>
      <c r="AH1048" s="0" t="n">
        <v>6.1</v>
      </c>
      <c r="AJ1048" s="0" t="n">
        <v>3000</v>
      </c>
      <c r="AP1048" s="0" t="n">
        <v>0</v>
      </c>
      <c r="AY1048" s="0" t="n">
        <v>0</v>
      </c>
      <c r="BF1048" s="0" t="n">
        <f aca="false">IF(E1048&lt;11,-3.6797*E1048^2+48.115*E1048-53.83,280.92*EXP(-0.2027*E1048))</f>
        <v>97.5940520000001</v>
      </c>
      <c r="BG1048" s="1" t="n">
        <f aca="false">32.208*LN(F1048)+21.438</f>
        <v>82.701079210192</v>
      </c>
      <c r="BH1048" s="1" t="n">
        <f aca="false">IF(G1048&lt;=2, -10*G1048+100, 88.958*EXP(-0.0755*G1048))</f>
        <v>88</v>
      </c>
      <c r="BI1048" s="1" t="n">
        <f aca="false">IF(I1048&lt;=100, 0.0053*(I1048)^2-1.0332*I1048+100.76, 122.82*EXP(-0.0092*I1048))</f>
        <v>84.7273</v>
      </c>
      <c r="BJ1048" s="0" t="n">
        <f aca="false">IF(P1048&lt;=1000, -6.942*LN(P1048)+107.59, -36.304*LN(P1048)+310.72)</f>
        <v>-61.0315001855681</v>
      </c>
      <c r="BK1048" s="0" t="e">
        <f aca="false">BF1048^0.04*BG1048^0.22*BH1048^0.51*BI1048^0.06*BJ1048^0.17</f>
        <v>#NUM!</v>
      </c>
      <c r="BL1048" s="0" t="e">
        <f aca="false">IF(BK1048&gt;=90, "Very Good", IF(BK1048&gt;=80, "Good", IF(BK1048&gt;=70, "Slightly Good", IF(BK1048&gt;=60, "Average", IF(BK1048&gt;=50, "Slightly Poor", IF(BK1048&gt;=40, "Poor", "Very Poor"))))))</f>
        <v>#NUM!</v>
      </c>
      <c r="BM1048" s="2" t="n">
        <f aca="false">IF(P1048&lt;=1000, -6.942*LN(P1048)+107.59, IF(AND(P1048&gt;1000, P1048&lt;=5213),-36.304*LN(P1048)+310.72, IF(P1048&gt;5213, 10)))</f>
        <v>10</v>
      </c>
      <c r="BN1048" s="2" t="n">
        <f aca="false">BF1048^0.04*BG1048^0.22*BH1048^0.51*BI1048^0.06*BM1048^0.17</f>
        <v>60.0892741167594</v>
      </c>
      <c r="BO1048" s="3" t="str">
        <f aca="false">IF(BN1048&gt;=90, "Very Good", IF(BN1048&gt;=80, "Good", IF(BN1048&gt;=70, "Slightly Good", IF(BN1048&gt;=60, "Average", IF(BN1048&gt;=50, "Slightly Poor", IF(BN1048&gt;=40, "Poor", "Very Poor"))))))</f>
        <v>Average</v>
      </c>
      <c r="BP1048" s="2" t="n">
        <f aca="false">IF(AJ1048&lt;=1000, -6.942*LN(AJ1048)+107.59, IF(AND(AJ1048&gt;1000, AJ1048&lt;=5213),-36.304*LN(AJ1048)+310.72, IF(AJ1048&gt;5213, 10)))</f>
        <v>20.0568318240255</v>
      </c>
      <c r="BQ1048" s="2" t="n">
        <f aca="false">BF1048^0.04*BG1048^0.22*BH1048^0.51*BI1048^0.06*BP1048^0.17</f>
        <v>67.6365667119044</v>
      </c>
      <c r="BR1048" s="0" t="str">
        <f aca="false">IF(BQ1048&gt;=90, "Very Good", IF(BQ1048&gt;=80, "Good", IF(BQ1048&gt;=70, "Slightly Good", IF(BQ1048&gt;=60, "Average", IF(BQ1048&gt;=50, "Slightly Poor", IF(BQ1048&gt;=40, "Poor", "Very Poor"))))))</f>
        <v>Average</v>
      </c>
      <c r="BT1048" s="2" t="n">
        <f aca="false">9.81*LN(AH1048)+30.6</f>
        <v>48.3393128452686</v>
      </c>
      <c r="BU1048" s="0" t="str">
        <f aca="false">IF(BT1048&lt;30, "Clean water", IF(AND(BT1048&gt;=30, BT1048&lt;40), "Hypolimia", IF(AND(BT1048&gt;=40,BT1048&lt;50), "Mesotrophic", IF(AND(BT1048&gt;=50, BT1048&lt;70), "Eutrophic", IF(BT1048&gt;70,"Hypertrophic")))))</f>
        <v>Mesotrophic</v>
      </c>
      <c r="CM1048" s="0" t="n">
        <f aca="false">IF(G1048&gt;H1048,1,0)</f>
        <v>0</v>
      </c>
      <c r="CO1048" s="17" t="n">
        <f aca="false">14.652-0.41022*M1048+0.007991*M1048*M1048-0.000077774*M1048*M1048*M1048</f>
        <v>8.649540564586</v>
      </c>
      <c r="CP1048" s="1" t="n">
        <f aca="false">F1048/CO1048*100</f>
        <v>77.4607616435948</v>
      </c>
    </row>
    <row r="1049" customFormat="false" ht="12.5" hidden="false" customHeight="false" outlineLevel="0" collapsed="false">
      <c r="A1049" s="0" t="n">
        <v>1048</v>
      </c>
      <c r="B1049" s="15" t="s">
        <v>91</v>
      </c>
      <c r="C1049" s="16" t="s">
        <v>92</v>
      </c>
      <c r="D1049" s="0" t="s">
        <v>177</v>
      </c>
      <c r="E1049" s="0" t="n">
        <v>8.3</v>
      </c>
      <c r="F1049" s="0" t="n">
        <v>10.9</v>
      </c>
      <c r="G1049" s="0" t="n">
        <v>0.8</v>
      </c>
      <c r="H1049" s="0" t="n">
        <v>2.2</v>
      </c>
      <c r="I1049" s="0" t="n">
        <v>1.8</v>
      </c>
      <c r="J1049" s="0" t="n">
        <v>6.228</v>
      </c>
      <c r="K1049" s="0" t="n">
        <v>0.067</v>
      </c>
      <c r="L1049" s="0" t="n">
        <v>1.6</v>
      </c>
      <c r="M1049" s="0" t="n">
        <v>24.6</v>
      </c>
      <c r="N1049" s="0" t="n">
        <v>0</v>
      </c>
      <c r="O1049" s="0" t="n">
        <v>449</v>
      </c>
      <c r="P1049" s="0" t="n">
        <v>6400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0</v>
      </c>
      <c r="V1049" s="0" t="n">
        <v>0</v>
      </c>
      <c r="AC1049" s="0" t="n">
        <v>6.195</v>
      </c>
      <c r="AD1049" s="0" t="n">
        <v>0.042</v>
      </c>
      <c r="AE1049" s="0" t="n">
        <v>5.683</v>
      </c>
      <c r="AF1049" s="0" t="n">
        <v>0.055</v>
      </c>
      <c r="AG1049" s="0" t="n">
        <v>0.049</v>
      </c>
      <c r="AH1049" s="0" t="n">
        <v>2.6</v>
      </c>
      <c r="AJ1049" s="0" t="n">
        <v>300</v>
      </c>
      <c r="AP1049" s="0" t="n">
        <v>0</v>
      </c>
      <c r="AY1049" s="0" t="n">
        <v>0</v>
      </c>
      <c r="BF1049" s="0" t="n">
        <f aca="false">IF(E1049&lt;11,-3.6797*E1049^2+48.115*E1049-53.83,280.92*EXP(-0.2027*E1049))</f>
        <v>92.029967</v>
      </c>
      <c r="BG1049" s="1" t="n">
        <f aca="false">32.208*LN(F1049)+21.438</f>
        <v>98.375271915684</v>
      </c>
      <c r="BH1049" s="1" t="n">
        <f aca="false">IF(G1049&lt;=2, -10*G1049+100, 88.958*EXP(-0.0755*G1049))</f>
        <v>92</v>
      </c>
      <c r="BI1049" s="1" t="n">
        <f aca="false">IF(I1049&lt;=100, 0.0053*(I1049)^2-1.0332*I1049+100.76, 122.82*EXP(-0.0092*I1049))</f>
        <v>98.917412</v>
      </c>
      <c r="BJ1049" s="0" t="n">
        <f aca="false">IF(P1049&lt;=1000, -6.942*LN(P1049)+107.59, -36.304*LN(P1049)+310.72)</f>
        <v>-7.45018989040113</v>
      </c>
      <c r="BK1049" s="0" t="e">
        <f aca="false">BF1049^0.04*BG1049^0.22*BH1049^0.51*BI1049^0.06*BJ1049^0.17</f>
        <v>#NUM!</v>
      </c>
      <c r="BL1049" s="0" t="e">
        <f aca="false">IF(BK1049&gt;=90, "Very Good", IF(BK1049&gt;=80, "Good", IF(BK1049&gt;=70, "Slightly Good", IF(BK1049&gt;=60, "Average", IF(BK1049&gt;=50, "Slightly Poor", IF(BK1049&gt;=40, "Poor", "Very Poor"))))))</f>
        <v>#NUM!</v>
      </c>
      <c r="BM1049" s="2" t="n">
        <f aca="false">IF(P1049&lt;=1000, -6.942*LN(P1049)+107.59, IF(AND(P1049&gt;1000, P1049&lt;=5213),-36.304*LN(P1049)+310.72, IF(P1049&gt;5213, 10)))</f>
        <v>10</v>
      </c>
      <c r="BN1049" s="2" t="n">
        <f aca="false">BF1049^0.04*BG1049^0.22*BH1049^0.51*BI1049^0.06*BM1049^0.17</f>
        <v>64.3043326358611</v>
      </c>
      <c r="BO1049" s="3" t="str">
        <f aca="false">IF(BN1049&gt;=90, "Very Good", IF(BN1049&gt;=80, "Good", IF(BN1049&gt;=70, "Slightly Good", IF(BN1049&gt;=60, "Average", IF(BN1049&gt;=50, "Slightly Poor", IF(BN1049&gt;=40, "Poor", "Very Poor"))))))</f>
        <v>Average</v>
      </c>
      <c r="BP1049" s="2" t="n">
        <f aca="false">IF(AJ1049&lt;=1000, -6.942*LN(AJ1049)+107.59, IF(AND(AJ1049&gt;1000, AJ1049&lt;=5213),-36.304*LN(AJ1049)+310.72, IF(AJ1049&gt;5213, 10)))</f>
        <v>67.9943420609366</v>
      </c>
      <c r="BQ1049" s="2" t="n">
        <f aca="false">BF1049^0.04*BG1049^0.22*BH1049^0.51*BI1049^0.06*BP1049^0.17</f>
        <v>89.0759796255668</v>
      </c>
      <c r="BR1049" s="0" t="str">
        <f aca="false">IF(BQ1049&gt;=90, "Very Good", IF(BQ1049&gt;=80, "Good", IF(BQ1049&gt;=70, "Slightly Good", IF(BQ1049&gt;=60, "Average", IF(BQ1049&gt;=50, "Slightly Poor", IF(BQ1049&gt;=40, "Poor", "Very Poor"))))))</f>
        <v>Good</v>
      </c>
      <c r="BT1049" s="2" t="n">
        <f aca="false">9.81*LN(AH1049)+30.6</f>
        <v>39.9735672757191</v>
      </c>
      <c r="BU1049" s="0" t="str">
        <f aca="false">IF(BT1049&lt;30, "Clean water", IF(AND(BT1049&gt;=30, BT1049&lt;40), "Hypolimia", IF(AND(BT1049&gt;=40,BT1049&lt;50), "Mesotrophic", IF(AND(BT1049&gt;=50, BT1049&lt;70), "Eutrophic", IF(BT1049&gt;70,"Hypertrophic")))))</f>
        <v>Hypolimia</v>
      </c>
      <c r="CM1049" s="0" t="n">
        <f aca="false">IF(G1049&gt;H1049,1,0)</f>
        <v>0</v>
      </c>
      <c r="CO1049" s="17" t="n">
        <f aca="false">14.652-0.41022*M1049+0.007991*M1049*M1049-0.000077774*M1049*M1049*M1049</f>
        <v>8.238604999536</v>
      </c>
      <c r="CP1049" s="1" t="n">
        <f aca="false">F1049/CO1049*100</f>
        <v>132.303951950772</v>
      </c>
    </row>
    <row r="1050" customFormat="false" ht="12.5" hidden="false" customHeight="false" outlineLevel="0" collapsed="false">
      <c r="A1050" s="0" t="n">
        <v>1049</v>
      </c>
      <c r="B1050" s="15" t="s">
        <v>137</v>
      </c>
      <c r="C1050" s="16" t="s">
        <v>138</v>
      </c>
      <c r="D1050" s="0" t="s">
        <v>177</v>
      </c>
      <c r="E1050" s="0" t="n">
        <v>8</v>
      </c>
      <c r="F1050" s="0" t="n">
        <v>11.8</v>
      </c>
      <c r="G1050" s="0" t="n">
        <v>2.9</v>
      </c>
      <c r="H1050" s="0" t="n">
        <v>7.6</v>
      </c>
      <c r="I1050" s="0" t="n">
        <v>7.9</v>
      </c>
      <c r="J1050" s="0" t="n">
        <v>5.012</v>
      </c>
      <c r="K1050" s="0" t="n">
        <v>0.097</v>
      </c>
      <c r="L1050" s="0" t="n">
        <v>5.7</v>
      </c>
      <c r="M1050" s="0" t="n">
        <v>26.9</v>
      </c>
      <c r="O1050" s="0" t="n">
        <v>519</v>
      </c>
      <c r="BD1050" s="0" t="n">
        <v>5.925</v>
      </c>
      <c r="BF1050" s="0" t="n">
        <f aca="false">IF(E1050&lt;11,-3.6797*E1050^2+48.115*E1050-53.83,280.92*EXP(-0.2027*E1050))</f>
        <v>95.5892</v>
      </c>
      <c r="BG1050" s="1" t="n">
        <f aca="false">32.208*LN(F1050)+21.438</f>
        <v>100.930549709638</v>
      </c>
      <c r="BH1050" s="1" t="n">
        <f aca="false">IF(G1050&lt;=2, -10*G1050+100, 88.958*EXP(-0.0755*G1050))</f>
        <v>71.4654665875093</v>
      </c>
      <c r="BI1050" s="1" t="n">
        <f aca="false">IF(I1050&lt;=100, 0.0053*(I1050)^2-1.0332*I1050+100.76, 122.82*EXP(-0.0092*I1050))</f>
        <v>92.928493</v>
      </c>
      <c r="BJ1050" s="0" t="e">
        <f aca="false">IF(P1050&lt;=1000, -6.942*LN(P1050)+107.59, -36.304*LN(P1050)+310.72)</f>
        <v>#VALUE!</v>
      </c>
      <c r="BK1050" s="0" t="e">
        <f aca="false">BF1050^0.04*BG1050^0.22*BH1050^0.51*BI1050^0.06*BJ1050^0.17</f>
        <v>#VALUE!</v>
      </c>
      <c r="BL1050" s="0" t="e">
        <f aca="false">IF(BK1050&gt;=90, "Very Good", IF(BK1050&gt;=80, "Good", IF(BK1050&gt;=70, "Slightly Good", IF(BK1050&gt;=60, "Average", IF(BK1050&gt;=50, "Slightly Poor", IF(BK1050&gt;=40, "Poor", "Very Poor"))))))</f>
        <v>#VALUE!</v>
      </c>
      <c r="BM1050" s="2" t="e">
        <f aca="false">IF(P1050&lt;=1000, -6.942*LN(P1050)+107.59, IF(AND(P1050&gt;1000, P1050&lt;=5213),-36.304*LN(P1050)+310.72, IF(P1050&gt;5213, 10)))</f>
        <v>#VALUE!</v>
      </c>
      <c r="BN1050" s="2" t="e">
        <f aca="false">BF1050^0.04*BG1050^0.22*BH1050^0.51*BI1050^0.06*BM1050^0.17</f>
        <v>#VALUE!</v>
      </c>
      <c r="BO1050" s="3" t="e">
        <f aca="false">IF(BN1050&gt;=90, "Very Good", IF(BN1050&gt;=80, "Good", IF(BN1050&gt;=70, "Slightly Good", IF(BN1050&gt;=60, "Average", IF(BN1050&gt;=50, "Slightly Poor", IF(BN1050&gt;=40, "Poor", "Very Poor"))))))</f>
        <v>#VALUE!</v>
      </c>
      <c r="BP1050" s="2" t="e">
        <f aca="false">IF(AJ1050&lt;=1000, -6.942*LN(AJ1050)+107.59, IF(AND(AJ1050&gt;1000, AJ1050&lt;=5213),-36.304*LN(AJ1050)+310.72, IF(AJ1050&gt;5213, 10)))</f>
        <v>#VALUE!</v>
      </c>
      <c r="BQ1050" s="2" t="e">
        <f aca="false">BF1050^0.04*BG1050^0.22*BH1050^0.51*BI1050^0.06*BP1050^0.17</f>
        <v>#VALUE!</v>
      </c>
      <c r="BR1050" s="0" t="e">
        <f aca="false">IF(BQ1050&gt;=90, "Very Good", IF(BQ1050&gt;=80, "Good", IF(BQ1050&gt;=70, "Slightly Good", IF(BQ1050&gt;=60, "Average", IF(BQ1050&gt;=50, "Slightly Poor", IF(BQ1050&gt;=40, "Poor", "Very Poor"))))))</f>
        <v>#VALUE!</v>
      </c>
      <c r="BT1050" s="2" t="e">
        <f aca="false">9.81*LN(AH1050)+30.6</f>
        <v>#VALUE!</v>
      </c>
      <c r="BU1050" s="0" t="e">
        <f aca="false">IF(BT1050&lt;30, "Clean water", IF(AND(BT1050&gt;=30, BT1050&lt;40), "Hypolimia", IF(AND(BT1050&gt;=40,BT1050&lt;50), "Mesotrophic", IF(AND(BT1050&gt;=50, BT1050&lt;70), "Eutrophic", IF(BT1050&gt;70,"Hypertrophic")))))</f>
        <v>#VALUE!</v>
      </c>
      <c r="CM1050" s="0" t="n">
        <f aca="false">IF(G1050&gt;H1050,1,0)</f>
        <v>0</v>
      </c>
      <c r="CO1050" s="17" t="n">
        <f aca="false">14.652-0.41022*M1050+0.007991*M1050*M1050-0.000077774*M1050*M1050*M1050</f>
        <v>7.885570122634</v>
      </c>
      <c r="CP1050" s="1" t="n">
        <f aca="false">F1050/CO1050*100</f>
        <v>149.640416818188</v>
      </c>
    </row>
    <row r="1051" customFormat="false" ht="12.5" hidden="false" customHeight="false" outlineLevel="0" collapsed="false">
      <c r="A1051" s="0" t="n">
        <v>1050</v>
      </c>
      <c r="B1051" s="15" t="s">
        <v>93</v>
      </c>
      <c r="C1051" s="16" t="s">
        <v>94</v>
      </c>
      <c r="D1051" s="0" t="s">
        <v>177</v>
      </c>
      <c r="E1051" s="0" t="n">
        <v>7.7</v>
      </c>
      <c r="F1051" s="0" t="n">
        <v>7.3</v>
      </c>
      <c r="G1051" s="0" t="n">
        <v>1.6</v>
      </c>
      <c r="H1051" s="0" t="n">
        <v>7.1</v>
      </c>
      <c r="I1051" s="0" t="n">
        <v>7.6</v>
      </c>
      <c r="J1051" s="0" t="n">
        <v>8.53</v>
      </c>
      <c r="K1051" s="0" t="n">
        <v>0.165</v>
      </c>
      <c r="L1051" s="0" t="n">
        <v>4.4</v>
      </c>
      <c r="M1051" s="0" t="n">
        <v>23.7</v>
      </c>
      <c r="N1051" s="0" t="n">
        <v>0</v>
      </c>
      <c r="O1051" s="0" t="n">
        <v>600</v>
      </c>
      <c r="P1051" s="0" t="n">
        <v>7700</v>
      </c>
      <c r="Q1051" s="0" t="n">
        <v>0</v>
      </c>
      <c r="R1051" s="0" t="n">
        <v>0</v>
      </c>
      <c r="S1051" s="0" t="n">
        <v>0</v>
      </c>
      <c r="T1051" s="0" t="n">
        <v>0</v>
      </c>
      <c r="U1051" s="0" t="n">
        <v>0</v>
      </c>
      <c r="V1051" s="0" t="n">
        <v>0</v>
      </c>
      <c r="AC1051" s="0" t="n">
        <v>7.743</v>
      </c>
      <c r="AD1051" s="0" t="n">
        <v>0.186</v>
      </c>
      <c r="AE1051" s="0" t="n">
        <v>6.192</v>
      </c>
      <c r="AF1051" s="0" t="n">
        <v>0.088</v>
      </c>
      <c r="AG1051" s="0" t="n">
        <v>0.065</v>
      </c>
      <c r="AH1051" s="0" t="n">
        <v>4.5</v>
      </c>
      <c r="AJ1051" s="0" t="n">
        <v>7100</v>
      </c>
      <c r="AP1051" s="0" t="n">
        <v>0</v>
      </c>
      <c r="AY1051" s="0" t="n">
        <v>0.0004</v>
      </c>
      <c r="BD1051" s="0" t="n">
        <v>3.811</v>
      </c>
      <c r="BF1051" s="0" t="n">
        <f aca="false">IF(E1051&lt;11,-3.6797*E1051^2+48.115*E1051-53.83,280.92*EXP(-0.2027*E1051))</f>
        <v>98.486087</v>
      </c>
      <c r="BG1051" s="1" t="n">
        <f aca="false">32.208*LN(F1051)+21.438</f>
        <v>85.4634570053551</v>
      </c>
      <c r="BH1051" s="1" t="n">
        <f aca="false">IF(G1051&lt;=2, -10*G1051+100, 88.958*EXP(-0.0755*G1051))</f>
        <v>84</v>
      </c>
      <c r="BI1051" s="1" t="n">
        <f aca="false">IF(I1051&lt;=100, 0.0053*(I1051)^2-1.0332*I1051+100.76, 122.82*EXP(-0.0092*I1051))</f>
        <v>93.213808</v>
      </c>
      <c r="BJ1051" s="0" t="n">
        <f aca="false">IF(P1051&lt;=1000, -6.942*LN(P1051)+107.59, -36.304*LN(P1051)+310.72)</f>
        <v>-14.1636104670878</v>
      </c>
      <c r="BK1051" s="0" t="e">
        <f aca="false">BF1051^0.04*BG1051^0.22*BH1051^0.51*BI1051^0.06*BJ1051^0.17</f>
        <v>#NUM!</v>
      </c>
      <c r="BL1051" s="0" t="e">
        <f aca="false">IF(BK1051&gt;=90, "Very Good", IF(BK1051&gt;=80, "Good", IF(BK1051&gt;=70, "Slightly Good", IF(BK1051&gt;=60, "Average", IF(BK1051&gt;=50, "Slightly Poor", IF(BK1051&gt;=40, "Poor", "Very Poor"))))))</f>
        <v>#NUM!</v>
      </c>
      <c r="BM1051" s="2" t="n">
        <f aca="false">IF(P1051&lt;=1000, -6.942*LN(P1051)+107.59, IF(AND(P1051&gt;1000, P1051&lt;=5213),-36.304*LN(P1051)+310.72, IF(P1051&gt;5213, 10)))</f>
        <v>10</v>
      </c>
      <c r="BN1051" s="2" t="n">
        <f aca="false">BF1051^0.04*BG1051^0.22*BH1051^0.51*BI1051^0.06*BM1051^0.17</f>
        <v>59.4672624711182</v>
      </c>
      <c r="BO1051" s="3" t="str">
        <f aca="false">IF(BN1051&gt;=90, "Very Good", IF(BN1051&gt;=80, "Good", IF(BN1051&gt;=70, "Slightly Good", IF(BN1051&gt;=60, "Average", IF(BN1051&gt;=50, "Slightly Poor", IF(BN1051&gt;=40, "Poor", "Very Poor"))))))</f>
        <v>Slightly Poor</v>
      </c>
      <c r="BP1051" s="2" t="n">
        <f aca="false">IF(AJ1051&lt;=1000, -6.942*LN(AJ1051)+107.59, IF(AND(AJ1051&gt;1000, AJ1051&lt;=5213),-36.304*LN(AJ1051)+310.72, IF(AJ1051&gt;5213, 10)))</f>
        <v>10</v>
      </c>
      <c r="BQ1051" s="2" t="n">
        <f aca="false">BF1051^0.04*BG1051^0.22*BH1051^0.51*BI1051^0.06*BP1051^0.17</f>
        <v>59.4672624711182</v>
      </c>
      <c r="BR1051" s="0" t="str">
        <f aca="false">IF(BQ1051&gt;=90, "Very Good", IF(BQ1051&gt;=80, "Good", IF(BQ1051&gt;=70, "Slightly Good", IF(BQ1051&gt;=60, "Average", IF(BQ1051&gt;=50, "Slightly Poor", IF(BQ1051&gt;=40, "Poor", "Very Poor"))))))</f>
        <v>Slightly Poor</v>
      </c>
      <c r="BT1051" s="2" t="n">
        <f aca="false">9.81*LN(AH1051)+30.6</f>
        <v>45.3549992623753</v>
      </c>
      <c r="BU1051" s="0" t="str">
        <f aca="false">IF(BT1051&lt;30, "Clean water", IF(AND(BT1051&gt;=30, BT1051&lt;40), "Hypolimia", IF(AND(BT1051&gt;=40,BT1051&lt;50), "Mesotrophic", IF(AND(BT1051&gt;=50, BT1051&lt;70), "Eutrophic", IF(BT1051&gt;70,"Hypertrophic")))))</f>
        <v>Mesotrophic</v>
      </c>
      <c r="CM1051" s="0" t="n">
        <f aca="false">IF(G1051&gt;H1051,1,0)</f>
        <v>0</v>
      </c>
      <c r="CO1051" s="17" t="n">
        <f aca="false">14.652-0.41022*M1051+0.007991*M1051*M1051-0.000077774*M1051*M1051*M1051</f>
        <v>8.382919179978</v>
      </c>
      <c r="CP1051" s="1" t="n">
        <f aca="false">F1051/CO1051*100</f>
        <v>87.0818368073442</v>
      </c>
    </row>
    <row r="1052" customFormat="false" ht="12.5" hidden="false" customHeight="false" outlineLevel="0" collapsed="false">
      <c r="A1052" s="0" t="n">
        <v>1051</v>
      </c>
      <c r="B1052" s="15" t="s">
        <v>95</v>
      </c>
      <c r="C1052" s="16" t="s">
        <v>96</v>
      </c>
      <c r="D1052" s="0" t="s">
        <v>177</v>
      </c>
      <c r="E1052" s="0" t="n">
        <v>7.6</v>
      </c>
      <c r="F1052" s="0" t="n">
        <v>5.9</v>
      </c>
      <c r="G1052" s="0" t="n">
        <v>2.2</v>
      </c>
      <c r="H1052" s="0" t="n">
        <v>5.6</v>
      </c>
      <c r="I1052" s="0" t="n">
        <v>8.2</v>
      </c>
      <c r="J1052" s="0" t="n">
        <v>4.49</v>
      </c>
      <c r="K1052" s="0" t="n">
        <v>0.178</v>
      </c>
      <c r="L1052" s="0" t="n">
        <v>3.7</v>
      </c>
      <c r="M1052" s="0" t="n">
        <v>26</v>
      </c>
      <c r="N1052" s="0" t="n">
        <v>0</v>
      </c>
      <c r="O1052" s="0" t="n">
        <v>474</v>
      </c>
      <c r="P1052" s="0" t="n">
        <v>21000</v>
      </c>
      <c r="Q1052" s="0" t="n">
        <v>0</v>
      </c>
      <c r="R1052" s="0" t="n">
        <v>0</v>
      </c>
      <c r="S1052" s="0" t="n">
        <v>0</v>
      </c>
      <c r="T1052" s="0" t="n">
        <v>0</v>
      </c>
      <c r="U1052" s="0" t="n">
        <v>0</v>
      </c>
      <c r="V1052" s="0" t="n">
        <v>0</v>
      </c>
      <c r="AC1052" s="0" t="n">
        <v>4.34</v>
      </c>
      <c r="AD1052" s="0" t="n">
        <v>0.363</v>
      </c>
      <c r="AE1052" s="0" t="n">
        <v>3.053</v>
      </c>
      <c r="AF1052" s="0" t="n">
        <v>0.097</v>
      </c>
      <c r="AG1052" s="0" t="n">
        <v>0.079</v>
      </c>
      <c r="AH1052" s="0" t="n">
        <v>19.4</v>
      </c>
      <c r="AJ1052" s="0" t="n">
        <v>6000</v>
      </c>
      <c r="AP1052" s="0" t="n">
        <v>0</v>
      </c>
      <c r="AY1052" s="0" t="n">
        <v>0</v>
      </c>
      <c r="BF1052" s="0" t="n">
        <f aca="false">IF(E1052&lt;11,-3.6797*E1052^2+48.115*E1052-53.83,280.92*EXP(-0.2027*E1052))</f>
        <v>99.304528</v>
      </c>
      <c r="BG1052" s="1" t="n">
        <f aca="false">32.208*LN(F1052)+21.438</f>
        <v>78.6056653181632</v>
      </c>
      <c r="BH1052" s="1" t="n">
        <f aca="false">IF(G1052&lt;=2, -10*G1052+100, 88.958*EXP(-0.0755*G1052))</f>
        <v>75.3440041238757</v>
      </c>
      <c r="BI1052" s="1" t="n">
        <f aca="false">IF(I1052&lt;=100, 0.0053*(I1052)^2-1.0332*I1052+100.76, 122.82*EXP(-0.0092*I1052))</f>
        <v>92.644132</v>
      </c>
      <c r="BJ1052" s="0" t="n">
        <f aca="false">IF(P1052&lt;=1000, -6.942*LN(P1052)+107.59, -36.304*LN(P1052)+310.72)</f>
        <v>-50.5874902272786</v>
      </c>
      <c r="BK1052" s="0" t="e">
        <f aca="false">BF1052^0.04*BG1052^0.22*BH1052^0.51*BI1052^0.06*BJ1052^0.17</f>
        <v>#NUM!</v>
      </c>
      <c r="BL1052" s="0" t="e">
        <f aca="false">IF(BK1052&gt;=90, "Very Good", IF(BK1052&gt;=80, "Good", IF(BK1052&gt;=70, "Slightly Good", IF(BK1052&gt;=60, "Average", IF(BK1052&gt;=50, "Slightly Poor", IF(BK1052&gt;=40, "Poor", "Very Poor"))))))</f>
        <v>#NUM!</v>
      </c>
      <c r="BM1052" s="2" t="n">
        <f aca="false">IF(P1052&lt;=1000, -6.942*LN(P1052)+107.59, IF(AND(P1052&gt;1000, P1052&lt;=5213),-36.304*LN(P1052)+310.72, IF(P1052&gt;5213, 10)))</f>
        <v>10</v>
      </c>
      <c r="BN1052" s="2" t="n">
        <f aca="false">BF1052^0.04*BG1052^0.22*BH1052^0.51*BI1052^0.06*BM1052^0.17</f>
        <v>55.2309507168891</v>
      </c>
      <c r="BO1052" s="3" t="str">
        <f aca="false">IF(BN1052&gt;=90, "Very Good", IF(BN1052&gt;=80, "Good", IF(BN1052&gt;=70, "Slightly Good", IF(BN1052&gt;=60, "Average", IF(BN1052&gt;=50, "Slightly Poor", IF(BN1052&gt;=40, "Poor", "Very Poor"))))))</f>
        <v>Slightly Poor</v>
      </c>
      <c r="BP1052" s="2" t="n">
        <f aca="false">IF(AJ1052&lt;=1000, -6.942*LN(AJ1052)+107.59, IF(AND(AJ1052&gt;1000, AJ1052&lt;=5213),-36.304*LN(AJ1052)+310.72, IF(AJ1052&gt;5213, 10)))</f>
        <v>10</v>
      </c>
      <c r="BQ1052" s="2" t="n">
        <f aca="false">BF1052^0.04*BG1052^0.22*BH1052^0.51*BI1052^0.06*BP1052^0.17</f>
        <v>55.2309507168891</v>
      </c>
      <c r="BR1052" s="0" t="str">
        <f aca="false">IF(BQ1052&gt;=90, "Very Good", IF(BQ1052&gt;=80, "Good", IF(BQ1052&gt;=70, "Slightly Good", IF(BQ1052&gt;=60, "Average", IF(BQ1052&gt;=50, "Slightly Poor", IF(BQ1052&gt;=40, "Poor", "Very Poor"))))))</f>
        <v>Slightly Poor</v>
      </c>
      <c r="BT1052" s="2" t="n">
        <f aca="false">9.81*LN(AH1052)+30.6</f>
        <v>59.6893287781397</v>
      </c>
      <c r="BU1052" s="0" t="str">
        <f aca="false">IF(BT1052&lt;30, "Clean water", IF(AND(BT1052&gt;=30, BT1052&lt;40), "Hypolimia", IF(AND(BT1052&gt;=40,BT1052&lt;50), "Mesotrophic", IF(AND(BT1052&gt;=50, BT1052&lt;70), "Eutrophic", IF(BT1052&gt;70,"Hypertrophic")))))</f>
        <v>Eutrophic</v>
      </c>
      <c r="CM1052" s="0" t="n">
        <f aca="false">IF(G1052&gt;H1052,1,0)</f>
        <v>0</v>
      </c>
      <c r="CO1052" s="17" t="n">
        <f aca="false">14.652-0.41022*M1052+0.007991*M1052*M1052-0.000077774*M1052*M1052*M1052</f>
        <v>8.021240176</v>
      </c>
      <c r="CP1052" s="1" t="n">
        <f aca="false">F1052/CO1052*100</f>
        <v>73.5547106250868</v>
      </c>
    </row>
    <row r="1053" customFormat="false" ht="12.5" hidden="false" customHeight="false" outlineLevel="0" collapsed="false">
      <c r="A1053" s="0" t="n">
        <v>1052</v>
      </c>
      <c r="B1053" s="15" t="s">
        <v>97</v>
      </c>
      <c r="C1053" s="16" t="s">
        <v>98</v>
      </c>
      <c r="D1053" s="0" t="s">
        <v>177</v>
      </c>
      <c r="E1053" s="0" t="n">
        <v>7.9</v>
      </c>
      <c r="F1053" s="0" t="n">
        <v>9.9</v>
      </c>
      <c r="G1053" s="0" t="n">
        <v>0.7</v>
      </c>
      <c r="H1053" s="0" t="n">
        <v>3.6</v>
      </c>
      <c r="I1053" s="0" t="n">
        <v>4.6</v>
      </c>
      <c r="J1053" s="0" t="n">
        <v>2.797</v>
      </c>
      <c r="K1053" s="0" t="n">
        <v>0.05</v>
      </c>
      <c r="L1053" s="0" t="n">
        <v>1.9</v>
      </c>
      <c r="M1053" s="0" t="n">
        <v>22.3</v>
      </c>
      <c r="N1053" s="0" t="n">
        <v>0</v>
      </c>
      <c r="O1053" s="0" t="n">
        <v>207</v>
      </c>
      <c r="P1053" s="0" t="n">
        <v>12000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0</v>
      </c>
      <c r="V1053" s="0" t="n">
        <v>0</v>
      </c>
      <c r="AC1053" s="0" t="n">
        <v>2.742</v>
      </c>
      <c r="AD1053" s="0" t="n">
        <v>0.023</v>
      </c>
      <c r="AE1053" s="0" t="n">
        <v>2.379</v>
      </c>
      <c r="AF1053" s="0" t="n">
        <v>0.036</v>
      </c>
      <c r="AG1053" s="0" t="n">
        <v>0.029</v>
      </c>
      <c r="AH1053" s="0" t="n">
        <v>9.1</v>
      </c>
      <c r="AJ1053" s="0" t="n">
        <v>910</v>
      </c>
      <c r="AP1053" s="0" t="n">
        <v>0</v>
      </c>
      <c r="AY1053" s="0" t="n">
        <v>0</v>
      </c>
      <c r="BF1053" s="0" t="n">
        <f aca="false">IF(E1053&lt;11,-3.6797*E1053^2+48.115*E1053-53.83,280.92*EXP(-0.2027*E1053))</f>
        <v>96.6284230000001</v>
      </c>
      <c r="BG1053" s="1" t="n">
        <f aca="false">32.208*LN(F1053)+21.438</f>
        <v>95.2759594579826</v>
      </c>
      <c r="BH1053" s="1" t="n">
        <f aca="false">IF(G1053&lt;=2, -10*G1053+100, 88.958*EXP(-0.0755*G1053))</f>
        <v>93</v>
      </c>
      <c r="BI1053" s="1" t="n">
        <f aca="false">IF(I1053&lt;=100, 0.0053*(I1053)^2-1.0332*I1053+100.76, 122.82*EXP(-0.0092*I1053))</f>
        <v>96.119428</v>
      </c>
      <c r="BJ1053" s="0" t="n">
        <f aca="false">IF(P1053&lt;=1000, -6.942*LN(P1053)+107.59, -36.304*LN(P1053)+310.72)</f>
        <v>-30.271198662071</v>
      </c>
      <c r="BK1053" s="0" t="e">
        <f aca="false">BF1053^0.04*BG1053^0.22*BH1053^0.51*BI1053^0.06*BJ1053^0.17</f>
        <v>#NUM!</v>
      </c>
      <c r="BL1053" s="0" t="e">
        <f aca="false">IF(BK1053&gt;=90, "Very Good", IF(BK1053&gt;=80, "Good", IF(BK1053&gt;=70, "Slightly Good", IF(BK1053&gt;=60, "Average", IF(BK1053&gt;=50, "Slightly Poor", IF(BK1053&gt;=40, "Poor", "Very Poor"))))))</f>
        <v>#NUM!</v>
      </c>
      <c r="BM1053" s="2" t="n">
        <f aca="false">IF(P1053&lt;=1000, -6.942*LN(P1053)+107.59, IF(AND(P1053&gt;1000, P1053&lt;=5213),-36.304*LN(P1053)+310.72, IF(P1053&gt;5213, 10)))</f>
        <v>10</v>
      </c>
      <c r="BN1053" s="2" t="n">
        <f aca="false">BF1053^0.04*BG1053^0.22*BH1053^0.51*BI1053^0.06*BM1053^0.17</f>
        <v>64.2207691864515</v>
      </c>
      <c r="BO1053" s="3" t="str">
        <f aca="false">IF(BN1053&gt;=90, "Very Good", IF(BN1053&gt;=80, "Good", IF(BN1053&gt;=70, "Slightly Good", IF(BN1053&gt;=60, "Average", IF(BN1053&gt;=50, "Slightly Poor", IF(BN1053&gt;=40, "Poor", "Very Poor"))))))</f>
        <v>Average</v>
      </c>
      <c r="BP1053" s="2" t="n">
        <f aca="false">IF(AJ1053&lt;=1000, -6.942*LN(AJ1053)+107.59, IF(AND(AJ1053&gt;1000, AJ1053&lt;=5213),-36.304*LN(AJ1053)+310.72, IF(AJ1053&gt;5213, 10)))</f>
        <v>60.2910675901954</v>
      </c>
      <c r="BQ1053" s="2" t="n">
        <f aca="false">BF1053^0.04*BG1053^0.22*BH1053^0.51*BI1053^0.06*BP1053^0.17</f>
        <v>87.160258277956</v>
      </c>
      <c r="BR1053" s="0" t="str">
        <f aca="false">IF(BQ1053&gt;=90, "Very Good", IF(BQ1053&gt;=80, "Good", IF(BQ1053&gt;=70, "Slightly Good", IF(BQ1053&gt;=60, "Average", IF(BQ1053&gt;=50, "Slightly Poor", IF(BQ1053&gt;=40, "Poor", "Very Poor"))))))</f>
        <v>Good</v>
      </c>
      <c r="BT1053" s="2" t="n">
        <f aca="false">9.81*LN(AH1053)+30.6</f>
        <v>52.2631719966587</v>
      </c>
      <c r="BU1053" s="0" t="str">
        <f aca="false">IF(BT1053&lt;30, "Clean water", IF(AND(BT1053&gt;=30, BT1053&lt;40), "Hypolimia", IF(AND(BT1053&gt;=40,BT1053&lt;50), "Mesotrophic", IF(AND(BT1053&gt;=50, BT1053&lt;70), "Eutrophic", IF(BT1053&gt;70,"Hypertrophic")))))</f>
        <v>Eutrophic</v>
      </c>
      <c r="CM1053" s="0" t="n">
        <f aca="false">IF(G1053&gt;H1053,1,0)</f>
        <v>0</v>
      </c>
      <c r="CO1053" s="17" t="n">
        <f aca="false">14.652-0.41022*M1053+0.007991*M1053*M1053-0.000077774*M1053*M1053*M1053</f>
        <v>8.615458406142</v>
      </c>
      <c r="CP1053" s="1" t="n">
        <f aca="false">F1053/CO1053*100</f>
        <v>114.909730084034</v>
      </c>
    </row>
    <row r="1054" customFormat="false" ht="12.5" hidden="false" customHeight="false" outlineLevel="0" collapsed="false">
      <c r="A1054" s="0" t="n">
        <v>1053</v>
      </c>
      <c r="B1054" s="15" t="s">
        <v>99</v>
      </c>
      <c r="C1054" s="16" t="s">
        <v>100</v>
      </c>
      <c r="D1054" s="0" t="s">
        <v>177</v>
      </c>
      <c r="E1054" s="0" t="n">
        <v>7.7</v>
      </c>
      <c r="F1054" s="0" t="n">
        <v>8.5</v>
      </c>
      <c r="G1054" s="0" t="n">
        <v>1.9</v>
      </c>
      <c r="H1054" s="0" t="n">
        <v>3.8</v>
      </c>
      <c r="I1054" s="0" t="n">
        <v>13.2</v>
      </c>
      <c r="J1054" s="0" t="n">
        <v>5.08</v>
      </c>
      <c r="K1054" s="0" t="n">
        <v>0.117</v>
      </c>
      <c r="L1054" s="0" t="n">
        <v>2.8</v>
      </c>
      <c r="M1054" s="0" t="n">
        <v>24.7</v>
      </c>
      <c r="O1054" s="0" t="n">
        <v>437</v>
      </c>
      <c r="BD1054" s="0" t="n">
        <v>0.612</v>
      </c>
      <c r="BF1054" s="0" t="n">
        <f aca="false">IF(E1054&lt;11,-3.6797*E1054^2+48.115*E1054-53.83,280.92*EXP(-0.2027*E1054))</f>
        <v>98.486087</v>
      </c>
      <c r="BG1054" s="1" t="n">
        <f aca="false">32.208*LN(F1054)+21.438</f>
        <v>90.3652509938879</v>
      </c>
      <c r="BH1054" s="1" t="n">
        <f aca="false">IF(G1054&lt;=2, -10*G1054+100, 88.958*EXP(-0.0755*G1054))</f>
        <v>81</v>
      </c>
      <c r="BI1054" s="1" t="n">
        <f aca="false">IF(I1054&lt;=100, 0.0053*(I1054)^2-1.0332*I1054+100.76, 122.82*EXP(-0.0092*I1054))</f>
        <v>88.045232</v>
      </c>
      <c r="BJ1054" s="0" t="e">
        <f aca="false">IF(P1054&lt;=1000, -6.942*LN(P1054)+107.59, -36.304*LN(P1054)+310.72)</f>
        <v>#VALUE!</v>
      </c>
      <c r="BK1054" s="0" t="e">
        <f aca="false">BF1054^0.04*BG1054^0.22*BH1054^0.51*BI1054^0.06*BJ1054^0.17</f>
        <v>#VALUE!</v>
      </c>
      <c r="BL1054" s="0" t="e">
        <f aca="false">IF(BK1054&gt;=90, "Very Good", IF(BK1054&gt;=80, "Good", IF(BK1054&gt;=70, "Slightly Good", IF(BK1054&gt;=60, "Average", IF(BK1054&gt;=50, "Slightly Poor", IF(BK1054&gt;=40, "Poor", "Very Poor"))))))</f>
        <v>#VALUE!</v>
      </c>
      <c r="BM1054" s="2" t="e">
        <f aca="false">IF(P1054&lt;=1000, -6.942*LN(P1054)+107.59, IF(AND(P1054&gt;1000, P1054&lt;=5213),-36.304*LN(P1054)+310.72, IF(P1054&gt;5213, 10)))</f>
        <v>#VALUE!</v>
      </c>
      <c r="BN1054" s="2" t="e">
        <f aca="false">BF1054^0.04*BG1054^0.22*BH1054^0.51*BI1054^0.06*BM1054^0.17</f>
        <v>#VALUE!</v>
      </c>
      <c r="BO1054" s="3" t="e">
        <f aca="false">IF(BN1054&gt;=90, "Very Good", IF(BN1054&gt;=80, "Good", IF(BN1054&gt;=70, "Slightly Good", IF(BN1054&gt;=60, "Average", IF(BN1054&gt;=50, "Slightly Poor", IF(BN1054&gt;=40, "Poor", "Very Poor"))))))</f>
        <v>#VALUE!</v>
      </c>
      <c r="BP1054" s="2" t="e">
        <f aca="false">IF(AJ1054&lt;=1000, -6.942*LN(AJ1054)+107.59, IF(AND(AJ1054&gt;1000, AJ1054&lt;=5213),-36.304*LN(AJ1054)+310.72, IF(AJ1054&gt;5213, 10)))</f>
        <v>#VALUE!</v>
      </c>
      <c r="BQ1054" s="2" t="e">
        <f aca="false">BF1054^0.04*BG1054^0.22*BH1054^0.51*BI1054^0.06*BP1054^0.17</f>
        <v>#VALUE!</v>
      </c>
      <c r="BR1054" s="0" t="e">
        <f aca="false">IF(BQ1054&gt;=90, "Very Good", IF(BQ1054&gt;=80, "Good", IF(BQ1054&gt;=70, "Slightly Good", IF(BQ1054&gt;=60, "Average", IF(BQ1054&gt;=50, "Slightly Poor", IF(BQ1054&gt;=40, "Poor", "Very Poor"))))))</f>
        <v>#VALUE!</v>
      </c>
      <c r="BT1054" s="2" t="e">
        <f aca="false">9.81*LN(AH1054)+30.6</f>
        <v>#VALUE!</v>
      </c>
      <c r="BU1054" s="0" t="e">
        <f aca="false">IF(BT1054&lt;30, "Clean water", IF(AND(BT1054&gt;=30, BT1054&lt;40), "Hypolimia", IF(AND(BT1054&gt;=40,BT1054&lt;50), "Mesotrophic", IF(AND(BT1054&gt;=50, BT1054&lt;70), "Eutrophic", IF(BT1054&gt;70,"Hypertrophic")))))</f>
        <v>#VALUE!</v>
      </c>
      <c r="CM1054" s="0" t="n">
        <f aca="false">IF(G1054&gt;H1054,1,0)</f>
        <v>0</v>
      </c>
      <c r="CO1054" s="17" t="n">
        <f aca="false">14.652-0.41022*M1054+0.007991*M1054*M1054-0.000077774*M1054*M1054*M1054</f>
        <v>8.222801440398</v>
      </c>
      <c r="CP1054" s="1" t="n">
        <f aca="false">F1054/CO1054*100</f>
        <v>103.371096354585</v>
      </c>
    </row>
    <row r="1055" customFormat="false" ht="12.5" hidden="false" customHeight="false" outlineLevel="0" collapsed="false">
      <c r="A1055" s="0" t="n">
        <v>1054</v>
      </c>
      <c r="B1055" s="15" t="s">
        <v>99</v>
      </c>
      <c r="C1055" s="16" t="s">
        <v>100</v>
      </c>
      <c r="D1055" s="0" t="s">
        <v>177</v>
      </c>
      <c r="E1055" s="0" t="n">
        <v>7.5</v>
      </c>
      <c r="F1055" s="0" t="n">
        <v>9</v>
      </c>
      <c r="G1055" s="0" t="n">
        <v>0.7</v>
      </c>
      <c r="H1055" s="0" t="n">
        <v>3</v>
      </c>
      <c r="I1055" s="0" t="n">
        <v>3.6</v>
      </c>
      <c r="J1055" s="0" t="n">
        <v>4.608</v>
      </c>
      <c r="K1055" s="0" t="n">
        <v>0.088</v>
      </c>
      <c r="L1055" s="0" t="n">
        <v>2.1</v>
      </c>
      <c r="M1055" s="0" t="n">
        <v>23.8</v>
      </c>
      <c r="N1055" s="0" t="n">
        <v>0</v>
      </c>
      <c r="O1055" s="0" t="n">
        <v>387</v>
      </c>
      <c r="P1055" s="0" t="n">
        <v>30000</v>
      </c>
      <c r="Q1055" s="0" t="n">
        <v>0</v>
      </c>
      <c r="R1055" s="0" t="n">
        <v>0</v>
      </c>
      <c r="S1055" s="0" t="n">
        <v>0</v>
      </c>
      <c r="T1055" s="0" t="n">
        <v>0</v>
      </c>
      <c r="U1055" s="0" t="n">
        <v>0</v>
      </c>
      <c r="V1055" s="0" t="n">
        <v>0</v>
      </c>
      <c r="AC1055" s="0" t="n">
        <v>4.593</v>
      </c>
      <c r="AD1055" s="0" t="n">
        <v>0.156</v>
      </c>
      <c r="AE1055" s="0" t="n">
        <v>3.79</v>
      </c>
      <c r="AF1055" s="0" t="n">
        <v>0.065</v>
      </c>
      <c r="AG1055" s="0" t="n">
        <v>0.055</v>
      </c>
      <c r="AH1055" s="0" t="n">
        <v>3.5</v>
      </c>
      <c r="AJ1055" s="0" t="n">
        <v>3000</v>
      </c>
      <c r="AP1055" s="0" t="n">
        <v>0</v>
      </c>
      <c r="AY1055" s="0" t="n">
        <v>0</v>
      </c>
      <c r="BF1055" s="0" t="n">
        <f aca="false">IF(E1055&lt;11,-3.6797*E1055^2+48.115*E1055-53.83,280.92*EXP(-0.2027*E1055))</f>
        <v>100.049375</v>
      </c>
      <c r="BG1055" s="1" t="n">
        <f aca="false">32.208*LN(F1055)+21.438</f>
        <v>92.206209186845</v>
      </c>
      <c r="BH1055" s="1" t="n">
        <f aca="false">IF(G1055&lt;=2, -10*G1055+100, 88.958*EXP(-0.0755*G1055))</f>
        <v>93</v>
      </c>
      <c r="BI1055" s="1" t="n">
        <f aca="false">IF(I1055&lt;=100, 0.0053*(I1055)^2-1.0332*I1055+100.76, 122.82*EXP(-0.0092*I1055))</f>
        <v>97.109168</v>
      </c>
      <c r="BJ1055" s="0" t="n">
        <f aca="false">IF(P1055&lt;=1000, -6.942*LN(P1055)+107.59, -36.304*LN(P1055)+310.72)</f>
        <v>-63.5362173920304</v>
      </c>
      <c r="BK1055" s="0" t="e">
        <f aca="false">BF1055^0.04*BG1055^0.22*BH1055^0.51*BI1055^0.06*BJ1055^0.17</f>
        <v>#NUM!</v>
      </c>
      <c r="BL1055" s="0" t="e">
        <f aca="false">IF(BK1055&gt;=90, "Very Good", IF(BK1055&gt;=80, "Good", IF(BK1055&gt;=70, "Slightly Good", IF(BK1055&gt;=60, "Average", IF(BK1055&gt;=50, "Slightly Poor", IF(BK1055&gt;=40, "Poor", "Very Poor"))))))</f>
        <v>#NUM!</v>
      </c>
      <c r="BM1055" s="2" t="n">
        <f aca="false">IF(P1055&lt;=1000, -6.942*LN(P1055)+107.59, IF(AND(P1055&gt;1000, P1055&lt;=5213),-36.304*LN(P1055)+310.72, IF(P1055&gt;5213, 10)))</f>
        <v>10</v>
      </c>
      <c r="BN1055" s="2" t="n">
        <f aca="false">BF1055^0.04*BG1055^0.22*BH1055^0.51*BI1055^0.06*BM1055^0.17</f>
        <v>63.8877700656881</v>
      </c>
      <c r="BO1055" s="3" t="str">
        <f aca="false">IF(BN1055&gt;=90, "Very Good", IF(BN1055&gt;=80, "Good", IF(BN1055&gt;=70, "Slightly Good", IF(BN1055&gt;=60, "Average", IF(BN1055&gt;=50, "Slightly Poor", IF(BN1055&gt;=40, "Poor", "Very Poor"))))))</f>
        <v>Average</v>
      </c>
      <c r="BP1055" s="2" t="n">
        <f aca="false">IF(AJ1055&lt;=1000, -6.942*LN(AJ1055)+107.59, IF(AND(AJ1055&gt;1000, AJ1055&lt;=5213),-36.304*LN(AJ1055)+310.72, IF(AJ1055&gt;5213, 10)))</f>
        <v>20.0568318240255</v>
      </c>
      <c r="BQ1055" s="2" t="n">
        <f aca="false">BF1055^0.04*BG1055^0.22*BH1055^0.51*BI1055^0.06*BP1055^0.17</f>
        <v>71.9121587943683</v>
      </c>
      <c r="BR1055" s="0" t="str">
        <f aca="false">IF(BQ1055&gt;=90, "Very Good", IF(BQ1055&gt;=80, "Good", IF(BQ1055&gt;=70, "Slightly Good", IF(BQ1055&gt;=60, "Average", IF(BQ1055&gt;=50, "Slightly Poor", IF(BQ1055&gt;=40, "Poor", "Very Poor"))))))</f>
        <v>Slightly Good</v>
      </c>
      <c r="BT1055" s="2" t="n">
        <f aca="false">9.81*LN(AH1055)+30.6</f>
        <v>42.8896047209396</v>
      </c>
      <c r="BU1055" s="0" t="str">
        <f aca="false">IF(BT1055&lt;30, "Clean water", IF(AND(BT1055&gt;=30, BT1055&lt;40), "Hypolimia", IF(AND(BT1055&gt;=40,BT1055&lt;50), "Mesotrophic", IF(AND(BT1055&gt;=50, BT1055&lt;70), "Eutrophic", IF(BT1055&gt;70,"Hypertrophic")))))</f>
        <v>Mesotrophic</v>
      </c>
      <c r="CM1055" s="0" t="n">
        <f aca="false">IF(G1055&gt;H1055,1,0)</f>
        <v>0</v>
      </c>
      <c r="CO1055" s="17" t="n">
        <f aca="false">14.652-0.41022*M1055+0.007991*M1055*M1055-0.000077774*M1055*M1055*M1055</f>
        <v>8.366693591472</v>
      </c>
      <c r="CP1055" s="1" t="n">
        <f aca="false">F1055/CO1055*100</f>
        <v>107.569374946078</v>
      </c>
    </row>
    <row r="1056" customFormat="false" ht="12.5" hidden="false" customHeight="false" outlineLevel="0" collapsed="false">
      <c r="A1056" s="0" t="n">
        <v>1055</v>
      </c>
      <c r="B1056" s="15" t="s">
        <v>101</v>
      </c>
      <c r="C1056" s="16" t="s">
        <v>102</v>
      </c>
      <c r="D1056" s="0" t="s">
        <v>177</v>
      </c>
      <c r="E1056" s="0" t="n">
        <v>7.7</v>
      </c>
      <c r="F1056" s="0" t="n">
        <v>9.6</v>
      </c>
      <c r="G1056" s="0" t="n">
        <v>0.8</v>
      </c>
      <c r="H1056" s="0" t="n">
        <v>3.8</v>
      </c>
      <c r="I1056" s="0" t="n">
        <v>21.4</v>
      </c>
      <c r="J1056" s="0" t="n">
        <v>3.161</v>
      </c>
      <c r="K1056" s="0" t="n">
        <v>0.081</v>
      </c>
      <c r="L1056" s="0" t="n">
        <v>2.1</v>
      </c>
      <c r="M1056" s="0" t="n">
        <v>22.1</v>
      </c>
      <c r="N1056" s="0" t="n">
        <v>0</v>
      </c>
      <c r="O1056" s="0" t="n">
        <v>216</v>
      </c>
      <c r="P1056" s="0" t="n">
        <v>54000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n">
        <v>0</v>
      </c>
      <c r="V1056" s="0" t="n">
        <v>0</v>
      </c>
      <c r="AC1056" s="0" t="n">
        <v>3.096</v>
      </c>
      <c r="AD1056" s="0" t="n">
        <v>0.052</v>
      </c>
      <c r="AE1056" s="0" t="n">
        <v>2.696</v>
      </c>
      <c r="AF1056" s="0" t="n">
        <v>0.05</v>
      </c>
      <c r="AG1056" s="0" t="n">
        <v>0.041</v>
      </c>
      <c r="AH1056" s="0" t="n">
        <v>10.5</v>
      </c>
      <c r="AI1056" s="0" t="n">
        <v>0</v>
      </c>
      <c r="AJ1056" s="0" t="n">
        <v>290</v>
      </c>
      <c r="AP1056" s="0" t="n">
        <v>0</v>
      </c>
      <c r="AQ1056" s="0" t="n">
        <v>0</v>
      </c>
      <c r="AR1056" s="0" t="n">
        <v>0</v>
      </c>
      <c r="AS1056" s="0" t="n">
        <v>0</v>
      </c>
      <c r="AU1056" s="0" t="n">
        <v>0</v>
      </c>
      <c r="AV1056" s="0" t="n">
        <v>0</v>
      </c>
      <c r="AY1056" s="0" t="n">
        <v>0</v>
      </c>
      <c r="AZ1056" s="0" t="n">
        <v>0</v>
      </c>
      <c r="BB1056" s="0" t="n">
        <v>0</v>
      </c>
      <c r="BE1056" s="0" t="n">
        <v>0</v>
      </c>
      <c r="BF1056" s="0" t="n">
        <f aca="false">IF(E1056&lt;11,-3.6797*E1056^2+48.115*E1056-53.83,280.92*EXP(-0.2027*E1056))</f>
        <v>98.486087</v>
      </c>
      <c r="BG1056" s="1" t="n">
        <f aca="false">32.208*LN(F1056)+21.438</f>
        <v>94.2848658756438</v>
      </c>
      <c r="BH1056" s="1" t="n">
        <f aca="false">IF(G1056&lt;=2, -10*G1056+100, 88.958*EXP(-0.0755*G1056))</f>
        <v>92</v>
      </c>
      <c r="BI1056" s="1" t="n">
        <f aca="false">IF(I1056&lt;=100, 0.0053*(I1056)^2-1.0332*I1056+100.76, 122.82*EXP(-0.0092*I1056))</f>
        <v>81.076708</v>
      </c>
      <c r="BJ1056" s="0" t="n">
        <f aca="false">IF(P1056&lt;=1000, -6.942*LN(P1056)+107.59, -36.304*LN(P1056)+310.72)</f>
        <v>-84.8752244746369</v>
      </c>
      <c r="BK1056" s="0" t="e">
        <f aca="false">BF1056^0.04*BG1056^0.22*BH1056^0.51*BI1056^0.06*BJ1056^0.17</f>
        <v>#NUM!</v>
      </c>
      <c r="BL1056" s="0" t="e">
        <f aca="false">IF(BK1056&gt;=90, "Very Good", IF(BK1056&gt;=80, "Good", IF(BK1056&gt;=70, "Slightly Good", IF(BK1056&gt;=60, "Average", IF(BK1056&gt;=50, "Slightly Poor", IF(BK1056&gt;=40, "Poor", "Very Poor"))))))</f>
        <v>#NUM!</v>
      </c>
      <c r="BM1056" s="2" t="n">
        <f aca="false">IF(P1056&lt;=1000, -6.942*LN(P1056)+107.59, IF(AND(P1056&gt;1000, P1056&lt;=5213),-36.304*LN(P1056)+310.72, IF(P1056&gt;5213, 10)))</f>
        <v>10</v>
      </c>
      <c r="BN1056" s="2" t="n">
        <f aca="false">BF1056^0.04*BG1056^0.22*BH1056^0.51*BI1056^0.06*BM1056^0.17</f>
        <v>63.1215697860348</v>
      </c>
      <c r="BO1056" s="3" t="str">
        <f aca="false">IF(BN1056&gt;=90, "Very Good", IF(BN1056&gt;=80, "Good", IF(BN1056&gt;=70, "Slightly Good", IF(BN1056&gt;=60, "Average", IF(BN1056&gt;=50, "Slightly Poor", IF(BN1056&gt;=40, "Poor", "Very Poor"))))))</f>
        <v>Average</v>
      </c>
      <c r="BP1056" s="2" t="n">
        <f aca="false">IF(AJ1056&lt;=1000, -6.942*LN(AJ1056)+107.59, IF(AND(AJ1056&gt;1000, AJ1056&lt;=5213),-36.304*LN(AJ1056)+310.72, IF(AJ1056&gt;5213, 10)))</f>
        <v>68.2296866326692</v>
      </c>
      <c r="BQ1056" s="2" t="n">
        <f aca="false">BF1056^0.04*BG1056^0.22*BH1056^0.51*BI1056^0.06*BP1056^0.17</f>
        <v>87.488962202406</v>
      </c>
      <c r="BR1056" s="0" t="str">
        <f aca="false">IF(BQ1056&gt;=90, "Very Good", IF(BQ1056&gt;=80, "Good", IF(BQ1056&gt;=70, "Slightly Good", IF(BQ1056&gt;=60, "Average", IF(BQ1056&gt;=50, "Slightly Poor", IF(BQ1056&gt;=40, "Poor", "Very Poor"))))))</f>
        <v>Good</v>
      </c>
      <c r="BT1056" s="2" t="n">
        <f aca="false">9.81*LN(AH1056)+30.6</f>
        <v>53.6669912727737</v>
      </c>
      <c r="BU1056" s="0" t="str">
        <f aca="false">IF(BT1056&lt;30, "Clean water", IF(AND(BT1056&gt;=30, BT1056&lt;40), "Hypolimia", IF(AND(BT1056&gt;=40,BT1056&lt;50), "Mesotrophic", IF(AND(BT1056&gt;=50, BT1056&lt;70), "Eutrophic", IF(BT1056&gt;70,"Hypertrophic")))))</f>
        <v>Eutrophic</v>
      </c>
      <c r="CM1056" s="0" t="n">
        <f aca="false">IF(G1056&gt;H1056,1,0)</f>
        <v>0</v>
      </c>
      <c r="CO1056" s="17" t="n">
        <f aca="false">14.652-0.41022*M1056+0.007991*M1056*M1056-0.000077774*M1056*M1056*M1056</f>
        <v>8.649540564586</v>
      </c>
      <c r="CP1056" s="1" t="n">
        <f aca="false">F1056/CO1056*100</f>
        <v>110.988553996792</v>
      </c>
    </row>
    <row r="1057" customFormat="false" ht="12.5" hidden="false" customHeight="false" outlineLevel="0" collapsed="false">
      <c r="A1057" s="0" t="n">
        <v>1056</v>
      </c>
      <c r="B1057" s="15" t="s">
        <v>103</v>
      </c>
      <c r="C1057" s="16" t="s">
        <v>104</v>
      </c>
      <c r="D1057" s="0" t="s">
        <v>177</v>
      </c>
      <c r="E1057" s="0" t="n">
        <v>7.7</v>
      </c>
      <c r="F1057" s="0" t="n">
        <v>9.1</v>
      </c>
      <c r="G1057" s="0" t="n">
        <v>0.7</v>
      </c>
      <c r="H1057" s="0" t="n">
        <v>2.2</v>
      </c>
      <c r="I1057" s="0" t="n">
        <v>1</v>
      </c>
      <c r="J1057" s="0" t="n">
        <v>4.629</v>
      </c>
      <c r="K1057" s="0" t="n">
        <v>0.052</v>
      </c>
      <c r="L1057" s="0" t="n">
        <v>1.8</v>
      </c>
      <c r="M1057" s="0" t="n">
        <v>23.9</v>
      </c>
      <c r="N1057" s="0" t="n">
        <v>0</v>
      </c>
      <c r="O1057" s="0" t="n">
        <v>390</v>
      </c>
      <c r="P1057" s="0" t="n">
        <v>15000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0</v>
      </c>
      <c r="V1057" s="0" t="n">
        <v>0</v>
      </c>
      <c r="AC1057" s="0" t="n">
        <v>4.566</v>
      </c>
      <c r="AD1057" s="0" t="n">
        <v>0.083</v>
      </c>
      <c r="AE1057" s="0" t="n">
        <v>3.926</v>
      </c>
      <c r="AF1057" s="0" t="n">
        <v>0.042</v>
      </c>
      <c r="AG1057" s="0" t="n">
        <v>0.035</v>
      </c>
      <c r="AH1057" s="0" t="n">
        <v>1</v>
      </c>
      <c r="AJ1057" s="0" t="n">
        <v>1200</v>
      </c>
      <c r="AP1057" s="0" t="n">
        <v>0</v>
      </c>
      <c r="AY1057" s="0" t="n">
        <v>0</v>
      </c>
      <c r="BF1057" s="0" t="n">
        <f aca="false">IF(E1057&lt;11,-3.6797*E1057^2+48.115*E1057-53.83,280.92*EXP(-0.2027*E1057))</f>
        <v>98.486087</v>
      </c>
      <c r="BG1057" s="1" t="n">
        <f aca="false">32.208*LN(F1057)+21.438</f>
        <v>92.5621023107425</v>
      </c>
      <c r="BH1057" s="1" t="n">
        <f aca="false">IF(G1057&lt;=2, -10*G1057+100, 88.958*EXP(-0.0755*G1057))</f>
        <v>93</v>
      </c>
      <c r="BI1057" s="1" t="n">
        <f aca="false">IF(I1057&lt;=100, 0.0053*(I1057)^2-1.0332*I1057+100.76, 122.82*EXP(-0.0092*I1057))</f>
        <v>99.7321</v>
      </c>
      <c r="BJ1057" s="0" t="n">
        <f aca="false">IF(P1057&lt;=1000, -6.942*LN(P1057)+107.59, -36.304*LN(P1057)+310.72)</f>
        <v>-38.3722021489821</v>
      </c>
      <c r="BK1057" s="0" t="e">
        <f aca="false">BF1057^0.04*BG1057^0.22*BH1057^0.51*BI1057^0.06*BJ1057^0.17</f>
        <v>#NUM!</v>
      </c>
      <c r="BL1057" s="0" t="e">
        <f aca="false">IF(BK1057&gt;=90, "Very Good", IF(BK1057&gt;=80, "Good", IF(BK1057&gt;=70, "Slightly Good", IF(BK1057&gt;=60, "Average", IF(BK1057&gt;=50, "Slightly Poor", IF(BK1057&gt;=40, "Poor", "Very Poor"))))))</f>
        <v>#NUM!</v>
      </c>
      <c r="BM1057" s="2" t="n">
        <f aca="false">IF(P1057&lt;=1000, -6.942*LN(P1057)+107.59, IF(AND(P1057&gt;1000, P1057&lt;=5213),-36.304*LN(P1057)+310.72, IF(P1057&gt;5213, 10)))</f>
        <v>10</v>
      </c>
      <c r="BN1057" s="2" t="n">
        <f aca="false">BF1057^0.04*BG1057^0.22*BH1057^0.51*BI1057^0.06*BM1057^0.17</f>
        <v>64.0039390668986</v>
      </c>
      <c r="BO1057" s="3" t="str">
        <f aca="false">IF(BN1057&gt;=90, "Very Good", IF(BN1057&gt;=80, "Good", IF(BN1057&gt;=70, "Slightly Good", IF(BN1057&gt;=60, "Average", IF(BN1057&gt;=50, "Slightly Poor", IF(BN1057&gt;=40, "Poor", "Very Poor"))))))</f>
        <v>Average</v>
      </c>
      <c r="BP1057" s="2" t="n">
        <f aca="false">IF(AJ1057&lt;=1000, -6.942*LN(AJ1057)+107.59, IF(AND(AJ1057&gt;1000, AJ1057&lt;=5213),-36.304*LN(AJ1057)+310.72, IF(AJ1057&gt;5213, 10)))</f>
        <v>53.3218505539848</v>
      </c>
      <c r="BQ1057" s="2" t="n">
        <f aca="false">BF1057^0.04*BG1057^0.22*BH1057^0.51*BI1057^0.06*BP1057^0.17</f>
        <v>85.0708141923154</v>
      </c>
      <c r="BR1057" s="0" t="str">
        <f aca="false">IF(BQ1057&gt;=90, "Very Good", IF(BQ1057&gt;=80, "Good", IF(BQ1057&gt;=70, "Slightly Good", IF(BQ1057&gt;=60, "Average", IF(BQ1057&gt;=50, "Slightly Poor", IF(BQ1057&gt;=40, "Poor", "Very Poor"))))))</f>
        <v>Good</v>
      </c>
      <c r="BT1057" s="2" t="n">
        <f aca="false">9.81*LN(AH1057)+30.6</f>
        <v>30.6</v>
      </c>
      <c r="BU1057" s="0" t="str">
        <f aca="false">IF(BT1057&lt;30, "Clean water", IF(AND(BT1057&gt;=30, BT1057&lt;40), "Hypolimia", IF(AND(BT1057&gt;=40,BT1057&lt;50), "Mesotrophic", IF(AND(BT1057&gt;=50, BT1057&lt;70), "Eutrophic", IF(BT1057&gt;70,"Hypertrophic")))))</f>
        <v>Hypolimia</v>
      </c>
      <c r="CM1057" s="0" t="n">
        <f aca="false">IF(G1057&gt;H1057,1,0)</f>
        <v>0</v>
      </c>
      <c r="CO1057" s="17" t="n">
        <f aca="false">14.652-0.41022*M1057+0.007991*M1057*M1057-0.000077774*M1057*M1057*M1057</f>
        <v>8.350516761694</v>
      </c>
      <c r="CP1057" s="1" t="n">
        <f aca="false">F1057/CO1057*100</f>
        <v>108.975291705827</v>
      </c>
    </row>
    <row r="1058" customFormat="false" ht="12.5" hidden="false" customHeight="false" outlineLevel="0" collapsed="false">
      <c r="A1058" s="0" t="n">
        <v>1057</v>
      </c>
      <c r="B1058" s="15" t="s">
        <v>105</v>
      </c>
      <c r="C1058" s="16" t="s">
        <v>106</v>
      </c>
      <c r="D1058" s="0" t="s">
        <v>177</v>
      </c>
      <c r="E1058" s="0" t="n">
        <v>7.9</v>
      </c>
      <c r="F1058" s="0" t="n">
        <v>9.9</v>
      </c>
      <c r="G1058" s="0" t="n">
        <v>1.1</v>
      </c>
      <c r="H1058" s="0" t="n">
        <v>4.2</v>
      </c>
      <c r="I1058" s="0" t="n">
        <v>5.8</v>
      </c>
      <c r="J1058" s="0" t="n">
        <v>2.78</v>
      </c>
      <c r="K1058" s="0" t="n">
        <v>0.052</v>
      </c>
      <c r="L1058" s="0" t="n">
        <v>2.1</v>
      </c>
      <c r="M1058" s="0" t="n">
        <v>22.3</v>
      </c>
      <c r="N1058" s="0" t="n">
        <v>0</v>
      </c>
      <c r="O1058" s="0" t="n">
        <v>207</v>
      </c>
      <c r="P1058" s="0" t="n">
        <v>7700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0</v>
      </c>
      <c r="V1058" s="0" t="n">
        <v>0</v>
      </c>
      <c r="AC1058" s="0" t="n">
        <v>2.736</v>
      </c>
      <c r="AD1058" s="0" t="n">
        <v>0.017</v>
      </c>
      <c r="AE1058" s="0" t="n">
        <v>2.367</v>
      </c>
      <c r="AF1058" s="0" t="n">
        <v>0.032</v>
      </c>
      <c r="AG1058" s="0" t="n">
        <v>0.023</v>
      </c>
      <c r="AH1058" s="0" t="n">
        <v>18.2</v>
      </c>
      <c r="AI1058" s="0" t="n">
        <v>0</v>
      </c>
      <c r="AJ1058" s="0" t="n">
        <v>240</v>
      </c>
      <c r="AP1058" s="0" t="n">
        <v>0</v>
      </c>
      <c r="AQ1058" s="0" t="n">
        <v>0</v>
      </c>
      <c r="AR1058" s="0" t="n">
        <v>0</v>
      </c>
      <c r="AS1058" s="0" t="n">
        <v>0</v>
      </c>
      <c r="AU1058" s="0" t="n">
        <v>0</v>
      </c>
      <c r="AV1058" s="0" t="n">
        <v>0</v>
      </c>
      <c r="AY1058" s="0" t="n">
        <v>0</v>
      </c>
      <c r="AZ1058" s="0" t="n">
        <v>0</v>
      </c>
      <c r="BB1058" s="0" t="n">
        <v>0</v>
      </c>
      <c r="BE1058" s="0" t="n">
        <v>0</v>
      </c>
      <c r="BF1058" s="0" t="n">
        <f aca="false">IF(E1058&lt;11,-3.6797*E1058^2+48.115*E1058-53.83,280.92*EXP(-0.2027*E1058))</f>
        <v>96.6284230000001</v>
      </c>
      <c r="BG1058" s="1" t="n">
        <f aca="false">32.208*LN(F1058)+21.438</f>
        <v>95.2759594579826</v>
      </c>
      <c r="BH1058" s="1" t="n">
        <f aca="false">IF(G1058&lt;=2, -10*G1058+100, 88.958*EXP(-0.0755*G1058))</f>
        <v>89</v>
      </c>
      <c r="BI1058" s="1" t="n">
        <f aca="false">IF(I1058&lt;=100, 0.0053*(I1058)^2-1.0332*I1058+100.76, 122.82*EXP(-0.0092*I1058))</f>
        <v>94.945732</v>
      </c>
      <c r="BJ1058" s="0" t="n">
        <f aca="false">IF(P1058&lt;=1000, -6.942*LN(P1058)+107.59, -36.304*LN(P1058)+310.72)</f>
        <v>-14.1636104670878</v>
      </c>
      <c r="BK1058" s="0" t="e">
        <f aca="false">BF1058^0.04*BG1058^0.22*BH1058^0.51*BI1058^0.06*BJ1058^0.17</f>
        <v>#NUM!</v>
      </c>
      <c r="BL1058" s="0" t="e">
        <f aca="false">IF(BK1058&gt;=90, "Very Good", IF(BK1058&gt;=80, "Good", IF(BK1058&gt;=70, "Slightly Good", IF(BK1058&gt;=60, "Average", IF(BK1058&gt;=50, "Slightly Poor", IF(BK1058&gt;=40, "Poor", "Very Poor"))))))</f>
        <v>#NUM!</v>
      </c>
      <c r="BM1058" s="2" t="n">
        <f aca="false">IF(P1058&lt;=1000, -6.942*LN(P1058)+107.59, IF(AND(P1058&gt;1000, P1058&lt;=5213),-36.304*LN(P1058)+310.72, IF(P1058&gt;5213, 10)))</f>
        <v>10</v>
      </c>
      <c r="BN1058" s="2" t="n">
        <f aca="false">BF1058^0.04*BG1058^0.22*BH1058^0.51*BI1058^0.06*BM1058^0.17</f>
        <v>62.7506109732562</v>
      </c>
      <c r="BO1058" s="3" t="str">
        <f aca="false">IF(BN1058&gt;=90, "Very Good", IF(BN1058&gt;=80, "Good", IF(BN1058&gt;=70, "Slightly Good", IF(BN1058&gt;=60, "Average", IF(BN1058&gt;=50, "Slightly Poor", IF(BN1058&gt;=40, "Poor", "Very Poor"))))))</f>
        <v>Average</v>
      </c>
      <c r="BP1058" s="2" t="n">
        <f aca="false">IF(AJ1058&lt;=1000, -6.942*LN(AJ1058)+107.59, IF(AND(AJ1058&gt;1000, AJ1058&lt;=5213),-36.304*LN(AJ1058)+310.72, IF(AJ1058&gt;5213, 10)))</f>
        <v>69.5434045941599</v>
      </c>
      <c r="BQ1058" s="2" t="n">
        <f aca="false">BF1058^0.04*BG1058^0.22*BH1058^0.51*BI1058^0.06*BP1058^0.17</f>
        <v>87.2572396079879</v>
      </c>
      <c r="BR1058" s="0" t="str">
        <f aca="false">IF(BQ1058&gt;=90, "Very Good", IF(BQ1058&gt;=80, "Good", IF(BQ1058&gt;=70, "Slightly Good", IF(BQ1058&gt;=60, "Average", IF(BQ1058&gt;=50, "Slightly Poor", IF(BQ1058&gt;=40, "Poor", "Very Poor"))))))</f>
        <v>Good</v>
      </c>
      <c r="BT1058" s="2" t="n">
        <f aca="false">9.81*LN(AH1058)+30.6</f>
        <v>59.0629458379518</v>
      </c>
      <c r="BU1058" s="0" t="str">
        <f aca="false">IF(BT1058&lt;30, "Clean water", IF(AND(BT1058&gt;=30, BT1058&lt;40), "Hypolimia", IF(AND(BT1058&gt;=40,BT1058&lt;50), "Mesotrophic", IF(AND(BT1058&gt;=50, BT1058&lt;70), "Eutrophic", IF(BT1058&gt;70,"Hypertrophic")))))</f>
        <v>Eutrophic</v>
      </c>
      <c r="CM1058" s="0" t="n">
        <f aca="false">IF(G1058&gt;H1058,1,0)</f>
        <v>0</v>
      </c>
      <c r="CO1058" s="17" t="n">
        <f aca="false">14.652-0.41022*M1058+0.007991*M1058*M1058-0.000077774*M1058*M1058*M1058</f>
        <v>8.615458406142</v>
      </c>
      <c r="CP1058" s="1" t="n">
        <f aca="false">F1058/CO1058*100</f>
        <v>114.909730084034</v>
      </c>
    </row>
    <row r="1059" customFormat="false" ht="12.5" hidden="false" customHeight="false" outlineLevel="0" collapsed="false">
      <c r="A1059" s="0" t="n">
        <v>1058</v>
      </c>
      <c r="B1059" s="15" t="s">
        <v>107</v>
      </c>
      <c r="C1059" s="16" t="s">
        <v>108</v>
      </c>
      <c r="D1059" s="0" t="s">
        <v>177</v>
      </c>
      <c r="E1059" s="0" t="n">
        <v>7.7</v>
      </c>
      <c r="F1059" s="0" t="n">
        <v>8.4</v>
      </c>
      <c r="G1059" s="0" t="n">
        <v>0.3</v>
      </c>
      <c r="H1059" s="0" t="n">
        <v>2.1</v>
      </c>
      <c r="I1059" s="0" t="n">
        <v>0.2</v>
      </c>
      <c r="J1059" s="0" t="n">
        <v>5.87</v>
      </c>
      <c r="K1059" s="0" t="n">
        <v>0.128</v>
      </c>
      <c r="L1059" s="0" t="n">
        <v>1.6</v>
      </c>
      <c r="M1059" s="0" t="n">
        <v>22.8</v>
      </c>
      <c r="N1059" s="0" t="n">
        <v>0</v>
      </c>
      <c r="O1059" s="0" t="n">
        <v>529</v>
      </c>
      <c r="P1059" s="0" t="n">
        <v>19000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0</v>
      </c>
      <c r="V1059" s="0" t="n">
        <v>0</v>
      </c>
      <c r="AC1059" s="0" t="n">
        <v>5.803</v>
      </c>
      <c r="AD1059" s="0" t="n">
        <v>0.058</v>
      </c>
      <c r="AE1059" s="0" t="n">
        <v>4.966</v>
      </c>
      <c r="AF1059" s="0" t="n">
        <v>0.124</v>
      </c>
      <c r="AG1059" s="0" t="n">
        <v>0.115</v>
      </c>
      <c r="AH1059" s="0" t="n">
        <v>0</v>
      </c>
      <c r="AJ1059" s="0" t="n">
        <v>1500</v>
      </c>
      <c r="AP1059" s="0" t="n">
        <v>0</v>
      </c>
      <c r="AY1059" s="0" t="n">
        <v>0</v>
      </c>
      <c r="BF1059" s="0" t="n">
        <f aca="false">IF(E1059&lt;11,-3.6797*E1059^2+48.115*E1059-53.83,280.92*EXP(-0.2027*E1059))</f>
        <v>98.486087</v>
      </c>
      <c r="BG1059" s="1" t="n">
        <f aca="false">32.208*LN(F1059)+21.438</f>
        <v>89.9840867819932</v>
      </c>
      <c r="BH1059" s="1" t="n">
        <f aca="false">IF(G1059&lt;=2, -10*G1059+100, 88.958*EXP(-0.0755*G1059))</f>
        <v>97</v>
      </c>
      <c r="BI1059" s="1" t="n">
        <f aca="false">IF(I1059&lt;=100, 0.0053*(I1059)^2-1.0332*I1059+100.76, 122.82*EXP(-0.0092*I1059))</f>
        <v>100.553572</v>
      </c>
      <c r="BJ1059" s="0" t="n">
        <f aca="false">IF(P1059&lt;=1000, -6.942*LN(P1059)+107.59, -36.304*LN(P1059)+310.72)</f>
        <v>-46.9540603478259</v>
      </c>
      <c r="BK1059" s="0" t="e">
        <f aca="false">BF1059^0.04*BG1059^0.22*BH1059^0.51*BI1059^0.06*BJ1059^0.17</f>
        <v>#NUM!</v>
      </c>
      <c r="BL1059" s="0" t="e">
        <f aca="false">IF(BK1059&gt;=90, "Very Good", IF(BK1059&gt;=80, "Good", IF(BK1059&gt;=70, "Slightly Good", IF(BK1059&gt;=60, "Average", IF(BK1059&gt;=50, "Slightly Poor", IF(BK1059&gt;=40, "Poor", "Very Poor"))))))</f>
        <v>#NUM!</v>
      </c>
      <c r="BM1059" s="2" t="n">
        <f aca="false">IF(P1059&lt;=1000, -6.942*LN(P1059)+107.59, IF(AND(P1059&gt;1000, P1059&lt;=5213),-36.304*LN(P1059)+310.72, IF(P1059&gt;5213, 10)))</f>
        <v>10</v>
      </c>
      <c r="BN1059" s="2" t="n">
        <f aca="false">BF1059^0.04*BG1059^0.22*BH1059^0.51*BI1059^0.06*BM1059^0.17</f>
        <v>65.0202877152343</v>
      </c>
      <c r="BO1059" s="3" t="str">
        <f aca="false">IF(BN1059&gt;=90, "Very Good", IF(BN1059&gt;=80, "Good", IF(BN1059&gt;=70, "Slightly Good", IF(BN1059&gt;=60, "Average", IF(BN1059&gt;=50, "Slightly Poor", IF(BN1059&gt;=40, "Poor", "Very Poor"))))))</f>
        <v>Average</v>
      </c>
      <c r="BP1059" s="2" t="n">
        <f aca="false">IF(AJ1059&lt;=1000, -6.942*LN(AJ1059)+107.59, IF(AND(AJ1059&gt;1000, AJ1059&lt;=5213),-36.304*LN(AJ1059)+310.72, IF(AJ1059&gt;5213, 10)))</f>
        <v>45.2208470670737</v>
      </c>
      <c r="BQ1059" s="2" t="n">
        <f aca="false">BF1059^0.04*BG1059^0.22*BH1059^0.51*BI1059^0.06*BP1059^0.17</f>
        <v>84.0342763905418</v>
      </c>
      <c r="BR1059" s="0" t="str">
        <f aca="false">IF(BQ1059&gt;=90, "Very Good", IF(BQ1059&gt;=80, "Good", IF(BQ1059&gt;=70, "Slightly Good", IF(BQ1059&gt;=60, "Average", IF(BQ1059&gt;=50, "Slightly Poor", IF(BQ1059&gt;=40, "Poor", "Very Poor"))))))</f>
        <v>Good</v>
      </c>
      <c r="BT1059" s="2" t="e">
        <f aca="false">9.81*LN(AH1059)+30.6</f>
        <v>#VALUE!</v>
      </c>
      <c r="BU1059" s="0" t="e">
        <f aca="false">IF(BT1059&lt;30, "Clean water", IF(AND(BT1059&gt;=30, BT1059&lt;40), "Hypolimia", IF(AND(BT1059&gt;=40,BT1059&lt;50), "Mesotrophic", IF(AND(BT1059&gt;=50, BT1059&lt;70), "Eutrophic", IF(BT1059&gt;70,"Hypertrophic")))))</f>
        <v>#VALUE!</v>
      </c>
      <c r="CM1059" s="0" t="n">
        <f aca="false">IF(G1059&gt;H1059,1,0)</f>
        <v>0</v>
      </c>
      <c r="CO1059" s="17" t="n">
        <f aca="false">14.652-0.41022*M1059+0.007991*M1059*M1059-0.000077774*M1059*M1059*M1059</f>
        <v>8.531220615552</v>
      </c>
      <c r="CP1059" s="1" t="n">
        <f aca="false">F1059/CO1059*100</f>
        <v>98.4618775968261</v>
      </c>
    </row>
    <row r="1060" customFormat="false" ht="12.5" hidden="false" customHeight="false" outlineLevel="0" collapsed="false">
      <c r="A1060" s="0" t="n">
        <v>1059</v>
      </c>
      <c r="B1060" s="15" t="s">
        <v>109</v>
      </c>
      <c r="C1060" s="16" t="s">
        <v>110</v>
      </c>
      <c r="D1060" s="0" t="s">
        <v>177</v>
      </c>
      <c r="E1060" s="0" t="n">
        <v>7.6</v>
      </c>
      <c r="F1060" s="0" t="n">
        <v>8.7</v>
      </c>
      <c r="G1060" s="0" t="n">
        <v>3.1</v>
      </c>
      <c r="H1060" s="0" t="n">
        <v>6.3</v>
      </c>
      <c r="I1060" s="0" t="n">
        <v>7.8</v>
      </c>
      <c r="J1060" s="0" t="n">
        <v>7.81</v>
      </c>
      <c r="K1060" s="0" t="n">
        <v>0.208</v>
      </c>
      <c r="L1060" s="0" t="n">
        <v>3.5</v>
      </c>
      <c r="M1060" s="0" t="n">
        <v>23.1</v>
      </c>
      <c r="O1060" s="0" t="n">
        <v>442</v>
      </c>
      <c r="AC1060" s="0" t="n">
        <v>7.63</v>
      </c>
      <c r="AD1060" s="0" t="n">
        <v>0.859</v>
      </c>
      <c r="AE1060" s="0" t="n">
        <v>5.375</v>
      </c>
      <c r="AF1060" s="0" t="n">
        <v>0.147</v>
      </c>
      <c r="AG1060" s="0" t="n">
        <v>0.112</v>
      </c>
      <c r="BD1060" s="0" t="n">
        <v>3.774</v>
      </c>
      <c r="BF1060" s="0" t="n">
        <f aca="false">IF(E1060&lt;11,-3.6797*E1060^2+48.115*E1060-53.83,280.92*EXP(-0.2027*E1060))</f>
        <v>99.304528</v>
      </c>
      <c r="BG1060" s="1" t="n">
        <f aca="false">32.208*LN(F1060)+21.438</f>
        <v>91.1143080104746</v>
      </c>
      <c r="BH1060" s="1" t="n">
        <f aca="false">IF(G1060&lt;=2, -10*G1060+100, 88.958*EXP(-0.0755*G1060))</f>
        <v>70.3944446082144</v>
      </c>
      <c r="BI1060" s="1" t="n">
        <f aca="false">IF(I1060&lt;=100, 0.0053*(I1060)^2-1.0332*I1060+100.76, 122.82*EXP(-0.0092*I1060))</f>
        <v>93.023492</v>
      </c>
      <c r="BJ1060" s="0" t="e">
        <f aca="false">IF(P1060&lt;=1000, -6.942*LN(P1060)+107.59, -36.304*LN(P1060)+310.72)</f>
        <v>#VALUE!</v>
      </c>
      <c r="BK1060" s="0" t="e">
        <f aca="false">BF1060^0.04*BG1060^0.22*BH1060^0.51*BI1060^0.06*BJ1060^0.17</f>
        <v>#VALUE!</v>
      </c>
      <c r="BL1060" s="0" t="e">
        <f aca="false">IF(BK1060&gt;=90, "Very Good", IF(BK1060&gt;=80, "Good", IF(BK1060&gt;=70, "Slightly Good", IF(BK1060&gt;=60, "Average", IF(BK1060&gt;=50, "Slightly Poor", IF(BK1060&gt;=40, "Poor", "Very Poor"))))))</f>
        <v>#VALUE!</v>
      </c>
      <c r="BM1060" s="2" t="e">
        <f aca="false">IF(P1060&lt;=1000, -6.942*LN(P1060)+107.59, IF(AND(P1060&gt;1000, P1060&lt;=5213),-36.304*LN(P1060)+310.72, IF(P1060&gt;5213, 10)))</f>
        <v>#VALUE!</v>
      </c>
      <c r="BN1060" s="2" t="e">
        <f aca="false">BF1060^0.04*BG1060^0.22*BH1060^0.51*BI1060^0.06*BM1060^0.17</f>
        <v>#VALUE!</v>
      </c>
      <c r="BO1060" s="3" t="e">
        <f aca="false">IF(BN1060&gt;=90, "Very Good", IF(BN1060&gt;=80, "Good", IF(BN1060&gt;=70, "Slightly Good", IF(BN1060&gt;=60, "Average", IF(BN1060&gt;=50, "Slightly Poor", IF(BN1060&gt;=40, "Poor", "Very Poor"))))))</f>
        <v>#VALUE!</v>
      </c>
      <c r="BP1060" s="2" t="e">
        <f aca="false">IF(AJ1060&lt;=1000, -6.942*LN(AJ1060)+107.59, IF(AND(AJ1060&gt;1000, AJ1060&lt;=5213),-36.304*LN(AJ1060)+310.72, IF(AJ1060&gt;5213, 10)))</f>
        <v>#VALUE!</v>
      </c>
      <c r="BQ1060" s="2" t="e">
        <f aca="false">BF1060^0.04*BG1060^0.22*BH1060^0.51*BI1060^0.06*BP1060^0.17</f>
        <v>#VALUE!</v>
      </c>
      <c r="BR1060" s="0" t="e">
        <f aca="false">IF(BQ1060&gt;=90, "Very Good", IF(BQ1060&gt;=80, "Good", IF(BQ1060&gt;=70, "Slightly Good", IF(BQ1060&gt;=60, "Average", IF(BQ1060&gt;=50, "Slightly Poor", IF(BQ1060&gt;=40, "Poor", "Very Poor"))))))</f>
        <v>#VALUE!</v>
      </c>
      <c r="BT1060" s="2" t="e">
        <f aca="false">9.81*LN(AH1060)+30.6</f>
        <v>#VALUE!</v>
      </c>
      <c r="BU1060" s="0" t="e">
        <f aca="false">IF(BT1060&lt;30, "Clean water", IF(AND(BT1060&gt;=30, BT1060&lt;40), "Hypolimia", IF(AND(BT1060&gt;=40,BT1060&lt;50), "Mesotrophic", IF(AND(BT1060&gt;=50, BT1060&lt;70), "Eutrophic", IF(BT1060&gt;70,"Hypertrophic")))))</f>
        <v>#VALUE!</v>
      </c>
      <c r="CM1060" s="0" t="n">
        <f aca="false">IF(G1060&gt;H1060,1,0)</f>
        <v>0</v>
      </c>
      <c r="CO1060" s="17" t="n">
        <f aca="false">14.652-0.41022*M1060+0.007991*M1060*M1060-0.000077774*M1060*M1060*M1060</f>
        <v>8.481322776366</v>
      </c>
      <c r="CP1060" s="1" t="n">
        <f aca="false">F1060/CO1060*100</f>
        <v>102.57833865542</v>
      </c>
    </row>
    <row r="1061" customFormat="false" ht="12.5" hidden="false" customHeight="false" outlineLevel="0" collapsed="false">
      <c r="A1061" s="0" t="n">
        <v>1060</v>
      </c>
      <c r="B1061" s="15" t="s">
        <v>111</v>
      </c>
      <c r="C1061" s="16" t="s">
        <v>112</v>
      </c>
      <c r="D1061" s="0" t="s">
        <v>177</v>
      </c>
      <c r="E1061" s="0" t="n">
        <v>7.3</v>
      </c>
      <c r="F1061" s="0" t="n">
        <v>8.2</v>
      </c>
      <c r="G1061" s="0" t="n">
        <v>0.8</v>
      </c>
      <c r="H1061" s="0" t="n">
        <v>2.9</v>
      </c>
      <c r="I1061" s="0" t="n">
        <v>4.4</v>
      </c>
      <c r="J1061" s="0" t="n">
        <v>5.026</v>
      </c>
      <c r="K1061" s="0" t="n">
        <v>0.1</v>
      </c>
      <c r="L1061" s="0" t="n">
        <v>2.2</v>
      </c>
      <c r="M1061" s="0" t="n">
        <v>23.7</v>
      </c>
      <c r="N1061" s="0" t="n">
        <v>0</v>
      </c>
      <c r="O1061" s="0" t="n">
        <v>401</v>
      </c>
      <c r="P1061" s="0" t="n">
        <v>30000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0</v>
      </c>
      <c r="V1061" s="0" t="n">
        <v>0</v>
      </c>
      <c r="AC1061" s="0" t="n">
        <v>4.979</v>
      </c>
      <c r="AD1061" s="0" t="n">
        <v>0.143</v>
      </c>
      <c r="AE1061" s="0" t="n">
        <v>4.065</v>
      </c>
      <c r="AF1061" s="0" t="n">
        <v>0.072</v>
      </c>
      <c r="AG1061" s="0" t="n">
        <v>0.06</v>
      </c>
      <c r="AH1061" s="0" t="n">
        <v>1.3</v>
      </c>
      <c r="AJ1061" s="0" t="n">
        <v>4000</v>
      </c>
      <c r="AP1061" s="0" t="n">
        <v>0</v>
      </c>
      <c r="AY1061" s="0" t="n">
        <v>0</v>
      </c>
      <c r="BF1061" s="0" t="n">
        <f aca="false">IF(E1061&lt;11,-3.6797*E1061^2+48.115*E1061-53.83,280.92*EXP(-0.2027*E1061))</f>
        <v>101.318287</v>
      </c>
      <c r="BG1061" s="1" t="n">
        <f aca="false">32.208*LN(F1061)+21.438</f>
        <v>89.2079528407348</v>
      </c>
      <c r="BH1061" s="1" t="n">
        <f aca="false">IF(G1061&lt;=2, -10*G1061+100, 88.958*EXP(-0.0755*G1061))</f>
        <v>92</v>
      </c>
      <c r="BI1061" s="1" t="n">
        <f aca="false">IF(I1061&lt;=100, 0.0053*(I1061)^2-1.0332*I1061+100.76, 122.82*EXP(-0.0092*I1061))</f>
        <v>96.316528</v>
      </c>
      <c r="BJ1061" s="0" t="n">
        <f aca="false">IF(P1061&lt;=1000, -6.942*LN(P1061)+107.59, -36.304*LN(P1061)+310.72)</f>
        <v>-63.5362173920304</v>
      </c>
      <c r="BK1061" s="0" t="e">
        <f aca="false">BF1061^0.04*BG1061^0.22*BH1061^0.51*BI1061^0.06*BJ1061^0.17</f>
        <v>#NUM!</v>
      </c>
      <c r="BL1061" s="0" t="e">
        <f aca="false">IF(BK1061&gt;=90, "Very Good", IF(BK1061&gt;=80, "Good", IF(BK1061&gt;=70, "Slightly Good", IF(BK1061&gt;=60, "Average", IF(BK1061&gt;=50, "Slightly Poor", IF(BK1061&gt;=40, "Poor", "Very Poor"))))))</f>
        <v>#NUM!</v>
      </c>
      <c r="BM1061" s="2" t="n">
        <f aca="false">IF(P1061&lt;=1000, -6.942*LN(P1061)+107.59, IF(AND(P1061&gt;1000, P1061&lt;=5213),-36.304*LN(P1061)+310.72, IF(P1061&gt;5213, 10)))</f>
        <v>10</v>
      </c>
      <c r="BN1061" s="2" t="n">
        <f aca="false">BF1061^0.04*BG1061^0.22*BH1061^0.51*BI1061^0.06*BM1061^0.17</f>
        <v>63.076870884689</v>
      </c>
      <c r="BO1061" s="3" t="str">
        <f aca="false">IF(BN1061&gt;=90, "Very Good", IF(BN1061&gt;=80, "Good", IF(BN1061&gt;=70, "Slightly Good", IF(BN1061&gt;=60, "Average", IF(BN1061&gt;=50, "Slightly Poor", IF(BN1061&gt;=40, "Poor", "Very Poor"))))))</f>
        <v>Average</v>
      </c>
      <c r="BP1061" s="2" t="n">
        <f aca="false">IF(AJ1061&lt;=1000, -6.942*LN(AJ1061)+107.59, IF(AND(AJ1061&gt;1000, AJ1061&lt;=5213),-36.304*LN(AJ1061)+310.72, IF(AJ1061&gt;5213, 10)))</f>
        <v>9.61282186573601</v>
      </c>
      <c r="BQ1061" s="2" t="n">
        <f aca="false">BF1061^0.04*BG1061^0.22*BH1061^0.51*BI1061^0.06*BP1061^0.17</f>
        <v>62.6548641673859</v>
      </c>
      <c r="BR1061" s="0" t="str">
        <f aca="false">IF(BQ1061&gt;=90, "Very Good", IF(BQ1061&gt;=80, "Good", IF(BQ1061&gt;=70, "Slightly Good", IF(BQ1061&gt;=60, "Average", IF(BQ1061&gt;=50, "Slightly Poor", IF(BQ1061&gt;=40, "Poor", "Very Poor"))))))</f>
        <v>Average</v>
      </c>
      <c r="BT1061" s="2" t="n">
        <f aca="false">9.81*LN(AH1061)+30.6</f>
        <v>33.1737934344261</v>
      </c>
      <c r="BU1061" s="0" t="str">
        <f aca="false">IF(BT1061&lt;30, "Clean water", IF(AND(BT1061&gt;=30, BT1061&lt;40), "Hypolimia", IF(AND(BT1061&gt;=40,BT1061&lt;50), "Mesotrophic", IF(AND(BT1061&gt;=50, BT1061&lt;70), "Eutrophic", IF(BT1061&gt;70,"Hypertrophic")))))</f>
        <v>Hypolimia</v>
      </c>
      <c r="CM1061" s="0" t="n">
        <f aca="false">IF(G1061&gt;H1061,1,0)</f>
        <v>0</v>
      </c>
      <c r="CO1061" s="17" t="n">
        <f aca="false">14.652-0.41022*M1061+0.007991*M1061*M1061-0.000077774*M1061*M1061*M1061</f>
        <v>8.382919179978</v>
      </c>
      <c r="CP1061" s="1" t="n">
        <f aca="false">F1061/CO1061*100</f>
        <v>97.8179536740031</v>
      </c>
    </row>
    <row r="1062" customFormat="false" ht="12.5" hidden="false" customHeight="false" outlineLevel="0" collapsed="false">
      <c r="A1062" s="0" t="n">
        <v>1061</v>
      </c>
      <c r="B1062" s="15" t="s">
        <v>113</v>
      </c>
      <c r="C1062" s="16" t="s">
        <v>114</v>
      </c>
      <c r="D1062" s="0" t="s">
        <v>177</v>
      </c>
      <c r="E1062" s="0" t="n">
        <v>7.6</v>
      </c>
      <c r="F1062" s="0" t="n">
        <v>7.9</v>
      </c>
      <c r="G1062" s="0" t="n">
        <v>0.9</v>
      </c>
      <c r="H1062" s="0" t="n">
        <v>3.1</v>
      </c>
      <c r="I1062" s="0" t="n">
        <v>1.2</v>
      </c>
      <c r="J1062" s="0" t="n">
        <v>4.926</v>
      </c>
      <c r="K1062" s="0" t="n">
        <v>0.108</v>
      </c>
      <c r="L1062" s="0" t="n">
        <v>2.4</v>
      </c>
      <c r="M1062" s="0" t="n">
        <v>23.2</v>
      </c>
      <c r="N1062" s="0" t="n">
        <v>0</v>
      </c>
      <c r="O1062" s="0" t="n">
        <v>385</v>
      </c>
      <c r="P1062" s="0" t="n">
        <v>24000</v>
      </c>
      <c r="Q1062" s="0" t="n">
        <v>0</v>
      </c>
      <c r="R1062" s="0" t="n">
        <v>0</v>
      </c>
      <c r="S1062" s="0" t="n">
        <v>0</v>
      </c>
      <c r="T1062" s="0" t="n">
        <v>0</v>
      </c>
      <c r="U1062" s="0" t="n">
        <v>0</v>
      </c>
      <c r="V1062" s="0" t="n">
        <v>0</v>
      </c>
      <c r="AC1062" s="0" t="n">
        <v>4.925</v>
      </c>
      <c r="AD1062" s="0" t="n">
        <v>0.291</v>
      </c>
      <c r="AE1062" s="0" t="n">
        <v>3.744</v>
      </c>
      <c r="AF1062" s="0" t="n">
        <v>0.087</v>
      </c>
      <c r="AG1062" s="0" t="n">
        <v>0.075</v>
      </c>
      <c r="AH1062" s="0" t="n">
        <v>1.7</v>
      </c>
      <c r="AJ1062" s="0" t="n">
        <v>2400</v>
      </c>
      <c r="AP1062" s="0" t="n">
        <v>0</v>
      </c>
      <c r="AY1062" s="0" t="n">
        <v>0</v>
      </c>
      <c r="BF1062" s="0" t="n">
        <f aca="false">IF(E1062&lt;11,-3.6797*E1062^2+48.115*E1062-53.83,280.92*EXP(-0.2027*E1062))</f>
        <v>99.304528</v>
      </c>
      <c r="BG1062" s="1" t="n">
        <f aca="false">32.208*LN(F1062)+21.438</f>
        <v>88.0075157571056</v>
      </c>
      <c r="BH1062" s="1" t="n">
        <f aca="false">IF(G1062&lt;=2, -10*G1062+100, 88.958*EXP(-0.0755*G1062))</f>
        <v>91</v>
      </c>
      <c r="BI1062" s="1" t="n">
        <f aca="false">IF(I1062&lt;=100, 0.0053*(I1062)^2-1.0332*I1062+100.76, 122.82*EXP(-0.0092*I1062))</f>
        <v>99.527792</v>
      </c>
      <c r="BJ1062" s="0" t="n">
        <f aca="false">IF(P1062&lt;=1000, -6.942*LN(P1062)+107.59, -36.304*LN(P1062)+310.72)</f>
        <v>-55.4352139051193</v>
      </c>
      <c r="BK1062" s="0" t="e">
        <f aca="false">BF1062^0.04*BG1062^0.22*BH1062^0.51*BI1062^0.06*BJ1062^0.17</f>
        <v>#NUM!</v>
      </c>
      <c r="BL1062" s="0" t="e">
        <f aca="false">IF(BK1062&gt;=90, "Very Good", IF(BK1062&gt;=80, "Good", IF(BK1062&gt;=70, "Slightly Good", IF(BK1062&gt;=60, "Average", IF(BK1062&gt;=50, "Slightly Poor", IF(BK1062&gt;=40, "Poor", "Very Poor"))))))</f>
        <v>#NUM!</v>
      </c>
      <c r="BM1062" s="2" t="n">
        <f aca="false">IF(P1062&lt;=1000, -6.942*LN(P1062)+107.59, IF(AND(P1062&gt;1000, P1062&lt;=5213),-36.304*LN(P1062)+310.72, IF(P1062&gt;5213, 10)))</f>
        <v>10</v>
      </c>
      <c r="BN1062" s="2" t="n">
        <f aca="false">BF1062^0.04*BG1062^0.22*BH1062^0.51*BI1062^0.06*BM1062^0.17</f>
        <v>62.6124765389429</v>
      </c>
      <c r="BO1062" s="3" t="str">
        <f aca="false">IF(BN1062&gt;=90, "Very Good", IF(BN1062&gt;=80, "Good", IF(BN1062&gt;=70, "Slightly Good", IF(BN1062&gt;=60, "Average", IF(BN1062&gt;=50, "Slightly Poor", IF(BN1062&gt;=40, "Poor", "Very Poor"))))))</f>
        <v>Average</v>
      </c>
      <c r="BP1062" s="2" t="n">
        <f aca="false">IF(AJ1062&lt;=1000, -6.942*LN(AJ1062)+107.59, IF(AND(AJ1062&gt;1000, AJ1062&lt;=5213),-36.304*LN(AJ1062)+310.72, IF(AJ1062&gt;5213, 10)))</f>
        <v>28.1578353109365</v>
      </c>
      <c r="BQ1062" s="2" t="n">
        <f aca="false">BF1062^0.04*BG1062^0.22*BH1062^0.51*BI1062^0.06*BP1062^0.17</f>
        <v>74.6608202508078</v>
      </c>
      <c r="BR1062" s="0" t="str">
        <f aca="false">IF(BQ1062&gt;=90, "Very Good", IF(BQ1062&gt;=80, "Good", IF(BQ1062&gt;=70, "Slightly Good", IF(BQ1062&gt;=60, "Average", IF(BQ1062&gt;=50, "Slightly Poor", IF(BQ1062&gt;=40, "Poor", "Very Poor"))))))</f>
        <v>Slightly Good</v>
      </c>
      <c r="BT1062" s="2" t="n">
        <f aca="false">9.81*LN(AH1062)+30.6</f>
        <v>35.8054631429199</v>
      </c>
      <c r="BU1062" s="0" t="str">
        <f aca="false">IF(BT1062&lt;30, "Clean water", IF(AND(BT1062&gt;=30, BT1062&lt;40), "Hypolimia", IF(AND(BT1062&gt;=40,BT1062&lt;50), "Mesotrophic", IF(AND(BT1062&gt;=50, BT1062&lt;70), "Eutrophic", IF(BT1062&gt;70,"Hypertrophic")))))</f>
        <v>Hypolimia</v>
      </c>
      <c r="CM1062" s="0" t="n">
        <f aca="false">IF(G1062&gt;H1062,1,0)</f>
        <v>0</v>
      </c>
      <c r="CO1062" s="17" t="n">
        <f aca="false">14.652-0.41022*M1062+0.007991*M1062*M1062-0.000077774*M1062*M1062*M1062</f>
        <v>8.464794835968</v>
      </c>
      <c r="CP1062" s="1" t="n">
        <f aca="false">F1062/CO1062*100</f>
        <v>93.3277197272625</v>
      </c>
    </row>
    <row r="1063" s="18" customFormat="true" ht="12.5" hidden="false" customHeight="false" outlineLevel="0" collapsed="false">
      <c r="A1063" s="18" t="n">
        <v>1062</v>
      </c>
      <c r="B1063" s="19" t="s">
        <v>139</v>
      </c>
      <c r="C1063" s="18" t="s">
        <v>116</v>
      </c>
      <c r="D1063" s="18" t="s">
        <v>177</v>
      </c>
      <c r="E1063" s="18" t="n">
        <v>7.3</v>
      </c>
      <c r="F1063" s="18" t="n">
        <v>6.4</v>
      </c>
      <c r="G1063" s="18" t="n">
        <v>5.4</v>
      </c>
      <c r="H1063" s="18" t="n">
        <v>5.3</v>
      </c>
      <c r="I1063" s="18" t="n">
        <v>6</v>
      </c>
      <c r="J1063" s="18" t="n">
        <v>9.884</v>
      </c>
      <c r="K1063" s="18" t="n">
        <v>0.205</v>
      </c>
      <c r="L1063" s="18" t="n">
        <v>3.5</v>
      </c>
      <c r="M1063" s="18" t="n">
        <v>25.6</v>
      </c>
      <c r="N1063" s="18" t="n">
        <v>0</v>
      </c>
      <c r="O1063" s="18" t="n">
        <v>474</v>
      </c>
      <c r="P1063" s="18" t="n">
        <v>130000</v>
      </c>
      <c r="Q1063" s="18" t="n">
        <v>0</v>
      </c>
      <c r="R1063" s="18" t="n">
        <v>0</v>
      </c>
      <c r="S1063" s="18" t="n">
        <v>0</v>
      </c>
      <c r="T1063" s="18" t="n">
        <v>0</v>
      </c>
      <c r="U1063" s="18" t="n">
        <v>0</v>
      </c>
      <c r="V1063" s="18" t="n">
        <v>0</v>
      </c>
      <c r="AC1063" s="18" t="n">
        <v>9.649</v>
      </c>
      <c r="AD1063" s="18" t="n">
        <v>2.177</v>
      </c>
      <c r="AE1063" s="18" t="n">
        <v>6.388</v>
      </c>
      <c r="AF1063" s="18" t="n">
        <v>0.124</v>
      </c>
      <c r="AG1063" s="18" t="n">
        <v>0.105</v>
      </c>
      <c r="AH1063" s="18" t="n">
        <v>2</v>
      </c>
      <c r="AJ1063" s="18" t="n">
        <v>47000</v>
      </c>
      <c r="AP1063" s="18" t="n">
        <v>0</v>
      </c>
      <c r="AY1063" s="18" t="n">
        <v>0</v>
      </c>
      <c r="BF1063" s="18" t="n">
        <f aca="false">IF(E1063&lt;11,-3.6797*E1063^2+48.115*E1063-53.83,280.92*EXP(-0.2027*E1063))</f>
        <v>101.318287</v>
      </c>
      <c r="BG1063" s="20" t="n">
        <f aca="false">32.208*LN(F1063)+21.438</f>
        <v>81.2256456736961</v>
      </c>
      <c r="BH1063" s="20" t="n">
        <f aca="false">IF(G1063&lt;=2, -10*G1063+100, 88.958*EXP(-0.0755*G1063))</f>
        <v>59.1729403218637</v>
      </c>
      <c r="BI1063" s="20" t="n">
        <f aca="false">IF(I1063&lt;=100, 0.0053*(I1063)^2-1.0332*I1063+100.76, 122.82*EXP(-0.0092*I1063))</f>
        <v>94.7516</v>
      </c>
      <c r="BJ1063" s="18" t="n">
        <f aca="false">IF(P1063&lt;=1000, -6.942*LN(P1063)+107.59, -36.304*LN(P1063)+310.72)</f>
        <v>-116.770118337507</v>
      </c>
      <c r="BK1063" s="18" t="e">
        <f aca="false">BF1063^0.04*BG1063^0.22*BH1063^0.51*BI1063^0.06*BJ1063^0.17</f>
        <v>#NUM!</v>
      </c>
      <c r="BL1063" s="18" t="e">
        <f aca="false">IF(BK1063&gt;=90, "Very Good", IF(BK1063&gt;=80, "Good", IF(BK1063&gt;=70, "Slightly Good", IF(BK1063&gt;=60, "Average", IF(BK1063&gt;=50, "Slightly Poor", IF(BK1063&gt;=40, "Poor", "Very Poor"))))))</f>
        <v>#NUM!</v>
      </c>
      <c r="BM1063" s="21" t="n">
        <f aca="false">IF(P1063&lt;=1000, -6.942*LN(P1063)+107.59, IF(AND(P1063&gt;1000, P1063&lt;=5213),-36.304*LN(P1063)+310.72, IF(P1063&gt;5213, 10)))</f>
        <v>10</v>
      </c>
      <c r="BN1063" s="21" t="n">
        <f aca="false">BF1063^0.04*BG1063^0.22*BH1063^0.51*BI1063^0.06*BM1063^0.17</f>
        <v>49.287638572612</v>
      </c>
      <c r="BO1063" s="22" t="str">
        <f aca="false">IF(BN1063&gt;=90, "Very Good", IF(BN1063&gt;=80, "Good", IF(BN1063&gt;=70, "Slightly Good", IF(BN1063&gt;=60, "Average", IF(BN1063&gt;=50, "Slightly Poor", IF(BN1063&gt;=40, "Poor", "Very Poor"))))))</f>
        <v>Poor</v>
      </c>
      <c r="BP1063" s="21" t="n">
        <f aca="false">IF(AJ1063&lt;=1000, -6.942*LN(AJ1063)+107.59, IF(AND(AJ1063&gt;1000, AJ1063&lt;=5213),-36.304*LN(AJ1063)+310.72, IF(AJ1063&gt;5213, 10)))</f>
        <v>10</v>
      </c>
      <c r="BQ1063" s="21" t="n">
        <f aca="false">BF1063^0.04*BG1063^0.22*BH1063^0.51*BI1063^0.06*BP1063^0.17</f>
        <v>49.287638572612</v>
      </c>
      <c r="BR1063" s="18" t="str">
        <f aca="false">IF(BQ1063&gt;=90, "Very Good", IF(BQ1063&gt;=80, "Good", IF(BQ1063&gt;=70, "Slightly Good", IF(BQ1063&gt;=60, "Average", IF(BQ1063&gt;=50, "Slightly Poor", IF(BQ1063&gt;=40, "Poor", "Very Poor"))))))</f>
        <v>Poor</v>
      </c>
      <c r="BT1063" s="21" t="n">
        <f aca="false">9.81*LN(AH1063)+30.6</f>
        <v>37.3997738412931</v>
      </c>
      <c r="BU1063" s="18" t="str">
        <f aca="false">IF(BT1063&lt;30, "Clean water", IF(AND(BT1063&gt;=30, BT1063&lt;40), "Hypolimia", IF(AND(BT1063&gt;=40,BT1063&lt;50), "Mesotrophic", IF(AND(BT1063&gt;=50, BT1063&lt;70), "Eutrophic", IF(BT1063&gt;70,"Hypertrophic")))))</f>
        <v>Hypolimia</v>
      </c>
      <c r="CM1063" s="18" t="n">
        <f aca="false">IF(G1063&gt;H1063,1,0)</f>
        <v>1</v>
      </c>
      <c r="CO1063" s="17" t="n">
        <f aca="false">14.652-0.41022*M1063+0.007991*M1063*M1063-0.000077774*M1063*M1063*M1063</f>
        <v>8.082518562816</v>
      </c>
      <c r="CP1063" s="1" t="n">
        <f aca="false">F1063/CO1063*100</f>
        <v>79.1832391136532</v>
      </c>
    </row>
    <row r="1064" customFormat="false" ht="12.5" hidden="false" customHeight="false" outlineLevel="0" collapsed="false">
      <c r="A1064" s="0" t="n">
        <v>1063</v>
      </c>
      <c r="B1064" s="15" t="s">
        <v>117</v>
      </c>
      <c r="C1064" s="16" t="s">
        <v>118</v>
      </c>
      <c r="D1064" s="0" t="s">
        <v>177</v>
      </c>
      <c r="E1064" s="0" t="n">
        <v>7.5</v>
      </c>
      <c r="F1064" s="0" t="n">
        <v>8.9</v>
      </c>
      <c r="G1064" s="0" t="n">
        <v>0.1</v>
      </c>
      <c r="H1064" s="0" t="n">
        <v>2</v>
      </c>
      <c r="I1064" s="0" t="n">
        <v>1.6</v>
      </c>
      <c r="J1064" s="0" t="n">
        <v>2.622</v>
      </c>
      <c r="K1064" s="0" t="n">
        <v>0.018</v>
      </c>
      <c r="L1064" s="0" t="n">
        <v>1.7</v>
      </c>
      <c r="M1064" s="0" t="n">
        <v>22.8</v>
      </c>
      <c r="N1064" s="0" t="n">
        <v>0</v>
      </c>
      <c r="O1064" s="0" t="n">
        <v>165</v>
      </c>
      <c r="P1064" s="0" t="n">
        <v>160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0</v>
      </c>
      <c r="V1064" s="0" t="n">
        <v>0</v>
      </c>
      <c r="AC1064" s="0" t="n">
        <v>2.617</v>
      </c>
      <c r="AD1064" s="0" t="n">
        <v>0.004</v>
      </c>
      <c r="AE1064" s="0" t="n">
        <v>2.264</v>
      </c>
      <c r="AF1064" s="0" t="n">
        <v>0.007</v>
      </c>
      <c r="AG1064" s="0" t="n">
        <v>0.004</v>
      </c>
      <c r="AH1064" s="0" t="n">
        <v>0</v>
      </c>
      <c r="AJ1064" s="0" t="n">
        <v>28</v>
      </c>
      <c r="AP1064" s="0" t="n">
        <v>0</v>
      </c>
      <c r="AY1064" s="0" t="n">
        <v>0</v>
      </c>
      <c r="BF1064" s="0" t="n">
        <f aca="false">IF(E1064&lt;11,-3.6797*E1064^2+48.115*E1064-53.83,280.92*EXP(-0.2027*E1064))</f>
        <v>100.049375</v>
      </c>
      <c r="BG1064" s="1" t="n">
        <f aca="false">32.208*LN(F1064)+21.438</f>
        <v>91.8463395211805</v>
      </c>
      <c r="BH1064" s="1" t="n">
        <f aca="false">IF(G1064&lt;=2, -10*G1064+100, 88.958*EXP(-0.0755*G1064))</f>
        <v>99</v>
      </c>
      <c r="BI1064" s="1" t="n">
        <f aca="false">IF(I1064&lt;=100, 0.0053*(I1064)^2-1.0332*I1064+100.76, 122.82*EXP(-0.0092*I1064))</f>
        <v>99.120448</v>
      </c>
      <c r="BJ1064" s="0" t="n">
        <f aca="false">IF(P1064&lt;=1000, -6.942*LN(P1064)+107.59, -36.304*LN(P1064)+310.72)</f>
        <v>72.3581433746468</v>
      </c>
      <c r="BK1064" s="0" t="n">
        <f aca="false">BF1064^0.04*BG1064^0.22*BH1064^0.51*BI1064^0.06*BJ1064^0.17</f>
        <v>92.371668408999</v>
      </c>
      <c r="BL1064" s="0" t="str">
        <f aca="false">IF(BK1064&gt;=90, "Very Good", IF(BK1064&gt;=80, "Good", IF(BK1064&gt;=70, "Slightly Good", IF(BK1064&gt;=60, "Average", IF(BK1064&gt;=50, "Slightly Poor", IF(BK1064&gt;=40, "Poor", "Very Poor"))))))</f>
        <v>Very Good</v>
      </c>
      <c r="BM1064" s="2" t="n">
        <f aca="false">IF(P1064&lt;=1000, -6.942*LN(P1064)+107.59, IF(AND(P1064&gt;1000, P1064&lt;=5213),-36.304*LN(P1064)+310.72, IF(P1064&gt;5213, 10)))</f>
        <v>72.3581433746468</v>
      </c>
      <c r="BN1064" s="2" t="n">
        <f aca="false">BF1064^0.04*BG1064^0.22*BH1064^0.51*BI1064^0.06*BM1064^0.17</f>
        <v>92.371668408999</v>
      </c>
      <c r="BO1064" s="3" t="str">
        <f aca="false">IF(BN1064&gt;=90, "Very Good", IF(BN1064&gt;=80, "Good", IF(BN1064&gt;=70, "Slightly Good", IF(BN1064&gt;=60, "Average", IF(BN1064&gt;=50, "Slightly Poor", IF(BN1064&gt;=40, "Poor", "Very Poor"))))))</f>
        <v>Very Good</v>
      </c>
      <c r="BP1064" s="2" t="n">
        <f aca="false">IF(AJ1064&lt;=1000, -6.942*LN(AJ1064)+107.59, IF(AND(AJ1064&gt;1000, AJ1064&lt;=5213),-36.304*LN(AJ1064)+310.72, IF(AJ1064&gt;5213, 10)))</f>
        <v>84.4578362903637</v>
      </c>
      <c r="BQ1064" s="2" t="n">
        <f aca="false">BF1064^0.04*BG1064^0.22*BH1064^0.51*BI1064^0.06*BP1064^0.17</f>
        <v>94.8319583273862</v>
      </c>
      <c r="BR1064" s="0" t="str">
        <f aca="false">IF(BQ1064&gt;=90, "Very Good", IF(BQ1064&gt;=80, "Good", IF(BQ1064&gt;=70, "Slightly Good", IF(BQ1064&gt;=60, "Average", IF(BQ1064&gt;=50, "Slightly Poor", IF(BQ1064&gt;=40, "Poor", "Very Poor"))))))</f>
        <v>Very Good</v>
      </c>
      <c r="BT1064" s="2" t="e">
        <f aca="false">9.81*LN(AH1064)+30.6</f>
        <v>#VALUE!</v>
      </c>
      <c r="BU1064" s="0" t="e">
        <f aca="false">IF(BT1064&lt;30, "Clean water", IF(AND(BT1064&gt;=30, BT1064&lt;40), "Hypolimia", IF(AND(BT1064&gt;=40,BT1064&lt;50), "Mesotrophic", IF(AND(BT1064&gt;=50, BT1064&lt;70), "Eutrophic", IF(BT1064&gt;70,"Hypertrophic")))))</f>
        <v>#VALUE!</v>
      </c>
      <c r="CM1064" s="0" t="n">
        <f aca="false">IF(G1064&gt;H1064,1,0)</f>
        <v>0</v>
      </c>
      <c r="CO1064" s="17" t="n">
        <f aca="false">14.652-0.41022*M1064+0.007991*M1064*M1064-0.000077774*M1064*M1064*M1064</f>
        <v>8.531220615552</v>
      </c>
      <c r="CP1064" s="1" t="n">
        <f aca="false">F1064/CO1064*100</f>
        <v>104.322703644256</v>
      </c>
    </row>
    <row r="1065" customFormat="false" ht="12.5" hidden="false" customHeight="false" outlineLevel="0" collapsed="false">
      <c r="A1065" s="0" t="n">
        <v>1064</v>
      </c>
      <c r="B1065" s="15" t="s">
        <v>119</v>
      </c>
      <c r="C1065" s="16" t="s">
        <v>120</v>
      </c>
      <c r="D1065" s="0" t="s">
        <v>177</v>
      </c>
      <c r="E1065" s="0" t="n">
        <v>7.7</v>
      </c>
      <c r="F1065" s="0" t="n">
        <v>8.7</v>
      </c>
      <c r="G1065" s="0" t="n">
        <v>0.4</v>
      </c>
      <c r="H1065" s="0" t="n">
        <v>2.4</v>
      </c>
      <c r="I1065" s="0" t="n">
        <v>2.2</v>
      </c>
      <c r="J1065" s="0" t="n">
        <v>2.943</v>
      </c>
      <c r="K1065" s="0" t="n">
        <v>0.036</v>
      </c>
      <c r="L1065" s="0" t="n">
        <v>1.8</v>
      </c>
      <c r="M1065" s="0" t="n">
        <v>24.3</v>
      </c>
      <c r="N1065" s="0" t="n">
        <v>0</v>
      </c>
      <c r="O1065" s="0" t="n">
        <v>211</v>
      </c>
      <c r="P1065" s="0" t="n">
        <v>12000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V1065" s="0" t="n">
        <v>0</v>
      </c>
      <c r="AC1065" s="0" t="n">
        <v>2.873</v>
      </c>
      <c r="AD1065" s="0" t="n">
        <v>0.065</v>
      </c>
      <c r="AE1065" s="0" t="n">
        <v>2.365</v>
      </c>
      <c r="AF1065" s="0" t="n">
        <v>0.022</v>
      </c>
      <c r="AG1065" s="0" t="n">
        <v>0.015</v>
      </c>
      <c r="AH1065" s="0" t="n">
        <v>0.7</v>
      </c>
      <c r="AJ1065" s="0" t="n">
        <v>1300</v>
      </c>
      <c r="AP1065" s="0" t="n">
        <v>0</v>
      </c>
      <c r="AY1065" s="0" t="n">
        <v>0</v>
      </c>
      <c r="BF1065" s="0" t="n">
        <f aca="false">IF(E1065&lt;11,-3.6797*E1065^2+48.115*E1065-53.83,280.92*EXP(-0.2027*E1065))</f>
        <v>98.486087</v>
      </c>
      <c r="BG1065" s="1" t="n">
        <f aca="false">32.208*LN(F1065)+21.438</f>
        <v>91.1143080104746</v>
      </c>
      <c r="BH1065" s="1" t="n">
        <f aca="false">IF(G1065&lt;=2, -10*G1065+100, 88.958*EXP(-0.0755*G1065))</f>
        <v>96</v>
      </c>
      <c r="BI1065" s="1" t="n">
        <f aca="false">IF(I1065&lt;=100, 0.0053*(I1065)^2-1.0332*I1065+100.76, 122.82*EXP(-0.0092*I1065))</f>
        <v>98.512612</v>
      </c>
      <c r="BJ1065" s="0" t="n">
        <f aca="false">IF(P1065&lt;=1000, -6.942*LN(P1065)+107.59, -36.304*LN(P1065)+310.72)</f>
        <v>-30.271198662071</v>
      </c>
      <c r="BK1065" s="0" t="e">
        <f aca="false">BF1065^0.04*BG1065^0.22*BH1065^0.51*BI1065^0.06*BJ1065^0.17</f>
        <v>#NUM!</v>
      </c>
      <c r="BL1065" s="0" t="e">
        <f aca="false">IF(BK1065&gt;=90, "Very Good", IF(BK1065&gt;=80, "Good", IF(BK1065&gt;=70, "Slightly Good", IF(BK1065&gt;=60, "Average", IF(BK1065&gt;=50, "Slightly Poor", IF(BK1065&gt;=40, "Poor", "Very Poor"))))))</f>
        <v>#NUM!</v>
      </c>
      <c r="BM1065" s="2" t="n">
        <f aca="false">IF(P1065&lt;=1000, -6.942*LN(P1065)+107.59, IF(AND(P1065&gt;1000, P1065&lt;=5213),-36.304*LN(P1065)+310.72, IF(P1065&gt;5213, 10)))</f>
        <v>10</v>
      </c>
      <c r="BN1065" s="2" t="n">
        <f aca="false">BF1065^0.04*BG1065^0.22*BH1065^0.51*BI1065^0.06*BM1065^0.17</f>
        <v>64.7756652733354</v>
      </c>
      <c r="BO1065" s="3" t="str">
        <f aca="false">IF(BN1065&gt;=90, "Very Good", IF(BN1065&gt;=80, "Good", IF(BN1065&gt;=70, "Slightly Good", IF(BN1065&gt;=60, "Average", IF(BN1065&gt;=50, "Slightly Poor", IF(BN1065&gt;=40, "Poor", "Very Poor"))))))</f>
        <v>Average</v>
      </c>
      <c r="BP1065" s="2" t="n">
        <f aca="false">IF(AJ1065&lt;=1000, -6.942*LN(AJ1065)+107.59, IF(AND(AJ1065&gt;1000, AJ1065&lt;=5213),-36.304*LN(AJ1065)+310.72, IF(AJ1065&gt;5213, 10)))</f>
        <v>50.4159800946047</v>
      </c>
      <c r="BQ1065" s="2" t="n">
        <f aca="false">BF1065^0.04*BG1065^0.22*BH1065^0.51*BI1065^0.06*BP1065^0.17</f>
        <v>85.28025268738</v>
      </c>
      <c r="BR1065" s="0" t="str">
        <f aca="false">IF(BQ1065&gt;=90, "Very Good", IF(BQ1065&gt;=80, "Good", IF(BQ1065&gt;=70, "Slightly Good", IF(BQ1065&gt;=60, "Average", IF(BQ1065&gt;=50, "Slightly Poor", IF(BQ1065&gt;=40, "Poor", "Very Poor"))))))</f>
        <v>Good</v>
      </c>
      <c r="BT1065" s="2" t="n">
        <f aca="false">9.81*LN(AH1065)+30.6</f>
        <v>27.101018799961</v>
      </c>
      <c r="BU1065" s="0" t="str">
        <f aca="false">IF(BT1065&lt;30, "Clean water", IF(AND(BT1065&gt;=30, BT1065&lt;40), "Hypolimia", IF(AND(BT1065&gt;=40,BT1065&lt;50), "Mesotrophic", IF(AND(BT1065&gt;=50, BT1065&lt;70), "Eutrophic", IF(BT1065&gt;70,"Hypertrophic")))))</f>
        <v>Clean water</v>
      </c>
      <c r="CM1065" s="0" t="n">
        <f aca="false">IF(G1065&gt;H1065,1,0)</f>
        <v>0</v>
      </c>
      <c r="CO1065" s="17" t="n">
        <f aca="false">14.652-0.41022*M1065+0.007991*M1065*M1065-0.000077774*M1065*M1065*M1065</f>
        <v>8.286287696982</v>
      </c>
      <c r="CP1065" s="1" t="n">
        <f aca="false">F1065/CO1065*100</f>
        <v>104.992733997984</v>
      </c>
    </row>
    <row r="1066" customFormat="false" ht="12.5" hidden="false" customHeight="false" outlineLevel="0" collapsed="false">
      <c r="A1066" s="0" t="n">
        <v>1065</v>
      </c>
      <c r="B1066" s="15" t="s">
        <v>121</v>
      </c>
      <c r="C1066" s="16" t="s">
        <v>122</v>
      </c>
      <c r="D1066" s="0" t="s">
        <v>177</v>
      </c>
      <c r="E1066" s="0" t="n">
        <v>7.7</v>
      </c>
      <c r="F1066" s="0" t="n">
        <v>8.3</v>
      </c>
      <c r="G1066" s="0" t="n">
        <v>0.8</v>
      </c>
      <c r="H1066" s="0" t="n">
        <v>2.6</v>
      </c>
      <c r="I1066" s="0" t="n">
        <v>1.2</v>
      </c>
      <c r="J1066" s="0" t="n">
        <v>3.658</v>
      </c>
      <c r="K1066" s="0" t="n">
        <v>0.09</v>
      </c>
      <c r="L1066" s="0" t="n">
        <v>1.9</v>
      </c>
      <c r="M1066" s="0" t="n">
        <v>25.1</v>
      </c>
      <c r="N1066" s="0" t="n">
        <v>0</v>
      </c>
      <c r="O1066" s="0" t="n">
        <v>290</v>
      </c>
      <c r="P1066" s="0" t="n">
        <v>5400</v>
      </c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</v>
      </c>
      <c r="V1066" s="0" t="n">
        <v>0</v>
      </c>
      <c r="AC1066" s="0" t="n">
        <v>3.62</v>
      </c>
      <c r="AD1066" s="0" t="n">
        <v>0.131</v>
      </c>
      <c r="AE1066" s="0" t="n">
        <v>2.841</v>
      </c>
      <c r="AF1066" s="0" t="n">
        <v>0.072</v>
      </c>
      <c r="AG1066" s="0" t="n">
        <v>0.065</v>
      </c>
      <c r="AH1066" s="0" t="n">
        <v>2.9</v>
      </c>
      <c r="AJ1066" s="0" t="n">
        <v>800</v>
      </c>
      <c r="AP1066" s="0" t="n">
        <v>0</v>
      </c>
      <c r="AY1066" s="0" t="n">
        <v>0</v>
      </c>
      <c r="BF1066" s="0" t="n">
        <f aca="false">IF(E1066&lt;11,-3.6797*E1066^2+48.115*E1066-53.83,280.92*EXP(-0.2027*E1066))</f>
        <v>98.486087</v>
      </c>
      <c r="BG1066" s="1" t="n">
        <f aca="false">32.208*LN(F1066)+21.438</f>
        <v>89.5983576207606</v>
      </c>
      <c r="BH1066" s="1" t="n">
        <f aca="false">IF(G1066&lt;=2, -10*G1066+100, 88.958*EXP(-0.0755*G1066))</f>
        <v>92</v>
      </c>
      <c r="BI1066" s="1" t="n">
        <f aca="false">IF(I1066&lt;=100, 0.0053*(I1066)^2-1.0332*I1066+100.76, 122.82*EXP(-0.0092*I1066))</f>
        <v>99.527792</v>
      </c>
      <c r="BJ1066" s="0" t="n">
        <f aca="false">IF(P1066&lt;=1000, -6.942*LN(P1066)+107.59, -36.304*LN(P1066)+310.72)</f>
        <v>-1.28217525858111</v>
      </c>
      <c r="BK1066" s="0" t="e">
        <f aca="false">BF1066^0.04*BG1066^0.22*BH1066^0.51*BI1066^0.06*BJ1066^0.17</f>
        <v>#NUM!</v>
      </c>
      <c r="BL1066" s="0" t="e">
        <f aca="false">IF(BK1066&gt;=90, "Very Good", IF(BK1066&gt;=80, "Good", IF(BK1066&gt;=70, "Slightly Good", IF(BK1066&gt;=60, "Average", IF(BK1066&gt;=50, "Slightly Poor", IF(BK1066&gt;=40, "Poor", "Very Poor"))))))</f>
        <v>#NUM!</v>
      </c>
      <c r="BM1066" s="2" t="n">
        <f aca="false">IF(P1066&lt;=1000, -6.942*LN(P1066)+107.59, IF(AND(P1066&gt;1000, P1066&lt;=5213),-36.304*LN(P1066)+310.72, IF(P1066&gt;5213, 10)))</f>
        <v>10</v>
      </c>
      <c r="BN1066" s="2" t="n">
        <f aca="false">BF1066^0.04*BG1066^0.22*BH1066^0.51*BI1066^0.06*BM1066^0.17</f>
        <v>63.1901607513588</v>
      </c>
      <c r="BO1066" s="3" t="str">
        <f aca="false">IF(BN1066&gt;=90, "Very Good", IF(BN1066&gt;=80, "Good", IF(BN1066&gt;=70, "Slightly Good", IF(BN1066&gt;=60, "Average", IF(BN1066&gt;=50, "Slightly Poor", IF(BN1066&gt;=40, "Poor", "Very Poor"))))))</f>
        <v>Average</v>
      </c>
      <c r="BP1066" s="2" t="n">
        <f aca="false">IF(AJ1066&lt;=1000, -6.942*LN(AJ1066)+107.59, IF(AND(AJ1066&gt;1000, AJ1066&lt;=5213),-36.304*LN(AJ1066)+310.72, IF(AJ1066&gt;5213, 10)))</f>
        <v>61.1854253865293</v>
      </c>
      <c r="BQ1066" s="2" t="n">
        <f aca="false">BF1066^0.04*BG1066^0.22*BH1066^0.51*BI1066^0.06*BP1066^0.17</f>
        <v>85.9764714704796</v>
      </c>
      <c r="BR1066" s="0" t="str">
        <f aca="false">IF(BQ1066&gt;=90, "Very Good", IF(BQ1066&gt;=80, "Good", IF(BQ1066&gt;=70, "Slightly Good", IF(BQ1066&gt;=60, "Average", IF(BQ1066&gt;=50, "Slightly Poor", IF(BQ1066&gt;=40, "Poor", "Very Poor"))))))</f>
        <v>Good</v>
      </c>
      <c r="BT1066" s="2" t="n">
        <f aca="false">9.81*LN(AH1066)+30.6</f>
        <v>41.0448123298957</v>
      </c>
      <c r="BU1066" s="0" t="str">
        <f aca="false">IF(BT1066&lt;30, "Clean water", IF(AND(BT1066&gt;=30, BT1066&lt;40), "Hypolimia", IF(AND(BT1066&gt;=40,BT1066&lt;50), "Mesotrophic", IF(AND(BT1066&gt;=50, BT1066&lt;70), "Eutrophic", IF(BT1066&gt;70,"Hypertrophic")))))</f>
        <v>Mesotrophic</v>
      </c>
      <c r="CM1066" s="0" t="n">
        <f aca="false">IF(G1066&gt;H1066,1,0)</f>
        <v>0</v>
      </c>
      <c r="CO1066" s="17" t="n">
        <f aca="false">14.652-0.41022*M1066+0.007991*M1066*M1066-0.000077774*M1066*M1066*M1066</f>
        <v>8.160028126726</v>
      </c>
      <c r="CP1066" s="1" t="n">
        <f aca="false">F1066/CO1066*100</f>
        <v>101.715335671645</v>
      </c>
    </row>
    <row r="1067" customFormat="false" ht="12.5" hidden="false" customHeight="false" outlineLevel="0" collapsed="false">
      <c r="A1067" s="0" t="n">
        <v>1066</v>
      </c>
      <c r="B1067" s="15" t="s">
        <v>140</v>
      </c>
      <c r="C1067" s="16" t="s">
        <v>141</v>
      </c>
      <c r="D1067" s="0" t="s">
        <v>177</v>
      </c>
      <c r="E1067" s="0" t="n">
        <v>8.2</v>
      </c>
      <c r="F1067" s="0" t="n">
        <v>9.7</v>
      </c>
      <c r="G1067" s="0" t="n">
        <v>2.3</v>
      </c>
      <c r="H1067" s="0" t="n">
        <v>3.8</v>
      </c>
      <c r="I1067" s="0" t="n">
        <v>4.3</v>
      </c>
      <c r="J1067" s="0" t="n">
        <v>4.037</v>
      </c>
      <c r="K1067" s="0" t="n">
        <v>0.202</v>
      </c>
      <c r="L1067" s="0" t="n">
        <v>2.8</v>
      </c>
      <c r="M1067" s="0" t="n">
        <v>23.7</v>
      </c>
      <c r="O1067" s="0" t="n">
        <v>1105</v>
      </c>
      <c r="BD1067" s="0" t="n">
        <v>0.049</v>
      </c>
      <c r="BF1067" s="0" t="n">
        <f aca="false">IF(E1067&lt;11,-3.6797*E1067^2+48.115*E1067-53.83,280.92*EXP(-0.2027*E1067))</f>
        <v>93.289972</v>
      </c>
      <c r="BG1067" s="1" t="n">
        <f aca="false">32.208*LN(F1067)+21.438</f>
        <v>94.6186305204847</v>
      </c>
      <c r="BH1067" s="1" t="n">
        <f aca="false">IF(G1067&lt;=2, -10*G1067+100, 88.958*EXP(-0.0755*G1067))</f>
        <v>74.7772988969374</v>
      </c>
      <c r="BI1067" s="1" t="n">
        <f aca="false">IF(I1067&lt;=100, 0.0053*(I1067)^2-1.0332*I1067+100.76, 122.82*EXP(-0.0092*I1067))</f>
        <v>96.415237</v>
      </c>
      <c r="BJ1067" s="0" t="e">
        <f aca="false">IF(P1067&lt;=1000, -6.942*LN(P1067)+107.59, -36.304*LN(P1067)+310.72)</f>
        <v>#VALUE!</v>
      </c>
      <c r="BK1067" s="0" t="e">
        <f aca="false">BF1067^0.04*BG1067^0.22*BH1067^0.51*BI1067^0.06*BJ1067^0.17</f>
        <v>#VALUE!</v>
      </c>
      <c r="BL1067" s="0" t="e">
        <f aca="false">IF(BK1067&gt;=90, "Very Good", IF(BK1067&gt;=80, "Good", IF(BK1067&gt;=70, "Slightly Good", IF(BK1067&gt;=60, "Average", IF(BK1067&gt;=50, "Slightly Poor", IF(BK1067&gt;=40, "Poor", "Very Poor"))))))</f>
        <v>#VALUE!</v>
      </c>
      <c r="BM1067" s="2" t="e">
        <f aca="false">IF(P1067&lt;=1000, -6.942*LN(P1067)+107.59, IF(AND(P1067&gt;1000, P1067&lt;=5213),-36.304*LN(P1067)+310.72, IF(P1067&gt;5213, 10)))</f>
        <v>#VALUE!</v>
      </c>
      <c r="BN1067" s="2" t="e">
        <f aca="false">BF1067^0.04*BG1067^0.22*BH1067^0.51*BI1067^0.06*BM1067^0.17</f>
        <v>#VALUE!</v>
      </c>
      <c r="BO1067" s="3" t="e">
        <f aca="false">IF(BN1067&gt;=90, "Very Good", IF(BN1067&gt;=80, "Good", IF(BN1067&gt;=70, "Slightly Good", IF(BN1067&gt;=60, "Average", IF(BN1067&gt;=50, "Slightly Poor", IF(BN1067&gt;=40, "Poor", "Very Poor"))))))</f>
        <v>#VALUE!</v>
      </c>
      <c r="BP1067" s="2" t="e">
        <f aca="false">IF(AJ1067&lt;=1000, -6.942*LN(AJ1067)+107.59, IF(AND(AJ1067&gt;1000, AJ1067&lt;=5213),-36.304*LN(AJ1067)+310.72, IF(AJ1067&gt;5213, 10)))</f>
        <v>#VALUE!</v>
      </c>
      <c r="BQ1067" s="2" t="e">
        <f aca="false">BF1067^0.04*BG1067^0.22*BH1067^0.51*BI1067^0.06*BP1067^0.17</f>
        <v>#VALUE!</v>
      </c>
      <c r="BR1067" s="0" t="e">
        <f aca="false">IF(BQ1067&gt;=90, "Very Good", IF(BQ1067&gt;=80, "Good", IF(BQ1067&gt;=70, "Slightly Good", IF(BQ1067&gt;=60, "Average", IF(BQ1067&gt;=50, "Slightly Poor", IF(BQ1067&gt;=40, "Poor", "Very Poor"))))))</f>
        <v>#VALUE!</v>
      </c>
      <c r="BT1067" s="2" t="e">
        <f aca="false">9.81*LN(AH1067)+30.6</f>
        <v>#VALUE!</v>
      </c>
      <c r="BU1067" s="0" t="e">
        <f aca="false">IF(BT1067&lt;30, "Clean water", IF(AND(BT1067&gt;=30, BT1067&lt;40), "Hypolimia", IF(AND(BT1067&gt;=40,BT1067&lt;50), "Mesotrophic", IF(AND(BT1067&gt;=50, BT1067&lt;70), "Eutrophic", IF(BT1067&gt;70,"Hypertrophic")))))</f>
        <v>#VALUE!</v>
      </c>
      <c r="CM1067" s="0" t="n">
        <f aca="false">IF(G1067&gt;H1067,1,0)</f>
        <v>0</v>
      </c>
      <c r="CO1067" s="17" t="n">
        <f aca="false">14.652-0.41022*M1067+0.007991*M1067*M1067-0.000077774*M1067*M1067*M1067</f>
        <v>8.382919179978</v>
      </c>
      <c r="CP1067" s="1" t="n">
        <f aca="false">F1067/CO1067*100</f>
        <v>115.711481785101</v>
      </c>
    </row>
    <row r="1068" customFormat="false" ht="12.5" hidden="false" customHeight="false" outlineLevel="0" collapsed="false">
      <c r="A1068" s="0" t="n">
        <v>1067</v>
      </c>
      <c r="B1068" s="15" t="s">
        <v>123</v>
      </c>
      <c r="C1068" s="16" t="s">
        <v>124</v>
      </c>
      <c r="D1068" s="0" t="s">
        <v>177</v>
      </c>
      <c r="E1068" s="0" t="n">
        <v>7.3</v>
      </c>
      <c r="F1068" s="0" t="n">
        <v>7.1</v>
      </c>
      <c r="G1068" s="0" t="n">
        <v>1.4</v>
      </c>
      <c r="H1068" s="0" t="n">
        <v>4.7</v>
      </c>
      <c r="I1068" s="0" t="n">
        <v>2.6</v>
      </c>
      <c r="J1068" s="0" t="n">
        <v>6.132</v>
      </c>
      <c r="K1068" s="0" t="n">
        <v>0.138</v>
      </c>
      <c r="L1068" s="0" t="n">
        <v>3.3</v>
      </c>
      <c r="M1068" s="0" t="n">
        <v>25.3</v>
      </c>
      <c r="N1068" s="0" t="n">
        <v>0</v>
      </c>
      <c r="O1068" s="0" t="n">
        <v>474</v>
      </c>
      <c r="P1068" s="0" t="n">
        <v>80000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n">
        <v>0</v>
      </c>
      <c r="V1068" s="0" t="n">
        <v>0</v>
      </c>
      <c r="AC1068" s="0" t="n">
        <v>6.009</v>
      </c>
      <c r="AD1068" s="0" t="n">
        <v>0.294</v>
      </c>
      <c r="AE1068" s="0" t="n">
        <v>4.821</v>
      </c>
      <c r="AF1068" s="0" t="n">
        <v>0.095</v>
      </c>
      <c r="AG1068" s="0" t="n">
        <v>0.084</v>
      </c>
      <c r="AH1068" s="0" t="n">
        <v>3.6</v>
      </c>
      <c r="AJ1068" s="0" t="n">
        <v>11000</v>
      </c>
      <c r="AP1068" s="0" t="n">
        <v>0</v>
      </c>
      <c r="AY1068" s="0" t="n">
        <v>0</v>
      </c>
      <c r="BF1068" s="0" t="n">
        <f aca="false">IF(E1068&lt;11,-3.6797*E1068^2+48.115*E1068-53.83,280.92*EXP(-0.2027*E1068))</f>
        <v>101.318287</v>
      </c>
      <c r="BG1068" s="1" t="n">
        <f aca="false">32.208*LN(F1068)+21.438</f>
        <v>84.5687328045945</v>
      </c>
      <c r="BH1068" s="1" t="n">
        <f aca="false">IF(G1068&lt;=2, -10*G1068+100, 88.958*EXP(-0.0755*G1068))</f>
        <v>86</v>
      </c>
      <c r="BI1068" s="1" t="n">
        <f aca="false">IF(I1068&lt;=100, 0.0053*(I1068)^2-1.0332*I1068+100.76, 122.82*EXP(-0.0092*I1068))</f>
        <v>98.109508</v>
      </c>
      <c r="BJ1068" s="0" t="n">
        <f aca="false">IF(P1068&lt;=1000, -6.942*LN(P1068)+107.59, -36.304*LN(P1068)+310.72)</f>
        <v>-99.1442425933681</v>
      </c>
      <c r="BK1068" s="0" t="e">
        <f aca="false">BF1068^0.04*BG1068^0.22*BH1068^0.51*BI1068^0.06*BJ1068^0.17</f>
        <v>#NUM!</v>
      </c>
      <c r="BL1068" s="0" t="e">
        <f aca="false">IF(BK1068&gt;=90, "Very Good", IF(BK1068&gt;=80, "Good", IF(BK1068&gt;=70, "Slightly Good", IF(BK1068&gt;=60, "Average", IF(BK1068&gt;=50, "Slightly Poor", IF(BK1068&gt;=40, "Poor", "Very Poor"))))))</f>
        <v>#NUM!</v>
      </c>
      <c r="BM1068" s="2" t="n">
        <f aca="false">IF(P1068&lt;=1000, -6.942*LN(P1068)+107.59, IF(AND(P1068&gt;1000, P1068&lt;=5213),-36.304*LN(P1068)+310.72, IF(P1068&gt;5213, 10)))</f>
        <v>10</v>
      </c>
      <c r="BN1068" s="2" t="n">
        <f aca="false">BF1068^0.04*BG1068^0.22*BH1068^0.51*BI1068^0.06*BM1068^0.17</f>
        <v>60.2990611983216</v>
      </c>
      <c r="BO1068" s="3" t="str">
        <f aca="false">IF(BN1068&gt;=90, "Very Good", IF(BN1068&gt;=80, "Good", IF(BN1068&gt;=70, "Slightly Good", IF(BN1068&gt;=60, "Average", IF(BN1068&gt;=50, "Slightly Poor", IF(BN1068&gt;=40, "Poor", "Very Poor"))))))</f>
        <v>Average</v>
      </c>
      <c r="BP1068" s="2" t="n">
        <f aca="false">IF(AJ1068&lt;=1000, -6.942*LN(AJ1068)+107.59, IF(AND(AJ1068&gt;1000, AJ1068&lt;=5213),-36.304*LN(AJ1068)+310.72, IF(AJ1068&gt;5213, 10)))</f>
        <v>10</v>
      </c>
      <c r="BQ1068" s="2" t="n">
        <f aca="false">BF1068^0.04*BG1068^0.22*BH1068^0.51*BI1068^0.06*BP1068^0.17</f>
        <v>60.2990611983216</v>
      </c>
      <c r="BR1068" s="0" t="str">
        <f aca="false">IF(BQ1068&gt;=90, "Very Good", IF(BQ1068&gt;=80, "Good", IF(BQ1068&gt;=70, "Slightly Good", IF(BQ1068&gt;=60, "Average", IF(BQ1068&gt;=50, "Slightly Poor", IF(BQ1068&gt;=40, "Poor", "Very Poor"))))))</f>
        <v>Average</v>
      </c>
      <c r="BT1068" s="2" t="n">
        <f aca="false">9.81*LN(AH1068)+30.6</f>
        <v>43.1659610239829</v>
      </c>
      <c r="BU1068" s="0" t="str">
        <f aca="false">IF(BT1068&lt;30, "Clean water", IF(AND(BT1068&gt;=30, BT1068&lt;40), "Hypolimia", IF(AND(BT1068&gt;=40,BT1068&lt;50), "Mesotrophic", IF(AND(BT1068&gt;=50, BT1068&lt;70), "Eutrophic", IF(BT1068&gt;70,"Hypertrophic")))))</f>
        <v>Mesotrophic</v>
      </c>
      <c r="CM1068" s="0" t="n">
        <f aca="false">IF(G1068&gt;H1068,1,0)</f>
        <v>0</v>
      </c>
      <c r="CO1068" s="17" t="n">
        <f aca="false">14.652-0.41022*M1068+0.007991*M1068*M1068-0.000077774*M1068*M1068*M1068</f>
        <v>8.128899490602</v>
      </c>
      <c r="CP1068" s="1" t="n">
        <f aca="false">F1068/CO1068*100</f>
        <v>87.342696366322</v>
      </c>
    </row>
    <row r="1069" customFormat="false" ht="12.5" hidden="false" customHeight="false" outlineLevel="0" collapsed="false">
      <c r="A1069" s="0" t="n">
        <v>1068</v>
      </c>
      <c r="B1069" s="15" t="s">
        <v>125</v>
      </c>
      <c r="C1069" s="16" t="s">
        <v>126</v>
      </c>
      <c r="D1069" s="0" t="s">
        <v>177</v>
      </c>
      <c r="E1069" s="0" t="n">
        <v>7.7</v>
      </c>
      <c r="F1069" s="0" t="n">
        <v>8.3</v>
      </c>
      <c r="G1069" s="0" t="n">
        <v>1.5</v>
      </c>
      <c r="H1069" s="0" t="n">
        <v>3.6</v>
      </c>
      <c r="I1069" s="0" t="n">
        <v>3.4</v>
      </c>
      <c r="J1069" s="0" t="n">
        <v>5.793</v>
      </c>
      <c r="K1069" s="0" t="n">
        <v>0.172</v>
      </c>
      <c r="L1069" s="0" t="n">
        <v>2.1</v>
      </c>
      <c r="M1069" s="0" t="n">
        <v>23</v>
      </c>
      <c r="N1069" s="0" t="n">
        <v>0</v>
      </c>
      <c r="O1069" s="0" t="n">
        <v>509</v>
      </c>
      <c r="P1069" s="0" t="n">
        <v>13000</v>
      </c>
      <c r="Q1069" s="0" t="n">
        <v>0</v>
      </c>
      <c r="R1069" s="0" t="n">
        <v>0</v>
      </c>
      <c r="S1069" s="0" t="n">
        <v>0</v>
      </c>
      <c r="T1069" s="0" t="n">
        <v>0</v>
      </c>
      <c r="U1069" s="0" t="n">
        <v>0</v>
      </c>
      <c r="V1069" s="0" t="n">
        <v>0</v>
      </c>
      <c r="AC1069" s="0" t="n">
        <v>5.741</v>
      </c>
      <c r="AD1069" s="0" t="n">
        <v>1.032</v>
      </c>
      <c r="AE1069" s="0" t="n">
        <v>3.651</v>
      </c>
      <c r="AF1069" s="0" t="n">
        <v>0.132</v>
      </c>
      <c r="AG1069" s="0" t="n">
        <v>0.118</v>
      </c>
      <c r="AH1069" s="0" t="n">
        <v>13.8</v>
      </c>
      <c r="AJ1069" s="0" t="n">
        <v>1300</v>
      </c>
      <c r="AP1069" s="0" t="n">
        <v>0</v>
      </c>
      <c r="AY1069" s="0" t="n">
        <v>0</v>
      </c>
      <c r="BF1069" s="0" t="n">
        <f aca="false">IF(E1069&lt;11,-3.6797*E1069^2+48.115*E1069-53.83,280.92*EXP(-0.2027*E1069))</f>
        <v>98.486087</v>
      </c>
      <c r="BG1069" s="1" t="n">
        <f aca="false">32.208*LN(F1069)+21.438</f>
        <v>89.5983576207606</v>
      </c>
      <c r="BH1069" s="1" t="n">
        <f aca="false">IF(G1069&lt;=2, -10*G1069+100, 88.958*EXP(-0.0755*G1069))</f>
        <v>85</v>
      </c>
      <c r="BI1069" s="1" t="n">
        <f aca="false">IF(I1069&lt;=100, 0.0053*(I1069)^2-1.0332*I1069+100.76, 122.82*EXP(-0.0092*I1069))</f>
        <v>97.308388</v>
      </c>
      <c r="BJ1069" s="0" t="n">
        <f aca="false">IF(P1069&lt;=1000, -6.942*LN(P1069)+107.59, -36.304*LN(P1069)+310.72)</f>
        <v>-33.1770691214511</v>
      </c>
      <c r="BK1069" s="0" t="e">
        <f aca="false">BF1069^0.04*BG1069^0.22*BH1069^0.51*BI1069^0.06*BJ1069^0.17</f>
        <v>#NUM!</v>
      </c>
      <c r="BL1069" s="0" t="e">
        <f aca="false">IF(BK1069&gt;=90, "Very Good", IF(BK1069&gt;=80, "Good", IF(BK1069&gt;=70, "Slightly Good", IF(BK1069&gt;=60, "Average", IF(BK1069&gt;=50, "Slightly Poor", IF(BK1069&gt;=40, "Poor", "Very Poor"))))))</f>
        <v>#NUM!</v>
      </c>
      <c r="BM1069" s="2" t="n">
        <f aca="false">IF(P1069&lt;=1000, -6.942*LN(P1069)+107.59, IF(AND(P1069&gt;1000, P1069&lt;=5213),-36.304*LN(P1069)+310.72, IF(P1069&gt;5213, 10)))</f>
        <v>10</v>
      </c>
      <c r="BN1069" s="2" t="n">
        <f aca="false">BF1069^0.04*BG1069^0.22*BH1069^0.51*BI1069^0.06*BM1069^0.17</f>
        <v>60.6085194097791</v>
      </c>
      <c r="BO1069" s="3" t="str">
        <f aca="false">IF(BN1069&gt;=90, "Very Good", IF(BN1069&gt;=80, "Good", IF(BN1069&gt;=70, "Slightly Good", IF(BN1069&gt;=60, "Average", IF(BN1069&gt;=50, "Slightly Poor", IF(BN1069&gt;=40, "Poor", "Very Poor"))))))</f>
        <v>Average</v>
      </c>
      <c r="BP1069" s="2" t="n">
        <f aca="false">IF(AJ1069&lt;=1000, -6.942*LN(AJ1069)+107.59, IF(AND(AJ1069&gt;1000, AJ1069&lt;=5213),-36.304*LN(AJ1069)+310.72, IF(AJ1069&gt;5213, 10)))</f>
        <v>50.4159800946047</v>
      </c>
      <c r="BQ1069" s="2" t="n">
        <f aca="false">BF1069^0.04*BG1069^0.22*BH1069^0.51*BI1069^0.06*BP1069^0.17</f>
        <v>79.7940064137267</v>
      </c>
      <c r="BR1069" s="0" t="str">
        <f aca="false">IF(BQ1069&gt;=90, "Very Good", IF(BQ1069&gt;=80, "Good", IF(BQ1069&gt;=70, "Slightly Good", IF(BQ1069&gt;=60, "Average", IF(BQ1069&gt;=50, "Slightly Poor", IF(BQ1069&gt;=40, "Poor", "Very Poor"))))))</f>
        <v>Slightly Good</v>
      </c>
      <c r="BT1069" s="2" t="n">
        <f aca="false">9.81*LN(AH1069)+30.6</f>
        <v>56.3479988891206</v>
      </c>
      <c r="BU1069" s="0" t="str">
        <f aca="false">IF(BT1069&lt;30, "Clean water", IF(AND(BT1069&gt;=30, BT1069&lt;40), "Hypolimia", IF(AND(BT1069&gt;=40,BT1069&lt;50), "Mesotrophic", IF(AND(BT1069&gt;=50, BT1069&lt;70), "Eutrophic", IF(BT1069&gt;70,"Hypertrophic")))))</f>
        <v>Eutrophic</v>
      </c>
      <c r="CM1069" s="0" t="n">
        <f aca="false">IF(G1069&gt;H1069,1,0)</f>
        <v>0</v>
      </c>
      <c r="CO1069" s="17" t="n">
        <f aca="false">14.652-0.41022*M1069+0.007991*M1069*M1069-0.000077774*M1069*M1069*M1069</f>
        <v>8.497902742</v>
      </c>
      <c r="CP1069" s="1" t="n">
        <f aca="false">F1069/CO1069*100</f>
        <v>97.6711578373111</v>
      </c>
    </row>
    <row r="1070" customFormat="false" ht="12.5" hidden="false" customHeight="false" outlineLevel="0" collapsed="false">
      <c r="A1070" s="0" t="n">
        <v>1069</v>
      </c>
      <c r="B1070" s="15" t="s">
        <v>72</v>
      </c>
      <c r="C1070" s="16" t="s">
        <v>73</v>
      </c>
      <c r="D1070" s="0" t="s">
        <v>178</v>
      </c>
      <c r="E1070" s="0" t="n">
        <v>8.4</v>
      </c>
      <c r="F1070" s="0" t="n">
        <v>10.3</v>
      </c>
      <c r="G1070" s="0" t="n">
        <v>1.7</v>
      </c>
      <c r="H1070" s="0" t="n">
        <v>5.6</v>
      </c>
      <c r="I1070" s="0" t="n">
        <v>19.7</v>
      </c>
      <c r="J1070" s="0" t="n">
        <v>3.722</v>
      </c>
      <c r="K1070" s="0" t="n">
        <v>0.072</v>
      </c>
      <c r="L1070" s="0" t="n">
        <v>2.5</v>
      </c>
      <c r="M1070" s="0" t="n">
        <v>17.3</v>
      </c>
      <c r="N1070" s="0" t="n">
        <v>0</v>
      </c>
      <c r="O1070" s="0" t="n">
        <v>272</v>
      </c>
      <c r="P1070" s="0" t="n">
        <v>29020</v>
      </c>
      <c r="Q1070" s="0" t="n">
        <v>0</v>
      </c>
      <c r="R1070" s="0" t="n">
        <v>0</v>
      </c>
      <c r="S1070" s="0" t="n">
        <v>0</v>
      </c>
      <c r="T1070" s="0" t="n">
        <v>0</v>
      </c>
      <c r="U1070" s="0" t="n">
        <v>0</v>
      </c>
      <c r="V1070" s="0" t="n">
        <v>0</v>
      </c>
      <c r="AC1070" s="0" t="n">
        <v>3.559</v>
      </c>
      <c r="AD1070" s="0" t="n">
        <v>0.104</v>
      </c>
      <c r="AE1070" s="0" t="n">
        <v>3.18</v>
      </c>
      <c r="AF1070" s="0" t="n">
        <v>0.026</v>
      </c>
      <c r="AG1070" s="0" t="n">
        <v>0.016</v>
      </c>
      <c r="AH1070" s="0" t="n">
        <v>35.4</v>
      </c>
      <c r="AJ1070" s="0" t="n">
        <v>561</v>
      </c>
      <c r="AP1070" s="0" t="n">
        <v>0</v>
      </c>
      <c r="AY1070" s="0" t="n">
        <v>0</v>
      </c>
      <c r="BF1070" s="0" t="n">
        <f aca="false">IF(E1070&lt;11,-3.6797*E1070^2+48.115*E1070-53.83,280.92*EXP(-0.2027*E1070))</f>
        <v>90.6963680000001</v>
      </c>
      <c r="BG1070" s="1" t="n">
        <f aca="false">32.208*LN(F1070)+21.438</f>
        <v>96.5516905777479</v>
      </c>
      <c r="BH1070" s="1" t="n">
        <f aca="false">IF(G1070&lt;=2, -10*G1070+100, 88.958*EXP(-0.0755*G1070))</f>
        <v>83</v>
      </c>
      <c r="BI1070" s="1" t="n">
        <f aca="false">IF(I1070&lt;=100, 0.0053*(I1070)^2-1.0332*I1070+100.76, 122.82*EXP(-0.0092*I1070))</f>
        <v>82.462837</v>
      </c>
      <c r="BJ1070" s="0" t="n">
        <f aca="false">IF(P1070&lt;=1000, -6.942*LN(P1070)+107.59, -36.304*LN(P1070)+310.72)</f>
        <v>-62.3304840718117</v>
      </c>
      <c r="BK1070" s="0" t="e">
        <f aca="false">BF1070^0.04*BG1070^0.22*BH1070^0.51*BI1070^0.06*BJ1070^0.17</f>
        <v>#NUM!</v>
      </c>
      <c r="BL1070" s="0" t="e">
        <f aca="false">IF(BK1070&gt;=90, "Very Good", IF(BK1070&gt;=80, "Good", IF(BK1070&gt;=70, "Slightly Good", IF(BK1070&gt;=60, "Average", IF(BK1070&gt;=50, "Slightly Poor", IF(BK1070&gt;=40, "Poor", "Very Poor"))))))</f>
        <v>#NUM!</v>
      </c>
      <c r="BM1070" s="2" t="n">
        <f aca="false">IF(P1070&lt;=1000, -6.942*LN(P1070)+107.59, IF(AND(P1070&gt;1000, P1070&lt;=5213),-36.304*LN(P1070)+310.72, IF(P1070&gt;5213, 10)))</f>
        <v>10</v>
      </c>
      <c r="BN1070" s="2" t="n">
        <f aca="false">BF1070^0.04*BG1070^0.22*BH1070^0.51*BI1070^0.06*BM1070^0.17</f>
        <v>60.0697871949721</v>
      </c>
      <c r="BO1070" s="3" t="str">
        <f aca="false">IF(BN1070&gt;=90, "Very Good", IF(BN1070&gt;=80, "Good", IF(BN1070&gt;=70, "Slightly Good", IF(BN1070&gt;=60, "Average", IF(BN1070&gt;=50, "Slightly Poor", IF(BN1070&gt;=40, "Poor", "Very Poor"))))))</f>
        <v>Average</v>
      </c>
      <c r="BP1070" s="2" t="n">
        <f aca="false">IF(AJ1070&lt;=1000, -6.942*LN(AJ1070)+107.59, IF(AND(AJ1070&gt;1000, AJ1070&lt;=5213),-36.304*LN(AJ1070)+310.72, IF(AJ1070&gt;5213, 10)))</f>
        <v>63.6490774738614</v>
      </c>
      <c r="BQ1070" s="2" t="n">
        <f aca="false">BF1070^0.04*BG1070^0.22*BH1070^0.51*BI1070^0.06*BP1070^0.17</f>
        <v>82.2812257295723</v>
      </c>
      <c r="BR1070" s="0" t="str">
        <f aca="false">IF(BQ1070&gt;=90, "Very Good", IF(BQ1070&gt;=80, "Good", IF(BQ1070&gt;=70, "Slightly Good", IF(BQ1070&gt;=60, "Average", IF(BQ1070&gt;=50, "Slightly Poor", IF(BQ1070&gt;=40, "Poor", "Very Poor"))))))</f>
        <v>Good</v>
      </c>
      <c r="BT1070" s="2" t="n">
        <f aca="false">9.81*LN(AH1070)+30.6</f>
        <v>65.5894429555707</v>
      </c>
      <c r="BU1070" s="0" t="str">
        <f aca="false">IF(BT1070&lt;30, "Clean water", IF(AND(BT1070&gt;=30, BT1070&lt;40), "Hypolimia", IF(AND(BT1070&gt;=40,BT1070&lt;50), "Mesotrophic", IF(AND(BT1070&gt;=50, BT1070&lt;70), "Eutrophic", IF(BT1070&gt;70,"Hypertrophic")))))</f>
        <v>Eutrophic</v>
      </c>
      <c r="CM1070" s="0" t="n">
        <f aca="false">IF(G1070&gt;H1070,1,0)</f>
        <v>0</v>
      </c>
      <c r="CO1070" s="17" t="n">
        <f aca="false">14.652-0.41022*M1070+0.007991*M1070*M1070-0.000077774*M1070*M1070*M1070</f>
        <v>9.544128628042</v>
      </c>
      <c r="CP1070" s="1" t="n">
        <f aca="false">F1070/CO1070*100</f>
        <v>107.91975256638</v>
      </c>
    </row>
    <row r="1071" customFormat="false" ht="12.5" hidden="false" customHeight="false" outlineLevel="0" collapsed="false">
      <c r="A1071" s="0" t="n">
        <v>1070</v>
      </c>
      <c r="B1071" s="15" t="s">
        <v>131</v>
      </c>
      <c r="C1071" s="16" t="s">
        <v>132</v>
      </c>
      <c r="D1071" s="0" t="s">
        <v>178</v>
      </c>
      <c r="E1071" s="0" t="n">
        <v>7.8</v>
      </c>
      <c r="F1071" s="0" t="n">
        <v>9.6</v>
      </c>
      <c r="G1071" s="0" t="n">
        <v>3.2</v>
      </c>
      <c r="H1071" s="0" t="n">
        <v>8.5</v>
      </c>
      <c r="I1071" s="0" t="n">
        <v>315.3</v>
      </c>
      <c r="J1071" s="0" t="n">
        <v>4.009</v>
      </c>
      <c r="K1071" s="0" t="n">
        <v>0.381</v>
      </c>
      <c r="L1071" s="0" t="n">
        <v>4.8</v>
      </c>
      <c r="M1071" s="0" t="n">
        <v>15.6</v>
      </c>
      <c r="O1071" s="0" t="n">
        <v>426</v>
      </c>
      <c r="BD1071" s="0" t="n">
        <v>0.215</v>
      </c>
      <c r="BF1071" s="0" t="n">
        <f aca="false">IF(E1071&lt;11,-3.6797*E1071^2+48.115*E1071-53.83,280.92*EXP(-0.2027*E1071))</f>
        <v>97.5940520000001</v>
      </c>
      <c r="BG1071" s="1" t="n">
        <f aca="false">32.208*LN(F1071)+21.438</f>
        <v>94.2848658756438</v>
      </c>
      <c r="BH1071" s="1" t="n">
        <f aca="false">IF(G1071&lt;=2, -10*G1071+100, 88.958*EXP(-0.0755*G1071))</f>
        <v>69.8649678413399</v>
      </c>
      <c r="BI1071" s="1" t="n">
        <f aca="false">IF(I1071&lt;=100, 0.0053*(I1071)^2-1.0332*I1071+100.76, 122.82*EXP(-0.0092*I1071))</f>
        <v>6.75281779509574</v>
      </c>
      <c r="BJ1071" s="0" t="e">
        <f aca="false">IF(P1071&lt;=1000, -6.942*LN(P1071)+107.59, -36.304*LN(P1071)+310.72)</f>
        <v>#VALUE!</v>
      </c>
      <c r="BK1071" s="0" t="e">
        <f aca="false">BF1071^0.04*BG1071^0.22*BH1071^0.51*BI1071^0.06*BJ1071^0.17</f>
        <v>#VALUE!</v>
      </c>
      <c r="BL1071" s="0" t="e">
        <f aca="false">IF(BK1071&gt;=90, "Very Good", IF(BK1071&gt;=80, "Good", IF(BK1071&gt;=70, "Slightly Good", IF(BK1071&gt;=60, "Average", IF(BK1071&gt;=50, "Slightly Poor", IF(BK1071&gt;=40, "Poor", "Very Poor"))))))</f>
        <v>#VALUE!</v>
      </c>
      <c r="BM1071" s="2" t="e">
        <f aca="false">IF(P1071&lt;=1000, -6.942*LN(P1071)+107.59, IF(AND(P1071&gt;1000, P1071&lt;=5213),-36.304*LN(P1071)+310.72, IF(P1071&gt;5213, 10)))</f>
        <v>#VALUE!</v>
      </c>
      <c r="BN1071" s="2" t="e">
        <f aca="false">BF1071^0.04*BG1071^0.22*BH1071^0.51*BI1071^0.06*BM1071^0.17</f>
        <v>#VALUE!</v>
      </c>
      <c r="BO1071" s="3" t="e">
        <f aca="false">IF(BN1071&gt;=90, "Very Good", IF(BN1071&gt;=80, "Good", IF(BN1071&gt;=70, "Slightly Good", IF(BN1071&gt;=60, "Average", IF(BN1071&gt;=50, "Slightly Poor", IF(BN1071&gt;=40, "Poor", "Very Poor"))))))</f>
        <v>#VALUE!</v>
      </c>
      <c r="BP1071" s="2" t="e">
        <f aca="false">IF(AJ1071&lt;=1000, -6.942*LN(AJ1071)+107.59, IF(AND(AJ1071&gt;1000, AJ1071&lt;=5213),-36.304*LN(AJ1071)+310.72, IF(AJ1071&gt;5213, 10)))</f>
        <v>#VALUE!</v>
      </c>
      <c r="BQ1071" s="2" t="e">
        <f aca="false">BF1071^0.04*BG1071^0.22*BH1071^0.51*BI1071^0.06*BP1071^0.17</f>
        <v>#VALUE!</v>
      </c>
      <c r="BR1071" s="0" t="e">
        <f aca="false">IF(BQ1071&gt;=90, "Very Good", IF(BQ1071&gt;=80, "Good", IF(BQ1071&gt;=70, "Slightly Good", IF(BQ1071&gt;=60, "Average", IF(BQ1071&gt;=50, "Slightly Poor", IF(BQ1071&gt;=40, "Poor", "Very Poor"))))))</f>
        <v>#VALUE!</v>
      </c>
      <c r="BT1071" s="2" t="e">
        <f aca="false">9.81*LN(AH1071)+30.6</f>
        <v>#VALUE!</v>
      </c>
      <c r="BU1071" s="0" t="e">
        <f aca="false">IF(BT1071&lt;30, "Clean water", IF(AND(BT1071&gt;=30, BT1071&lt;40), "Hypolimia", IF(AND(BT1071&gt;=40,BT1071&lt;50), "Mesotrophic", IF(AND(BT1071&gt;=50, BT1071&lt;70), "Eutrophic", IF(BT1071&gt;70,"Hypertrophic")))))</f>
        <v>#VALUE!</v>
      </c>
      <c r="CM1071" s="0" t="n">
        <f aca="false">IF(G1071&gt;H1071,1,0)</f>
        <v>0</v>
      </c>
      <c r="CO1071" s="17" t="n">
        <f aca="false">14.652-0.41022*M1071+0.007991*M1071*M1071-0.000077774*M1071*M1071*M1071</f>
        <v>9.901995302016</v>
      </c>
      <c r="CP1071" s="1" t="n">
        <f aca="false">F1071/CO1071*100</f>
        <v>96.9501570864762</v>
      </c>
    </row>
    <row r="1072" customFormat="false" ht="12.5" hidden="false" customHeight="false" outlineLevel="0" collapsed="false">
      <c r="A1072" s="0" t="n">
        <v>1071</v>
      </c>
      <c r="B1072" s="15" t="s">
        <v>75</v>
      </c>
      <c r="C1072" s="16" t="s">
        <v>76</v>
      </c>
      <c r="D1072" s="0" t="s">
        <v>178</v>
      </c>
      <c r="E1072" s="0" t="n">
        <v>7.8</v>
      </c>
      <c r="F1072" s="0" t="n">
        <v>9.9</v>
      </c>
      <c r="G1072" s="0" t="n">
        <v>1.1</v>
      </c>
      <c r="H1072" s="0" t="n">
        <v>2.8</v>
      </c>
      <c r="I1072" s="0" t="n">
        <v>8</v>
      </c>
      <c r="J1072" s="0" t="n">
        <v>4.18</v>
      </c>
      <c r="K1072" s="0" t="n">
        <v>0.105</v>
      </c>
      <c r="L1072" s="0" t="n">
        <v>1.7</v>
      </c>
      <c r="M1072" s="0" t="n">
        <v>14.8</v>
      </c>
      <c r="N1072" s="0" t="n">
        <v>0</v>
      </c>
      <c r="O1072" s="0" t="n">
        <v>589</v>
      </c>
      <c r="P1072" s="0" t="n">
        <v>15000</v>
      </c>
      <c r="AC1072" s="0" t="n">
        <v>4.114</v>
      </c>
      <c r="AD1072" s="0" t="n">
        <v>0.054</v>
      </c>
      <c r="AE1072" s="0" t="n">
        <v>3.465</v>
      </c>
      <c r="AF1072" s="0" t="n">
        <v>0.084</v>
      </c>
      <c r="AG1072" s="0" t="n">
        <v>0.054</v>
      </c>
      <c r="AH1072" s="0" t="n">
        <v>4.5</v>
      </c>
      <c r="AJ1072" s="0" t="n">
        <v>1400</v>
      </c>
      <c r="BF1072" s="0" t="n">
        <f aca="false">IF(E1072&lt;11,-3.6797*E1072^2+48.115*E1072-53.83,280.92*EXP(-0.2027*E1072))</f>
        <v>97.5940520000001</v>
      </c>
      <c r="BG1072" s="1" t="n">
        <f aca="false">32.208*LN(F1072)+21.438</f>
        <v>95.2759594579826</v>
      </c>
      <c r="BH1072" s="1" t="n">
        <f aca="false">IF(G1072&lt;=2, -10*G1072+100, 88.958*EXP(-0.0755*G1072))</f>
        <v>89</v>
      </c>
      <c r="BI1072" s="1" t="n">
        <f aca="false">IF(I1072&lt;=100, 0.0053*(I1072)^2-1.0332*I1072+100.76, 122.82*EXP(-0.0092*I1072))</f>
        <v>92.8336</v>
      </c>
      <c r="BJ1072" s="0" t="n">
        <f aca="false">IF(P1072&lt;=1000, -6.942*LN(P1072)+107.59, -36.304*LN(P1072)+310.72)</f>
        <v>-38.3722021489821</v>
      </c>
      <c r="BK1072" s="0" t="e">
        <f aca="false">BF1072^0.04*BG1072^0.22*BH1072^0.51*BI1072^0.06*BJ1072^0.17</f>
        <v>#NUM!</v>
      </c>
      <c r="BL1072" s="0" t="e">
        <f aca="false">IF(BK1072&gt;=90, "Very Good", IF(BK1072&gt;=80, "Good", IF(BK1072&gt;=70, "Slightly Good", IF(BK1072&gt;=60, "Average", IF(BK1072&gt;=50, "Slightly Poor", IF(BK1072&gt;=40, "Poor", "Very Poor"))))))</f>
        <v>#NUM!</v>
      </c>
      <c r="BM1072" s="2" t="n">
        <f aca="false">IF(P1072&lt;=1000, -6.942*LN(P1072)+107.59, IF(AND(P1072&gt;1000, P1072&lt;=5213),-36.304*LN(P1072)+310.72, IF(P1072&gt;5213, 10)))</f>
        <v>10</v>
      </c>
      <c r="BN1072" s="2" t="n">
        <f aca="false">BF1072^0.04*BG1072^0.22*BH1072^0.51*BI1072^0.06*BM1072^0.17</f>
        <v>62.6908966867544</v>
      </c>
      <c r="BO1072" s="3" t="str">
        <f aca="false">IF(BN1072&gt;=90, "Very Good", IF(BN1072&gt;=80, "Good", IF(BN1072&gt;=70, "Slightly Good", IF(BN1072&gt;=60, "Average", IF(BN1072&gt;=50, "Slightly Poor", IF(BN1072&gt;=40, "Poor", "Very Poor"))))))</f>
        <v>Average</v>
      </c>
      <c r="BP1072" s="2" t="n">
        <f aca="false">IF(AJ1072&lt;=1000, -6.942*LN(AJ1072)+107.59, IF(AND(AJ1072&gt;1000, AJ1072&lt;=5213),-36.304*LN(AJ1072)+310.72, IF(AJ1072&gt;5213, 10)))</f>
        <v>47.725564273536</v>
      </c>
      <c r="BQ1072" s="2" t="n">
        <f aca="false">BF1072^0.04*BG1072^0.22*BH1072^0.51*BI1072^0.06*BP1072^0.17</f>
        <v>81.7696547279308</v>
      </c>
      <c r="BR1072" s="0" t="str">
        <f aca="false">IF(BQ1072&gt;=90, "Very Good", IF(BQ1072&gt;=80, "Good", IF(BQ1072&gt;=70, "Slightly Good", IF(BQ1072&gt;=60, "Average", IF(BQ1072&gt;=50, "Slightly Poor", IF(BQ1072&gt;=40, "Poor", "Very Poor"))))))</f>
        <v>Good</v>
      </c>
      <c r="BT1072" s="2" t="n">
        <f aca="false">9.81*LN(AH1072)+30.6</f>
        <v>45.3549992623753</v>
      </c>
      <c r="BU1072" s="0" t="str">
        <f aca="false">IF(BT1072&lt;30, "Clean water", IF(AND(BT1072&gt;=30, BT1072&lt;40), "Hypolimia", IF(AND(BT1072&gt;=40,BT1072&lt;50), "Mesotrophic", IF(AND(BT1072&gt;=50, BT1072&lt;70), "Eutrophic", IF(BT1072&gt;70,"Hypertrophic")))))</f>
        <v>Mesotrophic</v>
      </c>
      <c r="CM1072" s="0" t="n">
        <f aca="false">IF(G1072&gt;H1072,1,0)</f>
        <v>0</v>
      </c>
      <c r="CO1072" s="17" t="n">
        <f aca="false">14.652-0.41022*M1072+0.007991*M1072*M1072-0.000077774*M1072*M1072*M1072</f>
        <v>10.078965508992</v>
      </c>
      <c r="CP1072" s="1" t="n">
        <f aca="false">F1072/CO1072*100</f>
        <v>98.2243662920333</v>
      </c>
    </row>
    <row r="1073" customFormat="false" ht="12.5" hidden="false" customHeight="false" outlineLevel="0" collapsed="false">
      <c r="A1073" s="0" t="n">
        <v>1072</v>
      </c>
      <c r="B1073" s="15" t="s">
        <v>77</v>
      </c>
      <c r="C1073" s="16" t="s">
        <v>78</v>
      </c>
      <c r="D1073" s="0" t="s">
        <v>178</v>
      </c>
      <c r="E1073" s="0" t="n">
        <v>8.2</v>
      </c>
      <c r="F1073" s="0" t="n">
        <v>10.4</v>
      </c>
      <c r="G1073" s="0" t="n">
        <v>1.5</v>
      </c>
      <c r="H1073" s="0" t="n">
        <v>4.7</v>
      </c>
      <c r="I1073" s="0" t="n">
        <v>7.7</v>
      </c>
      <c r="J1073" s="0" t="n">
        <v>2.926</v>
      </c>
      <c r="K1073" s="0" t="n">
        <v>0.059</v>
      </c>
      <c r="L1073" s="0" t="n">
        <v>2.5</v>
      </c>
      <c r="M1073" s="0" t="n">
        <v>17</v>
      </c>
      <c r="N1073" s="0" t="n">
        <v>0</v>
      </c>
      <c r="O1073" s="0" t="n">
        <v>203</v>
      </c>
      <c r="P1073" s="0" t="n">
        <v>260</v>
      </c>
      <c r="AC1073" s="0" t="n">
        <v>2.806</v>
      </c>
      <c r="AD1073" s="0" t="n">
        <v>0.013</v>
      </c>
      <c r="AE1073" s="0" t="n">
        <v>2.154</v>
      </c>
      <c r="AF1073" s="0" t="n">
        <v>0.03</v>
      </c>
      <c r="AG1073" s="0" t="n">
        <v>0.016</v>
      </c>
      <c r="AH1073" s="0" t="n">
        <v>23.5</v>
      </c>
      <c r="AJ1073" s="0" t="n">
        <v>67</v>
      </c>
      <c r="BD1073" s="0" t="n">
        <v>155.778</v>
      </c>
      <c r="BF1073" s="0" t="n">
        <f aca="false">IF(E1073&lt;11,-3.6797*E1073^2+48.115*E1073-53.83,280.92*EXP(-0.2027*E1073))</f>
        <v>93.289972</v>
      </c>
      <c r="BG1073" s="1" t="n">
        <f aca="false">32.208*LN(F1073)+21.438</f>
        <v>96.8628814043931</v>
      </c>
      <c r="BH1073" s="1" t="n">
        <f aca="false">IF(G1073&lt;=2, -10*G1073+100, 88.958*EXP(-0.0755*G1073))</f>
        <v>85</v>
      </c>
      <c r="BI1073" s="1" t="n">
        <f aca="false">IF(I1073&lt;=100, 0.0053*(I1073)^2-1.0332*I1073+100.76, 122.82*EXP(-0.0092*I1073))</f>
        <v>93.118597</v>
      </c>
      <c r="BJ1073" s="0" t="n">
        <f aca="false">IF(P1073&lt;=1000, -6.942*LN(P1073)+107.59, -36.304*LN(P1073)+310.72)</f>
        <v>68.9877481174902</v>
      </c>
      <c r="BK1073" s="0" t="n">
        <f aca="false">BF1073^0.04*BG1073^0.22*BH1073^0.51*BI1073^0.06*BJ1073^0.17</f>
        <v>85.2089267673476</v>
      </c>
      <c r="BL1073" s="0" t="str">
        <f aca="false">IF(BK1073&gt;=90, "Very Good", IF(BK1073&gt;=80, "Good", IF(BK1073&gt;=70, "Slightly Good", IF(BK1073&gt;=60, "Average", IF(BK1073&gt;=50, "Slightly Poor", IF(BK1073&gt;=40, "Poor", "Very Poor"))))))</f>
        <v>Good</v>
      </c>
      <c r="BM1073" s="2" t="n">
        <f aca="false">IF(P1073&lt;=1000, -6.942*LN(P1073)+107.59, IF(AND(P1073&gt;1000, P1073&lt;=5213),-36.304*LN(P1073)+310.72, IF(P1073&gt;5213, 10)))</f>
        <v>68.9877481174902</v>
      </c>
      <c r="BN1073" s="2" t="n">
        <f aca="false">BF1073^0.04*BG1073^0.22*BH1073^0.51*BI1073^0.06*BM1073^0.17</f>
        <v>85.2089267673476</v>
      </c>
      <c r="BO1073" s="3" t="str">
        <f aca="false">IF(BN1073&gt;=90, "Very Good", IF(BN1073&gt;=80, "Good", IF(BN1073&gt;=70, "Slightly Good", IF(BN1073&gt;=60, "Average", IF(BN1073&gt;=50, "Slightly Poor", IF(BN1073&gt;=40, "Poor", "Very Poor"))))))</f>
        <v>Good</v>
      </c>
      <c r="BP1073" s="2" t="n">
        <f aca="false">IF(AJ1073&lt;=1000, -6.942*LN(AJ1073)+107.59, IF(AND(AJ1073&gt;1000, AJ1073&lt;=5213),-36.304*LN(AJ1073)+310.72, IF(AJ1073&gt;5213, 10)))</f>
        <v>78.4010238361879</v>
      </c>
      <c r="BQ1073" s="2" t="n">
        <f aca="false">BF1073^0.04*BG1073^0.22*BH1073^0.51*BI1073^0.06*BP1073^0.17</f>
        <v>87.0820321774863</v>
      </c>
      <c r="BR1073" s="0" t="str">
        <f aca="false">IF(BQ1073&gt;=90, "Very Good", IF(BQ1073&gt;=80, "Good", IF(BQ1073&gt;=70, "Slightly Good", IF(BQ1073&gt;=60, "Average", IF(BQ1073&gt;=50, "Slightly Poor", IF(BQ1073&gt;=40, "Poor", "Very Poor"))))))</f>
        <v>Good</v>
      </c>
      <c r="BT1073" s="2" t="n">
        <f aca="false">9.81*LN(AH1073)+30.6</f>
        <v>61.5701741314826</v>
      </c>
      <c r="BU1073" s="0" t="str">
        <f aca="false">IF(BT1073&lt;30, "Clean water", IF(AND(BT1073&gt;=30, BT1073&lt;40), "Hypolimia", IF(AND(BT1073&gt;=40,BT1073&lt;50), "Mesotrophic", IF(AND(BT1073&gt;=50, BT1073&lt;70), "Eutrophic", IF(BT1073&gt;70,"Hypertrophic")))))</f>
        <v>Eutrophic</v>
      </c>
      <c r="CM1073" s="0" t="n">
        <f aca="false">IF(G1073&gt;H1073,1,0)</f>
        <v>0</v>
      </c>
      <c r="CO1073" s="17" t="n">
        <f aca="false">14.652-0.41022*M1073+0.007991*M1073*M1073-0.000077774*M1073*M1073*M1073</f>
        <v>9.605555338</v>
      </c>
      <c r="CP1073" s="1" t="n">
        <f aca="false">F1073/CO1073*100</f>
        <v>108.270679143944</v>
      </c>
    </row>
    <row r="1074" customFormat="false" ht="12.5" hidden="false" customHeight="false" outlineLevel="0" collapsed="false">
      <c r="A1074" s="0" t="n">
        <v>1073</v>
      </c>
      <c r="B1074" s="15" t="s">
        <v>79</v>
      </c>
      <c r="C1074" s="16" t="s">
        <v>80</v>
      </c>
      <c r="D1074" s="0" t="s">
        <v>178</v>
      </c>
      <c r="E1074" s="0" t="n">
        <v>8</v>
      </c>
      <c r="F1074" s="0" t="n">
        <v>9.5</v>
      </c>
      <c r="G1074" s="0" t="n">
        <v>1.6</v>
      </c>
      <c r="H1074" s="0" t="n">
        <v>5.1</v>
      </c>
      <c r="I1074" s="0" t="n">
        <v>9.7</v>
      </c>
      <c r="J1074" s="0" t="n">
        <v>4.911</v>
      </c>
      <c r="K1074" s="0" t="n">
        <v>0.079</v>
      </c>
      <c r="L1074" s="0" t="n">
        <v>2.8</v>
      </c>
      <c r="M1074" s="0" t="n">
        <v>16.9</v>
      </c>
      <c r="N1074" s="0" t="n">
        <v>0</v>
      </c>
      <c r="O1074" s="0" t="n">
        <v>260</v>
      </c>
      <c r="P1074" s="0" t="n">
        <v>3182</v>
      </c>
      <c r="Q1074" s="0" t="n">
        <v>0</v>
      </c>
      <c r="R1074" s="0" t="n">
        <v>0</v>
      </c>
      <c r="S1074" s="0" t="n">
        <v>0</v>
      </c>
      <c r="T1074" s="0" t="n">
        <v>0</v>
      </c>
      <c r="U1074" s="0" t="n">
        <v>0</v>
      </c>
      <c r="V1074" s="0" t="n">
        <v>0</v>
      </c>
      <c r="AC1074" s="0" t="n">
        <v>4.474</v>
      </c>
      <c r="AD1074" s="0" t="n">
        <v>0.187</v>
      </c>
      <c r="AE1074" s="0" t="n">
        <v>3.265</v>
      </c>
      <c r="AF1074" s="0" t="n">
        <v>0.042</v>
      </c>
      <c r="AG1074" s="0" t="n">
        <v>0.023</v>
      </c>
      <c r="AH1074" s="0" t="n">
        <v>22</v>
      </c>
      <c r="AJ1074" s="0" t="n">
        <v>1576</v>
      </c>
      <c r="AP1074" s="0" t="n">
        <v>0</v>
      </c>
      <c r="AY1074" s="0" t="n">
        <v>0</v>
      </c>
      <c r="BD1074" s="0" t="n">
        <v>154.603</v>
      </c>
      <c r="BF1074" s="0" t="n">
        <f aca="false">IF(E1074&lt;11,-3.6797*E1074^2+48.115*E1074-53.83,280.92*EXP(-0.2027*E1074))</f>
        <v>95.5892</v>
      </c>
      <c r="BG1074" s="1" t="n">
        <f aca="false">32.208*LN(F1074)+21.438</f>
        <v>93.947606249518</v>
      </c>
      <c r="BH1074" s="1" t="n">
        <f aca="false">IF(G1074&lt;=2, -10*G1074+100, 88.958*EXP(-0.0755*G1074))</f>
        <v>84</v>
      </c>
      <c r="BI1074" s="1" t="n">
        <f aca="false">IF(I1074&lt;=100, 0.0053*(I1074)^2-1.0332*I1074+100.76, 122.82*EXP(-0.0092*I1074))</f>
        <v>91.236637</v>
      </c>
      <c r="BJ1074" s="0" t="n">
        <f aca="false">IF(P1074&lt;=1000, -6.942*LN(P1074)+107.59, -36.304*LN(P1074)+310.72)</f>
        <v>17.9186118561767</v>
      </c>
      <c r="BK1074" s="0" t="n">
        <f aca="false">BF1074^0.04*BG1074^0.22*BH1074^0.51*BI1074^0.06*BJ1074^0.17</f>
        <v>66.8814291649954</v>
      </c>
      <c r="BL1074" s="0" t="str">
        <f aca="false">IF(BK1074&gt;=90, "Very Good", IF(BK1074&gt;=80, "Good", IF(BK1074&gt;=70, "Slightly Good", IF(BK1074&gt;=60, "Average", IF(BK1074&gt;=50, "Slightly Poor", IF(BK1074&gt;=40, "Poor", "Very Poor"))))))</f>
        <v>Average</v>
      </c>
      <c r="BM1074" s="2" t="n">
        <f aca="false">IF(P1074&lt;=1000, -6.942*LN(P1074)+107.59, IF(AND(P1074&gt;1000, P1074&lt;=5213),-36.304*LN(P1074)+310.72, IF(P1074&gt;5213, 10)))</f>
        <v>17.9186118561767</v>
      </c>
      <c r="BN1074" s="2" t="n">
        <f aca="false">BF1074^0.04*BG1074^0.22*BH1074^0.51*BI1074^0.06*BM1074^0.17</f>
        <v>66.8814291649954</v>
      </c>
      <c r="BO1074" s="3" t="str">
        <f aca="false">IF(BN1074&gt;=90, "Very Good", IF(BN1074&gt;=80, "Good", IF(BN1074&gt;=70, "Slightly Good", IF(BN1074&gt;=60, "Average", IF(BN1074&gt;=50, "Slightly Poor", IF(BN1074&gt;=40, "Poor", "Very Poor"))))))</f>
        <v>Average</v>
      </c>
      <c r="BP1074" s="2" t="n">
        <f aca="false">IF(AJ1074&lt;=1000, -6.942*LN(AJ1074)+107.59, IF(AND(AJ1074&gt;1000, AJ1074&lt;=5213),-36.304*LN(AJ1074)+310.72, IF(AJ1074&gt;5213, 10)))</f>
        <v>43.4265261027513</v>
      </c>
      <c r="BQ1074" s="2" t="n">
        <f aca="false">BF1074^0.04*BG1074^0.22*BH1074^0.51*BI1074^0.06*BP1074^0.17</f>
        <v>77.7431562736426</v>
      </c>
      <c r="BR1074" s="0" t="str">
        <f aca="false">IF(BQ1074&gt;=90, "Very Good", IF(BQ1074&gt;=80, "Good", IF(BQ1074&gt;=70, "Slightly Good", IF(BQ1074&gt;=60, "Average", IF(BQ1074&gt;=50, "Slightly Poor", IF(BQ1074&gt;=40, "Poor", "Very Poor"))))))</f>
        <v>Slightly Good</v>
      </c>
      <c r="BT1074" s="2" t="n">
        <f aca="false">9.81*LN(AH1074)+30.6</f>
        <v>60.9231264674451</v>
      </c>
      <c r="BU1074" s="0" t="str">
        <f aca="false">IF(BT1074&lt;30, "Clean water", IF(AND(BT1074&gt;=30, BT1074&lt;40), "Hypolimia", IF(AND(BT1074&gt;=40,BT1074&lt;50), "Mesotrophic", IF(AND(BT1074&gt;=50, BT1074&lt;70), "Eutrophic", IF(BT1074&gt;70,"Hypertrophic")))))</f>
        <v>Eutrophic</v>
      </c>
      <c r="CM1074" s="0" t="n">
        <f aca="false">IF(G1074&gt;H1074,1,0)</f>
        <v>0</v>
      </c>
      <c r="CO1074" s="17" t="n">
        <f aca="false">14.652-0.41022*M1074+0.007991*M1074*M1074-0.000077774*M1074*M1074*M1074</f>
        <v>9.626191266834</v>
      </c>
      <c r="CP1074" s="1" t="n">
        <f aca="false">F1074/CO1074*100</f>
        <v>98.6890841524334</v>
      </c>
    </row>
    <row r="1075" customFormat="false" ht="12.5" hidden="false" customHeight="false" outlineLevel="0" collapsed="false">
      <c r="A1075" s="0" t="n">
        <v>1074</v>
      </c>
      <c r="B1075" s="15" t="s">
        <v>81</v>
      </c>
      <c r="C1075" s="16" t="s">
        <v>82</v>
      </c>
      <c r="D1075" s="0" t="s">
        <v>178</v>
      </c>
      <c r="E1075" s="0" t="n">
        <v>7.4</v>
      </c>
      <c r="F1075" s="0" t="n">
        <v>8.3</v>
      </c>
      <c r="G1075" s="0" t="n">
        <v>1.8</v>
      </c>
      <c r="H1075" s="0" t="n">
        <v>2.7</v>
      </c>
      <c r="I1075" s="0" t="n">
        <v>2.4</v>
      </c>
      <c r="J1075" s="0" t="n">
        <v>2.328</v>
      </c>
      <c r="K1075" s="0" t="n">
        <v>0.057</v>
      </c>
      <c r="L1075" s="0" t="n">
        <v>1.8</v>
      </c>
      <c r="M1075" s="0" t="n">
        <v>13.6</v>
      </c>
      <c r="N1075" s="0" t="n">
        <v>0</v>
      </c>
      <c r="O1075" s="0" t="n">
        <v>239</v>
      </c>
      <c r="P1075" s="0" t="n">
        <v>140000</v>
      </c>
      <c r="AC1075" s="0" t="n">
        <v>2.218</v>
      </c>
      <c r="AD1075" s="0" t="n">
        <v>0.178</v>
      </c>
      <c r="AE1075" s="0" t="n">
        <v>1.616</v>
      </c>
      <c r="AF1075" s="0" t="n">
        <v>0.039</v>
      </c>
      <c r="AG1075" s="0" t="n">
        <v>0.027</v>
      </c>
      <c r="AH1075" s="0" t="n">
        <v>1</v>
      </c>
      <c r="AJ1075" s="0" t="n">
        <v>11000</v>
      </c>
      <c r="BF1075" s="0" t="n">
        <f aca="false">IF(E1075&lt;11,-3.6797*E1075^2+48.115*E1075-53.83,280.92*EXP(-0.2027*E1075))</f>
        <v>100.720628</v>
      </c>
      <c r="BG1075" s="1" t="n">
        <f aca="false">32.208*LN(F1075)+21.438</f>
        <v>89.5983576207606</v>
      </c>
      <c r="BH1075" s="1" t="n">
        <f aca="false">IF(G1075&lt;=2, -10*G1075+100, 88.958*EXP(-0.0755*G1075))</f>
        <v>82</v>
      </c>
      <c r="BI1075" s="1" t="n">
        <f aca="false">IF(I1075&lt;=100, 0.0053*(I1075)^2-1.0332*I1075+100.76, 122.82*EXP(-0.0092*I1075))</f>
        <v>98.310848</v>
      </c>
      <c r="BJ1075" s="0" t="n">
        <f aca="false">IF(P1075&lt;=1000, -6.942*LN(P1075)+107.59, -36.304*LN(P1075)+310.72)</f>
        <v>-119.460534158576</v>
      </c>
      <c r="BK1075" s="0" t="e">
        <f aca="false">BF1075^0.04*BG1075^0.22*BH1075^0.51*BI1075^0.06*BJ1075^0.17</f>
        <v>#NUM!</v>
      </c>
      <c r="BL1075" s="0" t="e">
        <f aca="false">IF(BK1075&gt;=90, "Very Good", IF(BK1075&gt;=80, "Good", IF(BK1075&gt;=70, "Slightly Good", IF(BK1075&gt;=60, "Average", IF(BK1075&gt;=50, "Slightly Poor", IF(BK1075&gt;=40, "Poor", "Very Poor"))))))</f>
        <v>#NUM!</v>
      </c>
      <c r="BM1075" s="2" t="n">
        <f aca="false">IF(P1075&lt;=1000, -6.942*LN(P1075)+107.59, IF(AND(P1075&gt;1000, P1075&lt;=5213),-36.304*LN(P1075)+310.72, IF(P1075&gt;5213, 10)))</f>
        <v>10</v>
      </c>
      <c r="BN1075" s="2" t="n">
        <f aca="false">BF1075^0.04*BG1075^0.22*BH1075^0.51*BI1075^0.06*BM1075^0.17</f>
        <v>59.5980292509267</v>
      </c>
      <c r="BO1075" s="3" t="str">
        <f aca="false">IF(BN1075&gt;=90, "Very Good", IF(BN1075&gt;=80, "Good", IF(BN1075&gt;=70, "Slightly Good", IF(BN1075&gt;=60, "Average", IF(BN1075&gt;=50, "Slightly Poor", IF(BN1075&gt;=40, "Poor", "Very Poor"))))))</f>
        <v>Slightly Poor</v>
      </c>
      <c r="BP1075" s="2" t="n">
        <f aca="false">IF(AJ1075&lt;=1000, -6.942*LN(AJ1075)+107.59, IF(AND(AJ1075&gt;1000, AJ1075&lt;=5213),-36.304*LN(AJ1075)+310.72, IF(AJ1075&gt;5213, 10)))</f>
        <v>10</v>
      </c>
      <c r="BQ1075" s="2" t="n">
        <f aca="false">BF1075^0.04*BG1075^0.22*BH1075^0.51*BI1075^0.06*BP1075^0.17</f>
        <v>59.5980292509267</v>
      </c>
      <c r="BR1075" s="0" t="str">
        <f aca="false">IF(BQ1075&gt;=90, "Very Good", IF(BQ1075&gt;=80, "Good", IF(BQ1075&gt;=70, "Slightly Good", IF(BQ1075&gt;=60, "Average", IF(BQ1075&gt;=50, "Slightly Poor", IF(BQ1075&gt;=40, "Poor", "Very Poor"))))))</f>
        <v>Slightly Poor</v>
      </c>
      <c r="BT1075" s="2" t="n">
        <f aca="false">9.81*LN(AH1075)+30.6</f>
        <v>30.6</v>
      </c>
      <c r="BU1075" s="0" t="str">
        <f aca="false">IF(BT1075&lt;30, "Clean water", IF(AND(BT1075&gt;=30, BT1075&lt;40), "Hypolimia", IF(AND(BT1075&gt;=40,BT1075&lt;50), "Mesotrophic", IF(AND(BT1075&gt;=50, BT1075&lt;70), "Eutrophic", IF(BT1075&gt;70,"Hypertrophic")))))</f>
        <v>Hypolimia</v>
      </c>
      <c r="CM1075" s="0" t="n">
        <f aca="false">IF(G1075&gt;H1075,1,0)</f>
        <v>0</v>
      </c>
      <c r="CO1075" s="17" t="n">
        <f aca="false">14.652-0.41022*M1075+0.007991*M1075*M1075-0.000077774*M1075*M1075*M1075</f>
        <v>10.355386285056</v>
      </c>
      <c r="CP1075" s="1" t="n">
        <f aca="false">F1075/CO1075*100</f>
        <v>80.1515247381727</v>
      </c>
    </row>
    <row r="1076" customFormat="false" ht="12.5" hidden="false" customHeight="false" outlineLevel="0" collapsed="false">
      <c r="A1076" s="0" t="n">
        <v>1075</v>
      </c>
      <c r="B1076" s="15" t="s">
        <v>83</v>
      </c>
      <c r="C1076" s="16" t="s">
        <v>84</v>
      </c>
      <c r="D1076" s="0" t="s">
        <v>178</v>
      </c>
      <c r="E1076" s="0" t="n">
        <v>7.8</v>
      </c>
      <c r="F1076" s="0" t="n">
        <v>10.2</v>
      </c>
      <c r="G1076" s="0" t="n">
        <v>1.1</v>
      </c>
      <c r="H1076" s="0" t="n">
        <v>5</v>
      </c>
      <c r="I1076" s="0" t="n">
        <v>4.8</v>
      </c>
      <c r="J1076" s="0" t="n">
        <v>3.749</v>
      </c>
      <c r="K1076" s="0" t="n">
        <v>0.068</v>
      </c>
      <c r="L1076" s="0" t="n">
        <v>2.8</v>
      </c>
      <c r="M1076" s="0" t="n">
        <v>17.8</v>
      </c>
      <c r="N1076" s="0" t="n">
        <v>0</v>
      </c>
      <c r="O1076" s="0" t="n">
        <v>242</v>
      </c>
      <c r="P1076" s="0" t="n">
        <v>51000</v>
      </c>
      <c r="AC1076" s="0" t="n">
        <v>3.596</v>
      </c>
      <c r="AD1076" s="0" t="n">
        <v>0.192</v>
      </c>
      <c r="AE1076" s="0" t="n">
        <v>3.05</v>
      </c>
      <c r="AF1076" s="0" t="n">
        <v>0.041</v>
      </c>
      <c r="AG1076" s="0" t="n">
        <v>0.029</v>
      </c>
      <c r="AH1076" s="0" t="n">
        <v>16.8</v>
      </c>
      <c r="AJ1076" s="0" t="n">
        <v>2300</v>
      </c>
      <c r="BF1076" s="0" t="n">
        <f aca="false">IF(E1076&lt;11,-3.6797*E1076^2+48.115*E1076-53.83,280.92*EXP(-0.2027*E1076))</f>
        <v>97.5940520000001</v>
      </c>
      <c r="BG1076" s="1" t="n">
        <f aca="false">32.208*LN(F1076)+21.438</f>
        <v>96.2374636951076</v>
      </c>
      <c r="BH1076" s="1" t="n">
        <f aca="false">IF(G1076&lt;=2, -10*G1076+100, 88.958*EXP(-0.0755*G1076))</f>
        <v>89</v>
      </c>
      <c r="BI1076" s="1" t="n">
        <f aca="false">IF(I1076&lt;=100, 0.0053*(I1076)^2-1.0332*I1076+100.76, 122.82*EXP(-0.0092*I1076))</f>
        <v>95.922752</v>
      </c>
      <c r="BJ1076" s="0" t="n">
        <f aca="false">IF(P1076&lt;=1000, -6.942*LN(P1076)+107.59, -36.304*LN(P1076)+310.72)</f>
        <v>-82.8001454185915</v>
      </c>
      <c r="BK1076" s="0" t="e">
        <f aca="false">BF1076^0.04*BG1076^0.22*BH1076^0.51*BI1076^0.06*BJ1076^0.17</f>
        <v>#NUM!</v>
      </c>
      <c r="BL1076" s="0" t="e">
        <f aca="false">IF(BK1076&gt;=90, "Very Good", IF(BK1076&gt;=80, "Good", IF(BK1076&gt;=70, "Slightly Good", IF(BK1076&gt;=60, "Average", IF(BK1076&gt;=50, "Slightly Poor", IF(BK1076&gt;=40, "Poor", "Very Poor"))))))</f>
        <v>#NUM!</v>
      </c>
      <c r="BM1076" s="2" t="n">
        <f aca="false">IF(P1076&lt;=1000, -6.942*LN(P1076)+107.59, IF(AND(P1076&gt;1000, P1076&lt;=5213),-36.304*LN(P1076)+310.72, IF(P1076&gt;5213, 10)))</f>
        <v>10</v>
      </c>
      <c r="BN1076" s="2" t="n">
        <f aca="false">BF1076^0.04*BG1076^0.22*BH1076^0.51*BI1076^0.06*BM1076^0.17</f>
        <v>62.9530610629984</v>
      </c>
      <c r="BO1076" s="3" t="str">
        <f aca="false">IF(BN1076&gt;=90, "Very Good", IF(BN1076&gt;=80, "Good", IF(BN1076&gt;=70, "Slightly Good", IF(BN1076&gt;=60, "Average", IF(BN1076&gt;=50, "Slightly Poor", IF(BN1076&gt;=40, "Poor", "Very Poor"))))))</f>
        <v>Average</v>
      </c>
      <c r="BP1076" s="2" t="n">
        <f aca="false">IF(AJ1076&lt;=1000, -6.942*LN(AJ1076)+107.59, IF(AND(AJ1076&gt;1000, AJ1076&lt;=5213),-36.304*LN(AJ1076)+310.72, IF(AJ1076&gt;5213, 10)))</f>
        <v>29.7029195527965</v>
      </c>
      <c r="BQ1076" s="2" t="n">
        <f aca="false">BF1076^0.04*BG1076^0.22*BH1076^0.51*BI1076^0.06*BP1076^0.17</f>
        <v>75.7517562246516</v>
      </c>
      <c r="BR1076" s="0" t="str">
        <f aca="false">IF(BQ1076&gt;=90, "Very Good", IF(BQ1076&gt;=80, "Good", IF(BQ1076&gt;=70, "Slightly Good", IF(BQ1076&gt;=60, "Average", IF(BQ1076&gt;=50, "Slightly Poor", IF(BQ1076&gt;=40, "Poor", "Very Poor"))))))</f>
        <v>Slightly Good</v>
      </c>
      <c r="BT1076" s="2" t="n">
        <f aca="false">9.81*LN(AH1076)+30.6</f>
        <v>58.2777268756744</v>
      </c>
      <c r="BU1076" s="0" t="str">
        <f aca="false">IF(BT1076&lt;30, "Clean water", IF(AND(BT1076&gt;=30, BT1076&lt;40), "Hypolimia", IF(AND(BT1076&gt;=40,BT1076&lt;50), "Mesotrophic", IF(AND(BT1076&gt;=50, BT1076&lt;70), "Eutrophic", IF(BT1076&gt;70,"Hypertrophic")))))</f>
        <v>Eutrophic</v>
      </c>
      <c r="CM1076" s="0" t="n">
        <f aca="false">IF(G1076&gt;H1076,1,0)</f>
        <v>0</v>
      </c>
      <c r="CO1076" s="17" t="n">
        <f aca="false">14.652-0.41022*M1076+0.007991*M1076*M1076-0.000077774*M1076*M1076*M1076</f>
        <v>9.443326367952</v>
      </c>
      <c r="CP1076" s="1" t="n">
        <f aca="false">F1076/CO1076*100</f>
        <v>108.012787047326</v>
      </c>
    </row>
    <row r="1077" customFormat="false" ht="12.5" hidden="false" customHeight="false" outlineLevel="0" collapsed="false">
      <c r="A1077" s="0" t="n">
        <v>1076</v>
      </c>
      <c r="B1077" s="15" t="s">
        <v>133</v>
      </c>
      <c r="C1077" s="16" t="s">
        <v>134</v>
      </c>
      <c r="D1077" s="0" t="s">
        <v>178</v>
      </c>
      <c r="E1077" s="0" t="n">
        <v>7.8</v>
      </c>
      <c r="F1077" s="0" t="n">
        <v>8.6</v>
      </c>
      <c r="G1077" s="0" t="n">
        <v>2</v>
      </c>
      <c r="H1077" s="0" t="n">
        <v>6.5</v>
      </c>
      <c r="I1077" s="0" t="n">
        <v>23.7</v>
      </c>
      <c r="J1077" s="0" t="n">
        <v>6.285</v>
      </c>
      <c r="K1077" s="0" t="n">
        <v>0.264</v>
      </c>
      <c r="L1077" s="0" t="n">
        <v>2.8</v>
      </c>
      <c r="M1077" s="0" t="n">
        <v>15.4</v>
      </c>
      <c r="O1077" s="0" t="n">
        <v>4580</v>
      </c>
      <c r="BD1077" s="0" t="n">
        <v>0.082</v>
      </c>
      <c r="BF1077" s="0" t="n">
        <f aca="false">IF(E1077&lt;11,-3.6797*E1077^2+48.115*E1077-53.83,280.92*EXP(-0.2027*E1077))</f>
        <v>97.5940520000001</v>
      </c>
      <c r="BG1077" s="1" t="n">
        <f aca="false">32.208*LN(F1077)+21.438</f>
        <v>90.7419570425808</v>
      </c>
      <c r="BH1077" s="1" t="n">
        <f aca="false">IF(G1077&lt;=2, -10*G1077+100, 88.958*EXP(-0.0755*G1077))</f>
        <v>80</v>
      </c>
      <c r="BI1077" s="1" t="n">
        <f aca="false">IF(I1077&lt;=100, 0.0053*(I1077)^2-1.0332*I1077+100.76, 122.82*EXP(-0.0092*I1077))</f>
        <v>79.250117</v>
      </c>
      <c r="BJ1077" s="0" t="e">
        <f aca="false">IF(P1077&lt;=1000, -6.942*LN(P1077)+107.59, -36.304*LN(P1077)+310.72)</f>
        <v>#VALUE!</v>
      </c>
      <c r="BK1077" s="0" t="e">
        <f aca="false">BF1077^0.04*BG1077^0.22*BH1077^0.51*BI1077^0.06*BJ1077^0.17</f>
        <v>#VALUE!</v>
      </c>
      <c r="BL1077" s="0" t="e">
        <f aca="false">IF(BK1077&gt;=90, "Very Good", IF(BK1077&gt;=80, "Good", IF(BK1077&gt;=70, "Slightly Good", IF(BK1077&gt;=60, "Average", IF(BK1077&gt;=50, "Slightly Poor", IF(BK1077&gt;=40, "Poor", "Very Poor"))))))</f>
        <v>#VALUE!</v>
      </c>
      <c r="BM1077" s="2" t="e">
        <f aca="false">IF(P1077&lt;=1000, -6.942*LN(P1077)+107.59, IF(AND(P1077&gt;1000, P1077&lt;=5213),-36.304*LN(P1077)+310.72, IF(P1077&gt;5213, 10)))</f>
        <v>#VALUE!</v>
      </c>
      <c r="BN1077" s="2" t="e">
        <f aca="false">BF1077^0.04*BG1077^0.22*BH1077^0.51*BI1077^0.06*BM1077^0.17</f>
        <v>#VALUE!</v>
      </c>
      <c r="BO1077" s="3" t="e">
        <f aca="false">IF(BN1077&gt;=90, "Very Good", IF(BN1077&gt;=80, "Good", IF(BN1077&gt;=70, "Slightly Good", IF(BN1077&gt;=60, "Average", IF(BN1077&gt;=50, "Slightly Poor", IF(BN1077&gt;=40, "Poor", "Very Poor"))))))</f>
        <v>#VALUE!</v>
      </c>
      <c r="BP1077" s="2" t="e">
        <f aca="false">IF(AJ1077&lt;=1000, -6.942*LN(AJ1077)+107.59, IF(AND(AJ1077&gt;1000, AJ1077&lt;=5213),-36.304*LN(AJ1077)+310.72, IF(AJ1077&gt;5213, 10)))</f>
        <v>#VALUE!</v>
      </c>
      <c r="BQ1077" s="2" t="e">
        <f aca="false">BF1077^0.04*BG1077^0.22*BH1077^0.51*BI1077^0.06*BP1077^0.17</f>
        <v>#VALUE!</v>
      </c>
      <c r="BR1077" s="0" t="e">
        <f aca="false">IF(BQ1077&gt;=90, "Very Good", IF(BQ1077&gt;=80, "Good", IF(BQ1077&gt;=70, "Slightly Good", IF(BQ1077&gt;=60, "Average", IF(BQ1077&gt;=50, "Slightly Poor", IF(BQ1077&gt;=40, "Poor", "Very Poor"))))))</f>
        <v>#VALUE!</v>
      </c>
      <c r="BT1077" s="2" t="e">
        <f aca="false">9.81*LN(AH1077)+30.6</f>
        <v>#VALUE!</v>
      </c>
      <c r="BU1077" s="0" t="e">
        <f aca="false">IF(BT1077&lt;30, "Clean water", IF(AND(BT1077&gt;=30, BT1077&lt;40), "Hypolimia", IF(AND(BT1077&gt;=40,BT1077&lt;50), "Mesotrophic", IF(AND(BT1077&gt;=50, BT1077&lt;70), "Eutrophic", IF(BT1077&gt;70,"Hypertrophic")))))</f>
        <v>#VALUE!</v>
      </c>
      <c r="CM1077" s="0" t="n">
        <f aca="false">IF(G1077&gt;H1077,1,0)</f>
        <v>0</v>
      </c>
      <c r="CO1077" s="17" t="n">
        <f aca="false">14.652-0.41022*M1077+0.007991*M1077*M1077-0.000077774*M1077*M1077*M1077</f>
        <v>9.945706379664</v>
      </c>
      <c r="CP1077" s="1" t="n">
        <f aca="false">F1077/CO1077*100</f>
        <v>86.4694740796333</v>
      </c>
    </row>
    <row r="1078" customFormat="false" ht="12.5" hidden="false" customHeight="false" outlineLevel="0" collapsed="false">
      <c r="A1078" s="0" t="n">
        <v>1077</v>
      </c>
      <c r="B1078" s="15" t="s">
        <v>85</v>
      </c>
      <c r="C1078" s="16" t="s">
        <v>86</v>
      </c>
      <c r="D1078" s="0" t="s">
        <v>178</v>
      </c>
      <c r="E1078" s="0" t="n">
        <v>7.4</v>
      </c>
      <c r="F1078" s="0" t="n">
        <v>8.4</v>
      </c>
      <c r="G1078" s="0" t="n">
        <v>1.8</v>
      </c>
      <c r="H1078" s="0" t="n">
        <v>5.4</v>
      </c>
      <c r="I1078" s="0" t="n">
        <v>5</v>
      </c>
      <c r="J1078" s="0" t="n">
        <v>6.644</v>
      </c>
      <c r="K1078" s="0" t="n">
        <v>0.142</v>
      </c>
      <c r="L1078" s="0" t="n">
        <v>3.5</v>
      </c>
      <c r="M1078" s="0" t="n">
        <v>15.9</v>
      </c>
      <c r="N1078" s="0" t="n">
        <v>0</v>
      </c>
      <c r="O1078" s="0" t="n">
        <v>508</v>
      </c>
      <c r="P1078" s="0" t="n">
        <v>75000</v>
      </c>
      <c r="AC1078" s="0" t="n">
        <v>6.521</v>
      </c>
      <c r="AD1078" s="0" t="n">
        <v>0.366</v>
      </c>
      <c r="AE1078" s="0" t="n">
        <v>5.009</v>
      </c>
      <c r="AF1078" s="0" t="n">
        <v>0.096</v>
      </c>
      <c r="AG1078" s="0" t="n">
        <v>0.075</v>
      </c>
      <c r="AH1078" s="0" t="n">
        <v>7.3</v>
      </c>
      <c r="AJ1078" s="0" t="n">
        <v>9000</v>
      </c>
      <c r="BF1078" s="0" t="n">
        <f aca="false">IF(E1078&lt;11,-3.6797*E1078^2+48.115*E1078-53.83,280.92*EXP(-0.2027*E1078))</f>
        <v>100.720628</v>
      </c>
      <c r="BG1078" s="1" t="n">
        <f aca="false">32.208*LN(F1078)+21.438</f>
        <v>89.9840867819932</v>
      </c>
      <c r="BH1078" s="1" t="n">
        <f aca="false">IF(G1078&lt;=2, -10*G1078+100, 88.958*EXP(-0.0755*G1078))</f>
        <v>82</v>
      </c>
      <c r="BI1078" s="1" t="n">
        <f aca="false">IF(I1078&lt;=100, 0.0053*(I1078)^2-1.0332*I1078+100.76, 122.82*EXP(-0.0092*I1078))</f>
        <v>95.7265</v>
      </c>
      <c r="BJ1078" s="0" t="n">
        <f aca="false">IF(P1078&lt;=1000, -6.942*LN(P1078)+107.59, -36.304*LN(P1078)+310.72)</f>
        <v>-96.8012361219897</v>
      </c>
      <c r="BK1078" s="0" t="e">
        <f aca="false">BF1078^0.04*BG1078^0.22*BH1078^0.51*BI1078^0.06*BJ1078^0.17</f>
        <v>#NUM!</v>
      </c>
      <c r="BL1078" s="0" t="e">
        <f aca="false">IF(BK1078&gt;=90, "Very Good", IF(BK1078&gt;=80, "Good", IF(BK1078&gt;=70, "Slightly Good", IF(BK1078&gt;=60, "Average", IF(BK1078&gt;=50, "Slightly Poor", IF(BK1078&gt;=40, "Poor", "Very Poor"))))))</f>
        <v>#NUM!</v>
      </c>
      <c r="BM1078" s="2" t="n">
        <f aca="false">IF(P1078&lt;=1000, -6.942*LN(P1078)+107.59, IF(AND(P1078&gt;1000, P1078&lt;=5213),-36.304*LN(P1078)+310.72, IF(P1078&gt;5213, 10)))</f>
        <v>10</v>
      </c>
      <c r="BN1078" s="2" t="n">
        <f aca="false">BF1078^0.04*BG1078^0.22*BH1078^0.51*BI1078^0.06*BM1078^0.17</f>
        <v>59.5591086421074</v>
      </c>
      <c r="BO1078" s="3" t="str">
        <f aca="false">IF(BN1078&gt;=90, "Very Good", IF(BN1078&gt;=80, "Good", IF(BN1078&gt;=70, "Slightly Good", IF(BN1078&gt;=60, "Average", IF(BN1078&gt;=50, "Slightly Poor", IF(BN1078&gt;=40, "Poor", "Very Poor"))))))</f>
        <v>Slightly Poor</v>
      </c>
      <c r="BP1078" s="2" t="n">
        <f aca="false">IF(AJ1078&lt;=1000, -6.942*LN(AJ1078)+107.59, IF(AND(AJ1078&gt;1000, AJ1078&lt;=5213),-36.304*LN(AJ1078)+310.72, IF(AJ1078&gt;5213, 10)))</f>
        <v>10</v>
      </c>
      <c r="BQ1078" s="2" t="n">
        <f aca="false">BF1078^0.04*BG1078^0.22*BH1078^0.51*BI1078^0.06*BP1078^0.17</f>
        <v>59.5591086421074</v>
      </c>
      <c r="BR1078" s="0" t="str">
        <f aca="false">IF(BQ1078&gt;=90, "Very Good", IF(BQ1078&gt;=80, "Good", IF(BQ1078&gt;=70, "Slightly Good", IF(BQ1078&gt;=60, "Average", IF(BQ1078&gt;=50, "Slightly Poor", IF(BQ1078&gt;=40, "Poor", "Very Poor"))))))</f>
        <v>Slightly Poor</v>
      </c>
      <c r="BT1078" s="2" t="n">
        <f aca="false">9.81*LN(AH1078)+30.6</f>
        <v>50.1010473553941</v>
      </c>
      <c r="BU1078" s="0" t="str">
        <f aca="false">IF(BT1078&lt;30, "Clean water", IF(AND(BT1078&gt;=30, BT1078&lt;40), "Hypolimia", IF(AND(BT1078&gt;=40,BT1078&lt;50), "Mesotrophic", IF(AND(BT1078&gt;=50, BT1078&lt;70), "Eutrophic", IF(BT1078&gt;70,"Hypertrophic")))))</f>
        <v>Eutrophic</v>
      </c>
      <c r="CM1078" s="0" t="n">
        <f aca="false">IF(G1078&gt;H1078,1,0)</f>
        <v>0</v>
      </c>
      <c r="CO1078" s="17" t="n">
        <f aca="false">14.652-0.41022*M1078+0.007991*M1078*M1078-0.000077774*M1078*M1078*M1078</f>
        <v>9.837080195454</v>
      </c>
      <c r="CP1078" s="1" t="n">
        <f aca="false">F1078/CO1078*100</f>
        <v>85.3911916249487</v>
      </c>
    </row>
    <row r="1079" customFormat="false" ht="12.5" hidden="false" customHeight="false" outlineLevel="0" collapsed="false">
      <c r="A1079" s="0" t="n">
        <v>1078</v>
      </c>
      <c r="B1079" s="15" t="s">
        <v>135</v>
      </c>
      <c r="C1079" s="16" t="s">
        <v>136</v>
      </c>
      <c r="D1079" s="0" t="s">
        <v>178</v>
      </c>
      <c r="E1079" s="0" t="n">
        <v>7.7</v>
      </c>
      <c r="F1079" s="0" t="n">
        <v>10.8</v>
      </c>
      <c r="G1079" s="0" t="n">
        <v>3.4</v>
      </c>
      <c r="H1079" s="0" t="n">
        <v>8.3</v>
      </c>
      <c r="I1079" s="0" t="n">
        <v>8.8</v>
      </c>
      <c r="J1079" s="0" t="n">
        <v>7.378</v>
      </c>
      <c r="K1079" s="0" t="n">
        <v>0.125</v>
      </c>
      <c r="L1079" s="0" t="n">
        <v>5.1</v>
      </c>
      <c r="M1079" s="0" t="n">
        <v>17.5</v>
      </c>
      <c r="O1079" s="0" t="n">
        <v>566</v>
      </c>
      <c r="BD1079" s="0" t="n">
        <v>0.525</v>
      </c>
      <c r="BF1079" s="0" t="n">
        <f aca="false">IF(E1079&lt;11,-3.6797*E1079^2+48.115*E1079-53.83,280.92*EXP(-0.2027*E1079))</f>
        <v>98.486087</v>
      </c>
      <c r="BG1079" s="1" t="n">
        <f aca="false">32.208*LN(F1079)+21.438</f>
        <v>98.0784218880646</v>
      </c>
      <c r="BH1079" s="1" t="n">
        <f aca="false">IF(G1079&lt;=2, -10*G1079+100, 88.958*EXP(-0.0755*G1079))</f>
        <v>68.8179318432025</v>
      </c>
      <c r="BI1079" s="1" t="n">
        <f aca="false">IF(I1079&lt;=100, 0.0053*(I1079)^2-1.0332*I1079+100.76, 122.82*EXP(-0.0092*I1079))</f>
        <v>92.078272</v>
      </c>
      <c r="BJ1079" s="0" t="e">
        <f aca="false">IF(P1079&lt;=1000, -6.942*LN(P1079)+107.59, -36.304*LN(P1079)+310.72)</f>
        <v>#VALUE!</v>
      </c>
      <c r="BK1079" s="0" t="e">
        <f aca="false">BF1079^0.04*BG1079^0.22*BH1079^0.51*BI1079^0.06*BJ1079^0.17</f>
        <v>#VALUE!</v>
      </c>
      <c r="BL1079" s="0" t="e">
        <f aca="false">IF(BK1079&gt;=90, "Very Good", IF(BK1079&gt;=80, "Good", IF(BK1079&gt;=70, "Slightly Good", IF(BK1079&gt;=60, "Average", IF(BK1079&gt;=50, "Slightly Poor", IF(BK1079&gt;=40, "Poor", "Very Poor"))))))</f>
        <v>#VALUE!</v>
      </c>
      <c r="BM1079" s="2" t="e">
        <f aca="false">IF(P1079&lt;=1000, -6.942*LN(P1079)+107.59, IF(AND(P1079&gt;1000, P1079&lt;=5213),-36.304*LN(P1079)+310.72, IF(P1079&gt;5213, 10)))</f>
        <v>#VALUE!</v>
      </c>
      <c r="BN1079" s="2" t="e">
        <f aca="false">BF1079^0.04*BG1079^0.22*BH1079^0.51*BI1079^0.06*BM1079^0.17</f>
        <v>#VALUE!</v>
      </c>
      <c r="BO1079" s="3" t="e">
        <f aca="false">IF(BN1079&gt;=90, "Very Good", IF(BN1079&gt;=80, "Good", IF(BN1079&gt;=70, "Slightly Good", IF(BN1079&gt;=60, "Average", IF(BN1079&gt;=50, "Slightly Poor", IF(BN1079&gt;=40, "Poor", "Very Poor"))))))</f>
        <v>#VALUE!</v>
      </c>
      <c r="BP1079" s="2" t="e">
        <f aca="false">IF(AJ1079&lt;=1000, -6.942*LN(AJ1079)+107.59, IF(AND(AJ1079&gt;1000, AJ1079&lt;=5213),-36.304*LN(AJ1079)+310.72, IF(AJ1079&gt;5213, 10)))</f>
        <v>#VALUE!</v>
      </c>
      <c r="BQ1079" s="2" t="e">
        <f aca="false">BF1079^0.04*BG1079^0.22*BH1079^0.51*BI1079^0.06*BP1079^0.17</f>
        <v>#VALUE!</v>
      </c>
      <c r="BR1079" s="0" t="e">
        <f aca="false">IF(BQ1079&gt;=90, "Very Good", IF(BQ1079&gt;=80, "Good", IF(BQ1079&gt;=70, "Slightly Good", IF(BQ1079&gt;=60, "Average", IF(BQ1079&gt;=50, "Slightly Poor", IF(BQ1079&gt;=40, "Poor", "Very Poor"))))))</f>
        <v>#VALUE!</v>
      </c>
      <c r="BT1079" s="2" t="e">
        <f aca="false">9.81*LN(AH1079)+30.6</f>
        <v>#VALUE!</v>
      </c>
      <c r="BU1079" s="0" t="e">
        <f aca="false">IF(BT1079&lt;30, "Clean water", IF(AND(BT1079&gt;=30, BT1079&lt;40), "Hypolimia", IF(AND(BT1079&gt;=40,BT1079&lt;50), "Mesotrophic", IF(AND(BT1079&gt;=50, BT1079&lt;70), "Eutrophic", IF(BT1079&gt;70,"Hypertrophic")))))</f>
        <v>#VALUE!</v>
      </c>
      <c r="CM1079" s="0" t="n">
        <f aca="false">IF(G1079&gt;H1079,1,0)</f>
        <v>0</v>
      </c>
      <c r="CO1079" s="17" t="n">
        <f aca="false">14.652-0.41022*M1079+0.007991*M1079*M1079-0.000077774*M1079*M1079*M1079</f>
        <v>9.50357371875</v>
      </c>
      <c r="CP1079" s="1" t="n">
        <f aca="false">F1079/CO1079*100</f>
        <v>113.641460776931</v>
      </c>
    </row>
    <row r="1080" customFormat="false" ht="12.5" hidden="false" customHeight="false" outlineLevel="0" collapsed="false">
      <c r="A1080" s="0" t="n">
        <v>1079</v>
      </c>
      <c r="B1080" s="15" t="s">
        <v>87</v>
      </c>
      <c r="C1080" s="16" t="s">
        <v>88</v>
      </c>
      <c r="D1080" s="0" t="s">
        <v>178</v>
      </c>
      <c r="E1080" s="0" t="n">
        <v>7.6</v>
      </c>
      <c r="F1080" s="0" t="n">
        <v>9.7</v>
      </c>
      <c r="G1080" s="0" t="n">
        <v>1.9</v>
      </c>
      <c r="H1080" s="0" t="n">
        <v>5.8</v>
      </c>
      <c r="I1080" s="0" t="n">
        <v>5.2</v>
      </c>
      <c r="J1080" s="0" t="n">
        <v>5.016</v>
      </c>
      <c r="K1080" s="0" t="n">
        <v>0.073</v>
      </c>
      <c r="L1080" s="0" t="n">
        <v>2.5</v>
      </c>
      <c r="M1080" s="0" t="n">
        <v>17.8</v>
      </c>
      <c r="N1080" s="0" t="n">
        <v>0</v>
      </c>
      <c r="O1080" s="0" t="n">
        <v>274</v>
      </c>
      <c r="P1080" s="0" t="n">
        <v>230000</v>
      </c>
      <c r="AC1080" s="0" t="n">
        <v>4.89</v>
      </c>
      <c r="AD1080" s="0" t="n">
        <v>0.309</v>
      </c>
      <c r="AE1080" s="0" t="n">
        <v>4.304</v>
      </c>
      <c r="AF1080" s="0" t="n">
        <v>0.04</v>
      </c>
      <c r="AG1080" s="0" t="n">
        <v>0.026</v>
      </c>
      <c r="AH1080" s="0" t="n">
        <v>16.8</v>
      </c>
      <c r="AJ1080" s="0" t="n">
        <v>7200</v>
      </c>
      <c r="BF1080" s="0" t="n">
        <f aca="false">IF(E1080&lt;11,-3.6797*E1080^2+48.115*E1080-53.83,280.92*EXP(-0.2027*E1080))</f>
        <v>99.304528</v>
      </c>
      <c r="BG1080" s="1" t="n">
        <f aca="false">32.208*LN(F1080)+21.438</f>
        <v>94.6186305204847</v>
      </c>
      <c r="BH1080" s="1" t="n">
        <f aca="false">IF(G1080&lt;=2, -10*G1080+100, 88.958*EXP(-0.0755*G1080))</f>
        <v>81</v>
      </c>
      <c r="BI1080" s="1" t="n">
        <f aca="false">IF(I1080&lt;=100, 0.0053*(I1080)^2-1.0332*I1080+100.76, 122.82*EXP(-0.0092*I1080))</f>
        <v>95.530672</v>
      </c>
      <c r="BJ1080" s="0" t="n">
        <f aca="false">IF(P1080&lt;=1000, -6.942*LN(P1080)+107.59, -36.304*LN(P1080)+310.72)</f>
        <v>-137.483178879315</v>
      </c>
      <c r="BK1080" s="0" t="e">
        <f aca="false">BF1080^0.04*BG1080^0.22*BH1080^0.51*BI1080^0.06*BJ1080^0.17</f>
        <v>#NUM!</v>
      </c>
      <c r="BL1080" s="0" t="e">
        <f aca="false">IF(BK1080&gt;=90, "Very Good", IF(BK1080&gt;=80, "Good", IF(BK1080&gt;=70, "Slightly Good", IF(BK1080&gt;=60, "Average", IF(BK1080&gt;=50, "Slightly Poor", IF(BK1080&gt;=40, "Poor", "Very Poor"))))))</f>
        <v>#NUM!</v>
      </c>
      <c r="BM1080" s="2" t="n">
        <f aca="false">IF(P1080&lt;=1000, -6.942*LN(P1080)+107.59, IF(AND(P1080&gt;1000, P1080&lt;=5213),-36.304*LN(P1080)+310.72, IF(P1080&gt;5213, 10)))</f>
        <v>10</v>
      </c>
      <c r="BN1080" s="2" t="n">
        <f aca="false">BF1080^0.04*BG1080^0.22*BH1080^0.51*BI1080^0.06*BM1080^0.17</f>
        <v>59.8039068546848</v>
      </c>
      <c r="BO1080" s="3" t="str">
        <f aca="false">IF(BN1080&gt;=90, "Very Good", IF(BN1080&gt;=80, "Good", IF(BN1080&gt;=70, "Slightly Good", IF(BN1080&gt;=60, "Average", IF(BN1080&gt;=50, "Slightly Poor", IF(BN1080&gt;=40, "Poor", "Very Poor"))))))</f>
        <v>Slightly Poor</v>
      </c>
      <c r="BP1080" s="2" t="n">
        <f aca="false">IF(AJ1080&lt;=1000, -6.942*LN(AJ1080)+107.59, IF(AND(AJ1080&gt;1000, AJ1080&lt;=5213),-36.304*LN(AJ1080)+310.72, IF(AJ1080&gt;5213, 10)))</f>
        <v>10</v>
      </c>
      <c r="BQ1080" s="2" t="n">
        <f aca="false">BF1080^0.04*BG1080^0.22*BH1080^0.51*BI1080^0.06*BP1080^0.17</f>
        <v>59.8039068546848</v>
      </c>
      <c r="BR1080" s="0" t="str">
        <f aca="false">IF(BQ1080&gt;=90, "Very Good", IF(BQ1080&gt;=80, "Good", IF(BQ1080&gt;=70, "Slightly Good", IF(BQ1080&gt;=60, "Average", IF(BQ1080&gt;=50, "Slightly Poor", IF(BQ1080&gt;=40, "Poor", "Very Poor"))))))</f>
        <v>Slightly Poor</v>
      </c>
      <c r="BT1080" s="2" t="n">
        <f aca="false">9.81*LN(AH1080)+30.6</f>
        <v>58.2777268756744</v>
      </c>
      <c r="BU1080" s="0" t="str">
        <f aca="false">IF(BT1080&lt;30, "Clean water", IF(AND(BT1080&gt;=30, BT1080&lt;40), "Hypolimia", IF(AND(BT1080&gt;=40,BT1080&lt;50), "Mesotrophic", IF(AND(BT1080&gt;=50, BT1080&lt;70), "Eutrophic", IF(BT1080&gt;70,"Hypertrophic")))))</f>
        <v>Eutrophic</v>
      </c>
      <c r="CM1080" s="0" t="n">
        <f aca="false">IF(G1080&gt;H1080,1,0)</f>
        <v>0</v>
      </c>
      <c r="CO1080" s="17" t="n">
        <f aca="false">14.652-0.41022*M1080+0.007991*M1080*M1080-0.000077774*M1080*M1080*M1080</f>
        <v>9.443326367952</v>
      </c>
      <c r="CP1080" s="1" t="n">
        <f aca="false">F1080/CO1080*100</f>
        <v>102.718042584222</v>
      </c>
    </row>
    <row r="1081" customFormat="false" ht="12.5" hidden="false" customHeight="false" outlineLevel="0" collapsed="false">
      <c r="A1081" s="0" t="n">
        <v>1080</v>
      </c>
      <c r="B1081" s="15" t="s">
        <v>89</v>
      </c>
      <c r="C1081" s="16" t="s">
        <v>90</v>
      </c>
      <c r="D1081" s="0" t="s">
        <v>178</v>
      </c>
      <c r="E1081" s="0" t="n">
        <v>7.7</v>
      </c>
      <c r="F1081" s="0" t="n">
        <v>5.9</v>
      </c>
      <c r="G1081" s="0" t="n">
        <v>2.3</v>
      </c>
      <c r="H1081" s="0" t="n">
        <v>4.7</v>
      </c>
      <c r="I1081" s="0" t="n">
        <v>42.4</v>
      </c>
      <c r="J1081" s="0" t="n">
        <v>3.384</v>
      </c>
      <c r="K1081" s="0" t="n">
        <v>0.22</v>
      </c>
      <c r="L1081" s="0" t="n">
        <v>2.6</v>
      </c>
      <c r="M1081" s="0" t="n">
        <v>15.9</v>
      </c>
      <c r="N1081" s="0" t="n">
        <v>0</v>
      </c>
      <c r="O1081" s="0" t="n">
        <v>191</v>
      </c>
      <c r="P1081" s="0" t="n">
        <v>31000</v>
      </c>
      <c r="AC1081" s="0" t="n">
        <v>3.206</v>
      </c>
      <c r="AD1081" s="0" t="n">
        <v>0.531</v>
      </c>
      <c r="AE1081" s="0" t="n">
        <v>2.05</v>
      </c>
      <c r="AF1081" s="0" t="n">
        <v>0.087</v>
      </c>
      <c r="AG1081" s="0" t="n">
        <v>0.074</v>
      </c>
      <c r="AH1081" s="0" t="n">
        <v>6.5</v>
      </c>
      <c r="AJ1081" s="0" t="n">
        <v>6600</v>
      </c>
      <c r="BF1081" s="0" t="n">
        <f aca="false">IF(E1081&lt;11,-3.6797*E1081^2+48.115*E1081-53.83,280.92*EXP(-0.2027*E1081))</f>
        <v>98.486087</v>
      </c>
      <c r="BG1081" s="1" t="n">
        <f aca="false">32.208*LN(F1081)+21.438</f>
        <v>78.6056653181632</v>
      </c>
      <c r="BH1081" s="1" t="n">
        <f aca="false">IF(G1081&lt;=2, -10*G1081+100, 88.958*EXP(-0.0755*G1081))</f>
        <v>74.7772988969374</v>
      </c>
      <c r="BI1081" s="1" t="n">
        <f aca="false">IF(I1081&lt;=100, 0.0053*(I1081)^2-1.0332*I1081+100.76, 122.82*EXP(-0.0092*I1081))</f>
        <v>66.480448</v>
      </c>
      <c r="BJ1081" s="0" t="n">
        <f aca="false">IF(P1081&lt;=1000, -6.942*LN(P1081)+107.59, -36.304*LN(P1081)+310.72)</f>
        <v>-64.7266191197963</v>
      </c>
      <c r="BK1081" s="0" t="e">
        <f aca="false">BF1081^0.04*BG1081^0.22*BH1081^0.51*BI1081^0.06*BJ1081^0.17</f>
        <v>#NUM!</v>
      </c>
      <c r="BL1081" s="0" t="e">
        <f aca="false">IF(BK1081&gt;=90, "Very Good", IF(BK1081&gt;=80, "Good", IF(BK1081&gt;=70, "Slightly Good", IF(BK1081&gt;=60, "Average", IF(BK1081&gt;=50, "Slightly Poor", IF(BK1081&gt;=40, "Poor", "Very Poor"))))))</f>
        <v>#NUM!</v>
      </c>
      <c r="BM1081" s="2" t="n">
        <f aca="false">IF(P1081&lt;=1000, -6.942*LN(P1081)+107.59, IF(AND(P1081&gt;1000, P1081&lt;=5213),-36.304*LN(P1081)+310.72, IF(P1081&gt;5213, 10)))</f>
        <v>10</v>
      </c>
      <c r="BN1081" s="2" t="n">
        <f aca="false">BF1081^0.04*BG1081^0.22*BH1081^0.51*BI1081^0.06*BM1081^0.17</f>
        <v>53.9161735507201</v>
      </c>
      <c r="BO1081" s="3" t="str">
        <f aca="false">IF(BN1081&gt;=90, "Very Good", IF(BN1081&gt;=80, "Good", IF(BN1081&gt;=70, "Slightly Good", IF(BN1081&gt;=60, "Average", IF(BN1081&gt;=50, "Slightly Poor", IF(BN1081&gt;=40, "Poor", "Very Poor"))))))</f>
        <v>Slightly Poor</v>
      </c>
      <c r="BP1081" s="2" t="n">
        <f aca="false">IF(AJ1081&lt;=1000, -6.942*LN(AJ1081)+107.59, IF(AND(AJ1081&gt;1000, AJ1081&lt;=5213),-36.304*LN(AJ1081)+310.72, IF(AJ1081&gt;5213, 10)))</f>
        <v>10</v>
      </c>
      <c r="BQ1081" s="2" t="n">
        <f aca="false">BF1081^0.04*BG1081^0.22*BH1081^0.51*BI1081^0.06*BP1081^0.17</f>
        <v>53.9161735507201</v>
      </c>
      <c r="BR1081" s="0" t="str">
        <f aca="false">IF(BQ1081&gt;=90, "Very Good", IF(BQ1081&gt;=80, "Good", IF(BQ1081&gt;=70, "Slightly Good", IF(BQ1081&gt;=60, "Average", IF(BQ1081&gt;=50, "Slightly Poor", IF(BQ1081&gt;=40, "Poor", "Very Poor"))))))</f>
        <v>Slightly Poor</v>
      </c>
      <c r="BT1081" s="2" t="n">
        <f aca="false">9.81*LN(AH1081)+30.6</f>
        <v>48.9623793554046</v>
      </c>
      <c r="BU1081" s="0" t="str">
        <f aca="false">IF(BT1081&lt;30, "Clean water", IF(AND(BT1081&gt;=30, BT1081&lt;40), "Hypolimia", IF(AND(BT1081&gt;=40,BT1081&lt;50), "Mesotrophic", IF(AND(BT1081&gt;=50, BT1081&lt;70), "Eutrophic", IF(BT1081&gt;70,"Hypertrophic")))))</f>
        <v>Mesotrophic</v>
      </c>
      <c r="CM1081" s="0" t="n">
        <f aca="false">IF(G1081&gt;H1081,1,0)</f>
        <v>0</v>
      </c>
      <c r="CO1081" s="17" t="n">
        <f aca="false">14.652-0.41022*M1081+0.007991*M1081*M1081-0.000077774*M1081*M1081*M1081</f>
        <v>9.837080195454</v>
      </c>
      <c r="CP1081" s="1" t="n">
        <f aca="false">F1081/CO1081*100</f>
        <v>59.9771464984759</v>
      </c>
    </row>
    <row r="1082" customFormat="false" ht="12.5" hidden="false" customHeight="false" outlineLevel="0" collapsed="false">
      <c r="A1082" s="0" t="n">
        <v>1081</v>
      </c>
      <c r="B1082" s="15" t="s">
        <v>91</v>
      </c>
      <c r="C1082" s="16" t="s">
        <v>92</v>
      </c>
      <c r="D1082" s="0" t="s">
        <v>178</v>
      </c>
      <c r="E1082" s="0" t="n">
        <v>7.4</v>
      </c>
      <c r="F1082" s="0" t="n">
        <v>11.2</v>
      </c>
      <c r="G1082" s="0" t="n">
        <v>1.3</v>
      </c>
      <c r="H1082" s="0" t="n">
        <v>1.9</v>
      </c>
      <c r="I1082" s="0" t="n">
        <v>1.8</v>
      </c>
      <c r="J1082" s="0" t="n">
        <v>5.211</v>
      </c>
      <c r="K1082" s="0" t="n">
        <v>0.035</v>
      </c>
      <c r="L1082" s="0" t="n">
        <v>1.3</v>
      </c>
      <c r="M1082" s="0" t="n">
        <v>16.9</v>
      </c>
      <c r="N1082" s="0" t="n">
        <v>0</v>
      </c>
      <c r="O1082" s="0" t="n">
        <v>477</v>
      </c>
      <c r="P1082" s="0" t="n">
        <v>78000</v>
      </c>
      <c r="AC1082" s="0" t="n">
        <v>5.191</v>
      </c>
      <c r="AD1082" s="0" t="n">
        <v>0.063</v>
      </c>
      <c r="AE1082" s="0" t="n">
        <v>4.413</v>
      </c>
      <c r="AF1082" s="0" t="n">
        <v>0.025</v>
      </c>
      <c r="AG1082" s="0" t="n">
        <v>0.012</v>
      </c>
      <c r="AH1082" s="0" t="n">
        <v>1.7</v>
      </c>
      <c r="AJ1082" s="0" t="n">
        <v>11000</v>
      </c>
      <c r="BF1082" s="0" t="n">
        <f aca="false">IF(E1082&lt;11,-3.6797*E1082^2+48.115*E1082-53.83,280.92*EXP(-0.2027*E1082))</f>
        <v>100.720628</v>
      </c>
      <c r="BG1082" s="1" t="n">
        <f aca="false">32.208*LN(F1082)+21.438</f>
        <v>99.2497509715202</v>
      </c>
      <c r="BH1082" s="1" t="n">
        <f aca="false">IF(G1082&lt;=2, -10*G1082+100, 88.958*EXP(-0.0755*G1082))</f>
        <v>87</v>
      </c>
      <c r="BI1082" s="1" t="n">
        <f aca="false">IF(I1082&lt;=100, 0.0053*(I1082)^2-1.0332*I1082+100.76, 122.82*EXP(-0.0092*I1082))</f>
        <v>98.917412</v>
      </c>
      <c r="BJ1082" s="0" t="n">
        <f aca="false">IF(P1082&lt;=1000, -6.942*LN(P1082)+107.59, -36.304*LN(P1082)+310.72)</f>
        <v>-98.2251048923064</v>
      </c>
      <c r="BK1082" s="0" t="e">
        <f aca="false">BF1082^0.04*BG1082^0.22*BH1082^0.51*BI1082^0.06*BJ1082^0.17</f>
        <v>#NUM!</v>
      </c>
      <c r="BL1082" s="0" t="e">
        <f aca="false">IF(BK1082&gt;=90, "Very Good", IF(BK1082&gt;=80, "Good", IF(BK1082&gt;=70, "Slightly Good", IF(BK1082&gt;=60, "Average", IF(BK1082&gt;=50, "Slightly Poor", IF(BK1082&gt;=40, "Poor", "Very Poor"))))))</f>
        <v>#NUM!</v>
      </c>
      <c r="BM1082" s="2" t="n">
        <f aca="false">IF(P1082&lt;=1000, -6.942*LN(P1082)+107.59, IF(AND(P1082&gt;1000, P1082&lt;=5213),-36.304*LN(P1082)+310.72, IF(P1082&gt;5213, 10)))</f>
        <v>10</v>
      </c>
      <c r="BN1082" s="2" t="n">
        <f aca="false">BF1082^0.04*BG1082^0.22*BH1082^0.51*BI1082^0.06*BM1082^0.17</f>
        <v>62.8458195686066</v>
      </c>
      <c r="BO1082" s="3" t="str">
        <f aca="false">IF(BN1082&gt;=90, "Very Good", IF(BN1082&gt;=80, "Good", IF(BN1082&gt;=70, "Slightly Good", IF(BN1082&gt;=60, "Average", IF(BN1082&gt;=50, "Slightly Poor", IF(BN1082&gt;=40, "Poor", "Very Poor"))))))</f>
        <v>Average</v>
      </c>
      <c r="BP1082" s="2" t="n">
        <f aca="false">IF(AJ1082&lt;=1000, -6.942*LN(AJ1082)+107.59, IF(AND(AJ1082&gt;1000, AJ1082&lt;=5213),-36.304*LN(AJ1082)+310.72, IF(AJ1082&gt;5213, 10)))</f>
        <v>10</v>
      </c>
      <c r="BQ1082" s="2" t="n">
        <f aca="false">BF1082^0.04*BG1082^0.22*BH1082^0.51*BI1082^0.06*BP1082^0.17</f>
        <v>62.8458195686066</v>
      </c>
      <c r="BR1082" s="0" t="str">
        <f aca="false">IF(BQ1082&gt;=90, "Very Good", IF(BQ1082&gt;=80, "Good", IF(BQ1082&gt;=70, "Slightly Good", IF(BQ1082&gt;=60, "Average", IF(BQ1082&gt;=50, "Slightly Poor", IF(BQ1082&gt;=40, "Poor", "Very Poor"))))))</f>
        <v>Average</v>
      </c>
      <c r="BT1082" s="2" t="n">
        <f aca="false">9.81*LN(AH1082)+30.6</f>
        <v>35.8054631429199</v>
      </c>
      <c r="BU1082" s="0" t="str">
        <f aca="false">IF(BT1082&lt;30, "Clean water", IF(AND(BT1082&gt;=30, BT1082&lt;40), "Hypolimia", IF(AND(BT1082&gt;=40,BT1082&lt;50), "Mesotrophic", IF(AND(BT1082&gt;=50, BT1082&lt;70), "Eutrophic", IF(BT1082&gt;70,"Hypertrophic")))))</f>
        <v>Hypolimia</v>
      </c>
      <c r="CM1082" s="0" t="n">
        <f aca="false">IF(G1082&gt;H1082,1,0)</f>
        <v>0</v>
      </c>
      <c r="CO1082" s="17" t="n">
        <f aca="false">14.652-0.41022*M1082+0.007991*M1082*M1082-0.000077774*M1082*M1082*M1082</f>
        <v>9.626191266834</v>
      </c>
      <c r="CP1082" s="1" t="n">
        <f aca="false">F1082/CO1082*100</f>
        <v>116.349236053395</v>
      </c>
    </row>
    <row r="1083" customFormat="false" ht="12.5" hidden="false" customHeight="false" outlineLevel="0" collapsed="false">
      <c r="A1083" s="0" t="n">
        <v>1082</v>
      </c>
      <c r="B1083" s="15" t="s">
        <v>137</v>
      </c>
      <c r="C1083" s="16" t="s">
        <v>138</v>
      </c>
      <c r="D1083" s="0" t="s">
        <v>178</v>
      </c>
      <c r="E1083" s="0" t="n">
        <v>7.7</v>
      </c>
      <c r="F1083" s="0" t="n">
        <v>10.3</v>
      </c>
      <c r="G1083" s="0" t="n">
        <v>3.3</v>
      </c>
      <c r="H1083" s="0" t="n">
        <v>8.9</v>
      </c>
      <c r="I1083" s="0" t="n">
        <v>8.7</v>
      </c>
      <c r="J1083" s="0" t="n">
        <v>6.45</v>
      </c>
      <c r="K1083" s="0" t="n">
        <v>0.097</v>
      </c>
      <c r="L1083" s="0" t="n">
        <v>5.7</v>
      </c>
      <c r="M1083" s="0" t="n">
        <v>19.7</v>
      </c>
      <c r="O1083" s="0" t="n">
        <v>605</v>
      </c>
      <c r="BD1083" s="0" t="n">
        <v>4.655</v>
      </c>
      <c r="BF1083" s="0" t="n">
        <f aca="false">IF(E1083&lt;11,-3.6797*E1083^2+48.115*E1083-53.83,280.92*EXP(-0.2027*E1083))</f>
        <v>98.486087</v>
      </c>
      <c r="BG1083" s="1" t="n">
        <f aca="false">32.208*LN(F1083)+21.438</f>
        <v>96.5516905777479</v>
      </c>
      <c r="BH1083" s="1" t="n">
        <f aca="false">IF(G1083&lt;=2, -10*G1083+100, 88.958*EXP(-0.0755*G1083))</f>
        <v>69.3394735712124</v>
      </c>
      <c r="BI1083" s="1" t="n">
        <f aca="false">IF(I1083&lt;=100, 0.0053*(I1083)^2-1.0332*I1083+100.76, 122.82*EXP(-0.0092*I1083))</f>
        <v>92.172317</v>
      </c>
      <c r="BJ1083" s="0" t="e">
        <f aca="false">IF(P1083&lt;=1000, -6.942*LN(P1083)+107.59, -36.304*LN(P1083)+310.72)</f>
        <v>#VALUE!</v>
      </c>
      <c r="BK1083" s="0" t="e">
        <f aca="false">BF1083^0.04*BG1083^0.22*BH1083^0.51*BI1083^0.06*BJ1083^0.17</f>
        <v>#VALUE!</v>
      </c>
      <c r="BL1083" s="0" t="e">
        <f aca="false">IF(BK1083&gt;=90, "Very Good", IF(BK1083&gt;=80, "Good", IF(BK1083&gt;=70, "Slightly Good", IF(BK1083&gt;=60, "Average", IF(BK1083&gt;=50, "Slightly Poor", IF(BK1083&gt;=40, "Poor", "Very Poor"))))))</f>
        <v>#VALUE!</v>
      </c>
      <c r="BM1083" s="2" t="e">
        <f aca="false">IF(P1083&lt;=1000, -6.942*LN(P1083)+107.59, IF(AND(P1083&gt;1000, P1083&lt;=5213),-36.304*LN(P1083)+310.72, IF(P1083&gt;5213, 10)))</f>
        <v>#VALUE!</v>
      </c>
      <c r="BN1083" s="2" t="e">
        <f aca="false">BF1083^0.04*BG1083^0.22*BH1083^0.51*BI1083^0.06*BM1083^0.17</f>
        <v>#VALUE!</v>
      </c>
      <c r="BO1083" s="3" t="e">
        <f aca="false">IF(BN1083&gt;=90, "Very Good", IF(BN1083&gt;=80, "Good", IF(BN1083&gt;=70, "Slightly Good", IF(BN1083&gt;=60, "Average", IF(BN1083&gt;=50, "Slightly Poor", IF(BN1083&gt;=40, "Poor", "Very Poor"))))))</f>
        <v>#VALUE!</v>
      </c>
      <c r="BP1083" s="2" t="e">
        <f aca="false">IF(AJ1083&lt;=1000, -6.942*LN(AJ1083)+107.59, IF(AND(AJ1083&gt;1000, AJ1083&lt;=5213),-36.304*LN(AJ1083)+310.72, IF(AJ1083&gt;5213, 10)))</f>
        <v>#VALUE!</v>
      </c>
      <c r="BQ1083" s="2" t="e">
        <f aca="false">BF1083^0.04*BG1083^0.22*BH1083^0.51*BI1083^0.06*BP1083^0.17</f>
        <v>#VALUE!</v>
      </c>
      <c r="BR1083" s="0" t="e">
        <f aca="false">IF(BQ1083&gt;=90, "Very Good", IF(BQ1083&gt;=80, "Good", IF(BQ1083&gt;=70, "Slightly Good", IF(BQ1083&gt;=60, "Average", IF(BQ1083&gt;=50, "Slightly Poor", IF(BQ1083&gt;=40, "Poor", "Very Poor"))))))</f>
        <v>#VALUE!</v>
      </c>
      <c r="BT1083" s="2" t="e">
        <f aca="false">9.81*LN(AH1083)+30.6</f>
        <v>#VALUE!</v>
      </c>
      <c r="BU1083" s="0" t="e">
        <f aca="false">IF(BT1083&lt;30, "Clean water", IF(AND(BT1083&gt;=30, BT1083&lt;40), "Hypolimia", IF(AND(BT1083&gt;=40,BT1083&lt;50), "Mesotrophic", IF(AND(BT1083&gt;=50, BT1083&lt;70), "Eutrophic", IF(BT1083&gt;70,"Hypertrophic")))))</f>
        <v>#VALUE!</v>
      </c>
      <c r="CM1083" s="0" t="n">
        <f aca="false">IF(G1083&gt;H1083,1,0)</f>
        <v>0</v>
      </c>
      <c r="CO1083" s="17" t="n">
        <f aca="false">14.652-0.41022*M1083+0.007991*M1083*M1083-0.000077774*M1083*M1083*M1083</f>
        <v>9.077281950298</v>
      </c>
      <c r="CP1083" s="1" t="n">
        <f aca="false">F1083/CO1083*100</f>
        <v>113.470090015898</v>
      </c>
    </row>
    <row r="1084" customFormat="false" ht="12.5" hidden="false" customHeight="false" outlineLevel="0" collapsed="false">
      <c r="A1084" s="0" t="n">
        <v>1083</v>
      </c>
      <c r="B1084" s="15" t="s">
        <v>93</v>
      </c>
      <c r="C1084" s="16" t="s">
        <v>94</v>
      </c>
      <c r="D1084" s="0" t="s">
        <v>178</v>
      </c>
      <c r="E1084" s="0" t="n">
        <v>7.9</v>
      </c>
      <c r="F1084" s="0" t="n">
        <v>8.9</v>
      </c>
      <c r="G1084" s="0" t="n">
        <v>1.3</v>
      </c>
      <c r="H1084" s="0" t="n">
        <v>7</v>
      </c>
      <c r="I1084" s="0" t="n">
        <v>4.3</v>
      </c>
      <c r="J1084" s="0" t="n">
        <v>9.081</v>
      </c>
      <c r="K1084" s="0" t="n">
        <v>0.125</v>
      </c>
      <c r="L1084" s="0" t="n">
        <v>4.4</v>
      </c>
      <c r="M1084" s="0" t="n">
        <v>17.2</v>
      </c>
      <c r="N1084" s="0" t="n">
        <v>0</v>
      </c>
      <c r="O1084" s="0" t="n">
        <v>643</v>
      </c>
      <c r="P1084" s="0" t="n">
        <v>9400</v>
      </c>
      <c r="AC1084" s="0" t="n">
        <v>8.758</v>
      </c>
      <c r="AD1084" s="0" t="n">
        <v>0.272</v>
      </c>
      <c r="AE1084" s="0" t="n">
        <v>6.268</v>
      </c>
      <c r="AF1084" s="0" t="n">
        <v>0.078</v>
      </c>
      <c r="AG1084" s="0" t="n">
        <v>0.05</v>
      </c>
      <c r="AH1084" s="0" t="n">
        <v>6.3</v>
      </c>
      <c r="AJ1084" s="0" t="n">
        <v>5500</v>
      </c>
      <c r="BD1084" s="0" t="n">
        <v>3.314</v>
      </c>
      <c r="BF1084" s="0" t="n">
        <f aca="false">IF(E1084&lt;11,-3.6797*E1084^2+48.115*E1084-53.83,280.92*EXP(-0.2027*E1084))</f>
        <v>96.6284230000001</v>
      </c>
      <c r="BG1084" s="1" t="n">
        <f aca="false">32.208*LN(F1084)+21.438</f>
        <v>91.8463395211805</v>
      </c>
      <c r="BH1084" s="1" t="n">
        <f aca="false">IF(G1084&lt;=2, -10*G1084+100, 88.958*EXP(-0.0755*G1084))</f>
        <v>87</v>
      </c>
      <c r="BI1084" s="1" t="n">
        <f aca="false">IF(I1084&lt;=100, 0.0053*(I1084)^2-1.0332*I1084+100.76, 122.82*EXP(-0.0092*I1084))</f>
        <v>96.415237</v>
      </c>
      <c r="BJ1084" s="0" t="n">
        <f aca="false">IF(P1084&lt;=1000, -6.942*LN(P1084)+107.59, -36.304*LN(P1084)+310.72)</f>
        <v>-21.4058722076418</v>
      </c>
      <c r="BK1084" s="0" t="e">
        <f aca="false">BF1084^0.04*BG1084^0.22*BH1084^0.51*BI1084^0.06*BJ1084^0.17</f>
        <v>#NUM!</v>
      </c>
      <c r="BL1084" s="0" t="e">
        <f aca="false">IF(BK1084&gt;=90, "Very Good", IF(BK1084&gt;=80, "Good", IF(BK1084&gt;=70, "Slightly Good", IF(BK1084&gt;=60, "Average", IF(BK1084&gt;=50, "Slightly Poor", IF(BK1084&gt;=40, "Poor", "Very Poor"))))))</f>
        <v>#NUM!</v>
      </c>
      <c r="BM1084" s="2" t="n">
        <f aca="false">IF(P1084&lt;=1000, -6.942*LN(P1084)+107.59, IF(AND(P1084&gt;1000, P1084&lt;=5213),-36.304*LN(P1084)+310.72, IF(P1084&gt;5213, 10)))</f>
        <v>10</v>
      </c>
      <c r="BN1084" s="2" t="n">
        <f aca="false">BF1084^0.04*BG1084^0.22*BH1084^0.51*BI1084^0.06*BM1084^0.17</f>
        <v>61.585909921371</v>
      </c>
      <c r="BO1084" s="3" t="str">
        <f aca="false">IF(BN1084&gt;=90, "Very Good", IF(BN1084&gt;=80, "Good", IF(BN1084&gt;=70, "Slightly Good", IF(BN1084&gt;=60, "Average", IF(BN1084&gt;=50, "Slightly Poor", IF(BN1084&gt;=40, "Poor", "Very Poor"))))))</f>
        <v>Average</v>
      </c>
      <c r="BP1084" s="2" t="n">
        <f aca="false">IF(AJ1084&lt;=1000, -6.942*LN(AJ1084)+107.59, IF(AND(AJ1084&gt;1000, AJ1084&lt;=5213),-36.304*LN(AJ1084)+310.72, IF(AJ1084&gt;5213, 10)))</f>
        <v>10</v>
      </c>
      <c r="BQ1084" s="2" t="n">
        <f aca="false">BF1084^0.04*BG1084^0.22*BH1084^0.51*BI1084^0.06*BP1084^0.17</f>
        <v>61.585909921371</v>
      </c>
      <c r="BR1084" s="0" t="str">
        <f aca="false">IF(BQ1084&gt;=90, "Very Good", IF(BQ1084&gt;=80, "Good", IF(BQ1084&gt;=70, "Slightly Good", IF(BQ1084&gt;=60, "Average", IF(BQ1084&gt;=50, "Slightly Poor", IF(BQ1084&gt;=40, "Poor", "Very Poor"))))))</f>
        <v>Average</v>
      </c>
      <c r="BT1084" s="2" t="n">
        <f aca="false">9.81*LN(AH1084)+30.6</f>
        <v>48.6557919036293</v>
      </c>
      <c r="BU1084" s="0" t="str">
        <f aca="false">IF(BT1084&lt;30, "Clean water", IF(AND(BT1084&gt;=30, BT1084&lt;40), "Hypolimia", IF(AND(BT1084&gt;=40,BT1084&lt;50), "Mesotrophic", IF(AND(BT1084&gt;=50, BT1084&lt;70), "Eutrophic", IF(BT1084&gt;70,"Hypertrophic")))))</f>
        <v>Mesotrophic</v>
      </c>
      <c r="CM1084" s="0" t="n">
        <f aca="false">IF(G1084&gt;H1084,1,0)</f>
        <v>0</v>
      </c>
      <c r="CO1084" s="17" t="n">
        <f aca="false">14.652-0.41022*M1084+0.007991*M1084*M1084-0.000077774*M1084*M1084*M1084</f>
        <v>9.564524485248</v>
      </c>
      <c r="CP1084" s="1" t="n">
        <f aca="false">F1084/CO1084*100</f>
        <v>93.0521952631002</v>
      </c>
    </row>
    <row r="1085" customFormat="false" ht="12.5" hidden="false" customHeight="false" outlineLevel="0" collapsed="false">
      <c r="A1085" s="0" t="n">
        <v>1084</v>
      </c>
      <c r="B1085" s="15" t="s">
        <v>95</v>
      </c>
      <c r="C1085" s="16" t="s">
        <v>96</v>
      </c>
      <c r="D1085" s="0" t="s">
        <v>178</v>
      </c>
      <c r="E1085" s="0" t="n">
        <v>7.5</v>
      </c>
      <c r="F1085" s="0" t="n">
        <v>8.2</v>
      </c>
      <c r="G1085" s="0" t="n">
        <v>1.7</v>
      </c>
      <c r="H1085" s="0" t="n">
        <v>5.3</v>
      </c>
      <c r="I1085" s="0" t="n">
        <v>6.2</v>
      </c>
      <c r="J1085" s="0" t="n">
        <v>5.453</v>
      </c>
      <c r="K1085" s="0" t="n">
        <v>0.125</v>
      </c>
      <c r="L1085" s="0" t="n">
        <v>3.4</v>
      </c>
      <c r="M1085" s="0" t="n">
        <v>16.5</v>
      </c>
      <c r="N1085" s="0" t="n">
        <v>0</v>
      </c>
      <c r="O1085" s="0" t="n">
        <v>535</v>
      </c>
      <c r="P1085" s="0" t="n">
        <v>42000</v>
      </c>
      <c r="AC1085" s="0" t="n">
        <v>5.432</v>
      </c>
      <c r="AD1085" s="0" t="n">
        <v>0.382</v>
      </c>
      <c r="AE1085" s="0" t="n">
        <v>4.003</v>
      </c>
      <c r="AF1085" s="0" t="n">
        <v>0.079</v>
      </c>
      <c r="AG1085" s="0" t="n">
        <v>0.061</v>
      </c>
      <c r="AH1085" s="0" t="n">
        <v>4.3</v>
      </c>
      <c r="AJ1085" s="0" t="n">
        <v>1200</v>
      </c>
      <c r="BF1085" s="0" t="n">
        <f aca="false">IF(E1085&lt;11,-3.6797*E1085^2+48.115*E1085-53.83,280.92*EXP(-0.2027*E1085))</f>
        <v>100.049375</v>
      </c>
      <c r="BG1085" s="1" t="n">
        <f aca="false">32.208*LN(F1085)+21.438</f>
        <v>89.2079528407348</v>
      </c>
      <c r="BH1085" s="1" t="n">
        <f aca="false">IF(G1085&lt;=2, -10*G1085+100, 88.958*EXP(-0.0755*G1085))</f>
        <v>83</v>
      </c>
      <c r="BI1085" s="1" t="n">
        <f aca="false">IF(I1085&lt;=100, 0.0053*(I1085)^2-1.0332*I1085+100.76, 122.82*EXP(-0.0092*I1085))</f>
        <v>94.557892</v>
      </c>
      <c r="BJ1085" s="0" t="n">
        <f aca="false">IF(P1085&lt;=1000, -6.942*LN(P1085)+107.59, -36.304*LN(P1085)+310.72)</f>
        <v>-75.7515054703269</v>
      </c>
      <c r="BK1085" s="0" t="e">
        <f aca="false">BF1085^0.04*BG1085^0.22*BH1085^0.51*BI1085^0.06*BJ1085^0.17</f>
        <v>#NUM!</v>
      </c>
      <c r="BL1085" s="0" t="e">
        <f aca="false">IF(BK1085&gt;=90, "Very Good", IF(BK1085&gt;=80, "Good", IF(BK1085&gt;=70, "Slightly Good", IF(BK1085&gt;=60, "Average", IF(BK1085&gt;=50, "Slightly Poor", IF(BK1085&gt;=40, "Poor", "Very Poor"))))))</f>
        <v>#NUM!</v>
      </c>
      <c r="BM1085" s="2" t="n">
        <f aca="false">IF(P1085&lt;=1000, -6.942*LN(P1085)+107.59, IF(AND(P1085&gt;1000, P1085&lt;=5213),-36.304*LN(P1085)+310.72, IF(P1085&gt;5213, 10)))</f>
        <v>10</v>
      </c>
      <c r="BN1085" s="2" t="n">
        <f aca="false">BF1085^0.04*BG1085^0.22*BH1085^0.51*BI1085^0.06*BM1085^0.17</f>
        <v>59.7542851633999</v>
      </c>
      <c r="BO1085" s="3" t="str">
        <f aca="false">IF(BN1085&gt;=90, "Very Good", IF(BN1085&gt;=80, "Good", IF(BN1085&gt;=70, "Slightly Good", IF(BN1085&gt;=60, "Average", IF(BN1085&gt;=50, "Slightly Poor", IF(BN1085&gt;=40, "Poor", "Very Poor"))))))</f>
        <v>Slightly Poor</v>
      </c>
      <c r="BP1085" s="2" t="n">
        <f aca="false">IF(AJ1085&lt;=1000, -6.942*LN(AJ1085)+107.59, IF(AND(AJ1085&gt;1000, AJ1085&lt;=5213),-36.304*LN(AJ1085)+310.72, IF(AJ1085&gt;5213, 10)))</f>
        <v>53.3218505539848</v>
      </c>
      <c r="BQ1085" s="2" t="n">
        <f aca="false">BF1085^0.04*BG1085^0.22*BH1085^0.51*BI1085^0.06*BP1085^0.17</f>
        <v>79.4223881285959</v>
      </c>
      <c r="BR1085" s="0" t="str">
        <f aca="false">IF(BQ1085&gt;=90, "Very Good", IF(BQ1085&gt;=80, "Good", IF(BQ1085&gt;=70, "Slightly Good", IF(BQ1085&gt;=60, "Average", IF(BQ1085&gt;=50, "Slightly Poor", IF(BQ1085&gt;=40, "Poor", "Very Poor"))))))</f>
        <v>Slightly Good</v>
      </c>
      <c r="BT1085" s="2" t="n">
        <f aca="false">9.81*LN(AH1085)+30.6</f>
        <v>44.9090133726823</v>
      </c>
      <c r="BU1085" s="0" t="str">
        <f aca="false">IF(BT1085&lt;30, "Clean water", IF(AND(BT1085&gt;=30, BT1085&lt;40), "Hypolimia", IF(AND(BT1085&gt;=40,BT1085&lt;50), "Mesotrophic", IF(AND(BT1085&gt;=50, BT1085&lt;70), "Eutrophic", IF(BT1085&gt;70,"Hypertrophic")))))</f>
        <v>Mesotrophic</v>
      </c>
      <c r="CM1085" s="0" t="n">
        <f aca="false">IF(G1085&gt;H1085,1,0)</f>
        <v>0</v>
      </c>
      <c r="CO1085" s="17" t="n">
        <f aca="false">14.652-0.41022*M1085+0.007991*M1085*M1085-0.000077774*M1085*M1085*M1085</f>
        <v>9.70954922025</v>
      </c>
      <c r="CP1085" s="1" t="n">
        <f aca="false">F1085/CO1085*100</f>
        <v>84.4529422941518</v>
      </c>
    </row>
    <row r="1086" customFormat="false" ht="12.5" hidden="false" customHeight="false" outlineLevel="0" collapsed="false">
      <c r="A1086" s="0" t="n">
        <v>1085</v>
      </c>
      <c r="B1086" s="15" t="s">
        <v>97</v>
      </c>
      <c r="C1086" s="16" t="s">
        <v>98</v>
      </c>
      <c r="D1086" s="0" t="s">
        <v>178</v>
      </c>
      <c r="E1086" s="0" t="n">
        <v>7.6</v>
      </c>
      <c r="F1086" s="0" t="n">
        <v>9.3</v>
      </c>
      <c r="G1086" s="0" t="n">
        <v>0.8</v>
      </c>
      <c r="H1086" s="0" t="n">
        <v>4.5</v>
      </c>
      <c r="I1086" s="0" t="n">
        <v>3.4</v>
      </c>
      <c r="J1086" s="0" t="n">
        <v>2.394</v>
      </c>
      <c r="K1086" s="0" t="n">
        <v>0.06</v>
      </c>
      <c r="L1086" s="0" t="n">
        <v>2.2</v>
      </c>
      <c r="M1086" s="0" t="n">
        <v>16.8</v>
      </c>
      <c r="N1086" s="0" t="n">
        <v>0</v>
      </c>
      <c r="O1086" s="0" t="n">
        <v>180</v>
      </c>
      <c r="P1086" s="0" t="n">
        <v>3200</v>
      </c>
      <c r="AC1086" s="0" t="n">
        <v>2.354</v>
      </c>
      <c r="AD1086" s="0" t="n">
        <v>0.037</v>
      </c>
      <c r="AE1086" s="0" t="n">
        <v>2.225</v>
      </c>
      <c r="AF1086" s="0" t="n">
        <v>0.04</v>
      </c>
      <c r="AG1086" s="0" t="n">
        <v>0.029</v>
      </c>
      <c r="AH1086" s="0" t="n">
        <v>8</v>
      </c>
      <c r="AJ1086" s="0" t="n">
        <v>20</v>
      </c>
      <c r="BF1086" s="0" t="n">
        <f aca="false">IF(E1086&lt;11,-3.6797*E1086^2+48.115*E1086-53.83,280.92*EXP(-0.2027*E1086))</f>
        <v>99.304528</v>
      </c>
      <c r="BG1086" s="1" t="n">
        <f aca="false">32.208*LN(F1086)+21.438</f>
        <v>93.2623038003278</v>
      </c>
      <c r="BH1086" s="1" t="n">
        <f aca="false">IF(G1086&lt;=2, -10*G1086+100, 88.958*EXP(-0.0755*G1086))</f>
        <v>92</v>
      </c>
      <c r="BI1086" s="1" t="n">
        <f aca="false">IF(I1086&lt;=100, 0.0053*(I1086)^2-1.0332*I1086+100.76, 122.82*EXP(-0.0092*I1086))</f>
        <v>97.308388</v>
      </c>
      <c r="BJ1086" s="0" t="n">
        <f aca="false">IF(P1086&lt;=1000, -6.942*LN(P1086)+107.59, -36.304*LN(P1086)+310.72)</f>
        <v>17.7138253526471</v>
      </c>
      <c r="BK1086" s="0" t="n">
        <f aca="false">BF1086^0.04*BG1086^0.22*BH1086^0.51*BI1086^0.06*BJ1086^0.17</f>
        <v>70.1856008650806</v>
      </c>
      <c r="BL1086" s="0" t="str">
        <f aca="false">IF(BK1086&gt;=90, "Very Good", IF(BK1086&gt;=80, "Good", IF(BK1086&gt;=70, "Slightly Good", IF(BK1086&gt;=60, "Average", IF(BK1086&gt;=50, "Slightly Poor", IF(BK1086&gt;=40, "Poor", "Very Poor"))))))</f>
        <v>Slightly Good</v>
      </c>
      <c r="BM1086" s="2" t="n">
        <f aca="false">IF(P1086&lt;=1000, -6.942*LN(P1086)+107.59, IF(AND(P1086&gt;1000, P1086&lt;=5213),-36.304*LN(P1086)+310.72, IF(P1086&gt;5213, 10)))</f>
        <v>17.7138253526471</v>
      </c>
      <c r="BN1086" s="2" t="n">
        <f aca="false">BF1086^0.04*BG1086^0.22*BH1086^0.51*BI1086^0.06*BM1086^0.17</f>
        <v>70.1856008650806</v>
      </c>
      <c r="BO1086" s="3" t="str">
        <f aca="false">IF(BN1086&gt;=90, "Very Good", IF(BN1086&gt;=80, "Good", IF(BN1086&gt;=70, "Slightly Good", IF(BN1086&gt;=60, "Average", IF(BN1086&gt;=50, "Slightly Poor", IF(BN1086&gt;=40, "Poor", "Very Poor"))))))</f>
        <v>Slightly Good</v>
      </c>
      <c r="BP1086" s="2" t="n">
        <f aca="false">IF(AJ1086&lt;=1000, -6.942*LN(AJ1086)+107.59, IF(AND(AJ1086&gt;1000, AJ1086&lt;=5213),-36.304*LN(AJ1086)+310.72, IF(AJ1086&gt;5213, 10)))</f>
        <v>86.7936265569882</v>
      </c>
      <c r="BQ1086" s="2" t="n">
        <f aca="false">BF1086^0.04*BG1086^0.22*BH1086^0.51*BI1086^0.06*BP1086^0.17</f>
        <v>91.9555303120448</v>
      </c>
      <c r="BR1086" s="0" t="str">
        <f aca="false">IF(BQ1086&gt;=90, "Very Good", IF(BQ1086&gt;=80, "Good", IF(BQ1086&gt;=70, "Slightly Good", IF(BQ1086&gt;=60, "Average", IF(BQ1086&gt;=50, "Slightly Poor", IF(BQ1086&gt;=40, "Poor", "Very Poor"))))))</f>
        <v>Very Good</v>
      </c>
      <c r="BT1086" s="2" t="n">
        <f aca="false">9.81*LN(AH1086)+30.6</f>
        <v>50.9993215238792</v>
      </c>
      <c r="BU1086" s="0" t="str">
        <f aca="false">IF(BT1086&lt;30, "Clean water", IF(AND(BT1086&gt;=30, BT1086&lt;40), "Hypolimia", IF(AND(BT1086&gt;=40,BT1086&lt;50), "Mesotrophic", IF(AND(BT1086&gt;=50, BT1086&lt;70), "Eutrophic", IF(BT1086&gt;70,"Hypertrophic")))))</f>
        <v>Eutrophic</v>
      </c>
      <c r="CM1086" s="0" t="n">
        <f aca="false">IF(G1086&gt;H1086,1,0)</f>
        <v>0</v>
      </c>
      <c r="CO1086" s="17" t="n">
        <f aca="false">14.652-0.41022*M1086+0.007991*M1086*M1086-0.000077774*M1086*M1086*M1086</f>
        <v>9.646908152832</v>
      </c>
      <c r="CP1086" s="1" t="n">
        <f aca="false">F1086/CO1086*100</f>
        <v>96.4039446905052</v>
      </c>
    </row>
    <row r="1087" customFormat="false" ht="12.5" hidden="false" customHeight="false" outlineLevel="0" collapsed="false">
      <c r="A1087" s="0" t="n">
        <v>1086</v>
      </c>
      <c r="B1087" s="15" t="s">
        <v>99</v>
      </c>
      <c r="C1087" s="16" t="s">
        <v>100</v>
      </c>
      <c r="D1087" s="0" t="s">
        <v>178</v>
      </c>
      <c r="E1087" s="0" t="n">
        <v>7.4</v>
      </c>
      <c r="F1087" s="0" t="n">
        <v>7.7</v>
      </c>
      <c r="G1087" s="0" t="n">
        <v>3.3</v>
      </c>
      <c r="H1087" s="0" t="n">
        <v>9.1</v>
      </c>
      <c r="I1087" s="0" t="n">
        <v>53</v>
      </c>
      <c r="J1087" s="0" t="n">
        <v>8.943</v>
      </c>
      <c r="K1087" s="0" t="n">
        <v>0.208</v>
      </c>
      <c r="L1087" s="0" t="n">
        <v>3.8</v>
      </c>
      <c r="M1087" s="0" t="n">
        <v>17.7</v>
      </c>
      <c r="O1087" s="0" t="n">
        <v>449</v>
      </c>
      <c r="BD1087" s="0" t="n">
        <v>1.902</v>
      </c>
      <c r="BF1087" s="0" t="n">
        <f aca="false">IF(E1087&lt;11,-3.6797*E1087^2+48.115*E1087-53.83,280.92*EXP(-0.2027*E1087))</f>
        <v>100.720628</v>
      </c>
      <c r="BG1087" s="1" t="n">
        <f aca="false">32.208*LN(F1087)+21.438</f>
        <v>87.1816243519112</v>
      </c>
      <c r="BH1087" s="1" t="n">
        <f aca="false">IF(G1087&lt;=2, -10*G1087+100, 88.958*EXP(-0.0755*G1087))</f>
        <v>69.3394735712124</v>
      </c>
      <c r="BI1087" s="1" t="n">
        <f aca="false">IF(I1087&lt;=100, 0.0053*(I1087)^2-1.0332*I1087+100.76, 122.82*EXP(-0.0092*I1087))</f>
        <v>60.8881</v>
      </c>
      <c r="BJ1087" s="0" t="e">
        <f aca="false">IF(P1087&lt;=1000, -6.942*LN(P1087)+107.59, -36.304*LN(P1087)+310.72)</f>
        <v>#VALUE!</v>
      </c>
      <c r="BK1087" s="0" t="e">
        <f aca="false">BF1087^0.04*BG1087^0.22*BH1087^0.51*BI1087^0.06*BJ1087^0.17</f>
        <v>#VALUE!</v>
      </c>
      <c r="BL1087" s="0" t="e">
        <f aca="false">IF(BK1087&gt;=90, "Very Good", IF(BK1087&gt;=80, "Good", IF(BK1087&gt;=70, "Slightly Good", IF(BK1087&gt;=60, "Average", IF(BK1087&gt;=50, "Slightly Poor", IF(BK1087&gt;=40, "Poor", "Very Poor"))))))</f>
        <v>#VALUE!</v>
      </c>
      <c r="BM1087" s="2" t="e">
        <f aca="false">IF(P1087&lt;=1000, -6.942*LN(P1087)+107.59, IF(AND(P1087&gt;1000, P1087&lt;=5213),-36.304*LN(P1087)+310.72, IF(P1087&gt;5213, 10)))</f>
        <v>#VALUE!</v>
      </c>
      <c r="BN1087" s="2" t="e">
        <f aca="false">BF1087^0.04*BG1087^0.22*BH1087^0.51*BI1087^0.06*BM1087^0.17</f>
        <v>#VALUE!</v>
      </c>
      <c r="BO1087" s="3" t="e">
        <f aca="false">IF(BN1087&gt;=90, "Very Good", IF(BN1087&gt;=80, "Good", IF(BN1087&gt;=70, "Slightly Good", IF(BN1087&gt;=60, "Average", IF(BN1087&gt;=50, "Slightly Poor", IF(BN1087&gt;=40, "Poor", "Very Poor"))))))</f>
        <v>#VALUE!</v>
      </c>
      <c r="BP1087" s="2" t="e">
        <f aca="false">IF(AJ1087&lt;=1000, -6.942*LN(AJ1087)+107.59, IF(AND(AJ1087&gt;1000, AJ1087&lt;=5213),-36.304*LN(AJ1087)+310.72, IF(AJ1087&gt;5213, 10)))</f>
        <v>#VALUE!</v>
      </c>
      <c r="BQ1087" s="2" t="e">
        <f aca="false">BF1087^0.04*BG1087^0.22*BH1087^0.51*BI1087^0.06*BP1087^0.17</f>
        <v>#VALUE!</v>
      </c>
      <c r="BR1087" s="0" t="e">
        <f aca="false">IF(BQ1087&gt;=90, "Very Good", IF(BQ1087&gt;=80, "Good", IF(BQ1087&gt;=70, "Slightly Good", IF(BQ1087&gt;=60, "Average", IF(BQ1087&gt;=50, "Slightly Poor", IF(BQ1087&gt;=40, "Poor", "Very Poor"))))))</f>
        <v>#VALUE!</v>
      </c>
      <c r="BT1087" s="2" t="e">
        <f aca="false">9.81*LN(AH1087)+30.6</f>
        <v>#VALUE!</v>
      </c>
      <c r="BU1087" s="0" t="e">
        <f aca="false">IF(BT1087&lt;30, "Clean water", IF(AND(BT1087&gt;=30, BT1087&lt;40), "Hypolimia", IF(AND(BT1087&gt;=40,BT1087&lt;50), "Mesotrophic", IF(AND(BT1087&gt;=50, BT1087&lt;70), "Eutrophic", IF(BT1087&gt;70,"Hypertrophic")))))</f>
        <v>#VALUE!</v>
      </c>
      <c r="CM1087" s="0" t="n">
        <f aca="false">IF(G1087&gt;H1087,1,0)</f>
        <v>0</v>
      </c>
      <c r="CO1087" s="17" t="n">
        <f aca="false">14.652-0.41022*M1087+0.007991*M1087*M1087-0.000077774*M1087*M1087*M1087</f>
        <v>9.463331438658</v>
      </c>
      <c r="CP1087" s="1" t="n">
        <f aca="false">F1087/CO1087*100</f>
        <v>81.3666946984998</v>
      </c>
    </row>
    <row r="1088" customFormat="false" ht="12.5" hidden="false" customHeight="false" outlineLevel="0" collapsed="false">
      <c r="A1088" s="0" t="n">
        <v>1087</v>
      </c>
      <c r="B1088" s="15" t="s">
        <v>99</v>
      </c>
      <c r="C1088" s="16" t="s">
        <v>100</v>
      </c>
      <c r="D1088" s="0" t="s">
        <v>178</v>
      </c>
      <c r="E1088" s="0" t="n">
        <v>7.5</v>
      </c>
      <c r="F1088" s="0" t="n">
        <v>10.1</v>
      </c>
      <c r="G1088" s="0" t="n">
        <v>1.1</v>
      </c>
      <c r="H1088" s="0" t="n">
        <v>3.1</v>
      </c>
      <c r="I1088" s="0" t="n">
        <v>1.6</v>
      </c>
      <c r="J1088" s="0" t="n">
        <v>5.356</v>
      </c>
      <c r="K1088" s="0" t="n">
        <v>0.067</v>
      </c>
      <c r="L1088" s="0" t="n">
        <v>2</v>
      </c>
      <c r="M1088" s="0" t="n">
        <v>14.4</v>
      </c>
      <c r="N1088" s="0" t="n">
        <v>0</v>
      </c>
      <c r="O1088" s="0" t="n">
        <v>215</v>
      </c>
      <c r="P1088" s="0" t="n">
        <v>17000</v>
      </c>
      <c r="AC1088" s="0" t="n">
        <v>5.298</v>
      </c>
      <c r="AD1088" s="0" t="n">
        <v>0.118</v>
      </c>
      <c r="AE1088" s="0" t="n">
        <v>4.427</v>
      </c>
      <c r="AF1088" s="0" t="n">
        <v>0.056</v>
      </c>
      <c r="AG1088" s="0" t="n">
        <v>0.039</v>
      </c>
      <c r="AH1088" s="0" t="n">
        <v>2.5</v>
      </c>
      <c r="AJ1088" s="0" t="n">
        <v>1900</v>
      </c>
      <c r="BF1088" s="0" t="n">
        <f aca="false">IF(E1088&lt;11,-3.6797*E1088^2+48.115*E1088-53.83,280.92*EXP(-0.2027*E1088))</f>
        <v>100.049375</v>
      </c>
      <c r="BG1088" s="1" t="n">
        <f aca="false">32.208*LN(F1088)+21.438</f>
        <v>95.9201409312711</v>
      </c>
      <c r="BH1088" s="1" t="n">
        <f aca="false">IF(G1088&lt;=2, -10*G1088+100, 88.958*EXP(-0.0755*G1088))</f>
        <v>89</v>
      </c>
      <c r="BI1088" s="1" t="n">
        <f aca="false">IF(I1088&lt;=100, 0.0053*(I1088)^2-1.0332*I1088+100.76, 122.82*EXP(-0.0092*I1088))</f>
        <v>99.120448</v>
      </c>
      <c r="BJ1088" s="0" t="n">
        <f aca="false">IF(P1088&lt;=1000, -6.942*LN(P1088)+107.59, -36.304*LN(P1088)+310.72)</f>
        <v>-42.9161248907844</v>
      </c>
      <c r="BK1088" s="0" t="e">
        <f aca="false">BF1088^0.04*BG1088^0.22*BH1088^0.51*BI1088^0.06*BJ1088^0.17</f>
        <v>#NUM!</v>
      </c>
      <c r="BL1088" s="0" t="e">
        <f aca="false">IF(BK1088&gt;=90, "Very Good", IF(BK1088&gt;=80, "Good", IF(BK1088&gt;=70, "Slightly Good", IF(BK1088&gt;=60, "Average", IF(BK1088&gt;=50, "Slightly Poor", IF(BK1088&gt;=40, "Poor", "Very Poor"))))))</f>
        <v>#NUM!</v>
      </c>
      <c r="BM1088" s="2" t="n">
        <f aca="false">IF(P1088&lt;=1000, -6.942*LN(P1088)+107.59, IF(AND(P1088&gt;1000, P1088&lt;=5213),-36.304*LN(P1088)+310.72, IF(P1088&gt;5213, 10)))</f>
        <v>10</v>
      </c>
      <c r="BN1088" s="2" t="n">
        <f aca="false">BF1088^0.04*BG1088^0.22*BH1088^0.51*BI1088^0.06*BM1088^0.17</f>
        <v>63.0939085197478</v>
      </c>
      <c r="BO1088" s="3" t="str">
        <f aca="false">IF(BN1088&gt;=90, "Very Good", IF(BN1088&gt;=80, "Good", IF(BN1088&gt;=70, "Slightly Good", IF(BN1088&gt;=60, "Average", IF(BN1088&gt;=50, "Slightly Poor", IF(BN1088&gt;=40, "Poor", "Very Poor"))))))</f>
        <v>Average</v>
      </c>
      <c r="BP1088" s="2" t="n">
        <f aca="false">IF(AJ1088&lt;=1000, -6.942*LN(AJ1088)+107.59, IF(AND(AJ1088&gt;1000, AJ1088&lt;=5213),-36.304*LN(AJ1088)+310.72, IF(AJ1088&gt;5213, 10)))</f>
        <v>36.6389888682299</v>
      </c>
      <c r="BQ1088" s="2" t="n">
        <f aca="false">BF1088^0.04*BG1088^0.22*BH1088^0.51*BI1088^0.06*BP1088^0.17</f>
        <v>78.6788173653711</v>
      </c>
      <c r="BR1088" s="0" t="str">
        <f aca="false">IF(BQ1088&gt;=90, "Very Good", IF(BQ1088&gt;=80, "Good", IF(BQ1088&gt;=70, "Slightly Good", IF(BQ1088&gt;=60, "Average", IF(BQ1088&gt;=50, "Slightly Poor", IF(BQ1088&gt;=40, "Poor", "Very Poor"))))))</f>
        <v>Slightly Good</v>
      </c>
      <c r="BT1088" s="2" t="n">
        <f aca="false">9.81*LN(AH1088)+30.6</f>
        <v>39.5888120796855</v>
      </c>
      <c r="BU1088" s="0" t="str">
        <f aca="false">IF(BT1088&lt;30, "Clean water", IF(AND(BT1088&gt;=30, BT1088&lt;40), "Hypolimia", IF(AND(BT1088&gt;=40,BT1088&lt;50), "Mesotrophic", IF(AND(BT1088&gt;=50, BT1088&lt;70), "Eutrophic", IF(BT1088&gt;70,"Hypertrophic")))))</f>
        <v>Hypolimia</v>
      </c>
      <c r="CM1088" s="0" t="n">
        <f aca="false">IF(G1088&gt;H1088,1,0)</f>
        <v>0</v>
      </c>
      <c r="CO1088" s="17" t="n">
        <f aca="false">14.652-0.41022*M1088+0.007991*M1088*M1088-0.000077774*M1088*M1088*M1088</f>
        <v>10.169613840384</v>
      </c>
      <c r="CP1088" s="1" t="n">
        <f aca="false">F1088/CO1088*100</f>
        <v>99.3154721361439</v>
      </c>
    </row>
    <row r="1089" customFormat="false" ht="12.5" hidden="false" customHeight="false" outlineLevel="0" collapsed="false">
      <c r="A1089" s="0" t="n">
        <v>1088</v>
      </c>
      <c r="B1089" s="15" t="s">
        <v>101</v>
      </c>
      <c r="C1089" s="16" t="s">
        <v>102</v>
      </c>
      <c r="D1089" s="0" t="s">
        <v>178</v>
      </c>
      <c r="E1089" s="0" t="n">
        <v>7.8</v>
      </c>
      <c r="F1089" s="0" t="n">
        <v>10.3</v>
      </c>
      <c r="G1089" s="0" t="n">
        <v>1.7</v>
      </c>
      <c r="H1089" s="0" t="n">
        <v>5.3</v>
      </c>
      <c r="I1089" s="0" t="n">
        <v>9.8</v>
      </c>
      <c r="J1089" s="0" t="n">
        <v>3.552</v>
      </c>
      <c r="K1089" s="0" t="n">
        <v>0.066</v>
      </c>
      <c r="L1089" s="0" t="n">
        <v>2.5</v>
      </c>
      <c r="M1089" s="0" t="n">
        <v>17.6</v>
      </c>
      <c r="N1089" s="0" t="n">
        <v>0</v>
      </c>
      <c r="O1089" s="0" t="n">
        <v>227</v>
      </c>
      <c r="P1089" s="0" t="n">
        <v>6300</v>
      </c>
      <c r="AC1089" s="0" t="n">
        <v>3.423</v>
      </c>
      <c r="AD1089" s="0" t="n">
        <v>0.074</v>
      </c>
      <c r="AE1089" s="0" t="n">
        <v>3.16</v>
      </c>
      <c r="AF1089" s="0" t="n">
        <v>0.026</v>
      </c>
      <c r="AG1089" s="0" t="n">
        <v>0.016</v>
      </c>
      <c r="AH1089" s="0" t="n">
        <v>30.9</v>
      </c>
      <c r="AJ1089" s="0" t="n">
        <v>310</v>
      </c>
      <c r="BA1089" s="0" t="n">
        <v>0</v>
      </c>
      <c r="BF1089" s="0" t="n">
        <f aca="false">IF(E1089&lt;11,-3.6797*E1089^2+48.115*E1089-53.83,280.92*EXP(-0.2027*E1089))</f>
        <v>97.5940520000001</v>
      </c>
      <c r="BG1089" s="1" t="n">
        <f aca="false">32.208*LN(F1089)+21.438</f>
        <v>96.5516905777479</v>
      </c>
      <c r="BH1089" s="1" t="n">
        <f aca="false">IF(G1089&lt;=2, -10*G1089+100, 88.958*EXP(-0.0755*G1089))</f>
        <v>83</v>
      </c>
      <c r="BI1089" s="1" t="n">
        <f aca="false">IF(I1089&lt;=100, 0.0053*(I1089)^2-1.0332*I1089+100.76, 122.82*EXP(-0.0092*I1089))</f>
        <v>91.143652</v>
      </c>
      <c r="BJ1089" s="0" t="n">
        <f aca="false">IF(P1089&lt;=1000, -6.942*LN(P1089)+107.59, -36.304*LN(P1089)+310.72)</f>
        <v>-6.87846153902984</v>
      </c>
      <c r="BK1089" s="0" t="e">
        <f aca="false">BF1089^0.04*BG1089^0.22*BH1089^0.51*BI1089^0.06*BJ1089^0.17</f>
        <v>#NUM!</v>
      </c>
      <c r="BL1089" s="0" t="e">
        <f aca="false">IF(BK1089&gt;=90, "Very Good", IF(BK1089&gt;=80, "Good", IF(BK1089&gt;=70, "Slightly Good", IF(BK1089&gt;=60, "Average", IF(BK1089&gt;=50, "Slightly Poor", IF(BK1089&gt;=40, "Poor", "Very Poor"))))))</f>
        <v>#NUM!</v>
      </c>
      <c r="BM1089" s="2" t="n">
        <f aca="false">IF(P1089&lt;=1000, -6.942*LN(P1089)+107.59, IF(AND(P1089&gt;1000, P1089&lt;=5213),-36.304*LN(P1089)+310.72, IF(P1089&gt;5213, 10)))</f>
        <v>10</v>
      </c>
      <c r="BN1089" s="2" t="n">
        <f aca="false">BF1089^0.04*BG1089^0.22*BH1089^0.51*BI1089^0.06*BM1089^0.17</f>
        <v>60.6090561390023</v>
      </c>
      <c r="BO1089" s="3" t="str">
        <f aca="false">IF(BN1089&gt;=90, "Very Good", IF(BN1089&gt;=80, "Good", IF(BN1089&gt;=70, "Slightly Good", IF(BN1089&gt;=60, "Average", IF(BN1089&gt;=50, "Slightly Poor", IF(BN1089&gt;=40, "Poor", "Very Poor"))))))</f>
        <v>Average</v>
      </c>
      <c r="BP1089" s="2" t="n">
        <f aca="false">IF(AJ1089&lt;=1000, -6.942*LN(AJ1089)+107.59, IF(AND(AJ1089&gt;1000, AJ1089&lt;=5213),-36.304*LN(AJ1089)+310.72, IF(AJ1089&gt;5213, 10)))</f>
        <v>67.7667151108994</v>
      </c>
      <c r="BQ1089" s="2" t="n">
        <f aca="false">BF1089^0.04*BG1089^0.22*BH1089^0.51*BI1089^0.06*BP1089^0.17</f>
        <v>83.9093418476603</v>
      </c>
      <c r="BR1089" s="0" t="str">
        <f aca="false">IF(BQ1089&gt;=90, "Very Good", IF(BQ1089&gt;=80, "Good", IF(BQ1089&gt;=70, "Slightly Good", IF(BQ1089&gt;=60, "Average", IF(BQ1089&gt;=50, "Slightly Poor", IF(BQ1089&gt;=40, "Poor", "Very Poor"))))))</f>
        <v>Good</v>
      </c>
      <c r="BT1089" s="2" t="n">
        <f aca="false">9.81*LN(AH1089)+30.6</f>
        <v>64.2557181640953</v>
      </c>
      <c r="BU1089" s="0" t="str">
        <f aca="false">IF(BT1089&lt;30, "Clean water", IF(AND(BT1089&gt;=30, BT1089&lt;40), "Hypolimia", IF(AND(BT1089&gt;=40,BT1089&lt;50), "Mesotrophic", IF(AND(BT1089&gt;=50, BT1089&lt;70), "Eutrophic", IF(BT1089&gt;70,"Hypertrophic")))))</f>
        <v>Eutrophic</v>
      </c>
      <c r="CM1089" s="0" t="n">
        <f aca="false">IF(G1089&gt;H1089,1,0)</f>
        <v>0</v>
      </c>
      <c r="CO1089" s="17" t="n">
        <f aca="false">14.652-0.41022*M1089+0.007991*M1089*M1089-0.000077774*M1089*M1089*M1089</f>
        <v>9.483413733376</v>
      </c>
      <c r="CP1089" s="1" t="n">
        <f aca="false">F1089/CO1089*100</f>
        <v>108.610678491756</v>
      </c>
    </row>
    <row r="1090" customFormat="false" ht="12.5" hidden="false" customHeight="false" outlineLevel="0" collapsed="false">
      <c r="A1090" s="0" t="n">
        <v>1089</v>
      </c>
      <c r="B1090" s="15" t="s">
        <v>103</v>
      </c>
      <c r="C1090" s="16" t="s">
        <v>104</v>
      </c>
      <c r="D1090" s="0" t="s">
        <v>178</v>
      </c>
      <c r="E1090" s="0" t="n">
        <v>7.7</v>
      </c>
      <c r="F1090" s="0" t="n">
        <v>11</v>
      </c>
      <c r="G1090" s="0" t="n">
        <v>1.4</v>
      </c>
      <c r="H1090" s="0" t="n">
        <v>2.4</v>
      </c>
      <c r="I1090" s="0" t="n">
        <v>1.2</v>
      </c>
      <c r="J1090" s="0" t="n">
        <v>5.056</v>
      </c>
      <c r="K1090" s="0" t="n">
        <v>0.054</v>
      </c>
      <c r="L1090" s="0" t="n">
        <v>1.6</v>
      </c>
      <c r="M1090" s="0" t="n">
        <v>15.6</v>
      </c>
      <c r="N1090" s="0" t="n">
        <v>0</v>
      </c>
      <c r="O1090" s="0" t="n">
        <v>371</v>
      </c>
      <c r="P1090" s="0" t="n">
        <v>38000</v>
      </c>
      <c r="AC1090" s="0" t="n">
        <v>4.913</v>
      </c>
      <c r="AD1090" s="0" t="n">
        <v>0.104</v>
      </c>
      <c r="AE1090" s="0" t="n">
        <v>4.198</v>
      </c>
      <c r="AF1090" s="0" t="n">
        <v>0.038</v>
      </c>
      <c r="AG1090" s="0" t="n">
        <v>0.029</v>
      </c>
      <c r="AH1090" s="0" t="n">
        <v>2.5</v>
      </c>
      <c r="AJ1090" s="0" t="n">
        <v>2800</v>
      </c>
      <c r="BF1090" s="0" t="n">
        <f aca="false">IF(E1090&lt;11,-3.6797*E1090^2+48.115*E1090-53.83,280.92*EXP(-0.2027*E1090))</f>
        <v>98.486087</v>
      </c>
      <c r="BG1090" s="1" t="n">
        <f aca="false">32.208*LN(F1090)+21.438</f>
        <v>98.6694109462899</v>
      </c>
      <c r="BH1090" s="1" t="n">
        <f aca="false">IF(G1090&lt;=2, -10*G1090+100, 88.958*EXP(-0.0755*G1090))</f>
        <v>86</v>
      </c>
      <c r="BI1090" s="1" t="n">
        <f aca="false">IF(I1090&lt;=100, 0.0053*(I1090)^2-1.0332*I1090+100.76, 122.82*EXP(-0.0092*I1090))</f>
        <v>99.527792</v>
      </c>
      <c r="BJ1090" s="0" t="n">
        <f aca="false">IF(P1090&lt;=1000, -6.942*LN(P1090)+107.59, -36.304*LN(P1090)+310.72)</f>
        <v>-72.1180755908742</v>
      </c>
      <c r="BK1090" s="0" t="e">
        <f aca="false">BF1090^0.04*BG1090^0.22*BH1090^0.51*BI1090^0.06*BJ1090^0.17</f>
        <v>#NUM!</v>
      </c>
      <c r="BL1090" s="0" t="e">
        <f aca="false">IF(BK1090&gt;=90, "Very Good", IF(BK1090&gt;=80, "Good", IF(BK1090&gt;=70, "Slightly Good", IF(BK1090&gt;=60, "Average", IF(BK1090&gt;=50, "Slightly Poor", IF(BK1090&gt;=40, "Poor", "Very Poor"))))))</f>
        <v>#NUM!</v>
      </c>
      <c r="BM1090" s="2" t="n">
        <f aca="false">IF(P1090&lt;=1000, -6.942*LN(P1090)+107.59, IF(AND(P1090&gt;1000, P1090&lt;=5213),-36.304*LN(P1090)+310.72, IF(P1090&gt;5213, 10)))</f>
        <v>10</v>
      </c>
      <c r="BN1090" s="2" t="n">
        <f aca="false">BF1090^0.04*BG1090^0.22*BH1090^0.51*BI1090^0.06*BM1090^0.17</f>
        <v>62.362860204082</v>
      </c>
      <c r="BO1090" s="3" t="str">
        <f aca="false">IF(BN1090&gt;=90, "Very Good", IF(BN1090&gt;=80, "Good", IF(BN1090&gt;=70, "Slightly Good", IF(BN1090&gt;=60, "Average", IF(BN1090&gt;=50, "Slightly Poor", IF(BN1090&gt;=40, "Poor", "Very Poor"))))))</f>
        <v>Average</v>
      </c>
      <c r="BP1090" s="2" t="n">
        <f aca="false">IF(AJ1090&lt;=1000, -6.942*LN(AJ1090)+107.59, IF(AND(AJ1090&gt;1000, AJ1090&lt;=5213),-36.304*LN(AJ1090)+310.72, IF(AJ1090&gt;5213, 10)))</f>
        <v>22.5615490304878</v>
      </c>
      <c r="BQ1090" s="2" t="n">
        <f aca="false">BF1090^0.04*BG1090^0.22*BH1090^0.51*BI1090^0.06*BP1090^0.17</f>
        <v>71.6141333840563</v>
      </c>
      <c r="BR1090" s="0" t="str">
        <f aca="false">IF(BQ1090&gt;=90, "Very Good", IF(BQ1090&gt;=80, "Good", IF(BQ1090&gt;=70, "Slightly Good", IF(BQ1090&gt;=60, "Average", IF(BQ1090&gt;=50, "Slightly Poor", IF(BQ1090&gt;=40, "Poor", "Very Poor"))))))</f>
        <v>Slightly Good</v>
      </c>
      <c r="BT1090" s="2" t="n">
        <f aca="false">9.81*LN(AH1090)+30.6</f>
        <v>39.5888120796855</v>
      </c>
      <c r="BU1090" s="0" t="str">
        <f aca="false">IF(BT1090&lt;30, "Clean water", IF(AND(BT1090&gt;=30, BT1090&lt;40), "Hypolimia", IF(AND(BT1090&gt;=40,BT1090&lt;50), "Mesotrophic", IF(AND(BT1090&gt;=50, BT1090&lt;70), "Eutrophic", IF(BT1090&gt;70,"Hypertrophic")))))</f>
        <v>Hypolimia</v>
      </c>
      <c r="CM1090" s="0" t="n">
        <f aca="false">IF(G1090&gt;H1090,1,0)</f>
        <v>0</v>
      </c>
      <c r="CO1090" s="17" t="n">
        <f aca="false">14.652-0.41022*M1090+0.007991*M1090*M1090-0.000077774*M1090*M1090*M1090</f>
        <v>9.901995302016</v>
      </c>
      <c r="CP1090" s="1" t="n">
        <f aca="false">F1090/CO1090*100</f>
        <v>111.088721661587</v>
      </c>
    </row>
    <row r="1091" customFormat="false" ht="12.5" hidden="false" customHeight="false" outlineLevel="0" collapsed="false">
      <c r="A1091" s="0" t="n">
        <v>1090</v>
      </c>
      <c r="B1091" s="15" t="s">
        <v>105</v>
      </c>
      <c r="C1091" s="16" t="s">
        <v>106</v>
      </c>
      <c r="D1091" s="0" t="s">
        <v>178</v>
      </c>
      <c r="E1091" s="0" t="n">
        <v>7.6</v>
      </c>
      <c r="F1091" s="0" t="n">
        <v>10.2</v>
      </c>
      <c r="G1091" s="0" t="n">
        <v>1.5</v>
      </c>
      <c r="H1091" s="0" t="n">
        <v>4.5</v>
      </c>
      <c r="I1091" s="0" t="n">
        <v>6.2</v>
      </c>
      <c r="J1091" s="0" t="n">
        <v>2.484</v>
      </c>
      <c r="K1091" s="0" t="n">
        <v>0.064</v>
      </c>
      <c r="L1091" s="0" t="n">
        <v>2.2</v>
      </c>
      <c r="M1091" s="0" t="n">
        <v>16.9</v>
      </c>
      <c r="N1091" s="0" t="n">
        <v>0</v>
      </c>
      <c r="O1091" s="0" t="n">
        <v>185</v>
      </c>
      <c r="P1091" s="0" t="n">
        <v>2400</v>
      </c>
      <c r="AC1091" s="0" t="n">
        <v>2.478</v>
      </c>
      <c r="AD1091" s="0" t="n">
        <v>0.026</v>
      </c>
      <c r="AE1091" s="0" t="n">
        <v>2.319</v>
      </c>
      <c r="AF1091" s="0" t="n">
        <v>0.034</v>
      </c>
      <c r="AG1091" s="0" t="n">
        <v>0.022</v>
      </c>
      <c r="AH1091" s="0" t="n">
        <v>20.2</v>
      </c>
      <c r="AJ1091" s="0" t="n">
        <v>30</v>
      </c>
      <c r="BA1091" s="0" t="n">
        <v>0</v>
      </c>
      <c r="BF1091" s="0" t="n">
        <f aca="false">IF(E1091&lt;11,-3.6797*E1091^2+48.115*E1091-53.83,280.92*EXP(-0.2027*E1091))</f>
        <v>99.304528</v>
      </c>
      <c r="BG1091" s="1" t="n">
        <f aca="false">32.208*LN(F1091)+21.438</f>
        <v>96.2374636951076</v>
      </c>
      <c r="BH1091" s="1" t="n">
        <f aca="false">IF(G1091&lt;=2, -10*G1091+100, 88.958*EXP(-0.0755*G1091))</f>
        <v>85</v>
      </c>
      <c r="BI1091" s="1" t="n">
        <f aca="false">IF(I1091&lt;=100, 0.0053*(I1091)^2-1.0332*I1091+100.76, 122.82*EXP(-0.0092*I1091))</f>
        <v>94.557892</v>
      </c>
      <c r="BJ1091" s="0" t="n">
        <f aca="false">IF(P1091&lt;=1000, -6.942*LN(P1091)+107.59, -36.304*LN(P1091)+310.72)</f>
        <v>28.1578353109365</v>
      </c>
      <c r="BK1091" s="0" t="n">
        <f aca="false">BF1091^0.04*BG1091^0.22*BH1091^0.51*BI1091^0.06*BJ1091^0.17</f>
        <v>73.3148369730291</v>
      </c>
      <c r="BL1091" s="0" t="str">
        <f aca="false">IF(BK1091&gt;=90, "Very Good", IF(BK1091&gt;=80, "Good", IF(BK1091&gt;=70, "Slightly Good", IF(BK1091&gt;=60, "Average", IF(BK1091&gt;=50, "Slightly Poor", IF(BK1091&gt;=40, "Poor", "Very Poor"))))))</f>
        <v>Slightly Good</v>
      </c>
      <c r="BM1091" s="2" t="n">
        <f aca="false">IF(P1091&lt;=1000, -6.942*LN(P1091)+107.59, IF(AND(P1091&gt;1000, P1091&lt;=5213),-36.304*LN(P1091)+310.72, IF(P1091&gt;5213, 10)))</f>
        <v>28.1578353109365</v>
      </c>
      <c r="BN1091" s="2" t="n">
        <f aca="false">BF1091^0.04*BG1091^0.22*BH1091^0.51*BI1091^0.06*BM1091^0.17</f>
        <v>73.3148369730291</v>
      </c>
      <c r="BO1091" s="3" t="str">
        <f aca="false">IF(BN1091&gt;=90, "Very Good", IF(BN1091&gt;=80, "Good", IF(BN1091&gt;=70, "Slightly Good", IF(BN1091&gt;=60, "Average", IF(BN1091&gt;=50, "Slightly Poor", IF(BN1091&gt;=40, "Poor", "Very Poor"))))))</f>
        <v>Slightly Good</v>
      </c>
      <c r="BP1091" s="2" t="n">
        <f aca="false">IF(AJ1091&lt;=1000, -6.942*LN(AJ1091)+107.59, IF(AND(AJ1091&gt;1000, AJ1091&lt;=5213),-36.304*LN(AJ1091)+310.72, IF(AJ1091&gt;5213, 10)))</f>
        <v>83.9788877765013</v>
      </c>
      <c r="BQ1091" s="2" t="n">
        <f aca="false">BF1091^0.04*BG1091^0.22*BH1091^0.51*BI1091^0.06*BP1091^0.17</f>
        <v>88.2813403622748</v>
      </c>
      <c r="BR1091" s="0" t="str">
        <f aca="false">IF(BQ1091&gt;=90, "Very Good", IF(BQ1091&gt;=80, "Good", IF(BQ1091&gt;=70, "Slightly Good", IF(BQ1091&gt;=60, "Average", IF(BQ1091&gt;=50, "Slightly Poor", IF(BQ1091&gt;=40, "Poor", "Very Poor"))))))</f>
        <v>Good</v>
      </c>
      <c r="BT1091" s="2" t="n">
        <f aca="false">9.81*LN(AH1091)+30.6</f>
        <v>60.0857463492342</v>
      </c>
      <c r="BU1091" s="0" t="str">
        <f aca="false">IF(BT1091&lt;30, "Clean water", IF(AND(BT1091&gt;=30, BT1091&lt;40), "Hypolimia", IF(AND(BT1091&gt;=40,BT1091&lt;50), "Mesotrophic", IF(AND(BT1091&gt;=50, BT1091&lt;70), "Eutrophic", IF(BT1091&gt;70,"Hypertrophic")))))</f>
        <v>Eutrophic</v>
      </c>
      <c r="CM1091" s="0" t="n">
        <f aca="false">IF(G1091&gt;H1091,1,0)</f>
        <v>0</v>
      </c>
      <c r="CO1091" s="17" t="n">
        <f aca="false">14.652-0.41022*M1091+0.007991*M1091*M1091-0.000077774*M1091*M1091*M1091</f>
        <v>9.626191266834</v>
      </c>
      <c r="CP1091" s="1" t="n">
        <f aca="false">F1091/CO1091*100</f>
        <v>105.960911405771</v>
      </c>
    </row>
    <row r="1092" customFormat="false" ht="12.5" hidden="false" customHeight="false" outlineLevel="0" collapsed="false">
      <c r="A1092" s="0" t="n">
        <v>1091</v>
      </c>
      <c r="B1092" s="15" t="s">
        <v>107</v>
      </c>
      <c r="C1092" s="16" t="s">
        <v>108</v>
      </c>
      <c r="D1092" s="0" t="s">
        <v>178</v>
      </c>
      <c r="E1092" s="0" t="n">
        <v>7.6</v>
      </c>
      <c r="F1092" s="0" t="n">
        <v>10</v>
      </c>
      <c r="G1092" s="0" t="n">
        <v>1.2</v>
      </c>
      <c r="H1092" s="0" t="n">
        <v>2.6</v>
      </c>
      <c r="I1092" s="0" t="n">
        <v>0.6</v>
      </c>
      <c r="J1092" s="0" t="n">
        <v>5.774</v>
      </c>
      <c r="K1092" s="0" t="n">
        <v>0.139</v>
      </c>
      <c r="L1092" s="0" t="n">
        <v>1.6</v>
      </c>
      <c r="M1092" s="0" t="n">
        <v>14.7</v>
      </c>
      <c r="N1092" s="0" t="n">
        <v>0</v>
      </c>
      <c r="O1092" s="0" t="n">
        <v>488</v>
      </c>
      <c r="P1092" s="0" t="n">
        <v>50000</v>
      </c>
      <c r="AC1092" s="0" t="n">
        <v>5.753</v>
      </c>
      <c r="AD1092" s="0" t="n">
        <v>0.127</v>
      </c>
      <c r="AE1092" s="0" t="n">
        <v>4.802</v>
      </c>
      <c r="AF1092" s="0" t="n">
        <v>0.135</v>
      </c>
      <c r="AG1092" s="0" t="n">
        <v>0.112</v>
      </c>
      <c r="AH1092" s="0" t="n">
        <v>0.7</v>
      </c>
      <c r="AJ1092" s="0" t="n">
        <v>5500</v>
      </c>
      <c r="BF1092" s="0" t="n">
        <f aca="false">IF(E1092&lt;11,-3.6797*E1092^2+48.115*E1092-53.83,280.92*EXP(-0.2027*E1092))</f>
        <v>99.304528</v>
      </c>
      <c r="BG1092" s="1" t="n">
        <f aca="false">32.208*LN(F1092)+21.438</f>
        <v>95.5996606751522</v>
      </c>
      <c r="BH1092" s="1" t="n">
        <f aca="false">IF(G1092&lt;=2, -10*G1092+100, 88.958*EXP(-0.0755*G1092))</f>
        <v>88</v>
      </c>
      <c r="BI1092" s="1" t="n">
        <f aca="false">IF(I1092&lt;=100, 0.0053*(I1092)^2-1.0332*I1092+100.76, 122.82*EXP(-0.0092*I1092))</f>
        <v>100.141988</v>
      </c>
      <c r="BJ1092" s="0" t="n">
        <f aca="false">IF(P1092&lt;=1000, -6.942*LN(P1092)+107.59, -36.304*LN(P1092)+310.72)</f>
        <v>-82.0812308372309</v>
      </c>
      <c r="BK1092" s="0" t="e">
        <f aca="false">BF1092^0.04*BG1092^0.22*BH1092^0.51*BI1092^0.06*BJ1092^0.17</f>
        <v>#NUM!</v>
      </c>
      <c r="BL1092" s="0" t="e">
        <f aca="false">IF(BK1092&gt;=90, "Very Good", IF(BK1092&gt;=80, "Good", IF(BK1092&gt;=70, "Slightly Good", IF(BK1092&gt;=60, "Average", IF(BK1092&gt;=50, "Slightly Poor", IF(BK1092&gt;=40, "Poor", "Very Poor"))))))</f>
        <v>#NUM!</v>
      </c>
      <c r="BM1092" s="2" t="n">
        <f aca="false">IF(P1092&lt;=1000, -6.942*LN(P1092)+107.59, IF(AND(P1092&gt;1000, P1092&lt;=5213),-36.304*LN(P1092)+310.72, IF(P1092&gt;5213, 10)))</f>
        <v>10</v>
      </c>
      <c r="BN1092" s="2" t="n">
        <f aca="false">BF1092^0.04*BG1092^0.22*BH1092^0.51*BI1092^0.06*BM1092^0.17</f>
        <v>62.7050176676345</v>
      </c>
      <c r="BO1092" s="3" t="str">
        <f aca="false">IF(BN1092&gt;=90, "Very Good", IF(BN1092&gt;=80, "Good", IF(BN1092&gt;=70, "Slightly Good", IF(BN1092&gt;=60, "Average", IF(BN1092&gt;=50, "Slightly Poor", IF(BN1092&gt;=40, "Poor", "Very Poor"))))))</f>
        <v>Average</v>
      </c>
      <c r="BP1092" s="2" t="n">
        <f aca="false">IF(AJ1092&lt;=1000, -6.942*LN(AJ1092)+107.59, IF(AND(AJ1092&gt;1000, AJ1092&lt;=5213),-36.304*LN(AJ1092)+310.72, IF(AJ1092&gt;5213, 10)))</f>
        <v>10</v>
      </c>
      <c r="BQ1092" s="2" t="n">
        <f aca="false">BF1092^0.04*BG1092^0.22*BH1092^0.51*BI1092^0.06*BP1092^0.17</f>
        <v>62.7050176676345</v>
      </c>
      <c r="BR1092" s="0" t="str">
        <f aca="false">IF(BQ1092&gt;=90, "Very Good", IF(BQ1092&gt;=80, "Good", IF(BQ1092&gt;=70, "Slightly Good", IF(BQ1092&gt;=60, "Average", IF(BQ1092&gt;=50, "Slightly Poor", IF(BQ1092&gt;=40, "Poor", "Very Poor"))))))</f>
        <v>Average</v>
      </c>
      <c r="BT1092" s="2" t="n">
        <f aca="false">9.81*LN(AH1092)+30.6</f>
        <v>27.101018799961</v>
      </c>
      <c r="BU1092" s="0" t="str">
        <f aca="false">IF(BT1092&lt;30, "Clean water", IF(AND(BT1092&gt;=30, BT1092&lt;40), "Hypolimia", IF(AND(BT1092&gt;=40,BT1092&lt;50), "Mesotrophic", IF(AND(BT1092&gt;=50, BT1092&lt;70), "Eutrophic", IF(BT1092&gt;70,"Hypertrophic")))))</f>
        <v>Clean water</v>
      </c>
      <c r="CM1092" s="0" t="n">
        <f aca="false">IF(G1092&gt;H1092,1,0)</f>
        <v>0</v>
      </c>
      <c r="CO1092" s="17" t="n">
        <f aca="false">14.652-0.41022*M1092+0.007991*M1092*M1092-0.000077774*M1092*M1092*M1092</f>
        <v>10.101490290198</v>
      </c>
      <c r="CP1092" s="1" t="n">
        <f aca="false">F1092/CO1092*100</f>
        <v>98.9952938894919</v>
      </c>
    </row>
    <row r="1093" customFormat="false" ht="12.5" hidden="false" customHeight="false" outlineLevel="0" collapsed="false">
      <c r="A1093" s="0" t="n">
        <v>1092</v>
      </c>
      <c r="B1093" s="15" t="s">
        <v>109</v>
      </c>
      <c r="C1093" s="16" t="s">
        <v>110</v>
      </c>
      <c r="D1093" s="0" t="s">
        <v>178</v>
      </c>
      <c r="E1093" s="0" t="n">
        <v>7.7</v>
      </c>
      <c r="F1093" s="0" t="n">
        <v>9.9</v>
      </c>
      <c r="G1093" s="0" t="n">
        <v>1.2</v>
      </c>
      <c r="H1093" s="0" t="n">
        <v>5.2</v>
      </c>
      <c r="I1093" s="0" t="n">
        <v>4.4</v>
      </c>
      <c r="J1093" s="0" t="n">
        <v>8.421</v>
      </c>
      <c r="K1093" s="0" t="n">
        <v>0.141</v>
      </c>
      <c r="L1093" s="0" t="n">
        <v>3</v>
      </c>
      <c r="M1093" s="0" t="n">
        <v>18.3</v>
      </c>
      <c r="O1093" s="0" t="n">
        <v>464</v>
      </c>
      <c r="AC1093" s="0" t="n">
        <v>8.374</v>
      </c>
      <c r="AD1093" s="0" t="n">
        <v>0.133</v>
      </c>
      <c r="AE1093" s="0" t="n">
        <v>6.258</v>
      </c>
      <c r="AF1093" s="0" t="n">
        <v>0.103</v>
      </c>
      <c r="AG1093" s="0" t="n">
        <v>0.07</v>
      </c>
      <c r="BD1093" s="0" t="n">
        <v>2.832</v>
      </c>
      <c r="BF1093" s="0" t="n">
        <f aca="false">IF(E1093&lt;11,-3.6797*E1093^2+48.115*E1093-53.83,280.92*EXP(-0.2027*E1093))</f>
        <v>98.486087</v>
      </c>
      <c r="BG1093" s="1" t="n">
        <f aca="false">32.208*LN(F1093)+21.438</f>
        <v>95.2759594579826</v>
      </c>
      <c r="BH1093" s="1" t="n">
        <f aca="false">IF(G1093&lt;=2, -10*G1093+100, 88.958*EXP(-0.0755*G1093))</f>
        <v>88</v>
      </c>
      <c r="BI1093" s="1" t="n">
        <f aca="false">IF(I1093&lt;=100, 0.0053*(I1093)^2-1.0332*I1093+100.76, 122.82*EXP(-0.0092*I1093))</f>
        <v>96.316528</v>
      </c>
      <c r="BJ1093" s="0" t="e">
        <f aca="false">IF(P1093&lt;=1000, -6.942*LN(P1093)+107.59, -36.304*LN(P1093)+310.72)</f>
        <v>#VALUE!</v>
      </c>
      <c r="BK1093" s="0" t="e">
        <f aca="false">BF1093^0.04*BG1093^0.22*BH1093^0.51*BI1093^0.06*BJ1093^0.17</f>
        <v>#VALUE!</v>
      </c>
      <c r="BL1093" s="0" t="e">
        <f aca="false">IF(BK1093&gt;=90, "Very Good", IF(BK1093&gt;=80, "Good", IF(BK1093&gt;=70, "Slightly Good", IF(BK1093&gt;=60, "Average", IF(BK1093&gt;=50, "Slightly Poor", IF(BK1093&gt;=40, "Poor", "Very Poor"))))))</f>
        <v>#VALUE!</v>
      </c>
      <c r="BM1093" s="2" t="e">
        <f aca="false">IF(P1093&lt;=1000, -6.942*LN(P1093)+107.59, IF(AND(P1093&gt;1000, P1093&lt;=5213),-36.304*LN(P1093)+310.72, IF(P1093&gt;5213, 10)))</f>
        <v>#VALUE!</v>
      </c>
      <c r="BN1093" s="2" t="e">
        <f aca="false">BF1093^0.04*BG1093^0.22*BH1093^0.51*BI1093^0.06*BM1093^0.17</f>
        <v>#VALUE!</v>
      </c>
      <c r="BO1093" s="3" t="e">
        <f aca="false">IF(BN1093&gt;=90, "Very Good", IF(BN1093&gt;=80, "Good", IF(BN1093&gt;=70, "Slightly Good", IF(BN1093&gt;=60, "Average", IF(BN1093&gt;=50, "Slightly Poor", IF(BN1093&gt;=40, "Poor", "Very Poor"))))))</f>
        <v>#VALUE!</v>
      </c>
      <c r="BP1093" s="2" t="e">
        <f aca="false">IF(AJ1093&lt;=1000, -6.942*LN(AJ1093)+107.59, IF(AND(AJ1093&gt;1000, AJ1093&lt;=5213),-36.304*LN(AJ1093)+310.72, IF(AJ1093&gt;5213, 10)))</f>
        <v>#VALUE!</v>
      </c>
      <c r="BQ1093" s="2" t="e">
        <f aca="false">BF1093^0.04*BG1093^0.22*BH1093^0.51*BI1093^0.06*BP1093^0.17</f>
        <v>#VALUE!</v>
      </c>
      <c r="BR1093" s="0" t="e">
        <f aca="false">IF(BQ1093&gt;=90, "Very Good", IF(BQ1093&gt;=80, "Good", IF(BQ1093&gt;=70, "Slightly Good", IF(BQ1093&gt;=60, "Average", IF(BQ1093&gt;=50, "Slightly Poor", IF(BQ1093&gt;=40, "Poor", "Very Poor"))))))</f>
        <v>#VALUE!</v>
      </c>
      <c r="BT1093" s="2" t="e">
        <f aca="false">9.81*LN(AH1093)+30.6</f>
        <v>#VALUE!</v>
      </c>
      <c r="BU1093" s="0" t="e">
        <f aca="false">IF(BT1093&lt;30, "Clean water", IF(AND(BT1093&gt;=30, BT1093&lt;40), "Hypolimia", IF(AND(BT1093&gt;=40,BT1093&lt;50), "Mesotrophic", IF(AND(BT1093&gt;=50, BT1093&lt;70), "Eutrophic", IF(BT1093&gt;70,"Hypertrophic")))))</f>
        <v>#VALUE!</v>
      </c>
      <c r="CM1093" s="0" t="n">
        <f aca="false">IF(G1093&gt;H1093,1,0)</f>
        <v>0</v>
      </c>
      <c r="CO1093" s="17" t="n">
        <f aca="false">14.652-0.41022*M1093+0.007991*M1093*M1093-0.000077774*M1093*M1093*M1093</f>
        <v>9.344443042062</v>
      </c>
      <c r="CP1093" s="1" t="n">
        <f aca="false">F1093/CO1093*100</f>
        <v>105.945319110377</v>
      </c>
    </row>
    <row r="1094" customFormat="false" ht="12.5" hidden="false" customHeight="false" outlineLevel="0" collapsed="false">
      <c r="A1094" s="0" t="n">
        <v>1093</v>
      </c>
      <c r="B1094" s="15" t="s">
        <v>111</v>
      </c>
      <c r="C1094" s="16" t="s">
        <v>112</v>
      </c>
      <c r="D1094" s="0" t="s">
        <v>178</v>
      </c>
      <c r="E1094" s="0" t="n">
        <v>7.4</v>
      </c>
      <c r="F1094" s="0" t="n">
        <v>9.7</v>
      </c>
      <c r="G1094" s="0" t="n">
        <v>1.1</v>
      </c>
      <c r="H1094" s="0" t="n">
        <v>3.2</v>
      </c>
      <c r="I1094" s="0" t="n">
        <v>3.6</v>
      </c>
      <c r="J1094" s="0" t="n">
        <v>6.997</v>
      </c>
      <c r="K1094" s="0" t="n">
        <v>0.085</v>
      </c>
      <c r="L1094" s="0" t="n">
        <v>2</v>
      </c>
      <c r="M1094" s="0" t="n">
        <v>17</v>
      </c>
      <c r="N1094" s="0" t="n">
        <v>0</v>
      </c>
      <c r="O1094" s="0" t="n">
        <v>402</v>
      </c>
      <c r="P1094" s="0" t="n">
        <v>70000</v>
      </c>
      <c r="AC1094" s="0" t="n">
        <v>6.903</v>
      </c>
      <c r="AD1094" s="0" t="n">
        <v>0.117</v>
      </c>
      <c r="AE1094" s="0" t="n">
        <v>5.946</v>
      </c>
      <c r="AF1094" s="0" t="n">
        <v>0.056</v>
      </c>
      <c r="AG1094" s="0" t="n">
        <v>0.041</v>
      </c>
      <c r="AH1094" s="0" t="n">
        <v>2.4</v>
      </c>
      <c r="AJ1094" s="0" t="n">
        <v>5400</v>
      </c>
      <c r="BF1094" s="0" t="n">
        <f aca="false">IF(E1094&lt;11,-3.6797*E1094^2+48.115*E1094-53.83,280.92*EXP(-0.2027*E1094))</f>
        <v>100.720628</v>
      </c>
      <c r="BG1094" s="1" t="n">
        <f aca="false">32.208*LN(F1094)+21.438</f>
        <v>94.6186305204847</v>
      </c>
      <c r="BH1094" s="1" t="n">
        <f aca="false">IF(G1094&lt;=2, -10*G1094+100, 88.958*EXP(-0.0755*G1094))</f>
        <v>89</v>
      </c>
      <c r="BI1094" s="1" t="n">
        <f aca="false">IF(I1094&lt;=100, 0.0053*(I1094)^2-1.0332*I1094+100.76, 122.82*EXP(-0.0092*I1094))</f>
        <v>97.109168</v>
      </c>
      <c r="BJ1094" s="0" t="n">
        <f aca="false">IF(P1094&lt;=1000, -6.942*LN(P1094)+107.59, -36.304*LN(P1094)+310.72)</f>
        <v>-94.2965189155274</v>
      </c>
      <c r="BK1094" s="0" t="e">
        <f aca="false">BF1094^0.04*BG1094^0.22*BH1094^0.51*BI1094^0.06*BJ1094^0.17</f>
        <v>#NUM!</v>
      </c>
      <c r="BL1094" s="0" t="e">
        <f aca="false">IF(BK1094&gt;=90, "Very Good", IF(BK1094&gt;=80, "Good", IF(BK1094&gt;=70, "Slightly Good", IF(BK1094&gt;=60, "Average", IF(BK1094&gt;=50, "Slightly Poor", IF(BK1094&gt;=40, "Poor", "Very Poor"))))))</f>
        <v>#NUM!</v>
      </c>
      <c r="BM1094" s="2" t="n">
        <f aca="false">IF(P1094&lt;=1000, -6.942*LN(P1094)+107.59, IF(AND(P1094&gt;1000, P1094&lt;=5213),-36.304*LN(P1094)+310.72, IF(P1094&gt;5213, 10)))</f>
        <v>10</v>
      </c>
      <c r="BN1094" s="2" t="n">
        <f aca="false">BF1094^0.04*BG1094^0.22*BH1094^0.51*BI1094^0.06*BM1094^0.17</f>
        <v>62.8440432917792</v>
      </c>
      <c r="BO1094" s="3" t="str">
        <f aca="false">IF(BN1094&gt;=90, "Very Good", IF(BN1094&gt;=80, "Good", IF(BN1094&gt;=70, "Slightly Good", IF(BN1094&gt;=60, "Average", IF(BN1094&gt;=50, "Slightly Poor", IF(BN1094&gt;=40, "Poor", "Very Poor"))))))</f>
        <v>Average</v>
      </c>
      <c r="BP1094" s="2" t="n">
        <f aca="false">IF(AJ1094&lt;=1000, -6.942*LN(AJ1094)+107.59, IF(AND(AJ1094&gt;1000, AJ1094&lt;=5213),-36.304*LN(AJ1094)+310.72, IF(AJ1094&gt;5213, 10)))</f>
        <v>10</v>
      </c>
      <c r="BQ1094" s="2" t="n">
        <f aca="false">BF1094^0.04*BG1094^0.22*BH1094^0.51*BI1094^0.06*BP1094^0.17</f>
        <v>62.8440432917792</v>
      </c>
      <c r="BR1094" s="0" t="str">
        <f aca="false">IF(BQ1094&gt;=90, "Very Good", IF(BQ1094&gt;=80, "Good", IF(BQ1094&gt;=70, "Slightly Good", IF(BQ1094&gt;=60, "Average", IF(BQ1094&gt;=50, "Slightly Poor", IF(BQ1094&gt;=40, "Poor", "Very Poor"))))))</f>
        <v>Average</v>
      </c>
      <c r="BT1094" s="2" t="n">
        <f aca="false">9.81*LN(AH1094)+30.6</f>
        <v>39.1883483134418</v>
      </c>
      <c r="BU1094" s="0" t="str">
        <f aca="false">IF(BT1094&lt;30, "Clean water", IF(AND(BT1094&gt;=30, BT1094&lt;40), "Hypolimia", IF(AND(BT1094&gt;=40,BT1094&lt;50), "Mesotrophic", IF(AND(BT1094&gt;=50, BT1094&lt;70), "Eutrophic", IF(BT1094&gt;70,"Hypertrophic")))))</f>
        <v>Hypolimia</v>
      </c>
      <c r="CM1094" s="0" t="n">
        <f aca="false">IF(G1094&gt;H1094,1,0)</f>
        <v>0</v>
      </c>
      <c r="CO1094" s="17" t="n">
        <f aca="false">14.652-0.41022*M1094+0.007991*M1094*M1094-0.000077774*M1094*M1094*M1094</f>
        <v>9.605555338</v>
      </c>
      <c r="CP1094" s="1" t="n">
        <f aca="false">F1094/CO1094*100</f>
        <v>100.983229586179</v>
      </c>
    </row>
    <row r="1095" customFormat="false" ht="12.5" hidden="false" customHeight="false" outlineLevel="0" collapsed="false">
      <c r="A1095" s="0" t="n">
        <v>1094</v>
      </c>
      <c r="B1095" s="15" t="s">
        <v>113</v>
      </c>
      <c r="C1095" s="16" t="s">
        <v>114</v>
      </c>
      <c r="D1095" s="0" t="s">
        <v>178</v>
      </c>
      <c r="E1095" s="0" t="n">
        <v>7.7</v>
      </c>
      <c r="F1095" s="0" t="n">
        <v>9.5</v>
      </c>
      <c r="G1095" s="0" t="n">
        <v>1.2</v>
      </c>
      <c r="H1095" s="0" t="n">
        <v>3.3</v>
      </c>
      <c r="I1095" s="0" t="n">
        <v>2.6</v>
      </c>
      <c r="J1095" s="0" t="n">
        <v>5.009</v>
      </c>
      <c r="K1095" s="0" t="n">
        <v>0.079</v>
      </c>
      <c r="L1095" s="0" t="n">
        <v>2.1</v>
      </c>
      <c r="M1095" s="0" t="n">
        <v>15.2</v>
      </c>
      <c r="N1095" s="0" t="n">
        <v>0</v>
      </c>
      <c r="O1095" s="0" t="n">
        <v>378</v>
      </c>
      <c r="P1095" s="0" t="n">
        <v>68000</v>
      </c>
      <c r="AC1095" s="0" t="n">
        <v>4.948</v>
      </c>
      <c r="AD1095" s="0" t="n">
        <v>0.194</v>
      </c>
      <c r="AE1095" s="0" t="n">
        <v>3.935</v>
      </c>
      <c r="AF1095" s="0" t="n">
        <v>0.054</v>
      </c>
      <c r="AG1095" s="0" t="n">
        <v>0.039</v>
      </c>
      <c r="AH1095" s="0" t="n">
        <v>2.4</v>
      </c>
      <c r="AJ1095" s="0" t="n">
        <v>5500</v>
      </c>
      <c r="BF1095" s="0" t="n">
        <f aca="false">IF(E1095&lt;11,-3.6797*E1095^2+48.115*E1095-53.83,280.92*EXP(-0.2027*E1095))</f>
        <v>98.486087</v>
      </c>
      <c r="BG1095" s="1" t="n">
        <f aca="false">32.208*LN(F1095)+21.438</f>
        <v>93.947606249518</v>
      </c>
      <c r="BH1095" s="1" t="n">
        <f aca="false">IF(G1095&lt;=2, -10*G1095+100, 88.958*EXP(-0.0755*G1095))</f>
        <v>88</v>
      </c>
      <c r="BI1095" s="1" t="n">
        <f aca="false">IF(I1095&lt;=100, 0.0053*(I1095)^2-1.0332*I1095+100.76, 122.82*EXP(-0.0092*I1095))</f>
        <v>98.109508</v>
      </c>
      <c r="BJ1095" s="0" t="n">
        <f aca="false">IF(P1095&lt;=1000, -6.942*LN(P1095)+107.59, -36.304*LN(P1095)+310.72)</f>
        <v>-93.2441553768808</v>
      </c>
      <c r="BK1095" s="0" t="e">
        <f aca="false">BF1095^0.04*BG1095^0.22*BH1095^0.51*BI1095^0.06*BJ1095^0.17</f>
        <v>#NUM!</v>
      </c>
      <c r="BL1095" s="0" t="e">
        <f aca="false">IF(BK1095&gt;=90, "Very Good", IF(BK1095&gt;=80, "Good", IF(BK1095&gt;=70, "Slightly Good", IF(BK1095&gt;=60, "Average", IF(BK1095&gt;=50, "Slightly Poor", IF(BK1095&gt;=40, "Poor", "Very Poor"))))))</f>
        <v>#NUM!</v>
      </c>
      <c r="BM1095" s="2" t="n">
        <f aca="false">IF(P1095&lt;=1000, -6.942*LN(P1095)+107.59, IF(AND(P1095&gt;1000, P1095&lt;=5213),-36.304*LN(P1095)+310.72, IF(P1095&gt;5213, 10)))</f>
        <v>10</v>
      </c>
      <c r="BN1095" s="2" t="n">
        <f aca="false">BF1095^0.04*BG1095^0.22*BH1095^0.51*BI1095^0.06*BM1095^0.17</f>
        <v>62.3675497477549</v>
      </c>
      <c r="BO1095" s="3" t="str">
        <f aca="false">IF(BN1095&gt;=90, "Very Good", IF(BN1095&gt;=80, "Good", IF(BN1095&gt;=70, "Slightly Good", IF(BN1095&gt;=60, "Average", IF(BN1095&gt;=50, "Slightly Poor", IF(BN1095&gt;=40, "Poor", "Very Poor"))))))</f>
        <v>Average</v>
      </c>
      <c r="BP1095" s="2" t="n">
        <f aca="false">IF(AJ1095&lt;=1000, -6.942*LN(AJ1095)+107.59, IF(AND(AJ1095&gt;1000, AJ1095&lt;=5213),-36.304*LN(AJ1095)+310.72, IF(AJ1095&gt;5213, 10)))</f>
        <v>10</v>
      </c>
      <c r="BQ1095" s="2" t="n">
        <f aca="false">BF1095^0.04*BG1095^0.22*BH1095^0.51*BI1095^0.06*BP1095^0.17</f>
        <v>62.3675497477549</v>
      </c>
      <c r="BR1095" s="0" t="str">
        <f aca="false">IF(BQ1095&gt;=90, "Very Good", IF(BQ1095&gt;=80, "Good", IF(BQ1095&gt;=70, "Slightly Good", IF(BQ1095&gt;=60, "Average", IF(BQ1095&gt;=50, "Slightly Poor", IF(BQ1095&gt;=40, "Poor", "Very Poor"))))))</f>
        <v>Average</v>
      </c>
      <c r="BT1095" s="2" t="n">
        <f aca="false">9.81*LN(AH1095)+30.6</f>
        <v>39.1883483134418</v>
      </c>
      <c r="BU1095" s="0" t="str">
        <f aca="false">IF(BT1095&lt;30, "Clean water", IF(AND(BT1095&gt;=30, BT1095&lt;40), "Hypolimia", IF(AND(BT1095&gt;=40,BT1095&lt;50), "Mesotrophic", IF(AND(BT1095&gt;=50, BT1095&lt;70), "Eutrophic", IF(BT1095&gt;70,"Hypertrophic")))))</f>
        <v>Hypolimia</v>
      </c>
      <c r="CM1095" s="0" t="n">
        <f aca="false">IF(G1095&gt;H1095,1,0)</f>
        <v>0</v>
      </c>
      <c r="CO1095" s="17" t="n">
        <f aca="false">14.652-0.41022*M1095+0.007991*M1095*M1095-0.000077774*M1095*M1095*M1095</f>
        <v>9.989769284608</v>
      </c>
      <c r="CP1095" s="1" t="n">
        <f aca="false">F1095/CO1095*100</f>
        <v>95.097291332217</v>
      </c>
    </row>
    <row r="1096" s="18" customFormat="true" ht="12.5" hidden="false" customHeight="false" outlineLevel="0" collapsed="false">
      <c r="A1096" s="18" t="n">
        <v>1095</v>
      </c>
      <c r="B1096" s="19" t="s">
        <v>139</v>
      </c>
      <c r="C1096" s="18" t="s">
        <v>116</v>
      </c>
      <c r="D1096" s="18" t="s">
        <v>178</v>
      </c>
      <c r="E1096" s="18" t="n">
        <v>7.5</v>
      </c>
      <c r="F1096" s="18" t="n">
        <v>7.8</v>
      </c>
      <c r="G1096" s="18" t="n">
        <v>6.6</v>
      </c>
      <c r="H1096" s="18" t="n">
        <v>5.2</v>
      </c>
      <c r="I1096" s="18" t="n">
        <v>11.4</v>
      </c>
      <c r="J1096" s="18" t="n">
        <v>10.704</v>
      </c>
      <c r="K1096" s="18" t="n">
        <v>0.248</v>
      </c>
      <c r="L1096" s="18" t="n">
        <v>3.5</v>
      </c>
      <c r="M1096" s="18" t="n">
        <v>20.1</v>
      </c>
      <c r="N1096" s="18" t="n">
        <v>0</v>
      </c>
      <c r="O1096" s="18" t="n">
        <v>484</v>
      </c>
      <c r="P1096" s="18" t="n">
        <v>210000</v>
      </c>
      <c r="AC1096" s="18" t="n">
        <v>10.277</v>
      </c>
      <c r="AD1096" s="18" t="n">
        <v>1.392</v>
      </c>
      <c r="AE1096" s="18" t="n">
        <v>7.898</v>
      </c>
      <c r="AF1096" s="18" t="n">
        <v>0.096</v>
      </c>
      <c r="AG1096" s="18" t="n">
        <v>0.076</v>
      </c>
      <c r="AH1096" s="18" t="n">
        <v>5.9</v>
      </c>
      <c r="AJ1096" s="18" t="n">
        <v>19000</v>
      </c>
      <c r="BF1096" s="18" t="n">
        <f aca="false">IF(E1096&lt;11,-3.6797*E1096^2+48.115*E1096-53.83,280.92*EXP(-0.2027*E1096))</f>
        <v>100.049375</v>
      </c>
      <c r="BG1096" s="20" t="n">
        <f aca="false">32.208*LN(F1096)+21.438</f>
        <v>87.5972172148662</v>
      </c>
      <c r="BH1096" s="20" t="n">
        <f aca="false">IF(G1096&lt;=2, -10*G1096+100, 88.958*EXP(-0.0755*G1096))</f>
        <v>54.0475572195066</v>
      </c>
      <c r="BI1096" s="20" t="n">
        <f aca="false">IF(I1096&lt;=100, 0.0053*(I1096)^2-1.0332*I1096+100.76, 122.82*EXP(-0.0092*I1096))</f>
        <v>89.670308</v>
      </c>
      <c r="BJ1096" s="18" t="n">
        <f aca="false">IF(P1096&lt;=1000, -6.942*LN(P1096)+107.59, -36.304*LN(P1096)+310.72)</f>
        <v>-134.180539443335</v>
      </c>
      <c r="BK1096" s="18" t="e">
        <f aca="false">BF1096^0.04*BG1096^0.22*BH1096^0.51*BI1096^0.06*BJ1096^0.17</f>
        <v>#NUM!</v>
      </c>
      <c r="BL1096" s="18" t="e">
        <f aca="false">IF(BK1096&gt;=90, "Very Good", IF(BK1096&gt;=80, "Good", IF(BK1096&gt;=70, "Slightly Good", IF(BK1096&gt;=60, "Average", IF(BK1096&gt;=50, "Slightly Poor", IF(BK1096&gt;=40, "Poor", "Very Poor"))))))</f>
        <v>#NUM!</v>
      </c>
      <c r="BM1096" s="21" t="n">
        <f aca="false">IF(P1096&lt;=1000, -6.942*LN(P1096)+107.59, IF(AND(P1096&gt;1000, P1096&lt;=5213),-36.304*LN(P1096)+310.72, IF(P1096&gt;5213, 10)))</f>
        <v>10</v>
      </c>
      <c r="BN1096" s="21" t="n">
        <f aca="false">BF1096^0.04*BG1096^0.22*BH1096^0.51*BI1096^0.06*BM1096^0.17</f>
        <v>47.6684640711511</v>
      </c>
      <c r="BO1096" s="22" t="str">
        <f aca="false">IF(BN1096&gt;=90, "Very Good", IF(BN1096&gt;=80, "Good", IF(BN1096&gt;=70, "Slightly Good", IF(BN1096&gt;=60, "Average", IF(BN1096&gt;=50, "Slightly Poor", IF(BN1096&gt;=40, "Poor", "Very Poor"))))))</f>
        <v>Poor</v>
      </c>
      <c r="BP1096" s="21" t="n">
        <f aca="false">IF(AJ1096&lt;=1000, -6.942*LN(AJ1096)+107.59, IF(AND(AJ1096&gt;1000, AJ1096&lt;=5213),-36.304*LN(AJ1096)+310.72, IF(AJ1096&gt;5213, 10)))</f>
        <v>10</v>
      </c>
      <c r="BQ1096" s="21" t="n">
        <f aca="false">BF1096^0.04*BG1096^0.22*BH1096^0.51*BI1096^0.06*BP1096^0.17</f>
        <v>47.6684640711511</v>
      </c>
      <c r="BR1096" s="18" t="str">
        <f aca="false">IF(BQ1096&gt;=90, "Very Good", IF(BQ1096&gt;=80, "Good", IF(BQ1096&gt;=70, "Slightly Good", IF(BQ1096&gt;=60, "Average", IF(BQ1096&gt;=50, "Slightly Poor", IF(BQ1096&gt;=40, "Poor", "Very Poor"))))))</f>
        <v>Poor</v>
      </c>
      <c r="BT1096" s="21" t="n">
        <f aca="false">9.81*LN(AH1096)+30.6</f>
        <v>48.0122825624435</v>
      </c>
      <c r="BU1096" s="18" t="str">
        <f aca="false">IF(BT1096&lt;30, "Clean water", IF(AND(BT1096&gt;=30, BT1096&lt;40), "Hypolimia", IF(AND(BT1096&gt;=40,BT1096&lt;50), "Mesotrophic", IF(AND(BT1096&gt;=50, BT1096&lt;70), "Eutrophic", IF(BT1096&gt;70,"Hypertrophic")))))</f>
        <v>Mesotrophic</v>
      </c>
      <c r="CM1096" s="18" t="n">
        <f aca="false">IF(G1096&gt;H1096,1,0)</f>
        <v>1</v>
      </c>
      <c r="CO1096" s="17" t="n">
        <f aca="false">14.652-0.41022*M1096+0.007991*M1096*M1096-0.000077774*M1096*M1096*M1096</f>
        <v>9.003450287826</v>
      </c>
      <c r="CP1096" s="1" t="n">
        <f aca="false">F1096/CO1096*100</f>
        <v>86.6334544052157</v>
      </c>
    </row>
    <row r="1097" customFormat="false" ht="12.5" hidden="false" customHeight="false" outlineLevel="0" collapsed="false">
      <c r="A1097" s="0" t="n">
        <v>1096</v>
      </c>
      <c r="B1097" s="15" t="s">
        <v>117</v>
      </c>
      <c r="C1097" s="16" t="s">
        <v>118</v>
      </c>
      <c r="D1097" s="0" t="s">
        <v>178</v>
      </c>
      <c r="E1097" s="0" t="n">
        <v>7.5</v>
      </c>
      <c r="F1097" s="0" t="n">
        <v>9.7</v>
      </c>
      <c r="G1097" s="0" t="n">
        <v>0.5</v>
      </c>
      <c r="H1097" s="0" t="n">
        <v>1.5</v>
      </c>
      <c r="I1097" s="0" t="n">
        <v>2</v>
      </c>
      <c r="J1097" s="0" t="n">
        <v>2.396</v>
      </c>
      <c r="K1097" s="0" t="n">
        <v>0.017</v>
      </c>
      <c r="L1097" s="0" t="n">
        <v>1.4</v>
      </c>
      <c r="M1097" s="0" t="n">
        <v>18.2</v>
      </c>
      <c r="N1097" s="0" t="n">
        <v>0</v>
      </c>
      <c r="O1097" s="0" t="n">
        <v>171</v>
      </c>
      <c r="P1097" s="0" t="n">
        <v>100</v>
      </c>
      <c r="AC1097" s="0" t="n">
        <v>2.386</v>
      </c>
      <c r="AD1097" s="0" t="n">
        <v>0.001</v>
      </c>
      <c r="AE1097" s="0" t="n">
        <v>1.873</v>
      </c>
      <c r="AF1097" s="0" t="n">
        <v>0.007</v>
      </c>
      <c r="AG1097" s="0" t="n">
        <v>0.004</v>
      </c>
      <c r="AH1097" s="0" t="n">
        <v>0.9</v>
      </c>
      <c r="AJ1097" s="0" t="n">
        <v>23</v>
      </c>
      <c r="BF1097" s="0" t="n">
        <f aca="false">IF(E1097&lt;11,-3.6797*E1097^2+48.115*E1097-53.83,280.92*EXP(-0.2027*E1097))</f>
        <v>100.049375</v>
      </c>
      <c r="BG1097" s="1" t="n">
        <f aca="false">32.208*LN(F1097)+21.438</f>
        <v>94.6186305204847</v>
      </c>
      <c r="BH1097" s="1" t="n">
        <f aca="false">IF(G1097&lt;=2, -10*G1097+100, 88.958*EXP(-0.0755*G1097))</f>
        <v>95</v>
      </c>
      <c r="BI1097" s="1" t="n">
        <f aca="false">IF(I1097&lt;=100, 0.0053*(I1097)^2-1.0332*I1097+100.76, 122.82*EXP(-0.0092*I1097))</f>
        <v>98.7148</v>
      </c>
      <c r="BJ1097" s="0" t="n">
        <f aca="false">IF(P1097&lt;=1000, -6.942*LN(P1097)+107.59, -36.304*LN(P1097)+310.72)</f>
        <v>75.6209085688707</v>
      </c>
      <c r="BK1097" s="0" t="n">
        <f aca="false">BF1097^0.04*BG1097^0.22*BH1097^0.51*BI1097^0.06*BJ1097^0.17</f>
        <v>91.7053211949333</v>
      </c>
      <c r="BL1097" s="0" t="str">
        <f aca="false">IF(BK1097&gt;=90, "Very Good", IF(BK1097&gt;=80, "Good", IF(BK1097&gt;=70, "Slightly Good", IF(BK1097&gt;=60, "Average", IF(BK1097&gt;=50, "Slightly Poor", IF(BK1097&gt;=40, "Poor", "Very Poor"))))))</f>
        <v>Very Good</v>
      </c>
      <c r="BM1097" s="2" t="n">
        <f aca="false">IF(P1097&lt;=1000, -6.942*LN(P1097)+107.59, IF(AND(P1097&gt;1000, P1097&lt;=5213),-36.304*LN(P1097)+310.72, IF(P1097&gt;5213, 10)))</f>
        <v>75.6209085688707</v>
      </c>
      <c r="BN1097" s="2" t="n">
        <f aca="false">BF1097^0.04*BG1097^0.22*BH1097^0.51*BI1097^0.06*BM1097^0.17</f>
        <v>91.7053211949333</v>
      </c>
      <c r="BO1097" s="3" t="str">
        <f aca="false">IF(BN1097&gt;=90, "Very Good", IF(BN1097&gt;=80, "Good", IF(BN1097&gt;=70, "Slightly Good", IF(BN1097&gt;=60, "Average", IF(BN1097&gt;=50, "Slightly Poor", IF(BN1097&gt;=40, "Poor", "Very Poor"))))))</f>
        <v>Very Good</v>
      </c>
      <c r="BP1097" s="2" t="n">
        <f aca="false">IF(AJ1097&lt;=1000, -6.942*LN(AJ1097)+107.59, IF(AND(AJ1097&gt;1000, AJ1097&lt;=5213),-36.304*LN(AJ1097)+310.72, IF(AJ1097&gt;5213, 10)))</f>
        <v>85.8233991530198</v>
      </c>
      <c r="BQ1097" s="2" t="n">
        <f aca="false">BF1097^0.04*BG1097^0.22*BH1097^0.51*BI1097^0.06*BP1097^0.17</f>
        <v>93.6997399931488</v>
      </c>
      <c r="BR1097" s="0" t="str">
        <f aca="false">IF(BQ1097&gt;=90, "Very Good", IF(BQ1097&gt;=80, "Good", IF(BQ1097&gt;=70, "Slightly Good", IF(BQ1097&gt;=60, "Average", IF(BQ1097&gt;=50, "Slightly Poor", IF(BQ1097&gt;=40, "Poor", "Very Poor"))))))</f>
        <v>Very Good</v>
      </c>
      <c r="BT1097" s="2" t="n">
        <f aca="false">9.81*LN(AH1097)+30.6</f>
        <v>29.5664133413967</v>
      </c>
      <c r="BU1097" s="0" t="str">
        <f aca="false">IF(BT1097&lt;30, "Clean water", IF(AND(BT1097&gt;=30, BT1097&lt;40), "Hypolimia", IF(AND(BT1097&gt;=40,BT1097&lt;50), "Mesotrophic", IF(AND(BT1097&gt;=50, BT1097&lt;70), "Eutrophic", IF(BT1097&gt;70,"Hypertrophic")))))</f>
        <v>Clean water</v>
      </c>
      <c r="CM1097" s="0" t="n">
        <f aca="false">IF(G1097&gt;H1097,1,0)</f>
        <v>0</v>
      </c>
      <c r="CO1097" s="17" t="n">
        <f aca="false">14.652-0.41022*M1097+0.007991*M1097*M1097-0.000077774*M1097*M1097*M1097</f>
        <v>9.364068992368</v>
      </c>
      <c r="CP1097" s="1" t="n">
        <f aca="false">F1097/CO1097*100</f>
        <v>103.587446951809</v>
      </c>
    </row>
    <row r="1098" customFormat="false" ht="12.5" hidden="false" customHeight="false" outlineLevel="0" collapsed="false">
      <c r="A1098" s="0" t="n">
        <v>1097</v>
      </c>
      <c r="B1098" s="15" t="s">
        <v>119</v>
      </c>
      <c r="C1098" s="16" t="s">
        <v>120</v>
      </c>
      <c r="D1098" s="0" t="s">
        <v>178</v>
      </c>
      <c r="E1098" s="0" t="n">
        <v>7.9</v>
      </c>
      <c r="F1098" s="0" t="n">
        <v>10.5</v>
      </c>
      <c r="G1098" s="0" t="n">
        <v>0.8</v>
      </c>
      <c r="H1098" s="0" t="n">
        <v>2.1</v>
      </c>
      <c r="I1098" s="0" t="n">
        <v>2.2</v>
      </c>
      <c r="J1098" s="0" t="n">
        <v>2.623</v>
      </c>
      <c r="K1098" s="0" t="n">
        <v>0.021</v>
      </c>
      <c r="L1098" s="0" t="n">
        <v>1.4</v>
      </c>
      <c r="M1098" s="0" t="n">
        <v>16.5</v>
      </c>
      <c r="N1098" s="0" t="n">
        <v>0</v>
      </c>
      <c r="O1098" s="0" t="n">
        <v>226</v>
      </c>
      <c r="P1098" s="0" t="n">
        <v>13000</v>
      </c>
      <c r="AC1098" s="0" t="n">
        <v>2.565</v>
      </c>
      <c r="AD1098" s="0" t="n">
        <v>0.008</v>
      </c>
      <c r="AE1098" s="0" t="n">
        <v>2.073</v>
      </c>
      <c r="AF1098" s="0" t="n">
        <v>0.012</v>
      </c>
      <c r="AG1098" s="0" t="n">
        <v>0.006</v>
      </c>
      <c r="AH1098" s="0" t="n">
        <v>1.9</v>
      </c>
      <c r="AJ1098" s="0" t="n">
        <v>1200</v>
      </c>
      <c r="BF1098" s="0" t="n">
        <f aca="false">IF(E1098&lt;11,-3.6797*E1098^2+48.115*E1098-53.83,280.92*EXP(-0.2027*E1098))</f>
        <v>96.6284230000001</v>
      </c>
      <c r="BG1098" s="1" t="n">
        <f aca="false">32.208*LN(F1098)+21.438</f>
        <v>97.1710942827213</v>
      </c>
      <c r="BH1098" s="1" t="n">
        <f aca="false">IF(G1098&lt;=2, -10*G1098+100, 88.958*EXP(-0.0755*G1098))</f>
        <v>92</v>
      </c>
      <c r="BI1098" s="1" t="n">
        <f aca="false">IF(I1098&lt;=100, 0.0053*(I1098)^2-1.0332*I1098+100.76, 122.82*EXP(-0.0092*I1098))</f>
        <v>98.512612</v>
      </c>
      <c r="BJ1098" s="0" t="n">
        <f aca="false">IF(P1098&lt;=1000, -6.942*LN(P1098)+107.59, -36.304*LN(P1098)+310.72)</f>
        <v>-33.1770691214511</v>
      </c>
      <c r="BK1098" s="0" t="e">
        <f aca="false">BF1098^0.04*BG1098^0.22*BH1098^0.51*BI1098^0.06*BJ1098^0.17</f>
        <v>#NUM!</v>
      </c>
      <c r="BL1098" s="0" t="e">
        <f aca="false">IF(BK1098&gt;=90, "Very Good", IF(BK1098&gt;=80, "Good", IF(BK1098&gt;=70, "Slightly Good", IF(BK1098&gt;=60, "Average", IF(BK1098&gt;=50, "Slightly Poor", IF(BK1098&gt;=40, "Poor", "Very Poor"))))))</f>
        <v>#NUM!</v>
      </c>
      <c r="BM1098" s="2" t="n">
        <f aca="false">IF(P1098&lt;=1000, -6.942*LN(P1098)+107.59, IF(AND(P1098&gt;1000, P1098&lt;=5213),-36.304*LN(P1098)+310.72, IF(P1098&gt;5213, 10)))</f>
        <v>10</v>
      </c>
      <c r="BN1098" s="2" t="n">
        <f aca="false">BF1098^0.04*BG1098^0.22*BH1098^0.51*BI1098^0.06*BM1098^0.17</f>
        <v>64.2397227989805</v>
      </c>
      <c r="BO1098" s="3" t="str">
        <f aca="false">IF(BN1098&gt;=90, "Very Good", IF(BN1098&gt;=80, "Good", IF(BN1098&gt;=70, "Slightly Good", IF(BN1098&gt;=60, "Average", IF(BN1098&gt;=50, "Slightly Poor", IF(BN1098&gt;=40, "Poor", "Very Poor"))))))</f>
        <v>Average</v>
      </c>
      <c r="BP1098" s="2" t="n">
        <f aca="false">IF(AJ1098&lt;=1000, -6.942*LN(AJ1098)+107.59, IF(AND(AJ1098&gt;1000, AJ1098&lt;=5213),-36.304*LN(AJ1098)+310.72, IF(AJ1098&gt;5213, 10)))</f>
        <v>53.3218505539848</v>
      </c>
      <c r="BQ1098" s="2" t="n">
        <f aca="false">BF1098^0.04*BG1098^0.22*BH1098^0.51*BI1098^0.06*BP1098^0.17</f>
        <v>85.3842060609087</v>
      </c>
      <c r="BR1098" s="0" t="str">
        <f aca="false">IF(BQ1098&gt;=90, "Very Good", IF(BQ1098&gt;=80, "Good", IF(BQ1098&gt;=70, "Slightly Good", IF(BQ1098&gt;=60, "Average", IF(BQ1098&gt;=50, "Slightly Poor", IF(BQ1098&gt;=40, "Poor", "Very Poor"))))))</f>
        <v>Good</v>
      </c>
      <c r="BT1098" s="2" t="n">
        <f aca="false">9.81*LN(AH1098)+30.6</f>
        <v>36.8965866233512</v>
      </c>
      <c r="BU1098" s="0" t="str">
        <f aca="false">IF(BT1098&lt;30, "Clean water", IF(AND(BT1098&gt;=30, BT1098&lt;40), "Hypolimia", IF(AND(BT1098&gt;=40,BT1098&lt;50), "Mesotrophic", IF(AND(BT1098&gt;=50, BT1098&lt;70), "Eutrophic", IF(BT1098&gt;70,"Hypertrophic")))))</f>
        <v>Hypolimia</v>
      </c>
      <c r="CM1098" s="0" t="n">
        <f aca="false">IF(G1098&gt;H1098,1,0)</f>
        <v>0</v>
      </c>
      <c r="CO1098" s="17" t="n">
        <f aca="false">14.652-0.41022*M1098+0.007991*M1098*M1098-0.000077774*M1098*M1098*M1098</f>
        <v>9.70954922025</v>
      </c>
      <c r="CP1098" s="1" t="n">
        <f aca="false">F1098/CO1098*100</f>
        <v>108.140962693731</v>
      </c>
    </row>
    <row r="1099" customFormat="false" ht="12.5" hidden="false" customHeight="false" outlineLevel="0" collapsed="false">
      <c r="A1099" s="0" t="n">
        <v>1098</v>
      </c>
      <c r="B1099" s="15" t="s">
        <v>121</v>
      </c>
      <c r="C1099" s="16" t="s">
        <v>122</v>
      </c>
      <c r="D1099" s="0" t="s">
        <v>178</v>
      </c>
      <c r="E1099" s="0" t="n">
        <v>7.7</v>
      </c>
      <c r="F1099" s="0" t="n">
        <v>9.8</v>
      </c>
      <c r="G1099" s="0" t="n">
        <v>1.6</v>
      </c>
      <c r="H1099" s="0" t="n">
        <v>2.6</v>
      </c>
      <c r="I1099" s="0" t="n">
        <v>2.2</v>
      </c>
      <c r="J1099" s="0" t="n">
        <v>3.58</v>
      </c>
      <c r="K1099" s="0" t="n">
        <v>0.061</v>
      </c>
      <c r="L1099" s="0" t="n">
        <v>1.9</v>
      </c>
      <c r="M1099" s="0" t="n">
        <v>16.5</v>
      </c>
      <c r="N1099" s="0" t="n">
        <v>0</v>
      </c>
      <c r="O1099" s="0" t="n">
        <v>274</v>
      </c>
      <c r="P1099" s="0" t="n">
        <v>34000</v>
      </c>
      <c r="AC1099" s="0" t="n">
        <v>3.58</v>
      </c>
      <c r="AD1099" s="0" t="n">
        <v>0.253</v>
      </c>
      <c r="AE1099" s="0" t="n">
        <v>2.672</v>
      </c>
      <c r="AF1099" s="0" t="n">
        <v>0.044</v>
      </c>
      <c r="AG1099" s="0" t="n">
        <v>0.035</v>
      </c>
      <c r="AH1099" s="0" t="n">
        <v>1.6</v>
      </c>
      <c r="AJ1099" s="0" t="n">
        <v>3600</v>
      </c>
      <c r="BF1099" s="0" t="n">
        <f aca="false">IF(E1099&lt;11,-3.6797*E1099^2+48.115*E1099-53.83,280.92*EXP(-0.2027*E1099))</f>
        <v>98.486087</v>
      </c>
      <c r="BG1099" s="1" t="n">
        <f aca="false">32.208*LN(F1099)+21.438</f>
        <v>94.9489718778696</v>
      </c>
      <c r="BH1099" s="1" t="n">
        <f aca="false">IF(G1099&lt;=2, -10*G1099+100, 88.958*EXP(-0.0755*G1099))</f>
        <v>84</v>
      </c>
      <c r="BI1099" s="1" t="n">
        <f aca="false">IF(I1099&lt;=100, 0.0053*(I1099)^2-1.0332*I1099+100.76, 122.82*EXP(-0.0092*I1099))</f>
        <v>98.512612</v>
      </c>
      <c r="BJ1099" s="0" t="n">
        <f aca="false">IF(P1099&lt;=1000, -6.942*LN(P1099)+107.59, -36.304*LN(P1099)+310.72)</f>
        <v>-68.0801401338326</v>
      </c>
      <c r="BK1099" s="0" t="e">
        <f aca="false">BF1099^0.04*BG1099^0.22*BH1099^0.51*BI1099^0.06*BJ1099^0.17</f>
        <v>#NUM!</v>
      </c>
      <c r="BL1099" s="0" t="e">
        <f aca="false">IF(BK1099&gt;=90, "Very Good", IF(BK1099&gt;=80, "Good", IF(BK1099&gt;=70, "Slightly Good", IF(BK1099&gt;=60, "Average", IF(BK1099&gt;=50, "Slightly Poor", IF(BK1099&gt;=40, "Poor", "Very Poor"))))))</f>
        <v>#NUM!</v>
      </c>
      <c r="BM1099" s="2" t="n">
        <f aca="false">IF(P1099&lt;=1000, -6.942*LN(P1099)+107.59, IF(AND(P1099&gt;1000, P1099&lt;=5213),-36.304*LN(P1099)+310.72, IF(P1099&gt;5213, 10)))</f>
        <v>10</v>
      </c>
      <c r="BN1099" s="2" t="n">
        <f aca="false">BF1099^0.04*BG1099^0.22*BH1099^0.51*BI1099^0.06*BM1099^0.17</f>
        <v>61.0625307661094</v>
      </c>
      <c r="BO1099" s="3" t="str">
        <f aca="false">IF(BN1099&gt;=90, "Very Good", IF(BN1099&gt;=80, "Good", IF(BN1099&gt;=70, "Slightly Good", IF(BN1099&gt;=60, "Average", IF(BN1099&gt;=50, "Slightly Poor", IF(BN1099&gt;=40, "Poor", "Very Poor"))))))</f>
        <v>Average</v>
      </c>
      <c r="BP1099" s="2" t="n">
        <f aca="false">IF(AJ1099&lt;=1000, -6.942*LN(AJ1099)+107.59, IF(AND(AJ1099&gt;1000, AJ1099&lt;=5213),-36.304*LN(AJ1099)+310.72, IF(AJ1099&gt;5213, 10)))</f>
        <v>13.4378300261777</v>
      </c>
      <c r="BQ1099" s="2" t="n">
        <f aca="false">BF1099^0.04*BG1099^0.22*BH1099^0.51*BI1099^0.06*BP1099^0.17</f>
        <v>64.208238307157</v>
      </c>
      <c r="BR1099" s="0" t="str">
        <f aca="false">IF(BQ1099&gt;=90, "Very Good", IF(BQ1099&gt;=80, "Good", IF(BQ1099&gt;=70, "Slightly Good", IF(BQ1099&gt;=60, "Average", IF(BQ1099&gt;=50, "Slightly Poor", IF(BQ1099&gt;=40, "Poor", "Very Poor"))))))</f>
        <v>Average</v>
      </c>
      <c r="BT1099" s="2" t="n">
        <f aca="false">9.81*LN(AH1099)+30.6</f>
        <v>35.2107356029007</v>
      </c>
      <c r="BU1099" s="0" t="str">
        <f aca="false">IF(BT1099&lt;30, "Clean water", IF(AND(BT1099&gt;=30, BT1099&lt;40), "Hypolimia", IF(AND(BT1099&gt;=40,BT1099&lt;50), "Mesotrophic", IF(AND(BT1099&gt;=50, BT1099&lt;70), "Eutrophic", IF(BT1099&gt;70,"Hypertrophic")))))</f>
        <v>Hypolimia</v>
      </c>
      <c r="CM1099" s="0" t="n">
        <f aca="false">IF(G1099&gt;H1099,1,0)</f>
        <v>0</v>
      </c>
      <c r="CO1099" s="17" t="n">
        <f aca="false">14.652-0.41022*M1099+0.007991*M1099*M1099-0.000077774*M1099*M1099*M1099</f>
        <v>9.70954922025</v>
      </c>
      <c r="CP1099" s="1" t="n">
        <f aca="false">F1099/CO1099*100</f>
        <v>100.931565180816</v>
      </c>
    </row>
    <row r="1100" customFormat="false" ht="12.5" hidden="false" customHeight="false" outlineLevel="0" collapsed="false">
      <c r="A1100" s="0" t="n">
        <v>1099</v>
      </c>
      <c r="B1100" s="15" t="s">
        <v>140</v>
      </c>
      <c r="C1100" s="16" t="s">
        <v>141</v>
      </c>
      <c r="D1100" s="0" t="s">
        <v>178</v>
      </c>
      <c r="E1100" s="0" t="n">
        <v>7.9</v>
      </c>
      <c r="F1100" s="0" t="n">
        <v>9.5</v>
      </c>
      <c r="G1100" s="0" t="n">
        <v>2.3</v>
      </c>
      <c r="H1100" s="0" t="n">
        <v>6</v>
      </c>
      <c r="I1100" s="0" t="n">
        <v>43.1</v>
      </c>
      <c r="J1100" s="0" t="n">
        <v>4.502</v>
      </c>
      <c r="K1100" s="0" t="n">
        <v>0.225</v>
      </c>
      <c r="L1100" s="0" t="n">
        <v>2.6</v>
      </c>
      <c r="M1100" s="0" t="n">
        <v>15.7</v>
      </c>
      <c r="O1100" s="0" t="n">
        <v>890</v>
      </c>
      <c r="BD1100" s="0" t="n">
        <v>0.533</v>
      </c>
      <c r="BF1100" s="0" t="n">
        <f aca="false">IF(E1100&lt;11,-3.6797*E1100^2+48.115*E1100-53.83,280.92*EXP(-0.2027*E1100))</f>
        <v>96.6284230000001</v>
      </c>
      <c r="BG1100" s="1" t="n">
        <f aca="false">32.208*LN(F1100)+21.438</f>
        <v>93.947606249518</v>
      </c>
      <c r="BH1100" s="1" t="n">
        <f aca="false">IF(G1100&lt;=2, -10*G1100+100, 88.958*EXP(-0.0755*G1100))</f>
        <v>74.7772988969374</v>
      </c>
      <c r="BI1100" s="1" t="n">
        <f aca="false">IF(I1100&lt;=100, 0.0053*(I1100)^2-1.0332*I1100+100.76, 122.82*EXP(-0.0092*I1100))</f>
        <v>66.074413</v>
      </c>
      <c r="BJ1100" s="0" t="e">
        <f aca="false">IF(P1100&lt;=1000, -6.942*LN(P1100)+107.59, -36.304*LN(P1100)+310.72)</f>
        <v>#VALUE!</v>
      </c>
      <c r="BK1100" s="0" t="e">
        <f aca="false">BF1100^0.04*BG1100^0.22*BH1100^0.51*BI1100^0.06*BJ1100^0.17</f>
        <v>#VALUE!</v>
      </c>
      <c r="BL1100" s="0" t="e">
        <f aca="false">IF(BK1100&gt;=90, "Very Good", IF(BK1100&gt;=80, "Good", IF(BK1100&gt;=70, "Slightly Good", IF(BK1100&gt;=60, "Average", IF(BK1100&gt;=50, "Slightly Poor", IF(BK1100&gt;=40, "Poor", "Very Poor"))))))</f>
        <v>#VALUE!</v>
      </c>
      <c r="BM1100" s="2" t="e">
        <f aca="false">IF(P1100&lt;=1000, -6.942*LN(P1100)+107.59, IF(AND(P1100&gt;1000, P1100&lt;=5213),-36.304*LN(P1100)+310.72, IF(P1100&gt;5213, 10)))</f>
        <v>#VALUE!</v>
      </c>
      <c r="BN1100" s="2" t="e">
        <f aca="false">BF1100^0.04*BG1100^0.22*BH1100^0.51*BI1100^0.06*BM1100^0.17</f>
        <v>#VALUE!</v>
      </c>
      <c r="BO1100" s="3" t="e">
        <f aca="false">IF(BN1100&gt;=90, "Very Good", IF(BN1100&gt;=80, "Good", IF(BN1100&gt;=70, "Slightly Good", IF(BN1100&gt;=60, "Average", IF(BN1100&gt;=50, "Slightly Poor", IF(BN1100&gt;=40, "Poor", "Very Poor"))))))</f>
        <v>#VALUE!</v>
      </c>
      <c r="BP1100" s="2" t="e">
        <f aca="false">IF(AJ1100&lt;=1000, -6.942*LN(AJ1100)+107.59, IF(AND(AJ1100&gt;1000, AJ1100&lt;=5213),-36.304*LN(AJ1100)+310.72, IF(AJ1100&gt;5213, 10)))</f>
        <v>#VALUE!</v>
      </c>
      <c r="BQ1100" s="2" t="e">
        <f aca="false">BF1100^0.04*BG1100^0.22*BH1100^0.51*BI1100^0.06*BP1100^0.17</f>
        <v>#VALUE!</v>
      </c>
      <c r="BR1100" s="0" t="e">
        <f aca="false">IF(BQ1100&gt;=90, "Very Good", IF(BQ1100&gt;=80, "Good", IF(BQ1100&gt;=70, "Slightly Good", IF(BQ1100&gt;=60, "Average", IF(BQ1100&gt;=50, "Slightly Poor", IF(BQ1100&gt;=40, "Poor", "Very Poor"))))))</f>
        <v>#VALUE!</v>
      </c>
      <c r="BT1100" s="2" t="e">
        <f aca="false">9.81*LN(AH1100)+30.6</f>
        <v>#VALUE!</v>
      </c>
      <c r="BU1100" s="0" t="e">
        <f aca="false">IF(BT1100&lt;30, "Clean water", IF(AND(BT1100&gt;=30, BT1100&lt;40), "Hypolimia", IF(AND(BT1100&gt;=40,BT1100&lt;50), "Mesotrophic", IF(AND(BT1100&gt;=50, BT1100&lt;70), "Eutrophic", IF(BT1100&gt;70,"Hypertrophic")))))</f>
        <v>#VALUE!</v>
      </c>
      <c r="CM1100" s="0" t="n">
        <f aca="false">IF(G1100&gt;H1100,1,0)</f>
        <v>0</v>
      </c>
      <c r="CO1100" s="17" t="n">
        <f aca="false">14.652-0.41022*M1100+0.007991*M1100*M1100-0.000077774*M1100*M1100*M1100</f>
        <v>9.880270531818</v>
      </c>
      <c r="CP1100" s="1" t="n">
        <f aca="false">F1100/CO1100*100</f>
        <v>96.151213364114</v>
      </c>
    </row>
    <row r="1101" customFormat="false" ht="12.5" hidden="false" customHeight="false" outlineLevel="0" collapsed="false">
      <c r="A1101" s="0" t="n">
        <v>1100</v>
      </c>
      <c r="B1101" s="15" t="s">
        <v>123</v>
      </c>
      <c r="C1101" s="16" t="s">
        <v>124</v>
      </c>
      <c r="D1101" s="0" t="s">
        <v>178</v>
      </c>
      <c r="E1101" s="0" t="n">
        <v>7.6</v>
      </c>
      <c r="F1101" s="0" t="n">
        <v>8.6</v>
      </c>
      <c r="G1101" s="0" t="n">
        <v>2</v>
      </c>
      <c r="H1101" s="0" t="n">
        <v>4.7</v>
      </c>
      <c r="I1101" s="0" t="n">
        <v>3.4</v>
      </c>
      <c r="J1101" s="0" t="n">
        <v>6.992</v>
      </c>
      <c r="K1101" s="0" t="n">
        <v>0.103</v>
      </c>
      <c r="L1101" s="0" t="n">
        <v>3.3</v>
      </c>
      <c r="M1101" s="0" t="n">
        <v>17.9</v>
      </c>
      <c r="N1101" s="0" t="n">
        <v>0</v>
      </c>
      <c r="O1101" s="0" t="n">
        <v>493</v>
      </c>
      <c r="P1101" s="0" t="n">
        <v>18000</v>
      </c>
      <c r="AC1101" s="0" t="n">
        <v>6.631</v>
      </c>
      <c r="AD1101" s="0" t="n">
        <v>0.72</v>
      </c>
      <c r="AE1101" s="0" t="n">
        <v>5.162</v>
      </c>
      <c r="AF1101" s="0" t="n">
        <v>0.07</v>
      </c>
      <c r="AG1101" s="0" t="n">
        <v>0.051</v>
      </c>
      <c r="AH1101" s="0" t="n">
        <v>1.6</v>
      </c>
      <c r="AJ1101" s="0" t="n">
        <v>2900</v>
      </c>
      <c r="BF1101" s="0" t="n">
        <f aca="false">IF(E1101&lt;11,-3.6797*E1101^2+48.115*E1101-53.83,280.92*EXP(-0.2027*E1101))</f>
        <v>99.304528</v>
      </c>
      <c r="BG1101" s="1" t="n">
        <f aca="false">32.208*LN(F1101)+21.438</f>
        <v>90.7419570425808</v>
      </c>
      <c r="BH1101" s="1" t="n">
        <f aca="false">IF(G1101&lt;=2, -10*G1101+100, 88.958*EXP(-0.0755*G1101))</f>
        <v>80</v>
      </c>
      <c r="BI1101" s="1" t="n">
        <f aca="false">IF(I1101&lt;=100, 0.0053*(I1101)^2-1.0332*I1101+100.76, 122.82*EXP(-0.0092*I1101))</f>
        <v>97.308388</v>
      </c>
      <c r="BJ1101" s="0" t="n">
        <f aca="false">IF(P1101&lt;=1000, -6.942*LN(P1101)+107.59, -36.304*LN(P1101)+310.72)</f>
        <v>-44.9912039468299</v>
      </c>
      <c r="BK1101" s="0" t="e">
        <f aca="false">BF1101^0.04*BG1101^0.22*BH1101^0.51*BI1101^0.06*BJ1101^0.17</f>
        <v>#NUM!</v>
      </c>
      <c r="BL1101" s="0" t="e">
        <f aca="false">IF(BK1101&gt;=90, "Very Good", IF(BK1101&gt;=80, "Good", IF(BK1101&gt;=70, "Slightly Good", IF(BK1101&gt;=60, "Average", IF(BK1101&gt;=50, "Slightly Poor", IF(BK1101&gt;=40, "Poor", "Very Poor"))))))</f>
        <v>#NUM!</v>
      </c>
      <c r="BM1101" s="2" t="n">
        <f aca="false">IF(P1101&lt;=1000, -6.942*LN(P1101)+107.59, IF(AND(P1101&gt;1000, P1101&lt;=5213),-36.304*LN(P1101)+310.72, IF(P1101&gt;5213, 10)))</f>
        <v>10</v>
      </c>
      <c r="BN1101" s="2" t="n">
        <f aca="false">BF1101^0.04*BG1101^0.22*BH1101^0.51*BI1101^0.06*BM1101^0.17</f>
        <v>58.94696686542</v>
      </c>
      <c r="BO1101" s="3" t="str">
        <f aca="false">IF(BN1101&gt;=90, "Very Good", IF(BN1101&gt;=80, "Good", IF(BN1101&gt;=70, "Slightly Good", IF(BN1101&gt;=60, "Average", IF(BN1101&gt;=50, "Slightly Poor", IF(BN1101&gt;=40, "Poor", "Very Poor"))))))</f>
        <v>Slightly Poor</v>
      </c>
      <c r="BP1101" s="2" t="n">
        <f aca="false">IF(AJ1101&lt;=1000, -6.942*LN(AJ1101)+107.59, IF(AND(AJ1101&gt;1000, AJ1101&lt;=5213),-36.304*LN(AJ1101)+310.72, IF(AJ1101&gt;5213, 10)))</f>
        <v>21.2875937560594</v>
      </c>
      <c r="BQ1101" s="2" t="n">
        <f aca="false">BF1101^0.04*BG1101^0.22*BH1101^0.51*BI1101^0.06*BP1101^0.17</f>
        <v>67.0259503949404</v>
      </c>
      <c r="BR1101" s="0" t="str">
        <f aca="false">IF(BQ1101&gt;=90, "Very Good", IF(BQ1101&gt;=80, "Good", IF(BQ1101&gt;=70, "Slightly Good", IF(BQ1101&gt;=60, "Average", IF(BQ1101&gt;=50, "Slightly Poor", IF(BQ1101&gt;=40, "Poor", "Very Poor"))))))</f>
        <v>Average</v>
      </c>
      <c r="BT1101" s="2" t="n">
        <f aca="false">9.81*LN(AH1101)+30.6</f>
        <v>35.2107356029007</v>
      </c>
      <c r="BU1101" s="0" t="str">
        <f aca="false">IF(BT1101&lt;30, "Clean water", IF(AND(BT1101&gt;=30, BT1101&lt;40), "Hypolimia", IF(AND(BT1101&gt;=40,BT1101&lt;50), "Mesotrophic", IF(AND(BT1101&gt;=50, BT1101&lt;70), "Eutrophic", IF(BT1101&gt;70,"Hypertrophic")))))</f>
        <v>Hypolimia</v>
      </c>
      <c r="CM1101" s="0" t="n">
        <f aca="false">IF(G1101&gt;H1101,1,0)</f>
        <v>0</v>
      </c>
      <c r="CO1101" s="17" t="n">
        <f aca="false">14.652-0.41022*M1101+0.007991*M1101*M1101-0.000077774*M1101*M1101*M1101</f>
        <v>9.423398054614</v>
      </c>
      <c r="CP1101" s="1" t="n">
        <f aca="false">F1101/CO1101*100</f>
        <v>91.2621959738734</v>
      </c>
    </row>
    <row r="1102" customFormat="false" ht="12.5" hidden="false" customHeight="false" outlineLevel="0" collapsed="false">
      <c r="A1102" s="0" t="n">
        <v>1101</v>
      </c>
      <c r="B1102" s="15" t="s">
        <v>125</v>
      </c>
      <c r="C1102" s="16" t="s">
        <v>126</v>
      </c>
      <c r="D1102" s="0" t="s">
        <v>178</v>
      </c>
      <c r="E1102" s="0" t="n">
        <v>7.2</v>
      </c>
      <c r="F1102" s="0" t="n">
        <v>9.3</v>
      </c>
      <c r="G1102" s="0" t="n">
        <v>1.6</v>
      </c>
      <c r="H1102" s="0" t="n">
        <v>2.9</v>
      </c>
      <c r="I1102" s="0" t="n">
        <v>1.6</v>
      </c>
      <c r="J1102" s="0" t="n">
        <v>7.066</v>
      </c>
      <c r="K1102" s="0" t="n">
        <v>0.074</v>
      </c>
      <c r="L1102" s="0" t="n">
        <v>1.8</v>
      </c>
      <c r="M1102" s="0" t="n">
        <v>14.9</v>
      </c>
      <c r="N1102" s="0" t="n">
        <v>0</v>
      </c>
      <c r="O1102" s="0" t="n">
        <v>519</v>
      </c>
      <c r="P1102" s="0" t="n">
        <v>37000</v>
      </c>
      <c r="AC1102" s="0" t="n">
        <v>7.025</v>
      </c>
      <c r="AD1102" s="0" t="n">
        <v>1.647</v>
      </c>
      <c r="AE1102" s="0" t="n">
        <v>4.346</v>
      </c>
      <c r="AF1102" s="0" t="n">
        <v>0.057</v>
      </c>
      <c r="AG1102" s="0" t="n">
        <v>0.039</v>
      </c>
      <c r="AH1102" s="0" t="n">
        <v>2.2</v>
      </c>
      <c r="AJ1102" s="0" t="n">
        <v>2200</v>
      </c>
      <c r="BF1102" s="0" t="n">
        <f aca="false">IF(E1102&lt;11,-3.6797*E1102^2+48.115*E1102-53.83,280.92*EXP(-0.2027*E1102))</f>
        <v>101.842352</v>
      </c>
      <c r="BG1102" s="1" t="n">
        <f aca="false">32.208*LN(F1102)+21.438</f>
        <v>93.2623038003278</v>
      </c>
      <c r="BH1102" s="1" t="n">
        <f aca="false">IF(G1102&lt;=2, -10*G1102+100, 88.958*EXP(-0.0755*G1102))</f>
        <v>84</v>
      </c>
      <c r="BI1102" s="1" t="n">
        <f aca="false">IF(I1102&lt;=100, 0.0053*(I1102)^2-1.0332*I1102+100.76, 122.82*EXP(-0.0092*I1102))</f>
        <v>99.120448</v>
      </c>
      <c r="BJ1102" s="0" t="n">
        <f aca="false">IF(P1102&lt;=1000, -6.942*LN(P1102)+107.59, -36.304*LN(P1102)+310.72)</f>
        <v>-71.1499115488034</v>
      </c>
      <c r="BK1102" s="0" t="e">
        <f aca="false">BF1102^0.04*BG1102^0.22*BH1102^0.51*BI1102^0.06*BJ1102^0.17</f>
        <v>#NUM!</v>
      </c>
      <c r="BL1102" s="0" t="e">
        <f aca="false">IF(BK1102&gt;=90, "Very Good", IF(BK1102&gt;=80, "Good", IF(BK1102&gt;=70, "Slightly Good", IF(BK1102&gt;=60, "Average", IF(BK1102&gt;=50, "Slightly Poor", IF(BK1102&gt;=40, "Poor", "Very Poor"))))))</f>
        <v>#NUM!</v>
      </c>
      <c r="BM1102" s="2" t="n">
        <f aca="false">IF(P1102&lt;=1000, -6.942*LN(P1102)+107.59, IF(AND(P1102&gt;1000, P1102&lt;=5213),-36.304*LN(P1102)+310.72, IF(P1102&gt;5213, 10)))</f>
        <v>10</v>
      </c>
      <c r="BN1102" s="2" t="n">
        <f aca="false">BF1102^0.04*BG1102^0.22*BH1102^0.51*BI1102^0.06*BM1102^0.17</f>
        <v>60.9262879551558</v>
      </c>
      <c r="BO1102" s="3" t="str">
        <f aca="false">IF(BN1102&gt;=90, "Very Good", IF(BN1102&gt;=80, "Good", IF(BN1102&gt;=70, "Slightly Good", IF(BN1102&gt;=60, "Average", IF(BN1102&gt;=50, "Slightly Poor", IF(BN1102&gt;=40, "Poor", "Very Poor"))))))</f>
        <v>Average</v>
      </c>
      <c r="BP1102" s="2" t="n">
        <f aca="false">IF(AJ1102&lt;=1000, -6.942*LN(AJ1102)+107.59, IF(AND(AJ1102&gt;1000, AJ1102&lt;=5213),-36.304*LN(AJ1102)+310.72, IF(AJ1102&gt;5213, 10)))</f>
        <v>31.316696341168</v>
      </c>
      <c r="BQ1102" s="2" t="n">
        <f aca="false">BF1102^0.04*BG1102^0.22*BH1102^0.51*BI1102^0.06*BP1102^0.17</f>
        <v>73.9752818905169</v>
      </c>
      <c r="BR1102" s="0" t="str">
        <f aca="false">IF(BQ1102&gt;=90, "Very Good", IF(BQ1102&gt;=80, "Good", IF(BQ1102&gt;=70, "Slightly Good", IF(BQ1102&gt;=60, "Average", IF(BQ1102&gt;=50, "Slightly Poor", IF(BQ1102&gt;=40, "Poor", "Very Poor"))))))</f>
        <v>Slightly Good</v>
      </c>
      <c r="BT1102" s="2" t="n">
        <f aca="false">9.81*LN(AH1102)+30.6</f>
        <v>38.3347667051735</v>
      </c>
      <c r="BU1102" s="0" t="str">
        <f aca="false">IF(BT1102&lt;30, "Clean water", IF(AND(BT1102&gt;=30, BT1102&lt;40), "Hypolimia", IF(AND(BT1102&gt;=40,BT1102&lt;50), "Mesotrophic", IF(AND(BT1102&gt;=50, BT1102&lt;70), "Eutrophic", IF(BT1102&gt;70,"Hypertrophic")))))</f>
        <v>Hypolimia</v>
      </c>
      <c r="CM1102" s="0" t="n">
        <f aca="false">IF(G1102&gt;H1102,1,0)</f>
        <v>0</v>
      </c>
      <c r="CO1102" s="17" t="n">
        <f aca="false">14.652-0.41022*M1102+0.007991*M1102*M1102-0.000077774*M1102*M1102*M1102</f>
        <v>10.056531484474</v>
      </c>
      <c r="CP1102" s="1" t="n">
        <f aca="false">F1102/CO1102*100</f>
        <v>92.4772125892314</v>
      </c>
    </row>
    <row r="1103" customFormat="false" ht="12.5" hidden="false" customHeight="false" outlineLevel="0" collapsed="false">
      <c r="A1103" s="0" t="n">
        <v>1102</v>
      </c>
      <c r="B1103" s="15" t="s">
        <v>72</v>
      </c>
      <c r="C1103" s="16" t="s">
        <v>73</v>
      </c>
      <c r="D1103" s="0" t="s">
        <v>179</v>
      </c>
      <c r="E1103" s="0" t="n">
        <v>7.8</v>
      </c>
      <c r="F1103" s="0" t="n">
        <v>10.2</v>
      </c>
      <c r="G1103" s="0" t="n">
        <v>1.5</v>
      </c>
      <c r="H1103" s="0" t="n">
        <v>5</v>
      </c>
      <c r="I1103" s="0" t="n">
        <v>22.3</v>
      </c>
      <c r="J1103" s="0" t="n">
        <v>4.261</v>
      </c>
      <c r="K1103" s="0" t="n">
        <v>0.068</v>
      </c>
      <c r="L1103" s="0" t="n">
        <v>2.2</v>
      </c>
      <c r="M1103" s="0" t="n">
        <v>12</v>
      </c>
      <c r="N1103" s="0" t="n">
        <v>0</v>
      </c>
      <c r="O1103" s="0" t="n">
        <v>323</v>
      </c>
      <c r="P1103" s="0" t="n">
        <v>62250</v>
      </c>
      <c r="Q1103" s="0" t="n">
        <v>0</v>
      </c>
      <c r="R1103" s="0" t="n">
        <v>0</v>
      </c>
      <c r="S1103" s="0" t="n">
        <v>0</v>
      </c>
      <c r="T1103" s="0" t="n">
        <v>0</v>
      </c>
      <c r="U1103" s="0" t="n">
        <v>0</v>
      </c>
      <c r="V1103" s="0" t="n">
        <v>0</v>
      </c>
      <c r="AC1103" s="0" t="n">
        <v>4.126</v>
      </c>
      <c r="AD1103" s="0" t="n">
        <v>0.355</v>
      </c>
      <c r="AE1103" s="0" t="n">
        <v>3.496</v>
      </c>
      <c r="AF1103" s="0" t="n">
        <v>0.03</v>
      </c>
      <c r="AG1103" s="0" t="n">
        <v>0.019</v>
      </c>
      <c r="AH1103" s="0" t="n">
        <v>12.5</v>
      </c>
      <c r="AJ1103" s="0" t="n">
        <v>1148</v>
      </c>
      <c r="AP1103" s="0" t="n">
        <v>0</v>
      </c>
      <c r="AY1103" s="0" t="n">
        <v>0</v>
      </c>
      <c r="BF1103" s="0" t="n">
        <f aca="false">IF(E1103&lt;11,-3.6797*E1103^2+48.115*E1103-53.83,280.92*EXP(-0.2027*E1103))</f>
        <v>97.5940520000001</v>
      </c>
      <c r="BG1103" s="1" t="n">
        <f aca="false">32.208*LN(F1103)+21.438</f>
        <v>96.2374636951076</v>
      </c>
      <c r="BH1103" s="1" t="n">
        <f aca="false">IF(G1103&lt;=2, -10*G1103+100, 88.958*EXP(-0.0755*G1103))</f>
        <v>85</v>
      </c>
      <c r="BI1103" s="1" t="n">
        <f aca="false">IF(I1103&lt;=100, 0.0053*(I1103)^2-1.0332*I1103+100.76, 122.82*EXP(-0.0092*I1103))</f>
        <v>80.355277</v>
      </c>
      <c r="BJ1103" s="0" t="n">
        <f aca="false">IF(P1103&lt;=1000, -6.942*LN(P1103)+107.59, -36.304*LN(P1103)+310.72)</f>
        <v>-90.0367271153257</v>
      </c>
      <c r="BK1103" s="0" t="e">
        <f aca="false">BF1103^0.04*BG1103^0.22*BH1103^0.51*BI1103^0.06*BJ1103^0.17</f>
        <v>#NUM!</v>
      </c>
      <c r="BL1103" s="0" t="e">
        <f aca="false">IF(BK1103&gt;=90, "Very Good", IF(BK1103&gt;=80, "Good", IF(BK1103&gt;=70, "Slightly Good", IF(BK1103&gt;=60, "Average", IF(BK1103&gt;=50, "Slightly Poor", IF(BK1103&gt;=40, "Poor", "Very Poor"))))))</f>
        <v>#NUM!</v>
      </c>
      <c r="BM1103" s="2" t="n">
        <f aca="false">IF(P1103&lt;=1000, -6.942*LN(P1103)+107.59, IF(AND(P1103&gt;1000, P1103&lt;=5213),-36.304*LN(P1103)+310.72, IF(P1103&gt;5213, 10)))</f>
        <v>10</v>
      </c>
      <c r="BN1103" s="2" t="n">
        <f aca="false">BF1103^0.04*BG1103^0.22*BH1103^0.51*BI1103^0.06*BM1103^0.17</f>
        <v>60.8439173044516</v>
      </c>
      <c r="BO1103" s="3" t="str">
        <f aca="false">IF(BN1103&gt;=90, "Very Good", IF(BN1103&gt;=80, "Good", IF(BN1103&gt;=70, "Slightly Good", IF(BN1103&gt;=60, "Average", IF(BN1103&gt;=50, "Slightly Poor", IF(BN1103&gt;=40, "Poor", "Very Poor"))))))</f>
        <v>Average</v>
      </c>
      <c r="BP1103" s="2" t="n">
        <f aca="false">IF(AJ1103&lt;=1000, -6.942*LN(AJ1103)+107.59, IF(AND(AJ1103&gt;1000, AJ1103&lt;=5213),-36.304*LN(AJ1103)+310.72, IF(AJ1103&gt;5213, 10)))</f>
        <v>54.9301271529662</v>
      </c>
      <c r="BQ1103" s="2" t="n">
        <f aca="false">BF1103^0.04*BG1103^0.22*BH1103^0.51*BI1103^0.06*BP1103^0.17</f>
        <v>81.280238657756</v>
      </c>
      <c r="BR1103" s="0" t="str">
        <f aca="false">IF(BQ1103&gt;=90, "Very Good", IF(BQ1103&gt;=80, "Good", IF(BQ1103&gt;=70, "Slightly Good", IF(BQ1103&gt;=60, "Average", IF(BQ1103&gt;=50, "Slightly Poor", IF(BQ1103&gt;=40, "Poor", "Very Poor"))))))</f>
        <v>Good</v>
      </c>
      <c r="BT1103" s="2" t="n">
        <f aca="false">9.81*LN(AH1103)+30.6</f>
        <v>55.377398000664</v>
      </c>
      <c r="BU1103" s="0" t="str">
        <f aca="false">IF(BT1103&lt;30, "Clean water", IF(AND(BT1103&gt;=30, BT1103&lt;40), "Hypolimia", IF(AND(BT1103&gt;=40,BT1103&lt;50), "Mesotrophic", IF(AND(BT1103&gt;=50, BT1103&lt;70), "Eutrophic", IF(BT1103&gt;70,"Hypertrophic")))))</f>
        <v>Eutrophic</v>
      </c>
      <c r="CM1103" s="0" t="n">
        <f aca="false">IF(G1103&gt;H1103,1,0)</f>
        <v>0</v>
      </c>
      <c r="CO1103" s="17" t="n">
        <f aca="false">14.652-0.41022*M1103+0.007991*M1103*M1103-0.000077774*M1103*M1103*M1103</f>
        <v>10.745670528</v>
      </c>
      <c r="CP1103" s="1" t="n">
        <f aca="false">F1103/CO1103*100</f>
        <v>94.9219499464631</v>
      </c>
    </row>
    <row r="1104" customFormat="false" ht="12.5" hidden="false" customHeight="false" outlineLevel="0" collapsed="false">
      <c r="A1104" s="0" t="n">
        <v>1103</v>
      </c>
      <c r="B1104" s="15" t="s">
        <v>131</v>
      </c>
      <c r="C1104" s="16" t="s">
        <v>132</v>
      </c>
      <c r="D1104" s="0" t="s">
        <v>179</v>
      </c>
      <c r="E1104" s="0" t="n">
        <v>7.7</v>
      </c>
      <c r="F1104" s="0" t="n">
        <v>10.5</v>
      </c>
      <c r="G1104" s="0" t="n">
        <v>3</v>
      </c>
      <c r="H1104" s="0" t="n">
        <v>7.7</v>
      </c>
      <c r="I1104" s="0" t="n">
        <v>218.3</v>
      </c>
      <c r="J1104" s="0" t="n">
        <v>5.462</v>
      </c>
      <c r="K1104" s="0" t="n">
        <v>0.352</v>
      </c>
      <c r="L1104" s="0" t="n">
        <v>5.4</v>
      </c>
      <c r="M1104" s="0" t="n">
        <v>11.6</v>
      </c>
      <c r="O1104" s="0" t="n">
        <v>541</v>
      </c>
      <c r="BD1104" s="0" t="n">
        <v>0.076</v>
      </c>
      <c r="BF1104" s="0" t="n">
        <f aca="false">IF(E1104&lt;11,-3.6797*E1104^2+48.115*E1104-53.83,280.92*EXP(-0.2027*E1104))</f>
        <v>98.486087</v>
      </c>
      <c r="BG1104" s="1" t="n">
        <f aca="false">32.208*LN(F1104)+21.438</f>
        <v>97.1710942827213</v>
      </c>
      <c r="BH1104" s="1" t="n">
        <f aca="false">IF(G1104&lt;=2, -10*G1104+100, 88.958*EXP(-0.0755*G1104))</f>
        <v>70.9279340534787</v>
      </c>
      <c r="BI1104" s="1" t="n">
        <f aca="false">IF(I1104&lt;=100, 0.0053*(I1104)^2-1.0332*I1104+100.76, 122.82*EXP(-0.0092*I1104))</f>
        <v>16.4834998076096</v>
      </c>
      <c r="BJ1104" s="0" t="e">
        <f aca="false">IF(P1104&lt;=1000, -6.942*LN(P1104)+107.59, -36.304*LN(P1104)+310.72)</f>
        <v>#VALUE!</v>
      </c>
      <c r="BK1104" s="0" t="e">
        <f aca="false">BF1104^0.04*BG1104^0.22*BH1104^0.51*BI1104^0.06*BJ1104^0.17</f>
        <v>#VALUE!</v>
      </c>
      <c r="BL1104" s="0" t="e">
        <f aca="false">IF(BK1104&gt;=90, "Very Good", IF(BK1104&gt;=80, "Good", IF(BK1104&gt;=70, "Slightly Good", IF(BK1104&gt;=60, "Average", IF(BK1104&gt;=50, "Slightly Poor", IF(BK1104&gt;=40, "Poor", "Very Poor"))))))</f>
        <v>#VALUE!</v>
      </c>
      <c r="BM1104" s="2" t="e">
        <f aca="false">IF(P1104&lt;=1000, -6.942*LN(P1104)+107.59, IF(AND(P1104&gt;1000, P1104&lt;=5213),-36.304*LN(P1104)+310.72, IF(P1104&gt;5213, 10)))</f>
        <v>#VALUE!</v>
      </c>
      <c r="BN1104" s="2" t="e">
        <f aca="false">BF1104^0.04*BG1104^0.22*BH1104^0.51*BI1104^0.06*BM1104^0.17</f>
        <v>#VALUE!</v>
      </c>
      <c r="BO1104" s="3" t="e">
        <f aca="false">IF(BN1104&gt;=90, "Very Good", IF(BN1104&gt;=80, "Good", IF(BN1104&gt;=70, "Slightly Good", IF(BN1104&gt;=60, "Average", IF(BN1104&gt;=50, "Slightly Poor", IF(BN1104&gt;=40, "Poor", "Very Poor"))))))</f>
        <v>#VALUE!</v>
      </c>
      <c r="BP1104" s="2" t="e">
        <f aca="false">IF(AJ1104&lt;=1000, -6.942*LN(AJ1104)+107.59, IF(AND(AJ1104&gt;1000, AJ1104&lt;=5213),-36.304*LN(AJ1104)+310.72, IF(AJ1104&gt;5213, 10)))</f>
        <v>#VALUE!</v>
      </c>
      <c r="BQ1104" s="2" t="e">
        <f aca="false">BF1104^0.04*BG1104^0.22*BH1104^0.51*BI1104^0.06*BP1104^0.17</f>
        <v>#VALUE!</v>
      </c>
      <c r="BR1104" s="0" t="e">
        <f aca="false">IF(BQ1104&gt;=90, "Very Good", IF(BQ1104&gt;=80, "Good", IF(BQ1104&gt;=70, "Slightly Good", IF(BQ1104&gt;=60, "Average", IF(BQ1104&gt;=50, "Slightly Poor", IF(BQ1104&gt;=40, "Poor", "Very Poor"))))))</f>
        <v>#VALUE!</v>
      </c>
      <c r="BT1104" s="2" t="e">
        <f aca="false">9.81*LN(AH1104)+30.6</f>
        <v>#VALUE!</v>
      </c>
      <c r="BU1104" s="0" t="e">
        <f aca="false">IF(BT1104&lt;30, "Clean water", IF(AND(BT1104&gt;=30, BT1104&lt;40), "Hypolimia", IF(AND(BT1104&gt;=40,BT1104&lt;50), "Mesotrophic", IF(AND(BT1104&gt;=50, BT1104&lt;70), "Eutrophic", IF(BT1104&gt;70,"Hypertrophic")))))</f>
        <v>#VALUE!</v>
      </c>
      <c r="CM1104" s="0" t="n">
        <f aca="false">IF(G1104&gt;H1104,1,0)</f>
        <v>0</v>
      </c>
      <c r="CO1104" s="17" t="n">
        <f aca="false">14.652-0.41022*M1104+0.007991*M1104*M1104-0.000077774*M1104*M1104*M1104</f>
        <v>10.847319834496</v>
      </c>
      <c r="CP1104" s="1" t="n">
        <f aca="false">F1104/CO1104*100</f>
        <v>96.7981046028396</v>
      </c>
    </row>
    <row r="1105" customFormat="false" ht="12.5" hidden="false" customHeight="false" outlineLevel="0" collapsed="false">
      <c r="A1105" s="0" t="n">
        <v>1104</v>
      </c>
      <c r="B1105" s="15" t="s">
        <v>75</v>
      </c>
      <c r="C1105" s="16" t="s">
        <v>76</v>
      </c>
      <c r="D1105" s="0" t="s">
        <v>179</v>
      </c>
      <c r="E1105" s="0" t="n">
        <v>7.8</v>
      </c>
      <c r="F1105" s="0" t="n">
        <v>10.4</v>
      </c>
      <c r="G1105" s="0" t="n">
        <v>1.7</v>
      </c>
      <c r="H1105" s="0" t="n">
        <v>4.6</v>
      </c>
      <c r="I1105" s="0" t="n">
        <v>10.8</v>
      </c>
      <c r="J1105" s="0" t="n">
        <v>4.791</v>
      </c>
      <c r="K1105" s="0" t="n">
        <v>0.119</v>
      </c>
      <c r="L1105" s="0" t="n">
        <v>2</v>
      </c>
      <c r="M1105" s="0" t="n">
        <v>11</v>
      </c>
      <c r="N1105" s="0" t="n">
        <v>0</v>
      </c>
      <c r="O1105" s="0" t="n">
        <v>1440</v>
      </c>
      <c r="P1105" s="0" t="n">
        <v>11000</v>
      </c>
      <c r="AC1105" s="0" t="n">
        <v>4.783</v>
      </c>
      <c r="AD1105" s="0" t="n">
        <v>0.481</v>
      </c>
      <c r="AE1105" s="0" t="n">
        <v>3.414</v>
      </c>
      <c r="AF1105" s="0" t="n">
        <v>0.094</v>
      </c>
      <c r="AG1105" s="0" t="n">
        <v>0.053</v>
      </c>
      <c r="AH1105" s="0" t="n">
        <v>8</v>
      </c>
      <c r="AJ1105" s="0" t="n">
        <v>600</v>
      </c>
      <c r="BF1105" s="0" t="n">
        <f aca="false">IF(E1105&lt;11,-3.6797*E1105^2+48.115*E1105-53.83,280.92*EXP(-0.2027*E1105))</f>
        <v>97.5940520000001</v>
      </c>
      <c r="BG1105" s="1" t="n">
        <f aca="false">32.208*LN(F1105)+21.438</f>
        <v>96.8628814043931</v>
      </c>
      <c r="BH1105" s="1" t="n">
        <f aca="false">IF(G1105&lt;=2, -10*G1105+100, 88.958*EXP(-0.0755*G1105))</f>
        <v>83</v>
      </c>
      <c r="BI1105" s="1" t="n">
        <f aca="false">IF(I1105&lt;=100, 0.0053*(I1105)^2-1.0332*I1105+100.76, 122.82*EXP(-0.0092*I1105))</f>
        <v>90.219632</v>
      </c>
      <c r="BJ1105" s="0" t="n">
        <f aca="false">IF(P1105&lt;=1000, -6.942*LN(P1105)+107.59, -36.304*LN(P1105)+310.72)</f>
        <v>-27.1123376318395</v>
      </c>
      <c r="BK1105" s="0" t="e">
        <f aca="false">BF1105^0.04*BG1105^0.22*BH1105^0.51*BI1105^0.06*BJ1105^0.17</f>
        <v>#NUM!</v>
      </c>
      <c r="BL1105" s="0" t="e">
        <f aca="false">IF(BK1105&gt;=90, "Very Good", IF(BK1105&gt;=80, "Good", IF(BK1105&gt;=70, "Slightly Good", IF(BK1105&gt;=60, "Average", IF(BK1105&gt;=50, "Slightly Poor", IF(BK1105&gt;=40, "Poor", "Very Poor"))))))</f>
        <v>#NUM!</v>
      </c>
      <c r="BM1105" s="2" t="n">
        <f aca="false">IF(P1105&lt;=1000, -6.942*LN(P1105)+107.59, IF(AND(P1105&gt;1000, P1105&lt;=5213),-36.304*LN(P1105)+310.72, IF(P1105&gt;5213, 10)))</f>
        <v>10</v>
      </c>
      <c r="BN1105" s="2" t="n">
        <f aca="false">BF1105^0.04*BG1105^0.22*BH1105^0.51*BI1105^0.06*BM1105^0.17</f>
        <v>60.6149077655252</v>
      </c>
      <c r="BO1105" s="3" t="str">
        <f aca="false">IF(BN1105&gt;=90, "Very Good", IF(BN1105&gt;=80, "Good", IF(BN1105&gt;=70, "Slightly Good", IF(BN1105&gt;=60, "Average", IF(BN1105&gt;=50, "Slightly Poor", IF(BN1105&gt;=40, "Poor", "Very Poor"))))))</f>
        <v>Average</v>
      </c>
      <c r="BP1105" s="2" t="n">
        <f aca="false">IF(AJ1105&lt;=1000, -6.942*LN(AJ1105)+107.59, IF(AND(AJ1105&gt;1000, AJ1105&lt;=5213),-36.304*LN(AJ1105)+310.72, IF(AJ1105&gt;5213, 10)))</f>
        <v>63.1825143334895</v>
      </c>
      <c r="BQ1105" s="2" t="n">
        <f aca="false">BF1105^0.04*BG1105^0.22*BH1105^0.51*BI1105^0.06*BP1105^0.17</f>
        <v>82.9241297373413</v>
      </c>
      <c r="BR1105" s="0" t="str">
        <f aca="false">IF(BQ1105&gt;=90, "Very Good", IF(BQ1105&gt;=80, "Good", IF(BQ1105&gt;=70, "Slightly Good", IF(BQ1105&gt;=60, "Average", IF(BQ1105&gt;=50, "Slightly Poor", IF(BQ1105&gt;=40, "Poor", "Very Poor"))))))</f>
        <v>Good</v>
      </c>
      <c r="BT1105" s="2" t="n">
        <f aca="false">9.81*LN(AH1105)+30.6</f>
        <v>50.9993215238792</v>
      </c>
      <c r="BU1105" s="0" t="str">
        <f aca="false">IF(BT1105&lt;30, "Clean water", IF(AND(BT1105&gt;=30, BT1105&lt;40), "Hypolimia", IF(AND(BT1105&gt;=40,BT1105&lt;50), "Mesotrophic", IF(AND(BT1105&gt;=50, BT1105&lt;70), "Eutrophic", IF(BT1105&gt;70,"Hypertrophic")))))</f>
        <v>Eutrophic</v>
      </c>
      <c r="CM1105" s="0" t="n">
        <f aca="false">IF(G1105&gt;H1105,1,0)</f>
        <v>0</v>
      </c>
      <c r="CO1105" s="17" t="n">
        <f aca="false">14.652-0.41022*M1105+0.007991*M1105*M1105-0.000077774*M1105*M1105*M1105</f>
        <v>11.002973806</v>
      </c>
      <c r="CP1105" s="1" t="n">
        <f aca="false">F1105/CO1105*100</f>
        <v>94.5199014681723</v>
      </c>
    </row>
    <row r="1106" customFormat="false" ht="12.5" hidden="false" customHeight="false" outlineLevel="0" collapsed="false">
      <c r="A1106" s="0" t="n">
        <v>1105</v>
      </c>
      <c r="B1106" s="15" t="s">
        <v>77</v>
      </c>
      <c r="C1106" s="16" t="s">
        <v>78</v>
      </c>
      <c r="D1106" s="0" t="s">
        <v>179</v>
      </c>
      <c r="E1106" s="0" t="n">
        <v>8</v>
      </c>
      <c r="F1106" s="0" t="n">
        <v>11.3</v>
      </c>
      <c r="G1106" s="0" t="n">
        <v>1.2</v>
      </c>
      <c r="H1106" s="0" t="n">
        <v>3.7</v>
      </c>
      <c r="I1106" s="0" t="n">
        <v>4</v>
      </c>
      <c r="J1106" s="0" t="n">
        <v>2.909</v>
      </c>
      <c r="K1106" s="0" t="n">
        <v>0.026</v>
      </c>
      <c r="L1106" s="0" t="n">
        <v>1.8</v>
      </c>
      <c r="M1106" s="0" t="n">
        <v>10.9</v>
      </c>
      <c r="N1106" s="0" t="n">
        <v>0</v>
      </c>
      <c r="O1106" s="0" t="n">
        <v>190</v>
      </c>
      <c r="P1106" s="0" t="n">
        <v>220</v>
      </c>
      <c r="AC1106" s="0" t="n">
        <v>2.79</v>
      </c>
      <c r="AD1106" s="0" t="n">
        <v>0.02</v>
      </c>
      <c r="AE1106" s="0" t="n">
        <v>2.161</v>
      </c>
      <c r="AF1106" s="0" t="n">
        <v>0.013</v>
      </c>
      <c r="AG1106" s="0" t="n">
        <v>0.002</v>
      </c>
      <c r="AH1106" s="0" t="n">
        <v>8.8</v>
      </c>
      <c r="AJ1106" s="0" t="n">
        <v>39</v>
      </c>
      <c r="BD1106" s="0" t="n">
        <v>182.995</v>
      </c>
      <c r="BF1106" s="0" t="n">
        <f aca="false">IF(E1106&lt;11,-3.6797*E1106^2+48.115*E1106-53.83,280.92*EXP(-0.2027*E1106))</f>
        <v>95.5892</v>
      </c>
      <c r="BG1106" s="1" t="n">
        <f aca="false">32.208*LN(F1106)+21.438</f>
        <v>99.5360461899348</v>
      </c>
      <c r="BH1106" s="1" t="n">
        <f aca="false">IF(G1106&lt;=2, -10*G1106+100, 88.958*EXP(-0.0755*G1106))</f>
        <v>88</v>
      </c>
      <c r="BI1106" s="1" t="n">
        <f aca="false">IF(I1106&lt;=100, 0.0053*(I1106)^2-1.0332*I1106+100.76, 122.82*EXP(-0.0092*I1106))</f>
        <v>96.712</v>
      </c>
      <c r="BJ1106" s="0" t="n">
        <f aca="false">IF(P1106&lt;=1000, -6.942*LN(P1106)+107.59, -36.304*LN(P1106)+310.72)</f>
        <v>70.1474375732219</v>
      </c>
      <c r="BK1106" s="0" t="n">
        <f aca="false">BF1106^0.04*BG1106^0.22*BH1106^0.51*BI1106^0.06*BJ1106^0.17</f>
        <v>87.7827193706484</v>
      </c>
      <c r="BL1106" s="0" t="str">
        <f aca="false">IF(BK1106&gt;=90, "Very Good", IF(BK1106&gt;=80, "Good", IF(BK1106&gt;=70, "Slightly Good", IF(BK1106&gt;=60, "Average", IF(BK1106&gt;=50, "Slightly Poor", IF(BK1106&gt;=40, "Poor", "Very Poor"))))))</f>
        <v>Good</v>
      </c>
      <c r="BM1106" s="2" t="n">
        <f aca="false">IF(P1106&lt;=1000, -6.942*LN(P1106)+107.59, IF(AND(P1106&gt;1000, P1106&lt;=5213),-36.304*LN(P1106)+310.72, IF(P1106&gt;5213, 10)))</f>
        <v>70.1474375732219</v>
      </c>
      <c r="BN1106" s="2" t="n">
        <f aca="false">BF1106^0.04*BG1106^0.22*BH1106^0.51*BI1106^0.06*BM1106^0.17</f>
        <v>87.7827193706484</v>
      </c>
      <c r="BO1106" s="3" t="str">
        <f aca="false">IF(BN1106&gt;=90, "Very Good", IF(BN1106&gt;=80, "Good", IF(BN1106&gt;=70, "Slightly Good", IF(BN1106&gt;=60, "Average", IF(BN1106&gt;=50, "Slightly Poor", IF(BN1106&gt;=40, "Poor", "Very Poor"))))))</f>
        <v>Good</v>
      </c>
      <c r="BP1106" s="2" t="n">
        <f aca="false">IF(AJ1106&lt;=1000, -6.942*LN(AJ1106)+107.59, IF(AND(AJ1106&gt;1000, AJ1106&lt;=5213),-36.304*LN(AJ1106)+310.72, IF(AJ1106&gt;5213, 10)))</f>
        <v>82.157555052568</v>
      </c>
      <c r="BQ1106" s="2" t="n">
        <f aca="false">BF1106^0.04*BG1106^0.22*BH1106^0.51*BI1106^0.06*BP1106^0.17</f>
        <v>90.1731204358889</v>
      </c>
      <c r="BR1106" s="0" t="str">
        <f aca="false">IF(BQ1106&gt;=90, "Very Good", IF(BQ1106&gt;=80, "Good", IF(BQ1106&gt;=70, "Slightly Good", IF(BQ1106&gt;=60, "Average", IF(BQ1106&gt;=50, "Slightly Poor", IF(BQ1106&gt;=40, "Poor", "Very Poor"))))))</f>
        <v>Very Good</v>
      </c>
      <c r="BT1106" s="2" t="n">
        <f aca="false">9.81*LN(AH1106)+30.6</f>
        <v>51.9343143877596</v>
      </c>
      <c r="BU1106" s="0" t="str">
        <f aca="false">IF(BT1106&lt;30, "Clean water", IF(AND(BT1106&gt;=30, BT1106&lt;40), "Hypolimia", IF(AND(BT1106&gt;=40,BT1106&lt;50), "Mesotrophic", IF(AND(BT1106&gt;=50, BT1106&lt;70), "Eutrophic", IF(BT1106&gt;70,"Hypertrophic")))))</f>
        <v>Eutrophic</v>
      </c>
      <c r="CM1106" s="0" t="n">
        <f aca="false">IF(G1106&gt;H1106,1,0)</f>
        <v>0</v>
      </c>
      <c r="CO1106" s="17" t="n">
        <f aca="false">14.652-0.41022*M1106+0.007991*M1106*M1106-0.000077774*M1106*M1106*M1106</f>
        <v>11.029293124554</v>
      </c>
      <c r="CP1106" s="1" t="n">
        <f aca="false">F1106/CO1106*100</f>
        <v>102.454435405687</v>
      </c>
    </row>
    <row r="1107" customFormat="false" ht="12.5" hidden="false" customHeight="false" outlineLevel="0" collapsed="false">
      <c r="A1107" s="0" t="n">
        <v>1106</v>
      </c>
      <c r="B1107" s="15" t="s">
        <v>79</v>
      </c>
      <c r="C1107" s="16" t="s">
        <v>80</v>
      </c>
      <c r="D1107" s="0" t="s">
        <v>179</v>
      </c>
      <c r="E1107" s="0" t="n">
        <v>7.5</v>
      </c>
      <c r="F1107" s="0" t="n">
        <v>10.7</v>
      </c>
      <c r="G1107" s="0" t="n">
        <v>1.2</v>
      </c>
      <c r="H1107" s="0" t="n">
        <v>4.2</v>
      </c>
      <c r="I1107" s="0" t="n">
        <v>4.7</v>
      </c>
      <c r="J1107" s="0" t="n">
        <v>4.595</v>
      </c>
      <c r="K1107" s="0" t="n">
        <v>0.045</v>
      </c>
      <c r="L1107" s="0" t="n">
        <v>2.2</v>
      </c>
      <c r="M1107" s="0" t="n">
        <v>11.3</v>
      </c>
      <c r="N1107" s="0" t="n">
        <v>0</v>
      </c>
      <c r="O1107" s="0" t="n">
        <v>260</v>
      </c>
      <c r="P1107" s="0" t="n">
        <v>5000</v>
      </c>
      <c r="Q1107" s="0" t="n">
        <v>0</v>
      </c>
      <c r="R1107" s="0" t="n">
        <v>0</v>
      </c>
      <c r="S1107" s="0" t="n">
        <v>0</v>
      </c>
      <c r="T1107" s="0" t="n">
        <v>0</v>
      </c>
      <c r="U1107" s="0" t="n">
        <v>0</v>
      </c>
      <c r="V1107" s="0" t="n">
        <v>0</v>
      </c>
      <c r="AC1107" s="0" t="n">
        <v>4.373</v>
      </c>
      <c r="AD1107" s="0" t="n">
        <v>0.309</v>
      </c>
      <c r="AE1107" s="0" t="n">
        <v>3.135</v>
      </c>
      <c r="AF1107" s="0" t="n">
        <v>0.023</v>
      </c>
      <c r="AG1107" s="0" t="n">
        <v>0.01</v>
      </c>
      <c r="AH1107" s="0" t="n">
        <v>8.7</v>
      </c>
      <c r="AJ1107" s="0" t="n">
        <v>2520</v>
      </c>
      <c r="AP1107" s="0" t="n">
        <v>0</v>
      </c>
      <c r="AY1107" s="0" t="n">
        <v>0</v>
      </c>
      <c r="BD1107" s="0" t="n">
        <v>193.277</v>
      </c>
      <c r="BF1107" s="0" t="n">
        <f aca="false">IF(E1107&lt;11,-3.6797*E1107^2+48.115*E1107-53.83,280.92*EXP(-0.2027*E1107))</f>
        <v>100.049375</v>
      </c>
      <c r="BG1107" s="1" t="n">
        <f aca="false">32.208*LN(F1107)+21.438</f>
        <v>97.7788104251968</v>
      </c>
      <c r="BH1107" s="1" t="n">
        <f aca="false">IF(G1107&lt;=2, -10*G1107+100, 88.958*EXP(-0.0755*G1107))</f>
        <v>88</v>
      </c>
      <c r="BI1107" s="1" t="n">
        <f aca="false">IF(I1107&lt;=100, 0.0053*(I1107)^2-1.0332*I1107+100.76, 122.82*EXP(-0.0092*I1107))</f>
        <v>96.021037</v>
      </c>
      <c r="BJ1107" s="0" t="n">
        <f aca="false">IF(P1107&lt;=1000, -6.942*LN(P1107)+107.59, -36.304*LN(P1107)+310.72)</f>
        <v>1.5118183788249</v>
      </c>
      <c r="BK1107" s="0" t="n">
        <f aca="false">BF1107^0.04*BG1107^0.22*BH1107^0.51*BI1107^0.06*BJ1107^0.17</f>
        <v>45.6042693310313</v>
      </c>
      <c r="BL1107" s="0" t="str">
        <f aca="false">IF(BK1107&gt;=90, "Very Good", IF(BK1107&gt;=80, "Good", IF(BK1107&gt;=70, "Slightly Good", IF(BK1107&gt;=60, "Average", IF(BK1107&gt;=50, "Slightly Poor", IF(BK1107&gt;=40, "Poor", "Very Poor"))))))</f>
        <v>Poor</v>
      </c>
      <c r="BM1107" s="2" t="n">
        <f aca="false">IF(P1107&lt;=1000, -6.942*LN(P1107)+107.59, IF(AND(P1107&gt;1000, P1107&lt;=5213),-36.304*LN(P1107)+310.72, IF(P1107&gt;5213, 10)))</f>
        <v>1.5118183788249</v>
      </c>
      <c r="BN1107" s="2" t="n">
        <f aca="false">BF1107^0.04*BG1107^0.22*BH1107^0.51*BI1107^0.06*BM1107^0.17</f>
        <v>45.6042693310313</v>
      </c>
      <c r="BO1107" s="3" t="str">
        <f aca="false">IF(BN1107&gt;=90, "Very Good", IF(BN1107&gt;=80, "Good", IF(BN1107&gt;=70, "Slightly Good", IF(BN1107&gt;=60, "Average", IF(BN1107&gt;=50, "Slightly Poor", IF(BN1107&gt;=40, "Poor", "Very Poor"))))))</f>
        <v>Poor</v>
      </c>
      <c r="BP1107" s="2" t="n">
        <f aca="false">IF(AJ1107&lt;=1000, -6.942*LN(AJ1107)+107.59, IF(AND(AJ1107&gt;1000, AJ1107&lt;=5213),-36.304*LN(AJ1107)+310.72, IF(AJ1107&gt;5213, 10)))</f>
        <v>26.3865571909295</v>
      </c>
      <c r="BQ1107" s="2" t="n">
        <f aca="false">BF1107^0.04*BG1107^0.22*BH1107^0.51*BI1107^0.06*BP1107^0.17</f>
        <v>74.152471442037</v>
      </c>
      <c r="BR1107" s="0" t="str">
        <f aca="false">IF(BQ1107&gt;=90, "Very Good", IF(BQ1107&gt;=80, "Good", IF(BQ1107&gt;=70, "Slightly Good", IF(BQ1107&gt;=60, "Average", IF(BQ1107&gt;=50, "Slightly Poor", IF(BQ1107&gt;=40, "Poor", "Very Poor"))))))</f>
        <v>Slightly Good</v>
      </c>
      <c r="BT1107" s="2" t="n">
        <f aca="false">9.81*LN(AH1107)+30.6</f>
        <v>51.8221988817299</v>
      </c>
      <c r="BU1107" s="0" t="str">
        <f aca="false">IF(BT1107&lt;30, "Clean water", IF(AND(BT1107&gt;=30, BT1107&lt;40), "Hypolimia", IF(AND(BT1107&gt;=40,BT1107&lt;50), "Mesotrophic", IF(AND(BT1107&gt;=50, BT1107&lt;70), "Eutrophic", IF(BT1107&gt;70,"Hypertrophic")))))</f>
        <v>Eutrophic</v>
      </c>
      <c r="CM1107" s="0" t="n">
        <f aca="false">IF(G1107&gt;H1107,1,0)</f>
        <v>0</v>
      </c>
      <c r="CO1107" s="17" t="n">
        <f aca="false">14.652-0.41022*M1107+0.007991*M1107*M1107-0.000077774*M1107*M1107*M1107</f>
        <v>10.924664918722</v>
      </c>
      <c r="CP1107" s="1" t="n">
        <f aca="false">F1107/CO1107*100</f>
        <v>97.9435074632177</v>
      </c>
    </row>
    <row r="1108" customFormat="false" ht="12.5" hidden="false" customHeight="false" outlineLevel="0" collapsed="false">
      <c r="A1108" s="0" t="n">
        <v>1107</v>
      </c>
      <c r="B1108" s="15" t="s">
        <v>81</v>
      </c>
      <c r="C1108" s="16" t="s">
        <v>82</v>
      </c>
      <c r="D1108" s="0" t="s">
        <v>179</v>
      </c>
      <c r="E1108" s="0" t="n">
        <v>7.4</v>
      </c>
      <c r="F1108" s="0" t="n">
        <v>11.8</v>
      </c>
      <c r="G1108" s="0" t="n">
        <v>0.9</v>
      </c>
      <c r="H1108" s="0" t="n">
        <v>2.2</v>
      </c>
      <c r="I1108" s="0" t="n">
        <v>0.6</v>
      </c>
      <c r="J1108" s="0" t="n">
        <v>3.527</v>
      </c>
      <c r="K1108" s="0" t="n">
        <v>0.038</v>
      </c>
      <c r="L1108" s="0" t="n">
        <v>2.1</v>
      </c>
      <c r="M1108" s="0" t="n">
        <v>10.4</v>
      </c>
      <c r="N1108" s="0" t="n">
        <v>0</v>
      </c>
      <c r="O1108" s="0" t="n">
        <v>242</v>
      </c>
      <c r="P1108" s="0" t="n">
        <v>6000</v>
      </c>
      <c r="AC1108" s="0" t="n">
        <v>3.526</v>
      </c>
      <c r="AD1108" s="0" t="n">
        <v>0.058</v>
      </c>
      <c r="AE1108" s="0" t="n">
        <v>2.648</v>
      </c>
      <c r="AF1108" s="0" t="n">
        <v>0.035</v>
      </c>
      <c r="AG1108" s="0" t="n">
        <v>0.022</v>
      </c>
      <c r="AH1108" s="0" t="n">
        <v>2.3</v>
      </c>
      <c r="AJ1108" s="0" t="n">
        <v>1500</v>
      </c>
      <c r="BF1108" s="0" t="n">
        <f aca="false">IF(E1108&lt;11,-3.6797*E1108^2+48.115*E1108-53.83,280.92*EXP(-0.2027*E1108))</f>
        <v>100.720628</v>
      </c>
      <c r="BG1108" s="1" t="n">
        <f aca="false">32.208*LN(F1108)+21.438</f>
        <v>100.930549709638</v>
      </c>
      <c r="BH1108" s="1" t="n">
        <f aca="false">IF(G1108&lt;=2, -10*G1108+100, 88.958*EXP(-0.0755*G1108))</f>
        <v>91</v>
      </c>
      <c r="BI1108" s="1" t="n">
        <f aca="false">IF(I1108&lt;=100, 0.0053*(I1108)^2-1.0332*I1108+100.76, 122.82*EXP(-0.0092*I1108))</f>
        <v>100.141988</v>
      </c>
      <c r="BJ1108" s="0" t="n">
        <f aca="false">IF(P1108&lt;=1000, -6.942*LN(P1108)+107.59, -36.304*LN(P1108)+310.72)</f>
        <v>-5.10718341902276</v>
      </c>
      <c r="BK1108" s="0" t="e">
        <f aca="false">BF1108^0.04*BG1108^0.22*BH1108^0.51*BI1108^0.06*BJ1108^0.17</f>
        <v>#NUM!</v>
      </c>
      <c r="BL1108" s="0" t="e">
        <f aca="false">IF(BK1108&gt;=90, "Very Good", IF(BK1108&gt;=80, "Good", IF(BK1108&gt;=70, "Slightly Good", IF(BK1108&gt;=60, "Average", IF(BK1108&gt;=50, "Slightly Poor", IF(BK1108&gt;=40, "Poor", "Very Poor"))))))</f>
        <v>#NUM!</v>
      </c>
      <c r="BM1108" s="2" t="n">
        <f aca="false">IF(P1108&lt;=1000, -6.942*LN(P1108)+107.59, IF(AND(P1108&gt;1000, P1108&lt;=5213),-36.304*LN(P1108)+310.72, IF(P1108&gt;5213, 10)))</f>
        <v>10</v>
      </c>
      <c r="BN1108" s="2" t="n">
        <f aca="false">BF1108^0.04*BG1108^0.22*BH1108^0.51*BI1108^0.06*BM1108^0.17</f>
        <v>64.588886893017</v>
      </c>
      <c r="BO1108" s="3" t="str">
        <f aca="false">IF(BN1108&gt;=90, "Very Good", IF(BN1108&gt;=80, "Good", IF(BN1108&gt;=70, "Slightly Good", IF(BN1108&gt;=60, "Average", IF(BN1108&gt;=50, "Slightly Poor", IF(BN1108&gt;=40, "Poor", "Very Poor"))))))</f>
        <v>Average</v>
      </c>
      <c r="BP1108" s="2" t="n">
        <f aca="false">IF(AJ1108&lt;=1000, -6.942*LN(AJ1108)+107.59, IF(AND(AJ1108&gt;1000, AJ1108&lt;=5213),-36.304*LN(AJ1108)+310.72, IF(AJ1108&gt;5213, 10)))</f>
        <v>45.2208470670737</v>
      </c>
      <c r="BQ1108" s="2" t="n">
        <f aca="false">BF1108^0.04*BG1108^0.22*BH1108^0.51*BI1108^0.06*BP1108^0.17</f>
        <v>83.4767203229942</v>
      </c>
      <c r="BR1108" s="0" t="str">
        <f aca="false">IF(BQ1108&gt;=90, "Very Good", IF(BQ1108&gt;=80, "Good", IF(BQ1108&gt;=70, "Slightly Good", IF(BQ1108&gt;=60, "Average", IF(BQ1108&gt;=50, "Slightly Poor", IF(BQ1108&gt;=40, "Poor", "Very Poor"))))))</f>
        <v>Good</v>
      </c>
      <c r="BT1108" s="2" t="n">
        <f aca="false">9.81*LN(AH1108)+30.6</f>
        <v>38.7708384959934</v>
      </c>
      <c r="BU1108" s="0" t="str">
        <f aca="false">IF(BT1108&lt;30, "Clean water", IF(AND(BT1108&gt;=30, BT1108&lt;40), "Hypolimia", IF(AND(BT1108&gt;=40,BT1108&lt;50), "Mesotrophic", IF(AND(BT1108&gt;=50, BT1108&lt;70), "Eutrophic", IF(BT1108&gt;70,"Hypertrophic")))))</f>
        <v>Hypolimia</v>
      </c>
      <c r="CM1108" s="0" t="n">
        <f aca="false">IF(G1108&gt;H1108,1,0)</f>
        <v>0</v>
      </c>
      <c r="CO1108" s="17" t="n">
        <f aca="false">14.652-0.41022*M1108+0.007991*M1108*M1108-0.000077774*M1108*M1108*M1108</f>
        <v>11.162533387264</v>
      </c>
      <c r="CP1108" s="1" t="n">
        <f aca="false">F1108/CO1108*100</f>
        <v>105.710770043146</v>
      </c>
    </row>
    <row r="1109" customFormat="false" ht="12.5" hidden="false" customHeight="false" outlineLevel="0" collapsed="false">
      <c r="A1109" s="0" t="n">
        <v>1108</v>
      </c>
      <c r="B1109" s="15" t="s">
        <v>83</v>
      </c>
      <c r="C1109" s="16" t="s">
        <v>84</v>
      </c>
      <c r="D1109" s="0" t="s">
        <v>179</v>
      </c>
      <c r="E1109" s="0" t="n">
        <v>8.5</v>
      </c>
      <c r="F1109" s="0" t="n">
        <v>11.4</v>
      </c>
      <c r="G1109" s="0" t="n">
        <v>0.5</v>
      </c>
      <c r="H1109" s="0" t="n">
        <v>3.7</v>
      </c>
      <c r="I1109" s="0" t="n">
        <v>3.6</v>
      </c>
      <c r="J1109" s="0" t="n">
        <v>2.958</v>
      </c>
      <c r="K1109" s="0" t="n">
        <v>0.031</v>
      </c>
      <c r="L1109" s="0" t="n">
        <v>2.2</v>
      </c>
      <c r="M1109" s="0" t="n">
        <v>10.6</v>
      </c>
      <c r="N1109" s="0" t="n">
        <v>0</v>
      </c>
      <c r="O1109" s="0" t="n">
        <v>211</v>
      </c>
      <c r="P1109" s="0" t="n">
        <v>20000</v>
      </c>
      <c r="AC1109" s="0" t="n">
        <v>2.954</v>
      </c>
      <c r="AD1109" s="0" t="n">
        <v>0.129</v>
      </c>
      <c r="AE1109" s="0" t="n">
        <v>2.404</v>
      </c>
      <c r="AF1109" s="0" t="n">
        <v>0.017</v>
      </c>
      <c r="AG1109" s="0" t="n">
        <v>0.008</v>
      </c>
      <c r="AH1109" s="0" t="n">
        <v>10.2</v>
      </c>
      <c r="AJ1109" s="0" t="n">
        <v>850</v>
      </c>
      <c r="BF1109" s="0" t="n">
        <f aca="false">IF(E1109&lt;11,-3.6797*E1109^2+48.115*E1109-53.83,280.92*EXP(-0.2027*E1109))</f>
        <v>89.289175</v>
      </c>
      <c r="BG1109" s="1" t="n">
        <f aca="false">32.208*LN(F1109)+21.438</f>
        <v>99.8198189507377</v>
      </c>
      <c r="BH1109" s="1" t="n">
        <f aca="false">IF(G1109&lt;=2, -10*G1109+100, 88.958*EXP(-0.0755*G1109))</f>
        <v>95</v>
      </c>
      <c r="BI1109" s="1" t="n">
        <f aca="false">IF(I1109&lt;=100, 0.0053*(I1109)^2-1.0332*I1109+100.76, 122.82*EXP(-0.0092*I1109))</f>
        <v>97.109168</v>
      </c>
      <c r="BJ1109" s="0" t="n">
        <f aca="false">IF(P1109&lt;=1000, -6.942*LN(P1109)+107.59, -36.304*LN(P1109)+310.72)</f>
        <v>-48.8162121072716</v>
      </c>
      <c r="BK1109" s="0" t="e">
        <f aca="false">BF1109^0.04*BG1109^0.22*BH1109^0.51*BI1109^0.06*BJ1109^0.17</f>
        <v>#NUM!</v>
      </c>
      <c r="BL1109" s="0" t="e">
        <f aca="false">IF(BK1109&gt;=90, "Very Good", IF(BK1109&gt;=80, "Good", IF(BK1109&gt;=70, "Slightly Good", IF(BK1109&gt;=60, "Average", IF(BK1109&gt;=50, "Slightly Poor", IF(BK1109&gt;=40, "Poor", "Very Poor"))))))</f>
        <v>#NUM!</v>
      </c>
      <c r="BM1109" s="2" t="n">
        <f aca="false">IF(P1109&lt;=1000, -6.942*LN(P1109)+107.59, IF(AND(P1109&gt;1000, P1109&lt;=5213),-36.304*LN(P1109)+310.72, IF(P1109&gt;5213, 10)))</f>
        <v>10</v>
      </c>
      <c r="BN1109" s="2" t="n">
        <f aca="false">BF1109^0.04*BG1109^0.22*BH1109^0.51*BI1109^0.06*BM1109^0.17</f>
        <v>65.4235786511865</v>
      </c>
      <c r="BO1109" s="3" t="str">
        <f aca="false">IF(BN1109&gt;=90, "Very Good", IF(BN1109&gt;=80, "Good", IF(BN1109&gt;=70, "Slightly Good", IF(BN1109&gt;=60, "Average", IF(BN1109&gt;=50, "Slightly Poor", IF(BN1109&gt;=40, "Poor", "Very Poor"))))))</f>
        <v>Average</v>
      </c>
      <c r="BP1109" s="2" t="n">
        <f aca="false">IF(AJ1109&lt;=1000, -6.942*LN(AJ1109)+107.59, IF(AND(AJ1109&gt;1000, AJ1109&lt;=5213),-36.304*LN(AJ1109)+310.72, IF(AJ1109&gt;5213, 10)))</f>
        <v>60.7645692618796</v>
      </c>
      <c r="BQ1109" s="2" t="n">
        <f aca="false">BF1109^0.04*BG1109^0.22*BH1109^0.51*BI1109^0.06*BP1109^0.17</f>
        <v>88.9108717153401</v>
      </c>
      <c r="BR1109" s="0" t="str">
        <f aca="false">IF(BQ1109&gt;=90, "Very Good", IF(BQ1109&gt;=80, "Good", IF(BQ1109&gt;=70, "Slightly Good", IF(BQ1109&gt;=60, "Average", IF(BQ1109&gt;=50, "Slightly Poor", IF(BQ1109&gt;=40, "Poor", "Very Poor"))))))</f>
        <v>Good</v>
      </c>
      <c r="BT1109" s="2" t="n">
        <f aca="false">9.81*LN(AH1109)+30.6</f>
        <v>53.3826235360471</v>
      </c>
      <c r="BU1109" s="0" t="str">
        <f aca="false">IF(BT1109&lt;30, "Clean water", IF(AND(BT1109&gt;=30, BT1109&lt;40), "Hypolimia", IF(AND(BT1109&gt;=40,BT1109&lt;50), "Mesotrophic", IF(AND(BT1109&gt;=50, BT1109&lt;70), "Eutrophic", IF(BT1109&gt;70,"Hypertrophic")))))</f>
        <v>Eutrophic</v>
      </c>
      <c r="CM1109" s="0" t="n">
        <f aca="false">IF(G1109&gt;H1109,1,0)</f>
        <v>0</v>
      </c>
      <c r="CO1109" s="17" t="n">
        <f aca="false">14.652-0.41022*M1109+0.007991*M1109*M1109-0.000077774*M1109*M1109*M1109</f>
        <v>11.108906681616</v>
      </c>
      <c r="CP1109" s="1" t="n">
        <f aca="false">F1109/CO1109*100</f>
        <v>102.620359741303</v>
      </c>
    </row>
    <row r="1110" customFormat="false" ht="12.5" hidden="false" customHeight="false" outlineLevel="0" collapsed="false">
      <c r="A1110" s="0" t="n">
        <v>1109</v>
      </c>
      <c r="B1110" s="15" t="s">
        <v>133</v>
      </c>
      <c r="C1110" s="16" t="s">
        <v>134</v>
      </c>
      <c r="D1110" s="0" t="s">
        <v>179</v>
      </c>
      <c r="E1110" s="0" t="n">
        <v>7.9</v>
      </c>
      <c r="F1110" s="0" t="n">
        <v>9.2</v>
      </c>
      <c r="G1110" s="0" t="n">
        <v>2.7</v>
      </c>
      <c r="H1110" s="0" t="n">
        <v>5</v>
      </c>
      <c r="I1110" s="0" t="n">
        <v>14.9</v>
      </c>
      <c r="J1110" s="0" t="n">
        <v>9.494</v>
      </c>
      <c r="K1110" s="0" t="n">
        <v>0.407</v>
      </c>
      <c r="L1110" s="0" t="n">
        <v>3.1</v>
      </c>
      <c r="M1110" s="0" t="n">
        <v>11.8</v>
      </c>
      <c r="O1110" s="0" t="n">
        <v>3073</v>
      </c>
      <c r="BD1110" s="0" t="n">
        <v>0.125</v>
      </c>
      <c r="BF1110" s="0" t="n">
        <f aca="false">IF(E1110&lt;11,-3.6797*E1110^2+48.115*E1110-53.83,280.92*EXP(-0.2027*E1110))</f>
        <v>96.6284230000001</v>
      </c>
      <c r="BG1110" s="1" t="n">
        <f aca="false">32.208*LN(F1110)+21.438</f>
        <v>92.9141058144433</v>
      </c>
      <c r="BH1110" s="1" t="n">
        <f aca="false">IF(G1110&lt;=2, -10*G1110+100, 88.958*EXP(-0.0755*G1110))</f>
        <v>72.5527837174588</v>
      </c>
      <c r="BI1110" s="1" t="n">
        <f aca="false">IF(I1110&lt;=100, 0.0053*(I1110)^2-1.0332*I1110+100.76, 122.82*EXP(-0.0092*I1110))</f>
        <v>86.541973</v>
      </c>
      <c r="BJ1110" s="0" t="e">
        <f aca="false">IF(P1110&lt;=1000, -6.942*LN(P1110)+107.59, -36.304*LN(P1110)+310.72)</f>
        <v>#VALUE!</v>
      </c>
      <c r="BK1110" s="0" t="e">
        <f aca="false">BF1110^0.04*BG1110^0.22*BH1110^0.51*BI1110^0.06*BJ1110^0.17</f>
        <v>#VALUE!</v>
      </c>
      <c r="BL1110" s="0" t="e">
        <f aca="false">IF(BK1110&gt;=90, "Very Good", IF(BK1110&gt;=80, "Good", IF(BK1110&gt;=70, "Slightly Good", IF(BK1110&gt;=60, "Average", IF(BK1110&gt;=50, "Slightly Poor", IF(BK1110&gt;=40, "Poor", "Very Poor"))))))</f>
        <v>#VALUE!</v>
      </c>
      <c r="BM1110" s="2" t="e">
        <f aca="false">IF(P1110&lt;=1000, -6.942*LN(P1110)+107.59, IF(AND(P1110&gt;1000, P1110&lt;=5213),-36.304*LN(P1110)+310.72, IF(P1110&gt;5213, 10)))</f>
        <v>#VALUE!</v>
      </c>
      <c r="BN1110" s="2" t="e">
        <f aca="false">BF1110^0.04*BG1110^0.22*BH1110^0.51*BI1110^0.06*BM1110^0.17</f>
        <v>#VALUE!</v>
      </c>
      <c r="BO1110" s="3" t="e">
        <f aca="false">IF(BN1110&gt;=90, "Very Good", IF(BN1110&gt;=80, "Good", IF(BN1110&gt;=70, "Slightly Good", IF(BN1110&gt;=60, "Average", IF(BN1110&gt;=50, "Slightly Poor", IF(BN1110&gt;=40, "Poor", "Very Poor"))))))</f>
        <v>#VALUE!</v>
      </c>
      <c r="BP1110" s="2" t="e">
        <f aca="false">IF(AJ1110&lt;=1000, -6.942*LN(AJ1110)+107.59, IF(AND(AJ1110&gt;1000, AJ1110&lt;=5213),-36.304*LN(AJ1110)+310.72, IF(AJ1110&gt;5213, 10)))</f>
        <v>#VALUE!</v>
      </c>
      <c r="BQ1110" s="2" t="e">
        <f aca="false">BF1110^0.04*BG1110^0.22*BH1110^0.51*BI1110^0.06*BP1110^0.17</f>
        <v>#VALUE!</v>
      </c>
      <c r="BR1110" s="0" t="e">
        <f aca="false">IF(BQ1110&gt;=90, "Very Good", IF(BQ1110&gt;=80, "Good", IF(BQ1110&gt;=70, "Slightly Good", IF(BQ1110&gt;=60, "Average", IF(BQ1110&gt;=50, "Slightly Poor", IF(BQ1110&gt;=40, "Poor", "Very Poor"))))))</f>
        <v>#VALUE!</v>
      </c>
      <c r="BT1110" s="2" t="e">
        <f aca="false">9.81*LN(AH1110)+30.6</f>
        <v>#VALUE!</v>
      </c>
      <c r="BU1110" s="0" t="e">
        <f aca="false">IF(BT1110&lt;30, "Clean water", IF(AND(BT1110&gt;=30, BT1110&lt;40), "Hypolimia", IF(AND(BT1110&gt;=40,BT1110&lt;50), "Mesotrophic", IF(AND(BT1110&gt;=50, BT1110&lt;70), "Eutrophic", IF(BT1110&gt;70,"Hypertrophic")))))</f>
        <v>#VALUE!</v>
      </c>
      <c r="CM1110" s="0" t="n">
        <f aca="false">IF(G1110&gt;H1110,1,0)</f>
        <v>0</v>
      </c>
      <c r="CO1110" s="17" t="n">
        <f aca="false">14.652-0.41022*M1110+0.007991*M1110*M1110-0.000077774*M1110*M1110*M1110</f>
        <v>10.796285669232</v>
      </c>
      <c r="CP1110" s="1" t="n">
        <f aca="false">F1110/CO1110*100</f>
        <v>85.2144921120307</v>
      </c>
    </row>
    <row r="1111" customFormat="false" ht="12.5" hidden="false" customHeight="false" outlineLevel="0" collapsed="false">
      <c r="A1111" s="0" t="n">
        <v>1110</v>
      </c>
      <c r="B1111" s="15" t="s">
        <v>85</v>
      </c>
      <c r="C1111" s="16" t="s">
        <v>86</v>
      </c>
      <c r="D1111" s="0" t="s">
        <v>179</v>
      </c>
      <c r="E1111" s="0" t="n">
        <v>7.3</v>
      </c>
      <c r="F1111" s="0" t="n">
        <v>8.9</v>
      </c>
      <c r="G1111" s="0" t="n">
        <v>1.4</v>
      </c>
      <c r="H1111" s="0" t="n">
        <v>4.7</v>
      </c>
      <c r="I1111" s="0" t="n">
        <v>3.2</v>
      </c>
      <c r="J1111" s="0" t="n">
        <v>8.049</v>
      </c>
      <c r="K1111" s="0" t="n">
        <v>0.113</v>
      </c>
      <c r="L1111" s="0" t="n">
        <v>3.8</v>
      </c>
      <c r="M1111" s="0" t="n">
        <v>12.8</v>
      </c>
      <c r="N1111" s="0" t="n">
        <v>0</v>
      </c>
      <c r="O1111" s="0" t="n">
        <v>565</v>
      </c>
      <c r="P1111" s="0" t="n">
        <v>70000</v>
      </c>
      <c r="AC1111" s="0" t="n">
        <v>8.034</v>
      </c>
      <c r="AD1111" s="0" t="n">
        <v>0.654</v>
      </c>
      <c r="AE1111" s="0" t="n">
        <v>6.18</v>
      </c>
      <c r="AF1111" s="0" t="n">
        <v>0.077</v>
      </c>
      <c r="AG1111" s="0" t="n">
        <v>0.051</v>
      </c>
      <c r="AH1111" s="0" t="n">
        <v>6.4</v>
      </c>
      <c r="AJ1111" s="0" t="n">
        <v>8000</v>
      </c>
      <c r="BF1111" s="0" t="n">
        <f aca="false">IF(E1111&lt;11,-3.6797*E1111^2+48.115*E1111-53.83,280.92*EXP(-0.2027*E1111))</f>
        <v>101.318287</v>
      </c>
      <c r="BG1111" s="1" t="n">
        <f aca="false">32.208*LN(F1111)+21.438</f>
        <v>91.8463395211805</v>
      </c>
      <c r="BH1111" s="1" t="n">
        <f aca="false">IF(G1111&lt;=2, -10*G1111+100, 88.958*EXP(-0.0755*G1111))</f>
        <v>86</v>
      </c>
      <c r="BI1111" s="1" t="n">
        <f aca="false">IF(I1111&lt;=100, 0.0053*(I1111)^2-1.0332*I1111+100.76, 122.82*EXP(-0.0092*I1111))</f>
        <v>97.508032</v>
      </c>
      <c r="BJ1111" s="0" t="n">
        <f aca="false">IF(P1111&lt;=1000, -6.942*LN(P1111)+107.59, -36.304*LN(P1111)+310.72)</f>
        <v>-94.2965189155274</v>
      </c>
      <c r="BK1111" s="0" t="e">
        <f aca="false">BF1111^0.04*BG1111^0.22*BH1111^0.51*BI1111^0.06*BJ1111^0.17</f>
        <v>#NUM!</v>
      </c>
      <c r="BL1111" s="0" t="e">
        <f aca="false">IF(BK1111&gt;=90, "Very Good", IF(BK1111&gt;=80, "Good", IF(BK1111&gt;=70, "Slightly Good", IF(BK1111&gt;=60, "Average", IF(BK1111&gt;=50, "Slightly Poor", IF(BK1111&gt;=40, "Poor", "Very Poor"))))))</f>
        <v>#NUM!</v>
      </c>
      <c r="BM1111" s="2" t="n">
        <f aca="false">IF(P1111&lt;=1000, -6.942*LN(P1111)+107.59, IF(AND(P1111&gt;1000, P1111&lt;=5213),-36.304*LN(P1111)+310.72, IF(P1111&gt;5213, 10)))</f>
        <v>10</v>
      </c>
      <c r="BN1111" s="2" t="n">
        <f aca="false">BF1111^0.04*BG1111^0.22*BH1111^0.51*BI1111^0.06*BM1111^0.17</f>
        <v>61.3815363886047</v>
      </c>
      <c r="BO1111" s="3" t="str">
        <f aca="false">IF(BN1111&gt;=90, "Very Good", IF(BN1111&gt;=80, "Good", IF(BN1111&gt;=70, "Slightly Good", IF(BN1111&gt;=60, "Average", IF(BN1111&gt;=50, "Slightly Poor", IF(BN1111&gt;=40, "Poor", "Very Poor"))))))</f>
        <v>Average</v>
      </c>
      <c r="BP1111" s="2" t="n">
        <f aca="false">IF(AJ1111&lt;=1000, -6.942*LN(AJ1111)+107.59, IF(AND(AJ1111&gt;1000, AJ1111&lt;=5213),-36.304*LN(AJ1111)+310.72, IF(AJ1111&gt;5213, 10)))</f>
        <v>10</v>
      </c>
      <c r="BQ1111" s="2" t="n">
        <f aca="false">BF1111^0.04*BG1111^0.22*BH1111^0.51*BI1111^0.06*BP1111^0.17</f>
        <v>61.3815363886047</v>
      </c>
      <c r="BR1111" s="0" t="str">
        <f aca="false">IF(BQ1111&gt;=90, "Very Good", IF(BQ1111&gt;=80, "Good", IF(BQ1111&gt;=70, "Slightly Good", IF(BQ1111&gt;=60, "Average", IF(BQ1111&gt;=50, "Slightly Poor", IF(BQ1111&gt;=40, "Poor", "Very Poor"))))))</f>
        <v>Average</v>
      </c>
      <c r="BT1111" s="2" t="n">
        <f aca="false">9.81*LN(AH1111)+30.6</f>
        <v>48.8102832854868</v>
      </c>
      <c r="BU1111" s="0" t="str">
        <f aca="false">IF(BT1111&lt;30, "Clean water", IF(AND(BT1111&gt;=30, BT1111&lt;40), "Hypolimia", IF(AND(BT1111&gt;=40,BT1111&lt;50), "Mesotrophic", IF(AND(BT1111&gt;=50, BT1111&lt;70), "Eutrophic", IF(BT1111&gt;70,"Hypertrophic")))))</f>
        <v>Mesotrophic</v>
      </c>
      <c r="CM1111" s="0" t="n">
        <f aca="false">IF(G1111&gt;H1111,1,0)</f>
        <v>0</v>
      </c>
      <c r="CO1111" s="17" t="n">
        <f aca="false">14.652-0.41022*M1111+0.007991*M1111*M1111-0.000077774*M1111*M1111*M1111</f>
        <v>10.547325540352</v>
      </c>
      <c r="CP1111" s="1" t="n">
        <f aca="false">F1111/CO1111*100</f>
        <v>84.3815805812606</v>
      </c>
    </row>
    <row r="1112" customFormat="false" ht="12.5" hidden="false" customHeight="false" outlineLevel="0" collapsed="false">
      <c r="A1112" s="0" t="n">
        <v>1111</v>
      </c>
      <c r="B1112" s="15" t="s">
        <v>135</v>
      </c>
      <c r="C1112" s="16" t="s">
        <v>136</v>
      </c>
      <c r="D1112" s="0" t="s">
        <v>179</v>
      </c>
      <c r="E1112" s="0" t="n">
        <v>7.7</v>
      </c>
      <c r="F1112" s="0" t="n">
        <v>14.6</v>
      </c>
      <c r="G1112" s="0" t="n">
        <v>2.9</v>
      </c>
      <c r="H1112" s="0" t="n">
        <v>7.7</v>
      </c>
      <c r="I1112" s="0" t="n">
        <v>8.6</v>
      </c>
      <c r="J1112" s="0" t="n">
        <v>6.489</v>
      </c>
      <c r="K1112" s="0" t="n">
        <v>0.094</v>
      </c>
      <c r="L1112" s="0" t="n">
        <v>4.6</v>
      </c>
      <c r="M1112" s="0" t="n">
        <v>13.5</v>
      </c>
      <c r="O1112" s="0" t="n">
        <v>609</v>
      </c>
      <c r="BD1112" s="0" t="n">
        <v>0.556</v>
      </c>
      <c r="BF1112" s="0" t="n">
        <f aca="false">IF(E1112&lt;11,-3.6797*E1112^2+48.115*E1112-53.83,280.92*EXP(-0.2027*E1112))</f>
        <v>98.486087</v>
      </c>
      <c r="BG1112" s="1" t="n">
        <f aca="false">32.208*LN(F1112)+21.438</f>
        <v>107.78834139683</v>
      </c>
      <c r="BH1112" s="1" t="n">
        <f aca="false">IF(G1112&lt;=2, -10*G1112+100, 88.958*EXP(-0.0755*G1112))</f>
        <v>71.4654665875093</v>
      </c>
      <c r="BI1112" s="1" t="n">
        <f aca="false">IF(I1112&lt;=100, 0.0053*(I1112)^2-1.0332*I1112+100.76, 122.82*EXP(-0.0092*I1112))</f>
        <v>92.266468</v>
      </c>
      <c r="BJ1112" s="0" t="e">
        <f aca="false">IF(P1112&lt;=1000, -6.942*LN(P1112)+107.59, -36.304*LN(P1112)+310.72)</f>
        <v>#VALUE!</v>
      </c>
      <c r="BK1112" s="0" t="e">
        <f aca="false">BF1112^0.04*BG1112^0.22*BH1112^0.51*BI1112^0.06*BJ1112^0.17</f>
        <v>#VALUE!</v>
      </c>
      <c r="BL1112" s="0" t="e">
        <f aca="false">IF(BK1112&gt;=90, "Very Good", IF(BK1112&gt;=80, "Good", IF(BK1112&gt;=70, "Slightly Good", IF(BK1112&gt;=60, "Average", IF(BK1112&gt;=50, "Slightly Poor", IF(BK1112&gt;=40, "Poor", "Very Poor"))))))</f>
        <v>#VALUE!</v>
      </c>
      <c r="BM1112" s="2" t="e">
        <f aca="false">IF(P1112&lt;=1000, -6.942*LN(P1112)+107.59, IF(AND(P1112&gt;1000, P1112&lt;=5213),-36.304*LN(P1112)+310.72, IF(P1112&gt;5213, 10)))</f>
        <v>#VALUE!</v>
      </c>
      <c r="BN1112" s="2" t="e">
        <f aca="false">BF1112^0.04*BG1112^0.22*BH1112^0.51*BI1112^0.06*BM1112^0.17</f>
        <v>#VALUE!</v>
      </c>
      <c r="BO1112" s="3" t="e">
        <f aca="false">IF(BN1112&gt;=90, "Very Good", IF(BN1112&gt;=80, "Good", IF(BN1112&gt;=70, "Slightly Good", IF(BN1112&gt;=60, "Average", IF(BN1112&gt;=50, "Slightly Poor", IF(BN1112&gt;=40, "Poor", "Very Poor"))))))</f>
        <v>#VALUE!</v>
      </c>
      <c r="BP1112" s="2" t="e">
        <f aca="false">IF(AJ1112&lt;=1000, -6.942*LN(AJ1112)+107.59, IF(AND(AJ1112&gt;1000, AJ1112&lt;=5213),-36.304*LN(AJ1112)+310.72, IF(AJ1112&gt;5213, 10)))</f>
        <v>#VALUE!</v>
      </c>
      <c r="BQ1112" s="2" t="e">
        <f aca="false">BF1112^0.04*BG1112^0.22*BH1112^0.51*BI1112^0.06*BP1112^0.17</f>
        <v>#VALUE!</v>
      </c>
      <c r="BR1112" s="0" t="e">
        <f aca="false">IF(BQ1112&gt;=90, "Very Good", IF(BQ1112&gt;=80, "Good", IF(BQ1112&gt;=70, "Slightly Good", IF(BQ1112&gt;=60, "Average", IF(BQ1112&gt;=50, "Slightly Poor", IF(BQ1112&gt;=40, "Poor", "Very Poor"))))))</f>
        <v>#VALUE!</v>
      </c>
      <c r="BT1112" s="2" t="e">
        <f aca="false">9.81*LN(AH1112)+30.6</f>
        <v>#VALUE!</v>
      </c>
      <c r="BU1112" s="0" t="e">
        <f aca="false">IF(BT1112&lt;30, "Clean water", IF(AND(BT1112&gt;=30, BT1112&lt;40), "Hypolimia", IF(AND(BT1112&gt;=40,BT1112&lt;50), "Mesotrophic", IF(AND(BT1112&gt;=50, BT1112&lt;70), "Eutrophic", IF(BT1112&gt;70,"Hypertrophic")))))</f>
        <v>#VALUE!</v>
      </c>
      <c r="CM1112" s="0" t="n">
        <f aca="false">IF(G1112&gt;H1112,1,0)</f>
        <v>0</v>
      </c>
      <c r="CO1112" s="17" t="n">
        <f aca="false">14.652-0.41022*M1112+0.007991*M1112*M1112-0.000077774*M1112*M1112*M1112</f>
        <v>10.37903654475</v>
      </c>
      <c r="CP1112" s="1" t="n">
        <f aca="false">F1112/CO1112*100</f>
        <v>140.668162570302</v>
      </c>
    </row>
    <row r="1113" customFormat="false" ht="12.5" hidden="false" customHeight="false" outlineLevel="0" collapsed="false">
      <c r="A1113" s="0" t="n">
        <v>1112</v>
      </c>
      <c r="B1113" s="15" t="s">
        <v>87</v>
      </c>
      <c r="C1113" s="16" t="s">
        <v>88</v>
      </c>
      <c r="D1113" s="0" t="s">
        <v>179</v>
      </c>
      <c r="E1113" s="0" t="n">
        <v>8.1</v>
      </c>
      <c r="F1113" s="0" t="n">
        <v>11.3</v>
      </c>
      <c r="G1113" s="0" t="n">
        <v>0.6</v>
      </c>
      <c r="H1113" s="0" t="n">
        <v>3.4</v>
      </c>
      <c r="I1113" s="0" t="n">
        <v>4</v>
      </c>
      <c r="J1113" s="0" t="n">
        <v>2.836</v>
      </c>
      <c r="K1113" s="0" t="n">
        <v>0.037</v>
      </c>
      <c r="L1113" s="0" t="n">
        <v>2.1</v>
      </c>
      <c r="M1113" s="0" t="n">
        <v>10.8</v>
      </c>
      <c r="N1113" s="0" t="n">
        <v>0</v>
      </c>
      <c r="O1113" s="0" t="n">
        <v>215</v>
      </c>
      <c r="P1113" s="0" t="n">
        <v>29000</v>
      </c>
      <c r="AC1113" s="0" t="n">
        <v>2.81</v>
      </c>
      <c r="AD1113" s="0" t="n">
        <v>0.075</v>
      </c>
      <c r="AE1113" s="0" t="n">
        <v>2.351</v>
      </c>
      <c r="AF1113" s="0" t="n">
        <v>0.016</v>
      </c>
      <c r="AG1113" s="0" t="n">
        <v>0.006</v>
      </c>
      <c r="AH1113" s="0" t="n">
        <v>8</v>
      </c>
      <c r="AJ1113" s="0" t="n">
        <v>1100</v>
      </c>
      <c r="BF1113" s="0" t="n">
        <f aca="false">IF(E1113&lt;11,-3.6797*E1113^2+48.115*E1113-53.83,280.92*EXP(-0.2027*E1113))</f>
        <v>94.476383</v>
      </c>
      <c r="BG1113" s="1" t="n">
        <f aca="false">32.208*LN(F1113)+21.438</f>
        <v>99.5360461899348</v>
      </c>
      <c r="BH1113" s="1" t="n">
        <f aca="false">IF(G1113&lt;=2, -10*G1113+100, 88.958*EXP(-0.0755*G1113))</f>
        <v>94</v>
      </c>
      <c r="BI1113" s="1" t="n">
        <f aca="false">IF(I1113&lt;=100, 0.0053*(I1113)^2-1.0332*I1113+100.76, 122.82*EXP(-0.0092*I1113))</f>
        <v>96.712</v>
      </c>
      <c r="BJ1113" s="0" t="n">
        <f aca="false">IF(P1113&lt;=1000, -6.942*LN(P1113)+107.59, -36.304*LN(P1113)+310.72)</f>
        <v>-62.3054554599964</v>
      </c>
      <c r="BK1113" s="0" t="e">
        <f aca="false">BF1113^0.04*BG1113^0.22*BH1113^0.51*BI1113^0.06*BJ1113^0.17</f>
        <v>#NUM!</v>
      </c>
      <c r="BL1113" s="0" t="e">
        <f aca="false">IF(BK1113&gt;=90, "Very Good", IF(BK1113&gt;=80, "Good", IF(BK1113&gt;=70, "Slightly Good", IF(BK1113&gt;=60, "Average", IF(BK1113&gt;=50, "Slightly Poor", IF(BK1113&gt;=40, "Poor", "Very Poor"))))))</f>
        <v>#NUM!</v>
      </c>
      <c r="BM1113" s="2" t="n">
        <f aca="false">IF(P1113&lt;=1000, -6.942*LN(P1113)+107.59, IF(AND(P1113&gt;1000, P1113&lt;=5213),-36.304*LN(P1113)+310.72, IF(P1113&gt;5213, 10)))</f>
        <v>10</v>
      </c>
      <c r="BN1113" s="2" t="n">
        <f aca="false">BF1113^0.04*BG1113^0.22*BH1113^0.51*BI1113^0.06*BM1113^0.17</f>
        <v>65.1617354518849</v>
      </c>
      <c r="BO1113" s="3" t="str">
        <f aca="false">IF(BN1113&gt;=90, "Very Good", IF(BN1113&gt;=80, "Good", IF(BN1113&gt;=70, "Slightly Good", IF(BN1113&gt;=60, "Average", IF(BN1113&gt;=50, "Slightly Poor", IF(BN1113&gt;=40, "Poor", "Very Poor"))))))</f>
        <v>Average</v>
      </c>
      <c r="BP1113" s="2" t="n">
        <f aca="false">IF(AJ1113&lt;=1000, -6.942*LN(AJ1113)+107.59, IF(AND(AJ1113&gt;1000, AJ1113&lt;=5213),-36.304*LN(AJ1113)+310.72, IF(AJ1113&gt;5213, 10)))</f>
        <v>56.4807115842163</v>
      </c>
      <c r="BQ1113" s="2" t="n">
        <f aca="false">BF1113^0.04*BG1113^0.22*BH1113^0.51*BI1113^0.06*BP1113^0.17</f>
        <v>87.461247881297</v>
      </c>
      <c r="BR1113" s="0" t="str">
        <f aca="false">IF(BQ1113&gt;=90, "Very Good", IF(BQ1113&gt;=80, "Good", IF(BQ1113&gt;=70, "Slightly Good", IF(BQ1113&gt;=60, "Average", IF(BQ1113&gt;=50, "Slightly Poor", IF(BQ1113&gt;=40, "Poor", "Very Poor"))))))</f>
        <v>Good</v>
      </c>
      <c r="BT1113" s="2" t="n">
        <f aca="false">9.81*LN(AH1113)+30.6</f>
        <v>50.9993215238792</v>
      </c>
      <c r="BU1113" s="0" t="str">
        <f aca="false">IF(BT1113&lt;30, "Clean water", IF(AND(BT1113&gt;=30, BT1113&lt;40), "Hypolimia", IF(AND(BT1113&gt;=40,BT1113&lt;50), "Mesotrophic", IF(AND(BT1113&gt;=50, BT1113&lt;70), "Eutrophic", IF(BT1113&gt;70,"Hypertrophic")))))</f>
        <v>Eutrophic</v>
      </c>
      <c r="CM1113" s="0" t="n">
        <f aca="false">IF(G1113&gt;H1113,1,0)</f>
        <v>0</v>
      </c>
      <c r="CO1113" s="17" t="n">
        <f aca="false">14.652-0.41022*M1113+0.007991*M1113*M1113-0.000077774*M1113*M1113*M1113</f>
        <v>11.055721398912</v>
      </c>
      <c r="CP1113" s="1" t="n">
        <f aca="false">F1113/CO1113*100</f>
        <v>102.209522040887</v>
      </c>
    </row>
    <row r="1114" customFormat="false" ht="12.5" hidden="false" customHeight="false" outlineLevel="0" collapsed="false">
      <c r="A1114" s="0" t="n">
        <v>1113</v>
      </c>
      <c r="B1114" s="15" t="s">
        <v>89</v>
      </c>
      <c r="C1114" s="16" t="s">
        <v>90</v>
      </c>
      <c r="D1114" s="0" t="s">
        <v>179</v>
      </c>
      <c r="E1114" s="0" t="n">
        <v>7.6</v>
      </c>
      <c r="F1114" s="0" t="n">
        <v>9.5</v>
      </c>
      <c r="G1114" s="0" t="n">
        <v>1.4</v>
      </c>
      <c r="H1114" s="0" t="n">
        <v>2.7</v>
      </c>
      <c r="I1114" s="0" t="n">
        <v>5.2</v>
      </c>
      <c r="J1114" s="0" t="n">
        <v>2.771</v>
      </c>
      <c r="K1114" s="0" t="n">
        <v>0.053</v>
      </c>
      <c r="L1114" s="0" t="n">
        <v>2.1</v>
      </c>
      <c r="M1114" s="0" t="n">
        <v>10.3</v>
      </c>
      <c r="N1114" s="0" t="n">
        <v>0</v>
      </c>
      <c r="O1114" s="0" t="n">
        <v>296</v>
      </c>
      <c r="P1114" s="0" t="n">
        <v>8000</v>
      </c>
      <c r="AC1114" s="0" t="n">
        <v>2.753</v>
      </c>
      <c r="AD1114" s="0" t="n">
        <v>0.178</v>
      </c>
      <c r="AE1114" s="0" t="n">
        <v>1.904</v>
      </c>
      <c r="AF1114" s="0" t="n">
        <v>0.039</v>
      </c>
      <c r="AG1114" s="0" t="n">
        <v>0.024</v>
      </c>
      <c r="AH1114" s="0" t="n">
        <v>3</v>
      </c>
      <c r="AJ1114" s="0" t="n">
        <v>800</v>
      </c>
      <c r="BF1114" s="0" t="n">
        <f aca="false">IF(E1114&lt;11,-3.6797*E1114^2+48.115*E1114-53.83,280.92*EXP(-0.2027*E1114))</f>
        <v>99.304528</v>
      </c>
      <c r="BG1114" s="1" t="n">
        <f aca="false">32.208*LN(F1114)+21.438</f>
        <v>93.947606249518</v>
      </c>
      <c r="BH1114" s="1" t="n">
        <f aca="false">IF(G1114&lt;=2, -10*G1114+100, 88.958*EXP(-0.0755*G1114))</f>
        <v>86</v>
      </c>
      <c r="BI1114" s="1" t="n">
        <f aca="false">IF(I1114&lt;=100, 0.0053*(I1114)^2-1.0332*I1114+100.76, 122.82*EXP(-0.0092*I1114))</f>
        <v>95.530672</v>
      </c>
      <c r="BJ1114" s="0" t="n">
        <f aca="false">IF(P1114&lt;=1000, -6.942*LN(P1114)+107.59, -36.304*LN(P1114)+310.72)</f>
        <v>-15.5511933773122</v>
      </c>
      <c r="BK1114" s="0" t="e">
        <f aca="false">BF1114^0.04*BG1114^0.22*BH1114^0.51*BI1114^0.06*BJ1114^0.17</f>
        <v>#NUM!</v>
      </c>
      <c r="BL1114" s="0" t="e">
        <f aca="false">IF(BK1114&gt;=90, "Very Good", IF(BK1114&gt;=80, "Good", IF(BK1114&gt;=70, "Slightly Good", IF(BK1114&gt;=60, "Average", IF(BK1114&gt;=50, "Slightly Poor", IF(BK1114&gt;=40, "Poor", "Very Poor"))))))</f>
        <v>#NUM!</v>
      </c>
      <c r="BM1114" s="2" t="n">
        <f aca="false">IF(P1114&lt;=1000, -6.942*LN(P1114)+107.59, IF(AND(P1114&gt;1000, P1114&lt;=5213),-36.304*LN(P1114)+310.72, IF(P1114&gt;5213, 10)))</f>
        <v>10</v>
      </c>
      <c r="BN1114" s="2" t="n">
        <f aca="false">BF1114^0.04*BG1114^0.22*BH1114^0.51*BI1114^0.06*BM1114^0.17</f>
        <v>61.5625216144342</v>
      </c>
      <c r="BO1114" s="3" t="str">
        <f aca="false">IF(BN1114&gt;=90, "Very Good", IF(BN1114&gt;=80, "Good", IF(BN1114&gt;=70, "Slightly Good", IF(BN1114&gt;=60, "Average", IF(BN1114&gt;=50, "Slightly Poor", IF(BN1114&gt;=40, "Poor", "Very Poor"))))))</f>
        <v>Average</v>
      </c>
      <c r="BP1114" s="2" t="n">
        <f aca="false">IF(AJ1114&lt;=1000, -6.942*LN(AJ1114)+107.59, IF(AND(AJ1114&gt;1000, AJ1114&lt;=5213),-36.304*LN(AJ1114)+310.72, IF(AJ1114&gt;5213, 10)))</f>
        <v>61.1854253865293</v>
      </c>
      <c r="BQ1114" s="2" t="n">
        <f aca="false">BF1114^0.04*BG1114^0.22*BH1114^0.51*BI1114^0.06*BP1114^0.17</f>
        <v>83.7619072383887</v>
      </c>
      <c r="BR1114" s="0" t="str">
        <f aca="false">IF(BQ1114&gt;=90, "Very Good", IF(BQ1114&gt;=80, "Good", IF(BQ1114&gt;=70, "Slightly Good", IF(BQ1114&gt;=60, "Average", IF(BQ1114&gt;=50, "Slightly Poor", IF(BQ1114&gt;=40, "Poor", "Very Poor"))))))</f>
        <v>Good</v>
      </c>
      <c r="BT1114" s="2" t="n">
        <f aca="false">9.81*LN(AH1114)+30.6</f>
        <v>41.3773865518342</v>
      </c>
      <c r="BU1114" s="0" t="str">
        <f aca="false">IF(BT1114&lt;30, "Clean water", IF(AND(BT1114&gt;=30, BT1114&lt;40), "Hypolimia", IF(AND(BT1114&gt;=40,BT1114&lt;50), "Mesotrophic", IF(AND(BT1114&gt;=50, BT1114&lt;70), "Eutrophic", IF(BT1114&gt;70,"Hypertrophic")))))</f>
        <v>Mesotrophic</v>
      </c>
      <c r="CM1114" s="0" t="n">
        <f aca="false">IF(G1114&gt;H1114,1,0)</f>
        <v>0</v>
      </c>
      <c r="CO1114" s="17" t="n">
        <f aca="false">14.652-0.41022*M1114+0.007991*M1114*M1114-0.000077774*M1114*M1114*M1114</f>
        <v>11.189513440302</v>
      </c>
      <c r="CP1114" s="1" t="n">
        <f aca="false">F1114/CO1114*100</f>
        <v>84.9009213017541</v>
      </c>
    </row>
    <row r="1115" customFormat="false" ht="12.5" hidden="false" customHeight="false" outlineLevel="0" collapsed="false">
      <c r="A1115" s="0" t="n">
        <v>1114</v>
      </c>
      <c r="B1115" s="15" t="s">
        <v>91</v>
      </c>
      <c r="C1115" s="16" t="s">
        <v>92</v>
      </c>
      <c r="D1115" s="0" t="s">
        <v>179</v>
      </c>
      <c r="E1115" s="0" t="n">
        <v>7.7</v>
      </c>
      <c r="F1115" s="0" t="n">
        <v>12.6</v>
      </c>
      <c r="G1115" s="0" t="n">
        <v>1.4</v>
      </c>
      <c r="H1115" s="0" t="n">
        <v>1.9</v>
      </c>
      <c r="I1115" s="0" t="n">
        <v>1.8</v>
      </c>
      <c r="J1115" s="0" t="n">
        <v>5.178</v>
      </c>
      <c r="K1115" s="0" t="n">
        <v>0.027</v>
      </c>
      <c r="L1115" s="0" t="n">
        <v>1.4</v>
      </c>
      <c r="M1115" s="0" t="n">
        <v>14.4</v>
      </c>
      <c r="N1115" s="0" t="n">
        <v>0</v>
      </c>
      <c r="O1115" s="0" t="n">
        <v>462</v>
      </c>
      <c r="P1115" s="0" t="n">
        <v>2000</v>
      </c>
      <c r="AC1115" s="0" t="n">
        <v>5.086</v>
      </c>
      <c r="AD1115" s="0" t="n">
        <v>0.103</v>
      </c>
      <c r="AE1115" s="0" t="n">
        <v>4.013</v>
      </c>
      <c r="AF1115" s="0" t="n">
        <v>0.026</v>
      </c>
      <c r="AG1115" s="0" t="n">
        <v>0.011</v>
      </c>
      <c r="AH1115" s="0" t="n">
        <v>5</v>
      </c>
      <c r="AJ1115" s="0" t="n">
        <v>210</v>
      </c>
      <c r="BF1115" s="0" t="n">
        <f aca="false">IF(E1115&lt;11,-3.6797*E1115^2+48.115*E1115-53.83,280.92*EXP(-0.2027*E1115))</f>
        <v>98.486087</v>
      </c>
      <c r="BG1115" s="1" t="n">
        <f aca="false">32.208*LN(F1115)+21.438</f>
        <v>103.043306983941</v>
      </c>
      <c r="BH1115" s="1" t="n">
        <f aca="false">IF(G1115&lt;=2, -10*G1115+100, 88.958*EXP(-0.0755*G1115))</f>
        <v>86</v>
      </c>
      <c r="BI1115" s="1" t="n">
        <f aca="false">IF(I1115&lt;=100, 0.0053*(I1115)^2-1.0332*I1115+100.76, 122.82*EXP(-0.0092*I1115))</f>
        <v>98.917412</v>
      </c>
      <c r="BJ1115" s="0" t="n">
        <f aca="false">IF(P1115&lt;=1000, -6.942*LN(P1115)+107.59, -36.304*LN(P1115)+310.72)</f>
        <v>34.7768371087843</v>
      </c>
      <c r="BK1115" s="0" t="n">
        <f aca="false">BF1115^0.04*BG1115^0.22*BH1115^0.51*BI1115^0.06*BJ1115^0.17</f>
        <v>77.7909790386422</v>
      </c>
      <c r="BL1115" s="0" t="str">
        <f aca="false">IF(BK1115&gt;=90, "Very Good", IF(BK1115&gt;=80, "Good", IF(BK1115&gt;=70, "Slightly Good", IF(BK1115&gt;=60, "Average", IF(BK1115&gt;=50, "Slightly Poor", IF(BK1115&gt;=40, "Poor", "Very Poor"))))))</f>
        <v>Slightly Good</v>
      </c>
      <c r="BM1115" s="2" t="n">
        <f aca="false">IF(P1115&lt;=1000, -6.942*LN(P1115)+107.59, IF(AND(P1115&gt;1000, P1115&lt;=5213),-36.304*LN(P1115)+310.72, IF(P1115&gt;5213, 10)))</f>
        <v>34.7768371087843</v>
      </c>
      <c r="BN1115" s="2" t="n">
        <f aca="false">BF1115^0.04*BG1115^0.22*BH1115^0.51*BI1115^0.06*BM1115^0.17</f>
        <v>77.7909790386422</v>
      </c>
      <c r="BO1115" s="3" t="str">
        <f aca="false">IF(BN1115&gt;=90, "Very Good", IF(BN1115&gt;=80, "Good", IF(BN1115&gt;=70, "Slightly Good", IF(BN1115&gt;=60, "Average", IF(BN1115&gt;=50, "Slightly Poor", IF(BN1115&gt;=40, "Poor", "Very Poor"))))))</f>
        <v>Slightly Good</v>
      </c>
      <c r="BP1115" s="2" t="n">
        <f aca="false">IF(AJ1115&lt;=1000, -6.942*LN(AJ1115)+107.59, IF(AND(AJ1115&gt;1000, AJ1115&lt;=5213),-36.304*LN(AJ1115)+310.72, IF(AJ1115&gt;5213, 10)))</f>
        <v>70.4703795217593</v>
      </c>
      <c r="BQ1115" s="2" t="n">
        <f aca="false">BF1115^0.04*BG1115^0.22*BH1115^0.51*BI1115^0.06*BP1115^0.17</f>
        <v>87.7144303621959</v>
      </c>
      <c r="BR1115" s="0" t="str">
        <f aca="false">IF(BQ1115&gt;=90, "Very Good", IF(BQ1115&gt;=80, "Good", IF(BQ1115&gt;=70, "Slightly Good", IF(BQ1115&gt;=60, "Average", IF(BQ1115&gt;=50, "Slightly Poor", IF(BQ1115&gt;=40, "Poor", "Very Poor"))))))</f>
        <v>Good</v>
      </c>
      <c r="BT1115" s="2" t="n">
        <f aca="false">9.81*LN(AH1115)+30.6</f>
        <v>46.3885859209785</v>
      </c>
      <c r="BU1115" s="0" t="str">
        <f aca="false">IF(BT1115&lt;30, "Clean water", IF(AND(BT1115&gt;=30, BT1115&lt;40), "Hypolimia", IF(AND(BT1115&gt;=40,BT1115&lt;50), "Mesotrophic", IF(AND(BT1115&gt;=50, BT1115&lt;70), "Eutrophic", IF(BT1115&gt;70,"Hypertrophic")))))</f>
        <v>Mesotrophic</v>
      </c>
      <c r="CM1115" s="0" t="n">
        <f aca="false">IF(G1115&gt;H1115,1,0)</f>
        <v>0</v>
      </c>
      <c r="CO1115" s="17" t="n">
        <f aca="false">14.652-0.41022*M1115+0.007991*M1115*M1115-0.000077774*M1115*M1115*M1115</f>
        <v>10.169613840384</v>
      </c>
      <c r="CP1115" s="1" t="n">
        <f aca="false">F1115/CO1115*100</f>
        <v>123.898509793605</v>
      </c>
    </row>
    <row r="1116" customFormat="false" ht="12.5" hidden="false" customHeight="false" outlineLevel="0" collapsed="false">
      <c r="A1116" s="0" t="n">
        <v>1115</v>
      </c>
      <c r="B1116" s="15" t="s">
        <v>137</v>
      </c>
      <c r="C1116" s="16" t="s">
        <v>138</v>
      </c>
      <c r="D1116" s="0" t="s">
        <v>179</v>
      </c>
      <c r="E1116" s="0" t="n">
        <v>7.7</v>
      </c>
      <c r="F1116" s="0" t="n">
        <v>12.6</v>
      </c>
      <c r="G1116" s="0" t="n">
        <v>3.4</v>
      </c>
      <c r="H1116" s="0" t="n">
        <v>9.2</v>
      </c>
      <c r="I1116" s="0" t="n">
        <v>5.8</v>
      </c>
      <c r="J1116" s="0" t="n">
        <v>6.453</v>
      </c>
      <c r="K1116" s="0" t="n">
        <v>0.084</v>
      </c>
      <c r="L1116" s="0" t="n">
        <v>5.1</v>
      </c>
      <c r="M1116" s="0" t="n">
        <v>16</v>
      </c>
      <c r="O1116" s="0" t="n">
        <v>624</v>
      </c>
      <c r="BD1116" s="0" t="n">
        <v>5.364</v>
      </c>
      <c r="BF1116" s="0" t="n">
        <f aca="false">IF(E1116&lt;11,-3.6797*E1116^2+48.115*E1116-53.83,280.92*EXP(-0.2027*E1116))</f>
        <v>98.486087</v>
      </c>
      <c r="BG1116" s="1" t="n">
        <f aca="false">32.208*LN(F1116)+21.438</f>
        <v>103.043306983941</v>
      </c>
      <c r="BH1116" s="1" t="n">
        <f aca="false">IF(G1116&lt;=2, -10*G1116+100, 88.958*EXP(-0.0755*G1116))</f>
        <v>68.8179318432025</v>
      </c>
      <c r="BI1116" s="1" t="n">
        <f aca="false">IF(I1116&lt;=100, 0.0053*(I1116)^2-1.0332*I1116+100.76, 122.82*EXP(-0.0092*I1116))</f>
        <v>94.945732</v>
      </c>
      <c r="BJ1116" s="0" t="e">
        <f aca="false">IF(P1116&lt;=1000, -6.942*LN(P1116)+107.59, -36.304*LN(P1116)+310.72)</f>
        <v>#VALUE!</v>
      </c>
      <c r="BK1116" s="0" t="e">
        <f aca="false">BF1116^0.04*BG1116^0.22*BH1116^0.51*BI1116^0.06*BJ1116^0.17</f>
        <v>#VALUE!</v>
      </c>
      <c r="BL1116" s="0" t="e">
        <f aca="false">IF(BK1116&gt;=90, "Very Good", IF(BK1116&gt;=80, "Good", IF(BK1116&gt;=70, "Slightly Good", IF(BK1116&gt;=60, "Average", IF(BK1116&gt;=50, "Slightly Poor", IF(BK1116&gt;=40, "Poor", "Very Poor"))))))</f>
        <v>#VALUE!</v>
      </c>
      <c r="BM1116" s="2" t="e">
        <f aca="false">IF(P1116&lt;=1000, -6.942*LN(P1116)+107.59, IF(AND(P1116&gt;1000, P1116&lt;=5213),-36.304*LN(P1116)+310.72, IF(P1116&gt;5213, 10)))</f>
        <v>#VALUE!</v>
      </c>
      <c r="BN1116" s="2" t="e">
        <f aca="false">BF1116^0.04*BG1116^0.22*BH1116^0.51*BI1116^0.06*BM1116^0.17</f>
        <v>#VALUE!</v>
      </c>
      <c r="BO1116" s="3" t="e">
        <f aca="false">IF(BN1116&gt;=90, "Very Good", IF(BN1116&gt;=80, "Good", IF(BN1116&gt;=70, "Slightly Good", IF(BN1116&gt;=60, "Average", IF(BN1116&gt;=50, "Slightly Poor", IF(BN1116&gt;=40, "Poor", "Very Poor"))))))</f>
        <v>#VALUE!</v>
      </c>
      <c r="BP1116" s="2" t="e">
        <f aca="false">IF(AJ1116&lt;=1000, -6.942*LN(AJ1116)+107.59, IF(AND(AJ1116&gt;1000, AJ1116&lt;=5213),-36.304*LN(AJ1116)+310.72, IF(AJ1116&gt;5213, 10)))</f>
        <v>#VALUE!</v>
      </c>
      <c r="BQ1116" s="2" t="e">
        <f aca="false">BF1116^0.04*BG1116^0.22*BH1116^0.51*BI1116^0.06*BP1116^0.17</f>
        <v>#VALUE!</v>
      </c>
      <c r="BR1116" s="0" t="e">
        <f aca="false">IF(BQ1116&gt;=90, "Very Good", IF(BQ1116&gt;=80, "Good", IF(BQ1116&gt;=70, "Slightly Good", IF(BQ1116&gt;=60, "Average", IF(BQ1116&gt;=50, "Slightly Poor", IF(BQ1116&gt;=40, "Poor", "Very Poor"))))))</f>
        <v>#VALUE!</v>
      </c>
      <c r="BT1116" s="2" t="e">
        <f aca="false">9.81*LN(AH1116)+30.6</f>
        <v>#VALUE!</v>
      </c>
      <c r="BU1116" s="0" t="e">
        <f aca="false">IF(BT1116&lt;30, "Clean water", IF(AND(BT1116&gt;=30, BT1116&lt;40), "Hypolimia", IF(AND(BT1116&gt;=40,BT1116&lt;50), "Mesotrophic", IF(AND(BT1116&gt;=50, BT1116&lt;70), "Eutrophic", IF(BT1116&gt;70,"Hypertrophic")))))</f>
        <v>#VALUE!</v>
      </c>
      <c r="CM1116" s="0" t="n">
        <f aca="false">IF(G1116&gt;H1116,1,0)</f>
        <v>0</v>
      </c>
      <c r="CO1116" s="17" t="n">
        <f aca="false">14.652-0.41022*M1116+0.007991*M1116*M1116-0.000077774*M1116*M1116*M1116</f>
        <v>9.815613696</v>
      </c>
      <c r="CP1116" s="1" t="n">
        <f aca="false">F1116/CO1116*100</f>
        <v>128.366910009251</v>
      </c>
    </row>
    <row r="1117" customFormat="false" ht="12.5" hidden="false" customHeight="false" outlineLevel="0" collapsed="false">
      <c r="A1117" s="0" t="n">
        <v>1116</v>
      </c>
      <c r="B1117" s="15" t="s">
        <v>93</v>
      </c>
      <c r="C1117" s="16" t="s">
        <v>94</v>
      </c>
      <c r="D1117" s="0" t="s">
        <v>179</v>
      </c>
      <c r="E1117" s="0" t="n">
        <v>7.9</v>
      </c>
      <c r="F1117" s="0" t="n">
        <v>9.4</v>
      </c>
      <c r="G1117" s="0" t="n">
        <v>1.7</v>
      </c>
      <c r="H1117" s="0" t="n">
        <v>7.4</v>
      </c>
      <c r="I1117" s="0" t="n">
        <v>3.2</v>
      </c>
      <c r="J1117" s="0" t="n">
        <v>9.79</v>
      </c>
      <c r="K1117" s="0" t="n">
        <v>0.089</v>
      </c>
      <c r="L1117" s="0" t="n">
        <v>4.4</v>
      </c>
      <c r="M1117" s="0" t="n">
        <v>12.7</v>
      </c>
      <c r="N1117" s="0" t="n">
        <v>0</v>
      </c>
      <c r="O1117" s="0" t="n">
        <v>675</v>
      </c>
      <c r="P1117" s="0" t="n">
        <v>25000</v>
      </c>
      <c r="AC1117" s="0" t="n">
        <v>9.558</v>
      </c>
      <c r="AD1117" s="0" t="n">
        <v>1.476</v>
      </c>
      <c r="AE1117" s="0" t="n">
        <v>6.065</v>
      </c>
      <c r="AF1117" s="0" t="n">
        <v>0.049</v>
      </c>
      <c r="AG1117" s="0" t="n">
        <v>0.024</v>
      </c>
      <c r="AH1117" s="0" t="n">
        <v>8.9</v>
      </c>
      <c r="AJ1117" s="0" t="n">
        <v>6900</v>
      </c>
      <c r="BD1117" s="0" t="n">
        <v>3.469</v>
      </c>
      <c r="BF1117" s="0" t="n">
        <f aca="false">IF(E1117&lt;11,-3.6797*E1117^2+48.115*E1117-53.83,280.92*EXP(-0.2027*E1117))</f>
        <v>96.6284230000001</v>
      </c>
      <c r="BG1117" s="1" t="n">
        <f aca="false">32.208*LN(F1117)+21.438</f>
        <v>93.6067776722001</v>
      </c>
      <c r="BH1117" s="1" t="n">
        <f aca="false">IF(G1117&lt;=2, -10*G1117+100, 88.958*EXP(-0.0755*G1117))</f>
        <v>83</v>
      </c>
      <c r="BI1117" s="1" t="n">
        <f aca="false">IF(I1117&lt;=100, 0.0053*(I1117)^2-1.0332*I1117+100.76, 122.82*EXP(-0.0092*I1117))</f>
        <v>97.508032</v>
      </c>
      <c r="BJ1117" s="0" t="n">
        <f aca="false">IF(P1117&lt;=1000, -6.942*LN(P1117)+107.59, -36.304*LN(P1117)+310.72)</f>
        <v>-56.9172155941827</v>
      </c>
      <c r="BK1117" s="0" t="e">
        <f aca="false">BF1117^0.04*BG1117^0.22*BH1117^0.51*BI1117^0.06*BJ1117^0.17</f>
        <v>#NUM!</v>
      </c>
      <c r="BL1117" s="0" t="e">
        <f aca="false">IF(BK1117&gt;=90, "Very Good", IF(BK1117&gt;=80, "Good", IF(BK1117&gt;=70, "Slightly Good", IF(BK1117&gt;=60, "Average", IF(BK1117&gt;=50, "Slightly Poor", IF(BK1117&gt;=40, "Poor", "Very Poor"))))))</f>
        <v>#NUM!</v>
      </c>
      <c r="BM1117" s="2" t="n">
        <f aca="false">IF(P1117&lt;=1000, -6.942*LN(P1117)+107.59, IF(AND(P1117&gt;1000, P1117&lt;=5213),-36.304*LN(P1117)+310.72, IF(P1117&gt;5213, 10)))</f>
        <v>10</v>
      </c>
      <c r="BN1117" s="2" t="n">
        <f aca="false">BF1117^0.04*BG1117^0.22*BH1117^0.51*BI1117^0.06*BM1117^0.17</f>
        <v>60.4176809173128</v>
      </c>
      <c r="BO1117" s="3" t="str">
        <f aca="false">IF(BN1117&gt;=90, "Very Good", IF(BN1117&gt;=80, "Good", IF(BN1117&gt;=70, "Slightly Good", IF(BN1117&gt;=60, "Average", IF(BN1117&gt;=50, "Slightly Poor", IF(BN1117&gt;=40, "Poor", "Very Poor"))))))</f>
        <v>Average</v>
      </c>
      <c r="BP1117" s="2" t="n">
        <f aca="false">IF(AJ1117&lt;=1000, -6.942*LN(AJ1117)+107.59, IF(AND(AJ1117&gt;1000, AJ1117&lt;=5213),-36.304*LN(AJ1117)+310.72, IF(AJ1117&gt;5213, 10)))</f>
        <v>10</v>
      </c>
      <c r="BQ1117" s="2" t="n">
        <f aca="false">BF1117^0.04*BG1117^0.22*BH1117^0.51*BI1117^0.06*BP1117^0.17</f>
        <v>60.4176809173128</v>
      </c>
      <c r="BR1117" s="0" t="str">
        <f aca="false">IF(BQ1117&gt;=90, "Very Good", IF(BQ1117&gt;=80, "Good", IF(BQ1117&gt;=70, "Slightly Good", IF(BQ1117&gt;=60, "Average", IF(BQ1117&gt;=50, "Slightly Poor", IF(BQ1117&gt;=40, "Poor", "Very Poor"))))))</f>
        <v>Average</v>
      </c>
      <c r="BT1117" s="2" t="n">
        <f aca="false">9.81*LN(AH1117)+30.6</f>
        <v>52.0451630248007</v>
      </c>
      <c r="BU1117" s="0" t="str">
        <f aca="false">IF(BT1117&lt;30, "Clean water", IF(AND(BT1117&gt;=30, BT1117&lt;40), "Hypolimia", IF(AND(BT1117&gt;=40,BT1117&lt;50), "Mesotrophic", IF(AND(BT1117&gt;=50, BT1117&lt;70), "Eutrophic", IF(BT1117&gt;70,"Hypertrophic")))))</f>
        <v>Eutrophic</v>
      </c>
      <c r="CM1117" s="0" t="n">
        <f aca="false">IF(G1117&gt;H1117,1,0)</f>
        <v>0</v>
      </c>
      <c r="CO1117" s="17" t="n">
        <f aca="false">14.652-0.41022*M1117+0.007991*M1117*M1117-0.000077774*M1117*M1117*M1117</f>
        <v>10.571763450558</v>
      </c>
      <c r="CP1117" s="1" t="n">
        <f aca="false">F1117/CO1117*100</f>
        <v>88.9161022563728</v>
      </c>
    </row>
    <row r="1118" customFormat="false" ht="12.5" hidden="false" customHeight="false" outlineLevel="0" collapsed="false">
      <c r="A1118" s="0" t="n">
        <v>1117</v>
      </c>
      <c r="B1118" s="15" t="s">
        <v>95</v>
      </c>
      <c r="C1118" s="16" t="s">
        <v>96</v>
      </c>
      <c r="D1118" s="0" t="s">
        <v>179</v>
      </c>
      <c r="E1118" s="0" t="n">
        <v>7.5</v>
      </c>
      <c r="F1118" s="0" t="n">
        <v>9.1</v>
      </c>
      <c r="G1118" s="0" t="n">
        <v>1.2</v>
      </c>
      <c r="H1118" s="0" t="n">
        <v>5.7</v>
      </c>
      <c r="I1118" s="0" t="n">
        <v>4.6</v>
      </c>
      <c r="J1118" s="0" t="n">
        <v>5.906</v>
      </c>
      <c r="K1118" s="0" t="n">
        <v>0.088</v>
      </c>
      <c r="L1118" s="0" t="n">
        <v>4.3</v>
      </c>
      <c r="M1118" s="0" t="n">
        <v>13.3</v>
      </c>
      <c r="N1118" s="0" t="n">
        <v>0</v>
      </c>
      <c r="O1118" s="0" t="n">
        <v>643</v>
      </c>
      <c r="P1118" s="0" t="n">
        <v>19000</v>
      </c>
      <c r="AC1118" s="0" t="n">
        <v>5.846</v>
      </c>
      <c r="AD1118" s="0" t="n">
        <v>0.313</v>
      </c>
      <c r="AE1118" s="0" t="n">
        <v>4.525</v>
      </c>
      <c r="AF1118" s="0" t="n">
        <v>0.059</v>
      </c>
      <c r="AG1118" s="0" t="n">
        <v>0.026</v>
      </c>
      <c r="AH1118" s="0" t="n">
        <v>5.1</v>
      </c>
      <c r="AJ1118" s="0" t="n">
        <v>3300</v>
      </c>
      <c r="BF1118" s="0" t="n">
        <f aca="false">IF(E1118&lt;11,-3.6797*E1118^2+48.115*E1118-53.83,280.92*EXP(-0.2027*E1118))</f>
        <v>100.049375</v>
      </c>
      <c r="BG1118" s="1" t="n">
        <f aca="false">32.208*LN(F1118)+21.438</f>
        <v>92.5621023107425</v>
      </c>
      <c r="BH1118" s="1" t="n">
        <f aca="false">IF(G1118&lt;=2, -10*G1118+100, 88.958*EXP(-0.0755*G1118))</f>
        <v>88</v>
      </c>
      <c r="BI1118" s="1" t="n">
        <f aca="false">IF(I1118&lt;=100, 0.0053*(I1118)^2-1.0332*I1118+100.76, 122.82*EXP(-0.0092*I1118))</f>
        <v>96.119428</v>
      </c>
      <c r="BJ1118" s="0" t="n">
        <f aca="false">IF(P1118&lt;=1000, -6.942*LN(P1118)+107.59, -36.304*LN(P1118)+310.72)</f>
        <v>-46.9540603478259</v>
      </c>
      <c r="BK1118" s="0" t="e">
        <f aca="false">BF1118^0.04*BG1118^0.22*BH1118^0.51*BI1118^0.06*BJ1118^0.17</f>
        <v>#NUM!</v>
      </c>
      <c r="BL1118" s="0" t="e">
        <f aca="false">IF(BK1118&gt;=90, "Very Good", IF(BK1118&gt;=80, "Good", IF(BK1118&gt;=70, "Slightly Good", IF(BK1118&gt;=60, "Average", IF(BK1118&gt;=50, "Slightly Poor", IF(BK1118&gt;=40, "Poor", "Very Poor"))))))</f>
        <v>#NUM!</v>
      </c>
      <c r="BM1118" s="2" t="n">
        <f aca="false">IF(P1118&lt;=1000, -6.942*LN(P1118)+107.59, IF(AND(P1118&gt;1000, P1118&lt;=5213),-36.304*LN(P1118)+310.72, IF(P1118&gt;5213, 10)))</f>
        <v>10</v>
      </c>
      <c r="BN1118" s="2" t="n">
        <f aca="false">BF1118^0.04*BG1118^0.22*BH1118^0.51*BI1118^0.06*BM1118^0.17</f>
        <v>62.1267613908596</v>
      </c>
      <c r="BO1118" s="3" t="str">
        <f aca="false">IF(BN1118&gt;=90, "Very Good", IF(BN1118&gt;=80, "Good", IF(BN1118&gt;=70, "Slightly Good", IF(BN1118&gt;=60, "Average", IF(BN1118&gt;=50, "Slightly Poor", IF(BN1118&gt;=40, "Poor", "Very Poor"))))))</f>
        <v>Average</v>
      </c>
      <c r="BP1118" s="2" t="n">
        <f aca="false">IF(AJ1118&lt;=1000, -6.942*LN(AJ1118)+107.59, IF(AND(AJ1118&gt;1000, AJ1118&lt;=5213),-36.304*LN(AJ1118)+310.72, IF(AJ1118&gt;5213, 10)))</f>
        <v>16.5966910564093</v>
      </c>
      <c r="BQ1118" s="2" t="n">
        <f aca="false">BF1118^0.04*BG1118^0.22*BH1118^0.51*BI1118^0.06*BP1118^0.17</f>
        <v>67.71460844108</v>
      </c>
      <c r="BR1118" s="0" t="str">
        <f aca="false">IF(BQ1118&gt;=90, "Very Good", IF(BQ1118&gt;=80, "Good", IF(BQ1118&gt;=70, "Slightly Good", IF(BQ1118&gt;=60, "Average", IF(BQ1118&gt;=50, "Slightly Poor", IF(BQ1118&gt;=40, "Poor", "Very Poor"))))))</f>
        <v>Average</v>
      </c>
      <c r="BT1118" s="2" t="n">
        <f aca="false">9.81*LN(AH1118)+30.6</f>
        <v>46.5828496947541</v>
      </c>
      <c r="BU1118" s="0" t="str">
        <f aca="false">IF(BT1118&lt;30, "Clean water", IF(AND(BT1118&gt;=30, BT1118&lt;40), "Hypolimia", IF(AND(BT1118&gt;=40,BT1118&lt;50), "Mesotrophic", IF(AND(BT1118&gt;=50, BT1118&lt;70), "Eutrophic", IF(BT1118&gt;70,"Hypertrophic")))))</f>
        <v>Mesotrophic</v>
      </c>
      <c r="CM1118" s="0" t="n">
        <f aca="false">IF(G1118&gt;H1118,1,0)</f>
        <v>0</v>
      </c>
      <c r="CO1118" s="17" t="n">
        <f aca="false">14.652-0.41022*M1118+0.007991*M1118*M1118-0.000077774*M1118*M1118*M1118</f>
        <v>10.426627999962</v>
      </c>
      <c r="CP1118" s="1" t="n">
        <f aca="false">F1118/CO1118*100</f>
        <v>87.2765384938752</v>
      </c>
    </row>
    <row r="1119" customFormat="false" ht="12.5" hidden="false" customHeight="false" outlineLevel="0" collapsed="false">
      <c r="A1119" s="0" t="n">
        <v>1118</v>
      </c>
      <c r="B1119" s="15" t="s">
        <v>97</v>
      </c>
      <c r="C1119" s="16" t="s">
        <v>98</v>
      </c>
      <c r="D1119" s="0" t="s">
        <v>179</v>
      </c>
      <c r="E1119" s="0" t="n">
        <v>8.1</v>
      </c>
      <c r="F1119" s="0" t="n">
        <v>10.6</v>
      </c>
      <c r="G1119" s="0" t="n">
        <v>0.5</v>
      </c>
      <c r="H1119" s="0" t="n">
        <v>3.8</v>
      </c>
      <c r="I1119" s="0" t="n">
        <v>3.4</v>
      </c>
      <c r="J1119" s="0" t="n">
        <v>2.323</v>
      </c>
      <c r="K1119" s="0" t="n">
        <v>0.018</v>
      </c>
      <c r="L1119" s="0" t="n">
        <v>1.6</v>
      </c>
      <c r="M1119" s="0" t="n">
        <v>12</v>
      </c>
      <c r="N1119" s="0" t="n">
        <v>0</v>
      </c>
      <c r="O1119" s="0" t="n">
        <v>189</v>
      </c>
      <c r="P1119" s="0" t="n">
        <v>5700</v>
      </c>
      <c r="AC1119" s="0" t="n">
        <v>2.314</v>
      </c>
      <c r="AD1119" s="0" t="n">
        <v>0.034</v>
      </c>
      <c r="AE1119" s="0" t="n">
        <v>2.141</v>
      </c>
      <c r="AF1119" s="0" t="n">
        <v>0.009</v>
      </c>
      <c r="AG1119" s="0" t="n">
        <v>0.004</v>
      </c>
      <c r="AH1119" s="0" t="n">
        <v>4.6</v>
      </c>
      <c r="AJ1119" s="0" t="n">
        <v>46</v>
      </c>
      <c r="BF1119" s="0" t="n">
        <f aca="false">IF(E1119&lt;11,-3.6797*E1119^2+48.115*E1119-53.83,280.92*EXP(-0.2027*E1119))</f>
        <v>94.476383</v>
      </c>
      <c r="BG1119" s="1" t="n">
        <f aca="false">32.208*LN(F1119)+21.438</f>
        <v>97.4763856680092</v>
      </c>
      <c r="BH1119" s="1" t="n">
        <f aca="false">IF(G1119&lt;=2, -10*G1119+100, 88.958*EXP(-0.0755*G1119))</f>
        <v>95</v>
      </c>
      <c r="BI1119" s="1" t="n">
        <f aca="false">IF(I1119&lt;=100, 0.0053*(I1119)^2-1.0332*I1119+100.76, 122.82*EXP(-0.0092*I1119))</f>
        <v>97.308388</v>
      </c>
      <c r="BJ1119" s="0" t="n">
        <f aca="false">IF(P1119&lt;=1000, -6.942*LN(P1119)+107.59, -36.304*LN(P1119)+310.72)</f>
        <v>-3.24503165957714</v>
      </c>
      <c r="BK1119" s="0" t="e">
        <f aca="false">BF1119^0.04*BG1119^0.22*BH1119^0.51*BI1119^0.06*BJ1119^0.17</f>
        <v>#NUM!</v>
      </c>
      <c r="BL1119" s="0" t="e">
        <f aca="false">IF(BK1119&gt;=90, "Very Good", IF(BK1119&gt;=80, "Good", IF(BK1119&gt;=70, "Slightly Good", IF(BK1119&gt;=60, "Average", IF(BK1119&gt;=50, "Slightly Poor", IF(BK1119&gt;=40, "Poor", "Very Poor"))))))</f>
        <v>#NUM!</v>
      </c>
      <c r="BM1119" s="2" t="n">
        <f aca="false">IF(P1119&lt;=1000, -6.942*LN(P1119)+107.59, IF(AND(P1119&gt;1000, P1119&lt;=5213),-36.304*LN(P1119)+310.72, IF(P1119&gt;5213, 10)))</f>
        <v>10</v>
      </c>
      <c r="BN1119" s="2" t="n">
        <f aca="false">BF1119^0.04*BG1119^0.22*BH1119^0.51*BI1119^0.06*BM1119^0.17</f>
        <v>65.2377324901499</v>
      </c>
      <c r="BO1119" s="3" t="str">
        <f aca="false">IF(BN1119&gt;=90, "Very Good", IF(BN1119&gt;=80, "Good", IF(BN1119&gt;=70, "Slightly Good", IF(BN1119&gt;=60, "Average", IF(BN1119&gt;=50, "Slightly Poor", IF(BN1119&gt;=40, "Poor", "Very Poor"))))))</f>
        <v>Average</v>
      </c>
      <c r="BP1119" s="2" t="n">
        <f aca="false">IF(AJ1119&lt;=1000, -6.942*LN(AJ1119)+107.59, IF(AND(AJ1119&gt;1000, AJ1119&lt;=5213),-36.304*LN(AJ1119)+310.72, IF(AJ1119&gt;5213, 10)))</f>
        <v>81.0115714255727</v>
      </c>
      <c r="BQ1119" s="2" t="n">
        <f aca="false">BF1119^0.04*BG1119^0.22*BH1119^0.51*BI1119^0.06*BP1119^0.17</f>
        <v>93.1004665149434</v>
      </c>
      <c r="BR1119" s="0" t="str">
        <f aca="false">IF(BQ1119&gt;=90, "Very Good", IF(BQ1119&gt;=80, "Good", IF(BQ1119&gt;=70, "Slightly Good", IF(BQ1119&gt;=60, "Average", IF(BQ1119&gt;=50, "Slightly Poor", IF(BQ1119&gt;=40, "Poor", "Very Poor"))))))</f>
        <v>Very Good</v>
      </c>
      <c r="BT1119" s="2" t="n">
        <f aca="false">9.81*LN(AH1119)+30.6</f>
        <v>45.5706123372864</v>
      </c>
      <c r="BU1119" s="0" t="str">
        <f aca="false">IF(BT1119&lt;30, "Clean water", IF(AND(BT1119&gt;=30, BT1119&lt;40), "Hypolimia", IF(AND(BT1119&gt;=40,BT1119&lt;50), "Mesotrophic", IF(AND(BT1119&gt;=50, BT1119&lt;70), "Eutrophic", IF(BT1119&gt;70,"Hypertrophic")))))</f>
        <v>Mesotrophic</v>
      </c>
      <c r="CM1119" s="0" t="n">
        <f aca="false">IF(G1119&gt;H1119,1,0)</f>
        <v>0</v>
      </c>
      <c r="CO1119" s="17" t="n">
        <f aca="false">14.652-0.41022*M1119+0.007991*M1119*M1119-0.000077774*M1119*M1119*M1119</f>
        <v>10.745670528</v>
      </c>
      <c r="CP1119" s="1" t="n">
        <f aca="false">F1119/CO1119*100</f>
        <v>98.6443793561283</v>
      </c>
    </row>
    <row r="1120" customFormat="false" ht="12.5" hidden="false" customHeight="false" outlineLevel="0" collapsed="false">
      <c r="A1120" s="0" t="n">
        <v>1119</v>
      </c>
      <c r="B1120" s="15" t="s">
        <v>99</v>
      </c>
      <c r="C1120" s="16" t="s">
        <v>100</v>
      </c>
      <c r="D1120" s="0" t="s">
        <v>179</v>
      </c>
      <c r="E1120" s="0" t="n">
        <v>7.5</v>
      </c>
      <c r="F1120" s="0" t="n">
        <v>11.5</v>
      </c>
      <c r="G1120" s="0" t="n">
        <v>1.1</v>
      </c>
      <c r="H1120" s="0" t="n">
        <v>3.6</v>
      </c>
      <c r="I1120" s="0" t="n">
        <v>1.6</v>
      </c>
      <c r="J1120" s="0" t="n">
        <v>6.052</v>
      </c>
      <c r="K1120" s="0" t="n">
        <v>0.053</v>
      </c>
      <c r="L1120" s="0" t="n">
        <v>2.6</v>
      </c>
      <c r="M1120" s="0" t="n">
        <v>10.4</v>
      </c>
      <c r="N1120" s="0" t="n">
        <v>0</v>
      </c>
      <c r="O1120" s="0" t="n">
        <v>472</v>
      </c>
      <c r="P1120" s="0" t="n">
        <v>3000</v>
      </c>
      <c r="AC1120" s="0" t="n">
        <v>5.733</v>
      </c>
      <c r="AD1120" s="0" t="n">
        <v>0.139</v>
      </c>
      <c r="AE1120" s="0" t="n">
        <v>4.945</v>
      </c>
      <c r="AF1120" s="0" t="n">
        <v>0.052</v>
      </c>
      <c r="AG1120" s="0" t="n">
        <v>0.028</v>
      </c>
      <c r="AH1120" s="0" t="n">
        <v>3.7</v>
      </c>
      <c r="AJ1120" s="0" t="n">
        <v>100</v>
      </c>
      <c r="BF1120" s="0" t="n">
        <f aca="false">IF(E1120&lt;11,-3.6797*E1120^2+48.115*E1120-53.83,280.92*EXP(-0.2027*E1120))</f>
        <v>100.049375</v>
      </c>
      <c r="BG1120" s="1" t="n">
        <f aca="false">32.208*LN(F1120)+21.438</f>
        <v>100.101113315171</v>
      </c>
      <c r="BH1120" s="1" t="n">
        <f aca="false">IF(G1120&lt;=2, -10*G1120+100, 88.958*EXP(-0.0755*G1120))</f>
        <v>89</v>
      </c>
      <c r="BI1120" s="1" t="n">
        <f aca="false">IF(I1120&lt;=100, 0.0053*(I1120)^2-1.0332*I1120+100.76, 122.82*EXP(-0.0092*I1120))</f>
        <v>99.120448</v>
      </c>
      <c r="BJ1120" s="0" t="n">
        <f aca="false">IF(P1120&lt;=1000, -6.942*LN(P1120)+107.59, -36.304*LN(P1120)+310.72)</f>
        <v>20.0568318240255</v>
      </c>
      <c r="BK1120" s="0" t="n">
        <f aca="false">BF1120^0.04*BG1120^0.22*BH1120^0.51*BI1120^0.06*BJ1120^0.17</f>
        <v>71.6883245148812</v>
      </c>
      <c r="BL1120" s="0" t="str">
        <f aca="false">IF(BK1120&gt;=90, "Very Good", IF(BK1120&gt;=80, "Good", IF(BK1120&gt;=70, "Slightly Good", IF(BK1120&gt;=60, "Average", IF(BK1120&gt;=50, "Slightly Poor", IF(BK1120&gt;=40, "Poor", "Very Poor"))))))</f>
        <v>Slightly Good</v>
      </c>
      <c r="BM1120" s="2" t="n">
        <f aca="false">IF(P1120&lt;=1000, -6.942*LN(P1120)+107.59, IF(AND(P1120&gt;1000, P1120&lt;=5213),-36.304*LN(P1120)+310.72, IF(P1120&gt;5213, 10)))</f>
        <v>20.0568318240255</v>
      </c>
      <c r="BN1120" s="2" t="n">
        <f aca="false">BF1120^0.04*BG1120^0.22*BH1120^0.51*BI1120^0.06*BM1120^0.17</f>
        <v>71.6883245148812</v>
      </c>
      <c r="BO1120" s="3" t="str">
        <f aca="false">IF(BN1120&gt;=90, "Very Good", IF(BN1120&gt;=80, "Good", IF(BN1120&gt;=70, "Slightly Good", IF(BN1120&gt;=60, "Average", IF(BN1120&gt;=50, "Slightly Poor", IF(BN1120&gt;=40, "Poor", "Very Poor"))))))</f>
        <v>Slightly Good</v>
      </c>
      <c r="BP1120" s="2" t="n">
        <f aca="false">IF(AJ1120&lt;=1000, -6.942*LN(AJ1120)+107.59, IF(AND(AJ1120&gt;1000, AJ1120&lt;=5213),-36.304*LN(AJ1120)+310.72, IF(AJ1120&gt;5213, 10)))</f>
        <v>75.6209085688707</v>
      </c>
      <c r="BQ1120" s="2" t="n">
        <f aca="false">BF1120^0.04*BG1120^0.22*BH1120^0.51*BI1120^0.06*BP1120^0.17</f>
        <v>89.8323901745835</v>
      </c>
      <c r="BR1120" s="0" t="str">
        <f aca="false">IF(BQ1120&gt;=90, "Very Good", IF(BQ1120&gt;=80, "Good", IF(BQ1120&gt;=70, "Slightly Good", IF(BQ1120&gt;=60, "Average", IF(BQ1120&gt;=50, "Slightly Poor", IF(BQ1120&gt;=40, "Poor", "Very Poor"))))))</f>
        <v>Good</v>
      </c>
      <c r="BT1120" s="2" t="n">
        <f aca="false">9.81*LN(AH1120)+30.6</f>
        <v>43.4347449607683</v>
      </c>
      <c r="BU1120" s="0" t="str">
        <f aca="false">IF(BT1120&lt;30, "Clean water", IF(AND(BT1120&gt;=30, BT1120&lt;40), "Hypolimia", IF(AND(BT1120&gt;=40,BT1120&lt;50), "Mesotrophic", IF(AND(BT1120&gt;=50, BT1120&lt;70), "Eutrophic", IF(BT1120&gt;70,"Hypertrophic")))))</f>
        <v>Mesotrophic</v>
      </c>
      <c r="CM1120" s="0" t="n">
        <f aca="false">IF(G1120&gt;H1120,1,0)</f>
        <v>0</v>
      </c>
      <c r="CO1120" s="17" t="n">
        <f aca="false">14.652-0.41022*M1120+0.007991*M1120*M1120-0.000077774*M1120*M1120*M1120</f>
        <v>11.162533387264</v>
      </c>
      <c r="CP1120" s="1" t="n">
        <f aca="false">F1120/CO1120*100</f>
        <v>103.023208092896</v>
      </c>
    </row>
    <row r="1121" customFormat="false" ht="12.5" hidden="false" customHeight="false" outlineLevel="0" collapsed="false">
      <c r="A1121" s="0" t="n">
        <v>1120</v>
      </c>
      <c r="B1121" s="15" t="s">
        <v>99</v>
      </c>
      <c r="C1121" s="16" t="s">
        <v>100</v>
      </c>
      <c r="D1121" s="0" t="s">
        <v>179</v>
      </c>
      <c r="E1121" s="0" t="n">
        <v>7.5</v>
      </c>
      <c r="F1121" s="0" t="n">
        <v>10</v>
      </c>
      <c r="G1121" s="0" t="n">
        <v>1.7</v>
      </c>
      <c r="H1121" s="0" t="n">
        <v>4</v>
      </c>
      <c r="I1121" s="0" t="n">
        <v>4.8</v>
      </c>
      <c r="J1121" s="0" t="n">
        <v>7.144</v>
      </c>
      <c r="K1121" s="0" t="n">
        <v>0.093</v>
      </c>
      <c r="L1121" s="0" t="n">
        <v>2.5</v>
      </c>
      <c r="M1121" s="0" t="n">
        <v>13.6</v>
      </c>
      <c r="O1121" s="0" t="n">
        <v>434</v>
      </c>
      <c r="BD1121" s="0" t="n">
        <v>0.462</v>
      </c>
      <c r="BF1121" s="0" t="n">
        <f aca="false">IF(E1121&lt;11,-3.6797*E1121^2+48.115*E1121-53.83,280.92*EXP(-0.2027*E1121))</f>
        <v>100.049375</v>
      </c>
      <c r="BG1121" s="1" t="n">
        <f aca="false">32.208*LN(F1121)+21.438</f>
        <v>95.5996606751522</v>
      </c>
      <c r="BH1121" s="1" t="n">
        <f aca="false">IF(G1121&lt;=2, -10*G1121+100, 88.958*EXP(-0.0755*G1121))</f>
        <v>83</v>
      </c>
      <c r="BI1121" s="1" t="n">
        <f aca="false">IF(I1121&lt;=100, 0.0053*(I1121)^2-1.0332*I1121+100.76, 122.82*EXP(-0.0092*I1121))</f>
        <v>95.922752</v>
      </c>
      <c r="BJ1121" s="0" t="e">
        <f aca="false">IF(P1121&lt;=1000, -6.942*LN(P1121)+107.59, -36.304*LN(P1121)+310.72)</f>
        <v>#VALUE!</v>
      </c>
      <c r="BK1121" s="0" t="e">
        <f aca="false">BF1121^0.04*BG1121^0.22*BH1121^0.51*BI1121^0.06*BJ1121^0.17</f>
        <v>#VALUE!</v>
      </c>
      <c r="BL1121" s="0" t="e">
        <f aca="false">IF(BK1121&gt;=90, "Very Good", IF(BK1121&gt;=80, "Good", IF(BK1121&gt;=70, "Slightly Good", IF(BK1121&gt;=60, "Average", IF(BK1121&gt;=50, "Slightly Poor", IF(BK1121&gt;=40, "Poor", "Very Poor"))))))</f>
        <v>#VALUE!</v>
      </c>
      <c r="BM1121" s="2" t="e">
        <f aca="false">IF(P1121&lt;=1000, -6.942*LN(P1121)+107.59, IF(AND(P1121&gt;1000, P1121&lt;=5213),-36.304*LN(P1121)+310.72, IF(P1121&gt;5213, 10)))</f>
        <v>#VALUE!</v>
      </c>
      <c r="BN1121" s="2" t="e">
        <f aca="false">BF1121^0.04*BG1121^0.22*BH1121^0.51*BI1121^0.06*BM1121^0.17</f>
        <v>#VALUE!</v>
      </c>
      <c r="BO1121" s="3" t="e">
        <f aca="false">IF(BN1121&gt;=90, "Very Good", IF(BN1121&gt;=80, "Good", IF(BN1121&gt;=70, "Slightly Good", IF(BN1121&gt;=60, "Average", IF(BN1121&gt;=50, "Slightly Poor", IF(BN1121&gt;=40, "Poor", "Very Poor"))))))</f>
        <v>#VALUE!</v>
      </c>
      <c r="BP1121" s="2" t="e">
        <f aca="false">IF(AJ1121&lt;=1000, -6.942*LN(AJ1121)+107.59, IF(AND(AJ1121&gt;1000, AJ1121&lt;=5213),-36.304*LN(AJ1121)+310.72, IF(AJ1121&gt;5213, 10)))</f>
        <v>#VALUE!</v>
      </c>
      <c r="BQ1121" s="2" t="e">
        <f aca="false">BF1121^0.04*BG1121^0.22*BH1121^0.51*BI1121^0.06*BP1121^0.17</f>
        <v>#VALUE!</v>
      </c>
      <c r="BR1121" s="0" t="e">
        <f aca="false">IF(BQ1121&gt;=90, "Very Good", IF(BQ1121&gt;=80, "Good", IF(BQ1121&gt;=70, "Slightly Good", IF(BQ1121&gt;=60, "Average", IF(BQ1121&gt;=50, "Slightly Poor", IF(BQ1121&gt;=40, "Poor", "Very Poor"))))))</f>
        <v>#VALUE!</v>
      </c>
      <c r="BT1121" s="2" t="e">
        <f aca="false">9.81*LN(AH1121)+30.6</f>
        <v>#VALUE!</v>
      </c>
      <c r="BU1121" s="0" t="e">
        <f aca="false">IF(BT1121&lt;30, "Clean water", IF(AND(BT1121&gt;=30, BT1121&lt;40), "Hypolimia", IF(AND(BT1121&gt;=40,BT1121&lt;50), "Mesotrophic", IF(AND(BT1121&gt;=50, BT1121&lt;70), "Eutrophic", IF(BT1121&gt;70,"Hypertrophic")))))</f>
        <v>#VALUE!</v>
      </c>
      <c r="CM1121" s="0" t="n">
        <f aca="false">IF(G1121&gt;H1121,1,0)</f>
        <v>0</v>
      </c>
      <c r="CO1121" s="17" t="n">
        <f aca="false">14.652-0.41022*M1121+0.007991*M1121*M1121-0.000077774*M1121*M1121*M1121</f>
        <v>10.355386285056</v>
      </c>
      <c r="CP1121" s="1" t="n">
        <f aca="false">F1121/CO1121*100</f>
        <v>96.568102094184</v>
      </c>
    </row>
    <row r="1122" customFormat="false" ht="12.5" hidden="false" customHeight="false" outlineLevel="0" collapsed="false">
      <c r="A1122" s="0" t="n">
        <v>1121</v>
      </c>
      <c r="B1122" s="15" t="s">
        <v>101</v>
      </c>
      <c r="C1122" s="16" t="s">
        <v>102</v>
      </c>
      <c r="D1122" s="0" t="s">
        <v>179</v>
      </c>
      <c r="E1122" s="0" t="n">
        <v>7.9</v>
      </c>
      <c r="F1122" s="0" t="n">
        <v>11.4</v>
      </c>
      <c r="G1122" s="0" t="n">
        <v>0.5</v>
      </c>
      <c r="H1122" s="0" t="n">
        <v>4.4</v>
      </c>
      <c r="I1122" s="0" t="n">
        <v>5.8</v>
      </c>
      <c r="J1122" s="0" t="n">
        <v>4.112</v>
      </c>
      <c r="K1122" s="0" t="n">
        <v>0.042</v>
      </c>
      <c r="L1122" s="0" t="n">
        <v>2.3</v>
      </c>
      <c r="M1122" s="0" t="n">
        <v>11.2</v>
      </c>
      <c r="N1122" s="0" t="n">
        <v>0</v>
      </c>
      <c r="O1122" s="0" t="n">
        <v>270</v>
      </c>
      <c r="P1122" s="0" t="n">
        <v>44000</v>
      </c>
      <c r="AC1122" s="0" t="n">
        <v>4.005</v>
      </c>
      <c r="AD1122" s="0" t="n">
        <v>0.247</v>
      </c>
      <c r="AE1122" s="0" t="n">
        <v>3.239</v>
      </c>
      <c r="AF1122" s="0" t="n">
        <v>0.015</v>
      </c>
      <c r="AG1122" s="0" t="n">
        <v>0.008</v>
      </c>
      <c r="AH1122" s="0" t="n">
        <v>18.7</v>
      </c>
      <c r="AJ1122" s="0" t="n">
        <v>390</v>
      </c>
      <c r="BF1122" s="0" t="n">
        <f aca="false">IF(E1122&lt;11,-3.6797*E1122^2+48.115*E1122-53.83,280.92*EXP(-0.2027*E1122))</f>
        <v>96.6284230000001</v>
      </c>
      <c r="BG1122" s="1" t="n">
        <f aca="false">32.208*LN(F1122)+21.438</f>
        <v>99.8198189507377</v>
      </c>
      <c r="BH1122" s="1" t="n">
        <f aca="false">IF(G1122&lt;=2, -10*G1122+100, 88.958*EXP(-0.0755*G1122))</f>
        <v>95</v>
      </c>
      <c r="BI1122" s="1" t="n">
        <f aca="false">IF(I1122&lt;=100, 0.0053*(I1122)^2-1.0332*I1122+100.76, 122.82*EXP(-0.0092*I1122))</f>
        <v>94.945732</v>
      </c>
      <c r="BJ1122" s="0" t="n">
        <f aca="false">IF(P1122&lt;=1000, -6.942*LN(P1122)+107.59, -36.304*LN(P1122)+310.72)</f>
        <v>-77.440368117936</v>
      </c>
      <c r="BK1122" s="0" t="e">
        <f aca="false">BF1122^0.04*BG1122^0.22*BH1122^0.51*BI1122^0.06*BJ1122^0.17</f>
        <v>#NUM!</v>
      </c>
      <c r="BL1122" s="0" t="e">
        <f aca="false">IF(BK1122&gt;=90, "Very Good", IF(BK1122&gt;=80, "Good", IF(BK1122&gt;=70, "Slightly Good", IF(BK1122&gt;=60, "Average", IF(BK1122&gt;=50, "Slightly Poor", IF(BK1122&gt;=40, "Poor", "Very Poor"))))))</f>
        <v>#NUM!</v>
      </c>
      <c r="BM1122" s="2" t="n">
        <f aca="false">IF(P1122&lt;=1000, -6.942*LN(P1122)+107.59, IF(AND(P1122&gt;1000, P1122&lt;=5213),-36.304*LN(P1122)+310.72, IF(P1122&gt;5213, 10)))</f>
        <v>10</v>
      </c>
      <c r="BN1122" s="2" t="n">
        <f aca="false">BF1122^0.04*BG1122^0.22*BH1122^0.51*BI1122^0.06*BM1122^0.17</f>
        <v>65.5419641825505</v>
      </c>
      <c r="BO1122" s="3" t="str">
        <f aca="false">IF(BN1122&gt;=90, "Very Good", IF(BN1122&gt;=80, "Good", IF(BN1122&gt;=70, "Slightly Good", IF(BN1122&gt;=60, "Average", IF(BN1122&gt;=50, "Slightly Poor", IF(BN1122&gt;=40, "Poor", "Very Poor"))))))</f>
        <v>Average</v>
      </c>
      <c r="BP1122" s="2" t="n">
        <f aca="false">IF(AJ1122&lt;=1000, -6.942*LN(AJ1122)+107.59, IF(AND(AJ1122&gt;1000, AJ1122&lt;=5213),-36.304*LN(AJ1122)+310.72, IF(AJ1122&gt;5213, 10)))</f>
        <v>66.1730093370033</v>
      </c>
      <c r="BQ1122" s="2" t="n">
        <f aca="false">BF1122^0.04*BG1122^0.22*BH1122^0.51*BI1122^0.06*BP1122^0.17</f>
        <v>90.3722724286178</v>
      </c>
      <c r="BR1122" s="0" t="str">
        <f aca="false">IF(BQ1122&gt;=90, "Very Good", IF(BQ1122&gt;=80, "Good", IF(BQ1122&gt;=70, "Slightly Good", IF(BQ1122&gt;=60, "Average", IF(BQ1122&gt;=50, "Slightly Poor", IF(BQ1122&gt;=40, "Poor", "Very Poor"))))))</f>
        <v>Very Good</v>
      </c>
      <c r="BT1122" s="2" t="n">
        <f aca="false">9.81*LN(AH1122)+30.6</f>
        <v>59.3288157690719</v>
      </c>
      <c r="BU1122" s="0" t="str">
        <f aca="false">IF(BT1122&lt;30, "Clean water", IF(AND(BT1122&gt;=30, BT1122&lt;40), "Hypolimia", IF(AND(BT1122&gt;=40,BT1122&lt;50), "Mesotrophic", IF(AND(BT1122&gt;=50, BT1122&lt;70), "Eutrophic", IF(BT1122&gt;70,"Hypertrophic")))))</f>
        <v>Eutrophic</v>
      </c>
      <c r="CM1122" s="0" t="n">
        <f aca="false">IF(G1122&gt;H1122,1,0)</f>
        <v>0</v>
      </c>
      <c r="CO1122" s="17" t="n">
        <f aca="false">14.652-0.41022*M1122+0.007991*M1122*M1122-0.000077774*M1122*M1122*M1122</f>
        <v>10.950660169728</v>
      </c>
      <c r="CP1122" s="1" t="n">
        <f aca="false">F1122/CO1122*100</f>
        <v>104.103312707248</v>
      </c>
    </row>
    <row r="1123" customFormat="false" ht="12.5" hidden="false" customHeight="false" outlineLevel="0" collapsed="false">
      <c r="A1123" s="0" t="n">
        <v>1122</v>
      </c>
      <c r="B1123" s="15" t="s">
        <v>103</v>
      </c>
      <c r="C1123" s="16" t="s">
        <v>104</v>
      </c>
      <c r="D1123" s="0" t="s">
        <v>179</v>
      </c>
      <c r="E1123" s="0" t="n">
        <v>8</v>
      </c>
      <c r="F1123" s="0" t="n">
        <v>13.8</v>
      </c>
      <c r="G1123" s="0" t="n">
        <v>1.3</v>
      </c>
      <c r="H1123" s="0" t="n">
        <v>3.1</v>
      </c>
      <c r="I1123" s="0" t="n">
        <v>1.6</v>
      </c>
      <c r="J1123" s="0" t="n">
        <v>6.855</v>
      </c>
      <c r="K1123" s="0" t="n">
        <v>0.082</v>
      </c>
      <c r="L1123" s="0" t="n">
        <v>2.2</v>
      </c>
      <c r="M1123" s="0" t="n">
        <v>12.9</v>
      </c>
      <c r="N1123" s="0" t="n">
        <v>0</v>
      </c>
      <c r="O1123" s="0" t="n">
        <v>389</v>
      </c>
      <c r="P1123" s="0" t="n">
        <v>9500</v>
      </c>
      <c r="AC1123" s="0" t="n">
        <v>6.789</v>
      </c>
      <c r="AD1123" s="0" t="n">
        <v>0.167</v>
      </c>
      <c r="AE1123" s="0" t="n">
        <v>5.496</v>
      </c>
      <c r="AF1123" s="0" t="n">
        <v>0.074</v>
      </c>
      <c r="AG1123" s="0" t="n">
        <v>0.053</v>
      </c>
      <c r="AH1123" s="0" t="n">
        <v>4.4</v>
      </c>
      <c r="AJ1123" s="0" t="n">
        <v>1600</v>
      </c>
      <c r="BF1123" s="0" t="n">
        <f aca="false">IF(E1123&lt;11,-3.6797*E1123^2+48.115*E1123-53.83,280.92*EXP(-0.2027*E1123))</f>
        <v>95.5892</v>
      </c>
      <c r="BG1123" s="1" t="n">
        <f aca="false">32.208*LN(F1123)+21.438</f>
        <v>105.973326016391</v>
      </c>
      <c r="BH1123" s="1" t="n">
        <f aca="false">IF(G1123&lt;=2, -10*G1123+100, 88.958*EXP(-0.0755*G1123))</f>
        <v>87</v>
      </c>
      <c r="BI1123" s="1" t="n">
        <f aca="false">IF(I1123&lt;=100, 0.0053*(I1123)^2-1.0332*I1123+100.76, 122.82*EXP(-0.0092*I1123))</f>
        <v>99.120448</v>
      </c>
      <c r="BJ1123" s="0" t="n">
        <f aca="false">IF(P1123&lt;=1000, -6.942*LN(P1123)+107.59, -36.304*LN(P1123)+310.72)</f>
        <v>-21.7900451047777</v>
      </c>
      <c r="BK1123" s="0" t="e">
        <f aca="false">BF1123^0.04*BG1123^0.22*BH1123^0.51*BI1123^0.06*BJ1123^0.17</f>
        <v>#NUM!</v>
      </c>
      <c r="BL1123" s="0" t="e">
        <f aca="false">IF(BK1123&gt;=90, "Very Good", IF(BK1123&gt;=80, "Good", IF(BK1123&gt;=70, "Slightly Good", IF(BK1123&gt;=60, "Average", IF(BK1123&gt;=50, "Slightly Poor", IF(BK1123&gt;=40, "Poor", "Very Poor"))))))</f>
        <v>#NUM!</v>
      </c>
      <c r="BM1123" s="2" t="n">
        <f aca="false">IF(P1123&lt;=1000, -6.942*LN(P1123)+107.59, IF(AND(P1123&gt;1000, P1123&lt;=5213),-36.304*LN(P1123)+310.72, IF(P1123&gt;5213, 10)))</f>
        <v>10</v>
      </c>
      <c r="BN1123" s="2" t="n">
        <f aca="false">BF1123^0.04*BG1123^0.22*BH1123^0.51*BI1123^0.06*BM1123^0.17</f>
        <v>63.6332656302229</v>
      </c>
      <c r="BO1123" s="3" t="str">
        <f aca="false">IF(BN1123&gt;=90, "Very Good", IF(BN1123&gt;=80, "Good", IF(BN1123&gt;=70, "Slightly Good", IF(BN1123&gt;=60, "Average", IF(BN1123&gt;=50, "Slightly Poor", IF(BN1123&gt;=40, "Poor", "Very Poor"))))))</f>
        <v>Average</v>
      </c>
      <c r="BP1123" s="2" t="n">
        <f aca="false">IF(AJ1123&lt;=1000, -6.942*LN(AJ1123)+107.59, IF(AND(AJ1123&gt;1000, AJ1123&lt;=5213),-36.304*LN(AJ1123)+310.72, IF(AJ1123&gt;5213, 10)))</f>
        <v>42.8778405956953</v>
      </c>
      <c r="BQ1123" s="2" t="n">
        <f aca="false">BF1123^0.04*BG1123^0.22*BH1123^0.51*BI1123^0.06*BP1123^0.17</f>
        <v>81.5011629002907</v>
      </c>
      <c r="BR1123" s="0" t="str">
        <f aca="false">IF(BQ1123&gt;=90, "Very Good", IF(BQ1123&gt;=80, "Good", IF(BQ1123&gt;=70, "Slightly Good", IF(BQ1123&gt;=60, "Average", IF(BQ1123&gt;=50, "Slightly Poor", IF(BQ1123&gt;=40, "Poor", "Very Poor"))))))</f>
        <v>Good</v>
      </c>
      <c r="BT1123" s="2" t="n">
        <f aca="false">9.81*LN(AH1123)+30.6</f>
        <v>45.1345405464666</v>
      </c>
      <c r="BU1123" s="0" t="str">
        <f aca="false">IF(BT1123&lt;30, "Clean water", IF(AND(BT1123&gt;=30, BT1123&lt;40), "Hypolimia", IF(AND(BT1123&gt;=40,BT1123&lt;50), "Mesotrophic", IF(AND(BT1123&gt;=50, BT1123&lt;70), "Eutrophic", IF(BT1123&gt;70,"Hypertrophic")))))</f>
        <v>Mesotrophic</v>
      </c>
      <c r="CM1123" s="0" t="n">
        <f aca="false">IF(G1123&gt;H1123,1,0)</f>
        <v>0</v>
      </c>
      <c r="CO1123" s="17" t="n">
        <f aca="false">14.652-0.41022*M1123+0.007991*M1123*M1123-0.000077774*M1123*M1123*M1123</f>
        <v>10.522987719714</v>
      </c>
      <c r="CP1123" s="1" t="n">
        <f aca="false">F1123/CO1123*100</f>
        <v>131.141462553898</v>
      </c>
    </row>
    <row r="1124" customFormat="false" ht="12.5" hidden="false" customHeight="false" outlineLevel="0" collapsed="false">
      <c r="A1124" s="0" t="n">
        <v>1123</v>
      </c>
      <c r="B1124" s="15" t="s">
        <v>105</v>
      </c>
      <c r="C1124" s="16" t="s">
        <v>106</v>
      </c>
      <c r="D1124" s="0" t="s">
        <v>179</v>
      </c>
      <c r="E1124" s="0" t="n">
        <v>8</v>
      </c>
      <c r="F1124" s="0" t="n">
        <v>10.8</v>
      </c>
      <c r="G1124" s="0" t="n">
        <v>0.6</v>
      </c>
      <c r="H1124" s="0" t="n">
        <v>3.8</v>
      </c>
      <c r="I1124" s="0" t="n">
        <v>3.2</v>
      </c>
      <c r="J1124" s="0" t="n">
        <v>2.457</v>
      </c>
      <c r="K1124" s="0" t="n">
        <v>0.022</v>
      </c>
      <c r="L1124" s="0" t="n">
        <v>1.5</v>
      </c>
      <c r="M1124" s="0" t="n">
        <v>11.9</v>
      </c>
      <c r="N1124" s="0" t="n">
        <v>0</v>
      </c>
      <c r="O1124" s="0" t="n">
        <v>194</v>
      </c>
      <c r="P1124" s="0" t="n">
        <v>27000</v>
      </c>
      <c r="AC1124" s="0" t="n">
        <v>2.399</v>
      </c>
      <c r="AD1124" s="0" t="n">
        <v>0.018</v>
      </c>
      <c r="AE1124" s="0" t="n">
        <v>2.165</v>
      </c>
      <c r="AF1124" s="0" t="n">
        <v>0.009</v>
      </c>
      <c r="AG1124" s="0" t="n">
        <v>0.005</v>
      </c>
      <c r="AH1124" s="0" t="n">
        <v>8.8</v>
      </c>
      <c r="AJ1124" s="0" t="n">
        <v>930</v>
      </c>
      <c r="BF1124" s="0" t="n">
        <f aca="false">IF(E1124&lt;11,-3.6797*E1124^2+48.115*E1124-53.83,280.92*EXP(-0.2027*E1124))</f>
        <v>95.5892</v>
      </c>
      <c r="BG1124" s="1" t="n">
        <f aca="false">32.208*LN(F1124)+21.438</f>
        <v>98.0784218880646</v>
      </c>
      <c r="BH1124" s="1" t="n">
        <f aca="false">IF(G1124&lt;=2, -10*G1124+100, 88.958*EXP(-0.0755*G1124))</f>
        <v>94</v>
      </c>
      <c r="BI1124" s="1" t="n">
        <f aca="false">IF(I1124&lt;=100, 0.0053*(I1124)^2-1.0332*I1124+100.76, 122.82*EXP(-0.0092*I1124))</f>
        <v>97.508032</v>
      </c>
      <c r="BJ1124" s="0" t="n">
        <f aca="false">IF(P1124&lt;=1000, -6.942*LN(P1124)+107.59, -36.304*LN(P1124)+310.72)</f>
        <v>-59.7112092315887</v>
      </c>
      <c r="BK1124" s="0" t="e">
        <f aca="false">BF1124^0.04*BG1124^0.22*BH1124^0.51*BI1124^0.06*BJ1124^0.17</f>
        <v>#NUM!</v>
      </c>
      <c r="BL1124" s="0" t="e">
        <f aca="false">IF(BK1124&gt;=90, "Very Good", IF(BK1124&gt;=80, "Good", IF(BK1124&gt;=70, "Slightly Good", IF(BK1124&gt;=60, "Average", IF(BK1124&gt;=50, "Slightly Poor", IF(BK1124&gt;=40, "Poor", "Very Poor"))))))</f>
        <v>#NUM!</v>
      </c>
      <c r="BM1124" s="2" t="n">
        <f aca="false">IF(P1124&lt;=1000, -6.942*LN(P1124)+107.59, IF(AND(P1124&gt;1000, P1124&lt;=5213),-36.304*LN(P1124)+310.72, IF(P1124&gt;5213, 10)))</f>
        <v>10</v>
      </c>
      <c r="BN1124" s="2" t="n">
        <f aca="false">BF1124^0.04*BG1124^0.22*BH1124^0.51*BI1124^0.06*BM1124^0.17</f>
        <v>65.0129907600332</v>
      </c>
      <c r="BO1124" s="3" t="str">
        <f aca="false">IF(BN1124&gt;=90, "Very Good", IF(BN1124&gt;=80, "Good", IF(BN1124&gt;=70, "Slightly Good", IF(BN1124&gt;=60, "Average", IF(BN1124&gt;=50, "Slightly Poor", IF(BN1124&gt;=40, "Poor", "Very Poor"))))))</f>
        <v>Average</v>
      </c>
      <c r="BP1124" s="2" t="n">
        <f aca="false">IF(AJ1124&lt;=1000, -6.942*LN(AJ1124)+107.59, IF(AND(AJ1124&gt;1000, AJ1124&lt;=5213),-36.304*LN(AJ1124)+310.72, IF(AJ1124&gt;5213, 10)))</f>
        <v>60.1401486029654</v>
      </c>
      <c r="BQ1124" s="2" t="n">
        <f aca="false">BF1124^0.04*BG1124^0.22*BH1124^0.51*BI1124^0.06*BP1124^0.17</f>
        <v>88.1978725709202</v>
      </c>
      <c r="BR1124" s="0" t="str">
        <f aca="false">IF(BQ1124&gt;=90, "Very Good", IF(BQ1124&gt;=80, "Good", IF(BQ1124&gt;=70, "Slightly Good", IF(BQ1124&gt;=60, "Average", IF(BQ1124&gt;=50, "Slightly Poor", IF(BQ1124&gt;=40, "Poor", "Very Poor"))))))</f>
        <v>Good</v>
      </c>
      <c r="BT1124" s="2" t="n">
        <f aca="false">9.81*LN(AH1124)+30.6</f>
        <v>51.9343143877596</v>
      </c>
      <c r="BU1124" s="0" t="str">
        <f aca="false">IF(BT1124&lt;30, "Clean water", IF(AND(BT1124&gt;=30, BT1124&lt;40), "Hypolimia", IF(AND(BT1124&gt;=40,BT1124&lt;50), "Mesotrophic", IF(AND(BT1124&gt;=50, BT1124&lt;70), "Eutrophic", IF(BT1124&gt;70,"Hypertrophic")))))</f>
        <v>Eutrophic</v>
      </c>
      <c r="CM1124" s="0" t="n">
        <f aca="false">IF(G1124&gt;H1124,1,0)</f>
        <v>0</v>
      </c>
      <c r="CO1124" s="17" t="n">
        <f aca="false">14.652-0.41022*M1124+0.007991*M1124*M1124-0.000077774*M1124*M1124*M1124</f>
        <v>10.770925953934</v>
      </c>
      <c r="CP1124" s="1" t="n">
        <f aca="false">F1124/CO1124*100</f>
        <v>100.26993079509</v>
      </c>
    </row>
    <row r="1125" customFormat="false" ht="12.5" hidden="false" customHeight="false" outlineLevel="0" collapsed="false">
      <c r="A1125" s="0" t="n">
        <v>1124</v>
      </c>
      <c r="B1125" s="15" t="s">
        <v>107</v>
      </c>
      <c r="C1125" s="16" t="s">
        <v>108</v>
      </c>
      <c r="D1125" s="0" t="s">
        <v>179</v>
      </c>
      <c r="E1125" s="0" t="n">
        <v>7.7</v>
      </c>
      <c r="F1125" s="0" t="n">
        <v>11.5</v>
      </c>
      <c r="G1125" s="0" t="n">
        <v>0.8</v>
      </c>
      <c r="H1125" s="0" t="n">
        <v>1.4</v>
      </c>
      <c r="I1125" s="0" t="n">
        <v>0.8</v>
      </c>
      <c r="J1125" s="0" t="n">
        <v>6.573</v>
      </c>
      <c r="K1125" s="0" t="n">
        <v>0.096</v>
      </c>
      <c r="L1125" s="0" t="n">
        <v>1.2</v>
      </c>
      <c r="M1125" s="0" t="n">
        <v>14</v>
      </c>
      <c r="N1125" s="0" t="n">
        <v>0</v>
      </c>
      <c r="O1125" s="0" t="n">
        <v>540</v>
      </c>
      <c r="P1125" s="0" t="n">
        <v>5300</v>
      </c>
      <c r="AC1125" s="0" t="n">
        <v>6.468</v>
      </c>
      <c r="AD1125" s="0" t="n">
        <v>0.171</v>
      </c>
      <c r="AE1125" s="0" t="n">
        <v>5.41</v>
      </c>
      <c r="AF1125" s="0" t="n">
        <v>0.085</v>
      </c>
      <c r="AG1125" s="0" t="n">
        <v>0.07</v>
      </c>
      <c r="AH1125" s="0" t="n">
        <v>1.3</v>
      </c>
      <c r="AJ1125" s="0" t="n">
        <v>630</v>
      </c>
      <c r="BF1125" s="0" t="n">
        <f aca="false">IF(E1125&lt;11,-3.6797*E1125^2+48.115*E1125-53.83,280.92*EXP(-0.2027*E1125))</f>
        <v>98.486087</v>
      </c>
      <c r="BG1125" s="1" t="n">
        <f aca="false">32.208*LN(F1125)+21.438</f>
        <v>100.101113315171</v>
      </c>
      <c r="BH1125" s="1" t="n">
        <f aca="false">IF(G1125&lt;=2, -10*G1125+100, 88.958*EXP(-0.0755*G1125))</f>
        <v>92</v>
      </c>
      <c r="BI1125" s="1" t="n">
        <f aca="false">IF(I1125&lt;=100, 0.0053*(I1125)^2-1.0332*I1125+100.76, 122.82*EXP(-0.0092*I1125))</f>
        <v>99.936832</v>
      </c>
      <c r="BJ1125" s="0" t="n">
        <f aca="false">IF(P1125&lt;=1000, -6.942*LN(P1125)+107.59, -36.304*LN(P1125)+310.72)</f>
        <v>-0.603576061707884</v>
      </c>
      <c r="BK1125" s="0" t="e">
        <f aca="false">BF1125^0.04*BG1125^0.22*BH1125^0.51*BI1125^0.06*BJ1125^0.17</f>
        <v>#NUM!</v>
      </c>
      <c r="BL1125" s="0" t="e">
        <f aca="false">IF(BK1125&gt;=90, "Very Good", IF(BK1125&gt;=80, "Good", IF(BK1125&gt;=70, "Slightly Good", IF(BK1125&gt;=60, "Average", IF(BK1125&gt;=50, "Slightly Poor", IF(BK1125&gt;=40, "Poor", "Very Poor"))))))</f>
        <v>#NUM!</v>
      </c>
      <c r="BM1125" s="2" t="n">
        <f aca="false">IF(P1125&lt;=1000, -6.942*LN(P1125)+107.59, IF(AND(P1125&gt;1000, P1125&lt;=5213),-36.304*LN(P1125)+310.72, IF(P1125&gt;5213, 10)))</f>
        <v>10</v>
      </c>
      <c r="BN1125" s="2" t="n">
        <f aca="false">BF1125^0.04*BG1125^0.22*BH1125^0.51*BI1125^0.06*BM1125^0.17</f>
        <v>64.7659710877212</v>
      </c>
      <c r="BO1125" s="3" t="str">
        <f aca="false">IF(BN1125&gt;=90, "Very Good", IF(BN1125&gt;=80, "Good", IF(BN1125&gt;=70, "Slightly Good", IF(BN1125&gt;=60, "Average", IF(BN1125&gt;=50, "Slightly Poor", IF(BN1125&gt;=40, "Poor", "Very Poor"))))))</f>
        <v>Average</v>
      </c>
      <c r="BP1125" s="2" t="n">
        <f aca="false">IF(AJ1125&lt;=1000, -6.942*LN(AJ1125)+107.59, IF(AND(AJ1125&gt;1000, AJ1125&lt;=5213),-36.304*LN(AJ1125)+310.72, IF(AJ1125&gt;5213, 10)))</f>
        <v>62.8438130138253</v>
      </c>
      <c r="BQ1125" s="2" t="n">
        <f aca="false">BF1125^0.04*BG1125^0.22*BH1125^0.51*BI1125^0.06*BP1125^0.17</f>
        <v>88.5220598970789</v>
      </c>
      <c r="BR1125" s="0" t="str">
        <f aca="false">IF(BQ1125&gt;=90, "Very Good", IF(BQ1125&gt;=80, "Good", IF(BQ1125&gt;=70, "Slightly Good", IF(BQ1125&gt;=60, "Average", IF(BQ1125&gt;=50, "Slightly Poor", IF(BQ1125&gt;=40, "Poor", "Very Poor"))))))</f>
        <v>Good</v>
      </c>
      <c r="BT1125" s="2" t="n">
        <f aca="false">9.81*LN(AH1125)+30.6</f>
        <v>33.1737934344261</v>
      </c>
      <c r="BU1125" s="0" t="str">
        <f aca="false">IF(BT1125&lt;30, "Clean water", IF(AND(BT1125&gt;=30, BT1125&lt;40), "Hypolimia", IF(AND(BT1125&gt;=40,BT1125&lt;50), "Mesotrophic", IF(AND(BT1125&gt;=50, BT1125&lt;70), "Eutrophic", IF(BT1125&gt;70,"Hypertrophic")))))</f>
        <v>Hypolimia</v>
      </c>
      <c r="CM1125" s="0" t="n">
        <f aca="false">IF(G1125&gt;H1125,1,0)</f>
        <v>0</v>
      </c>
      <c r="CO1125" s="17" t="n">
        <f aca="false">14.652-0.41022*M1125+0.007991*M1125*M1125-0.000077774*M1125*M1125*M1125</f>
        <v>10.261744144</v>
      </c>
      <c r="CP1125" s="1" t="n">
        <f aca="false">F1125/CO1125*100</f>
        <v>112.066719249905</v>
      </c>
    </row>
    <row r="1126" customFormat="false" ht="12.5" hidden="false" customHeight="false" outlineLevel="0" collapsed="false">
      <c r="A1126" s="0" t="n">
        <v>1125</v>
      </c>
      <c r="B1126" s="15" t="s">
        <v>109</v>
      </c>
      <c r="C1126" s="16" t="s">
        <v>110</v>
      </c>
      <c r="D1126" s="0" t="s">
        <v>179</v>
      </c>
      <c r="E1126" s="0" t="n">
        <v>7.2</v>
      </c>
      <c r="F1126" s="0" t="n">
        <v>10.9</v>
      </c>
      <c r="G1126" s="0" t="n">
        <v>1.5</v>
      </c>
      <c r="H1126" s="0" t="n">
        <v>5.6</v>
      </c>
      <c r="I1126" s="0" t="n">
        <v>5</v>
      </c>
      <c r="J1126" s="0" t="n">
        <v>9.488</v>
      </c>
      <c r="K1126" s="0" t="n">
        <v>0.178</v>
      </c>
      <c r="L1126" s="0" t="n">
        <v>3.1</v>
      </c>
      <c r="M1126" s="0" t="n">
        <v>13.6</v>
      </c>
      <c r="O1126" s="0" t="n">
        <v>489</v>
      </c>
      <c r="AC1126" s="0" t="n">
        <v>9.179</v>
      </c>
      <c r="AD1126" s="0" t="n">
        <v>0.083</v>
      </c>
      <c r="AE1126" s="0" t="n">
        <v>7.23</v>
      </c>
      <c r="AF1126" s="0" t="n">
        <v>0.121</v>
      </c>
      <c r="AG1126" s="0" t="n">
        <v>0.091</v>
      </c>
      <c r="BD1126" s="0" t="n">
        <v>3.453</v>
      </c>
      <c r="BF1126" s="0" t="n">
        <f aca="false">IF(E1126&lt;11,-3.6797*E1126^2+48.115*E1126-53.83,280.92*EXP(-0.2027*E1126))</f>
        <v>101.842352</v>
      </c>
      <c r="BG1126" s="1" t="n">
        <f aca="false">32.208*LN(F1126)+21.438</f>
        <v>98.375271915684</v>
      </c>
      <c r="BH1126" s="1" t="n">
        <f aca="false">IF(G1126&lt;=2, -10*G1126+100, 88.958*EXP(-0.0755*G1126))</f>
        <v>85</v>
      </c>
      <c r="BI1126" s="1" t="n">
        <f aca="false">IF(I1126&lt;=100, 0.0053*(I1126)^2-1.0332*I1126+100.76, 122.82*EXP(-0.0092*I1126))</f>
        <v>95.7265</v>
      </c>
      <c r="BJ1126" s="0" t="e">
        <f aca="false">IF(P1126&lt;=1000, -6.942*LN(P1126)+107.59, -36.304*LN(P1126)+310.72)</f>
        <v>#VALUE!</v>
      </c>
      <c r="BK1126" s="0" t="e">
        <f aca="false">BF1126^0.04*BG1126^0.22*BH1126^0.51*BI1126^0.06*BJ1126^0.17</f>
        <v>#VALUE!</v>
      </c>
      <c r="BL1126" s="0" t="e">
        <f aca="false">IF(BK1126&gt;=90, "Very Good", IF(BK1126&gt;=80, "Good", IF(BK1126&gt;=70, "Slightly Good", IF(BK1126&gt;=60, "Average", IF(BK1126&gt;=50, "Slightly Poor", IF(BK1126&gt;=40, "Poor", "Very Poor"))))))</f>
        <v>#VALUE!</v>
      </c>
      <c r="BM1126" s="2" t="e">
        <f aca="false">IF(P1126&lt;=1000, -6.942*LN(P1126)+107.59, IF(AND(P1126&gt;1000, P1126&lt;=5213),-36.304*LN(P1126)+310.72, IF(P1126&gt;5213, 10)))</f>
        <v>#VALUE!</v>
      </c>
      <c r="BN1126" s="2" t="e">
        <f aca="false">BF1126^0.04*BG1126^0.22*BH1126^0.51*BI1126^0.06*BM1126^0.17</f>
        <v>#VALUE!</v>
      </c>
      <c r="BO1126" s="3" t="e">
        <f aca="false">IF(BN1126&gt;=90, "Very Good", IF(BN1126&gt;=80, "Good", IF(BN1126&gt;=70, "Slightly Good", IF(BN1126&gt;=60, "Average", IF(BN1126&gt;=50, "Slightly Poor", IF(BN1126&gt;=40, "Poor", "Very Poor"))))))</f>
        <v>#VALUE!</v>
      </c>
      <c r="BP1126" s="2" t="e">
        <f aca="false">IF(AJ1126&lt;=1000, -6.942*LN(AJ1126)+107.59, IF(AND(AJ1126&gt;1000, AJ1126&lt;=5213),-36.304*LN(AJ1126)+310.72, IF(AJ1126&gt;5213, 10)))</f>
        <v>#VALUE!</v>
      </c>
      <c r="BQ1126" s="2" t="e">
        <f aca="false">BF1126^0.04*BG1126^0.22*BH1126^0.51*BI1126^0.06*BP1126^0.17</f>
        <v>#VALUE!</v>
      </c>
      <c r="BR1126" s="0" t="e">
        <f aca="false">IF(BQ1126&gt;=90, "Very Good", IF(BQ1126&gt;=80, "Good", IF(BQ1126&gt;=70, "Slightly Good", IF(BQ1126&gt;=60, "Average", IF(BQ1126&gt;=50, "Slightly Poor", IF(BQ1126&gt;=40, "Poor", "Very Poor"))))))</f>
        <v>#VALUE!</v>
      </c>
      <c r="BT1126" s="2" t="e">
        <f aca="false">9.81*LN(AH1126)+30.6</f>
        <v>#VALUE!</v>
      </c>
      <c r="BU1126" s="0" t="e">
        <f aca="false">IF(BT1126&lt;30, "Clean water", IF(AND(BT1126&gt;=30, BT1126&lt;40), "Hypolimia", IF(AND(BT1126&gt;=40,BT1126&lt;50), "Mesotrophic", IF(AND(BT1126&gt;=50, BT1126&lt;70), "Eutrophic", IF(BT1126&gt;70,"Hypertrophic")))))</f>
        <v>#VALUE!</v>
      </c>
      <c r="CM1126" s="0" t="n">
        <f aca="false">IF(G1126&gt;H1126,1,0)</f>
        <v>0</v>
      </c>
      <c r="CO1126" s="17" t="n">
        <f aca="false">14.652-0.41022*M1126+0.007991*M1126*M1126-0.000077774*M1126*M1126*M1126</f>
        <v>10.355386285056</v>
      </c>
      <c r="CP1126" s="1" t="n">
        <f aca="false">F1126/CO1126*100</f>
        <v>105.259231282661</v>
      </c>
    </row>
    <row r="1127" customFormat="false" ht="12.5" hidden="false" customHeight="false" outlineLevel="0" collapsed="false">
      <c r="A1127" s="0" t="n">
        <v>1126</v>
      </c>
      <c r="B1127" s="15" t="s">
        <v>111</v>
      </c>
      <c r="C1127" s="16" t="s">
        <v>112</v>
      </c>
      <c r="D1127" s="0" t="s">
        <v>179</v>
      </c>
      <c r="E1127" s="0" t="n">
        <v>7.4</v>
      </c>
      <c r="F1127" s="0" t="n">
        <v>11.2</v>
      </c>
      <c r="G1127" s="0" t="n">
        <v>1.1</v>
      </c>
      <c r="H1127" s="0" t="n">
        <v>4.1</v>
      </c>
      <c r="I1127" s="0" t="n">
        <v>4.2</v>
      </c>
      <c r="J1127" s="0" t="n">
        <v>7.256</v>
      </c>
      <c r="K1127" s="0" t="n">
        <v>0.163</v>
      </c>
      <c r="L1127" s="0" t="n">
        <v>3.1</v>
      </c>
      <c r="M1127" s="0" t="n">
        <v>15.9</v>
      </c>
      <c r="N1127" s="0" t="n">
        <v>0</v>
      </c>
      <c r="O1127" s="0" t="n">
        <v>442</v>
      </c>
      <c r="P1127" s="0" t="n">
        <v>22000</v>
      </c>
      <c r="AC1127" s="0" t="n">
        <v>7.137</v>
      </c>
      <c r="AD1127" s="0" t="n">
        <v>0.163</v>
      </c>
      <c r="AE1127" s="0" t="n">
        <v>5.901</v>
      </c>
      <c r="AF1127" s="0" t="n">
        <v>0.12</v>
      </c>
      <c r="AG1127" s="0" t="n">
        <v>0.085</v>
      </c>
      <c r="AH1127" s="0" t="n">
        <v>9.2</v>
      </c>
      <c r="AJ1127" s="0" t="n">
        <v>1600</v>
      </c>
      <c r="BF1127" s="0" t="n">
        <f aca="false">IF(E1127&lt;11,-3.6797*E1127^2+48.115*E1127-53.83,280.92*EXP(-0.2027*E1127))</f>
        <v>100.720628</v>
      </c>
      <c r="BG1127" s="1" t="n">
        <f aca="false">32.208*LN(F1127)+21.438</f>
        <v>99.2497509715202</v>
      </c>
      <c r="BH1127" s="1" t="n">
        <f aca="false">IF(G1127&lt;=2, -10*G1127+100, 88.958*EXP(-0.0755*G1127))</f>
        <v>89</v>
      </c>
      <c r="BI1127" s="1" t="n">
        <f aca="false">IF(I1127&lt;=100, 0.0053*(I1127)^2-1.0332*I1127+100.76, 122.82*EXP(-0.0092*I1127))</f>
        <v>96.514052</v>
      </c>
      <c r="BJ1127" s="0" t="n">
        <f aca="false">IF(P1127&lt;=1000, -6.942*LN(P1127)+107.59, -36.304*LN(P1127)+310.72)</f>
        <v>-52.2763528748878</v>
      </c>
      <c r="BK1127" s="0" t="e">
        <f aca="false">BF1127^0.04*BG1127^0.22*BH1127^0.51*BI1127^0.06*BJ1127^0.17</f>
        <v>#NUM!</v>
      </c>
      <c r="BL1127" s="0" t="e">
        <f aca="false">IF(BK1127&gt;=90, "Very Good", IF(BK1127&gt;=80, "Good", IF(BK1127&gt;=70, "Slightly Good", IF(BK1127&gt;=60, "Average", IF(BK1127&gt;=50, "Slightly Poor", IF(BK1127&gt;=40, "Poor", "Very Poor"))))))</f>
        <v>#NUM!</v>
      </c>
      <c r="BM1127" s="2" t="n">
        <f aca="false">IF(P1127&lt;=1000, -6.942*LN(P1127)+107.59, IF(AND(P1127&gt;1000, P1127&lt;=5213),-36.304*LN(P1127)+310.72, IF(P1127&gt;5213, 10)))</f>
        <v>10</v>
      </c>
      <c r="BN1127" s="2" t="n">
        <f aca="false">BF1127^0.04*BG1127^0.22*BH1127^0.51*BI1127^0.06*BM1127^0.17</f>
        <v>63.4847694866672</v>
      </c>
      <c r="BO1127" s="3" t="str">
        <f aca="false">IF(BN1127&gt;=90, "Very Good", IF(BN1127&gt;=80, "Good", IF(BN1127&gt;=70, "Slightly Good", IF(BN1127&gt;=60, "Average", IF(BN1127&gt;=50, "Slightly Poor", IF(BN1127&gt;=40, "Poor", "Very Poor"))))))</f>
        <v>Average</v>
      </c>
      <c r="BP1127" s="2" t="n">
        <f aca="false">IF(AJ1127&lt;=1000, -6.942*LN(AJ1127)+107.59, IF(AND(AJ1127&gt;1000, AJ1127&lt;=5213),-36.304*LN(AJ1127)+310.72, IF(AJ1127&gt;5213, 10)))</f>
        <v>42.8778405956953</v>
      </c>
      <c r="BQ1127" s="2" t="n">
        <f aca="false">BF1127^0.04*BG1127^0.22*BH1127^0.51*BI1127^0.06*BP1127^0.17</f>
        <v>81.3109697950629</v>
      </c>
      <c r="BR1127" s="0" t="str">
        <f aca="false">IF(BQ1127&gt;=90, "Very Good", IF(BQ1127&gt;=80, "Good", IF(BQ1127&gt;=70, "Slightly Good", IF(BQ1127&gt;=60, "Average", IF(BQ1127&gt;=50, "Slightly Poor", IF(BQ1127&gt;=40, "Poor", "Very Poor"))))))</f>
        <v>Good</v>
      </c>
      <c r="BT1127" s="2" t="n">
        <f aca="false">9.81*LN(AH1127)+30.6</f>
        <v>52.3703861785795</v>
      </c>
      <c r="BU1127" s="0" t="str">
        <f aca="false">IF(BT1127&lt;30, "Clean water", IF(AND(BT1127&gt;=30, BT1127&lt;40), "Hypolimia", IF(AND(BT1127&gt;=40,BT1127&lt;50), "Mesotrophic", IF(AND(BT1127&gt;=50, BT1127&lt;70), "Eutrophic", IF(BT1127&gt;70,"Hypertrophic")))))</f>
        <v>Eutrophic</v>
      </c>
      <c r="CM1127" s="0" t="n">
        <f aca="false">IF(G1127&gt;H1127,1,0)</f>
        <v>0</v>
      </c>
      <c r="CO1127" s="17" t="n">
        <f aca="false">14.652-0.41022*M1127+0.007991*M1127*M1127-0.000077774*M1127*M1127*M1127</f>
        <v>9.837080195454</v>
      </c>
      <c r="CP1127" s="1" t="n">
        <f aca="false">F1127/CO1127*100</f>
        <v>113.854922166598</v>
      </c>
    </row>
    <row r="1128" customFormat="false" ht="12.5" hidden="false" customHeight="false" outlineLevel="0" collapsed="false">
      <c r="A1128" s="0" t="n">
        <v>1127</v>
      </c>
      <c r="B1128" s="15" t="s">
        <v>113</v>
      </c>
      <c r="C1128" s="16" t="s">
        <v>114</v>
      </c>
      <c r="D1128" s="0" t="s">
        <v>179</v>
      </c>
      <c r="E1128" s="0" t="n">
        <v>7.6</v>
      </c>
      <c r="F1128" s="0" t="n">
        <v>10.5</v>
      </c>
      <c r="G1128" s="0" t="n">
        <v>1.1</v>
      </c>
      <c r="H1128" s="0" t="n">
        <v>3.3</v>
      </c>
      <c r="I1128" s="0" t="n">
        <v>2.8</v>
      </c>
      <c r="J1128" s="0" t="n">
        <v>6.671</v>
      </c>
      <c r="K1128" s="0" t="n">
        <v>0.09</v>
      </c>
      <c r="L1128" s="0" t="n">
        <v>2.8</v>
      </c>
      <c r="M1128" s="0" t="n">
        <v>12.6</v>
      </c>
      <c r="N1128" s="0" t="n">
        <v>0</v>
      </c>
      <c r="O1128" s="0" t="n">
        <v>445</v>
      </c>
      <c r="P1128" s="0" t="n">
        <v>16000</v>
      </c>
      <c r="AC1128" s="0" t="n">
        <v>6.583</v>
      </c>
      <c r="AD1128" s="0" t="n">
        <v>0.198</v>
      </c>
      <c r="AE1128" s="0" t="n">
        <v>5.43</v>
      </c>
      <c r="AF1128" s="0" t="n">
        <v>0.068</v>
      </c>
      <c r="AG1128" s="0" t="n">
        <v>0.049</v>
      </c>
      <c r="AH1128" s="0" t="n">
        <v>7.8</v>
      </c>
      <c r="AJ1128" s="0" t="n">
        <v>1200</v>
      </c>
      <c r="BF1128" s="0" t="n">
        <f aca="false">IF(E1128&lt;11,-3.6797*E1128^2+48.115*E1128-53.83,280.92*EXP(-0.2027*E1128))</f>
        <v>99.304528</v>
      </c>
      <c r="BG1128" s="1" t="n">
        <f aca="false">32.208*LN(F1128)+21.438</f>
        <v>97.1710942827213</v>
      </c>
      <c r="BH1128" s="1" t="n">
        <f aca="false">IF(G1128&lt;=2, -10*G1128+100, 88.958*EXP(-0.0755*G1128))</f>
        <v>89</v>
      </c>
      <c r="BI1128" s="1" t="n">
        <f aca="false">IF(I1128&lt;=100, 0.0053*(I1128)^2-1.0332*I1128+100.76, 122.82*EXP(-0.0092*I1128))</f>
        <v>97.908592</v>
      </c>
      <c r="BJ1128" s="0" t="n">
        <f aca="false">IF(P1128&lt;=1000, -6.942*LN(P1128)+107.59, -36.304*LN(P1128)+310.72)</f>
        <v>-40.7152086203605</v>
      </c>
      <c r="BK1128" s="0" t="e">
        <f aca="false">BF1128^0.04*BG1128^0.22*BH1128^0.51*BI1128^0.06*BJ1128^0.17</f>
        <v>#NUM!</v>
      </c>
      <c r="BL1128" s="0" t="e">
        <f aca="false">IF(BK1128&gt;=90, "Very Good", IF(BK1128&gt;=80, "Good", IF(BK1128&gt;=70, "Slightly Good", IF(BK1128&gt;=60, "Average", IF(BK1128&gt;=50, "Slightly Poor", IF(BK1128&gt;=40, "Poor", "Very Poor"))))))</f>
        <v>#NUM!</v>
      </c>
      <c r="BM1128" s="2" t="n">
        <f aca="false">IF(P1128&lt;=1000, -6.942*LN(P1128)+107.59, IF(AND(P1128&gt;1000, P1128&lt;=5213),-36.304*LN(P1128)+310.72, IF(P1128&gt;5213, 10)))</f>
        <v>10</v>
      </c>
      <c r="BN1128" s="2" t="n">
        <f aca="false">BF1128^0.04*BG1128^0.22*BH1128^0.51*BI1128^0.06*BM1128^0.17</f>
        <v>63.2084403446378</v>
      </c>
      <c r="BO1128" s="3" t="str">
        <f aca="false">IF(BN1128&gt;=90, "Very Good", IF(BN1128&gt;=80, "Good", IF(BN1128&gt;=70, "Slightly Good", IF(BN1128&gt;=60, "Average", IF(BN1128&gt;=50, "Slightly Poor", IF(BN1128&gt;=40, "Poor", "Very Poor"))))))</f>
        <v>Average</v>
      </c>
      <c r="BP1128" s="2" t="n">
        <f aca="false">IF(AJ1128&lt;=1000, -6.942*LN(AJ1128)+107.59, IF(AND(AJ1128&gt;1000, AJ1128&lt;=5213),-36.304*LN(AJ1128)+310.72, IF(AJ1128&gt;5213, 10)))</f>
        <v>53.3218505539848</v>
      </c>
      <c r="BQ1128" s="2" t="n">
        <f aca="false">BF1128^0.04*BG1128^0.22*BH1128^0.51*BI1128^0.06*BP1128^0.17</f>
        <v>84.0134773318303</v>
      </c>
      <c r="BR1128" s="0" t="str">
        <f aca="false">IF(BQ1128&gt;=90, "Very Good", IF(BQ1128&gt;=80, "Good", IF(BQ1128&gt;=70, "Slightly Good", IF(BQ1128&gt;=60, "Average", IF(BQ1128&gt;=50, "Slightly Poor", IF(BQ1128&gt;=40, "Poor", "Very Poor"))))))</f>
        <v>Good</v>
      </c>
      <c r="BT1128" s="2" t="n">
        <f aca="false">9.81*LN(AH1128)+30.6</f>
        <v>50.7509538275533</v>
      </c>
      <c r="BU1128" s="0" t="str">
        <f aca="false">IF(BT1128&lt;30, "Clean water", IF(AND(BT1128&gt;=30, BT1128&lt;40), "Hypolimia", IF(AND(BT1128&gt;=40,BT1128&lt;50), "Mesotrophic", IF(AND(BT1128&gt;=50, BT1128&lt;70), "Eutrophic", IF(BT1128&gt;70,"Hypertrophic")))))</f>
        <v>Eutrophic</v>
      </c>
      <c r="CM1128" s="0" t="n">
        <f aca="false">IF(G1128&gt;H1128,1,0)</f>
        <v>0</v>
      </c>
      <c r="CO1128" s="17" t="n">
        <f aca="false">14.652-0.41022*M1128+0.007991*M1128*M1128-0.000077774*M1128*M1128*M1128</f>
        <v>10.596301916976</v>
      </c>
      <c r="CP1128" s="1" t="n">
        <f aca="false">F1128/CO1128*100</f>
        <v>99.0911742820227</v>
      </c>
    </row>
    <row r="1129" customFormat="false" ht="12.5" hidden="false" customHeight="false" outlineLevel="0" collapsed="false">
      <c r="A1129" s="0" t="n">
        <v>1128</v>
      </c>
      <c r="B1129" s="15" t="s">
        <v>115</v>
      </c>
      <c r="C1129" s="16" t="s">
        <v>116</v>
      </c>
      <c r="D1129" s="0" t="s">
        <v>179</v>
      </c>
      <c r="E1129" s="0" t="n">
        <v>7.2</v>
      </c>
      <c r="F1129" s="0" t="n">
        <v>8.7</v>
      </c>
      <c r="G1129" s="0" t="n">
        <v>2.3</v>
      </c>
      <c r="H1129" s="0" t="n">
        <v>6.2</v>
      </c>
      <c r="I1129" s="0" t="n">
        <v>8.8</v>
      </c>
      <c r="J1129" s="0" t="n">
        <v>12.218</v>
      </c>
      <c r="K1129" s="0" t="n">
        <v>0.217</v>
      </c>
      <c r="L1129" s="0" t="n">
        <v>4.3</v>
      </c>
      <c r="M1129" s="0" t="n">
        <v>18.3</v>
      </c>
      <c r="N1129" s="0" t="n">
        <v>0</v>
      </c>
      <c r="O1129" s="0" t="n">
        <v>513</v>
      </c>
      <c r="P1129" s="0" t="n">
        <v>170000</v>
      </c>
      <c r="AC1129" s="0" t="n">
        <v>11.728</v>
      </c>
      <c r="AD1129" s="0" t="n">
        <v>1.104</v>
      </c>
      <c r="AE1129" s="0" t="n">
        <v>9.468</v>
      </c>
      <c r="AF1129" s="0" t="n">
        <v>0.082</v>
      </c>
      <c r="AG1129" s="0" t="n">
        <v>0.052</v>
      </c>
      <c r="AH1129" s="0" t="n">
        <v>6.5</v>
      </c>
      <c r="AJ1129" s="0" t="n">
        <v>10000</v>
      </c>
      <c r="BF1129" s="0" t="n">
        <f aca="false">IF(E1129&lt;11,-3.6797*E1129^2+48.115*E1129-53.83,280.92*EXP(-0.2027*E1129))</f>
        <v>101.842352</v>
      </c>
      <c r="BG1129" s="1" t="n">
        <f aca="false">32.208*LN(F1129)+21.438</f>
        <v>91.1143080104746</v>
      </c>
      <c r="BH1129" s="1" t="n">
        <f aca="false">IF(G1129&lt;=2, -10*G1129+100, 88.958*EXP(-0.0755*G1129))</f>
        <v>74.7772988969374</v>
      </c>
      <c r="BI1129" s="1" t="n">
        <f aca="false">IF(I1129&lt;=100, 0.0053*(I1129)^2-1.0332*I1129+100.76, 122.82*EXP(-0.0092*I1129))</f>
        <v>92.078272</v>
      </c>
      <c r="BJ1129" s="0" t="n">
        <f aca="false">IF(P1129&lt;=1000, -6.942*LN(P1129)+107.59, -36.304*LN(P1129)+310.72)</f>
        <v>-126.50917410684</v>
      </c>
      <c r="BK1129" s="0" t="e">
        <f aca="false">BF1129^0.04*BG1129^0.22*BH1129^0.51*BI1129^0.06*BJ1129^0.17</f>
        <v>#NUM!</v>
      </c>
      <c r="BL1129" s="0" t="e">
        <f aca="false">IF(BK1129&gt;=90, "Very Good", IF(BK1129&gt;=80, "Good", IF(BK1129&gt;=70, "Slightly Good", IF(BK1129&gt;=60, "Average", IF(BK1129&gt;=50, "Slightly Poor", IF(BK1129&gt;=40, "Poor", "Very Poor"))))))</f>
        <v>#NUM!</v>
      </c>
      <c r="BM1129" s="2" t="n">
        <f aca="false">IF(P1129&lt;=1000, -6.942*LN(P1129)+107.59, IF(AND(P1129&gt;1000, P1129&lt;=5213),-36.304*LN(P1129)+310.72, IF(P1129&gt;5213, 10)))</f>
        <v>10</v>
      </c>
      <c r="BN1129" s="2" t="n">
        <f aca="false">BF1129^0.04*BG1129^0.22*BH1129^0.51*BI1129^0.06*BM1129^0.17</f>
        <v>56.871960398318</v>
      </c>
      <c r="BO1129" s="3" t="str">
        <f aca="false">IF(BN1129&gt;=90, "Very Good", IF(BN1129&gt;=80, "Good", IF(BN1129&gt;=70, "Slightly Good", IF(BN1129&gt;=60, "Average", IF(BN1129&gt;=50, "Slightly Poor", IF(BN1129&gt;=40, "Poor", "Very Poor"))))))</f>
        <v>Slightly Poor</v>
      </c>
      <c r="BP1129" s="2" t="n">
        <f aca="false">IF(AJ1129&lt;=1000, -6.942*LN(AJ1129)+107.59, IF(AND(AJ1129&gt;1000, AJ1129&lt;=5213),-36.304*LN(AJ1129)+310.72, IF(AJ1129&gt;5213, 10)))</f>
        <v>10</v>
      </c>
      <c r="BQ1129" s="2" t="n">
        <f aca="false">BF1129^0.04*BG1129^0.22*BH1129^0.51*BI1129^0.06*BP1129^0.17</f>
        <v>56.871960398318</v>
      </c>
      <c r="BR1129" s="0" t="str">
        <f aca="false">IF(BQ1129&gt;=90, "Very Good", IF(BQ1129&gt;=80, "Good", IF(BQ1129&gt;=70, "Slightly Good", IF(BQ1129&gt;=60, "Average", IF(BQ1129&gt;=50, "Slightly Poor", IF(BQ1129&gt;=40, "Poor", "Very Poor"))))))</f>
        <v>Slightly Poor</v>
      </c>
      <c r="BT1129" s="2" t="n">
        <f aca="false">9.81*LN(AH1129)+30.6</f>
        <v>48.9623793554046</v>
      </c>
      <c r="BU1129" s="0" t="str">
        <f aca="false">IF(BT1129&lt;30, "Clean water", IF(AND(BT1129&gt;=30, BT1129&lt;40), "Hypolimia", IF(AND(BT1129&gt;=40,BT1129&lt;50), "Mesotrophic", IF(AND(BT1129&gt;=50, BT1129&lt;70), "Eutrophic", IF(BT1129&gt;70,"Hypertrophic")))))</f>
        <v>Mesotrophic</v>
      </c>
      <c r="CM1129" s="0" t="n">
        <f aca="false">IF(G1129&gt;H1129,1,0)</f>
        <v>0</v>
      </c>
      <c r="CO1129" s="17" t="n">
        <f aca="false">14.652-0.41022*M1129+0.007991*M1129*M1129-0.000077774*M1129*M1129*M1129</f>
        <v>9.344443042062</v>
      </c>
      <c r="CP1129" s="1" t="n">
        <f aca="false">F1129/CO1129*100</f>
        <v>93.1034622485131</v>
      </c>
    </row>
    <row r="1130" customFormat="false" ht="12.5" hidden="false" customHeight="false" outlineLevel="0" collapsed="false">
      <c r="A1130" s="0" t="n">
        <v>1129</v>
      </c>
      <c r="B1130" s="15" t="s">
        <v>117</v>
      </c>
      <c r="C1130" s="16" t="s">
        <v>118</v>
      </c>
      <c r="D1130" s="0" t="s">
        <v>179</v>
      </c>
      <c r="E1130" s="0" t="n">
        <v>7.9</v>
      </c>
      <c r="F1130" s="0" t="n">
        <v>10.6</v>
      </c>
      <c r="G1130" s="0" t="n">
        <v>0.4</v>
      </c>
      <c r="H1130" s="0" t="n">
        <v>1.4</v>
      </c>
      <c r="I1130" s="0" t="n">
        <v>1.2</v>
      </c>
      <c r="J1130" s="0" t="n">
        <v>2.692</v>
      </c>
      <c r="K1130" s="0" t="n">
        <v>0.016</v>
      </c>
      <c r="L1130" s="0" t="n">
        <v>1.5</v>
      </c>
      <c r="M1130" s="0" t="n">
        <v>13.4</v>
      </c>
      <c r="N1130" s="0" t="n">
        <v>0</v>
      </c>
      <c r="O1130" s="0" t="n">
        <v>235</v>
      </c>
      <c r="P1130" s="0" t="n">
        <v>830</v>
      </c>
      <c r="AC1130" s="0" t="n">
        <v>2.658</v>
      </c>
      <c r="AD1130" s="0" t="n">
        <v>0.088</v>
      </c>
      <c r="AE1130" s="0" t="n">
        <v>2.063</v>
      </c>
      <c r="AF1130" s="0" t="n">
        <v>0.011</v>
      </c>
      <c r="AG1130" s="0" t="n">
        <v>0.004</v>
      </c>
      <c r="AH1130" s="0" t="n">
        <v>1.2</v>
      </c>
      <c r="AJ1130" s="0" t="n">
        <v>200</v>
      </c>
      <c r="BF1130" s="0" t="n">
        <f aca="false">IF(E1130&lt;11,-3.6797*E1130^2+48.115*E1130-53.83,280.92*EXP(-0.2027*E1130))</f>
        <v>96.6284230000001</v>
      </c>
      <c r="BG1130" s="1" t="n">
        <f aca="false">32.208*LN(F1130)+21.438</f>
        <v>97.4763856680092</v>
      </c>
      <c r="BH1130" s="1" t="n">
        <f aca="false">IF(G1130&lt;=2, -10*G1130+100, 88.958*EXP(-0.0755*G1130))</f>
        <v>96</v>
      </c>
      <c r="BI1130" s="1" t="n">
        <f aca="false">IF(I1130&lt;=100, 0.0053*(I1130)^2-1.0332*I1130+100.76, 122.82*EXP(-0.0092*I1130))</f>
        <v>99.527792</v>
      </c>
      <c r="BJ1130" s="0" t="n">
        <f aca="false">IF(P1130&lt;=1000, -6.942*LN(P1130)+107.59, -36.304*LN(P1130)+310.72)</f>
        <v>60.9298627851114</v>
      </c>
      <c r="BK1130" s="0" t="n">
        <f aca="false">BF1130^0.04*BG1130^0.22*BH1130^0.51*BI1130^0.06*BJ1130^0.17</f>
        <v>89.3754399391182</v>
      </c>
      <c r="BL1130" s="0" t="str">
        <f aca="false">IF(BK1130&gt;=90, "Very Good", IF(BK1130&gt;=80, "Good", IF(BK1130&gt;=70, "Slightly Good", IF(BK1130&gt;=60, "Average", IF(BK1130&gt;=50, "Slightly Poor", IF(BK1130&gt;=40, "Poor", "Very Poor"))))))</f>
        <v>Good</v>
      </c>
      <c r="BM1130" s="2" t="n">
        <f aca="false">IF(P1130&lt;=1000, -6.942*LN(P1130)+107.59, IF(AND(P1130&gt;1000, P1130&lt;=5213),-36.304*LN(P1130)+310.72, IF(P1130&gt;5213, 10)))</f>
        <v>60.9298627851114</v>
      </c>
      <c r="BN1130" s="2" t="n">
        <f aca="false">BF1130^0.04*BG1130^0.22*BH1130^0.51*BI1130^0.06*BM1130^0.17</f>
        <v>89.3754399391182</v>
      </c>
      <c r="BO1130" s="3" t="str">
        <f aca="false">IF(BN1130&gt;=90, "Very Good", IF(BN1130&gt;=80, "Good", IF(BN1130&gt;=70, "Slightly Good", IF(BN1130&gt;=60, "Average", IF(BN1130&gt;=50, "Slightly Poor", IF(BN1130&gt;=40, "Poor", "Very Poor"))))))</f>
        <v>Good</v>
      </c>
      <c r="BP1130" s="2" t="n">
        <f aca="false">IF(AJ1130&lt;=1000, -6.942*LN(AJ1130)+107.59, IF(AND(AJ1130&gt;1000, AJ1130&lt;=5213),-36.304*LN(AJ1130)+310.72, IF(AJ1130&gt;5213, 10)))</f>
        <v>70.8090808414235</v>
      </c>
      <c r="BQ1130" s="2" t="n">
        <f aca="false">BF1130^0.04*BG1130^0.22*BH1130^0.51*BI1130^0.06*BP1130^0.17</f>
        <v>91.6879328039093</v>
      </c>
      <c r="BR1130" s="0" t="str">
        <f aca="false">IF(BQ1130&gt;=90, "Very Good", IF(BQ1130&gt;=80, "Good", IF(BQ1130&gt;=70, "Slightly Good", IF(BQ1130&gt;=60, "Average", IF(BQ1130&gt;=50, "Slightly Poor", IF(BQ1130&gt;=40, "Poor", "Very Poor"))))))</f>
        <v>Very Good</v>
      </c>
      <c r="BT1130" s="2" t="n">
        <f aca="false">9.81*LN(AH1130)+30.6</f>
        <v>32.3885744721487</v>
      </c>
      <c r="BU1130" s="0" t="str">
        <f aca="false">IF(BT1130&lt;30, "Clean water", IF(AND(BT1130&gt;=30, BT1130&lt;40), "Hypolimia", IF(AND(BT1130&gt;=40,BT1130&lt;50), "Mesotrophic", IF(AND(BT1130&gt;=50, BT1130&lt;70), "Eutrophic", IF(BT1130&gt;70,"Hypertrophic")))))</f>
        <v>Hypolimia</v>
      </c>
      <c r="CM1130" s="0" t="n">
        <f aca="false">IF(G1130&gt;H1130,1,0)</f>
        <v>0</v>
      </c>
      <c r="CO1130" s="17" t="n">
        <f aca="false">14.652-0.41022*M1130+0.007991*M1130*M1130-0.000077774*M1130*M1130*M1130</f>
        <v>10.402783627504</v>
      </c>
      <c r="CP1130" s="1" t="n">
        <f aca="false">F1130/CO1130*100</f>
        <v>101.895803849794</v>
      </c>
    </row>
    <row r="1131" customFormat="false" ht="12.5" hidden="false" customHeight="false" outlineLevel="0" collapsed="false">
      <c r="A1131" s="0" t="n">
        <v>1130</v>
      </c>
      <c r="B1131" s="15" t="s">
        <v>119</v>
      </c>
      <c r="C1131" s="16" t="s">
        <v>120</v>
      </c>
      <c r="D1131" s="0" t="s">
        <v>179</v>
      </c>
      <c r="E1131" s="0" t="n">
        <v>8.1</v>
      </c>
      <c r="F1131" s="0" t="n">
        <v>11.7</v>
      </c>
      <c r="G1131" s="0" t="n">
        <v>0.7</v>
      </c>
      <c r="H1131" s="0" t="n">
        <v>1.7</v>
      </c>
      <c r="I1131" s="0" t="n">
        <v>1</v>
      </c>
      <c r="J1131" s="0" t="n">
        <v>2.879</v>
      </c>
      <c r="K1131" s="0" t="n">
        <v>0.014</v>
      </c>
      <c r="L1131" s="0" t="n">
        <v>1.5</v>
      </c>
      <c r="M1131" s="0" t="n">
        <v>12.8</v>
      </c>
      <c r="N1131" s="0" t="n">
        <v>0</v>
      </c>
      <c r="O1131" s="0" t="n">
        <v>254</v>
      </c>
      <c r="P1131" s="0" t="n">
        <v>5000</v>
      </c>
      <c r="AC1131" s="0" t="n">
        <v>2.863</v>
      </c>
      <c r="AD1131" s="0" t="n">
        <v>0.016</v>
      </c>
      <c r="AE1131" s="0" t="n">
        <v>2.24</v>
      </c>
      <c r="AF1131" s="0" t="n">
        <v>0.012</v>
      </c>
      <c r="AG1131" s="0" t="n">
        <v>0.003</v>
      </c>
      <c r="AH1131" s="0" t="n">
        <v>1.6</v>
      </c>
      <c r="AJ1131" s="0" t="n">
        <v>760</v>
      </c>
      <c r="BF1131" s="0" t="n">
        <f aca="false">IF(E1131&lt;11,-3.6797*E1131^2+48.115*E1131-53.83,280.92*EXP(-0.2027*E1131))</f>
        <v>94.476383</v>
      </c>
      <c r="BG1131" s="1" t="n">
        <f aca="false">32.208*LN(F1131)+21.438</f>
        <v>100.656437416814</v>
      </c>
      <c r="BH1131" s="1" t="n">
        <f aca="false">IF(G1131&lt;=2, -10*G1131+100, 88.958*EXP(-0.0755*G1131))</f>
        <v>93</v>
      </c>
      <c r="BI1131" s="1" t="n">
        <f aca="false">IF(I1131&lt;=100, 0.0053*(I1131)^2-1.0332*I1131+100.76, 122.82*EXP(-0.0092*I1131))</f>
        <v>99.7321</v>
      </c>
      <c r="BJ1131" s="0" t="n">
        <f aca="false">IF(P1131&lt;=1000, -6.942*LN(P1131)+107.59, -36.304*LN(P1131)+310.72)</f>
        <v>1.5118183788249</v>
      </c>
      <c r="BK1131" s="0" t="n">
        <f aca="false">BF1131^0.04*BG1131^0.22*BH1131^0.51*BI1131^0.06*BJ1131^0.17</f>
        <v>47.2073269235309</v>
      </c>
      <c r="BL1131" s="0" t="str">
        <f aca="false">IF(BK1131&gt;=90, "Very Good", IF(BK1131&gt;=80, "Good", IF(BK1131&gt;=70, "Slightly Good", IF(BK1131&gt;=60, "Average", IF(BK1131&gt;=50, "Slightly Poor", IF(BK1131&gt;=40, "Poor", "Very Poor"))))))</f>
        <v>Poor</v>
      </c>
      <c r="BM1131" s="2" t="n">
        <f aca="false">IF(P1131&lt;=1000, -6.942*LN(P1131)+107.59, IF(AND(P1131&gt;1000, P1131&lt;=5213),-36.304*LN(P1131)+310.72, IF(P1131&gt;5213, 10)))</f>
        <v>1.5118183788249</v>
      </c>
      <c r="BN1131" s="2" t="n">
        <f aca="false">BF1131^0.04*BG1131^0.22*BH1131^0.51*BI1131^0.06*BM1131^0.17</f>
        <v>47.2073269235309</v>
      </c>
      <c r="BO1131" s="3" t="str">
        <f aca="false">IF(BN1131&gt;=90, "Very Good", IF(BN1131&gt;=80, "Good", IF(BN1131&gt;=70, "Slightly Good", IF(BN1131&gt;=60, "Average", IF(BN1131&gt;=50, "Slightly Poor", IF(BN1131&gt;=40, "Poor", "Very Poor"))))))</f>
        <v>Poor</v>
      </c>
      <c r="BP1131" s="2" t="n">
        <f aca="false">IF(AJ1131&lt;=1000, -6.942*LN(AJ1131)+107.59, IF(AND(AJ1131&gt;1000, AJ1131&lt;=5213),-36.304*LN(AJ1131)+310.72, IF(AJ1131&gt;5213, 10)))</f>
        <v>61.5415034361676</v>
      </c>
      <c r="BQ1131" s="2" t="n">
        <f aca="false">BF1131^0.04*BG1131^0.22*BH1131^0.51*BI1131^0.06*BP1131^0.17</f>
        <v>88.644756490089</v>
      </c>
      <c r="BR1131" s="0" t="str">
        <f aca="false">IF(BQ1131&gt;=90, "Very Good", IF(BQ1131&gt;=80, "Good", IF(BQ1131&gt;=70, "Slightly Good", IF(BQ1131&gt;=60, "Average", IF(BQ1131&gt;=50, "Slightly Poor", IF(BQ1131&gt;=40, "Poor", "Very Poor"))))))</f>
        <v>Good</v>
      </c>
      <c r="BT1131" s="2" t="n">
        <f aca="false">9.81*LN(AH1131)+30.6</f>
        <v>35.2107356029007</v>
      </c>
      <c r="BU1131" s="0" t="str">
        <f aca="false">IF(BT1131&lt;30, "Clean water", IF(AND(BT1131&gt;=30, BT1131&lt;40), "Hypolimia", IF(AND(BT1131&gt;=40,BT1131&lt;50), "Mesotrophic", IF(AND(BT1131&gt;=50, BT1131&lt;70), "Eutrophic", IF(BT1131&gt;70,"Hypertrophic")))))</f>
        <v>Hypolimia</v>
      </c>
      <c r="CM1131" s="0" t="n">
        <f aca="false">IF(G1131&gt;H1131,1,0)</f>
        <v>0</v>
      </c>
      <c r="CO1131" s="17" t="n">
        <f aca="false">14.652-0.41022*M1131+0.007991*M1131*M1131-0.000077774*M1131*M1131*M1131</f>
        <v>10.547325540352</v>
      </c>
      <c r="CP1131" s="1" t="n">
        <f aca="false">F1131/CO1131*100</f>
        <v>110.928594696713</v>
      </c>
    </row>
    <row r="1132" customFormat="false" ht="12.5" hidden="false" customHeight="false" outlineLevel="0" collapsed="false">
      <c r="A1132" s="0" t="n">
        <v>1131</v>
      </c>
      <c r="B1132" s="15" t="s">
        <v>121</v>
      </c>
      <c r="C1132" s="16" t="s">
        <v>122</v>
      </c>
      <c r="D1132" s="0" t="s">
        <v>179</v>
      </c>
      <c r="E1132" s="0" t="n">
        <v>8</v>
      </c>
      <c r="F1132" s="0" t="n">
        <v>12.1</v>
      </c>
      <c r="G1132" s="0" t="n">
        <v>1.3</v>
      </c>
      <c r="H1132" s="0" t="n">
        <v>2.7</v>
      </c>
      <c r="I1132" s="0" t="n">
        <v>5.8</v>
      </c>
      <c r="J1132" s="0" t="n">
        <v>3.356</v>
      </c>
      <c r="K1132" s="0" t="n">
        <v>0.051</v>
      </c>
      <c r="L1132" s="0" t="n">
        <v>1.6</v>
      </c>
      <c r="M1132" s="0" t="n">
        <v>13.1</v>
      </c>
      <c r="N1132" s="0" t="n">
        <v>0</v>
      </c>
      <c r="O1132" s="0" t="n">
        <v>301</v>
      </c>
      <c r="P1132" s="0" t="n">
        <v>12000</v>
      </c>
      <c r="AC1132" s="0" t="n">
        <v>3.14</v>
      </c>
      <c r="AD1132" s="0" t="n">
        <v>0.102</v>
      </c>
      <c r="AE1132" s="0" t="n">
        <v>2.358</v>
      </c>
      <c r="AF1132" s="0" t="n">
        <v>0.029</v>
      </c>
      <c r="AG1132" s="0" t="n">
        <v>0.017</v>
      </c>
      <c r="AH1132" s="0" t="n">
        <v>8.9</v>
      </c>
      <c r="AJ1132" s="0" t="n">
        <v>1000</v>
      </c>
      <c r="BF1132" s="0" t="n">
        <f aca="false">IF(E1132&lt;11,-3.6797*E1132^2+48.115*E1132-53.83,280.92*EXP(-0.2027*E1132))</f>
        <v>95.5892</v>
      </c>
      <c r="BG1132" s="1" t="n">
        <f aca="false">32.208*LN(F1132)+21.438</f>
        <v>101.739161217428</v>
      </c>
      <c r="BH1132" s="1" t="n">
        <f aca="false">IF(G1132&lt;=2, -10*G1132+100, 88.958*EXP(-0.0755*G1132))</f>
        <v>87</v>
      </c>
      <c r="BI1132" s="1" t="n">
        <f aca="false">IF(I1132&lt;=100, 0.0053*(I1132)^2-1.0332*I1132+100.76, 122.82*EXP(-0.0092*I1132))</f>
        <v>94.945732</v>
      </c>
      <c r="BJ1132" s="0" t="n">
        <f aca="false">IF(P1132&lt;=1000, -6.942*LN(P1132)+107.59, -36.304*LN(P1132)+310.72)</f>
        <v>-30.271198662071</v>
      </c>
      <c r="BK1132" s="0" t="e">
        <f aca="false">BF1132^0.04*BG1132^0.22*BH1132^0.51*BI1132^0.06*BJ1132^0.17</f>
        <v>#NUM!</v>
      </c>
      <c r="BL1132" s="0" t="e">
        <f aca="false">IF(BK1132&gt;=90, "Very Good", IF(BK1132&gt;=80, "Good", IF(BK1132&gt;=70, "Slightly Good", IF(BK1132&gt;=60, "Average", IF(BK1132&gt;=50, "Slightly Poor", IF(BK1132&gt;=40, "Poor", "Very Poor"))))))</f>
        <v>#NUM!</v>
      </c>
      <c r="BM1132" s="2" t="n">
        <f aca="false">IF(P1132&lt;=1000, -6.942*LN(P1132)+107.59, IF(AND(P1132&gt;1000, P1132&lt;=5213),-36.304*LN(P1132)+310.72, IF(P1132&gt;5213, 10)))</f>
        <v>10</v>
      </c>
      <c r="BN1132" s="2" t="n">
        <f aca="false">BF1132^0.04*BG1132^0.22*BH1132^0.51*BI1132^0.06*BM1132^0.17</f>
        <v>62.9023820938067</v>
      </c>
      <c r="BO1132" s="3" t="str">
        <f aca="false">IF(BN1132&gt;=90, "Very Good", IF(BN1132&gt;=80, "Good", IF(BN1132&gt;=70, "Slightly Good", IF(BN1132&gt;=60, "Average", IF(BN1132&gt;=50, "Slightly Poor", IF(BN1132&gt;=40, "Poor", "Very Poor"))))))</f>
        <v>Average</v>
      </c>
      <c r="BP1132" s="2" t="n">
        <f aca="false">IF(AJ1132&lt;=1000, -6.942*LN(AJ1132)+107.59, IF(AND(AJ1132&gt;1000, AJ1132&lt;=5213),-36.304*LN(AJ1132)+310.72, IF(AJ1132&gt;5213, 10)))</f>
        <v>59.636362853306</v>
      </c>
      <c r="BQ1132" s="2" t="n">
        <f aca="false">BF1132^0.04*BG1132^0.22*BH1132^0.51*BI1132^0.06*BP1132^0.17</f>
        <v>85.2126335391436</v>
      </c>
      <c r="BR1132" s="0" t="str">
        <f aca="false">IF(BQ1132&gt;=90, "Very Good", IF(BQ1132&gt;=80, "Good", IF(BQ1132&gt;=70, "Slightly Good", IF(BQ1132&gt;=60, "Average", IF(BQ1132&gt;=50, "Slightly Poor", IF(BQ1132&gt;=40, "Poor", "Very Poor"))))))</f>
        <v>Good</v>
      </c>
      <c r="BT1132" s="2" t="n">
        <f aca="false">9.81*LN(AH1132)+30.6</f>
        <v>52.0451630248007</v>
      </c>
      <c r="BU1132" s="0" t="str">
        <f aca="false">IF(BT1132&lt;30, "Clean water", IF(AND(BT1132&gt;=30, BT1132&lt;40), "Hypolimia", IF(AND(BT1132&gt;=40,BT1132&lt;50), "Mesotrophic", IF(AND(BT1132&gt;=50, BT1132&lt;70), "Eutrophic", IF(BT1132&gt;70,"Hypertrophic")))))</f>
        <v>Eutrophic</v>
      </c>
      <c r="CM1132" s="0" t="n">
        <f aca="false">IF(G1132&gt;H1132,1,0)</f>
        <v>0</v>
      </c>
      <c r="CO1132" s="17" t="n">
        <f aca="false">14.652-0.41022*M1132+0.007991*M1132*M1132-0.000077774*M1132*M1132*M1132</f>
        <v>10.474610480566</v>
      </c>
      <c r="CP1132" s="1" t="n">
        <f aca="false">F1132/CO1132*100</f>
        <v>115.517422079319</v>
      </c>
    </row>
    <row r="1133" customFormat="false" ht="12.5" hidden="false" customHeight="false" outlineLevel="0" collapsed="false">
      <c r="A1133" s="0" t="n">
        <v>1132</v>
      </c>
      <c r="B1133" s="15" t="s">
        <v>140</v>
      </c>
      <c r="C1133" s="16" t="s">
        <v>141</v>
      </c>
      <c r="D1133" s="0" t="s">
        <v>179</v>
      </c>
      <c r="E1133" s="0" t="n">
        <v>7.7</v>
      </c>
      <c r="F1133" s="0" t="n">
        <v>10.2</v>
      </c>
      <c r="G1133" s="0" t="n">
        <v>1.8</v>
      </c>
      <c r="H1133" s="0" t="n">
        <v>4.2</v>
      </c>
      <c r="I1133" s="0" t="n">
        <v>1.6</v>
      </c>
      <c r="J1133" s="0" t="n">
        <v>6.191</v>
      </c>
      <c r="K1133" s="0" t="n">
        <v>0.144</v>
      </c>
      <c r="L1133" s="0" t="n">
        <v>2.2</v>
      </c>
      <c r="M1133" s="0" t="n">
        <v>11.9</v>
      </c>
      <c r="O1133" s="0" t="n">
        <v>1274</v>
      </c>
      <c r="BD1133" s="0" t="n">
        <v>0.07</v>
      </c>
      <c r="BF1133" s="0" t="n">
        <f aca="false">IF(E1133&lt;11,-3.6797*E1133^2+48.115*E1133-53.83,280.92*EXP(-0.2027*E1133))</f>
        <v>98.486087</v>
      </c>
      <c r="BG1133" s="1" t="n">
        <f aca="false">32.208*LN(F1133)+21.438</f>
        <v>96.2374636951076</v>
      </c>
      <c r="BH1133" s="1" t="n">
        <f aca="false">IF(G1133&lt;=2, -10*G1133+100, 88.958*EXP(-0.0755*G1133))</f>
        <v>82</v>
      </c>
      <c r="BI1133" s="1" t="n">
        <f aca="false">IF(I1133&lt;=100, 0.0053*(I1133)^2-1.0332*I1133+100.76, 122.82*EXP(-0.0092*I1133))</f>
        <v>99.120448</v>
      </c>
      <c r="BJ1133" s="0" t="e">
        <f aca="false">IF(P1133&lt;=1000, -6.942*LN(P1133)+107.59, -36.304*LN(P1133)+310.72)</f>
        <v>#VALUE!</v>
      </c>
      <c r="BK1133" s="0" t="e">
        <f aca="false">BF1133^0.04*BG1133^0.22*BH1133^0.51*BI1133^0.06*BJ1133^0.17</f>
        <v>#VALUE!</v>
      </c>
      <c r="BL1133" s="0" t="e">
        <f aca="false">IF(BK1133&gt;=90, "Very Good", IF(BK1133&gt;=80, "Good", IF(BK1133&gt;=70, "Slightly Good", IF(BK1133&gt;=60, "Average", IF(BK1133&gt;=50, "Slightly Poor", IF(BK1133&gt;=40, "Poor", "Very Poor"))))))</f>
        <v>#VALUE!</v>
      </c>
      <c r="BM1133" s="2" t="e">
        <f aca="false">IF(P1133&lt;=1000, -6.942*LN(P1133)+107.59, IF(AND(P1133&gt;1000, P1133&lt;=5213),-36.304*LN(P1133)+310.72, IF(P1133&gt;5213, 10)))</f>
        <v>#VALUE!</v>
      </c>
      <c r="BN1133" s="2" t="e">
        <f aca="false">BF1133^0.04*BG1133^0.22*BH1133^0.51*BI1133^0.06*BM1133^0.17</f>
        <v>#VALUE!</v>
      </c>
      <c r="BO1133" s="3" t="e">
        <f aca="false">IF(BN1133&gt;=90, "Very Good", IF(BN1133&gt;=80, "Good", IF(BN1133&gt;=70, "Slightly Good", IF(BN1133&gt;=60, "Average", IF(BN1133&gt;=50, "Slightly Poor", IF(BN1133&gt;=40, "Poor", "Very Poor"))))))</f>
        <v>#VALUE!</v>
      </c>
      <c r="BP1133" s="2" t="e">
        <f aca="false">IF(AJ1133&lt;=1000, -6.942*LN(AJ1133)+107.59, IF(AND(AJ1133&gt;1000, AJ1133&lt;=5213),-36.304*LN(AJ1133)+310.72, IF(AJ1133&gt;5213, 10)))</f>
        <v>#VALUE!</v>
      </c>
      <c r="BQ1133" s="2" t="e">
        <f aca="false">BF1133^0.04*BG1133^0.22*BH1133^0.51*BI1133^0.06*BP1133^0.17</f>
        <v>#VALUE!</v>
      </c>
      <c r="BR1133" s="0" t="e">
        <f aca="false">IF(BQ1133&gt;=90, "Very Good", IF(BQ1133&gt;=80, "Good", IF(BQ1133&gt;=70, "Slightly Good", IF(BQ1133&gt;=60, "Average", IF(BQ1133&gt;=50, "Slightly Poor", IF(BQ1133&gt;=40, "Poor", "Very Poor"))))))</f>
        <v>#VALUE!</v>
      </c>
      <c r="BT1133" s="2" t="e">
        <f aca="false">9.81*LN(AH1133)+30.6</f>
        <v>#VALUE!</v>
      </c>
      <c r="BU1133" s="0" t="e">
        <f aca="false">IF(BT1133&lt;30, "Clean water", IF(AND(BT1133&gt;=30, BT1133&lt;40), "Hypolimia", IF(AND(BT1133&gt;=40,BT1133&lt;50), "Mesotrophic", IF(AND(BT1133&gt;=50, BT1133&lt;70), "Eutrophic", IF(BT1133&gt;70,"Hypertrophic")))))</f>
        <v>#VALUE!</v>
      </c>
      <c r="CM1133" s="0" t="n">
        <f aca="false">IF(G1133&gt;H1133,1,0)</f>
        <v>0</v>
      </c>
      <c r="CO1133" s="17" t="n">
        <f aca="false">14.652-0.41022*M1133+0.007991*M1133*M1133-0.000077774*M1133*M1133*M1133</f>
        <v>10.770925953934</v>
      </c>
      <c r="CP1133" s="1" t="n">
        <f aca="false">F1133/CO1133*100</f>
        <v>94.6993790842516</v>
      </c>
    </row>
    <row r="1134" customFormat="false" ht="12.5" hidden="false" customHeight="false" outlineLevel="0" collapsed="false">
      <c r="A1134" s="0" t="n">
        <v>1133</v>
      </c>
      <c r="B1134" s="15" t="s">
        <v>123</v>
      </c>
      <c r="C1134" s="16" t="s">
        <v>124</v>
      </c>
      <c r="D1134" s="0" t="s">
        <v>179</v>
      </c>
      <c r="E1134" s="0" t="n">
        <v>7.3</v>
      </c>
      <c r="F1134" s="0" t="n">
        <v>8.4</v>
      </c>
      <c r="G1134" s="0" t="n">
        <v>1.3</v>
      </c>
      <c r="H1134" s="0" t="n">
        <v>5.2</v>
      </c>
      <c r="I1134" s="0" t="n">
        <v>4.4</v>
      </c>
      <c r="J1134" s="0" t="n">
        <v>8.651</v>
      </c>
      <c r="K1134" s="0" t="n">
        <v>0.127</v>
      </c>
      <c r="L1134" s="0" t="n">
        <v>4.2</v>
      </c>
      <c r="M1134" s="0" t="n">
        <v>15.9</v>
      </c>
      <c r="N1134" s="0" t="n">
        <v>0</v>
      </c>
      <c r="O1134" s="0" t="n">
        <v>517</v>
      </c>
      <c r="P1134" s="0" t="n">
        <v>14000</v>
      </c>
      <c r="AC1134" s="0" t="n">
        <v>8.601</v>
      </c>
      <c r="AD1134" s="0" t="n">
        <v>1.251</v>
      </c>
      <c r="AE1134" s="0" t="n">
        <v>6.15</v>
      </c>
      <c r="AF1134" s="0" t="n">
        <v>0.072</v>
      </c>
      <c r="AG1134" s="0" t="n">
        <v>0.041</v>
      </c>
      <c r="AH1134" s="0" t="n">
        <v>4.6</v>
      </c>
      <c r="AJ1134" s="0" t="n">
        <v>1000</v>
      </c>
      <c r="BF1134" s="0" t="n">
        <f aca="false">IF(E1134&lt;11,-3.6797*E1134^2+48.115*E1134-53.83,280.92*EXP(-0.2027*E1134))</f>
        <v>101.318287</v>
      </c>
      <c r="BG1134" s="1" t="n">
        <f aca="false">32.208*LN(F1134)+21.438</f>
        <v>89.9840867819932</v>
      </c>
      <c r="BH1134" s="1" t="n">
        <f aca="false">IF(G1134&lt;=2, -10*G1134+100, 88.958*EXP(-0.0755*G1134))</f>
        <v>87</v>
      </c>
      <c r="BI1134" s="1" t="n">
        <f aca="false">IF(I1134&lt;=100, 0.0053*(I1134)^2-1.0332*I1134+100.76, 122.82*EXP(-0.0092*I1134))</f>
        <v>96.316528</v>
      </c>
      <c r="BJ1134" s="0" t="n">
        <f aca="false">IF(P1134&lt;=1000, -6.942*LN(P1134)+107.59, -36.304*LN(P1134)+310.72)</f>
        <v>-35.8674849425199</v>
      </c>
      <c r="BK1134" s="0" t="e">
        <f aca="false">BF1134^0.04*BG1134^0.22*BH1134^0.51*BI1134^0.06*BJ1134^0.17</f>
        <v>#NUM!</v>
      </c>
      <c r="BL1134" s="0" t="e">
        <f aca="false">IF(BK1134&gt;=90, "Very Good", IF(BK1134&gt;=80, "Good", IF(BK1134&gt;=70, "Slightly Good", IF(BK1134&gt;=60, "Average", IF(BK1134&gt;=50, "Slightly Poor", IF(BK1134&gt;=40, "Poor", "Very Poor"))))))</f>
        <v>#NUM!</v>
      </c>
      <c r="BM1134" s="2" t="n">
        <f aca="false">IF(P1134&lt;=1000, -6.942*LN(P1134)+107.59, IF(AND(P1134&gt;1000, P1134&lt;=5213),-36.304*LN(P1134)+310.72, IF(P1134&gt;5213, 10)))</f>
        <v>10</v>
      </c>
      <c r="BN1134" s="2" t="n">
        <f aca="false">BF1134^0.04*BG1134^0.22*BH1134^0.51*BI1134^0.06*BM1134^0.17</f>
        <v>61.4215594217883</v>
      </c>
      <c r="BO1134" s="3" t="str">
        <f aca="false">IF(BN1134&gt;=90, "Very Good", IF(BN1134&gt;=80, "Good", IF(BN1134&gt;=70, "Slightly Good", IF(BN1134&gt;=60, "Average", IF(BN1134&gt;=50, "Slightly Poor", IF(BN1134&gt;=40, "Poor", "Very Poor"))))))</f>
        <v>Average</v>
      </c>
      <c r="BP1134" s="2" t="n">
        <f aca="false">IF(AJ1134&lt;=1000, -6.942*LN(AJ1134)+107.59, IF(AND(AJ1134&gt;1000, AJ1134&lt;=5213),-36.304*LN(AJ1134)+310.72, IF(AJ1134&gt;5213, 10)))</f>
        <v>59.636362853306</v>
      </c>
      <c r="BQ1134" s="2" t="n">
        <f aca="false">BF1134^0.04*BG1134^0.22*BH1134^0.51*BI1134^0.06*BP1134^0.17</f>
        <v>83.2065918681147</v>
      </c>
      <c r="BR1134" s="0" t="str">
        <f aca="false">IF(BQ1134&gt;=90, "Very Good", IF(BQ1134&gt;=80, "Good", IF(BQ1134&gt;=70, "Slightly Good", IF(BQ1134&gt;=60, "Average", IF(BQ1134&gt;=50, "Slightly Poor", IF(BQ1134&gt;=40, "Poor", "Very Poor"))))))</f>
        <v>Good</v>
      </c>
      <c r="BT1134" s="2" t="n">
        <f aca="false">9.81*LN(AH1134)+30.6</f>
        <v>45.5706123372864</v>
      </c>
      <c r="BU1134" s="0" t="str">
        <f aca="false">IF(BT1134&lt;30, "Clean water", IF(AND(BT1134&gt;=30, BT1134&lt;40), "Hypolimia", IF(AND(BT1134&gt;=40,BT1134&lt;50), "Mesotrophic", IF(AND(BT1134&gt;=50, BT1134&lt;70), "Eutrophic", IF(BT1134&gt;70,"Hypertrophic")))))</f>
        <v>Mesotrophic</v>
      </c>
      <c r="CM1134" s="0" t="n">
        <f aca="false">IF(G1134&gt;H1134,1,0)</f>
        <v>0</v>
      </c>
      <c r="CO1134" s="17" t="n">
        <f aca="false">14.652-0.41022*M1134+0.007991*M1134*M1134-0.000077774*M1134*M1134*M1134</f>
        <v>9.837080195454</v>
      </c>
      <c r="CP1134" s="1" t="n">
        <f aca="false">F1134/CO1134*100</f>
        <v>85.3911916249487</v>
      </c>
    </row>
    <row r="1135" customFormat="false" ht="12.5" hidden="false" customHeight="false" outlineLevel="0" collapsed="false">
      <c r="A1135" s="0" t="n">
        <v>1134</v>
      </c>
      <c r="B1135" s="15" t="s">
        <v>125</v>
      </c>
      <c r="C1135" s="16" t="s">
        <v>126</v>
      </c>
      <c r="D1135" s="0" t="s">
        <v>179</v>
      </c>
      <c r="E1135" s="0" t="n">
        <v>7.8</v>
      </c>
      <c r="F1135" s="0" t="n">
        <v>12.1</v>
      </c>
      <c r="G1135" s="0" t="n">
        <v>1.3</v>
      </c>
      <c r="H1135" s="0" t="n">
        <v>2.2</v>
      </c>
      <c r="I1135" s="0" t="n">
        <v>1.2</v>
      </c>
      <c r="J1135" s="0" t="n">
        <v>7.098</v>
      </c>
      <c r="K1135" s="0" t="n">
        <v>0.05</v>
      </c>
      <c r="L1135" s="0" t="n">
        <v>1.7</v>
      </c>
      <c r="M1135" s="0" t="n">
        <v>12</v>
      </c>
      <c r="N1135" s="0" t="n">
        <v>0</v>
      </c>
      <c r="O1135" s="0" t="n">
        <v>529</v>
      </c>
      <c r="P1135" s="0" t="n">
        <v>2800</v>
      </c>
      <c r="AC1135" s="0" t="n">
        <v>7.053</v>
      </c>
      <c r="AD1135" s="0" t="n">
        <v>0.108</v>
      </c>
      <c r="AE1135" s="0" t="n">
        <v>5.341</v>
      </c>
      <c r="AF1135" s="0" t="n">
        <v>0.038</v>
      </c>
      <c r="AG1135" s="0" t="n">
        <v>0.019</v>
      </c>
      <c r="AH1135" s="0" t="n">
        <v>5.3</v>
      </c>
      <c r="AJ1135" s="0" t="n">
        <v>300</v>
      </c>
      <c r="BF1135" s="0" t="n">
        <f aca="false">IF(E1135&lt;11,-3.6797*E1135^2+48.115*E1135-53.83,280.92*EXP(-0.2027*E1135))</f>
        <v>97.5940520000001</v>
      </c>
      <c r="BG1135" s="1" t="n">
        <f aca="false">32.208*LN(F1135)+21.438</f>
        <v>101.739161217428</v>
      </c>
      <c r="BH1135" s="1" t="n">
        <f aca="false">IF(G1135&lt;=2, -10*G1135+100, 88.958*EXP(-0.0755*G1135))</f>
        <v>87</v>
      </c>
      <c r="BI1135" s="1" t="n">
        <f aca="false">IF(I1135&lt;=100, 0.0053*(I1135)^2-1.0332*I1135+100.76, 122.82*EXP(-0.0092*I1135))</f>
        <v>99.527792</v>
      </c>
      <c r="BJ1135" s="0" t="n">
        <f aca="false">IF(P1135&lt;=1000, -6.942*LN(P1135)+107.59, -36.304*LN(P1135)+310.72)</f>
        <v>22.5615490304878</v>
      </c>
      <c r="BK1135" s="0" t="n">
        <f aca="false">BF1135^0.04*BG1135^0.22*BH1135^0.51*BI1135^0.06*BJ1135^0.17</f>
        <v>72.4984170231248</v>
      </c>
      <c r="BL1135" s="0" t="str">
        <f aca="false">IF(BK1135&gt;=90, "Very Good", IF(BK1135&gt;=80, "Good", IF(BK1135&gt;=70, "Slightly Good", IF(BK1135&gt;=60, "Average", IF(BK1135&gt;=50, "Slightly Poor", IF(BK1135&gt;=40, "Poor", "Very Poor"))))))</f>
        <v>Slightly Good</v>
      </c>
      <c r="BM1135" s="2" t="n">
        <f aca="false">IF(P1135&lt;=1000, -6.942*LN(P1135)+107.59, IF(AND(P1135&gt;1000, P1135&lt;=5213),-36.304*LN(P1135)+310.72, IF(P1135&gt;5213, 10)))</f>
        <v>22.5615490304878</v>
      </c>
      <c r="BN1135" s="2" t="n">
        <f aca="false">BF1135^0.04*BG1135^0.22*BH1135^0.51*BI1135^0.06*BM1135^0.17</f>
        <v>72.4984170231248</v>
      </c>
      <c r="BO1135" s="3" t="str">
        <f aca="false">IF(BN1135&gt;=90, "Very Good", IF(BN1135&gt;=80, "Good", IF(BN1135&gt;=70, "Slightly Good", IF(BN1135&gt;=60, "Average", IF(BN1135&gt;=50, "Slightly Poor", IF(BN1135&gt;=40, "Poor", "Very Poor"))))))</f>
        <v>Slightly Good</v>
      </c>
      <c r="BP1135" s="2" t="n">
        <f aca="false">IF(AJ1135&lt;=1000, -6.942*LN(AJ1135)+107.59, IF(AND(AJ1135&gt;1000, AJ1135&lt;=5213),-36.304*LN(AJ1135)+310.72, IF(AJ1135&gt;5213, 10)))</f>
        <v>67.9943420609366</v>
      </c>
      <c r="BQ1135" s="2" t="n">
        <f aca="false">BF1135^0.04*BG1135^0.22*BH1135^0.51*BI1135^0.06*BP1135^0.17</f>
        <v>87.4532956724076</v>
      </c>
      <c r="BR1135" s="0" t="str">
        <f aca="false">IF(BQ1135&gt;=90, "Very Good", IF(BQ1135&gt;=80, "Good", IF(BQ1135&gt;=70, "Slightly Good", IF(BQ1135&gt;=60, "Average", IF(BQ1135&gt;=50, "Slightly Poor", IF(BQ1135&gt;=40, "Poor", "Very Poor"))))))</f>
        <v>Good</v>
      </c>
      <c r="BT1135" s="2" t="n">
        <f aca="false">9.81*LN(AH1135)+30.6</f>
        <v>46.9602039096747</v>
      </c>
      <c r="BU1135" s="0" t="str">
        <f aca="false">IF(BT1135&lt;30, "Clean water", IF(AND(BT1135&gt;=30, BT1135&lt;40), "Hypolimia", IF(AND(BT1135&gt;=40,BT1135&lt;50), "Mesotrophic", IF(AND(BT1135&gt;=50, BT1135&lt;70), "Eutrophic", IF(BT1135&gt;70,"Hypertrophic")))))</f>
        <v>Mesotrophic</v>
      </c>
      <c r="CM1135" s="0" t="n">
        <f aca="false">IF(G1135&gt;H1135,1,0)</f>
        <v>0</v>
      </c>
      <c r="CO1135" s="17" t="n">
        <f aca="false">14.652-0.41022*M1135+0.007991*M1135*M1135-0.000077774*M1135*M1135*M1135</f>
        <v>10.745670528</v>
      </c>
      <c r="CP1135" s="1" t="n">
        <f aca="false">F1135/CO1135*100</f>
        <v>112.603489642373</v>
      </c>
    </row>
    <row r="1136" customFormat="false" ht="12.5" hidden="false" customHeight="false" outlineLevel="0" collapsed="false">
      <c r="A1136" s="0" t="n">
        <v>1135</v>
      </c>
      <c r="B1136" s="15" t="s">
        <v>72</v>
      </c>
      <c r="C1136" s="16" t="s">
        <v>73</v>
      </c>
      <c r="D1136" s="0" t="s">
        <v>180</v>
      </c>
      <c r="E1136" s="0" t="n">
        <v>7.6</v>
      </c>
      <c r="F1136" s="0" t="n">
        <v>12.3</v>
      </c>
      <c r="G1136" s="0" t="n">
        <v>0.6</v>
      </c>
      <c r="H1136" s="0" t="n">
        <v>4.3</v>
      </c>
      <c r="I1136" s="0" t="n">
        <v>16.5</v>
      </c>
      <c r="J1136" s="0" t="n">
        <v>4.291</v>
      </c>
      <c r="K1136" s="0" t="n">
        <v>0.032</v>
      </c>
      <c r="L1136" s="0" t="n">
        <v>2</v>
      </c>
      <c r="M1136" s="0" t="n">
        <v>5.7</v>
      </c>
      <c r="N1136" s="0" t="n">
        <v>0</v>
      </c>
      <c r="O1136" s="0" t="n">
        <v>259</v>
      </c>
      <c r="P1136" s="0" t="n">
        <v>24725</v>
      </c>
      <c r="Q1136" s="0" t="n">
        <v>0</v>
      </c>
      <c r="R1136" s="0" t="n">
        <v>0</v>
      </c>
      <c r="S1136" s="0" t="n">
        <v>0</v>
      </c>
      <c r="T1136" s="0" t="n">
        <v>0</v>
      </c>
      <c r="U1136" s="0" t="n">
        <v>0</v>
      </c>
      <c r="V1136" s="0" t="n">
        <v>0</v>
      </c>
      <c r="AC1136" s="0" t="n">
        <v>4.142</v>
      </c>
      <c r="AD1136" s="0" t="n">
        <v>0.511</v>
      </c>
      <c r="AE1136" s="0" t="n">
        <v>3.401</v>
      </c>
      <c r="AF1136" s="0" t="n">
        <v>0.016</v>
      </c>
      <c r="AG1136" s="0" t="n">
        <v>0.006</v>
      </c>
      <c r="AH1136" s="0" t="n">
        <v>9.2</v>
      </c>
      <c r="AJ1136" s="0" t="n">
        <v>737</v>
      </c>
      <c r="AP1136" s="0" t="n">
        <v>0</v>
      </c>
      <c r="AY1136" s="0" t="n">
        <v>0</v>
      </c>
      <c r="BF1136" s="0" t="n">
        <f aca="false">IF(E1136&lt;11,-3.6797*E1136^2+48.115*E1136-53.83,280.92*EXP(-0.2027*E1136))</f>
        <v>99.304528</v>
      </c>
      <c r="BG1136" s="1" t="n">
        <f aca="false">32.208*LN(F1136)+21.438</f>
        <v>102.267173042683</v>
      </c>
      <c r="BH1136" s="1" t="n">
        <f aca="false">IF(G1136&lt;=2, -10*G1136+100, 88.958*EXP(-0.0755*G1136))</f>
        <v>94</v>
      </c>
      <c r="BI1136" s="1" t="n">
        <f aca="false">IF(I1136&lt;=100, 0.0053*(I1136)^2-1.0332*I1136+100.76, 122.82*EXP(-0.0092*I1136))</f>
        <v>85.155125</v>
      </c>
      <c r="BJ1136" s="0" t="n">
        <f aca="false">IF(P1136&lt;=1000, -6.942*LN(P1136)+107.59, -36.304*LN(P1136)+310.72)</f>
        <v>-56.5156589612461</v>
      </c>
      <c r="BK1136" s="0" t="e">
        <f aca="false">BF1136^0.04*BG1136^0.22*BH1136^0.51*BI1136^0.06*BJ1136^0.17</f>
        <v>#NUM!</v>
      </c>
      <c r="BL1136" s="0" t="e">
        <f aca="false">IF(BK1136&gt;=90, "Very Good", IF(BK1136&gt;=80, "Good", IF(BK1136&gt;=70, "Slightly Good", IF(BK1136&gt;=60, "Average", IF(BK1136&gt;=50, "Slightly Poor", IF(BK1136&gt;=40, "Poor", "Very Poor"))))))</f>
        <v>#NUM!</v>
      </c>
      <c r="BM1136" s="2" t="n">
        <f aca="false">IF(P1136&lt;=1000, -6.942*LN(P1136)+107.59, IF(AND(P1136&gt;1000, P1136&lt;=5213),-36.304*LN(P1136)+310.72, IF(P1136&gt;5213, 10)))</f>
        <v>10</v>
      </c>
      <c r="BN1136" s="2" t="n">
        <f aca="false">BF1136^0.04*BG1136^0.22*BH1136^0.51*BI1136^0.06*BM1136^0.17</f>
        <v>65.1821362985586</v>
      </c>
      <c r="BO1136" s="3" t="str">
        <f aca="false">IF(BN1136&gt;=90, "Very Good", IF(BN1136&gt;=80, "Good", IF(BN1136&gt;=70, "Slightly Good", IF(BN1136&gt;=60, "Average", IF(BN1136&gt;=50, "Slightly Poor", IF(BN1136&gt;=40, "Poor", "Very Poor"))))))</f>
        <v>Average</v>
      </c>
      <c r="BP1136" s="2" t="n">
        <f aca="false">IF(AJ1136&lt;=1000, -6.942*LN(AJ1136)+107.59, IF(AND(AJ1136&gt;1000, AJ1136&lt;=5213),-36.304*LN(AJ1136)+310.72, IF(AJ1136&gt;5213, 10)))</f>
        <v>61.7548348524216</v>
      </c>
      <c r="BQ1136" s="2" t="n">
        <f aca="false">BF1136^0.04*BG1136^0.22*BH1136^0.51*BI1136^0.06*BP1136^0.17</f>
        <v>88.8265212624463</v>
      </c>
      <c r="BR1136" s="0" t="str">
        <f aca="false">IF(BQ1136&gt;=90, "Very Good", IF(BQ1136&gt;=80, "Good", IF(BQ1136&gt;=70, "Slightly Good", IF(BQ1136&gt;=60, "Average", IF(BQ1136&gt;=50, "Slightly Poor", IF(BQ1136&gt;=40, "Poor", "Very Poor"))))))</f>
        <v>Good</v>
      </c>
      <c r="BT1136" s="2" t="n">
        <f aca="false">9.81*LN(AH1136)+30.6</f>
        <v>52.3703861785795</v>
      </c>
      <c r="BU1136" s="0" t="str">
        <f aca="false">IF(BT1136&lt;30, "Clean water", IF(AND(BT1136&gt;=30, BT1136&lt;40), "Hypolimia", IF(AND(BT1136&gt;=40,BT1136&lt;50), "Mesotrophic", IF(AND(BT1136&gt;=50, BT1136&lt;70), "Eutrophic", IF(BT1136&gt;70,"Hypertrophic")))))</f>
        <v>Eutrophic</v>
      </c>
      <c r="CM1136" s="0" t="n">
        <f aca="false">IF(G1136&gt;H1136,1,0)</f>
        <v>0</v>
      </c>
      <c r="CO1136" s="17" t="n">
        <f aca="false">14.652-0.41022*M1136+0.007991*M1136*M1136-0.000077774*M1136*M1136*M1136</f>
        <v>12.558970389618</v>
      </c>
      <c r="CP1136" s="1" t="n">
        <f aca="false">F1136/CO1136*100</f>
        <v>97.9379648045665</v>
      </c>
    </row>
    <row r="1137" customFormat="false" ht="12.5" hidden="false" customHeight="false" outlineLevel="0" collapsed="false">
      <c r="A1137" s="0" t="n">
        <v>1136</v>
      </c>
      <c r="B1137" s="15" t="s">
        <v>131</v>
      </c>
      <c r="C1137" s="16" t="s">
        <v>132</v>
      </c>
      <c r="D1137" s="0" t="s">
        <v>180</v>
      </c>
      <c r="E1137" s="0" t="n">
        <v>7.8</v>
      </c>
      <c r="F1137" s="0" t="n">
        <v>12.5</v>
      </c>
      <c r="G1137" s="0" t="n">
        <v>2</v>
      </c>
      <c r="H1137" s="0" t="n">
        <v>4.7</v>
      </c>
      <c r="I1137" s="0" t="n">
        <v>44</v>
      </c>
      <c r="J1137" s="0" t="n">
        <v>3.723</v>
      </c>
      <c r="K1137" s="0" t="n">
        <v>0.151</v>
      </c>
      <c r="L1137" s="0" t="n">
        <v>2.8</v>
      </c>
      <c r="M1137" s="0" t="n">
        <v>5.2</v>
      </c>
      <c r="O1137" s="0" t="n">
        <v>617</v>
      </c>
      <c r="BD1137" s="0" t="n">
        <v>0.04</v>
      </c>
      <c r="BF1137" s="0" t="n">
        <f aca="false">IF(E1137&lt;11,-3.6797*E1137^2+48.115*E1137-53.83,280.92*EXP(-0.2027*E1137))</f>
        <v>97.5940520000001</v>
      </c>
      <c r="BG1137" s="1" t="n">
        <f aca="false">32.208*LN(F1137)+21.438</f>
        <v>102.78666817588</v>
      </c>
      <c r="BH1137" s="1" t="n">
        <f aca="false">IF(G1137&lt;=2, -10*G1137+100, 88.958*EXP(-0.0755*G1137))</f>
        <v>80</v>
      </c>
      <c r="BI1137" s="1" t="n">
        <f aca="false">IF(I1137&lt;=100, 0.0053*(I1137)^2-1.0332*I1137+100.76, 122.82*EXP(-0.0092*I1137))</f>
        <v>65.56</v>
      </c>
      <c r="BJ1137" s="0" t="e">
        <f aca="false">IF(P1137&lt;=1000, -6.942*LN(P1137)+107.59, -36.304*LN(P1137)+310.72)</f>
        <v>#VALUE!</v>
      </c>
      <c r="BK1137" s="0" t="e">
        <f aca="false">BF1137^0.04*BG1137^0.22*BH1137^0.51*BI1137^0.06*BJ1137^0.17</f>
        <v>#VALUE!</v>
      </c>
      <c r="BL1137" s="0" t="e">
        <f aca="false">IF(BK1137&gt;=90, "Very Good", IF(BK1137&gt;=80, "Good", IF(BK1137&gt;=70, "Slightly Good", IF(BK1137&gt;=60, "Average", IF(BK1137&gt;=50, "Slightly Poor", IF(BK1137&gt;=40, "Poor", "Very Poor"))))))</f>
        <v>#VALUE!</v>
      </c>
      <c r="BM1137" s="2" t="e">
        <f aca="false">IF(P1137&lt;=1000, -6.942*LN(P1137)+107.59, IF(AND(P1137&gt;1000, P1137&lt;=5213),-36.304*LN(P1137)+310.72, IF(P1137&gt;5213, 10)))</f>
        <v>#VALUE!</v>
      </c>
      <c r="BN1137" s="2" t="e">
        <f aca="false">BF1137^0.04*BG1137^0.22*BH1137^0.51*BI1137^0.06*BM1137^0.17</f>
        <v>#VALUE!</v>
      </c>
      <c r="BO1137" s="3" t="e">
        <f aca="false">IF(BN1137&gt;=90, "Very Good", IF(BN1137&gt;=80, "Good", IF(BN1137&gt;=70, "Slightly Good", IF(BN1137&gt;=60, "Average", IF(BN1137&gt;=50, "Slightly Poor", IF(BN1137&gt;=40, "Poor", "Very Poor"))))))</f>
        <v>#VALUE!</v>
      </c>
      <c r="BP1137" s="2" t="e">
        <f aca="false">IF(AJ1137&lt;=1000, -6.942*LN(AJ1137)+107.59, IF(AND(AJ1137&gt;1000, AJ1137&lt;=5213),-36.304*LN(AJ1137)+310.72, IF(AJ1137&gt;5213, 10)))</f>
        <v>#VALUE!</v>
      </c>
      <c r="BQ1137" s="2" t="e">
        <f aca="false">BF1137^0.04*BG1137^0.22*BH1137^0.51*BI1137^0.06*BP1137^0.17</f>
        <v>#VALUE!</v>
      </c>
      <c r="BR1137" s="0" t="e">
        <f aca="false">IF(BQ1137&gt;=90, "Very Good", IF(BQ1137&gt;=80, "Good", IF(BQ1137&gt;=70, "Slightly Good", IF(BQ1137&gt;=60, "Average", IF(BQ1137&gt;=50, "Slightly Poor", IF(BQ1137&gt;=40, "Poor", "Very Poor"))))))</f>
        <v>#VALUE!</v>
      </c>
      <c r="BT1137" s="2" t="e">
        <f aca="false">9.81*LN(AH1137)+30.6</f>
        <v>#VALUE!</v>
      </c>
      <c r="BU1137" s="0" t="e">
        <f aca="false">IF(BT1137&lt;30, "Clean water", IF(AND(BT1137&gt;=30, BT1137&lt;40), "Hypolimia", IF(AND(BT1137&gt;=40,BT1137&lt;50), "Mesotrophic", IF(AND(BT1137&gt;=50, BT1137&lt;70), "Eutrophic", IF(BT1137&gt;70,"Hypertrophic")))))</f>
        <v>#VALUE!</v>
      </c>
      <c r="CM1137" s="0" t="n">
        <f aca="false">IF(G1137&gt;H1137,1,0)</f>
        <v>0</v>
      </c>
      <c r="CO1137" s="17" t="n">
        <f aca="false">14.652-0.41022*M1137+0.007991*M1137*M1137-0.000077774*M1137*M1137*M1137</f>
        <v>12.723996993408</v>
      </c>
      <c r="CP1137" s="1" t="n">
        <f aca="false">F1137/CO1137*100</f>
        <v>98.2395705254878</v>
      </c>
    </row>
    <row r="1138" customFormat="false" ht="12.5" hidden="false" customHeight="false" outlineLevel="0" collapsed="false">
      <c r="A1138" s="0" t="n">
        <v>1137</v>
      </c>
      <c r="B1138" s="15" t="s">
        <v>75</v>
      </c>
      <c r="C1138" s="16" t="s">
        <v>76</v>
      </c>
      <c r="D1138" s="0" t="s">
        <v>180</v>
      </c>
      <c r="E1138" s="0" t="n">
        <v>7.5</v>
      </c>
      <c r="F1138" s="0" t="n">
        <v>12</v>
      </c>
      <c r="G1138" s="0" t="n">
        <v>2.3</v>
      </c>
      <c r="H1138" s="0" t="n">
        <v>6.5</v>
      </c>
      <c r="I1138" s="0" t="n">
        <v>10</v>
      </c>
      <c r="J1138" s="0" t="n">
        <v>4.958</v>
      </c>
      <c r="K1138" s="0" t="n">
        <v>0.14</v>
      </c>
      <c r="L1138" s="0" t="n">
        <v>1.9</v>
      </c>
      <c r="M1138" s="0" t="n">
        <v>7.2</v>
      </c>
      <c r="N1138" s="0" t="n">
        <v>0</v>
      </c>
      <c r="O1138" s="0" t="n">
        <v>2195</v>
      </c>
      <c r="P1138" s="0" t="n">
        <v>5300</v>
      </c>
      <c r="Q1138" s="0" t="n">
        <v>0</v>
      </c>
      <c r="R1138" s="0" t="n">
        <v>0</v>
      </c>
      <c r="S1138" s="0" t="n">
        <v>0</v>
      </c>
      <c r="T1138" s="0" t="n">
        <v>0</v>
      </c>
      <c r="U1138" s="0" t="n">
        <v>0</v>
      </c>
      <c r="V1138" s="0" t="n">
        <v>0</v>
      </c>
      <c r="AC1138" s="0" t="n">
        <v>4.82</v>
      </c>
      <c r="AD1138" s="0" t="n">
        <v>0.567</v>
      </c>
      <c r="AE1138" s="0" t="n">
        <v>3.529</v>
      </c>
      <c r="AF1138" s="0" t="n">
        <v>0.091</v>
      </c>
      <c r="AG1138" s="0" t="n">
        <v>0.075</v>
      </c>
      <c r="AH1138" s="0" t="n">
        <v>13.8</v>
      </c>
      <c r="AJ1138" s="0" t="n">
        <v>29000</v>
      </c>
      <c r="AP1138" s="0" t="n">
        <v>0</v>
      </c>
      <c r="AY1138" s="0" t="n">
        <v>0</v>
      </c>
      <c r="BF1138" s="0" t="n">
        <f aca="false">IF(E1138&lt;11,-3.6797*E1138^2+48.115*E1138-53.83,280.92*EXP(-0.2027*E1138))</f>
        <v>100.049375</v>
      </c>
      <c r="BG1138" s="1" t="n">
        <f aca="false">32.208*LN(F1138)+21.438</f>
        <v>101.471873376372</v>
      </c>
      <c r="BH1138" s="1" t="n">
        <f aca="false">IF(G1138&lt;=2, -10*G1138+100, 88.958*EXP(-0.0755*G1138))</f>
        <v>74.7772988969374</v>
      </c>
      <c r="BI1138" s="1" t="n">
        <f aca="false">IF(I1138&lt;=100, 0.0053*(I1138)^2-1.0332*I1138+100.76, 122.82*EXP(-0.0092*I1138))</f>
        <v>90.958</v>
      </c>
      <c r="BJ1138" s="0" t="n">
        <f aca="false">IF(P1138&lt;=1000, -6.942*LN(P1138)+107.59, -36.304*LN(P1138)+310.72)</f>
        <v>-0.603576061707884</v>
      </c>
      <c r="BK1138" s="0" t="e">
        <f aca="false">BF1138^0.04*BG1138^0.22*BH1138^0.51*BI1138^0.06*BJ1138^0.17</f>
        <v>#NUM!</v>
      </c>
      <c r="BL1138" s="0" t="e">
        <f aca="false">IF(BK1138&gt;=90, "Very Good", IF(BK1138&gt;=80, "Good", IF(BK1138&gt;=70, "Slightly Good", IF(BK1138&gt;=60, "Average", IF(BK1138&gt;=50, "Slightly Poor", IF(BK1138&gt;=40, "Poor", "Very Poor"))))))</f>
        <v>#NUM!</v>
      </c>
      <c r="BM1138" s="2" t="n">
        <f aca="false">IF(P1138&lt;=1000, -6.942*LN(P1138)+107.59, IF(AND(P1138&gt;1000, P1138&lt;=5213),-36.304*LN(P1138)+310.72, IF(P1138&gt;5213, 10)))</f>
        <v>10</v>
      </c>
      <c r="BN1138" s="2" t="n">
        <f aca="false">BF1138^0.04*BG1138^0.22*BH1138^0.51*BI1138^0.06*BM1138^0.17</f>
        <v>58.1510636783437</v>
      </c>
      <c r="BO1138" s="3" t="str">
        <f aca="false">IF(BN1138&gt;=90, "Very Good", IF(BN1138&gt;=80, "Good", IF(BN1138&gt;=70, "Slightly Good", IF(BN1138&gt;=60, "Average", IF(BN1138&gt;=50, "Slightly Poor", IF(BN1138&gt;=40, "Poor", "Very Poor"))))))</f>
        <v>Slightly Poor</v>
      </c>
      <c r="BP1138" s="2" t="n">
        <f aca="false">IF(AJ1138&lt;=1000, -6.942*LN(AJ1138)+107.59, IF(AND(AJ1138&gt;1000, AJ1138&lt;=5213),-36.304*LN(AJ1138)+310.72, IF(AJ1138&gt;5213, 10)))</f>
        <v>10</v>
      </c>
      <c r="BQ1138" s="2" t="n">
        <f aca="false">BF1138^0.04*BG1138^0.22*BH1138^0.51*BI1138^0.06*BP1138^0.17</f>
        <v>58.1510636783437</v>
      </c>
      <c r="BR1138" s="0" t="str">
        <f aca="false">IF(BQ1138&gt;=90, "Very Good", IF(BQ1138&gt;=80, "Good", IF(BQ1138&gt;=70, "Slightly Good", IF(BQ1138&gt;=60, "Average", IF(BQ1138&gt;=50, "Slightly Poor", IF(BQ1138&gt;=40, "Poor", "Very Poor"))))))</f>
        <v>Slightly Poor</v>
      </c>
      <c r="BT1138" s="2" t="n">
        <f aca="false">9.81*LN(AH1138)+30.6</f>
        <v>56.3479988891206</v>
      </c>
      <c r="BU1138" s="0" t="str">
        <f aca="false">IF(BT1138&lt;30, "Clean water", IF(AND(BT1138&gt;=30, BT1138&lt;40), "Hypolimia", IF(AND(BT1138&gt;=40,BT1138&lt;50), "Mesotrophic", IF(AND(BT1138&gt;=50, BT1138&lt;70), "Eutrophic", IF(BT1138&gt;70,"Hypertrophic")))))</f>
        <v>Eutrophic</v>
      </c>
      <c r="CM1138" s="0" t="n">
        <f aca="false">IF(G1138&gt;H1138,1,0)</f>
        <v>0</v>
      </c>
      <c r="CO1138" s="17" t="n">
        <f aca="false">14.652-0.41022*M1138+0.007991*M1138*M1138-0.000077774*M1138*M1138*M1138</f>
        <v>12.083640450048</v>
      </c>
      <c r="CP1138" s="1" t="n">
        <f aca="false">F1138/CO1138*100</f>
        <v>99.3078207648287</v>
      </c>
    </row>
    <row r="1139" customFormat="false" ht="12.5" hidden="false" customHeight="false" outlineLevel="0" collapsed="false">
      <c r="A1139" s="0" t="n">
        <v>1138</v>
      </c>
      <c r="B1139" s="15" t="s">
        <v>77</v>
      </c>
      <c r="C1139" s="16" t="s">
        <v>78</v>
      </c>
      <c r="D1139" s="0" t="s">
        <v>180</v>
      </c>
      <c r="E1139" s="0" t="n">
        <v>8.1</v>
      </c>
      <c r="F1139" s="0" t="n">
        <v>12.2</v>
      </c>
      <c r="G1139" s="0" t="n">
        <v>0.7</v>
      </c>
      <c r="H1139" s="0" t="n">
        <v>3.3</v>
      </c>
      <c r="I1139" s="0" t="n">
        <v>3.2</v>
      </c>
      <c r="J1139" s="0" t="n">
        <v>2.73</v>
      </c>
      <c r="K1139" s="0" t="n">
        <v>0.03</v>
      </c>
      <c r="L1139" s="0" t="n">
        <v>1.6</v>
      </c>
      <c r="M1139" s="0" t="n">
        <v>8.1</v>
      </c>
      <c r="N1139" s="0" t="n">
        <v>0</v>
      </c>
      <c r="O1139" s="0" t="n">
        <v>172</v>
      </c>
      <c r="P1139" s="0" t="n">
        <v>500</v>
      </c>
      <c r="Q1139" s="0" t="n">
        <v>0</v>
      </c>
      <c r="R1139" s="0" t="n">
        <v>0</v>
      </c>
      <c r="S1139" s="0" t="n">
        <v>0</v>
      </c>
      <c r="T1139" s="0" t="n">
        <v>0</v>
      </c>
      <c r="U1139" s="0" t="n">
        <v>0</v>
      </c>
      <c r="V1139" s="0" t="n">
        <v>0</v>
      </c>
      <c r="AC1139" s="0" t="n">
        <v>2.415</v>
      </c>
      <c r="AD1139" s="0" t="n">
        <v>0.023</v>
      </c>
      <c r="AE1139" s="0" t="n">
        <v>2.107</v>
      </c>
      <c r="AF1139" s="0" t="n">
        <v>0.01</v>
      </c>
      <c r="AG1139" s="0" t="n">
        <v>0.001</v>
      </c>
      <c r="AH1139" s="0" t="n">
        <v>8</v>
      </c>
      <c r="AJ1139" s="0" t="n">
        <v>340</v>
      </c>
      <c r="AP1139" s="0" t="n">
        <v>0</v>
      </c>
      <c r="AY1139" s="0" t="n">
        <v>0</v>
      </c>
      <c r="BD1139" s="0" t="n">
        <v>213.39</v>
      </c>
      <c r="BF1139" s="0" t="n">
        <f aca="false">IF(E1139&lt;11,-3.6797*E1139^2+48.115*E1139-53.83,280.92*EXP(-0.2027*E1139))</f>
        <v>94.476383</v>
      </c>
      <c r="BG1139" s="1" t="n">
        <f aca="false">32.208*LN(F1139)+21.438</f>
        <v>102.004249133617</v>
      </c>
      <c r="BH1139" s="1" t="n">
        <f aca="false">IF(G1139&lt;=2, -10*G1139+100, 88.958*EXP(-0.0755*G1139))</f>
        <v>93</v>
      </c>
      <c r="BI1139" s="1" t="n">
        <f aca="false">IF(I1139&lt;=100, 0.0053*(I1139)^2-1.0332*I1139+100.76, 122.82*EXP(-0.0092*I1139))</f>
        <v>97.508032</v>
      </c>
      <c r="BJ1139" s="0" t="n">
        <f aca="false">IF(P1139&lt;=1000, -6.942*LN(P1139)+107.59, -36.304*LN(P1139)+310.72)</f>
        <v>64.4481905807532</v>
      </c>
      <c r="BK1139" s="0" t="n">
        <f aca="false">BF1139^0.04*BG1139^0.22*BH1139^0.51*BI1139^0.06*BJ1139^0.17</f>
        <v>89.4836106262221</v>
      </c>
      <c r="BL1139" s="0" t="str">
        <f aca="false">IF(BK1139&gt;=90, "Very Good", IF(BK1139&gt;=80, "Good", IF(BK1139&gt;=70, "Slightly Good", IF(BK1139&gt;=60, "Average", IF(BK1139&gt;=50, "Slightly Poor", IF(BK1139&gt;=40, "Poor", "Very Poor"))))))</f>
        <v>Good</v>
      </c>
      <c r="BM1139" s="2" t="n">
        <f aca="false">IF(P1139&lt;=1000, -6.942*LN(P1139)+107.59, IF(AND(P1139&gt;1000, P1139&lt;=5213),-36.304*LN(P1139)+310.72, IF(P1139&gt;5213, 10)))</f>
        <v>64.4481905807532</v>
      </c>
      <c r="BN1139" s="2" t="n">
        <f aca="false">BF1139^0.04*BG1139^0.22*BH1139^0.51*BI1139^0.06*BM1139^0.17</f>
        <v>89.4836106262221</v>
      </c>
      <c r="BO1139" s="3" t="str">
        <f aca="false">IF(BN1139&gt;=90, "Very Good", IF(BN1139&gt;=80, "Good", IF(BN1139&gt;=70, "Slightly Good", IF(BN1139&gt;=60, "Average", IF(BN1139&gt;=50, "Slightly Poor", IF(BN1139&gt;=40, "Poor", "Very Poor"))))))</f>
        <v>Good</v>
      </c>
      <c r="BP1139" s="2" t="n">
        <f aca="false">IF(AJ1139&lt;=1000, -6.942*LN(AJ1139)+107.59, IF(AND(AJ1139&gt;1000, AJ1139&lt;=5213),-36.304*LN(AJ1139)+310.72, IF(AJ1139&gt;5213, 10)))</f>
        <v>67.1254595225499</v>
      </c>
      <c r="BQ1139" s="2" t="n">
        <f aca="false">BF1139^0.04*BG1139^0.22*BH1139^0.51*BI1139^0.06*BP1139^0.17</f>
        <v>90.1049213013161</v>
      </c>
      <c r="BR1139" s="0" t="str">
        <f aca="false">IF(BQ1139&gt;=90, "Very Good", IF(BQ1139&gt;=80, "Good", IF(BQ1139&gt;=70, "Slightly Good", IF(BQ1139&gt;=60, "Average", IF(BQ1139&gt;=50, "Slightly Poor", IF(BQ1139&gt;=40, "Poor", "Very Poor"))))))</f>
        <v>Very Good</v>
      </c>
      <c r="BT1139" s="2" t="n">
        <f aca="false">9.81*LN(AH1139)+30.6</f>
        <v>50.9993215238792</v>
      </c>
      <c r="BU1139" s="0" t="str">
        <f aca="false">IF(BT1139&lt;30, "Clean water", IF(AND(BT1139&gt;=30, BT1139&lt;40), "Hypolimia", IF(AND(BT1139&gt;=40,BT1139&lt;50), "Mesotrophic", IF(AND(BT1139&gt;=50, BT1139&lt;70), "Eutrophic", IF(BT1139&gt;70,"Hypertrophic")))))</f>
        <v>Eutrophic</v>
      </c>
      <c r="CM1139" s="0" t="n">
        <f aca="false">IF(G1139&gt;H1139,1,0)</f>
        <v>0</v>
      </c>
      <c r="CO1139" s="17" t="n">
        <f aca="false">14.652-0.41022*M1139+0.007991*M1139*M1139-0.000077774*M1139*M1139*M1139</f>
        <v>11.812175217666</v>
      </c>
      <c r="CP1139" s="1" t="n">
        <f aca="false">F1139/CO1139*100</f>
        <v>103.283263033162</v>
      </c>
    </row>
    <row r="1140" customFormat="false" ht="12.5" hidden="false" customHeight="false" outlineLevel="0" collapsed="false">
      <c r="A1140" s="0" t="n">
        <v>1139</v>
      </c>
      <c r="B1140" s="15" t="s">
        <v>79</v>
      </c>
      <c r="C1140" s="16" t="s">
        <v>80</v>
      </c>
      <c r="D1140" s="0" t="s">
        <v>180</v>
      </c>
      <c r="E1140" s="0" t="n">
        <v>7.9</v>
      </c>
      <c r="F1140" s="0" t="n">
        <v>13</v>
      </c>
      <c r="G1140" s="0" t="n">
        <v>1.4</v>
      </c>
      <c r="H1140" s="0" t="n">
        <v>3.7</v>
      </c>
      <c r="I1140" s="0" t="n">
        <v>3.9</v>
      </c>
      <c r="J1140" s="0" t="n">
        <v>4.65</v>
      </c>
      <c r="K1140" s="0" t="n">
        <v>0.043</v>
      </c>
      <c r="L1140" s="0" t="n">
        <v>2.2</v>
      </c>
      <c r="M1140" s="0" t="n">
        <v>5.5</v>
      </c>
      <c r="N1140" s="0" t="n">
        <v>0</v>
      </c>
      <c r="O1140" s="0" t="n">
        <v>250</v>
      </c>
      <c r="P1140" s="0" t="n">
        <v>16713</v>
      </c>
      <c r="Q1140" s="0" t="n">
        <v>0</v>
      </c>
      <c r="R1140" s="0" t="n">
        <v>0</v>
      </c>
      <c r="S1140" s="0" t="n">
        <v>0</v>
      </c>
      <c r="T1140" s="0" t="n">
        <v>0</v>
      </c>
      <c r="U1140" s="0" t="n">
        <v>0</v>
      </c>
      <c r="V1140" s="0" t="n">
        <v>0</v>
      </c>
      <c r="AC1140" s="0" t="n">
        <v>4.537</v>
      </c>
      <c r="AD1140" s="0" t="n">
        <v>0.552</v>
      </c>
      <c r="AE1140" s="0" t="n">
        <v>3.385</v>
      </c>
      <c r="AF1140" s="0" t="n">
        <v>0.022</v>
      </c>
      <c r="AG1140" s="0" t="n">
        <v>0.011</v>
      </c>
      <c r="AH1140" s="0" t="n">
        <v>6.2</v>
      </c>
      <c r="AJ1140" s="0" t="n">
        <v>9023</v>
      </c>
      <c r="AP1140" s="0" t="n">
        <v>0</v>
      </c>
      <c r="AY1140" s="0" t="n">
        <v>0</v>
      </c>
      <c r="BD1140" s="0" t="n">
        <v>228.614</v>
      </c>
      <c r="BF1140" s="0" t="n">
        <f aca="false">IF(E1140&lt;11,-3.6797*E1140^2+48.115*E1140-53.83,280.92*EXP(-0.2027*E1140))</f>
        <v>96.6284230000001</v>
      </c>
      <c r="BG1140" s="1" t="n">
        <f aca="false">32.208*LN(F1140)+21.438</f>
        <v>104.049888905121</v>
      </c>
      <c r="BH1140" s="1" t="n">
        <f aca="false">IF(G1140&lt;=2, -10*G1140+100, 88.958*EXP(-0.0755*G1140))</f>
        <v>86</v>
      </c>
      <c r="BI1140" s="1" t="n">
        <f aca="false">IF(I1140&lt;=100, 0.0053*(I1140)^2-1.0332*I1140+100.76, 122.82*EXP(-0.0092*I1140))</f>
        <v>96.811133</v>
      </c>
      <c r="BJ1140" s="0" t="n">
        <f aca="false">IF(P1140&lt;=1000, -6.942*LN(P1140)+107.59, -36.304*LN(P1140)+310.72)</f>
        <v>-42.2979954029627</v>
      </c>
      <c r="BK1140" s="0" t="e">
        <f aca="false">BF1140^0.04*BG1140^0.22*BH1140^0.51*BI1140^0.06*BJ1140^0.17</f>
        <v>#NUM!</v>
      </c>
      <c r="BL1140" s="0" t="e">
        <f aca="false">IF(BK1140&gt;=90, "Very Good", IF(BK1140&gt;=80, "Good", IF(BK1140&gt;=70, "Slightly Good", IF(BK1140&gt;=60, "Average", IF(BK1140&gt;=50, "Slightly Poor", IF(BK1140&gt;=40, "Poor", "Very Poor"))))))</f>
        <v>#NUM!</v>
      </c>
      <c r="BM1140" s="2" t="n">
        <f aca="false">IF(P1140&lt;=1000, -6.942*LN(P1140)+107.59, IF(AND(P1140&gt;1000, P1140&lt;=5213),-36.304*LN(P1140)+310.72, IF(P1140&gt;5213, 10)))</f>
        <v>10</v>
      </c>
      <c r="BN1140" s="2" t="n">
        <f aca="false">BF1140^0.04*BG1140^0.22*BH1140^0.51*BI1140^0.06*BM1140^0.17</f>
        <v>62.9429481249508</v>
      </c>
      <c r="BO1140" s="3" t="str">
        <f aca="false">IF(BN1140&gt;=90, "Very Good", IF(BN1140&gt;=80, "Good", IF(BN1140&gt;=70, "Slightly Good", IF(BN1140&gt;=60, "Average", IF(BN1140&gt;=50, "Slightly Poor", IF(BN1140&gt;=40, "Poor", "Very Poor"))))))</f>
        <v>Average</v>
      </c>
      <c r="BP1140" s="2" t="n">
        <f aca="false">IF(AJ1140&lt;=1000, -6.942*LN(AJ1140)+107.59, IF(AND(AJ1140&gt;1000, AJ1140&lt;=5213),-36.304*LN(AJ1140)+310.72, IF(AJ1140&gt;5213, 10)))</f>
        <v>10</v>
      </c>
      <c r="BQ1140" s="2" t="n">
        <f aca="false">BF1140^0.04*BG1140^0.22*BH1140^0.51*BI1140^0.06*BP1140^0.17</f>
        <v>62.9429481249508</v>
      </c>
      <c r="BR1140" s="0" t="str">
        <f aca="false">IF(BQ1140&gt;=90, "Very Good", IF(BQ1140&gt;=80, "Good", IF(BQ1140&gt;=70, "Slightly Good", IF(BQ1140&gt;=60, "Average", IF(BQ1140&gt;=50, "Slightly Poor", IF(BQ1140&gt;=40, "Poor", "Very Poor"))))))</f>
        <v>Average</v>
      </c>
      <c r="BT1140" s="2" t="n">
        <f aca="false">9.81*LN(AH1140)+30.6</f>
        <v>48.4988285550208</v>
      </c>
      <c r="BU1140" s="0" t="str">
        <f aca="false">IF(BT1140&lt;30, "Clean water", IF(AND(BT1140&gt;=30, BT1140&lt;40), "Hypolimia", IF(AND(BT1140&gt;=40,BT1140&lt;50), "Mesotrophic", IF(AND(BT1140&gt;=50, BT1140&lt;70), "Eutrophic", IF(BT1140&gt;70,"Hypertrophic")))))</f>
        <v>Mesotrophic</v>
      </c>
      <c r="CM1140" s="0" t="n">
        <f aca="false">IF(G1140&gt;H1140,1,0)</f>
        <v>0</v>
      </c>
      <c r="CO1140" s="17" t="n">
        <f aca="false">14.652-0.41022*M1140+0.007991*M1140*M1140-0.000077774*M1140*M1140*M1140</f>
        <v>12.62457810075</v>
      </c>
      <c r="CP1140" s="1" t="n">
        <f aca="false">F1140/CO1140*100</f>
        <v>102.973738181617</v>
      </c>
    </row>
    <row r="1141" customFormat="false" ht="12.5" hidden="false" customHeight="false" outlineLevel="0" collapsed="false">
      <c r="A1141" s="0" t="n">
        <v>1140</v>
      </c>
      <c r="B1141" s="15" t="s">
        <v>81</v>
      </c>
      <c r="C1141" s="16" t="s">
        <v>82</v>
      </c>
      <c r="D1141" s="0" t="s">
        <v>180</v>
      </c>
      <c r="E1141" s="0" t="n">
        <v>6.5</v>
      </c>
      <c r="F1141" s="0" t="n">
        <v>12.4</v>
      </c>
      <c r="G1141" s="0" t="n">
        <v>1</v>
      </c>
      <c r="H1141" s="0" t="n">
        <v>2.3</v>
      </c>
      <c r="I1141" s="0" t="n">
        <v>2</v>
      </c>
      <c r="J1141" s="0" t="n">
        <v>2.986</v>
      </c>
      <c r="K1141" s="0" t="n">
        <v>0.019</v>
      </c>
      <c r="L1141" s="0" t="n">
        <v>1.6</v>
      </c>
      <c r="M1141" s="0" t="n">
        <v>5.6</v>
      </c>
      <c r="N1141" s="0" t="n">
        <v>0</v>
      </c>
      <c r="O1141" s="0" t="n">
        <v>270</v>
      </c>
      <c r="P1141" s="0" t="n">
        <v>520</v>
      </c>
      <c r="Q1141" s="0" t="n">
        <v>0</v>
      </c>
      <c r="R1141" s="0" t="n">
        <v>0</v>
      </c>
      <c r="S1141" s="0" t="n">
        <v>0</v>
      </c>
      <c r="T1141" s="0" t="n">
        <v>0</v>
      </c>
      <c r="U1141" s="0" t="n">
        <v>0</v>
      </c>
      <c r="V1141" s="0" t="n">
        <v>0</v>
      </c>
      <c r="AC1141" s="0" t="n">
        <v>2.899</v>
      </c>
      <c r="AD1141" s="0" t="n">
        <v>0.013</v>
      </c>
      <c r="AE1141" s="0" t="n">
        <v>2.387</v>
      </c>
      <c r="AF1141" s="0" t="n">
        <v>0.015</v>
      </c>
      <c r="AG1141" s="0" t="n">
        <v>0.011</v>
      </c>
      <c r="AH1141" s="0" t="n">
        <v>2.3</v>
      </c>
      <c r="AJ1141" s="0" t="n">
        <v>2700</v>
      </c>
      <c r="AP1141" s="0" t="n">
        <v>0</v>
      </c>
      <c r="AY1141" s="0" t="n">
        <v>0</v>
      </c>
      <c r="BF1141" s="0" t="n">
        <f aca="false">IF(E1141&lt;11,-3.6797*E1141^2+48.115*E1141-53.83,280.92*EXP(-0.2027*E1141))</f>
        <v>103.450175</v>
      </c>
      <c r="BG1141" s="1" t="n">
        <f aca="false">32.208*LN(F1141)+21.438</f>
        <v>102.527967989855</v>
      </c>
      <c r="BH1141" s="1" t="n">
        <f aca="false">IF(G1141&lt;=2, -10*G1141+100, 88.958*EXP(-0.0755*G1141))</f>
        <v>90</v>
      </c>
      <c r="BI1141" s="1" t="n">
        <f aca="false">IF(I1141&lt;=100, 0.0053*(I1141)^2-1.0332*I1141+100.76, 122.82*EXP(-0.0092*I1141))</f>
        <v>98.7148</v>
      </c>
      <c r="BJ1141" s="0" t="n">
        <f aca="false">IF(P1141&lt;=1000, -6.942*LN(P1141)+107.59, -36.304*LN(P1141)+310.72)</f>
        <v>64.1759203900431</v>
      </c>
      <c r="BK1141" s="0" t="n">
        <f aca="false">BF1141^0.04*BG1141^0.22*BH1141^0.51*BI1141^0.06*BJ1141^0.17</f>
        <v>88.4208000615343</v>
      </c>
      <c r="BL1141" s="0" t="str">
        <f aca="false">IF(BK1141&gt;=90, "Very Good", IF(BK1141&gt;=80, "Good", IF(BK1141&gt;=70, "Slightly Good", IF(BK1141&gt;=60, "Average", IF(BK1141&gt;=50, "Slightly Poor", IF(BK1141&gt;=40, "Poor", "Very Poor"))))))</f>
        <v>Good</v>
      </c>
      <c r="BM1141" s="2" t="n">
        <f aca="false">IF(P1141&lt;=1000, -6.942*LN(P1141)+107.59, IF(AND(P1141&gt;1000, P1141&lt;=5213),-36.304*LN(P1141)+310.72, IF(P1141&gt;5213, 10)))</f>
        <v>64.1759203900431</v>
      </c>
      <c r="BN1141" s="2" t="n">
        <f aca="false">BF1141^0.04*BG1141^0.22*BH1141^0.51*BI1141^0.06*BM1141^0.17</f>
        <v>88.4208000615343</v>
      </c>
      <c r="BO1141" s="3" t="str">
        <f aca="false">IF(BN1141&gt;=90, "Very Good", IF(BN1141&gt;=80, "Good", IF(BN1141&gt;=70, "Slightly Good", IF(BN1141&gt;=60, "Average", IF(BN1141&gt;=50, "Slightly Poor", IF(BN1141&gt;=40, "Poor", "Very Poor"))))))</f>
        <v>Good</v>
      </c>
      <c r="BP1141" s="2" t="n">
        <f aca="false">IF(AJ1141&lt;=1000, -6.942*LN(AJ1141)+107.59, IF(AND(AJ1141&gt;1000, AJ1141&lt;=5213),-36.304*LN(AJ1141)+310.72, IF(AJ1141&gt;5213, 10)))</f>
        <v>23.8818399844672</v>
      </c>
      <c r="BQ1141" s="2" t="n">
        <f aca="false">BF1141^0.04*BG1141^0.22*BH1141^0.51*BI1141^0.06*BP1141^0.17</f>
        <v>74.743375210046</v>
      </c>
      <c r="BR1141" s="0" t="str">
        <f aca="false">IF(BQ1141&gt;=90, "Very Good", IF(BQ1141&gt;=80, "Good", IF(BQ1141&gt;=70, "Slightly Good", IF(BQ1141&gt;=60, "Average", IF(BQ1141&gt;=50, "Slightly Poor", IF(BQ1141&gt;=40, "Poor", "Very Poor"))))))</f>
        <v>Slightly Good</v>
      </c>
      <c r="BT1141" s="2" t="n">
        <f aca="false">9.81*LN(AH1141)+30.6</f>
        <v>38.7708384959934</v>
      </c>
      <c r="BU1141" s="0" t="str">
        <f aca="false">IF(BT1141&lt;30, "Clean water", IF(AND(BT1141&gt;=30, BT1141&lt;40), "Hypolimia", IF(AND(BT1141&gt;=40,BT1141&lt;50), "Mesotrophic", IF(AND(BT1141&gt;=50, BT1141&lt;70), "Eutrophic", IF(BT1141&gt;70,"Hypertrophic")))))</f>
        <v>Hypolimia</v>
      </c>
      <c r="CM1141" s="0" t="n">
        <f aca="false">IF(G1141&gt;H1141,1,0)</f>
        <v>0</v>
      </c>
      <c r="CO1141" s="17" t="n">
        <f aca="false">14.652-0.41022*M1141+0.007991*M1141*M1141-0.000077774*M1141*M1141*M1141</f>
        <v>12.591707401216</v>
      </c>
      <c r="CP1141" s="1" t="n">
        <f aca="false">F1141/CO1141*100</f>
        <v>98.4775106734335</v>
      </c>
    </row>
    <row r="1142" customFormat="false" ht="12.5" hidden="false" customHeight="false" outlineLevel="0" collapsed="false">
      <c r="A1142" s="0" t="n">
        <v>1141</v>
      </c>
      <c r="B1142" s="15" t="s">
        <v>83</v>
      </c>
      <c r="C1142" s="16" t="s">
        <v>84</v>
      </c>
      <c r="D1142" s="0" t="s">
        <v>180</v>
      </c>
      <c r="E1142" s="0" t="n">
        <v>8</v>
      </c>
      <c r="F1142" s="0" t="n">
        <v>12.8</v>
      </c>
      <c r="G1142" s="0" t="n">
        <v>0.5</v>
      </c>
      <c r="H1142" s="0" t="n">
        <v>3.5</v>
      </c>
      <c r="I1142" s="0" t="n">
        <v>2.6</v>
      </c>
      <c r="J1142" s="0" t="n">
        <v>2.403</v>
      </c>
      <c r="K1142" s="0" t="n">
        <v>0.015</v>
      </c>
      <c r="L1142" s="0" t="n">
        <v>1.4</v>
      </c>
      <c r="M1142" s="0" t="n">
        <v>5.5</v>
      </c>
      <c r="N1142" s="0" t="n">
        <v>0</v>
      </c>
      <c r="O1142" s="0" t="n">
        <v>195</v>
      </c>
      <c r="P1142" s="0" t="n">
        <v>2700</v>
      </c>
      <c r="Q1142" s="0" t="n">
        <v>0</v>
      </c>
      <c r="R1142" s="0" t="n">
        <v>0</v>
      </c>
      <c r="S1142" s="0" t="n">
        <v>0</v>
      </c>
      <c r="T1142" s="0" t="n">
        <v>0</v>
      </c>
      <c r="U1142" s="0" t="n">
        <v>0</v>
      </c>
      <c r="V1142" s="0" t="n">
        <v>0</v>
      </c>
      <c r="AC1142" s="0" t="n">
        <v>2.376</v>
      </c>
      <c r="AD1142" s="0" t="n">
        <v>0.059</v>
      </c>
      <c r="AE1142" s="0" t="n">
        <v>2.276</v>
      </c>
      <c r="AF1142" s="0" t="n">
        <v>0.008</v>
      </c>
      <c r="AG1142" s="0" t="n">
        <v>0.003</v>
      </c>
      <c r="AH1142" s="0" t="n">
        <v>8</v>
      </c>
      <c r="AJ1142" s="0" t="n">
        <v>65</v>
      </c>
      <c r="AP1142" s="0" t="n">
        <v>0</v>
      </c>
      <c r="AY1142" s="0" t="n">
        <v>0</v>
      </c>
      <c r="BF1142" s="0" t="n">
        <f aca="false">IF(E1142&lt;11,-3.6797*E1142^2+48.115*E1142-53.83,280.92*EXP(-0.2027*E1142))</f>
        <v>95.5892</v>
      </c>
      <c r="BG1142" s="1" t="n">
        <f aca="false">32.208*LN(F1142)+21.438</f>
        <v>103.550530065171</v>
      </c>
      <c r="BH1142" s="1" t="n">
        <f aca="false">IF(G1142&lt;=2, -10*G1142+100, 88.958*EXP(-0.0755*G1142))</f>
        <v>95</v>
      </c>
      <c r="BI1142" s="1" t="n">
        <f aca="false">IF(I1142&lt;=100, 0.0053*(I1142)^2-1.0332*I1142+100.76, 122.82*EXP(-0.0092*I1142))</f>
        <v>98.109508</v>
      </c>
      <c r="BJ1142" s="0" t="n">
        <f aca="false">IF(P1142&lt;=1000, -6.942*LN(P1142)+107.59, -36.304*LN(P1142)+310.72)</f>
        <v>23.8818399844672</v>
      </c>
      <c r="BK1142" s="0" t="n">
        <f aca="false">BF1142^0.04*BG1142^0.22*BH1142^0.51*BI1142^0.06*BJ1142^0.17</f>
        <v>76.7296280135944</v>
      </c>
      <c r="BL1142" s="0" t="str">
        <f aca="false">IF(BK1142&gt;=90, "Very Good", IF(BK1142&gt;=80, "Good", IF(BK1142&gt;=70, "Slightly Good", IF(BK1142&gt;=60, "Average", IF(BK1142&gt;=50, "Slightly Poor", IF(BK1142&gt;=40, "Poor", "Very Poor"))))))</f>
        <v>Slightly Good</v>
      </c>
      <c r="BM1142" s="2" t="n">
        <f aca="false">IF(P1142&lt;=1000, -6.942*LN(P1142)+107.59, IF(AND(P1142&gt;1000, P1142&lt;=5213),-36.304*LN(P1142)+310.72, IF(P1142&gt;5213, 10)))</f>
        <v>23.8818399844672</v>
      </c>
      <c r="BN1142" s="2" t="n">
        <f aca="false">BF1142^0.04*BG1142^0.22*BH1142^0.51*BI1142^0.06*BM1142^0.17</f>
        <v>76.7296280135944</v>
      </c>
      <c r="BO1142" s="3" t="str">
        <f aca="false">IF(BN1142&gt;=90, "Very Good", IF(BN1142&gt;=80, "Good", IF(BN1142&gt;=70, "Slightly Good", IF(BN1142&gt;=60, "Average", IF(BN1142&gt;=50, "Slightly Poor", IF(BN1142&gt;=40, "Poor", "Very Poor"))))))</f>
        <v>Slightly Good</v>
      </c>
      <c r="BP1142" s="2" t="n">
        <f aca="false">IF(AJ1142&lt;=1000, -6.942*LN(AJ1142)+107.59, IF(AND(AJ1142&gt;1000, AJ1142&lt;=5213),-36.304*LN(AJ1142)+310.72, IF(AJ1142&gt;5213, 10)))</f>
        <v>78.6114035723845</v>
      </c>
      <c r="BQ1142" s="2" t="n">
        <f aca="false">BF1142^0.04*BG1142^0.22*BH1142^0.51*BI1142^0.06*BP1142^0.17</f>
        <v>93.955912120844</v>
      </c>
      <c r="BR1142" s="0" t="str">
        <f aca="false">IF(BQ1142&gt;=90, "Very Good", IF(BQ1142&gt;=80, "Good", IF(BQ1142&gt;=70, "Slightly Good", IF(BQ1142&gt;=60, "Average", IF(BQ1142&gt;=50, "Slightly Poor", IF(BQ1142&gt;=40, "Poor", "Very Poor"))))))</f>
        <v>Very Good</v>
      </c>
      <c r="BT1142" s="2" t="n">
        <f aca="false">9.81*LN(AH1142)+30.6</f>
        <v>50.9993215238792</v>
      </c>
      <c r="BU1142" s="0" t="str">
        <f aca="false">IF(BT1142&lt;30, "Clean water", IF(AND(BT1142&gt;=30, BT1142&lt;40), "Hypolimia", IF(AND(BT1142&gt;=40,BT1142&lt;50), "Mesotrophic", IF(AND(BT1142&gt;=50, BT1142&lt;70), "Eutrophic", IF(BT1142&gt;70,"Hypertrophic")))))</f>
        <v>Eutrophic</v>
      </c>
      <c r="CM1142" s="0" t="n">
        <f aca="false">IF(G1142&gt;H1142,1,0)</f>
        <v>0</v>
      </c>
      <c r="CO1142" s="17" t="n">
        <f aca="false">14.652-0.41022*M1142+0.007991*M1142*M1142-0.000077774*M1142*M1142*M1142</f>
        <v>12.62457810075</v>
      </c>
      <c r="CP1142" s="1" t="n">
        <f aca="false">F1142/CO1142*100</f>
        <v>101.389526824976</v>
      </c>
    </row>
    <row r="1143" customFormat="false" ht="12.5" hidden="false" customHeight="false" outlineLevel="0" collapsed="false">
      <c r="A1143" s="0" t="n">
        <v>1142</v>
      </c>
      <c r="B1143" s="15" t="s">
        <v>133</v>
      </c>
      <c r="C1143" s="16" t="s">
        <v>134</v>
      </c>
      <c r="D1143" s="0" t="s">
        <v>180</v>
      </c>
      <c r="E1143" s="0" t="n">
        <v>7.9</v>
      </c>
      <c r="F1143" s="0" t="n">
        <v>11.1</v>
      </c>
      <c r="G1143" s="0" t="n">
        <v>1.7</v>
      </c>
      <c r="H1143" s="0" t="n">
        <v>5.7</v>
      </c>
      <c r="I1143" s="0" t="n">
        <v>24.6</v>
      </c>
      <c r="J1143" s="0" t="n">
        <v>5.573</v>
      </c>
      <c r="K1143" s="0" t="n">
        <v>0.199</v>
      </c>
      <c r="L1143" s="0" t="n">
        <v>2.4</v>
      </c>
      <c r="M1143" s="0" t="n">
        <v>5.1</v>
      </c>
      <c r="O1143" s="0" t="n">
        <v>3255</v>
      </c>
      <c r="BD1143" s="0" t="n">
        <v>0.14</v>
      </c>
      <c r="BF1143" s="0" t="n">
        <f aca="false">IF(E1143&lt;11,-3.6797*E1143^2+48.115*E1143-53.83,280.92*EXP(-0.2027*E1143))</f>
        <v>96.6284230000001</v>
      </c>
      <c r="BG1143" s="1" t="n">
        <f aca="false">32.208*LN(F1143)+21.438</f>
        <v>98.9608880487154</v>
      </c>
      <c r="BH1143" s="1" t="n">
        <f aca="false">IF(G1143&lt;=2, -10*G1143+100, 88.958*EXP(-0.0755*G1143))</f>
        <v>83</v>
      </c>
      <c r="BI1143" s="1" t="n">
        <f aca="false">IF(I1143&lt;=100, 0.0053*(I1143)^2-1.0332*I1143+100.76, 122.82*EXP(-0.0092*I1143))</f>
        <v>78.550628</v>
      </c>
      <c r="BJ1143" s="0" t="e">
        <f aca="false">IF(P1143&lt;=1000, -6.942*LN(P1143)+107.59, -36.304*LN(P1143)+310.72)</f>
        <v>#VALUE!</v>
      </c>
      <c r="BK1143" s="0" t="e">
        <f aca="false">BF1143^0.04*BG1143^0.22*BH1143^0.51*BI1143^0.06*BJ1143^0.17</f>
        <v>#VALUE!</v>
      </c>
      <c r="BL1143" s="0" t="e">
        <f aca="false">IF(BK1143&gt;=90, "Very Good", IF(BK1143&gt;=80, "Good", IF(BK1143&gt;=70, "Slightly Good", IF(BK1143&gt;=60, "Average", IF(BK1143&gt;=50, "Slightly Poor", IF(BK1143&gt;=40, "Poor", "Very Poor"))))))</f>
        <v>#VALUE!</v>
      </c>
      <c r="BM1143" s="2" t="e">
        <f aca="false">IF(P1143&lt;=1000, -6.942*LN(P1143)+107.59, IF(AND(P1143&gt;1000, P1143&lt;=5213),-36.304*LN(P1143)+310.72, IF(P1143&gt;5213, 10)))</f>
        <v>#VALUE!</v>
      </c>
      <c r="BN1143" s="2" t="e">
        <f aca="false">BF1143^0.04*BG1143^0.22*BH1143^0.51*BI1143^0.06*BM1143^0.17</f>
        <v>#VALUE!</v>
      </c>
      <c r="BO1143" s="3" t="e">
        <f aca="false">IF(BN1143&gt;=90, "Very Good", IF(BN1143&gt;=80, "Good", IF(BN1143&gt;=70, "Slightly Good", IF(BN1143&gt;=60, "Average", IF(BN1143&gt;=50, "Slightly Poor", IF(BN1143&gt;=40, "Poor", "Very Poor"))))))</f>
        <v>#VALUE!</v>
      </c>
      <c r="BP1143" s="2" t="e">
        <f aca="false">IF(AJ1143&lt;=1000, -6.942*LN(AJ1143)+107.59, IF(AND(AJ1143&gt;1000, AJ1143&lt;=5213),-36.304*LN(AJ1143)+310.72, IF(AJ1143&gt;5213, 10)))</f>
        <v>#VALUE!</v>
      </c>
      <c r="BQ1143" s="2" t="e">
        <f aca="false">BF1143^0.04*BG1143^0.22*BH1143^0.51*BI1143^0.06*BP1143^0.17</f>
        <v>#VALUE!</v>
      </c>
      <c r="BR1143" s="0" t="e">
        <f aca="false">IF(BQ1143&gt;=90, "Very Good", IF(BQ1143&gt;=80, "Good", IF(BQ1143&gt;=70, "Slightly Good", IF(BQ1143&gt;=60, "Average", IF(BQ1143&gt;=50, "Slightly Poor", IF(BQ1143&gt;=40, "Poor", "Very Poor"))))))</f>
        <v>#VALUE!</v>
      </c>
      <c r="BT1143" s="2" t="e">
        <f aca="false">9.81*LN(AH1143)+30.6</f>
        <v>#VALUE!</v>
      </c>
      <c r="BU1143" s="0" t="e">
        <f aca="false">IF(BT1143&lt;30, "Clean water", IF(AND(BT1143&gt;=30, BT1143&lt;40), "Hypolimia", IF(AND(BT1143&gt;=40,BT1143&lt;50), "Mesotrophic", IF(AND(BT1143&gt;=50, BT1143&lt;70), "Eutrophic", IF(BT1143&gt;70,"Hypertrophic")))))</f>
        <v>#VALUE!</v>
      </c>
      <c r="CM1143" s="0" t="n">
        <f aca="false">IF(G1143&gt;H1143,1,0)</f>
        <v>0</v>
      </c>
      <c r="CO1143" s="17" t="n">
        <f aca="false">14.652-0.41022*M1143+0.007991*M1143*M1143-0.000077774*M1143*M1143*M1143</f>
        <v>12.757407111126</v>
      </c>
      <c r="CP1143" s="1" t="n">
        <f aca="false">F1143/CO1143*100</f>
        <v>87.008276080799</v>
      </c>
    </row>
    <row r="1144" customFormat="false" ht="12.5" hidden="false" customHeight="false" outlineLevel="0" collapsed="false">
      <c r="A1144" s="0" t="n">
        <v>1143</v>
      </c>
      <c r="B1144" s="15" t="s">
        <v>85</v>
      </c>
      <c r="C1144" s="16" t="s">
        <v>86</v>
      </c>
      <c r="D1144" s="0" t="s">
        <v>180</v>
      </c>
      <c r="E1144" s="0" t="n">
        <v>7.4</v>
      </c>
      <c r="F1144" s="0" t="n">
        <v>10.7</v>
      </c>
      <c r="G1144" s="0" t="n">
        <v>1.8</v>
      </c>
      <c r="H1144" s="0" t="n">
        <v>5.9</v>
      </c>
      <c r="I1144" s="0" t="n">
        <v>2.8</v>
      </c>
      <c r="J1144" s="0" t="n">
        <v>7.347</v>
      </c>
      <c r="K1144" s="0" t="n">
        <v>0.092</v>
      </c>
      <c r="L1144" s="0" t="n">
        <v>3.5</v>
      </c>
      <c r="M1144" s="0" t="n">
        <v>8.7</v>
      </c>
      <c r="N1144" s="0" t="n">
        <v>0</v>
      </c>
      <c r="O1144" s="0" t="n">
        <v>567</v>
      </c>
      <c r="P1144" s="0" t="n">
        <v>9000</v>
      </c>
      <c r="Q1144" s="0" t="n">
        <v>0</v>
      </c>
      <c r="R1144" s="0" t="n">
        <v>0</v>
      </c>
      <c r="S1144" s="0" t="n">
        <v>0</v>
      </c>
      <c r="T1144" s="0" t="n">
        <v>0</v>
      </c>
      <c r="U1144" s="0" t="n">
        <v>0</v>
      </c>
      <c r="V1144" s="0" t="n">
        <v>0</v>
      </c>
      <c r="AC1144" s="0" t="n">
        <v>7.342</v>
      </c>
      <c r="AD1144" s="0" t="n">
        <v>0.551</v>
      </c>
      <c r="AE1144" s="0" t="n">
        <v>5.757</v>
      </c>
      <c r="AF1144" s="0" t="n">
        <v>0.06</v>
      </c>
      <c r="AG1144" s="0" t="n">
        <v>0.047</v>
      </c>
      <c r="AH1144" s="0" t="n">
        <v>5.5</v>
      </c>
      <c r="AJ1144" s="0" t="n">
        <v>50000</v>
      </c>
      <c r="AP1144" s="0" t="n">
        <v>0</v>
      </c>
      <c r="AY1144" s="0" t="n">
        <v>0</v>
      </c>
      <c r="BF1144" s="0" t="n">
        <f aca="false">IF(E1144&lt;11,-3.6797*E1144^2+48.115*E1144-53.83,280.92*EXP(-0.2027*E1144))</f>
        <v>100.720628</v>
      </c>
      <c r="BG1144" s="1" t="n">
        <f aca="false">32.208*LN(F1144)+21.438</f>
        <v>97.7788104251968</v>
      </c>
      <c r="BH1144" s="1" t="n">
        <f aca="false">IF(G1144&lt;=2, -10*G1144+100, 88.958*EXP(-0.0755*G1144))</f>
        <v>82</v>
      </c>
      <c r="BI1144" s="1" t="n">
        <f aca="false">IF(I1144&lt;=100, 0.0053*(I1144)^2-1.0332*I1144+100.76, 122.82*EXP(-0.0092*I1144))</f>
        <v>97.908592</v>
      </c>
      <c r="BJ1144" s="0" t="n">
        <f aca="false">IF(P1144&lt;=1000, -6.942*LN(P1144)+107.59, -36.304*LN(P1144)+310.72)</f>
        <v>-19.8271887037816</v>
      </c>
      <c r="BK1144" s="0" t="e">
        <f aca="false">BF1144^0.04*BG1144^0.22*BH1144^0.51*BI1144^0.06*BJ1144^0.17</f>
        <v>#NUM!</v>
      </c>
      <c r="BL1144" s="0" t="e">
        <f aca="false">IF(BK1144&gt;=90, "Very Good", IF(BK1144&gt;=80, "Good", IF(BK1144&gt;=70, "Slightly Good", IF(BK1144&gt;=60, "Average", IF(BK1144&gt;=50, "Slightly Poor", IF(BK1144&gt;=40, "Poor", "Very Poor"))))))</f>
        <v>#NUM!</v>
      </c>
      <c r="BM1144" s="2" t="n">
        <f aca="false">IF(P1144&lt;=1000, -6.942*LN(P1144)+107.59, IF(AND(P1144&gt;1000, P1144&lt;=5213),-36.304*LN(P1144)+310.72, IF(P1144&gt;5213, 10)))</f>
        <v>10</v>
      </c>
      <c r="BN1144" s="2" t="n">
        <f aca="false">BF1144^0.04*BG1144^0.22*BH1144^0.51*BI1144^0.06*BM1144^0.17</f>
        <v>60.7397352887325</v>
      </c>
      <c r="BO1144" s="3" t="str">
        <f aca="false">IF(BN1144&gt;=90, "Very Good", IF(BN1144&gt;=80, "Good", IF(BN1144&gt;=70, "Slightly Good", IF(BN1144&gt;=60, "Average", IF(BN1144&gt;=50, "Slightly Poor", IF(BN1144&gt;=40, "Poor", "Very Poor"))))))</f>
        <v>Average</v>
      </c>
      <c r="BP1144" s="2" t="n">
        <f aca="false">IF(AJ1144&lt;=1000, -6.942*LN(AJ1144)+107.59, IF(AND(AJ1144&gt;1000, AJ1144&lt;=5213),-36.304*LN(AJ1144)+310.72, IF(AJ1144&gt;5213, 10)))</f>
        <v>10</v>
      </c>
      <c r="BQ1144" s="2" t="n">
        <f aca="false">BF1144^0.04*BG1144^0.22*BH1144^0.51*BI1144^0.06*BP1144^0.17</f>
        <v>60.7397352887325</v>
      </c>
      <c r="BR1144" s="0" t="str">
        <f aca="false">IF(BQ1144&gt;=90, "Very Good", IF(BQ1144&gt;=80, "Good", IF(BQ1144&gt;=70, "Slightly Good", IF(BQ1144&gt;=60, "Average", IF(BQ1144&gt;=50, "Slightly Poor", IF(BQ1144&gt;=40, "Poor", "Very Poor"))))))</f>
        <v>Average</v>
      </c>
      <c r="BT1144" s="2" t="n">
        <f aca="false">9.81*LN(AH1144)+30.6</f>
        <v>47.323578784859</v>
      </c>
      <c r="BU1144" s="0" t="str">
        <f aca="false">IF(BT1144&lt;30, "Clean water", IF(AND(BT1144&gt;=30, BT1144&lt;40), "Hypolimia", IF(AND(BT1144&gt;=40,BT1144&lt;50), "Mesotrophic", IF(AND(BT1144&gt;=50, BT1144&lt;70), "Eutrophic", IF(BT1144&gt;70,"Hypertrophic")))))</f>
        <v>Mesotrophic</v>
      </c>
      <c r="CM1144" s="0" t="n">
        <f aca="false">IF(G1144&gt;H1144,1,0)</f>
        <v>0</v>
      </c>
      <c r="CO1144" s="17" t="n">
        <f aca="false">14.652-0.41022*M1144+0.007991*M1144*M1144-0.000077774*M1144*M1144*M1144</f>
        <v>11.636710377678</v>
      </c>
      <c r="CP1144" s="1" t="n">
        <f aca="false">F1144/CO1144*100</f>
        <v>91.9503850549135</v>
      </c>
    </row>
    <row r="1145" customFormat="false" ht="12.5" hidden="false" customHeight="false" outlineLevel="0" collapsed="false">
      <c r="A1145" s="0" t="n">
        <v>1144</v>
      </c>
      <c r="B1145" s="15" t="s">
        <v>135</v>
      </c>
      <c r="C1145" s="16" t="s">
        <v>136</v>
      </c>
      <c r="D1145" s="0" t="s">
        <v>180</v>
      </c>
      <c r="E1145" s="0" t="n">
        <v>7.4</v>
      </c>
      <c r="F1145" s="0" t="n">
        <v>13.2</v>
      </c>
      <c r="G1145" s="0" t="n">
        <v>3</v>
      </c>
      <c r="H1145" s="0" t="n">
        <v>7.5</v>
      </c>
      <c r="I1145" s="0" t="n">
        <v>9.3</v>
      </c>
      <c r="J1145" s="0" t="n">
        <v>6.896</v>
      </c>
      <c r="K1145" s="0" t="n">
        <v>0.124</v>
      </c>
      <c r="L1145" s="0" t="n">
        <v>5</v>
      </c>
      <c r="M1145" s="0" t="n">
        <v>6.9</v>
      </c>
      <c r="O1145" s="0" t="n">
        <v>480</v>
      </c>
      <c r="BD1145" s="0" t="n">
        <v>0.518</v>
      </c>
      <c r="BF1145" s="0" t="n">
        <f aca="false">IF(E1145&lt;11,-3.6797*E1145^2+48.115*E1145-53.83,280.92*EXP(-0.2027*E1145))</f>
        <v>100.720628</v>
      </c>
      <c r="BG1145" s="1" t="n">
        <f aca="false">32.208*LN(F1145)+21.438</f>
        <v>104.54162364751</v>
      </c>
      <c r="BH1145" s="1" t="n">
        <f aca="false">IF(G1145&lt;=2, -10*G1145+100, 88.958*EXP(-0.0755*G1145))</f>
        <v>70.9279340534787</v>
      </c>
      <c r="BI1145" s="1" t="n">
        <f aca="false">IF(I1145&lt;=100, 0.0053*(I1145)^2-1.0332*I1145+100.76, 122.82*EXP(-0.0092*I1145))</f>
        <v>91.609637</v>
      </c>
      <c r="BJ1145" s="0" t="e">
        <f aca="false">IF(P1145&lt;=1000, -6.942*LN(P1145)+107.59, -36.304*LN(P1145)+310.72)</f>
        <v>#VALUE!</v>
      </c>
      <c r="BK1145" s="0" t="e">
        <f aca="false">BF1145^0.04*BG1145^0.22*BH1145^0.51*BI1145^0.06*BJ1145^0.17</f>
        <v>#VALUE!</v>
      </c>
      <c r="BL1145" s="0" t="e">
        <f aca="false">IF(BK1145&gt;=90, "Very Good", IF(BK1145&gt;=80, "Good", IF(BK1145&gt;=70, "Slightly Good", IF(BK1145&gt;=60, "Average", IF(BK1145&gt;=50, "Slightly Poor", IF(BK1145&gt;=40, "Poor", "Very Poor"))))))</f>
        <v>#VALUE!</v>
      </c>
      <c r="BM1145" s="2" t="e">
        <f aca="false">IF(P1145&lt;=1000, -6.942*LN(P1145)+107.59, IF(AND(P1145&gt;1000, P1145&lt;=5213),-36.304*LN(P1145)+310.72, IF(P1145&gt;5213, 10)))</f>
        <v>#VALUE!</v>
      </c>
      <c r="BN1145" s="2" t="e">
        <f aca="false">BF1145^0.04*BG1145^0.22*BH1145^0.51*BI1145^0.06*BM1145^0.17</f>
        <v>#VALUE!</v>
      </c>
      <c r="BO1145" s="3" t="e">
        <f aca="false">IF(BN1145&gt;=90, "Very Good", IF(BN1145&gt;=80, "Good", IF(BN1145&gt;=70, "Slightly Good", IF(BN1145&gt;=60, "Average", IF(BN1145&gt;=50, "Slightly Poor", IF(BN1145&gt;=40, "Poor", "Very Poor"))))))</f>
        <v>#VALUE!</v>
      </c>
      <c r="BP1145" s="2" t="e">
        <f aca="false">IF(AJ1145&lt;=1000, -6.942*LN(AJ1145)+107.59, IF(AND(AJ1145&gt;1000, AJ1145&lt;=5213),-36.304*LN(AJ1145)+310.72, IF(AJ1145&gt;5213, 10)))</f>
        <v>#VALUE!</v>
      </c>
      <c r="BQ1145" s="2" t="e">
        <f aca="false">BF1145^0.04*BG1145^0.22*BH1145^0.51*BI1145^0.06*BP1145^0.17</f>
        <v>#VALUE!</v>
      </c>
      <c r="BR1145" s="0" t="e">
        <f aca="false">IF(BQ1145&gt;=90, "Very Good", IF(BQ1145&gt;=80, "Good", IF(BQ1145&gt;=70, "Slightly Good", IF(BQ1145&gt;=60, "Average", IF(BQ1145&gt;=50, "Slightly Poor", IF(BQ1145&gt;=40, "Poor", "Very Poor"))))))</f>
        <v>#VALUE!</v>
      </c>
      <c r="BT1145" s="2" t="e">
        <f aca="false">9.81*LN(AH1145)+30.6</f>
        <v>#VALUE!</v>
      </c>
      <c r="BU1145" s="0" t="e">
        <f aca="false">IF(BT1145&lt;30, "Clean water", IF(AND(BT1145&gt;=30, BT1145&lt;40), "Hypolimia", IF(AND(BT1145&gt;=40,BT1145&lt;50), "Mesotrophic", IF(AND(BT1145&gt;=50, BT1145&lt;70), "Eutrophic", IF(BT1145&gt;70,"Hypertrophic")))))</f>
        <v>#VALUE!</v>
      </c>
      <c r="CM1145" s="0" t="n">
        <f aca="false">IF(G1145&gt;H1145,1,0)</f>
        <v>0</v>
      </c>
      <c r="CO1145" s="17" t="n">
        <f aca="false">14.652-0.41022*M1145+0.007991*M1145*M1145-0.000077774*M1145*M1145*M1145</f>
        <v>12.176384051034</v>
      </c>
      <c r="CP1145" s="1" t="n">
        <f aca="false">F1145/CO1145*100</f>
        <v>108.406567538243</v>
      </c>
    </row>
    <row r="1146" customFormat="false" ht="12.5" hidden="false" customHeight="false" outlineLevel="0" collapsed="false">
      <c r="A1146" s="0" t="n">
        <v>1145</v>
      </c>
      <c r="B1146" s="15" t="s">
        <v>87</v>
      </c>
      <c r="C1146" s="16" t="s">
        <v>88</v>
      </c>
      <c r="D1146" s="0" t="s">
        <v>180</v>
      </c>
      <c r="E1146" s="0" t="n">
        <v>7.8</v>
      </c>
      <c r="F1146" s="0" t="n">
        <v>12.5</v>
      </c>
      <c r="G1146" s="0" t="n">
        <v>0.9</v>
      </c>
      <c r="H1146" s="0" t="n">
        <v>3.9</v>
      </c>
      <c r="I1146" s="0" t="n">
        <v>3.2</v>
      </c>
      <c r="J1146" s="0" t="n">
        <v>3.769</v>
      </c>
      <c r="K1146" s="0" t="n">
        <v>0.028</v>
      </c>
      <c r="L1146" s="0" t="n">
        <v>1.8</v>
      </c>
      <c r="M1146" s="0" t="n">
        <v>4.7</v>
      </c>
      <c r="N1146" s="0" t="n">
        <v>0</v>
      </c>
      <c r="O1146" s="0" t="n">
        <v>230</v>
      </c>
      <c r="P1146" s="0" t="n">
        <v>12000</v>
      </c>
      <c r="Q1146" s="0" t="n">
        <v>0</v>
      </c>
      <c r="R1146" s="0" t="n">
        <v>0</v>
      </c>
      <c r="S1146" s="0" t="n">
        <v>0</v>
      </c>
      <c r="T1146" s="0" t="n">
        <v>0</v>
      </c>
      <c r="U1146" s="0" t="n">
        <v>0</v>
      </c>
      <c r="V1146" s="0" t="n">
        <v>0</v>
      </c>
      <c r="AC1146" s="0" t="n">
        <v>3.63</v>
      </c>
      <c r="AD1146" s="0" t="n">
        <v>0.606</v>
      </c>
      <c r="AE1146" s="0" t="n">
        <v>2.839</v>
      </c>
      <c r="AF1146" s="0" t="n">
        <v>0.015</v>
      </c>
      <c r="AG1146" s="0" t="n">
        <v>0.003</v>
      </c>
      <c r="AH1146" s="0" t="n">
        <v>6.7</v>
      </c>
      <c r="AJ1146" s="0" t="n">
        <v>720</v>
      </c>
      <c r="AP1146" s="0" t="n">
        <v>0</v>
      </c>
      <c r="AY1146" s="0" t="n">
        <v>0</v>
      </c>
      <c r="BF1146" s="0" t="n">
        <f aca="false">IF(E1146&lt;11,-3.6797*E1146^2+48.115*E1146-53.83,280.92*EXP(-0.2027*E1146))</f>
        <v>97.5940520000001</v>
      </c>
      <c r="BG1146" s="1" t="n">
        <f aca="false">32.208*LN(F1146)+21.438</f>
        <v>102.78666817588</v>
      </c>
      <c r="BH1146" s="1" t="n">
        <f aca="false">IF(G1146&lt;=2, -10*G1146+100, 88.958*EXP(-0.0755*G1146))</f>
        <v>91</v>
      </c>
      <c r="BI1146" s="1" t="n">
        <f aca="false">IF(I1146&lt;=100, 0.0053*(I1146)^2-1.0332*I1146+100.76, 122.82*EXP(-0.0092*I1146))</f>
        <v>97.508032</v>
      </c>
      <c r="BJ1146" s="0" t="n">
        <f aca="false">IF(P1146&lt;=1000, -6.942*LN(P1146)+107.59, -36.304*LN(P1146)+310.72)</f>
        <v>-30.271198662071</v>
      </c>
      <c r="BK1146" s="0" t="e">
        <f aca="false">BF1146^0.04*BG1146^0.22*BH1146^0.51*BI1146^0.06*BJ1146^0.17</f>
        <v>#NUM!</v>
      </c>
      <c r="BL1146" s="0" t="e">
        <f aca="false">IF(BK1146&gt;=90, "Very Good", IF(BK1146&gt;=80, "Good", IF(BK1146&gt;=70, "Slightly Good", IF(BK1146&gt;=60, "Average", IF(BK1146&gt;=50, "Slightly Poor", IF(BK1146&gt;=40, "Poor", "Very Poor"))))))</f>
        <v>#NUM!</v>
      </c>
      <c r="BM1146" s="2" t="n">
        <f aca="false">IF(P1146&lt;=1000, -6.942*LN(P1146)+107.59, IF(AND(P1146&gt;1000, P1146&lt;=5213),-36.304*LN(P1146)+310.72, IF(P1146&gt;5213, 10)))</f>
        <v>10</v>
      </c>
      <c r="BN1146" s="2" t="n">
        <f aca="false">BF1146^0.04*BG1146^0.22*BH1146^0.51*BI1146^0.06*BM1146^0.17</f>
        <v>64.6631059344145</v>
      </c>
      <c r="BO1146" s="3" t="str">
        <f aca="false">IF(BN1146&gt;=90, "Very Good", IF(BN1146&gt;=80, "Good", IF(BN1146&gt;=70, "Slightly Good", IF(BN1146&gt;=60, "Average", IF(BN1146&gt;=50, "Slightly Poor", IF(BN1146&gt;=40, "Poor", "Very Poor"))))))</f>
        <v>Average</v>
      </c>
      <c r="BP1146" s="2" t="n">
        <f aca="false">IF(AJ1146&lt;=1000, -6.942*LN(AJ1146)+107.59, IF(AND(AJ1146&gt;1000, AJ1146&lt;=5213),-36.304*LN(AJ1146)+310.72, IF(AJ1146&gt;5213, 10)))</f>
        <v>61.9168380862259</v>
      </c>
      <c r="BQ1146" s="2" t="n">
        <f aca="false">BF1146^0.04*BG1146^0.22*BH1146^0.51*BI1146^0.06*BP1146^0.17</f>
        <v>88.1584715469294</v>
      </c>
      <c r="BR1146" s="0" t="str">
        <f aca="false">IF(BQ1146&gt;=90, "Very Good", IF(BQ1146&gt;=80, "Good", IF(BQ1146&gt;=70, "Slightly Good", IF(BQ1146&gt;=60, "Average", IF(BQ1146&gt;=50, "Slightly Poor", IF(BQ1146&gt;=40, "Poor", "Very Poor"))))))</f>
        <v>Good</v>
      </c>
      <c r="BT1146" s="2" t="n">
        <f aca="false">9.81*LN(AH1146)+30.6</f>
        <v>49.2596748339538</v>
      </c>
      <c r="BU1146" s="0" t="str">
        <f aca="false">IF(BT1146&lt;30, "Clean water", IF(AND(BT1146&gt;=30, BT1146&lt;40), "Hypolimia", IF(AND(BT1146&gt;=40,BT1146&lt;50), "Mesotrophic", IF(AND(BT1146&gt;=50, BT1146&lt;70), "Eutrophic", IF(BT1146&gt;70,"Hypertrophic")))))</f>
        <v>Mesotrophic</v>
      </c>
      <c r="CM1146" s="0" t="n">
        <f aca="false">IF(G1146&gt;H1146,1,0)</f>
        <v>0</v>
      </c>
      <c r="CO1146" s="17" t="n">
        <f aca="false">14.652-0.41022*M1146+0.007991*M1146*M1146-0.000077774*M1146*M1146*M1146</f>
        <v>12.892412459998</v>
      </c>
      <c r="CP1146" s="1" t="n">
        <f aca="false">F1146/CO1146*100</f>
        <v>96.9562526702</v>
      </c>
    </row>
    <row r="1147" customFormat="false" ht="12.5" hidden="false" customHeight="false" outlineLevel="0" collapsed="false">
      <c r="A1147" s="0" t="n">
        <v>1146</v>
      </c>
      <c r="B1147" s="15" t="s">
        <v>89</v>
      </c>
      <c r="C1147" s="16" t="s">
        <v>90</v>
      </c>
      <c r="D1147" s="0" t="s">
        <v>180</v>
      </c>
      <c r="E1147" s="0" t="n">
        <v>7.4</v>
      </c>
      <c r="F1147" s="0" t="n">
        <v>11.2</v>
      </c>
      <c r="G1147" s="0" t="n">
        <v>1.4</v>
      </c>
      <c r="H1147" s="0" t="n">
        <v>3.3</v>
      </c>
      <c r="I1147" s="0" t="n">
        <v>9.8</v>
      </c>
      <c r="J1147" s="0" t="n">
        <v>3.164</v>
      </c>
      <c r="K1147" s="0" t="n">
        <v>0.073</v>
      </c>
      <c r="L1147" s="0" t="n">
        <v>1.9</v>
      </c>
      <c r="M1147" s="0" t="n">
        <v>7.2</v>
      </c>
      <c r="N1147" s="0" t="n">
        <v>0</v>
      </c>
      <c r="O1147" s="0" t="n">
        <v>314</v>
      </c>
      <c r="P1147" s="0" t="n">
        <v>15000</v>
      </c>
      <c r="Q1147" s="0" t="n">
        <v>0</v>
      </c>
      <c r="R1147" s="0" t="n">
        <v>0</v>
      </c>
      <c r="S1147" s="0" t="n">
        <v>0</v>
      </c>
      <c r="T1147" s="0" t="n">
        <v>0</v>
      </c>
      <c r="U1147" s="0" t="n">
        <v>0</v>
      </c>
      <c r="V1147" s="0" t="n">
        <v>0</v>
      </c>
      <c r="AC1147" s="0" t="n">
        <v>2.988</v>
      </c>
      <c r="AD1147" s="0" t="n">
        <v>0.335</v>
      </c>
      <c r="AE1147" s="0" t="n">
        <v>2.182</v>
      </c>
      <c r="AF1147" s="0" t="n">
        <v>0.027</v>
      </c>
      <c r="AG1147" s="0" t="n">
        <v>0.018</v>
      </c>
      <c r="AH1147" s="0" t="n">
        <v>5.5</v>
      </c>
      <c r="AJ1147" s="0" t="n">
        <v>160000</v>
      </c>
      <c r="AP1147" s="0" t="n">
        <v>0</v>
      </c>
      <c r="AY1147" s="0" t="n">
        <v>0</v>
      </c>
      <c r="BF1147" s="0" t="n">
        <f aca="false">IF(E1147&lt;11,-3.6797*E1147^2+48.115*E1147-53.83,280.92*EXP(-0.2027*E1147))</f>
        <v>100.720628</v>
      </c>
      <c r="BG1147" s="1" t="n">
        <f aca="false">32.208*LN(F1147)+21.438</f>
        <v>99.2497509715202</v>
      </c>
      <c r="BH1147" s="1" t="n">
        <f aca="false">IF(G1147&lt;=2, -10*G1147+100, 88.958*EXP(-0.0755*G1147))</f>
        <v>86</v>
      </c>
      <c r="BI1147" s="1" t="n">
        <f aca="false">IF(I1147&lt;=100, 0.0053*(I1147)^2-1.0332*I1147+100.76, 122.82*EXP(-0.0092*I1147))</f>
        <v>91.143652</v>
      </c>
      <c r="BJ1147" s="0" t="n">
        <f aca="false">IF(P1147&lt;=1000, -6.942*LN(P1147)+107.59, -36.304*LN(P1147)+310.72)</f>
        <v>-38.3722021489821</v>
      </c>
      <c r="BK1147" s="0" t="e">
        <f aca="false">BF1147^0.04*BG1147^0.22*BH1147^0.51*BI1147^0.06*BJ1147^0.17</f>
        <v>#NUM!</v>
      </c>
      <c r="BL1147" s="0" t="e">
        <f aca="false">IF(BK1147&gt;=90, "Very Good", IF(BK1147&gt;=80, "Good", IF(BK1147&gt;=70, "Slightly Good", IF(BK1147&gt;=60, "Average", IF(BK1147&gt;=50, "Slightly Poor", IF(BK1147&gt;=40, "Poor", "Very Poor"))))))</f>
        <v>#NUM!</v>
      </c>
      <c r="BM1147" s="2" t="n">
        <f aca="false">IF(P1147&lt;=1000, -6.942*LN(P1147)+107.59, IF(AND(P1147&gt;1000, P1147&lt;=5213),-36.304*LN(P1147)+310.72, IF(P1147&gt;5213, 10)))</f>
        <v>10</v>
      </c>
      <c r="BN1147" s="2" t="n">
        <f aca="false">BF1147^0.04*BG1147^0.22*BH1147^0.51*BI1147^0.06*BM1147^0.17</f>
        <v>62.1703062020979</v>
      </c>
      <c r="BO1147" s="3" t="str">
        <f aca="false">IF(BN1147&gt;=90, "Very Good", IF(BN1147&gt;=80, "Good", IF(BN1147&gt;=70, "Slightly Good", IF(BN1147&gt;=60, "Average", IF(BN1147&gt;=50, "Slightly Poor", IF(BN1147&gt;=40, "Poor", "Very Poor"))))))</f>
        <v>Average</v>
      </c>
      <c r="BP1147" s="2" t="n">
        <f aca="false">IF(AJ1147&lt;=1000, -6.942*LN(AJ1147)+107.59, IF(AND(AJ1147&gt;1000, AJ1147&lt;=5213),-36.304*LN(AJ1147)+310.72, IF(AJ1147&gt;5213, 10)))</f>
        <v>10</v>
      </c>
      <c r="BQ1147" s="2" t="n">
        <f aca="false">BF1147^0.04*BG1147^0.22*BH1147^0.51*BI1147^0.06*BP1147^0.17</f>
        <v>62.1703062020979</v>
      </c>
      <c r="BR1147" s="0" t="str">
        <f aca="false">IF(BQ1147&gt;=90, "Very Good", IF(BQ1147&gt;=80, "Good", IF(BQ1147&gt;=70, "Slightly Good", IF(BQ1147&gt;=60, "Average", IF(BQ1147&gt;=50, "Slightly Poor", IF(BQ1147&gt;=40, "Poor", "Very Poor"))))))</f>
        <v>Average</v>
      </c>
      <c r="BT1147" s="2" t="n">
        <f aca="false">9.81*LN(AH1147)+30.6</f>
        <v>47.323578784859</v>
      </c>
      <c r="BU1147" s="0" t="str">
        <f aca="false">IF(BT1147&lt;30, "Clean water", IF(AND(BT1147&gt;=30, BT1147&lt;40), "Hypolimia", IF(AND(BT1147&gt;=40,BT1147&lt;50), "Mesotrophic", IF(AND(BT1147&gt;=50, BT1147&lt;70), "Eutrophic", IF(BT1147&gt;70,"Hypertrophic")))))</f>
        <v>Mesotrophic</v>
      </c>
      <c r="CM1147" s="0" t="n">
        <f aca="false">IF(G1147&gt;H1147,1,0)</f>
        <v>0</v>
      </c>
      <c r="CO1147" s="17" t="n">
        <f aca="false">14.652-0.41022*M1147+0.007991*M1147*M1147-0.000077774*M1147*M1147*M1147</f>
        <v>12.083640450048</v>
      </c>
      <c r="CP1147" s="1" t="n">
        <f aca="false">F1147/CO1147*100</f>
        <v>92.6872993805067</v>
      </c>
    </row>
    <row r="1148" customFormat="false" ht="12.5" hidden="false" customHeight="false" outlineLevel="0" collapsed="false">
      <c r="A1148" s="0" t="n">
        <v>1147</v>
      </c>
      <c r="B1148" s="15" t="s">
        <v>91</v>
      </c>
      <c r="C1148" s="16" t="s">
        <v>92</v>
      </c>
      <c r="D1148" s="0" t="s">
        <v>180</v>
      </c>
      <c r="E1148" s="0" t="n">
        <v>7.4</v>
      </c>
      <c r="F1148" s="0" t="n">
        <v>11.9</v>
      </c>
      <c r="G1148" s="0" t="n">
        <v>1.3</v>
      </c>
      <c r="H1148" s="0" t="n">
        <v>2.1</v>
      </c>
      <c r="I1148" s="0" t="n">
        <v>2</v>
      </c>
      <c r="J1148" s="0" t="n">
        <v>5.606</v>
      </c>
      <c r="K1148" s="0" t="n">
        <v>0.022</v>
      </c>
      <c r="L1148" s="0" t="n">
        <v>1.1</v>
      </c>
      <c r="M1148" s="0" t="n">
        <v>11.5</v>
      </c>
      <c r="N1148" s="0" t="n">
        <v>0</v>
      </c>
      <c r="O1148" s="0" t="n">
        <v>501</v>
      </c>
      <c r="P1148" s="0" t="n">
        <v>3700</v>
      </c>
      <c r="Q1148" s="0" t="n">
        <v>0</v>
      </c>
      <c r="R1148" s="0" t="n">
        <v>0</v>
      </c>
      <c r="S1148" s="0" t="n">
        <v>0</v>
      </c>
      <c r="T1148" s="0" t="n">
        <v>0</v>
      </c>
      <c r="U1148" s="0" t="n">
        <v>0</v>
      </c>
      <c r="V1148" s="0" t="n">
        <v>0</v>
      </c>
      <c r="AC1148" s="0" t="n">
        <v>5.494</v>
      </c>
      <c r="AD1148" s="0" t="n">
        <v>0.108</v>
      </c>
      <c r="AE1148" s="0" t="n">
        <v>4.821</v>
      </c>
      <c r="AF1148" s="0" t="n">
        <v>0.011</v>
      </c>
      <c r="AG1148" s="0" t="n">
        <v>0.008</v>
      </c>
      <c r="AH1148" s="0" t="n">
        <v>6.7</v>
      </c>
      <c r="AJ1148" s="0" t="n">
        <v>28000</v>
      </c>
      <c r="AP1148" s="0" t="n">
        <v>0</v>
      </c>
      <c r="AY1148" s="0" t="n">
        <v>0</v>
      </c>
      <c r="BF1148" s="0" t="n">
        <f aca="false">IF(E1148&lt;11,-3.6797*E1148^2+48.115*E1148-53.83,280.92*EXP(-0.2027*E1148))</f>
        <v>100.720628</v>
      </c>
      <c r="BG1148" s="1" t="n">
        <f aca="false">32.208*LN(F1148)+21.438</f>
        <v>101.202348790984</v>
      </c>
      <c r="BH1148" s="1" t="n">
        <f aca="false">IF(G1148&lt;=2, -10*G1148+100, 88.958*EXP(-0.0755*G1148))</f>
        <v>87</v>
      </c>
      <c r="BI1148" s="1" t="n">
        <f aca="false">IF(I1148&lt;=100, 0.0053*(I1148)^2-1.0332*I1148+100.76, 122.82*EXP(-0.0092*I1148))</f>
        <v>98.7148</v>
      </c>
      <c r="BJ1148" s="0" t="n">
        <f aca="false">IF(P1148&lt;=1000, -6.942*LN(P1148)+107.59, -36.304*LN(P1148)+310.72)</f>
        <v>12.4431376672524</v>
      </c>
      <c r="BK1148" s="0" t="n">
        <f aca="false">BF1148^0.04*BG1148^0.22*BH1148^0.51*BI1148^0.06*BJ1148^0.17</f>
        <v>65.4971656129926</v>
      </c>
      <c r="BL1148" s="0" t="str">
        <f aca="false">IF(BK1148&gt;=90, "Very Good", IF(BK1148&gt;=80, "Good", IF(BK1148&gt;=70, "Slightly Good", IF(BK1148&gt;=60, "Average", IF(BK1148&gt;=50, "Slightly Poor", IF(BK1148&gt;=40, "Poor", "Very Poor"))))))</f>
        <v>Average</v>
      </c>
      <c r="BM1148" s="2" t="n">
        <f aca="false">IF(P1148&lt;=1000, -6.942*LN(P1148)+107.59, IF(AND(P1148&gt;1000, P1148&lt;=5213),-36.304*LN(P1148)+310.72, IF(P1148&gt;5213, 10)))</f>
        <v>12.4431376672524</v>
      </c>
      <c r="BN1148" s="2" t="n">
        <f aca="false">BF1148^0.04*BG1148^0.22*BH1148^0.51*BI1148^0.06*BM1148^0.17</f>
        <v>65.4971656129926</v>
      </c>
      <c r="BO1148" s="3" t="str">
        <f aca="false">IF(BN1148&gt;=90, "Very Good", IF(BN1148&gt;=80, "Good", IF(BN1148&gt;=70, "Slightly Good", IF(BN1148&gt;=60, "Average", IF(BN1148&gt;=50, "Slightly Poor", IF(BN1148&gt;=40, "Poor", "Very Poor"))))))</f>
        <v>Average</v>
      </c>
      <c r="BP1148" s="2" t="n">
        <f aca="false">IF(AJ1148&lt;=1000, -6.942*LN(AJ1148)+107.59, IF(AND(AJ1148&gt;1000, AJ1148&lt;=5213),-36.304*LN(AJ1148)+310.72, IF(AJ1148&gt;5213, 10)))</f>
        <v>10</v>
      </c>
      <c r="BQ1148" s="2" t="n">
        <f aca="false">BF1148^0.04*BG1148^0.22*BH1148^0.51*BI1148^0.06*BP1148^0.17</f>
        <v>63.1080007894049</v>
      </c>
      <c r="BR1148" s="0" t="str">
        <f aca="false">IF(BQ1148&gt;=90, "Very Good", IF(BQ1148&gt;=80, "Good", IF(BQ1148&gt;=70, "Slightly Good", IF(BQ1148&gt;=60, "Average", IF(BQ1148&gt;=50, "Slightly Poor", IF(BQ1148&gt;=40, "Poor", "Very Poor"))))))</f>
        <v>Average</v>
      </c>
      <c r="BT1148" s="2" t="n">
        <f aca="false">9.81*LN(AH1148)+30.6</f>
        <v>49.2596748339538</v>
      </c>
      <c r="BU1148" s="0" t="str">
        <f aca="false">IF(BT1148&lt;30, "Clean water", IF(AND(BT1148&gt;=30, BT1148&lt;40), "Hypolimia", IF(AND(BT1148&gt;=40,BT1148&lt;50), "Mesotrophic", IF(AND(BT1148&gt;=50, BT1148&lt;70), "Eutrophic", IF(BT1148&gt;70,"Hypertrophic")))))</f>
        <v>Mesotrophic</v>
      </c>
      <c r="CM1148" s="0" t="n">
        <f aca="false">IF(G1148&gt;H1148,1,0)</f>
        <v>0</v>
      </c>
      <c r="CO1148" s="17" t="n">
        <f aca="false">14.652-0.41022*M1148+0.007991*M1148*M1148-0.000077774*M1148*M1148*M1148</f>
        <v>10.87299521775</v>
      </c>
      <c r="CP1148" s="1" t="n">
        <f aca="false">F1148/CO1148*100</f>
        <v>109.445463385962</v>
      </c>
    </row>
    <row r="1149" customFormat="false" ht="12.5" hidden="false" customHeight="false" outlineLevel="0" collapsed="false">
      <c r="A1149" s="0" t="n">
        <v>1148</v>
      </c>
      <c r="B1149" s="15" t="s">
        <v>137</v>
      </c>
      <c r="C1149" s="16" t="s">
        <v>138</v>
      </c>
      <c r="D1149" s="0" t="s">
        <v>180</v>
      </c>
      <c r="E1149" s="0" t="n">
        <v>6.9</v>
      </c>
      <c r="F1149" s="0" t="n">
        <v>11.1</v>
      </c>
      <c r="G1149" s="0" t="n">
        <v>3.2</v>
      </c>
      <c r="H1149" s="0" t="n">
        <v>8</v>
      </c>
      <c r="I1149" s="0" t="n">
        <v>4.8</v>
      </c>
      <c r="J1149" s="0" t="n">
        <v>8.242</v>
      </c>
      <c r="K1149" s="0" t="n">
        <v>0.104</v>
      </c>
      <c r="L1149" s="0" t="n">
        <v>5.9</v>
      </c>
      <c r="M1149" s="0" t="n">
        <v>9.6</v>
      </c>
      <c r="O1149" s="0" t="n">
        <v>491</v>
      </c>
      <c r="BD1149" s="0" t="n">
        <v>5.176</v>
      </c>
      <c r="BF1149" s="0" t="n">
        <f aca="false">IF(E1149&lt;11,-3.6797*E1149^2+48.115*E1149-53.83,280.92*EXP(-0.2027*E1149))</f>
        <v>102.972983</v>
      </c>
      <c r="BG1149" s="1" t="n">
        <f aca="false">32.208*LN(F1149)+21.438</f>
        <v>98.9608880487154</v>
      </c>
      <c r="BH1149" s="1" t="n">
        <f aca="false">IF(G1149&lt;=2, -10*G1149+100, 88.958*EXP(-0.0755*G1149))</f>
        <v>69.8649678413399</v>
      </c>
      <c r="BI1149" s="1" t="n">
        <f aca="false">IF(I1149&lt;=100, 0.0053*(I1149)^2-1.0332*I1149+100.76, 122.82*EXP(-0.0092*I1149))</f>
        <v>95.922752</v>
      </c>
      <c r="BJ1149" s="0" t="e">
        <f aca="false">IF(P1149&lt;=1000, -6.942*LN(P1149)+107.59, -36.304*LN(P1149)+310.72)</f>
        <v>#VALUE!</v>
      </c>
      <c r="BK1149" s="0" t="e">
        <f aca="false">BF1149^0.04*BG1149^0.22*BH1149^0.51*BI1149^0.06*BJ1149^0.17</f>
        <v>#VALUE!</v>
      </c>
      <c r="BL1149" s="0" t="e">
        <f aca="false">IF(BK1149&gt;=90, "Very Good", IF(BK1149&gt;=80, "Good", IF(BK1149&gt;=70, "Slightly Good", IF(BK1149&gt;=60, "Average", IF(BK1149&gt;=50, "Slightly Poor", IF(BK1149&gt;=40, "Poor", "Very Poor"))))))</f>
        <v>#VALUE!</v>
      </c>
      <c r="BM1149" s="2" t="e">
        <f aca="false">IF(P1149&lt;=1000, -6.942*LN(P1149)+107.59, IF(AND(P1149&gt;1000, P1149&lt;=5213),-36.304*LN(P1149)+310.72, IF(P1149&gt;5213, 10)))</f>
        <v>#VALUE!</v>
      </c>
      <c r="BN1149" s="2" t="e">
        <f aca="false">BF1149^0.04*BG1149^0.22*BH1149^0.51*BI1149^0.06*BM1149^0.17</f>
        <v>#VALUE!</v>
      </c>
      <c r="BO1149" s="3" t="e">
        <f aca="false">IF(BN1149&gt;=90, "Very Good", IF(BN1149&gt;=80, "Good", IF(BN1149&gt;=70, "Slightly Good", IF(BN1149&gt;=60, "Average", IF(BN1149&gt;=50, "Slightly Poor", IF(BN1149&gt;=40, "Poor", "Very Poor"))))))</f>
        <v>#VALUE!</v>
      </c>
      <c r="BP1149" s="2" t="e">
        <f aca="false">IF(AJ1149&lt;=1000, -6.942*LN(AJ1149)+107.59, IF(AND(AJ1149&gt;1000, AJ1149&lt;=5213),-36.304*LN(AJ1149)+310.72, IF(AJ1149&gt;5213, 10)))</f>
        <v>#VALUE!</v>
      </c>
      <c r="BQ1149" s="2" t="e">
        <f aca="false">BF1149^0.04*BG1149^0.22*BH1149^0.51*BI1149^0.06*BP1149^0.17</f>
        <v>#VALUE!</v>
      </c>
      <c r="BR1149" s="0" t="e">
        <f aca="false">IF(BQ1149&gt;=90, "Very Good", IF(BQ1149&gt;=80, "Good", IF(BQ1149&gt;=70, "Slightly Good", IF(BQ1149&gt;=60, "Average", IF(BQ1149&gt;=50, "Slightly Poor", IF(BQ1149&gt;=40, "Poor", "Very Poor"))))))</f>
        <v>#VALUE!</v>
      </c>
      <c r="BT1149" s="2" t="e">
        <f aca="false">9.81*LN(AH1149)+30.6</f>
        <v>#VALUE!</v>
      </c>
      <c r="BU1149" s="0" t="e">
        <f aca="false">IF(BT1149&lt;30, "Clean water", IF(AND(BT1149&gt;=30, BT1149&lt;40), "Hypolimia", IF(AND(BT1149&gt;=40,BT1149&lt;50), "Mesotrophic", IF(AND(BT1149&gt;=50, BT1149&lt;70), "Eutrophic", IF(BT1149&gt;70,"Hypertrophic")))))</f>
        <v>#VALUE!</v>
      </c>
      <c r="CM1149" s="0" t="n">
        <f aca="false">IF(G1149&gt;H1149,1,0)</f>
        <v>0</v>
      </c>
      <c r="CO1149" s="17" t="n">
        <f aca="false">14.652-0.41022*M1149+0.007991*M1149*M1149-0.000077774*M1149*M1149*M1149</f>
        <v>11.381529102336</v>
      </c>
      <c r="CP1149" s="1" t="n">
        <f aca="false">F1149/CO1149*100</f>
        <v>97.5264386726541</v>
      </c>
    </row>
    <row r="1150" customFormat="false" ht="12.5" hidden="false" customHeight="false" outlineLevel="0" collapsed="false">
      <c r="A1150" s="0" t="n">
        <v>1149</v>
      </c>
      <c r="B1150" s="15" t="s">
        <v>93</v>
      </c>
      <c r="C1150" s="16" t="s">
        <v>94</v>
      </c>
      <c r="D1150" s="0" t="s">
        <v>180</v>
      </c>
      <c r="E1150" s="0" t="n">
        <v>7.8</v>
      </c>
      <c r="F1150" s="0" t="n">
        <v>8.2</v>
      </c>
      <c r="G1150" s="0" t="n">
        <v>7.1</v>
      </c>
      <c r="H1150" s="0" t="n">
        <v>9.2</v>
      </c>
      <c r="I1150" s="0" t="n">
        <v>12.2</v>
      </c>
      <c r="J1150" s="0" t="n">
        <v>9.315</v>
      </c>
      <c r="K1150" s="0" t="n">
        <v>0.16</v>
      </c>
      <c r="L1150" s="0" t="n">
        <v>4.9</v>
      </c>
      <c r="M1150" s="0" t="n">
        <v>13.5</v>
      </c>
      <c r="N1150" s="0" t="n">
        <v>0</v>
      </c>
      <c r="O1150" s="0" t="n">
        <v>543</v>
      </c>
      <c r="P1150" s="0" t="n">
        <v>79000</v>
      </c>
      <c r="Q1150" s="0" t="n">
        <v>0</v>
      </c>
      <c r="R1150" s="0" t="n">
        <v>0</v>
      </c>
      <c r="S1150" s="0" t="n">
        <v>0</v>
      </c>
      <c r="T1150" s="0" t="n">
        <v>0</v>
      </c>
      <c r="U1150" s="0" t="n">
        <v>0</v>
      </c>
      <c r="V1150" s="0" t="n">
        <v>0</v>
      </c>
      <c r="AC1150" s="0" t="n">
        <v>8.65</v>
      </c>
      <c r="AD1150" s="0" t="n">
        <v>2.476</v>
      </c>
      <c r="AE1150" s="0" t="n">
        <v>4.762</v>
      </c>
      <c r="AF1150" s="0" t="n">
        <v>0.055</v>
      </c>
      <c r="AG1150" s="0" t="n">
        <v>0.029</v>
      </c>
      <c r="AH1150" s="0" t="n">
        <v>21.3</v>
      </c>
      <c r="AJ1150" s="0" t="n">
        <v>42000</v>
      </c>
      <c r="AP1150" s="0" t="n">
        <v>0</v>
      </c>
      <c r="AY1150" s="0" t="n">
        <v>0.0005</v>
      </c>
      <c r="BD1150" s="0" t="n">
        <v>7.632</v>
      </c>
      <c r="BF1150" s="0" t="n">
        <f aca="false">IF(E1150&lt;11,-3.6797*E1150^2+48.115*E1150-53.83,280.92*EXP(-0.2027*E1150))</f>
        <v>97.5940520000001</v>
      </c>
      <c r="BG1150" s="1" t="n">
        <f aca="false">32.208*LN(F1150)+21.438</f>
        <v>89.2079528407348</v>
      </c>
      <c r="BH1150" s="1" t="n">
        <f aca="false">IF(G1150&lt;=2, -10*G1150+100, 88.958*EXP(-0.0755*G1150))</f>
        <v>52.0452924556106</v>
      </c>
      <c r="BI1150" s="1" t="n">
        <f aca="false">IF(I1150&lt;=100, 0.0053*(I1150)^2-1.0332*I1150+100.76, 122.82*EXP(-0.0092*I1150))</f>
        <v>88.943812</v>
      </c>
      <c r="BJ1150" s="0" t="n">
        <f aca="false">IF(P1150&lt;=1000, -6.942*LN(P1150)+107.59, -36.304*LN(P1150)+310.72)</f>
        <v>-98.6875824841303</v>
      </c>
      <c r="BK1150" s="0" t="e">
        <f aca="false">BF1150^0.04*BG1150^0.22*BH1150^0.51*BI1150^0.06*BJ1150^0.17</f>
        <v>#NUM!</v>
      </c>
      <c r="BL1150" s="0" t="e">
        <f aca="false">IF(BK1150&gt;=90, "Very Good", IF(BK1150&gt;=80, "Good", IF(BK1150&gt;=70, "Slightly Good", IF(BK1150&gt;=60, "Average", IF(BK1150&gt;=50, "Slightly Poor", IF(BK1150&gt;=40, "Poor", "Very Poor"))))))</f>
        <v>#NUM!</v>
      </c>
      <c r="BM1150" s="2" t="n">
        <f aca="false">IF(P1150&lt;=1000, -6.942*LN(P1150)+107.59, IF(AND(P1150&gt;1000, P1150&lt;=5213),-36.304*LN(P1150)+310.72, IF(P1150&gt;5213, 10)))</f>
        <v>10</v>
      </c>
      <c r="BN1150" s="2" t="n">
        <f aca="false">BF1150^0.04*BG1150^0.22*BH1150^0.51*BI1150^0.06*BM1150^0.17</f>
        <v>46.8777982496712</v>
      </c>
      <c r="BO1150" s="3" t="str">
        <f aca="false">IF(BN1150&gt;=90, "Very Good", IF(BN1150&gt;=80, "Good", IF(BN1150&gt;=70, "Slightly Good", IF(BN1150&gt;=60, "Average", IF(BN1150&gt;=50, "Slightly Poor", IF(BN1150&gt;=40, "Poor", "Very Poor"))))))</f>
        <v>Poor</v>
      </c>
      <c r="BP1150" s="2" t="n">
        <f aca="false">IF(AJ1150&lt;=1000, -6.942*LN(AJ1150)+107.59, IF(AND(AJ1150&gt;1000, AJ1150&lt;=5213),-36.304*LN(AJ1150)+310.72, IF(AJ1150&gt;5213, 10)))</f>
        <v>10</v>
      </c>
      <c r="BQ1150" s="2" t="n">
        <f aca="false">BF1150^0.04*BG1150^0.22*BH1150^0.51*BI1150^0.06*BP1150^0.17</f>
        <v>46.8777982496712</v>
      </c>
      <c r="BR1150" s="0" t="str">
        <f aca="false">IF(BQ1150&gt;=90, "Very Good", IF(BQ1150&gt;=80, "Good", IF(BQ1150&gt;=70, "Slightly Good", IF(BQ1150&gt;=60, "Average", IF(BQ1150&gt;=50, "Slightly Poor", IF(BQ1150&gt;=40, "Poor", "Very Poor"))))))</f>
        <v>Poor</v>
      </c>
      <c r="BT1150" s="2" t="n">
        <f aca="false">9.81*LN(AH1150)+30.6</f>
        <v>60.6059163833379</v>
      </c>
      <c r="BU1150" s="0" t="str">
        <f aca="false">IF(BT1150&lt;30, "Clean water", IF(AND(BT1150&gt;=30, BT1150&lt;40), "Hypolimia", IF(AND(BT1150&gt;=40,BT1150&lt;50), "Mesotrophic", IF(AND(BT1150&gt;=50, BT1150&lt;70), "Eutrophic", IF(BT1150&gt;70,"Hypertrophic")))))</f>
        <v>Eutrophic</v>
      </c>
      <c r="CM1150" s="0" t="n">
        <f aca="false">IF(G1150&gt;H1150,1,0)</f>
        <v>0</v>
      </c>
      <c r="CO1150" s="17" t="n">
        <f aca="false">14.652-0.41022*M1150+0.007991*M1150*M1150-0.000077774*M1150*M1150*M1150</f>
        <v>10.37903654475</v>
      </c>
      <c r="CP1150" s="1" t="n">
        <f aca="false">F1150/CO1150*100</f>
        <v>79.0054063751012</v>
      </c>
    </row>
    <row r="1151" customFormat="false" ht="12.5" hidden="false" customHeight="false" outlineLevel="0" collapsed="false">
      <c r="A1151" s="0" t="n">
        <v>1150</v>
      </c>
      <c r="B1151" s="15" t="s">
        <v>95</v>
      </c>
      <c r="C1151" s="16" t="s">
        <v>96</v>
      </c>
      <c r="D1151" s="0" t="s">
        <v>180</v>
      </c>
      <c r="E1151" s="0" t="n">
        <v>7.4</v>
      </c>
      <c r="F1151" s="0" t="n">
        <v>10.1</v>
      </c>
      <c r="G1151" s="0" t="n">
        <v>1.9</v>
      </c>
      <c r="H1151" s="0" t="n">
        <v>5.9</v>
      </c>
      <c r="I1151" s="0" t="n">
        <v>2.2</v>
      </c>
      <c r="J1151" s="0" t="n">
        <v>6.215</v>
      </c>
      <c r="K1151" s="0" t="n">
        <v>0.063</v>
      </c>
      <c r="L1151" s="0" t="n">
        <v>3.8</v>
      </c>
      <c r="M1151" s="0" t="n">
        <v>8</v>
      </c>
      <c r="N1151" s="0" t="n">
        <v>0</v>
      </c>
      <c r="O1151" s="0" t="n">
        <v>557</v>
      </c>
      <c r="P1151" s="0" t="n">
        <v>7000</v>
      </c>
      <c r="Q1151" s="0" t="n">
        <v>0</v>
      </c>
      <c r="R1151" s="0" t="n">
        <v>0</v>
      </c>
      <c r="S1151" s="0" t="n">
        <v>0</v>
      </c>
      <c r="T1151" s="0" t="n">
        <v>0</v>
      </c>
      <c r="U1151" s="0" t="n">
        <v>0</v>
      </c>
      <c r="V1151" s="0" t="n">
        <v>0</v>
      </c>
      <c r="AC1151" s="0" t="n">
        <v>6.193</v>
      </c>
      <c r="AD1151" s="0" t="n">
        <v>0.874</v>
      </c>
      <c r="AE1151" s="0" t="n">
        <v>4.264</v>
      </c>
      <c r="AF1151" s="0" t="n">
        <v>0.035</v>
      </c>
      <c r="AG1151" s="0" t="n">
        <v>0.02</v>
      </c>
      <c r="AH1151" s="0" t="n">
        <v>5.1</v>
      </c>
      <c r="AJ1151" s="0" t="n">
        <v>55000</v>
      </c>
      <c r="AP1151" s="0" t="n">
        <v>0</v>
      </c>
      <c r="AY1151" s="0" t="n">
        <v>0</v>
      </c>
      <c r="BF1151" s="0" t="n">
        <f aca="false">IF(E1151&lt;11,-3.6797*E1151^2+48.115*E1151-53.83,280.92*EXP(-0.2027*E1151))</f>
        <v>100.720628</v>
      </c>
      <c r="BG1151" s="1" t="n">
        <f aca="false">32.208*LN(F1151)+21.438</f>
        <v>95.9201409312711</v>
      </c>
      <c r="BH1151" s="1" t="n">
        <f aca="false">IF(G1151&lt;=2, -10*G1151+100, 88.958*EXP(-0.0755*G1151))</f>
        <v>81</v>
      </c>
      <c r="BI1151" s="1" t="n">
        <f aca="false">IF(I1151&lt;=100, 0.0053*(I1151)^2-1.0332*I1151+100.76, 122.82*EXP(-0.0092*I1151))</f>
        <v>98.512612</v>
      </c>
      <c r="BJ1151" s="0" t="n">
        <f aca="false">IF(P1151&lt;=1000, -6.942*LN(P1151)+107.59, -36.304*LN(P1151)+310.72)</f>
        <v>-10.7034696994716</v>
      </c>
      <c r="BK1151" s="0" t="e">
        <f aca="false">BF1151^0.04*BG1151^0.22*BH1151^0.51*BI1151^0.06*BJ1151^0.17</f>
        <v>#NUM!</v>
      </c>
      <c r="BL1151" s="0" t="e">
        <f aca="false">IF(BK1151&gt;=90, "Very Good", IF(BK1151&gt;=80, "Good", IF(BK1151&gt;=70, "Slightly Good", IF(BK1151&gt;=60, "Average", IF(BK1151&gt;=50, "Slightly Poor", IF(BK1151&gt;=40, "Poor", "Very Poor"))))))</f>
        <v>#NUM!</v>
      </c>
      <c r="BM1151" s="2" t="n">
        <f aca="false">IF(P1151&lt;=1000, -6.942*LN(P1151)+107.59, IF(AND(P1151&gt;1000, P1151&lt;=5213),-36.304*LN(P1151)+310.72, IF(P1151&gt;5213, 10)))</f>
        <v>10</v>
      </c>
      <c r="BN1151" s="2" t="n">
        <f aca="false">BF1151^0.04*BG1151^0.22*BH1151^0.51*BI1151^0.06*BM1151^0.17</f>
        <v>60.1286930924837</v>
      </c>
      <c r="BO1151" s="3" t="str">
        <f aca="false">IF(BN1151&gt;=90, "Very Good", IF(BN1151&gt;=80, "Good", IF(BN1151&gt;=70, "Slightly Good", IF(BN1151&gt;=60, "Average", IF(BN1151&gt;=50, "Slightly Poor", IF(BN1151&gt;=40, "Poor", "Very Poor"))))))</f>
        <v>Average</v>
      </c>
      <c r="BP1151" s="2" t="n">
        <f aca="false">IF(AJ1151&lt;=1000, -6.942*LN(AJ1151)+107.59, IF(AND(AJ1151&gt;1000, AJ1151&lt;=5213),-36.304*LN(AJ1151)+310.72, IF(AJ1151&gt;5213, 10)))</f>
        <v>10</v>
      </c>
      <c r="BQ1151" s="2" t="n">
        <f aca="false">BF1151^0.04*BG1151^0.22*BH1151^0.51*BI1151^0.06*BP1151^0.17</f>
        <v>60.1286930924837</v>
      </c>
      <c r="BR1151" s="0" t="str">
        <f aca="false">IF(BQ1151&gt;=90, "Very Good", IF(BQ1151&gt;=80, "Good", IF(BQ1151&gt;=70, "Slightly Good", IF(BQ1151&gt;=60, "Average", IF(BQ1151&gt;=50, "Slightly Poor", IF(BQ1151&gt;=40, "Poor", "Very Poor"))))))</f>
        <v>Average</v>
      </c>
      <c r="BT1151" s="2" t="n">
        <f aca="false">9.81*LN(AH1151)+30.6</f>
        <v>46.5828496947541</v>
      </c>
      <c r="BU1151" s="0" t="str">
        <f aca="false">IF(BT1151&lt;30, "Clean water", IF(AND(BT1151&gt;=30, BT1151&lt;40), "Hypolimia", IF(AND(BT1151&gt;=40,BT1151&lt;50), "Mesotrophic", IF(AND(BT1151&gt;=50, BT1151&lt;70), "Eutrophic", IF(BT1151&gt;70,"Hypertrophic")))))</f>
        <v>Mesotrophic</v>
      </c>
      <c r="CM1151" s="0" t="n">
        <f aca="false">IF(G1151&gt;H1151,1,0)</f>
        <v>0</v>
      </c>
      <c r="CO1151" s="17" t="n">
        <f aca="false">14.652-0.41022*M1151+0.007991*M1151*M1151-0.000077774*M1151*M1151*M1151</f>
        <v>11.841843712</v>
      </c>
      <c r="CP1151" s="1" t="n">
        <f aca="false">F1151/CO1151*100</f>
        <v>85.2907726671406</v>
      </c>
    </row>
    <row r="1152" customFormat="false" ht="12.5" hidden="false" customHeight="false" outlineLevel="0" collapsed="false">
      <c r="A1152" s="0" t="n">
        <v>1151</v>
      </c>
      <c r="B1152" s="15" t="s">
        <v>97</v>
      </c>
      <c r="C1152" s="16" t="s">
        <v>98</v>
      </c>
      <c r="D1152" s="0" t="s">
        <v>180</v>
      </c>
      <c r="E1152" s="0" t="n">
        <v>7.8</v>
      </c>
      <c r="F1152" s="0" t="n">
        <v>12.7</v>
      </c>
      <c r="G1152" s="0" t="n">
        <v>0.6</v>
      </c>
      <c r="H1152" s="0" t="n">
        <v>3.2</v>
      </c>
      <c r="I1152" s="0" t="n">
        <v>3</v>
      </c>
      <c r="J1152" s="0" t="n">
        <v>2.234</v>
      </c>
      <c r="K1152" s="0" t="n">
        <v>0.016</v>
      </c>
      <c r="L1152" s="0" t="n">
        <v>1.5</v>
      </c>
      <c r="M1152" s="0" t="n">
        <v>4.6</v>
      </c>
      <c r="N1152" s="0" t="n">
        <v>0</v>
      </c>
      <c r="O1152" s="0" t="n">
        <v>168</v>
      </c>
      <c r="P1152" s="0" t="n">
        <v>3700</v>
      </c>
      <c r="Q1152" s="0" t="n">
        <v>0</v>
      </c>
      <c r="R1152" s="0" t="n">
        <v>0</v>
      </c>
      <c r="S1152" s="0" t="n">
        <v>0</v>
      </c>
      <c r="T1152" s="0" t="n">
        <v>0</v>
      </c>
      <c r="U1152" s="0" t="n">
        <v>0</v>
      </c>
      <c r="V1152" s="0" t="n">
        <v>0</v>
      </c>
      <c r="AC1152" s="0" t="n">
        <v>2.222</v>
      </c>
      <c r="AD1152" s="0" t="n">
        <v>0.034</v>
      </c>
      <c r="AE1152" s="0" t="n">
        <v>2.183</v>
      </c>
      <c r="AF1152" s="0" t="n">
        <v>0.007</v>
      </c>
      <c r="AG1152" s="0" t="n">
        <v>0.002</v>
      </c>
      <c r="AH1152" s="0" t="n">
        <v>9.3</v>
      </c>
      <c r="AJ1152" s="0" t="n">
        <v>55</v>
      </c>
      <c r="AP1152" s="0" t="n">
        <v>0</v>
      </c>
      <c r="AY1152" s="0" t="n">
        <v>0</v>
      </c>
      <c r="BF1152" s="0" t="n">
        <f aca="false">IF(E1152&lt;11,-3.6797*E1152^2+48.115*E1152-53.83,280.92*EXP(-0.2027*E1152))</f>
        <v>97.5940520000001</v>
      </c>
      <c r="BG1152" s="1" t="n">
        <f aca="false">32.208*LN(F1152)+21.438</f>
        <v>103.297917005506</v>
      </c>
      <c r="BH1152" s="1" t="n">
        <f aca="false">IF(G1152&lt;=2, -10*G1152+100, 88.958*EXP(-0.0755*G1152))</f>
        <v>94</v>
      </c>
      <c r="BI1152" s="1" t="n">
        <f aca="false">IF(I1152&lt;=100, 0.0053*(I1152)^2-1.0332*I1152+100.76, 122.82*EXP(-0.0092*I1152))</f>
        <v>97.7081</v>
      </c>
      <c r="BJ1152" s="0" t="n">
        <f aca="false">IF(P1152&lt;=1000, -6.942*LN(P1152)+107.59, -36.304*LN(P1152)+310.72)</f>
        <v>12.4431376672524</v>
      </c>
      <c r="BK1152" s="0" t="n">
        <f aca="false">BF1152^0.04*BG1152^0.22*BH1152^0.51*BI1152^0.06*BJ1152^0.17</f>
        <v>68.3134472797404</v>
      </c>
      <c r="BL1152" s="0" t="str">
        <f aca="false">IF(BK1152&gt;=90, "Very Good", IF(BK1152&gt;=80, "Good", IF(BK1152&gt;=70, "Slightly Good", IF(BK1152&gt;=60, "Average", IF(BK1152&gt;=50, "Slightly Poor", IF(BK1152&gt;=40, "Poor", "Very Poor"))))))</f>
        <v>Average</v>
      </c>
      <c r="BM1152" s="2" t="n">
        <f aca="false">IF(P1152&lt;=1000, -6.942*LN(P1152)+107.59, IF(AND(P1152&gt;1000, P1152&lt;=5213),-36.304*LN(P1152)+310.72, IF(P1152&gt;5213, 10)))</f>
        <v>12.4431376672524</v>
      </c>
      <c r="BN1152" s="2" t="n">
        <f aca="false">BF1152^0.04*BG1152^0.22*BH1152^0.51*BI1152^0.06*BM1152^0.17</f>
        <v>68.3134472797404</v>
      </c>
      <c r="BO1152" s="3" t="str">
        <f aca="false">IF(BN1152&gt;=90, "Very Good", IF(BN1152&gt;=80, "Good", IF(BN1152&gt;=70, "Slightly Good", IF(BN1152&gt;=60, "Average", IF(BN1152&gt;=50, "Slightly Poor", IF(BN1152&gt;=40, "Poor", "Very Poor"))))))</f>
        <v>Average</v>
      </c>
      <c r="BP1152" s="2" t="n">
        <f aca="false">IF(AJ1152&lt;=1000, -6.942*LN(AJ1152)+107.59, IF(AND(AJ1152&gt;1000, AJ1152&lt;=5213),-36.304*LN(AJ1152)+310.72, IF(AJ1152&gt;5213, 10)))</f>
        <v>79.7710930281162</v>
      </c>
      <c r="BQ1152" s="2" t="n">
        <f aca="false">BF1152^0.04*BG1152^0.22*BH1152^0.51*BI1152^0.06*BP1152^0.17</f>
        <v>93.6875452176006</v>
      </c>
      <c r="BR1152" s="0" t="str">
        <f aca="false">IF(BQ1152&gt;=90, "Very Good", IF(BQ1152&gt;=80, "Good", IF(BQ1152&gt;=70, "Slightly Good", IF(BQ1152&gt;=60, "Average", IF(BQ1152&gt;=50, "Slightly Poor", IF(BQ1152&gt;=40, "Poor", "Very Poor"))))))</f>
        <v>Very Good</v>
      </c>
      <c r="BT1152" s="2" t="n">
        <f aca="false">9.81*LN(AH1152)+30.6</f>
        <v>52.4764412655619</v>
      </c>
      <c r="BU1152" s="0" t="str">
        <f aca="false">IF(BT1152&lt;30, "Clean water", IF(AND(BT1152&gt;=30, BT1152&lt;40), "Hypolimia", IF(AND(BT1152&gt;=40,BT1152&lt;50), "Mesotrophic", IF(AND(BT1152&gt;=50, BT1152&lt;70), "Eutrophic", IF(BT1152&gt;70,"Hypertrophic")))))</f>
        <v>Eutrophic</v>
      </c>
      <c r="CM1152" s="0" t="n">
        <f aca="false">IF(G1152&gt;H1152,1,0)</f>
        <v>0</v>
      </c>
      <c r="CO1152" s="17" t="n">
        <f aca="false">14.652-0.41022*M1152+0.007991*M1152*M1152-0.000077774*M1152*M1152*M1152</f>
        <v>12.926507349936</v>
      </c>
      <c r="CP1152" s="1" t="n">
        <f aca="false">F1152/CO1152*100</f>
        <v>98.2477296936893</v>
      </c>
    </row>
    <row r="1153" customFormat="false" ht="12.5" hidden="false" customHeight="false" outlineLevel="0" collapsed="false">
      <c r="A1153" s="0" t="n">
        <v>1152</v>
      </c>
      <c r="B1153" s="15" t="s">
        <v>99</v>
      </c>
      <c r="C1153" s="16" t="s">
        <v>100</v>
      </c>
      <c r="D1153" s="0" t="s">
        <v>180</v>
      </c>
      <c r="E1153" s="0" t="n">
        <v>7.7</v>
      </c>
      <c r="F1153" s="0" t="n">
        <v>12</v>
      </c>
      <c r="G1153" s="0" t="n">
        <v>1.5</v>
      </c>
      <c r="H1153" s="0" t="n">
        <v>3.7</v>
      </c>
      <c r="I1153" s="0" t="n">
        <v>6.9</v>
      </c>
      <c r="J1153" s="0" t="n">
        <v>4.851</v>
      </c>
      <c r="K1153" s="0" t="n">
        <v>0.112</v>
      </c>
      <c r="L1153" s="0" t="n">
        <v>2.1</v>
      </c>
      <c r="M1153" s="0" t="n">
        <v>8.8</v>
      </c>
      <c r="O1153" s="0" t="n">
        <v>444</v>
      </c>
      <c r="BD1153" s="0" t="n">
        <v>0.528</v>
      </c>
      <c r="BF1153" s="0" t="n">
        <f aca="false">IF(E1153&lt;11,-3.6797*E1153^2+48.115*E1153-53.83,280.92*EXP(-0.2027*E1153))</f>
        <v>98.486087</v>
      </c>
      <c r="BG1153" s="1" t="n">
        <f aca="false">32.208*LN(F1153)+21.438</f>
        <v>101.471873376372</v>
      </c>
      <c r="BH1153" s="1" t="n">
        <f aca="false">IF(G1153&lt;=2, -10*G1153+100, 88.958*EXP(-0.0755*G1153))</f>
        <v>85</v>
      </c>
      <c r="BI1153" s="1" t="n">
        <f aca="false">IF(I1153&lt;=100, 0.0053*(I1153)^2-1.0332*I1153+100.76, 122.82*EXP(-0.0092*I1153))</f>
        <v>93.883253</v>
      </c>
      <c r="BJ1153" s="0" t="e">
        <f aca="false">IF(P1153&lt;=1000, -6.942*LN(P1153)+107.59, -36.304*LN(P1153)+310.72)</f>
        <v>#VALUE!</v>
      </c>
      <c r="BK1153" s="0" t="e">
        <f aca="false">BF1153^0.04*BG1153^0.22*BH1153^0.51*BI1153^0.06*BJ1153^0.17</f>
        <v>#VALUE!</v>
      </c>
      <c r="BL1153" s="0" t="e">
        <f aca="false">IF(BK1153&gt;=90, "Very Good", IF(BK1153&gt;=80, "Good", IF(BK1153&gt;=70, "Slightly Good", IF(BK1153&gt;=60, "Average", IF(BK1153&gt;=50, "Slightly Poor", IF(BK1153&gt;=40, "Poor", "Very Poor"))))))</f>
        <v>#VALUE!</v>
      </c>
      <c r="BM1153" s="2" t="e">
        <f aca="false">IF(P1153&lt;=1000, -6.942*LN(P1153)+107.59, IF(AND(P1153&gt;1000, P1153&lt;=5213),-36.304*LN(P1153)+310.72, IF(P1153&gt;5213, 10)))</f>
        <v>#VALUE!</v>
      </c>
      <c r="BN1153" s="2" t="e">
        <f aca="false">BF1153^0.04*BG1153^0.22*BH1153^0.51*BI1153^0.06*BM1153^0.17</f>
        <v>#VALUE!</v>
      </c>
      <c r="BO1153" s="3" t="e">
        <f aca="false">IF(BN1153&gt;=90, "Very Good", IF(BN1153&gt;=80, "Good", IF(BN1153&gt;=70, "Slightly Good", IF(BN1153&gt;=60, "Average", IF(BN1153&gt;=50, "Slightly Poor", IF(BN1153&gt;=40, "Poor", "Very Poor"))))))</f>
        <v>#VALUE!</v>
      </c>
      <c r="BP1153" s="2" t="e">
        <f aca="false">IF(AJ1153&lt;=1000, -6.942*LN(AJ1153)+107.59, IF(AND(AJ1153&gt;1000, AJ1153&lt;=5213),-36.304*LN(AJ1153)+310.72, IF(AJ1153&gt;5213, 10)))</f>
        <v>#VALUE!</v>
      </c>
      <c r="BQ1153" s="2" t="e">
        <f aca="false">BF1153^0.04*BG1153^0.22*BH1153^0.51*BI1153^0.06*BP1153^0.17</f>
        <v>#VALUE!</v>
      </c>
      <c r="BR1153" s="0" t="e">
        <f aca="false">IF(BQ1153&gt;=90, "Very Good", IF(BQ1153&gt;=80, "Good", IF(BQ1153&gt;=70, "Slightly Good", IF(BQ1153&gt;=60, "Average", IF(BQ1153&gt;=50, "Slightly Poor", IF(BQ1153&gt;=40, "Poor", "Very Poor"))))))</f>
        <v>#VALUE!</v>
      </c>
      <c r="BT1153" s="2" t="e">
        <f aca="false">9.81*LN(AH1153)+30.6</f>
        <v>#VALUE!</v>
      </c>
      <c r="BU1153" s="0" t="e">
        <f aca="false">IF(BT1153&lt;30, "Clean water", IF(AND(BT1153&gt;=30, BT1153&lt;40), "Hypolimia", IF(AND(BT1153&gt;=40,BT1153&lt;50), "Mesotrophic", IF(AND(BT1153&gt;=50, BT1153&lt;70), "Eutrophic", IF(BT1153&gt;70,"Hypertrophic")))))</f>
        <v>#VALUE!</v>
      </c>
      <c r="CM1153" s="0" t="n">
        <f aca="false">IF(G1153&gt;H1153,1,0)</f>
        <v>0</v>
      </c>
      <c r="CO1153" s="17" t="n">
        <f aca="false">14.652-0.41022*M1153+0.007991*M1153*M1153-0.000077774*M1153*M1153*M1153</f>
        <v>11.607886236672</v>
      </c>
      <c r="CP1153" s="1" t="n">
        <f aca="false">F1153/CO1153*100</f>
        <v>103.377994540377</v>
      </c>
    </row>
    <row r="1154" customFormat="false" ht="12.5" hidden="false" customHeight="false" outlineLevel="0" collapsed="false">
      <c r="A1154" s="0" t="n">
        <v>1153</v>
      </c>
      <c r="B1154" s="15" t="s">
        <v>99</v>
      </c>
      <c r="C1154" s="16" t="s">
        <v>100</v>
      </c>
      <c r="D1154" s="0" t="s">
        <v>180</v>
      </c>
      <c r="E1154" s="0" t="n">
        <v>7.8</v>
      </c>
      <c r="F1154" s="0" t="n">
        <v>14.6</v>
      </c>
      <c r="G1154" s="0" t="n">
        <v>1.6</v>
      </c>
      <c r="H1154" s="0" t="n">
        <v>3.7</v>
      </c>
      <c r="I1154" s="0" t="n">
        <v>2.8</v>
      </c>
      <c r="J1154" s="0" t="n">
        <v>4.811</v>
      </c>
      <c r="K1154" s="0" t="n">
        <v>0.067</v>
      </c>
      <c r="L1154" s="0" t="n">
        <v>2.2</v>
      </c>
      <c r="M1154" s="0" t="n">
        <v>9.2</v>
      </c>
      <c r="N1154" s="0" t="n">
        <v>0</v>
      </c>
      <c r="O1154" s="0" t="n">
        <v>446</v>
      </c>
      <c r="P1154" s="0" t="n">
        <v>1600</v>
      </c>
      <c r="Q1154" s="0" t="n">
        <v>0</v>
      </c>
      <c r="R1154" s="0" t="n">
        <v>0</v>
      </c>
      <c r="S1154" s="0" t="n">
        <v>0</v>
      </c>
      <c r="T1154" s="0" t="n">
        <v>0</v>
      </c>
      <c r="U1154" s="0" t="n">
        <v>0</v>
      </c>
      <c r="V1154" s="0" t="n">
        <v>0</v>
      </c>
      <c r="AC1154" s="0" t="n">
        <v>4.768</v>
      </c>
      <c r="AD1154" s="0" t="n">
        <v>0.035</v>
      </c>
      <c r="AE1154" s="0" t="n">
        <v>4.12</v>
      </c>
      <c r="AF1154" s="0" t="n">
        <v>0.06</v>
      </c>
      <c r="AG1154" s="0" t="n">
        <v>0.048</v>
      </c>
      <c r="AH1154" s="0" t="n">
        <v>6.7</v>
      </c>
      <c r="AJ1154" s="0" t="n">
        <v>17000</v>
      </c>
      <c r="AP1154" s="0" t="n">
        <v>0</v>
      </c>
      <c r="AY1154" s="0" t="n">
        <v>0</v>
      </c>
      <c r="BF1154" s="0" t="n">
        <f aca="false">IF(E1154&lt;11,-3.6797*E1154^2+48.115*E1154-53.83,280.92*EXP(-0.2027*E1154))</f>
        <v>97.5940520000001</v>
      </c>
      <c r="BG1154" s="1" t="n">
        <f aca="false">32.208*LN(F1154)+21.438</f>
        <v>107.78834139683</v>
      </c>
      <c r="BH1154" s="1" t="n">
        <f aca="false">IF(G1154&lt;=2, -10*G1154+100, 88.958*EXP(-0.0755*G1154))</f>
        <v>84</v>
      </c>
      <c r="BI1154" s="1" t="n">
        <f aca="false">IF(I1154&lt;=100, 0.0053*(I1154)^2-1.0332*I1154+100.76, 122.82*EXP(-0.0092*I1154))</f>
        <v>97.908592</v>
      </c>
      <c r="BJ1154" s="0" t="n">
        <f aca="false">IF(P1154&lt;=1000, -6.942*LN(P1154)+107.59, -36.304*LN(P1154)+310.72)</f>
        <v>42.8778405956953</v>
      </c>
      <c r="BK1154" s="0" t="n">
        <f aca="false">BF1154^0.04*BG1154^0.22*BH1154^0.51*BI1154^0.06*BJ1154^0.17</f>
        <v>80.3626049129388</v>
      </c>
      <c r="BL1154" s="0" t="str">
        <f aca="false">IF(BK1154&gt;=90, "Very Good", IF(BK1154&gt;=80, "Good", IF(BK1154&gt;=70, "Slightly Good", IF(BK1154&gt;=60, "Average", IF(BK1154&gt;=50, "Slightly Poor", IF(BK1154&gt;=40, "Poor", "Very Poor"))))))</f>
        <v>Good</v>
      </c>
      <c r="BM1154" s="2" t="n">
        <f aca="false">IF(P1154&lt;=1000, -6.942*LN(P1154)+107.59, IF(AND(P1154&gt;1000, P1154&lt;=5213),-36.304*LN(P1154)+310.72, IF(P1154&gt;5213, 10)))</f>
        <v>42.8778405956953</v>
      </c>
      <c r="BN1154" s="2" t="n">
        <f aca="false">BF1154^0.04*BG1154^0.22*BH1154^0.51*BI1154^0.06*BM1154^0.17</f>
        <v>80.3626049129388</v>
      </c>
      <c r="BO1154" s="3" t="str">
        <f aca="false">IF(BN1154&gt;=90, "Very Good", IF(BN1154&gt;=80, "Good", IF(BN1154&gt;=70, "Slightly Good", IF(BN1154&gt;=60, "Average", IF(BN1154&gt;=50, "Slightly Poor", IF(BN1154&gt;=40, "Poor", "Very Poor"))))))</f>
        <v>Good</v>
      </c>
      <c r="BP1154" s="2" t="n">
        <f aca="false">IF(AJ1154&lt;=1000, -6.942*LN(AJ1154)+107.59, IF(AND(AJ1154&gt;1000, AJ1154&lt;=5213),-36.304*LN(AJ1154)+310.72, IF(AJ1154&gt;5213, 10)))</f>
        <v>10</v>
      </c>
      <c r="BQ1154" s="2" t="n">
        <f aca="false">BF1154^0.04*BG1154^0.22*BH1154^0.51*BI1154^0.06*BP1154^0.17</f>
        <v>62.7443192610378</v>
      </c>
      <c r="BR1154" s="0" t="str">
        <f aca="false">IF(BQ1154&gt;=90, "Very Good", IF(BQ1154&gt;=80, "Good", IF(BQ1154&gt;=70, "Slightly Good", IF(BQ1154&gt;=60, "Average", IF(BQ1154&gt;=50, "Slightly Poor", IF(BQ1154&gt;=40, "Poor", "Very Poor"))))))</f>
        <v>Average</v>
      </c>
      <c r="BT1154" s="2" t="n">
        <f aca="false">9.81*LN(AH1154)+30.6</f>
        <v>49.2596748339538</v>
      </c>
      <c r="BU1154" s="0" t="str">
        <f aca="false">IF(BT1154&lt;30, "Clean water", IF(AND(BT1154&gt;=30, BT1154&lt;40), "Hypolimia", IF(AND(BT1154&gt;=40,BT1154&lt;50), "Mesotrophic", IF(AND(BT1154&gt;=50, BT1154&lt;70), "Eutrophic", IF(BT1154&gt;70,"Hypertrophic")))))</f>
        <v>Mesotrophic</v>
      </c>
      <c r="CM1154" s="0" t="n">
        <f aca="false">IF(G1154&gt;H1154,1,0)</f>
        <v>0</v>
      </c>
      <c r="CO1154" s="17" t="n">
        <f aca="false">14.652-0.41022*M1154+0.007991*M1154*M1154-0.000077774*M1154*M1154*M1154</f>
        <v>11.493772559488</v>
      </c>
      <c r="CP1154" s="1" t="n">
        <f aca="false">F1154/CO1154*100</f>
        <v>127.025308047773</v>
      </c>
    </row>
    <row r="1155" customFormat="false" ht="12.5" hidden="false" customHeight="false" outlineLevel="0" collapsed="false">
      <c r="A1155" s="0" t="n">
        <v>1154</v>
      </c>
      <c r="B1155" s="15" t="s">
        <v>101</v>
      </c>
      <c r="C1155" s="16" t="s">
        <v>102</v>
      </c>
      <c r="D1155" s="0" t="s">
        <v>180</v>
      </c>
      <c r="E1155" s="0" t="n">
        <v>7.7</v>
      </c>
      <c r="F1155" s="0" t="n">
        <v>12.8</v>
      </c>
      <c r="G1155" s="0" t="n">
        <v>0.7</v>
      </c>
      <c r="H1155" s="0" t="n">
        <v>3.6</v>
      </c>
      <c r="I1155" s="0" t="n">
        <v>4</v>
      </c>
      <c r="J1155" s="0" t="n">
        <v>3.479</v>
      </c>
      <c r="K1155" s="0" t="n">
        <v>0.027</v>
      </c>
      <c r="L1155" s="0" t="n">
        <v>1.6</v>
      </c>
      <c r="M1155" s="0" t="n">
        <v>4.2</v>
      </c>
      <c r="N1155" s="0" t="n">
        <v>0</v>
      </c>
      <c r="O1155" s="0" t="n">
        <v>222</v>
      </c>
      <c r="P1155" s="0" t="n">
        <v>10000</v>
      </c>
      <c r="Q1155" s="0" t="n">
        <v>0</v>
      </c>
      <c r="R1155" s="0" t="n">
        <v>0</v>
      </c>
      <c r="S1155" s="0" t="n">
        <v>0</v>
      </c>
      <c r="T1155" s="0" t="n">
        <v>0</v>
      </c>
      <c r="U1155" s="0" t="n">
        <v>0</v>
      </c>
      <c r="V1155" s="0" t="n">
        <v>0</v>
      </c>
      <c r="AC1155" s="0" t="n">
        <v>3.274</v>
      </c>
      <c r="AD1155" s="0" t="n">
        <v>0.173</v>
      </c>
      <c r="AE1155" s="0" t="n">
        <v>2.975</v>
      </c>
      <c r="AF1155" s="0" t="n">
        <v>0.012</v>
      </c>
      <c r="AG1155" s="0" t="n">
        <v>0.003</v>
      </c>
      <c r="AH1155" s="0" t="n">
        <v>9.2</v>
      </c>
      <c r="AJ1155" s="0" t="n">
        <v>120</v>
      </c>
      <c r="AP1155" s="0" t="n">
        <v>0</v>
      </c>
      <c r="AY1155" s="0" t="n">
        <v>0</v>
      </c>
      <c r="BF1155" s="0" t="n">
        <f aca="false">IF(E1155&lt;11,-3.6797*E1155^2+48.115*E1155-53.83,280.92*EXP(-0.2027*E1155))</f>
        <v>98.486087</v>
      </c>
      <c r="BG1155" s="1" t="n">
        <f aca="false">32.208*LN(F1155)+21.438</f>
        <v>103.550530065171</v>
      </c>
      <c r="BH1155" s="1" t="n">
        <f aca="false">IF(G1155&lt;=2, -10*G1155+100, 88.958*EXP(-0.0755*G1155))</f>
        <v>93</v>
      </c>
      <c r="BI1155" s="1" t="n">
        <f aca="false">IF(I1155&lt;=100, 0.0053*(I1155)^2-1.0332*I1155+100.76, 122.82*EXP(-0.0092*I1155))</f>
        <v>96.712</v>
      </c>
      <c r="BJ1155" s="0" t="n">
        <f aca="false">IF(P1155&lt;=1000, -6.942*LN(P1155)+107.59, -36.304*LN(P1155)+310.72)</f>
        <v>-23.6521968642234</v>
      </c>
      <c r="BK1155" s="0" t="e">
        <f aca="false">BF1155^0.04*BG1155^0.22*BH1155^0.51*BI1155^0.06*BJ1155^0.17</f>
        <v>#NUM!</v>
      </c>
      <c r="BL1155" s="0" t="e">
        <f aca="false">IF(BK1155&gt;=90, "Very Good", IF(BK1155&gt;=80, "Good", IF(BK1155&gt;=70, "Slightly Good", IF(BK1155&gt;=60, "Average", IF(BK1155&gt;=50, "Slightly Poor", IF(BK1155&gt;=40, "Poor", "Very Poor"))))))</f>
        <v>#NUM!</v>
      </c>
      <c r="BM1155" s="2" t="n">
        <f aca="false">IF(P1155&lt;=1000, -6.942*LN(P1155)+107.59, IF(AND(P1155&gt;1000, P1155&lt;=5213),-36.304*LN(P1155)+310.72, IF(P1155&gt;5213, 10)))</f>
        <v>10</v>
      </c>
      <c r="BN1155" s="2" t="n">
        <f aca="false">BF1155^0.04*BG1155^0.22*BH1155^0.51*BI1155^0.06*BM1155^0.17</f>
        <v>65.482255908269</v>
      </c>
      <c r="BO1155" s="3" t="str">
        <f aca="false">IF(BN1155&gt;=90, "Very Good", IF(BN1155&gt;=80, "Good", IF(BN1155&gt;=70, "Slightly Good", IF(BN1155&gt;=60, "Average", IF(BN1155&gt;=50, "Slightly Poor", IF(BN1155&gt;=40, "Poor", "Very Poor"))))))</f>
        <v>Average</v>
      </c>
      <c r="BP1155" s="2" t="n">
        <f aca="false">IF(AJ1155&lt;=1000, -6.942*LN(AJ1155)+107.59, IF(AND(AJ1155&gt;1000, AJ1155&lt;=5213),-36.304*LN(AJ1155)+310.72, IF(AJ1155&gt;5213, 10)))</f>
        <v>74.3552323216071</v>
      </c>
      <c r="BQ1155" s="2" t="n">
        <f aca="false">BF1155^0.04*BG1155^0.22*BH1155^0.51*BI1155^0.06*BP1155^0.17</f>
        <v>92.0972354107005</v>
      </c>
      <c r="BR1155" s="0" t="str">
        <f aca="false">IF(BQ1155&gt;=90, "Very Good", IF(BQ1155&gt;=80, "Good", IF(BQ1155&gt;=70, "Slightly Good", IF(BQ1155&gt;=60, "Average", IF(BQ1155&gt;=50, "Slightly Poor", IF(BQ1155&gt;=40, "Poor", "Very Poor"))))))</f>
        <v>Very Good</v>
      </c>
      <c r="BT1155" s="2" t="n">
        <f aca="false">9.81*LN(AH1155)+30.6</f>
        <v>52.3703861785795</v>
      </c>
      <c r="BU1155" s="0" t="str">
        <f aca="false">IF(BT1155&lt;30, "Clean water", IF(AND(BT1155&gt;=30, BT1155&lt;40), "Hypolimia", IF(AND(BT1155&gt;=40,BT1155&lt;50), "Mesotrophic", IF(AND(BT1155&gt;=50, BT1155&lt;70), "Eutrophic", IF(BT1155&gt;70,"Hypertrophic")))))</f>
        <v>Eutrophic</v>
      </c>
      <c r="CM1155" s="0" t="n">
        <f aca="false">IF(G1155&gt;H1155,1,0)</f>
        <v>0</v>
      </c>
      <c r="CO1155" s="17" t="n">
        <f aca="false">14.652-0.41022*M1155+0.007991*M1155*M1155-0.000077774*M1155*M1155*M1155</f>
        <v>13.064275119888</v>
      </c>
      <c r="CP1155" s="1" t="n">
        <f aca="false">F1155/CO1155*100</f>
        <v>97.9771160859458</v>
      </c>
    </row>
    <row r="1156" customFormat="false" ht="12.5" hidden="false" customHeight="false" outlineLevel="0" collapsed="false">
      <c r="A1156" s="0" t="n">
        <v>1155</v>
      </c>
      <c r="B1156" s="15" t="s">
        <v>103</v>
      </c>
      <c r="C1156" s="16" t="s">
        <v>104</v>
      </c>
      <c r="D1156" s="0" t="s">
        <v>180</v>
      </c>
      <c r="E1156" s="0" t="n">
        <v>7.7</v>
      </c>
      <c r="F1156" s="0" t="n">
        <v>14.2</v>
      </c>
      <c r="G1156" s="0" t="n">
        <v>1</v>
      </c>
      <c r="H1156" s="0" t="n">
        <v>2.2</v>
      </c>
      <c r="I1156" s="0" t="n">
        <v>1.8</v>
      </c>
      <c r="J1156" s="0" t="n">
        <v>6.047</v>
      </c>
      <c r="K1156" s="0" t="n">
        <v>0.029</v>
      </c>
      <c r="L1156" s="0" t="n">
        <v>1.5</v>
      </c>
      <c r="M1156" s="0" t="n">
        <v>7.8</v>
      </c>
      <c r="N1156" s="0" t="n">
        <v>0</v>
      </c>
      <c r="O1156" s="0" t="n">
        <v>446</v>
      </c>
      <c r="P1156" s="0" t="n">
        <v>1600</v>
      </c>
      <c r="Q1156" s="0" t="n">
        <v>0</v>
      </c>
      <c r="R1156" s="0" t="n">
        <v>0</v>
      </c>
      <c r="S1156" s="0" t="n">
        <v>0</v>
      </c>
      <c r="T1156" s="0" t="n">
        <v>0</v>
      </c>
      <c r="U1156" s="0" t="n">
        <v>0</v>
      </c>
      <c r="V1156" s="0" t="n">
        <v>0</v>
      </c>
      <c r="AC1156" s="0" t="n">
        <v>6.017</v>
      </c>
      <c r="AD1156" s="0" t="n">
        <v>0.036</v>
      </c>
      <c r="AE1156" s="0" t="n">
        <v>5.249</v>
      </c>
      <c r="AF1156" s="0" t="n">
        <v>0.018</v>
      </c>
      <c r="AG1156" s="0" t="n">
        <v>0.012</v>
      </c>
      <c r="AH1156" s="0" t="n">
        <v>3.8</v>
      </c>
      <c r="AJ1156" s="0" t="n">
        <v>24000</v>
      </c>
      <c r="AP1156" s="0" t="n">
        <v>0</v>
      </c>
      <c r="AY1156" s="0" t="n">
        <v>0</v>
      </c>
      <c r="BF1156" s="0" t="n">
        <f aca="false">IF(E1156&lt;11,-3.6797*E1156^2+48.115*E1156-53.83,280.92*EXP(-0.2027*E1156))</f>
        <v>98.486087</v>
      </c>
      <c r="BG1156" s="1" t="n">
        <f aca="false">32.208*LN(F1156)+21.438</f>
        <v>106.893617196069</v>
      </c>
      <c r="BH1156" s="1" t="n">
        <f aca="false">IF(G1156&lt;=2, -10*G1156+100, 88.958*EXP(-0.0755*G1156))</f>
        <v>90</v>
      </c>
      <c r="BI1156" s="1" t="n">
        <f aca="false">IF(I1156&lt;=100, 0.0053*(I1156)^2-1.0332*I1156+100.76, 122.82*EXP(-0.0092*I1156))</f>
        <v>98.917412</v>
      </c>
      <c r="BJ1156" s="0" t="n">
        <f aca="false">IF(P1156&lt;=1000, -6.942*LN(P1156)+107.59, -36.304*LN(P1156)+310.72)</f>
        <v>42.8778405956953</v>
      </c>
      <c r="BK1156" s="0" t="n">
        <f aca="false">BF1156^0.04*BG1156^0.22*BH1156^0.51*BI1156^0.06*BJ1156^0.17</f>
        <v>83.1694872328288</v>
      </c>
      <c r="BL1156" s="0" t="str">
        <f aca="false">IF(BK1156&gt;=90, "Very Good", IF(BK1156&gt;=80, "Good", IF(BK1156&gt;=70, "Slightly Good", IF(BK1156&gt;=60, "Average", IF(BK1156&gt;=50, "Slightly Poor", IF(BK1156&gt;=40, "Poor", "Very Poor"))))))</f>
        <v>Good</v>
      </c>
      <c r="BM1156" s="2" t="n">
        <f aca="false">IF(P1156&lt;=1000, -6.942*LN(P1156)+107.59, IF(AND(P1156&gt;1000, P1156&lt;=5213),-36.304*LN(P1156)+310.72, IF(P1156&gt;5213, 10)))</f>
        <v>42.8778405956953</v>
      </c>
      <c r="BN1156" s="2" t="n">
        <f aca="false">BF1156^0.04*BG1156^0.22*BH1156^0.51*BI1156^0.06*BM1156^0.17</f>
        <v>83.1694872328288</v>
      </c>
      <c r="BO1156" s="3" t="str">
        <f aca="false">IF(BN1156&gt;=90, "Very Good", IF(BN1156&gt;=80, "Good", IF(BN1156&gt;=70, "Slightly Good", IF(BN1156&gt;=60, "Average", IF(BN1156&gt;=50, "Slightly Poor", IF(BN1156&gt;=40, "Poor", "Very Poor"))))))</f>
        <v>Good</v>
      </c>
      <c r="BP1156" s="2" t="n">
        <f aca="false">IF(AJ1156&lt;=1000, -6.942*LN(AJ1156)+107.59, IF(AND(AJ1156&gt;1000, AJ1156&lt;=5213),-36.304*LN(AJ1156)+310.72, IF(AJ1156&gt;5213, 10)))</f>
        <v>10</v>
      </c>
      <c r="BQ1156" s="2" t="n">
        <f aca="false">BF1156^0.04*BG1156^0.22*BH1156^0.51*BI1156^0.06*BP1156^0.17</f>
        <v>64.9358350860679</v>
      </c>
      <c r="BR1156" s="0" t="str">
        <f aca="false">IF(BQ1156&gt;=90, "Very Good", IF(BQ1156&gt;=80, "Good", IF(BQ1156&gt;=70, "Slightly Good", IF(BQ1156&gt;=60, "Average", IF(BQ1156&gt;=50, "Slightly Poor", IF(BQ1156&gt;=40, "Poor", "Very Poor"))))))</f>
        <v>Average</v>
      </c>
      <c r="BT1156" s="2" t="n">
        <f aca="false">9.81*LN(AH1156)+30.6</f>
        <v>43.6963604646443</v>
      </c>
      <c r="BU1156" s="0" t="str">
        <f aca="false">IF(BT1156&lt;30, "Clean water", IF(AND(BT1156&gt;=30, BT1156&lt;40), "Hypolimia", IF(AND(BT1156&gt;=40,BT1156&lt;50), "Mesotrophic", IF(AND(BT1156&gt;=50, BT1156&lt;70), "Eutrophic", IF(BT1156&gt;70,"Hypertrophic")))))</f>
        <v>Mesotrophic</v>
      </c>
      <c r="CM1156" s="0" t="n">
        <f aca="false">IF(G1156&gt;H1156,1,0)</f>
        <v>0</v>
      </c>
      <c r="CO1156" s="17" t="n">
        <f aca="false">14.652-0.41022*M1156+0.007991*M1156*M1156-0.000077774*M1156*M1156*M1156</f>
        <v>11.901548632752</v>
      </c>
      <c r="CP1156" s="1" t="n">
        <f aca="false">F1156/CO1156*100</f>
        <v>119.312204135543</v>
      </c>
    </row>
    <row r="1157" customFormat="false" ht="12.5" hidden="false" customHeight="false" outlineLevel="0" collapsed="false">
      <c r="A1157" s="0" t="n">
        <v>1156</v>
      </c>
      <c r="B1157" s="15" t="s">
        <v>105</v>
      </c>
      <c r="C1157" s="16" t="s">
        <v>106</v>
      </c>
      <c r="D1157" s="0" t="s">
        <v>180</v>
      </c>
      <c r="E1157" s="0" t="n">
        <v>7.7</v>
      </c>
      <c r="F1157" s="0" t="n">
        <v>12.6</v>
      </c>
      <c r="G1157" s="0" t="n">
        <v>1.4</v>
      </c>
      <c r="H1157" s="0" t="n">
        <v>3.2</v>
      </c>
      <c r="I1157" s="0" t="n">
        <v>3.2</v>
      </c>
      <c r="J1157" s="0" t="n">
        <v>2.327</v>
      </c>
      <c r="K1157" s="0" t="n">
        <v>0.017</v>
      </c>
      <c r="L1157" s="0" t="n">
        <v>1.8</v>
      </c>
      <c r="M1157" s="0" t="n">
        <v>4.3</v>
      </c>
      <c r="N1157" s="0" t="n">
        <v>0</v>
      </c>
      <c r="O1157" s="0" t="n">
        <v>173</v>
      </c>
      <c r="P1157" s="0" t="n">
        <v>2100</v>
      </c>
      <c r="Q1157" s="0" t="n">
        <v>0</v>
      </c>
      <c r="R1157" s="0" t="n">
        <v>0</v>
      </c>
      <c r="S1157" s="0" t="n">
        <v>0</v>
      </c>
      <c r="T1157" s="0" t="n">
        <v>0</v>
      </c>
      <c r="U1157" s="0" t="n">
        <v>0</v>
      </c>
      <c r="V1157" s="0" t="n">
        <v>0</v>
      </c>
      <c r="AC1157" s="0" t="n">
        <v>2.297</v>
      </c>
      <c r="AD1157" s="0" t="n">
        <v>0.029</v>
      </c>
      <c r="AE1157" s="0" t="n">
        <v>2.239</v>
      </c>
      <c r="AF1157" s="0" t="n">
        <v>0.007</v>
      </c>
      <c r="AG1157" s="0" t="n">
        <v>0.003</v>
      </c>
      <c r="AH1157" s="0" t="n">
        <v>8.5</v>
      </c>
      <c r="AJ1157" s="0" t="n">
        <v>25</v>
      </c>
      <c r="AP1157" s="0" t="n">
        <v>0</v>
      </c>
      <c r="AY1157" s="0" t="n">
        <v>0</v>
      </c>
      <c r="BF1157" s="0" t="n">
        <f aca="false">IF(E1157&lt;11,-3.6797*E1157^2+48.115*E1157-53.83,280.92*EXP(-0.2027*E1157))</f>
        <v>98.486087</v>
      </c>
      <c r="BG1157" s="1" t="n">
        <f aca="false">32.208*LN(F1157)+21.438</f>
        <v>103.043306983941</v>
      </c>
      <c r="BH1157" s="1" t="n">
        <f aca="false">IF(G1157&lt;=2, -10*G1157+100, 88.958*EXP(-0.0755*G1157))</f>
        <v>86</v>
      </c>
      <c r="BI1157" s="1" t="n">
        <f aca="false">IF(I1157&lt;=100, 0.0053*(I1157)^2-1.0332*I1157+100.76, 122.82*EXP(-0.0092*I1157))</f>
        <v>97.508032</v>
      </c>
      <c r="BJ1157" s="0" t="n">
        <f aca="false">IF(P1157&lt;=1000, -6.942*LN(P1157)+107.59, -36.304*LN(P1157)+310.72)</f>
        <v>33.0055589887772</v>
      </c>
      <c r="BK1157" s="0" t="n">
        <f aca="false">BF1157^0.04*BG1157^0.22*BH1157^0.51*BI1157^0.06*BJ1157^0.17</f>
        <v>77.036366031902</v>
      </c>
      <c r="BL1157" s="0" t="str">
        <f aca="false">IF(BK1157&gt;=90, "Very Good", IF(BK1157&gt;=80, "Good", IF(BK1157&gt;=70, "Slightly Good", IF(BK1157&gt;=60, "Average", IF(BK1157&gt;=50, "Slightly Poor", IF(BK1157&gt;=40, "Poor", "Very Poor"))))))</f>
        <v>Slightly Good</v>
      </c>
      <c r="BM1157" s="2" t="n">
        <f aca="false">IF(P1157&lt;=1000, -6.942*LN(P1157)+107.59, IF(AND(P1157&gt;1000, P1157&lt;=5213),-36.304*LN(P1157)+310.72, IF(P1157&gt;5213, 10)))</f>
        <v>33.0055589887772</v>
      </c>
      <c r="BN1157" s="2" t="n">
        <f aca="false">BF1157^0.04*BG1157^0.22*BH1157^0.51*BI1157^0.06*BM1157^0.17</f>
        <v>77.036366031902</v>
      </c>
      <c r="BO1157" s="3" t="str">
        <f aca="false">IF(BN1157&gt;=90, "Very Good", IF(BN1157&gt;=80, "Good", IF(BN1157&gt;=70, "Slightly Good", IF(BN1157&gt;=60, "Average", IF(BN1157&gt;=50, "Slightly Poor", IF(BN1157&gt;=40, "Poor", "Very Poor"))))))</f>
        <v>Slightly Good</v>
      </c>
      <c r="BP1157" s="2" t="n">
        <f aca="false">IF(AJ1157&lt;=1000, -6.942*LN(AJ1157)+107.59, IF(AND(AJ1157&gt;1000, AJ1157&lt;=5213),-36.304*LN(AJ1157)+310.72, IF(AJ1157&gt;5213, 10)))</f>
        <v>85.244564023765</v>
      </c>
      <c r="BQ1157" s="2" t="n">
        <f aca="false">BF1157^0.04*BG1157^0.22*BH1157^0.51*BI1157^0.06*BP1157^0.17</f>
        <v>90.5209952552</v>
      </c>
      <c r="BR1157" s="0" t="str">
        <f aca="false">IF(BQ1157&gt;=90, "Very Good", IF(BQ1157&gt;=80, "Good", IF(BQ1157&gt;=70, "Slightly Good", IF(BQ1157&gt;=60, "Average", IF(BQ1157&gt;=50, "Slightly Poor", IF(BQ1157&gt;=40, "Poor", "Very Poor"))))))</f>
        <v>Very Good</v>
      </c>
      <c r="BT1157" s="2" t="n">
        <f aca="false">9.81*LN(AH1157)+30.6</f>
        <v>51.5940490638984</v>
      </c>
      <c r="BU1157" s="0" t="str">
        <f aca="false">IF(BT1157&lt;30, "Clean water", IF(AND(BT1157&gt;=30, BT1157&lt;40), "Hypolimia", IF(AND(BT1157&gt;=40,BT1157&lt;50), "Mesotrophic", IF(AND(BT1157&gt;=50, BT1157&lt;70), "Eutrophic", IF(BT1157&gt;70,"Hypertrophic")))))</f>
        <v>Eutrophic</v>
      </c>
      <c r="CM1157" s="0" t="n">
        <f aca="false">IF(G1157&gt;H1157,1,0)</f>
        <v>0</v>
      </c>
      <c r="CO1157" s="17" t="n">
        <f aca="false">14.652-0.41022*M1157+0.007991*M1157*M1157-0.000077774*M1157*M1157*M1157</f>
        <v>13.029624012582</v>
      </c>
      <c r="CP1157" s="1" t="n">
        <f aca="false">F1157/CO1157*100</f>
        <v>96.7027136610609</v>
      </c>
    </row>
    <row r="1158" customFormat="false" ht="12.5" hidden="false" customHeight="false" outlineLevel="0" collapsed="false">
      <c r="A1158" s="0" t="n">
        <v>1157</v>
      </c>
      <c r="B1158" s="15" t="s">
        <v>107</v>
      </c>
      <c r="C1158" s="16" t="s">
        <v>108</v>
      </c>
      <c r="D1158" s="0" t="s">
        <v>180</v>
      </c>
      <c r="E1158" s="0" t="n">
        <v>7.6</v>
      </c>
      <c r="F1158" s="0" t="n">
        <v>12.7</v>
      </c>
      <c r="G1158" s="0" t="n">
        <v>1</v>
      </c>
      <c r="H1158" s="0" t="n">
        <v>1.7</v>
      </c>
      <c r="I1158" s="0" t="n">
        <v>2.2</v>
      </c>
      <c r="J1158" s="0" t="n">
        <v>6.879</v>
      </c>
      <c r="K1158" s="0" t="n">
        <v>0.091</v>
      </c>
      <c r="L1158" s="0" t="n">
        <v>1.2</v>
      </c>
      <c r="M1158" s="0" t="n">
        <v>10.6</v>
      </c>
      <c r="N1158" s="0" t="n">
        <v>0</v>
      </c>
      <c r="O1158" s="0" t="n">
        <v>566</v>
      </c>
      <c r="P1158" s="0" t="n">
        <v>2800</v>
      </c>
      <c r="Q1158" s="0" t="n">
        <v>0</v>
      </c>
      <c r="R1158" s="0" t="n">
        <v>0</v>
      </c>
      <c r="S1158" s="0" t="n">
        <v>0</v>
      </c>
      <c r="T1158" s="0" t="n">
        <v>0</v>
      </c>
      <c r="U1158" s="0" t="n">
        <v>0</v>
      </c>
      <c r="V1158" s="0" t="n">
        <v>0</v>
      </c>
      <c r="AC1158" s="0" t="n">
        <v>6.802</v>
      </c>
      <c r="AD1158" s="0" t="n">
        <v>0.086</v>
      </c>
      <c r="AE1158" s="0" t="n">
        <v>6.13</v>
      </c>
      <c r="AF1158" s="0" t="n">
        <v>0.083</v>
      </c>
      <c r="AG1158" s="0" t="n">
        <v>0.081</v>
      </c>
      <c r="AH1158" s="0" t="n">
        <v>1.1</v>
      </c>
      <c r="AJ1158" s="0" t="n">
        <v>14000</v>
      </c>
      <c r="AP1158" s="0" t="n">
        <v>0</v>
      </c>
      <c r="AY1158" s="0" t="n">
        <v>0</v>
      </c>
      <c r="BF1158" s="0" t="n">
        <f aca="false">IF(E1158&lt;11,-3.6797*E1158^2+48.115*E1158-53.83,280.92*EXP(-0.2027*E1158))</f>
        <v>99.304528</v>
      </c>
      <c r="BG1158" s="1" t="n">
        <f aca="false">32.208*LN(F1158)+21.438</f>
        <v>103.297917005506</v>
      </c>
      <c r="BH1158" s="1" t="n">
        <f aca="false">IF(G1158&lt;=2, -10*G1158+100, 88.958*EXP(-0.0755*G1158))</f>
        <v>90</v>
      </c>
      <c r="BI1158" s="1" t="n">
        <f aca="false">IF(I1158&lt;=100, 0.0053*(I1158)^2-1.0332*I1158+100.76, 122.82*EXP(-0.0092*I1158))</f>
        <v>98.512612</v>
      </c>
      <c r="BJ1158" s="0" t="n">
        <f aca="false">IF(P1158&lt;=1000, -6.942*LN(P1158)+107.59, -36.304*LN(P1158)+310.72)</f>
        <v>22.5615490304878</v>
      </c>
      <c r="BK1158" s="0" t="n">
        <f aca="false">BF1158^0.04*BG1158^0.22*BH1158^0.51*BI1158^0.06*BJ1158^0.17</f>
        <v>74.0158637157716</v>
      </c>
      <c r="BL1158" s="0" t="str">
        <f aca="false">IF(BK1158&gt;=90, "Very Good", IF(BK1158&gt;=80, "Good", IF(BK1158&gt;=70, "Slightly Good", IF(BK1158&gt;=60, "Average", IF(BK1158&gt;=50, "Slightly Poor", IF(BK1158&gt;=40, "Poor", "Very Poor"))))))</f>
        <v>Slightly Good</v>
      </c>
      <c r="BM1158" s="2" t="n">
        <f aca="false">IF(P1158&lt;=1000, -6.942*LN(P1158)+107.59, IF(AND(P1158&gt;1000, P1158&lt;=5213),-36.304*LN(P1158)+310.72, IF(P1158&gt;5213, 10)))</f>
        <v>22.5615490304878</v>
      </c>
      <c r="BN1158" s="2" t="n">
        <f aca="false">BF1158^0.04*BG1158^0.22*BH1158^0.51*BI1158^0.06*BM1158^0.17</f>
        <v>74.0158637157716</v>
      </c>
      <c r="BO1158" s="3" t="str">
        <f aca="false">IF(BN1158&gt;=90, "Very Good", IF(BN1158&gt;=80, "Good", IF(BN1158&gt;=70, "Slightly Good", IF(BN1158&gt;=60, "Average", IF(BN1158&gt;=50, "Slightly Poor", IF(BN1158&gt;=40, "Poor", "Very Poor"))))))</f>
        <v>Slightly Good</v>
      </c>
      <c r="BP1158" s="2" t="n">
        <f aca="false">IF(AJ1158&lt;=1000, -6.942*LN(AJ1158)+107.59, IF(AND(AJ1158&gt;1000, AJ1158&lt;=5213),-36.304*LN(AJ1158)+310.72, IF(AJ1158&gt;5213, 10)))</f>
        <v>10</v>
      </c>
      <c r="BQ1158" s="2" t="n">
        <f aca="false">BF1158^0.04*BG1158^0.22*BH1158^0.51*BI1158^0.06*BP1158^0.17</f>
        <v>64.4543296647459</v>
      </c>
      <c r="BR1158" s="0" t="str">
        <f aca="false">IF(BQ1158&gt;=90, "Very Good", IF(BQ1158&gt;=80, "Good", IF(BQ1158&gt;=70, "Slightly Good", IF(BQ1158&gt;=60, "Average", IF(BQ1158&gt;=50, "Slightly Poor", IF(BQ1158&gt;=40, "Poor", "Very Poor"))))))</f>
        <v>Average</v>
      </c>
      <c r="BT1158" s="2" t="n">
        <f aca="false">9.81*LN(AH1158)+30.6</f>
        <v>31.5349928638804</v>
      </c>
      <c r="BU1158" s="0" t="str">
        <f aca="false">IF(BT1158&lt;30, "Clean water", IF(AND(BT1158&gt;=30, BT1158&lt;40), "Hypolimia", IF(AND(BT1158&gt;=40,BT1158&lt;50), "Mesotrophic", IF(AND(BT1158&gt;=50, BT1158&lt;70), "Eutrophic", IF(BT1158&gt;70,"Hypertrophic")))))</f>
        <v>Hypolimia</v>
      </c>
      <c r="CM1158" s="0" t="n">
        <f aca="false">IF(G1158&gt;H1158,1,0)</f>
        <v>0</v>
      </c>
      <c r="CO1158" s="17" t="n">
        <f aca="false">14.652-0.41022*M1158+0.007991*M1158*M1158-0.000077774*M1158*M1158*M1158</f>
        <v>11.108906681616</v>
      </c>
      <c r="CP1158" s="1" t="n">
        <f aca="false">F1158/CO1158*100</f>
        <v>114.322681466189</v>
      </c>
    </row>
    <row r="1159" customFormat="false" ht="12.5" hidden="false" customHeight="false" outlineLevel="0" collapsed="false">
      <c r="A1159" s="0" t="n">
        <v>1158</v>
      </c>
      <c r="B1159" s="15" t="s">
        <v>109</v>
      </c>
      <c r="C1159" s="16" t="s">
        <v>110</v>
      </c>
      <c r="D1159" s="0" t="s">
        <v>180</v>
      </c>
      <c r="E1159" s="0" t="n">
        <v>6.9</v>
      </c>
      <c r="F1159" s="0" t="n">
        <v>9.7</v>
      </c>
      <c r="G1159" s="0" t="n">
        <v>7.1</v>
      </c>
      <c r="H1159" s="0" t="n">
        <v>8.5</v>
      </c>
      <c r="I1159" s="0" t="n">
        <v>9.8</v>
      </c>
      <c r="J1159" s="0" t="n">
        <v>10.26</v>
      </c>
      <c r="K1159" s="0" t="n">
        <v>0.315</v>
      </c>
      <c r="L1159" s="0" t="n">
        <v>4.2</v>
      </c>
      <c r="M1159" s="0" t="n">
        <v>13.2</v>
      </c>
      <c r="O1159" s="0" t="n">
        <v>446</v>
      </c>
      <c r="AC1159" s="0" t="n">
        <v>9.99</v>
      </c>
      <c r="AD1159" s="0" t="n">
        <v>2.003</v>
      </c>
      <c r="AE1159" s="0" t="n">
        <v>6.618</v>
      </c>
      <c r="AF1159" s="0" t="n">
        <v>0.215</v>
      </c>
      <c r="AG1159" s="0" t="n">
        <v>0.17</v>
      </c>
      <c r="BD1159" s="0" t="n">
        <v>3.198</v>
      </c>
      <c r="BF1159" s="0" t="n">
        <f aca="false">IF(E1159&lt;11,-3.6797*E1159^2+48.115*E1159-53.83,280.92*EXP(-0.2027*E1159))</f>
        <v>102.972983</v>
      </c>
      <c r="BG1159" s="1" t="n">
        <f aca="false">32.208*LN(F1159)+21.438</f>
        <v>94.6186305204847</v>
      </c>
      <c r="BH1159" s="1" t="n">
        <f aca="false">IF(G1159&lt;=2, -10*G1159+100, 88.958*EXP(-0.0755*G1159))</f>
        <v>52.0452924556106</v>
      </c>
      <c r="BI1159" s="1" t="n">
        <f aca="false">IF(I1159&lt;=100, 0.0053*(I1159)^2-1.0332*I1159+100.76, 122.82*EXP(-0.0092*I1159))</f>
        <v>91.143652</v>
      </c>
      <c r="BJ1159" s="0" t="e">
        <f aca="false">IF(P1159&lt;=1000, -6.942*LN(P1159)+107.59, -36.304*LN(P1159)+310.72)</f>
        <v>#VALUE!</v>
      </c>
      <c r="BK1159" s="0" t="e">
        <f aca="false">BF1159^0.04*BG1159^0.22*BH1159^0.51*BI1159^0.06*BJ1159^0.17</f>
        <v>#VALUE!</v>
      </c>
      <c r="BL1159" s="0" t="e">
        <f aca="false">IF(BK1159&gt;=90, "Very Good", IF(BK1159&gt;=80, "Good", IF(BK1159&gt;=70, "Slightly Good", IF(BK1159&gt;=60, "Average", IF(BK1159&gt;=50, "Slightly Poor", IF(BK1159&gt;=40, "Poor", "Very Poor"))))))</f>
        <v>#VALUE!</v>
      </c>
      <c r="BM1159" s="2" t="e">
        <f aca="false">IF(P1159&lt;=1000, -6.942*LN(P1159)+107.59, IF(AND(P1159&gt;1000, P1159&lt;=5213),-36.304*LN(P1159)+310.72, IF(P1159&gt;5213, 10)))</f>
        <v>#VALUE!</v>
      </c>
      <c r="BN1159" s="2" t="e">
        <f aca="false">BF1159^0.04*BG1159^0.22*BH1159^0.51*BI1159^0.06*BM1159^0.17</f>
        <v>#VALUE!</v>
      </c>
      <c r="BO1159" s="3" t="e">
        <f aca="false">IF(BN1159&gt;=90, "Very Good", IF(BN1159&gt;=80, "Good", IF(BN1159&gt;=70, "Slightly Good", IF(BN1159&gt;=60, "Average", IF(BN1159&gt;=50, "Slightly Poor", IF(BN1159&gt;=40, "Poor", "Very Poor"))))))</f>
        <v>#VALUE!</v>
      </c>
      <c r="BP1159" s="2" t="e">
        <f aca="false">IF(AJ1159&lt;=1000, -6.942*LN(AJ1159)+107.59, IF(AND(AJ1159&gt;1000, AJ1159&lt;=5213),-36.304*LN(AJ1159)+310.72, IF(AJ1159&gt;5213, 10)))</f>
        <v>#VALUE!</v>
      </c>
      <c r="BQ1159" s="2" t="e">
        <f aca="false">BF1159^0.04*BG1159^0.22*BH1159^0.51*BI1159^0.06*BP1159^0.17</f>
        <v>#VALUE!</v>
      </c>
      <c r="BR1159" s="0" t="e">
        <f aca="false">IF(BQ1159&gt;=90, "Very Good", IF(BQ1159&gt;=80, "Good", IF(BQ1159&gt;=70, "Slightly Good", IF(BQ1159&gt;=60, "Average", IF(BQ1159&gt;=50, "Slightly Poor", IF(BQ1159&gt;=40, "Poor", "Very Poor"))))))</f>
        <v>#VALUE!</v>
      </c>
      <c r="BT1159" s="2" t="e">
        <f aca="false">9.81*LN(AH1159)+30.6</f>
        <v>#VALUE!</v>
      </c>
      <c r="BU1159" s="0" t="e">
        <f aca="false">IF(BT1159&lt;30, "Clean water", IF(AND(BT1159&gt;=30, BT1159&lt;40), "Hypolimia", IF(AND(BT1159&gt;=40,BT1159&lt;50), "Mesotrophic", IF(AND(BT1159&gt;=50, BT1159&lt;70), "Eutrophic", IF(BT1159&gt;70,"Hypertrophic")))))</f>
        <v>#VALUE!</v>
      </c>
      <c r="CM1159" s="0" t="n">
        <f aca="false">IF(G1159&gt;H1159,1,0)</f>
        <v>0</v>
      </c>
      <c r="CO1159" s="17" t="n">
        <f aca="false">14.652-0.41022*M1159+0.007991*M1159*M1159-0.000077774*M1159*M1159*M1159</f>
        <v>10.450570128768</v>
      </c>
      <c r="CP1159" s="1" t="n">
        <f aca="false">F1159/CO1159*100</f>
        <v>92.8179025687617</v>
      </c>
    </row>
    <row r="1160" customFormat="false" ht="12.5" hidden="false" customHeight="false" outlineLevel="0" collapsed="false">
      <c r="A1160" s="0" t="n">
        <v>1159</v>
      </c>
      <c r="B1160" s="15" t="s">
        <v>111</v>
      </c>
      <c r="C1160" s="16" t="s">
        <v>112</v>
      </c>
      <c r="D1160" s="0" t="s">
        <v>180</v>
      </c>
      <c r="E1160" s="0" t="n">
        <v>7.3</v>
      </c>
      <c r="F1160" s="0" t="n">
        <v>12.2</v>
      </c>
      <c r="G1160" s="0" t="n">
        <v>1.3</v>
      </c>
      <c r="H1160" s="0" t="n">
        <v>4.6</v>
      </c>
      <c r="I1160" s="0" t="n">
        <v>4.8</v>
      </c>
      <c r="J1160" s="0" t="n">
        <v>8.764</v>
      </c>
      <c r="K1160" s="0" t="n">
        <v>0.112</v>
      </c>
      <c r="L1160" s="0" t="n">
        <v>2.6</v>
      </c>
      <c r="M1160" s="0" t="n">
        <v>11.2</v>
      </c>
      <c r="N1160" s="0" t="n">
        <v>0</v>
      </c>
      <c r="O1160" s="0" t="n">
        <v>466</v>
      </c>
      <c r="P1160" s="0" t="n">
        <v>3100</v>
      </c>
      <c r="Q1160" s="0" t="n">
        <v>0</v>
      </c>
      <c r="R1160" s="0" t="n">
        <v>0</v>
      </c>
      <c r="S1160" s="0" t="n">
        <v>0</v>
      </c>
      <c r="T1160" s="0" t="n">
        <v>0</v>
      </c>
      <c r="U1160" s="0" t="n">
        <v>0</v>
      </c>
      <c r="V1160" s="0" t="n">
        <v>0</v>
      </c>
      <c r="AC1160" s="0" t="n">
        <v>8.763</v>
      </c>
      <c r="AD1160" s="0" t="n">
        <v>0.102</v>
      </c>
      <c r="AE1160" s="0" t="n">
        <v>7.805</v>
      </c>
      <c r="AF1160" s="0" t="n">
        <v>0.073</v>
      </c>
      <c r="AG1160" s="0" t="n">
        <v>0.06</v>
      </c>
      <c r="AH1160" s="0" t="n">
        <v>21.3</v>
      </c>
      <c r="AJ1160" s="0" t="n">
        <v>20000</v>
      </c>
      <c r="AP1160" s="0" t="n">
        <v>0</v>
      </c>
      <c r="AY1160" s="0" t="n">
        <v>0</v>
      </c>
      <c r="BF1160" s="0" t="n">
        <f aca="false">IF(E1160&lt;11,-3.6797*E1160^2+48.115*E1160-53.83,280.92*EXP(-0.2027*E1160))</f>
        <v>101.318287</v>
      </c>
      <c r="BG1160" s="1" t="n">
        <f aca="false">32.208*LN(F1160)+21.438</f>
        <v>102.004249133617</v>
      </c>
      <c r="BH1160" s="1" t="n">
        <f aca="false">IF(G1160&lt;=2, -10*G1160+100, 88.958*EXP(-0.0755*G1160))</f>
        <v>87</v>
      </c>
      <c r="BI1160" s="1" t="n">
        <f aca="false">IF(I1160&lt;=100, 0.0053*(I1160)^2-1.0332*I1160+100.76, 122.82*EXP(-0.0092*I1160))</f>
        <v>95.922752</v>
      </c>
      <c r="BJ1160" s="0" t="n">
        <f aca="false">IF(P1160&lt;=1000, -6.942*LN(P1160)+107.59, -36.304*LN(P1160)+310.72)</f>
        <v>18.8664300962596</v>
      </c>
      <c r="BK1160" s="0" t="n">
        <f aca="false">BF1160^0.04*BG1160^0.22*BH1160^0.51*BI1160^0.06*BJ1160^0.17</f>
        <v>70.3170920611306</v>
      </c>
      <c r="BL1160" s="0" t="str">
        <f aca="false">IF(BK1160&gt;=90, "Very Good", IF(BK1160&gt;=80, "Good", IF(BK1160&gt;=70, "Slightly Good", IF(BK1160&gt;=60, "Average", IF(BK1160&gt;=50, "Slightly Poor", IF(BK1160&gt;=40, "Poor", "Very Poor"))))))</f>
        <v>Slightly Good</v>
      </c>
      <c r="BM1160" s="2" t="n">
        <f aca="false">IF(P1160&lt;=1000, -6.942*LN(P1160)+107.59, IF(AND(P1160&gt;1000, P1160&lt;=5213),-36.304*LN(P1160)+310.72, IF(P1160&gt;5213, 10)))</f>
        <v>18.8664300962596</v>
      </c>
      <c r="BN1160" s="2" t="n">
        <f aca="false">BF1160^0.04*BG1160^0.22*BH1160^0.51*BI1160^0.06*BM1160^0.17</f>
        <v>70.3170920611306</v>
      </c>
      <c r="BO1160" s="3" t="str">
        <f aca="false">IF(BN1160&gt;=90, "Very Good", IF(BN1160&gt;=80, "Good", IF(BN1160&gt;=70, "Slightly Good", IF(BN1160&gt;=60, "Average", IF(BN1160&gt;=50, "Slightly Poor", IF(BN1160&gt;=40, "Poor", "Very Poor"))))))</f>
        <v>Slightly Good</v>
      </c>
      <c r="BP1160" s="2" t="n">
        <f aca="false">IF(AJ1160&lt;=1000, -6.942*LN(AJ1160)+107.59, IF(AND(AJ1160&gt;1000, AJ1160&lt;=5213),-36.304*LN(AJ1160)+310.72, IF(AJ1160&gt;5213, 10)))</f>
        <v>10</v>
      </c>
      <c r="BQ1160" s="2" t="n">
        <f aca="false">BF1160^0.04*BG1160^0.22*BH1160^0.51*BI1160^0.06*BP1160^0.17</f>
        <v>63.1238745567035</v>
      </c>
      <c r="BR1160" s="0" t="str">
        <f aca="false">IF(BQ1160&gt;=90, "Very Good", IF(BQ1160&gt;=80, "Good", IF(BQ1160&gt;=70, "Slightly Good", IF(BQ1160&gt;=60, "Average", IF(BQ1160&gt;=50, "Slightly Poor", IF(BQ1160&gt;=40, "Poor", "Very Poor"))))))</f>
        <v>Average</v>
      </c>
      <c r="BT1160" s="2" t="n">
        <f aca="false">9.81*LN(AH1160)+30.6</f>
        <v>60.6059163833379</v>
      </c>
      <c r="BU1160" s="0" t="str">
        <f aca="false">IF(BT1160&lt;30, "Clean water", IF(AND(BT1160&gt;=30, BT1160&lt;40), "Hypolimia", IF(AND(BT1160&gt;=40,BT1160&lt;50), "Mesotrophic", IF(AND(BT1160&gt;=50, BT1160&lt;70), "Eutrophic", IF(BT1160&gt;70,"Hypertrophic")))))</f>
        <v>Eutrophic</v>
      </c>
      <c r="CM1160" s="0" t="n">
        <f aca="false">IF(G1160&gt;H1160,1,0)</f>
        <v>0</v>
      </c>
      <c r="CO1160" s="17" t="n">
        <f aca="false">14.652-0.41022*M1160+0.007991*M1160*M1160-0.000077774*M1160*M1160*M1160</f>
        <v>10.950660169728</v>
      </c>
      <c r="CP1160" s="1" t="n">
        <f aca="false">F1160/CO1160*100</f>
        <v>111.408808335827</v>
      </c>
    </row>
    <row r="1161" customFormat="false" ht="12.5" hidden="false" customHeight="false" outlineLevel="0" collapsed="false">
      <c r="A1161" s="0" t="n">
        <v>1160</v>
      </c>
      <c r="B1161" s="15" t="s">
        <v>113</v>
      </c>
      <c r="C1161" s="16" t="s">
        <v>114</v>
      </c>
      <c r="D1161" s="0" t="s">
        <v>180</v>
      </c>
      <c r="E1161" s="0" t="n">
        <v>7.6</v>
      </c>
      <c r="F1161" s="0" t="n">
        <v>12.4</v>
      </c>
      <c r="G1161" s="0" t="n">
        <v>1</v>
      </c>
      <c r="H1161" s="0" t="n">
        <v>3.4</v>
      </c>
      <c r="I1161" s="0" t="n">
        <v>2.2</v>
      </c>
      <c r="J1161" s="0" t="n">
        <v>7.213</v>
      </c>
      <c r="K1161" s="0" t="n">
        <v>0.066</v>
      </c>
      <c r="L1161" s="0" t="n">
        <v>2.4</v>
      </c>
      <c r="M1161" s="0" t="n">
        <v>7.9</v>
      </c>
      <c r="N1161" s="0" t="n">
        <v>0</v>
      </c>
      <c r="O1161" s="0" t="n">
        <v>473</v>
      </c>
      <c r="P1161" s="0" t="n">
        <v>1600</v>
      </c>
      <c r="Q1161" s="0" t="n">
        <v>0</v>
      </c>
      <c r="R1161" s="0" t="n">
        <v>0</v>
      </c>
      <c r="S1161" s="0" t="n">
        <v>0</v>
      </c>
      <c r="T1161" s="0" t="n">
        <v>0</v>
      </c>
      <c r="U1161" s="0" t="n">
        <v>0</v>
      </c>
      <c r="V1161" s="0" t="n">
        <v>0</v>
      </c>
      <c r="AC1161" s="0" t="n">
        <v>7.17</v>
      </c>
      <c r="AD1161" s="0" t="n">
        <v>0.138</v>
      </c>
      <c r="AE1161" s="0" t="n">
        <v>6.277</v>
      </c>
      <c r="AF1161" s="0" t="n">
        <v>0.044</v>
      </c>
      <c r="AG1161" s="0" t="n">
        <v>0.032</v>
      </c>
      <c r="AH1161" s="0" t="n">
        <v>5.3</v>
      </c>
      <c r="AJ1161" s="0" t="n">
        <v>13000</v>
      </c>
      <c r="AP1161" s="0" t="n">
        <v>0</v>
      </c>
      <c r="AY1161" s="0" t="n">
        <v>0</v>
      </c>
      <c r="BF1161" s="0" t="n">
        <f aca="false">IF(E1161&lt;11,-3.6797*E1161^2+48.115*E1161-53.83,280.92*EXP(-0.2027*E1161))</f>
        <v>99.304528</v>
      </c>
      <c r="BG1161" s="1" t="n">
        <f aca="false">32.208*LN(F1161)+21.438</f>
        <v>102.527967989855</v>
      </c>
      <c r="BH1161" s="1" t="n">
        <f aca="false">IF(G1161&lt;=2, -10*G1161+100, 88.958*EXP(-0.0755*G1161))</f>
        <v>90</v>
      </c>
      <c r="BI1161" s="1" t="n">
        <f aca="false">IF(I1161&lt;=100, 0.0053*(I1161)^2-1.0332*I1161+100.76, 122.82*EXP(-0.0092*I1161))</f>
        <v>98.512612</v>
      </c>
      <c r="BJ1161" s="0" t="n">
        <f aca="false">IF(P1161&lt;=1000, -6.942*LN(P1161)+107.59, -36.304*LN(P1161)+310.72)</f>
        <v>42.8778405956953</v>
      </c>
      <c r="BK1161" s="0" t="n">
        <f aca="false">BF1161^0.04*BG1161^0.22*BH1161^0.51*BI1161^0.06*BJ1161^0.17</f>
        <v>82.4170115445143</v>
      </c>
      <c r="BL1161" s="0" t="str">
        <f aca="false">IF(BK1161&gt;=90, "Very Good", IF(BK1161&gt;=80, "Good", IF(BK1161&gt;=70, "Slightly Good", IF(BK1161&gt;=60, "Average", IF(BK1161&gt;=50, "Slightly Poor", IF(BK1161&gt;=40, "Poor", "Very Poor"))))))</f>
        <v>Good</v>
      </c>
      <c r="BM1161" s="2" t="n">
        <f aca="false">IF(P1161&lt;=1000, -6.942*LN(P1161)+107.59, IF(AND(P1161&gt;1000, P1161&lt;=5213),-36.304*LN(P1161)+310.72, IF(P1161&gt;5213, 10)))</f>
        <v>42.8778405956953</v>
      </c>
      <c r="BN1161" s="2" t="n">
        <f aca="false">BF1161^0.04*BG1161^0.22*BH1161^0.51*BI1161^0.06*BM1161^0.17</f>
        <v>82.4170115445143</v>
      </c>
      <c r="BO1161" s="3" t="str">
        <f aca="false">IF(BN1161&gt;=90, "Very Good", IF(BN1161&gt;=80, "Good", IF(BN1161&gt;=70, "Slightly Good", IF(BN1161&gt;=60, "Average", IF(BN1161&gt;=50, "Slightly Poor", IF(BN1161&gt;=40, "Poor", "Very Poor"))))))</f>
        <v>Good</v>
      </c>
      <c r="BP1161" s="2" t="n">
        <f aca="false">IF(AJ1161&lt;=1000, -6.942*LN(AJ1161)+107.59, IF(AND(AJ1161&gt;1000, AJ1161&lt;=5213),-36.304*LN(AJ1161)+310.72, IF(AJ1161&gt;5213, 10)))</f>
        <v>10</v>
      </c>
      <c r="BQ1161" s="2" t="n">
        <f aca="false">BF1161^0.04*BG1161^0.22*BH1161^0.51*BI1161^0.06*BP1161^0.17</f>
        <v>64.3483283113071</v>
      </c>
      <c r="BR1161" s="0" t="str">
        <f aca="false">IF(BQ1161&gt;=90, "Very Good", IF(BQ1161&gt;=80, "Good", IF(BQ1161&gt;=70, "Slightly Good", IF(BQ1161&gt;=60, "Average", IF(BQ1161&gt;=50, "Slightly Poor", IF(BQ1161&gt;=40, "Poor", "Very Poor"))))))</f>
        <v>Average</v>
      </c>
      <c r="BT1161" s="2" t="n">
        <f aca="false">9.81*LN(AH1161)+30.6</f>
        <v>46.9602039096747</v>
      </c>
      <c r="BU1161" s="0" t="str">
        <f aca="false">IF(BT1161&lt;30, "Clean water", IF(AND(BT1161&gt;=30, BT1161&lt;40), "Hypolimia", IF(AND(BT1161&gt;=40,BT1161&lt;50), "Mesotrophic", IF(AND(BT1161&gt;=50, BT1161&lt;70), "Eutrophic", IF(BT1161&gt;70,"Hypertrophic")))))</f>
        <v>Mesotrophic</v>
      </c>
      <c r="CM1161" s="0" t="n">
        <f aca="false">IF(G1161&gt;H1161,1,0)</f>
        <v>0</v>
      </c>
      <c r="CO1161" s="17" t="n">
        <f aca="false">14.652-0.41022*M1161+0.007991*M1161*M1161-0.000077774*M1161*M1161*M1161</f>
        <v>11.871634694814</v>
      </c>
      <c r="CP1161" s="1" t="n">
        <f aca="false">F1161/CO1161*100</f>
        <v>104.45065333266</v>
      </c>
    </row>
    <row r="1162" customFormat="false" ht="12.5" hidden="false" customHeight="false" outlineLevel="0" collapsed="false">
      <c r="A1162" s="0" t="n">
        <v>1161</v>
      </c>
      <c r="B1162" s="15" t="s">
        <v>115</v>
      </c>
      <c r="C1162" s="16" t="s">
        <v>116</v>
      </c>
      <c r="D1162" s="0" t="s">
        <v>180</v>
      </c>
      <c r="E1162" s="0" t="n">
        <v>7.3</v>
      </c>
      <c r="F1162" s="0" t="n">
        <v>9.8</v>
      </c>
      <c r="G1162" s="0" t="n">
        <v>4.8</v>
      </c>
      <c r="H1162" s="0" t="n">
        <v>5.9</v>
      </c>
      <c r="I1162" s="0" t="n">
        <v>4.6</v>
      </c>
      <c r="J1162" s="0" t="n">
        <v>12.457</v>
      </c>
      <c r="K1162" s="0" t="n">
        <v>0.099</v>
      </c>
      <c r="L1162" s="0" t="n">
        <v>3.7</v>
      </c>
      <c r="M1162" s="0" t="n">
        <v>14</v>
      </c>
      <c r="N1162" s="0" t="n">
        <v>0</v>
      </c>
      <c r="O1162" s="0" t="n">
        <v>532</v>
      </c>
      <c r="P1162" s="0" t="n">
        <v>10000</v>
      </c>
      <c r="Q1162" s="0" t="n">
        <v>0</v>
      </c>
      <c r="R1162" s="0" t="n">
        <v>0</v>
      </c>
      <c r="S1162" s="0" t="n">
        <v>0</v>
      </c>
      <c r="T1162" s="0" t="n">
        <v>0</v>
      </c>
      <c r="U1162" s="0" t="n">
        <v>0</v>
      </c>
      <c r="V1162" s="0" t="n">
        <v>0</v>
      </c>
      <c r="AC1162" s="0" t="n">
        <v>11.972</v>
      </c>
      <c r="AD1162" s="0" t="n">
        <v>1.322</v>
      </c>
      <c r="AE1162" s="0" t="n">
        <v>9.653</v>
      </c>
      <c r="AF1162" s="0" t="n">
        <v>0.029</v>
      </c>
      <c r="AG1162" s="0" t="n">
        <v>0.014</v>
      </c>
      <c r="AH1162" s="0" t="n">
        <v>4.9</v>
      </c>
      <c r="AJ1162" s="0" t="n">
        <v>43000</v>
      </c>
      <c r="AP1162" s="0" t="n">
        <v>0</v>
      </c>
      <c r="AY1162" s="0" t="n">
        <v>0</v>
      </c>
      <c r="BF1162" s="0" t="n">
        <f aca="false">IF(E1162&lt;11,-3.6797*E1162^2+48.115*E1162-53.83,280.92*EXP(-0.2027*E1162))</f>
        <v>101.318287</v>
      </c>
      <c r="BG1162" s="1" t="n">
        <f aca="false">32.208*LN(F1162)+21.438</f>
        <v>94.9489718778696</v>
      </c>
      <c r="BH1162" s="1" t="n">
        <f aca="false">IF(G1162&lt;=2, -10*G1162+100, 88.958*EXP(-0.0755*G1162))</f>
        <v>61.9151158782472</v>
      </c>
      <c r="BI1162" s="1" t="n">
        <f aca="false">IF(I1162&lt;=100, 0.0053*(I1162)^2-1.0332*I1162+100.76, 122.82*EXP(-0.0092*I1162))</f>
        <v>96.119428</v>
      </c>
      <c r="BJ1162" s="0" t="n">
        <f aca="false">IF(P1162&lt;=1000, -6.942*LN(P1162)+107.59, -36.304*LN(P1162)+310.72)</f>
        <v>-23.6521968642234</v>
      </c>
      <c r="BK1162" s="0" t="e">
        <f aca="false">BF1162^0.04*BG1162^0.22*BH1162^0.51*BI1162^0.06*BJ1162^0.17</f>
        <v>#NUM!</v>
      </c>
      <c r="BL1162" s="0" t="e">
        <f aca="false">IF(BK1162&gt;=90, "Very Good", IF(BK1162&gt;=80, "Good", IF(BK1162&gt;=70, "Slightly Good", IF(BK1162&gt;=60, "Average", IF(BK1162&gt;=50, "Slightly Poor", IF(BK1162&gt;=40, "Poor", "Very Poor"))))))</f>
        <v>#NUM!</v>
      </c>
      <c r="BM1162" s="2" t="n">
        <f aca="false">IF(P1162&lt;=1000, -6.942*LN(P1162)+107.59, IF(AND(P1162&gt;1000, P1162&lt;=5213),-36.304*LN(P1162)+310.72, IF(P1162&gt;5213, 10)))</f>
        <v>10</v>
      </c>
      <c r="BN1162" s="2" t="n">
        <f aca="false">BF1162^0.04*BG1162^0.22*BH1162^0.51*BI1162^0.06*BM1162^0.17</f>
        <v>52.24687924791</v>
      </c>
      <c r="BO1162" s="3" t="str">
        <f aca="false">IF(BN1162&gt;=90, "Very Good", IF(BN1162&gt;=80, "Good", IF(BN1162&gt;=70, "Slightly Good", IF(BN1162&gt;=60, "Average", IF(BN1162&gt;=50, "Slightly Poor", IF(BN1162&gt;=40, "Poor", "Very Poor"))))))</f>
        <v>Slightly Poor</v>
      </c>
      <c r="BP1162" s="2" t="n">
        <f aca="false">IF(AJ1162&lt;=1000, -6.942*LN(AJ1162)+107.59, IF(AND(AJ1162&gt;1000, AJ1162&lt;=5213),-36.304*LN(AJ1162)+310.72, IF(AJ1162&gt;5213, 10)))</f>
        <v>10</v>
      </c>
      <c r="BQ1162" s="2" t="n">
        <f aca="false">BF1162^0.04*BG1162^0.22*BH1162^0.51*BI1162^0.06*BP1162^0.17</f>
        <v>52.24687924791</v>
      </c>
      <c r="BR1162" s="0" t="str">
        <f aca="false">IF(BQ1162&gt;=90, "Very Good", IF(BQ1162&gt;=80, "Good", IF(BQ1162&gt;=70, "Slightly Good", IF(BQ1162&gt;=60, "Average", IF(BQ1162&gt;=50, "Slightly Poor", IF(BQ1162&gt;=40, "Poor", "Very Poor"))))))</f>
        <v>Slightly Poor</v>
      </c>
      <c r="BT1162" s="2" t="n">
        <f aca="false">9.81*LN(AH1162)+30.6</f>
        <v>46.1903973621937</v>
      </c>
      <c r="BU1162" s="0" t="str">
        <f aca="false">IF(BT1162&lt;30, "Clean water", IF(AND(BT1162&gt;=30, BT1162&lt;40), "Hypolimia", IF(AND(BT1162&gt;=40,BT1162&lt;50), "Mesotrophic", IF(AND(BT1162&gt;=50, BT1162&lt;70), "Eutrophic", IF(BT1162&gt;70,"Hypertrophic")))))</f>
        <v>Mesotrophic</v>
      </c>
      <c r="CM1162" s="0" t="n">
        <f aca="false">IF(G1162&gt;H1162,1,0)</f>
        <v>0</v>
      </c>
      <c r="CO1162" s="17" t="n">
        <f aca="false">14.652-0.41022*M1162+0.007991*M1162*M1162-0.000077774*M1162*M1162*M1162</f>
        <v>10.261744144</v>
      </c>
      <c r="CP1162" s="1" t="n">
        <f aca="false">F1162/CO1162*100</f>
        <v>95.5003346651361</v>
      </c>
    </row>
    <row r="1163" customFormat="false" ht="12.5" hidden="false" customHeight="false" outlineLevel="0" collapsed="false">
      <c r="A1163" s="0" t="n">
        <v>1162</v>
      </c>
      <c r="B1163" s="15" t="s">
        <v>117</v>
      </c>
      <c r="C1163" s="16" t="s">
        <v>118</v>
      </c>
      <c r="D1163" s="0" t="s">
        <v>180</v>
      </c>
      <c r="E1163" s="0" t="n">
        <v>7.6</v>
      </c>
      <c r="F1163" s="0" t="n">
        <v>11.9</v>
      </c>
      <c r="G1163" s="0" t="n">
        <v>0.4</v>
      </c>
      <c r="H1163" s="0" t="n">
        <v>1.5</v>
      </c>
      <c r="I1163" s="0" t="n">
        <v>2</v>
      </c>
      <c r="J1163" s="0" t="n">
        <v>2.484</v>
      </c>
      <c r="K1163" s="0" t="n">
        <v>0.004</v>
      </c>
      <c r="L1163" s="0" t="n">
        <v>1.1</v>
      </c>
      <c r="M1163" s="0" t="n">
        <v>8.3</v>
      </c>
      <c r="N1163" s="0" t="n">
        <v>0</v>
      </c>
      <c r="O1163" s="0" t="n">
        <v>202</v>
      </c>
      <c r="P1163" s="0" t="n">
        <v>19</v>
      </c>
      <c r="Q1163" s="0" t="n">
        <v>0</v>
      </c>
      <c r="R1163" s="0" t="n">
        <v>0</v>
      </c>
      <c r="S1163" s="0" t="n">
        <v>0</v>
      </c>
      <c r="T1163" s="0" t="n">
        <v>0</v>
      </c>
      <c r="U1163" s="0" t="n">
        <v>0</v>
      </c>
      <c r="V1163" s="0" t="n">
        <v>0</v>
      </c>
      <c r="AC1163" s="0" t="n">
        <v>2.47</v>
      </c>
      <c r="AD1163" s="0" t="n">
        <v>0.079</v>
      </c>
      <c r="AE1163" s="0" t="n">
        <v>1.996</v>
      </c>
      <c r="AF1163" s="0" t="n">
        <v>0</v>
      </c>
      <c r="AG1163" s="0" t="n">
        <v>0</v>
      </c>
      <c r="AH1163" s="0" t="n">
        <v>0.8</v>
      </c>
      <c r="AJ1163" s="0" t="n">
        <v>80</v>
      </c>
      <c r="AP1163" s="0" t="n">
        <v>0</v>
      </c>
      <c r="AY1163" s="0" t="n">
        <v>0</v>
      </c>
      <c r="BF1163" s="0" t="n">
        <f aca="false">IF(E1163&lt;11,-3.6797*E1163^2+48.115*E1163-53.83,280.92*EXP(-0.2027*E1163))</f>
        <v>99.304528</v>
      </c>
      <c r="BG1163" s="1" t="n">
        <f aca="false">32.208*LN(F1163)+21.438</f>
        <v>101.202348790984</v>
      </c>
      <c r="BH1163" s="1" t="n">
        <f aca="false">IF(G1163&lt;=2, -10*G1163+100, 88.958*EXP(-0.0755*G1163))</f>
        <v>96</v>
      </c>
      <c r="BI1163" s="1" t="n">
        <f aca="false">IF(I1163&lt;=100, 0.0053*(I1163)^2-1.0332*I1163+100.76, 122.82*EXP(-0.0092*I1163))</f>
        <v>98.7148</v>
      </c>
      <c r="BJ1163" s="0" t="n">
        <f aca="false">IF(P1163&lt;=1000, -6.942*LN(P1163)+107.59, -36.304*LN(P1163)+310.72)</f>
        <v>87.1497046066266</v>
      </c>
      <c r="BK1163" s="0" t="n">
        <f aca="false">BF1163^0.04*BG1163^0.22*BH1163^0.51*BI1163^0.06*BJ1163^0.17</f>
        <v>95.826839259675</v>
      </c>
      <c r="BL1163" s="0" t="str">
        <f aca="false">IF(BK1163&gt;=90, "Very Good", IF(BK1163&gt;=80, "Good", IF(BK1163&gt;=70, "Slightly Good", IF(BK1163&gt;=60, "Average", IF(BK1163&gt;=50, "Slightly Poor", IF(BK1163&gt;=40, "Poor", "Very Poor"))))))</f>
        <v>Very Good</v>
      </c>
      <c r="BM1163" s="2" t="n">
        <f aca="false">IF(P1163&lt;=1000, -6.942*LN(P1163)+107.59, IF(AND(P1163&gt;1000, P1163&lt;=5213),-36.304*LN(P1163)+310.72, IF(P1163&gt;5213, 10)))</f>
        <v>87.1497046066266</v>
      </c>
      <c r="BN1163" s="2" t="n">
        <f aca="false">BF1163^0.04*BG1163^0.22*BH1163^0.51*BI1163^0.06*BM1163^0.17</f>
        <v>95.826839259675</v>
      </c>
      <c r="BO1163" s="3" t="str">
        <f aca="false">IF(BN1163&gt;=90, "Very Good", IF(BN1163&gt;=80, "Good", IF(BN1163&gt;=70, "Slightly Good", IF(BN1163&gt;=60, "Average", IF(BN1163&gt;=50, "Slightly Poor", IF(BN1163&gt;=40, "Poor", "Very Poor"))))))</f>
        <v>Very Good</v>
      </c>
      <c r="BP1163" s="2" t="n">
        <f aca="false">IF(AJ1163&lt;=1000, -6.942*LN(AJ1163)+107.59, IF(AND(AJ1163&gt;1000, AJ1163&lt;=5213),-36.304*LN(AJ1163)+310.72, IF(AJ1163&gt;5213, 10)))</f>
        <v>77.1699711020939</v>
      </c>
      <c r="BQ1163" s="2" t="n">
        <f aca="false">BF1163^0.04*BG1163^0.22*BH1163^0.51*BI1163^0.06*BP1163^0.17</f>
        <v>93.8659704985782</v>
      </c>
      <c r="BR1163" s="0" t="str">
        <f aca="false">IF(BQ1163&gt;=90, "Very Good", IF(BQ1163&gt;=80, "Good", IF(BQ1163&gt;=70, "Slightly Good", IF(BQ1163&gt;=60, "Average", IF(BQ1163&gt;=50, "Slightly Poor", IF(BQ1163&gt;=40, "Poor", "Very Poor"))))))</f>
        <v>Very Good</v>
      </c>
      <c r="BT1163" s="2" t="n">
        <f aca="false">9.81*LN(AH1163)+30.6</f>
        <v>28.4109617616076</v>
      </c>
      <c r="BU1163" s="0" t="str">
        <f aca="false">IF(BT1163&lt;30, "Clean water", IF(AND(BT1163&gt;=30, BT1163&lt;40), "Hypolimia", IF(AND(BT1163&gt;=40,BT1163&lt;50), "Mesotrophic", IF(AND(BT1163&gt;=50, BT1163&lt;70), "Eutrophic", IF(BT1163&gt;70,"Hypertrophic")))))</f>
        <v>Clean water</v>
      </c>
      <c r="CM1163" s="0" t="n">
        <f aca="false">IF(G1163&gt;H1163,1,0)</f>
        <v>0</v>
      </c>
      <c r="CO1163" s="17" t="n">
        <f aca="false">14.652-0.41022*M1163+0.007991*M1163*M1163-0.000077774*M1163*M1163*M1163</f>
        <v>11.753203827862</v>
      </c>
      <c r="CP1163" s="1" t="n">
        <f aca="false">F1163/CO1163*100</f>
        <v>101.248988567611</v>
      </c>
    </row>
    <row r="1164" customFormat="false" ht="12.5" hidden="false" customHeight="false" outlineLevel="0" collapsed="false">
      <c r="A1164" s="0" t="n">
        <v>1163</v>
      </c>
      <c r="B1164" s="15" t="s">
        <v>119</v>
      </c>
      <c r="C1164" s="16" t="s">
        <v>120</v>
      </c>
      <c r="D1164" s="0" t="s">
        <v>180</v>
      </c>
      <c r="E1164" s="0" t="n">
        <v>7.8</v>
      </c>
      <c r="F1164" s="0" t="n">
        <v>12</v>
      </c>
      <c r="G1164" s="0" t="n">
        <v>0.5</v>
      </c>
      <c r="H1164" s="0" t="n">
        <v>1.7</v>
      </c>
      <c r="I1164" s="0" t="n">
        <v>0.8</v>
      </c>
      <c r="J1164" s="0" t="n">
        <v>2.906</v>
      </c>
      <c r="K1164" s="0" t="n">
        <v>0.005</v>
      </c>
      <c r="L1164" s="0" t="n">
        <v>1.2</v>
      </c>
      <c r="M1164" s="0" t="n">
        <v>8</v>
      </c>
      <c r="N1164" s="0" t="n">
        <v>0</v>
      </c>
      <c r="O1164" s="0" t="n">
        <v>250</v>
      </c>
      <c r="P1164" s="0" t="n">
        <v>240</v>
      </c>
      <c r="Q1164" s="0" t="n">
        <v>0</v>
      </c>
      <c r="R1164" s="0" t="n">
        <v>0</v>
      </c>
      <c r="S1164" s="0" t="n">
        <v>0</v>
      </c>
      <c r="T1164" s="0" t="n">
        <v>0</v>
      </c>
      <c r="U1164" s="0" t="n">
        <v>0</v>
      </c>
      <c r="V1164" s="0" t="n">
        <v>0</v>
      </c>
      <c r="AC1164" s="0" t="n">
        <v>2.871</v>
      </c>
      <c r="AD1164" s="0" t="n">
        <v>0.057</v>
      </c>
      <c r="AE1164" s="0" t="n">
        <v>2.417</v>
      </c>
      <c r="AF1164" s="0" t="n">
        <v>0</v>
      </c>
      <c r="AG1164" s="0" t="n">
        <v>0</v>
      </c>
      <c r="AH1164" s="0" t="n">
        <v>1</v>
      </c>
      <c r="AJ1164" s="0" t="n">
        <v>2400</v>
      </c>
      <c r="AP1164" s="0" t="n">
        <v>0</v>
      </c>
      <c r="AY1164" s="0" t="n">
        <v>0</v>
      </c>
      <c r="BF1164" s="0" t="n">
        <f aca="false">IF(E1164&lt;11,-3.6797*E1164^2+48.115*E1164-53.83,280.92*EXP(-0.2027*E1164))</f>
        <v>97.5940520000001</v>
      </c>
      <c r="BG1164" s="1" t="n">
        <f aca="false">32.208*LN(F1164)+21.438</f>
        <v>101.471873376372</v>
      </c>
      <c r="BH1164" s="1" t="n">
        <f aca="false">IF(G1164&lt;=2, -10*G1164+100, 88.958*EXP(-0.0755*G1164))</f>
        <v>95</v>
      </c>
      <c r="BI1164" s="1" t="n">
        <f aca="false">IF(I1164&lt;=100, 0.0053*(I1164)^2-1.0332*I1164+100.76, 122.82*EXP(-0.0092*I1164))</f>
        <v>99.936832</v>
      </c>
      <c r="BJ1164" s="0" t="n">
        <f aca="false">IF(P1164&lt;=1000, -6.942*LN(P1164)+107.59, -36.304*LN(P1164)+310.72)</f>
        <v>69.5434045941599</v>
      </c>
      <c r="BK1164" s="0" t="n">
        <f aca="false">BF1164^0.04*BG1164^0.22*BH1164^0.51*BI1164^0.06*BJ1164^0.17</f>
        <v>91.7865545657056</v>
      </c>
      <c r="BL1164" s="0" t="str">
        <f aca="false">IF(BK1164&gt;=90, "Very Good", IF(BK1164&gt;=80, "Good", IF(BK1164&gt;=70, "Slightly Good", IF(BK1164&gt;=60, "Average", IF(BK1164&gt;=50, "Slightly Poor", IF(BK1164&gt;=40, "Poor", "Very Poor"))))))</f>
        <v>Very Good</v>
      </c>
      <c r="BM1164" s="2" t="n">
        <f aca="false">IF(P1164&lt;=1000, -6.942*LN(P1164)+107.59, IF(AND(P1164&gt;1000, P1164&lt;=5213),-36.304*LN(P1164)+310.72, IF(P1164&gt;5213, 10)))</f>
        <v>69.5434045941599</v>
      </c>
      <c r="BN1164" s="2" t="n">
        <f aca="false">BF1164^0.04*BG1164^0.22*BH1164^0.51*BI1164^0.06*BM1164^0.17</f>
        <v>91.7865545657056</v>
      </c>
      <c r="BO1164" s="3" t="str">
        <f aca="false">IF(BN1164&gt;=90, "Very Good", IF(BN1164&gt;=80, "Good", IF(BN1164&gt;=70, "Slightly Good", IF(BN1164&gt;=60, "Average", IF(BN1164&gt;=50, "Slightly Poor", IF(BN1164&gt;=40, "Poor", "Very Poor"))))))</f>
        <v>Very Good</v>
      </c>
      <c r="BP1164" s="2" t="n">
        <f aca="false">IF(AJ1164&lt;=1000, -6.942*LN(AJ1164)+107.59, IF(AND(AJ1164&gt;1000, AJ1164&lt;=5213),-36.304*LN(AJ1164)+310.72, IF(AJ1164&gt;5213, 10)))</f>
        <v>28.1578353109365</v>
      </c>
      <c r="BQ1164" s="2" t="n">
        <f aca="false">BF1164^0.04*BG1164^0.22*BH1164^0.51*BI1164^0.06*BP1164^0.17</f>
        <v>78.7095503898556</v>
      </c>
      <c r="BR1164" s="0" t="str">
        <f aca="false">IF(BQ1164&gt;=90, "Very Good", IF(BQ1164&gt;=80, "Good", IF(BQ1164&gt;=70, "Slightly Good", IF(BQ1164&gt;=60, "Average", IF(BQ1164&gt;=50, "Slightly Poor", IF(BQ1164&gt;=40, "Poor", "Very Poor"))))))</f>
        <v>Slightly Good</v>
      </c>
      <c r="BT1164" s="2" t="n">
        <f aca="false">9.81*LN(AH1164)+30.6</f>
        <v>30.6</v>
      </c>
      <c r="BU1164" s="0" t="str">
        <f aca="false">IF(BT1164&lt;30, "Clean water", IF(AND(BT1164&gt;=30, BT1164&lt;40), "Hypolimia", IF(AND(BT1164&gt;=40,BT1164&lt;50), "Mesotrophic", IF(AND(BT1164&gt;=50, BT1164&lt;70), "Eutrophic", IF(BT1164&gt;70,"Hypertrophic")))))</f>
        <v>Hypolimia</v>
      </c>
      <c r="CM1164" s="0" t="n">
        <f aca="false">IF(G1164&gt;H1164,1,0)</f>
        <v>0</v>
      </c>
      <c r="CO1164" s="17" t="n">
        <f aca="false">14.652-0.41022*M1164+0.007991*M1164*M1164-0.000077774*M1164*M1164*M1164</f>
        <v>11.841843712</v>
      </c>
      <c r="CP1164" s="1" t="n">
        <f aca="false">F1164/CO1164*100</f>
        <v>101.335571485712</v>
      </c>
    </row>
    <row r="1165" customFormat="false" ht="12.5" hidden="false" customHeight="false" outlineLevel="0" collapsed="false">
      <c r="A1165" s="0" t="n">
        <v>1164</v>
      </c>
      <c r="B1165" s="15" t="s">
        <v>121</v>
      </c>
      <c r="C1165" s="16" t="s">
        <v>122</v>
      </c>
      <c r="D1165" s="0" t="s">
        <v>180</v>
      </c>
      <c r="E1165" s="0" t="n">
        <v>7.5</v>
      </c>
      <c r="F1165" s="0" t="n">
        <v>13.1</v>
      </c>
      <c r="G1165" s="0" t="n">
        <v>0.9</v>
      </c>
      <c r="H1165" s="0" t="n">
        <v>2</v>
      </c>
      <c r="I1165" s="0" t="n">
        <v>0.8</v>
      </c>
      <c r="J1165" s="0" t="n">
        <v>3.473</v>
      </c>
      <c r="K1165" s="0" t="n">
        <v>0.021</v>
      </c>
      <c r="L1165" s="0" t="n">
        <v>1.2</v>
      </c>
      <c r="M1165" s="0" t="n">
        <v>7.4</v>
      </c>
      <c r="N1165" s="0" t="n">
        <v>0</v>
      </c>
      <c r="O1165" s="0" t="n">
        <v>304</v>
      </c>
      <c r="P1165" s="0" t="n">
        <v>2000</v>
      </c>
      <c r="Q1165" s="0" t="n">
        <v>0</v>
      </c>
      <c r="R1165" s="0" t="n">
        <v>0</v>
      </c>
      <c r="S1165" s="0" t="n">
        <v>0</v>
      </c>
      <c r="T1165" s="0" t="n">
        <v>0</v>
      </c>
      <c r="U1165" s="0" t="n">
        <v>0</v>
      </c>
      <c r="V1165" s="0" t="n">
        <v>0</v>
      </c>
      <c r="AC1165" s="0" t="n">
        <v>3.384</v>
      </c>
      <c r="AD1165" s="0" t="n">
        <v>0.043</v>
      </c>
      <c r="AE1165" s="0" t="n">
        <v>2.849</v>
      </c>
      <c r="AF1165" s="0" t="n">
        <v>0.014</v>
      </c>
      <c r="AG1165" s="0" t="n">
        <v>0.012</v>
      </c>
      <c r="AH1165" s="0" t="n">
        <v>1.9</v>
      </c>
      <c r="AJ1165" s="0" t="n">
        <v>14000</v>
      </c>
      <c r="AP1165" s="0" t="n">
        <v>0</v>
      </c>
      <c r="AY1165" s="0" t="n">
        <v>0</v>
      </c>
      <c r="BF1165" s="0" t="n">
        <f aca="false">IF(E1165&lt;11,-3.6797*E1165^2+48.115*E1165-53.83,280.92*EXP(-0.2027*E1165))</f>
        <v>100.049375</v>
      </c>
      <c r="BG1165" s="1" t="n">
        <f aca="false">32.208*LN(F1165)+21.438</f>
        <v>104.29669471051</v>
      </c>
      <c r="BH1165" s="1" t="n">
        <f aca="false">IF(G1165&lt;=2, -10*G1165+100, 88.958*EXP(-0.0755*G1165))</f>
        <v>91</v>
      </c>
      <c r="BI1165" s="1" t="n">
        <f aca="false">IF(I1165&lt;=100, 0.0053*(I1165)^2-1.0332*I1165+100.76, 122.82*EXP(-0.0092*I1165))</f>
        <v>99.936832</v>
      </c>
      <c r="BJ1165" s="0" t="n">
        <f aca="false">IF(P1165&lt;=1000, -6.942*LN(P1165)+107.59, -36.304*LN(P1165)+310.72)</f>
        <v>34.7768371087843</v>
      </c>
      <c r="BK1165" s="0" t="n">
        <f aca="false">BF1165^0.04*BG1165^0.22*BH1165^0.51*BI1165^0.06*BJ1165^0.17</f>
        <v>80.3788991197836</v>
      </c>
      <c r="BL1165" s="0" t="str">
        <f aca="false">IF(BK1165&gt;=90, "Very Good", IF(BK1165&gt;=80, "Good", IF(BK1165&gt;=70, "Slightly Good", IF(BK1165&gt;=60, "Average", IF(BK1165&gt;=50, "Slightly Poor", IF(BK1165&gt;=40, "Poor", "Very Poor"))))))</f>
        <v>Good</v>
      </c>
      <c r="BM1165" s="2" t="n">
        <f aca="false">IF(P1165&lt;=1000, -6.942*LN(P1165)+107.59, IF(AND(P1165&gt;1000, P1165&lt;=5213),-36.304*LN(P1165)+310.72, IF(P1165&gt;5213, 10)))</f>
        <v>34.7768371087843</v>
      </c>
      <c r="BN1165" s="2" t="n">
        <f aca="false">BF1165^0.04*BG1165^0.22*BH1165^0.51*BI1165^0.06*BM1165^0.17</f>
        <v>80.3788991197836</v>
      </c>
      <c r="BO1165" s="3" t="str">
        <f aca="false">IF(BN1165&gt;=90, "Very Good", IF(BN1165&gt;=80, "Good", IF(BN1165&gt;=70, "Slightly Good", IF(BN1165&gt;=60, "Average", IF(BN1165&gt;=50, "Slightly Poor", IF(BN1165&gt;=40, "Poor", "Very Poor"))))))</f>
        <v>Good</v>
      </c>
      <c r="BP1165" s="2" t="n">
        <f aca="false">IF(AJ1165&lt;=1000, -6.942*LN(AJ1165)+107.59, IF(AND(AJ1165&gt;1000, AJ1165&lt;=5213),-36.304*LN(AJ1165)+310.72, IF(AJ1165&gt;5213, 10)))</f>
        <v>10</v>
      </c>
      <c r="BQ1165" s="2" t="n">
        <f aca="false">BF1165^0.04*BG1165^0.22*BH1165^0.51*BI1165^0.06*BP1165^0.17</f>
        <v>65.0313455421127</v>
      </c>
      <c r="BR1165" s="0" t="str">
        <f aca="false">IF(BQ1165&gt;=90, "Very Good", IF(BQ1165&gt;=80, "Good", IF(BQ1165&gt;=70, "Slightly Good", IF(BQ1165&gt;=60, "Average", IF(BQ1165&gt;=50, "Slightly Poor", IF(BQ1165&gt;=40, "Poor", "Very Poor"))))))</f>
        <v>Average</v>
      </c>
      <c r="BT1165" s="2" t="n">
        <f aca="false">9.81*LN(AH1165)+30.6</f>
        <v>36.8965866233512</v>
      </c>
      <c r="BU1165" s="0" t="str">
        <f aca="false">IF(BT1165&lt;30, "Clean water", IF(AND(BT1165&gt;=30, BT1165&lt;40), "Hypolimia", IF(AND(BT1165&gt;=40,BT1165&lt;50), "Mesotrophic", IF(AND(BT1165&gt;=50, BT1165&lt;70), "Eutrophic", IF(BT1165&gt;70,"Hypertrophic")))))</f>
        <v>Hypolimia</v>
      </c>
      <c r="CM1165" s="0" t="n">
        <f aca="false">IF(G1165&gt;H1165,1,0)</f>
        <v>0</v>
      </c>
      <c r="CO1165" s="17" t="n">
        <f aca="false">14.652-0.41022*M1165+0.007991*M1165*M1165-0.000077774*M1165*M1165*M1165</f>
        <v>12.022443268624</v>
      </c>
      <c r="CP1165" s="1" t="n">
        <f aca="false">F1165/CO1165*100</f>
        <v>108.962876407895</v>
      </c>
    </row>
    <row r="1166" customFormat="false" ht="12.5" hidden="false" customHeight="false" outlineLevel="0" collapsed="false">
      <c r="A1166" s="0" t="n">
        <v>1165</v>
      </c>
      <c r="B1166" s="15" t="s">
        <v>140</v>
      </c>
      <c r="C1166" s="16" t="s">
        <v>141</v>
      </c>
      <c r="D1166" s="0" t="s">
        <v>180</v>
      </c>
      <c r="E1166" s="0" t="n">
        <v>7.7</v>
      </c>
      <c r="F1166" s="0" t="n">
        <v>10.2</v>
      </c>
      <c r="G1166" s="0" t="n">
        <v>2.6</v>
      </c>
      <c r="H1166" s="0" t="n">
        <v>5</v>
      </c>
      <c r="I1166" s="0" t="n">
        <v>3.9</v>
      </c>
      <c r="J1166" s="0" t="n">
        <v>5.287</v>
      </c>
      <c r="K1166" s="0" t="n">
        <v>0.236</v>
      </c>
      <c r="L1166" s="0" t="n">
        <v>2.8</v>
      </c>
      <c r="M1166" s="0" t="n">
        <v>6.3</v>
      </c>
      <c r="O1166" s="0" t="n">
        <v>1203</v>
      </c>
      <c r="BD1166" s="0" t="n">
        <v>0.053</v>
      </c>
      <c r="BF1166" s="0" t="n">
        <f aca="false">IF(E1166&lt;11,-3.6797*E1166^2+48.115*E1166-53.83,280.92*EXP(-0.2027*E1166))</f>
        <v>98.486087</v>
      </c>
      <c r="BG1166" s="1" t="n">
        <f aca="false">32.208*LN(F1166)+21.438</f>
        <v>96.2374636951076</v>
      </c>
      <c r="BH1166" s="1" t="n">
        <f aca="false">IF(G1166&lt;=2, -10*G1166+100, 88.958*EXP(-0.0755*G1166))</f>
        <v>73.1026302934667</v>
      </c>
      <c r="BI1166" s="1" t="n">
        <f aca="false">IF(I1166&lt;=100, 0.0053*(I1166)^2-1.0332*I1166+100.76, 122.82*EXP(-0.0092*I1166))</f>
        <v>96.811133</v>
      </c>
      <c r="BJ1166" s="0" t="e">
        <f aca="false">IF(P1166&lt;=1000, -6.942*LN(P1166)+107.59, -36.304*LN(P1166)+310.72)</f>
        <v>#VALUE!</v>
      </c>
      <c r="BK1166" s="0" t="e">
        <f aca="false">BF1166^0.04*BG1166^0.22*BH1166^0.51*BI1166^0.06*BJ1166^0.17</f>
        <v>#VALUE!</v>
      </c>
      <c r="BL1166" s="0" t="e">
        <f aca="false">IF(BK1166&gt;=90, "Very Good", IF(BK1166&gt;=80, "Good", IF(BK1166&gt;=70, "Slightly Good", IF(BK1166&gt;=60, "Average", IF(BK1166&gt;=50, "Slightly Poor", IF(BK1166&gt;=40, "Poor", "Very Poor"))))))</f>
        <v>#VALUE!</v>
      </c>
      <c r="BM1166" s="2" t="e">
        <f aca="false">IF(P1166&lt;=1000, -6.942*LN(P1166)+107.59, IF(AND(P1166&gt;1000, P1166&lt;=5213),-36.304*LN(P1166)+310.72, IF(P1166&gt;5213, 10)))</f>
        <v>#VALUE!</v>
      </c>
      <c r="BN1166" s="2" t="e">
        <f aca="false">BF1166^0.04*BG1166^0.22*BH1166^0.51*BI1166^0.06*BM1166^0.17</f>
        <v>#VALUE!</v>
      </c>
      <c r="BO1166" s="3" t="e">
        <f aca="false">IF(BN1166&gt;=90, "Very Good", IF(BN1166&gt;=80, "Good", IF(BN1166&gt;=70, "Slightly Good", IF(BN1166&gt;=60, "Average", IF(BN1166&gt;=50, "Slightly Poor", IF(BN1166&gt;=40, "Poor", "Very Poor"))))))</f>
        <v>#VALUE!</v>
      </c>
      <c r="BP1166" s="2" t="e">
        <f aca="false">IF(AJ1166&lt;=1000, -6.942*LN(AJ1166)+107.59, IF(AND(AJ1166&gt;1000, AJ1166&lt;=5213),-36.304*LN(AJ1166)+310.72, IF(AJ1166&gt;5213, 10)))</f>
        <v>#VALUE!</v>
      </c>
      <c r="BQ1166" s="2" t="e">
        <f aca="false">BF1166^0.04*BG1166^0.22*BH1166^0.51*BI1166^0.06*BP1166^0.17</f>
        <v>#VALUE!</v>
      </c>
      <c r="BR1166" s="0" t="e">
        <f aca="false">IF(BQ1166&gt;=90, "Very Good", IF(BQ1166&gt;=80, "Good", IF(BQ1166&gt;=70, "Slightly Good", IF(BQ1166&gt;=60, "Average", IF(BQ1166&gt;=50, "Slightly Poor", IF(BQ1166&gt;=40, "Poor", "Very Poor"))))))</f>
        <v>#VALUE!</v>
      </c>
      <c r="BT1166" s="2" t="e">
        <f aca="false">9.81*LN(AH1166)+30.6</f>
        <v>#VALUE!</v>
      </c>
      <c r="BU1166" s="0" t="e">
        <f aca="false">IF(BT1166&lt;30, "Clean water", IF(AND(BT1166&gt;=30, BT1166&lt;40), "Hypolimia", IF(AND(BT1166&gt;=40,BT1166&lt;50), "Mesotrophic", IF(AND(BT1166&gt;=50, BT1166&lt;70), "Eutrophic", IF(BT1166&gt;70,"Hypertrophic")))))</f>
        <v>#VALUE!</v>
      </c>
      <c r="CM1166" s="0" t="n">
        <f aca="false">IF(G1166&gt;H1166,1,0)</f>
        <v>0</v>
      </c>
      <c r="CO1166" s="17" t="n">
        <f aca="false">14.652-0.41022*M1166+0.007991*M1166*M1166-0.000077774*M1166*M1166*M1166</f>
        <v>12.365329634622</v>
      </c>
      <c r="CP1166" s="1" t="n">
        <f aca="false">F1166/CO1166*100</f>
        <v>82.4887026985578</v>
      </c>
    </row>
    <row r="1167" customFormat="false" ht="12.5" hidden="false" customHeight="false" outlineLevel="0" collapsed="false">
      <c r="A1167" s="0" t="n">
        <v>1166</v>
      </c>
      <c r="B1167" s="15" t="s">
        <v>123</v>
      </c>
      <c r="C1167" s="16" t="s">
        <v>124</v>
      </c>
      <c r="D1167" s="0" t="s">
        <v>180</v>
      </c>
      <c r="E1167" s="0" t="n">
        <v>7.1</v>
      </c>
      <c r="F1167" s="0" t="n">
        <v>9.1</v>
      </c>
      <c r="G1167" s="0" t="n">
        <v>3.3</v>
      </c>
      <c r="H1167" s="0" t="n">
        <v>6.4</v>
      </c>
      <c r="I1167" s="0" t="n">
        <v>3.4</v>
      </c>
      <c r="J1167" s="0" t="n">
        <v>9.026</v>
      </c>
      <c r="K1167" s="0" t="n">
        <v>0.082</v>
      </c>
      <c r="L1167" s="0" t="n">
        <v>4</v>
      </c>
      <c r="M1167" s="0" t="n">
        <v>11.8</v>
      </c>
      <c r="N1167" s="0" t="n">
        <v>0</v>
      </c>
      <c r="O1167" s="0" t="n">
        <v>529</v>
      </c>
      <c r="P1167" s="0" t="n">
        <v>7000</v>
      </c>
      <c r="Q1167" s="0" t="n">
        <v>0</v>
      </c>
      <c r="R1167" s="0" t="n">
        <v>0</v>
      </c>
      <c r="S1167" s="0" t="n">
        <v>0</v>
      </c>
      <c r="T1167" s="0" t="n">
        <v>0</v>
      </c>
      <c r="U1167" s="0" t="n">
        <v>0</v>
      </c>
      <c r="V1167" s="0" t="n">
        <v>0</v>
      </c>
      <c r="AC1167" s="0" t="n">
        <v>9.02</v>
      </c>
      <c r="AD1167" s="0" t="n">
        <v>2.733</v>
      </c>
      <c r="AE1167" s="0" t="n">
        <v>4.935</v>
      </c>
      <c r="AF1167" s="0" t="n">
        <v>0.041</v>
      </c>
      <c r="AG1167" s="0" t="n">
        <v>0.022</v>
      </c>
      <c r="AH1167" s="0" t="n">
        <v>3</v>
      </c>
      <c r="AJ1167" s="0" t="n">
        <v>90000</v>
      </c>
      <c r="AP1167" s="0" t="n">
        <v>0</v>
      </c>
      <c r="AY1167" s="0" t="n">
        <v>0</v>
      </c>
      <c r="BF1167" s="0" t="n">
        <f aca="false">IF(E1167&lt;11,-3.6797*E1167^2+48.115*E1167-53.83,280.92*EXP(-0.2027*E1167))</f>
        <v>102.292823</v>
      </c>
      <c r="BG1167" s="1" t="n">
        <f aca="false">32.208*LN(F1167)+21.438</f>
        <v>92.5621023107425</v>
      </c>
      <c r="BH1167" s="1" t="n">
        <f aca="false">IF(G1167&lt;=2, -10*G1167+100, 88.958*EXP(-0.0755*G1167))</f>
        <v>69.3394735712124</v>
      </c>
      <c r="BI1167" s="1" t="n">
        <f aca="false">IF(I1167&lt;=100, 0.0053*(I1167)^2-1.0332*I1167+100.76, 122.82*EXP(-0.0092*I1167))</f>
        <v>97.308388</v>
      </c>
      <c r="BJ1167" s="0" t="n">
        <f aca="false">IF(P1167&lt;=1000, -6.942*LN(P1167)+107.59, -36.304*LN(P1167)+310.72)</f>
        <v>-10.7034696994716</v>
      </c>
      <c r="BK1167" s="0" t="e">
        <f aca="false">BF1167^0.04*BG1167^0.22*BH1167^0.51*BI1167^0.06*BJ1167^0.17</f>
        <v>#NUM!</v>
      </c>
      <c r="BL1167" s="0" t="e">
        <f aca="false">IF(BK1167&gt;=90, "Very Good", IF(BK1167&gt;=80, "Good", IF(BK1167&gt;=70, "Slightly Good", IF(BK1167&gt;=60, "Average", IF(BK1167&gt;=50, "Slightly Poor", IF(BK1167&gt;=40, "Poor", "Very Poor"))))))</f>
        <v>#NUM!</v>
      </c>
      <c r="BM1167" s="2" t="n">
        <f aca="false">IF(P1167&lt;=1000, -6.942*LN(P1167)+107.59, IF(AND(P1167&gt;1000, P1167&lt;=5213),-36.304*LN(P1167)+310.72, IF(P1167&gt;5213, 10)))</f>
        <v>10</v>
      </c>
      <c r="BN1167" s="2" t="n">
        <f aca="false">BF1167^0.04*BG1167^0.22*BH1167^0.51*BI1167^0.06*BM1167^0.17</f>
        <v>55.1059133421583</v>
      </c>
      <c r="BO1167" s="3" t="str">
        <f aca="false">IF(BN1167&gt;=90, "Very Good", IF(BN1167&gt;=80, "Good", IF(BN1167&gt;=70, "Slightly Good", IF(BN1167&gt;=60, "Average", IF(BN1167&gt;=50, "Slightly Poor", IF(BN1167&gt;=40, "Poor", "Very Poor"))))))</f>
        <v>Slightly Poor</v>
      </c>
      <c r="BP1167" s="2" t="n">
        <f aca="false">IF(AJ1167&lt;=1000, -6.942*LN(AJ1167)+107.59, IF(AND(AJ1167&gt;1000, AJ1167&lt;=5213),-36.304*LN(AJ1167)+310.72, IF(AJ1167&gt;5213, 10)))</f>
        <v>10</v>
      </c>
      <c r="BQ1167" s="2" t="n">
        <f aca="false">BF1167^0.04*BG1167^0.22*BH1167^0.51*BI1167^0.06*BP1167^0.17</f>
        <v>55.1059133421583</v>
      </c>
      <c r="BR1167" s="0" t="str">
        <f aca="false">IF(BQ1167&gt;=90, "Very Good", IF(BQ1167&gt;=80, "Good", IF(BQ1167&gt;=70, "Slightly Good", IF(BQ1167&gt;=60, "Average", IF(BQ1167&gt;=50, "Slightly Poor", IF(BQ1167&gt;=40, "Poor", "Very Poor"))))))</f>
        <v>Slightly Poor</v>
      </c>
      <c r="BT1167" s="2" t="n">
        <f aca="false">9.81*LN(AH1167)+30.6</f>
        <v>41.3773865518342</v>
      </c>
      <c r="BU1167" s="0" t="str">
        <f aca="false">IF(BT1167&lt;30, "Clean water", IF(AND(BT1167&gt;=30, BT1167&lt;40), "Hypolimia", IF(AND(BT1167&gt;=40,BT1167&lt;50), "Mesotrophic", IF(AND(BT1167&gt;=50, BT1167&lt;70), "Eutrophic", IF(BT1167&gt;70,"Hypertrophic")))))</f>
        <v>Mesotrophic</v>
      </c>
      <c r="CM1167" s="0" t="n">
        <f aca="false">IF(G1167&gt;H1167,1,0)</f>
        <v>0</v>
      </c>
      <c r="CO1167" s="17" t="n">
        <f aca="false">14.652-0.41022*M1167+0.007991*M1167*M1167-0.000077774*M1167*M1167*M1167</f>
        <v>10.796285669232</v>
      </c>
      <c r="CP1167" s="1" t="n">
        <f aca="false">F1167/CO1167*100</f>
        <v>84.2882476325521</v>
      </c>
    </row>
    <row r="1168" customFormat="false" ht="12.5" hidden="false" customHeight="false" outlineLevel="0" collapsed="false">
      <c r="A1168" s="0" t="n">
        <v>1167</v>
      </c>
      <c r="B1168" s="15" t="s">
        <v>125</v>
      </c>
      <c r="C1168" s="16" t="s">
        <v>126</v>
      </c>
      <c r="D1168" s="0" t="s">
        <v>180</v>
      </c>
      <c r="E1168" s="0" t="n">
        <v>7.3</v>
      </c>
      <c r="F1168" s="0" t="n">
        <v>11.4</v>
      </c>
      <c r="G1168" s="0" t="n">
        <v>2.4</v>
      </c>
      <c r="H1168" s="0" t="n">
        <v>2.8</v>
      </c>
      <c r="I1168" s="0" t="n">
        <v>0.6</v>
      </c>
      <c r="J1168" s="0" t="n">
        <v>8.209</v>
      </c>
      <c r="K1168" s="0" t="n">
        <v>0.023</v>
      </c>
      <c r="L1168" s="0" t="n">
        <v>1.6</v>
      </c>
      <c r="M1168" s="0" t="n">
        <v>7.2</v>
      </c>
      <c r="N1168" s="0" t="n">
        <v>0</v>
      </c>
      <c r="O1168" s="0" t="n">
        <v>574</v>
      </c>
      <c r="P1168" s="0" t="n">
        <v>1000</v>
      </c>
      <c r="Q1168" s="0" t="n">
        <v>0</v>
      </c>
      <c r="R1168" s="0" t="n">
        <v>0</v>
      </c>
      <c r="S1168" s="0" t="n">
        <v>0</v>
      </c>
      <c r="T1168" s="0" t="n">
        <v>0</v>
      </c>
      <c r="U1168" s="0" t="n">
        <v>0</v>
      </c>
      <c r="V1168" s="0" t="n">
        <v>0</v>
      </c>
      <c r="AC1168" s="0" t="n">
        <v>8.167</v>
      </c>
      <c r="AD1168" s="0" t="n">
        <v>1.224</v>
      </c>
      <c r="AE1168" s="0" t="n">
        <v>6.254</v>
      </c>
      <c r="AF1168" s="0" t="n">
        <v>0.013</v>
      </c>
      <c r="AG1168" s="0" t="n">
        <v>0.01</v>
      </c>
      <c r="AH1168" s="0" t="n">
        <v>4.8</v>
      </c>
      <c r="AJ1168" s="0" t="n">
        <v>3200</v>
      </c>
      <c r="AP1168" s="0" t="n">
        <v>0</v>
      </c>
      <c r="AY1168" s="0" t="n">
        <v>0</v>
      </c>
      <c r="BF1168" s="0" t="n">
        <f aca="false">IF(E1168&lt;11,-3.6797*E1168^2+48.115*E1168-53.83,280.92*EXP(-0.2027*E1168))</f>
        <v>101.318287</v>
      </c>
      <c r="BG1168" s="1" t="n">
        <f aca="false">32.208*LN(F1168)+21.438</f>
        <v>99.8198189507377</v>
      </c>
      <c r="BH1168" s="1" t="n">
        <f aca="false">IF(G1168&lt;=2, -10*G1168+100, 88.958*EXP(-0.0755*G1168))</f>
        <v>74.2148561832273</v>
      </c>
      <c r="BI1168" s="1" t="n">
        <f aca="false">IF(I1168&lt;=100, 0.0053*(I1168)^2-1.0332*I1168+100.76, 122.82*EXP(-0.0092*I1168))</f>
        <v>100.141988</v>
      </c>
      <c r="BJ1168" s="0" t="n">
        <f aca="false">IF(P1168&lt;=1000, -6.942*LN(P1168)+107.59, -36.304*LN(P1168)+310.72)</f>
        <v>59.636362853306</v>
      </c>
      <c r="BK1168" s="0" t="n">
        <f aca="false">BF1168^0.04*BG1168^0.22*BH1168^0.51*BI1168^0.06*BJ1168^0.17</f>
        <v>78.6827274827793</v>
      </c>
      <c r="BL1168" s="0" t="str">
        <f aca="false">IF(BK1168&gt;=90, "Very Good", IF(BK1168&gt;=80, "Good", IF(BK1168&gt;=70, "Slightly Good", IF(BK1168&gt;=60, "Average", IF(BK1168&gt;=50, "Slightly Poor", IF(BK1168&gt;=40, "Poor", "Very Poor"))))))</f>
        <v>Slightly Good</v>
      </c>
      <c r="BM1168" s="2" t="n">
        <f aca="false">IF(P1168&lt;=1000, -6.942*LN(P1168)+107.59, IF(AND(P1168&gt;1000, P1168&lt;=5213),-36.304*LN(P1168)+310.72, IF(P1168&gt;5213, 10)))</f>
        <v>59.636362853306</v>
      </c>
      <c r="BN1168" s="2" t="n">
        <f aca="false">BF1168^0.04*BG1168^0.22*BH1168^0.51*BI1168^0.06*BM1168^0.17</f>
        <v>78.6827274827793</v>
      </c>
      <c r="BO1168" s="3" t="str">
        <f aca="false">IF(BN1168&gt;=90, "Very Good", IF(BN1168&gt;=80, "Good", IF(BN1168&gt;=70, "Slightly Good", IF(BN1168&gt;=60, "Average", IF(BN1168&gt;=50, "Slightly Poor", IF(BN1168&gt;=40, "Poor", "Very Poor"))))))</f>
        <v>Slightly Good</v>
      </c>
      <c r="BP1168" s="2" t="n">
        <f aca="false">IF(AJ1168&lt;=1000, -6.942*LN(AJ1168)+107.59, IF(AND(AJ1168&gt;1000, AJ1168&lt;=5213),-36.304*LN(AJ1168)+310.72, IF(AJ1168&gt;5213, 10)))</f>
        <v>17.7138253526471</v>
      </c>
      <c r="BQ1168" s="2" t="n">
        <f aca="false">BF1168^0.04*BG1168^0.22*BH1168^0.51*BI1168^0.06*BP1168^0.17</f>
        <v>64.0111473600008</v>
      </c>
      <c r="BR1168" s="0" t="str">
        <f aca="false">IF(BQ1168&gt;=90, "Very Good", IF(BQ1168&gt;=80, "Good", IF(BQ1168&gt;=70, "Slightly Good", IF(BQ1168&gt;=60, "Average", IF(BQ1168&gt;=50, "Slightly Poor", IF(BQ1168&gt;=40, "Poor", "Very Poor"))))))</f>
        <v>Average</v>
      </c>
      <c r="BT1168" s="2" t="n">
        <f aca="false">9.81*LN(AH1168)+30.6</f>
        <v>45.9881221547348</v>
      </c>
      <c r="BU1168" s="0" t="str">
        <f aca="false">IF(BT1168&lt;30, "Clean water", IF(AND(BT1168&gt;=30, BT1168&lt;40), "Hypolimia", IF(AND(BT1168&gt;=40,BT1168&lt;50), "Mesotrophic", IF(AND(BT1168&gt;=50, BT1168&lt;70), "Eutrophic", IF(BT1168&gt;70,"Hypertrophic")))))</f>
        <v>Mesotrophic</v>
      </c>
      <c r="CM1168" s="0" t="n">
        <f aca="false">IF(G1168&gt;H1168,1,0)</f>
        <v>0</v>
      </c>
      <c r="CO1168" s="17" t="n">
        <f aca="false">14.652-0.41022*M1168+0.007991*M1168*M1168-0.000077774*M1168*M1168*M1168</f>
        <v>12.083640450048</v>
      </c>
      <c r="CP1168" s="1" t="n">
        <f aca="false">F1168/CO1168*100</f>
        <v>94.3424297265872</v>
      </c>
    </row>
    <row r="1169" customFormat="false" ht="12.5" hidden="false" customHeight="false" outlineLevel="0" collapsed="false">
      <c r="A1169" s="0" t="n">
        <v>1168</v>
      </c>
      <c r="B1169" s="15" t="s">
        <v>72</v>
      </c>
      <c r="C1169" s="16" t="s">
        <v>73</v>
      </c>
      <c r="D1169" s="0" t="s">
        <v>181</v>
      </c>
      <c r="E1169" s="0" t="n">
        <v>8.3</v>
      </c>
      <c r="F1169" s="0" t="n">
        <v>13</v>
      </c>
      <c r="G1169" s="0" t="n">
        <v>2.3</v>
      </c>
      <c r="H1169" s="0" t="n">
        <v>5.2</v>
      </c>
      <c r="I1169" s="0" t="n">
        <v>33.1</v>
      </c>
      <c r="J1169" s="0" t="n">
        <v>5.695</v>
      </c>
      <c r="K1169" s="0" t="n">
        <v>0.057</v>
      </c>
      <c r="L1169" s="0" t="n">
        <v>2.9</v>
      </c>
      <c r="M1169" s="0" t="n">
        <v>4.8</v>
      </c>
      <c r="N1169" s="0" t="n">
        <v>0</v>
      </c>
      <c r="O1169" s="0" t="n">
        <v>367</v>
      </c>
      <c r="P1169" s="0" t="n">
        <v>4060</v>
      </c>
      <c r="Q1169" s="0" t="n">
        <v>0</v>
      </c>
      <c r="R1169" s="0" t="n">
        <v>0</v>
      </c>
      <c r="S1169" s="0" t="n">
        <v>0</v>
      </c>
      <c r="T1169" s="0" t="n">
        <v>0</v>
      </c>
      <c r="U1169" s="0" t="n">
        <v>0</v>
      </c>
      <c r="V1169" s="0" t="n">
        <v>0</v>
      </c>
      <c r="AC1169" s="0" t="n">
        <v>5.465</v>
      </c>
      <c r="AD1169" s="0" t="n">
        <v>1.379</v>
      </c>
      <c r="AE1169" s="0" t="n">
        <v>3.615</v>
      </c>
      <c r="AF1169" s="0" t="n">
        <v>0.02</v>
      </c>
      <c r="AG1169" s="0" t="n">
        <v>0.005</v>
      </c>
      <c r="AH1169" s="0" t="n">
        <v>21</v>
      </c>
      <c r="AJ1169" s="0" t="n">
        <v>203</v>
      </c>
      <c r="AP1169" s="0" t="n">
        <v>0</v>
      </c>
      <c r="AY1169" s="0" t="n">
        <v>0</v>
      </c>
      <c r="BF1169" s="0" t="n">
        <f aca="false">IF(E1169&lt;11,-3.6797*E1169^2+48.115*E1169-53.83,280.92*EXP(-0.2027*E1169))</f>
        <v>92.029967</v>
      </c>
      <c r="BG1169" s="1" t="n">
        <f aca="false">32.208*LN(F1169)+21.438</f>
        <v>104.049888905121</v>
      </c>
      <c r="BH1169" s="1" t="n">
        <f aca="false">IF(G1169&lt;=2, -10*G1169+100, 88.958*EXP(-0.0755*G1169))</f>
        <v>74.7772988969374</v>
      </c>
      <c r="BI1169" s="1" t="n">
        <f aca="false">IF(I1169&lt;=100, 0.0053*(I1169)^2-1.0332*I1169+100.76, 122.82*EXP(-0.0092*I1169))</f>
        <v>72.367813</v>
      </c>
      <c r="BJ1169" s="0" t="n">
        <f aca="false">IF(P1169&lt;=1000, -6.942*LN(P1169)+107.59, -36.304*LN(P1169)+310.72)</f>
        <v>9.07230567776287</v>
      </c>
      <c r="BK1169" s="0" t="n">
        <f aca="false">BF1169^0.04*BG1169^0.22*BH1169^0.51*BI1169^0.06*BJ1169^0.17</f>
        <v>56.5402394393291</v>
      </c>
      <c r="BL1169" s="0" t="str">
        <f aca="false">IF(BK1169&gt;=90, "Very Good", IF(BK1169&gt;=80, "Good", IF(BK1169&gt;=70, "Slightly Good", IF(BK1169&gt;=60, "Average", IF(BK1169&gt;=50, "Slightly Poor", IF(BK1169&gt;=40, "Poor", "Very Poor"))))))</f>
        <v>Slightly Poor</v>
      </c>
      <c r="BM1169" s="2" t="n">
        <f aca="false">IF(P1169&lt;=1000, -6.942*LN(P1169)+107.59, IF(AND(P1169&gt;1000, P1169&lt;=5213),-36.304*LN(P1169)+310.72, IF(P1169&gt;5213, 10)))</f>
        <v>9.07230567776287</v>
      </c>
      <c r="BN1169" s="2" t="n">
        <f aca="false">BF1169^0.04*BG1169^0.22*BH1169^0.51*BI1169^0.06*BM1169^0.17</f>
        <v>56.5402394393291</v>
      </c>
      <c r="BO1169" s="3" t="str">
        <f aca="false">IF(BN1169&gt;=90, "Very Good", IF(BN1169&gt;=80, "Good", IF(BN1169&gt;=70, "Slightly Good", IF(BN1169&gt;=60, "Average", IF(BN1169&gt;=50, "Slightly Poor", IF(BN1169&gt;=40, "Poor", "Very Poor"))))))</f>
        <v>Slightly Poor</v>
      </c>
      <c r="BP1169" s="2" t="n">
        <f aca="false">IF(AJ1169&lt;=1000, -6.942*LN(AJ1169)+107.59, IF(AND(AJ1169&gt;1000, AJ1169&lt;=5213),-36.304*LN(AJ1169)+310.72, IF(AJ1169&gt;5213, 10)))</f>
        <v>70.7057240934919</v>
      </c>
      <c r="BQ1169" s="2" t="n">
        <f aca="false">BF1169^0.04*BG1169^0.22*BH1169^0.51*BI1169^0.06*BP1169^0.17</f>
        <v>80.1591154693625</v>
      </c>
      <c r="BR1169" s="0" t="str">
        <f aca="false">IF(BQ1169&gt;=90, "Very Good", IF(BQ1169&gt;=80, "Good", IF(BQ1169&gt;=70, "Slightly Good", IF(BQ1169&gt;=60, "Average", IF(BQ1169&gt;=50, "Slightly Poor", IF(BQ1169&gt;=40, "Poor", "Very Poor"))))))</f>
        <v>Good</v>
      </c>
      <c r="BT1169" s="2" t="n">
        <f aca="false">9.81*LN(AH1169)+30.6</f>
        <v>60.4667651140668</v>
      </c>
      <c r="BU1169" s="0" t="str">
        <f aca="false">IF(BT1169&lt;30, "Clean water", IF(AND(BT1169&gt;=30, BT1169&lt;40), "Hypolimia", IF(AND(BT1169&gt;=40,BT1169&lt;50), "Mesotrophic", IF(AND(BT1169&gt;=50, BT1169&lt;70), "Eutrophic", IF(BT1169&gt;70,"Hypertrophic")))))</f>
        <v>Eutrophic</v>
      </c>
      <c r="CM1169" s="0" t="n">
        <f aca="false">IF(G1169&gt;H1169,1,0)</f>
        <v>0</v>
      </c>
      <c r="CO1169" s="17" t="n">
        <f aca="false">14.652-0.41022*M1169+0.007991*M1169*M1169-0.000077774*M1169*M1169*M1169</f>
        <v>12.858455457792</v>
      </c>
      <c r="CP1169" s="1" t="n">
        <f aca="false">F1169/CO1169*100</f>
        <v>101.100789614061</v>
      </c>
    </row>
    <row r="1170" customFormat="false" ht="12.5" hidden="false" customHeight="false" outlineLevel="0" collapsed="false">
      <c r="A1170" s="0" t="n">
        <v>1169</v>
      </c>
      <c r="B1170" s="15" t="s">
        <v>131</v>
      </c>
      <c r="C1170" s="16" t="s">
        <v>132</v>
      </c>
      <c r="D1170" s="0" t="s">
        <v>181</v>
      </c>
      <c r="E1170" s="0" t="n">
        <v>7.8</v>
      </c>
      <c r="F1170" s="0" t="n">
        <v>13.9</v>
      </c>
      <c r="G1170" s="0" t="n">
        <v>3</v>
      </c>
      <c r="H1170" s="0" t="n">
        <v>4.6</v>
      </c>
      <c r="I1170" s="0" t="n">
        <v>75</v>
      </c>
      <c r="J1170" s="0" t="n">
        <v>5.237</v>
      </c>
      <c r="K1170" s="0" t="n">
        <v>0.168</v>
      </c>
      <c r="L1170" s="0" t="n">
        <v>3.3</v>
      </c>
      <c r="M1170" s="0" t="n">
        <v>6.8</v>
      </c>
      <c r="O1170" s="0" t="n">
        <v>506</v>
      </c>
      <c r="BD1170" s="0" t="n">
        <v>0.031</v>
      </c>
      <c r="BF1170" s="0" t="n">
        <f aca="false">IF(E1170&lt;11,-3.6797*E1170^2+48.115*E1170-53.83,280.92*EXP(-0.2027*E1170))</f>
        <v>97.5940520000001</v>
      </c>
      <c r="BG1170" s="1" t="n">
        <f aca="false">32.208*LN(F1170)+21.438</f>
        <v>106.205875763121</v>
      </c>
      <c r="BH1170" s="1" t="n">
        <f aca="false">IF(G1170&lt;=2, -10*G1170+100, 88.958*EXP(-0.0755*G1170))</f>
        <v>70.9279340534787</v>
      </c>
      <c r="BI1170" s="1" t="n">
        <f aca="false">IF(I1170&lt;=100, 0.0053*(I1170)^2-1.0332*I1170+100.76, 122.82*EXP(-0.0092*I1170))</f>
        <v>53.0825</v>
      </c>
      <c r="BJ1170" s="0" t="e">
        <f aca="false">IF(P1170&lt;=1000, -6.942*LN(P1170)+107.59, -36.304*LN(P1170)+310.72)</f>
        <v>#VALUE!</v>
      </c>
      <c r="BK1170" s="0" t="e">
        <f aca="false">BF1170^0.04*BG1170^0.22*BH1170^0.51*BI1170^0.06*BJ1170^0.17</f>
        <v>#VALUE!</v>
      </c>
      <c r="BL1170" s="0" t="e">
        <f aca="false">IF(BK1170&gt;=90, "Very Good", IF(BK1170&gt;=80, "Good", IF(BK1170&gt;=70, "Slightly Good", IF(BK1170&gt;=60, "Average", IF(BK1170&gt;=50, "Slightly Poor", IF(BK1170&gt;=40, "Poor", "Very Poor"))))))</f>
        <v>#VALUE!</v>
      </c>
      <c r="BM1170" s="2" t="e">
        <f aca="false">IF(P1170&lt;=1000, -6.942*LN(P1170)+107.59, IF(AND(P1170&gt;1000, P1170&lt;=5213),-36.304*LN(P1170)+310.72, IF(P1170&gt;5213, 10)))</f>
        <v>#VALUE!</v>
      </c>
      <c r="BN1170" s="2" t="e">
        <f aca="false">BF1170^0.04*BG1170^0.22*BH1170^0.51*BI1170^0.06*BM1170^0.17</f>
        <v>#VALUE!</v>
      </c>
      <c r="BO1170" s="3" t="e">
        <f aca="false">IF(BN1170&gt;=90, "Very Good", IF(BN1170&gt;=80, "Good", IF(BN1170&gt;=70, "Slightly Good", IF(BN1170&gt;=60, "Average", IF(BN1170&gt;=50, "Slightly Poor", IF(BN1170&gt;=40, "Poor", "Very Poor"))))))</f>
        <v>#VALUE!</v>
      </c>
      <c r="BP1170" s="2" t="e">
        <f aca="false">IF(AJ1170&lt;=1000, -6.942*LN(AJ1170)+107.59, IF(AND(AJ1170&gt;1000, AJ1170&lt;=5213),-36.304*LN(AJ1170)+310.72, IF(AJ1170&gt;5213, 10)))</f>
        <v>#VALUE!</v>
      </c>
      <c r="BQ1170" s="2" t="e">
        <f aca="false">BF1170^0.04*BG1170^0.22*BH1170^0.51*BI1170^0.06*BP1170^0.17</f>
        <v>#VALUE!</v>
      </c>
      <c r="BR1170" s="0" t="e">
        <f aca="false">IF(BQ1170&gt;=90, "Very Good", IF(BQ1170&gt;=80, "Good", IF(BQ1170&gt;=70, "Slightly Good", IF(BQ1170&gt;=60, "Average", IF(BQ1170&gt;=50, "Slightly Poor", IF(BQ1170&gt;=40, "Poor", "Very Poor"))))))</f>
        <v>#VALUE!</v>
      </c>
      <c r="BT1170" s="2" t="e">
        <f aca="false">9.81*LN(AH1170)+30.6</f>
        <v>#VALUE!</v>
      </c>
      <c r="BU1170" s="0" t="e">
        <f aca="false">IF(BT1170&lt;30, "Clean water", IF(AND(BT1170&gt;=30, BT1170&lt;40), "Hypolimia", IF(AND(BT1170&gt;=40,BT1170&lt;50), "Mesotrophic", IF(AND(BT1170&gt;=50, BT1170&lt;70), "Eutrophic", IF(BT1170&gt;70,"Hypertrophic")))))</f>
        <v>#VALUE!</v>
      </c>
      <c r="CM1170" s="0" t="n">
        <f aca="false">IF(G1170&gt;H1170,1,0)</f>
        <v>0</v>
      </c>
      <c r="CO1170" s="17" t="n">
        <f aca="false">14.652-0.41022*M1170+0.007991*M1170*M1170-0.000077774*M1170*M1170*M1170</f>
        <v>12.207553205632</v>
      </c>
      <c r="CP1170" s="1" t="n">
        <f aca="false">F1170/CO1170*100</f>
        <v>113.863931337094</v>
      </c>
    </row>
    <row r="1171" customFormat="false" ht="12.5" hidden="false" customHeight="false" outlineLevel="0" collapsed="false">
      <c r="A1171" s="0" t="n">
        <v>1170</v>
      </c>
      <c r="B1171" s="15" t="s">
        <v>75</v>
      </c>
      <c r="C1171" s="16" t="s">
        <v>76</v>
      </c>
      <c r="D1171" s="0" t="s">
        <v>181</v>
      </c>
      <c r="E1171" s="0" t="n">
        <v>7.9</v>
      </c>
      <c r="F1171" s="0" t="n">
        <v>12.9</v>
      </c>
      <c r="G1171" s="0" t="n">
        <v>1.6</v>
      </c>
      <c r="H1171" s="0" t="n">
        <v>4.9</v>
      </c>
      <c r="I1171" s="0" t="n">
        <v>4</v>
      </c>
      <c r="J1171" s="0" t="n">
        <v>5.432</v>
      </c>
      <c r="K1171" s="0" t="n">
        <v>0.118</v>
      </c>
      <c r="L1171" s="0" t="n">
        <v>2.2</v>
      </c>
      <c r="M1171" s="0" t="n">
        <v>3.5</v>
      </c>
      <c r="N1171" s="0" t="n">
        <v>0</v>
      </c>
      <c r="O1171" s="0" t="n">
        <v>2151</v>
      </c>
      <c r="P1171" s="0" t="n">
        <v>4600</v>
      </c>
      <c r="AC1171" s="0" t="n">
        <v>5.277</v>
      </c>
      <c r="AD1171" s="0" t="n">
        <v>0.86</v>
      </c>
      <c r="AE1171" s="0" t="n">
        <v>3.74</v>
      </c>
      <c r="AF1171" s="0" t="n">
        <v>0.09</v>
      </c>
      <c r="AG1171" s="0" t="n">
        <v>0.071</v>
      </c>
      <c r="AH1171" s="0" t="n">
        <v>6.4</v>
      </c>
      <c r="AJ1171" s="0" t="n">
        <v>370</v>
      </c>
      <c r="BF1171" s="0" t="n">
        <f aca="false">IF(E1171&lt;11,-3.6797*E1171^2+48.115*E1171-53.83,280.92*EXP(-0.2027*E1171))</f>
        <v>96.6284230000001</v>
      </c>
      <c r="BG1171" s="1" t="n">
        <f aca="false">32.208*LN(F1171)+21.438</f>
        <v>103.801177244529</v>
      </c>
      <c r="BH1171" s="1" t="n">
        <f aca="false">IF(G1171&lt;=2, -10*G1171+100, 88.958*EXP(-0.0755*G1171))</f>
        <v>84</v>
      </c>
      <c r="BI1171" s="1" t="n">
        <f aca="false">IF(I1171&lt;=100, 0.0053*(I1171)^2-1.0332*I1171+100.76, 122.82*EXP(-0.0092*I1171))</f>
        <v>96.712</v>
      </c>
      <c r="BJ1171" s="0" t="n">
        <f aca="false">IF(P1171&lt;=1000, -6.942*LN(P1171)+107.59, -36.304*LN(P1171)+310.72)</f>
        <v>4.5389043097482</v>
      </c>
      <c r="BK1171" s="0" t="n">
        <f aca="false">BF1171^0.04*BG1171^0.22*BH1171^0.51*BI1171^0.06*BJ1171^0.17</f>
        <v>54.3452548125163</v>
      </c>
      <c r="BL1171" s="0" t="str">
        <f aca="false">IF(BK1171&gt;=90, "Very Good", IF(BK1171&gt;=80, "Good", IF(BK1171&gt;=70, "Slightly Good", IF(BK1171&gt;=60, "Average", IF(BK1171&gt;=50, "Slightly Poor", IF(BK1171&gt;=40, "Poor", "Very Poor"))))))</f>
        <v>Slightly Poor</v>
      </c>
      <c r="BM1171" s="2" t="n">
        <f aca="false">IF(P1171&lt;=1000, -6.942*LN(P1171)+107.59, IF(AND(P1171&gt;1000, P1171&lt;=5213),-36.304*LN(P1171)+310.72, IF(P1171&gt;5213, 10)))</f>
        <v>4.5389043097482</v>
      </c>
      <c r="BN1171" s="2" t="n">
        <f aca="false">BF1171^0.04*BG1171^0.22*BH1171^0.51*BI1171^0.06*BM1171^0.17</f>
        <v>54.3452548125163</v>
      </c>
      <c r="BO1171" s="3" t="str">
        <f aca="false">IF(BN1171&gt;=90, "Very Good", IF(BN1171&gt;=80, "Good", IF(BN1171&gt;=70, "Slightly Good", IF(BN1171&gt;=60, "Average", IF(BN1171&gt;=50, "Slightly Poor", IF(BN1171&gt;=40, "Poor", "Very Poor"))))))</f>
        <v>Slightly Poor</v>
      </c>
      <c r="BP1171" s="2" t="n">
        <f aca="false">IF(AJ1171&lt;=1000, -6.942*LN(AJ1171)+107.59, IF(AND(AJ1171&gt;1000, AJ1171&lt;=5213),-36.304*LN(AJ1171)+310.72, IF(AJ1171&gt;5213, 10)))</f>
        <v>66.5384621348591</v>
      </c>
      <c r="BQ1171" s="2" t="n">
        <f aca="false">BF1171^0.04*BG1171^0.22*BH1171^0.51*BI1171^0.06*BP1171^0.17</f>
        <v>85.7832160035191</v>
      </c>
      <c r="BR1171" s="0" t="str">
        <f aca="false">IF(BQ1171&gt;=90, "Very Good", IF(BQ1171&gt;=80, "Good", IF(BQ1171&gt;=70, "Slightly Good", IF(BQ1171&gt;=60, "Average", IF(BQ1171&gt;=50, "Slightly Poor", IF(BQ1171&gt;=40, "Poor", "Very Poor"))))))</f>
        <v>Good</v>
      </c>
      <c r="BT1171" s="2" t="n">
        <f aca="false">9.81*LN(AH1171)+30.6</f>
        <v>48.8102832854868</v>
      </c>
      <c r="BU1171" s="0" t="str">
        <f aca="false">IF(BT1171&lt;30, "Clean water", IF(AND(BT1171&gt;=30, BT1171&lt;40), "Hypolimia", IF(AND(BT1171&gt;=40,BT1171&lt;50), "Mesotrophic", IF(AND(BT1171&gt;=50, BT1171&lt;70), "Eutrophic", IF(BT1171&gt;70,"Hypertrophic")))))</f>
        <v>Mesotrophic</v>
      </c>
      <c r="CM1171" s="0" t="n">
        <f aca="false">IF(G1171&gt;H1171,1,0)</f>
        <v>0</v>
      </c>
      <c r="CO1171" s="17" t="n">
        <f aca="false">14.652-0.41022*M1171+0.007991*M1171*M1171-0.000077774*M1171*M1171*M1171</f>
        <v>13.31078518975</v>
      </c>
      <c r="CP1171" s="1" t="n">
        <f aca="false">F1171/CO1171*100</f>
        <v>96.9138921266168</v>
      </c>
    </row>
    <row r="1172" customFormat="false" ht="12.5" hidden="false" customHeight="false" outlineLevel="0" collapsed="false">
      <c r="A1172" s="0" t="n">
        <v>1171</v>
      </c>
      <c r="B1172" s="15" t="s">
        <v>77</v>
      </c>
      <c r="C1172" s="16" t="s">
        <v>78</v>
      </c>
      <c r="D1172" s="0" t="s">
        <v>181</v>
      </c>
      <c r="E1172" s="0" t="n">
        <v>8.1</v>
      </c>
      <c r="F1172" s="0" t="n">
        <v>15.3</v>
      </c>
      <c r="G1172" s="0" t="n">
        <v>1.5</v>
      </c>
      <c r="H1172" s="0" t="n">
        <v>4.6</v>
      </c>
      <c r="I1172" s="0" t="n">
        <v>4</v>
      </c>
      <c r="J1172" s="0" t="n">
        <v>3.34</v>
      </c>
      <c r="K1172" s="0" t="n">
        <v>0.035</v>
      </c>
      <c r="L1172" s="0" t="n">
        <v>2.4</v>
      </c>
      <c r="M1172" s="0" t="n">
        <v>3.9</v>
      </c>
      <c r="N1172" s="0" t="n">
        <v>0</v>
      </c>
      <c r="O1172" s="0" t="n">
        <v>247</v>
      </c>
      <c r="P1172" s="0" t="n">
        <v>30</v>
      </c>
      <c r="AC1172" s="0" t="n">
        <v>3.24</v>
      </c>
      <c r="AD1172" s="0" t="n">
        <v>0.209</v>
      </c>
      <c r="AE1172" s="0" t="n">
        <v>2.456</v>
      </c>
      <c r="AF1172" s="0" t="n">
        <v>0.02</v>
      </c>
      <c r="AG1172" s="0" t="n">
        <v>0.001</v>
      </c>
      <c r="AH1172" s="0" t="n">
        <v>13.8</v>
      </c>
      <c r="AJ1172" s="0" t="n">
        <v>14</v>
      </c>
      <c r="BD1172" s="0" t="n">
        <v>180.2</v>
      </c>
      <c r="BF1172" s="0" t="n">
        <f aca="false">IF(E1172&lt;11,-3.6797*E1172^2+48.115*E1172-53.83,280.92*EXP(-0.2027*E1172))</f>
        <v>94.476383</v>
      </c>
      <c r="BG1172" s="1" t="n">
        <f aca="false">32.208*LN(F1172)+21.438</f>
        <v>109.296683897055</v>
      </c>
      <c r="BH1172" s="1" t="n">
        <f aca="false">IF(G1172&lt;=2, -10*G1172+100, 88.958*EXP(-0.0755*G1172))</f>
        <v>85</v>
      </c>
      <c r="BI1172" s="1" t="n">
        <f aca="false">IF(I1172&lt;=100, 0.0053*(I1172)^2-1.0332*I1172+100.76, 122.82*EXP(-0.0092*I1172))</f>
        <v>96.712</v>
      </c>
      <c r="BJ1172" s="0" t="n">
        <f aca="false">IF(P1172&lt;=1000, -6.942*LN(P1172)+107.59, -36.304*LN(P1172)+310.72)</f>
        <v>83.9788877765013</v>
      </c>
      <c r="BK1172" s="0" t="n">
        <f aca="false">BF1172^0.04*BG1172^0.22*BH1172^0.51*BI1172^0.06*BJ1172^0.17</f>
        <v>90.7293628971914</v>
      </c>
      <c r="BL1172" s="0" t="str">
        <f aca="false">IF(BK1172&gt;=90, "Very Good", IF(BK1172&gt;=80, "Good", IF(BK1172&gt;=70, "Slightly Good", IF(BK1172&gt;=60, "Average", IF(BK1172&gt;=50, "Slightly Poor", IF(BK1172&gt;=40, "Poor", "Very Poor"))))))</f>
        <v>Very Good</v>
      </c>
      <c r="BM1172" s="2" t="n">
        <f aca="false">IF(P1172&lt;=1000, -6.942*LN(P1172)+107.59, IF(AND(P1172&gt;1000, P1172&lt;=5213),-36.304*LN(P1172)+310.72, IF(P1172&gt;5213, 10)))</f>
        <v>83.9788877765013</v>
      </c>
      <c r="BN1172" s="2" t="n">
        <f aca="false">BF1172^0.04*BG1172^0.22*BH1172^0.51*BI1172^0.06*BM1172^0.17</f>
        <v>90.7293628971914</v>
      </c>
      <c r="BO1172" s="3" t="str">
        <f aca="false">IF(BN1172&gt;=90, "Very Good", IF(BN1172&gt;=80, "Good", IF(BN1172&gt;=70, "Slightly Good", IF(BN1172&gt;=60, "Average", IF(BN1172&gt;=50, "Slightly Poor", IF(BN1172&gt;=40, "Poor", "Very Poor"))))))</f>
        <v>Very Good</v>
      </c>
      <c r="BP1172" s="2" t="n">
        <f aca="false">IF(AJ1172&lt;=1000, -6.942*LN(AJ1172)+107.59, IF(AND(AJ1172&gt;1000, AJ1172&lt;=5213),-36.304*LN(AJ1172)+310.72, IF(AJ1172&gt;5213, 10)))</f>
        <v>89.2696640178109</v>
      </c>
      <c r="BQ1172" s="2" t="n">
        <f aca="false">BF1172^0.04*BG1172^0.22*BH1172^0.51*BI1172^0.06*BP1172^0.17</f>
        <v>91.6766223483171</v>
      </c>
      <c r="BR1172" s="0" t="str">
        <f aca="false">IF(BQ1172&gt;=90, "Very Good", IF(BQ1172&gt;=80, "Good", IF(BQ1172&gt;=70, "Slightly Good", IF(BQ1172&gt;=60, "Average", IF(BQ1172&gt;=50, "Slightly Poor", IF(BQ1172&gt;=40, "Poor", "Very Poor"))))))</f>
        <v>Very Good</v>
      </c>
      <c r="BT1172" s="2" t="n">
        <f aca="false">9.81*LN(AH1172)+30.6</f>
        <v>56.3479988891206</v>
      </c>
      <c r="BU1172" s="0" t="str">
        <f aca="false">IF(BT1172&lt;30, "Clean water", IF(AND(BT1172&gt;=30, BT1172&lt;40), "Hypolimia", IF(AND(BT1172&gt;=40,BT1172&lt;50), "Mesotrophic", IF(AND(BT1172&gt;=50, BT1172&lt;70), "Eutrophic", IF(BT1172&gt;70,"Hypertrophic")))))</f>
        <v>Eutrophic</v>
      </c>
      <c r="CM1172" s="0" t="n">
        <f aca="false">IF(G1172&gt;H1172,1,0)</f>
        <v>0</v>
      </c>
      <c r="CO1172" s="17" t="n">
        <f aca="false">14.652-0.41022*M1172+0.007991*M1172*M1172-0.000077774*M1172*M1172*M1172</f>
        <v>13.169071634094</v>
      </c>
      <c r="CP1172" s="1" t="n">
        <f aca="false">F1172/CO1172*100</f>
        <v>116.18131046071</v>
      </c>
    </row>
    <row r="1173" customFormat="false" ht="12.5" hidden="false" customHeight="false" outlineLevel="0" collapsed="false">
      <c r="A1173" s="0" t="n">
        <v>1172</v>
      </c>
      <c r="B1173" s="15" t="s">
        <v>79</v>
      </c>
      <c r="C1173" s="16" t="s">
        <v>80</v>
      </c>
      <c r="D1173" s="0" t="s">
        <v>181</v>
      </c>
      <c r="E1173" s="0" t="n">
        <v>8</v>
      </c>
      <c r="F1173" s="0" t="n">
        <v>12.6</v>
      </c>
      <c r="G1173" s="0" t="n">
        <v>2.1</v>
      </c>
      <c r="H1173" s="0" t="n">
        <v>5.3</v>
      </c>
      <c r="I1173" s="0" t="n">
        <v>5.3</v>
      </c>
      <c r="J1173" s="0" t="n">
        <v>5.997</v>
      </c>
      <c r="K1173" s="0" t="n">
        <v>0.052</v>
      </c>
      <c r="L1173" s="0" t="n">
        <v>2.8</v>
      </c>
      <c r="M1173" s="0" t="n">
        <v>4.4</v>
      </c>
      <c r="N1173" s="0" t="n">
        <v>0</v>
      </c>
      <c r="O1173" s="0" t="n">
        <v>319</v>
      </c>
      <c r="P1173" s="0" t="n">
        <v>1293</v>
      </c>
      <c r="Q1173" s="0" t="n">
        <v>0</v>
      </c>
      <c r="R1173" s="0" t="n">
        <v>0</v>
      </c>
      <c r="S1173" s="0" t="n">
        <v>0</v>
      </c>
      <c r="T1173" s="0" t="n">
        <v>0</v>
      </c>
      <c r="U1173" s="0" t="n">
        <v>0</v>
      </c>
      <c r="V1173" s="0" t="n">
        <v>0</v>
      </c>
      <c r="AC1173" s="0" t="n">
        <v>5.836</v>
      </c>
      <c r="AD1173" s="0" t="n">
        <v>1.135</v>
      </c>
      <c r="AE1173" s="0" t="n">
        <v>3.689</v>
      </c>
      <c r="AF1173" s="0" t="n">
        <v>0.02</v>
      </c>
      <c r="AG1173" s="0" t="n">
        <v>0.003</v>
      </c>
      <c r="AH1173" s="0" t="n">
        <v>13</v>
      </c>
      <c r="AJ1173" s="0" t="n">
        <v>258</v>
      </c>
      <c r="AP1173" s="0" t="n">
        <v>0</v>
      </c>
      <c r="AY1173" s="0" t="n">
        <v>0</v>
      </c>
      <c r="BD1173" s="0" t="n">
        <v>173.743</v>
      </c>
      <c r="BF1173" s="0" t="n">
        <f aca="false">IF(E1173&lt;11,-3.6797*E1173^2+48.115*E1173-53.83,280.92*EXP(-0.2027*E1173))</f>
        <v>95.5892</v>
      </c>
      <c r="BG1173" s="1" t="n">
        <f aca="false">32.208*LN(F1173)+21.438</f>
        <v>103.043306983941</v>
      </c>
      <c r="BH1173" s="1" t="n">
        <f aca="false">IF(G1173&lt;=2, -10*G1173+100, 88.958*EXP(-0.0755*G1173))</f>
        <v>75.9150041678102</v>
      </c>
      <c r="BI1173" s="1" t="n">
        <f aca="false">IF(I1173&lt;=100, 0.0053*(I1173)^2-1.0332*I1173+100.76, 122.82*EXP(-0.0092*I1173))</f>
        <v>95.432917</v>
      </c>
      <c r="BJ1173" s="0" t="n">
        <f aca="false">IF(P1173&lt;=1000, -6.942*LN(P1173)+107.59, -36.304*LN(P1173)+310.72)</f>
        <v>50.6119913690665</v>
      </c>
      <c r="BK1173" s="0" t="n">
        <f aca="false">BF1173^0.04*BG1173^0.22*BH1173^0.51*BI1173^0.06*BJ1173^0.17</f>
        <v>77.5448154964996</v>
      </c>
      <c r="BL1173" s="0" t="str">
        <f aca="false">IF(BK1173&gt;=90, "Very Good", IF(BK1173&gt;=80, "Good", IF(BK1173&gt;=70, "Slightly Good", IF(BK1173&gt;=60, "Average", IF(BK1173&gt;=50, "Slightly Poor", IF(BK1173&gt;=40, "Poor", "Very Poor"))))))</f>
        <v>Slightly Good</v>
      </c>
      <c r="BM1173" s="2" t="n">
        <f aca="false">IF(P1173&lt;=1000, -6.942*LN(P1173)+107.59, IF(AND(P1173&gt;1000, P1173&lt;=5213),-36.304*LN(P1173)+310.72, IF(P1173&gt;5213, 10)))</f>
        <v>50.6119913690665</v>
      </c>
      <c r="BN1173" s="2" t="n">
        <f aca="false">BF1173^0.04*BG1173^0.22*BH1173^0.51*BI1173^0.06*BM1173^0.17</f>
        <v>77.5448154964996</v>
      </c>
      <c r="BO1173" s="3" t="str">
        <f aca="false">IF(BN1173&gt;=90, "Very Good", IF(BN1173&gt;=80, "Good", IF(BN1173&gt;=70, "Slightly Good", IF(BN1173&gt;=60, "Average", IF(BN1173&gt;=50, "Slightly Poor", IF(BN1173&gt;=40, "Poor", "Very Poor"))))))</f>
        <v>Slightly Good</v>
      </c>
      <c r="BP1173" s="2" t="n">
        <f aca="false">IF(AJ1173&lt;=1000, -6.942*LN(AJ1173)+107.59, IF(AND(AJ1173&gt;1000, AJ1173&lt;=5213),-36.304*LN(AJ1173)+310.72, IF(AJ1173&gt;5213, 10)))</f>
        <v>69.0413545614741</v>
      </c>
      <c r="BQ1173" s="2" t="n">
        <f aca="false">BF1173^0.04*BG1173^0.22*BH1173^0.51*BI1173^0.06*BP1173^0.17</f>
        <v>81.7482127052304</v>
      </c>
      <c r="BR1173" s="0" t="str">
        <f aca="false">IF(BQ1173&gt;=90, "Very Good", IF(BQ1173&gt;=80, "Good", IF(BQ1173&gt;=70, "Slightly Good", IF(BQ1173&gt;=60, "Average", IF(BQ1173&gt;=50, "Slightly Poor", IF(BQ1173&gt;=40, "Poor", "Very Poor"))))))</f>
        <v>Good</v>
      </c>
      <c r="BT1173" s="2" t="n">
        <f aca="false">9.81*LN(AH1173)+30.6</f>
        <v>55.7621531966977</v>
      </c>
      <c r="BU1173" s="0" t="str">
        <f aca="false">IF(BT1173&lt;30, "Clean water", IF(AND(BT1173&gt;=30, BT1173&lt;40), "Hypolimia", IF(AND(BT1173&gt;=40,BT1173&lt;50), "Mesotrophic", IF(AND(BT1173&gt;=50, BT1173&lt;70), "Eutrophic", IF(BT1173&gt;70,"Hypertrophic")))))</f>
        <v>Eutrophic</v>
      </c>
      <c r="CM1173" s="0" t="n">
        <f aca="false">IF(G1173&gt;H1173,1,0)</f>
        <v>0</v>
      </c>
      <c r="CO1173" s="17" t="n">
        <f aca="false">14.652-0.41022*M1173+0.007991*M1173*M1173-0.000077774*M1173*M1173*M1173</f>
        <v>12.995112659584</v>
      </c>
      <c r="CP1173" s="1" t="n">
        <f aca="false">F1173/CO1173*100</f>
        <v>96.9595287864427</v>
      </c>
    </row>
    <row r="1174" customFormat="false" ht="12.5" hidden="false" customHeight="false" outlineLevel="0" collapsed="false">
      <c r="A1174" s="0" t="n">
        <v>1173</v>
      </c>
      <c r="B1174" s="15" t="s">
        <v>81</v>
      </c>
      <c r="C1174" s="16" t="s">
        <v>82</v>
      </c>
      <c r="D1174" s="0" t="s">
        <v>181</v>
      </c>
      <c r="E1174" s="0" t="n">
        <v>8.5</v>
      </c>
      <c r="F1174" s="0" t="n">
        <v>15.1</v>
      </c>
      <c r="G1174" s="0" t="n">
        <v>2.3</v>
      </c>
      <c r="H1174" s="0" t="n">
        <v>3.6</v>
      </c>
      <c r="I1174" s="0" t="n">
        <v>2.2</v>
      </c>
      <c r="J1174" s="0" t="n">
        <v>5.08</v>
      </c>
      <c r="K1174" s="0" t="n">
        <v>0.063</v>
      </c>
      <c r="L1174" s="0" t="n">
        <v>2.7</v>
      </c>
      <c r="M1174" s="0" t="n">
        <v>1.6</v>
      </c>
      <c r="N1174" s="0" t="n">
        <v>0</v>
      </c>
      <c r="O1174" s="0" t="n">
        <v>327</v>
      </c>
      <c r="P1174" s="0" t="n">
        <v>64000</v>
      </c>
      <c r="AC1174" s="0" t="n">
        <v>5.034</v>
      </c>
      <c r="AD1174" s="0" t="n">
        <v>0.469</v>
      </c>
      <c r="AE1174" s="0" t="n">
        <v>3.824</v>
      </c>
      <c r="AF1174" s="0" t="n">
        <v>0.06</v>
      </c>
      <c r="AG1174" s="0" t="n">
        <v>0.029</v>
      </c>
      <c r="AH1174" s="0" t="n">
        <v>4.1</v>
      </c>
      <c r="AJ1174" s="0" t="n">
        <v>30000</v>
      </c>
      <c r="BF1174" s="0" t="n">
        <f aca="false">IF(E1174&lt;11,-3.6797*E1174^2+48.115*E1174-53.83,280.92*EXP(-0.2027*E1174))</f>
        <v>89.289175</v>
      </c>
      <c r="BG1174" s="1" t="n">
        <f aca="false">32.208*LN(F1174)+21.438</f>
        <v>108.872888308983</v>
      </c>
      <c r="BH1174" s="1" t="n">
        <f aca="false">IF(G1174&lt;=2, -10*G1174+100, 88.958*EXP(-0.0755*G1174))</f>
        <v>74.7772988969374</v>
      </c>
      <c r="BI1174" s="1" t="n">
        <f aca="false">IF(I1174&lt;=100, 0.0053*(I1174)^2-1.0332*I1174+100.76, 122.82*EXP(-0.0092*I1174))</f>
        <v>98.512612</v>
      </c>
      <c r="BJ1174" s="0" t="n">
        <f aca="false">IF(P1174&lt;=1000, -6.942*LN(P1174)+107.59, -36.304*LN(P1174)+310.72)</f>
        <v>-91.043239106457</v>
      </c>
      <c r="BK1174" s="0" t="e">
        <f aca="false">BF1174^0.04*BG1174^0.22*BH1174^0.51*BI1174^0.06*BJ1174^0.17</f>
        <v>#NUM!</v>
      </c>
      <c r="BL1174" s="0" t="e">
        <f aca="false">IF(BK1174&gt;=90, "Very Good", IF(BK1174&gt;=80, "Good", IF(BK1174&gt;=70, "Slightly Good", IF(BK1174&gt;=60, "Average", IF(BK1174&gt;=50, "Slightly Poor", IF(BK1174&gt;=40, "Poor", "Very Poor"))))))</f>
        <v>#NUM!</v>
      </c>
      <c r="BM1174" s="2" t="n">
        <f aca="false">IF(P1174&lt;=1000, -6.942*LN(P1174)+107.59, IF(AND(P1174&gt;1000, P1174&lt;=5213),-36.304*LN(P1174)+310.72, IF(P1174&gt;5213, 10)))</f>
        <v>10</v>
      </c>
      <c r="BN1174" s="2" t="n">
        <f aca="false">BF1174^0.04*BG1174^0.22*BH1174^0.51*BI1174^0.06*BM1174^0.17</f>
        <v>59.0726414329988</v>
      </c>
      <c r="BO1174" s="3" t="str">
        <f aca="false">IF(BN1174&gt;=90, "Very Good", IF(BN1174&gt;=80, "Good", IF(BN1174&gt;=70, "Slightly Good", IF(BN1174&gt;=60, "Average", IF(BN1174&gt;=50, "Slightly Poor", IF(BN1174&gt;=40, "Poor", "Very Poor"))))))</f>
        <v>Slightly Poor</v>
      </c>
      <c r="BP1174" s="2" t="n">
        <f aca="false">IF(AJ1174&lt;=1000, -6.942*LN(AJ1174)+107.59, IF(AND(AJ1174&gt;1000, AJ1174&lt;=5213),-36.304*LN(AJ1174)+310.72, IF(AJ1174&gt;5213, 10)))</f>
        <v>10</v>
      </c>
      <c r="BQ1174" s="2" t="n">
        <f aca="false">BF1174^0.04*BG1174^0.22*BH1174^0.51*BI1174^0.06*BP1174^0.17</f>
        <v>59.0726414329988</v>
      </c>
      <c r="BR1174" s="0" t="str">
        <f aca="false">IF(BQ1174&gt;=90, "Very Good", IF(BQ1174&gt;=80, "Good", IF(BQ1174&gt;=70, "Slightly Good", IF(BQ1174&gt;=60, "Average", IF(BQ1174&gt;=50, "Slightly Poor", IF(BQ1174&gt;=40, "Poor", "Very Poor"))))))</f>
        <v>Slightly Poor</v>
      </c>
      <c r="BT1174" s="2" t="n">
        <f aca="false">9.81*LN(AH1174)+30.6</f>
        <v>44.4417822120977</v>
      </c>
      <c r="BU1174" s="0" t="str">
        <f aca="false">IF(BT1174&lt;30, "Clean water", IF(AND(BT1174&gt;=30, BT1174&lt;40), "Hypolimia", IF(AND(BT1174&gt;=40,BT1174&lt;50), "Mesotrophic", IF(AND(BT1174&gt;=50, BT1174&lt;70), "Eutrophic", IF(BT1174&gt;70,"Hypertrophic")))))</f>
        <v>Mesotrophic</v>
      </c>
      <c r="CM1174" s="0" t="n">
        <f aca="false">IF(G1174&gt;H1174,1,0)</f>
        <v>0</v>
      </c>
      <c r="CO1174" s="17" t="n">
        <f aca="false">14.652-0.41022*M1174+0.007991*M1174*M1174-0.000077774*M1174*M1174*M1174</f>
        <v>14.015786397696</v>
      </c>
      <c r="CP1174" s="1" t="n">
        <f aca="false">F1174/CO1174*100</f>
        <v>107.735660144494</v>
      </c>
    </row>
    <row r="1175" customFormat="false" ht="12.5" hidden="false" customHeight="false" outlineLevel="0" collapsed="false">
      <c r="A1175" s="0" t="n">
        <v>1174</v>
      </c>
      <c r="B1175" s="15" t="s">
        <v>83</v>
      </c>
      <c r="C1175" s="16" t="s">
        <v>84</v>
      </c>
      <c r="D1175" s="0" t="s">
        <v>181</v>
      </c>
      <c r="E1175" s="0" t="n">
        <v>8.5</v>
      </c>
      <c r="F1175" s="0" t="n">
        <v>13.7</v>
      </c>
      <c r="G1175" s="0" t="n">
        <v>1.2</v>
      </c>
      <c r="H1175" s="0" t="n">
        <v>4</v>
      </c>
      <c r="I1175" s="0" t="n">
        <v>1.2</v>
      </c>
      <c r="J1175" s="0" t="n">
        <v>3.393</v>
      </c>
      <c r="K1175" s="0" t="n">
        <v>0.025</v>
      </c>
      <c r="L1175" s="0" t="n">
        <v>2.5</v>
      </c>
      <c r="M1175" s="0" t="n">
        <v>3.9</v>
      </c>
      <c r="N1175" s="0" t="n">
        <v>0</v>
      </c>
      <c r="O1175" s="0" t="n">
        <v>281</v>
      </c>
      <c r="P1175" s="0" t="n">
        <v>1600</v>
      </c>
      <c r="AC1175" s="0" t="n">
        <v>3.276</v>
      </c>
      <c r="AD1175" s="0" t="n">
        <v>0.288</v>
      </c>
      <c r="AE1175" s="0" t="n">
        <v>2.633</v>
      </c>
      <c r="AF1175" s="0" t="n">
        <v>0.011</v>
      </c>
      <c r="AG1175" s="0" t="n">
        <v>0.004</v>
      </c>
      <c r="AH1175" s="0" t="n">
        <v>11.9</v>
      </c>
      <c r="AJ1175" s="0" t="n">
        <v>180</v>
      </c>
      <c r="BF1175" s="0" t="n">
        <f aca="false">IF(E1175&lt;11,-3.6797*E1175^2+48.115*E1175-53.83,280.92*EXP(-0.2027*E1175))</f>
        <v>89.289175</v>
      </c>
      <c r="BG1175" s="1" t="n">
        <f aca="false">32.208*LN(F1175)+21.438</f>
        <v>105.73908498392</v>
      </c>
      <c r="BH1175" s="1" t="n">
        <f aca="false">IF(G1175&lt;=2, -10*G1175+100, 88.958*EXP(-0.0755*G1175))</f>
        <v>88</v>
      </c>
      <c r="BI1175" s="1" t="n">
        <f aca="false">IF(I1175&lt;=100, 0.0053*(I1175)^2-1.0332*I1175+100.76, 122.82*EXP(-0.0092*I1175))</f>
        <v>99.527792</v>
      </c>
      <c r="BJ1175" s="0" t="n">
        <f aca="false">IF(P1175&lt;=1000, -6.942*LN(P1175)+107.59, -36.304*LN(P1175)+310.72)</f>
        <v>42.8778405956953</v>
      </c>
      <c r="BK1175" s="0" t="n">
        <f aca="false">BF1175^0.04*BG1175^0.22*BH1175^0.51*BI1175^0.06*BJ1175^0.17</f>
        <v>81.7346470980761</v>
      </c>
      <c r="BL1175" s="0" t="str">
        <f aca="false">IF(BK1175&gt;=90, "Very Good", IF(BK1175&gt;=80, "Good", IF(BK1175&gt;=70, "Slightly Good", IF(BK1175&gt;=60, "Average", IF(BK1175&gt;=50, "Slightly Poor", IF(BK1175&gt;=40, "Poor", "Very Poor"))))))</f>
        <v>Good</v>
      </c>
      <c r="BM1175" s="2" t="n">
        <f aca="false">IF(P1175&lt;=1000, -6.942*LN(P1175)+107.59, IF(AND(P1175&gt;1000, P1175&lt;=5213),-36.304*LN(P1175)+310.72, IF(P1175&gt;5213, 10)))</f>
        <v>42.8778405956953</v>
      </c>
      <c r="BN1175" s="2" t="n">
        <f aca="false">BF1175^0.04*BG1175^0.22*BH1175^0.51*BI1175^0.06*BM1175^0.17</f>
        <v>81.7346470980761</v>
      </c>
      <c r="BO1175" s="3" t="str">
        <f aca="false">IF(BN1175&gt;=90, "Very Good", IF(BN1175&gt;=80, "Good", IF(BN1175&gt;=70, "Slightly Good", IF(BN1175&gt;=60, "Average", IF(BN1175&gt;=50, "Slightly Poor", IF(BN1175&gt;=40, "Poor", "Very Poor"))))))</f>
        <v>Good</v>
      </c>
      <c r="BP1175" s="2" t="n">
        <f aca="false">IF(AJ1175&lt;=1000, -6.942*LN(AJ1175)+107.59, IF(AND(AJ1175&gt;1000, AJ1175&lt;=5213),-36.304*LN(AJ1175)+310.72, IF(AJ1175&gt;5213, 10)))</f>
        <v>71.5404935411202</v>
      </c>
      <c r="BQ1175" s="2" t="n">
        <f aca="false">BF1175^0.04*BG1175^0.22*BH1175^0.51*BI1175^0.06*BP1175^0.17</f>
        <v>89.1662344209895</v>
      </c>
      <c r="BR1175" s="0" t="str">
        <f aca="false">IF(BQ1175&gt;=90, "Very Good", IF(BQ1175&gt;=80, "Good", IF(BQ1175&gt;=70, "Slightly Good", IF(BQ1175&gt;=60, "Average", IF(BQ1175&gt;=50, "Slightly Poor", IF(BQ1175&gt;=40, "Poor", "Very Poor"))))))</f>
        <v>Good</v>
      </c>
      <c r="BT1175" s="2" t="n">
        <f aca="false">9.81*LN(AH1175)+30.6</f>
        <v>54.8948417051525</v>
      </c>
      <c r="BU1175" s="0" t="str">
        <f aca="false">IF(BT1175&lt;30, "Clean water", IF(AND(BT1175&gt;=30, BT1175&lt;40), "Hypolimia", IF(AND(BT1175&gt;=40,BT1175&lt;50), "Mesotrophic", IF(AND(BT1175&gt;=50, BT1175&lt;70), "Eutrophic", IF(BT1175&gt;70,"Hypertrophic")))))</f>
        <v>Eutrophic</v>
      </c>
      <c r="CM1175" s="0" t="n">
        <f aca="false">IF(G1175&gt;H1175,1,0)</f>
        <v>0</v>
      </c>
      <c r="CO1175" s="17" t="n">
        <f aca="false">14.652-0.41022*M1175+0.007991*M1175*M1175-0.000077774*M1175*M1175*M1175</f>
        <v>13.169071634094</v>
      </c>
      <c r="CP1175" s="1" t="n">
        <f aca="false">F1175/CO1175*100</f>
        <v>104.031630935407</v>
      </c>
    </row>
    <row r="1176" customFormat="false" ht="12.5" hidden="false" customHeight="false" outlineLevel="0" collapsed="false">
      <c r="A1176" s="0" t="n">
        <v>1175</v>
      </c>
      <c r="B1176" s="15" t="s">
        <v>133</v>
      </c>
      <c r="C1176" s="16" t="s">
        <v>134</v>
      </c>
      <c r="D1176" s="0" t="s">
        <v>181</v>
      </c>
      <c r="E1176" s="0" t="n">
        <v>8.2</v>
      </c>
      <c r="F1176" s="0" t="n">
        <v>14.5</v>
      </c>
      <c r="G1176" s="0" t="n">
        <v>1.4</v>
      </c>
      <c r="H1176" s="0" t="n">
        <v>4.1</v>
      </c>
      <c r="I1176" s="0" t="n">
        <v>12.4</v>
      </c>
      <c r="J1176" s="0" t="n">
        <v>5.978</v>
      </c>
      <c r="K1176" s="0" t="n">
        <v>0.135</v>
      </c>
      <c r="L1176" s="0" t="n">
        <v>1.5</v>
      </c>
      <c r="M1176" s="0" t="n">
        <v>8.5</v>
      </c>
      <c r="O1176" s="0" t="n">
        <v>2825</v>
      </c>
      <c r="BD1176" s="0" t="n">
        <v>0.089</v>
      </c>
      <c r="BF1176" s="0" t="n">
        <f aca="false">IF(E1176&lt;11,-3.6797*E1176^2+48.115*E1176-53.83,280.92*EXP(-0.2027*E1176))</f>
        <v>93.289972</v>
      </c>
      <c r="BG1176" s="1" t="n">
        <f aca="false">32.208*LN(F1176)+21.438</f>
        <v>107.56697970073</v>
      </c>
      <c r="BH1176" s="1" t="n">
        <f aca="false">IF(G1176&lt;=2, -10*G1176+100, 88.958*EXP(-0.0755*G1176))</f>
        <v>86</v>
      </c>
      <c r="BI1176" s="1" t="n">
        <f aca="false">IF(I1176&lt;=100, 0.0053*(I1176)^2-1.0332*I1176+100.76, 122.82*EXP(-0.0092*I1176))</f>
        <v>88.763248</v>
      </c>
      <c r="BJ1176" s="0" t="e">
        <f aca="false">IF(P1176&lt;=1000, -6.942*LN(P1176)+107.59, -36.304*LN(P1176)+310.72)</f>
        <v>#VALUE!</v>
      </c>
      <c r="BK1176" s="0" t="e">
        <f aca="false">BF1176^0.04*BG1176^0.22*BH1176^0.51*BI1176^0.06*BJ1176^0.17</f>
        <v>#VALUE!</v>
      </c>
      <c r="BL1176" s="0" t="e">
        <f aca="false">IF(BK1176&gt;=90, "Very Good", IF(BK1176&gt;=80, "Good", IF(BK1176&gt;=70, "Slightly Good", IF(BK1176&gt;=60, "Average", IF(BK1176&gt;=50, "Slightly Poor", IF(BK1176&gt;=40, "Poor", "Very Poor"))))))</f>
        <v>#VALUE!</v>
      </c>
      <c r="BM1176" s="2" t="e">
        <f aca="false">IF(P1176&lt;=1000, -6.942*LN(P1176)+107.59, IF(AND(P1176&gt;1000, P1176&lt;=5213),-36.304*LN(P1176)+310.72, IF(P1176&gt;5213, 10)))</f>
        <v>#VALUE!</v>
      </c>
      <c r="BN1176" s="2" t="e">
        <f aca="false">BF1176^0.04*BG1176^0.22*BH1176^0.51*BI1176^0.06*BM1176^0.17</f>
        <v>#VALUE!</v>
      </c>
      <c r="BO1176" s="3" t="e">
        <f aca="false">IF(BN1176&gt;=90, "Very Good", IF(BN1176&gt;=80, "Good", IF(BN1176&gt;=70, "Slightly Good", IF(BN1176&gt;=60, "Average", IF(BN1176&gt;=50, "Slightly Poor", IF(BN1176&gt;=40, "Poor", "Very Poor"))))))</f>
        <v>#VALUE!</v>
      </c>
      <c r="BP1176" s="2" t="e">
        <f aca="false">IF(AJ1176&lt;=1000, -6.942*LN(AJ1176)+107.59, IF(AND(AJ1176&gt;1000, AJ1176&lt;=5213),-36.304*LN(AJ1176)+310.72, IF(AJ1176&gt;5213, 10)))</f>
        <v>#VALUE!</v>
      </c>
      <c r="BQ1176" s="2" t="e">
        <f aca="false">BF1176^0.04*BG1176^0.22*BH1176^0.51*BI1176^0.06*BP1176^0.17</f>
        <v>#VALUE!</v>
      </c>
      <c r="BR1176" s="0" t="e">
        <f aca="false">IF(BQ1176&gt;=90, "Very Good", IF(BQ1176&gt;=80, "Good", IF(BQ1176&gt;=70, "Slightly Good", IF(BQ1176&gt;=60, "Average", IF(BQ1176&gt;=50, "Slightly Poor", IF(BQ1176&gt;=40, "Poor", "Very Poor"))))))</f>
        <v>#VALUE!</v>
      </c>
      <c r="BT1176" s="2" t="e">
        <f aca="false">9.81*LN(AH1176)+30.6</f>
        <v>#VALUE!</v>
      </c>
      <c r="BU1176" s="0" t="e">
        <f aca="false">IF(BT1176&lt;30, "Clean water", IF(AND(BT1176&gt;=30, BT1176&lt;40), "Hypolimia", IF(AND(BT1176&gt;=40,BT1176&lt;50), "Mesotrophic", IF(AND(BT1176&gt;=50, BT1176&lt;70), "Eutrophic", IF(BT1176&gt;70,"Hypertrophic")))))</f>
        <v>#VALUE!</v>
      </c>
      <c r="CM1176" s="0" t="n">
        <f aca="false">IF(G1176&gt;H1176,1,0)</f>
        <v>0</v>
      </c>
      <c r="CO1176" s="17" t="n">
        <f aca="false">14.652-0.41022*M1176+0.007991*M1176*M1176-0.000077774*M1176*M1176*M1176</f>
        <v>11.69471679225</v>
      </c>
      <c r="CP1176" s="1" t="n">
        <f aca="false">F1176/CO1176*100</f>
        <v>123.987611308459</v>
      </c>
    </row>
    <row r="1177" customFormat="false" ht="12.5" hidden="false" customHeight="false" outlineLevel="0" collapsed="false">
      <c r="A1177" s="0" t="n">
        <v>1176</v>
      </c>
      <c r="B1177" s="15" t="s">
        <v>85</v>
      </c>
      <c r="C1177" s="16" t="s">
        <v>86</v>
      </c>
      <c r="D1177" s="0" t="s">
        <v>181</v>
      </c>
      <c r="E1177" s="0" t="n">
        <v>7.6</v>
      </c>
      <c r="F1177" s="0" t="n">
        <v>11.9</v>
      </c>
      <c r="G1177" s="0" t="n">
        <v>2.9</v>
      </c>
      <c r="H1177" s="0" t="n">
        <v>5.9</v>
      </c>
      <c r="I1177" s="0" t="n">
        <v>6.8</v>
      </c>
      <c r="J1177" s="0" t="n">
        <v>8.535</v>
      </c>
      <c r="K1177" s="0" t="n">
        <v>0.14</v>
      </c>
      <c r="L1177" s="0" t="n">
        <v>4.5</v>
      </c>
      <c r="M1177" s="0" t="n">
        <v>7.6</v>
      </c>
      <c r="N1177" s="0" t="n">
        <v>0</v>
      </c>
      <c r="O1177" s="0" t="n">
        <v>618</v>
      </c>
      <c r="P1177" s="0" t="n">
        <v>35000</v>
      </c>
      <c r="AC1177" s="0" t="n">
        <v>8.331</v>
      </c>
      <c r="AD1177" s="0" t="n">
        <v>2.024</v>
      </c>
      <c r="AE1177" s="0" t="n">
        <v>5.091</v>
      </c>
      <c r="AF1177" s="0" t="n">
        <v>0.088</v>
      </c>
      <c r="AG1177" s="0" t="n">
        <v>0.065</v>
      </c>
      <c r="AH1177" s="0" t="n">
        <v>9</v>
      </c>
      <c r="AJ1177" s="0" t="n">
        <v>4000</v>
      </c>
      <c r="BF1177" s="0" t="n">
        <f aca="false">IF(E1177&lt;11,-3.6797*E1177^2+48.115*E1177-53.83,280.92*EXP(-0.2027*E1177))</f>
        <v>99.304528</v>
      </c>
      <c r="BG1177" s="1" t="n">
        <f aca="false">32.208*LN(F1177)+21.438</f>
        <v>101.202348790984</v>
      </c>
      <c r="BH1177" s="1" t="n">
        <f aca="false">IF(G1177&lt;=2, -10*G1177+100, 88.958*EXP(-0.0755*G1177))</f>
        <v>71.4654665875093</v>
      </c>
      <c r="BI1177" s="1" t="n">
        <f aca="false">IF(I1177&lt;=100, 0.0053*(I1177)^2-1.0332*I1177+100.76, 122.82*EXP(-0.0092*I1177))</f>
        <v>93.979312</v>
      </c>
      <c r="BJ1177" s="0" t="n">
        <f aca="false">IF(P1177&lt;=1000, -6.942*LN(P1177)+107.59, -36.304*LN(P1177)+310.72)</f>
        <v>-69.1325036724791</v>
      </c>
      <c r="BK1177" s="0" t="e">
        <f aca="false">BF1177^0.04*BG1177^0.22*BH1177^0.51*BI1177^0.06*BJ1177^0.17</f>
        <v>#NUM!</v>
      </c>
      <c r="BL1177" s="0" t="e">
        <f aca="false">IF(BK1177&gt;=90, "Very Good", IF(BK1177&gt;=80, "Good", IF(BK1177&gt;=70, "Slightly Good", IF(BK1177&gt;=60, "Average", IF(BK1177&gt;=50, "Slightly Poor", IF(BK1177&gt;=40, "Poor", "Very Poor"))))))</f>
        <v>#NUM!</v>
      </c>
      <c r="BM1177" s="2" t="n">
        <f aca="false">IF(P1177&lt;=1000, -6.942*LN(P1177)+107.59, IF(AND(P1177&gt;1000, P1177&lt;=5213),-36.304*LN(P1177)+310.72, IF(P1177&gt;5213, 10)))</f>
        <v>10</v>
      </c>
      <c r="BN1177" s="2" t="n">
        <f aca="false">BF1177^0.04*BG1177^0.22*BH1177^0.51*BI1177^0.06*BM1177^0.17</f>
        <v>56.8842068623999</v>
      </c>
      <c r="BO1177" s="3" t="str">
        <f aca="false">IF(BN1177&gt;=90, "Very Good", IF(BN1177&gt;=80, "Good", IF(BN1177&gt;=70, "Slightly Good", IF(BN1177&gt;=60, "Average", IF(BN1177&gt;=50, "Slightly Poor", IF(BN1177&gt;=40, "Poor", "Very Poor"))))))</f>
        <v>Slightly Poor</v>
      </c>
      <c r="BP1177" s="2" t="n">
        <f aca="false">IF(AJ1177&lt;=1000, -6.942*LN(AJ1177)+107.59, IF(AND(AJ1177&gt;1000, AJ1177&lt;=5213),-36.304*LN(AJ1177)+310.72, IF(AJ1177&gt;5213, 10)))</f>
        <v>9.61282186573601</v>
      </c>
      <c r="BQ1177" s="2" t="n">
        <f aca="false">BF1177^0.04*BG1177^0.22*BH1177^0.51*BI1177^0.06*BP1177^0.17</f>
        <v>56.5036312715739</v>
      </c>
      <c r="BR1177" s="0" t="str">
        <f aca="false">IF(BQ1177&gt;=90, "Very Good", IF(BQ1177&gt;=80, "Good", IF(BQ1177&gt;=70, "Slightly Good", IF(BQ1177&gt;=60, "Average", IF(BQ1177&gt;=50, "Slightly Poor", IF(BQ1177&gt;=40, "Poor", "Very Poor"))))))</f>
        <v>Slightly Poor</v>
      </c>
      <c r="BT1177" s="2" t="n">
        <f aca="false">9.81*LN(AH1177)+30.6</f>
        <v>52.1547731036683</v>
      </c>
      <c r="BU1177" s="0" t="str">
        <f aca="false">IF(BT1177&lt;30, "Clean water", IF(AND(BT1177&gt;=30, BT1177&lt;40), "Hypolimia", IF(AND(BT1177&gt;=40,BT1177&lt;50), "Mesotrophic", IF(AND(BT1177&gt;=50, BT1177&lt;70), "Eutrophic", IF(BT1177&gt;70,"Hypertrophic")))))</f>
        <v>Eutrophic</v>
      </c>
      <c r="CM1177" s="0" t="n">
        <f aca="false">IF(G1177&gt;H1177,1,0)</f>
        <v>0</v>
      </c>
      <c r="CO1177" s="17" t="n">
        <f aca="false">14.652-0.41022*M1177+0.007991*M1177*M1177-0.000077774*M1177*M1177*M1177</f>
        <v>11.961747240576</v>
      </c>
      <c r="CP1177" s="1" t="n">
        <f aca="false">F1177/CO1177*100</f>
        <v>99.4837941369757</v>
      </c>
    </row>
    <row r="1178" customFormat="false" ht="12.5" hidden="false" customHeight="false" outlineLevel="0" collapsed="false">
      <c r="A1178" s="0" t="n">
        <v>1177</v>
      </c>
      <c r="B1178" s="15" t="s">
        <v>135</v>
      </c>
      <c r="C1178" s="16" t="s">
        <v>136</v>
      </c>
      <c r="D1178" s="0" t="s">
        <v>181</v>
      </c>
      <c r="E1178" s="0" t="n">
        <v>7.4</v>
      </c>
      <c r="F1178" s="0" t="n">
        <v>11.1</v>
      </c>
      <c r="G1178" s="0" t="n">
        <v>3.2</v>
      </c>
      <c r="H1178" s="0" t="n">
        <v>7.8</v>
      </c>
      <c r="I1178" s="0" t="n">
        <v>16.5</v>
      </c>
      <c r="J1178" s="0" t="n">
        <v>8.667</v>
      </c>
      <c r="K1178" s="0" t="n">
        <v>0.164</v>
      </c>
      <c r="L1178" s="0" t="n">
        <v>4.4</v>
      </c>
      <c r="M1178" s="0" t="n">
        <v>9.6</v>
      </c>
      <c r="O1178" s="0" t="n">
        <v>572</v>
      </c>
      <c r="BD1178" s="0" t="n">
        <v>0.579</v>
      </c>
      <c r="BF1178" s="0" t="n">
        <f aca="false">IF(E1178&lt;11,-3.6797*E1178^2+48.115*E1178-53.83,280.92*EXP(-0.2027*E1178))</f>
        <v>100.720628</v>
      </c>
      <c r="BG1178" s="1" t="n">
        <f aca="false">32.208*LN(F1178)+21.438</f>
        <v>98.9608880487154</v>
      </c>
      <c r="BH1178" s="1" t="n">
        <f aca="false">IF(G1178&lt;=2, -10*G1178+100, 88.958*EXP(-0.0755*G1178))</f>
        <v>69.8649678413399</v>
      </c>
      <c r="BI1178" s="1" t="n">
        <f aca="false">IF(I1178&lt;=100, 0.0053*(I1178)^2-1.0332*I1178+100.76, 122.82*EXP(-0.0092*I1178))</f>
        <v>85.155125</v>
      </c>
      <c r="BJ1178" s="0" t="e">
        <f aca="false">IF(P1178&lt;=1000, -6.942*LN(P1178)+107.59, -36.304*LN(P1178)+310.72)</f>
        <v>#VALUE!</v>
      </c>
      <c r="BK1178" s="0" t="e">
        <f aca="false">BF1178^0.04*BG1178^0.22*BH1178^0.51*BI1178^0.06*BJ1178^0.17</f>
        <v>#VALUE!</v>
      </c>
      <c r="BL1178" s="0" t="e">
        <f aca="false">IF(BK1178&gt;=90, "Very Good", IF(BK1178&gt;=80, "Good", IF(BK1178&gt;=70, "Slightly Good", IF(BK1178&gt;=60, "Average", IF(BK1178&gt;=50, "Slightly Poor", IF(BK1178&gt;=40, "Poor", "Very Poor"))))))</f>
        <v>#VALUE!</v>
      </c>
      <c r="BM1178" s="2" t="e">
        <f aca="false">IF(P1178&lt;=1000, -6.942*LN(P1178)+107.59, IF(AND(P1178&gt;1000, P1178&lt;=5213),-36.304*LN(P1178)+310.72, IF(P1178&gt;5213, 10)))</f>
        <v>#VALUE!</v>
      </c>
      <c r="BN1178" s="2" t="e">
        <f aca="false">BF1178^0.04*BG1178^0.22*BH1178^0.51*BI1178^0.06*BM1178^0.17</f>
        <v>#VALUE!</v>
      </c>
      <c r="BO1178" s="3" t="e">
        <f aca="false">IF(BN1178&gt;=90, "Very Good", IF(BN1178&gt;=80, "Good", IF(BN1178&gt;=70, "Slightly Good", IF(BN1178&gt;=60, "Average", IF(BN1178&gt;=50, "Slightly Poor", IF(BN1178&gt;=40, "Poor", "Very Poor"))))))</f>
        <v>#VALUE!</v>
      </c>
      <c r="BP1178" s="2" t="e">
        <f aca="false">IF(AJ1178&lt;=1000, -6.942*LN(AJ1178)+107.59, IF(AND(AJ1178&gt;1000, AJ1178&lt;=5213),-36.304*LN(AJ1178)+310.72, IF(AJ1178&gt;5213, 10)))</f>
        <v>#VALUE!</v>
      </c>
      <c r="BQ1178" s="2" t="e">
        <f aca="false">BF1178^0.04*BG1178^0.22*BH1178^0.51*BI1178^0.06*BP1178^0.17</f>
        <v>#VALUE!</v>
      </c>
      <c r="BR1178" s="0" t="e">
        <f aca="false">IF(BQ1178&gt;=90, "Very Good", IF(BQ1178&gt;=80, "Good", IF(BQ1178&gt;=70, "Slightly Good", IF(BQ1178&gt;=60, "Average", IF(BQ1178&gt;=50, "Slightly Poor", IF(BQ1178&gt;=40, "Poor", "Very Poor"))))))</f>
        <v>#VALUE!</v>
      </c>
      <c r="BT1178" s="2" t="e">
        <f aca="false">9.81*LN(AH1178)+30.6</f>
        <v>#VALUE!</v>
      </c>
      <c r="BU1178" s="0" t="e">
        <f aca="false">IF(BT1178&lt;30, "Clean water", IF(AND(BT1178&gt;=30, BT1178&lt;40), "Hypolimia", IF(AND(BT1178&gt;=40,BT1178&lt;50), "Mesotrophic", IF(AND(BT1178&gt;=50, BT1178&lt;70), "Eutrophic", IF(BT1178&gt;70,"Hypertrophic")))))</f>
        <v>#VALUE!</v>
      </c>
      <c r="CM1178" s="0" t="n">
        <f aca="false">IF(G1178&gt;H1178,1,0)</f>
        <v>0</v>
      </c>
      <c r="CO1178" s="17" t="n">
        <f aca="false">14.652-0.41022*M1178+0.007991*M1178*M1178-0.000077774*M1178*M1178*M1178</f>
        <v>11.381529102336</v>
      </c>
      <c r="CP1178" s="1" t="n">
        <f aca="false">F1178/CO1178*100</f>
        <v>97.5264386726541</v>
      </c>
    </row>
    <row r="1179" customFormat="false" ht="12.5" hidden="false" customHeight="false" outlineLevel="0" collapsed="false">
      <c r="A1179" s="0" t="n">
        <v>1178</v>
      </c>
      <c r="B1179" s="15" t="s">
        <v>87</v>
      </c>
      <c r="C1179" s="16" t="s">
        <v>88</v>
      </c>
      <c r="D1179" s="0" t="s">
        <v>181</v>
      </c>
      <c r="E1179" s="0" t="n">
        <v>8.3</v>
      </c>
      <c r="F1179" s="0" t="n">
        <v>13.7</v>
      </c>
      <c r="G1179" s="0" t="n">
        <v>1.7</v>
      </c>
      <c r="H1179" s="0" t="n">
        <v>4.5</v>
      </c>
      <c r="I1179" s="0" t="n">
        <v>3.6</v>
      </c>
      <c r="J1179" s="0" t="n">
        <v>4.246</v>
      </c>
      <c r="K1179" s="0" t="n">
        <v>0.035</v>
      </c>
      <c r="L1179" s="0" t="n">
        <v>2.7</v>
      </c>
      <c r="M1179" s="0" t="n">
        <v>3.1</v>
      </c>
      <c r="N1179" s="0" t="n">
        <v>0</v>
      </c>
      <c r="O1179" s="0" t="n">
        <v>288</v>
      </c>
      <c r="P1179" s="0" t="n">
        <v>6100</v>
      </c>
      <c r="AC1179" s="0" t="n">
        <v>4.077</v>
      </c>
      <c r="AD1179" s="0" t="n">
        <v>0.723</v>
      </c>
      <c r="AE1179" s="0" t="n">
        <v>2.913</v>
      </c>
      <c r="AF1179" s="0" t="n">
        <v>0.011</v>
      </c>
      <c r="AG1179" s="0" t="n">
        <v>0.002</v>
      </c>
      <c r="AH1179" s="0" t="n">
        <v>12.2</v>
      </c>
      <c r="AJ1179" s="0" t="n">
        <v>520</v>
      </c>
      <c r="BF1179" s="0" t="n">
        <f aca="false">IF(E1179&lt;11,-3.6797*E1179^2+48.115*E1179-53.83,280.92*EXP(-0.2027*E1179))</f>
        <v>92.029967</v>
      </c>
      <c r="BG1179" s="1" t="n">
        <f aca="false">32.208*LN(F1179)+21.438</f>
        <v>105.73908498392</v>
      </c>
      <c r="BH1179" s="1" t="n">
        <f aca="false">IF(G1179&lt;=2, -10*G1179+100, 88.958*EXP(-0.0755*G1179))</f>
        <v>83</v>
      </c>
      <c r="BI1179" s="1" t="n">
        <f aca="false">IF(I1179&lt;=100, 0.0053*(I1179)^2-1.0332*I1179+100.76, 122.82*EXP(-0.0092*I1179))</f>
        <v>97.109168</v>
      </c>
      <c r="BJ1179" s="0" t="n">
        <f aca="false">IF(P1179&lt;=1000, -6.942*LN(P1179)+107.59, -36.304*LN(P1179)+310.72)</f>
        <v>-5.70726319705955</v>
      </c>
      <c r="BK1179" s="0" t="e">
        <f aca="false">BF1179^0.04*BG1179^0.22*BH1179^0.51*BI1179^0.06*BJ1179^0.17</f>
        <v>#NUM!</v>
      </c>
      <c r="BL1179" s="0" t="e">
        <f aca="false">IF(BK1179&gt;=90, "Very Good", IF(BK1179&gt;=80, "Good", IF(BK1179&gt;=70, "Slightly Good", IF(BK1179&gt;=60, "Average", IF(BK1179&gt;=50, "Slightly Poor", IF(BK1179&gt;=40, "Poor", "Very Poor"))))))</f>
        <v>#NUM!</v>
      </c>
      <c r="BM1179" s="2" t="n">
        <f aca="false">IF(P1179&lt;=1000, -6.942*LN(P1179)+107.59, IF(AND(P1179&gt;1000, P1179&lt;=5213),-36.304*LN(P1179)+310.72, IF(P1179&gt;5213, 10)))</f>
        <v>10</v>
      </c>
      <c r="BN1179" s="2" t="n">
        <f aca="false">BF1179^0.04*BG1179^0.22*BH1179^0.51*BI1179^0.06*BM1179^0.17</f>
        <v>61.9233484357347</v>
      </c>
      <c r="BO1179" s="3" t="str">
        <f aca="false">IF(BN1179&gt;=90, "Very Good", IF(BN1179&gt;=80, "Good", IF(BN1179&gt;=70, "Slightly Good", IF(BN1179&gt;=60, "Average", IF(BN1179&gt;=50, "Slightly Poor", IF(BN1179&gt;=40, "Poor", "Very Poor"))))))</f>
        <v>Average</v>
      </c>
      <c r="BP1179" s="2" t="n">
        <f aca="false">IF(AJ1179&lt;=1000, -6.942*LN(AJ1179)+107.59, IF(AND(AJ1179&gt;1000, AJ1179&lt;=5213),-36.304*LN(AJ1179)+310.72, IF(AJ1179&gt;5213, 10)))</f>
        <v>64.1759203900431</v>
      </c>
      <c r="BQ1179" s="2" t="n">
        <f aca="false">BF1179^0.04*BG1179^0.22*BH1179^0.51*BI1179^0.06*BP1179^0.17</f>
        <v>84.9391069098877</v>
      </c>
      <c r="BR1179" s="0" t="str">
        <f aca="false">IF(BQ1179&gt;=90, "Very Good", IF(BQ1179&gt;=80, "Good", IF(BQ1179&gt;=70, "Slightly Good", IF(BQ1179&gt;=60, "Average", IF(BQ1179&gt;=50, "Slightly Poor", IF(BQ1179&gt;=40, "Poor", "Very Poor"))))))</f>
        <v>Good</v>
      </c>
      <c r="BT1179" s="2" t="n">
        <f aca="false">9.81*LN(AH1179)+30.6</f>
        <v>55.1390866865617</v>
      </c>
      <c r="BU1179" s="0" t="str">
        <f aca="false">IF(BT1179&lt;30, "Clean water", IF(AND(BT1179&gt;=30, BT1179&lt;40), "Hypolimia", IF(AND(BT1179&gt;=40,BT1179&lt;50), "Mesotrophic", IF(AND(BT1179&gt;=50, BT1179&lt;70), "Eutrophic", IF(BT1179&gt;70,"Hypertrophic")))))</f>
        <v>Eutrophic</v>
      </c>
      <c r="CM1179" s="0" t="n">
        <f aca="false">IF(G1179&gt;H1179,1,0)</f>
        <v>0</v>
      </c>
      <c r="CO1179" s="17" t="n">
        <f aca="false">14.652-0.41022*M1179+0.007991*M1179*M1179-0.000077774*M1179*M1179*M1179</f>
        <v>13.454794544766</v>
      </c>
      <c r="CP1179" s="1" t="n">
        <f aca="false">F1179/CO1179*100</f>
        <v>101.82243923843</v>
      </c>
    </row>
    <row r="1180" customFormat="false" ht="12.5" hidden="false" customHeight="false" outlineLevel="0" collapsed="false">
      <c r="A1180" s="0" t="n">
        <v>1179</v>
      </c>
      <c r="B1180" s="15" t="s">
        <v>89</v>
      </c>
      <c r="C1180" s="16" t="s">
        <v>90</v>
      </c>
      <c r="D1180" s="0" t="s">
        <v>181</v>
      </c>
      <c r="E1180" s="0" t="n">
        <v>8</v>
      </c>
      <c r="F1180" s="0" t="n">
        <v>13.7</v>
      </c>
      <c r="G1180" s="0" t="n">
        <v>0.6</v>
      </c>
      <c r="H1180" s="0" t="n">
        <v>3.1</v>
      </c>
      <c r="I1180" s="0" t="n">
        <v>4</v>
      </c>
      <c r="J1180" s="0" t="n">
        <v>3.225</v>
      </c>
      <c r="K1180" s="0" t="n">
        <v>0.025</v>
      </c>
      <c r="L1180" s="0" t="n">
        <v>2.2</v>
      </c>
      <c r="M1180" s="0" t="n">
        <v>2.3</v>
      </c>
      <c r="N1180" s="0" t="n">
        <v>0</v>
      </c>
      <c r="O1180" s="0" t="n">
        <v>325</v>
      </c>
      <c r="P1180" s="0" t="n">
        <v>900</v>
      </c>
      <c r="AC1180" s="0" t="n">
        <v>3.157</v>
      </c>
      <c r="AD1180" s="0" t="n">
        <v>0.162</v>
      </c>
      <c r="AE1180" s="0" t="n">
        <v>2.748</v>
      </c>
      <c r="AF1180" s="0" t="n">
        <v>0.01</v>
      </c>
      <c r="AG1180" s="0" t="n">
        <v>0.003</v>
      </c>
      <c r="AH1180" s="0" t="n">
        <v>14.1</v>
      </c>
      <c r="AJ1180" s="0" t="n">
        <v>40</v>
      </c>
      <c r="BF1180" s="0" t="n">
        <f aca="false">IF(E1180&lt;11,-3.6797*E1180^2+48.115*E1180-53.83,280.92*EXP(-0.2027*E1180))</f>
        <v>95.5892</v>
      </c>
      <c r="BG1180" s="1" t="n">
        <f aca="false">32.208*LN(F1180)+21.438</f>
        <v>105.73908498392</v>
      </c>
      <c r="BH1180" s="1" t="n">
        <f aca="false">IF(G1180&lt;=2, -10*G1180+100, 88.958*EXP(-0.0755*G1180))</f>
        <v>94</v>
      </c>
      <c r="BI1180" s="1" t="n">
        <f aca="false">IF(I1180&lt;=100, 0.0053*(I1180)^2-1.0332*I1180+100.76, 122.82*EXP(-0.0092*I1180))</f>
        <v>96.712</v>
      </c>
      <c r="BJ1180" s="0" t="n">
        <f aca="false">IF(P1180&lt;=1000, -6.942*LN(P1180)+107.59, -36.304*LN(P1180)+310.72)</f>
        <v>60.3677755530026</v>
      </c>
      <c r="BK1180" s="0" t="n">
        <f aca="false">BF1180^0.04*BG1180^0.22*BH1180^0.51*BI1180^0.06*BJ1180^0.17</f>
        <v>89.6827837468285</v>
      </c>
      <c r="BL1180" s="0" t="str">
        <f aca="false">IF(BK1180&gt;=90, "Very Good", IF(BK1180&gt;=80, "Good", IF(BK1180&gt;=70, "Slightly Good", IF(BK1180&gt;=60, "Average", IF(BK1180&gt;=50, "Slightly Poor", IF(BK1180&gt;=40, "Poor", "Very Poor"))))))</f>
        <v>Good</v>
      </c>
      <c r="BM1180" s="2" t="n">
        <f aca="false">IF(P1180&lt;=1000, -6.942*LN(P1180)+107.59, IF(AND(P1180&gt;1000, P1180&lt;=5213),-36.304*LN(P1180)+310.72, IF(P1180&gt;5213, 10)))</f>
        <v>60.3677755530026</v>
      </c>
      <c r="BN1180" s="2" t="n">
        <f aca="false">BF1180^0.04*BG1180^0.22*BH1180^0.51*BI1180^0.06*BM1180^0.17</f>
        <v>89.6827837468285</v>
      </c>
      <c r="BO1180" s="3" t="str">
        <f aca="false">IF(BN1180&gt;=90, "Very Good", IF(BN1180&gt;=80, "Good", IF(BN1180&gt;=70, "Slightly Good", IF(BN1180&gt;=60, "Average", IF(BN1180&gt;=50, "Slightly Poor", IF(BN1180&gt;=40, "Poor", "Very Poor"))))))</f>
        <v>Good</v>
      </c>
      <c r="BP1180" s="2" t="n">
        <f aca="false">IF(AJ1180&lt;=1000, -6.942*LN(AJ1180)+107.59, IF(AND(AJ1180&gt;1000, AJ1180&lt;=5213),-36.304*LN(AJ1180)+310.72, IF(AJ1180&gt;5213, 10)))</f>
        <v>81.981798829541</v>
      </c>
      <c r="BQ1180" s="2" t="n">
        <f aca="false">BF1180^0.04*BG1180^0.22*BH1180^0.51*BI1180^0.06*BP1180^0.17</f>
        <v>94.4722298406094</v>
      </c>
      <c r="BR1180" s="0" t="str">
        <f aca="false">IF(BQ1180&gt;=90, "Very Good", IF(BQ1180&gt;=80, "Good", IF(BQ1180&gt;=70, "Slightly Good", IF(BQ1180&gt;=60, "Average", IF(BQ1180&gt;=50, "Slightly Poor", IF(BQ1180&gt;=40, "Poor", "Very Poor"))))))</f>
        <v>Very Good</v>
      </c>
      <c r="BT1180" s="2" t="n">
        <f aca="false">9.81*LN(AH1180)+30.6</f>
        <v>56.5589747623382</v>
      </c>
      <c r="BU1180" s="0" t="str">
        <f aca="false">IF(BT1180&lt;30, "Clean water", IF(AND(BT1180&gt;=30, BT1180&lt;40), "Hypolimia", IF(AND(BT1180&gt;=40,BT1180&lt;50), "Mesotrophic", IF(AND(BT1180&gt;=50, BT1180&lt;70), "Eutrophic", IF(BT1180&gt;70,"Hypertrophic")))))</f>
        <v>Eutrophic</v>
      </c>
      <c r="CM1180" s="0" t="n">
        <f aca="false">IF(G1180&gt;H1180,1,0)</f>
        <v>0</v>
      </c>
      <c r="CO1180" s="17" t="n">
        <f aca="false">14.652-0.41022*M1180+0.007991*M1180*M1180-0.000077774*M1180*M1180*M1180</f>
        <v>13.749820113742</v>
      </c>
      <c r="CP1180" s="1" t="n">
        <f aca="false">F1180/CO1180*100</f>
        <v>99.6376671597892</v>
      </c>
    </row>
    <row r="1181" customFormat="false" ht="12.5" hidden="false" customHeight="false" outlineLevel="0" collapsed="false">
      <c r="A1181" s="0" t="n">
        <v>1180</v>
      </c>
      <c r="B1181" s="15" t="s">
        <v>91</v>
      </c>
      <c r="C1181" s="16" t="s">
        <v>92</v>
      </c>
      <c r="D1181" s="0" t="s">
        <v>181</v>
      </c>
      <c r="E1181" s="0" t="n">
        <v>7.3</v>
      </c>
      <c r="F1181" s="0" t="n">
        <v>11.2</v>
      </c>
      <c r="G1181" s="0" t="n">
        <v>0.1</v>
      </c>
      <c r="H1181" s="0" t="n">
        <v>1.5</v>
      </c>
      <c r="I1181" s="0" t="n">
        <v>1.6</v>
      </c>
      <c r="J1181" s="0" t="n">
        <v>5.207</v>
      </c>
      <c r="K1181" s="0" t="n">
        <v>0.009</v>
      </c>
      <c r="L1181" s="0" t="n">
        <v>1</v>
      </c>
      <c r="M1181" s="0" t="n">
        <v>6.2</v>
      </c>
      <c r="N1181" s="0" t="n">
        <v>0</v>
      </c>
      <c r="O1181" s="0" t="n">
        <v>473</v>
      </c>
      <c r="P1181" s="0" t="n">
        <v>700</v>
      </c>
      <c r="AC1181" s="0" t="n">
        <v>5.02</v>
      </c>
      <c r="AD1181" s="0" t="n">
        <v>0.059</v>
      </c>
      <c r="AE1181" s="0" t="n">
        <v>4.478</v>
      </c>
      <c r="AF1181" s="0" t="n">
        <v>0.009</v>
      </c>
      <c r="AG1181" s="0" t="n">
        <v>0.005</v>
      </c>
      <c r="AH1181" s="0" t="n">
        <v>4.3</v>
      </c>
      <c r="AJ1181" s="0" t="n">
        <v>20</v>
      </c>
      <c r="BF1181" s="0" t="n">
        <f aca="false">IF(E1181&lt;11,-3.6797*E1181^2+48.115*E1181-53.83,280.92*EXP(-0.2027*E1181))</f>
        <v>101.318287</v>
      </c>
      <c r="BG1181" s="1" t="n">
        <f aca="false">32.208*LN(F1181)+21.438</f>
        <v>99.2497509715202</v>
      </c>
      <c r="BH1181" s="1" t="n">
        <f aca="false">IF(G1181&lt;=2, -10*G1181+100, 88.958*EXP(-0.0755*G1181))</f>
        <v>99</v>
      </c>
      <c r="BI1181" s="1" t="n">
        <f aca="false">IF(I1181&lt;=100, 0.0053*(I1181)^2-1.0332*I1181+100.76, 122.82*EXP(-0.0092*I1181))</f>
        <v>99.120448</v>
      </c>
      <c r="BJ1181" s="0" t="n">
        <f aca="false">IF(P1181&lt;=1000, -6.942*LN(P1181)+107.59, -36.304*LN(P1181)+310.72)</f>
        <v>62.1124003141287</v>
      </c>
      <c r="BK1181" s="0" t="n">
        <f aca="false">BF1181^0.04*BG1181^0.22*BH1181^0.51*BI1181^0.06*BJ1181^0.17</f>
        <v>91.599276837522</v>
      </c>
      <c r="BL1181" s="0" t="str">
        <f aca="false">IF(BK1181&gt;=90, "Very Good", IF(BK1181&gt;=80, "Good", IF(BK1181&gt;=70, "Slightly Good", IF(BK1181&gt;=60, "Average", IF(BK1181&gt;=50, "Slightly Poor", IF(BK1181&gt;=40, "Poor", "Very Poor"))))))</f>
        <v>Very Good</v>
      </c>
      <c r="BM1181" s="2" t="n">
        <f aca="false">IF(P1181&lt;=1000, -6.942*LN(P1181)+107.59, IF(AND(P1181&gt;1000, P1181&lt;=5213),-36.304*LN(P1181)+310.72, IF(P1181&gt;5213, 10)))</f>
        <v>62.1124003141287</v>
      </c>
      <c r="BN1181" s="2" t="n">
        <f aca="false">BF1181^0.04*BG1181^0.22*BH1181^0.51*BI1181^0.06*BM1181^0.17</f>
        <v>91.599276837522</v>
      </c>
      <c r="BO1181" s="3" t="str">
        <f aca="false">IF(BN1181&gt;=90, "Very Good", IF(BN1181&gt;=80, "Good", IF(BN1181&gt;=70, "Slightly Good", IF(BN1181&gt;=60, "Average", IF(BN1181&gt;=50, "Slightly Poor", IF(BN1181&gt;=40, "Poor", "Very Poor"))))))</f>
        <v>Very Good</v>
      </c>
      <c r="BP1181" s="2" t="n">
        <f aca="false">IF(AJ1181&lt;=1000, -6.942*LN(AJ1181)+107.59, IF(AND(AJ1181&gt;1000, AJ1181&lt;=5213),-36.304*LN(AJ1181)+310.72, IF(AJ1181&gt;5213, 10)))</f>
        <v>86.7936265569882</v>
      </c>
      <c r="BQ1181" s="2" t="n">
        <f aca="false">BF1181^0.04*BG1181^0.22*BH1181^0.51*BI1181^0.06*BP1181^0.17</f>
        <v>96.9604592400928</v>
      </c>
      <c r="BR1181" s="0" t="str">
        <f aca="false">IF(BQ1181&gt;=90, "Very Good", IF(BQ1181&gt;=80, "Good", IF(BQ1181&gt;=70, "Slightly Good", IF(BQ1181&gt;=60, "Average", IF(BQ1181&gt;=50, "Slightly Poor", IF(BQ1181&gt;=40, "Poor", "Very Poor"))))))</f>
        <v>Very Good</v>
      </c>
      <c r="BT1181" s="2" t="n">
        <f aca="false">9.81*LN(AH1181)+30.6</f>
        <v>44.9090133726823</v>
      </c>
      <c r="BU1181" s="0" t="str">
        <f aca="false">IF(BT1181&lt;30, "Clean water", IF(AND(BT1181&gt;=30, BT1181&lt;40), "Hypolimia", IF(AND(BT1181&gt;=40,BT1181&lt;50), "Mesotrophic", IF(AND(BT1181&gt;=50, BT1181&lt;70), "Eutrophic", IF(BT1181&gt;70,"Hypertrophic")))))</f>
        <v>Mesotrophic</v>
      </c>
      <c r="CM1181" s="0" t="n">
        <f aca="false">IF(G1181&gt;H1181,1,0)</f>
        <v>0</v>
      </c>
      <c r="CO1181" s="17" t="n">
        <f aca="false">14.652-0.41022*M1181+0.007991*M1181*M1181-0.000077774*M1181*M1181*M1181</f>
        <v>12.397274318128</v>
      </c>
      <c r="CP1181" s="1" t="n">
        <f aca="false">F1181/CO1181*100</f>
        <v>90.3424390926216</v>
      </c>
    </row>
    <row r="1182" customFormat="false" ht="12.5" hidden="false" customHeight="false" outlineLevel="0" collapsed="false">
      <c r="A1182" s="0" t="n">
        <v>1181</v>
      </c>
      <c r="B1182" s="15" t="s">
        <v>137</v>
      </c>
      <c r="C1182" s="16" t="s">
        <v>138</v>
      </c>
      <c r="D1182" s="0" t="s">
        <v>181</v>
      </c>
      <c r="E1182" s="0" t="n">
        <v>7.5</v>
      </c>
      <c r="F1182" s="0" t="n">
        <v>11.8</v>
      </c>
      <c r="G1182" s="0" t="n">
        <v>3.7</v>
      </c>
      <c r="H1182" s="0" t="n">
        <v>11.9</v>
      </c>
      <c r="I1182" s="0" t="n">
        <v>6.2</v>
      </c>
      <c r="J1182" s="0" t="n">
        <v>12.437</v>
      </c>
      <c r="K1182" s="0" t="n">
        <v>0.101</v>
      </c>
      <c r="L1182" s="0" t="n">
        <v>5.6</v>
      </c>
      <c r="M1182" s="0" t="n">
        <v>11.6</v>
      </c>
      <c r="O1182" s="0" t="n">
        <v>647</v>
      </c>
      <c r="BD1182" s="0" t="n">
        <v>3.422</v>
      </c>
      <c r="BF1182" s="0" t="n">
        <f aca="false">IF(E1182&lt;11,-3.6797*E1182^2+48.115*E1182-53.83,280.92*EXP(-0.2027*E1182))</f>
        <v>100.049375</v>
      </c>
      <c r="BG1182" s="1" t="n">
        <f aca="false">32.208*LN(F1182)+21.438</f>
        <v>100.930549709638</v>
      </c>
      <c r="BH1182" s="1" t="n">
        <f aca="false">IF(G1182&lt;=2, -10*G1182+100, 88.958*EXP(-0.0755*G1182))</f>
        <v>67.2767257350167</v>
      </c>
      <c r="BI1182" s="1" t="n">
        <f aca="false">IF(I1182&lt;=100, 0.0053*(I1182)^2-1.0332*I1182+100.76, 122.82*EXP(-0.0092*I1182))</f>
        <v>94.557892</v>
      </c>
      <c r="BJ1182" s="0" t="e">
        <f aca="false">IF(P1182&lt;=1000, -6.942*LN(P1182)+107.59, -36.304*LN(P1182)+310.72)</f>
        <v>#VALUE!</v>
      </c>
      <c r="BK1182" s="0" t="e">
        <f aca="false">BF1182^0.04*BG1182^0.22*BH1182^0.51*BI1182^0.06*BJ1182^0.17</f>
        <v>#VALUE!</v>
      </c>
      <c r="BL1182" s="0" t="e">
        <f aca="false">IF(BK1182&gt;=90, "Very Good", IF(BK1182&gt;=80, "Good", IF(BK1182&gt;=70, "Slightly Good", IF(BK1182&gt;=60, "Average", IF(BK1182&gt;=50, "Slightly Poor", IF(BK1182&gt;=40, "Poor", "Very Poor"))))))</f>
        <v>#VALUE!</v>
      </c>
      <c r="BM1182" s="2" t="e">
        <f aca="false">IF(P1182&lt;=1000, -6.942*LN(P1182)+107.59, IF(AND(P1182&gt;1000, P1182&lt;=5213),-36.304*LN(P1182)+310.72, IF(P1182&gt;5213, 10)))</f>
        <v>#VALUE!</v>
      </c>
      <c r="BN1182" s="2" t="e">
        <f aca="false">BF1182^0.04*BG1182^0.22*BH1182^0.51*BI1182^0.06*BM1182^0.17</f>
        <v>#VALUE!</v>
      </c>
      <c r="BO1182" s="3" t="e">
        <f aca="false">IF(BN1182&gt;=90, "Very Good", IF(BN1182&gt;=80, "Good", IF(BN1182&gt;=70, "Slightly Good", IF(BN1182&gt;=60, "Average", IF(BN1182&gt;=50, "Slightly Poor", IF(BN1182&gt;=40, "Poor", "Very Poor"))))))</f>
        <v>#VALUE!</v>
      </c>
      <c r="BP1182" s="2" t="e">
        <f aca="false">IF(AJ1182&lt;=1000, -6.942*LN(AJ1182)+107.59, IF(AND(AJ1182&gt;1000, AJ1182&lt;=5213),-36.304*LN(AJ1182)+310.72, IF(AJ1182&gt;5213, 10)))</f>
        <v>#VALUE!</v>
      </c>
      <c r="BQ1182" s="2" t="e">
        <f aca="false">BF1182^0.04*BG1182^0.22*BH1182^0.51*BI1182^0.06*BP1182^0.17</f>
        <v>#VALUE!</v>
      </c>
      <c r="BR1182" s="0" t="e">
        <f aca="false">IF(BQ1182&gt;=90, "Very Good", IF(BQ1182&gt;=80, "Good", IF(BQ1182&gt;=70, "Slightly Good", IF(BQ1182&gt;=60, "Average", IF(BQ1182&gt;=50, "Slightly Poor", IF(BQ1182&gt;=40, "Poor", "Very Poor"))))))</f>
        <v>#VALUE!</v>
      </c>
      <c r="BT1182" s="2" t="e">
        <f aca="false">9.81*LN(AH1182)+30.6</f>
        <v>#VALUE!</v>
      </c>
      <c r="BU1182" s="0" t="e">
        <f aca="false">IF(BT1182&lt;30, "Clean water", IF(AND(BT1182&gt;=30, BT1182&lt;40), "Hypolimia", IF(AND(BT1182&gt;=40,BT1182&lt;50), "Mesotrophic", IF(AND(BT1182&gt;=50, BT1182&lt;70), "Eutrophic", IF(BT1182&gt;70,"Hypertrophic")))))</f>
        <v>#VALUE!</v>
      </c>
      <c r="CM1182" s="0" t="n">
        <f aca="false">IF(G1182&gt;H1182,1,0)</f>
        <v>0</v>
      </c>
      <c r="CO1182" s="17" t="n">
        <f aca="false">14.652-0.41022*M1182+0.007991*M1182*M1182-0.000077774*M1182*M1182*M1182</f>
        <v>10.847319834496</v>
      </c>
      <c r="CP1182" s="1" t="n">
        <f aca="false">F1182/CO1182*100</f>
        <v>108.782631839382</v>
      </c>
    </row>
    <row r="1183" customFormat="false" ht="12.5" hidden="false" customHeight="false" outlineLevel="0" collapsed="false">
      <c r="A1183" s="0" t="n">
        <v>1182</v>
      </c>
      <c r="B1183" s="15" t="s">
        <v>93</v>
      </c>
      <c r="C1183" s="16" t="s">
        <v>94</v>
      </c>
      <c r="D1183" s="0" t="s">
        <v>181</v>
      </c>
      <c r="E1183" s="0" t="n">
        <v>7.2</v>
      </c>
      <c r="F1183" s="0" t="n">
        <v>9.5</v>
      </c>
      <c r="G1183" s="0" t="n">
        <v>4.1</v>
      </c>
      <c r="H1183" s="0" t="n">
        <v>10.6</v>
      </c>
      <c r="I1183" s="0" t="n">
        <v>7</v>
      </c>
      <c r="J1183" s="0" t="n">
        <v>15.03</v>
      </c>
      <c r="K1183" s="0" t="n">
        <v>0.13</v>
      </c>
      <c r="L1183" s="0" t="n">
        <v>6.1</v>
      </c>
      <c r="M1183" s="0" t="n">
        <v>8.1</v>
      </c>
      <c r="N1183" s="0" t="n">
        <v>0</v>
      </c>
      <c r="O1183" s="0" t="n">
        <v>1032</v>
      </c>
      <c r="P1183" s="0" t="n">
        <v>770</v>
      </c>
      <c r="AC1183" s="0" t="n">
        <v>14.515</v>
      </c>
      <c r="AD1183" s="0" t="n">
        <v>8.536</v>
      </c>
      <c r="AE1183" s="0" t="n">
        <v>3.65</v>
      </c>
      <c r="AF1183" s="0" t="n">
        <v>0.05</v>
      </c>
      <c r="AG1183" s="0" t="n">
        <v>0.01</v>
      </c>
      <c r="AH1183" s="0" t="n">
        <v>6</v>
      </c>
      <c r="AJ1183" s="0" t="n">
        <v>420</v>
      </c>
      <c r="BD1183" s="0" t="n">
        <v>3.525</v>
      </c>
      <c r="BF1183" s="0" t="n">
        <f aca="false">IF(E1183&lt;11,-3.6797*E1183^2+48.115*E1183-53.83,280.92*EXP(-0.2027*E1183))</f>
        <v>101.842352</v>
      </c>
      <c r="BG1183" s="1" t="n">
        <f aca="false">32.208*LN(F1183)+21.438</f>
        <v>93.947606249518</v>
      </c>
      <c r="BH1183" s="1" t="n">
        <f aca="false">IF(G1183&lt;=2, -10*G1183+100, 88.958*EXP(-0.0755*G1183))</f>
        <v>65.2753416273956</v>
      </c>
      <c r="BI1183" s="1" t="n">
        <f aca="false">IF(I1183&lt;=100, 0.0053*(I1183)^2-1.0332*I1183+100.76, 122.82*EXP(-0.0092*I1183))</f>
        <v>93.7873</v>
      </c>
      <c r="BJ1183" s="0" t="n">
        <f aca="false">IF(P1183&lt;=1000, -6.942*LN(P1183)+107.59, -36.304*LN(P1183)+310.72)</f>
        <v>61.4507570459271</v>
      </c>
      <c r="BK1183" s="0" t="n">
        <f aca="false">BF1183^0.04*BG1183^0.22*BH1183^0.51*BI1183^0.06*BJ1183^0.17</f>
        <v>72.820278512116</v>
      </c>
      <c r="BL1183" s="0" t="str">
        <f aca="false">IF(BK1183&gt;=90, "Very Good", IF(BK1183&gt;=80, "Good", IF(BK1183&gt;=70, "Slightly Good", IF(BK1183&gt;=60, "Average", IF(BK1183&gt;=50, "Slightly Poor", IF(BK1183&gt;=40, "Poor", "Very Poor"))))))</f>
        <v>Slightly Good</v>
      </c>
      <c r="BM1183" s="2" t="n">
        <f aca="false">IF(P1183&lt;=1000, -6.942*LN(P1183)+107.59, IF(AND(P1183&gt;1000, P1183&lt;=5213),-36.304*LN(P1183)+310.72, IF(P1183&gt;5213, 10)))</f>
        <v>61.4507570459271</v>
      </c>
      <c r="BN1183" s="2" t="n">
        <f aca="false">BF1183^0.04*BG1183^0.22*BH1183^0.51*BI1183^0.06*BM1183^0.17</f>
        <v>72.820278512116</v>
      </c>
      <c r="BO1183" s="3" t="str">
        <f aca="false">IF(BN1183&gt;=90, "Very Good", IF(BN1183&gt;=80, "Good", IF(BN1183&gt;=70, "Slightly Good", IF(BN1183&gt;=60, "Average", IF(BN1183&gt;=50, "Slightly Poor", IF(BN1183&gt;=40, "Poor", "Very Poor"))))))</f>
        <v>Slightly Good</v>
      </c>
      <c r="BP1183" s="2" t="n">
        <f aca="false">IF(AJ1183&lt;=1000, -6.942*LN(AJ1183)+107.59, IF(AND(AJ1183&gt;1000, AJ1183&lt;=5213),-36.304*LN(AJ1183)+310.72, IF(AJ1183&gt;5213, 10)))</f>
        <v>65.6585517943122</v>
      </c>
      <c r="BQ1183" s="2" t="n">
        <f aca="false">BF1183^0.04*BG1183^0.22*BH1183^0.51*BI1183^0.06*BP1183^0.17</f>
        <v>73.6448235816256</v>
      </c>
      <c r="BR1183" s="0" t="str">
        <f aca="false">IF(BQ1183&gt;=90, "Very Good", IF(BQ1183&gt;=80, "Good", IF(BQ1183&gt;=70, "Slightly Good", IF(BQ1183&gt;=60, "Average", IF(BQ1183&gt;=50, "Slightly Poor", IF(BQ1183&gt;=40, "Poor", "Very Poor"))))))</f>
        <v>Slightly Good</v>
      </c>
      <c r="BT1183" s="2" t="n">
        <f aca="false">9.81*LN(AH1183)+30.6</f>
        <v>48.1771603931272</v>
      </c>
      <c r="BU1183" s="0" t="str">
        <f aca="false">IF(BT1183&lt;30, "Clean water", IF(AND(BT1183&gt;=30, BT1183&lt;40), "Hypolimia", IF(AND(BT1183&gt;=40,BT1183&lt;50), "Mesotrophic", IF(AND(BT1183&gt;=50, BT1183&lt;70), "Eutrophic", IF(BT1183&gt;70,"Hypertrophic")))))</f>
        <v>Mesotrophic</v>
      </c>
      <c r="CM1183" s="0" t="n">
        <f aca="false">IF(G1183&gt;H1183,1,0)</f>
        <v>0</v>
      </c>
      <c r="CO1183" s="17" t="n">
        <f aca="false">14.652-0.41022*M1183+0.007991*M1183*M1183-0.000077774*M1183*M1183*M1183</f>
        <v>11.812175217666</v>
      </c>
      <c r="CP1183" s="1" t="n">
        <f aca="false">F1183/CO1183*100</f>
        <v>80.4254917061511</v>
      </c>
    </row>
    <row r="1184" customFormat="false" ht="12.5" hidden="false" customHeight="false" outlineLevel="0" collapsed="false">
      <c r="A1184" s="0" t="n">
        <v>1183</v>
      </c>
      <c r="B1184" s="15" t="s">
        <v>95</v>
      </c>
      <c r="C1184" s="16" t="s">
        <v>96</v>
      </c>
      <c r="D1184" s="0" t="s">
        <v>181</v>
      </c>
      <c r="E1184" s="0" t="n">
        <v>7.5</v>
      </c>
      <c r="F1184" s="0" t="n">
        <v>11.2</v>
      </c>
      <c r="G1184" s="0" t="n">
        <v>6.2</v>
      </c>
      <c r="H1184" s="0" t="n">
        <v>8.9</v>
      </c>
      <c r="I1184" s="0" t="n">
        <v>12.6</v>
      </c>
      <c r="J1184" s="0" t="n">
        <v>13.495</v>
      </c>
      <c r="K1184" s="0" t="n">
        <v>0.116</v>
      </c>
      <c r="L1184" s="0" t="n">
        <v>5.6</v>
      </c>
      <c r="M1184" s="0" t="n">
        <v>6.5</v>
      </c>
      <c r="N1184" s="0" t="n">
        <v>0</v>
      </c>
      <c r="O1184" s="0" t="n">
        <v>702</v>
      </c>
      <c r="P1184" s="0" t="n">
        <v>26000</v>
      </c>
      <c r="AC1184" s="0" t="n">
        <v>13.09</v>
      </c>
      <c r="AD1184" s="0" t="n">
        <v>8.419</v>
      </c>
      <c r="AE1184" s="0" t="n">
        <v>3.397</v>
      </c>
      <c r="AF1184" s="0" t="n">
        <v>0.036</v>
      </c>
      <c r="AG1184" s="0" t="n">
        <v>0.01</v>
      </c>
      <c r="AH1184" s="0" t="n">
        <v>16.5</v>
      </c>
      <c r="AJ1184" s="0" t="n">
        <v>1400</v>
      </c>
      <c r="BF1184" s="0" t="n">
        <f aca="false">IF(E1184&lt;11,-3.6797*E1184^2+48.115*E1184-53.83,280.92*EXP(-0.2027*E1184))</f>
        <v>100.049375</v>
      </c>
      <c r="BG1184" s="1" t="n">
        <f aca="false">32.208*LN(F1184)+21.438</f>
        <v>99.2497509715202</v>
      </c>
      <c r="BH1184" s="1" t="n">
        <f aca="false">IF(G1184&lt;=2, -10*G1184+100, 88.958*EXP(-0.0755*G1184))</f>
        <v>55.7046902099751</v>
      </c>
      <c r="BI1184" s="1" t="n">
        <f aca="false">IF(I1184&lt;=100, 0.0053*(I1184)^2-1.0332*I1184+100.76, 122.82*EXP(-0.0092*I1184))</f>
        <v>88.583108</v>
      </c>
      <c r="BJ1184" s="0" t="n">
        <f aca="false">IF(P1184&lt;=1000, -6.942*LN(P1184)+107.59, -36.304*LN(P1184)+310.72)</f>
        <v>-58.3410843644994</v>
      </c>
      <c r="BK1184" s="0" t="e">
        <f aca="false">BF1184^0.04*BG1184^0.22*BH1184^0.51*BI1184^0.06*BJ1184^0.17</f>
        <v>#NUM!</v>
      </c>
      <c r="BL1184" s="0" t="e">
        <f aca="false">IF(BK1184&gt;=90, "Very Good", IF(BK1184&gt;=80, "Good", IF(BK1184&gt;=70, "Slightly Good", IF(BK1184&gt;=60, "Average", IF(BK1184&gt;=50, "Slightly Poor", IF(BK1184&gt;=40, "Poor", "Very Poor"))))))</f>
        <v>#NUM!</v>
      </c>
      <c r="BM1184" s="2" t="n">
        <f aca="false">IF(P1184&lt;=1000, -6.942*LN(P1184)+107.59, IF(AND(P1184&gt;1000, P1184&lt;=5213),-36.304*LN(P1184)+310.72, IF(P1184&gt;5213, 10)))</f>
        <v>10</v>
      </c>
      <c r="BN1184" s="2" t="n">
        <f aca="false">BF1184^0.04*BG1184^0.22*BH1184^0.51*BI1184^0.06*BM1184^0.17</f>
        <v>49.7204330989637</v>
      </c>
      <c r="BO1184" s="3" t="str">
        <f aca="false">IF(BN1184&gt;=90, "Very Good", IF(BN1184&gt;=80, "Good", IF(BN1184&gt;=70, "Slightly Good", IF(BN1184&gt;=60, "Average", IF(BN1184&gt;=50, "Slightly Poor", IF(BN1184&gt;=40, "Poor", "Very Poor"))))))</f>
        <v>Poor</v>
      </c>
      <c r="BP1184" s="2" t="n">
        <f aca="false">IF(AJ1184&lt;=1000, -6.942*LN(AJ1184)+107.59, IF(AND(AJ1184&gt;1000, AJ1184&lt;=5213),-36.304*LN(AJ1184)+310.72, IF(AJ1184&gt;5213, 10)))</f>
        <v>47.725564273536</v>
      </c>
      <c r="BQ1184" s="2" t="n">
        <f aca="false">BF1184^0.04*BG1184^0.22*BH1184^0.51*BI1184^0.06*BP1184^0.17</f>
        <v>64.8518822077152</v>
      </c>
      <c r="BR1184" s="0" t="str">
        <f aca="false">IF(BQ1184&gt;=90, "Very Good", IF(BQ1184&gt;=80, "Good", IF(BQ1184&gt;=70, "Slightly Good", IF(BQ1184&gt;=60, "Average", IF(BQ1184&gt;=50, "Slightly Poor", IF(BQ1184&gt;=40, "Poor", "Very Poor"))))))</f>
        <v>Average</v>
      </c>
      <c r="BT1184" s="2" t="n">
        <f aca="false">9.81*LN(AH1184)+30.6</f>
        <v>58.1009653366931</v>
      </c>
      <c r="BU1184" s="0" t="str">
        <f aca="false">IF(BT1184&lt;30, "Clean water", IF(AND(BT1184&gt;=30, BT1184&lt;40), "Hypolimia", IF(AND(BT1184&gt;=40,BT1184&lt;50), "Mesotrophic", IF(AND(BT1184&gt;=50, BT1184&lt;70), "Eutrophic", IF(BT1184&gt;70,"Hypertrophic")))))</f>
        <v>Eutrophic</v>
      </c>
      <c r="CM1184" s="0" t="n">
        <f aca="false">IF(G1184&gt;H1184,1,0)</f>
        <v>0</v>
      </c>
      <c r="CO1184" s="17" t="n">
        <f aca="false">14.652-0.41022*M1184+0.007991*M1184*M1184-0.000077774*M1184*M1184*M1184</f>
        <v>12.30183106525</v>
      </c>
      <c r="CP1184" s="1" t="n">
        <f aca="false">F1184/CO1184*100</f>
        <v>91.0433572091359</v>
      </c>
    </row>
    <row r="1185" customFormat="false" ht="12.5" hidden="false" customHeight="false" outlineLevel="0" collapsed="false">
      <c r="A1185" s="0" t="n">
        <v>1184</v>
      </c>
      <c r="B1185" s="15" t="s">
        <v>97</v>
      </c>
      <c r="C1185" s="16" t="s">
        <v>98</v>
      </c>
      <c r="D1185" s="0" t="s">
        <v>181</v>
      </c>
      <c r="E1185" s="0" t="n">
        <v>7.8</v>
      </c>
      <c r="F1185" s="0" t="n">
        <v>14.1</v>
      </c>
      <c r="G1185" s="0" t="n">
        <v>0.7</v>
      </c>
      <c r="H1185" s="0" t="n">
        <v>3.8</v>
      </c>
      <c r="I1185" s="0" t="n">
        <v>4.4</v>
      </c>
      <c r="J1185" s="0" t="n">
        <v>2.845</v>
      </c>
      <c r="K1185" s="0" t="n">
        <v>0.025</v>
      </c>
      <c r="L1185" s="0" t="n">
        <v>1.7</v>
      </c>
      <c r="M1185" s="0" t="n">
        <v>9.7</v>
      </c>
      <c r="N1185" s="0" t="n">
        <v>0</v>
      </c>
      <c r="O1185" s="0" t="n">
        <v>399</v>
      </c>
      <c r="P1185" s="0" t="n">
        <v>99</v>
      </c>
      <c r="AC1185" s="0" t="n">
        <v>2.658</v>
      </c>
      <c r="AD1185" s="0" t="n">
        <v>0.049</v>
      </c>
      <c r="AE1185" s="0" t="n">
        <v>2.404</v>
      </c>
      <c r="AF1185" s="0" t="n">
        <v>0.024</v>
      </c>
      <c r="AG1185" s="0" t="n">
        <v>0.017</v>
      </c>
      <c r="AH1185" s="0" t="n">
        <v>16.4</v>
      </c>
      <c r="AJ1185" s="0" t="n">
        <v>1</v>
      </c>
      <c r="BF1185" s="0" t="n">
        <f aca="false">IF(E1185&lt;11,-3.6797*E1185^2+48.115*E1185-53.83,280.92*EXP(-0.2027*E1185))</f>
        <v>97.5940520000001</v>
      </c>
      <c r="BG1185" s="1" t="n">
        <f aca="false">32.208*LN(F1185)+21.438</f>
        <v>106.665997874148</v>
      </c>
      <c r="BH1185" s="1" t="n">
        <f aca="false">IF(G1185&lt;=2, -10*G1185+100, 88.958*EXP(-0.0755*G1185))</f>
        <v>93</v>
      </c>
      <c r="BI1185" s="1" t="n">
        <f aca="false">IF(I1185&lt;=100, 0.0053*(I1185)^2-1.0332*I1185+100.76, 122.82*EXP(-0.0092*I1185))</f>
        <v>96.316528</v>
      </c>
      <c r="BJ1185" s="0" t="n">
        <f aca="false">IF(P1185&lt;=1000, -6.942*LN(P1185)+107.59, -36.304*LN(P1185)+310.72)</f>
        <v>75.6906780003657</v>
      </c>
      <c r="BK1185" s="0" t="n">
        <f aca="false">BF1185^0.04*BG1185^0.22*BH1185^0.51*BI1185^0.06*BJ1185^0.17</f>
        <v>92.9240680630096</v>
      </c>
      <c r="BL1185" s="0" t="str">
        <f aca="false">IF(BK1185&gt;=90, "Very Good", IF(BK1185&gt;=80, "Good", IF(BK1185&gt;=70, "Slightly Good", IF(BK1185&gt;=60, "Average", IF(BK1185&gt;=50, "Slightly Poor", IF(BK1185&gt;=40, "Poor", "Very Poor"))))))</f>
        <v>Very Good</v>
      </c>
      <c r="BM1185" s="2" t="n">
        <f aca="false">IF(P1185&lt;=1000, -6.942*LN(P1185)+107.59, IF(AND(P1185&gt;1000, P1185&lt;=5213),-36.304*LN(P1185)+310.72, IF(P1185&gt;5213, 10)))</f>
        <v>75.6906780003657</v>
      </c>
      <c r="BN1185" s="2" t="n">
        <f aca="false">BF1185^0.04*BG1185^0.22*BH1185^0.51*BI1185^0.06*BM1185^0.17</f>
        <v>92.9240680630096</v>
      </c>
      <c r="BO1185" s="3" t="str">
        <f aca="false">IF(BN1185&gt;=90, "Very Good", IF(BN1185&gt;=80, "Good", IF(BN1185&gt;=70, "Slightly Good", IF(BN1185&gt;=60, "Average", IF(BN1185&gt;=50, "Slightly Poor", IF(BN1185&gt;=40, "Poor", "Very Poor"))))))</f>
        <v>Very Good</v>
      </c>
      <c r="BP1185" s="2" t="n">
        <f aca="false">IF(AJ1185&lt;=1000, -6.942*LN(AJ1185)+107.59, IF(AND(AJ1185&gt;1000, AJ1185&lt;=5213),-36.304*LN(AJ1185)+310.72, IF(AJ1185&gt;5213, 10)))</f>
        <v>107.59</v>
      </c>
      <c r="BQ1185" s="2" t="n">
        <f aca="false">BF1185^0.04*BG1185^0.22*BH1185^0.51*BI1185^0.06*BP1185^0.17</f>
        <v>98.6488964444117</v>
      </c>
      <c r="BR1185" s="0" t="str">
        <f aca="false">IF(BQ1185&gt;=90, "Very Good", IF(BQ1185&gt;=80, "Good", IF(BQ1185&gt;=70, "Slightly Good", IF(BQ1185&gt;=60, "Average", IF(BQ1185&gt;=50, "Slightly Poor", IF(BQ1185&gt;=40, "Poor", "Very Poor"))))))</f>
        <v>Very Good</v>
      </c>
      <c r="BT1185" s="2" t="n">
        <f aca="false">9.81*LN(AH1185)+30.6</f>
        <v>58.0413298946838</v>
      </c>
      <c r="BU1185" s="0" t="str">
        <f aca="false">IF(BT1185&lt;30, "Clean water", IF(AND(BT1185&gt;=30, BT1185&lt;40), "Hypolimia", IF(AND(BT1185&gt;=40,BT1185&lt;50), "Mesotrophic", IF(AND(BT1185&gt;=50, BT1185&lt;70), "Eutrophic", IF(BT1185&gt;70,"Hypertrophic")))))</f>
        <v>Eutrophic</v>
      </c>
      <c r="CM1185" s="0" t="n">
        <f aca="false">IF(G1185&gt;H1185,1,0)</f>
        <v>0</v>
      </c>
      <c r="CO1185" s="17" t="n">
        <f aca="false">14.652-0.41022*M1185+0.007991*M1185*M1185-0.000077774*M1185*M1185*M1185</f>
        <v>11.353756960098</v>
      </c>
      <c r="CP1185" s="1" t="n">
        <f aca="false">F1185/CO1185*100</f>
        <v>124.18796746798</v>
      </c>
    </row>
    <row r="1186" customFormat="false" ht="12.5" hidden="false" customHeight="false" outlineLevel="0" collapsed="false">
      <c r="A1186" s="0" t="n">
        <v>1185</v>
      </c>
      <c r="B1186" s="15" t="s">
        <v>99</v>
      </c>
      <c r="C1186" s="16" t="s">
        <v>100</v>
      </c>
      <c r="D1186" s="0" t="s">
        <v>181</v>
      </c>
      <c r="E1186" s="0" t="n">
        <v>7.8</v>
      </c>
      <c r="F1186" s="0" t="n">
        <v>10.2</v>
      </c>
      <c r="G1186" s="0" t="n">
        <v>2</v>
      </c>
      <c r="H1186" s="0" t="n">
        <v>4.7</v>
      </c>
      <c r="I1186" s="0" t="n">
        <v>5.5</v>
      </c>
      <c r="J1186" s="0" t="n">
        <v>9.059</v>
      </c>
      <c r="K1186" s="0" t="n">
        <v>0.153</v>
      </c>
      <c r="L1186" s="0" t="n">
        <v>2.7</v>
      </c>
      <c r="M1186" s="0" t="n">
        <v>9.2</v>
      </c>
      <c r="O1186" s="0" t="n">
        <v>483</v>
      </c>
      <c r="BD1186" s="0" t="n">
        <v>0.323</v>
      </c>
      <c r="BF1186" s="0" t="n">
        <f aca="false">IF(E1186&lt;11,-3.6797*E1186^2+48.115*E1186-53.83,280.92*EXP(-0.2027*E1186))</f>
        <v>97.5940520000001</v>
      </c>
      <c r="BG1186" s="1" t="n">
        <f aca="false">32.208*LN(F1186)+21.438</f>
        <v>96.2374636951076</v>
      </c>
      <c r="BH1186" s="1" t="n">
        <f aca="false">IF(G1186&lt;=2, -10*G1186+100, 88.958*EXP(-0.0755*G1186))</f>
        <v>80</v>
      </c>
      <c r="BI1186" s="1" t="n">
        <f aca="false">IF(I1186&lt;=100, 0.0053*(I1186)^2-1.0332*I1186+100.76, 122.82*EXP(-0.0092*I1186))</f>
        <v>95.237725</v>
      </c>
      <c r="BJ1186" s="0" t="e">
        <f aca="false">IF(P1186&lt;=1000, -6.942*LN(P1186)+107.59, -36.304*LN(P1186)+310.72)</f>
        <v>#VALUE!</v>
      </c>
      <c r="BK1186" s="0" t="e">
        <f aca="false">BF1186^0.04*BG1186^0.22*BH1186^0.51*BI1186^0.06*BJ1186^0.17</f>
        <v>#VALUE!</v>
      </c>
      <c r="BL1186" s="0" t="e">
        <f aca="false">IF(BK1186&gt;=90, "Very Good", IF(BK1186&gt;=80, "Good", IF(BK1186&gt;=70, "Slightly Good", IF(BK1186&gt;=60, "Average", IF(BK1186&gt;=50, "Slightly Poor", IF(BK1186&gt;=40, "Poor", "Very Poor"))))))</f>
        <v>#VALUE!</v>
      </c>
      <c r="BM1186" s="2" t="e">
        <f aca="false">IF(P1186&lt;=1000, -6.942*LN(P1186)+107.59, IF(AND(P1186&gt;1000, P1186&lt;=5213),-36.304*LN(P1186)+310.72, IF(P1186&gt;5213, 10)))</f>
        <v>#VALUE!</v>
      </c>
      <c r="BN1186" s="2" t="e">
        <f aca="false">BF1186^0.04*BG1186^0.22*BH1186^0.51*BI1186^0.06*BM1186^0.17</f>
        <v>#VALUE!</v>
      </c>
      <c r="BO1186" s="3" t="e">
        <f aca="false">IF(BN1186&gt;=90, "Very Good", IF(BN1186&gt;=80, "Good", IF(BN1186&gt;=70, "Slightly Good", IF(BN1186&gt;=60, "Average", IF(BN1186&gt;=50, "Slightly Poor", IF(BN1186&gt;=40, "Poor", "Very Poor"))))))</f>
        <v>#VALUE!</v>
      </c>
      <c r="BP1186" s="2" t="e">
        <f aca="false">IF(AJ1186&lt;=1000, -6.942*LN(AJ1186)+107.59, IF(AND(AJ1186&gt;1000, AJ1186&lt;=5213),-36.304*LN(AJ1186)+310.72, IF(AJ1186&gt;5213, 10)))</f>
        <v>#VALUE!</v>
      </c>
      <c r="BQ1186" s="2" t="e">
        <f aca="false">BF1186^0.04*BG1186^0.22*BH1186^0.51*BI1186^0.06*BP1186^0.17</f>
        <v>#VALUE!</v>
      </c>
      <c r="BR1186" s="0" t="e">
        <f aca="false">IF(BQ1186&gt;=90, "Very Good", IF(BQ1186&gt;=80, "Good", IF(BQ1186&gt;=70, "Slightly Good", IF(BQ1186&gt;=60, "Average", IF(BQ1186&gt;=50, "Slightly Poor", IF(BQ1186&gt;=40, "Poor", "Very Poor"))))))</f>
        <v>#VALUE!</v>
      </c>
      <c r="BT1186" s="2" t="e">
        <f aca="false">9.81*LN(AH1186)+30.6</f>
        <v>#VALUE!</v>
      </c>
      <c r="BU1186" s="0" t="e">
        <f aca="false">IF(BT1186&lt;30, "Clean water", IF(AND(BT1186&gt;=30, BT1186&lt;40), "Hypolimia", IF(AND(BT1186&gt;=40,BT1186&lt;50), "Mesotrophic", IF(AND(BT1186&gt;=50, BT1186&lt;70), "Eutrophic", IF(BT1186&gt;70,"Hypertrophic")))))</f>
        <v>#VALUE!</v>
      </c>
      <c r="CM1186" s="0" t="n">
        <f aca="false">IF(G1186&gt;H1186,1,0)</f>
        <v>0</v>
      </c>
      <c r="CO1186" s="17" t="n">
        <f aca="false">14.652-0.41022*M1186+0.007991*M1186*M1186-0.000077774*M1186*M1186*M1186</f>
        <v>11.493772559488</v>
      </c>
      <c r="CP1186" s="1" t="n">
        <f aca="false">F1186/CO1186*100</f>
        <v>88.7437083621426</v>
      </c>
    </row>
    <row r="1187" customFormat="false" ht="12.5" hidden="false" customHeight="false" outlineLevel="0" collapsed="false">
      <c r="A1187" s="0" t="n">
        <v>1186</v>
      </c>
      <c r="B1187" s="15" t="s">
        <v>99</v>
      </c>
      <c r="C1187" s="16" t="s">
        <v>100</v>
      </c>
      <c r="D1187" s="0" t="s">
        <v>181</v>
      </c>
      <c r="E1187" s="0" t="n">
        <v>7.6</v>
      </c>
      <c r="F1187" s="0" t="n">
        <v>14.2</v>
      </c>
      <c r="G1187" s="0" t="n">
        <v>0.1</v>
      </c>
      <c r="H1187" s="0" t="n">
        <v>3.5</v>
      </c>
      <c r="I1187" s="0" t="n">
        <v>3</v>
      </c>
      <c r="J1187" s="0" t="n">
        <v>7.7</v>
      </c>
      <c r="K1187" s="0" t="n">
        <v>0.057</v>
      </c>
      <c r="L1187" s="0" t="n">
        <v>2.4</v>
      </c>
      <c r="M1187" s="0" t="n">
        <v>2.5</v>
      </c>
      <c r="N1187" s="0" t="n">
        <v>0</v>
      </c>
      <c r="O1187" s="0" t="n">
        <v>509</v>
      </c>
      <c r="P1187" s="0" t="n">
        <v>2800</v>
      </c>
      <c r="AC1187" s="0" t="n">
        <v>7.691</v>
      </c>
      <c r="AD1187" s="0" t="n">
        <v>0.375</v>
      </c>
      <c r="AE1187" s="0" t="n">
        <v>6.246</v>
      </c>
      <c r="AF1187" s="0" t="n">
        <v>0.047</v>
      </c>
      <c r="AG1187" s="0" t="n">
        <v>0.035</v>
      </c>
      <c r="AH1187" s="0" t="n">
        <v>4.6</v>
      </c>
      <c r="AJ1187" s="0" t="n">
        <v>150</v>
      </c>
      <c r="BF1187" s="0" t="n">
        <f aca="false">IF(E1187&lt;11,-3.6797*E1187^2+48.115*E1187-53.83,280.92*EXP(-0.2027*E1187))</f>
        <v>99.304528</v>
      </c>
      <c r="BG1187" s="1" t="n">
        <f aca="false">32.208*LN(F1187)+21.438</f>
        <v>106.893617196069</v>
      </c>
      <c r="BH1187" s="1" t="n">
        <f aca="false">IF(G1187&lt;=2, -10*G1187+100, 88.958*EXP(-0.0755*G1187))</f>
        <v>99</v>
      </c>
      <c r="BI1187" s="1" t="n">
        <f aca="false">IF(I1187&lt;=100, 0.0053*(I1187)^2-1.0332*I1187+100.76, 122.82*EXP(-0.0092*I1187))</f>
        <v>97.7081</v>
      </c>
      <c r="BJ1187" s="0" t="n">
        <f aca="false">IF(P1187&lt;=1000, -6.942*LN(P1187)+107.59, -36.304*LN(P1187)+310.72)</f>
        <v>22.5615490304878</v>
      </c>
      <c r="BK1187" s="0" t="n">
        <f aca="false">BF1187^0.04*BG1187^0.22*BH1187^0.51*BI1187^0.06*BJ1187^0.17</f>
        <v>78.2511359811863</v>
      </c>
      <c r="BL1187" s="0" t="str">
        <f aca="false">IF(BK1187&gt;=90, "Very Good", IF(BK1187&gt;=80, "Good", IF(BK1187&gt;=70, "Slightly Good", IF(BK1187&gt;=60, "Average", IF(BK1187&gt;=50, "Slightly Poor", IF(BK1187&gt;=40, "Poor", "Very Poor"))))))</f>
        <v>Slightly Good</v>
      </c>
      <c r="BM1187" s="2" t="n">
        <f aca="false">IF(P1187&lt;=1000, -6.942*LN(P1187)+107.59, IF(AND(P1187&gt;1000, P1187&lt;=5213),-36.304*LN(P1187)+310.72, IF(P1187&gt;5213, 10)))</f>
        <v>22.5615490304878</v>
      </c>
      <c r="BN1187" s="2" t="n">
        <f aca="false">BF1187^0.04*BG1187^0.22*BH1187^0.51*BI1187^0.06*BM1187^0.17</f>
        <v>78.2511359811863</v>
      </c>
      <c r="BO1187" s="3" t="str">
        <f aca="false">IF(BN1187&gt;=90, "Very Good", IF(BN1187&gt;=80, "Good", IF(BN1187&gt;=70, "Slightly Good", IF(BN1187&gt;=60, "Average", IF(BN1187&gt;=50, "Slightly Poor", IF(BN1187&gt;=40, "Poor", "Very Poor"))))))</f>
        <v>Slightly Good</v>
      </c>
      <c r="BP1187" s="2" t="n">
        <f aca="false">IF(AJ1187&lt;=1000, -6.942*LN(AJ1187)+107.59, IF(AND(AJ1187&gt;1000, AJ1187&lt;=5213),-36.304*LN(AJ1187)+310.72, IF(AJ1187&gt;5213, 10)))</f>
        <v>72.8061697883838</v>
      </c>
      <c r="BQ1187" s="2" t="n">
        <f aca="false">BF1187^0.04*BG1187^0.22*BH1187^0.51*BI1187^0.06*BP1187^0.17</f>
        <v>95.4962959726699</v>
      </c>
      <c r="BR1187" s="0" t="str">
        <f aca="false">IF(BQ1187&gt;=90, "Very Good", IF(BQ1187&gt;=80, "Good", IF(BQ1187&gt;=70, "Slightly Good", IF(BQ1187&gt;=60, "Average", IF(BQ1187&gt;=50, "Slightly Poor", IF(BQ1187&gt;=40, "Poor", "Very Poor"))))))</f>
        <v>Very Good</v>
      </c>
      <c r="BT1187" s="2" t="n">
        <f aca="false">9.81*LN(AH1187)+30.6</f>
        <v>45.5706123372864</v>
      </c>
      <c r="BU1187" s="0" t="str">
        <f aca="false">IF(BT1187&lt;30, "Clean water", IF(AND(BT1187&gt;=30, BT1187&lt;40), "Hypolimia", IF(AND(BT1187&gt;=40,BT1187&lt;50), "Mesotrophic", IF(AND(BT1187&gt;=50, BT1187&lt;70), "Eutrophic", IF(BT1187&gt;70,"Hypertrophic")))))</f>
        <v>Mesotrophic</v>
      </c>
      <c r="CM1187" s="0" t="n">
        <f aca="false">IF(G1187&gt;H1187,1,0)</f>
        <v>0</v>
      </c>
      <c r="CO1187" s="17" t="n">
        <f aca="false">14.652-0.41022*M1187+0.007991*M1187*M1187-0.000077774*M1187*M1187*M1187</f>
        <v>13.67517853125</v>
      </c>
      <c r="CP1187" s="1" t="n">
        <f aca="false">F1187/CO1187*100</f>
        <v>103.83776685292</v>
      </c>
    </row>
    <row r="1188" customFormat="false" ht="12.5" hidden="false" customHeight="false" outlineLevel="0" collapsed="false">
      <c r="A1188" s="0" t="n">
        <v>1187</v>
      </c>
      <c r="B1188" s="15" t="s">
        <v>101</v>
      </c>
      <c r="C1188" s="16" t="s">
        <v>102</v>
      </c>
      <c r="D1188" s="0" t="s">
        <v>181</v>
      </c>
      <c r="E1188" s="0" t="n">
        <v>8.1</v>
      </c>
      <c r="F1188" s="0" t="n">
        <v>13.5</v>
      </c>
      <c r="G1188" s="0" t="n">
        <v>1.7</v>
      </c>
      <c r="H1188" s="0" t="n">
        <v>4.9</v>
      </c>
      <c r="I1188" s="0" t="n">
        <v>3.7</v>
      </c>
      <c r="J1188" s="0" t="n">
        <v>5.208</v>
      </c>
      <c r="K1188" s="0" t="n">
        <v>0.059</v>
      </c>
      <c r="L1188" s="0" t="n">
        <v>3</v>
      </c>
      <c r="M1188" s="0" t="n">
        <v>2.9</v>
      </c>
      <c r="N1188" s="0" t="n">
        <v>0</v>
      </c>
      <c r="O1188" s="0" t="n">
        <v>308</v>
      </c>
      <c r="P1188" s="0" t="n">
        <v>870</v>
      </c>
      <c r="AC1188" s="0" t="n">
        <v>4.968</v>
      </c>
      <c r="AD1188" s="0" t="n">
        <v>0.805</v>
      </c>
      <c r="AE1188" s="0" t="n">
        <v>3.596</v>
      </c>
      <c r="AF1188" s="0" t="n">
        <v>0.019</v>
      </c>
      <c r="AG1188" s="0" t="n">
        <v>0.004</v>
      </c>
      <c r="AH1188" s="0" t="n">
        <v>15.5</v>
      </c>
      <c r="AJ1188" s="0" t="n">
        <v>17</v>
      </c>
      <c r="BF1188" s="0" t="n">
        <f aca="false">IF(E1188&lt;11,-3.6797*E1188^2+48.115*E1188-53.83,280.92*EXP(-0.2027*E1188))</f>
        <v>94.476383</v>
      </c>
      <c r="BG1188" s="1" t="n">
        <f aca="false">32.208*LN(F1188)+21.438</f>
        <v>105.265429388793</v>
      </c>
      <c r="BH1188" s="1" t="n">
        <f aca="false">IF(G1188&lt;=2, -10*G1188+100, 88.958*EXP(-0.0755*G1188))</f>
        <v>83</v>
      </c>
      <c r="BI1188" s="1" t="n">
        <f aca="false">IF(I1188&lt;=100, 0.0053*(I1188)^2-1.0332*I1188+100.76, 122.82*EXP(-0.0092*I1188))</f>
        <v>97.009717</v>
      </c>
      <c r="BJ1188" s="0" t="n">
        <f aca="false">IF(P1188&lt;=1000, -6.942*LN(P1188)+107.59, -36.304*LN(P1188)+310.72)</f>
        <v>60.6031201247352</v>
      </c>
      <c r="BK1188" s="0" t="n">
        <f aca="false">BF1188^0.04*BG1188^0.22*BH1188^0.51*BI1188^0.06*BJ1188^0.17</f>
        <v>84.1160145779725</v>
      </c>
      <c r="BL1188" s="0" t="str">
        <f aca="false">IF(BK1188&gt;=90, "Very Good", IF(BK1188&gt;=80, "Good", IF(BK1188&gt;=70, "Slightly Good", IF(BK1188&gt;=60, "Average", IF(BK1188&gt;=50, "Slightly Poor", IF(BK1188&gt;=40, "Poor", "Very Poor"))))))</f>
        <v>Good</v>
      </c>
      <c r="BM1188" s="2" t="n">
        <f aca="false">IF(P1188&lt;=1000, -6.942*LN(P1188)+107.59, IF(AND(P1188&gt;1000, P1188&lt;=5213),-36.304*LN(P1188)+310.72, IF(P1188&gt;5213, 10)))</f>
        <v>60.6031201247352</v>
      </c>
      <c r="BN1188" s="2" t="n">
        <f aca="false">BF1188^0.04*BG1188^0.22*BH1188^0.51*BI1188^0.06*BM1188^0.17</f>
        <v>84.1160145779725</v>
      </c>
      <c r="BO1188" s="3" t="str">
        <f aca="false">IF(BN1188&gt;=90, "Very Good", IF(BN1188&gt;=80, "Good", IF(BN1188&gt;=70, "Slightly Good", IF(BN1188&gt;=60, "Average", IF(BN1188&gt;=50, "Slightly Poor", IF(BN1188&gt;=40, "Poor", "Very Poor"))))))</f>
        <v>Good</v>
      </c>
      <c r="BP1188" s="2" t="n">
        <f aca="false">IF(AJ1188&lt;=1000, -6.942*LN(AJ1188)+107.59, IF(AND(AJ1188&gt;1000, AJ1188&lt;=5213),-36.304*LN(AJ1188)+310.72, IF(AJ1188&gt;5213, 10)))</f>
        <v>87.9218329655618</v>
      </c>
      <c r="BQ1188" s="2" t="n">
        <f aca="false">BF1188^0.04*BG1188^0.22*BH1188^0.51*BI1188^0.06*BP1188^0.17</f>
        <v>89.6088667483045</v>
      </c>
      <c r="BR1188" s="0" t="str">
        <f aca="false">IF(BQ1188&gt;=90, "Very Good", IF(BQ1188&gt;=80, "Good", IF(BQ1188&gt;=70, "Slightly Good", IF(BQ1188&gt;=60, "Average", IF(BQ1188&gt;=50, "Slightly Poor", IF(BQ1188&gt;=40, "Poor", "Very Poor"))))))</f>
        <v>Good</v>
      </c>
      <c r="BT1188" s="2" t="n">
        <f aca="false">9.81*LN(AH1188)+30.6</f>
        <v>57.4876406347062</v>
      </c>
      <c r="BU1188" s="0" t="str">
        <f aca="false">IF(BT1188&lt;30, "Clean water", IF(AND(BT1188&gt;=30, BT1188&lt;40), "Hypolimia", IF(AND(BT1188&gt;=40,BT1188&lt;50), "Mesotrophic", IF(AND(BT1188&gt;=50, BT1188&lt;70), "Eutrophic", IF(BT1188&gt;70,"Hypertrophic")))))</f>
        <v>Eutrophic</v>
      </c>
      <c r="CM1188" s="0" t="n">
        <f aca="false">IF(G1188&gt;H1188,1,0)</f>
        <v>0</v>
      </c>
      <c r="CO1188" s="17" t="n">
        <f aca="false">14.652-0.41022*M1188+0.007991*M1188*M1188-0.000077774*M1188*M1188*M1188</f>
        <v>13.527669479914</v>
      </c>
      <c r="CP1188" s="1" t="n">
        <f aca="false">F1188/CO1188*100</f>
        <v>99.7954601126596</v>
      </c>
    </row>
    <row r="1189" customFormat="false" ht="12.5" hidden="false" customHeight="false" outlineLevel="0" collapsed="false">
      <c r="A1189" s="0" t="n">
        <v>1188</v>
      </c>
      <c r="B1189" s="15" t="s">
        <v>103</v>
      </c>
      <c r="C1189" s="16" t="s">
        <v>104</v>
      </c>
      <c r="D1189" s="0" t="s">
        <v>181</v>
      </c>
      <c r="E1189" s="0" t="n">
        <v>7.9</v>
      </c>
      <c r="F1189" s="0" t="n">
        <v>16.4</v>
      </c>
      <c r="G1189" s="0" t="n">
        <v>0.1</v>
      </c>
      <c r="H1189" s="0" t="n">
        <v>2.9</v>
      </c>
      <c r="I1189" s="0" t="n">
        <v>0.6</v>
      </c>
      <c r="J1189" s="0" t="n">
        <v>8.625</v>
      </c>
      <c r="K1189" s="0" t="n">
        <v>0.017</v>
      </c>
      <c r="L1189" s="0" t="n">
        <v>2.2</v>
      </c>
      <c r="M1189" s="0" t="n">
        <v>3.4</v>
      </c>
      <c r="N1189" s="0" t="n">
        <v>0</v>
      </c>
      <c r="O1189" s="0" t="n">
        <v>526</v>
      </c>
      <c r="P1189" s="0" t="n">
        <v>1200</v>
      </c>
      <c r="AC1189" s="0" t="n">
        <v>8.086</v>
      </c>
      <c r="AD1189" s="0" t="n">
        <v>1.18</v>
      </c>
      <c r="AE1189" s="0" t="n">
        <v>6.317</v>
      </c>
      <c r="AF1189" s="0" t="n">
        <v>0.017</v>
      </c>
      <c r="AG1189" s="0" t="n">
        <v>0.006</v>
      </c>
      <c r="AH1189" s="0" t="n">
        <v>1.5</v>
      </c>
      <c r="AJ1189" s="0" t="n">
        <v>650</v>
      </c>
      <c r="BF1189" s="0" t="n">
        <f aca="false">IF(E1189&lt;11,-3.6797*E1189^2+48.115*E1189-53.83,280.92*EXP(-0.2027*E1189))</f>
        <v>96.6284230000001</v>
      </c>
      <c r="BG1189" s="1" t="n">
        <f aca="false">32.208*LN(F1189)+21.438</f>
        <v>111.53283723221</v>
      </c>
      <c r="BH1189" s="1" t="n">
        <f aca="false">IF(G1189&lt;=2, -10*G1189+100, 88.958*EXP(-0.0755*G1189))</f>
        <v>99</v>
      </c>
      <c r="BI1189" s="1" t="n">
        <f aca="false">IF(I1189&lt;=100, 0.0053*(I1189)^2-1.0332*I1189+100.76, 122.82*EXP(-0.0092*I1189))</f>
        <v>100.141988</v>
      </c>
      <c r="BJ1189" s="0" t="n">
        <f aca="false">IF(P1189&lt;=1000, -6.942*LN(P1189)+107.59, -36.304*LN(P1189)+310.72)</f>
        <v>53.3218505539848</v>
      </c>
      <c r="BK1189" s="0" t="n">
        <f aca="false">BF1189^0.04*BG1189^0.22*BH1189^0.51*BI1189^0.06*BJ1189^0.17</f>
        <v>91.4571384238202</v>
      </c>
      <c r="BL1189" s="0" t="str">
        <f aca="false">IF(BK1189&gt;=90, "Very Good", IF(BK1189&gt;=80, "Good", IF(BK1189&gt;=70, "Slightly Good", IF(BK1189&gt;=60, "Average", IF(BK1189&gt;=50, "Slightly Poor", IF(BK1189&gt;=40, "Poor", "Very Poor"))))))</f>
        <v>Very Good</v>
      </c>
      <c r="BM1189" s="2" t="n">
        <f aca="false">IF(P1189&lt;=1000, -6.942*LN(P1189)+107.59, IF(AND(P1189&gt;1000, P1189&lt;=5213),-36.304*LN(P1189)+310.72, IF(P1189&gt;5213, 10)))</f>
        <v>53.3218505539848</v>
      </c>
      <c r="BN1189" s="2" t="n">
        <f aca="false">BF1189^0.04*BG1189^0.22*BH1189^0.51*BI1189^0.06*BM1189^0.17</f>
        <v>91.4571384238202</v>
      </c>
      <c r="BO1189" s="3" t="str">
        <f aca="false">IF(BN1189&gt;=90, "Very Good", IF(BN1189&gt;=80, "Good", IF(BN1189&gt;=70, "Slightly Good", IF(BN1189&gt;=60, "Average", IF(BN1189&gt;=50, "Slightly Poor", IF(BN1189&gt;=40, "Poor", "Very Poor"))))))</f>
        <v>Very Good</v>
      </c>
      <c r="BP1189" s="2" t="n">
        <f aca="false">IF(AJ1189&lt;=1000, -6.942*LN(AJ1189)+107.59, IF(AND(AJ1189&gt;1000, AJ1189&lt;=5213),-36.304*LN(AJ1189)+310.72, IF(AJ1189&gt;5213, 10)))</f>
        <v>62.6268578568198</v>
      </c>
      <c r="BQ1189" s="2" t="n">
        <f aca="false">BF1189^0.04*BG1189^0.22*BH1189^0.51*BI1189^0.06*BP1189^0.17</f>
        <v>93.9924626140312</v>
      </c>
      <c r="BR1189" s="0" t="str">
        <f aca="false">IF(BQ1189&gt;=90, "Very Good", IF(BQ1189&gt;=80, "Good", IF(BQ1189&gt;=70, "Slightly Good", IF(BQ1189&gt;=60, "Average", IF(BQ1189&gt;=50, "Slightly Poor", IF(BQ1189&gt;=40, "Poor", "Very Poor"))))))</f>
        <v>Very Good</v>
      </c>
      <c r="BT1189" s="2" t="n">
        <f aca="false">9.81*LN(AH1189)+30.6</f>
        <v>34.5776127105411</v>
      </c>
      <c r="BU1189" s="0" t="str">
        <f aca="false">IF(BT1189&lt;30, "Clean water", IF(AND(BT1189&gt;=30, BT1189&lt;40), "Hypolimia", IF(AND(BT1189&gt;=40,BT1189&lt;50), "Mesotrophic", IF(AND(BT1189&gt;=50, BT1189&lt;70), "Eutrophic", IF(BT1189&gt;70,"Hypertrophic")))))</f>
        <v>Hypolimia</v>
      </c>
      <c r="CM1189" s="0" t="n">
        <f aca="false">IF(G1189&gt;H1189,1,0)</f>
        <v>0</v>
      </c>
      <c r="CO1189" s="17" t="n">
        <f aca="false">14.652-0.41022*M1189+0.007991*M1189*M1189-0.000077774*M1189*M1189*M1189</f>
        <v>13.346571130704</v>
      </c>
      <c r="CP1189" s="1" t="n">
        <f aca="false">F1189/CO1189*100</f>
        <v>122.878002442676</v>
      </c>
    </row>
    <row r="1190" customFormat="false" ht="12.5" hidden="false" customHeight="false" outlineLevel="0" collapsed="false">
      <c r="A1190" s="0" t="n">
        <v>1189</v>
      </c>
      <c r="B1190" s="15" t="s">
        <v>105</v>
      </c>
      <c r="C1190" s="16" t="s">
        <v>106</v>
      </c>
      <c r="D1190" s="0" t="s">
        <v>181</v>
      </c>
      <c r="E1190" s="0" t="n">
        <v>7.8</v>
      </c>
      <c r="F1190" s="0" t="n">
        <v>14.9</v>
      </c>
      <c r="G1190" s="0" t="n">
        <v>0.9</v>
      </c>
      <c r="H1190" s="0" t="n">
        <v>4.5</v>
      </c>
      <c r="I1190" s="0" t="n">
        <v>6.2</v>
      </c>
      <c r="J1190" s="0" t="n">
        <v>3.066</v>
      </c>
      <c r="K1190" s="0" t="n">
        <v>0.035</v>
      </c>
      <c r="L1190" s="0" t="n">
        <v>2.2</v>
      </c>
      <c r="M1190" s="0" t="n">
        <v>7.1</v>
      </c>
      <c r="N1190" s="0" t="n">
        <v>0</v>
      </c>
      <c r="O1190" s="0" t="n">
        <v>255</v>
      </c>
      <c r="P1190" s="0" t="n">
        <v>190</v>
      </c>
      <c r="AC1190" s="0" t="n">
        <v>2.862</v>
      </c>
      <c r="AD1190" s="0" t="n">
        <v>0.205</v>
      </c>
      <c r="AE1190" s="0" t="n">
        <v>2.374</v>
      </c>
      <c r="AF1190" s="0" t="n">
        <v>0.019</v>
      </c>
      <c r="AG1190" s="0" t="n">
        <v>0.014</v>
      </c>
      <c r="AH1190" s="0" t="n">
        <v>22.9</v>
      </c>
      <c r="AJ1190" s="0" t="n">
        <v>4</v>
      </c>
      <c r="BF1190" s="0" t="n">
        <f aca="false">IF(E1190&lt;11,-3.6797*E1190^2+48.115*E1190-53.83,280.92*EXP(-0.2027*E1190))</f>
        <v>97.5940520000001</v>
      </c>
      <c r="BG1190" s="1" t="n">
        <f aca="false">32.208*LN(F1190)+21.438</f>
        <v>108.443441946739</v>
      </c>
      <c r="BH1190" s="1" t="n">
        <f aca="false">IF(G1190&lt;=2, -10*G1190+100, 88.958*EXP(-0.0755*G1190))</f>
        <v>91</v>
      </c>
      <c r="BI1190" s="1" t="n">
        <f aca="false">IF(I1190&lt;=100, 0.0053*(I1190)^2-1.0332*I1190+100.76, 122.82*EXP(-0.0092*I1190))</f>
        <v>94.557892</v>
      </c>
      <c r="BJ1190" s="0" t="n">
        <f aca="false">IF(P1190&lt;=1000, -6.942*LN(P1190)+107.59, -36.304*LN(P1190)+310.72)</f>
        <v>71.1651588910619</v>
      </c>
      <c r="BK1190" s="0" t="n">
        <f aca="false">BF1190^0.04*BG1190^0.22*BH1190^0.51*BI1190^0.06*BJ1190^0.17</f>
        <v>91.1717093885294</v>
      </c>
      <c r="BL1190" s="0" t="str">
        <f aca="false">IF(BK1190&gt;=90, "Very Good", IF(BK1190&gt;=80, "Good", IF(BK1190&gt;=70, "Slightly Good", IF(BK1190&gt;=60, "Average", IF(BK1190&gt;=50, "Slightly Poor", IF(BK1190&gt;=40, "Poor", "Very Poor"))))))</f>
        <v>Very Good</v>
      </c>
      <c r="BM1190" s="2" t="n">
        <f aca="false">IF(P1190&lt;=1000, -6.942*LN(P1190)+107.59, IF(AND(P1190&gt;1000, P1190&lt;=5213),-36.304*LN(P1190)+310.72, IF(P1190&gt;5213, 10)))</f>
        <v>71.1651588910619</v>
      </c>
      <c r="BN1190" s="2" t="n">
        <f aca="false">BF1190^0.04*BG1190^0.22*BH1190^0.51*BI1190^0.06*BM1190^0.17</f>
        <v>91.1717093885294</v>
      </c>
      <c r="BO1190" s="3" t="str">
        <f aca="false">IF(BN1190&gt;=90, "Very Good", IF(BN1190&gt;=80, "Good", IF(BN1190&gt;=70, "Slightly Good", IF(BN1190&gt;=60, "Average", IF(BN1190&gt;=50, "Slightly Poor", IF(BN1190&gt;=40, "Poor", "Very Poor"))))))</f>
        <v>Very Good</v>
      </c>
      <c r="BP1190" s="2" t="n">
        <f aca="false">IF(AJ1190&lt;=1000, -6.942*LN(AJ1190)+107.59, IF(AND(AJ1190&gt;1000, AJ1190&lt;=5213),-36.304*LN(AJ1190)+310.72, IF(AJ1190&gt;5213, 10)))</f>
        <v>97.9663445451057</v>
      </c>
      <c r="BQ1190" s="2" t="n">
        <f aca="false">BF1190^0.04*BG1190^0.22*BH1190^0.51*BI1190^0.06*BP1190^0.17</f>
        <v>96.2626269437641</v>
      </c>
      <c r="BR1190" s="0" t="str">
        <f aca="false">IF(BQ1190&gt;=90, "Very Good", IF(BQ1190&gt;=80, "Good", IF(BQ1190&gt;=70, "Slightly Good", IF(BQ1190&gt;=60, "Average", IF(BQ1190&gt;=50, "Slightly Poor", IF(BQ1190&gt;=40, "Poor", "Very Poor"))))))</f>
        <v>Very Good</v>
      </c>
      <c r="BT1190" s="2" t="n">
        <f aca="false">9.81*LN(AH1190)+30.6</f>
        <v>61.3164530925955</v>
      </c>
      <c r="BU1190" s="0" t="str">
        <f aca="false">IF(BT1190&lt;30, "Clean water", IF(AND(BT1190&gt;=30, BT1190&lt;40), "Hypolimia", IF(AND(BT1190&gt;=40,BT1190&lt;50), "Mesotrophic", IF(AND(BT1190&gt;=50, BT1190&lt;70), "Eutrophic", IF(BT1190&gt;70,"Hypertrophic")))))</f>
        <v>Eutrophic</v>
      </c>
      <c r="CM1190" s="0" t="n">
        <f aca="false">IF(G1190&gt;H1190,1,0)</f>
        <v>0</v>
      </c>
      <c r="CO1190" s="17" t="n">
        <f aca="false">14.652-0.41022*M1190+0.007991*M1190*M1190-0.000077774*M1190*M1190*M1190</f>
        <v>12.114428139886</v>
      </c>
      <c r="CP1190" s="1" t="n">
        <f aca="false">F1190/CO1190*100</f>
        <v>122.993837001209</v>
      </c>
    </row>
    <row r="1191" customFormat="false" ht="12.5" hidden="false" customHeight="false" outlineLevel="0" collapsed="false">
      <c r="A1191" s="0" t="n">
        <v>1190</v>
      </c>
      <c r="B1191" s="15" t="s">
        <v>107</v>
      </c>
      <c r="C1191" s="16" t="s">
        <v>108</v>
      </c>
      <c r="D1191" s="0" t="s">
        <v>181</v>
      </c>
      <c r="E1191" s="0" t="n">
        <v>7.7</v>
      </c>
      <c r="F1191" s="0" t="n">
        <v>12.4</v>
      </c>
      <c r="G1191" s="0" t="n">
        <v>0.1</v>
      </c>
      <c r="H1191" s="0" t="n">
        <v>1.8</v>
      </c>
      <c r="I1191" s="0" t="n">
        <v>2.2</v>
      </c>
      <c r="J1191" s="0" t="n">
        <v>7.663</v>
      </c>
      <c r="K1191" s="0" t="n">
        <v>0.086</v>
      </c>
      <c r="L1191" s="0" t="n">
        <v>1.3</v>
      </c>
      <c r="M1191" s="0" t="n">
        <v>6.1</v>
      </c>
      <c r="N1191" s="0" t="n">
        <v>0</v>
      </c>
      <c r="O1191" s="0" t="n">
        <v>594</v>
      </c>
      <c r="P1191" s="0" t="n">
        <v>10000</v>
      </c>
      <c r="AC1191" s="0" t="n">
        <v>7.543</v>
      </c>
      <c r="AD1191" s="0" t="n">
        <v>0.145</v>
      </c>
      <c r="AE1191" s="0" t="n">
        <v>6.037</v>
      </c>
      <c r="AF1191" s="0" t="n">
        <v>0.079</v>
      </c>
      <c r="AG1191" s="0" t="n">
        <v>0.069</v>
      </c>
      <c r="AH1191" s="0" t="n">
        <v>5.6</v>
      </c>
      <c r="AJ1191" s="0" t="n">
        <v>2000</v>
      </c>
      <c r="BF1191" s="0" t="n">
        <f aca="false">IF(E1191&lt;11,-3.6797*E1191^2+48.115*E1191-53.83,280.92*EXP(-0.2027*E1191))</f>
        <v>98.486087</v>
      </c>
      <c r="BG1191" s="1" t="n">
        <f aca="false">32.208*LN(F1191)+21.438</f>
        <v>102.527967989855</v>
      </c>
      <c r="BH1191" s="1" t="n">
        <f aca="false">IF(G1191&lt;=2, -10*G1191+100, 88.958*EXP(-0.0755*G1191))</f>
        <v>99</v>
      </c>
      <c r="BI1191" s="1" t="n">
        <f aca="false">IF(I1191&lt;=100, 0.0053*(I1191)^2-1.0332*I1191+100.76, 122.82*EXP(-0.0092*I1191))</f>
        <v>98.512612</v>
      </c>
      <c r="BJ1191" s="0" t="n">
        <f aca="false">IF(P1191&lt;=1000, -6.942*LN(P1191)+107.59, -36.304*LN(P1191)+310.72)</f>
        <v>-23.6521968642234</v>
      </c>
      <c r="BK1191" s="0" t="e">
        <f aca="false">BF1191^0.04*BG1191^0.22*BH1191^0.51*BI1191^0.06*BJ1191^0.17</f>
        <v>#NUM!</v>
      </c>
      <c r="BL1191" s="0" t="e">
        <f aca="false">IF(BK1191&gt;=90, "Very Good", IF(BK1191&gt;=80, "Good", IF(BK1191&gt;=70, "Slightly Good", IF(BK1191&gt;=60, "Average", IF(BK1191&gt;=50, "Slightly Poor", IF(BK1191&gt;=40, "Poor", "Very Poor"))))))</f>
        <v>#NUM!</v>
      </c>
      <c r="BM1191" s="2" t="n">
        <f aca="false">IF(P1191&lt;=1000, -6.942*LN(P1191)+107.59, IF(AND(P1191&gt;1000, P1191&lt;=5213),-36.304*LN(P1191)+310.72, IF(P1191&gt;5213, 10)))</f>
        <v>10</v>
      </c>
      <c r="BN1191" s="2" t="n">
        <f aca="false">BF1191^0.04*BG1191^0.22*BH1191^0.51*BI1191^0.06*BM1191^0.17</f>
        <v>67.5310918717159</v>
      </c>
      <c r="BO1191" s="3" t="str">
        <f aca="false">IF(BN1191&gt;=90, "Very Good", IF(BN1191&gt;=80, "Good", IF(BN1191&gt;=70, "Slightly Good", IF(BN1191&gt;=60, "Average", IF(BN1191&gt;=50, "Slightly Poor", IF(BN1191&gt;=40, "Poor", "Very Poor"))))))</f>
        <v>Average</v>
      </c>
      <c r="BP1191" s="2" t="n">
        <f aca="false">IF(AJ1191&lt;=1000, -6.942*LN(AJ1191)+107.59, IF(AND(AJ1191&gt;1000, AJ1191&lt;=5213),-36.304*LN(AJ1191)+310.72, IF(AJ1191&gt;5213, 10)))</f>
        <v>34.7768371087843</v>
      </c>
      <c r="BQ1191" s="2" t="n">
        <f aca="false">BF1191^0.04*BG1191^0.22*BH1191^0.51*BI1191^0.06*BP1191^0.17</f>
        <v>83.4685915808155</v>
      </c>
      <c r="BR1191" s="0" t="str">
        <f aca="false">IF(BQ1191&gt;=90, "Very Good", IF(BQ1191&gt;=80, "Good", IF(BQ1191&gt;=70, "Slightly Good", IF(BQ1191&gt;=60, "Average", IF(BQ1191&gt;=50, "Slightly Poor", IF(BQ1191&gt;=40, "Poor", "Very Poor"))))))</f>
        <v>Good</v>
      </c>
      <c r="BT1191" s="2" t="n">
        <f aca="false">9.81*LN(AH1191)+30.6</f>
        <v>47.5003403238402</v>
      </c>
      <c r="BU1191" s="0" t="str">
        <f aca="false">IF(BT1191&lt;30, "Clean water", IF(AND(BT1191&gt;=30, BT1191&lt;40), "Hypolimia", IF(AND(BT1191&gt;=40,BT1191&lt;50), "Mesotrophic", IF(AND(BT1191&gt;=50, BT1191&lt;70), "Eutrophic", IF(BT1191&gt;70,"Hypertrophic")))))</f>
        <v>Mesotrophic</v>
      </c>
      <c r="CM1191" s="0" t="n">
        <f aca="false">IF(G1191&gt;H1191,1,0)</f>
        <v>0</v>
      </c>
      <c r="CO1191" s="17" t="n">
        <f aca="false">14.652-0.41022*M1191+0.007991*M1191*M1191-0.000077774*M1191*M1191*M1191</f>
        <v>12.429349889706</v>
      </c>
      <c r="CP1191" s="1" t="n">
        <f aca="false">F1191/CO1191*100</f>
        <v>99.7638662523266</v>
      </c>
    </row>
    <row r="1192" customFormat="false" ht="12.5" hidden="false" customHeight="false" outlineLevel="0" collapsed="false">
      <c r="A1192" s="0" t="n">
        <v>1191</v>
      </c>
      <c r="B1192" s="15" t="s">
        <v>109</v>
      </c>
      <c r="C1192" s="16" t="s">
        <v>110</v>
      </c>
      <c r="D1192" s="0" t="s">
        <v>181</v>
      </c>
      <c r="E1192" s="0" t="n">
        <v>6.9</v>
      </c>
      <c r="F1192" s="0" t="n">
        <v>11.3</v>
      </c>
      <c r="G1192" s="0" t="n">
        <v>3</v>
      </c>
      <c r="H1192" s="0" t="n">
        <v>8.1</v>
      </c>
      <c r="I1192" s="0" t="n">
        <v>5.4</v>
      </c>
      <c r="J1192" s="0" t="n">
        <v>12.45</v>
      </c>
      <c r="K1192" s="0" t="n">
        <v>0.185</v>
      </c>
      <c r="L1192" s="0" t="n">
        <v>4.5</v>
      </c>
      <c r="M1192" s="0" t="n">
        <v>10.6</v>
      </c>
      <c r="O1192" s="0" t="n">
        <v>614</v>
      </c>
      <c r="AC1192" s="0" t="n">
        <v>11.975</v>
      </c>
      <c r="AD1192" s="0" t="n">
        <v>0.659</v>
      </c>
      <c r="AE1192" s="0" t="n">
        <v>9.366</v>
      </c>
      <c r="AF1192" s="0" t="n">
        <v>0.115</v>
      </c>
      <c r="AG1192" s="0" t="n">
        <v>0.066</v>
      </c>
      <c r="BD1192" s="0" t="n">
        <v>1.93</v>
      </c>
      <c r="BF1192" s="0" t="n">
        <f aca="false">IF(E1192&lt;11,-3.6797*E1192^2+48.115*E1192-53.83,280.92*EXP(-0.2027*E1192))</f>
        <v>102.972983</v>
      </c>
      <c r="BG1192" s="1" t="n">
        <f aca="false">32.208*LN(F1192)+21.438</f>
        <v>99.5360461899348</v>
      </c>
      <c r="BH1192" s="1" t="n">
        <f aca="false">IF(G1192&lt;=2, -10*G1192+100, 88.958*EXP(-0.0755*G1192))</f>
        <v>70.9279340534787</v>
      </c>
      <c r="BI1192" s="1" t="n">
        <f aca="false">IF(I1192&lt;=100, 0.0053*(I1192)^2-1.0332*I1192+100.76, 122.82*EXP(-0.0092*I1192))</f>
        <v>95.335268</v>
      </c>
      <c r="BJ1192" s="0" t="e">
        <f aca="false">IF(P1192&lt;=1000, -6.942*LN(P1192)+107.59, -36.304*LN(P1192)+310.72)</f>
        <v>#VALUE!</v>
      </c>
      <c r="BK1192" s="0" t="e">
        <f aca="false">BF1192^0.04*BG1192^0.22*BH1192^0.51*BI1192^0.06*BJ1192^0.17</f>
        <v>#VALUE!</v>
      </c>
      <c r="BL1192" s="0" t="e">
        <f aca="false">IF(BK1192&gt;=90, "Very Good", IF(BK1192&gt;=80, "Good", IF(BK1192&gt;=70, "Slightly Good", IF(BK1192&gt;=60, "Average", IF(BK1192&gt;=50, "Slightly Poor", IF(BK1192&gt;=40, "Poor", "Very Poor"))))))</f>
        <v>#VALUE!</v>
      </c>
      <c r="BM1192" s="2" t="e">
        <f aca="false">IF(P1192&lt;=1000, -6.942*LN(P1192)+107.59, IF(AND(P1192&gt;1000, P1192&lt;=5213),-36.304*LN(P1192)+310.72, IF(P1192&gt;5213, 10)))</f>
        <v>#VALUE!</v>
      </c>
      <c r="BN1192" s="2" t="e">
        <f aca="false">BF1192^0.04*BG1192^0.22*BH1192^0.51*BI1192^0.06*BM1192^0.17</f>
        <v>#VALUE!</v>
      </c>
      <c r="BO1192" s="3" t="e">
        <f aca="false">IF(BN1192&gt;=90, "Very Good", IF(BN1192&gt;=80, "Good", IF(BN1192&gt;=70, "Slightly Good", IF(BN1192&gt;=60, "Average", IF(BN1192&gt;=50, "Slightly Poor", IF(BN1192&gt;=40, "Poor", "Very Poor"))))))</f>
        <v>#VALUE!</v>
      </c>
      <c r="BP1192" s="2" t="e">
        <f aca="false">IF(AJ1192&lt;=1000, -6.942*LN(AJ1192)+107.59, IF(AND(AJ1192&gt;1000, AJ1192&lt;=5213),-36.304*LN(AJ1192)+310.72, IF(AJ1192&gt;5213, 10)))</f>
        <v>#VALUE!</v>
      </c>
      <c r="BQ1192" s="2" t="e">
        <f aca="false">BF1192^0.04*BG1192^0.22*BH1192^0.51*BI1192^0.06*BP1192^0.17</f>
        <v>#VALUE!</v>
      </c>
      <c r="BR1192" s="0" t="e">
        <f aca="false">IF(BQ1192&gt;=90, "Very Good", IF(BQ1192&gt;=80, "Good", IF(BQ1192&gt;=70, "Slightly Good", IF(BQ1192&gt;=60, "Average", IF(BQ1192&gt;=50, "Slightly Poor", IF(BQ1192&gt;=40, "Poor", "Very Poor"))))))</f>
        <v>#VALUE!</v>
      </c>
      <c r="BT1192" s="2" t="e">
        <f aca="false">9.81*LN(AH1192)+30.6</f>
        <v>#VALUE!</v>
      </c>
      <c r="BU1192" s="0" t="e">
        <f aca="false">IF(BT1192&lt;30, "Clean water", IF(AND(BT1192&gt;=30, BT1192&lt;40), "Hypolimia", IF(AND(BT1192&gt;=40,BT1192&lt;50), "Mesotrophic", IF(AND(BT1192&gt;=50, BT1192&lt;70), "Eutrophic", IF(BT1192&gt;70,"Hypertrophic")))))</f>
        <v>#VALUE!</v>
      </c>
      <c r="CM1192" s="0" t="n">
        <f aca="false">IF(G1192&gt;H1192,1,0)</f>
        <v>0</v>
      </c>
      <c r="CO1192" s="17" t="n">
        <f aca="false">14.652-0.41022*M1192+0.007991*M1192*M1192-0.000077774*M1192*M1192*M1192</f>
        <v>11.108906681616</v>
      </c>
      <c r="CP1192" s="1" t="n">
        <f aca="false">F1192/CO1192*100</f>
        <v>101.720181147081</v>
      </c>
    </row>
    <row r="1193" customFormat="false" ht="12.5" hidden="false" customHeight="false" outlineLevel="0" collapsed="false">
      <c r="A1193" s="0" t="n">
        <v>1192</v>
      </c>
      <c r="B1193" s="15" t="s">
        <v>111</v>
      </c>
      <c r="C1193" s="16" t="s">
        <v>112</v>
      </c>
      <c r="D1193" s="0" t="s">
        <v>181</v>
      </c>
      <c r="E1193" s="0" t="n">
        <v>7.3</v>
      </c>
      <c r="F1193" s="0" t="n">
        <v>13.3</v>
      </c>
      <c r="G1193" s="0" t="n">
        <v>3.3</v>
      </c>
      <c r="H1193" s="0" t="n">
        <v>6.2</v>
      </c>
      <c r="I1193" s="0" t="n">
        <v>4.6</v>
      </c>
      <c r="J1193" s="0" t="n">
        <v>11.015</v>
      </c>
      <c r="K1193" s="0" t="n">
        <v>0.137</v>
      </c>
      <c r="L1193" s="0" t="n">
        <v>4.2</v>
      </c>
      <c r="M1193" s="0" t="n">
        <v>8.5</v>
      </c>
      <c r="N1193" s="0" t="n">
        <v>0</v>
      </c>
      <c r="O1193" s="0" t="n">
        <v>508</v>
      </c>
      <c r="P1193" s="0" t="n">
        <v>16000</v>
      </c>
      <c r="AC1193" s="0" t="n">
        <v>10.511</v>
      </c>
      <c r="AD1193" s="0" t="n">
        <v>1.414</v>
      </c>
      <c r="AE1193" s="0" t="n">
        <v>7.749</v>
      </c>
      <c r="AF1193" s="0" t="n">
        <v>0.103</v>
      </c>
      <c r="AG1193" s="0" t="n">
        <v>0.077</v>
      </c>
      <c r="AH1193" s="0" t="n">
        <v>9.7</v>
      </c>
      <c r="AJ1193" s="0" t="n">
        <v>900</v>
      </c>
      <c r="BF1193" s="0" t="n">
        <f aca="false">IF(E1193&lt;11,-3.6797*E1193^2+48.115*E1193-53.83,280.92*EXP(-0.2027*E1193))</f>
        <v>101.318287</v>
      </c>
      <c r="BG1193" s="1" t="n">
        <f aca="false">32.208*LN(F1193)+21.438</f>
        <v>104.784704046614</v>
      </c>
      <c r="BH1193" s="1" t="n">
        <f aca="false">IF(G1193&lt;=2, -10*G1193+100, 88.958*EXP(-0.0755*G1193))</f>
        <v>69.3394735712124</v>
      </c>
      <c r="BI1193" s="1" t="n">
        <f aca="false">IF(I1193&lt;=100, 0.0053*(I1193)^2-1.0332*I1193+100.76, 122.82*EXP(-0.0092*I1193))</f>
        <v>96.119428</v>
      </c>
      <c r="BJ1193" s="0" t="n">
        <f aca="false">IF(P1193&lt;=1000, -6.942*LN(P1193)+107.59, -36.304*LN(P1193)+310.72)</f>
        <v>-40.7152086203605</v>
      </c>
      <c r="BK1193" s="0" t="e">
        <f aca="false">BF1193^0.04*BG1193^0.22*BH1193^0.51*BI1193^0.06*BJ1193^0.17</f>
        <v>#NUM!</v>
      </c>
      <c r="BL1193" s="0" t="e">
        <f aca="false">IF(BK1193&gt;=90, "Very Good", IF(BK1193&gt;=80, "Good", IF(BK1193&gt;=70, "Slightly Good", IF(BK1193&gt;=60, "Average", IF(BK1193&gt;=50, "Slightly Poor", IF(BK1193&gt;=40, "Poor", "Very Poor"))))))</f>
        <v>#NUM!</v>
      </c>
      <c r="BM1193" s="2" t="n">
        <f aca="false">IF(P1193&lt;=1000, -6.942*LN(P1193)+107.59, IF(AND(P1193&gt;1000, P1193&lt;=5213),-36.304*LN(P1193)+310.72, IF(P1193&gt;5213, 10)))</f>
        <v>10</v>
      </c>
      <c r="BN1193" s="2" t="n">
        <f aca="false">BF1193^0.04*BG1193^0.22*BH1193^0.51*BI1193^0.06*BM1193^0.17</f>
        <v>56.5668240244032</v>
      </c>
      <c r="BO1193" s="3" t="str">
        <f aca="false">IF(BN1193&gt;=90, "Very Good", IF(BN1193&gt;=80, "Good", IF(BN1193&gt;=70, "Slightly Good", IF(BN1193&gt;=60, "Average", IF(BN1193&gt;=50, "Slightly Poor", IF(BN1193&gt;=40, "Poor", "Very Poor"))))))</f>
        <v>Slightly Poor</v>
      </c>
      <c r="BP1193" s="2" t="n">
        <f aca="false">IF(AJ1193&lt;=1000, -6.942*LN(AJ1193)+107.59, IF(AND(AJ1193&gt;1000, AJ1193&lt;=5213),-36.304*LN(AJ1193)+310.72, IF(AJ1193&gt;5213, 10)))</f>
        <v>60.3677755530026</v>
      </c>
      <c r="BQ1193" s="2" t="n">
        <f aca="false">BF1193^0.04*BG1193^0.22*BH1193^0.51*BI1193^0.06*BP1193^0.17</f>
        <v>76.7889404525227</v>
      </c>
      <c r="BR1193" s="0" t="str">
        <f aca="false">IF(BQ1193&gt;=90, "Very Good", IF(BQ1193&gt;=80, "Good", IF(BQ1193&gt;=70, "Slightly Good", IF(BQ1193&gt;=60, "Average", IF(BQ1193&gt;=50, "Slightly Poor", IF(BQ1193&gt;=40, "Poor", "Very Poor"))))))</f>
        <v>Slightly Good</v>
      </c>
      <c r="BT1193" s="2" t="n">
        <f aca="false">9.81*LN(AH1193)+30.6</f>
        <v>52.8895549368466</v>
      </c>
      <c r="BU1193" s="0" t="str">
        <f aca="false">IF(BT1193&lt;30, "Clean water", IF(AND(BT1193&gt;=30, BT1193&lt;40), "Hypolimia", IF(AND(BT1193&gt;=40,BT1193&lt;50), "Mesotrophic", IF(AND(BT1193&gt;=50, BT1193&lt;70), "Eutrophic", IF(BT1193&gt;70,"Hypertrophic")))))</f>
        <v>Eutrophic</v>
      </c>
      <c r="CM1193" s="0" t="n">
        <f aca="false">IF(G1193&gt;H1193,1,0)</f>
        <v>0</v>
      </c>
      <c r="CO1193" s="17" t="n">
        <f aca="false">14.652-0.41022*M1193+0.007991*M1193*M1193-0.000077774*M1193*M1193*M1193</f>
        <v>11.69471679225</v>
      </c>
      <c r="CP1193" s="1" t="n">
        <f aca="false">F1193/CO1193*100</f>
        <v>113.726567613966</v>
      </c>
    </row>
    <row r="1194" customFormat="false" ht="12.5" hidden="false" customHeight="false" outlineLevel="0" collapsed="false">
      <c r="A1194" s="0" t="n">
        <v>1193</v>
      </c>
      <c r="B1194" s="15" t="s">
        <v>113</v>
      </c>
      <c r="C1194" s="16" t="s">
        <v>114</v>
      </c>
      <c r="D1194" s="0" t="s">
        <v>181</v>
      </c>
      <c r="E1194" s="0" t="n">
        <v>7.7</v>
      </c>
      <c r="F1194" s="0" t="n">
        <v>13.1</v>
      </c>
      <c r="G1194" s="0" t="n">
        <v>1.3</v>
      </c>
      <c r="H1194" s="0" t="n">
        <v>5.3</v>
      </c>
      <c r="I1194" s="0" t="n">
        <v>5</v>
      </c>
      <c r="J1194" s="0" t="n">
        <v>10.381</v>
      </c>
      <c r="K1194" s="0" t="n">
        <v>0.097</v>
      </c>
      <c r="L1194" s="0" t="n">
        <v>3.6</v>
      </c>
      <c r="M1194" s="0" t="n">
        <v>5.3</v>
      </c>
      <c r="N1194" s="0" t="n">
        <v>0</v>
      </c>
      <c r="O1194" s="0" t="n">
        <v>530</v>
      </c>
      <c r="P1194" s="0" t="n">
        <v>13000</v>
      </c>
      <c r="AC1194" s="0" t="n">
        <v>10.251</v>
      </c>
      <c r="AD1194" s="0" t="n">
        <v>2.05</v>
      </c>
      <c r="AE1194" s="0" t="n">
        <v>6.583</v>
      </c>
      <c r="AF1194" s="0" t="n">
        <v>0.049</v>
      </c>
      <c r="AG1194" s="0" t="n">
        <v>0.03</v>
      </c>
      <c r="AH1194" s="0" t="n">
        <v>16.7</v>
      </c>
      <c r="AJ1194" s="0" t="n">
        <v>400</v>
      </c>
      <c r="BF1194" s="0" t="n">
        <f aca="false">IF(E1194&lt;11,-3.6797*E1194^2+48.115*E1194-53.83,280.92*EXP(-0.2027*E1194))</f>
        <v>98.486087</v>
      </c>
      <c r="BG1194" s="1" t="n">
        <f aca="false">32.208*LN(F1194)+21.438</f>
        <v>104.29669471051</v>
      </c>
      <c r="BH1194" s="1" t="n">
        <f aca="false">IF(G1194&lt;=2, -10*G1194+100, 88.958*EXP(-0.0755*G1194))</f>
        <v>87</v>
      </c>
      <c r="BI1194" s="1" t="n">
        <f aca="false">IF(I1194&lt;=100, 0.0053*(I1194)^2-1.0332*I1194+100.76, 122.82*EXP(-0.0092*I1194))</f>
        <v>95.7265</v>
      </c>
      <c r="BJ1194" s="0" t="n">
        <f aca="false">IF(P1194&lt;=1000, -6.942*LN(P1194)+107.59, -36.304*LN(P1194)+310.72)</f>
        <v>-33.1770691214511</v>
      </c>
      <c r="BK1194" s="0" t="e">
        <f aca="false">BF1194^0.04*BG1194^0.22*BH1194^0.51*BI1194^0.06*BJ1194^0.17</f>
        <v>#NUM!</v>
      </c>
      <c r="BL1194" s="0" t="e">
        <f aca="false">IF(BK1194&gt;=90, "Very Good", IF(BK1194&gt;=80, "Good", IF(BK1194&gt;=70, "Slightly Good", IF(BK1194&gt;=60, "Average", IF(BK1194&gt;=50, "Slightly Poor", IF(BK1194&gt;=40, "Poor", "Very Poor"))))))</f>
        <v>#NUM!</v>
      </c>
      <c r="BM1194" s="2" t="n">
        <f aca="false">IF(P1194&lt;=1000, -6.942*LN(P1194)+107.59, IF(AND(P1194&gt;1000, P1194&lt;=5213),-36.304*LN(P1194)+310.72, IF(P1194&gt;5213, 10)))</f>
        <v>10</v>
      </c>
      <c r="BN1194" s="2" t="n">
        <f aca="false">BF1194^0.04*BG1194^0.22*BH1194^0.51*BI1194^0.06*BM1194^0.17</f>
        <v>63.3535951413884</v>
      </c>
      <c r="BO1194" s="3" t="str">
        <f aca="false">IF(BN1194&gt;=90, "Very Good", IF(BN1194&gt;=80, "Good", IF(BN1194&gt;=70, "Slightly Good", IF(BN1194&gt;=60, "Average", IF(BN1194&gt;=50, "Slightly Poor", IF(BN1194&gt;=40, "Poor", "Very Poor"))))))</f>
        <v>Average</v>
      </c>
      <c r="BP1194" s="2" t="n">
        <f aca="false">IF(AJ1194&lt;=1000, -6.942*LN(AJ1194)+107.59, IF(AND(AJ1194&gt;1000, AJ1194&lt;=5213),-36.304*LN(AJ1194)+310.72, IF(AJ1194&gt;5213, 10)))</f>
        <v>65.9972531139764</v>
      </c>
      <c r="BQ1194" s="2" t="n">
        <f aca="false">BF1194^0.04*BG1194^0.22*BH1194^0.51*BI1194^0.06*BP1194^0.17</f>
        <v>87.3153624537769</v>
      </c>
      <c r="BR1194" s="0" t="str">
        <f aca="false">IF(BQ1194&gt;=90, "Very Good", IF(BQ1194&gt;=80, "Good", IF(BQ1194&gt;=70, "Slightly Good", IF(BQ1194&gt;=60, "Average", IF(BQ1194&gt;=50, "Slightly Poor", IF(BQ1194&gt;=40, "Poor", "Very Poor"))))))</f>
        <v>Good</v>
      </c>
      <c r="BT1194" s="2" t="n">
        <f aca="false">9.81*LN(AH1194)+30.6</f>
        <v>58.2191595375368</v>
      </c>
      <c r="BU1194" s="0" t="str">
        <f aca="false">IF(BT1194&lt;30, "Clean water", IF(AND(BT1194&gt;=30, BT1194&lt;40), "Hypolimia", IF(AND(BT1194&gt;=40,BT1194&lt;50), "Mesotrophic", IF(AND(BT1194&gt;=50, BT1194&lt;70), "Eutrophic", IF(BT1194&gt;70,"Hypertrophic")))))</f>
        <v>Eutrophic</v>
      </c>
      <c r="CM1194" s="0" t="n">
        <f aca="false">IF(G1194&gt;H1194,1,0)</f>
        <v>0</v>
      </c>
      <c r="CO1194" s="17" t="n">
        <f aca="false">14.652-0.41022*M1194+0.007991*M1194*M1194-0.000077774*M1194*M1194*M1194</f>
        <v>12.690722430202</v>
      </c>
      <c r="CP1194" s="1" t="n">
        <f aca="false">F1194/CO1194*100</f>
        <v>103.225013958417</v>
      </c>
    </row>
    <row r="1195" customFormat="false" ht="12.5" hidden="false" customHeight="false" outlineLevel="0" collapsed="false">
      <c r="A1195" s="0" t="n">
        <v>1194</v>
      </c>
      <c r="B1195" s="15" t="s">
        <v>115</v>
      </c>
      <c r="C1195" s="16" t="s">
        <v>116</v>
      </c>
      <c r="D1195" s="0" t="s">
        <v>181</v>
      </c>
      <c r="E1195" s="0" t="n">
        <v>7.1</v>
      </c>
      <c r="F1195" s="0" t="n">
        <v>10.6</v>
      </c>
      <c r="G1195" s="0" t="n">
        <v>7.1</v>
      </c>
      <c r="H1195" s="0" t="n">
        <v>8</v>
      </c>
      <c r="I1195" s="0" t="n">
        <v>7.8</v>
      </c>
      <c r="J1195" s="0" t="n">
        <v>15.507</v>
      </c>
      <c r="K1195" s="0" t="n">
        <v>0.184</v>
      </c>
      <c r="L1195" s="0" t="n">
        <v>4.9</v>
      </c>
      <c r="M1195" s="0" t="n">
        <v>10.7</v>
      </c>
      <c r="N1195" s="0" t="n">
        <v>0</v>
      </c>
      <c r="O1195" s="0" t="n">
        <v>574</v>
      </c>
      <c r="P1195" s="0" t="n">
        <v>34000</v>
      </c>
      <c r="AC1195" s="0" t="n">
        <v>15.432</v>
      </c>
      <c r="AD1195" s="0" t="n">
        <v>5.012</v>
      </c>
      <c r="AE1195" s="0" t="n">
        <v>8.547</v>
      </c>
      <c r="AF1195" s="0" t="n">
        <v>0.04</v>
      </c>
      <c r="AG1195" s="0" t="n">
        <v>0.016</v>
      </c>
      <c r="AH1195" s="0" t="n">
        <v>7.5</v>
      </c>
      <c r="AJ1195" s="0" t="n">
        <v>2400</v>
      </c>
      <c r="BF1195" s="0" t="n">
        <f aca="false">IF(E1195&lt;11,-3.6797*E1195^2+48.115*E1195-53.83,280.92*EXP(-0.2027*E1195))</f>
        <v>102.292823</v>
      </c>
      <c r="BG1195" s="1" t="n">
        <f aca="false">32.208*LN(F1195)+21.438</f>
        <v>97.4763856680092</v>
      </c>
      <c r="BH1195" s="1" t="n">
        <f aca="false">IF(G1195&lt;=2, -10*G1195+100, 88.958*EXP(-0.0755*G1195))</f>
        <v>52.0452924556106</v>
      </c>
      <c r="BI1195" s="1" t="n">
        <f aca="false">IF(I1195&lt;=100, 0.0053*(I1195)^2-1.0332*I1195+100.76, 122.82*EXP(-0.0092*I1195))</f>
        <v>93.023492</v>
      </c>
      <c r="BJ1195" s="0" t="n">
        <f aca="false">IF(P1195&lt;=1000, -6.942*LN(P1195)+107.59, -36.304*LN(P1195)+310.72)</f>
        <v>-68.0801401338326</v>
      </c>
      <c r="BK1195" s="0" t="e">
        <f aca="false">BF1195^0.04*BG1195^0.22*BH1195^0.51*BI1195^0.06*BJ1195^0.17</f>
        <v>#NUM!</v>
      </c>
      <c r="BL1195" s="0" t="e">
        <f aca="false">IF(BK1195&gt;=90, "Very Good", IF(BK1195&gt;=80, "Good", IF(BK1195&gt;=70, "Slightly Good", IF(BK1195&gt;=60, "Average", IF(BK1195&gt;=50, "Slightly Poor", IF(BK1195&gt;=40, "Poor", "Very Poor"))))))</f>
        <v>#NUM!</v>
      </c>
      <c r="BM1195" s="2" t="n">
        <f aca="false">IF(P1195&lt;=1000, -6.942*LN(P1195)+107.59, IF(AND(P1195&gt;1000, P1195&lt;=5213),-36.304*LN(P1195)+310.72, IF(P1195&gt;5213, 10)))</f>
        <v>10</v>
      </c>
      <c r="BN1195" s="2" t="n">
        <f aca="false">BF1195^0.04*BG1195^0.22*BH1195^0.51*BI1195^0.06*BM1195^0.17</f>
        <v>48.0199582259877</v>
      </c>
      <c r="BO1195" s="3" t="str">
        <f aca="false">IF(BN1195&gt;=90, "Very Good", IF(BN1195&gt;=80, "Good", IF(BN1195&gt;=70, "Slightly Good", IF(BN1195&gt;=60, "Average", IF(BN1195&gt;=50, "Slightly Poor", IF(BN1195&gt;=40, "Poor", "Very Poor"))))))</f>
        <v>Poor</v>
      </c>
      <c r="BP1195" s="2" t="n">
        <f aca="false">IF(AJ1195&lt;=1000, -6.942*LN(AJ1195)+107.59, IF(AND(AJ1195&gt;1000, AJ1195&lt;=5213),-36.304*LN(AJ1195)+310.72, IF(AJ1195&gt;5213, 10)))</f>
        <v>28.1578353109365</v>
      </c>
      <c r="BQ1195" s="2" t="n">
        <f aca="false">BF1195^0.04*BG1195^0.22*BH1195^0.51*BI1195^0.06*BP1195^0.17</f>
        <v>57.2603044591581</v>
      </c>
      <c r="BR1195" s="0" t="str">
        <f aca="false">IF(BQ1195&gt;=90, "Very Good", IF(BQ1195&gt;=80, "Good", IF(BQ1195&gt;=70, "Slightly Good", IF(BQ1195&gt;=60, "Average", IF(BQ1195&gt;=50, "Slightly Poor", IF(BQ1195&gt;=40, "Poor", "Very Poor"))))))</f>
        <v>Slightly Poor</v>
      </c>
      <c r="BT1195" s="2" t="n">
        <f aca="false">9.81*LN(AH1195)+30.6</f>
        <v>50.3661986315196</v>
      </c>
      <c r="BU1195" s="0" t="str">
        <f aca="false">IF(BT1195&lt;30, "Clean water", IF(AND(BT1195&gt;=30, BT1195&lt;40), "Hypolimia", IF(AND(BT1195&gt;=40,BT1195&lt;50), "Mesotrophic", IF(AND(BT1195&gt;=50, BT1195&lt;70), "Eutrophic", IF(BT1195&gt;70,"Hypertrophic")))))</f>
        <v>Eutrophic</v>
      </c>
      <c r="CM1195" s="0" t="n">
        <f aca="false">IF(G1195&gt;H1195,1,0)</f>
        <v>0</v>
      </c>
      <c r="CO1195" s="17" t="n">
        <f aca="false">14.652-0.41022*M1195+0.007991*M1195*M1195-0.000077774*M1195*M1195*M1195</f>
        <v>11.082259095718</v>
      </c>
      <c r="CP1195" s="1" t="n">
        <f aca="false">F1195/CO1195*100</f>
        <v>95.6483683376042</v>
      </c>
    </row>
    <row r="1196" customFormat="false" ht="12.5" hidden="false" customHeight="false" outlineLevel="0" collapsed="false">
      <c r="A1196" s="0" t="n">
        <v>1195</v>
      </c>
      <c r="B1196" s="15" t="s">
        <v>117</v>
      </c>
      <c r="C1196" s="16" t="s">
        <v>118</v>
      </c>
      <c r="D1196" s="0" t="s">
        <v>181</v>
      </c>
      <c r="E1196" s="0" t="n">
        <v>7.7</v>
      </c>
      <c r="F1196" s="0" t="n">
        <v>13.6</v>
      </c>
      <c r="G1196" s="0" t="n">
        <v>0.1</v>
      </c>
      <c r="H1196" s="0" t="n">
        <v>1.2</v>
      </c>
      <c r="I1196" s="0" t="n">
        <v>1.4</v>
      </c>
      <c r="J1196" s="0" t="n">
        <v>2.864</v>
      </c>
      <c r="K1196" s="0" t="n">
        <v>0.005</v>
      </c>
      <c r="L1196" s="0" t="n">
        <v>1.3</v>
      </c>
      <c r="M1196" s="0" t="n">
        <v>2.8</v>
      </c>
      <c r="N1196" s="0" t="n">
        <v>0</v>
      </c>
      <c r="O1196" s="0" t="n">
        <v>174</v>
      </c>
      <c r="P1196" s="0" t="n">
        <v>10</v>
      </c>
      <c r="AC1196" s="0" t="n">
        <v>2.745</v>
      </c>
      <c r="AD1196" s="0" t="n">
        <v>0.133</v>
      </c>
      <c r="AE1196" s="0" t="n">
        <v>2.595</v>
      </c>
      <c r="AF1196" s="0" t="n">
        <v>0.005</v>
      </c>
      <c r="AG1196" s="0" t="n">
        <v>0</v>
      </c>
      <c r="AH1196" s="0" t="n">
        <v>1.4</v>
      </c>
      <c r="AJ1196" s="0" t="n">
        <v>0</v>
      </c>
      <c r="BF1196" s="0" t="n">
        <f aca="false">IF(E1196&lt;11,-3.6797*E1196^2+48.115*E1196-53.83,280.92*EXP(-0.2027*E1196))</f>
        <v>98.486087</v>
      </c>
      <c r="BG1196" s="1" t="n">
        <f aca="false">32.208*LN(F1196)+21.438</f>
        <v>105.503127884635</v>
      </c>
      <c r="BH1196" s="1" t="n">
        <f aca="false">IF(G1196&lt;=2, -10*G1196+100, 88.958*EXP(-0.0755*G1196))</f>
        <v>99</v>
      </c>
      <c r="BI1196" s="1" t="n">
        <f aca="false">IF(I1196&lt;=100, 0.0053*(I1196)^2-1.0332*I1196+100.76, 122.82*EXP(-0.0092*I1196))</f>
        <v>99.323908</v>
      </c>
      <c r="BJ1196" s="0" t="n">
        <f aca="false">IF(P1196&lt;=1000, -6.942*LN(P1196)+107.59, -36.304*LN(P1196)+310.72)</f>
        <v>91.6054542844353</v>
      </c>
      <c r="BK1196" s="0" t="n">
        <f aca="false">BF1196^0.04*BG1196^0.22*BH1196^0.51*BI1196^0.06*BJ1196^0.17</f>
        <v>99.0779866736867</v>
      </c>
      <c r="BL1196" s="0" t="str">
        <f aca="false">IF(BK1196&gt;=90, "Very Good", IF(BK1196&gt;=80, "Good", IF(BK1196&gt;=70, "Slightly Good", IF(BK1196&gt;=60, "Average", IF(BK1196&gt;=50, "Slightly Poor", IF(BK1196&gt;=40, "Poor", "Very Poor"))))))</f>
        <v>Very Good</v>
      </c>
      <c r="BM1196" s="2" t="n">
        <f aca="false">IF(P1196&lt;=1000, -6.942*LN(P1196)+107.59, IF(AND(P1196&gt;1000, P1196&lt;=5213),-36.304*LN(P1196)+310.72, IF(P1196&gt;5213, 10)))</f>
        <v>91.6054542844353</v>
      </c>
      <c r="BN1196" s="2" t="n">
        <f aca="false">BF1196^0.04*BG1196^0.22*BH1196^0.51*BI1196^0.06*BM1196^0.17</f>
        <v>99.0779866736867</v>
      </c>
      <c r="BO1196" s="3" t="str">
        <f aca="false">IF(BN1196&gt;=90, "Very Good", IF(BN1196&gt;=80, "Good", IF(BN1196&gt;=70, "Slightly Good", IF(BN1196&gt;=60, "Average", IF(BN1196&gt;=50, "Slightly Poor", IF(BN1196&gt;=40, "Poor", "Very Poor"))))))</f>
        <v>Very Good</v>
      </c>
      <c r="BP1196" s="2" t="e">
        <f aca="false">IF(AJ1196&lt;=1000, -6.942*LN(AJ1196)+107.59, IF(AND(AJ1196&gt;1000, AJ1196&lt;=5213),-36.304*LN(AJ1196)+310.72, IF(AJ1196&gt;5213, 10)))</f>
        <v>#VALUE!</v>
      </c>
      <c r="BQ1196" s="2" t="e">
        <f aca="false">BF1196^0.04*BG1196^0.22*BH1196^0.51*BI1196^0.06*BP1196^0.17</f>
        <v>#VALUE!</v>
      </c>
      <c r="BR1196" s="0" t="e">
        <f aca="false">IF(BQ1196&gt;=90, "Very Good", IF(BQ1196&gt;=80, "Good", IF(BQ1196&gt;=70, "Slightly Good", IF(BQ1196&gt;=60, "Average", IF(BQ1196&gt;=50, "Slightly Poor", IF(BQ1196&gt;=40, "Poor", "Very Poor"))))))</f>
        <v>#VALUE!</v>
      </c>
      <c r="BT1196" s="2" t="n">
        <f aca="false">9.81*LN(AH1196)+30.6</f>
        <v>33.9007926412541</v>
      </c>
      <c r="BU1196" s="0" t="str">
        <f aca="false">IF(BT1196&lt;30, "Clean water", IF(AND(BT1196&gt;=30, BT1196&lt;40), "Hypolimia", IF(AND(BT1196&gt;=40,BT1196&lt;50), "Mesotrophic", IF(AND(BT1196&gt;=50, BT1196&lt;70), "Eutrophic", IF(BT1196&gt;70,"Hypertrophic")))))</f>
        <v>Hypolimia</v>
      </c>
      <c r="CM1196" s="0" t="n">
        <f aca="false">IF(G1196&gt;H1196,1,0)</f>
        <v>0</v>
      </c>
      <c r="CO1196" s="17" t="n">
        <f aca="false">14.652-0.41022*M1196+0.007991*M1196*M1196-0.000077774*M1196*M1196*M1196</f>
        <v>13.564326145152</v>
      </c>
      <c r="CP1196" s="1" t="n">
        <f aca="false">F1196/CO1196*100</f>
        <v>100.26299761939</v>
      </c>
    </row>
    <row r="1197" customFormat="false" ht="12.5" hidden="false" customHeight="false" outlineLevel="0" collapsed="false">
      <c r="A1197" s="0" t="n">
        <v>1196</v>
      </c>
      <c r="B1197" s="15" t="s">
        <v>119</v>
      </c>
      <c r="C1197" s="16" t="s">
        <v>120</v>
      </c>
      <c r="D1197" s="0" t="s">
        <v>181</v>
      </c>
      <c r="E1197" s="0" t="n">
        <v>7.8</v>
      </c>
      <c r="F1197" s="0" t="n">
        <v>13.6</v>
      </c>
      <c r="G1197" s="0" t="n">
        <v>0.1</v>
      </c>
      <c r="H1197" s="0" t="n">
        <v>1.3</v>
      </c>
      <c r="I1197" s="0" t="n">
        <v>1.2</v>
      </c>
      <c r="J1197" s="0" t="n">
        <v>3.099</v>
      </c>
      <c r="K1197" s="0" t="n">
        <v>0.004</v>
      </c>
      <c r="L1197" s="0" t="n">
        <v>1.3</v>
      </c>
      <c r="M1197" s="0" t="n">
        <v>2.4</v>
      </c>
      <c r="N1197" s="0" t="n">
        <v>0</v>
      </c>
      <c r="O1197" s="0" t="n">
        <v>172</v>
      </c>
      <c r="P1197" s="0" t="n">
        <v>120</v>
      </c>
      <c r="AC1197" s="0" t="n">
        <v>3.015</v>
      </c>
      <c r="AD1197" s="0" t="n">
        <v>0.121</v>
      </c>
      <c r="AE1197" s="0" t="n">
        <v>2.824</v>
      </c>
      <c r="AF1197" s="0" t="n">
        <v>0.004</v>
      </c>
      <c r="AG1197" s="0" t="n">
        <v>0</v>
      </c>
      <c r="AH1197" s="0" t="n">
        <v>1.2</v>
      </c>
      <c r="AJ1197" s="0" t="n">
        <v>25</v>
      </c>
      <c r="BF1197" s="0" t="n">
        <f aca="false">IF(E1197&lt;11,-3.6797*E1197^2+48.115*E1197-53.83,280.92*EXP(-0.2027*E1197))</f>
        <v>97.5940520000001</v>
      </c>
      <c r="BG1197" s="1" t="n">
        <f aca="false">32.208*LN(F1197)+21.438</f>
        <v>105.503127884635</v>
      </c>
      <c r="BH1197" s="1" t="n">
        <f aca="false">IF(G1197&lt;=2, -10*G1197+100, 88.958*EXP(-0.0755*G1197))</f>
        <v>99</v>
      </c>
      <c r="BI1197" s="1" t="n">
        <f aca="false">IF(I1197&lt;=100, 0.0053*(I1197)^2-1.0332*I1197+100.76, 122.82*EXP(-0.0092*I1197))</f>
        <v>99.527792</v>
      </c>
      <c r="BJ1197" s="0" t="n">
        <f aca="false">IF(P1197&lt;=1000, -6.942*LN(P1197)+107.59, -36.304*LN(P1197)+310.72)</f>
        <v>74.3552323216071</v>
      </c>
      <c r="BK1197" s="0" t="n">
        <f aca="false">BF1197^0.04*BG1197^0.22*BH1197^0.51*BI1197^0.06*BJ1197^0.17</f>
        <v>95.602418759183</v>
      </c>
      <c r="BL1197" s="0" t="str">
        <f aca="false">IF(BK1197&gt;=90, "Very Good", IF(BK1197&gt;=80, "Good", IF(BK1197&gt;=70, "Slightly Good", IF(BK1197&gt;=60, "Average", IF(BK1197&gt;=50, "Slightly Poor", IF(BK1197&gt;=40, "Poor", "Very Poor"))))))</f>
        <v>Very Good</v>
      </c>
      <c r="BM1197" s="2" t="n">
        <f aca="false">IF(P1197&lt;=1000, -6.942*LN(P1197)+107.59, IF(AND(P1197&gt;1000, P1197&lt;=5213),-36.304*LN(P1197)+310.72, IF(P1197&gt;5213, 10)))</f>
        <v>74.3552323216071</v>
      </c>
      <c r="BN1197" s="2" t="n">
        <f aca="false">BF1197^0.04*BG1197^0.22*BH1197^0.51*BI1197^0.06*BM1197^0.17</f>
        <v>95.602418759183</v>
      </c>
      <c r="BO1197" s="3" t="str">
        <f aca="false">IF(BN1197&gt;=90, "Very Good", IF(BN1197&gt;=80, "Good", IF(BN1197&gt;=70, "Slightly Good", IF(BN1197&gt;=60, "Average", IF(BN1197&gt;=50, "Slightly Poor", IF(BN1197&gt;=40, "Poor", "Very Poor"))))))</f>
        <v>Very Good</v>
      </c>
      <c r="BP1197" s="2" t="n">
        <f aca="false">IF(AJ1197&lt;=1000, -6.942*LN(AJ1197)+107.59, IF(AND(AJ1197&gt;1000, AJ1197&lt;=5213),-36.304*LN(AJ1197)+310.72, IF(AJ1197&gt;5213, 10)))</f>
        <v>85.244564023765</v>
      </c>
      <c r="BQ1197" s="2" t="n">
        <f aca="false">BF1197^0.04*BG1197^0.22*BH1197^0.51*BI1197^0.06*BP1197^0.17</f>
        <v>97.8496456338367</v>
      </c>
      <c r="BR1197" s="0" t="str">
        <f aca="false">IF(BQ1197&gt;=90, "Very Good", IF(BQ1197&gt;=80, "Good", IF(BQ1197&gt;=70, "Slightly Good", IF(BQ1197&gt;=60, "Average", IF(BQ1197&gt;=50, "Slightly Poor", IF(BQ1197&gt;=40, "Poor", "Very Poor"))))))</f>
        <v>Very Good</v>
      </c>
      <c r="BT1197" s="2" t="n">
        <f aca="false">9.81*LN(AH1197)+30.6</f>
        <v>32.3885744721487</v>
      </c>
      <c r="BU1197" s="0" t="str">
        <f aca="false">IF(BT1197&lt;30, "Clean water", IF(AND(BT1197&gt;=30, BT1197&lt;40), "Hypolimia", IF(AND(BT1197&gt;=40,BT1197&lt;50), "Mesotrophic", IF(AND(BT1197&gt;=50, BT1197&lt;70), "Eutrophic", IF(BT1197&gt;70,"Hypertrophic")))))</f>
        <v>Hypolimia</v>
      </c>
      <c r="CM1197" s="0" t="n">
        <f aca="false">IF(G1197&gt;H1197,1,0)</f>
        <v>0</v>
      </c>
      <c r="CO1197" s="17" t="n">
        <f aca="false">14.652-0.41022*M1197+0.007991*M1197*M1197-0.000077774*M1197*M1197*M1197</f>
        <v>13.712425012224</v>
      </c>
      <c r="CP1197" s="1" t="n">
        <f aca="false">F1197/CO1197*100</f>
        <v>99.1801230480839</v>
      </c>
    </row>
    <row r="1198" customFormat="false" ht="12.5" hidden="false" customHeight="false" outlineLevel="0" collapsed="false">
      <c r="A1198" s="0" t="n">
        <v>1197</v>
      </c>
      <c r="B1198" s="15" t="s">
        <v>121</v>
      </c>
      <c r="C1198" s="16" t="s">
        <v>122</v>
      </c>
      <c r="D1198" s="0" t="s">
        <v>181</v>
      </c>
      <c r="E1198" s="0" t="n">
        <v>8.1</v>
      </c>
      <c r="F1198" s="0" t="n">
        <v>16.3</v>
      </c>
      <c r="G1198" s="0" t="n">
        <v>0.1</v>
      </c>
      <c r="H1198" s="0" t="n">
        <v>1.9</v>
      </c>
      <c r="I1198" s="0" t="n">
        <v>1.8</v>
      </c>
      <c r="J1198" s="0" t="n">
        <v>3.532</v>
      </c>
      <c r="K1198" s="0" t="n">
        <v>0.013</v>
      </c>
      <c r="L1198" s="0" t="n">
        <v>1.4</v>
      </c>
      <c r="M1198" s="0" t="n">
        <v>3.5</v>
      </c>
      <c r="N1198" s="0" t="n">
        <v>0</v>
      </c>
      <c r="O1198" s="0" t="n">
        <v>318</v>
      </c>
      <c r="P1198" s="0" t="n">
        <v>2100</v>
      </c>
      <c r="AC1198" s="0" t="n">
        <v>3.532</v>
      </c>
      <c r="AD1198" s="0" t="n">
        <v>0.109</v>
      </c>
      <c r="AE1198" s="0" t="n">
        <v>3.135</v>
      </c>
      <c r="AF1198" s="0" t="n">
        <v>0.011</v>
      </c>
      <c r="AG1198" s="0" t="n">
        <v>0.005</v>
      </c>
      <c r="AH1198" s="0" t="n">
        <v>2.3</v>
      </c>
      <c r="AJ1198" s="0" t="n">
        <v>140</v>
      </c>
      <c r="BF1198" s="0" t="n">
        <f aca="false">IF(E1198&lt;11,-3.6797*E1198^2+48.115*E1198-53.83,280.92*EXP(-0.2027*E1198))</f>
        <v>94.476383</v>
      </c>
      <c r="BG1198" s="1" t="n">
        <f aca="false">32.208*LN(F1198)+21.438</f>
        <v>111.335845792432</v>
      </c>
      <c r="BH1198" s="1" t="n">
        <f aca="false">IF(G1198&lt;=2, -10*G1198+100, 88.958*EXP(-0.0755*G1198))</f>
        <v>99</v>
      </c>
      <c r="BI1198" s="1" t="n">
        <f aca="false">IF(I1198&lt;=100, 0.0053*(I1198)^2-1.0332*I1198+100.76, 122.82*EXP(-0.0092*I1198))</f>
        <v>98.917412</v>
      </c>
      <c r="BJ1198" s="0" t="n">
        <f aca="false">IF(P1198&lt;=1000, -6.942*LN(P1198)+107.59, -36.304*LN(P1198)+310.72)</f>
        <v>33.0055589887772</v>
      </c>
      <c r="BK1198" s="0" t="n">
        <f aca="false">BF1198^0.04*BG1198^0.22*BH1198^0.51*BI1198^0.06*BJ1198^0.17</f>
        <v>84.1245497465222</v>
      </c>
      <c r="BL1198" s="0" t="str">
        <f aca="false">IF(BK1198&gt;=90, "Very Good", IF(BK1198&gt;=80, "Good", IF(BK1198&gt;=70, "Slightly Good", IF(BK1198&gt;=60, "Average", IF(BK1198&gt;=50, "Slightly Poor", IF(BK1198&gt;=40, "Poor", "Very Poor"))))))</f>
        <v>Good</v>
      </c>
      <c r="BM1198" s="2" t="n">
        <f aca="false">IF(P1198&lt;=1000, -6.942*LN(P1198)+107.59, IF(AND(P1198&gt;1000, P1198&lt;=5213),-36.304*LN(P1198)+310.72, IF(P1198&gt;5213, 10)))</f>
        <v>33.0055589887772</v>
      </c>
      <c r="BN1198" s="2" t="n">
        <f aca="false">BF1198^0.04*BG1198^0.22*BH1198^0.51*BI1198^0.06*BM1198^0.17</f>
        <v>84.1245497465222</v>
      </c>
      <c r="BO1198" s="3" t="str">
        <f aca="false">IF(BN1198&gt;=90, "Very Good", IF(BN1198&gt;=80, "Good", IF(BN1198&gt;=70, "Slightly Good", IF(BN1198&gt;=60, "Average", IF(BN1198&gt;=50, "Slightly Poor", IF(BN1198&gt;=40, "Poor", "Very Poor"))))))</f>
        <v>Good</v>
      </c>
      <c r="BP1198" s="2" t="n">
        <f aca="false">IF(AJ1198&lt;=1000, -6.942*LN(AJ1198)+107.59, IF(AND(AJ1198&gt;1000, AJ1198&lt;=5213),-36.304*LN(AJ1198)+310.72, IF(AJ1198&gt;5213, 10)))</f>
        <v>73.2851183022462</v>
      </c>
      <c r="BQ1198" s="2" t="n">
        <f aca="false">BF1198^0.04*BG1198^0.22*BH1198^0.51*BI1198^0.06*BP1198^0.17</f>
        <v>96.3419942719749</v>
      </c>
      <c r="BR1198" s="0" t="str">
        <f aca="false">IF(BQ1198&gt;=90, "Very Good", IF(BQ1198&gt;=80, "Good", IF(BQ1198&gt;=70, "Slightly Good", IF(BQ1198&gt;=60, "Average", IF(BQ1198&gt;=50, "Slightly Poor", IF(BQ1198&gt;=40, "Poor", "Very Poor"))))))</f>
        <v>Very Good</v>
      </c>
      <c r="BT1198" s="2" t="n">
        <f aca="false">9.81*LN(AH1198)+30.6</f>
        <v>38.7708384959934</v>
      </c>
      <c r="BU1198" s="0" t="str">
        <f aca="false">IF(BT1198&lt;30, "Clean water", IF(AND(BT1198&gt;=30, BT1198&lt;40), "Hypolimia", IF(AND(BT1198&gt;=40,BT1198&lt;50), "Mesotrophic", IF(AND(BT1198&gt;=50, BT1198&lt;70), "Eutrophic", IF(BT1198&gt;70,"Hypertrophic")))))</f>
        <v>Hypolimia</v>
      </c>
      <c r="CM1198" s="0" t="n">
        <f aca="false">IF(G1198&gt;H1198,1,0)</f>
        <v>0</v>
      </c>
      <c r="CO1198" s="17" t="n">
        <f aca="false">14.652-0.41022*M1198+0.007991*M1198*M1198-0.000077774*M1198*M1198*M1198</f>
        <v>13.31078518975</v>
      </c>
      <c r="CP1198" s="1" t="n">
        <f aca="false">F1198/CO1198*100</f>
        <v>122.457088501074</v>
      </c>
    </row>
    <row r="1199" customFormat="false" ht="12.5" hidden="false" customHeight="false" outlineLevel="0" collapsed="false">
      <c r="A1199" s="0" t="n">
        <v>1198</v>
      </c>
      <c r="B1199" s="15" t="s">
        <v>140</v>
      </c>
      <c r="C1199" s="16" t="s">
        <v>141</v>
      </c>
      <c r="D1199" s="0" t="s">
        <v>181</v>
      </c>
      <c r="E1199" s="0" t="n">
        <v>7.9</v>
      </c>
      <c r="F1199" s="0" t="n">
        <v>11.9</v>
      </c>
      <c r="G1199" s="0" t="n">
        <v>3.6</v>
      </c>
      <c r="H1199" s="0" t="n">
        <v>6.2</v>
      </c>
      <c r="I1199" s="0" t="n">
        <v>3.3</v>
      </c>
      <c r="J1199" s="0" t="n">
        <v>7.596</v>
      </c>
      <c r="K1199" s="0" t="n">
        <v>0.361</v>
      </c>
      <c r="L1199" s="0" t="n">
        <v>3.9</v>
      </c>
      <c r="M1199" s="0" t="n">
        <v>8.3</v>
      </c>
      <c r="O1199" s="0" t="n">
        <v>1150</v>
      </c>
      <c r="BD1199" s="0" t="n">
        <v>0.034</v>
      </c>
      <c r="BF1199" s="0" t="n">
        <f aca="false">IF(E1199&lt;11,-3.6797*E1199^2+48.115*E1199-53.83,280.92*EXP(-0.2027*E1199))</f>
        <v>96.6284230000001</v>
      </c>
      <c r="BG1199" s="1" t="n">
        <f aca="false">32.208*LN(F1199)+21.438</f>
        <v>101.202348790984</v>
      </c>
      <c r="BH1199" s="1" t="n">
        <f aca="false">IF(G1199&lt;=2, -10*G1199+100, 88.958*EXP(-0.0755*G1199))</f>
        <v>67.7865873198524</v>
      </c>
      <c r="BI1199" s="1" t="n">
        <f aca="false">IF(I1199&lt;=100, 0.0053*(I1199)^2-1.0332*I1199+100.76, 122.82*EXP(-0.0092*I1199))</f>
        <v>97.408157</v>
      </c>
      <c r="BJ1199" s="0" t="e">
        <f aca="false">IF(P1199&lt;=1000, -6.942*LN(P1199)+107.59, -36.304*LN(P1199)+310.72)</f>
        <v>#VALUE!</v>
      </c>
      <c r="BK1199" s="0" t="e">
        <f aca="false">BF1199^0.04*BG1199^0.22*BH1199^0.51*BI1199^0.06*BJ1199^0.17</f>
        <v>#VALUE!</v>
      </c>
      <c r="BL1199" s="0" t="e">
        <f aca="false">IF(BK1199&gt;=90, "Very Good", IF(BK1199&gt;=80, "Good", IF(BK1199&gt;=70, "Slightly Good", IF(BK1199&gt;=60, "Average", IF(BK1199&gt;=50, "Slightly Poor", IF(BK1199&gt;=40, "Poor", "Very Poor"))))))</f>
        <v>#VALUE!</v>
      </c>
      <c r="BM1199" s="2" t="e">
        <f aca="false">IF(P1199&lt;=1000, -6.942*LN(P1199)+107.59, IF(AND(P1199&gt;1000, P1199&lt;=5213),-36.304*LN(P1199)+310.72, IF(P1199&gt;5213, 10)))</f>
        <v>#VALUE!</v>
      </c>
      <c r="BN1199" s="2" t="e">
        <f aca="false">BF1199^0.04*BG1199^0.22*BH1199^0.51*BI1199^0.06*BM1199^0.17</f>
        <v>#VALUE!</v>
      </c>
      <c r="BO1199" s="3" t="e">
        <f aca="false">IF(BN1199&gt;=90, "Very Good", IF(BN1199&gt;=80, "Good", IF(BN1199&gt;=70, "Slightly Good", IF(BN1199&gt;=60, "Average", IF(BN1199&gt;=50, "Slightly Poor", IF(BN1199&gt;=40, "Poor", "Very Poor"))))))</f>
        <v>#VALUE!</v>
      </c>
      <c r="BP1199" s="2" t="e">
        <f aca="false">IF(AJ1199&lt;=1000, -6.942*LN(AJ1199)+107.59, IF(AND(AJ1199&gt;1000, AJ1199&lt;=5213),-36.304*LN(AJ1199)+310.72, IF(AJ1199&gt;5213, 10)))</f>
        <v>#VALUE!</v>
      </c>
      <c r="BQ1199" s="2" t="e">
        <f aca="false">BF1199^0.04*BG1199^0.22*BH1199^0.51*BI1199^0.06*BP1199^0.17</f>
        <v>#VALUE!</v>
      </c>
      <c r="BR1199" s="0" t="e">
        <f aca="false">IF(BQ1199&gt;=90, "Very Good", IF(BQ1199&gt;=80, "Good", IF(BQ1199&gt;=70, "Slightly Good", IF(BQ1199&gt;=60, "Average", IF(BQ1199&gt;=50, "Slightly Poor", IF(BQ1199&gt;=40, "Poor", "Very Poor"))))))</f>
        <v>#VALUE!</v>
      </c>
      <c r="BT1199" s="2" t="e">
        <f aca="false">9.81*LN(AH1199)+30.6</f>
        <v>#VALUE!</v>
      </c>
      <c r="BU1199" s="0" t="e">
        <f aca="false">IF(BT1199&lt;30, "Clean water", IF(AND(BT1199&gt;=30, BT1199&lt;40), "Hypolimia", IF(AND(BT1199&gt;=40,BT1199&lt;50), "Mesotrophic", IF(AND(BT1199&gt;=50, BT1199&lt;70), "Eutrophic", IF(BT1199&gt;70,"Hypertrophic")))))</f>
        <v>#VALUE!</v>
      </c>
      <c r="CM1199" s="0" t="n">
        <f aca="false">IF(G1199&gt;H1199,1,0)</f>
        <v>0</v>
      </c>
      <c r="CO1199" s="17" t="n">
        <f aca="false">14.652-0.41022*M1199+0.007991*M1199*M1199-0.000077774*M1199*M1199*M1199</f>
        <v>11.753203827862</v>
      </c>
      <c r="CP1199" s="1" t="n">
        <f aca="false">F1199/CO1199*100</f>
        <v>101.248988567611</v>
      </c>
    </row>
    <row r="1200" customFormat="false" ht="12.5" hidden="false" customHeight="false" outlineLevel="0" collapsed="false">
      <c r="A1200" s="0" t="n">
        <v>1199</v>
      </c>
      <c r="B1200" s="15" t="s">
        <v>123</v>
      </c>
      <c r="C1200" s="16" t="s">
        <v>124</v>
      </c>
      <c r="D1200" s="0" t="s">
        <v>181</v>
      </c>
      <c r="E1200" s="0" t="n">
        <v>7.3</v>
      </c>
      <c r="F1200" s="0" t="n">
        <v>9.6</v>
      </c>
      <c r="G1200" s="0" t="n">
        <v>6.5</v>
      </c>
      <c r="H1200" s="0" t="n">
        <v>8</v>
      </c>
      <c r="I1200" s="0" t="n">
        <v>5.2</v>
      </c>
      <c r="J1200" s="0" t="n">
        <v>14.714</v>
      </c>
      <c r="K1200" s="0" t="n">
        <v>0.164</v>
      </c>
      <c r="L1200" s="0" t="n">
        <v>5.5</v>
      </c>
      <c r="M1200" s="0" t="n">
        <v>8.7</v>
      </c>
      <c r="N1200" s="0" t="n">
        <v>0</v>
      </c>
      <c r="O1200" s="0" t="n">
        <v>595</v>
      </c>
      <c r="P1200" s="0" t="n">
        <v>110000</v>
      </c>
      <c r="AC1200" s="0" t="n">
        <v>14.273</v>
      </c>
      <c r="AD1200" s="0" t="n">
        <v>7.745</v>
      </c>
      <c r="AE1200" s="0" t="n">
        <v>4.892</v>
      </c>
      <c r="AF1200" s="0" t="n">
        <v>0.071</v>
      </c>
      <c r="AG1200" s="0" t="n">
        <v>0.038</v>
      </c>
      <c r="AH1200" s="0" t="n">
        <v>4.7</v>
      </c>
      <c r="AJ1200" s="0" t="n">
        <v>32000</v>
      </c>
      <c r="BF1200" s="0" t="n">
        <f aca="false">IF(E1200&lt;11,-3.6797*E1200^2+48.115*E1200-53.83,280.92*EXP(-0.2027*E1200))</f>
        <v>101.318287</v>
      </c>
      <c r="BG1200" s="1" t="n">
        <f aca="false">32.208*LN(F1200)+21.438</f>
        <v>94.2848658756438</v>
      </c>
      <c r="BH1200" s="1" t="n">
        <f aca="false">IF(G1200&lt;=2, -10*G1200+100, 88.958*EXP(-0.0755*G1200))</f>
        <v>54.4571605835135</v>
      </c>
      <c r="BI1200" s="1" t="n">
        <f aca="false">IF(I1200&lt;=100, 0.0053*(I1200)^2-1.0332*I1200+100.76, 122.82*EXP(-0.0092*I1200))</f>
        <v>95.530672</v>
      </c>
      <c r="BJ1200" s="0" t="n">
        <f aca="false">IF(P1200&lt;=1000, -6.942*LN(P1200)+107.59, -36.304*LN(P1200)+310.72)</f>
        <v>-110.705386847895</v>
      </c>
      <c r="BK1200" s="0" t="e">
        <f aca="false">BF1200^0.04*BG1200^0.22*BH1200^0.51*BI1200^0.06*BJ1200^0.17</f>
        <v>#NUM!</v>
      </c>
      <c r="BL1200" s="0" t="e">
        <f aca="false">IF(BK1200&gt;=90, "Very Good", IF(BK1200&gt;=80, "Good", IF(BK1200&gt;=70, "Slightly Good", IF(BK1200&gt;=60, "Average", IF(BK1200&gt;=50, "Slightly Poor", IF(BK1200&gt;=40, "Poor", "Very Poor"))))))</f>
        <v>#NUM!</v>
      </c>
      <c r="BM1200" s="2" t="n">
        <f aca="false">IF(P1200&lt;=1000, -6.942*LN(P1200)+107.59, IF(AND(P1200&gt;1000, P1200&lt;=5213),-36.304*LN(P1200)+310.72, IF(P1200&gt;5213, 10)))</f>
        <v>10</v>
      </c>
      <c r="BN1200" s="2" t="n">
        <f aca="false">BF1200^0.04*BG1200^0.22*BH1200^0.51*BI1200^0.06*BM1200^0.17</f>
        <v>48.8428916233443</v>
      </c>
      <c r="BO1200" s="3" t="str">
        <f aca="false">IF(BN1200&gt;=90, "Very Good", IF(BN1200&gt;=80, "Good", IF(BN1200&gt;=70, "Slightly Good", IF(BN1200&gt;=60, "Average", IF(BN1200&gt;=50, "Slightly Poor", IF(BN1200&gt;=40, "Poor", "Very Poor"))))))</f>
        <v>Poor</v>
      </c>
      <c r="BP1200" s="2" t="n">
        <f aca="false">IF(AJ1200&lt;=1000, -6.942*LN(AJ1200)+107.59, IF(AND(AJ1200&gt;1000, AJ1200&lt;=5213),-36.304*LN(AJ1200)+310.72, IF(AJ1200&gt;5213, 10)))</f>
        <v>10</v>
      </c>
      <c r="BQ1200" s="2" t="n">
        <f aca="false">BF1200^0.04*BG1200^0.22*BH1200^0.51*BI1200^0.06*BP1200^0.17</f>
        <v>48.8428916233443</v>
      </c>
      <c r="BR1200" s="0" t="str">
        <f aca="false">IF(BQ1200&gt;=90, "Very Good", IF(BQ1200&gt;=80, "Good", IF(BQ1200&gt;=70, "Slightly Good", IF(BQ1200&gt;=60, "Average", IF(BQ1200&gt;=50, "Slightly Poor", IF(BQ1200&gt;=40, "Poor", "Very Poor"))))))</f>
        <v>Poor</v>
      </c>
      <c r="BT1200" s="2" t="n">
        <f aca="false">9.81*LN(AH1200)+30.6</f>
        <v>45.7815882105041</v>
      </c>
      <c r="BU1200" s="0" t="str">
        <f aca="false">IF(BT1200&lt;30, "Clean water", IF(AND(BT1200&gt;=30, BT1200&lt;40), "Hypolimia", IF(AND(BT1200&gt;=40,BT1200&lt;50), "Mesotrophic", IF(AND(BT1200&gt;=50, BT1200&lt;70), "Eutrophic", IF(BT1200&gt;70,"Hypertrophic")))))</f>
        <v>Mesotrophic</v>
      </c>
      <c r="CM1200" s="0" t="n">
        <f aca="false">IF(G1200&gt;H1200,1,0)</f>
        <v>0</v>
      </c>
      <c r="CO1200" s="17" t="n">
        <f aca="false">14.652-0.41022*M1200+0.007991*M1200*M1200-0.000077774*M1200*M1200*M1200</f>
        <v>11.636710377678</v>
      </c>
      <c r="CP1200" s="1" t="n">
        <f aca="false">F1200/CO1200*100</f>
        <v>82.4975417315112</v>
      </c>
    </row>
    <row r="1201" customFormat="false" ht="12.5" hidden="false" customHeight="false" outlineLevel="0" collapsed="false">
      <c r="A1201" s="0" t="n">
        <v>1200</v>
      </c>
      <c r="B1201" s="15" t="s">
        <v>125</v>
      </c>
      <c r="C1201" s="16" t="s">
        <v>126</v>
      </c>
      <c r="D1201" s="0" t="s">
        <v>181</v>
      </c>
      <c r="E1201" s="0" t="n">
        <v>8</v>
      </c>
      <c r="F1201" s="0" t="n">
        <v>13.6</v>
      </c>
      <c r="G1201" s="0" t="n">
        <v>0.5</v>
      </c>
      <c r="H1201" s="0" t="n">
        <v>3</v>
      </c>
      <c r="I1201" s="0" t="n">
        <v>1.4</v>
      </c>
      <c r="J1201" s="0" t="n">
        <v>9.382</v>
      </c>
      <c r="K1201" s="0" t="n">
        <v>0.022</v>
      </c>
      <c r="L1201" s="0" t="n">
        <v>1.6</v>
      </c>
      <c r="M1201" s="0" t="n">
        <v>5.2</v>
      </c>
      <c r="N1201" s="0" t="n">
        <v>0</v>
      </c>
      <c r="O1201" s="0" t="n">
        <v>591</v>
      </c>
      <c r="P1201" s="0" t="n">
        <v>600</v>
      </c>
      <c r="AC1201" s="0" t="n">
        <v>9.355</v>
      </c>
      <c r="AD1201" s="0" t="n">
        <v>2.237</v>
      </c>
      <c r="AE1201" s="0" t="n">
        <v>6.132</v>
      </c>
      <c r="AF1201" s="0" t="n">
        <v>0.013</v>
      </c>
      <c r="AG1201" s="0" t="n">
        <v>0.005</v>
      </c>
      <c r="AH1201" s="0" t="n">
        <v>5.8</v>
      </c>
      <c r="AJ1201" s="0" t="n">
        <v>80</v>
      </c>
      <c r="BF1201" s="0" t="n">
        <f aca="false">IF(E1201&lt;11,-3.6797*E1201^2+48.115*E1201-53.83,280.92*EXP(-0.2027*E1201))</f>
        <v>95.5892</v>
      </c>
      <c r="BG1201" s="1" t="n">
        <f aca="false">32.208*LN(F1201)+21.438</f>
        <v>105.503127884635</v>
      </c>
      <c r="BH1201" s="1" t="n">
        <f aca="false">IF(G1201&lt;=2, -10*G1201+100, 88.958*EXP(-0.0755*G1201))</f>
        <v>95</v>
      </c>
      <c r="BI1201" s="1" t="n">
        <f aca="false">IF(I1201&lt;=100, 0.0053*(I1201)^2-1.0332*I1201+100.76, 122.82*EXP(-0.0092*I1201))</f>
        <v>99.323908</v>
      </c>
      <c r="BJ1201" s="0" t="n">
        <f aca="false">IF(P1201&lt;=1000, -6.942*LN(P1201)+107.59, -36.304*LN(P1201)+310.72)</f>
        <v>63.1825143334895</v>
      </c>
      <c r="BK1201" s="0" t="n">
        <f aca="false">BF1201^0.04*BG1201^0.22*BH1201^0.51*BI1201^0.06*BJ1201^0.17</f>
        <v>90.9700570976331</v>
      </c>
      <c r="BL1201" s="0" t="str">
        <f aca="false">IF(BK1201&gt;=90, "Very Good", IF(BK1201&gt;=80, "Good", IF(BK1201&gt;=70, "Slightly Good", IF(BK1201&gt;=60, "Average", IF(BK1201&gt;=50, "Slightly Poor", IF(BK1201&gt;=40, "Poor", "Very Poor"))))))</f>
        <v>Very Good</v>
      </c>
      <c r="BM1201" s="2" t="n">
        <f aca="false">IF(P1201&lt;=1000, -6.942*LN(P1201)+107.59, IF(AND(P1201&gt;1000, P1201&lt;=5213),-36.304*LN(P1201)+310.72, IF(P1201&gt;5213, 10)))</f>
        <v>63.1825143334895</v>
      </c>
      <c r="BN1201" s="2" t="n">
        <f aca="false">BF1201^0.04*BG1201^0.22*BH1201^0.51*BI1201^0.06*BM1201^0.17</f>
        <v>90.9700570976331</v>
      </c>
      <c r="BO1201" s="3" t="str">
        <f aca="false">IF(BN1201&gt;=90, "Very Good", IF(BN1201&gt;=80, "Good", IF(BN1201&gt;=70, "Slightly Good", IF(BN1201&gt;=60, "Average", IF(BN1201&gt;=50, "Slightly Poor", IF(BN1201&gt;=40, "Poor", "Very Poor"))))))</f>
        <v>Very Good</v>
      </c>
      <c r="BP1201" s="2" t="n">
        <f aca="false">IF(AJ1201&lt;=1000, -6.942*LN(AJ1201)+107.59, IF(AND(AJ1201&gt;1000, AJ1201&lt;=5213),-36.304*LN(AJ1201)+310.72, IF(AJ1201&gt;5213, 10)))</f>
        <v>77.1699711020939</v>
      </c>
      <c r="BQ1201" s="2" t="n">
        <f aca="false">BF1201^0.04*BG1201^0.22*BH1201^0.51*BI1201^0.06*BP1201^0.17</f>
        <v>94.1159457919993</v>
      </c>
      <c r="BR1201" s="0" t="str">
        <f aca="false">IF(BQ1201&gt;=90, "Very Good", IF(BQ1201&gt;=80, "Good", IF(BQ1201&gt;=70, "Slightly Good", IF(BQ1201&gt;=60, "Average", IF(BQ1201&gt;=50, "Slightly Poor", IF(BQ1201&gt;=40, "Poor", "Very Poor"))))))</f>
        <v>Very Good</v>
      </c>
      <c r="BT1201" s="2" t="n">
        <f aca="false">9.81*LN(AH1201)+30.6</f>
        <v>47.8445861711888</v>
      </c>
      <c r="BU1201" s="0" t="str">
        <f aca="false">IF(BT1201&lt;30, "Clean water", IF(AND(BT1201&gt;=30, BT1201&lt;40), "Hypolimia", IF(AND(BT1201&gt;=40,BT1201&lt;50), "Mesotrophic", IF(AND(BT1201&gt;=50, BT1201&lt;70), "Eutrophic", IF(BT1201&gt;70,"Hypertrophic")))))</f>
        <v>Mesotrophic</v>
      </c>
      <c r="CM1201" s="0" t="n">
        <f aca="false">IF(G1201&gt;H1201,1,0)</f>
        <v>0</v>
      </c>
      <c r="CO1201" s="17" t="n">
        <f aca="false">14.652-0.41022*M1201+0.007991*M1201*M1201-0.000077774*M1201*M1201*M1201</f>
        <v>12.723996993408</v>
      </c>
      <c r="CP1201" s="1" t="n">
        <f aca="false">F1201/CO1201*100</f>
        <v>106.884652731731</v>
      </c>
    </row>
    <row r="1202" customFormat="false" ht="12.5" hidden="false" customHeight="false" outlineLevel="0" collapsed="false">
      <c r="A1202" s="0" t="n">
        <v>1201</v>
      </c>
      <c r="B1202" s="15" t="s">
        <v>72</v>
      </c>
      <c r="C1202" s="16" t="s">
        <v>73</v>
      </c>
      <c r="D1202" s="0" t="s">
        <v>182</v>
      </c>
      <c r="E1202" s="0" t="n">
        <v>8.1</v>
      </c>
      <c r="F1202" s="0" t="n">
        <v>12</v>
      </c>
      <c r="G1202" s="0" t="n">
        <v>2.6</v>
      </c>
      <c r="H1202" s="0" t="n">
        <v>6.7</v>
      </c>
      <c r="I1202" s="0" t="n">
        <v>49.3</v>
      </c>
      <c r="J1202" s="0" t="n">
        <v>5.891</v>
      </c>
      <c r="K1202" s="0" t="n">
        <v>0.062</v>
      </c>
      <c r="L1202" s="0" t="n">
        <v>3.1</v>
      </c>
      <c r="M1202" s="0" t="n">
        <v>9.4</v>
      </c>
      <c r="N1202" s="0" t="n">
        <v>0</v>
      </c>
      <c r="O1202" s="0" t="n">
        <v>363</v>
      </c>
      <c r="P1202" s="0" t="n">
        <v>2212</v>
      </c>
      <c r="Q1202" s="0" t="n">
        <v>0</v>
      </c>
      <c r="R1202" s="0" t="n">
        <v>0</v>
      </c>
      <c r="S1202" s="0" t="n">
        <v>0</v>
      </c>
      <c r="T1202" s="0" t="n">
        <v>0</v>
      </c>
      <c r="U1202" s="0" t="n">
        <v>0</v>
      </c>
      <c r="V1202" s="0" t="n">
        <v>0</v>
      </c>
      <c r="AC1202" s="0" t="n">
        <v>5.653</v>
      </c>
      <c r="AD1202" s="0" t="n">
        <v>1.602</v>
      </c>
      <c r="AE1202" s="0" t="n">
        <v>3.58</v>
      </c>
      <c r="AF1202" s="0" t="n">
        <v>0.021</v>
      </c>
      <c r="AG1202" s="0" t="n">
        <v>0.009</v>
      </c>
      <c r="AH1202" s="0" t="n">
        <v>25.4</v>
      </c>
      <c r="AI1202" s="0" t="n">
        <v>0</v>
      </c>
      <c r="AJ1202" s="0" t="n">
        <v>83</v>
      </c>
      <c r="AP1202" s="0" t="n">
        <v>0</v>
      </c>
      <c r="AQ1202" s="0" t="n">
        <v>0</v>
      </c>
      <c r="AR1202" s="0" t="n">
        <v>0</v>
      </c>
      <c r="AS1202" s="0" t="n">
        <v>0</v>
      </c>
      <c r="AU1202" s="0" t="n">
        <v>0</v>
      </c>
      <c r="AV1202" s="0" t="n">
        <v>0</v>
      </c>
      <c r="AY1202" s="0" t="n">
        <v>0</v>
      </c>
      <c r="AZ1202" s="0" t="n">
        <v>0</v>
      </c>
      <c r="BB1202" s="0" t="n">
        <v>0</v>
      </c>
      <c r="BE1202" s="0" t="n">
        <v>0</v>
      </c>
      <c r="BF1202" s="0" t="n">
        <f aca="false">IF(E1202&lt;11,-3.6797*E1202^2+48.115*E1202-53.83,280.92*EXP(-0.2027*E1202))</f>
        <v>94.476383</v>
      </c>
      <c r="BG1202" s="1" t="n">
        <f aca="false">32.208*LN(F1202)+21.438</f>
        <v>101.471873376372</v>
      </c>
      <c r="BH1202" s="1" t="n">
        <f aca="false">IF(G1202&lt;=2, -10*G1202+100, 88.958*EXP(-0.0755*G1202))</f>
        <v>73.1026302934667</v>
      </c>
      <c r="BI1202" s="1" t="n">
        <f aca="false">IF(I1202&lt;=100, 0.0053*(I1202)^2-1.0332*I1202+100.76, 122.82*EXP(-0.0092*I1202))</f>
        <v>62.704837</v>
      </c>
      <c r="BJ1202" s="0" t="n">
        <f aca="false">IF(P1202&lt;=1000, -6.942*LN(P1202)+107.59, -36.304*LN(P1202)+310.72)</f>
        <v>31.1192126266366</v>
      </c>
      <c r="BK1202" s="0" t="n">
        <f aca="false">BF1202^0.04*BG1202^0.22*BH1202^0.51*BI1202^0.06*BJ1202^0.17</f>
        <v>68.0248724237821</v>
      </c>
      <c r="BL1202" s="0" t="str">
        <f aca="false">IF(BK1202&gt;=90, "Very Good", IF(BK1202&gt;=80, "Good", IF(BK1202&gt;=70, "Slightly Good", IF(BK1202&gt;=60, "Average", IF(BK1202&gt;=50, "Slightly Poor", IF(BK1202&gt;=40, "Poor", "Very Poor"))))))</f>
        <v>Average</v>
      </c>
      <c r="BM1202" s="2" t="n">
        <f aca="false">IF(P1202&lt;=1000, -6.942*LN(P1202)+107.59, IF(AND(P1202&gt;1000, P1202&lt;=5213),-36.304*LN(P1202)+310.72, IF(P1202&gt;5213, 10)))</f>
        <v>31.1192126266366</v>
      </c>
      <c r="BN1202" s="2" t="n">
        <f aca="false">BF1202^0.04*BG1202^0.22*BH1202^0.51*BI1202^0.06*BM1202^0.17</f>
        <v>68.0248724237821</v>
      </c>
      <c r="BO1202" s="3" t="str">
        <f aca="false">IF(BN1202&gt;=90, "Very Good", IF(BN1202&gt;=80, "Good", IF(BN1202&gt;=70, "Slightly Good", IF(BN1202&gt;=60, "Average", IF(BN1202&gt;=50, "Slightly Poor", IF(BN1202&gt;=40, "Poor", "Very Poor"))))))</f>
        <v>Average</v>
      </c>
      <c r="BP1202" s="2" t="n">
        <f aca="false">IF(AJ1202&lt;=1000, -6.942*LN(AJ1202)+107.59, IF(AND(AJ1202&gt;1000, AJ1202&lt;=5213),-36.304*LN(AJ1202)+310.72, IF(AJ1202&gt;5213, 10)))</f>
        <v>76.914408500676</v>
      </c>
      <c r="BQ1202" s="2" t="n">
        <f aca="false">BF1202^0.04*BG1202^0.22*BH1202^0.51*BI1202^0.06*BP1202^0.17</f>
        <v>79.336709433115</v>
      </c>
      <c r="BR1202" s="0" t="str">
        <f aca="false">IF(BQ1202&gt;=90, "Very Good", IF(BQ1202&gt;=80, "Good", IF(BQ1202&gt;=70, "Slightly Good", IF(BQ1202&gt;=60, "Average", IF(BQ1202&gt;=50, "Slightly Poor", IF(BQ1202&gt;=40, "Poor", "Very Poor"))))))</f>
        <v>Slightly Good</v>
      </c>
      <c r="BT1202" s="2" t="n">
        <f aca="false">9.81*LN(AH1202)+30.6</f>
        <v>62.3328893971803</v>
      </c>
      <c r="BU1202" s="0" t="str">
        <f aca="false">IF(BT1202&lt;30, "Clean water", IF(AND(BT1202&gt;=30, BT1202&lt;40), "Hypolimia", IF(AND(BT1202&gt;=40,BT1202&lt;50), "Mesotrophic", IF(AND(BT1202&gt;=50, BT1202&lt;70), "Eutrophic", IF(BT1202&gt;70,"Hypertrophic")))))</f>
        <v>Eutrophic</v>
      </c>
      <c r="CM1202" s="0" t="n">
        <f aca="false">IF(G1202&gt;H1202,1,0)</f>
        <v>0</v>
      </c>
      <c r="CO1202" s="17" t="n">
        <f aca="false">14.652-0.41022*M1202+0.007991*M1202*M1202-0.000077774*M1202*M1202*M1202</f>
        <v>11.437418919984</v>
      </c>
      <c r="CP1202" s="1" t="n">
        <f aca="false">F1202/CO1202*100</f>
        <v>104.918776552226</v>
      </c>
    </row>
    <row r="1203" customFormat="false" ht="12.5" hidden="false" customHeight="false" outlineLevel="0" collapsed="false">
      <c r="A1203" s="0" t="n">
        <v>1202</v>
      </c>
      <c r="B1203" s="15" t="s">
        <v>131</v>
      </c>
      <c r="C1203" s="16" t="s">
        <v>132</v>
      </c>
      <c r="D1203" s="0" t="s">
        <v>182</v>
      </c>
      <c r="E1203" s="0" t="n">
        <v>7.8</v>
      </c>
      <c r="F1203" s="0" t="n">
        <v>12.4</v>
      </c>
      <c r="G1203" s="0" t="n">
        <v>3.7</v>
      </c>
      <c r="H1203" s="0" t="n">
        <v>6.4</v>
      </c>
      <c r="I1203" s="0" t="n">
        <v>15.9</v>
      </c>
      <c r="J1203" s="0" t="n">
        <v>6.426</v>
      </c>
      <c r="K1203" s="0" t="n">
        <v>0.255</v>
      </c>
      <c r="L1203" s="0" t="n">
        <v>3.1</v>
      </c>
      <c r="M1203" s="0" t="n">
        <v>11.9</v>
      </c>
      <c r="O1203" s="0" t="n">
        <v>563</v>
      </c>
      <c r="BD1203" s="0" t="n">
        <v>0.036</v>
      </c>
      <c r="BF1203" s="0" t="n">
        <f aca="false">IF(E1203&lt;11,-3.6797*E1203^2+48.115*E1203-53.83,280.92*EXP(-0.2027*E1203))</f>
        <v>97.5940520000001</v>
      </c>
      <c r="BG1203" s="1" t="n">
        <f aca="false">32.208*LN(F1203)+21.438</f>
        <v>102.527967989855</v>
      </c>
      <c r="BH1203" s="1" t="n">
        <f aca="false">IF(G1203&lt;=2, -10*G1203+100, 88.958*EXP(-0.0755*G1203))</f>
        <v>67.2767257350167</v>
      </c>
      <c r="BI1203" s="1" t="n">
        <f aca="false">IF(I1203&lt;=100, 0.0053*(I1203)^2-1.0332*I1203+100.76, 122.82*EXP(-0.0092*I1203))</f>
        <v>85.672013</v>
      </c>
      <c r="BJ1203" s="0" t="e">
        <f aca="false">IF(P1203&lt;=1000, -6.942*LN(P1203)+107.59, -36.304*LN(P1203)+310.72)</f>
        <v>#VALUE!</v>
      </c>
      <c r="BK1203" s="0" t="e">
        <f aca="false">BF1203^0.04*BG1203^0.22*BH1203^0.51*BI1203^0.06*BJ1203^0.17</f>
        <v>#VALUE!</v>
      </c>
      <c r="BL1203" s="0" t="e">
        <f aca="false">IF(BK1203&gt;=90, "Very Good", IF(BK1203&gt;=80, "Good", IF(BK1203&gt;=70, "Slightly Good", IF(BK1203&gt;=60, "Average", IF(BK1203&gt;=50, "Slightly Poor", IF(BK1203&gt;=40, "Poor", "Very Poor"))))))</f>
        <v>#VALUE!</v>
      </c>
      <c r="BM1203" s="2" t="e">
        <f aca="false">IF(P1203&lt;=1000, -6.942*LN(P1203)+107.59, IF(AND(P1203&gt;1000, P1203&lt;=5213),-36.304*LN(P1203)+310.72, IF(P1203&gt;5213, 10)))</f>
        <v>#VALUE!</v>
      </c>
      <c r="BN1203" s="2" t="e">
        <f aca="false">BF1203^0.04*BG1203^0.22*BH1203^0.51*BI1203^0.06*BM1203^0.17</f>
        <v>#VALUE!</v>
      </c>
      <c r="BO1203" s="3" t="e">
        <f aca="false">IF(BN1203&gt;=90, "Very Good", IF(BN1203&gt;=80, "Good", IF(BN1203&gt;=70, "Slightly Good", IF(BN1203&gt;=60, "Average", IF(BN1203&gt;=50, "Slightly Poor", IF(BN1203&gt;=40, "Poor", "Very Poor"))))))</f>
        <v>#VALUE!</v>
      </c>
      <c r="BP1203" s="2" t="e">
        <f aca="false">IF(AJ1203&lt;=1000, -6.942*LN(AJ1203)+107.59, IF(AND(AJ1203&gt;1000, AJ1203&lt;=5213),-36.304*LN(AJ1203)+310.72, IF(AJ1203&gt;5213, 10)))</f>
        <v>#VALUE!</v>
      </c>
      <c r="BQ1203" s="2" t="e">
        <f aca="false">BF1203^0.04*BG1203^0.22*BH1203^0.51*BI1203^0.06*BP1203^0.17</f>
        <v>#VALUE!</v>
      </c>
      <c r="BR1203" s="0" t="e">
        <f aca="false">IF(BQ1203&gt;=90, "Very Good", IF(BQ1203&gt;=80, "Good", IF(BQ1203&gt;=70, "Slightly Good", IF(BQ1203&gt;=60, "Average", IF(BQ1203&gt;=50, "Slightly Poor", IF(BQ1203&gt;=40, "Poor", "Very Poor"))))))</f>
        <v>#VALUE!</v>
      </c>
      <c r="BT1203" s="2" t="e">
        <f aca="false">9.81*LN(AH1203)+30.6</f>
        <v>#VALUE!</v>
      </c>
      <c r="BU1203" s="0" t="e">
        <f aca="false">IF(BT1203&lt;30, "Clean water", IF(AND(BT1203&gt;=30, BT1203&lt;40), "Hypolimia", IF(AND(BT1203&gt;=40,BT1203&lt;50), "Mesotrophic", IF(AND(BT1203&gt;=50, BT1203&lt;70), "Eutrophic", IF(BT1203&gt;70,"Hypertrophic")))))</f>
        <v>#VALUE!</v>
      </c>
      <c r="CM1203" s="0" t="n">
        <f aca="false">IF(G1203&gt;H1203,1,0)</f>
        <v>0</v>
      </c>
      <c r="CO1203" s="17" t="n">
        <f aca="false">14.652-0.41022*M1203+0.007991*M1203*M1203-0.000077774*M1203*M1203*M1203</f>
        <v>10.770925953934</v>
      </c>
      <c r="CP1203" s="1" t="n">
        <f aca="false">F1203/CO1203*100</f>
        <v>115.124735357325</v>
      </c>
    </row>
    <row r="1204" customFormat="false" ht="12.5" hidden="false" customHeight="false" outlineLevel="0" collapsed="false">
      <c r="A1204" s="0" t="n">
        <v>1203</v>
      </c>
      <c r="B1204" s="15" t="s">
        <v>75</v>
      </c>
      <c r="C1204" s="16" t="s">
        <v>76</v>
      </c>
      <c r="D1204" s="0" t="s">
        <v>182</v>
      </c>
      <c r="E1204" s="0" t="n">
        <v>8</v>
      </c>
      <c r="F1204" s="0" t="n">
        <v>11.5</v>
      </c>
      <c r="G1204" s="0" t="n">
        <v>2.3</v>
      </c>
      <c r="H1204" s="0" t="n">
        <v>6.1</v>
      </c>
      <c r="I1204" s="0" t="n">
        <v>7.6</v>
      </c>
      <c r="J1204" s="0" t="n">
        <v>4.943</v>
      </c>
      <c r="K1204" s="0" t="n">
        <v>0.103</v>
      </c>
      <c r="L1204" s="0" t="n">
        <v>1.8</v>
      </c>
      <c r="M1204" s="0" t="n">
        <v>9.8</v>
      </c>
      <c r="N1204" s="0" t="n">
        <v>0</v>
      </c>
      <c r="O1204" s="0" t="n">
        <v>1180</v>
      </c>
      <c r="P1204" s="0" t="n">
        <v>21000</v>
      </c>
      <c r="Q1204" s="0" t="n">
        <v>0</v>
      </c>
      <c r="R1204" s="0" t="n">
        <v>0</v>
      </c>
      <c r="S1204" s="0" t="n">
        <v>0</v>
      </c>
      <c r="T1204" s="0" t="n">
        <v>0</v>
      </c>
      <c r="U1204" s="0" t="n">
        <v>0</v>
      </c>
      <c r="V1204" s="0" t="n">
        <v>0</v>
      </c>
      <c r="AC1204" s="0" t="n">
        <v>4.928</v>
      </c>
      <c r="AD1204" s="0" t="n">
        <v>0.376</v>
      </c>
      <c r="AE1204" s="0" t="n">
        <v>3.775</v>
      </c>
      <c r="AF1204" s="0" t="n">
        <v>0.079</v>
      </c>
      <c r="AG1204" s="0" t="n">
        <v>0.066</v>
      </c>
      <c r="AH1204" s="0" t="n">
        <v>6.6</v>
      </c>
      <c r="AJ1204" s="0" t="n">
        <v>2400</v>
      </c>
      <c r="AP1204" s="0" t="n">
        <v>0</v>
      </c>
      <c r="AY1204" s="0" t="n">
        <v>0</v>
      </c>
      <c r="BF1204" s="0" t="n">
        <f aca="false">IF(E1204&lt;11,-3.6797*E1204^2+48.115*E1204-53.83,280.92*EXP(-0.2027*E1204))</f>
        <v>95.5892</v>
      </c>
      <c r="BG1204" s="1" t="n">
        <f aca="false">32.208*LN(F1204)+21.438</f>
        <v>100.101113315171</v>
      </c>
      <c r="BH1204" s="1" t="n">
        <f aca="false">IF(G1204&lt;=2, -10*G1204+100, 88.958*EXP(-0.0755*G1204))</f>
        <v>74.7772988969374</v>
      </c>
      <c r="BI1204" s="1" t="n">
        <f aca="false">IF(I1204&lt;=100, 0.0053*(I1204)^2-1.0332*I1204+100.76, 122.82*EXP(-0.0092*I1204))</f>
        <v>93.213808</v>
      </c>
      <c r="BJ1204" s="0" t="n">
        <f aca="false">IF(P1204&lt;=1000, -6.942*LN(P1204)+107.59, -36.304*LN(P1204)+310.72)</f>
        <v>-50.5874902272786</v>
      </c>
      <c r="BK1204" s="0" t="e">
        <f aca="false">BF1204^0.04*BG1204^0.22*BH1204^0.51*BI1204^0.06*BJ1204^0.17</f>
        <v>#NUM!</v>
      </c>
      <c r="BL1204" s="0" t="e">
        <f aca="false">IF(BK1204&gt;=90, "Very Good", IF(BK1204&gt;=80, "Good", IF(BK1204&gt;=70, "Slightly Good", IF(BK1204&gt;=60, "Average", IF(BK1204&gt;=50, "Slightly Poor", IF(BK1204&gt;=40, "Poor", "Very Poor"))))))</f>
        <v>#NUM!</v>
      </c>
      <c r="BM1204" s="2" t="n">
        <f aca="false">IF(P1204&lt;=1000, -6.942*LN(P1204)+107.59, IF(AND(P1204&gt;1000, P1204&lt;=5213),-36.304*LN(P1204)+310.72, IF(P1204&gt;5213, 10)))</f>
        <v>10</v>
      </c>
      <c r="BN1204" s="2" t="n">
        <f aca="false">BF1204^0.04*BG1204^0.22*BH1204^0.51*BI1204^0.06*BM1204^0.17</f>
        <v>57.9567884912988</v>
      </c>
      <c r="BO1204" s="3" t="str">
        <f aca="false">IF(BN1204&gt;=90, "Very Good", IF(BN1204&gt;=80, "Good", IF(BN1204&gt;=70, "Slightly Good", IF(BN1204&gt;=60, "Average", IF(BN1204&gt;=50, "Slightly Poor", IF(BN1204&gt;=40, "Poor", "Very Poor"))))))</f>
        <v>Slightly Poor</v>
      </c>
      <c r="BP1204" s="2" t="n">
        <f aca="false">IF(AJ1204&lt;=1000, -6.942*LN(AJ1204)+107.59, IF(AND(AJ1204&gt;1000, AJ1204&lt;=5213),-36.304*LN(AJ1204)+310.72, IF(AJ1204&gt;5213, 10)))</f>
        <v>28.1578353109365</v>
      </c>
      <c r="BQ1204" s="2" t="n">
        <f aca="false">BF1204^0.04*BG1204^0.22*BH1204^0.51*BI1204^0.06*BP1204^0.17</f>
        <v>69.1092511757083</v>
      </c>
      <c r="BR1204" s="0" t="str">
        <f aca="false">IF(BQ1204&gt;=90, "Very Good", IF(BQ1204&gt;=80, "Good", IF(BQ1204&gt;=70, "Slightly Good", IF(BQ1204&gt;=60, "Average", IF(BQ1204&gt;=50, "Slightly Poor", IF(BQ1204&gt;=40, "Poor", "Very Poor"))))))</f>
        <v>Average</v>
      </c>
      <c r="BT1204" s="2" t="n">
        <f aca="false">9.81*LN(AH1204)+30.6</f>
        <v>49.1121532570076</v>
      </c>
      <c r="BU1204" s="0" t="str">
        <f aca="false">IF(BT1204&lt;30, "Clean water", IF(AND(BT1204&gt;=30, BT1204&lt;40), "Hypolimia", IF(AND(BT1204&gt;=40,BT1204&lt;50), "Mesotrophic", IF(AND(BT1204&gt;=50, BT1204&lt;70), "Eutrophic", IF(BT1204&gt;70,"Hypertrophic")))))</f>
        <v>Mesotrophic</v>
      </c>
      <c r="CM1204" s="0" t="n">
        <f aca="false">IF(G1204&gt;H1204,1,0)</f>
        <v>0</v>
      </c>
      <c r="CO1204" s="17" t="n">
        <f aca="false">14.652-0.41022*M1204+0.007991*M1204*M1204-0.000077774*M1204*M1204*M1204</f>
        <v>11.326099373392</v>
      </c>
      <c r="CP1204" s="1" t="n">
        <f aca="false">F1204/CO1204*100</f>
        <v>101.535397323253</v>
      </c>
    </row>
    <row r="1205" customFormat="false" ht="12.5" hidden="false" customHeight="false" outlineLevel="0" collapsed="false">
      <c r="A1205" s="0" t="n">
        <v>1204</v>
      </c>
      <c r="B1205" s="15" t="s">
        <v>77</v>
      </c>
      <c r="C1205" s="16" t="s">
        <v>78</v>
      </c>
      <c r="D1205" s="0" t="s">
        <v>182</v>
      </c>
      <c r="E1205" s="0" t="n">
        <v>7.9</v>
      </c>
      <c r="F1205" s="0" t="n">
        <v>11.4</v>
      </c>
      <c r="G1205" s="0" t="n">
        <v>2.1</v>
      </c>
      <c r="H1205" s="0" t="n">
        <v>4.5</v>
      </c>
      <c r="I1205" s="0" t="n">
        <v>6.4</v>
      </c>
      <c r="J1205" s="0" t="n">
        <v>3.323</v>
      </c>
      <c r="K1205" s="0" t="n">
        <v>0.05</v>
      </c>
      <c r="L1205" s="0" t="n">
        <v>2.3</v>
      </c>
      <c r="M1205" s="0" t="n">
        <v>9</v>
      </c>
      <c r="N1205" s="0" t="n">
        <v>0</v>
      </c>
      <c r="O1205" s="0" t="n">
        <v>256</v>
      </c>
      <c r="P1205" s="0" t="n">
        <v>43</v>
      </c>
      <c r="Q1205" s="0" t="n">
        <v>0</v>
      </c>
      <c r="R1205" s="0" t="n">
        <v>0</v>
      </c>
      <c r="S1205" s="0" t="n">
        <v>0</v>
      </c>
      <c r="T1205" s="0" t="n">
        <v>0</v>
      </c>
      <c r="U1205" s="0" t="n">
        <v>0</v>
      </c>
      <c r="V1205" s="0" t="n">
        <v>0</v>
      </c>
      <c r="AC1205" s="0" t="n">
        <v>3.105</v>
      </c>
      <c r="AD1205" s="0" t="n">
        <v>0.174</v>
      </c>
      <c r="AE1205" s="0" t="n">
        <v>2.22</v>
      </c>
      <c r="AF1205" s="0" t="n">
        <v>0.027</v>
      </c>
      <c r="AG1205" s="0" t="n">
        <v>0.002</v>
      </c>
      <c r="AH1205" s="0" t="n">
        <v>12.7</v>
      </c>
      <c r="AJ1205" s="0" t="n">
        <v>13</v>
      </c>
      <c r="AP1205" s="0" t="n">
        <v>0</v>
      </c>
      <c r="AY1205" s="0" t="n">
        <v>0</v>
      </c>
      <c r="BD1205" s="0" t="n">
        <v>246.543</v>
      </c>
      <c r="BF1205" s="0" t="n">
        <f aca="false">IF(E1205&lt;11,-3.6797*E1205^2+48.115*E1205-53.83,280.92*EXP(-0.2027*E1205))</f>
        <v>96.6284230000001</v>
      </c>
      <c r="BG1205" s="1" t="n">
        <f aca="false">32.208*LN(F1205)+21.438</f>
        <v>99.8198189507377</v>
      </c>
      <c r="BH1205" s="1" t="n">
        <f aca="false">IF(G1205&lt;=2, -10*G1205+100, 88.958*EXP(-0.0755*G1205))</f>
        <v>75.9150041678102</v>
      </c>
      <c r="BI1205" s="1" t="n">
        <f aca="false">IF(I1205&lt;=100, 0.0053*(I1205)^2-1.0332*I1205+100.76, 122.82*EXP(-0.0092*I1205))</f>
        <v>94.364608</v>
      </c>
      <c r="BJ1205" s="0" t="n">
        <f aca="false">IF(P1205&lt;=1000, -6.942*LN(P1205)+107.59, -36.304*LN(P1205)+310.72)</f>
        <v>81.4797487968553</v>
      </c>
      <c r="BK1205" s="0" t="n">
        <f aca="false">BF1205^0.04*BG1205^0.22*BH1205^0.51*BI1205^0.06*BJ1205^0.17</f>
        <v>83.4768336139232</v>
      </c>
      <c r="BL1205" s="0" t="str">
        <f aca="false">IF(BK1205&gt;=90, "Very Good", IF(BK1205&gt;=80, "Good", IF(BK1205&gt;=70, "Slightly Good", IF(BK1205&gt;=60, "Average", IF(BK1205&gt;=50, "Slightly Poor", IF(BK1205&gt;=40, "Poor", "Very Poor"))))))</f>
        <v>Good</v>
      </c>
      <c r="BM1205" s="2" t="n">
        <f aca="false">IF(P1205&lt;=1000, -6.942*LN(P1205)+107.59, IF(AND(P1205&gt;1000, P1205&lt;=5213),-36.304*LN(P1205)+310.72, IF(P1205&gt;5213, 10)))</f>
        <v>81.4797487968553</v>
      </c>
      <c r="BN1205" s="2" t="n">
        <f aca="false">BF1205^0.04*BG1205^0.22*BH1205^0.51*BI1205^0.06*BM1205^0.17</f>
        <v>83.4768336139232</v>
      </c>
      <c r="BO1205" s="3" t="str">
        <f aca="false">IF(BN1205&gt;=90, "Very Good", IF(BN1205&gt;=80, "Good", IF(BN1205&gt;=70, "Slightly Good", IF(BN1205&gt;=60, "Average", IF(BN1205&gt;=50, "Slightly Poor", IF(BN1205&gt;=40, "Poor", "Very Poor"))))))</f>
        <v>Good</v>
      </c>
      <c r="BP1205" s="2" t="n">
        <f aca="false">IF(AJ1205&lt;=1000, -6.942*LN(AJ1205)+107.59, IF(AND(AJ1205&gt;1000, AJ1205&lt;=5213),-36.304*LN(AJ1205)+310.72, IF(AJ1205&gt;5213, 10)))</f>
        <v>89.784121560502</v>
      </c>
      <c r="BQ1205" s="2" t="n">
        <f aca="false">BF1205^0.04*BG1205^0.22*BH1205^0.51*BI1205^0.06*BP1205^0.17</f>
        <v>84.8655524999516</v>
      </c>
      <c r="BR1205" s="0" t="str">
        <f aca="false">IF(BQ1205&gt;=90, "Very Good", IF(BQ1205&gt;=80, "Good", IF(BQ1205&gt;=70, "Slightly Good", IF(BQ1205&gt;=60, "Average", IF(BQ1205&gt;=50, "Slightly Poor", IF(BQ1205&gt;=40, "Poor", "Very Poor"))))))</f>
        <v>Good</v>
      </c>
      <c r="BT1205" s="2" t="n">
        <f aca="false">9.81*LN(AH1205)+30.6</f>
        <v>55.5331155558872</v>
      </c>
      <c r="BU1205" s="0" t="str">
        <f aca="false">IF(BT1205&lt;30, "Clean water", IF(AND(BT1205&gt;=30, BT1205&lt;40), "Hypolimia", IF(AND(BT1205&gt;=40,BT1205&lt;50), "Mesotrophic", IF(AND(BT1205&gt;=50, BT1205&lt;70), "Eutrophic", IF(BT1205&gt;70,"Hypertrophic")))))</f>
        <v>Eutrophic</v>
      </c>
      <c r="CM1205" s="0" t="n">
        <f aca="false">IF(G1205&gt;H1205,1,0)</f>
        <v>0</v>
      </c>
      <c r="CO1205" s="17" t="n">
        <f aca="false">14.652-0.41022*M1205+0.007991*M1205*M1205-0.000077774*M1205*M1205*M1205</f>
        <v>11.550593754</v>
      </c>
      <c r="CP1205" s="1" t="n">
        <f aca="false">F1205/CO1205*100</f>
        <v>98.6962249975431</v>
      </c>
    </row>
    <row r="1206" customFormat="false" ht="12.5" hidden="false" customHeight="false" outlineLevel="0" collapsed="false">
      <c r="A1206" s="0" t="n">
        <v>1205</v>
      </c>
      <c r="B1206" s="15" t="s">
        <v>79</v>
      </c>
      <c r="C1206" s="16" t="s">
        <v>80</v>
      </c>
      <c r="D1206" s="0" t="s">
        <v>182</v>
      </c>
      <c r="E1206" s="0" t="n">
        <v>7.8</v>
      </c>
      <c r="F1206" s="0" t="n">
        <v>11.4</v>
      </c>
      <c r="G1206" s="0" t="n">
        <v>3.2</v>
      </c>
      <c r="H1206" s="0" t="n">
        <v>5.6</v>
      </c>
      <c r="I1206" s="0" t="n">
        <v>8.4</v>
      </c>
      <c r="J1206" s="0" t="n">
        <v>6.015</v>
      </c>
      <c r="K1206" s="0" t="n">
        <v>0.068</v>
      </c>
      <c r="L1206" s="0" t="n">
        <v>3.2</v>
      </c>
      <c r="M1206" s="0" t="n">
        <v>9.3</v>
      </c>
      <c r="N1206" s="0" t="n">
        <v>0</v>
      </c>
      <c r="O1206" s="0" t="n">
        <v>317</v>
      </c>
      <c r="P1206" s="0" t="n">
        <v>1063</v>
      </c>
      <c r="Q1206" s="0" t="n">
        <v>0</v>
      </c>
      <c r="R1206" s="0" t="n">
        <v>0</v>
      </c>
      <c r="S1206" s="0" t="n">
        <v>0</v>
      </c>
      <c r="T1206" s="0" t="n">
        <v>0</v>
      </c>
      <c r="U1206" s="0" t="n">
        <v>0</v>
      </c>
      <c r="V1206" s="0" t="n">
        <v>0</v>
      </c>
      <c r="AC1206" s="0" t="n">
        <v>5.614</v>
      </c>
      <c r="AD1206" s="0" t="n">
        <v>1.066</v>
      </c>
      <c r="AE1206" s="0" t="n">
        <v>3.536</v>
      </c>
      <c r="AF1206" s="0" t="n">
        <v>0.025</v>
      </c>
      <c r="AG1206" s="0" t="n">
        <v>0.005</v>
      </c>
      <c r="AH1206" s="0" t="n">
        <v>29.9</v>
      </c>
      <c r="AI1206" s="0" t="n">
        <v>0</v>
      </c>
      <c r="AJ1206" s="0" t="n">
        <v>300</v>
      </c>
      <c r="AP1206" s="0" t="n">
        <v>0</v>
      </c>
      <c r="AQ1206" s="0" t="n">
        <v>0</v>
      </c>
      <c r="AR1206" s="0" t="n">
        <v>0</v>
      </c>
      <c r="AS1206" s="0" t="n">
        <v>0</v>
      </c>
      <c r="AU1206" s="0" t="n">
        <v>0</v>
      </c>
      <c r="AV1206" s="0" t="n">
        <v>0</v>
      </c>
      <c r="AY1206" s="0" t="n">
        <v>0</v>
      </c>
      <c r="AZ1206" s="0" t="n">
        <v>0</v>
      </c>
      <c r="BB1206" s="0" t="n">
        <v>0</v>
      </c>
      <c r="BD1206" s="0" t="n">
        <v>248.949</v>
      </c>
      <c r="BE1206" s="0" t="n">
        <v>0</v>
      </c>
      <c r="BF1206" s="0" t="n">
        <f aca="false">IF(E1206&lt;11,-3.6797*E1206^2+48.115*E1206-53.83,280.92*EXP(-0.2027*E1206))</f>
        <v>97.5940520000001</v>
      </c>
      <c r="BG1206" s="1" t="n">
        <f aca="false">32.208*LN(F1206)+21.438</f>
        <v>99.8198189507377</v>
      </c>
      <c r="BH1206" s="1" t="n">
        <f aca="false">IF(G1206&lt;=2, -10*G1206+100, 88.958*EXP(-0.0755*G1206))</f>
        <v>69.8649678413399</v>
      </c>
      <c r="BI1206" s="1" t="n">
        <f aca="false">IF(I1206&lt;=100, 0.0053*(I1206)^2-1.0332*I1206+100.76, 122.82*EXP(-0.0092*I1206))</f>
        <v>92.455088</v>
      </c>
      <c r="BJ1206" s="0" t="n">
        <f aca="false">IF(P1206&lt;=1000, -6.942*LN(P1206)+107.59, -36.304*LN(P1206)+310.72)</f>
        <v>57.7228558646739</v>
      </c>
      <c r="BK1206" s="0" t="n">
        <f aca="false">BF1206^0.04*BG1206^0.22*BH1206^0.51*BI1206^0.06*BJ1206^0.17</f>
        <v>75.3983649607219</v>
      </c>
      <c r="BL1206" s="0" t="str">
        <f aca="false">IF(BK1206&gt;=90, "Very Good", IF(BK1206&gt;=80, "Good", IF(BK1206&gt;=70, "Slightly Good", IF(BK1206&gt;=60, "Average", IF(BK1206&gt;=50, "Slightly Poor", IF(BK1206&gt;=40, "Poor", "Very Poor"))))))</f>
        <v>Slightly Good</v>
      </c>
      <c r="BM1206" s="2" t="n">
        <f aca="false">IF(P1206&lt;=1000, -6.942*LN(P1206)+107.59, IF(AND(P1206&gt;1000, P1206&lt;=5213),-36.304*LN(P1206)+310.72, IF(P1206&gt;5213, 10)))</f>
        <v>57.7228558646739</v>
      </c>
      <c r="BN1206" s="2" t="n">
        <f aca="false">BF1206^0.04*BG1206^0.22*BH1206^0.51*BI1206^0.06*BM1206^0.17</f>
        <v>75.3983649607219</v>
      </c>
      <c r="BO1206" s="3" t="str">
        <f aca="false">IF(BN1206&gt;=90, "Very Good", IF(BN1206&gt;=80, "Good", IF(BN1206&gt;=70, "Slightly Good", IF(BN1206&gt;=60, "Average", IF(BN1206&gt;=50, "Slightly Poor", IF(BN1206&gt;=40, "Poor", "Very Poor"))))))</f>
        <v>Slightly Good</v>
      </c>
      <c r="BP1206" s="2" t="n">
        <f aca="false">IF(AJ1206&lt;=1000, -6.942*LN(AJ1206)+107.59, IF(AND(AJ1206&gt;1000, AJ1206&lt;=5213),-36.304*LN(AJ1206)+310.72, IF(AJ1206&gt;5213, 10)))</f>
        <v>67.9943420609366</v>
      </c>
      <c r="BQ1206" s="2" t="n">
        <f aca="false">BF1206^0.04*BG1206^0.22*BH1206^0.51*BI1206^0.06*BP1206^0.17</f>
        <v>77.5270345590948</v>
      </c>
      <c r="BR1206" s="0" t="str">
        <f aca="false">IF(BQ1206&gt;=90, "Very Good", IF(BQ1206&gt;=80, "Good", IF(BQ1206&gt;=70, "Slightly Good", IF(BQ1206&gt;=60, "Average", IF(BQ1206&gt;=50, "Slightly Poor", IF(BQ1206&gt;=40, "Poor", "Very Poor"))))))</f>
        <v>Slightly Good</v>
      </c>
      <c r="BT1206" s="2" t="n">
        <f aca="false">9.81*LN(AH1206)+30.6</f>
        <v>63.932991692691</v>
      </c>
      <c r="BU1206" s="0" t="str">
        <f aca="false">IF(BT1206&lt;30, "Clean water", IF(AND(BT1206&gt;=30, BT1206&lt;40), "Hypolimia", IF(AND(BT1206&gt;=40,BT1206&lt;50), "Mesotrophic", IF(AND(BT1206&gt;=50, BT1206&lt;70), "Eutrophic", IF(BT1206&gt;70,"Hypertrophic")))))</f>
        <v>Eutrophic</v>
      </c>
      <c r="CM1206" s="0" t="n">
        <f aca="false">IF(G1206&gt;H1206,1,0)</f>
        <v>0</v>
      </c>
      <c r="CO1206" s="17" t="n">
        <f aca="false">14.652-0.41022*M1206+0.007991*M1206*M1206-0.000077774*M1206*M1206*M1206</f>
        <v>11.465537528682</v>
      </c>
      <c r="CP1206" s="1" t="n">
        <f aca="false">F1206/CO1206*100</f>
        <v>99.4283954980911</v>
      </c>
    </row>
    <row r="1207" s="18" customFormat="true" ht="12.5" hidden="false" customHeight="false" outlineLevel="0" collapsed="false">
      <c r="A1207" s="18" t="n">
        <v>1206</v>
      </c>
      <c r="B1207" s="19" t="s">
        <v>81</v>
      </c>
      <c r="C1207" s="18" t="s">
        <v>82</v>
      </c>
      <c r="D1207" s="18" t="s">
        <v>182</v>
      </c>
      <c r="E1207" s="18" t="n">
        <v>8.1</v>
      </c>
      <c r="F1207" s="18" t="n">
        <v>13</v>
      </c>
      <c r="G1207" s="18" t="n">
        <v>6.6</v>
      </c>
      <c r="H1207" s="18" t="n">
        <v>4.6</v>
      </c>
      <c r="I1207" s="18" t="n">
        <v>5.8</v>
      </c>
      <c r="J1207" s="18" t="n">
        <v>5.574</v>
      </c>
      <c r="K1207" s="18" t="n">
        <v>0.145</v>
      </c>
      <c r="L1207" s="18" t="n">
        <v>3.2</v>
      </c>
      <c r="M1207" s="18" t="n">
        <v>7.9</v>
      </c>
      <c r="N1207" s="18" t="n">
        <v>0</v>
      </c>
      <c r="O1207" s="18" t="n">
        <v>343</v>
      </c>
      <c r="P1207" s="18" t="n">
        <v>140000</v>
      </c>
      <c r="Q1207" s="18" t="n">
        <v>0</v>
      </c>
      <c r="R1207" s="18" t="n">
        <v>0</v>
      </c>
      <c r="S1207" s="18" t="n">
        <v>0</v>
      </c>
      <c r="T1207" s="18" t="n">
        <v>0</v>
      </c>
      <c r="U1207" s="18" t="n">
        <v>0</v>
      </c>
      <c r="V1207" s="18" t="n">
        <v>0</v>
      </c>
      <c r="AC1207" s="18" t="n">
        <v>5.39</v>
      </c>
      <c r="AD1207" s="18" t="n">
        <v>1.108</v>
      </c>
      <c r="AE1207" s="18" t="n">
        <v>3.726</v>
      </c>
      <c r="AF1207" s="18" t="n">
        <v>0.099</v>
      </c>
      <c r="AG1207" s="18" t="n">
        <v>0.071</v>
      </c>
      <c r="AH1207" s="18" t="n">
        <v>16.7</v>
      </c>
      <c r="AJ1207" s="18" t="n">
        <v>12000</v>
      </c>
      <c r="AP1207" s="18" t="n">
        <v>0</v>
      </c>
      <c r="AY1207" s="18" t="n">
        <v>0</v>
      </c>
      <c r="BF1207" s="18" t="n">
        <f aca="false">IF(E1207&lt;11,-3.6797*E1207^2+48.115*E1207-53.83,280.92*EXP(-0.2027*E1207))</f>
        <v>94.476383</v>
      </c>
      <c r="BG1207" s="20" t="n">
        <f aca="false">32.208*LN(F1207)+21.438</f>
        <v>104.049888905121</v>
      </c>
      <c r="BH1207" s="20" t="n">
        <f aca="false">IF(G1207&lt;=2, -10*G1207+100, 88.958*EXP(-0.0755*G1207))</f>
        <v>54.0475572195066</v>
      </c>
      <c r="BI1207" s="20" t="n">
        <f aca="false">IF(I1207&lt;=100, 0.0053*(I1207)^2-1.0332*I1207+100.76, 122.82*EXP(-0.0092*I1207))</f>
        <v>94.945732</v>
      </c>
      <c r="BJ1207" s="18" t="n">
        <f aca="false">IF(P1207&lt;=1000, -6.942*LN(P1207)+107.59, -36.304*LN(P1207)+310.72)</f>
        <v>-119.460534158576</v>
      </c>
      <c r="BK1207" s="18" t="e">
        <f aca="false">BF1207^0.04*BG1207^0.22*BH1207^0.51*BI1207^0.06*BJ1207^0.17</f>
        <v>#NUM!</v>
      </c>
      <c r="BL1207" s="18" t="e">
        <f aca="false">IF(BK1207&gt;=90, "Very Good", IF(BK1207&gt;=80, "Good", IF(BK1207&gt;=70, "Slightly Good", IF(BK1207&gt;=60, "Average", IF(BK1207&gt;=50, "Slightly Poor", IF(BK1207&gt;=40, "Poor", "Very Poor"))))))</f>
        <v>#NUM!</v>
      </c>
      <c r="BM1207" s="21" t="n">
        <f aca="false">IF(P1207&lt;=1000, -6.942*LN(P1207)+107.59, IF(AND(P1207&gt;1000, P1207&lt;=5213),-36.304*LN(P1207)+310.72, IF(P1207&gt;5213, 10)))</f>
        <v>10</v>
      </c>
      <c r="BN1207" s="21" t="n">
        <f aca="false">BF1207^0.04*BG1207^0.22*BH1207^0.51*BI1207^0.06*BM1207^0.17</f>
        <v>49.564463478954</v>
      </c>
      <c r="BO1207" s="22" t="str">
        <f aca="false">IF(BN1207&gt;=90, "Very Good", IF(BN1207&gt;=80, "Good", IF(BN1207&gt;=70, "Slightly Good", IF(BN1207&gt;=60, "Average", IF(BN1207&gt;=50, "Slightly Poor", IF(BN1207&gt;=40, "Poor", "Very Poor"))))))</f>
        <v>Poor</v>
      </c>
      <c r="BP1207" s="21" t="n">
        <f aca="false">IF(AJ1207&lt;=1000, -6.942*LN(AJ1207)+107.59, IF(AND(AJ1207&gt;1000, AJ1207&lt;=5213),-36.304*LN(AJ1207)+310.72, IF(AJ1207&gt;5213, 10)))</f>
        <v>10</v>
      </c>
      <c r="BQ1207" s="21" t="n">
        <f aca="false">BF1207^0.04*BG1207^0.22*BH1207^0.51*BI1207^0.06*BP1207^0.17</f>
        <v>49.564463478954</v>
      </c>
      <c r="BR1207" s="18" t="str">
        <f aca="false">IF(BQ1207&gt;=90, "Very Good", IF(BQ1207&gt;=80, "Good", IF(BQ1207&gt;=70, "Slightly Good", IF(BQ1207&gt;=60, "Average", IF(BQ1207&gt;=50, "Slightly Poor", IF(BQ1207&gt;=40, "Poor", "Very Poor"))))))</f>
        <v>Poor</v>
      </c>
      <c r="BT1207" s="21" t="n">
        <f aca="false">9.81*LN(AH1207)+30.6</f>
        <v>58.2191595375368</v>
      </c>
      <c r="BU1207" s="18" t="str">
        <f aca="false">IF(BT1207&lt;30, "Clean water", IF(AND(BT1207&gt;=30, BT1207&lt;40), "Hypolimia", IF(AND(BT1207&gt;=40,BT1207&lt;50), "Mesotrophic", IF(AND(BT1207&gt;=50, BT1207&lt;70), "Eutrophic", IF(BT1207&gt;70,"Hypertrophic")))))</f>
        <v>Eutrophic</v>
      </c>
      <c r="CM1207" s="18" t="n">
        <f aca="false">IF(G1207&gt;H1207,1,0)</f>
        <v>1</v>
      </c>
      <c r="CO1207" s="17" t="n">
        <f aca="false">14.652-0.41022*M1207+0.007991*M1207*M1207-0.000077774*M1207*M1207*M1207</f>
        <v>11.871634694814</v>
      </c>
      <c r="CP1207" s="1" t="n">
        <f aca="false">F1207/CO1207*100</f>
        <v>109.504717203596</v>
      </c>
    </row>
    <row r="1208" customFormat="false" ht="12.5" hidden="false" customHeight="false" outlineLevel="0" collapsed="false">
      <c r="A1208" s="0" t="n">
        <v>1207</v>
      </c>
      <c r="B1208" s="15" t="s">
        <v>83</v>
      </c>
      <c r="C1208" s="16" t="s">
        <v>84</v>
      </c>
      <c r="D1208" s="0" t="s">
        <v>182</v>
      </c>
      <c r="E1208" s="0" t="n">
        <v>8</v>
      </c>
      <c r="F1208" s="0" t="n">
        <v>11.7</v>
      </c>
      <c r="G1208" s="0" t="n">
        <v>3.1</v>
      </c>
      <c r="H1208" s="0" t="n">
        <v>5.3</v>
      </c>
      <c r="I1208" s="0" t="n">
        <v>7.1</v>
      </c>
      <c r="J1208" s="0" t="n">
        <v>4.408</v>
      </c>
      <c r="K1208" s="0" t="n">
        <v>0.034</v>
      </c>
      <c r="L1208" s="0" t="n">
        <v>2.6</v>
      </c>
      <c r="M1208" s="0" t="n">
        <v>7.8</v>
      </c>
      <c r="N1208" s="0" t="n">
        <v>0</v>
      </c>
      <c r="O1208" s="0" t="n">
        <v>310</v>
      </c>
      <c r="P1208" s="0" t="n">
        <v>6900</v>
      </c>
      <c r="Q1208" s="0" t="n">
        <v>0</v>
      </c>
      <c r="R1208" s="0" t="n">
        <v>0</v>
      </c>
      <c r="S1208" s="0" t="n">
        <v>0</v>
      </c>
      <c r="T1208" s="0" t="n">
        <v>0</v>
      </c>
      <c r="U1208" s="0" t="n">
        <v>0</v>
      </c>
      <c r="V1208" s="0" t="n">
        <v>0</v>
      </c>
      <c r="AC1208" s="0" t="n">
        <v>4.204</v>
      </c>
      <c r="AD1208" s="0" t="n">
        <v>0.884</v>
      </c>
      <c r="AE1208" s="0" t="n">
        <v>2.804</v>
      </c>
      <c r="AF1208" s="0" t="n">
        <v>0.012</v>
      </c>
      <c r="AG1208" s="0" t="n">
        <v>0.002</v>
      </c>
      <c r="AH1208" s="0" t="n">
        <v>16.7</v>
      </c>
      <c r="AJ1208" s="0" t="n">
        <v>120</v>
      </c>
      <c r="AP1208" s="0" t="n">
        <v>0</v>
      </c>
      <c r="AY1208" s="0" t="n">
        <v>0</v>
      </c>
      <c r="BF1208" s="0" t="n">
        <f aca="false">IF(E1208&lt;11,-3.6797*E1208^2+48.115*E1208-53.83,280.92*EXP(-0.2027*E1208))</f>
        <v>95.5892</v>
      </c>
      <c r="BG1208" s="1" t="n">
        <f aca="false">32.208*LN(F1208)+21.438</f>
        <v>100.656437416814</v>
      </c>
      <c r="BH1208" s="1" t="n">
        <f aca="false">IF(G1208&lt;=2, -10*G1208+100, 88.958*EXP(-0.0755*G1208))</f>
        <v>70.3944446082144</v>
      </c>
      <c r="BI1208" s="1" t="n">
        <f aca="false">IF(I1208&lt;=100, 0.0053*(I1208)^2-1.0332*I1208+100.76, 122.82*EXP(-0.0092*I1208))</f>
        <v>93.691453</v>
      </c>
      <c r="BJ1208" s="0" t="n">
        <f aca="false">IF(P1208&lt;=1000, -6.942*LN(P1208)+107.59, -36.304*LN(P1208)+310.72)</f>
        <v>-10.1811009750106</v>
      </c>
      <c r="BK1208" s="0" t="e">
        <f aca="false">BF1208^0.04*BG1208^0.22*BH1208^0.51*BI1208^0.06*BJ1208^0.17</f>
        <v>#NUM!</v>
      </c>
      <c r="BL1208" s="0" t="e">
        <f aca="false">IF(BK1208&gt;=90, "Very Good", IF(BK1208&gt;=80, "Good", IF(BK1208&gt;=70, "Slightly Good", IF(BK1208&gt;=60, "Average", IF(BK1208&gt;=50, "Slightly Poor", IF(BK1208&gt;=40, "Poor", "Very Poor"))))))</f>
        <v>#NUM!</v>
      </c>
      <c r="BM1208" s="2" t="n">
        <f aca="false">IF(P1208&lt;=1000, -6.942*LN(P1208)+107.59, IF(AND(P1208&gt;1000, P1208&lt;=5213),-36.304*LN(P1208)+310.72, IF(P1208&gt;5213, 10)))</f>
        <v>10</v>
      </c>
      <c r="BN1208" s="2" t="n">
        <f aca="false">BF1208^0.04*BG1208^0.22*BH1208^0.51*BI1208^0.06*BM1208^0.17</f>
        <v>56.2844039051664</v>
      </c>
      <c r="BO1208" s="3" t="str">
        <f aca="false">IF(BN1208&gt;=90, "Very Good", IF(BN1208&gt;=80, "Good", IF(BN1208&gt;=70, "Slightly Good", IF(BN1208&gt;=60, "Average", IF(BN1208&gt;=50, "Slightly Poor", IF(BN1208&gt;=40, "Poor", "Very Poor"))))))</f>
        <v>Slightly Poor</v>
      </c>
      <c r="BP1208" s="2" t="n">
        <f aca="false">IF(AJ1208&lt;=1000, -6.942*LN(AJ1208)+107.59, IF(AND(AJ1208&gt;1000, AJ1208&lt;=5213),-36.304*LN(AJ1208)+310.72, IF(AJ1208&gt;5213, 10)))</f>
        <v>74.3552323216071</v>
      </c>
      <c r="BQ1208" s="2" t="n">
        <f aca="false">BF1208^0.04*BG1208^0.22*BH1208^0.51*BI1208^0.06*BP1208^0.17</f>
        <v>79.1609562698417</v>
      </c>
      <c r="BR1208" s="0" t="str">
        <f aca="false">IF(BQ1208&gt;=90, "Very Good", IF(BQ1208&gt;=80, "Good", IF(BQ1208&gt;=70, "Slightly Good", IF(BQ1208&gt;=60, "Average", IF(BQ1208&gt;=50, "Slightly Poor", IF(BQ1208&gt;=40, "Poor", "Very Poor"))))))</f>
        <v>Slightly Good</v>
      </c>
      <c r="BT1208" s="2" t="n">
        <f aca="false">9.81*LN(AH1208)+30.6</f>
        <v>58.2191595375368</v>
      </c>
      <c r="BU1208" s="0" t="str">
        <f aca="false">IF(BT1208&lt;30, "Clean water", IF(AND(BT1208&gt;=30, BT1208&lt;40), "Hypolimia", IF(AND(BT1208&gt;=40,BT1208&lt;50), "Mesotrophic", IF(AND(BT1208&gt;=50, BT1208&lt;70), "Eutrophic", IF(BT1208&gt;70,"Hypertrophic")))))</f>
        <v>Eutrophic</v>
      </c>
      <c r="CM1208" s="0" t="n">
        <f aca="false">IF(G1208&gt;H1208,1,0)</f>
        <v>0</v>
      </c>
      <c r="CO1208" s="17" t="n">
        <f aca="false">14.652-0.41022*M1208+0.007991*M1208*M1208-0.000077774*M1208*M1208*M1208</f>
        <v>11.901548632752</v>
      </c>
      <c r="CP1208" s="1" t="n">
        <f aca="false">F1208/CO1208*100</f>
        <v>98.30653439337</v>
      </c>
    </row>
    <row r="1209" customFormat="false" ht="12.5" hidden="false" customHeight="false" outlineLevel="0" collapsed="false">
      <c r="A1209" s="0" t="n">
        <v>1208</v>
      </c>
      <c r="B1209" s="15" t="s">
        <v>133</v>
      </c>
      <c r="C1209" s="16" t="s">
        <v>134</v>
      </c>
      <c r="D1209" s="0" t="s">
        <v>182</v>
      </c>
      <c r="E1209" s="0" t="n">
        <v>8.7</v>
      </c>
      <c r="F1209" s="0" t="n">
        <v>13.4</v>
      </c>
      <c r="G1209" s="0" t="n">
        <v>2.8</v>
      </c>
      <c r="H1209" s="0" t="n">
        <v>4.5</v>
      </c>
      <c r="I1209" s="0" t="n">
        <v>21.2</v>
      </c>
      <c r="J1209" s="0" t="n">
        <v>5.73</v>
      </c>
      <c r="K1209" s="0" t="n">
        <v>0.123</v>
      </c>
      <c r="L1209" s="0" t="n">
        <v>2.7</v>
      </c>
      <c r="M1209" s="0" t="n">
        <v>13</v>
      </c>
      <c r="O1209" s="0" t="n">
        <v>2375</v>
      </c>
      <c r="BD1209" s="0" t="n">
        <v>0.107</v>
      </c>
      <c r="BF1209" s="0" t="n">
        <f aca="false">IF(E1209&lt;11,-3.6797*E1209^2+48.115*E1209-53.83,280.92*EXP(-0.2027*E1209))</f>
        <v>86.2540070000001</v>
      </c>
      <c r="BG1209" s="1" t="n">
        <f aca="false">32.208*LN(F1209)+21.438</f>
        <v>105.025963601667</v>
      </c>
      <c r="BH1209" s="1" t="n">
        <f aca="false">IF(G1209&lt;=2, -10*G1209+100, 88.958*EXP(-0.0755*G1209))</f>
        <v>72.0070728511501</v>
      </c>
      <c r="BI1209" s="1" t="n">
        <f aca="false">IF(I1209&lt;=100, 0.0053*(I1209)^2-1.0332*I1209+100.76, 122.82*EXP(-0.0092*I1209))</f>
        <v>81.238192</v>
      </c>
      <c r="BJ1209" s="0" t="e">
        <f aca="false">IF(P1209&lt;=1000, -6.942*LN(P1209)+107.59, -36.304*LN(P1209)+310.72)</f>
        <v>#VALUE!</v>
      </c>
      <c r="BK1209" s="0" t="e">
        <f aca="false">BF1209^0.04*BG1209^0.22*BH1209^0.51*BI1209^0.06*BJ1209^0.17</f>
        <v>#VALUE!</v>
      </c>
      <c r="BL1209" s="0" t="e">
        <f aca="false">IF(BK1209&gt;=90, "Very Good", IF(BK1209&gt;=80, "Good", IF(BK1209&gt;=70, "Slightly Good", IF(BK1209&gt;=60, "Average", IF(BK1209&gt;=50, "Slightly Poor", IF(BK1209&gt;=40, "Poor", "Very Poor"))))))</f>
        <v>#VALUE!</v>
      </c>
      <c r="BM1209" s="2" t="e">
        <f aca="false">IF(P1209&lt;=1000, -6.942*LN(P1209)+107.59, IF(AND(P1209&gt;1000, P1209&lt;=5213),-36.304*LN(P1209)+310.72, IF(P1209&gt;5213, 10)))</f>
        <v>#VALUE!</v>
      </c>
      <c r="BN1209" s="2" t="e">
        <f aca="false">BF1209^0.04*BG1209^0.22*BH1209^0.51*BI1209^0.06*BM1209^0.17</f>
        <v>#VALUE!</v>
      </c>
      <c r="BO1209" s="3" t="e">
        <f aca="false">IF(BN1209&gt;=90, "Very Good", IF(BN1209&gt;=80, "Good", IF(BN1209&gt;=70, "Slightly Good", IF(BN1209&gt;=60, "Average", IF(BN1209&gt;=50, "Slightly Poor", IF(BN1209&gt;=40, "Poor", "Very Poor"))))))</f>
        <v>#VALUE!</v>
      </c>
      <c r="BP1209" s="2" t="e">
        <f aca="false">IF(AJ1209&lt;=1000, -6.942*LN(AJ1209)+107.59, IF(AND(AJ1209&gt;1000, AJ1209&lt;=5213),-36.304*LN(AJ1209)+310.72, IF(AJ1209&gt;5213, 10)))</f>
        <v>#VALUE!</v>
      </c>
      <c r="BQ1209" s="2" t="e">
        <f aca="false">BF1209^0.04*BG1209^0.22*BH1209^0.51*BI1209^0.06*BP1209^0.17</f>
        <v>#VALUE!</v>
      </c>
      <c r="BR1209" s="0" t="e">
        <f aca="false">IF(BQ1209&gt;=90, "Very Good", IF(BQ1209&gt;=80, "Good", IF(BQ1209&gt;=70, "Slightly Good", IF(BQ1209&gt;=60, "Average", IF(BQ1209&gt;=50, "Slightly Poor", IF(BQ1209&gt;=40, "Poor", "Very Poor"))))))</f>
        <v>#VALUE!</v>
      </c>
      <c r="BT1209" s="2" t="e">
        <f aca="false">9.81*LN(AH1209)+30.6</f>
        <v>#VALUE!</v>
      </c>
      <c r="BU1209" s="0" t="e">
        <f aca="false">IF(BT1209&lt;30, "Clean water", IF(AND(BT1209&gt;=30, BT1209&lt;40), "Hypolimia", IF(AND(BT1209&gt;=40,BT1209&lt;50), "Mesotrophic", IF(AND(BT1209&gt;=50, BT1209&lt;70), "Eutrophic", IF(BT1209&gt;70,"Hypertrophic")))))</f>
        <v>#VALUE!</v>
      </c>
      <c r="CM1209" s="0" t="n">
        <f aca="false">IF(G1209&gt;H1209,1,0)</f>
        <v>0</v>
      </c>
      <c r="CO1209" s="17" t="n">
        <f aca="false">14.652-0.41022*M1209+0.007991*M1209*M1209-0.000077774*M1209*M1209*M1209</f>
        <v>10.498749522</v>
      </c>
      <c r="CP1209" s="1" t="n">
        <f aca="false">F1209/CO1209*100</f>
        <v>127.634247982776</v>
      </c>
    </row>
    <row r="1210" customFormat="false" ht="12.5" hidden="false" customHeight="false" outlineLevel="0" collapsed="false">
      <c r="A1210" s="0" t="n">
        <v>1209</v>
      </c>
      <c r="B1210" s="15" t="s">
        <v>85</v>
      </c>
      <c r="C1210" s="16" t="s">
        <v>86</v>
      </c>
      <c r="D1210" s="0" t="s">
        <v>182</v>
      </c>
      <c r="E1210" s="0" t="n">
        <v>7.5</v>
      </c>
      <c r="F1210" s="0" t="n">
        <v>8.4</v>
      </c>
      <c r="G1210" s="0" t="n">
        <v>5.9</v>
      </c>
      <c r="H1210" s="0" t="n">
        <v>6.5</v>
      </c>
      <c r="I1210" s="0" t="n">
        <v>9.2</v>
      </c>
      <c r="J1210" s="0" t="n">
        <v>7.379</v>
      </c>
      <c r="K1210" s="0" t="n">
        <v>0.194</v>
      </c>
      <c r="L1210" s="0" t="n">
        <v>4.9</v>
      </c>
      <c r="M1210" s="0" t="n">
        <v>10.5</v>
      </c>
      <c r="N1210" s="0" t="n">
        <v>0</v>
      </c>
      <c r="O1210" s="0" t="n">
        <v>605</v>
      </c>
      <c r="P1210" s="0" t="n">
        <v>63000</v>
      </c>
      <c r="Q1210" s="0" t="n">
        <v>0</v>
      </c>
      <c r="R1210" s="0" t="n">
        <v>0</v>
      </c>
      <c r="S1210" s="0" t="n">
        <v>0</v>
      </c>
      <c r="T1210" s="0" t="n">
        <v>0</v>
      </c>
      <c r="U1210" s="0" t="n">
        <v>0</v>
      </c>
      <c r="V1210" s="0" t="n">
        <v>0</v>
      </c>
      <c r="AC1210" s="0" t="n">
        <v>7.162</v>
      </c>
      <c r="AD1210" s="0" t="n">
        <v>0.721</v>
      </c>
      <c r="AE1210" s="0" t="n">
        <v>4.87</v>
      </c>
      <c r="AF1210" s="0" t="n">
        <v>0.102</v>
      </c>
      <c r="AG1210" s="0" t="n">
        <v>0.079</v>
      </c>
      <c r="AH1210" s="0" t="n">
        <v>12.2</v>
      </c>
      <c r="AJ1210" s="0" t="n">
        <v>2400</v>
      </c>
      <c r="AP1210" s="0" t="n">
        <v>0</v>
      </c>
      <c r="AY1210" s="0" t="n">
        <v>0</v>
      </c>
      <c r="BF1210" s="0" t="n">
        <f aca="false">IF(E1210&lt;11,-3.6797*E1210^2+48.115*E1210-53.83,280.92*EXP(-0.2027*E1210))</f>
        <v>100.049375</v>
      </c>
      <c r="BG1210" s="1" t="n">
        <f aca="false">32.208*LN(F1210)+21.438</f>
        <v>89.9840867819932</v>
      </c>
      <c r="BH1210" s="1" t="n">
        <f aca="false">IF(G1210&lt;=2, -10*G1210+100, 88.958*EXP(-0.0755*G1210))</f>
        <v>56.9807988176437</v>
      </c>
      <c r="BI1210" s="1" t="n">
        <f aca="false">IF(I1210&lt;=100, 0.0053*(I1210)^2-1.0332*I1210+100.76, 122.82*EXP(-0.0092*I1210))</f>
        <v>91.703152</v>
      </c>
      <c r="BJ1210" s="0" t="n">
        <f aca="false">IF(P1210&lt;=1000, -6.942*LN(P1210)+107.59, -36.304*LN(P1210)+310.72)</f>
        <v>-90.4715107550857</v>
      </c>
      <c r="BK1210" s="0" t="e">
        <f aca="false">BF1210^0.04*BG1210^0.22*BH1210^0.51*BI1210^0.06*BJ1210^0.17</f>
        <v>#NUM!</v>
      </c>
      <c r="BL1210" s="0" t="e">
        <f aca="false">IF(BK1210&gt;=90, "Very Good", IF(BK1210&gt;=80, "Good", IF(BK1210&gt;=70, "Slightly Good", IF(BK1210&gt;=60, "Average", IF(BK1210&gt;=50, "Slightly Poor", IF(BK1210&gt;=40, "Poor", "Very Poor"))))))</f>
        <v>#NUM!</v>
      </c>
      <c r="BM1210" s="2" t="n">
        <f aca="false">IF(P1210&lt;=1000, -6.942*LN(P1210)+107.59, IF(AND(P1210&gt;1000, P1210&lt;=5213),-36.304*LN(P1210)+310.72, IF(P1210&gt;5213, 10)))</f>
        <v>10</v>
      </c>
      <c r="BN1210" s="2" t="n">
        <f aca="false">BF1210^0.04*BG1210^0.22*BH1210^0.51*BI1210^0.06*BM1210^0.17</f>
        <v>49.3275607353295</v>
      </c>
      <c r="BO1210" s="3" t="str">
        <f aca="false">IF(BN1210&gt;=90, "Very Good", IF(BN1210&gt;=80, "Good", IF(BN1210&gt;=70, "Slightly Good", IF(BN1210&gt;=60, "Average", IF(BN1210&gt;=50, "Slightly Poor", IF(BN1210&gt;=40, "Poor", "Very Poor"))))))</f>
        <v>Poor</v>
      </c>
      <c r="BP1210" s="2" t="n">
        <f aca="false">IF(AJ1210&lt;=1000, -6.942*LN(AJ1210)+107.59, IF(AND(AJ1210&gt;1000, AJ1210&lt;=5213),-36.304*LN(AJ1210)+310.72, IF(AJ1210&gt;5213, 10)))</f>
        <v>28.1578353109365</v>
      </c>
      <c r="BQ1210" s="2" t="n">
        <f aca="false">BF1210^0.04*BG1210^0.22*BH1210^0.51*BI1210^0.06*BP1210^0.17</f>
        <v>58.8195252615609</v>
      </c>
      <c r="BR1210" s="0" t="str">
        <f aca="false">IF(BQ1210&gt;=90, "Very Good", IF(BQ1210&gt;=80, "Good", IF(BQ1210&gt;=70, "Slightly Good", IF(BQ1210&gt;=60, "Average", IF(BQ1210&gt;=50, "Slightly Poor", IF(BQ1210&gt;=40, "Poor", "Very Poor"))))))</f>
        <v>Slightly Poor</v>
      </c>
      <c r="BT1210" s="2" t="n">
        <f aca="false">9.81*LN(AH1210)+30.6</f>
        <v>55.1390866865617</v>
      </c>
      <c r="BU1210" s="0" t="str">
        <f aca="false">IF(BT1210&lt;30, "Clean water", IF(AND(BT1210&gt;=30, BT1210&lt;40), "Hypolimia", IF(AND(BT1210&gt;=40,BT1210&lt;50), "Mesotrophic", IF(AND(BT1210&gt;=50, BT1210&lt;70), "Eutrophic", IF(BT1210&gt;70,"Hypertrophic")))))</f>
        <v>Eutrophic</v>
      </c>
      <c r="CM1210" s="0" t="n">
        <f aca="false">IF(G1210&gt;H1210,1,0)</f>
        <v>0</v>
      </c>
      <c r="CO1210" s="17" t="n">
        <f aca="false">14.652-0.41022*M1210+0.007991*M1210*M1210-0.000077774*M1210*M1210*M1210</f>
        <v>11.13566462325</v>
      </c>
      <c r="CP1210" s="1" t="n">
        <f aca="false">F1210/CO1210*100</f>
        <v>75.4333062659031</v>
      </c>
    </row>
    <row r="1211" customFormat="false" ht="12.5" hidden="false" customHeight="false" outlineLevel="0" collapsed="false">
      <c r="A1211" s="0" t="n">
        <v>1210</v>
      </c>
      <c r="B1211" s="15" t="s">
        <v>135</v>
      </c>
      <c r="C1211" s="16" t="s">
        <v>136</v>
      </c>
      <c r="D1211" s="0" t="s">
        <v>182</v>
      </c>
      <c r="E1211" s="0" t="n">
        <v>7.7</v>
      </c>
      <c r="F1211" s="0" t="n">
        <v>10.6</v>
      </c>
      <c r="G1211" s="0" t="n">
        <v>4.2</v>
      </c>
      <c r="H1211" s="0" t="n">
        <v>8</v>
      </c>
      <c r="I1211" s="0" t="n">
        <v>20</v>
      </c>
      <c r="J1211" s="0" t="n">
        <v>7.39</v>
      </c>
      <c r="K1211" s="0" t="n">
        <v>0.213</v>
      </c>
      <c r="L1211" s="0" t="n">
        <v>5.2</v>
      </c>
      <c r="M1211" s="0" t="n">
        <v>13.7</v>
      </c>
      <c r="O1211" s="0" t="n">
        <v>530</v>
      </c>
      <c r="BD1211" s="0" t="n">
        <v>0.768</v>
      </c>
      <c r="BF1211" s="0" t="n">
        <f aca="false">IF(E1211&lt;11,-3.6797*E1211^2+48.115*E1211-53.83,280.92*EXP(-0.2027*E1211))</f>
        <v>98.486087</v>
      </c>
      <c r="BG1211" s="1" t="n">
        <f aca="false">32.208*LN(F1211)+21.438</f>
        <v>97.4763856680092</v>
      </c>
      <c r="BH1211" s="1" t="n">
        <f aca="false">IF(G1211&lt;=2, -10*G1211+100, 88.958*EXP(-0.0755*G1211))</f>
        <v>64.7843685536842</v>
      </c>
      <c r="BI1211" s="1" t="n">
        <f aca="false">IF(I1211&lt;=100, 0.0053*(I1211)^2-1.0332*I1211+100.76, 122.82*EXP(-0.0092*I1211))</f>
        <v>82.216</v>
      </c>
      <c r="BJ1211" s="0" t="e">
        <f aca="false">IF(P1211&lt;=1000, -6.942*LN(P1211)+107.59, -36.304*LN(P1211)+310.72)</f>
        <v>#VALUE!</v>
      </c>
      <c r="BK1211" s="0" t="e">
        <f aca="false">BF1211^0.04*BG1211^0.22*BH1211^0.51*BI1211^0.06*BJ1211^0.17</f>
        <v>#VALUE!</v>
      </c>
      <c r="BL1211" s="0" t="e">
        <f aca="false">IF(BK1211&gt;=90, "Very Good", IF(BK1211&gt;=80, "Good", IF(BK1211&gt;=70, "Slightly Good", IF(BK1211&gt;=60, "Average", IF(BK1211&gt;=50, "Slightly Poor", IF(BK1211&gt;=40, "Poor", "Very Poor"))))))</f>
        <v>#VALUE!</v>
      </c>
      <c r="BM1211" s="2" t="e">
        <f aca="false">IF(P1211&lt;=1000, -6.942*LN(P1211)+107.59, IF(AND(P1211&gt;1000, P1211&lt;=5213),-36.304*LN(P1211)+310.72, IF(P1211&gt;5213, 10)))</f>
        <v>#VALUE!</v>
      </c>
      <c r="BN1211" s="2" t="e">
        <f aca="false">BF1211^0.04*BG1211^0.22*BH1211^0.51*BI1211^0.06*BM1211^0.17</f>
        <v>#VALUE!</v>
      </c>
      <c r="BO1211" s="3" t="e">
        <f aca="false">IF(BN1211&gt;=90, "Very Good", IF(BN1211&gt;=80, "Good", IF(BN1211&gt;=70, "Slightly Good", IF(BN1211&gt;=60, "Average", IF(BN1211&gt;=50, "Slightly Poor", IF(BN1211&gt;=40, "Poor", "Very Poor"))))))</f>
        <v>#VALUE!</v>
      </c>
      <c r="BP1211" s="2" t="e">
        <f aca="false">IF(AJ1211&lt;=1000, -6.942*LN(AJ1211)+107.59, IF(AND(AJ1211&gt;1000, AJ1211&lt;=5213),-36.304*LN(AJ1211)+310.72, IF(AJ1211&gt;5213, 10)))</f>
        <v>#VALUE!</v>
      </c>
      <c r="BQ1211" s="2" t="e">
        <f aca="false">BF1211^0.04*BG1211^0.22*BH1211^0.51*BI1211^0.06*BP1211^0.17</f>
        <v>#VALUE!</v>
      </c>
      <c r="BR1211" s="0" t="e">
        <f aca="false">IF(BQ1211&gt;=90, "Very Good", IF(BQ1211&gt;=80, "Good", IF(BQ1211&gt;=70, "Slightly Good", IF(BQ1211&gt;=60, "Average", IF(BQ1211&gt;=50, "Slightly Poor", IF(BQ1211&gt;=40, "Poor", "Very Poor"))))))</f>
        <v>#VALUE!</v>
      </c>
      <c r="BT1211" s="2" t="e">
        <f aca="false">9.81*LN(AH1211)+30.6</f>
        <v>#VALUE!</v>
      </c>
      <c r="BU1211" s="0" t="e">
        <f aca="false">IF(BT1211&lt;30, "Clean water", IF(AND(BT1211&gt;=30, BT1211&lt;40), "Hypolimia", IF(AND(BT1211&gt;=40,BT1211&lt;50), "Mesotrophic", IF(AND(BT1211&gt;=50, BT1211&lt;70), "Eutrophic", IF(BT1211&gt;70,"Hypertrophic")))))</f>
        <v>#VALUE!</v>
      </c>
      <c r="CM1211" s="0" t="n">
        <f aca="false">IF(G1211&gt;H1211,1,0)</f>
        <v>0</v>
      </c>
      <c r="CO1211" s="17" t="n">
        <f aca="false">14.652-0.41022*M1211+0.007991*M1211*M1211-0.000077774*M1211*M1211*M1211</f>
        <v>10.331832381778</v>
      </c>
      <c r="CP1211" s="1" t="n">
        <f aca="false">F1211/CO1211*100</f>
        <v>102.595547510962</v>
      </c>
    </row>
    <row r="1212" customFormat="false" ht="12.5" hidden="false" customHeight="false" outlineLevel="0" collapsed="false">
      <c r="A1212" s="0" t="n">
        <v>1211</v>
      </c>
      <c r="B1212" s="15" t="s">
        <v>87</v>
      </c>
      <c r="C1212" s="16" t="s">
        <v>88</v>
      </c>
      <c r="D1212" s="0" t="s">
        <v>182</v>
      </c>
      <c r="E1212" s="0" t="n">
        <v>7.7</v>
      </c>
      <c r="F1212" s="0" t="n">
        <v>11.6</v>
      </c>
      <c r="G1212" s="0" t="n">
        <v>1.7</v>
      </c>
      <c r="H1212" s="0" t="n">
        <v>5.6</v>
      </c>
      <c r="I1212" s="0" t="n">
        <v>7.5</v>
      </c>
      <c r="J1212" s="0" t="n">
        <v>5.621</v>
      </c>
      <c r="K1212" s="0" t="n">
        <v>0.044</v>
      </c>
      <c r="L1212" s="0" t="n">
        <v>2.8</v>
      </c>
      <c r="M1212" s="0" t="n">
        <v>8.1</v>
      </c>
      <c r="N1212" s="0" t="n">
        <v>0</v>
      </c>
      <c r="O1212" s="0" t="n">
        <v>334</v>
      </c>
      <c r="P1212" s="0" t="n">
        <v>6900</v>
      </c>
      <c r="Q1212" s="0" t="n">
        <v>0</v>
      </c>
      <c r="R1212" s="0" t="n">
        <v>0</v>
      </c>
      <c r="S1212" s="0" t="n">
        <v>0</v>
      </c>
      <c r="T1212" s="0" t="n">
        <v>0</v>
      </c>
      <c r="U1212" s="0" t="n">
        <v>0</v>
      </c>
      <c r="V1212" s="0" t="n">
        <v>0</v>
      </c>
      <c r="AC1212" s="0" t="n">
        <v>5.549</v>
      </c>
      <c r="AD1212" s="0" t="n">
        <v>1.159</v>
      </c>
      <c r="AE1212" s="0" t="n">
        <v>3.53</v>
      </c>
      <c r="AF1212" s="0" t="n">
        <v>0.018</v>
      </c>
      <c r="AG1212" s="0" t="n">
        <v>0.003</v>
      </c>
      <c r="AH1212" s="0" t="n">
        <v>18.3</v>
      </c>
      <c r="AJ1212" s="0" t="n">
        <v>110</v>
      </c>
      <c r="AP1212" s="0" t="n">
        <v>0</v>
      </c>
      <c r="AY1212" s="0" t="n">
        <v>0</v>
      </c>
      <c r="BF1212" s="0" t="n">
        <f aca="false">IF(E1212&lt;11,-3.6797*E1212^2+48.115*E1212-53.83,280.92*EXP(-0.2027*E1212))</f>
        <v>98.486087</v>
      </c>
      <c r="BG1212" s="1" t="n">
        <f aca="false">32.208*LN(F1212)+21.438</f>
        <v>100.379972200002</v>
      </c>
      <c r="BH1212" s="1" t="n">
        <f aca="false">IF(G1212&lt;=2, -10*G1212+100, 88.958*EXP(-0.0755*G1212))</f>
        <v>83</v>
      </c>
      <c r="BI1212" s="1" t="n">
        <f aca="false">IF(I1212&lt;=100, 0.0053*(I1212)^2-1.0332*I1212+100.76, 122.82*EXP(-0.0092*I1212))</f>
        <v>93.309125</v>
      </c>
      <c r="BJ1212" s="0" t="n">
        <f aca="false">IF(P1212&lt;=1000, -6.942*LN(P1212)+107.59, -36.304*LN(P1212)+310.72)</f>
        <v>-10.1811009750106</v>
      </c>
      <c r="BK1212" s="0" t="e">
        <f aca="false">BF1212^0.04*BG1212^0.22*BH1212^0.51*BI1212^0.06*BJ1212^0.17</f>
        <v>#NUM!</v>
      </c>
      <c r="BL1212" s="0" t="e">
        <f aca="false">IF(BK1212&gt;=90, "Very Good", IF(BK1212&gt;=80, "Good", IF(BK1212&gt;=70, "Slightly Good", IF(BK1212&gt;=60, "Average", IF(BK1212&gt;=50, "Slightly Poor", IF(BK1212&gt;=40, "Poor", "Very Poor"))))))</f>
        <v>#NUM!</v>
      </c>
      <c r="BM1212" s="2" t="n">
        <f aca="false">IF(P1212&lt;=1000, -6.942*LN(P1212)+107.59, IF(AND(P1212&gt;1000, P1212&lt;=5213),-36.304*LN(P1212)+310.72, IF(P1212&gt;5213, 10)))</f>
        <v>10</v>
      </c>
      <c r="BN1212" s="2" t="n">
        <f aca="false">BF1212^0.04*BG1212^0.22*BH1212^0.51*BI1212^0.06*BM1212^0.17</f>
        <v>61.2382293645397</v>
      </c>
      <c r="BO1212" s="3" t="str">
        <f aca="false">IF(BN1212&gt;=90, "Very Good", IF(BN1212&gt;=80, "Good", IF(BN1212&gt;=70, "Slightly Good", IF(BN1212&gt;=60, "Average", IF(BN1212&gt;=50, "Slightly Poor", IF(BN1212&gt;=40, "Poor", "Very Poor"))))))</f>
        <v>Average</v>
      </c>
      <c r="BP1212" s="2" t="n">
        <f aca="false">IF(AJ1212&lt;=1000, -6.942*LN(AJ1212)+107.59, IF(AND(AJ1212&gt;1000, AJ1212&lt;=5213),-36.304*LN(AJ1212)+310.72, IF(AJ1212&gt;5213, 10)))</f>
        <v>74.9592653006691</v>
      </c>
      <c r="BQ1212" s="2" t="n">
        <f aca="false">BF1212^0.04*BG1212^0.22*BH1212^0.51*BI1212^0.06*BP1212^0.17</f>
        <v>86.2467879225922</v>
      </c>
      <c r="BR1212" s="0" t="str">
        <f aca="false">IF(BQ1212&gt;=90, "Very Good", IF(BQ1212&gt;=80, "Good", IF(BQ1212&gt;=70, "Slightly Good", IF(BQ1212&gt;=60, "Average", IF(BQ1212&gt;=50, "Slightly Poor", IF(BQ1212&gt;=40, "Poor", "Very Poor"))))))</f>
        <v>Good</v>
      </c>
      <c r="BT1212" s="2" t="n">
        <f aca="false">9.81*LN(AH1212)+30.6</f>
        <v>59.1166993971028</v>
      </c>
      <c r="BU1212" s="0" t="str">
        <f aca="false">IF(BT1212&lt;30, "Clean water", IF(AND(BT1212&gt;=30, BT1212&lt;40), "Hypolimia", IF(AND(BT1212&gt;=40,BT1212&lt;50), "Mesotrophic", IF(AND(BT1212&gt;=50, BT1212&lt;70), "Eutrophic", IF(BT1212&gt;70,"Hypertrophic")))))</f>
        <v>Eutrophic</v>
      </c>
      <c r="CM1212" s="0" t="n">
        <f aca="false">IF(G1212&gt;H1212,1,0)</f>
        <v>0</v>
      </c>
      <c r="CO1212" s="17" t="n">
        <f aca="false">14.652-0.41022*M1212+0.007991*M1212*M1212-0.000077774*M1212*M1212*M1212</f>
        <v>11.812175217666</v>
      </c>
      <c r="CP1212" s="1" t="n">
        <f aca="false">F1212/CO1212*100</f>
        <v>98.2037582938266</v>
      </c>
    </row>
    <row r="1213" customFormat="false" ht="12.5" hidden="false" customHeight="false" outlineLevel="0" collapsed="false">
      <c r="A1213" s="0" t="n">
        <v>1212</v>
      </c>
      <c r="B1213" s="15" t="s">
        <v>89</v>
      </c>
      <c r="C1213" s="16" t="s">
        <v>90</v>
      </c>
      <c r="D1213" s="0" t="s">
        <v>182</v>
      </c>
      <c r="E1213" s="0" t="n">
        <v>8</v>
      </c>
      <c r="F1213" s="0" t="n">
        <v>12.5</v>
      </c>
      <c r="G1213" s="0" t="n">
        <v>3.2</v>
      </c>
      <c r="H1213" s="0" t="n">
        <v>4.2</v>
      </c>
      <c r="I1213" s="0" t="n">
        <v>14</v>
      </c>
      <c r="J1213" s="0" t="n">
        <v>3.112</v>
      </c>
      <c r="K1213" s="0" t="n">
        <v>0.072</v>
      </c>
      <c r="L1213" s="0" t="n">
        <v>2.2</v>
      </c>
      <c r="M1213" s="0" t="n">
        <v>9.5</v>
      </c>
      <c r="N1213" s="0" t="n">
        <v>0</v>
      </c>
      <c r="O1213" s="0" t="n">
        <v>470</v>
      </c>
      <c r="P1213" s="0" t="n">
        <v>210</v>
      </c>
      <c r="Q1213" s="0" t="n">
        <v>0</v>
      </c>
      <c r="R1213" s="0" t="n">
        <v>0</v>
      </c>
      <c r="S1213" s="0" t="n">
        <v>0</v>
      </c>
      <c r="T1213" s="0" t="n">
        <v>0</v>
      </c>
      <c r="U1213" s="0" t="n">
        <v>0</v>
      </c>
      <c r="V1213" s="0" t="n">
        <v>0</v>
      </c>
      <c r="AC1213" s="0" t="n">
        <v>2.986</v>
      </c>
      <c r="AD1213" s="0" t="n">
        <v>0.435</v>
      </c>
      <c r="AE1213" s="0" t="n">
        <v>2.432</v>
      </c>
      <c r="AF1213" s="0" t="n">
        <v>0.013</v>
      </c>
      <c r="AG1213" s="0" t="n">
        <v>0.007</v>
      </c>
      <c r="AH1213" s="0" t="n">
        <v>16.2</v>
      </c>
      <c r="AJ1213" s="0" t="n">
        <v>8</v>
      </c>
      <c r="AP1213" s="0" t="n">
        <v>0</v>
      </c>
      <c r="AY1213" s="0" t="n">
        <v>0</v>
      </c>
      <c r="BF1213" s="0" t="n">
        <f aca="false">IF(E1213&lt;11,-3.6797*E1213^2+48.115*E1213-53.83,280.92*EXP(-0.2027*E1213))</f>
        <v>95.5892</v>
      </c>
      <c r="BG1213" s="1" t="n">
        <f aca="false">32.208*LN(F1213)+21.438</f>
        <v>102.78666817588</v>
      </c>
      <c r="BH1213" s="1" t="n">
        <f aca="false">IF(G1213&lt;=2, -10*G1213+100, 88.958*EXP(-0.0755*G1213))</f>
        <v>69.8649678413399</v>
      </c>
      <c r="BI1213" s="1" t="n">
        <f aca="false">IF(I1213&lt;=100, 0.0053*(I1213)^2-1.0332*I1213+100.76, 122.82*EXP(-0.0092*I1213))</f>
        <v>87.334</v>
      </c>
      <c r="BJ1213" s="0" t="n">
        <f aca="false">IF(P1213&lt;=1000, -6.942*LN(P1213)+107.59, -36.304*LN(P1213)+310.72)</f>
        <v>70.4703795217593</v>
      </c>
      <c r="BK1213" s="0" t="n">
        <f aca="false">BF1213^0.04*BG1213^0.22*BH1213^0.51*BI1213^0.06*BJ1213^0.17</f>
        <v>78.1712214214417</v>
      </c>
      <c r="BL1213" s="0" t="str">
        <f aca="false">IF(BK1213&gt;=90, "Very Good", IF(BK1213&gt;=80, "Good", IF(BK1213&gt;=70, "Slightly Good", IF(BK1213&gt;=60, "Average", IF(BK1213&gt;=50, "Slightly Poor", IF(BK1213&gt;=40, "Poor", "Very Poor"))))))</f>
        <v>Slightly Good</v>
      </c>
      <c r="BM1213" s="2" t="n">
        <f aca="false">IF(P1213&lt;=1000, -6.942*LN(P1213)+107.59, IF(AND(P1213&gt;1000, P1213&lt;=5213),-36.304*LN(P1213)+310.72, IF(P1213&gt;5213, 10)))</f>
        <v>70.4703795217593</v>
      </c>
      <c r="BN1213" s="2" t="n">
        <f aca="false">BF1213^0.04*BG1213^0.22*BH1213^0.51*BI1213^0.06*BM1213^0.17</f>
        <v>78.1712214214417</v>
      </c>
      <c r="BO1213" s="3" t="str">
        <f aca="false">IF(BN1213&gt;=90, "Very Good", IF(BN1213&gt;=80, "Good", IF(BN1213&gt;=70, "Slightly Good", IF(BN1213&gt;=60, "Average", IF(BN1213&gt;=50, "Slightly Poor", IF(BN1213&gt;=40, "Poor", "Very Poor"))))))</f>
        <v>Slightly Good</v>
      </c>
      <c r="BP1213" s="2" t="n">
        <f aca="false">IF(AJ1213&lt;=1000, -6.942*LN(AJ1213)+107.59, IF(AND(AJ1213&gt;1000, AJ1213&lt;=5213),-36.304*LN(AJ1213)+310.72, IF(AJ1213&gt;5213, 10)))</f>
        <v>93.1545168176586</v>
      </c>
      <c r="BQ1213" s="2" t="n">
        <f aca="false">BF1213^0.04*BG1213^0.22*BH1213^0.51*BI1213^0.06*BP1213^0.17</f>
        <v>81.9691515982547</v>
      </c>
      <c r="BR1213" s="0" t="str">
        <f aca="false">IF(BQ1213&gt;=90, "Very Good", IF(BQ1213&gt;=80, "Good", IF(BQ1213&gt;=70, "Slightly Good", IF(BQ1213&gt;=60, "Average", IF(BQ1213&gt;=50, "Slightly Poor", IF(BQ1213&gt;=40, "Poor", "Very Poor"))))))</f>
        <v>Good</v>
      </c>
      <c r="BT1213" s="2" t="n">
        <f aca="false">9.81*LN(AH1213)+30.6</f>
        <v>57.9209602863581</v>
      </c>
      <c r="BU1213" s="0" t="str">
        <f aca="false">IF(BT1213&lt;30, "Clean water", IF(AND(BT1213&gt;=30, BT1213&lt;40), "Hypolimia", IF(AND(BT1213&gt;=40,BT1213&lt;50), "Mesotrophic", IF(AND(BT1213&gt;=50, BT1213&lt;70), "Eutrophic", IF(BT1213&gt;70,"Hypertrophic")))))</f>
        <v>Eutrophic</v>
      </c>
      <c r="CM1213" s="0" t="n">
        <f aca="false">IF(G1213&gt;H1213,1,0)</f>
        <v>0</v>
      </c>
      <c r="CO1213" s="17" t="n">
        <f aca="false">14.652-0.41022*M1213+0.007991*M1213*M1213-0.000077774*M1213*M1213*M1213</f>
        <v>11.40941626675</v>
      </c>
      <c r="CP1213" s="1" t="n">
        <f aca="false">F1213/CO1213*100</f>
        <v>109.558628660331</v>
      </c>
    </row>
    <row r="1214" customFormat="false" ht="12.5" hidden="false" customHeight="false" outlineLevel="0" collapsed="false">
      <c r="A1214" s="0" t="n">
        <v>1213</v>
      </c>
      <c r="B1214" s="15" t="s">
        <v>91</v>
      </c>
      <c r="C1214" s="16" t="s">
        <v>92</v>
      </c>
      <c r="D1214" s="0" t="s">
        <v>182</v>
      </c>
      <c r="E1214" s="0" t="n">
        <v>7.9</v>
      </c>
      <c r="F1214" s="0" t="n">
        <v>13.3</v>
      </c>
      <c r="G1214" s="0" t="n">
        <v>1.4</v>
      </c>
      <c r="H1214" s="0" t="n">
        <v>1.6</v>
      </c>
      <c r="I1214" s="0" t="n">
        <v>2.6</v>
      </c>
      <c r="J1214" s="0" t="n">
        <v>4.601</v>
      </c>
      <c r="K1214" s="0" t="n">
        <v>0.016</v>
      </c>
      <c r="L1214" s="0" t="n">
        <v>1</v>
      </c>
      <c r="M1214" s="0" t="n">
        <v>12.3</v>
      </c>
      <c r="N1214" s="0" t="n">
        <v>0</v>
      </c>
      <c r="O1214" s="0" t="n">
        <v>460</v>
      </c>
      <c r="P1214" s="0" t="n">
        <v>14</v>
      </c>
      <c r="Q1214" s="0" t="n">
        <v>0</v>
      </c>
      <c r="R1214" s="0" t="n">
        <v>0</v>
      </c>
      <c r="S1214" s="0" t="n">
        <v>0</v>
      </c>
      <c r="T1214" s="0" t="n">
        <v>0</v>
      </c>
      <c r="U1214" s="0" t="n">
        <v>0</v>
      </c>
      <c r="V1214" s="0" t="n">
        <v>0</v>
      </c>
      <c r="AC1214" s="0" t="n">
        <v>4.571</v>
      </c>
      <c r="AD1214" s="0" t="n">
        <v>0.009</v>
      </c>
      <c r="AE1214" s="0" t="n">
        <v>4.082</v>
      </c>
      <c r="AF1214" s="0" t="n">
        <v>0.007</v>
      </c>
      <c r="AG1214" s="0" t="n">
        <v>0.005</v>
      </c>
      <c r="AH1214" s="0" t="n">
        <v>9.5</v>
      </c>
      <c r="AJ1214" s="0" t="n">
        <v>6</v>
      </c>
      <c r="AP1214" s="0" t="n">
        <v>0</v>
      </c>
      <c r="AY1214" s="0" t="n">
        <v>0</v>
      </c>
      <c r="BF1214" s="0" t="n">
        <f aca="false">IF(E1214&lt;11,-3.6797*E1214^2+48.115*E1214-53.83,280.92*EXP(-0.2027*E1214))</f>
        <v>96.6284230000001</v>
      </c>
      <c r="BG1214" s="1" t="n">
        <f aca="false">32.208*LN(F1214)+21.438</f>
        <v>104.784704046614</v>
      </c>
      <c r="BH1214" s="1" t="n">
        <f aca="false">IF(G1214&lt;=2, -10*G1214+100, 88.958*EXP(-0.0755*G1214))</f>
        <v>86</v>
      </c>
      <c r="BI1214" s="1" t="n">
        <f aca="false">IF(I1214&lt;=100, 0.0053*(I1214)^2-1.0332*I1214+100.76, 122.82*EXP(-0.0092*I1214))</f>
        <v>98.109508</v>
      </c>
      <c r="BJ1214" s="0" t="n">
        <f aca="false">IF(P1214&lt;=1000, -6.942*LN(P1214)+107.59, -36.304*LN(P1214)+310.72)</f>
        <v>89.2696640178109</v>
      </c>
      <c r="BK1214" s="0" t="n">
        <f aca="false">BF1214^0.04*BG1214^0.22*BH1214^0.51*BI1214^0.06*BJ1214^0.17</f>
        <v>91.5348071240155</v>
      </c>
      <c r="BL1214" s="0" t="str">
        <f aca="false">IF(BK1214&gt;=90, "Very Good", IF(BK1214&gt;=80, "Good", IF(BK1214&gt;=70, "Slightly Good", IF(BK1214&gt;=60, "Average", IF(BK1214&gt;=50, "Slightly Poor", IF(BK1214&gt;=40, "Poor", "Very Poor"))))))</f>
        <v>Very Good</v>
      </c>
      <c r="BM1214" s="2" t="n">
        <f aca="false">IF(P1214&lt;=1000, -6.942*LN(P1214)+107.59, IF(AND(P1214&gt;1000, P1214&lt;=5213),-36.304*LN(P1214)+310.72, IF(P1214&gt;5213, 10)))</f>
        <v>89.2696640178109</v>
      </c>
      <c r="BN1214" s="2" t="n">
        <f aca="false">BF1214^0.04*BG1214^0.22*BH1214^0.51*BI1214^0.06*BM1214^0.17</f>
        <v>91.5348071240155</v>
      </c>
      <c r="BO1214" s="3" t="str">
        <f aca="false">IF(BN1214&gt;=90, "Very Good", IF(BN1214&gt;=80, "Good", IF(BN1214&gt;=70, "Slightly Good", IF(BN1214&gt;=60, "Average", IF(BN1214&gt;=50, "Slightly Poor", IF(BN1214&gt;=40, "Poor", "Very Poor"))))))</f>
        <v>Very Good</v>
      </c>
      <c r="BP1214" s="2" t="n">
        <f aca="false">IF(AJ1214&lt;=1000, -6.942*LN(AJ1214)+107.59, IF(AND(AJ1214&gt;1000, AJ1214&lt;=5213),-36.304*LN(AJ1214)+310.72, IF(AJ1214&gt;5213, 10)))</f>
        <v>95.1516057646188</v>
      </c>
      <c r="BQ1214" s="2" t="n">
        <f aca="false">BF1214^0.04*BG1214^0.22*BH1214^0.51*BI1214^0.06*BP1214^0.17</f>
        <v>92.5331503863168</v>
      </c>
      <c r="BR1214" s="0" t="str">
        <f aca="false">IF(BQ1214&gt;=90, "Very Good", IF(BQ1214&gt;=80, "Good", IF(BQ1214&gt;=70, "Slightly Good", IF(BQ1214&gt;=60, "Average", IF(BQ1214&gt;=50, "Slightly Poor", IF(BQ1214&gt;=40, "Poor", "Very Poor"))))))</f>
        <v>Very Good</v>
      </c>
      <c r="BT1214" s="2" t="n">
        <f aca="false">9.81*LN(AH1214)+30.6</f>
        <v>52.6851725443297</v>
      </c>
      <c r="BU1214" s="0" t="str">
        <f aca="false">IF(BT1214&lt;30, "Clean water", IF(AND(BT1214&gt;=30, BT1214&lt;40), "Hypolimia", IF(AND(BT1214&gt;=40,BT1214&lt;50), "Mesotrophic", IF(AND(BT1214&gt;=50, BT1214&lt;70), "Eutrophic", IF(BT1214&gt;70,"Hypertrophic")))))</f>
        <v>Eutrophic</v>
      </c>
      <c r="CM1214" s="0" t="n">
        <f aca="false">IF(G1214&gt;H1214,1,0)</f>
        <v>0</v>
      </c>
      <c r="CO1214" s="17" t="n">
        <f aca="false">14.652-0.41022*M1214+0.007991*M1214*M1214-0.000077774*M1214*M1214*M1214</f>
        <v>10.670525319942</v>
      </c>
      <c r="CP1214" s="1" t="n">
        <f aca="false">F1214/CO1214*100</f>
        <v>124.642410764387</v>
      </c>
    </row>
    <row r="1215" customFormat="false" ht="12.5" hidden="false" customHeight="false" outlineLevel="0" collapsed="false">
      <c r="A1215" s="0" t="n">
        <v>1214</v>
      </c>
      <c r="B1215" s="15" t="s">
        <v>137</v>
      </c>
      <c r="C1215" s="16" t="s">
        <v>138</v>
      </c>
      <c r="D1215" s="0" t="s">
        <v>182</v>
      </c>
      <c r="E1215" s="0" t="n">
        <v>7.7</v>
      </c>
      <c r="F1215" s="0" t="n">
        <v>11.3</v>
      </c>
      <c r="G1215" s="0" t="n">
        <v>4.1</v>
      </c>
      <c r="H1215" s="0" t="n">
        <v>11.3</v>
      </c>
      <c r="I1215" s="0" t="n">
        <v>7.4</v>
      </c>
      <c r="J1215" s="0" t="n">
        <v>10.776</v>
      </c>
      <c r="K1215" s="0" t="n">
        <v>0.139</v>
      </c>
      <c r="L1215" s="0" t="n">
        <v>6.2</v>
      </c>
      <c r="M1215" s="0" t="n">
        <v>15.7</v>
      </c>
      <c r="O1215" s="0" t="n">
        <v>636</v>
      </c>
      <c r="BD1215" s="0" t="n">
        <v>4.398</v>
      </c>
      <c r="BF1215" s="0" t="n">
        <f aca="false">IF(E1215&lt;11,-3.6797*E1215^2+48.115*E1215-53.83,280.92*EXP(-0.2027*E1215))</f>
        <v>98.486087</v>
      </c>
      <c r="BG1215" s="1" t="n">
        <f aca="false">32.208*LN(F1215)+21.438</f>
        <v>99.5360461899348</v>
      </c>
      <c r="BH1215" s="1" t="n">
        <f aca="false">IF(G1215&lt;=2, -10*G1215+100, 88.958*EXP(-0.0755*G1215))</f>
        <v>65.2753416273956</v>
      </c>
      <c r="BI1215" s="1" t="n">
        <f aca="false">IF(I1215&lt;=100, 0.0053*(I1215)^2-1.0332*I1215+100.76, 122.82*EXP(-0.0092*I1215))</f>
        <v>93.404548</v>
      </c>
      <c r="BJ1215" s="0" t="e">
        <f aca="false">IF(P1215&lt;=1000, -6.942*LN(P1215)+107.59, -36.304*LN(P1215)+310.72)</f>
        <v>#VALUE!</v>
      </c>
      <c r="BK1215" s="0" t="e">
        <f aca="false">BF1215^0.04*BG1215^0.22*BH1215^0.51*BI1215^0.06*BJ1215^0.17</f>
        <v>#VALUE!</v>
      </c>
      <c r="BL1215" s="0" t="e">
        <f aca="false">IF(BK1215&gt;=90, "Very Good", IF(BK1215&gt;=80, "Good", IF(BK1215&gt;=70, "Slightly Good", IF(BK1215&gt;=60, "Average", IF(BK1215&gt;=50, "Slightly Poor", IF(BK1215&gt;=40, "Poor", "Very Poor"))))))</f>
        <v>#VALUE!</v>
      </c>
      <c r="BM1215" s="2" t="e">
        <f aca="false">IF(P1215&lt;=1000, -6.942*LN(P1215)+107.59, IF(AND(P1215&gt;1000, P1215&lt;=5213),-36.304*LN(P1215)+310.72, IF(P1215&gt;5213, 10)))</f>
        <v>#VALUE!</v>
      </c>
      <c r="BN1215" s="2" t="e">
        <f aca="false">BF1215^0.04*BG1215^0.22*BH1215^0.51*BI1215^0.06*BM1215^0.17</f>
        <v>#VALUE!</v>
      </c>
      <c r="BO1215" s="3" t="e">
        <f aca="false">IF(BN1215&gt;=90, "Very Good", IF(BN1215&gt;=80, "Good", IF(BN1215&gt;=70, "Slightly Good", IF(BN1215&gt;=60, "Average", IF(BN1215&gt;=50, "Slightly Poor", IF(BN1215&gt;=40, "Poor", "Very Poor"))))))</f>
        <v>#VALUE!</v>
      </c>
      <c r="BP1215" s="2" t="e">
        <f aca="false">IF(AJ1215&lt;=1000, -6.942*LN(AJ1215)+107.59, IF(AND(AJ1215&gt;1000, AJ1215&lt;=5213),-36.304*LN(AJ1215)+310.72, IF(AJ1215&gt;5213, 10)))</f>
        <v>#VALUE!</v>
      </c>
      <c r="BQ1215" s="2" t="e">
        <f aca="false">BF1215^0.04*BG1215^0.22*BH1215^0.51*BI1215^0.06*BP1215^0.17</f>
        <v>#VALUE!</v>
      </c>
      <c r="BR1215" s="0" t="e">
        <f aca="false">IF(BQ1215&gt;=90, "Very Good", IF(BQ1215&gt;=80, "Good", IF(BQ1215&gt;=70, "Slightly Good", IF(BQ1215&gt;=60, "Average", IF(BQ1215&gt;=50, "Slightly Poor", IF(BQ1215&gt;=40, "Poor", "Very Poor"))))))</f>
        <v>#VALUE!</v>
      </c>
      <c r="BT1215" s="2" t="e">
        <f aca="false">9.81*LN(AH1215)+30.6</f>
        <v>#VALUE!</v>
      </c>
      <c r="BU1215" s="0" t="e">
        <f aca="false">IF(BT1215&lt;30, "Clean water", IF(AND(BT1215&gt;=30, BT1215&lt;40), "Hypolimia", IF(AND(BT1215&gt;=40,BT1215&lt;50), "Mesotrophic", IF(AND(BT1215&gt;=50, BT1215&lt;70), "Eutrophic", IF(BT1215&gt;70,"Hypertrophic")))))</f>
        <v>#VALUE!</v>
      </c>
      <c r="CM1215" s="0" t="n">
        <f aca="false">IF(G1215&gt;H1215,1,0)</f>
        <v>0</v>
      </c>
      <c r="CO1215" s="17" t="n">
        <f aca="false">14.652-0.41022*M1215+0.007991*M1215*M1215-0.000077774*M1215*M1215*M1215</f>
        <v>9.880270531818</v>
      </c>
      <c r="CP1215" s="1" t="n">
        <f aca="false">F1215/CO1215*100</f>
        <v>114.369338001525</v>
      </c>
    </row>
    <row r="1216" customFormat="false" ht="12.5" hidden="false" customHeight="false" outlineLevel="0" collapsed="false">
      <c r="A1216" s="0" t="n">
        <v>1215</v>
      </c>
      <c r="B1216" s="15" t="s">
        <v>93</v>
      </c>
      <c r="C1216" s="16" t="s">
        <v>94</v>
      </c>
      <c r="D1216" s="0" t="s">
        <v>182</v>
      </c>
      <c r="E1216" s="0" t="n">
        <v>7.4</v>
      </c>
      <c r="F1216" s="0" t="n">
        <v>7.8</v>
      </c>
      <c r="G1216" s="0" t="n">
        <v>12.7</v>
      </c>
      <c r="H1216" s="0" t="n">
        <v>13</v>
      </c>
      <c r="I1216" s="0" t="n">
        <v>17.1</v>
      </c>
      <c r="J1216" s="0" t="n">
        <v>14.243</v>
      </c>
      <c r="K1216" s="0" t="n">
        <v>0.325</v>
      </c>
      <c r="L1216" s="0" t="n">
        <v>6.8</v>
      </c>
      <c r="M1216" s="0" t="n">
        <v>12.4</v>
      </c>
      <c r="N1216" s="0" t="n">
        <v>0</v>
      </c>
      <c r="O1216" s="0" t="n">
        <v>689</v>
      </c>
      <c r="P1216" s="0" t="n">
        <v>2400</v>
      </c>
      <c r="Q1216" s="0" t="n">
        <v>0</v>
      </c>
      <c r="R1216" s="0" t="n">
        <v>0</v>
      </c>
      <c r="S1216" s="0" t="n">
        <v>0</v>
      </c>
      <c r="T1216" s="0" t="n">
        <v>0</v>
      </c>
      <c r="U1216" s="0" t="n">
        <v>0</v>
      </c>
      <c r="V1216" s="0" t="n">
        <v>0</v>
      </c>
      <c r="AC1216" s="0" t="n">
        <v>13.432</v>
      </c>
      <c r="AD1216" s="0" t="n">
        <v>7.475</v>
      </c>
      <c r="AE1216" s="0" t="n">
        <v>3.137</v>
      </c>
      <c r="AF1216" s="0" t="n">
        <v>0.123</v>
      </c>
      <c r="AG1216" s="0" t="n">
        <v>0.067</v>
      </c>
      <c r="AH1216" s="0" t="n">
        <v>11</v>
      </c>
      <c r="AJ1216" s="0" t="n">
        <v>310</v>
      </c>
      <c r="AP1216" s="0" t="n">
        <v>0</v>
      </c>
      <c r="AY1216" s="0" t="n">
        <v>0</v>
      </c>
      <c r="BD1216" s="0" t="n">
        <v>4.353</v>
      </c>
      <c r="BF1216" s="0" t="n">
        <f aca="false">IF(E1216&lt;11,-3.6797*E1216^2+48.115*E1216-53.83,280.92*EXP(-0.2027*E1216))</f>
        <v>100.720628</v>
      </c>
      <c r="BG1216" s="1" t="n">
        <f aca="false">32.208*LN(F1216)+21.438</f>
        <v>87.5972172148662</v>
      </c>
      <c r="BH1216" s="1" t="n">
        <f aca="false">IF(G1216&lt;=2, -10*G1216+100, 88.958*EXP(-0.0755*G1216))</f>
        <v>34.1005784754546</v>
      </c>
      <c r="BI1216" s="1" t="n">
        <f aca="false">IF(I1216&lt;=100, 0.0053*(I1216)^2-1.0332*I1216+100.76, 122.82*EXP(-0.0092*I1216))</f>
        <v>84.642053</v>
      </c>
      <c r="BJ1216" s="0" t="n">
        <f aca="false">IF(P1216&lt;=1000, -6.942*LN(P1216)+107.59, -36.304*LN(P1216)+310.72)</f>
        <v>28.1578353109365</v>
      </c>
      <c r="BK1216" s="0" t="n">
        <f aca="false">BF1216^0.04*BG1216^0.22*BH1216^0.51*BI1216^0.06*BJ1216^0.17</f>
        <v>44.7989816638656</v>
      </c>
      <c r="BL1216" s="0" t="str">
        <f aca="false">IF(BK1216&gt;=90, "Very Good", IF(BK1216&gt;=80, "Good", IF(BK1216&gt;=70, "Slightly Good", IF(BK1216&gt;=60, "Average", IF(BK1216&gt;=50, "Slightly Poor", IF(BK1216&gt;=40, "Poor", "Very Poor"))))))</f>
        <v>Poor</v>
      </c>
      <c r="BM1216" s="2" t="n">
        <f aca="false">IF(P1216&lt;=1000, -6.942*LN(P1216)+107.59, IF(AND(P1216&gt;1000, P1216&lt;=5213),-36.304*LN(P1216)+310.72, IF(P1216&gt;5213, 10)))</f>
        <v>28.1578353109365</v>
      </c>
      <c r="BN1216" s="2" t="n">
        <f aca="false">BF1216^0.04*BG1216^0.22*BH1216^0.51*BI1216^0.06*BM1216^0.17</f>
        <v>44.7989816638656</v>
      </c>
      <c r="BO1216" s="3" t="str">
        <f aca="false">IF(BN1216&gt;=90, "Very Good", IF(BN1216&gt;=80, "Good", IF(BN1216&gt;=70, "Slightly Good", IF(BN1216&gt;=60, "Average", IF(BN1216&gt;=50, "Slightly Poor", IF(BN1216&gt;=40, "Poor", "Very Poor"))))))</f>
        <v>Poor</v>
      </c>
      <c r="BP1216" s="2" t="n">
        <f aca="false">IF(AJ1216&lt;=1000, -6.942*LN(AJ1216)+107.59, IF(AND(AJ1216&gt;1000, AJ1216&lt;=5213),-36.304*LN(AJ1216)+310.72, IF(AJ1216&gt;5213, 10)))</f>
        <v>67.7667151108994</v>
      </c>
      <c r="BQ1216" s="2" t="n">
        <f aca="false">BF1216^0.04*BG1216^0.22*BH1216^0.51*BI1216^0.06*BP1216^0.17</f>
        <v>52.0126595413774</v>
      </c>
      <c r="BR1216" s="0" t="str">
        <f aca="false">IF(BQ1216&gt;=90, "Very Good", IF(BQ1216&gt;=80, "Good", IF(BQ1216&gt;=70, "Slightly Good", IF(BQ1216&gt;=60, "Average", IF(BQ1216&gt;=50, "Slightly Poor", IF(BQ1216&gt;=40, "Poor", "Very Poor"))))))</f>
        <v>Slightly Poor</v>
      </c>
      <c r="BT1216" s="2" t="n">
        <f aca="false">9.81*LN(AH1216)+30.6</f>
        <v>54.123352626152</v>
      </c>
      <c r="BU1216" s="0" t="str">
        <f aca="false">IF(BT1216&lt;30, "Clean water", IF(AND(BT1216&gt;=30, BT1216&lt;40), "Hypolimia", IF(AND(BT1216&gt;=40,BT1216&lt;50), "Mesotrophic", IF(AND(BT1216&gt;=50, BT1216&lt;70), "Eutrophic", IF(BT1216&gt;70,"Hypertrophic")))))</f>
        <v>Eutrophic</v>
      </c>
      <c r="CM1216" s="0" t="n">
        <f aca="false">IF(G1216&gt;H1216,1,0)</f>
        <v>0</v>
      </c>
      <c r="CO1216" s="17" t="n">
        <f aca="false">14.652-0.41022*M1216+0.007991*M1216*M1216-0.000077774*M1216*M1216*M1216</f>
        <v>10.645682385024</v>
      </c>
      <c r="CP1216" s="1" t="n">
        <f aca="false">F1216/CO1216*100</f>
        <v>73.2691406515451</v>
      </c>
    </row>
    <row r="1217" s="18" customFormat="true" ht="12.5" hidden="false" customHeight="false" outlineLevel="0" collapsed="false">
      <c r="A1217" s="18" t="n">
        <v>1216</v>
      </c>
      <c r="B1217" s="19" t="s">
        <v>143</v>
      </c>
      <c r="C1217" s="18" t="s">
        <v>96</v>
      </c>
      <c r="D1217" s="18" t="s">
        <v>182</v>
      </c>
      <c r="E1217" s="18" t="n">
        <v>7.6</v>
      </c>
      <c r="F1217" s="18" t="n">
        <v>9.2</v>
      </c>
      <c r="G1217" s="18" t="n">
        <v>10.1</v>
      </c>
      <c r="H1217" s="18" t="n">
        <v>9.3</v>
      </c>
      <c r="I1217" s="18" t="n">
        <v>16.4</v>
      </c>
      <c r="J1217" s="18" t="n">
        <v>10.722</v>
      </c>
      <c r="K1217" s="18" t="n">
        <v>0.136</v>
      </c>
      <c r="L1217" s="18" t="n">
        <v>5.3</v>
      </c>
      <c r="M1217" s="18" t="n">
        <v>10.8</v>
      </c>
      <c r="N1217" s="18" t="n">
        <v>0</v>
      </c>
      <c r="O1217" s="18" t="n">
        <v>736</v>
      </c>
      <c r="P1217" s="18" t="n">
        <v>9000</v>
      </c>
      <c r="Q1217" s="18" t="n">
        <v>0</v>
      </c>
      <c r="R1217" s="18" t="n">
        <v>0</v>
      </c>
      <c r="S1217" s="18" t="n">
        <v>0</v>
      </c>
      <c r="T1217" s="18" t="n">
        <v>0</v>
      </c>
      <c r="U1217" s="18" t="n">
        <v>0</v>
      </c>
      <c r="V1217" s="18" t="n">
        <v>0</v>
      </c>
      <c r="AC1217" s="18" t="n">
        <v>10.656</v>
      </c>
      <c r="AD1217" s="18" t="n">
        <v>4.154</v>
      </c>
      <c r="AE1217" s="18" t="n">
        <v>3.663</v>
      </c>
      <c r="AF1217" s="18" t="n">
        <v>0.033</v>
      </c>
      <c r="AG1217" s="18" t="n">
        <v>0.014</v>
      </c>
      <c r="AH1217" s="18" t="n">
        <v>9.1</v>
      </c>
      <c r="AJ1217" s="18" t="n">
        <v>200</v>
      </c>
      <c r="AP1217" s="18" t="n">
        <v>0</v>
      </c>
      <c r="AY1217" s="18" t="n">
        <v>0</v>
      </c>
      <c r="BF1217" s="18" t="n">
        <f aca="false">IF(E1217&lt;11,-3.6797*E1217^2+48.115*E1217-53.83,280.92*EXP(-0.2027*E1217))</f>
        <v>99.304528</v>
      </c>
      <c r="BG1217" s="20" t="n">
        <f aca="false">32.208*LN(F1217)+21.438</f>
        <v>92.9141058144433</v>
      </c>
      <c r="BH1217" s="20" t="n">
        <f aca="false">IF(G1217&lt;=2, -10*G1217+100, 88.958*EXP(-0.0755*G1217))</f>
        <v>41.4967183511945</v>
      </c>
      <c r="BI1217" s="20" t="n">
        <f aca="false">IF(I1217&lt;=100, 0.0053*(I1217)^2-1.0332*I1217+100.76, 122.82*EXP(-0.0092*I1217))</f>
        <v>85.241008</v>
      </c>
      <c r="BJ1217" s="18" t="n">
        <f aca="false">IF(P1217&lt;=1000, -6.942*LN(P1217)+107.59, -36.304*LN(P1217)+310.72)</f>
        <v>-19.8271887037816</v>
      </c>
      <c r="BK1217" s="18" t="e">
        <f aca="false">BF1217^0.04*BG1217^0.22*BH1217^0.51*BI1217^0.06*BJ1217^0.17</f>
        <v>#NUM!</v>
      </c>
      <c r="BL1217" s="18" t="e">
        <f aca="false">IF(BK1217&gt;=90, "Very Good", IF(BK1217&gt;=80, "Good", IF(BK1217&gt;=70, "Slightly Good", IF(BK1217&gt;=60, "Average", IF(BK1217&gt;=50, "Slightly Poor", IF(BK1217&gt;=40, "Poor", "Very Poor"))))))</f>
        <v>#NUM!</v>
      </c>
      <c r="BM1217" s="21" t="n">
        <f aca="false">IF(P1217&lt;=1000, -6.942*LN(P1217)+107.59, IF(AND(P1217&gt;1000, P1217&lt;=5213),-36.304*LN(P1217)+310.72, IF(P1217&gt;5213, 10)))</f>
        <v>10</v>
      </c>
      <c r="BN1217" s="21" t="n">
        <f aca="false">BF1217^0.04*BG1217^0.22*BH1217^0.51*BI1217^0.06*BM1217^0.17</f>
        <v>42.0612963897223</v>
      </c>
      <c r="BO1217" s="22" t="str">
        <f aca="false">IF(BN1217&gt;=90, "Very Good", IF(BN1217&gt;=80, "Good", IF(BN1217&gt;=70, "Slightly Good", IF(BN1217&gt;=60, "Average", IF(BN1217&gt;=50, "Slightly Poor", IF(BN1217&gt;=40, "Poor", "Very Poor"))))))</f>
        <v>Poor</v>
      </c>
      <c r="BP1217" s="21" t="n">
        <f aca="false">IF(AJ1217&lt;=1000, -6.942*LN(AJ1217)+107.59, IF(AND(AJ1217&gt;1000, AJ1217&lt;=5213),-36.304*LN(AJ1217)+310.72, IF(AJ1217&gt;5213, 10)))</f>
        <v>70.8090808414235</v>
      </c>
      <c r="BQ1217" s="21" t="n">
        <f aca="false">BF1217^0.04*BG1217^0.22*BH1217^0.51*BI1217^0.06*BP1217^0.17</f>
        <v>58.6675263163063</v>
      </c>
      <c r="BR1217" s="18" t="str">
        <f aca="false">IF(BQ1217&gt;=90, "Very Good", IF(BQ1217&gt;=80, "Good", IF(BQ1217&gt;=70, "Slightly Good", IF(BQ1217&gt;=60, "Average", IF(BQ1217&gt;=50, "Slightly Poor", IF(BQ1217&gt;=40, "Poor", "Very Poor"))))))</f>
        <v>Slightly Poor</v>
      </c>
      <c r="BT1217" s="21" t="n">
        <f aca="false">9.81*LN(AH1217)+30.6</f>
        <v>52.2631719966587</v>
      </c>
      <c r="BU1217" s="18" t="str">
        <f aca="false">IF(BT1217&lt;30, "Clean water", IF(AND(BT1217&gt;=30, BT1217&lt;40), "Hypolimia", IF(AND(BT1217&gt;=40,BT1217&lt;50), "Mesotrophic", IF(AND(BT1217&gt;=50, BT1217&lt;70), "Eutrophic", IF(BT1217&gt;70,"Hypertrophic")))))</f>
        <v>Eutrophic</v>
      </c>
      <c r="CM1217" s="18" t="n">
        <f aca="false">IF(G1217&gt;H1217,1,0)</f>
        <v>1</v>
      </c>
      <c r="CO1217" s="17" t="n">
        <f aca="false">14.652-0.41022*M1217+0.007991*M1217*M1217-0.000077774*M1217*M1217*M1217</f>
        <v>11.055721398912</v>
      </c>
      <c r="CP1217" s="1" t="n">
        <f aca="false">F1217/CO1217*100</f>
        <v>83.2148321040848</v>
      </c>
    </row>
    <row r="1218" customFormat="false" ht="12.5" hidden="false" customHeight="false" outlineLevel="0" collapsed="false">
      <c r="A1218" s="0" t="n">
        <v>1217</v>
      </c>
      <c r="B1218" s="15" t="s">
        <v>97</v>
      </c>
      <c r="C1218" s="16" t="s">
        <v>98</v>
      </c>
      <c r="D1218" s="0" t="s">
        <v>182</v>
      </c>
      <c r="E1218" s="0" t="n">
        <v>8</v>
      </c>
      <c r="F1218" s="0" t="n">
        <v>11.2</v>
      </c>
      <c r="G1218" s="0" t="n">
        <v>0.8</v>
      </c>
      <c r="H1218" s="0" t="n">
        <v>3.6</v>
      </c>
      <c r="I1218" s="0" t="n">
        <v>6</v>
      </c>
      <c r="J1218" s="0" t="n">
        <v>2.575</v>
      </c>
      <c r="K1218" s="0" t="n">
        <v>0.022</v>
      </c>
      <c r="L1218" s="0" t="n">
        <v>1.7</v>
      </c>
      <c r="M1218" s="0" t="n">
        <v>8.1</v>
      </c>
      <c r="N1218" s="0" t="n">
        <v>0</v>
      </c>
      <c r="O1218" s="0" t="n">
        <v>252</v>
      </c>
      <c r="P1218" s="0" t="n">
        <v>4</v>
      </c>
      <c r="Q1218" s="0" t="n">
        <v>0</v>
      </c>
      <c r="R1218" s="0" t="n">
        <v>0</v>
      </c>
      <c r="S1218" s="0" t="n">
        <v>0</v>
      </c>
      <c r="T1218" s="0" t="n">
        <v>0</v>
      </c>
      <c r="U1218" s="0" t="n">
        <v>0</v>
      </c>
      <c r="V1218" s="0" t="n">
        <v>0</v>
      </c>
      <c r="AC1218" s="0" t="n">
        <v>2.557</v>
      </c>
      <c r="AD1218" s="0" t="n">
        <v>0.039</v>
      </c>
      <c r="AE1218" s="0" t="n">
        <v>2.318</v>
      </c>
      <c r="AF1218" s="0" t="n">
        <v>0.01</v>
      </c>
      <c r="AG1218" s="0" t="n">
        <v>0.006</v>
      </c>
      <c r="AH1218" s="0" t="n">
        <v>7.9</v>
      </c>
      <c r="AJ1218" s="0" t="n">
        <v>1</v>
      </c>
      <c r="AP1218" s="0" t="n">
        <v>0</v>
      </c>
      <c r="AY1218" s="0" t="n">
        <v>0</v>
      </c>
      <c r="BF1218" s="0" t="n">
        <f aca="false">IF(E1218&lt;11,-3.6797*E1218^2+48.115*E1218-53.83,280.92*EXP(-0.2027*E1218))</f>
        <v>95.5892</v>
      </c>
      <c r="BG1218" s="1" t="n">
        <f aca="false">32.208*LN(F1218)+21.438</f>
        <v>99.2497509715202</v>
      </c>
      <c r="BH1218" s="1" t="n">
        <f aca="false">IF(G1218&lt;=2, -10*G1218+100, 88.958*EXP(-0.0755*G1218))</f>
        <v>92</v>
      </c>
      <c r="BI1218" s="1" t="n">
        <f aca="false">IF(I1218&lt;=100, 0.0053*(I1218)^2-1.0332*I1218+100.76, 122.82*EXP(-0.0092*I1218))</f>
        <v>94.7516</v>
      </c>
      <c r="BJ1218" s="0" t="n">
        <f aca="false">IF(P1218&lt;=1000, -6.942*LN(P1218)+107.59, -36.304*LN(P1218)+310.72)</f>
        <v>97.9663445451057</v>
      </c>
      <c r="BK1218" s="0" t="n">
        <f aca="false">BF1218^0.04*BG1218^0.22*BH1218^0.51*BI1218^0.06*BJ1218^0.17</f>
        <v>94.8651909877266</v>
      </c>
      <c r="BL1218" s="0" t="str">
        <f aca="false">IF(BK1218&gt;=90, "Very Good", IF(BK1218&gt;=80, "Good", IF(BK1218&gt;=70, "Slightly Good", IF(BK1218&gt;=60, "Average", IF(BK1218&gt;=50, "Slightly Poor", IF(BK1218&gt;=40, "Poor", "Very Poor"))))))</f>
        <v>Very Good</v>
      </c>
      <c r="BM1218" s="2" t="n">
        <f aca="false">IF(P1218&lt;=1000, -6.942*LN(P1218)+107.59, IF(AND(P1218&gt;1000, P1218&lt;=5213),-36.304*LN(P1218)+310.72, IF(P1218&gt;5213, 10)))</f>
        <v>97.9663445451057</v>
      </c>
      <c r="BN1218" s="2" t="n">
        <f aca="false">BF1218^0.04*BG1218^0.22*BH1218^0.51*BI1218^0.06*BM1218^0.17</f>
        <v>94.8651909877266</v>
      </c>
      <c r="BO1218" s="3" t="str">
        <f aca="false">IF(BN1218&gt;=90, "Very Good", IF(BN1218&gt;=80, "Good", IF(BN1218&gt;=70, "Slightly Good", IF(BN1218&gt;=60, "Average", IF(BN1218&gt;=50, "Slightly Poor", IF(BN1218&gt;=40, "Poor", "Very Poor"))))))</f>
        <v>Very Good</v>
      </c>
      <c r="BP1218" s="2" t="n">
        <f aca="false">IF(AJ1218&lt;=1000, -6.942*LN(AJ1218)+107.59, IF(AND(AJ1218&gt;1000, AJ1218&lt;=5213),-36.304*LN(AJ1218)+310.72, IF(AJ1218&gt;5213, 10)))</f>
        <v>107.59</v>
      </c>
      <c r="BQ1218" s="2" t="n">
        <f aca="false">BF1218^0.04*BG1218^0.22*BH1218^0.51*BI1218^0.06*BP1218^0.17</f>
        <v>96.3884587809415</v>
      </c>
      <c r="BR1218" s="0" t="str">
        <f aca="false">IF(BQ1218&gt;=90, "Very Good", IF(BQ1218&gt;=80, "Good", IF(BQ1218&gt;=70, "Slightly Good", IF(BQ1218&gt;=60, "Average", IF(BQ1218&gt;=50, "Slightly Poor", IF(BQ1218&gt;=40, "Poor", "Very Poor"))))))</f>
        <v>Very Good</v>
      </c>
      <c r="BT1218" s="2" t="n">
        <f aca="false">9.81*LN(AH1218)+30.6</f>
        <v>50.8759236704299</v>
      </c>
      <c r="BU1218" s="0" t="str">
        <f aca="false">IF(BT1218&lt;30, "Clean water", IF(AND(BT1218&gt;=30, BT1218&lt;40), "Hypolimia", IF(AND(BT1218&gt;=40,BT1218&lt;50), "Mesotrophic", IF(AND(BT1218&gt;=50, BT1218&lt;70), "Eutrophic", IF(BT1218&gt;70,"Hypertrophic")))))</f>
        <v>Eutrophic</v>
      </c>
      <c r="CM1218" s="0" t="n">
        <f aca="false">IF(G1218&gt;H1218,1,0)</f>
        <v>0</v>
      </c>
      <c r="CO1218" s="17" t="n">
        <f aca="false">14.652-0.41022*M1218+0.007991*M1218*M1218-0.000077774*M1218*M1218*M1218</f>
        <v>11.812175217666</v>
      </c>
      <c r="CP1218" s="1" t="n">
        <f aca="false">F1218/CO1218*100</f>
        <v>94.817421800936</v>
      </c>
    </row>
    <row r="1219" customFormat="false" ht="12.5" hidden="false" customHeight="false" outlineLevel="0" collapsed="false">
      <c r="A1219" s="0" t="n">
        <v>1218</v>
      </c>
      <c r="B1219" s="15" t="s">
        <v>99</v>
      </c>
      <c r="C1219" s="16" t="s">
        <v>100</v>
      </c>
      <c r="D1219" s="0" t="s">
        <v>182</v>
      </c>
      <c r="E1219" s="0" t="n">
        <v>8.5</v>
      </c>
      <c r="F1219" s="0" t="n">
        <v>14.7</v>
      </c>
      <c r="G1219" s="0" t="n">
        <v>2.5</v>
      </c>
      <c r="H1219" s="0" t="n">
        <v>4.7</v>
      </c>
      <c r="I1219" s="0" t="n">
        <v>7.4</v>
      </c>
      <c r="J1219" s="0" t="n">
        <v>6.716</v>
      </c>
      <c r="K1219" s="0" t="n">
        <v>0.118</v>
      </c>
      <c r="L1219" s="0" t="n">
        <v>3</v>
      </c>
      <c r="M1219" s="0" t="n">
        <v>12.9</v>
      </c>
      <c r="N1219" s="0" t="n">
        <v>0</v>
      </c>
      <c r="O1219" s="0" t="n">
        <v>310</v>
      </c>
      <c r="P1219" s="0" t="n">
        <v>230</v>
      </c>
      <c r="Q1219" s="0" t="n">
        <v>0</v>
      </c>
      <c r="R1219" s="0" t="n">
        <v>0</v>
      </c>
      <c r="S1219" s="0" t="n">
        <v>0</v>
      </c>
      <c r="T1219" s="0" t="n">
        <v>0</v>
      </c>
      <c r="U1219" s="0" t="n">
        <v>0</v>
      </c>
      <c r="V1219" s="0" t="n">
        <v>0</v>
      </c>
      <c r="AC1219" s="0" t="n">
        <v>6.645</v>
      </c>
      <c r="AD1219" s="0" t="n">
        <v>0.073</v>
      </c>
      <c r="AE1219" s="0" t="n">
        <v>5.56</v>
      </c>
      <c r="AF1219" s="0" t="n">
        <v>0.074</v>
      </c>
      <c r="AG1219" s="0" t="n">
        <v>0.059</v>
      </c>
      <c r="AH1219" s="0" t="n">
        <v>17</v>
      </c>
      <c r="AJ1219" s="0" t="n">
        <v>40</v>
      </c>
      <c r="AP1219" s="0" t="n">
        <v>0</v>
      </c>
      <c r="AY1219" s="0" t="n">
        <v>0</v>
      </c>
      <c r="BF1219" s="0" t="n">
        <f aca="false">IF(E1219&lt;11,-3.6797*E1219^2+48.115*E1219-53.83,280.92*EXP(-0.2027*E1219))</f>
        <v>89.289175</v>
      </c>
      <c r="BG1219" s="1" t="n">
        <f aca="false">32.208*LN(F1219)+21.438</f>
        <v>108.008192079817</v>
      </c>
      <c r="BH1219" s="1" t="n">
        <f aca="false">IF(G1219&lt;=2, -10*G1219+100, 88.958*EXP(-0.0755*G1219))</f>
        <v>73.6566439219523</v>
      </c>
      <c r="BI1219" s="1" t="n">
        <f aca="false">IF(I1219&lt;=100, 0.0053*(I1219)^2-1.0332*I1219+100.76, 122.82*EXP(-0.0092*I1219))</f>
        <v>93.404548</v>
      </c>
      <c r="BJ1219" s="0" t="n">
        <f aca="false">IF(P1219&lt;=1000, -6.942*LN(P1219)+107.59, -36.304*LN(P1219)+310.72)</f>
        <v>69.8388534374552</v>
      </c>
      <c r="BK1219" s="0" t="n">
        <f aca="false">BF1219^0.04*BG1219^0.22*BH1219^0.51*BI1219^0.06*BJ1219^0.17</f>
        <v>81.1687946708201</v>
      </c>
      <c r="BL1219" s="0" t="str">
        <f aca="false">IF(BK1219&gt;=90, "Very Good", IF(BK1219&gt;=80, "Good", IF(BK1219&gt;=70, "Slightly Good", IF(BK1219&gt;=60, "Average", IF(BK1219&gt;=50, "Slightly Poor", IF(BK1219&gt;=40, "Poor", "Very Poor"))))))</f>
        <v>Good</v>
      </c>
      <c r="BM1219" s="2" t="n">
        <f aca="false">IF(P1219&lt;=1000, -6.942*LN(P1219)+107.59, IF(AND(P1219&gt;1000, P1219&lt;=5213),-36.304*LN(P1219)+310.72, IF(P1219&gt;5213, 10)))</f>
        <v>69.8388534374552</v>
      </c>
      <c r="BN1219" s="2" t="n">
        <f aca="false">BF1219^0.04*BG1219^0.22*BH1219^0.51*BI1219^0.06*BM1219^0.17</f>
        <v>81.1687946708201</v>
      </c>
      <c r="BO1219" s="3" t="str">
        <f aca="false">IF(BN1219&gt;=90, "Very Good", IF(BN1219&gt;=80, "Good", IF(BN1219&gt;=70, "Slightly Good", IF(BN1219&gt;=60, "Average", IF(BN1219&gt;=50, "Slightly Poor", IF(BN1219&gt;=40, "Poor", "Very Poor"))))))</f>
        <v>Good</v>
      </c>
      <c r="BP1219" s="2" t="n">
        <f aca="false">IF(AJ1219&lt;=1000, -6.942*LN(AJ1219)+107.59, IF(AND(AJ1219&gt;1000, AJ1219&lt;=5213),-36.304*LN(AJ1219)+310.72, IF(AJ1219&gt;5213, 10)))</f>
        <v>81.981798829541</v>
      </c>
      <c r="BQ1219" s="2" t="n">
        <f aca="false">BF1219^0.04*BG1219^0.22*BH1219^0.51*BI1219^0.06*BP1219^0.17</f>
        <v>83.4112356975268</v>
      </c>
      <c r="BR1219" s="0" t="str">
        <f aca="false">IF(BQ1219&gt;=90, "Very Good", IF(BQ1219&gt;=80, "Good", IF(BQ1219&gt;=70, "Slightly Good", IF(BQ1219&gt;=60, "Average", IF(BQ1219&gt;=50, "Slightly Poor", IF(BQ1219&gt;=40, "Poor", "Very Poor"))))))</f>
        <v>Good</v>
      </c>
      <c r="BT1219" s="2" t="n">
        <f aca="false">9.81*LN(AH1219)+30.6</f>
        <v>58.3938229051915</v>
      </c>
      <c r="BU1219" s="0" t="str">
        <f aca="false">IF(BT1219&lt;30, "Clean water", IF(AND(BT1219&gt;=30, BT1219&lt;40), "Hypolimia", IF(AND(BT1219&gt;=40,BT1219&lt;50), "Mesotrophic", IF(AND(BT1219&gt;=50, BT1219&lt;70), "Eutrophic", IF(BT1219&gt;70,"Hypertrophic")))))</f>
        <v>Eutrophic</v>
      </c>
      <c r="CM1219" s="0" t="n">
        <f aca="false">IF(G1219&gt;H1219,1,0)</f>
        <v>0</v>
      </c>
      <c r="CO1219" s="17" t="n">
        <f aca="false">14.652-0.41022*M1219+0.007991*M1219*M1219-0.000077774*M1219*M1219*M1219</f>
        <v>10.522987719714</v>
      </c>
      <c r="CP1219" s="1" t="n">
        <f aca="false">F1219/CO1219*100</f>
        <v>139.6941666335</v>
      </c>
    </row>
    <row r="1220" customFormat="false" ht="12.5" hidden="false" customHeight="false" outlineLevel="0" collapsed="false">
      <c r="A1220" s="0" t="n">
        <v>1219</v>
      </c>
      <c r="B1220" s="15" t="s">
        <v>99</v>
      </c>
      <c r="C1220" s="16" t="s">
        <v>100</v>
      </c>
      <c r="D1220" s="0" t="s">
        <v>182</v>
      </c>
      <c r="E1220" s="0" t="n">
        <v>7.2</v>
      </c>
      <c r="F1220" s="0" t="n">
        <v>10.6</v>
      </c>
      <c r="G1220" s="0" t="n">
        <v>3.3</v>
      </c>
      <c r="H1220" s="0" t="n">
        <v>6.1</v>
      </c>
      <c r="I1220" s="0" t="n">
        <v>19.4</v>
      </c>
      <c r="J1220" s="0" t="n">
        <v>8.218</v>
      </c>
      <c r="K1220" s="0" t="n">
        <v>0.208</v>
      </c>
      <c r="L1220" s="0" t="n">
        <v>4.3</v>
      </c>
      <c r="M1220" s="0" t="n">
        <v>13.4</v>
      </c>
      <c r="O1220" s="0" t="n">
        <v>537</v>
      </c>
      <c r="BD1220" s="0" t="n">
        <v>0.305</v>
      </c>
      <c r="BF1220" s="0" t="n">
        <f aca="false">IF(E1220&lt;11,-3.6797*E1220^2+48.115*E1220-53.83,280.92*EXP(-0.2027*E1220))</f>
        <v>101.842352</v>
      </c>
      <c r="BG1220" s="1" t="n">
        <f aca="false">32.208*LN(F1220)+21.438</f>
        <v>97.4763856680092</v>
      </c>
      <c r="BH1220" s="1" t="n">
        <f aca="false">IF(G1220&lt;=2, -10*G1220+100, 88.958*EXP(-0.0755*G1220))</f>
        <v>69.3394735712124</v>
      </c>
      <c r="BI1220" s="1" t="n">
        <f aca="false">IF(I1220&lt;=100, 0.0053*(I1220)^2-1.0332*I1220+100.76, 122.82*EXP(-0.0092*I1220))</f>
        <v>82.710628</v>
      </c>
      <c r="BJ1220" s="0" t="e">
        <f aca="false">IF(P1220&lt;=1000, -6.942*LN(P1220)+107.59, -36.304*LN(P1220)+310.72)</f>
        <v>#VALUE!</v>
      </c>
      <c r="BK1220" s="0" t="e">
        <f aca="false">BF1220^0.04*BG1220^0.22*BH1220^0.51*BI1220^0.06*BJ1220^0.17</f>
        <v>#VALUE!</v>
      </c>
      <c r="BL1220" s="0" t="e">
        <f aca="false">IF(BK1220&gt;=90, "Very Good", IF(BK1220&gt;=80, "Good", IF(BK1220&gt;=70, "Slightly Good", IF(BK1220&gt;=60, "Average", IF(BK1220&gt;=50, "Slightly Poor", IF(BK1220&gt;=40, "Poor", "Very Poor"))))))</f>
        <v>#VALUE!</v>
      </c>
      <c r="BM1220" s="2" t="e">
        <f aca="false">IF(P1220&lt;=1000, -6.942*LN(P1220)+107.59, IF(AND(P1220&gt;1000, P1220&lt;=5213),-36.304*LN(P1220)+310.72, IF(P1220&gt;5213, 10)))</f>
        <v>#VALUE!</v>
      </c>
      <c r="BN1220" s="2" t="e">
        <f aca="false">BF1220^0.04*BG1220^0.22*BH1220^0.51*BI1220^0.06*BM1220^0.17</f>
        <v>#VALUE!</v>
      </c>
      <c r="BO1220" s="3" t="e">
        <f aca="false">IF(BN1220&gt;=90, "Very Good", IF(BN1220&gt;=80, "Good", IF(BN1220&gt;=70, "Slightly Good", IF(BN1220&gt;=60, "Average", IF(BN1220&gt;=50, "Slightly Poor", IF(BN1220&gt;=40, "Poor", "Very Poor"))))))</f>
        <v>#VALUE!</v>
      </c>
      <c r="BP1220" s="2" t="e">
        <f aca="false">IF(AJ1220&lt;=1000, -6.942*LN(AJ1220)+107.59, IF(AND(AJ1220&gt;1000, AJ1220&lt;=5213),-36.304*LN(AJ1220)+310.72, IF(AJ1220&gt;5213, 10)))</f>
        <v>#VALUE!</v>
      </c>
      <c r="BQ1220" s="2" t="e">
        <f aca="false">BF1220^0.04*BG1220^0.22*BH1220^0.51*BI1220^0.06*BP1220^0.17</f>
        <v>#VALUE!</v>
      </c>
      <c r="BR1220" s="0" t="e">
        <f aca="false">IF(BQ1220&gt;=90, "Very Good", IF(BQ1220&gt;=80, "Good", IF(BQ1220&gt;=70, "Slightly Good", IF(BQ1220&gt;=60, "Average", IF(BQ1220&gt;=50, "Slightly Poor", IF(BQ1220&gt;=40, "Poor", "Very Poor"))))))</f>
        <v>#VALUE!</v>
      </c>
      <c r="BT1220" s="2" t="e">
        <f aca="false">9.81*LN(AH1220)+30.6</f>
        <v>#VALUE!</v>
      </c>
      <c r="BU1220" s="0" t="e">
        <f aca="false">IF(BT1220&lt;30, "Clean water", IF(AND(BT1220&gt;=30, BT1220&lt;40), "Hypolimia", IF(AND(BT1220&gt;=40,BT1220&lt;50), "Mesotrophic", IF(AND(BT1220&gt;=50, BT1220&lt;70), "Eutrophic", IF(BT1220&gt;70,"Hypertrophic")))))</f>
        <v>#VALUE!</v>
      </c>
      <c r="CM1220" s="0" t="n">
        <f aca="false">IF(G1220&gt;H1220,1,0)</f>
        <v>0</v>
      </c>
      <c r="CO1220" s="17" t="n">
        <f aca="false">14.652-0.41022*M1220+0.007991*M1220*M1220-0.000077774*M1220*M1220*M1220</f>
        <v>10.402783627504</v>
      </c>
      <c r="CP1220" s="1" t="n">
        <f aca="false">F1220/CO1220*100</f>
        <v>101.895803849794</v>
      </c>
    </row>
    <row r="1221" customFormat="false" ht="12.5" hidden="false" customHeight="false" outlineLevel="0" collapsed="false">
      <c r="A1221" s="0" t="n">
        <v>1220</v>
      </c>
      <c r="B1221" s="15" t="s">
        <v>101</v>
      </c>
      <c r="C1221" s="16" t="s">
        <v>102</v>
      </c>
      <c r="D1221" s="0" t="s">
        <v>182</v>
      </c>
      <c r="E1221" s="0" t="n">
        <v>7.7</v>
      </c>
      <c r="F1221" s="0" t="n">
        <v>11.7</v>
      </c>
      <c r="G1221" s="0" t="n">
        <v>3.1</v>
      </c>
      <c r="H1221" s="0" t="n">
        <v>5.9</v>
      </c>
      <c r="I1221" s="0" t="n">
        <v>9.7</v>
      </c>
      <c r="J1221" s="0" t="n">
        <v>5.348</v>
      </c>
      <c r="K1221" s="0" t="n">
        <v>0.045</v>
      </c>
      <c r="L1221" s="0" t="n">
        <v>3.1</v>
      </c>
      <c r="M1221" s="0" t="n">
        <v>8.1</v>
      </c>
      <c r="N1221" s="0" t="n">
        <v>0</v>
      </c>
      <c r="O1221" s="0" t="n">
        <v>322</v>
      </c>
      <c r="P1221" s="0" t="n">
        <v>390</v>
      </c>
      <c r="Q1221" s="0" t="n">
        <v>0</v>
      </c>
      <c r="R1221" s="0" t="n">
        <v>0</v>
      </c>
      <c r="S1221" s="0" t="n">
        <v>0</v>
      </c>
      <c r="T1221" s="0" t="n">
        <v>0</v>
      </c>
      <c r="U1221" s="0" t="n">
        <v>0</v>
      </c>
      <c r="V1221" s="0" t="n">
        <v>0</v>
      </c>
      <c r="AC1221" s="0" t="n">
        <v>5.103</v>
      </c>
      <c r="AD1221" s="0" t="n">
        <v>0.869</v>
      </c>
      <c r="AE1221" s="0" t="n">
        <v>3.63</v>
      </c>
      <c r="AF1221" s="0" t="n">
        <v>0.013</v>
      </c>
      <c r="AG1221" s="0" t="n">
        <v>0.002</v>
      </c>
      <c r="AH1221" s="0" t="n">
        <v>34.5</v>
      </c>
      <c r="AI1221" s="0" t="n">
        <v>0</v>
      </c>
      <c r="AJ1221" s="0" t="n">
        <v>5</v>
      </c>
      <c r="AP1221" s="0" t="n">
        <v>0</v>
      </c>
      <c r="AQ1221" s="0" t="n">
        <v>0</v>
      </c>
      <c r="AR1221" s="0" t="n">
        <v>0</v>
      </c>
      <c r="AS1221" s="0" t="n">
        <v>0</v>
      </c>
      <c r="AU1221" s="0" t="n">
        <v>0</v>
      </c>
      <c r="AV1221" s="0" t="n">
        <v>0</v>
      </c>
      <c r="AY1221" s="0" t="n">
        <v>0</v>
      </c>
      <c r="AZ1221" s="0" t="n">
        <v>0</v>
      </c>
      <c r="BB1221" s="0" t="n">
        <v>0</v>
      </c>
      <c r="BE1221" s="0" t="n">
        <v>0</v>
      </c>
      <c r="BF1221" s="0" t="n">
        <f aca="false">IF(E1221&lt;11,-3.6797*E1221^2+48.115*E1221-53.83,280.92*EXP(-0.2027*E1221))</f>
        <v>98.486087</v>
      </c>
      <c r="BG1221" s="1" t="n">
        <f aca="false">32.208*LN(F1221)+21.438</f>
        <v>100.656437416814</v>
      </c>
      <c r="BH1221" s="1" t="n">
        <f aca="false">IF(G1221&lt;=2, -10*G1221+100, 88.958*EXP(-0.0755*G1221))</f>
        <v>70.3944446082144</v>
      </c>
      <c r="BI1221" s="1" t="n">
        <f aca="false">IF(I1221&lt;=100, 0.0053*(I1221)^2-1.0332*I1221+100.76, 122.82*EXP(-0.0092*I1221))</f>
        <v>91.236637</v>
      </c>
      <c r="BJ1221" s="0" t="n">
        <f aca="false">IF(P1221&lt;=1000, -6.942*LN(P1221)+107.59, -36.304*LN(P1221)+310.72)</f>
        <v>66.1730093370033</v>
      </c>
      <c r="BK1221" s="0" t="n">
        <f aca="false">BF1221^0.04*BG1221^0.22*BH1221^0.51*BI1221^0.06*BJ1221^0.17</f>
        <v>77.576578526159</v>
      </c>
      <c r="BL1221" s="0" t="str">
        <f aca="false">IF(BK1221&gt;=90, "Very Good", IF(BK1221&gt;=80, "Good", IF(BK1221&gt;=70, "Slightly Good", IF(BK1221&gt;=60, "Average", IF(BK1221&gt;=50, "Slightly Poor", IF(BK1221&gt;=40, "Poor", "Very Poor"))))))</f>
        <v>Slightly Good</v>
      </c>
      <c r="BM1221" s="2" t="n">
        <f aca="false">IF(P1221&lt;=1000, -6.942*LN(P1221)+107.59, IF(AND(P1221&gt;1000, P1221&lt;=5213),-36.304*LN(P1221)+310.72, IF(P1221&gt;5213, 10)))</f>
        <v>66.1730093370033</v>
      </c>
      <c r="BN1221" s="2" t="n">
        <f aca="false">BF1221^0.04*BG1221^0.22*BH1221^0.51*BI1221^0.06*BM1221^0.17</f>
        <v>77.576578526159</v>
      </c>
      <c r="BO1221" s="3" t="str">
        <f aca="false">IF(BN1221&gt;=90, "Very Good", IF(BN1221&gt;=80, "Good", IF(BN1221&gt;=70, "Slightly Good", IF(BN1221&gt;=60, "Average", IF(BN1221&gt;=50, "Slightly Poor", IF(BN1221&gt;=40, "Poor", "Very Poor"))))))</f>
        <v>Slightly Good</v>
      </c>
      <c r="BP1221" s="2" t="n">
        <f aca="false">IF(AJ1221&lt;=1000, -6.942*LN(AJ1221)+107.59, IF(AND(AJ1221&gt;1000, AJ1221&lt;=5213),-36.304*LN(AJ1221)+310.72, IF(AJ1221&gt;5213, 10)))</f>
        <v>96.4172820118825</v>
      </c>
      <c r="BQ1221" s="2" t="n">
        <f aca="false">BF1221^0.04*BG1221^0.22*BH1221^0.51*BI1221^0.06*BP1221^0.17</f>
        <v>82.7029881214988</v>
      </c>
      <c r="BR1221" s="0" t="str">
        <f aca="false">IF(BQ1221&gt;=90, "Very Good", IF(BQ1221&gt;=80, "Good", IF(BQ1221&gt;=70, "Slightly Good", IF(BQ1221&gt;=60, "Average", IF(BQ1221&gt;=50, "Slightly Poor", IF(BQ1221&gt;=40, "Poor", "Very Poor"))))))</f>
        <v>Good</v>
      </c>
      <c r="BT1221" s="2" t="n">
        <f aca="false">9.81*LN(AH1221)+30.6</f>
        <v>65.336810968806</v>
      </c>
      <c r="BU1221" s="0" t="str">
        <f aca="false">IF(BT1221&lt;30, "Clean water", IF(AND(BT1221&gt;=30, BT1221&lt;40), "Hypolimia", IF(AND(BT1221&gt;=40,BT1221&lt;50), "Mesotrophic", IF(AND(BT1221&gt;=50, BT1221&lt;70), "Eutrophic", IF(BT1221&gt;70,"Hypertrophic")))))</f>
        <v>Eutrophic</v>
      </c>
      <c r="CM1221" s="0" t="n">
        <f aca="false">IF(G1221&gt;H1221,1,0)</f>
        <v>0</v>
      </c>
      <c r="CO1221" s="17" t="n">
        <f aca="false">14.652-0.41022*M1221+0.007991*M1221*M1221-0.000077774*M1221*M1221*M1221</f>
        <v>11.812175217666</v>
      </c>
      <c r="CP1221" s="1" t="n">
        <f aca="false">F1221/CO1221*100</f>
        <v>99.0503424170492</v>
      </c>
    </row>
    <row r="1222" customFormat="false" ht="12.5" hidden="false" customHeight="false" outlineLevel="0" collapsed="false">
      <c r="A1222" s="0" t="n">
        <v>1221</v>
      </c>
      <c r="B1222" s="15" t="s">
        <v>103</v>
      </c>
      <c r="C1222" s="16" t="s">
        <v>104</v>
      </c>
      <c r="D1222" s="0" t="s">
        <v>182</v>
      </c>
      <c r="E1222" s="0" t="n">
        <v>8.5</v>
      </c>
      <c r="F1222" s="0" t="n">
        <v>14.2</v>
      </c>
      <c r="G1222" s="0" t="n">
        <v>1.6</v>
      </c>
      <c r="H1222" s="0" t="n">
        <v>4.1</v>
      </c>
      <c r="I1222" s="0" t="n">
        <v>3</v>
      </c>
      <c r="J1222" s="0" t="n">
        <v>7.91</v>
      </c>
      <c r="K1222" s="0" t="n">
        <v>0.023</v>
      </c>
      <c r="L1222" s="0" t="n">
        <v>2.3</v>
      </c>
      <c r="M1222" s="0" t="n">
        <v>10.2</v>
      </c>
      <c r="N1222" s="0" t="n">
        <v>0</v>
      </c>
      <c r="O1222" s="0" t="n">
        <v>548</v>
      </c>
      <c r="P1222" s="0" t="n">
        <v>70</v>
      </c>
      <c r="Q1222" s="0" t="n">
        <v>0</v>
      </c>
      <c r="R1222" s="0" t="n">
        <v>0</v>
      </c>
      <c r="S1222" s="0" t="n">
        <v>0</v>
      </c>
      <c r="T1222" s="0" t="n">
        <v>0</v>
      </c>
      <c r="U1222" s="0" t="n">
        <v>0</v>
      </c>
      <c r="V1222" s="0" t="n">
        <v>0</v>
      </c>
      <c r="AC1222" s="0" t="n">
        <v>7.797</v>
      </c>
      <c r="AD1222" s="0" t="n">
        <v>0.944</v>
      </c>
      <c r="AE1222" s="0" t="n">
        <v>5.833</v>
      </c>
      <c r="AF1222" s="0" t="n">
        <v>0.011</v>
      </c>
      <c r="AG1222" s="0" t="n">
        <v>0.003</v>
      </c>
      <c r="AH1222" s="0" t="n">
        <v>11.1</v>
      </c>
      <c r="AJ1222" s="0" t="n">
        <v>4</v>
      </c>
      <c r="AP1222" s="0" t="n">
        <v>0</v>
      </c>
      <c r="AY1222" s="0" t="n">
        <v>0</v>
      </c>
      <c r="BF1222" s="0" t="n">
        <f aca="false">IF(E1222&lt;11,-3.6797*E1222^2+48.115*E1222-53.83,280.92*EXP(-0.2027*E1222))</f>
        <v>89.289175</v>
      </c>
      <c r="BG1222" s="1" t="n">
        <f aca="false">32.208*LN(F1222)+21.438</f>
        <v>106.893617196069</v>
      </c>
      <c r="BH1222" s="1" t="n">
        <f aca="false">IF(G1222&lt;=2, -10*G1222+100, 88.958*EXP(-0.0755*G1222))</f>
        <v>84</v>
      </c>
      <c r="BI1222" s="1" t="n">
        <f aca="false">IF(I1222&lt;=100, 0.0053*(I1222)^2-1.0332*I1222+100.76, 122.82*EXP(-0.0092*I1222))</f>
        <v>97.7081</v>
      </c>
      <c r="BJ1222" s="0" t="n">
        <f aca="false">IF(P1222&lt;=1000, -6.942*LN(P1222)+107.59, -36.304*LN(P1222)+310.72)</f>
        <v>78.0969460296934</v>
      </c>
      <c r="BK1222" s="0" t="n">
        <f aca="false">BF1222^0.04*BG1222^0.22*BH1222^0.51*BI1222^0.06*BJ1222^0.17</f>
        <v>88.4967662057941</v>
      </c>
      <c r="BL1222" s="0" t="str">
        <f aca="false">IF(BK1222&gt;=90, "Very Good", IF(BK1222&gt;=80, "Good", IF(BK1222&gt;=70, "Slightly Good", IF(BK1222&gt;=60, "Average", IF(BK1222&gt;=50, "Slightly Poor", IF(BK1222&gt;=40, "Poor", "Very Poor"))))))</f>
        <v>Good</v>
      </c>
      <c r="BM1222" s="2" t="n">
        <f aca="false">IF(P1222&lt;=1000, -6.942*LN(P1222)+107.59, IF(AND(P1222&gt;1000, P1222&lt;=5213),-36.304*LN(P1222)+310.72, IF(P1222&gt;5213, 10)))</f>
        <v>78.0969460296934</v>
      </c>
      <c r="BN1222" s="2" t="n">
        <f aca="false">BF1222^0.04*BG1222^0.22*BH1222^0.51*BI1222^0.06*BM1222^0.17</f>
        <v>88.4967662057941</v>
      </c>
      <c r="BO1222" s="3" t="str">
        <f aca="false">IF(BN1222&gt;=90, "Very Good", IF(BN1222&gt;=80, "Good", IF(BN1222&gt;=70, "Slightly Good", IF(BN1222&gt;=60, "Average", IF(BN1222&gt;=50, "Slightly Poor", IF(BN1222&gt;=40, "Poor", "Very Poor"))))))</f>
        <v>Good</v>
      </c>
      <c r="BP1222" s="2" t="n">
        <f aca="false">IF(AJ1222&lt;=1000, -6.942*LN(AJ1222)+107.59, IF(AND(AJ1222&gt;1000, AJ1222&lt;=5213),-36.304*LN(AJ1222)+310.72, IF(AJ1222&gt;5213, 10)))</f>
        <v>97.9663445451057</v>
      </c>
      <c r="BQ1222" s="2" t="n">
        <f aca="false">BF1222^0.04*BG1222^0.22*BH1222^0.51*BI1222^0.06*BP1222^0.17</f>
        <v>91.9734941770287</v>
      </c>
      <c r="BR1222" s="0" t="str">
        <f aca="false">IF(BQ1222&gt;=90, "Very Good", IF(BQ1222&gt;=80, "Good", IF(BQ1222&gt;=70, "Slightly Good", IF(BQ1222&gt;=60, "Average", IF(BQ1222&gt;=50, "Slightly Poor", IF(BQ1222&gt;=40, "Poor", "Very Poor"))))))</f>
        <v>Very Good</v>
      </c>
      <c r="BT1222" s="2" t="n">
        <f aca="false">9.81*LN(AH1222)+30.6</f>
        <v>54.2121315126024</v>
      </c>
      <c r="BU1222" s="0" t="str">
        <f aca="false">IF(BT1222&lt;30, "Clean water", IF(AND(BT1222&gt;=30, BT1222&lt;40), "Hypolimia", IF(AND(BT1222&gt;=40,BT1222&lt;50), "Mesotrophic", IF(AND(BT1222&gt;=50, BT1222&lt;70), "Eutrophic", IF(BT1222&gt;70,"Hypertrophic")))))</f>
        <v>Eutrophic</v>
      </c>
      <c r="CM1222" s="0" t="n">
        <f aca="false">IF(G1222&gt;H1222,1,0)</f>
        <v>0</v>
      </c>
      <c r="CO1222" s="17" t="n">
        <f aca="false">14.652-0.41022*M1222+0.007991*M1222*M1222-0.000077774*M1222*M1222*M1222</f>
        <v>11.216605249008</v>
      </c>
      <c r="CP1222" s="1" t="n">
        <f aca="false">F1222/CO1222*100</f>
        <v>126.598018605102</v>
      </c>
    </row>
    <row r="1223" customFormat="false" ht="12.5" hidden="false" customHeight="false" outlineLevel="0" collapsed="false">
      <c r="A1223" s="0" t="n">
        <v>1222</v>
      </c>
      <c r="B1223" s="15" t="s">
        <v>105</v>
      </c>
      <c r="C1223" s="16" t="s">
        <v>106</v>
      </c>
      <c r="D1223" s="0" t="s">
        <v>182</v>
      </c>
      <c r="E1223" s="0" t="n">
        <v>8.2</v>
      </c>
      <c r="F1223" s="0" t="n">
        <v>12.7</v>
      </c>
      <c r="G1223" s="0" t="n">
        <v>1.4</v>
      </c>
      <c r="H1223" s="0" t="n">
        <v>4.4</v>
      </c>
      <c r="I1223" s="0" t="n">
        <v>7.7</v>
      </c>
      <c r="J1223" s="0" t="n">
        <v>2.688</v>
      </c>
      <c r="K1223" s="0" t="n">
        <v>0.022</v>
      </c>
      <c r="L1223" s="0" t="n">
        <v>2.3</v>
      </c>
      <c r="M1223" s="0" t="n">
        <v>7.3</v>
      </c>
      <c r="N1223" s="0" t="n">
        <v>0</v>
      </c>
      <c r="O1223" s="0" t="n">
        <v>252</v>
      </c>
      <c r="P1223" s="0" t="n">
        <v>110</v>
      </c>
      <c r="Q1223" s="0" t="n">
        <v>0</v>
      </c>
      <c r="R1223" s="0" t="n">
        <v>0</v>
      </c>
      <c r="S1223" s="0" t="n">
        <v>0</v>
      </c>
      <c r="T1223" s="0" t="n">
        <v>0</v>
      </c>
      <c r="U1223" s="0" t="n">
        <v>0</v>
      </c>
      <c r="V1223" s="0" t="n">
        <v>0</v>
      </c>
      <c r="AC1223" s="0" t="n">
        <v>2.579</v>
      </c>
      <c r="AD1223" s="0" t="n">
        <v>0.114</v>
      </c>
      <c r="AE1223" s="0" t="n">
        <v>2.232</v>
      </c>
      <c r="AF1223" s="0" t="n">
        <v>0.008</v>
      </c>
      <c r="AG1223" s="0" t="n">
        <v>0.004</v>
      </c>
      <c r="AH1223" s="0" t="n">
        <v>16.4</v>
      </c>
      <c r="AI1223" s="0" t="n">
        <v>0</v>
      </c>
      <c r="AJ1223" s="0" t="n">
        <v>4</v>
      </c>
      <c r="AP1223" s="0" t="n">
        <v>0</v>
      </c>
      <c r="AQ1223" s="0" t="n">
        <v>0</v>
      </c>
      <c r="AR1223" s="0" t="n">
        <v>0</v>
      </c>
      <c r="AS1223" s="0" t="n">
        <v>0</v>
      </c>
      <c r="AU1223" s="0" t="n">
        <v>0</v>
      </c>
      <c r="AV1223" s="0" t="n">
        <v>0</v>
      </c>
      <c r="AY1223" s="0" t="n">
        <v>0</v>
      </c>
      <c r="AZ1223" s="0" t="n">
        <v>0</v>
      </c>
      <c r="BB1223" s="0" t="n">
        <v>0</v>
      </c>
      <c r="BE1223" s="0" t="n">
        <v>0</v>
      </c>
      <c r="BF1223" s="0" t="n">
        <f aca="false">IF(E1223&lt;11,-3.6797*E1223^2+48.115*E1223-53.83,280.92*EXP(-0.2027*E1223))</f>
        <v>93.289972</v>
      </c>
      <c r="BG1223" s="1" t="n">
        <f aca="false">32.208*LN(F1223)+21.438</f>
        <v>103.297917005506</v>
      </c>
      <c r="BH1223" s="1" t="n">
        <f aca="false">IF(G1223&lt;=2, -10*G1223+100, 88.958*EXP(-0.0755*G1223))</f>
        <v>86</v>
      </c>
      <c r="BI1223" s="1" t="n">
        <f aca="false">IF(I1223&lt;=100, 0.0053*(I1223)^2-1.0332*I1223+100.76, 122.82*EXP(-0.0092*I1223))</f>
        <v>93.118597</v>
      </c>
      <c r="BJ1223" s="0" t="n">
        <f aca="false">IF(P1223&lt;=1000, -6.942*LN(P1223)+107.59, -36.304*LN(P1223)+310.72)</f>
        <v>74.9592653006691</v>
      </c>
      <c r="BK1223" s="0" t="n">
        <f aca="false">BF1223^0.04*BG1223^0.22*BH1223^0.51*BI1223^0.06*BJ1223^0.17</f>
        <v>88.1759693642521</v>
      </c>
      <c r="BL1223" s="0" t="str">
        <f aca="false">IF(BK1223&gt;=90, "Very Good", IF(BK1223&gt;=80, "Good", IF(BK1223&gt;=70, "Slightly Good", IF(BK1223&gt;=60, "Average", IF(BK1223&gt;=50, "Slightly Poor", IF(BK1223&gt;=40, "Poor", "Very Poor"))))))</f>
        <v>Good</v>
      </c>
      <c r="BM1223" s="2" t="n">
        <f aca="false">IF(P1223&lt;=1000, -6.942*LN(P1223)+107.59, IF(AND(P1223&gt;1000, P1223&lt;=5213),-36.304*LN(P1223)+310.72, IF(P1223&gt;5213, 10)))</f>
        <v>74.9592653006691</v>
      </c>
      <c r="BN1223" s="2" t="n">
        <f aca="false">BF1223^0.04*BG1223^0.22*BH1223^0.51*BI1223^0.06*BM1223^0.17</f>
        <v>88.1759693642521</v>
      </c>
      <c r="BO1223" s="3" t="str">
        <f aca="false">IF(BN1223&gt;=90, "Very Good", IF(BN1223&gt;=80, "Good", IF(BN1223&gt;=70, "Slightly Good", IF(BN1223&gt;=60, "Average", IF(BN1223&gt;=50, "Slightly Poor", IF(BN1223&gt;=40, "Poor", "Very Poor"))))))</f>
        <v>Good</v>
      </c>
      <c r="BP1223" s="2" t="n">
        <f aca="false">IF(AJ1223&lt;=1000, -6.942*LN(AJ1223)+107.59, IF(AND(AJ1223&gt;1000, AJ1223&lt;=5213),-36.304*LN(AJ1223)+310.72, IF(AJ1223&gt;5213, 10)))</f>
        <v>97.9663445451057</v>
      </c>
      <c r="BQ1223" s="2" t="n">
        <f aca="false">BF1223^0.04*BG1223^0.22*BH1223^0.51*BI1223^0.06*BP1223^0.17</f>
        <v>92.2811529165282</v>
      </c>
      <c r="BR1223" s="0" t="str">
        <f aca="false">IF(BQ1223&gt;=90, "Very Good", IF(BQ1223&gt;=80, "Good", IF(BQ1223&gt;=70, "Slightly Good", IF(BQ1223&gt;=60, "Average", IF(BQ1223&gt;=50, "Slightly Poor", IF(BQ1223&gt;=40, "Poor", "Very Poor"))))))</f>
        <v>Very Good</v>
      </c>
      <c r="BT1223" s="2" t="n">
        <f aca="false">9.81*LN(AH1223)+30.6</f>
        <v>58.0413298946838</v>
      </c>
      <c r="BU1223" s="0" t="str">
        <f aca="false">IF(BT1223&lt;30, "Clean water", IF(AND(BT1223&gt;=30, BT1223&lt;40), "Hypolimia", IF(AND(BT1223&gt;=40,BT1223&lt;50), "Mesotrophic", IF(AND(BT1223&gt;=50, BT1223&lt;70), "Eutrophic", IF(BT1223&gt;70,"Hypertrophic")))))</f>
        <v>Eutrophic</v>
      </c>
      <c r="CM1223" s="0" t="n">
        <f aca="false">IF(G1223&gt;H1223,1,0)</f>
        <v>0</v>
      </c>
      <c r="CO1223" s="17" t="n">
        <f aca="false">14.652-0.41022*M1223+0.007991*M1223*M1223-0.000077774*M1223*M1223*M1223</f>
        <v>12.052978981842</v>
      </c>
      <c r="CP1223" s="1" t="n">
        <f aca="false">F1223/CO1223*100</f>
        <v>105.368141926844</v>
      </c>
    </row>
    <row r="1224" customFormat="false" ht="12.5" hidden="false" customHeight="false" outlineLevel="0" collapsed="false">
      <c r="A1224" s="0" t="n">
        <v>1223</v>
      </c>
      <c r="B1224" s="15" t="s">
        <v>107</v>
      </c>
      <c r="C1224" s="16" t="s">
        <v>108</v>
      </c>
      <c r="D1224" s="0" t="s">
        <v>182</v>
      </c>
      <c r="E1224" s="0" t="n">
        <v>9.1</v>
      </c>
      <c r="F1224" s="0" t="n">
        <v>17.7</v>
      </c>
      <c r="G1224" s="0" t="n">
        <v>1.9</v>
      </c>
      <c r="H1224" s="0" t="n">
        <v>2.8</v>
      </c>
      <c r="I1224" s="0" t="n">
        <v>10.2</v>
      </c>
      <c r="J1224" s="0" t="n">
        <v>6.89</v>
      </c>
      <c r="K1224" s="0" t="n">
        <v>0.134</v>
      </c>
      <c r="L1224" s="0" t="n">
        <v>1.3</v>
      </c>
      <c r="M1224" s="0" t="n">
        <v>11.9</v>
      </c>
      <c r="N1224" s="0" t="n">
        <v>0</v>
      </c>
      <c r="O1224" s="0" t="n">
        <v>595</v>
      </c>
      <c r="P1224" s="0" t="n">
        <v>2800</v>
      </c>
      <c r="Q1224" s="0" t="n">
        <v>0</v>
      </c>
      <c r="R1224" s="0" t="n">
        <v>0</v>
      </c>
      <c r="S1224" s="0" t="n">
        <v>0</v>
      </c>
      <c r="T1224" s="0" t="n">
        <v>0</v>
      </c>
      <c r="U1224" s="0" t="n">
        <v>0</v>
      </c>
      <c r="V1224" s="0" t="n">
        <v>0</v>
      </c>
      <c r="AC1224" s="0" t="n">
        <v>6.778</v>
      </c>
      <c r="AD1224" s="0" t="n">
        <v>0.005</v>
      </c>
      <c r="AE1224" s="0" t="n">
        <v>6.004</v>
      </c>
      <c r="AF1224" s="0" t="n">
        <v>0.093</v>
      </c>
      <c r="AG1224" s="0" t="n">
        <v>0.089</v>
      </c>
      <c r="AH1224" s="0" t="n">
        <v>32</v>
      </c>
      <c r="AJ1224" s="0" t="n">
        <v>280</v>
      </c>
      <c r="AP1224" s="0" t="n">
        <v>0</v>
      </c>
      <c r="AY1224" s="0" t="n">
        <v>0</v>
      </c>
      <c r="BF1224" s="0" t="n">
        <f aca="false">IF(E1224&lt;11,-3.6797*E1224^2+48.115*E1224-53.83,280.92*EXP(-0.2027*E1224))</f>
        <v>79.300543</v>
      </c>
      <c r="BG1224" s="1" t="n">
        <f aca="false">32.208*LN(F1224)+21.438</f>
        <v>113.989769911586</v>
      </c>
      <c r="BH1224" s="1" t="n">
        <f aca="false">IF(G1224&lt;=2, -10*G1224+100, 88.958*EXP(-0.0755*G1224))</f>
        <v>81</v>
      </c>
      <c r="BI1224" s="1" t="n">
        <f aca="false">IF(I1224&lt;=100, 0.0053*(I1224)^2-1.0332*I1224+100.76, 122.82*EXP(-0.0092*I1224))</f>
        <v>90.772772</v>
      </c>
      <c r="BJ1224" s="0" t="n">
        <f aca="false">IF(P1224&lt;=1000, -6.942*LN(P1224)+107.59, -36.304*LN(P1224)+310.72)</f>
        <v>22.5615490304878</v>
      </c>
      <c r="BK1224" s="0" t="n">
        <f aca="false">BF1224^0.04*BG1224^0.22*BH1224^0.51*BI1224^0.06*BJ1224^0.17</f>
        <v>70.6901576656935</v>
      </c>
      <c r="BL1224" s="0" t="str">
        <f aca="false">IF(BK1224&gt;=90, "Very Good", IF(BK1224&gt;=80, "Good", IF(BK1224&gt;=70, "Slightly Good", IF(BK1224&gt;=60, "Average", IF(BK1224&gt;=50, "Slightly Poor", IF(BK1224&gt;=40, "Poor", "Very Poor"))))))</f>
        <v>Slightly Good</v>
      </c>
      <c r="BM1224" s="2" t="n">
        <f aca="false">IF(P1224&lt;=1000, -6.942*LN(P1224)+107.59, IF(AND(P1224&gt;1000, P1224&lt;=5213),-36.304*LN(P1224)+310.72, IF(P1224&gt;5213, 10)))</f>
        <v>22.5615490304878</v>
      </c>
      <c r="BN1224" s="2" t="n">
        <f aca="false">BF1224^0.04*BG1224^0.22*BH1224^0.51*BI1224^0.06*BM1224^0.17</f>
        <v>70.6901576656935</v>
      </c>
      <c r="BO1224" s="3" t="str">
        <f aca="false">IF(BN1224&gt;=90, "Very Good", IF(BN1224&gt;=80, "Good", IF(BN1224&gt;=70, "Slightly Good", IF(BN1224&gt;=60, "Average", IF(BN1224&gt;=50, "Slightly Poor", IF(BN1224&gt;=40, "Poor", "Very Poor"))))))</f>
        <v>Slightly Good</v>
      </c>
      <c r="BP1224" s="2" t="n">
        <f aca="false">IF(AJ1224&lt;=1000, -6.942*LN(AJ1224)+107.59, IF(AND(AJ1224&gt;1000, AJ1224&lt;=5213),-36.304*LN(AJ1224)+310.72, IF(AJ1224&gt;5213, 10)))</f>
        <v>68.4732905747991</v>
      </c>
      <c r="BQ1224" s="2" t="n">
        <f aca="false">BF1224^0.04*BG1224^0.22*BH1224^0.51*BI1224^0.06*BP1224^0.17</f>
        <v>85.3738444990709</v>
      </c>
      <c r="BR1224" s="0" t="str">
        <f aca="false">IF(BQ1224&gt;=90, "Very Good", IF(BQ1224&gt;=80, "Good", IF(BQ1224&gt;=70, "Slightly Good", IF(BQ1224&gt;=60, "Average", IF(BQ1224&gt;=50, "Slightly Poor", IF(BQ1224&gt;=40, "Poor", "Very Poor"))))))</f>
        <v>Good</v>
      </c>
      <c r="BT1224" s="2" t="n">
        <f aca="false">9.81*LN(AH1224)+30.6</f>
        <v>64.5988692064653</v>
      </c>
      <c r="BU1224" s="0" t="str">
        <f aca="false">IF(BT1224&lt;30, "Clean water", IF(AND(BT1224&gt;=30, BT1224&lt;40), "Hypolimia", IF(AND(BT1224&gt;=40,BT1224&lt;50), "Mesotrophic", IF(AND(BT1224&gt;=50, BT1224&lt;70), "Eutrophic", IF(BT1224&gt;70,"Hypertrophic")))))</f>
        <v>Eutrophic</v>
      </c>
      <c r="CM1224" s="0" t="n">
        <f aca="false">IF(G1224&gt;H1224,1,0)</f>
        <v>0</v>
      </c>
      <c r="CO1224" s="17" t="n">
        <f aca="false">14.652-0.41022*M1224+0.007991*M1224*M1224-0.000077774*M1224*M1224*M1224</f>
        <v>10.770925953934</v>
      </c>
      <c r="CP1224" s="1" t="n">
        <f aca="false">F1224/CO1224*100</f>
        <v>164.331275469731</v>
      </c>
    </row>
    <row r="1225" customFormat="false" ht="12.5" hidden="false" customHeight="false" outlineLevel="0" collapsed="false">
      <c r="A1225" s="0" t="n">
        <v>1224</v>
      </c>
      <c r="B1225" s="15" t="s">
        <v>109</v>
      </c>
      <c r="C1225" s="16" t="s">
        <v>110</v>
      </c>
      <c r="D1225" s="0" t="s">
        <v>182</v>
      </c>
      <c r="E1225" s="0" t="n">
        <v>7.2</v>
      </c>
      <c r="F1225" s="0" t="n">
        <v>10.1</v>
      </c>
      <c r="G1225" s="0" t="n">
        <v>6.4</v>
      </c>
      <c r="H1225" s="0" t="n">
        <v>9.2</v>
      </c>
      <c r="I1225" s="0" t="n">
        <v>10.1</v>
      </c>
      <c r="J1225" s="0" t="n">
        <v>9.088</v>
      </c>
      <c r="K1225" s="0" t="n">
        <v>0.26</v>
      </c>
      <c r="L1225" s="0" t="n">
        <v>4.9</v>
      </c>
      <c r="M1225" s="0" t="n">
        <v>13.9</v>
      </c>
      <c r="O1225" s="0" t="n">
        <v>501</v>
      </c>
      <c r="AC1225" s="0" t="n">
        <v>8.885</v>
      </c>
      <c r="AD1225" s="0" t="n">
        <v>1.459</v>
      </c>
      <c r="AE1225" s="0" t="n">
        <v>5.322</v>
      </c>
      <c r="AF1225" s="0" t="n">
        <v>0.163</v>
      </c>
      <c r="AG1225" s="0" t="n">
        <v>0.098</v>
      </c>
      <c r="BD1225" s="0" t="n">
        <v>2.307</v>
      </c>
      <c r="BF1225" s="0" t="n">
        <f aca="false">IF(E1225&lt;11,-3.6797*E1225^2+48.115*E1225-53.83,280.92*EXP(-0.2027*E1225))</f>
        <v>101.842352</v>
      </c>
      <c r="BG1225" s="1" t="n">
        <f aca="false">32.208*LN(F1225)+21.438</f>
        <v>95.9201409312711</v>
      </c>
      <c r="BH1225" s="1" t="n">
        <f aca="false">IF(G1225&lt;=2, -10*G1225+100, 88.958*EXP(-0.0755*G1225))</f>
        <v>54.8698681565622</v>
      </c>
      <c r="BI1225" s="1" t="n">
        <f aca="false">IF(I1225&lt;=100, 0.0053*(I1225)^2-1.0332*I1225+100.76, 122.82*EXP(-0.0092*I1225))</f>
        <v>90.865333</v>
      </c>
      <c r="BJ1225" s="0" t="e">
        <f aca="false">IF(P1225&lt;=1000, -6.942*LN(P1225)+107.59, -36.304*LN(P1225)+310.72)</f>
        <v>#VALUE!</v>
      </c>
      <c r="BK1225" s="0" t="e">
        <f aca="false">BF1225^0.04*BG1225^0.22*BH1225^0.51*BI1225^0.06*BJ1225^0.17</f>
        <v>#VALUE!</v>
      </c>
      <c r="BL1225" s="0" t="e">
        <f aca="false">IF(BK1225&gt;=90, "Very Good", IF(BK1225&gt;=80, "Good", IF(BK1225&gt;=70, "Slightly Good", IF(BK1225&gt;=60, "Average", IF(BK1225&gt;=50, "Slightly Poor", IF(BK1225&gt;=40, "Poor", "Very Poor"))))))</f>
        <v>#VALUE!</v>
      </c>
      <c r="BM1225" s="2" t="e">
        <f aca="false">IF(P1225&lt;=1000, -6.942*LN(P1225)+107.59, IF(AND(P1225&gt;1000, P1225&lt;=5213),-36.304*LN(P1225)+310.72, IF(P1225&gt;5213, 10)))</f>
        <v>#VALUE!</v>
      </c>
      <c r="BN1225" s="2" t="e">
        <f aca="false">BF1225^0.04*BG1225^0.22*BH1225^0.51*BI1225^0.06*BM1225^0.17</f>
        <v>#VALUE!</v>
      </c>
      <c r="BO1225" s="3" t="e">
        <f aca="false">IF(BN1225&gt;=90, "Very Good", IF(BN1225&gt;=80, "Good", IF(BN1225&gt;=70, "Slightly Good", IF(BN1225&gt;=60, "Average", IF(BN1225&gt;=50, "Slightly Poor", IF(BN1225&gt;=40, "Poor", "Very Poor"))))))</f>
        <v>#VALUE!</v>
      </c>
      <c r="BP1225" s="2" t="e">
        <f aca="false">IF(AJ1225&lt;=1000, -6.942*LN(AJ1225)+107.59, IF(AND(AJ1225&gt;1000, AJ1225&lt;=5213),-36.304*LN(AJ1225)+310.72, IF(AJ1225&gt;5213, 10)))</f>
        <v>#VALUE!</v>
      </c>
      <c r="BQ1225" s="2" t="e">
        <f aca="false">BF1225^0.04*BG1225^0.22*BH1225^0.51*BI1225^0.06*BP1225^0.17</f>
        <v>#VALUE!</v>
      </c>
      <c r="BR1225" s="0" t="e">
        <f aca="false">IF(BQ1225&gt;=90, "Very Good", IF(BQ1225&gt;=80, "Good", IF(BQ1225&gt;=70, "Slightly Good", IF(BQ1225&gt;=60, "Average", IF(BQ1225&gt;=50, "Slightly Poor", IF(BQ1225&gt;=40, "Poor", "Very Poor"))))))</f>
        <v>#VALUE!</v>
      </c>
      <c r="BT1225" s="2" t="e">
        <f aca="false">9.81*LN(AH1225)+30.6</f>
        <v>#VALUE!</v>
      </c>
      <c r="BU1225" s="0" t="e">
        <f aca="false">IF(BT1225&lt;30, "Clean water", IF(AND(BT1225&gt;=30, BT1225&lt;40), "Hypolimia", IF(AND(BT1225&gt;=40,BT1225&lt;50), "Mesotrophic", IF(AND(BT1225&gt;=50, BT1225&lt;70), "Eutrophic", IF(BT1225&gt;70,"Hypertrophic")))))</f>
        <v>#VALUE!</v>
      </c>
      <c r="CM1225" s="0" t="n">
        <f aca="false">IF(G1225&gt;H1225,1,0)</f>
        <v>0</v>
      </c>
      <c r="CO1225" s="17" t="n">
        <f aca="false">14.652-0.41022*M1225+0.007991*M1225*M1225-0.000077774*M1225*M1225*M1225</f>
        <v>10.285011777894</v>
      </c>
      <c r="CP1225" s="1" t="n">
        <f aca="false">F1225/CO1225*100</f>
        <v>98.2011515213658</v>
      </c>
    </row>
    <row r="1226" customFormat="false" ht="12.5" hidden="false" customHeight="false" outlineLevel="0" collapsed="false">
      <c r="A1226" s="0" t="n">
        <v>1225</v>
      </c>
      <c r="B1226" s="15" t="s">
        <v>111</v>
      </c>
      <c r="C1226" s="16" t="s">
        <v>112</v>
      </c>
      <c r="D1226" s="0" t="s">
        <v>182</v>
      </c>
      <c r="E1226" s="0" t="n">
        <v>7.4</v>
      </c>
      <c r="F1226" s="0" t="n">
        <v>12.2</v>
      </c>
      <c r="G1226" s="0" t="n">
        <v>2.9</v>
      </c>
      <c r="H1226" s="0" t="n">
        <v>6.8</v>
      </c>
      <c r="I1226" s="0" t="n">
        <v>5.4</v>
      </c>
      <c r="J1226" s="0" t="n">
        <v>9.221</v>
      </c>
      <c r="K1226" s="0" t="n">
        <v>0.174</v>
      </c>
      <c r="L1226" s="0" t="n">
        <v>4.2</v>
      </c>
      <c r="M1226" s="0" t="n">
        <v>12.2</v>
      </c>
      <c r="N1226" s="0" t="n">
        <v>0</v>
      </c>
      <c r="O1226" s="0" t="n">
        <v>518</v>
      </c>
      <c r="P1226" s="0" t="n">
        <v>10000</v>
      </c>
      <c r="Q1226" s="0" t="n">
        <v>0</v>
      </c>
      <c r="R1226" s="0" t="n">
        <v>0</v>
      </c>
      <c r="S1226" s="0" t="n">
        <v>0</v>
      </c>
      <c r="T1226" s="0" t="n">
        <v>0</v>
      </c>
      <c r="U1226" s="0" t="n">
        <v>0</v>
      </c>
      <c r="V1226" s="0" t="n">
        <v>0</v>
      </c>
      <c r="AC1226" s="0" t="n">
        <v>8.961</v>
      </c>
      <c r="AD1226" s="0" t="n">
        <v>0.683</v>
      </c>
      <c r="AE1226" s="0" t="n">
        <v>6.67</v>
      </c>
      <c r="AF1226" s="0" t="n">
        <v>0.092</v>
      </c>
      <c r="AG1226" s="0" t="n">
        <v>0.064</v>
      </c>
      <c r="AH1226" s="0" t="n">
        <v>12.8</v>
      </c>
      <c r="AJ1226" s="0" t="n">
        <v>300</v>
      </c>
      <c r="AP1226" s="0" t="n">
        <v>0</v>
      </c>
      <c r="AY1226" s="0" t="n">
        <v>0</v>
      </c>
      <c r="BF1226" s="0" t="n">
        <f aca="false">IF(E1226&lt;11,-3.6797*E1226^2+48.115*E1226-53.83,280.92*EXP(-0.2027*E1226))</f>
        <v>100.720628</v>
      </c>
      <c r="BG1226" s="1" t="n">
        <f aca="false">32.208*LN(F1226)+21.438</f>
        <v>102.004249133617</v>
      </c>
      <c r="BH1226" s="1" t="n">
        <f aca="false">IF(G1226&lt;=2, -10*G1226+100, 88.958*EXP(-0.0755*G1226))</f>
        <v>71.4654665875093</v>
      </c>
      <c r="BI1226" s="1" t="n">
        <f aca="false">IF(I1226&lt;=100, 0.0053*(I1226)^2-1.0332*I1226+100.76, 122.82*EXP(-0.0092*I1226))</f>
        <v>95.335268</v>
      </c>
      <c r="BJ1226" s="0" t="n">
        <f aca="false">IF(P1226&lt;=1000, -6.942*LN(P1226)+107.59, -36.304*LN(P1226)+310.72)</f>
        <v>-23.6521968642234</v>
      </c>
      <c r="BK1226" s="0" t="e">
        <f aca="false">BF1226^0.04*BG1226^0.22*BH1226^0.51*BI1226^0.06*BJ1226^0.17</f>
        <v>#NUM!</v>
      </c>
      <c r="BL1226" s="0" t="e">
        <f aca="false">IF(BK1226&gt;=90, "Very Good", IF(BK1226&gt;=80, "Good", IF(BK1226&gt;=70, "Slightly Good", IF(BK1226&gt;=60, "Average", IF(BK1226&gt;=50, "Slightly Poor", IF(BK1226&gt;=40, "Poor", "Very Poor"))))))</f>
        <v>#NUM!</v>
      </c>
      <c r="BM1226" s="2" t="n">
        <f aca="false">IF(P1226&lt;=1000, -6.942*LN(P1226)+107.59, IF(AND(P1226&gt;1000, P1226&lt;=5213),-36.304*LN(P1226)+310.72, IF(P1226&gt;5213, 10)))</f>
        <v>10</v>
      </c>
      <c r="BN1226" s="2" t="n">
        <f aca="false">BF1226^0.04*BG1226^0.22*BH1226^0.51*BI1226^0.06*BM1226^0.17</f>
        <v>57.0643729655261</v>
      </c>
      <c r="BO1226" s="3" t="str">
        <f aca="false">IF(BN1226&gt;=90, "Very Good", IF(BN1226&gt;=80, "Good", IF(BN1226&gt;=70, "Slightly Good", IF(BN1226&gt;=60, "Average", IF(BN1226&gt;=50, "Slightly Poor", IF(BN1226&gt;=40, "Poor", "Very Poor"))))))</f>
        <v>Slightly Poor</v>
      </c>
      <c r="BP1226" s="2" t="n">
        <f aca="false">IF(AJ1226&lt;=1000, -6.942*LN(AJ1226)+107.59, IF(AND(AJ1226&gt;1000, AJ1226&lt;=5213),-36.304*LN(AJ1226)+310.72, IF(AJ1226&gt;5213, 10)))</f>
        <v>67.9943420609366</v>
      </c>
      <c r="BQ1226" s="2" t="n">
        <f aca="false">BF1226^0.04*BG1226^0.22*BH1226^0.51*BI1226^0.06*BP1226^0.17</f>
        <v>79.0470053146657</v>
      </c>
      <c r="BR1226" s="0" t="str">
        <f aca="false">IF(BQ1226&gt;=90, "Very Good", IF(BQ1226&gt;=80, "Good", IF(BQ1226&gt;=70, "Slightly Good", IF(BQ1226&gt;=60, "Average", IF(BQ1226&gt;=50, "Slightly Poor", IF(BQ1226&gt;=40, "Poor", "Very Poor"))))))</f>
        <v>Slightly Good</v>
      </c>
      <c r="BT1226" s="2" t="n">
        <f aca="false">9.81*LN(AH1226)+30.6</f>
        <v>55.6100571267799</v>
      </c>
      <c r="BU1226" s="0" t="str">
        <f aca="false">IF(BT1226&lt;30, "Clean water", IF(AND(BT1226&gt;=30, BT1226&lt;40), "Hypolimia", IF(AND(BT1226&gt;=40,BT1226&lt;50), "Mesotrophic", IF(AND(BT1226&gt;=50, BT1226&lt;70), "Eutrophic", IF(BT1226&gt;70,"Hypertrophic")))))</f>
        <v>Eutrophic</v>
      </c>
      <c r="CM1226" s="0" t="n">
        <f aca="false">IF(G1226&gt;H1226,1,0)</f>
        <v>0</v>
      </c>
      <c r="CO1226" s="17" t="n">
        <f aca="false">14.652-0.41022*M1226+0.007991*M1226*M1226-0.000077774*M1226*M1226*M1226</f>
        <v>10.695470677648</v>
      </c>
      <c r="CP1226" s="1" t="n">
        <f aca="false">F1226/CO1226*100</f>
        <v>114.066976271519</v>
      </c>
    </row>
    <row r="1227" customFormat="false" ht="12.5" hidden="false" customHeight="false" outlineLevel="0" collapsed="false">
      <c r="A1227" s="0" t="n">
        <v>1226</v>
      </c>
      <c r="B1227" s="15" t="s">
        <v>113</v>
      </c>
      <c r="C1227" s="16" t="s">
        <v>114</v>
      </c>
      <c r="D1227" s="0" t="s">
        <v>182</v>
      </c>
      <c r="E1227" s="0" t="n">
        <v>7.6</v>
      </c>
      <c r="F1227" s="0" t="n">
        <v>11.8</v>
      </c>
      <c r="G1227" s="0" t="n">
        <v>2.3</v>
      </c>
      <c r="H1227" s="0" t="n">
        <v>5.5</v>
      </c>
      <c r="I1227" s="0" t="n">
        <v>6</v>
      </c>
      <c r="J1227" s="0" t="n">
        <v>8.243</v>
      </c>
      <c r="K1227" s="0" t="n">
        <v>0.102</v>
      </c>
      <c r="L1227" s="0" t="n">
        <v>3.6</v>
      </c>
      <c r="M1227" s="0" t="n">
        <v>11.3</v>
      </c>
      <c r="N1227" s="0" t="n">
        <v>0</v>
      </c>
      <c r="O1227" s="0" t="n">
        <v>530</v>
      </c>
      <c r="P1227" s="0" t="n">
        <v>330</v>
      </c>
      <c r="Q1227" s="0" t="n">
        <v>0</v>
      </c>
      <c r="R1227" s="0" t="n">
        <v>0</v>
      </c>
      <c r="S1227" s="0" t="n">
        <v>0</v>
      </c>
      <c r="T1227" s="0" t="n">
        <v>0</v>
      </c>
      <c r="U1227" s="0" t="n">
        <v>0</v>
      </c>
      <c r="V1227" s="0" t="n">
        <v>0</v>
      </c>
      <c r="AC1227" s="0" t="n">
        <v>7.956</v>
      </c>
      <c r="AD1227" s="0" t="n">
        <v>0.688</v>
      </c>
      <c r="AE1227" s="0" t="n">
        <v>5.983</v>
      </c>
      <c r="AF1227" s="0" t="n">
        <v>0.048</v>
      </c>
      <c r="AG1227" s="0" t="n">
        <v>0.032</v>
      </c>
      <c r="AH1227" s="0" t="n">
        <v>6.8</v>
      </c>
      <c r="AJ1227" s="0" t="n">
        <v>12</v>
      </c>
      <c r="AP1227" s="0" t="n">
        <v>0</v>
      </c>
      <c r="AY1227" s="0" t="n">
        <v>0</v>
      </c>
      <c r="BF1227" s="0" t="n">
        <f aca="false">IF(E1227&lt;11,-3.6797*E1227^2+48.115*E1227-53.83,280.92*EXP(-0.2027*E1227))</f>
        <v>99.304528</v>
      </c>
      <c r="BG1227" s="1" t="n">
        <f aca="false">32.208*LN(F1227)+21.438</f>
        <v>100.930549709638</v>
      </c>
      <c r="BH1227" s="1" t="n">
        <f aca="false">IF(G1227&lt;=2, -10*G1227+100, 88.958*EXP(-0.0755*G1227))</f>
        <v>74.7772988969374</v>
      </c>
      <c r="BI1227" s="1" t="n">
        <f aca="false">IF(I1227&lt;=100, 0.0053*(I1227)^2-1.0332*I1227+100.76, 122.82*EXP(-0.0092*I1227))</f>
        <v>94.7516</v>
      </c>
      <c r="BJ1227" s="0" t="n">
        <f aca="false">IF(P1227&lt;=1000, -6.942*LN(P1227)+107.59, -36.304*LN(P1227)+310.72)</f>
        <v>67.332698792735</v>
      </c>
      <c r="BK1227" s="0" t="n">
        <f aca="false">BF1227^0.04*BG1227^0.22*BH1227^0.51*BI1227^0.06*BJ1227^0.17</f>
        <v>80.4970461062359</v>
      </c>
      <c r="BL1227" s="0" t="str">
        <f aca="false">IF(BK1227&gt;=90, "Very Good", IF(BK1227&gt;=80, "Good", IF(BK1227&gt;=70, "Slightly Good", IF(BK1227&gt;=60, "Average", IF(BK1227&gt;=50, "Slightly Poor", IF(BK1227&gt;=40, "Poor", "Very Poor"))))))</f>
        <v>Good</v>
      </c>
      <c r="BM1227" s="2" t="n">
        <f aca="false">IF(P1227&lt;=1000, -6.942*LN(P1227)+107.59, IF(AND(P1227&gt;1000, P1227&lt;=5213),-36.304*LN(P1227)+310.72, IF(P1227&gt;5213, 10)))</f>
        <v>67.332698792735</v>
      </c>
      <c r="BN1227" s="2" t="n">
        <f aca="false">BF1227^0.04*BG1227^0.22*BH1227^0.51*BI1227^0.06*BM1227^0.17</f>
        <v>80.4970461062359</v>
      </c>
      <c r="BO1227" s="3" t="str">
        <f aca="false">IF(BN1227&gt;=90, "Very Good", IF(BN1227&gt;=80, "Good", IF(BN1227&gt;=70, "Slightly Good", IF(BN1227&gt;=60, "Average", IF(BN1227&gt;=50, "Slightly Poor", IF(BN1227&gt;=40, "Poor", "Very Poor"))))))</f>
        <v>Good</v>
      </c>
      <c r="BP1227" s="2" t="n">
        <f aca="false">IF(AJ1227&lt;=1000, -6.942*LN(AJ1227)+107.59, IF(AND(AJ1227&gt;1000, AJ1227&lt;=5213),-36.304*LN(AJ1227)+310.72, IF(AJ1227&gt;5213, 10)))</f>
        <v>90.3397780371717</v>
      </c>
      <c r="BQ1227" s="2" t="n">
        <f aca="false">BF1227^0.04*BG1227^0.22*BH1227^0.51*BI1227^0.06*BP1227^0.17</f>
        <v>84.621545611999</v>
      </c>
      <c r="BR1227" s="0" t="str">
        <f aca="false">IF(BQ1227&gt;=90, "Very Good", IF(BQ1227&gt;=80, "Good", IF(BQ1227&gt;=70, "Slightly Good", IF(BQ1227&gt;=60, "Average", IF(BQ1227&gt;=50, "Slightly Poor", IF(BQ1227&gt;=40, "Poor", "Very Poor"))))))</f>
        <v>Good</v>
      </c>
      <c r="BT1227" s="2" t="n">
        <f aca="false">9.81*LN(AH1227)+30.6</f>
        <v>49.405010825506</v>
      </c>
      <c r="BU1227" s="0" t="str">
        <f aca="false">IF(BT1227&lt;30, "Clean water", IF(AND(BT1227&gt;=30, BT1227&lt;40), "Hypolimia", IF(AND(BT1227&gt;=40,BT1227&lt;50), "Mesotrophic", IF(AND(BT1227&gt;=50, BT1227&lt;70), "Eutrophic", IF(BT1227&gt;70,"Hypertrophic")))))</f>
        <v>Mesotrophic</v>
      </c>
      <c r="CM1227" s="0" t="n">
        <f aca="false">IF(G1227&gt;H1227,1,0)</f>
        <v>0</v>
      </c>
      <c r="CO1227" s="17" t="n">
        <f aca="false">14.652-0.41022*M1227+0.007991*M1227*M1227-0.000077774*M1227*M1227*M1227</f>
        <v>10.924664918722</v>
      </c>
      <c r="CP1227" s="1" t="n">
        <f aca="false">F1227/CO1227*100</f>
        <v>108.01246617439</v>
      </c>
    </row>
    <row r="1228" customFormat="false" ht="12.5" hidden="false" customHeight="false" outlineLevel="0" collapsed="false">
      <c r="A1228" s="0" t="n">
        <v>1227</v>
      </c>
      <c r="B1228" s="15" t="s">
        <v>115</v>
      </c>
      <c r="C1228" s="16" t="s">
        <v>116</v>
      </c>
      <c r="D1228" s="0" t="s">
        <v>182</v>
      </c>
      <c r="E1228" s="0" t="n">
        <v>6.8</v>
      </c>
      <c r="F1228" s="0" t="n">
        <v>9.3</v>
      </c>
      <c r="G1228" s="0" t="n">
        <v>3.2</v>
      </c>
      <c r="H1228" s="0" t="n">
        <v>7.8</v>
      </c>
      <c r="I1228" s="0" t="n">
        <v>5.6</v>
      </c>
      <c r="J1228" s="0" t="n">
        <v>15.359</v>
      </c>
      <c r="K1228" s="0" t="n">
        <v>0.111</v>
      </c>
      <c r="L1228" s="0" t="n">
        <v>5</v>
      </c>
      <c r="M1228" s="0" t="n">
        <v>14</v>
      </c>
      <c r="N1228" s="0" t="n">
        <v>0</v>
      </c>
      <c r="O1228" s="0" t="n">
        <v>586</v>
      </c>
      <c r="P1228" s="0" t="n">
        <v>17000</v>
      </c>
      <c r="Q1228" s="0" t="n">
        <v>0</v>
      </c>
      <c r="R1228" s="0" t="n">
        <v>0</v>
      </c>
      <c r="S1228" s="0" t="n">
        <v>0</v>
      </c>
      <c r="T1228" s="0" t="n">
        <v>0</v>
      </c>
      <c r="U1228" s="0" t="n">
        <v>0</v>
      </c>
      <c r="V1228" s="0" t="n">
        <v>0</v>
      </c>
      <c r="AC1228" s="0" t="n">
        <v>13.995</v>
      </c>
      <c r="AD1228" s="0" t="n">
        <v>4.46</v>
      </c>
      <c r="AE1228" s="0" t="n">
        <v>8.48</v>
      </c>
      <c r="AF1228" s="0" t="n">
        <v>0.046</v>
      </c>
      <c r="AG1228" s="0" t="n">
        <v>0.019</v>
      </c>
      <c r="AH1228" s="0" t="n">
        <v>4.3</v>
      </c>
      <c r="AJ1228" s="0" t="n">
        <v>1000</v>
      </c>
      <c r="AP1228" s="0" t="n">
        <v>0</v>
      </c>
      <c r="AY1228" s="0" t="n">
        <v>0</v>
      </c>
      <c r="BF1228" s="0" t="n">
        <f aca="false">IF(E1228&lt;11,-3.6797*E1228^2+48.115*E1228-53.83,280.92*EXP(-0.2027*E1228))</f>
        <v>103.202672</v>
      </c>
      <c r="BG1228" s="1" t="n">
        <f aca="false">32.208*LN(F1228)+21.438</f>
        <v>93.2623038003278</v>
      </c>
      <c r="BH1228" s="1" t="n">
        <f aca="false">IF(G1228&lt;=2, -10*G1228+100, 88.958*EXP(-0.0755*G1228))</f>
        <v>69.8649678413399</v>
      </c>
      <c r="BI1228" s="1" t="n">
        <f aca="false">IF(I1228&lt;=100, 0.0053*(I1228)^2-1.0332*I1228+100.76, 122.82*EXP(-0.0092*I1228))</f>
        <v>95.140288</v>
      </c>
      <c r="BJ1228" s="0" t="n">
        <f aca="false">IF(P1228&lt;=1000, -6.942*LN(P1228)+107.59, -36.304*LN(P1228)+310.72)</f>
        <v>-42.9161248907844</v>
      </c>
      <c r="BK1228" s="0" t="e">
        <f aca="false">BF1228^0.04*BG1228^0.22*BH1228^0.51*BI1228^0.06*BJ1228^0.17</f>
        <v>#NUM!</v>
      </c>
      <c r="BL1228" s="0" t="e">
        <f aca="false">IF(BK1228&gt;=90, "Very Good", IF(BK1228&gt;=80, "Good", IF(BK1228&gt;=70, "Slightly Good", IF(BK1228&gt;=60, "Average", IF(BK1228&gt;=50, "Slightly Poor", IF(BK1228&gt;=40, "Poor", "Very Poor"))))))</f>
        <v>#NUM!</v>
      </c>
      <c r="BM1228" s="2" t="n">
        <f aca="false">IF(P1228&lt;=1000, -6.942*LN(P1228)+107.59, IF(AND(P1228&gt;1000, P1228&lt;=5213),-36.304*LN(P1228)+310.72, IF(P1228&gt;5213, 10)))</f>
        <v>10</v>
      </c>
      <c r="BN1228" s="2" t="n">
        <f aca="false">BF1228^0.04*BG1228^0.22*BH1228^0.51*BI1228^0.06*BM1228^0.17</f>
        <v>55.3550417180365</v>
      </c>
      <c r="BO1228" s="3" t="str">
        <f aca="false">IF(BN1228&gt;=90, "Very Good", IF(BN1228&gt;=80, "Good", IF(BN1228&gt;=70, "Slightly Good", IF(BN1228&gt;=60, "Average", IF(BN1228&gt;=50, "Slightly Poor", IF(BN1228&gt;=40, "Poor", "Very Poor"))))))</f>
        <v>Slightly Poor</v>
      </c>
      <c r="BP1228" s="2" t="n">
        <f aca="false">IF(AJ1228&lt;=1000, -6.942*LN(AJ1228)+107.59, IF(AND(AJ1228&gt;1000, AJ1228&lt;=5213),-36.304*LN(AJ1228)+310.72, IF(AJ1228&gt;5213, 10)))</f>
        <v>59.636362853306</v>
      </c>
      <c r="BQ1228" s="2" t="n">
        <f aca="false">BF1228^0.04*BG1228^0.22*BH1228^0.51*BI1228^0.06*BP1228^0.17</f>
        <v>74.9883983316981</v>
      </c>
      <c r="BR1228" s="0" t="str">
        <f aca="false">IF(BQ1228&gt;=90, "Very Good", IF(BQ1228&gt;=80, "Good", IF(BQ1228&gt;=70, "Slightly Good", IF(BQ1228&gt;=60, "Average", IF(BQ1228&gt;=50, "Slightly Poor", IF(BQ1228&gt;=40, "Poor", "Very Poor"))))))</f>
        <v>Slightly Good</v>
      </c>
      <c r="BT1228" s="2" t="n">
        <f aca="false">9.81*LN(AH1228)+30.6</f>
        <v>44.9090133726823</v>
      </c>
      <c r="BU1228" s="0" t="str">
        <f aca="false">IF(BT1228&lt;30, "Clean water", IF(AND(BT1228&gt;=30, BT1228&lt;40), "Hypolimia", IF(AND(BT1228&gt;=40,BT1228&lt;50), "Mesotrophic", IF(AND(BT1228&gt;=50, BT1228&lt;70), "Eutrophic", IF(BT1228&gt;70,"Hypertrophic")))))</f>
        <v>Mesotrophic</v>
      </c>
      <c r="CM1228" s="0" t="n">
        <f aca="false">IF(G1228&gt;H1228,1,0)</f>
        <v>0</v>
      </c>
      <c r="CO1228" s="17" t="n">
        <f aca="false">14.652-0.41022*M1228+0.007991*M1228*M1228-0.000077774*M1228*M1228*M1228</f>
        <v>10.261744144</v>
      </c>
      <c r="CP1228" s="1" t="n">
        <f aca="false">F1228/CO1228*100</f>
        <v>90.6278686107924</v>
      </c>
    </row>
    <row r="1229" customFormat="false" ht="12.5" hidden="false" customHeight="false" outlineLevel="0" collapsed="false">
      <c r="A1229" s="0" t="n">
        <v>1228</v>
      </c>
      <c r="B1229" s="15" t="s">
        <v>117</v>
      </c>
      <c r="C1229" s="16" t="s">
        <v>118</v>
      </c>
      <c r="D1229" s="0" t="s">
        <v>182</v>
      </c>
      <c r="E1229" s="0" t="n">
        <v>8.2</v>
      </c>
      <c r="F1229" s="0" t="n">
        <v>13.4</v>
      </c>
      <c r="G1229" s="0" t="n">
        <v>1.6</v>
      </c>
      <c r="H1229" s="0" t="n">
        <v>1.8</v>
      </c>
      <c r="I1229" s="0" t="n">
        <v>0.8</v>
      </c>
      <c r="J1229" s="0" t="n">
        <v>2.831</v>
      </c>
      <c r="K1229" s="0" t="n">
        <v>0.011</v>
      </c>
      <c r="L1229" s="0" t="n">
        <v>1.4</v>
      </c>
      <c r="M1229" s="0" t="n">
        <v>6.3</v>
      </c>
      <c r="N1229" s="0" t="n">
        <v>0</v>
      </c>
      <c r="O1229" s="0" t="n">
        <v>244</v>
      </c>
      <c r="P1229" s="0" t="n">
        <v>10</v>
      </c>
      <c r="Q1229" s="0" t="n">
        <v>0</v>
      </c>
      <c r="R1229" s="0" t="n">
        <v>0</v>
      </c>
      <c r="S1229" s="0" t="n">
        <v>0</v>
      </c>
      <c r="T1229" s="0" t="n">
        <v>0</v>
      </c>
      <c r="U1229" s="0" t="n">
        <v>0</v>
      </c>
      <c r="V1229" s="0" t="n">
        <v>0</v>
      </c>
      <c r="AC1229" s="0" t="n">
        <v>2.785</v>
      </c>
      <c r="AD1229" s="0" t="n">
        <v>0.151</v>
      </c>
      <c r="AE1229" s="0" t="n">
        <v>2.537</v>
      </c>
      <c r="AF1229" s="0" t="n">
        <v>0.005</v>
      </c>
      <c r="AG1229" s="0" t="n">
        <v>0</v>
      </c>
      <c r="AH1229" s="0" t="n">
        <v>2.8</v>
      </c>
      <c r="AJ1229" s="0" t="n">
        <v>0</v>
      </c>
      <c r="AP1229" s="0" t="n">
        <v>0</v>
      </c>
      <c r="AY1229" s="0" t="n">
        <v>0</v>
      </c>
      <c r="BF1229" s="0" t="n">
        <f aca="false">IF(E1229&lt;11,-3.6797*E1229^2+48.115*E1229-53.83,280.92*EXP(-0.2027*E1229))</f>
        <v>93.289972</v>
      </c>
      <c r="BG1229" s="1" t="n">
        <f aca="false">32.208*LN(F1229)+21.438</f>
        <v>105.025963601667</v>
      </c>
      <c r="BH1229" s="1" t="n">
        <f aca="false">IF(G1229&lt;=2, -10*G1229+100, 88.958*EXP(-0.0755*G1229))</f>
        <v>84</v>
      </c>
      <c r="BI1229" s="1" t="n">
        <f aca="false">IF(I1229&lt;=100, 0.0053*(I1229)^2-1.0332*I1229+100.76, 122.82*EXP(-0.0092*I1229))</f>
        <v>99.936832</v>
      </c>
      <c r="BJ1229" s="0" t="n">
        <f aca="false">IF(P1229&lt;=1000, -6.942*LN(P1229)+107.59, -36.304*LN(P1229)+310.72)</f>
        <v>91.6054542844353</v>
      </c>
      <c r="BK1229" s="0" t="n">
        <f aca="false">BF1229^0.04*BG1229^0.22*BH1229^0.51*BI1229^0.06*BJ1229^0.17</f>
        <v>90.8596928026438</v>
      </c>
      <c r="BL1229" s="0" t="str">
        <f aca="false">IF(BK1229&gt;=90, "Very Good", IF(BK1229&gt;=80, "Good", IF(BK1229&gt;=70, "Slightly Good", IF(BK1229&gt;=60, "Average", IF(BK1229&gt;=50, "Slightly Poor", IF(BK1229&gt;=40, "Poor", "Very Poor"))))))</f>
        <v>Very Good</v>
      </c>
      <c r="BM1229" s="2" t="n">
        <f aca="false">IF(P1229&lt;=1000, -6.942*LN(P1229)+107.59, IF(AND(P1229&gt;1000, P1229&lt;=5213),-36.304*LN(P1229)+310.72, IF(P1229&gt;5213, 10)))</f>
        <v>91.6054542844353</v>
      </c>
      <c r="BN1229" s="2" t="n">
        <f aca="false">BF1229^0.04*BG1229^0.22*BH1229^0.51*BI1229^0.06*BM1229^0.17</f>
        <v>90.8596928026438</v>
      </c>
      <c r="BO1229" s="3" t="str">
        <f aca="false">IF(BN1229&gt;=90, "Very Good", IF(BN1229&gt;=80, "Good", IF(BN1229&gt;=70, "Slightly Good", IF(BN1229&gt;=60, "Average", IF(BN1229&gt;=50, "Slightly Poor", IF(BN1229&gt;=40, "Poor", "Very Poor"))))))</f>
        <v>Very Good</v>
      </c>
      <c r="BP1229" s="2" t="e">
        <f aca="false">IF(AJ1229&lt;=1000, -6.942*LN(AJ1229)+107.59, IF(AND(AJ1229&gt;1000, AJ1229&lt;=5213),-36.304*LN(AJ1229)+310.72, IF(AJ1229&gt;5213, 10)))</f>
        <v>#VALUE!</v>
      </c>
      <c r="BQ1229" s="2" t="e">
        <f aca="false">BF1229^0.04*BG1229^0.22*BH1229^0.51*BI1229^0.06*BP1229^0.17</f>
        <v>#VALUE!</v>
      </c>
      <c r="BR1229" s="0" t="e">
        <f aca="false">IF(BQ1229&gt;=90, "Very Good", IF(BQ1229&gt;=80, "Good", IF(BQ1229&gt;=70, "Slightly Good", IF(BQ1229&gt;=60, "Average", IF(BQ1229&gt;=50, "Slightly Poor", IF(BQ1229&gt;=40, "Poor", "Very Poor"))))))</f>
        <v>#VALUE!</v>
      </c>
      <c r="BT1229" s="2" t="n">
        <f aca="false">9.81*LN(AH1229)+30.6</f>
        <v>40.7005664825472</v>
      </c>
      <c r="BU1229" s="0" t="str">
        <f aca="false">IF(BT1229&lt;30, "Clean water", IF(AND(BT1229&gt;=30, BT1229&lt;40), "Hypolimia", IF(AND(BT1229&gt;=40,BT1229&lt;50), "Mesotrophic", IF(AND(BT1229&gt;=50, BT1229&lt;70), "Eutrophic", IF(BT1229&gt;70,"Hypertrophic")))))</f>
        <v>Mesotrophic</v>
      </c>
      <c r="CM1229" s="0" t="n">
        <f aca="false">IF(G1229&gt;H1229,1,0)</f>
        <v>0</v>
      </c>
      <c r="CO1229" s="17" t="n">
        <f aca="false">14.652-0.41022*M1229+0.007991*M1229*M1229-0.000077774*M1229*M1229*M1229</f>
        <v>12.365329634622</v>
      </c>
      <c r="CP1229" s="1" t="n">
        <f aca="false">F1229/CO1229*100</f>
        <v>108.367511388301</v>
      </c>
    </row>
    <row r="1230" customFormat="false" ht="12.5" hidden="false" customHeight="false" outlineLevel="0" collapsed="false">
      <c r="A1230" s="0" t="n">
        <v>1229</v>
      </c>
      <c r="B1230" s="15" t="s">
        <v>119</v>
      </c>
      <c r="C1230" s="16" t="s">
        <v>120</v>
      </c>
      <c r="D1230" s="0" t="s">
        <v>182</v>
      </c>
      <c r="E1230" s="0" t="n">
        <v>8</v>
      </c>
      <c r="F1230" s="0" t="n">
        <v>13.6</v>
      </c>
      <c r="G1230" s="0" t="n">
        <v>1.2</v>
      </c>
      <c r="H1230" s="0" t="n">
        <v>1.7</v>
      </c>
      <c r="I1230" s="0" t="n">
        <v>0.4</v>
      </c>
      <c r="J1230" s="0" t="n">
        <v>2.964</v>
      </c>
      <c r="K1230" s="0" t="n">
        <v>0.008</v>
      </c>
      <c r="L1230" s="0" t="n">
        <v>1.4</v>
      </c>
      <c r="M1230" s="0" t="n">
        <v>8.3</v>
      </c>
      <c r="N1230" s="0" t="n">
        <v>0</v>
      </c>
      <c r="O1230" s="0" t="n">
        <v>274</v>
      </c>
      <c r="P1230" s="0" t="n">
        <v>30</v>
      </c>
      <c r="Q1230" s="0" t="n">
        <v>0</v>
      </c>
      <c r="R1230" s="0" t="n">
        <v>0</v>
      </c>
      <c r="S1230" s="0" t="n">
        <v>0</v>
      </c>
      <c r="T1230" s="0" t="n">
        <v>0</v>
      </c>
      <c r="U1230" s="0" t="n">
        <v>0</v>
      </c>
      <c r="V1230" s="0" t="n">
        <v>0</v>
      </c>
      <c r="AC1230" s="0" t="n">
        <v>2.93</v>
      </c>
      <c r="AD1230" s="0" t="n">
        <v>0.102</v>
      </c>
      <c r="AE1230" s="0" t="n">
        <v>2.756</v>
      </c>
      <c r="AF1230" s="0" t="n">
        <v>0</v>
      </c>
      <c r="AG1230" s="0" t="n">
        <v>0</v>
      </c>
      <c r="AH1230" s="0" t="n">
        <v>2.3</v>
      </c>
      <c r="AJ1230" s="0" t="n">
        <v>4</v>
      </c>
      <c r="AP1230" s="0" t="n">
        <v>0</v>
      </c>
      <c r="AY1230" s="0" t="n">
        <v>0</v>
      </c>
      <c r="BF1230" s="0" t="n">
        <f aca="false">IF(E1230&lt;11,-3.6797*E1230^2+48.115*E1230-53.83,280.92*EXP(-0.2027*E1230))</f>
        <v>95.5892</v>
      </c>
      <c r="BG1230" s="1" t="n">
        <f aca="false">32.208*LN(F1230)+21.438</f>
        <v>105.503127884635</v>
      </c>
      <c r="BH1230" s="1" t="n">
        <f aca="false">IF(G1230&lt;=2, -10*G1230+100, 88.958*EXP(-0.0755*G1230))</f>
        <v>88</v>
      </c>
      <c r="BI1230" s="1" t="n">
        <f aca="false">IF(I1230&lt;=100, 0.0053*(I1230)^2-1.0332*I1230+100.76, 122.82*EXP(-0.0092*I1230))</f>
        <v>100.347568</v>
      </c>
      <c r="BJ1230" s="0" t="n">
        <f aca="false">IF(P1230&lt;=1000, -6.942*LN(P1230)+107.59, -36.304*LN(P1230)+310.72)</f>
        <v>83.9788877765013</v>
      </c>
      <c r="BK1230" s="0" t="n">
        <f aca="false">BF1230^0.04*BG1230^0.22*BH1230^0.51*BI1230^0.06*BJ1230^0.17</f>
        <v>91.8798380276291</v>
      </c>
      <c r="BL1230" s="0" t="str">
        <f aca="false">IF(BK1230&gt;=90, "Very Good", IF(BK1230&gt;=80, "Good", IF(BK1230&gt;=70, "Slightly Good", IF(BK1230&gt;=60, "Average", IF(BK1230&gt;=50, "Slightly Poor", IF(BK1230&gt;=40, "Poor", "Very Poor"))))))</f>
        <v>Very Good</v>
      </c>
      <c r="BM1230" s="2" t="n">
        <f aca="false">IF(P1230&lt;=1000, -6.942*LN(P1230)+107.59, IF(AND(P1230&gt;1000, P1230&lt;=5213),-36.304*LN(P1230)+310.72, IF(P1230&gt;5213, 10)))</f>
        <v>83.9788877765013</v>
      </c>
      <c r="BN1230" s="2" t="n">
        <f aca="false">BF1230^0.04*BG1230^0.22*BH1230^0.51*BI1230^0.06*BM1230^0.17</f>
        <v>91.8798380276291</v>
      </c>
      <c r="BO1230" s="3" t="str">
        <f aca="false">IF(BN1230&gt;=90, "Very Good", IF(BN1230&gt;=80, "Good", IF(BN1230&gt;=70, "Slightly Good", IF(BN1230&gt;=60, "Average", IF(BN1230&gt;=50, "Slightly Poor", IF(BN1230&gt;=40, "Poor", "Very Poor"))))))</f>
        <v>Very Good</v>
      </c>
      <c r="BP1230" s="2" t="n">
        <f aca="false">IF(AJ1230&lt;=1000, -6.942*LN(AJ1230)+107.59, IF(AND(AJ1230&gt;1000, AJ1230&lt;=5213),-36.304*LN(AJ1230)+310.72, IF(AJ1230&gt;5213, 10)))</f>
        <v>97.9663445451057</v>
      </c>
      <c r="BQ1230" s="2" t="n">
        <f aca="false">BF1230^0.04*BG1230^0.22*BH1230^0.51*BI1230^0.06*BP1230^0.17</f>
        <v>94.3179546781536</v>
      </c>
      <c r="BR1230" s="0" t="str">
        <f aca="false">IF(BQ1230&gt;=90, "Very Good", IF(BQ1230&gt;=80, "Good", IF(BQ1230&gt;=70, "Slightly Good", IF(BQ1230&gt;=60, "Average", IF(BQ1230&gt;=50, "Slightly Poor", IF(BQ1230&gt;=40, "Poor", "Very Poor"))))))</f>
        <v>Very Good</v>
      </c>
      <c r="BT1230" s="2" t="n">
        <f aca="false">9.81*LN(AH1230)+30.6</f>
        <v>38.7708384959934</v>
      </c>
      <c r="BU1230" s="0" t="str">
        <f aca="false">IF(BT1230&lt;30, "Clean water", IF(AND(BT1230&gt;=30, BT1230&lt;40), "Hypolimia", IF(AND(BT1230&gt;=40,BT1230&lt;50), "Mesotrophic", IF(AND(BT1230&gt;=50, BT1230&lt;70), "Eutrophic", IF(BT1230&gt;70,"Hypertrophic")))))</f>
        <v>Hypolimia</v>
      </c>
      <c r="CM1230" s="0" t="n">
        <f aca="false">IF(G1230&gt;H1230,1,0)</f>
        <v>0</v>
      </c>
      <c r="CO1230" s="17" t="n">
        <f aca="false">14.652-0.41022*M1230+0.007991*M1230*M1230-0.000077774*M1230*M1230*M1230</f>
        <v>11.753203827862</v>
      </c>
      <c r="CP1230" s="1" t="n">
        <f aca="false">F1230/CO1230*100</f>
        <v>115.713129791555</v>
      </c>
    </row>
    <row r="1231" customFormat="false" ht="12.5" hidden="false" customHeight="false" outlineLevel="0" collapsed="false">
      <c r="A1231" s="0" t="n">
        <v>1230</v>
      </c>
      <c r="B1231" s="15" t="s">
        <v>121</v>
      </c>
      <c r="C1231" s="16" t="s">
        <v>122</v>
      </c>
      <c r="D1231" s="0" t="s">
        <v>182</v>
      </c>
      <c r="E1231" s="0" t="n">
        <v>8.3</v>
      </c>
      <c r="F1231" s="0" t="n">
        <v>13.9</v>
      </c>
      <c r="G1231" s="0" t="n">
        <v>1.3</v>
      </c>
      <c r="H1231" s="0" t="n">
        <v>1.9</v>
      </c>
      <c r="I1231" s="0" t="n">
        <v>1.8</v>
      </c>
      <c r="J1231" s="0" t="n">
        <v>3.139</v>
      </c>
      <c r="K1231" s="0" t="n">
        <v>0.018</v>
      </c>
      <c r="L1231" s="0" t="n">
        <v>1.4</v>
      </c>
      <c r="M1231" s="0" t="n">
        <v>7.9</v>
      </c>
      <c r="N1231" s="0" t="n">
        <v>0</v>
      </c>
      <c r="O1231" s="0" t="n">
        <v>276</v>
      </c>
      <c r="P1231" s="0" t="n">
        <v>90</v>
      </c>
      <c r="Q1231" s="0" t="n">
        <v>0</v>
      </c>
      <c r="R1231" s="0" t="n">
        <v>0</v>
      </c>
      <c r="S1231" s="0" t="n">
        <v>0</v>
      </c>
      <c r="T1231" s="0" t="n">
        <v>0</v>
      </c>
      <c r="U1231" s="0" t="n">
        <v>0</v>
      </c>
      <c r="V1231" s="0" t="n">
        <v>0</v>
      </c>
      <c r="AC1231" s="0" t="n">
        <v>3.039</v>
      </c>
      <c r="AD1231" s="0" t="n">
        <v>0.083</v>
      </c>
      <c r="AE1231" s="0" t="n">
        <v>2.93</v>
      </c>
      <c r="AF1231" s="0" t="n">
        <v>0.011</v>
      </c>
      <c r="AG1231" s="0" t="n">
        <v>0.009</v>
      </c>
      <c r="AH1231" s="0" t="n">
        <v>2.5</v>
      </c>
      <c r="AJ1231" s="0" t="n">
        <v>3</v>
      </c>
      <c r="AP1231" s="0" t="n">
        <v>0</v>
      </c>
      <c r="AY1231" s="0" t="n">
        <v>0</v>
      </c>
      <c r="BF1231" s="0" t="n">
        <f aca="false">IF(E1231&lt;11,-3.6797*E1231^2+48.115*E1231-53.83,280.92*EXP(-0.2027*E1231))</f>
        <v>92.029967</v>
      </c>
      <c r="BG1231" s="1" t="n">
        <f aca="false">32.208*LN(F1231)+21.438</f>
        <v>106.205875763121</v>
      </c>
      <c r="BH1231" s="1" t="n">
        <f aca="false">IF(G1231&lt;=2, -10*G1231+100, 88.958*EXP(-0.0755*G1231))</f>
        <v>87</v>
      </c>
      <c r="BI1231" s="1" t="n">
        <f aca="false">IF(I1231&lt;=100, 0.0053*(I1231)^2-1.0332*I1231+100.76, 122.82*EXP(-0.0092*I1231))</f>
        <v>98.917412</v>
      </c>
      <c r="BJ1231" s="0" t="n">
        <f aca="false">IF(P1231&lt;=1000, -6.942*LN(P1231)+107.59, -36.304*LN(P1231)+310.72)</f>
        <v>76.3523212685673</v>
      </c>
      <c r="BK1231" s="0" t="n">
        <f aca="false">BF1231^0.04*BG1231^0.22*BH1231^0.51*BI1231^0.06*BJ1231^0.17</f>
        <v>89.7967907409674</v>
      </c>
      <c r="BL1231" s="0" t="str">
        <f aca="false">IF(BK1231&gt;=90, "Very Good", IF(BK1231&gt;=80, "Good", IF(BK1231&gt;=70, "Slightly Good", IF(BK1231&gt;=60, "Average", IF(BK1231&gt;=50, "Slightly Poor", IF(BK1231&gt;=40, "Poor", "Very Poor"))))))</f>
        <v>Good</v>
      </c>
      <c r="BM1231" s="2" t="n">
        <f aca="false">IF(P1231&lt;=1000, -6.942*LN(P1231)+107.59, IF(AND(P1231&gt;1000, P1231&lt;=5213),-36.304*LN(P1231)+310.72, IF(P1231&gt;5213, 10)))</f>
        <v>76.3523212685673</v>
      </c>
      <c r="BN1231" s="2" t="n">
        <f aca="false">BF1231^0.04*BG1231^0.22*BH1231^0.51*BI1231^0.06*BM1231^0.17</f>
        <v>89.7967907409674</v>
      </c>
      <c r="BO1231" s="3" t="str">
        <f aca="false">IF(BN1231&gt;=90, "Very Good", IF(BN1231&gt;=80, "Good", IF(BN1231&gt;=70, "Slightly Good", IF(BN1231&gt;=60, "Average", IF(BN1231&gt;=50, "Slightly Poor", IF(BN1231&gt;=40, "Poor", "Very Poor"))))))</f>
        <v>Good</v>
      </c>
      <c r="BP1231" s="2" t="n">
        <f aca="false">IF(AJ1231&lt;=1000, -6.942*LN(AJ1231)+107.59, IF(AND(AJ1231&gt;1000, AJ1231&lt;=5213),-36.304*LN(AJ1231)+310.72, IF(AJ1231&gt;5213, 10)))</f>
        <v>99.963433492066</v>
      </c>
      <c r="BQ1231" s="2" t="n">
        <f aca="false">BF1231^0.04*BG1231^0.22*BH1231^0.51*BI1231^0.06*BP1231^0.17</f>
        <v>94.0056662953799</v>
      </c>
      <c r="BR1231" s="0" t="str">
        <f aca="false">IF(BQ1231&gt;=90, "Very Good", IF(BQ1231&gt;=80, "Good", IF(BQ1231&gt;=70, "Slightly Good", IF(BQ1231&gt;=60, "Average", IF(BQ1231&gt;=50, "Slightly Poor", IF(BQ1231&gt;=40, "Poor", "Very Poor"))))))</f>
        <v>Very Good</v>
      </c>
      <c r="BT1231" s="2" t="n">
        <f aca="false">9.81*LN(AH1231)+30.6</f>
        <v>39.5888120796855</v>
      </c>
      <c r="BU1231" s="0" t="str">
        <f aca="false">IF(BT1231&lt;30, "Clean water", IF(AND(BT1231&gt;=30, BT1231&lt;40), "Hypolimia", IF(AND(BT1231&gt;=40,BT1231&lt;50), "Mesotrophic", IF(AND(BT1231&gt;=50, BT1231&lt;70), "Eutrophic", IF(BT1231&gt;70,"Hypertrophic")))))</f>
        <v>Hypolimia</v>
      </c>
      <c r="CM1231" s="0" t="n">
        <f aca="false">IF(G1231&gt;H1231,1,0)</f>
        <v>0</v>
      </c>
      <c r="CO1231" s="17" t="n">
        <f aca="false">14.652-0.41022*M1231+0.007991*M1231*M1231-0.000077774*M1231*M1231*M1231</f>
        <v>11.871634694814</v>
      </c>
      <c r="CP1231" s="1" t="n">
        <f aca="false">F1231/CO1231*100</f>
        <v>117.085813009998</v>
      </c>
    </row>
    <row r="1232" customFormat="false" ht="12.5" hidden="false" customHeight="false" outlineLevel="0" collapsed="false">
      <c r="A1232" s="0" t="n">
        <v>1231</v>
      </c>
      <c r="B1232" s="15" t="s">
        <v>140</v>
      </c>
      <c r="C1232" s="16" t="s">
        <v>141</v>
      </c>
      <c r="D1232" s="0" t="s">
        <v>182</v>
      </c>
      <c r="E1232" s="0" t="n">
        <v>8.1</v>
      </c>
      <c r="F1232" s="0" t="n">
        <v>12.2</v>
      </c>
      <c r="G1232" s="0" t="n">
        <v>4.8</v>
      </c>
      <c r="H1232" s="0" t="n">
        <v>5.8</v>
      </c>
      <c r="I1232" s="0" t="n">
        <v>10.4</v>
      </c>
      <c r="J1232" s="0" t="n">
        <v>6</v>
      </c>
      <c r="K1232" s="0" t="n">
        <v>0.271</v>
      </c>
      <c r="L1232" s="0" t="n">
        <v>3.3</v>
      </c>
      <c r="M1232" s="0" t="n">
        <v>12.8</v>
      </c>
      <c r="O1232" s="0" t="n">
        <v>1397</v>
      </c>
      <c r="BD1232" s="0" t="n">
        <v>0.031</v>
      </c>
      <c r="BF1232" s="0" t="n">
        <f aca="false">IF(E1232&lt;11,-3.6797*E1232^2+48.115*E1232-53.83,280.92*EXP(-0.2027*E1232))</f>
        <v>94.476383</v>
      </c>
      <c r="BG1232" s="1" t="n">
        <f aca="false">32.208*LN(F1232)+21.438</f>
        <v>102.004249133617</v>
      </c>
      <c r="BH1232" s="1" t="n">
        <f aca="false">IF(G1232&lt;=2, -10*G1232+100, 88.958*EXP(-0.0755*G1232))</f>
        <v>61.9151158782472</v>
      </c>
      <c r="BI1232" s="1" t="n">
        <f aca="false">IF(I1232&lt;=100, 0.0053*(I1232)^2-1.0332*I1232+100.76, 122.82*EXP(-0.0092*I1232))</f>
        <v>90.587968</v>
      </c>
      <c r="BJ1232" s="0" t="e">
        <f aca="false">IF(P1232&lt;=1000, -6.942*LN(P1232)+107.59, -36.304*LN(P1232)+310.72)</f>
        <v>#VALUE!</v>
      </c>
      <c r="BK1232" s="0" t="e">
        <f aca="false">BF1232^0.04*BG1232^0.22*BH1232^0.51*BI1232^0.06*BJ1232^0.17</f>
        <v>#VALUE!</v>
      </c>
      <c r="BL1232" s="0" t="e">
        <f aca="false">IF(BK1232&gt;=90, "Very Good", IF(BK1232&gt;=80, "Good", IF(BK1232&gt;=70, "Slightly Good", IF(BK1232&gt;=60, "Average", IF(BK1232&gt;=50, "Slightly Poor", IF(BK1232&gt;=40, "Poor", "Very Poor"))))))</f>
        <v>#VALUE!</v>
      </c>
      <c r="BM1232" s="2" t="e">
        <f aca="false">IF(P1232&lt;=1000, -6.942*LN(P1232)+107.59, IF(AND(P1232&gt;1000, P1232&lt;=5213),-36.304*LN(P1232)+310.72, IF(P1232&gt;5213, 10)))</f>
        <v>#VALUE!</v>
      </c>
      <c r="BN1232" s="2" t="e">
        <f aca="false">BF1232^0.04*BG1232^0.22*BH1232^0.51*BI1232^0.06*BM1232^0.17</f>
        <v>#VALUE!</v>
      </c>
      <c r="BO1232" s="3" t="e">
        <f aca="false">IF(BN1232&gt;=90, "Very Good", IF(BN1232&gt;=80, "Good", IF(BN1232&gt;=70, "Slightly Good", IF(BN1232&gt;=60, "Average", IF(BN1232&gt;=50, "Slightly Poor", IF(BN1232&gt;=40, "Poor", "Very Poor"))))))</f>
        <v>#VALUE!</v>
      </c>
      <c r="BP1232" s="2" t="e">
        <f aca="false">IF(AJ1232&lt;=1000, -6.942*LN(AJ1232)+107.59, IF(AND(AJ1232&gt;1000, AJ1232&lt;=5213),-36.304*LN(AJ1232)+310.72, IF(AJ1232&gt;5213, 10)))</f>
        <v>#VALUE!</v>
      </c>
      <c r="BQ1232" s="2" t="e">
        <f aca="false">BF1232^0.04*BG1232^0.22*BH1232^0.51*BI1232^0.06*BP1232^0.17</f>
        <v>#VALUE!</v>
      </c>
      <c r="BR1232" s="0" t="e">
        <f aca="false">IF(BQ1232&gt;=90, "Very Good", IF(BQ1232&gt;=80, "Good", IF(BQ1232&gt;=70, "Slightly Good", IF(BQ1232&gt;=60, "Average", IF(BQ1232&gt;=50, "Slightly Poor", IF(BQ1232&gt;=40, "Poor", "Very Poor"))))))</f>
        <v>#VALUE!</v>
      </c>
      <c r="BT1232" s="2" t="e">
        <f aca="false">9.81*LN(AH1232)+30.6</f>
        <v>#VALUE!</v>
      </c>
      <c r="BU1232" s="0" t="e">
        <f aca="false">IF(BT1232&lt;30, "Clean water", IF(AND(BT1232&gt;=30, BT1232&lt;40), "Hypolimia", IF(AND(BT1232&gt;=40,BT1232&lt;50), "Mesotrophic", IF(AND(BT1232&gt;=50, BT1232&lt;70), "Eutrophic", IF(BT1232&gt;70,"Hypertrophic")))))</f>
        <v>#VALUE!</v>
      </c>
      <c r="CM1232" s="0" t="n">
        <f aca="false">IF(G1232&gt;H1232,1,0)</f>
        <v>0</v>
      </c>
      <c r="CO1232" s="17" t="n">
        <f aca="false">14.652-0.41022*M1232+0.007991*M1232*M1232-0.000077774*M1232*M1232*M1232</f>
        <v>10.547325540352</v>
      </c>
      <c r="CP1232" s="1" t="n">
        <f aca="false">F1232/CO1232*100</f>
        <v>115.669132931616</v>
      </c>
    </row>
    <row r="1233" s="18" customFormat="true" ht="12.5" hidden="false" customHeight="false" outlineLevel="0" collapsed="false">
      <c r="A1233" s="18" t="n">
        <v>1232</v>
      </c>
      <c r="B1233" s="19" t="s">
        <v>171</v>
      </c>
      <c r="C1233" s="18" t="s">
        <v>124</v>
      </c>
      <c r="D1233" s="18" t="s">
        <v>182</v>
      </c>
      <c r="E1233" s="18" t="n">
        <v>7.2</v>
      </c>
      <c r="F1233" s="18" t="n">
        <v>10.4</v>
      </c>
      <c r="G1233" s="18" t="n">
        <v>8</v>
      </c>
      <c r="H1233" s="18" t="n">
        <v>7.5</v>
      </c>
      <c r="I1233" s="18" t="n">
        <v>8.8</v>
      </c>
      <c r="J1233" s="18" t="n">
        <v>12.694</v>
      </c>
      <c r="K1233" s="18" t="n">
        <v>0.138</v>
      </c>
      <c r="L1233" s="18" t="n">
        <v>5.4</v>
      </c>
      <c r="M1233" s="18" t="n">
        <v>15.4</v>
      </c>
      <c r="N1233" s="18" t="n">
        <v>0</v>
      </c>
      <c r="O1233" s="18" t="n">
        <v>609</v>
      </c>
      <c r="P1233" s="18" t="n">
        <v>22000</v>
      </c>
      <c r="Q1233" s="18" t="n">
        <v>0</v>
      </c>
      <c r="R1233" s="18" t="n">
        <v>0</v>
      </c>
      <c r="S1233" s="18" t="n">
        <v>0</v>
      </c>
      <c r="T1233" s="18" t="n">
        <v>0</v>
      </c>
      <c r="U1233" s="18" t="n">
        <v>0</v>
      </c>
      <c r="V1233" s="18" t="n">
        <v>0</v>
      </c>
      <c r="AC1233" s="18" t="n">
        <v>11.966</v>
      </c>
      <c r="AD1233" s="18" t="n">
        <v>5.499</v>
      </c>
      <c r="AE1233" s="18" t="n">
        <v>4.76</v>
      </c>
      <c r="AF1233" s="18" t="n">
        <v>0.049</v>
      </c>
      <c r="AG1233" s="18" t="n">
        <v>0.017</v>
      </c>
      <c r="AH1233" s="18" t="n">
        <v>3.7</v>
      </c>
      <c r="AJ1233" s="18" t="n">
        <v>2500</v>
      </c>
      <c r="AP1233" s="18" t="n">
        <v>0</v>
      </c>
      <c r="AY1233" s="18" t="n">
        <v>0</v>
      </c>
      <c r="BF1233" s="18" t="n">
        <f aca="false">IF(E1233&lt;11,-3.6797*E1233^2+48.115*E1233-53.83,280.92*EXP(-0.2027*E1233))</f>
        <v>101.842352</v>
      </c>
      <c r="BG1233" s="20" t="n">
        <f aca="false">32.208*LN(F1233)+21.438</f>
        <v>96.8628814043931</v>
      </c>
      <c r="BH1233" s="20" t="n">
        <f aca="false">IF(G1233&lt;=2, -10*G1233+100, 88.958*EXP(-0.0755*G1233))</f>
        <v>48.626290830803</v>
      </c>
      <c r="BI1233" s="20" t="n">
        <f aca="false">IF(I1233&lt;=100, 0.0053*(I1233)^2-1.0332*I1233+100.76, 122.82*EXP(-0.0092*I1233))</f>
        <v>92.078272</v>
      </c>
      <c r="BJ1233" s="18" t="n">
        <f aca="false">IF(P1233&lt;=1000, -6.942*LN(P1233)+107.59, -36.304*LN(P1233)+310.72)</f>
        <v>-52.2763528748878</v>
      </c>
      <c r="BK1233" s="18" t="e">
        <f aca="false">BF1233^0.04*BG1233^0.22*BH1233^0.51*BI1233^0.06*BJ1233^0.17</f>
        <v>#NUM!</v>
      </c>
      <c r="BL1233" s="18" t="e">
        <f aca="false">IF(BK1233&gt;=90, "Very Good", IF(BK1233&gt;=80, "Good", IF(BK1233&gt;=70, "Slightly Good", IF(BK1233&gt;=60, "Average", IF(BK1233&gt;=50, "Slightly Poor", IF(BK1233&gt;=40, "Poor", "Very Poor"))))))</f>
        <v>#NUM!</v>
      </c>
      <c r="BM1233" s="21" t="n">
        <f aca="false">IF(P1233&lt;=1000, -6.942*LN(P1233)+107.59, IF(AND(P1233&gt;1000, P1233&lt;=5213),-36.304*LN(P1233)+310.72, IF(P1233&gt;5213, 10)))</f>
        <v>10</v>
      </c>
      <c r="BN1233" s="21" t="n">
        <f aca="false">BF1233^0.04*BG1233^0.22*BH1233^0.51*BI1233^0.06*BM1233^0.17</f>
        <v>46.2834233447552</v>
      </c>
      <c r="BO1233" s="22" t="str">
        <f aca="false">IF(BN1233&gt;=90, "Very Good", IF(BN1233&gt;=80, "Good", IF(BN1233&gt;=70, "Slightly Good", IF(BN1233&gt;=60, "Average", IF(BN1233&gt;=50, "Slightly Poor", IF(BN1233&gt;=40, "Poor", "Very Poor"))))))</f>
        <v>Poor</v>
      </c>
      <c r="BP1233" s="21" t="n">
        <f aca="false">IF(AJ1233&lt;=1000, -6.942*LN(AJ1233)+107.59, IF(AND(AJ1233&gt;1000, AJ1233&lt;=5213),-36.304*LN(AJ1233)+310.72, IF(AJ1233&gt;5213, 10)))</f>
        <v>26.6758336218732</v>
      </c>
      <c r="BQ1233" s="21" t="n">
        <f aca="false">BF1233^0.04*BG1233^0.22*BH1233^0.51*BI1233^0.06*BP1233^0.17</f>
        <v>54.6846622334551</v>
      </c>
      <c r="BR1233" s="18" t="str">
        <f aca="false">IF(BQ1233&gt;=90, "Very Good", IF(BQ1233&gt;=80, "Good", IF(BQ1233&gt;=70, "Slightly Good", IF(BQ1233&gt;=60, "Average", IF(BQ1233&gt;=50, "Slightly Poor", IF(BQ1233&gt;=40, "Poor", "Very Poor"))))))</f>
        <v>Slightly Poor</v>
      </c>
      <c r="BT1233" s="21" t="n">
        <f aca="false">9.81*LN(AH1233)+30.6</f>
        <v>43.4347449607683</v>
      </c>
      <c r="BU1233" s="18" t="str">
        <f aca="false">IF(BT1233&lt;30, "Clean water", IF(AND(BT1233&gt;=30, BT1233&lt;40), "Hypolimia", IF(AND(BT1233&gt;=40,BT1233&lt;50), "Mesotrophic", IF(AND(BT1233&gt;=50, BT1233&lt;70), "Eutrophic", IF(BT1233&gt;70,"Hypertrophic")))))</f>
        <v>Mesotrophic</v>
      </c>
      <c r="CM1233" s="18" t="n">
        <f aca="false">IF(G1233&gt;H1233,1,0)</f>
        <v>1</v>
      </c>
      <c r="CO1233" s="17" t="n">
        <f aca="false">14.652-0.41022*M1233+0.007991*M1233*M1233-0.000077774*M1233*M1233*M1233</f>
        <v>9.945706379664</v>
      </c>
      <c r="CP1233" s="1" t="n">
        <f aca="false">F1233/CO1233*100</f>
        <v>104.567736096301</v>
      </c>
    </row>
    <row r="1234" s="18" customFormat="true" ht="12.5" hidden="false" customHeight="false" outlineLevel="0" collapsed="false">
      <c r="A1234" s="18" t="n">
        <v>1233</v>
      </c>
      <c r="B1234" s="19" t="s">
        <v>125</v>
      </c>
      <c r="C1234" s="18" t="s">
        <v>126</v>
      </c>
      <c r="D1234" s="18" t="s">
        <v>182</v>
      </c>
      <c r="E1234" s="18" t="n">
        <v>8.1</v>
      </c>
      <c r="F1234" s="18" t="n">
        <v>13.3</v>
      </c>
      <c r="G1234" s="18" t="n">
        <v>4.9</v>
      </c>
      <c r="H1234" s="18" t="n">
        <v>3.2</v>
      </c>
      <c r="I1234" s="18" t="n">
        <v>3.8</v>
      </c>
      <c r="J1234" s="18" t="n">
        <v>8.555</v>
      </c>
      <c r="K1234" s="18" t="n">
        <v>0.033</v>
      </c>
      <c r="L1234" s="18" t="n">
        <v>1.7</v>
      </c>
      <c r="M1234" s="18" t="n">
        <v>10.1</v>
      </c>
      <c r="N1234" s="18" t="n">
        <v>0</v>
      </c>
      <c r="O1234" s="18" t="n">
        <v>567</v>
      </c>
      <c r="P1234" s="18" t="n">
        <v>800</v>
      </c>
      <c r="Q1234" s="18" t="n">
        <v>0</v>
      </c>
      <c r="R1234" s="18" t="n">
        <v>0</v>
      </c>
      <c r="S1234" s="18" t="n">
        <v>0</v>
      </c>
      <c r="T1234" s="18" t="n">
        <v>0</v>
      </c>
      <c r="U1234" s="18" t="n">
        <v>0</v>
      </c>
      <c r="V1234" s="18" t="n">
        <v>0</v>
      </c>
      <c r="AC1234" s="18" t="n">
        <v>8.549</v>
      </c>
      <c r="AD1234" s="18" t="n">
        <v>0.94</v>
      </c>
      <c r="AE1234" s="18" t="n">
        <v>6.247</v>
      </c>
      <c r="AF1234" s="18" t="n">
        <v>0.013</v>
      </c>
      <c r="AG1234" s="18" t="n">
        <v>0.008</v>
      </c>
      <c r="AH1234" s="18" t="n">
        <v>11.9</v>
      </c>
      <c r="AJ1234" s="18" t="n">
        <v>40</v>
      </c>
      <c r="AP1234" s="18" t="n">
        <v>0</v>
      </c>
      <c r="AY1234" s="18" t="n">
        <v>0</v>
      </c>
      <c r="BF1234" s="18" t="n">
        <f aca="false">IF(E1234&lt;11,-3.6797*E1234^2+48.115*E1234-53.83,280.92*EXP(-0.2027*E1234))</f>
        <v>94.476383</v>
      </c>
      <c r="BG1234" s="20" t="n">
        <f aca="false">32.208*LN(F1234)+21.438</f>
        <v>104.784704046614</v>
      </c>
      <c r="BH1234" s="20" t="n">
        <f aca="false">IF(G1234&lt;=2, -10*G1234+100, 88.958*EXP(-0.0755*G1234))</f>
        <v>61.4494169788763</v>
      </c>
      <c r="BI1234" s="20" t="n">
        <f aca="false">IF(I1234&lt;=100, 0.0053*(I1234)^2-1.0332*I1234+100.76, 122.82*EXP(-0.0092*I1234))</f>
        <v>96.910372</v>
      </c>
      <c r="BJ1234" s="18" t="n">
        <f aca="false">IF(P1234&lt;=1000, -6.942*LN(P1234)+107.59, -36.304*LN(P1234)+310.72)</f>
        <v>61.1854253865293</v>
      </c>
      <c r="BK1234" s="18" t="n">
        <f aca="false">BF1234^0.04*BG1234^0.22*BH1234^0.51*BI1234^0.06*BJ1234^0.17</f>
        <v>72.1996180849727</v>
      </c>
      <c r="BL1234" s="18" t="str">
        <f aca="false">IF(BK1234&gt;=90, "Very Good", IF(BK1234&gt;=80, "Good", IF(BK1234&gt;=70, "Slightly Good", IF(BK1234&gt;=60, "Average", IF(BK1234&gt;=50, "Slightly Poor", IF(BK1234&gt;=40, "Poor", "Very Poor"))))))</f>
        <v>Slightly Good</v>
      </c>
      <c r="BM1234" s="21" t="n">
        <f aca="false">IF(P1234&lt;=1000, -6.942*LN(P1234)+107.59, IF(AND(P1234&gt;1000, P1234&lt;=5213),-36.304*LN(P1234)+310.72, IF(P1234&gt;5213, 10)))</f>
        <v>61.1854253865293</v>
      </c>
      <c r="BN1234" s="21" t="n">
        <f aca="false">BF1234^0.04*BG1234^0.22*BH1234^0.51*BI1234^0.06*BM1234^0.17</f>
        <v>72.1996180849727</v>
      </c>
      <c r="BO1234" s="22" t="str">
        <f aca="false">IF(BN1234&gt;=90, "Very Good", IF(BN1234&gt;=80, "Good", IF(BN1234&gt;=70, "Slightly Good", IF(BN1234&gt;=60, "Average", IF(BN1234&gt;=50, "Slightly Poor", IF(BN1234&gt;=40, "Poor", "Very Poor"))))))</f>
        <v>Slightly Good</v>
      </c>
      <c r="BP1234" s="21" t="n">
        <f aca="false">IF(AJ1234&lt;=1000, -6.942*LN(AJ1234)+107.59, IF(AND(AJ1234&gt;1000, AJ1234&lt;=5213),-36.304*LN(AJ1234)+310.72, IF(AJ1234&gt;5213, 10)))</f>
        <v>81.981798829541</v>
      </c>
      <c r="BQ1234" s="21" t="n">
        <f aca="false">BF1234^0.04*BG1234^0.22*BH1234^0.51*BI1234^0.06*BP1234^0.17</f>
        <v>75.8816399734269</v>
      </c>
      <c r="BR1234" s="18" t="str">
        <f aca="false">IF(BQ1234&gt;=90, "Very Good", IF(BQ1234&gt;=80, "Good", IF(BQ1234&gt;=70, "Slightly Good", IF(BQ1234&gt;=60, "Average", IF(BQ1234&gt;=50, "Slightly Poor", IF(BQ1234&gt;=40, "Poor", "Very Poor"))))))</f>
        <v>Slightly Good</v>
      </c>
      <c r="BT1234" s="21" t="n">
        <f aca="false">9.81*LN(AH1234)+30.6</f>
        <v>54.8948417051525</v>
      </c>
      <c r="BU1234" s="18" t="str">
        <f aca="false">IF(BT1234&lt;30, "Clean water", IF(AND(BT1234&gt;=30, BT1234&lt;40), "Hypolimia", IF(AND(BT1234&gt;=40,BT1234&lt;50), "Mesotrophic", IF(AND(BT1234&gt;=50, BT1234&lt;70), "Eutrophic", IF(BT1234&gt;70,"Hypertrophic")))))</f>
        <v>Eutrophic</v>
      </c>
      <c r="CM1234" s="18" t="n">
        <f aca="false">IF(G1234&gt;H1234,1,0)</f>
        <v>1</v>
      </c>
      <c r="CO1234" s="17" t="n">
        <f aca="false">14.652-0.41022*M1234+0.007991*M1234*M1234-0.000077774*M1234*M1234*M1234</f>
        <v>11.243809280026</v>
      </c>
      <c r="CP1234" s="1" t="n">
        <f aca="false">F1234/CO1234*100</f>
        <v>118.287314101162</v>
      </c>
    </row>
    <row r="1235" customFormat="false" ht="12.5" hidden="false" customHeight="false" outlineLevel="0" collapsed="false">
      <c r="A1235" s="0" t="n">
        <v>1234</v>
      </c>
      <c r="B1235" s="15" t="s">
        <v>72</v>
      </c>
      <c r="C1235" s="16" t="s">
        <v>73</v>
      </c>
      <c r="D1235" s="0" t="s">
        <v>183</v>
      </c>
      <c r="E1235" s="0" t="n">
        <v>8.5</v>
      </c>
      <c r="F1235" s="0" t="n">
        <v>12.2</v>
      </c>
      <c r="G1235" s="0" t="n">
        <v>3.6</v>
      </c>
      <c r="H1235" s="0" t="n">
        <v>6.2</v>
      </c>
      <c r="I1235" s="0" t="n">
        <v>17</v>
      </c>
      <c r="J1235" s="0" t="n">
        <v>3.737</v>
      </c>
      <c r="K1235" s="0" t="n">
        <v>0.07</v>
      </c>
      <c r="L1235" s="0" t="n">
        <v>2.9</v>
      </c>
      <c r="M1235" s="0" t="n">
        <v>13.2</v>
      </c>
      <c r="N1235" s="0" t="n">
        <v>0</v>
      </c>
      <c r="O1235" s="0" t="n">
        <v>304</v>
      </c>
      <c r="P1235" s="0" t="n">
        <v>483</v>
      </c>
      <c r="Q1235" s="0" t="n">
        <v>0</v>
      </c>
      <c r="R1235" s="0" t="n">
        <v>0</v>
      </c>
      <c r="S1235" s="0" t="n">
        <v>0</v>
      </c>
      <c r="T1235" s="0" t="n">
        <v>0</v>
      </c>
      <c r="U1235" s="0" t="n">
        <v>0</v>
      </c>
      <c r="V1235" s="0" t="n">
        <v>0</v>
      </c>
      <c r="AC1235" s="0" t="n">
        <v>3.538</v>
      </c>
      <c r="AD1235" s="0" t="n">
        <v>0.3</v>
      </c>
      <c r="AE1235" s="0" t="n">
        <v>2.821</v>
      </c>
      <c r="AF1235" s="0" t="n">
        <v>0.021</v>
      </c>
      <c r="AG1235" s="0" t="n">
        <v>0.007</v>
      </c>
      <c r="AH1235" s="0" t="n">
        <v>53.6</v>
      </c>
      <c r="AJ1235" s="0" t="n">
        <v>10</v>
      </c>
      <c r="AP1235" s="0" t="n">
        <v>0</v>
      </c>
      <c r="AY1235" s="0" t="n">
        <v>0</v>
      </c>
      <c r="BF1235" s="0" t="n">
        <f aca="false">IF(E1235&lt;11,-3.6797*E1235^2+48.115*E1235-53.83,280.92*EXP(-0.2027*E1235))</f>
        <v>89.289175</v>
      </c>
      <c r="BG1235" s="1" t="n">
        <f aca="false">32.208*LN(F1235)+21.438</f>
        <v>102.004249133617</v>
      </c>
      <c r="BH1235" s="1" t="n">
        <f aca="false">IF(G1235&lt;=2, -10*G1235+100, 88.958*EXP(-0.0755*G1235))</f>
        <v>67.7865873198524</v>
      </c>
      <c r="BI1235" s="1" t="n">
        <f aca="false">IF(I1235&lt;=100, 0.0053*(I1235)^2-1.0332*I1235+100.76, 122.82*EXP(-0.0092*I1235))</f>
        <v>84.7273</v>
      </c>
      <c r="BJ1235" s="0" t="n">
        <f aca="false">IF(P1235&lt;=1000, -6.942*LN(P1235)+107.59, -36.304*LN(P1235)+310.72)</f>
        <v>64.6883243903438</v>
      </c>
      <c r="BK1235" s="0" t="n">
        <f aca="false">BF1235^0.04*BG1235^0.22*BH1235^0.51*BI1235^0.06*BJ1235^0.17</f>
        <v>75.3933599672646</v>
      </c>
      <c r="BL1235" s="0" t="str">
        <f aca="false">IF(BK1235&gt;=90, "Very Good", IF(BK1235&gt;=80, "Good", IF(BK1235&gt;=70, "Slightly Good", IF(BK1235&gt;=60, "Average", IF(BK1235&gt;=50, "Slightly Poor", IF(BK1235&gt;=40, "Poor", "Very Poor"))))))</f>
        <v>Slightly Good</v>
      </c>
      <c r="BM1235" s="2" t="n">
        <f aca="false">IF(P1235&lt;=1000, -6.942*LN(P1235)+107.59, IF(AND(P1235&gt;1000, P1235&lt;=5213),-36.304*LN(P1235)+310.72, IF(P1235&gt;5213, 10)))</f>
        <v>64.6883243903438</v>
      </c>
      <c r="BN1235" s="2" t="n">
        <f aca="false">BF1235^0.04*BG1235^0.22*BH1235^0.51*BI1235^0.06*BM1235^0.17</f>
        <v>75.3933599672646</v>
      </c>
      <c r="BO1235" s="3" t="str">
        <f aca="false">IF(BN1235&gt;=90, "Very Good", IF(BN1235&gt;=80, "Good", IF(BN1235&gt;=70, "Slightly Good", IF(BN1235&gt;=60, "Average", IF(BN1235&gt;=50, "Slightly Poor", IF(BN1235&gt;=40, "Poor", "Very Poor"))))))</f>
        <v>Slightly Good</v>
      </c>
      <c r="BP1235" s="2" t="n">
        <f aca="false">IF(AJ1235&lt;=1000, -6.942*LN(AJ1235)+107.59, IF(AND(AJ1235&gt;1000, AJ1235&lt;=5213),-36.304*LN(AJ1235)+310.72, IF(AJ1235&gt;5213, 10)))</f>
        <v>91.6054542844353</v>
      </c>
      <c r="BQ1235" s="2" t="n">
        <f aca="false">BF1235^0.04*BG1235^0.22*BH1235^0.51*BI1235^0.06*BP1235^0.17</f>
        <v>79.9869840304789</v>
      </c>
      <c r="BR1235" s="0" t="str">
        <f aca="false">IF(BQ1235&gt;=90, "Very Good", IF(BQ1235&gt;=80, "Good", IF(BQ1235&gt;=70, "Slightly Good", IF(BQ1235&gt;=60, "Average", IF(BQ1235&gt;=50, "Slightly Poor", IF(BQ1235&gt;=40, "Poor", "Very Poor"))))))</f>
        <v>Slightly Good</v>
      </c>
      <c r="BT1235" s="2" t="n">
        <f aca="false">9.81*LN(AH1235)+30.6</f>
        <v>69.658996357833</v>
      </c>
      <c r="BU1235" s="0" t="str">
        <f aca="false">IF(BT1235&lt;30, "Clean water", IF(AND(BT1235&gt;=30, BT1235&lt;40), "Hypolimia", IF(AND(BT1235&gt;=40,BT1235&lt;50), "Mesotrophic", IF(AND(BT1235&gt;=50, BT1235&lt;70), "Eutrophic", IF(BT1235&gt;70,"Hypertrophic")))))</f>
        <v>Eutrophic</v>
      </c>
      <c r="CM1235" s="0" t="n">
        <f aca="false">IF(G1235&gt;H1235,1,0)</f>
        <v>0</v>
      </c>
      <c r="CO1235" s="17" t="n">
        <f aca="false">14.652-0.41022*M1235+0.007991*M1235*M1235-0.000077774*M1235*M1235*M1235</f>
        <v>10.450570128768</v>
      </c>
      <c r="CP1235" s="1" t="n">
        <f aca="false">F1235/CO1235*100</f>
        <v>116.740042406071</v>
      </c>
    </row>
    <row r="1236" customFormat="false" ht="12.5" hidden="false" customHeight="false" outlineLevel="0" collapsed="false">
      <c r="A1236" s="0" t="n">
        <v>1235</v>
      </c>
      <c r="B1236" s="15" t="s">
        <v>131</v>
      </c>
      <c r="C1236" s="16" t="s">
        <v>132</v>
      </c>
      <c r="D1236" s="0" t="s">
        <v>183</v>
      </c>
      <c r="E1236" s="0" t="n">
        <v>8.1</v>
      </c>
      <c r="F1236" s="0" t="n">
        <v>10.7</v>
      </c>
      <c r="G1236" s="0" t="n">
        <v>2.8</v>
      </c>
      <c r="H1236" s="0" t="n">
        <v>5.7</v>
      </c>
      <c r="I1236" s="0" t="n">
        <v>32.7</v>
      </c>
      <c r="J1236" s="0" t="n">
        <v>4.887</v>
      </c>
      <c r="K1236" s="0" t="n">
        <v>0.162</v>
      </c>
      <c r="L1236" s="0" t="n">
        <v>3.2</v>
      </c>
      <c r="M1236" s="0" t="n">
        <v>15.6</v>
      </c>
      <c r="O1236" s="0" t="n">
        <v>507</v>
      </c>
      <c r="BD1236" s="0" t="n">
        <v>0.048</v>
      </c>
      <c r="BF1236" s="0" t="n">
        <f aca="false">IF(E1236&lt;11,-3.6797*E1236^2+48.115*E1236-53.83,280.92*EXP(-0.2027*E1236))</f>
        <v>94.476383</v>
      </c>
      <c r="BG1236" s="1" t="n">
        <f aca="false">32.208*LN(F1236)+21.438</f>
        <v>97.7788104251968</v>
      </c>
      <c r="BH1236" s="1" t="n">
        <f aca="false">IF(G1236&lt;=2, -10*G1236+100, 88.958*EXP(-0.0755*G1236))</f>
        <v>72.0070728511501</v>
      </c>
      <c r="BI1236" s="1" t="n">
        <f aca="false">IF(I1236&lt;=100, 0.0053*(I1236)^2-1.0332*I1236+100.76, 122.82*EXP(-0.0092*I1236))</f>
        <v>72.641597</v>
      </c>
      <c r="BJ1236" s="0" t="e">
        <f aca="false">IF(P1236&lt;=1000, -6.942*LN(P1236)+107.59, -36.304*LN(P1236)+310.72)</f>
        <v>#VALUE!</v>
      </c>
      <c r="BK1236" s="0" t="e">
        <f aca="false">BF1236^0.04*BG1236^0.22*BH1236^0.51*BI1236^0.06*BJ1236^0.17</f>
        <v>#VALUE!</v>
      </c>
      <c r="BL1236" s="0" t="e">
        <f aca="false">IF(BK1236&gt;=90, "Very Good", IF(BK1236&gt;=80, "Good", IF(BK1236&gt;=70, "Slightly Good", IF(BK1236&gt;=60, "Average", IF(BK1236&gt;=50, "Slightly Poor", IF(BK1236&gt;=40, "Poor", "Very Poor"))))))</f>
        <v>#VALUE!</v>
      </c>
      <c r="BM1236" s="2" t="e">
        <f aca="false">IF(P1236&lt;=1000, -6.942*LN(P1236)+107.59, IF(AND(P1236&gt;1000, P1236&lt;=5213),-36.304*LN(P1236)+310.72, IF(P1236&gt;5213, 10)))</f>
        <v>#VALUE!</v>
      </c>
      <c r="BN1236" s="2" t="e">
        <f aca="false">BF1236^0.04*BG1236^0.22*BH1236^0.51*BI1236^0.06*BM1236^0.17</f>
        <v>#VALUE!</v>
      </c>
      <c r="BO1236" s="3" t="e">
        <f aca="false">IF(BN1236&gt;=90, "Very Good", IF(BN1236&gt;=80, "Good", IF(BN1236&gt;=70, "Slightly Good", IF(BN1236&gt;=60, "Average", IF(BN1236&gt;=50, "Slightly Poor", IF(BN1236&gt;=40, "Poor", "Very Poor"))))))</f>
        <v>#VALUE!</v>
      </c>
      <c r="BP1236" s="2" t="e">
        <f aca="false">IF(AJ1236&lt;=1000, -6.942*LN(AJ1236)+107.59, IF(AND(AJ1236&gt;1000, AJ1236&lt;=5213),-36.304*LN(AJ1236)+310.72, IF(AJ1236&gt;5213, 10)))</f>
        <v>#VALUE!</v>
      </c>
      <c r="BQ1236" s="2" t="e">
        <f aca="false">BF1236^0.04*BG1236^0.22*BH1236^0.51*BI1236^0.06*BP1236^0.17</f>
        <v>#VALUE!</v>
      </c>
      <c r="BR1236" s="0" t="e">
        <f aca="false">IF(BQ1236&gt;=90, "Very Good", IF(BQ1236&gt;=80, "Good", IF(BQ1236&gt;=70, "Slightly Good", IF(BQ1236&gt;=60, "Average", IF(BQ1236&gt;=50, "Slightly Poor", IF(BQ1236&gt;=40, "Poor", "Very Poor"))))))</f>
        <v>#VALUE!</v>
      </c>
      <c r="BT1236" s="2" t="e">
        <f aca="false">9.81*LN(AH1236)+30.6</f>
        <v>#VALUE!</v>
      </c>
      <c r="BU1236" s="0" t="e">
        <f aca="false">IF(BT1236&lt;30, "Clean water", IF(AND(BT1236&gt;=30, BT1236&lt;40), "Hypolimia", IF(AND(BT1236&gt;=40,BT1236&lt;50), "Mesotrophic", IF(AND(BT1236&gt;=50, BT1236&lt;70), "Eutrophic", IF(BT1236&gt;70,"Hypertrophic")))))</f>
        <v>#VALUE!</v>
      </c>
      <c r="CM1236" s="0" t="n">
        <f aca="false">IF(G1236&gt;H1236,1,0)</f>
        <v>0</v>
      </c>
      <c r="CO1236" s="17" t="n">
        <f aca="false">14.652-0.41022*M1236+0.007991*M1236*M1236-0.000077774*M1236*M1236*M1236</f>
        <v>9.901995302016</v>
      </c>
      <c r="CP1236" s="1" t="n">
        <f aca="false">F1236/CO1236*100</f>
        <v>108.059029252635</v>
      </c>
    </row>
    <row r="1237" customFormat="false" ht="12.5" hidden="false" customHeight="false" outlineLevel="0" collapsed="false">
      <c r="A1237" s="0" t="n">
        <v>1236</v>
      </c>
      <c r="B1237" s="15" t="s">
        <v>75</v>
      </c>
      <c r="C1237" s="16" t="s">
        <v>76</v>
      </c>
      <c r="D1237" s="0" t="s">
        <v>183</v>
      </c>
      <c r="E1237" s="0" t="n">
        <v>8.1</v>
      </c>
      <c r="F1237" s="0" t="n">
        <v>11.3</v>
      </c>
      <c r="G1237" s="0" t="n">
        <v>2.8</v>
      </c>
      <c r="H1237" s="0" t="n">
        <v>4.4</v>
      </c>
      <c r="I1237" s="0" t="n">
        <v>13</v>
      </c>
      <c r="J1237" s="0" t="n">
        <v>3.811</v>
      </c>
      <c r="K1237" s="0" t="n">
        <v>0.109</v>
      </c>
      <c r="L1237" s="0" t="n">
        <v>2.3</v>
      </c>
      <c r="M1237" s="0" t="n">
        <v>12</v>
      </c>
      <c r="N1237" s="0" t="n">
        <v>0</v>
      </c>
      <c r="O1237" s="0" t="n">
        <v>1353</v>
      </c>
      <c r="P1237" s="0" t="n">
        <v>5000</v>
      </c>
      <c r="AC1237" s="0" t="n">
        <v>3.627</v>
      </c>
      <c r="AD1237" s="0" t="n">
        <v>0.186</v>
      </c>
      <c r="AE1237" s="0" t="n">
        <v>2.942</v>
      </c>
      <c r="AF1237" s="0" t="n">
        <v>0.048</v>
      </c>
      <c r="AG1237" s="0" t="n">
        <v>0.041</v>
      </c>
      <c r="AH1237" s="0" t="n">
        <v>15.5</v>
      </c>
      <c r="AJ1237" s="0" t="n">
        <v>400</v>
      </c>
      <c r="BF1237" s="0" t="n">
        <f aca="false">IF(E1237&lt;11,-3.6797*E1237^2+48.115*E1237-53.83,280.92*EXP(-0.2027*E1237))</f>
        <v>94.476383</v>
      </c>
      <c r="BG1237" s="1" t="n">
        <f aca="false">32.208*LN(F1237)+21.438</f>
        <v>99.5360461899348</v>
      </c>
      <c r="BH1237" s="1" t="n">
        <f aca="false">IF(G1237&lt;=2, -10*G1237+100, 88.958*EXP(-0.0755*G1237))</f>
        <v>72.0070728511501</v>
      </c>
      <c r="BI1237" s="1" t="n">
        <f aca="false">IF(I1237&lt;=100, 0.0053*(I1237)^2-1.0332*I1237+100.76, 122.82*EXP(-0.0092*I1237))</f>
        <v>88.2241</v>
      </c>
      <c r="BJ1237" s="0" t="n">
        <f aca="false">IF(P1237&lt;=1000, -6.942*LN(P1237)+107.59, -36.304*LN(P1237)+310.72)</f>
        <v>1.5118183788249</v>
      </c>
      <c r="BK1237" s="0" t="n">
        <f aca="false">BF1237^0.04*BG1237^0.22*BH1237^0.51*BI1237^0.06*BJ1237^0.17</f>
        <v>41.0279780826143</v>
      </c>
      <c r="BL1237" s="0" t="str">
        <f aca="false">IF(BK1237&gt;=90, "Very Good", IF(BK1237&gt;=80, "Good", IF(BK1237&gt;=70, "Slightly Good", IF(BK1237&gt;=60, "Average", IF(BK1237&gt;=50, "Slightly Poor", IF(BK1237&gt;=40, "Poor", "Very Poor"))))))</f>
        <v>Poor</v>
      </c>
      <c r="BM1237" s="2" t="n">
        <f aca="false">IF(P1237&lt;=1000, -6.942*LN(P1237)+107.59, IF(AND(P1237&gt;1000, P1237&lt;=5213),-36.304*LN(P1237)+310.72, IF(P1237&gt;5213, 10)))</f>
        <v>1.5118183788249</v>
      </c>
      <c r="BN1237" s="2" t="n">
        <f aca="false">BF1237^0.04*BG1237^0.22*BH1237^0.51*BI1237^0.06*BM1237^0.17</f>
        <v>41.0279780826143</v>
      </c>
      <c r="BO1237" s="3" t="str">
        <f aca="false">IF(BN1237&gt;=90, "Very Good", IF(BN1237&gt;=80, "Good", IF(BN1237&gt;=70, "Slightly Good", IF(BN1237&gt;=60, "Average", IF(BN1237&gt;=50, "Slightly Poor", IF(BN1237&gt;=40, "Poor", "Very Poor"))))))</f>
        <v>Poor</v>
      </c>
      <c r="BP1237" s="2" t="n">
        <f aca="false">IF(AJ1237&lt;=1000, -6.942*LN(AJ1237)+107.59, IF(AND(AJ1237&gt;1000, AJ1237&lt;=5213),-36.304*LN(AJ1237)+310.72, IF(AJ1237&gt;5213, 10)))</f>
        <v>65.9972531139764</v>
      </c>
      <c r="BQ1237" s="2" t="n">
        <f aca="false">BF1237^0.04*BG1237^0.22*BH1237^0.51*BI1237^0.06*BP1237^0.17</f>
        <v>77.9622878994092</v>
      </c>
      <c r="BR1237" s="0" t="str">
        <f aca="false">IF(BQ1237&gt;=90, "Very Good", IF(BQ1237&gt;=80, "Good", IF(BQ1237&gt;=70, "Slightly Good", IF(BQ1237&gt;=60, "Average", IF(BQ1237&gt;=50, "Slightly Poor", IF(BQ1237&gt;=40, "Poor", "Very Poor"))))))</f>
        <v>Slightly Good</v>
      </c>
      <c r="BT1237" s="2" t="n">
        <f aca="false">9.81*LN(AH1237)+30.6</f>
        <v>57.4876406347062</v>
      </c>
      <c r="BU1237" s="0" t="str">
        <f aca="false">IF(BT1237&lt;30, "Clean water", IF(AND(BT1237&gt;=30, BT1237&lt;40), "Hypolimia", IF(AND(BT1237&gt;=40,BT1237&lt;50), "Mesotrophic", IF(AND(BT1237&gt;=50, BT1237&lt;70), "Eutrophic", IF(BT1237&gt;70,"Hypertrophic")))))</f>
        <v>Eutrophic</v>
      </c>
      <c r="CM1237" s="0" t="n">
        <f aca="false">IF(G1237&gt;H1237,1,0)</f>
        <v>0</v>
      </c>
      <c r="CO1237" s="17" t="n">
        <f aca="false">14.652-0.41022*M1237+0.007991*M1237*M1237-0.000077774*M1237*M1237*M1237</f>
        <v>10.745670528</v>
      </c>
      <c r="CP1237" s="1" t="n">
        <f aca="false">F1237/CO1237*100</f>
        <v>105.158630823042</v>
      </c>
    </row>
    <row r="1238" customFormat="false" ht="12.5" hidden="false" customHeight="false" outlineLevel="0" collapsed="false">
      <c r="A1238" s="0" t="n">
        <v>1237</v>
      </c>
      <c r="B1238" s="15" t="s">
        <v>77</v>
      </c>
      <c r="C1238" s="16" t="s">
        <v>78</v>
      </c>
      <c r="D1238" s="0" t="s">
        <v>183</v>
      </c>
      <c r="E1238" s="0" t="n">
        <v>8.3</v>
      </c>
      <c r="F1238" s="0" t="n">
        <v>11.5</v>
      </c>
      <c r="G1238" s="0" t="n">
        <v>1.7</v>
      </c>
      <c r="H1238" s="0" t="n">
        <v>4.1</v>
      </c>
      <c r="I1238" s="0" t="n">
        <v>6.8</v>
      </c>
      <c r="J1238" s="0" t="n">
        <v>3.089</v>
      </c>
      <c r="K1238" s="0" t="n">
        <v>0.036</v>
      </c>
      <c r="L1238" s="0" t="n">
        <v>2.2</v>
      </c>
      <c r="M1238" s="0" t="n">
        <v>11.8</v>
      </c>
      <c r="N1238" s="0" t="n">
        <v>0</v>
      </c>
      <c r="O1238" s="0" t="n">
        <v>230</v>
      </c>
      <c r="P1238" s="0" t="n">
        <v>24</v>
      </c>
      <c r="AC1238" s="0" t="n">
        <v>2.975</v>
      </c>
      <c r="AD1238" s="0" t="n">
        <v>0.037</v>
      </c>
      <c r="AE1238" s="0" t="n">
        <v>2.088</v>
      </c>
      <c r="AF1238" s="0" t="n">
        <v>0.02</v>
      </c>
      <c r="AG1238" s="0" t="n">
        <v>0.001</v>
      </c>
      <c r="AH1238" s="0" t="n">
        <v>15.6</v>
      </c>
      <c r="AJ1238" s="0" t="n">
        <v>3</v>
      </c>
      <c r="BD1238" s="0" t="n">
        <v>372.038</v>
      </c>
      <c r="BF1238" s="0" t="n">
        <f aca="false">IF(E1238&lt;11,-3.6797*E1238^2+48.115*E1238-53.83,280.92*EXP(-0.2027*E1238))</f>
        <v>92.029967</v>
      </c>
      <c r="BG1238" s="1" t="n">
        <f aca="false">32.208*LN(F1238)+21.438</f>
        <v>100.101113315171</v>
      </c>
      <c r="BH1238" s="1" t="n">
        <f aca="false">IF(G1238&lt;=2, -10*G1238+100, 88.958*EXP(-0.0755*G1238))</f>
        <v>83</v>
      </c>
      <c r="BI1238" s="1" t="n">
        <f aca="false">IF(I1238&lt;=100, 0.0053*(I1238)^2-1.0332*I1238+100.76, 122.82*EXP(-0.0092*I1238))</f>
        <v>93.979312</v>
      </c>
      <c r="BJ1238" s="0" t="n">
        <f aca="false">IF(P1238&lt;=1000, -6.942*LN(P1238)+107.59, -36.304*LN(P1238)+310.72)</f>
        <v>85.5279503097246</v>
      </c>
      <c r="BK1238" s="0" t="n">
        <f aca="false">BF1238^0.04*BG1238^0.22*BH1238^0.51*BI1238^0.06*BJ1238^0.17</f>
        <v>87.9475739878972</v>
      </c>
      <c r="BL1238" s="0" t="str">
        <f aca="false">IF(BK1238&gt;=90, "Very Good", IF(BK1238&gt;=80, "Good", IF(BK1238&gt;=70, "Slightly Good", IF(BK1238&gt;=60, "Average", IF(BK1238&gt;=50, "Slightly Poor", IF(BK1238&gt;=40, "Poor", "Very Poor"))))))</f>
        <v>Good</v>
      </c>
      <c r="BM1238" s="2" t="n">
        <f aca="false">IF(P1238&lt;=1000, -6.942*LN(P1238)+107.59, IF(AND(P1238&gt;1000, P1238&lt;=5213),-36.304*LN(P1238)+310.72, IF(P1238&gt;5213, 10)))</f>
        <v>85.5279503097246</v>
      </c>
      <c r="BN1238" s="2" t="n">
        <f aca="false">BF1238^0.04*BG1238^0.22*BH1238^0.51*BI1238^0.06*BM1238^0.17</f>
        <v>87.9475739878972</v>
      </c>
      <c r="BO1238" s="3" t="str">
        <f aca="false">IF(BN1238&gt;=90, "Very Good", IF(BN1238&gt;=80, "Good", IF(BN1238&gt;=70, "Slightly Good", IF(BN1238&gt;=60, "Average", IF(BN1238&gt;=50, "Slightly Poor", IF(BN1238&gt;=40, "Poor", "Very Poor"))))))</f>
        <v>Good</v>
      </c>
      <c r="BP1238" s="2" t="n">
        <f aca="false">IF(AJ1238&lt;=1000, -6.942*LN(AJ1238)+107.59, IF(AND(AJ1238&gt;1000, AJ1238&lt;=5213),-36.304*LN(AJ1238)+310.72, IF(AJ1238&gt;5213, 10)))</f>
        <v>99.963433492066</v>
      </c>
      <c r="BQ1238" s="2" t="n">
        <f aca="false">BF1238^0.04*BG1238^0.22*BH1238^0.51*BI1238^0.06*BP1238^0.17</f>
        <v>90.3105508195996</v>
      </c>
      <c r="BR1238" s="0" t="str">
        <f aca="false">IF(BQ1238&gt;=90, "Very Good", IF(BQ1238&gt;=80, "Good", IF(BQ1238&gt;=70, "Slightly Good", IF(BQ1238&gt;=60, "Average", IF(BQ1238&gt;=50, "Slightly Poor", IF(BQ1238&gt;=40, "Poor", "Very Poor"))))))</f>
        <v>Very Good</v>
      </c>
      <c r="BT1238" s="2" t="n">
        <f aca="false">9.81*LN(AH1238)+30.6</f>
        <v>57.5507276688464</v>
      </c>
      <c r="BU1238" s="0" t="str">
        <f aca="false">IF(BT1238&lt;30, "Clean water", IF(AND(BT1238&gt;=30, BT1238&lt;40), "Hypolimia", IF(AND(BT1238&gt;=40,BT1238&lt;50), "Mesotrophic", IF(AND(BT1238&gt;=50, BT1238&lt;70), "Eutrophic", IF(BT1238&gt;70,"Hypertrophic")))))</f>
        <v>Eutrophic</v>
      </c>
      <c r="CM1238" s="0" t="n">
        <f aca="false">IF(G1238&gt;H1238,1,0)</f>
        <v>0</v>
      </c>
      <c r="CO1238" s="17" t="n">
        <f aca="false">14.652-0.41022*M1238+0.007991*M1238*M1238-0.000077774*M1238*M1238*M1238</f>
        <v>10.796285669232</v>
      </c>
      <c r="CP1238" s="1" t="n">
        <f aca="false">F1238/CO1238*100</f>
        <v>106.518115140038</v>
      </c>
    </row>
    <row r="1239" customFormat="false" ht="12.5" hidden="false" customHeight="false" outlineLevel="0" collapsed="false">
      <c r="A1239" s="0" t="n">
        <v>1238</v>
      </c>
      <c r="B1239" s="15" t="s">
        <v>79</v>
      </c>
      <c r="C1239" s="16" t="s">
        <v>80</v>
      </c>
      <c r="D1239" s="0" t="s">
        <v>183</v>
      </c>
      <c r="E1239" s="0" t="n">
        <v>8.1</v>
      </c>
      <c r="F1239" s="0" t="n">
        <v>11.8</v>
      </c>
      <c r="G1239" s="0" t="n">
        <v>2.4</v>
      </c>
      <c r="H1239" s="0" t="n">
        <v>5.1</v>
      </c>
      <c r="I1239" s="0" t="n">
        <v>8.9</v>
      </c>
      <c r="J1239" s="0" t="n">
        <v>4.31</v>
      </c>
      <c r="K1239" s="0" t="n">
        <v>0.051</v>
      </c>
      <c r="L1239" s="0" t="n">
        <v>2.7</v>
      </c>
      <c r="M1239" s="0" t="n">
        <v>12.9</v>
      </c>
      <c r="N1239" s="0" t="n">
        <v>0</v>
      </c>
      <c r="O1239" s="0" t="n">
        <v>273</v>
      </c>
      <c r="P1239" s="0" t="n">
        <v>416</v>
      </c>
      <c r="Q1239" s="0" t="n">
        <v>0</v>
      </c>
      <c r="R1239" s="0" t="n">
        <v>0</v>
      </c>
      <c r="S1239" s="0" t="n">
        <v>0</v>
      </c>
      <c r="T1239" s="0" t="n">
        <v>0</v>
      </c>
      <c r="U1239" s="0" t="n">
        <v>0</v>
      </c>
      <c r="V1239" s="0" t="n">
        <v>0</v>
      </c>
      <c r="AC1239" s="0" t="n">
        <v>4.1</v>
      </c>
      <c r="AD1239" s="0" t="n">
        <v>0.347</v>
      </c>
      <c r="AE1239" s="0" t="n">
        <v>2.648</v>
      </c>
      <c r="AF1239" s="0" t="n">
        <v>0.014</v>
      </c>
      <c r="AG1239" s="0" t="n">
        <v>0.002</v>
      </c>
      <c r="AH1239" s="0" t="n">
        <v>22.6</v>
      </c>
      <c r="AJ1239" s="0" t="n">
        <v>208</v>
      </c>
      <c r="AP1239" s="0" t="n">
        <v>0</v>
      </c>
      <c r="AY1239" s="0" t="n">
        <v>0</v>
      </c>
      <c r="BD1239" s="0" t="n">
        <v>370.577</v>
      </c>
      <c r="BF1239" s="0" t="n">
        <f aca="false">IF(E1239&lt;11,-3.6797*E1239^2+48.115*E1239-53.83,280.92*EXP(-0.2027*E1239))</f>
        <v>94.476383</v>
      </c>
      <c r="BG1239" s="1" t="n">
        <f aca="false">32.208*LN(F1239)+21.438</f>
        <v>100.930549709638</v>
      </c>
      <c r="BH1239" s="1" t="n">
        <f aca="false">IF(G1239&lt;=2, -10*G1239+100, 88.958*EXP(-0.0755*G1239))</f>
        <v>74.2148561832273</v>
      </c>
      <c r="BI1239" s="1" t="n">
        <f aca="false">IF(I1239&lt;=100, 0.0053*(I1239)^2-1.0332*I1239+100.76, 122.82*EXP(-0.0092*I1239))</f>
        <v>91.984333</v>
      </c>
      <c r="BJ1239" s="0" t="n">
        <f aca="false">IF(P1239&lt;=1000, -6.942*LN(P1239)+107.59, -36.304*LN(P1239)+310.72)</f>
        <v>65.7249829232663</v>
      </c>
      <c r="BK1239" s="0" t="n">
        <f aca="false">BF1239^0.04*BG1239^0.22*BH1239^0.51*BI1239^0.06*BJ1239^0.17</f>
        <v>79.5582566940153</v>
      </c>
      <c r="BL1239" s="0" t="str">
        <f aca="false">IF(BK1239&gt;=90, "Very Good", IF(BK1239&gt;=80, "Good", IF(BK1239&gt;=70, "Slightly Good", IF(BK1239&gt;=60, "Average", IF(BK1239&gt;=50, "Slightly Poor", IF(BK1239&gt;=40, "Poor", "Very Poor"))))))</f>
        <v>Slightly Good</v>
      </c>
      <c r="BM1239" s="2" t="n">
        <f aca="false">IF(P1239&lt;=1000, -6.942*LN(P1239)+107.59, IF(AND(P1239&gt;1000, P1239&lt;=5213),-36.304*LN(P1239)+310.72, IF(P1239&gt;5213, 10)))</f>
        <v>65.7249829232663</v>
      </c>
      <c r="BN1239" s="2" t="n">
        <f aca="false">BF1239^0.04*BG1239^0.22*BH1239^0.51*BI1239^0.06*BM1239^0.17</f>
        <v>79.5582566940153</v>
      </c>
      <c r="BO1239" s="3" t="str">
        <f aca="false">IF(BN1239&gt;=90, "Very Good", IF(BN1239&gt;=80, "Good", IF(BN1239&gt;=70, "Slightly Good", IF(BN1239&gt;=60, "Average", IF(BN1239&gt;=50, "Slightly Poor", IF(BN1239&gt;=40, "Poor", "Very Poor"))))))</f>
        <v>Slightly Good</v>
      </c>
      <c r="BP1239" s="2" t="n">
        <f aca="false">IF(AJ1239&lt;=1000, -6.942*LN(AJ1239)+107.59, IF(AND(AJ1239&gt;1000, AJ1239&lt;=5213),-36.304*LN(AJ1239)+310.72, IF(AJ1239&gt;5213, 10)))</f>
        <v>70.5368106507135</v>
      </c>
      <c r="BQ1239" s="2" t="n">
        <f aca="false">BF1239^0.04*BG1239^0.22*BH1239^0.51*BI1239^0.06*BP1239^0.17</f>
        <v>80.5196290511844</v>
      </c>
      <c r="BR1239" s="0" t="str">
        <f aca="false">IF(BQ1239&gt;=90, "Very Good", IF(BQ1239&gt;=80, "Good", IF(BQ1239&gt;=70, "Slightly Good", IF(BQ1239&gt;=60, "Average", IF(BQ1239&gt;=50, "Slightly Poor", IF(BQ1239&gt;=40, "Poor", "Very Poor"))))))</f>
        <v>Good</v>
      </c>
      <c r="BT1239" s="2" t="n">
        <f aca="false">9.81*LN(AH1239)+30.6</f>
        <v>61.1870885805895</v>
      </c>
      <c r="BU1239" s="0" t="str">
        <f aca="false">IF(BT1239&lt;30, "Clean water", IF(AND(BT1239&gt;=30, BT1239&lt;40), "Hypolimia", IF(AND(BT1239&gt;=40,BT1239&lt;50), "Mesotrophic", IF(AND(BT1239&gt;=50, BT1239&lt;70), "Eutrophic", IF(BT1239&gt;70,"Hypertrophic")))))</f>
        <v>Eutrophic</v>
      </c>
      <c r="CM1239" s="0" t="n">
        <f aca="false">IF(G1239&gt;H1239,1,0)</f>
        <v>0</v>
      </c>
      <c r="CO1239" s="17" t="n">
        <f aca="false">14.652-0.41022*M1239+0.007991*M1239*M1239-0.000077774*M1239*M1239*M1239</f>
        <v>10.522987719714</v>
      </c>
      <c r="CP1239" s="1" t="n">
        <f aca="false">F1239/CO1239*100</f>
        <v>112.135453488116</v>
      </c>
    </row>
    <row r="1240" customFormat="false" ht="12.5" hidden="false" customHeight="false" outlineLevel="0" collapsed="false">
      <c r="A1240" s="0" t="n">
        <v>1239</v>
      </c>
      <c r="B1240" s="15" t="s">
        <v>81</v>
      </c>
      <c r="C1240" s="16" t="s">
        <v>82</v>
      </c>
      <c r="D1240" s="0" t="s">
        <v>183</v>
      </c>
      <c r="E1240" s="0" t="n">
        <v>8.5</v>
      </c>
      <c r="F1240" s="0" t="n">
        <v>13</v>
      </c>
      <c r="G1240" s="0" t="n">
        <v>2.8</v>
      </c>
      <c r="H1240" s="0" t="n">
        <v>3.6</v>
      </c>
      <c r="I1240" s="0" t="n">
        <v>3.8</v>
      </c>
      <c r="J1240" s="0" t="n">
        <v>4.049</v>
      </c>
      <c r="K1240" s="0" t="n">
        <v>0.065</v>
      </c>
      <c r="L1240" s="0" t="n">
        <v>2.7</v>
      </c>
      <c r="M1240" s="0" t="n">
        <v>10.9</v>
      </c>
      <c r="N1240" s="0" t="n">
        <v>0</v>
      </c>
      <c r="O1240" s="0" t="n">
        <v>320</v>
      </c>
      <c r="P1240" s="0" t="n">
        <v>42000</v>
      </c>
      <c r="AC1240" s="0" t="n">
        <v>3.967</v>
      </c>
      <c r="AD1240" s="0" t="n">
        <v>0.262</v>
      </c>
      <c r="AE1240" s="0" t="n">
        <v>3.194</v>
      </c>
      <c r="AF1240" s="0" t="n">
        <v>0.042</v>
      </c>
      <c r="AG1240" s="0" t="n">
        <v>0.021</v>
      </c>
      <c r="AH1240" s="0" t="n">
        <v>15.2</v>
      </c>
      <c r="AJ1240" s="0" t="n">
        <v>8100</v>
      </c>
      <c r="BF1240" s="0" t="n">
        <f aca="false">IF(E1240&lt;11,-3.6797*E1240^2+48.115*E1240-53.83,280.92*EXP(-0.2027*E1240))</f>
        <v>89.289175</v>
      </c>
      <c r="BG1240" s="1" t="n">
        <f aca="false">32.208*LN(F1240)+21.438</f>
        <v>104.049888905121</v>
      </c>
      <c r="BH1240" s="1" t="n">
        <f aca="false">IF(G1240&lt;=2, -10*G1240+100, 88.958*EXP(-0.0755*G1240))</f>
        <v>72.0070728511501</v>
      </c>
      <c r="BI1240" s="1" t="n">
        <f aca="false">IF(I1240&lt;=100, 0.0053*(I1240)^2-1.0332*I1240+100.76, 122.82*EXP(-0.0092*I1240))</f>
        <v>96.910372</v>
      </c>
      <c r="BJ1240" s="0" t="n">
        <f aca="false">IF(P1240&lt;=1000, -6.942*LN(P1240)+107.59, -36.304*LN(P1240)+310.72)</f>
        <v>-75.7515054703269</v>
      </c>
      <c r="BK1240" s="0" t="e">
        <f aca="false">BF1240^0.04*BG1240^0.22*BH1240^0.51*BI1240^0.06*BJ1240^0.17</f>
        <v>#NUM!</v>
      </c>
      <c r="BL1240" s="0" t="e">
        <f aca="false">IF(BK1240&gt;=90, "Very Good", IF(BK1240&gt;=80, "Good", IF(BK1240&gt;=70, "Slightly Good", IF(BK1240&gt;=60, "Average", IF(BK1240&gt;=50, "Slightly Poor", IF(BK1240&gt;=40, "Poor", "Very Poor"))))))</f>
        <v>#NUM!</v>
      </c>
      <c r="BM1240" s="2" t="n">
        <f aca="false">IF(P1240&lt;=1000, -6.942*LN(P1240)+107.59, IF(AND(P1240&gt;1000, P1240&lt;=5213),-36.304*LN(P1240)+310.72, IF(P1240&gt;5213, 10)))</f>
        <v>10</v>
      </c>
      <c r="BN1240" s="2" t="n">
        <f aca="false">BF1240^0.04*BG1240^0.22*BH1240^0.51*BI1240^0.06*BM1240^0.17</f>
        <v>57.3150472304112</v>
      </c>
      <c r="BO1240" s="3" t="str">
        <f aca="false">IF(BN1240&gt;=90, "Very Good", IF(BN1240&gt;=80, "Good", IF(BN1240&gt;=70, "Slightly Good", IF(BN1240&gt;=60, "Average", IF(BN1240&gt;=50, "Slightly Poor", IF(BN1240&gt;=40, "Poor", "Very Poor"))))))</f>
        <v>Slightly Poor</v>
      </c>
      <c r="BP1240" s="2" t="n">
        <f aca="false">IF(AJ1240&lt;=1000, -6.942*LN(AJ1240)+107.59, IF(AND(AJ1240&gt;1000, AJ1240&lt;=5213),-36.304*LN(AJ1240)+310.72, IF(AJ1240&gt;5213, 10)))</f>
        <v>10</v>
      </c>
      <c r="BQ1240" s="2" t="n">
        <f aca="false">BF1240^0.04*BG1240^0.22*BH1240^0.51*BI1240^0.06*BP1240^0.17</f>
        <v>57.3150472304112</v>
      </c>
      <c r="BR1240" s="0" t="str">
        <f aca="false">IF(BQ1240&gt;=90, "Very Good", IF(BQ1240&gt;=80, "Good", IF(BQ1240&gt;=70, "Slightly Good", IF(BQ1240&gt;=60, "Average", IF(BQ1240&gt;=50, "Slightly Poor", IF(BQ1240&gt;=40, "Poor", "Very Poor"))))))</f>
        <v>Slightly Poor</v>
      </c>
      <c r="BT1240" s="2" t="n">
        <f aca="false">9.81*LN(AH1240)+30.6</f>
        <v>57.2959081472304</v>
      </c>
      <c r="BU1240" s="0" t="str">
        <f aca="false">IF(BT1240&lt;30, "Clean water", IF(AND(BT1240&gt;=30, BT1240&lt;40), "Hypolimia", IF(AND(BT1240&gt;=40,BT1240&lt;50), "Mesotrophic", IF(AND(BT1240&gt;=50, BT1240&lt;70), "Eutrophic", IF(BT1240&gt;70,"Hypertrophic")))))</f>
        <v>Eutrophic</v>
      </c>
      <c r="CM1240" s="0" t="n">
        <f aca="false">IF(G1240&gt;H1240,1,0)</f>
        <v>0</v>
      </c>
      <c r="CO1240" s="17" t="n">
        <f aca="false">14.652-0.41022*M1240+0.007991*M1240*M1240-0.000077774*M1240*M1240*M1240</f>
        <v>11.029293124554</v>
      </c>
      <c r="CP1240" s="1" t="n">
        <f aca="false">F1240/CO1240*100</f>
        <v>117.867934537515</v>
      </c>
    </row>
    <row r="1241" customFormat="false" ht="12.5" hidden="false" customHeight="false" outlineLevel="0" collapsed="false">
      <c r="A1241" s="0" t="n">
        <v>1240</v>
      </c>
      <c r="B1241" s="15" t="s">
        <v>83</v>
      </c>
      <c r="C1241" s="16" t="s">
        <v>84</v>
      </c>
      <c r="D1241" s="0" t="s">
        <v>183</v>
      </c>
      <c r="E1241" s="0" t="n">
        <v>7.8</v>
      </c>
      <c r="F1241" s="0" t="n">
        <v>9.9</v>
      </c>
      <c r="G1241" s="0" t="n">
        <v>2.9</v>
      </c>
      <c r="H1241" s="0" t="n">
        <v>6</v>
      </c>
      <c r="I1241" s="0" t="n">
        <v>12.7</v>
      </c>
      <c r="J1241" s="0" t="n">
        <v>4.352</v>
      </c>
      <c r="K1241" s="0" t="n">
        <v>0.111</v>
      </c>
      <c r="L1241" s="0" t="n">
        <v>2.8</v>
      </c>
      <c r="M1241" s="0" t="n">
        <v>10.8</v>
      </c>
      <c r="N1241" s="0" t="n">
        <v>0</v>
      </c>
      <c r="O1241" s="0" t="n">
        <v>303</v>
      </c>
      <c r="P1241" s="0" t="n">
        <v>290000</v>
      </c>
      <c r="AC1241" s="0" t="n">
        <v>3.85</v>
      </c>
      <c r="AD1241" s="0" t="n">
        <v>1.025</v>
      </c>
      <c r="AE1241" s="0" t="n">
        <v>2.09</v>
      </c>
      <c r="AF1241" s="0" t="n">
        <v>0.034</v>
      </c>
      <c r="AG1241" s="0" t="n">
        <v>0.008</v>
      </c>
      <c r="AH1241" s="0" t="n">
        <v>20.2</v>
      </c>
      <c r="AJ1241" s="0" t="n">
        <v>28000</v>
      </c>
      <c r="BF1241" s="0" t="n">
        <f aca="false">IF(E1241&lt;11,-3.6797*E1241^2+48.115*E1241-53.83,280.92*EXP(-0.2027*E1241))</f>
        <v>97.5940520000001</v>
      </c>
      <c r="BG1241" s="1" t="n">
        <f aca="false">32.208*LN(F1241)+21.438</f>
        <v>95.2759594579826</v>
      </c>
      <c r="BH1241" s="1" t="n">
        <f aca="false">IF(G1241&lt;=2, -10*G1241+100, 88.958*EXP(-0.0755*G1241))</f>
        <v>71.4654665875093</v>
      </c>
      <c r="BI1241" s="1" t="n">
        <f aca="false">IF(I1241&lt;=100, 0.0053*(I1241)^2-1.0332*I1241+100.76, 122.82*EXP(-0.0092*I1241))</f>
        <v>88.493197</v>
      </c>
      <c r="BJ1241" s="0" t="n">
        <f aca="false">IF(P1241&lt;=1000, -6.942*LN(P1241)+107.59, -36.304*LN(P1241)+310.72)</f>
        <v>-145.898504676052</v>
      </c>
      <c r="BK1241" s="0" t="e">
        <f aca="false">BF1241^0.04*BG1241^0.22*BH1241^0.51*BI1241^0.06*BJ1241^0.17</f>
        <v>#NUM!</v>
      </c>
      <c r="BL1241" s="0" t="e">
        <f aca="false">IF(BK1241&gt;=90, "Very Good", IF(BK1241&gt;=80, "Good", IF(BK1241&gt;=70, "Slightly Good", IF(BK1241&gt;=60, "Average", IF(BK1241&gt;=50, "Slightly Poor", IF(BK1241&gt;=40, "Poor", "Very Poor"))))))</f>
        <v>#NUM!</v>
      </c>
      <c r="BM1241" s="2" t="n">
        <f aca="false">IF(P1241&lt;=1000, -6.942*LN(P1241)+107.59, IF(AND(P1241&gt;1000, P1241&lt;=5213),-36.304*LN(P1241)+310.72, IF(P1241&gt;5213, 10)))</f>
        <v>10</v>
      </c>
      <c r="BN1241" s="2" t="n">
        <f aca="false">BF1241^0.04*BG1241^0.22*BH1241^0.51*BI1241^0.06*BM1241^0.17</f>
        <v>55.8929380239635</v>
      </c>
      <c r="BO1241" s="3" t="str">
        <f aca="false">IF(BN1241&gt;=90, "Very Good", IF(BN1241&gt;=80, "Good", IF(BN1241&gt;=70, "Slightly Good", IF(BN1241&gt;=60, "Average", IF(BN1241&gt;=50, "Slightly Poor", IF(BN1241&gt;=40, "Poor", "Very Poor"))))))</f>
        <v>Slightly Poor</v>
      </c>
      <c r="BP1241" s="2" t="n">
        <f aca="false">IF(AJ1241&lt;=1000, -6.942*LN(AJ1241)+107.59, IF(AND(AJ1241&gt;1000, AJ1241&lt;=5213),-36.304*LN(AJ1241)+310.72, IF(AJ1241&gt;5213, 10)))</f>
        <v>10</v>
      </c>
      <c r="BQ1241" s="2" t="n">
        <f aca="false">BF1241^0.04*BG1241^0.22*BH1241^0.51*BI1241^0.06*BP1241^0.17</f>
        <v>55.8929380239635</v>
      </c>
      <c r="BR1241" s="0" t="str">
        <f aca="false">IF(BQ1241&gt;=90, "Very Good", IF(BQ1241&gt;=80, "Good", IF(BQ1241&gt;=70, "Slightly Good", IF(BQ1241&gt;=60, "Average", IF(BQ1241&gt;=50, "Slightly Poor", IF(BQ1241&gt;=40, "Poor", "Very Poor"))))))</f>
        <v>Slightly Poor</v>
      </c>
      <c r="BT1241" s="2" t="n">
        <f aca="false">9.81*LN(AH1241)+30.6</f>
        <v>60.0857463492342</v>
      </c>
      <c r="BU1241" s="0" t="str">
        <f aca="false">IF(BT1241&lt;30, "Clean water", IF(AND(BT1241&gt;=30, BT1241&lt;40), "Hypolimia", IF(AND(BT1241&gt;=40,BT1241&lt;50), "Mesotrophic", IF(AND(BT1241&gt;=50, BT1241&lt;70), "Eutrophic", IF(BT1241&gt;70,"Hypertrophic")))))</f>
        <v>Eutrophic</v>
      </c>
      <c r="CM1241" s="0" t="n">
        <f aca="false">IF(G1241&gt;H1241,1,0)</f>
        <v>0</v>
      </c>
      <c r="CO1241" s="17" t="n">
        <f aca="false">14.652-0.41022*M1241+0.007991*M1241*M1241-0.000077774*M1241*M1241*M1241</f>
        <v>11.055721398912</v>
      </c>
      <c r="CP1241" s="1" t="n">
        <f aca="false">F1241/CO1241*100</f>
        <v>89.5463954163522</v>
      </c>
    </row>
    <row r="1242" customFormat="false" ht="12.5" hidden="false" customHeight="false" outlineLevel="0" collapsed="false">
      <c r="A1242" s="0" t="n">
        <v>1241</v>
      </c>
      <c r="B1242" s="15" t="s">
        <v>133</v>
      </c>
      <c r="C1242" s="16" t="s">
        <v>134</v>
      </c>
      <c r="D1242" s="0" t="s">
        <v>183</v>
      </c>
      <c r="E1242" s="0" t="n">
        <v>8.6</v>
      </c>
      <c r="F1242" s="0" t="n">
        <v>11.5</v>
      </c>
      <c r="G1242" s="0" t="n">
        <v>3.3</v>
      </c>
      <c r="H1242" s="0" t="n">
        <v>6.2</v>
      </c>
      <c r="I1242" s="0" t="n">
        <v>31.7</v>
      </c>
      <c r="J1242" s="0" t="n">
        <v>6.036</v>
      </c>
      <c r="K1242" s="0" t="n">
        <v>0.232</v>
      </c>
      <c r="L1242" s="0" t="n">
        <v>3.4</v>
      </c>
      <c r="M1242" s="0" t="n">
        <v>16.5</v>
      </c>
      <c r="O1242" s="0" t="n">
        <v>4853</v>
      </c>
      <c r="BD1242" s="0" t="n">
        <v>0.098</v>
      </c>
      <c r="BF1242" s="0" t="n">
        <f aca="false">IF(E1242&lt;11,-3.6797*E1242^2+48.115*E1242-53.83,280.92*EXP(-0.2027*E1242))</f>
        <v>87.808388</v>
      </c>
      <c r="BG1242" s="1" t="n">
        <f aca="false">32.208*LN(F1242)+21.438</f>
        <v>100.101113315171</v>
      </c>
      <c r="BH1242" s="1" t="n">
        <f aca="false">IF(G1242&lt;=2, -10*G1242+100, 88.958*EXP(-0.0755*G1242))</f>
        <v>69.3394735712124</v>
      </c>
      <c r="BI1242" s="1" t="n">
        <f aca="false">IF(I1242&lt;=100, 0.0053*(I1242)^2-1.0332*I1242+100.76, 122.82*EXP(-0.0092*I1242))</f>
        <v>73.333477</v>
      </c>
      <c r="BJ1242" s="0" t="e">
        <f aca="false">IF(P1242&lt;=1000, -6.942*LN(P1242)+107.59, -36.304*LN(P1242)+310.72)</f>
        <v>#VALUE!</v>
      </c>
      <c r="BK1242" s="0" t="e">
        <f aca="false">BF1242^0.04*BG1242^0.22*BH1242^0.51*BI1242^0.06*BJ1242^0.17</f>
        <v>#VALUE!</v>
      </c>
      <c r="BL1242" s="0" t="e">
        <f aca="false">IF(BK1242&gt;=90, "Very Good", IF(BK1242&gt;=80, "Good", IF(BK1242&gt;=70, "Slightly Good", IF(BK1242&gt;=60, "Average", IF(BK1242&gt;=50, "Slightly Poor", IF(BK1242&gt;=40, "Poor", "Very Poor"))))))</f>
        <v>#VALUE!</v>
      </c>
      <c r="BM1242" s="2" t="e">
        <f aca="false">IF(P1242&lt;=1000, -6.942*LN(P1242)+107.59, IF(AND(P1242&gt;1000, P1242&lt;=5213),-36.304*LN(P1242)+310.72, IF(P1242&gt;5213, 10)))</f>
        <v>#VALUE!</v>
      </c>
      <c r="BN1242" s="2" t="e">
        <f aca="false">BF1242^0.04*BG1242^0.22*BH1242^0.51*BI1242^0.06*BM1242^0.17</f>
        <v>#VALUE!</v>
      </c>
      <c r="BO1242" s="3" t="e">
        <f aca="false">IF(BN1242&gt;=90, "Very Good", IF(BN1242&gt;=80, "Good", IF(BN1242&gt;=70, "Slightly Good", IF(BN1242&gt;=60, "Average", IF(BN1242&gt;=50, "Slightly Poor", IF(BN1242&gt;=40, "Poor", "Very Poor"))))))</f>
        <v>#VALUE!</v>
      </c>
      <c r="BP1242" s="2" t="e">
        <f aca="false">IF(AJ1242&lt;=1000, -6.942*LN(AJ1242)+107.59, IF(AND(AJ1242&gt;1000, AJ1242&lt;=5213),-36.304*LN(AJ1242)+310.72, IF(AJ1242&gt;5213, 10)))</f>
        <v>#VALUE!</v>
      </c>
      <c r="BQ1242" s="2" t="e">
        <f aca="false">BF1242^0.04*BG1242^0.22*BH1242^0.51*BI1242^0.06*BP1242^0.17</f>
        <v>#VALUE!</v>
      </c>
      <c r="BR1242" s="0" t="e">
        <f aca="false">IF(BQ1242&gt;=90, "Very Good", IF(BQ1242&gt;=80, "Good", IF(BQ1242&gt;=70, "Slightly Good", IF(BQ1242&gt;=60, "Average", IF(BQ1242&gt;=50, "Slightly Poor", IF(BQ1242&gt;=40, "Poor", "Very Poor"))))))</f>
        <v>#VALUE!</v>
      </c>
      <c r="BT1242" s="2" t="e">
        <f aca="false">9.81*LN(AH1242)+30.6</f>
        <v>#VALUE!</v>
      </c>
      <c r="BU1242" s="0" t="e">
        <f aca="false">IF(BT1242&lt;30, "Clean water", IF(AND(BT1242&gt;=30, BT1242&lt;40), "Hypolimia", IF(AND(BT1242&gt;=40,BT1242&lt;50), "Mesotrophic", IF(AND(BT1242&gt;=50, BT1242&lt;70), "Eutrophic", IF(BT1242&gt;70,"Hypertrophic")))))</f>
        <v>#VALUE!</v>
      </c>
      <c r="CM1242" s="0" t="n">
        <f aca="false">IF(G1242&gt;H1242,1,0)</f>
        <v>0</v>
      </c>
      <c r="CO1242" s="17" t="n">
        <f aca="false">14.652-0.41022*M1242+0.007991*M1242*M1242-0.000077774*M1242*M1242*M1242</f>
        <v>9.70954922025</v>
      </c>
      <c r="CP1242" s="1" t="n">
        <f aca="false">F1242/CO1242*100</f>
        <v>118.440101997896</v>
      </c>
    </row>
    <row r="1243" customFormat="false" ht="12.5" hidden="false" customHeight="false" outlineLevel="0" collapsed="false">
      <c r="A1243" s="0" t="n">
        <v>1242</v>
      </c>
      <c r="B1243" s="15" t="s">
        <v>85</v>
      </c>
      <c r="C1243" s="16" t="s">
        <v>86</v>
      </c>
      <c r="D1243" s="0" t="s">
        <v>183</v>
      </c>
      <c r="E1243" s="0" t="n">
        <v>7.7</v>
      </c>
      <c r="F1243" s="0" t="n">
        <v>11.3</v>
      </c>
      <c r="G1243" s="0" t="n">
        <v>2.7</v>
      </c>
      <c r="H1243" s="0" t="n">
        <v>6.7</v>
      </c>
      <c r="I1243" s="0" t="n">
        <v>6.6</v>
      </c>
      <c r="J1243" s="0" t="n">
        <v>8.388</v>
      </c>
      <c r="K1243" s="0" t="n">
        <v>0.167</v>
      </c>
      <c r="L1243" s="0" t="n">
        <v>5.2</v>
      </c>
      <c r="M1243" s="0" t="n">
        <v>12.8</v>
      </c>
      <c r="N1243" s="0" t="n">
        <v>0</v>
      </c>
      <c r="O1243" s="0" t="n">
        <v>614</v>
      </c>
      <c r="P1243" s="0" t="n">
        <v>30000</v>
      </c>
      <c r="AC1243" s="0" t="n">
        <v>8.066</v>
      </c>
      <c r="AD1243" s="0" t="n">
        <v>0.494</v>
      </c>
      <c r="AE1243" s="0" t="n">
        <v>6.61</v>
      </c>
      <c r="AF1243" s="0" t="n">
        <v>0.085</v>
      </c>
      <c r="AG1243" s="0" t="n">
        <v>0.068</v>
      </c>
      <c r="AH1243" s="0" t="n">
        <v>16.8</v>
      </c>
      <c r="AJ1243" s="0" t="n">
        <v>2000</v>
      </c>
      <c r="BF1243" s="0" t="n">
        <f aca="false">IF(E1243&lt;11,-3.6797*E1243^2+48.115*E1243-53.83,280.92*EXP(-0.2027*E1243))</f>
        <v>98.486087</v>
      </c>
      <c r="BG1243" s="1" t="n">
        <f aca="false">32.208*LN(F1243)+21.438</f>
        <v>99.5360461899348</v>
      </c>
      <c r="BH1243" s="1" t="n">
        <f aca="false">IF(G1243&lt;=2, -10*G1243+100, 88.958*EXP(-0.0755*G1243))</f>
        <v>72.5527837174588</v>
      </c>
      <c r="BI1243" s="1" t="n">
        <f aca="false">IF(I1243&lt;=100, 0.0053*(I1243)^2-1.0332*I1243+100.76, 122.82*EXP(-0.0092*I1243))</f>
        <v>94.171748</v>
      </c>
      <c r="BJ1243" s="0" t="n">
        <f aca="false">IF(P1243&lt;=1000, -6.942*LN(P1243)+107.59, -36.304*LN(P1243)+310.72)</f>
        <v>-63.5362173920304</v>
      </c>
      <c r="BK1243" s="0" t="e">
        <f aca="false">BF1243^0.04*BG1243^0.22*BH1243^0.51*BI1243^0.06*BJ1243^0.17</f>
        <v>#NUM!</v>
      </c>
      <c r="BL1243" s="0" t="e">
        <f aca="false">IF(BK1243&gt;=90, "Very Good", IF(BK1243&gt;=80, "Good", IF(BK1243&gt;=70, "Slightly Good", IF(BK1243&gt;=60, "Average", IF(BK1243&gt;=50, "Slightly Poor", IF(BK1243&gt;=40, "Poor", "Very Poor"))))))</f>
        <v>#NUM!</v>
      </c>
      <c r="BM1243" s="2" t="n">
        <f aca="false">IF(P1243&lt;=1000, -6.942*LN(P1243)+107.59, IF(AND(P1243&gt;1000, P1243&lt;=5213),-36.304*LN(P1243)+310.72, IF(P1243&gt;5213, 10)))</f>
        <v>10</v>
      </c>
      <c r="BN1243" s="2" t="n">
        <f aca="false">BF1243^0.04*BG1243^0.22*BH1243^0.51*BI1243^0.06*BM1243^0.17</f>
        <v>57.1030754327909</v>
      </c>
      <c r="BO1243" s="3" t="str">
        <f aca="false">IF(BN1243&gt;=90, "Very Good", IF(BN1243&gt;=80, "Good", IF(BN1243&gt;=70, "Slightly Good", IF(BN1243&gt;=60, "Average", IF(BN1243&gt;=50, "Slightly Poor", IF(BN1243&gt;=40, "Poor", "Very Poor"))))))</f>
        <v>Slightly Poor</v>
      </c>
      <c r="BP1243" s="2" t="n">
        <f aca="false">IF(AJ1243&lt;=1000, -6.942*LN(AJ1243)+107.59, IF(AND(AJ1243&gt;1000, AJ1243&lt;=5213),-36.304*LN(AJ1243)+310.72, IF(AJ1243&gt;5213, 10)))</f>
        <v>34.7768371087843</v>
      </c>
      <c r="BQ1243" s="2" t="n">
        <f aca="false">BF1243^0.04*BG1243^0.22*BH1243^0.51*BI1243^0.06*BP1243^0.17</f>
        <v>70.5795382423603</v>
      </c>
      <c r="BR1243" s="0" t="str">
        <f aca="false">IF(BQ1243&gt;=90, "Very Good", IF(BQ1243&gt;=80, "Good", IF(BQ1243&gt;=70, "Slightly Good", IF(BQ1243&gt;=60, "Average", IF(BQ1243&gt;=50, "Slightly Poor", IF(BQ1243&gt;=40, "Poor", "Very Poor"))))))</f>
        <v>Slightly Good</v>
      </c>
      <c r="BT1243" s="2" t="n">
        <f aca="false">9.81*LN(AH1243)+30.6</f>
        <v>58.2777268756744</v>
      </c>
      <c r="BU1243" s="0" t="str">
        <f aca="false">IF(BT1243&lt;30, "Clean water", IF(AND(BT1243&gt;=30, BT1243&lt;40), "Hypolimia", IF(AND(BT1243&gt;=40,BT1243&lt;50), "Mesotrophic", IF(AND(BT1243&gt;=50, BT1243&lt;70), "Eutrophic", IF(BT1243&gt;70,"Hypertrophic")))))</f>
        <v>Eutrophic</v>
      </c>
      <c r="CM1243" s="0" t="n">
        <f aca="false">IF(G1243&gt;H1243,1,0)</f>
        <v>0</v>
      </c>
      <c r="CO1243" s="17" t="n">
        <f aca="false">14.652-0.41022*M1243+0.007991*M1243*M1243-0.000077774*M1243*M1243*M1243</f>
        <v>10.547325540352</v>
      </c>
      <c r="CP1243" s="1" t="n">
        <f aca="false">F1243/CO1243*100</f>
        <v>107.136164108792</v>
      </c>
    </row>
    <row r="1244" customFormat="false" ht="12.5" hidden="false" customHeight="false" outlineLevel="0" collapsed="false">
      <c r="A1244" s="0" t="n">
        <v>1243</v>
      </c>
      <c r="B1244" s="15" t="s">
        <v>135</v>
      </c>
      <c r="C1244" s="16" t="s">
        <v>136</v>
      </c>
      <c r="D1244" s="0" t="s">
        <v>183</v>
      </c>
      <c r="E1244" s="0" t="n">
        <v>8.1</v>
      </c>
      <c r="F1244" s="0" t="n">
        <v>12.4</v>
      </c>
      <c r="G1244" s="0" t="n">
        <v>4.9</v>
      </c>
      <c r="H1244" s="0" t="n">
        <v>9</v>
      </c>
      <c r="I1244" s="0" t="n">
        <v>23.5</v>
      </c>
      <c r="J1244" s="0" t="n">
        <v>8.613</v>
      </c>
      <c r="K1244" s="0" t="n">
        <v>0.284</v>
      </c>
      <c r="L1244" s="0" t="n">
        <v>6</v>
      </c>
      <c r="M1244" s="0" t="n">
        <v>17.4</v>
      </c>
      <c r="O1244" s="0" t="n">
        <v>561</v>
      </c>
      <c r="BD1244" s="0" t="n">
        <v>0.782</v>
      </c>
      <c r="BF1244" s="0" t="n">
        <f aca="false">IF(E1244&lt;11,-3.6797*E1244^2+48.115*E1244-53.83,280.92*EXP(-0.2027*E1244))</f>
        <v>94.476383</v>
      </c>
      <c r="BG1244" s="1" t="n">
        <f aca="false">32.208*LN(F1244)+21.438</f>
        <v>102.527967989855</v>
      </c>
      <c r="BH1244" s="1" t="n">
        <f aca="false">IF(G1244&lt;=2, -10*G1244+100, 88.958*EXP(-0.0755*G1244))</f>
        <v>61.4494169788763</v>
      </c>
      <c r="BI1244" s="1" t="n">
        <f aca="false">IF(I1244&lt;=100, 0.0053*(I1244)^2-1.0332*I1244+100.76, 122.82*EXP(-0.0092*I1244))</f>
        <v>79.406725</v>
      </c>
      <c r="BJ1244" s="0" t="e">
        <f aca="false">IF(P1244&lt;=1000, -6.942*LN(P1244)+107.59, -36.304*LN(P1244)+310.72)</f>
        <v>#VALUE!</v>
      </c>
      <c r="BK1244" s="0" t="e">
        <f aca="false">BF1244^0.04*BG1244^0.22*BH1244^0.51*BI1244^0.06*BJ1244^0.17</f>
        <v>#VALUE!</v>
      </c>
      <c r="BL1244" s="0" t="e">
        <f aca="false">IF(BK1244&gt;=90, "Very Good", IF(BK1244&gt;=80, "Good", IF(BK1244&gt;=70, "Slightly Good", IF(BK1244&gt;=60, "Average", IF(BK1244&gt;=50, "Slightly Poor", IF(BK1244&gt;=40, "Poor", "Very Poor"))))))</f>
        <v>#VALUE!</v>
      </c>
      <c r="BM1244" s="2" t="e">
        <f aca="false">IF(P1244&lt;=1000, -6.942*LN(P1244)+107.59, IF(AND(P1244&gt;1000, P1244&lt;=5213),-36.304*LN(P1244)+310.72, IF(P1244&gt;5213, 10)))</f>
        <v>#VALUE!</v>
      </c>
      <c r="BN1244" s="2" t="e">
        <f aca="false">BF1244^0.04*BG1244^0.22*BH1244^0.51*BI1244^0.06*BM1244^0.17</f>
        <v>#VALUE!</v>
      </c>
      <c r="BO1244" s="3" t="e">
        <f aca="false">IF(BN1244&gt;=90, "Very Good", IF(BN1244&gt;=80, "Good", IF(BN1244&gt;=70, "Slightly Good", IF(BN1244&gt;=60, "Average", IF(BN1244&gt;=50, "Slightly Poor", IF(BN1244&gt;=40, "Poor", "Very Poor"))))))</f>
        <v>#VALUE!</v>
      </c>
      <c r="BP1244" s="2" t="e">
        <f aca="false">IF(AJ1244&lt;=1000, -6.942*LN(AJ1244)+107.59, IF(AND(AJ1244&gt;1000, AJ1244&lt;=5213),-36.304*LN(AJ1244)+310.72, IF(AJ1244&gt;5213, 10)))</f>
        <v>#VALUE!</v>
      </c>
      <c r="BQ1244" s="2" t="e">
        <f aca="false">BF1244^0.04*BG1244^0.22*BH1244^0.51*BI1244^0.06*BP1244^0.17</f>
        <v>#VALUE!</v>
      </c>
      <c r="BR1244" s="0" t="e">
        <f aca="false">IF(BQ1244&gt;=90, "Very Good", IF(BQ1244&gt;=80, "Good", IF(BQ1244&gt;=70, "Slightly Good", IF(BQ1244&gt;=60, "Average", IF(BQ1244&gt;=50, "Slightly Poor", IF(BQ1244&gt;=40, "Poor", "Very Poor"))))))</f>
        <v>#VALUE!</v>
      </c>
      <c r="BT1244" s="2" t="e">
        <f aca="false">9.81*LN(AH1244)+30.6</f>
        <v>#VALUE!</v>
      </c>
      <c r="BU1244" s="0" t="e">
        <f aca="false">IF(BT1244&lt;30, "Clean water", IF(AND(BT1244&gt;=30, BT1244&lt;40), "Hypolimia", IF(AND(BT1244&gt;=40,BT1244&lt;50), "Mesotrophic", IF(AND(BT1244&gt;=50, BT1244&lt;70), "Eutrophic", IF(BT1244&gt;70,"Hypertrophic")))))</f>
        <v>#VALUE!</v>
      </c>
      <c r="CM1244" s="0" t="n">
        <f aca="false">IF(G1244&gt;H1244,1,0)</f>
        <v>0</v>
      </c>
      <c r="CO1244" s="17" t="n">
        <f aca="false">14.652-0.41022*M1244+0.007991*M1244*M1244-0.000077774*M1244*M1244*M1244</f>
        <v>9.523811861424</v>
      </c>
      <c r="CP1244" s="1" t="n">
        <f aca="false">F1244/CO1244*100</f>
        <v>130.19996804248</v>
      </c>
    </row>
    <row r="1245" customFormat="false" ht="12.5" hidden="false" customHeight="false" outlineLevel="0" collapsed="false">
      <c r="A1245" s="0" t="n">
        <v>1244</v>
      </c>
      <c r="B1245" s="15" t="s">
        <v>87</v>
      </c>
      <c r="C1245" s="16" t="s">
        <v>88</v>
      </c>
      <c r="D1245" s="0" t="s">
        <v>183</v>
      </c>
      <c r="E1245" s="0" t="n">
        <v>7.8</v>
      </c>
      <c r="F1245" s="0" t="n">
        <v>11.1</v>
      </c>
      <c r="G1245" s="0" t="n">
        <v>3.1</v>
      </c>
      <c r="H1245" s="0" t="n">
        <v>5.8</v>
      </c>
      <c r="I1245" s="0" t="n">
        <v>13.3</v>
      </c>
      <c r="J1245" s="0" t="n">
        <v>3.907</v>
      </c>
      <c r="K1245" s="0" t="n">
        <v>0.046</v>
      </c>
      <c r="L1245" s="0" t="n">
        <v>2.4</v>
      </c>
      <c r="M1245" s="0" t="n">
        <v>10.8</v>
      </c>
      <c r="N1245" s="0" t="n">
        <v>0</v>
      </c>
      <c r="O1245" s="0" t="n">
        <v>300</v>
      </c>
      <c r="P1245" s="0" t="n">
        <v>24000</v>
      </c>
      <c r="AC1245" s="0" t="n">
        <v>3.561</v>
      </c>
      <c r="AD1245" s="0" t="n">
        <v>0.593</v>
      </c>
      <c r="AE1245" s="0" t="n">
        <v>2.345</v>
      </c>
      <c r="AF1245" s="0" t="n">
        <v>0.018</v>
      </c>
      <c r="AG1245" s="0" t="n">
        <v>0.004</v>
      </c>
      <c r="AH1245" s="0" t="n">
        <v>22.8</v>
      </c>
      <c r="AJ1245" s="0" t="n">
        <v>980</v>
      </c>
      <c r="BF1245" s="0" t="n">
        <f aca="false">IF(E1245&lt;11,-3.6797*E1245^2+48.115*E1245-53.83,280.92*EXP(-0.2027*E1245))</f>
        <v>97.5940520000001</v>
      </c>
      <c r="BG1245" s="1" t="n">
        <f aca="false">32.208*LN(F1245)+21.438</f>
        <v>98.9608880487154</v>
      </c>
      <c r="BH1245" s="1" t="n">
        <f aca="false">IF(G1245&lt;=2, -10*G1245+100, 88.958*EXP(-0.0755*G1245))</f>
        <v>70.3944446082144</v>
      </c>
      <c r="BI1245" s="1" t="n">
        <f aca="false">IF(I1245&lt;=100, 0.0053*(I1245)^2-1.0332*I1245+100.76, 122.82*EXP(-0.0092*I1245))</f>
        <v>87.955957</v>
      </c>
      <c r="BJ1245" s="0" t="n">
        <f aca="false">IF(P1245&lt;=1000, -6.942*LN(P1245)+107.59, -36.304*LN(P1245)+310.72)</f>
        <v>-55.4352139051193</v>
      </c>
      <c r="BK1245" s="0" t="e">
        <f aca="false">BF1245^0.04*BG1245^0.22*BH1245^0.51*BI1245^0.06*BJ1245^0.17</f>
        <v>#NUM!</v>
      </c>
      <c r="BL1245" s="0" t="e">
        <f aca="false">IF(BK1245&gt;=90, "Very Good", IF(BK1245&gt;=80, "Good", IF(BK1245&gt;=70, "Slightly Good", IF(BK1245&gt;=60, "Average", IF(BK1245&gt;=50, "Slightly Poor", IF(BK1245&gt;=40, "Poor", "Very Poor"))))))</f>
        <v>#NUM!</v>
      </c>
      <c r="BM1245" s="2" t="n">
        <f aca="false">IF(P1245&lt;=1000, -6.942*LN(P1245)+107.59, IF(AND(P1245&gt;1000, P1245&lt;=5213),-36.304*LN(P1245)+310.72, IF(P1245&gt;5213, 10)))</f>
        <v>10</v>
      </c>
      <c r="BN1245" s="2" t="n">
        <f aca="false">BF1245^0.04*BG1245^0.22*BH1245^0.51*BI1245^0.06*BM1245^0.17</f>
        <v>55.9087027224723</v>
      </c>
      <c r="BO1245" s="3" t="str">
        <f aca="false">IF(BN1245&gt;=90, "Very Good", IF(BN1245&gt;=80, "Good", IF(BN1245&gt;=70, "Slightly Good", IF(BN1245&gt;=60, "Average", IF(BN1245&gt;=50, "Slightly Poor", IF(BN1245&gt;=40, "Poor", "Very Poor"))))))</f>
        <v>Slightly Poor</v>
      </c>
      <c r="BP1245" s="2" t="n">
        <f aca="false">IF(AJ1245&lt;=1000, -6.942*LN(AJ1245)+107.59, IF(AND(AJ1245&gt;1000, AJ1245&lt;=5213),-36.304*LN(AJ1245)+310.72, IF(AJ1245&gt;5213, 10)))</f>
        <v>59.7766100475042</v>
      </c>
      <c r="BQ1245" s="2" t="n">
        <f aca="false">BF1245^0.04*BG1245^0.22*BH1245^0.51*BI1245^0.06*BP1245^0.17</f>
        <v>75.768682085946</v>
      </c>
      <c r="BR1245" s="0" t="str">
        <f aca="false">IF(BQ1245&gt;=90, "Very Good", IF(BQ1245&gt;=80, "Good", IF(BQ1245&gt;=70, "Slightly Good", IF(BQ1245&gt;=60, "Average", IF(BQ1245&gt;=50, "Slightly Poor", IF(BQ1245&gt;=40, "Poor", "Very Poor"))))))</f>
        <v>Slightly Good</v>
      </c>
      <c r="BT1245" s="2" t="n">
        <f aca="false">9.81*LN(AH1245)+30.6</f>
        <v>61.2735208577715</v>
      </c>
      <c r="BU1245" s="0" t="str">
        <f aca="false">IF(BT1245&lt;30, "Clean water", IF(AND(BT1245&gt;=30, BT1245&lt;40), "Hypolimia", IF(AND(BT1245&gt;=40,BT1245&lt;50), "Mesotrophic", IF(AND(BT1245&gt;=50, BT1245&lt;70), "Eutrophic", IF(BT1245&gt;70,"Hypertrophic")))))</f>
        <v>Eutrophic</v>
      </c>
      <c r="CM1245" s="0" t="n">
        <f aca="false">IF(G1245&gt;H1245,1,0)</f>
        <v>0</v>
      </c>
      <c r="CO1245" s="17" t="n">
        <f aca="false">14.652-0.41022*M1245+0.007991*M1245*M1245-0.000077774*M1245*M1245*M1245</f>
        <v>11.055721398912</v>
      </c>
      <c r="CP1245" s="1" t="n">
        <f aca="false">F1245/CO1245*100</f>
        <v>100.400503951668</v>
      </c>
    </row>
    <row r="1246" customFormat="false" ht="12.5" hidden="false" customHeight="false" outlineLevel="0" collapsed="false">
      <c r="A1246" s="0" t="n">
        <v>1245</v>
      </c>
      <c r="B1246" s="15" t="s">
        <v>89</v>
      </c>
      <c r="C1246" s="16" t="s">
        <v>90</v>
      </c>
      <c r="D1246" s="0" t="s">
        <v>183</v>
      </c>
      <c r="E1246" s="0" t="n">
        <v>8.2</v>
      </c>
      <c r="F1246" s="0" t="n">
        <v>11.5</v>
      </c>
      <c r="G1246" s="0" t="n">
        <v>3.5</v>
      </c>
      <c r="H1246" s="0" t="n">
        <v>4.7</v>
      </c>
      <c r="I1246" s="0" t="n">
        <v>14.2</v>
      </c>
      <c r="J1246" s="0" t="n">
        <v>2.763</v>
      </c>
      <c r="K1246" s="0" t="n">
        <v>0.092</v>
      </c>
      <c r="L1246" s="0" t="n">
        <v>2.5</v>
      </c>
      <c r="M1246" s="0" t="n">
        <v>12.2</v>
      </c>
      <c r="N1246" s="0" t="n">
        <v>0</v>
      </c>
      <c r="O1246" s="0" t="n">
        <v>320</v>
      </c>
      <c r="P1246" s="0" t="n">
        <v>5000</v>
      </c>
      <c r="AC1246" s="0" t="n">
        <v>2.627</v>
      </c>
      <c r="AD1246" s="0" t="n">
        <v>0.254</v>
      </c>
      <c r="AE1246" s="0" t="n">
        <v>2.099</v>
      </c>
      <c r="AF1246" s="0" t="n">
        <v>0.022</v>
      </c>
      <c r="AG1246" s="0" t="n">
        <v>0.009</v>
      </c>
      <c r="AH1246" s="0" t="n">
        <v>13.2</v>
      </c>
      <c r="AJ1246" s="0" t="n">
        <v>40</v>
      </c>
      <c r="BF1246" s="0" t="n">
        <f aca="false">IF(E1246&lt;11,-3.6797*E1246^2+48.115*E1246-53.83,280.92*EXP(-0.2027*E1246))</f>
        <v>93.289972</v>
      </c>
      <c r="BG1246" s="1" t="n">
        <f aca="false">32.208*LN(F1246)+21.438</f>
        <v>100.101113315171</v>
      </c>
      <c r="BH1246" s="1" t="n">
        <f aca="false">IF(G1246&lt;=2, -10*G1246+100, 88.958*EXP(-0.0755*G1246))</f>
        <v>68.3003129279866</v>
      </c>
      <c r="BI1246" s="1" t="n">
        <f aca="false">IF(I1246&lt;=100, 0.0053*(I1246)^2-1.0332*I1246+100.76, 122.82*EXP(-0.0092*I1246))</f>
        <v>87.157252</v>
      </c>
      <c r="BJ1246" s="0" t="n">
        <f aca="false">IF(P1246&lt;=1000, -6.942*LN(P1246)+107.59, -36.304*LN(P1246)+310.72)</f>
        <v>1.5118183788249</v>
      </c>
      <c r="BK1246" s="0" t="n">
        <f aca="false">BF1246^0.04*BG1246^0.22*BH1246^0.51*BI1246^0.06*BJ1246^0.17</f>
        <v>39.9372980214933</v>
      </c>
      <c r="BL1246" s="0" t="str">
        <f aca="false">IF(BK1246&gt;=90, "Very Good", IF(BK1246&gt;=80, "Good", IF(BK1246&gt;=70, "Slightly Good", IF(BK1246&gt;=60, "Average", IF(BK1246&gt;=50, "Slightly Poor", IF(BK1246&gt;=40, "Poor", "Very Poor"))))))</f>
        <v>Very Poor</v>
      </c>
      <c r="BM1246" s="2" t="n">
        <f aca="false">IF(P1246&lt;=1000, -6.942*LN(P1246)+107.59, IF(AND(P1246&gt;1000, P1246&lt;=5213),-36.304*LN(P1246)+310.72, IF(P1246&gt;5213, 10)))</f>
        <v>1.5118183788249</v>
      </c>
      <c r="BN1246" s="2" t="n">
        <f aca="false">BF1246^0.04*BG1246^0.22*BH1246^0.51*BI1246^0.06*BM1246^0.17</f>
        <v>39.9372980214933</v>
      </c>
      <c r="BO1246" s="3" t="str">
        <f aca="false">IF(BN1246&gt;=90, "Very Good", IF(BN1246&gt;=80, "Good", IF(BN1246&gt;=70, "Slightly Good", IF(BN1246&gt;=60, "Average", IF(BN1246&gt;=50, "Slightly Poor", IF(BN1246&gt;=40, "Poor", "Very Poor"))))))</f>
        <v>Very Poor</v>
      </c>
      <c r="BP1246" s="2" t="n">
        <f aca="false">IF(AJ1246&lt;=1000, -6.942*LN(AJ1246)+107.59, IF(AND(AJ1246&gt;1000, AJ1246&lt;=5213),-36.304*LN(AJ1246)+310.72, IF(AJ1246&gt;5213, 10)))</f>
        <v>81.981798829541</v>
      </c>
      <c r="BQ1246" s="2" t="n">
        <f aca="false">BF1246^0.04*BG1246^0.22*BH1246^0.51*BI1246^0.06*BP1246^0.17</f>
        <v>78.7400541207902</v>
      </c>
      <c r="BR1246" s="0" t="str">
        <f aca="false">IF(BQ1246&gt;=90, "Very Good", IF(BQ1246&gt;=80, "Good", IF(BQ1246&gt;=70, "Slightly Good", IF(BQ1246&gt;=60, "Average", IF(BQ1246&gt;=50, "Slightly Poor", IF(BQ1246&gt;=40, "Poor", "Very Poor"))))))</f>
        <v>Slightly Good</v>
      </c>
      <c r="BT1246" s="2" t="n">
        <f aca="false">9.81*LN(AH1246)+30.6</f>
        <v>55.9119270983007</v>
      </c>
      <c r="BU1246" s="0" t="str">
        <f aca="false">IF(BT1246&lt;30, "Clean water", IF(AND(BT1246&gt;=30, BT1246&lt;40), "Hypolimia", IF(AND(BT1246&gt;=40,BT1246&lt;50), "Mesotrophic", IF(AND(BT1246&gt;=50, BT1246&lt;70), "Eutrophic", IF(BT1246&gt;70,"Hypertrophic")))))</f>
        <v>Eutrophic</v>
      </c>
      <c r="CM1246" s="0" t="n">
        <f aca="false">IF(G1246&gt;H1246,1,0)</f>
        <v>0</v>
      </c>
      <c r="CO1246" s="17" t="n">
        <f aca="false">14.652-0.41022*M1246+0.007991*M1246*M1246-0.000077774*M1246*M1246*M1246</f>
        <v>10.695470677648</v>
      </c>
      <c r="CP1246" s="1" t="n">
        <f aca="false">F1246/CO1246*100</f>
        <v>107.522149764137</v>
      </c>
    </row>
    <row r="1247" customFormat="false" ht="12.5" hidden="false" customHeight="false" outlineLevel="0" collapsed="false">
      <c r="A1247" s="0" t="n">
        <v>1246</v>
      </c>
      <c r="B1247" s="15" t="s">
        <v>91</v>
      </c>
      <c r="C1247" s="16" t="s">
        <v>92</v>
      </c>
      <c r="D1247" s="0" t="s">
        <v>183</v>
      </c>
      <c r="E1247" s="0" t="n">
        <v>7.8</v>
      </c>
      <c r="F1247" s="0" t="n">
        <v>13.9</v>
      </c>
      <c r="G1247" s="0" t="n">
        <v>0.6</v>
      </c>
      <c r="H1247" s="0" t="n">
        <v>1.6</v>
      </c>
      <c r="I1247" s="0" t="n">
        <v>1</v>
      </c>
      <c r="J1247" s="0" t="n">
        <v>4.541</v>
      </c>
      <c r="K1247" s="0" t="n">
        <v>0.013</v>
      </c>
      <c r="L1247" s="0" t="n">
        <v>1.2</v>
      </c>
      <c r="M1247" s="0" t="n">
        <v>14</v>
      </c>
      <c r="N1247" s="0" t="n">
        <v>0</v>
      </c>
      <c r="O1247" s="0" t="n">
        <v>475</v>
      </c>
      <c r="P1247" s="0" t="n">
        <v>630</v>
      </c>
      <c r="AC1247" s="0" t="n">
        <v>4.411</v>
      </c>
      <c r="AD1247" s="0" t="n">
        <v>0.069</v>
      </c>
      <c r="AE1247" s="0" t="n">
        <v>4.181</v>
      </c>
      <c r="AF1247" s="0" t="n">
        <v>0.006</v>
      </c>
      <c r="AG1247" s="0" t="n">
        <v>0.003</v>
      </c>
      <c r="AH1247" s="0" t="n">
        <v>2.9</v>
      </c>
      <c r="AJ1247" s="0" t="n">
        <v>1</v>
      </c>
      <c r="BF1247" s="0" t="n">
        <f aca="false">IF(E1247&lt;11,-3.6797*E1247^2+48.115*E1247-53.83,280.92*EXP(-0.2027*E1247))</f>
        <v>97.5940520000001</v>
      </c>
      <c r="BG1247" s="1" t="n">
        <f aca="false">32.208*LN(F1247)+21.438</f>
        <v>106.205875763121</v>
      </c>
      <c r="BH1247" s="1" t="n">
        <f aca="false">IF(G1247&lt;=2, -10*G1247+100, 88.958*EXP(-0.0755*G1247))</f>
        <v>94</v>
      </c>
      <c r="BI1247" s="1" t="n">
        <f aca="false">IF(I1247&lt;=100, 0.0053*(I1247)^2-1.0332*I1247+100.76, 122.82*EXP(-0.0092*I1247))</f>
        <v>99.7321</v>
      </c>
      <c r="BJ1247" s="0" t="n">
        <f aca="false">IF(P1247&lt;=1000, -6.942*LN(P1247)+107.59, -36.304*LN(P1247)+310.72)</f>
        <v>62.8438130138253</v>
      </c>
      <c r="BK1247" s="0" t="n">
        <f aca="false">BF1247^0.04*BG1247^0.22*BH1247^0.51*BI1247^0.06*BJ1247^0.17</f>
        <v>90.6274054064321</v>
      </c>
      <c r="BL1247" s="0" t="str">
        <f aca="false">IF(BK1247&gt;=90, "Very Good", IF(BK1247&gt;=80, "Good", IF(BK1247&gt;=70, "Slightly Good", IF(BK1247&gt;=60, "Average", IF(BK1247&gt;=50, "Slightly Poor", IF(BK1247&gt;=40, "Poor", "Very Poor"))))))</f>
        <v>Very Good</v>
      </c>
      <c r="BM1247" s="2" t="n">
        <f aca="false">IF(P1247&lt;=1000, -6.942*LN(P1247)+107.59, IF(AND(P1247&gt;1000, P1247&lt;=5213),-36.304*LN(P1247)+310.72, IF(P1247&gt;5213, 10)))</f>
        <v>62.8438130138253</v>
      </c>
      <c r="BN1247" s="2" t="n">
        <f aca="false">BF1247^0.04*BG1247^0.22*BH1247^0.51*BI1247^0.06*BM1247^0.17</f>
        <v>90.6274054064321</v>
      </c>
      <c r="BO1247" s="3" t="str">
        <f aca="false">IF(BN1247&gt;=90, "Very Good", IF(BN1247&gt;=80, "Good", IF(BN1247&gt;=70, "Slightly Good", IF(BN1247&gt;=60, "Average", IF(BN1247&gt;=50, "Slightly Poor", IF(BN1247&gt;=40, "Poor", "Very Poor"))))))</f>
        <v>Very Good</v>
      </c>
      <c r="BP1247" s="2" t="n">
        <f aca="false">IF(AJ1247&lt;=1000, -6.942*LN(AJ1247)+107.59, IF(AND(AJ1247&gt;1000, AJ1247&lt;=5213),-36.304*LN(AJ1247)+310.72, IF(AJ1247&gt;5213, 10)))</f>
        <v>107.59</v>
      </c>
      <c r="BQ1247" s="2" t="n">
        <f aca="false">BF1247^0.04*BG1247^0.22*BH1247^0.51*BI1247^0.06*BP1247^0.17</f>
        <v>99.3015760092484</v>
      </c>
      <c r="BR1247" s="0" t="str">
        <f aca="false">IF(BQ1247&gt;=90, "Very Good", IF(BQ1247&gt;=80, "Good", IF(BQ1247&gt;=70, "Slightly Good", IF(BQ1247&gt;=60, "Average", IF(BQ1247&gt;=50, "Slightly Poor", IF(BQ1247&gt;=40, "Poor", "Very Poor"))))))</f>
        <v>Very Good</v>
      </c>
      <c r="BT1247" s="2" t="n">
        <f aca="false">9.81*LN(AH1247)+30.6</f>
        <v>41.0448123298957</v>
      </c>
      <c r="BU1247" s="0" t="str">
        <f aca="false">IF(BT1247&lt;30, "Clean water", IF(AND(BT1247&gt;=30, BT1247&lt;40), "Hypolimia", IF(AND(BT1247&gt;=40,BT1247&lt;50), "Mesotrophic", IF(AND(BT1247&gt;=50, BT1247&lt;70), "Eutrophic", IF(BT1247&gt;70,"Hypertrophic")))))</f>
        <v>Mesotrophic</v>
      </c>
      <c r="CM1247" s="0" t="n">
        <f aca="false">IF(G1247&gt;H1247,1,0)</f>
        <v>0</v>
      </c>
      <c r="CO1247" s="17" t="n">
        <f aca="false">14.652-0.41022*M1247+0.007991*M1247*M1247-0.000077774*M1247*M1247*M1247</f>
        <v>10.261744144</v>
      </c>
      <c r="CP1247" s="1" t="n">
        <f aca="false">F1247/CO1247*100</f>
        <v>135.454556310754</v>
      </c>
    </row>
    <row r="1248" customFormat="false" ht="12.5" hidden="false" customHeight="false" outlineLevel="0" collapsed="false">
      <c r="A1248" s="0" t="n">
        <v>1247</v>
      </c>
      <c r="B1248" s="15" t="s">
        <v>137</v>
      </c>
      <c r="C1248" s="16" t="s">
        <v>138</v>
      </c>
      <c r="D1248" s="0" t="s">
        <v>183</v>
      </c>
      <c r="E1248" s="0" t="n">
        <v>7.4</v>
      </c>
      <c r="F1248" s="0" t="n">
        <v>10.7</v>
      </c>
      <c r="G1248" s="0" t="n">
        <v>5.1</v>
      </c>
      <c r="H1248" s="0" t="n">
        <v>11</v>
      </c>
      <c r="I1248" s="0" t="n">
        <v>10</v>
      </c>
      <c r="J1248" s="0" t="n">
        <v>9.018</v>
      </c>
      <c r="K1248" s="0" t="n">
        <v>0.169</v>
      </c>
      <c r="L1248" s="0" t="n">
        <v>6.6</v>
      </c>
      <c r="M1248" s="0" t="n">
        <v>19.4</v>
      </c>
      <c r="O1248" s="0" t="n">
        <v>642</v>
      </c>
      <c r="BD1248" s="0" t="n">
        <v>4.709</v>
      </c>
      <c r="BF1248" s="0" t="n">
        <f aca="false">IF(E1248&lt;11,-3.6797*E1248^2+48.115*E1248-53.83,280.92*EXP(-0.2027*E1248))</f>
        <v>100.720628</v>
      </c>
      <c r="BG1248" s="1" t="n">
        <f aca="false">32.208*LN(F1248)+21.438</f>
        <v>97.7788104251968</v>
      </c>
      <c r="BH1248" s="1" t="n">
        <f aca="false">IF(G1248&lt;=2, -10*G1248+100, 88.958*EXP(-0.0755*G1248))</f>
        <v>60.5285011947661</v>
      </c>
      <c r="BI1248" s="1" t="n">
        <f aca="false">IF(I1248&lt;=100, 0.0053*(I1248)^2-1.0332*I1248+100.76, 122.82*EXP(-0.0092*I1248))</f>
        <v>90.958</v>
      </c>
      <c r="BJ1248" s="0" t="e">
        <f aca="false">IF(P1248&lt;=1000, -6.942*LN(P1248)+107.59, -36.304*LN(P1248)+310.72)</f>
        <v>#VALUE!</v>
      </c>
      <c r="BK1248" s="0" t="e">
        <f aca="false">BF1248^0.04*BG1248^0.22*BH1248^0.51*BI1248^0.06*BJ1248^0.17</f>
        <v>#VALUE!</v>
      </c>
      <c r="BL1248" s="0" t="e">
        <f aca="false">IF(BK1248&gt;=90, "Very Good", IF(BK1248&gt;=80, "Good", IF(BK1248&gt;=70, "Slightly Good", IF(BK1248&gt;=60, "Average", IF(BK1248&gt;=50, "Slightly Poor", IF(BK1248&gt;=40, "Poor", "Very Poor"))))))</f>
        <v>#VALUE!</v>
      </c>
      <c r="BM1248" s="2" t="e">
        <f aca="false">IF(P1248&lt;=1000, -6.942*LN(P1248)+107.59, IF(AND(P1248&gt;1000, P1248&lt;=5213),-36.304*LN(P1248)+310.72, IF(P1248&gt;5213, 10)))</f>
        <v>#VALUE!</v>
      </c>
      <c r="BN1248" s="2" t="e">
        <f aca="false">BF1248^0.04*BG1248^0.22*BH1248^0.51*BI1248^0.06*BM1248^0.17</f>
        <v>#VALUE!</v>
      </c>
      <c r="BO1248" s="3" t="e">
        <f aca="false">IF(BN1248&gt;=90, "Very Good", IF(BN1248&gt;=80, "Good", IF(BN1248&gt;=70, "Slightly Good", IF(BN1248&gt;=60, "Average", IF(BN1248&gt;=50, "Slightly Poor", IF(BN1248&gt;=40, "Poor", "Very Poor"))))))</f>
        <v>#VALUE!</v>
      </c>
      <c r="BP1248" s="2" t="e">
        <f aca="false">IF(AJ1248&lt;=1000, -6.942*LN(AJ1248)+107.59, IF(AND(AJ1248&gt;1000, AJ1248&lt;=5213),-36.304*LN(AJ1248)+310.72, IF(AJ1248&gt;5213, 10)))</f>
        <v>#VALUE!</v>
      </c>
      <c r="BQ1248" s="2" t="e">
        <f aca="false">BF1248^0.04*BG1248^0.22*BH1248^0.51*BI1248^0.06*BP1248^0.17</f>
        <v>#VALUE!</v>
      </c>
      <c r="BR1248" s="0" t="e">
        <f aca="false">IF(BQ1248&gt;=90, "Very Good", IF(BQ1248&gt;=80, "Good", IF(BQ1248&gt;=70, "Slightly Good", IF(BQ1248&gt;=60, "Average", IF(BQ1248&gt;=50, "Slightly Poor", IF(BQ1248&gt;=40, "Poor", "Very Poor"))))))</f>
        <v>#VALUE!</v>
      </c>
      <c r="BT1248" s="2" t="e">
        <f aca="false">9.81*LN(AH1248)+30.6</f>
        <v>#VALUE!</v>
      </c>
      <c r="BU1248" s="0" t="e">
        <f aca="false">IF(BT1248&lt;30, "Clean water", IF(AND(BT1248&gt;=30, BT1248&lt;40), "Hypolimia", IF(AND(BT1248&gt;=40,BT1248&lt;50), "Mesotrophic", IF(AND(BT1248&gt;=50, BT1248&lt;70), "Eutrophic", IF(BT1248&gt;70,"Hypertrophic")))))</f>
        <v>#VALUE!</v>
      </c>
      <c r="CM1248" s="0" t="n">
        <f aca="false">IF(G1248&gt;H1248,1,0)</f>
        <v>0</v>
      </c>
      <c r="CO1248" s="17" t="n">
        <f aca="false">14.652-0.41022*M1248+0.007991*M1248*M1248-0.000077774*M1248*M1248*M1248</f>
        <v>9.133366920784</v>
      </c>
      <c r="CP1248" s="1" t="n">
        <f aca="false">F1248/CO1248*100</f>
        <v>117.152853846821</v>
      </c>
    </row>
    <row r="1249" customFormat="false" ht="12.5" hidden="false" customHeight="false" outlineLevel="0" collapsed="false">
      <c r="A1249" s="0" t="n">
        <v>1248</v>
      </c>
      <c r="B1249" s="15" t="s">
        <v>93</v>
      </c>
      <c r="C1249" s="16" t="s">
        <v>94</v>
      </c>
      <c r="D1249" s="0" t="s">
        <v>183</v>
      </c>
      <c r="E1249" s="0" t="n">
        <v>7.5</v>
      </c>
      <c r="F1249" s="0" t="n">
        <v>7.9</v>
      </c>
      <c r="G1249" s="0" t="n">
        <v>5.5</v>
      </c>
      <c r="H1249" s="0" t="n">
        <v>11</v>
      </c>
      <c r="I1249" s="0" t="n">
        <v>8.8</v>
      </c>
      <c r="J1249" s="0" t="n">
        <v>10.748</v>
      </c>
      <c r="K1249" s="0" t="n">
        <v>0.144</v>
      </c>
      <c r="L1249" s="0" t="n">
        <v>6.3</v>
      </c>
      <c r="M1249" s="0" t="n">
        <v>15.4</v>
      </c>
      <c r="N1249" s="0" t="n">
        <v>0</v>
      </c>
      <c r="O1249" s="0" t="n">
        <v>654</v>
      </c>
      <c r="P1249" s="0" t="n">
        <v>710</v>
      </c>
      <c r="AC1249" s="0" t="n">
        <v>10.62</v>
      </c>
      <c r="AD1249" s="0" t="n">
        <v>4.158</v>
      </c>
      <c r="AE1249" s="0" t="n">
        <v>3.853</v>
      </c>
      <c r="AF1249" s="0" t="n">
        <v>0.053</v>
      </c>
      <c r="AG1249" s="0" t="n">
        <v>0.014</v>
      </c>
      <c r="AH1249" s="0" t="n">
        <v>15</v>
      </c>
      <c r="AJ1249" s="0" t="n">
        <v>220</v>
      </c>
      <c r="BD1249" s="0" t="n">
        <v>3.144</v>
      </c>
      <c r="BF1249" s="0" t="n">
        <f aca="false">IF(E1249&lt;11,-3.6797*E1249^2+48.115*E1249-53.83,280.92*EXP(-0.2027*E1249))</f>
        <v>100.049375</v>
      </c>
      <c r="BG1249" s="1" t="n">
        <f aca="false">32.208*LN(F1249)+21.438</f>
        <v>88.0075157571056</v>
      </c>
      <c r="BH1249" s="1" t="n">
        <f aca="false">IF(G1249&lt;=2, -10*G1249+100, 88.958*EXP(-0.0755*G1249))</f>
        <v>58.7278668888329</v>
      </c>
      <c r="BI1249" s="1" t="n">
        <f aca="false">IF(I1249&lt;=100, 0.0053*(I1249)^2-1.0332*I1249+100.76, 122.82*EXP(-0.0092*I1249))</f>
        <v>92.078272</v>
      </c>
      <c r="BJ1249" s="0" t="n">
        <f aca="false">IF(P1249&lt;=1000, -6.942*LN(P1249)+107.59, -36.304*LN(P1249)+310.72)</f>
        <v>62.0139305780145</v>
      </c>
      <c r="BK1249" s="0" t="n">
        <f aca="false">BF1249^0.04*BG1249^0.22*BH1249^0.51*BI1249^0.06*BJ1249^0.17</f>
        <v>67.9964253716981</v>
      </c>
      <c r="BL1249" s="0" t="str">
        <f aca="false">IF(BK1249&gt;=90, "Very Good", IF(BK1249&gt;=80, "Good", IF(BK1249&gt;=70, "Slightly Good", IF(BK1249&gt;=60, "Average", IF(BK1249&gt;=50, "Slightly Poor", IF(BK1249&gt;=40, "Poor", "Very Poor"))))))</f>
        <v>Average</v>
      </c>
      <c r="BM1249" s="2" t="n">
        <f aca="false">IF(P1249&lt;=1000, -6.942*LN(P1249)+107.59, IF(AND(P1249&gt;1000, P1249&lt;=5213),-36.304*LN(P1249)+310.72, IF(P1249&gt;5213, 10)))</f>
        <v>62.0139305780145</v>
      </c>
      <c r="BN1249" s="2" t="n">
        <f aca="false">BF1249^0.04*BG1249^0.22*BH1249^0.51*BI1249^0.06*BM1249^0.17</f>
        <v>67.9964253716981</v>
      </c>
      <c r="BO1249" s="3" t="str">
        <f aca="false">IF(BN1249&gt;=90, "Very Good", IF(BN1249&gt;=80, "Good", IF(BN1249&gt;=70, "Slightly Good", IF(BN1249&gt;=60, "Average", IF(BN1249&gt;=50, "Slightly Poor", IF(BN1249&gt;=40, "Poor", "Very Poor"))))))</f>
        <v>Average</v>
      </c>
      <c r="BP1249" s="2" t="n">
        <f aca="false">IF(AJ1249&lt;=1000, -6.942*LN(AJ1249)+107.59, IF(AND(AJ1249&gt;1000, AJ1249&lt;=5213),-36.304*LN(AJ1249)+310.72, IF(AJ1249&gt;5213, 10)))</f>
        <v>70.1474375732219</v>
      </c>
      <c r="BQ1249" s="2" t="n">
        <f aca="false">BF1249^0.04*BG1249^0.22*BH1249^0.51*BI1249^0.06*BP1249^0.17</f>
        <v>69.4360354180205</v>
      </c>
      <c r="BR1249" s="0" t="str">
        <f aca="false">IF(BQ1249&gt;=90, "Very Good", IF(BQ1249&gt;=80, "Good", IF(BQ1249&gt;=70, "Slightly Good", IF(BQ1249&gt;=60, "Average", IF(BQ1249&gt;=50, "Slightly Poor", IF(BQ1249&gt;=40, "Poor", "Very Poor"))))))</f>
        <v>Average</v>
      </c>
      <c r="BT1249" s="2" t="n">
        <f aca="false">9.81*LN(AH1249)+30.6</f>
        <v>57.1659724728127</v>
      </c>
      <c r="BU1249" s="0" t="str">
        <f aca="false">IF(BT1249&lt;30, "Clean water", IF(AND(BT1249&gt;=30, BT1249&lt;40), "Hypolimia", IF(AND(BT1249&gt;=40,BT1249&lt;50), "Mesotrophic", IF(AND(BT1249&gt;=50, BT1249&lt;70), "Eutrophic", IF(BT1249&gt;70,"Hypertrophic")))))</f>
        <v>Eutrophic</v>
      </c>
      <c r="CM1249" s="0" t="n">
        <f aca="false">IF(G1249&gt;H1249,1,0)</f>
        <v>0</v>
      </c>
      <c r="CO1249" s="17" t="n">
        <f aca="false">14.652-0.41022*M1249+0.007991*M1249*M1249-0.000077774*M1249*M1249*M1249</f>
        <v>9.945706379664</v>
      </c>
      <c r="CP1249" s="1" t="n">
        <f aca="false">F1249/CO1249*100</f>
        <v>79.4312610731515</v>
      </c>
    </row>
    <row r="1250" customFormat="false" ht="12.5" hidden="false" customHeight="false" outlineLevel="0" collapsed="false">
      <c r="A1250" s="0" t="n">
        <v>1249</v>
      </c>
      <c r="B1250" s="15" t="s">
        <v>95</v>
      </c>
      <c r="C1250" s="16" t="s">
        <v>96</v>
      </c>
      <c r="D1250" s="0" t="s">
        <v>183</v>
      </c>
      <c r="E1250" s="0" t="n">
        <v>7.5</v>
      </c>
      <c r="F1250" s="0" t="n">
        <v>8.1</v>
      </c>
      <c r="G1250" s="0" t="n">
        <v>4.6</v>
      </c>
      <c r="H1250" s="0" t="n">
        <v>8.5</v>
      </c>
      <c r="I1250" s="0" t="n">
        <v>7</v>
      </c>
      <c r="J1250" s="0" t="n">
        <v>9.216</v>
      </c>
      <c r="K1250" s="0" t="n">
        <v>0.123</v>
      </c>
      <c r="L1250" s="0" t="n">
        <v>6</v>
      </c>
      <c r="M1250" s="0" t="n">
        <v>13.7</v>
      </c>
      <c r="N1250" s="0" t="n">
        <v>0</v>
      </c>
      <c r="O1250" s="0" t="n">
        <v>737</v>
      </c>
      <c r="P1250" s="0" t="n">
        <v>6200</v>
      </c>
      <c r="AC1250" s="0" t="n">
        <v>8.803</v>
      </c>
      <c r="AD1250" s="0" t="n">
        <v>3.282</v>
      </c>
      <c r="AE1250" s="0" t="n">
        <v>3.874</v>
      </c>
      <c r="AF1250" s="0" t="n">
        <v>0.033</v>
      </c>
      <c r="AG1250" s="0" t="n">
        <v>0.012</v>
      </c>
      <c r="AH1250" s="0" t="n">
        <v>13.2</v>
      </c>
      <c r="AJ1250" s="0" t="n">
        <v>68</v>
      </c>
      <c r="BF1250" s="0" t="n">
        <f aca="false">IF(E1250&lt;11,-3.6797*E1250^2+48.115*E1250-53.83,280.92*EXP(-0.2027*E1250))</f>
        <v>100.049375</v>
      </c>
      <c r="BG1250" s="1" t="n">
        <f aca="false">32.208*LN(F1250)+21.438</f>
        <v>88.8127576985377</v>
      </c>
      <c r="BH1250" s="1" t="n">
        <f aca="false">IF(G1250&lt;=2, -10*G1250+100, 88.958*EXP(-0.0755*G1250))</f>
        <v>62.8571284237721</v>
      </c>
      <c r="BI1250" s="1" t="n">
        <f aca="false">IF(I1250&lt;=100, 0.0053*(I1250)^2-1.0332*I1250+100.76, 122.82*EXP(-0.0092*I1250))</f>
        <v>93.7873</v>
      </c>
      <c r="BJ1250" s="0" t="n">
        <f aca="false">IF(P1250&lt;=1000, -6.942*LN(P1250)+107.59, -36.304*LN(P1250)+310.72)</f>
        <v>-6.29758514678866</v>
      </c>
      <c r="BK1250" s="0" t="e">
        <f aca="false">BF1250^0.04*BG1250^0.22*BH1250^0.51*BI1250^0.06*BJ1250^0.17</f>
        <v>#NUM!</v>
      </c>
      <c r="BL1250" s="0" t="e">
        <f aca="false">IF(BK1250&gt;=90, "Very Good", IF(BK1250&gt;=80, "Good", IF(BK1250&gt;=70, "Slightly Good", IF(BK1250&gt;=60, "Average", IF(BK1250&gt;=50, "Slightly Poor", IF(BK1250&gt;=40, "Poor", "Very Poor"))))))</f>
        <v>#NUM!</v>
      </c>
      <c r="BM1250" s="2" t="n">
        <f aca="false">IF(P1250&lt;=1000, -6.942*LN(P1250)+107.59, IF(AND(P1250&gt;1000, P1250&lt;=5213),-36.304*LN(P1250)+310.72, IF(P1250&gt;5213, 10)))</f>
        <v>10</v>
      </c>
      <c r="BN1250" s="2" t="n">
        <f aca="false">BF1250^0.04*BG1250^0.22*BH1250^0.51*BI1250^0.06*BM1250^0.17</f>
        <v>51.7800671294156</v>
      </c>
      <c r="BO1250" s="3" t="str">
        <f aca="false">IF(BN1250&gt;=90, "Very Good", IF(BN1250&gt;=80, "Good", IF(BN1250&gt;=70, "Slightly Good", IF(BN1250&gt;=60, "Average", IF(BN1250&gt;=50, "Slightly Poor", IF(BN1250&gt;=40, "Poor", "Very Poor"))))))</f>
        <v>Slightly Poor</v>
      </c>
      <c r="BP1250" s="2" t="n">
        <f aca="false">IF(AJ1250&lt;=1000, -6.942*LN(AJ1250)+107.59, IF(AND(AJ1250&gt;1000, AJ1250&lt;=5213),-36.304*LN(AJ1250)+310.72, IF(AJ1250&gt;5213, 10)))</f>
        <v>78.2981775106675</v>
      </c>
      <c r="BQ1250" s="2" t="n">
        <f aca="false">BF1250^0.04*BG1250^0.22*BH1250^0.51*BI1250^0.06*BP1250^0.17</f>
        <v>73.4683675813436</v>
      </c>
      <c r="BR1250" s="0" t="str">
        <f aca="false">IF(BQ1250&gt;=90, "Very Good", IF(BQ1250&gt;=80, "Good", IF(BQ1250&gt;=70, "Slightly Good", IF(BQ1250&gt;=60, "Average", IF(BQ1250&gt;=50, "Slightly Poor", IF(BQ1250&gt;=40, "Poor", "Very Poor"))))))</f>
        <v>Slightly Good</v>
      </c>
      <c r="BT1250" s="2" t="n">
        <f aca="false">9.81*LN(AH1250)+30.6</f>
        <v>55.9119270983007</v>
      </c>
      <c r="BU1250" s="0" t="str">
        <f aca="false">IF(BT1250&lt;30, "Clean water", IF(AND(BT1250&gt;=30, BT1250&lt;40), "Hypolimia", IF(AND(BT1250&gt;=40,BT1250&lt;50), "Mesotrophic", IF(AND(BT1250&gt;=50, BT1250&lt;70), "Eutrophic", IF(BT1250&gt;70,"Hypertrophic")))))</f>
        <v>Eutrophic</v>
      </c>
      <c r="CM1250" s="0" t="n">
        <f aca="false">IF(G1250&gt;H1250,1,0)</f>
        <v>0</v>
      </c>
      <c r="CO1250" s="17" t="n">
        <f aca="false">14.652-0.41022*M1250+0.007991*M1250*M1250-0.000077774*M1250*M1250*M1250</f>
        <v>10.331832381778</v>
      </c>
      <c r="CP1250" s="1" t="n">
        <f aca="false">F1250/CO1250*100</f>
        <v>78.3984844187539</v>
      </c>
    </row>
    <row r="1251" customFormat="false" ht="12.5" hidden="false" customHeight="false" outlineLevel="0" collapsed="false">
      <c r="A1251" s="0" t="n">
        <v>1250</v>
      </c>
      <c r="B1251" s="15" t="s">
        <v>97</v>
      </c>
      <c r="C1251" s="16" t="s">
        <v>98</v>
      </c>
      <c r="D1251" s="0" t="s">
        <v>183</v>
      </c>
      <c r="E1251" s="0" t="n">
        <v>8.3</v>
      </c>
      <c r="F1251" s="0" t="n">
        <v>11.9</v>
      </c>
      <c r="G1251" s="0" t="n">
        <v>1.6</v>
      </c>
      <c r="H1251" s="0" t="n">
        <v>4.3</v>
      </c>
      <c r="I1251" s="0" t="n">
        <v>9.7</v>
      </c>
      <c r="J1251" s="0" t="n">
        <v>2.534</v>
      </c>
      <c r="K1251" s="0" t="n">
        <v>0.041</v>
      </c>
      <c r="L1251" s="0" t="n">
        <v>1.7</v>
      </c>
      <c r="M1251" s="0" t="n">
        <v>9.6</v>
      </c>
      <c r="N1251" s="0" t="n">
        <v>0</v>
      </c>
      <c r="O1251" s="0" t="n">
        <v>237</v>
      </c>
      <c r="P1251" s="0" t="n">
        <v>770</v>
      </c>
      <c r="AC1251" s="0" t="n">
        <v>2.411</v>
      </c>
      <c r="AD1251" s="0" t="n">
        <v>0.033</v>
      </c>
      <c r="AE1251" s="0" t="n">
        <v>1.949</v>
      </c>
      <c r="AF1251" s="0" t="n">
        <v>0.014</v>
      </c>
      <c r="AG1251" s="0" t="n">
        <v>0.004</v>
      </c>
      <c r="AH1251" s="0" t="n">
        <v>18.5</v>
      </c>
      <c r="AJ1251" s="0" t="n">
        <v>130</v>
      </c>
      <c r="BF1251" s="0" t="n">
        <f aca="false">IF(E1251&lt;11,-3.6797*E1251^2+48.115*E1251-53.83,280.92*EXP(-0.2027*E1251))</f>
        <v>92.029967</v>
      </c>
      <c r="BG1251" s="1" t="n">
        <f aca="false">32.208*LN(F1251)+21.438</f>
        <v>101.202348790984</v>
      </c>
      <c r="BH1251" s="1" t="n">
        <f aca="false">IF(G1251&lt;=2, -10*G1251+100, 88.958*EXP(-0.0755*G1251))</f>
        <v>84</v>
      </c>
      <c r="BI1251" s="1" t="n">
        <f aca="false">IF(I1251&lt;=100, 0.0053*(I1251)^2-1.0332*I1251+100.76, 122.82*EXP(-0.0092*I1251))</f>
        <v>91.236637</v>
      </c>
      <c r="BJ1251" s="0" t="n">
        <f aca="false">IF(P1251&lt;=1000, -6.942*LN(P1251)+107.59, -36.304*LN(P1251)+310.72)</f>
        <v>61.4507570459271</v>
      </c>
      <c r="BK1251" s="0" t="n">
        <f aca="false">BF1251^0.04*BG1251^0.22*BH1251^0.51*BI1251^0.06*BJ1251^0.17</f>
        <v>83.7030577218704</v>
      </c>
      <c r="BL1251" s="0" t="str">
        <f aca="false">IF(BK1251&gt;=90, "Very Good", IF(BK1251&gt;=80, "Good", IF(BK1251&gt;=70, "Slightly Good", IF(BK1251&gt;=60, "Average", IF(BK1251&gt;=50, "Slightly Poor", IF(BK1251&gt;=40, "Poor", "Very Poor"))))))</f>
        <v>Good</v>
      </c>
      <c r="BM1251" s="2" t="n">
        <f aca="false">IF(P1251&lt;=1000, -6.942*LN(P1251)+107.59, IF(AND(P1251&gt;1000, P1251&lt;=5213),-36.304*LN(P1251)+310.72, IF(P1251&gt;5213, 10)))</f>
        <v>61.4507570459271</v>
      </c>
      <c r="BN1251" s="2" t="n">
        <f aca="false">BF1251^0.04*BG1251^0.22*BH1251^0.51*BI1251^0.06*BM1251^0.17</f>
        <v>83.7030577218704</v>
      </c>
      <c r="BO1251" s="3" t="str">
        <f aca="false">IF(BN1251&gt;=90, "Very Good", IF(BN1251&gt;=80, "Good", IF(BN1251&gt;=70, "Slightly Good", IF(BN1251&gt;=60, "Average", IF(BN1251&gt;=50, "Slightly Poor", IF(BN1251&gt;=40, "Poor", "Very Poor"))))))</f>
        <v>Good</v>
      </c>
      <c r="BP1251" s="2" t="n">
        <f aca="false">IF(AJ1251&lt;=1000, -6.942*LN(AJ1251)+107.59, IF(AND(AJ1251&gt;1000, AJ1251&lt;=5213),-36.304*LN(AJ1251)+310.72, IF(AJ1251&gt;5213, 10)))</f>
        <v>73.7995758449374</v>
      </c>
      <c r="BQ1251" s="2" t="n">
        <f aca="false">BF1251^0.04*BG1251^0.22*BH1251^0.51*BI1251^0.06*BP1251^0.17</f>
        <v>86.3497033897822</v>
      </c>
      <c r="BR1251" s="0" t="str">
        <f aca="false">IF(BQ1251&gt;=90, "Very Good", IF(BQ1251&gt;=80, "Good", IF(BQ1251&gt;=70, "Slightly Good", IF(BQ1251&gt;=60, "Average", IF(BQ1251&gt;=50, "Slightly Poor", IF(BQ1251&gt;=40, "Poor", "Very Poor"))))))</f>
        <v>Good</v>
      </c>
      <c r="BT1251" s="2" t="n">
        <f aca="false">9.81*LN(AH1251)+30.6</f>
        <v>59.2233308817468</v>
      </c>
      <c r="BU1251" s="0" t="str">
        <f aca="false">IF(BT1251&lt;30, "Clean water", IF(AND(BT1251&gt;=30, BT1251&lt;40), "Hypolimia", IF(AND(BT1251&gt;=40,BT1251&lt;50), "Mesotrophic", IF(AND(BT1251&gt;=50, BT1251&lt;70), "Eutrophic", IF(BT1251&gt;70,"Hypertrophic")))))</f>
        <v>Eutrophic</v>
      </c>
      <c r="CM1251" s="0" t="n">
        <f aca="false">IF(G1251&gt;H1251,1,0)</f>
        <v>0</v>
      </c>
      <c r="CO1251" s="17" t="n">
        <f aca="false">14.652-0.41022*M1251+0.007991*M1251*M1251-0.000077774*M1251*M1251*M1251</f>
        <v>11.381529102336</v>
      </c>
      <c r="CP1251" s="1" t="n">
        <f aca="false">F1251/CO1251*100</f>
        <v>104.555371189602</v>
      </c>
    </row>
    <row r="1252" customFormat="false" ht="12.5" hidden="false" customHeight="false" outlineLevel="0" collapsed="false">
      <c r="A1252" s="0" t="n">
        <v>1251</v>
      </c>
      <c r="B1252" s="15" t="s">
        <v>99</v>
      </c>
      <c r="C1252" s="16" t="s">
        <v>100</v>
      </c>
      <c r="D1252" s="0" t="s">
        <v>183</v>
      </c>
      <c r="E1252" s="0" t="n">
        <v>8.5</v>
      </c>
      <c r="F1252" s="0" t="n">
        <v>15.2</v>
      </c>
      <c r="G1252" s="0" t="n">
        <v>1.8</v>
      </c>
      <c r="H1252" s="0" t="n">
        <v>5.2</v>
      </c>
      <c r="I1252" s="0" t="n">
        <v>7.2</v>
      </c>
      <c r="J1252" s="0" t="n">
        <v>6.348</v>
      </c>
      <c r="K1252" s="0" t="n">
        <v>0.113</v>
      </c>
      <c r="L1252" s="0" t="n">
        <v>3.5</v>
      </c>
      <c r="M1252" s="0" t="n">
        <v>16.3</v>
      </c>
      <c r="N1252" s="0" t="n">
        <v>0</v>
      </c>
      <c r="O1252" s="0" t="n">
        <v>536</v>
      </c>
      <c r="P1252" s="0" t="n">
        <v>1000</v>
      </c>
      <c r="AC1252" s="0" t="n">
        <v>6.018</v>
      </c>
      <c r="AD1252" s="0" t="n">
        <v>0.077</v>
      </c>
      <c r="AE1252" s="0" t="n">
        <v>5.467</v>
      </c>
      <c r="AF1252" s="0" t="n">
        <v>0.068</v>
      </c>
      <c r="AG1252" s="0" t="n">
        <v>0.054</v>
      </c>
      <c r="AH1252" s="0" t="n">
        <v>12.9</v>
      </c>
      <c r="AJ1252" s="0" t="n">
        <v>60</v>
      </c>
      <c r="BF1252" s="0" t="n">
        <f aca="false">IF(E1252&lt;11,-3.6797*E1252^2+48.115*E1252-53.83,280.92*EXP(-0.2027*E1252))</f>
        <v>89.289175</v>
      </c>
      <c r="BG1252" s="1" t="n">
        <f aca="false">32.208*LN(F1252)+21.438</f>
        <v>109.085483140265</v>
      </c>
      <c r="BH1252" s="1" t="n">
        <f aca="false">IF(G1252&lt;=2, -10*G1252+100, 88.958*EXP(-0.0755*G1252))</f>
        <v>82</v>
      </c>
      <c r="BI1252" s="1" t="n">
        <f aca="false">IF(I1252&lt;=100, 0.0053*(I1252)^2-1.0332*I1252+100.76, 122.82*EXP(-0.0092*I1252))</f>
        <v>93.595712</v>
      </c>
      <c r="BJ1252" s="0" t="n">
        <f aca="false">IF(P1252&lt;=1000, -6.942*LN(P1252)+107.59, -36.304*LN(P1252)+310.72)</f>
        <v>59.636362853306</v>
      </c>
      <c r="BK1252" s="0" t="n">
        <f aca="false">BF1252^0.04*BG1252^0.22*BH1252^0.51*BI1252^0.06*BJ1252^0.17</f>
        <v>83.6561744392987</v>
      </c>
      <c r="BL1252" s="0" t="str">
        <f aca="false">IF(BK1252&gt;=90, "Very Good", IF(BK1252&gt;=80, "Good", IF(BK1252&gt;=70, "Slightly Good", IF(BK1252&gt;=60, "Average", IF(BK1252&gt;=50, "Slightly Poor", IF(BK1252&gt;=40, "Poor", "Very Poor"))))))</f>
        <v>Good</v>
      </c>
      <c r="BM1252" s="2" t="n">
        <f aca="false">IF(P1252&lt;=1000, -6.942*LN(P1252)+107.59, IF(AND(P1252&gt;1000, P1252&lt;=5213),-36.304*LN(P1252)+310.72, IF(P1252&gt;5213, 10)))</f>
        <v>59.636362853306</v>
      </c>
      <c r="BN1252" s="2" t="n">
        <f aca="false">BF1252^0.04*BG1252^0.22*BH1252^0.51*BI1252^0.06*BM1252^0.17</f>
        <v>83.6561744392987</v>
      </c>
      <c r="BO1252" s="3" t="str">
        <f aca="false">IF(BN1252&gt;=90, "Very Good", IF(BN1252&gt;=80, "Good", IF(BN1252&gt;=70, "Slightly Good", IF(BN1252&gt;=60, "Average", IF(BN1252&gt;=50, "Slightly Poor", IF(BN1252&gt;=40, "Poor", "Very Poor"))))))</f>
        <v>Good</v>
      </c>
      <c r="BP1252" s="2" t="n">
        <f aca="false">IF(AJ1252&lt;=1000, -6.942*LN(AJ1252)+107.59, IF(AND(AJ1252&gt;1000, AJ1252&lt;=5213),-36.304*LN(AJ1252)+310.72, IF(AJ1252&gt;5213, 10)))</f>
        <v>79.1670600490542</v>
      </c>
      <c r="BQ1252" s="2" t="n">
        <f aca="false">BF1252^0.04*BG1252^0.22*BH1252^0.51*BI1252^0.06*BP1252^0.17</f>
        <v>87.7836578136024</v>
      </c>
      <c r="BR1252" s="0" t="str">
        <f aca="false">IF(BQ1252&gt;=90, "Very Good", IF(BQ1252&gt;=80, "Good", IF(BQ1252&gt;=70, "Slightly Good", IF(BQ1252&gt;=60, "Average", IF(BQ1252&gt;=50, "Slightly Poor", IF(BQ1252&gt;=40, "Poor", "Very Poor"))))))</f>
        <v>Good</v>
      </c>
      <c r="BT1252" s="2" t="n">
        <f aca="false">9.81*LN(AH1252)+30.6</f>
        <v>55.6863999245164</v>
      </c>
      <c r="BU1252" s="0" t="str">
        <f aca="false">IF(BT1252&lt;30, "Clean water", IF(AND(BT1252&gt;=30, BT1252&lt;40), "Hypolimia", IF(AND(BT1252&gt;=40,BT1252&lt;50), "Mesotrophic", IF(AND(BT1252&gt;=50, BT1252&lt;70), "Eutrophic", IF(BT1252&gt;70,"Hypertrophic")))))</f>
        <v>Eutrophic</v>
      </c>
      <c r="CM1252" s="0" t="n">
        <f aca="false">IF(G1252&gt;H1252,1,0)</f>
        <v>0</v>
      </c>
      <c r="CO1252" s="17" t="n">
        <f aca="false">14.652-0.41022*M1252+0.007991*M1252*M1252-0.000077774*M1252*M1252*M1252</f>
        <v>9.751723272822</v>
      </c>
      <c r="CP1252" s="1" t="n">
        <f aca="false">F1252/CO1252*100</f>
        <v>155.86988652931</v>
      </c>
    </row>
    <row r="1253" customFormat="false" ht="12.5" hidden="false" customHeight="false" outlineLevel="0" collapsed="false">
      <c r="A1253" s="0" t="n">
        <v>1252</v>
      </c>
      <c r="B1253" s="15" t="s">
        <v>99</v>
      </c>
      <c r="C1253" s="16" t="s">
        <v>100</v>
      </c>
      <c r="D1253" s="0" t="s">
        <v>183</v>
      </c>
      <c r="E1253" s="0" t="n">
        <v>7.5</v>
      </c>
      <c r="F1253" s="0" t="n">
        <v>9</v>
      </c>
      <c r="G1253" s="0" t="n">
        <v>2.8</v>
      </c>
      <c r="H1253" s="0" t="n">
        <v>6.5</v>
      </c>
      <c r="I1253" s="0" t="n">
        <v>19.3</v>
      </c>
      <c r="J1253" s="0" t="n">
        <v>8.816</v>
      </c>
      <c r="K1253" s="0" t="n">
        <v>0.192</v>
      </c>
      <c r="L1253" s="0" t="n">
        <v>3.6</v>
      </c>
      <c r="M1253" s="0" t="n">
        <v>16.6</v>
      </c>
      <c r="O1253" s="0" t="n">
        <v>510</v>
      </c>
      <c r="BD1253" s="0" t="n">
        <v>0.331</v>
      </c>
      <c r="BF1253" s="0" t="n">
        <f aca="false">IF(E1253&lt;11,-3.6797*E1253^2+48.115*E1253-53.83,280.92*EXP(-0.2027*E1253))</f>
        <v>100.049375</v>
      </c>
      <c r="BG1253" s="1" t="n">
        <f aca="false">32.208*LN(F1253)+21.438</f>
        <v>92.206209186845</v>
      </c>
      <c r="BH1253" s="1" t="n">
        <f aca="false">IF(G1253&lt;=2, -10*G1253+100, 88.958*EXP(-0.0755*G1253))</f>
        <v>72.0070728511501</v>
      </c>
      <c r="BI1253" s="1" t="n">
        <f aca="false">IF(I1253&lt;=100, 0.0053*(I1253)^2-1.0332*I1253+100.76, 122.82*EXP(-0.0092*I1253))</f>
        <v>82.793437</v>
      </c>
      <c r="BJ1253" s="0" t="e">
        <f aca="false">IF(P1253&lt;=1000, -6.942*LN(P1253)+107.59, -36.304*LN(P1253)+310.72)</f>
        <v>#VALUE!</v>
      </c>
      <c r="BK1253" s="0" t="e">
        <f aca="false">BF1253^0.04*BG1253^0.22*BH1253^0.51*BI1253^0.06*BJ1253^0.17</f>
        <v>#VALUE!</v>
      </c>
      <c r="BL1253" s="0" t="e">
        <f aca="false">IF(BK1253&gt;=90, "Very Good", IF(BK1253&gt;=80, "Good", IF(BK1253&gt;=70, "Slightly Good", IF(BK1253&gt;=60, "Average", IF(BK1253&gt;=50, "Slightly Poor", IF(BK1253&gt;=40, "Poor", "Very Poor"))))))</f>
        <v>#VALUE!</v>
      </c>
      <c r="BM1253" s="2" t="e">
        <f aca="false">IF(P1253&lt;=1000, -6.942*LN(P1253)+107.59, IF(AND(P1253&gt;1000, P1253&lt;=5213),-36.304*LN(P1253)+310.72, IF(P1253&gt;5213, 10)))</f>
        <v>#VALUE!</v>
      </c>
      <c r="BN1253" s="2" t="e">
        <f aca="false">BF1253^0.04*BG1253^0.22*BH1253^0.51*BI1253^0.06*BM1253^0.17</f>
        <v>#VALUE!</v>
      </c>
      <c r="BO1253" s="3" t="e">
        <f aca="false">IF(BN1253&gt;=90, "Very Good", IF(BN1253&gt;=80, "Good", IF(BN1253&gt;=70, "Slightly Good", IF(BN1253&gt;=60, "Average", IF(BN1253&gt;=50, "Slightly Poor", IF(BN1253&gt;=40, "Poor", "Very Poor"))))))</f>
        <v>#VALUE!</v>
      </c>
      <c r="BP1253" s="2" t="e">
        <f aca="false">IF(AJ1253&lt;=1000, -6.942*LN(AJ1253)+107.59, IF(AND(AJ1253&gt;1000, AJ1253&lt;=5213),-36.304*LN(AJ1253)+310.72, IF(AJ1253&gt;5213, 10)))</f>
        <v>#VALUE!</v>
      </c>
      <c r="BQ1253" s="2" t="e">
        <f aca="false">BF1253^0.04*BG1253^0.22*BH1253^0.51*BI1253^0.06*BP1253^0.17</f>
        <v>#VALUE!</v>
      </c>
      <c r="BR1253" s="0" t="e">
        <f aca="false">IF(BQ1253&gt;=90, "Very Good", IF(BQ1253&gt;=80, "Good", IF(BQ1253&gt;=70, "Slightly Good", IF(BQ1253&gt;=60, "Average", IF(BQ1253&gt;=50, "Slightly Poor", IF(BQ1253&gt;=40, "Poor", "Very Poor"))))))</f>
        <v>#VALUE!</v>
      </c>
      <c r="BT1253" s="2" t="e">
        <f aca="false">9.81*LN(AH1253)+30.6</f>
        <v>#VALUE!</v>
      </c>
      <c r="BU1253" s="0" t="e">
        <f aca="false">IF(BT1253&lt;30, "Clean water", IF(AND(BT1253&gt;=30, BT1253&lt;40), "Hypolimia", IF(AND(BT1253&gt;=40,BT1253&lt;50), "Mesotrophic", IF(AND(BT1253&gt;=50, BT1253&lt;70), "Eutrophic", IF(BT1253&gt;70,"Hypertrophic")))))</f>
        <v>#VALUE!</v>
      </c>
      <c r="CM1253" s="0" t="n">
        <f aca="false">IF(G1253&gt;H1253,1,0)</f>
        <v>0</v>
      </c>
      <c r="CO1253" s="17" t="n">
        <f aca="false">14.652-0.41022*M1253+0.007991*M1253*M1253-0.000077774*M1253*M1253*M1253</f>
        <v>9.688586662896</v>
      </c>
      <c r="CP1253" s="1" t="n">
        <f aca="false">F1253/CO1253*100</f>
        <v>92.8928058667932</v>
      </c>
    </row>
    <row r="1254" customFormat="false" ht="12.5" hidden="false" customHeight="false" outlineLevel="0" collapsed="false">
      <c r="A1254" s="0" t="n">
        <v>1253</v>
      </c>
      <c r="B1254" s="15" t="s">
        <v>101</v>
      </c>
      <c r="C1254" s="16" t="s">
        <v>102</v>
      </c>
      <c r="D1254" s="0" t="s">
        <v>183</v>
      </c>
      <c r="E1254" s="0" t="n">
        <v>8</v>
      </c>
      <c r="F1254" s="0" t="n">
        <v>12.1</v>
      </c>
      <c r="G1254" s="0" t="n">
        <v>3.2</v>
      </c>
      <c r="H1254" s="0" t="n">
        <v>6</v>
      </c>
      <c r="I1254" s="0" t="n">
        <v>13.7</v>
      </c>
      <c r="J1254" s="0" t="n">
        <v>3.93</v>
      </c>
      <c r="K1254" s="0" t="n">
        <v>0.053</v>
      </c>
      <c r="L1254" s="0" t="n">
        <v>2.7</v>
      </c>
      <c r="M1254" s="0" t="n">
        <v>11</v>
      </c>
      <c r="N1254" s="0" t="n">
        <v>0</v>
      </c>
      <c r="O1254" s="0" t="n">
        <v>295</v>
      </c>
      <c r="P1254" s="0" t="n">
        <v>1700</v>
      </c>
      <c r="AC1254" s="0" t="n">
        <v>3.7</v>
      </c>
      <c r="AD1254" s="0" t="n">
        <v>0.36</v>
      </c>
      <c r="AE1254" s="0" t="n">
        <v>2.516</v>
      </c>
      <c r="AF1254" s="0" t="n">
        <v>0.017</v>
      </c>
      <c r="AG1254" s="0" t="n">
        <v>0.004</v>
      </c>
      <c r="AH1254" s="0" t="n">
        <v>43.4</v>
      </c>
      <c r="AJ1254" s="0" t="n">
        <v>130</v>
      </c>
      <c r="BF1254" s="0" t="n">
        <f aca="false">IF(E1254&lt;11,-3.6797*E1254^2+48.115*E1254-53.83,280.92*EXP(-0.2027*E1254))</f>
        <v>95.5892</v>
      </c>
      <c r="BG1254" s="1" t="n">
        <f aca="false">32.208*LN(F1254)+21.438</f>
        <v>101.739161217428</v>
      </c>
      <c r="BH1254" s="1" t="n">
        <f aca="false">IF(G1254&lt;=2, -10*G1254+100, 88.958*EXP(-0.0755*G1254))</f>
        <v>69.8649678413399</v>
      </c>
      <c r="BI1254" s="1" t="n">
        <f aca="false">IF(I1254&lt;=100, 0.0053*(I1254)^2-1.0332*I1254+100.76, 122.82*EXP(-0.0092*I1254))</f>
        <v>87.599917</v>
      </c>
      <c r="BJ1254" s="0" t="n">
        <f aca="false">IF(P1254&lt;=1000, -6.942*LN(P1254)+107.59, -36.304*LN(P1254)+310.72)</f>
        <v>40.6769243252715</v>
      </c>
      <c r="BK1254" s="0" t="n">
        <f aca="false">BF1254^0.04*BG1254^0.22*BH1254^0.51*BI1254^0.06*BJ1254^0.17</f>
        <v>71.051863538037</v>
      </c>
      <c r="BL1254" s="0" t="str">
        <f aca="false">IF(BK1254&gt;=90, "Very Good", IF(BK1254&gt;=80, "Good", IF(BK1254&gt;=70, "Slightly Good", IF(BK1254&gt;=60, "Average", IF(BK1254&gt;=50, "Slightly Poor", IF(BK1254&gt;=40, "Poor", "Very Poor"))))))</f>
        <v>Slightly Good</v>
      </c>
      <c r="BM1254" s="2" t="n">
        <f aca="false">IF(P1254&lt;=1000, -6.942*LN(P1254)+107.59, IF(AND(P1254&gt;1000, P1254&lt;=5213),-36.304*LN(P1254)+310.72, IF(P1254&gt;5213, 10)))</f>
        <v>40.6769243252715</v>
      </c>
      <c r="BN1254" s="2" t="n">
        <f aca="false">BF1254^0.04*BG1254^0.22*BH1254^0.51*BI1254^0.06*BM1254^0.17</f>
        <v>71.051863538037</v>
      </c>
      <c r="BO1254" s="3" t="str">
        <f aca="false">IF(BN1254&gt;=90, "Very Good", IF(BN1254&gt;=80, "Good", IF(BN1254&gt;=70, "Slightly Good", IF(BN1254&gt;=60, "Average", IF(BN1254&gt;=50, "Slightly Poor", IF(BN1254&gt;=40, "Poor", "Very Poor"))))))</f>
        <v>Slightly Good</v>
      </c>
      <c r="BP1254" s="2" t="n">
        <f aca="false">IF(AJ1254&lt;=1000, -6.942*LN(AJ1254)+107.59, IF(AND(AJ1254&gt;1000, AJ1254&lt;=5213),-36.304*LN(AJ1254)+310.72, IF(AJ1254&gt;5213, 10)))</f>
        <v>73.7995758449374</v>
      </c>
      <c r="BQ1254" s="2" t="n">
        <f aca="false">BF1254^0.04*BG1254^0.22*BH1254^0.51*BI1254^0.06*BP1254^0.17</f>
        <v>78.6240574131061</v>
      </c>
      <c r="BR1254" s="0" t="str">
        <f aca="false">IF(BQ1254&gt;=90, "Very Good", IF(BQ1254&gt;=80, "Good", IF(BQ1254&gt;=70, "Slightly Good", IF(BQ1254&gt;=60, "Average", IF(BQ1254&gt;=50, "Slightly Poor", IF(BQ1254&gt;=40, "Poor", "Very Poor"))))))</f>
        <v>Slightly Good</v>
      </c>
      <c r="BT1254" s="2" t="n">
        <f aca="false">9.81*LN(AH1254)+30.6</f>
        <v>67.5882071172534</v>
      </c>
      <c r="BU1254" s="0" t="str">
        <f aca="false">IF(BT1254&lt;30, "Clean water", IF(AND(BT1254&gt;=30, BT1254&lt;40), "Hypolimia", IF(AND(BT1254&gt;=40,BT1254&lt;50), "Mesotrophic", IF(AND(BT1254&gt;=50, BT1254&lt;70), "Eutrophic", IF(BT1254&gt;70,"Hypertrophic")))))</f>
        <v>Eutrophic</v>
      </c>
      <c r="CM1254" s="0" t="n">
        <f aca="false">IF(G1254&gt;H1254,1,0)</f>
        <v>0</v>
      </c>
      <c r="CO1254" s="17" t="n">
        <f aca="false">14.652-0.41022*M1254+0.007991*M1254*M1254-0.000077774*M1254*M1254*M1254</f>
        <v>11.002973806</v>
      </c>
      <c r="CP1254" s="1" t="n">
        <f aca="false">F1254/CO1254*100</f>
        <v>109.970269977393</v>
      </c>
    </row>
    <row r="1255" customFormat="false" ht="12.5" hidden="false" customHeight="false" outlineLevel="0" collapsed="false">
      <c r="A1255" s="0" t="n">
        <v>1254</v>
      </c>
      <c r="B1255" s="15" t="s">
        <v>103</v>
      </c>
      <c r="C1255" s="16" t="s">
        <v>104</v>
      </c>
      <c r="D1255" s="0" t="s">
        <v>183</v>
      </c>
      <c r="E1255" s="0" t="n">
        <v>8.6</v>
      </c>
      <c r="F1255" s="0" t="n">
        <v>14.9</v>
      </c>
      <c r="G1255" s="0" t="n">
        <v>2.3</v>
      </c>
      <c r="H1255" s="0" t="n">
        <v>4</v>
      </c>
      <c r="I1255" s="0" t="n">
        <v>4.6</v>
      </c>
      <c r="J1255" s="0" t="n">
        <v>6.765</v>
      </c>
      <c r="K1255" s="0" t="n">
        <v>0.043</v>
      </c>
      <c r="L1255" s="0" t="n">
        <v>2.9</v>
      </c>
      <c r="M1255" s="0" t="n">
        <v>12.2</v>
      </c>
      <c r="N1255" s="0" t="n">
        <v>0</v>
      </c>
      <c r="O1255" s="0" t="n">
        <v>521</v>
      </c>
      <c r="P1255" s="0" t="n">
        <v>1700</v>
      </c>
      <c r="AC1255" s="0" t="n">
        <v>6.513</v>
      </c>
      <c r="AD1255" s="0" t="n">
        <v>0.018</v>
      </c>
      <c r="AE1255" s="0" t="n">
        <v>5.704</v>
      </c>
      <c r="AF1255" s="0" t="n">
        <v>0.018</v>
      </c>
      <c r="AG1255" s="0" t="n">
        <v>0.003</v>
      </c>
      <c r="AH1255" s="0" t="n">
        <v>16.9</v>
      </c>
      <c r="AJ1255" s="0" t="n">
        <v>150</v>
      </c>
      <c r="BF1255" s="0" t="n">
        <f aca="false">IF(E1255&lt;11,-3.6797*E1255^2+48.115*E1255-53.83,280.92*EXP(-0.2027*E1255))</f>
        <v>87.808388</v>
      </c>
      <c r="BG1255" s="1" t="n">
        <f aca="false">32.208*LN(F1255)+21.438</f>
        <v>108.443441946739</v>
      </c>
      <c r="BH1255" s="1" t="n">
        <f aca="false">IF(G1255&lt;=2, -10*G1255+100, 88.958*EXP(-0.0755*G1255))</f>
        <v>74.7772988969374</v>
      </c>
      <c r="BI1255" s="1" t="n">
        <f aca="false">IF(I1255&lt;=100, 0.0053*(I1255)^2-1.0332*I1255+100.76, 122.82*EXP(-0.0092*I1255))</f>
        <v>96.119428</v>
      </c>
      <c r="BJ1255" s="0" t="n">
        <f aca="false">IF(P1255&lt;=1000, -6.942*LN(P1255)+107.59, -36.304*LN(P1255)+310.72)</f>
        <v>40.6769243252715</v>
      </c>
      <c r="BK1255" s="0" t="n">
        <f aca="false">BF1255^0.04*BG1255^0.22*BH1255^0.51*BI1255^0.06*BJ1255^0.17</f>
        <v>74.7595361602973</v>
      </c>
      <c r="BL1255" s="0" t="str">
        <f aca="false">IF(BK1255&gt;=90, "Very Good", IF(BK1255&gt;=80, "Good", IF(BK1255&gt;=70, "Slightly Good", IF(BK1255&gt;=60, "Average", IF(BK1255&gt;=50, "Slightly Poor", IF(BK1255&gt;=40, "Poor", "Very Poor"))))))</f>
        <v>Slightly Good</v>
      </c>
      <c r="BM1255" s="2" t="n">
        <f aca="false">IF(P1255&lt;=1000, -6.942*LN(P1255)+107.59, IF(AND(P1255&gt;1000, P1255&lt;=5213),-36.304*LN(P1255)+310.72, IF(P1255&gt;5213, 10)))</f>
        <v>40.6769243252715</v>
      </c>
      <c r="BN1255" s="2" t="n">
        <f aca="false">BF1255^0.04*BG1255^0.22*BH1255^0.51*BI1255^0.06*BM1255^0.17</f>
        <v>74.7595361602973</v>
      </c>
      <c r="BO1255" s="3" t="str">
        <f aca="false">IF(BN1255&gt;=90, "Very Good", IF(BN1255&gt;=80, "Good", IF(BN1255&gt;=70, "Slightly Good", IF(BN1255&gt;=60, "Average", IF(BN1255&gt;=50, "Slightly Poor", IF(BN1255&gt;=40, "Poor", "Very Poor"))))))</f>
        <v>Slightly Good</v>
      </c>
      <c r="BP1255" s="2" t="n">
        <f aca="false">IF(AJ1255&lt;=1000, -6.942*LN(AJ1255)+107.59, IF(AND(AJ1255&gt;1000, AJ1255&lt;=5213),-36.304*LN(AJ1255)+310.72, IF(AJ1255&gt;5213, 10)))</f>
        <v>72.8061697883838</v>
      </c>
      <c r="BQ1255" s="2" t="n">
        <f aca="false">BF1255^0.04*BG1255^0.22*BH1255^0.51*BI1255^0.06*BP1255^0.17</f>
        <v>82.536492917473</v>
      </c>
      <c r="BR1255" s="0" t="str">
        <f aca="false">IF(BQ1255&gt;=90, "Very Good", IF(BQ1255&gt;=80, "Good", IF(BQ1255&gt;=70, "Slightly Good", IF(BQ1255&gt;=60, "Average", IF(BQ1255&gt;=50, "Slightly Poor", IF(BQ1255&gt;=40, "Poor", "Very Poor"))))))</f>
        <v>Good</v>
      </c>
      <c r="BT1255" s="2" t="n">
        <f aca="false">9.81*LN(AH1255)+30.6</f>
        <v>58.3359466311238</v>
      </c>
      <c r="BU1255" s="0" t="str">
        <f aca="false">IF(BT1255&lt;30, "Clean water", IF(AND(BT1255&gt;=30, BT1255&lt;40), "Hypolimia", IF(AND(BT1255&gt;=40,BT1255&lt;50), "Mesotrophic", IF(AND(BT1255&gt;=50, BT1255&lt;70), "Eutrophic", IF(BT1255&gt;70,"Hypertrophic")))))</f>
        <v>Eutrophic</v>
      </c>
      <c r="CM1255" s="0" t="n">
        <f aca="false">IF(G1255&gt;H1255,1,0)</f>
        <v>0</v>
      </c>
      <c r="CO1255" s="17" t="n">
        <f aca="false">14.652-0.41022*M1255+0.007991*M1255*M1255-0.000077774*M1255*M1255*M1255</f>
        <v>10.695470677648</v>
      </c>
      <c r="CP1255" s="1" t="n">
        <f aca="false">F1255/CO1255*100</f>
        <v>139.311307085707</v>
      </c>
    </row>
    <row r="1256" customFormat="false" ht="12.5" hidden="false" customHeight="false" outlineLevel="0" collapsed="false">
      <c r="A1256" s="0" t="n">
        <v>1255</v>
      </c>
      <c r="B1256" s="15" t="s">
        <v>105</v>
      </c>
      <c r="C1256" s="16" t="s">
        <v>106</v>
      </c>
      <c r="D1256" s="0" t="s">
        <v>183</v>
      </c>
      <c r="E1256" s="0" t="n">
        <v>8.2</v>
      </c>
      <c r="F1256" s="0" t="n">
        <v>11.8</v>
      </c>
      <c r="G1256" s="0" t="n">
        <v>1.8</v>
      </c>
      <c r="H1256" s="0" t="n">
        <v>4.7</v>
      </c>
      <c r="I1256" s="0" t="n">
        <v>9.3</v>
      </c>
      <c r="J1256" s="0" t="n">
        <v>2.563</v>
      </c>
      <c r="K1256" s="0" t="n">
        <v>0.03</v>
      </c>
      <c r="L1256" s="0" t="n">
        <v>1.9</v>
      </c>
      <c r="M1256" s="0" t="n">
        <v>9.9</v>
      </c>
      <c r="N1256" s="0" t="n">
        <v>0</v>
      </c>
      <c r="O1256" s="0" t="n">
        <v>246</v>
      </c>
      <c r="P1256" s="0" t="n">
        <v>120</v>
      </c>
      <c r="AC1256" s="0" t="n">
        <v>2.388</v>
      </c>
      <c r="AD1256" s="0" t="n">
        <v>0.084</v>
      </c>
      <c r="AE1256" s="0" t="n">
        <v>1.976</v>
      </c>
      <c r="AF1256" s="0" t="n">
        <v>0.011</v>
      </c>
      <c r="AG1256" s="0" t="n">
        <v>0.005</v>
      </c>
      <c r="AH1256" s="0" t="n">
        <v>20.7</v>
      </c>
      <c r="AJ1256" s="0" t="n">
        <v>10</v>
      </c>
      <c r="BF1256" s="0" t="n">
        <f aca="false">IF(E1256&lt;11,-3.6797*E1256^2+48.115*E1256-53.83,280.92*EXP(-0.2027*E1256))</f>
        <v>93.289972</v>
      </c>
      <c r="BG1256" s="1" t="n">
        <f aca="false">32.208*LN(F1256)+21.438</f>
        <v>100.930549709638</v>
      </c>
      <c r="BH1256" s="1" t="n">
        <f aca="false">IF(G1256&lt;=2, -10*G1256+100, 88.958*EXP(-0.0755*G1256))</f>
        <v>82</v>
      </c>
      <c r="BI1256" s="1" t="n">
        <f aca="false">IF(I1256&lt;=100, 0.0053*(I1256)^2-1.0332*I1256+100.76, 122.82*EXP(-0.0092*I1256))</f>
        <v>91.609637</v>
      </c>
      <c r="BJ1256" s="0" t="n">
        <f aca="false">IF(P1256&lt;=1000, -6.942*LN(P1256)+107.59, -36.304*LN(P1256)+310.72)</f>
        <v>74.3552323216071</v>
      </c>
      <c r="BK1256" s="0" t="n">
        <f aca="false">BF1256^0.04*BG1256^0.22*BH1256^0.51*BI1256^0.06*BJ1256^0.17</f>
        <v>85.4206505044257</v>
      </c>
      <c r="BL1256" s="0" t="str">
        <f aca="false">IF(BK1256&gt;=90, "Very Good", IF(BK1256&gt;=80, "Good", IF(BK1256&gt;=70, "Slightly Good", IF(BK1256&gt;=60, "Average", IF(BK1256&gt;=50, "Slightly Poor", IF(BK1256&gt;=40, "Poor", "Very Poor"))))))</f>
        <v>Good</v>
      </c>
      <c r="BM1256" s="2" t="n">
        <f aca="false">IF(P1256&lt;=1000, -6.942*LN(P1256)+107.59, IF(AND(P1256&gt;1000, P1256&lt;=5213),-36.304*LN(P1256)+310.72, IF(P1256&gt;5213, 10)))</f>
        <v>74.3552323216071</v>
      </c>
      <c r="BN1256" s="2" t="n">
        <f aca="false">BF1256^0.04*BG1256^0.22*BH1256^0.51*BI1256^0.06*BM1256^0.17</f>
        <v>85.4206505044257</v>
      </c>
      <c r="BO1256" s="3" t="str">
        <f aca="false">IF(BN1256&gt;=90, "Very Good", IF(BN1256&gt;=80, "Good", IF(BN1256&gt;=70, "Slightly Good", IF(BN1256&gt;=60, "Average", IF(BN1256&gt;=50, "Slightly Poor", IF(BN1256&gt;=40, "Poor", "Very Poor"))))))</f>
        <v>Good</v>
      </c>
      <c r="BP1256" s="2" t="n">
        <f aca="false">IF(AJ1256&lt;=1000, -6.942*LN(AJ1256)+107.59, IF(AND(AJ1256&gt;1000, AJ1256&lt;=5213),-36.304*LN(AJ1256)+310.72, IF(AJ1256&gt;5213, 10)))</f>
        <v>91.6054542844353</v>
      </c>
      <c r="BQ1256" s="2" t="n">
        <f aca="false">BF1256^0.04*BG1256^0.22*BH1256^0.51*BI1256^0.06*BP1256^0.17</f>
        <v>88.504741922752</v>
      </c>
      <c r="BR1256" s="0" t="str">
        <f aca="false">IF(BQ1256&gt;=90, "Very Good", IF(BQ1256&gt;=80, "Good", IF(BQ1256&gt;=70, "Slightly Good", IF(BQ1256&gt;=60, "Average", IF(BQ1256&gt;=50, "Slightly Poor", IF(BQ1256&gt;=40, "Poor", "Very Poor"))))))</f>
        <v>Good</v>
      </c>
      <c r="BT1256" s="2" t="n">
        <f aca="false">9.81*LN(AH1256)+30.6</f>
        <v>60.3256115996617</v>
      </c>
      <c r="BU1256" s="0" t="str">
        <f aca="false">IF(BT1256&lt;30, "Clean water", IF(AND(BT1256&gt;=30, BT1256&lt;40), "Hypolimia", IF(AND(BT1256&gt;=40,BT1256&lt;50), "Mesotrophic", IF(AND(BT1256&gt;=50, BT1256&lt;70), "Eutrophic", IF(BT1256&gt;70,"Hypertrophic")))))</f>
        <v>Eutrophic</v>
      </c>
      <c r="CM1256" s="0" t="n">
        <f aca="false">IF(G1256&gt;H1256,1,0)</f>
        <v>0</v>
      </c>
      <c r="CO1256" s="17" t="n">
        <f aca="false">14.652-0.41022*M1256+0.007991*M1256*M1256-0.000077774*M1256*M1256*M1256</f>
        <v>11.298555875574</v>
      </c>
      <c r="CP1256" s="1" t="n">
        <f aca="false">F1256/CO1256*100</f>
        <v>104.438125809601</v>
      </c>
    </row>
    <row r="1257" customFormat="false" ht="12.5" hidden="false" customHeight="false" outlineLevel="0" collapsed="false">
      <c r="A1257" s="0" t="n">
        <v>1256</v>
      </c>
      <c r="B1257" s="15" t="s">
        <v>107</v>
      </c>
      <c r="C1257" s="16" t="s">
        <v>108</v>
      </c>
      <c r="D1257" s="0" t="s">
        <v>183</v>
      </c>
      <c r="E1257" s="0" t="n">
        <v>9.2</v>
      </c>
      <c r="F1257" s="0" t="n">
        <v>19</v>
      </c>
      <c r="G1257" s="0" t="n">
        <v>1</v>
      </c>
      <c r="H1257" s="0" t="n">
        <v>2.2</v>
      </c>
      <c r="I1257" s="0" t="n">
        <v>2.4</v>
      </c>
      <c r="J1257" s="0" t="n">
        <v>6.659</v>
      </c>
      <c r="K1257" s="0" t="n">
        <v>0.089</v>
      </c>
      <c r="L1257" s="0" t="n">
        <v>1.5</v>
      </c>
      <c r="M1257" s="0" t="n">
        <v>13.4</v>
      </c>
      <c r="N1257" s="0" t="n">
        <v>0</v>
      </c>
      <c r="O1257" s="0" t="n">
        <v>595</v>
      </c>
      <c r="P1257" s="0" t="n">
        <v>5400</v>
      </c>
      <c r="AC1257" s="0" t="n">
        <v>6.464</v>
      </c>
      <c r="AD1257" s="0" t="n">
        <v>0.049</v>
      </c>
      <c r="AE1257" s="0" t="n">
        <v>5.924</v>
      </c>
      <c r="AF1257" s="0" t="n">
        <v>0.089</v>
      </c>
      <c r="AG1257" s="0" t="n">
        <v>0.072</v>
      </c>
      <c r="AH1257" s="0" t="n">
        <v>9</v>
      </c>
      <c r="AJ1257" s="0" t="n">
        <v>680</v>
      </c>
      <c r="BF1257" s="0" t="n">
        <f aca="false">IF(E1257&lt;11,-3.6797*E1257^2+48.115*E1257-53.83,280.92*EXP(-0.2027*E1257))</f>
        <v>77.378192</v>
      </c>
      <c r="BG1257" s="1" t="n">
        <f aca="false">32.208*LN(F1257)+21.438</f>
        <v>116.272490640993</v>
      </c>
      <c r="BH1257" s="1" t="n">
        <f aca="false">IF(G1257&lt;=2, -10*G1257+100, 88.958*EXP(-0.0755*G1257))</f>
        <v>90</v>
      </c>
      <c r="BI1257" s="1" t="n">
        <f aca="false">IF(I1257&lt;=100, 0.0053*(I1257)^2-1.0332*I1257+100.76, 122.82*EXP(-0.0092*I1257))</f>
        <v>98.310848</v>
      </c>
      <c r="BJ1257" s="0" t="n">
        <f aca="false">IF(P1257&lt;=1000, -6.942*LN(P1257)+107.59, -36.304*LN(P1257)+310.72)</f>
        <v>-1.28217525858111</v>
      </c>
      <c r="BK1257" s="0" t="e">
        <f aca="false">BF1257^0.04*BG1257^0.22*BH1257^0.51*BI1257^0.06*BJ1257^0.17</f>
        <v>#NUM!</v>
      </c>
      <c r="BL1257" s="0" t="e">
        <f aca="false">IF(BK1257&gt;=90, "Very Good", IF(BK1257&gt;=80, "Good", IF(BK1257&gt;=70, "Slightly Good", IF(BK1257&gt;=60, "Average", IF(BK1257&gt;=50, "Slightly Poor", IF(BK1257&gt;=40, "Poor", "Very Poor"))))))</f>
        <v>#NUM!</v>
      </c>
      <c r="BM1257" s="2" t="n">
        <f aca="false">IF(P1257&lt;=1000, -6.942*LN(P1257)+107.59, IF(AND(P1257&gt;1000, P1257&lt;=5213),-36.304*LN(P1257)+310.72, IF(P1257&gt;5213, 10)))</f>
        <v>10</v>
      </c>
      <c r="BN1257" s="2" t="n">
        <f aca="false">BF1257^0.04*BG1257^0.22*BH1257^0.51*BI1257^0.06*BM1257^0.17</f>
        <v>65.4891636342291</v>
      </c>
      <c r="BO1257" s="3" t="str">
        <f aca="false">IF(BN1257&gt;=90, "Very Good", IF(BN1257&gt;=80, "Good", IF(BN1257&gt;=70, "Slightly Good", IF(BN1257&gt;=60, "Average", IF(BN1257&gt;=50, "Slightly Poor", IF(BN1257&gt;=40, "Poor", "Very Poor"))))))</f>
        <v>Average</v>
      </c>
      <c r="BP1257" s="2" t="n">
        <f aca="false">IF(AJ1257&lt;=1000, -6.942*LN(AJ1257)+107.59, IF(AND(AJ1257&gt;1000, AJ1257&lt;=5213),-36.304*LN(AJ1257)+310.72, IF(AJ1257&gt;5213, 10)))</f>
        <v>62.3136317951028</v>
      </c>
      <c r="BQ1257" s="2" t="n">
        <f aca="false">BF1257^0.04*BG1257^0.22*BH1257^0.51*BI1257^0.06*BP1257^0.17</f>
        <v>89.3816906183034</v>
      </c>
      <c r="BR1257" s="0" t="str">
        <f aca="false">IF(BQ1257&gt;=90, "Very Good", IF(BQ1257&gt;=80, "Good", IF(BQ1257&gt;=70, "Slightly Good", IF(BQ1257&gt;=60, "Average", IF(BQ1257&gt;=50, "Slightly Poor", IF(BQ1257&gt;=40, "Poor", "Very Poor"))))))</f>
        <v>Good</v>
      </c>
      <c r="BT1257" s="2" t="n">
        <f aca="false">9.81*LN(AH1257)+30.6</f>
        <v>52.1547731036683</v>
      </c>
      <c r="BU1257" s="0" t="str">
        <f aca="false">IF(BT1257&lt;30, "Clean water", IF(AND(BT1257&gt;=30, BT1257&lt;40), "Hypolimia", IF(AND(BT1257&gt;=40,BT1257&lt;50), "Mesotrophic", IF(AND(BT1257&gt;=50, BT1257&lt;70), "Eutrophic", IF(BT1257&gt;70,"Hypertrophic")))))</f>
        <v>Eutrophic</v>
      </c>
      <c r="CM1257" s="0" t="n">
        <f aca="false">IF(G1257&gt;H1257,1,0)</f>
        <v>0</v>
      </c>
      <c r="CO1257" s="17" t="n">
        <f aca="false">14.652-0.41022*M1257+0.007991*M1257*M1257-0.000077774*M1257*M1257*M1257</f>
        <v>10.402783627504</v>
      </c>
      <c r="CP1257" s="1" t="n">
        <f aca="false">F1257/CO1257*100</f>
        <v>182.643421994915</v>
      </c>
    </row>
    <row r="1258" customFormat="false" ht="12.5" hidden="false" customHeight="false" outlineLevel="0" collapsed="false">
      <c r="A1258" s="0" t="n">
        <v>1257</v>
      </c>
      <c r="B1258" s="15" t="s">
        <v>109</v>
      </c>
      <c r="C1258" s="16" t="s">
        <v>110</v>
      </c>
      <c r="D1258" s="0" t="s">
        <v>183</v>
      </c>
      <c r="E1258" s="0" t="n">
        <v>7.6</v>
      </c>
      <c r="F1258" s="0" t="n">
        <v>9.7</v>
      </c>
      <c r="G1258" s="0" t="n">
        <v>5.5</v>
      </c>
      <c r="H1258" s="0" t="n">
        <v>9.2</v>
      </c>
      <c r="I1258" s="0" t="n">
        <v>5.9</v>
      </c>
      <c r="J1258" s="0" t="n">
        <v>9.14</v>
      </c>
      <c r="K1258" s="0" t="n">
        <v>0.139</v>
      </c>
      <c r="L1258" s="0" t="n">
        <v>4.6</v>
      </c>
      <c r="M1258" s="0" t="n">
        <v>16.3</v>
      </c>
      <c r="O1258" s="0" t="n">
        <v>535</v>
      </c>
      <c r="AC1258" s="0" t="n">
        <v>8.996</v>
      </c>
      <c r="AD1258" s="0" t="n">
        <v>2.783</v>
      </c>
      <c r="AE1258" s="0" t="n">
        <v>3.936</v>
      </c>
      <c r="AF1258" s="0" t="n">
        <v>0.079</v>
      </c>
      <c r="AG1258" s="0" t="n">
        <v>0.03</v>
      </c>
      <c r="BD1258" s="0" t="n">
        <v>1.991</v>
      </c>
      <c r="BF1258" s="0" t="n">
        <f aca="false">IF(E1258&lt;11,-3.6797*E1258^2+48.115*E1258-53.83,280.92*EXP(-0.2027*E1258))</f>
        <v>99.304528</v>
      </c>
      <c r="BG1258" s="1" t="n">
        <f aca="false">32.208*LN(F1258)+21.438</f>
        <v>94.6186305204847</v>
      </c>
      <c r="BH1258" s="1" t="n">
        <f aca="false">IF(G1258&lt;=2, -10*G1258+100, 88.958*EXP(-0.0755*G1258))</f>
        <v>58.7278668888329</v>
      </c>
      <c r="BI1258" s="1" t="n">
        <f aca="false">IF(I1258&lt;=100, 0.0053*(I1258)^2-1.0332*I1258+100.76, 122.82*EXP(-0.0092*I1258))</f>
        <v>94.848613</v>
      </c>
      <c r="BJ1258" s="0" t="e">
        <f aca="false">IF(P1258&lt;=1000, -6.942*LN(P1258)+107.59, -36.304*LN(P1258)+310.72)</f>
        <v>#VALUE!</v>
      </c>
      <c r="BK1258" s="0" t="e">
        <f aca="false">BF1258^0.04*BG1258^0.22*BH1258^0.51*BI1258^0.06*BJ1258^0.17</f>
        <v>#VALUE!</v>
      </c>
      <c r="BL1258" s="0" t="e">
        <f aca="false">IF(BK1258&gt;=90, "Very Good", IF(BK1258&gt;=80, "Good", IF(BK1258&gt;=70, "Slightly Good", IF(BK1258&gt;=60, "Average", IF(BK1258&gt;=50, "Slightly Poor", IF(BK1258&gt;=40, "Poor", "Very Poor"))))))</f>
        <v>#VALUE!</v>
      </c>
      <c r="BM1258" s="2" t="e">
        <f aca="false">IF(P1258&lt;=1000, -6.942*LN(P1258)+107.59, IF(AND(P1258&gt;1000, P1258&lt;=5213),-36.304*LN(P1258)+310.72, IF(P1258&gt;5213, 10)))</f>
        <v>#VALUE!</v>
      </c>
      <c r="BN1258" s="2" t="e">
        <f aca="false">BF1258^0.04*BG1258^0.22*BH1258^0.51*BI1258^0.06*BM1258^0.17</f>
        <v>#VALUE!</v>
      </c>
      <c r="BO1258" s="3" t="e">
        <f aca="false">IF(BN1258&gt;=90, "Very Good", IF(BN1258&gt;=80, "Good", IF(BN1258&gt;=70, "Slightly Good", IF(BN1258&gt;=60, "Average", IF(BN1258&gt;=50, "Slightly Poor", IF(BN1258&gt;=40, "Poor", "Very Poor"))))))</f>
        <v>#VALUE!</v>
      </c>
      <c r="BP1258" s="2" t="e">
        <f aca="false">IF(AJ1258&lt;=1000, -6.942*LN(AJ1258)+107.59, IF(AND(AJ1258&gt;1000, AJ1258&lt;=5213),-36.304*LN(AJ1258)+310.72, IF(AJ1258&gt;5213, 10)))</f>
        <v>#VALUE!</v>
      </c>
      <c r="BQ1258" s="2" t="e">
        <f aca="false">BF1258^0.04*BG1258^0.22*BH1258^0.51*BI1258^0.06*BP1258^0.17</f>
        <v>#VALUE!</v>
      </c>
      <c r="BR1258" s="0" t="e">
        <f aca="false">IF(BQ1258&gt;=90, "Very Good", IF(BQ1258&gt;=80, "Good", IF(BQ1258&gt;=70, "Slightly Good", IF(BQ1258&gt;=60, "Average", IF(BQ1258&gt;=50, "Slightly Poor", IF(BQ1258&gt;=40, "Poor", "Very Poor"))))))</f>
        <v>#VALUE!</v>
      </c>
      <c r="BT1258" s="2" t="e">
        <f aca="false">9.81*LN(AH1258)+30.6</f>
        <v>#VALUE!</v>
      </c>
      <c r="BU1258" s="0" t="e">
        <f aca="false">IF(BT1258&lt;30, "Clean water", IF(AND(BT1258&gt;=30, BT1258&lt;40), "Hypolimia", IF(AND(BT1258&gt;=40,BT1258&lt;50), "Mesotrophic", IF(AND(BT1258&gt;=50, BT1258&lt;70), "Eutrophic", IF(BT1258&gt;70,"Hypertrophic")))))</f>
        <v>#VALUE!</v>
      </c>
      <c r="CM1258" s="0" t="n">
        <f aca="false">IF(G1258&gt;H1258,1,0)</f>
        <v>0</v>
      </c>
      <c r="CO1258" s="17" t="n">
        <f aca="false">14.652-0.41022*M1258+0.007991*M1258*M1258-0.000077774*M1258*M1258*M1258</f>
        <v>9.751723272822</v>
      </c>
      <c r="CP1258" s="1" t="n">
        <f aca="false">F1258/CO1258*100</f>
        <v>99.4695986404152</v>
      </c>
    </row>
    <row r="1259" customFormat="false" ht="12.5" hidden="false" customHeight="false" outlineLevel="0" collapsed="false">
      <c r="A1259" s="0" t="n">
        <v>1258</v>
      </c>
      <c r="B1259" s="15" t="s">
        <v>111</v>
      </c>
      <c r="C1259" s="16" t="s">
        <v>112</v>
      </c>
      <c r="D1259" s="0" t="s">
        <v>183</v>
      </c>
      <c r="E1259" s="0" t="n">
        <v>7.8</v>
      </c>
      <c r="F1259" s="0" t="n">
        <v>12.8</v>
      </c>
      <c r="G1259" s="0" t="n">
        <v>4.8</v>
      </c>
      <c r="H1259" s="0" t="n">
        <v>6.3</v>
      </c>
      <c r="I1259" s="0" t="n">
        <v>4.8</v>
      </c>
      <c r="J1259" s="0" t="n">
        <v>8.266</v>
      </c>
      <c r="K1259" s="0" t="n">
        <v>0.13</v>
      </c>
      <c r="L1259" s="0" t="n">
        <v>4.6</v>
      </c>
      <c r="M1259" s="0" t="n">
        <v>13.7</v>
      </c>
      <c r="N1259" s="0" t="n">
        <v>0</v>
      </c>
      <c r="O1259" s="0" t="n">
        <v>535</v>
      </c>
      <c r="P1259" s="0" t="n">
        <v>30000</v>
      </c>
      <c r="AC1259" s="0" t="n">
        <v>7.944</v>
      </c>
      <c r="AD1259" s="0" t="n">
        <v>1.393</v>
      </c>
      <c r="AE1259" s="0" t="n">
        <v>5.257</v>
      </c>
      <c r="AF1259" s="0" t="n">
        <v>0.053</v>
      </c>
      <c r="AG1259" s="0" t="n">
        <v>0.034</v>
      </c>
      <c r="AH1259" s="0" t="n">
        <v>17.8</v>
      </c>
      <c r="AJ1259" s="0" t="n">
        <v>1700</v>
      </c>
      <c r="BF1259" s="0" t="n">
        <f aca="false">IF(E1259&lt;11,-3.6797*E1259^2+48.115*E1259-53.83,280.92*EXP(-0.2027*E1259))</f>
        <v>97.5940520000001</v>
      </c>
      <c r="BG1259" s="1" t="n">
        <f aca="false">32.208*LN(F1259)+21.438</f>
        <v>103.550530065171</v>
      </c>
      <c r="BH1259" s="1" t="n">
        <f aca="false">IF(G1259&lt;=2, -10*G1259+100, 88.958*EXP(-0.0755*G1259))</f>
        <v>61.9151158782472</v>
      </c>
      <c r="BI1259" s="1" t="n">
        <f aca="false">IF(I1259&lt;=100, 0.0053*(I1259)^2-1.0332*I1259+100.76, 122.82*EXP(-0.0092*I1259))</f>
        <v>95.922752</v>
      </c>
      <c r="BJ1259" s="0" t="n">
        <f aca="false">IF(P1259&lt;=1000, -6.942*LN(P1259)+107.59, -36.304*LN(P1259)+310.72)</f>
        <v>-63.5362173920304</v>
      </c>
      <c r="BK1259" s="0" t="e">
        <f aca="false">BF1259^0.04*BG1259^0.22*BH1259^0.51*BI1259^0.06*BJ1259^0.17</f>
        <v>#NUM!</v>
      </c>
      <c r="BL1259" s="0" t="e">
        <f aca="false">IF(BK1259&gt;=90, "Very Good", IF(BK1259&gt;=80, "Good", IF(BK1259&gt;=70, "Slightly Good", IF(BK1259&gt;=60, "Average", IF(BK1259&gt;=50, "Slightly Poor", IF(BK1259&gt;=40, "Poor", "Very Poor"))))))</f>
        <v>#NUM!</v>
      </c>
      <c r="BM1259" s="2" t="n">
        <f aca="false">IF(P1259&lt;=1000, -6.942*LN(P1259)+107.59, IF(AND(P1259&gt;1000, P1259&lt;=5213),-36.304*LN(P1259)+310.72, IF(P1259&gt;5213, 10)))</f>
        <v>10</v>
      </c>
      <c r="BN1259" s="2" t="n">
        <f aca="false">BF1259^0.04*BG1259^0.22*BH1259^0.51*BI1259^0.06*BM1259^0.17</f>
        <v>53.1669877597171</v>
      </c>
      <c r="BO1259" s="3" t="str">
        <f aca="false">IF(BN1259&gt;=90, "Very Good", IF(BN1259&gt;=80, "Good", IF(BN1259&gt;=70, "Slightly Good", IF(BN1259&gt;=60, "Average", IF(BN1259&gt;=50, "Slightly Poor", IF(BN1259&gt;=40, "Poor", "Very Poor"))))))</f>
        <v>Slightly Poor</v>
      </c>
      <c r="BP1259" s="2" t="n">
        <f aca="false">IF(AJ1259&lt;=1000, -6.942*LN(AJ1259)+107.59, IF(AND(AJ1259&gt;1000, AJ1259&lt;=5213),-36.304*LN(AJ1259)+310.72, IF(AJ1259&gt;5213, 10)))</f>
        <v>40.6769243252715</v>
      </c>
      <c r="BQ1259" s="2" t="n">
        <f aca="false">BF1259^0.04*BG1259^0.22*BH1259^0.51*BI1259^0.06*BP1259^0.17</f>
        <v>67.4887266000347</v>
      </c>
      <c r="BR1259" s="0" t="str">
        <f aca="false">IF(BQ1259&gt;=90, "Very Good", IF(BQ1259&gt;=80, "Good", IF(BQ1259&gt;=70, "Slightly Good", IF(BQ1259&gt;=60, "Average", IF(BQ1259&gt;=50, "Slightly Poor", IF(BQ1259&gt;=40, "Poor", "Very Poor"))))))</f>
        <v>Average</v>
      </c>
      <c r="BT1259" s="2" t="n">
        <f aca="false">9.81*LN(AH1259)+30.6</f>
        <v>58.8449368660938</v>
      </c>
      <c r="BU1259" s="0" t="str">
        <f aca="false">IF(BT1259&lt;30, "Clean water", IF(AND(BT1259&gt;=30, BT1259&lt;40), "Hypolimia", IF(AND(BT1259&gt;=40,BT1259&lt;50), "Mesotrophic", IF(AND(BT1259&gt;=50, BT1259&lt;70), "Eutrophic", IF(BT1259&gt;70,"Hypertrophic")))))</f>
        <v>Eutrophic</v>
      </c>
      <c r="CM1259" s="0" t="n">
        <f aca="false">IF(G1259&gt;H1259,1,0)</f>
        <v>0</v>
      </c>
      <c r="CO1259" s="17" t="n">
        <f aca="false">14.652-0.41022*M1259+0.007991*M1259*M1259-0.000077774*M1259*M1259*M1259</f>
        <v>10.331832381778</v>
      </c>
      <c r="CP1259" s="1" t="n">
        <f aca="false">F1259/CO1259*100</f>
        <v>123.888963032105</v>
      </c>
    </row>
    <row r="1260" customFormat="false" ht="12.5" hidden="false" customHeight="false" outlineLevel="0" collapsed="false">
      <c r="A1260" s="0" t="n">
        <v>1259</v>
      </c>
      <c r="B1260" s="15" t="s">
        <v>113</v>
      </c>
      <c r="C1260" s="16" t="s">
        <v>114</v>
      </c>
      <c r="D1260" s="0" t="s">
        <v>183</v>
      </c>
      <c r="E1260" s="0" t="n">
        <v>7.7</v>
      </c>
      <c r="F1260" s="0" t="n">
        <v>12.1</v>
      </c>
      <c r="G1260" s="0" t="n">
        <v>1.7</v>
      </c>
      <c r="H1260" s="0" t="n">
        <v>5.3</v>
      </c>
      <c r="I1260" s="0" t="n">
        <v>4.4</v>
      </c>
      <c r="J1260" s="0" t="n">
        <v>6.866</v>
      </c>
      <c r="K1260" s="0" t="n">
        <v>0.086</v>
      </c>
      <c r="L1260" s="0" t="n">
        <v>3.9</v>
      </c>
      <c r="M1260" s="0" t="n">
        <v>12.6</v>
      </c>
      <c r="N1260" s="0" t="n">
        <v>0</v>
      </c>
      <c r="O1260" s="0" t="n">
        <v>541</v>
      </c>
      <c r="P1260" s="0" t="n">
        <v>10000</v>
      </c>
      <c r="AC1260" s="0" t="n">
        <v>6.582</v>
      </c>
      <c r="AD1260" s="0" t="n">
        <v>0.406</v>
      </c>
      <c r="AE1260" s="0" t="n">
        <v>5.327</v>
      </c>
      <c r="AF1260" s="0" t="n">
        <v>0.036</v>
      </c>
      <c r="AG1260" s="0" t="n">
        <v>0.025</v>
      </c>
      <c r="AH1260" s="0" t="n">
        <v>14.4</v>
      </c>
      <c r="AJ1260" s="0" t="n">
        <v>1000</v>
      </c>
      <c r="BF1260" s="0" t="n">
        <f aca="false">IF(E1260&lt;11,-3.6797*E1260^2+48.115*E1260-53.83,280.92*EXP(-0.2027*E1260))</f>
        <v>98.486087</v>
      </c>
      <c r="BG1260" s="1" t="n">
        <f aca="false">32.208*LN(F1260)+21.438</f>
        <v>101.739161217428</v>
      </c>
      <c r="BH1260" s="1" t="n">
        <f aca="false">IF(G1260&lt;=2, -10*G1260+100, 88.958*EXP(-0.0755*G1260))</f>
        <v>83</v>
      </c>
      <c r="BI1260" s="1" t="n">
        <f aca="false">IF(I1260&lt;=100, 0.0053*(I1260)^2-1.0332*I1260+100.76, 122.82*EXP(-0.0092*I1260))</f>
        <v>96.316528</v>
      </c>
      <c r="BJ1260" s="0" t="n">
        <f aca="false">IF(P1260&lt;=1000, -6.942*LN(P1260)+107.59, -36.304*LN(P1260)+310.72)</f>
        <v>-23.6521968642234</v>
      </c>
      <c r="BK1260" s="0" t="e">
        <f aca="false">BF1260^0.04*BG1260^0.22*BH1260^0.51*BI1260^0.06*BJ1260^0.17</f>
        <v>#NUM!</v>
      </c>
      <c r="BL1260" s="0" t="e">
        <f aca="false">IF(BK1260&gt;=90, "Very Good", IF(BK1260&gt;=80, "Good", IF(BK1260&gt;=70, "Slightly Good", IF(BK1260&gt;=60, "Average", IF(BK1260&gt;=50, "Slightly Poor", IF(BK1260&gt;=40, "Poor", "Very Poor"))))))</f>
        <v>#NUM!</v>
      </c>
      <c r="BM1260" s="2" t="n">
        <f aca="false">IF(P1260&lt;=1000, -6.942*LN(P1260)+107.59, IF(AND(P1260&gt;1000, P1260&lt;=5213),-36.304*LN(P1260)+310.72, IF(P1260&gt;5213, 10)))</f>
        <v>10</v>
      </c>
      <c r="BN1260" s="2" t="n">
        <f aca="false">BF1260^0.04*BG1260^0.22*BH1260^0.51*BI1260^0.06*BM1260^0.17</f>
        <v>61.5367088322697</v>
      </c>
      <c r="BO1260" s="3" t="str">
        <f aca="false">IF(BN1260&gt;=90, "Very Good", IF(BN1260&gt;=80, "Good", IF(BN1260&gt;=70, "Slightly Good", IF(BN1260&gt;=60, "Average", IF(BN1260&gt;=50, "Slightly Poor", IF(BN1260&gt;=40, "Poor", "Very Poor"))))))</f>
        <v>Average</v>
      </c>
      <c r="BP1260" s="2" t="n">
        <f aca="false">IF(AJ1260&lt;=1000, -6.942*LN(AJ1260)+107.59, IF(AND(AJ1260&gt;1000, AJ1260&lt;=5213),-36.304*LN(AJ1260)+310.72, IF(AJ1260&gt;5213, 10)))</f>
        <v>59.636362853306</v>
      </c>
      <c r="BQ1260" s="2" t="n">
        <f aca="false">BF1260^0.04*BG1260^0.22*BH1260^0.51*BI1260^0.06*BP1260^0.17</f>
        <v>83.3625825347793</v>
      </c>
      <c r="BR1260" s="0" t="str">
        <f aca="false">IF(BQ1260&gt;=90, "Very Good", IF(BQ1260&gt;=80, "Good", IF(BQ1260&gt;=70, "Slightly Good", IF(BQ1260&gt;=60, "Average", IF(BQ1260&gt;=50, "Slightly Poor", IF(BQ1260&gt;=40, "Poor", "Very Poor"))))))</f>
        <v>Good</v>
      </c>
      <c r="BT1260" s="2" t="n">
        <f aca="false">9.81*LN(AH1260)+30.6</f>
        <v>56.765508706569</v>
      </c>
      <c r="BU1260" s="0" t="str">
        <f aca="false">IF(BT1260&lt;30, "Clean water", IF(AND(BT1260&gt;=30, BT1260&lt;40), "Hypolimia", IF(AND(BT1260&gt;=40,BT1260&lt;50), "Mesotrophic", IF(AND(BT1260&gt;=50, BT1260&lt;70), "Eutrophic", IF(BT1260&gt;70,"Hypertrophic")))))</f>
        <v>Eutrophic</v>
      </c>
      <c r="CM1260" s="0" t="n">
        <f aca="false">IF(G1260&gt;H1260,1,0)</f>
        <v>0</v>
      </c>
      <c r="CO1260" s="17" t="n">
        <f aca="false">14.652-0.41022*M1260+0.007991*M1260*M1260-0.000077774*M1260*M1260*M1260</f>
        <v>10.596301916976</v>
      </c>
      <c r="CP1260" s="1" t="n">
        <f aca="false">F1260/CO1260*100</f>
        <v>114.190781791664</v>
      </c>
    </row>
    <row r="1261" customFormat="false" ht="12.5" hidden="false" customHeight="false" outlineLevel="0" collapsed="false">
      <c r="A1261" s="0" t="n">
        <v>1260</v>
      </c>
      <c r="B1261" s="15" t="s">
        <v>115</v>
      </c>
      <c r="C1261" s="16" t="s">
        <v>116</v>
      </c>
      <c r="D1261" s="0" t="s">
        <v>183</v>
      </c>
      <c r="E1261" s="0" t="n">
        <v>7.3</v>
      </c>
      <c r="F1261" s="0" t="n">
        <v>8.8</v>
      </c>
      <c r="G1261" s="0" t="n">
        <v>2.5</v>
      </c>
      <c r="H1261" s="0" t="n">
        <v>6.9</v>
      </c>
      <c r="I1261" s="0" t="n">
        <v>4.4</v>
      </c>
      <c r="J1261" s="0" t="n">
        <v>13.498</v>
      </c>
      <c r="K1261" s="0" t="n">
        <v>0.161</v>
      </c>
      <c r="L1261" s="0" t="n">
        <v>5.2</v>
      </c>
      <c r="M1261" s="0" t="n">
        <v>14.7</v>
      </c>
      <c r="N1261" s="0" t="n">
        <v>0</v>
      </c>
      <c r="O1261" s="0" t="n">
        <v>588</v>
      </c>
      <c r="P1261" s="0" t="n">
        <v>25000</v>
      </c>
      <c r="AC1261" s="0" t="n">
        <v>13.391</v>
      </c>
      <c r="AD1261" s="0" t="n">
        <v>1.657</v>
      </c>
      <c r="AE1261" s="0" t="n">
        <v>10.565</v>
      </c>
      <c r="AF1261" s="0" t="n">
        <v>0.051</v>
      </c>
      <c r="AG1261" s="0" t="n">
        <v>0.037</v>
      </c>
      <c r="AH1261" s="0" t="n">
        <v>9.1</v>
      </c>
      <c r="AJ1261" s="0" t="n">
        <v>2000</v>
      </c>
      <c r="BF1261" s="0" t="n">
        <f aca="false">IF(E1261&lt;11,-3.6797*E1261^2+48.115*E1261-53.83,280.92*EXP(-0.2027*E1261))</f>
        <v>101.318287</v>
      </c>
      <c r="BG1261" s="1" t="n">
        <f aca="false">32.208*LN(F1261)+21.438</f>
        <v>91.4824034455619</v>
      </c>
      <c r="BH1261" s="1" t="n">
        <f aca="false">IF(G1261&lt;=2, -10*G1261+100, 88.958*EXP(-0.0755*G1261))</f>
        <v>73.6566439219523</v>
      </c>
      <c r="BI1261" s="1" t="n">
        <f aca="false">IF(I1261&lt;=100, 0.0053*(I1261)^2-1.0332*I1261+100.76, 122.82*EXP(-0.0092*I1261))</f>
        <v>96.316528</v>
      </c>
      <c r="BJ1261" s="0" t="n">
        <f aca="false">IF(P1261&lt;=1000, -6.942*LN(P1261)+107.59, -36.304*LN(P1261)+310.72)</f>
        <v>-56.9172155941827</v>
      </c>
      <c r="BK1261" s="0" t="e">
        <f aca="false">BF1261^0.04*BG1261^0.22*BH1261^0.51*BI1261^0.06*BJ1261^0.17</f>
        <v>#NUM!</v>
      </c>
      <c r="BL1261" s="0" t="e">
        <f aca="false">IF(BK1261&gt;=90, "Very Good", IF(BK1261&gt;=80, "Good", IF(BK1261&gt;=70, "Slightly Good", IF(BK1261&gt;=60, "Average", IF(BK1261&gt;=50, "Slightly Poor", IF(BK1261&gt;=40, "Poor", "Very Poor"))))))</f>
        <v>#NUM!</v>
      </c>
      <c r="BM1261" s="2" t="n">
        <f aca="false">IF(P1261&lt;=1000, -6.942*LN(P1261)+107.59, IF(AND(P1261&gt;1000, P1261&lt;=5213),-36.304*LN(P1261)+310.72, IF(P1261&gt;5213, 10)))</f>
        <v>10</v>
      </c>
      <c r="BN1261" s="2" t="n">
        <f aca="false">BF1261^0.04*BG1261^0.22*BH1261^0.51*BI1261^0.06*BM1261^0.17</f>
        <v>56.6267856167692</v>
      </c>
      <c r="BO1261" s="3" t="str">
        <f aca="false">IF(BN1261&gt;=90, "Very Good", IF(BN1261&gt;=80, "Good", IF(BN1261&gt;=70, "Slightly Good", IF(BN1261&gt;=60, "Average", IF(BN1261&gt;=50, "Slightly Poor", IF(BN1261&gt;=40, "Poor", "Very Poor"))))))</f>
        <v>Slightly Poor</v>
      </c>
      <c r="BP1261" s="2" t="n">
        <f aca="false">IF(AJ1261&lt;=1000, -6.942*LN(AJ1261)+107.59, IF(AND(AJ1261&gt;1000, AJ1261&lt;=5213),-36.304*LN(AJ1261)+310.72, IF(AJ1261&gt;5213, 10)))</f>
        <v>34.7768371087843</v>
      </c>
      <c r="BQ1261" s="2" t="n">
        <f aca="false">BF1261^0.04*BG1261^0.22*BH1261^0.51*BI1261^0.06*BP1261^0.17</f>
        <v>69.9908428869953</v>
      </c>
      <c r="BR1261" s="0" t="str">
        <f aca="false">IF(BQ1261&gt;=90, "Very Good", IF(BQ1261&gt;=80, "Good", IF(BQ1261&gt;=70, "Slightly Good", IF(BQ1261&gt;=60, "Average", IF(BQ1261&gt;=50, "Slightly Poor", IF(BQ1261&gt;=40, "Poor", "Very Poor"))))))</f>
        <v>Average</v>
      </c>
      <c r="BT1261" s="2" t="n">
        <f aca="false">9.81*LN(AH1261)+30.6</f>
        <v>52.2631719966587</v>
      </c>
      <c r="BU1261" s="0" t="str">
        <f aca="false">IF(BT1261&lt;30, "Clean water", IF(AND(BT1261&gt;=30, BT1261&lt;40), "Hypolimia", IF(AND(BT1261&gt;=40,BT1261&lt;50), "Mesotrophic", IF(AND(BT1261&gt;=50, BT1261&lt;70), "Eutrophic", IF(BT1261&gt;70,"Hypertrophic")))))</f>
        <v>Eutrophic</v>
      </c>
      <c r="CM1261" s="0" t="n">
        <f aca="false">IF(G1261&gt;H1261,1,0)</f>
        <v>0</v>
      </c>
      <c r="CO1261" s="17" t="n">
        <f aca="false">14.652-0.41022*M1261+0.007991*M1261*M1261-0.000077774*M1261*M1261*M1261</f>
        <v>10.101490290198</v>
      </c>
      <c r="CP1261" s="1" t="n">
        <f aca="false">F1261/CO1261*100</f>
        <v>87.1158586227529</v>
      </c>
    </row>
    <row r="1262" customFormat="false" ht="12.5" hidden="false" customHeight="false" outlineLevel="0" collapsed="false">
      <c r="A1262" s="0" t="n">
        <v>1261</v>
      </c>
      <c r="B1262" s="15" t="s">
        <v>117</v>
      </c>
      <c r="C1262" s="16" t="s">
        <v>118</v>
      </c>
      <c r="D1262" s="0" t="s">
        <v>183</v>
      </c>
      <c r="E1262" s="0" t="n">
        <v>7.8</v>
      </c>
      <c r="F1262" s="0" t="n">
        <v>12.7</v>
      </c>
      <c r="G1262" s="0" t="n">
        <v>0.9</v>
      </c>
      <c r="H1262" s="0" t="n">
        <v>1.5</v>
      </c>
      <c r="I1262" s="0" t="n">
        <v>2</v>
      </c>
      <c r="J1262" s="0" t="n">
        <v>2.596</v>
      </c>
      <c r="K1262" s="0" t="n">
        <v>0.004</v>
      </c>
      <c r="L1262" s="0" t="n">
        <v>1.5</v>
      </c>
      <c r="M1262" s="0" t="n">
        <v>9.1</v>
      </c>
      <c r="N1262" s="0" t="n">
        <v>0</v>
      </c>
      <c r="O1262" s="0" t="n">
        <v>245</v>
      </c>
      <c r="P1262" s="0" t="n">
        <v>10</v>
      </c>
      <c r="AC1262" s="0" t="n">
        <v>2.523</v>
      </c>
      <c r="AD1262" s="0" t="n">
        <v>0.117</v>
      </c>
      <c r="AE1262" s="0" t="n">
        <v>2.129</v>
      </c>
      <c r="AF1262" s="0" t="n">
        <v>0</v>
      </c>
      <c r="AG1262" s="0" t="n">
        <v>0</v>
      </c>
      <c r="AH1262" s="0" t="n">
        <v>2.3</v>
      </c>
      <c r="AJ1262" s="0" t="n">
        <v>0</v>
      </c>
      <c r="BF1262" s="0" t="n">
        <f aca="false">IF(E1262&lt;11,-3.6797*E1262^2+48.115*E1262-53.83,280.92*EXP(-0.2027*E1262))</f>
        <v>97.5940520000001</v>
      </c>
      <c r="BG1262" s="1" t="n">
        <f aca="false">32.208*LN(F1262)+21.438</f>
        <v>103.297917005506</v>
      </c>
      <c r="BH1262" s="1" t="n">
        <f aca="false">IF(G1262&lt;=2, -10*G1262+100, 88.958*EXP(-0.0755*G1262))</f>
        <v>91</v>
      </c>
      <c r="BI1262" s="1" t="n">
        <f aca="false">IF(I1262&lt;=100, 0.0053*(I1262)^2-1.0332*I1262+100.76, 122.82*EXP(-0.0092*I1262))</f>
        <v>98.7148</v>
      </c>
      <c r="BJ1262" s="0" t="n">
        <f aca="false">IF(P1262&lt;=1000, -6.942*LN(P1262)+107.59, -36.304*LN(P1262)+310.72)</f>
        <v>91.6054542844353</v>
      </c>
      <c r="BK1262" s="0" t="n">
        <f aca="false">BF1262^0.04*BG1262^0.22*BH1262^0.51*BI1262^0.06*BJ1262^0.17</f>
        <v>94.4012512969089</v>
      </c>
      <c r="BL1262" s="0" t="str">
        <f aca="false">IF(BK1262&gt;=90, "Very Good", IF(BK1262&gt;=80, "Good", IF(BK1262&gt;=70, "Slightly Good", IF(BK1262&gt;=60, "Average", IF(BK1262&gt;=50, "Slightly Poor", IF(BK1262&gt;=40, "Poor", "Very Poor"))))))</f>
        <v>Very Good</v>
      </c>
      <c r="BM1262" s="2" t="n">
        <f aca="false">IF(P1262&lt;=1000, -6.942*LN(P1262)+107.59, IF(AND(P1262&gt;1000, P1262&lt;=5213),-36.304*LN(P1262)+310.72, IF(P1262&gt;5213, 10)))</f>
        <v>91.6054542844353</v>
      </c>
      <c r="BN1262" s="2" t="n">
        <f aca="false">BF1262^0.04*BG1262^0.22*BH1262^0.51*BI1262^0.06*BM1262^0.17</f>
        <v>94.4012512969089</v>
      </c>
      <c r="BO1262" s="3" t="str">
        <f aca="false">IF(BN1262&gt;=90, "Very Good", IF(BN1262&gt;=80, "Good", IF(BN1262&gt;=70, "Slightly Good", IF(BN1262&gt;=60, "Average", IF(BN1262&gt;=50, "Slightly Poor", IF(BN1262&gt;=40, "Poor", "Very Poor"))))))</f>
        <v>Very Good</v>
      </c>
      <c r="BP1262" s="2" t="e">
        <f aca="false">IF(AJ1262&lt;=1000, -6.942*LN(AJ1262)+107.59, IF(AND(AJ1262&gt;1000, AJ1262&lt;=5213),-36.304*LN(AJ1262)+310.72, IF(AJ1262&gt;5213, 10)))</f>
        <v>#VALUE!</v>
      </c>
      <c r="BQ1262" s="2" t="e">
        <f aca="false">BF1262^0.04*BG1262^0.22*BH1262^0.51*BI1262^0.06*BP1262^0.17</f>
        <v>#VALUE!</v>
      </c>
      <c r="BR1262" s="0" t="e">
        <f aca="false">IF(BQ1262&gt;=90, "Very Good", IF(BQ1262&gt;=80, "Good", IF(BQ1262&gt;=70, "Slightly Good", IF(BQ1262&gt;=60, "Average", IF(BQ1262&gt;=50, "Slightly Poor", IF(BQ1262&gt;=40, "Poor", "Very Poor"))))))</f>
        <v>#VALUE!</v>
      </c>
      <c r="BT1262" s="2" t="n">
        <f aca="false">9.81*LN(AH1262)+30.6</f>
        <v>38.7708384959934</v>
      </c>
      <c r="BU1262" s="0" t="str">
        <f aca="false">IF(BT1262&lt;30, "Clean water", IF(AND(BT1262&gt;=30, BT1262&lt;40), "Hypolimia", IF(AND(BT1262&gt;=40,BT1262&lt;50), "Mesotrophic", IF(AND(BT1262&gt;=50, BT1262&lt;70), "Eutrophic", IF(BT1262&gt;70,"Hypertrophic")))))</f>
        <v>Hypolimia</v>
      </c>
      <c r="CM1262" s="0" t="n">
        <f aca="false">IF(G1262&gt;H1262,1,0)</f>
        <v>0</v>
      </c>
      <c r="CO1262" s="17" t="n">
        <f aca="false">14.652-0.41022*M1262+0.007991*M1262*M1262-0.000077774*M1262*M1262*M1262</f>
        <v>11.522124479046</v>
      </c>
      <c r="CP1262" s="1" t="n">
        <f aca="false">F1262/CO1262*100</f>
        <v>110.222728656474</v>
      </c>
    </row>
    <row r="1263" customFormat="false" ht="12.5" hidden="false" customHeight="false" outlineLevel="0" collapsed="false">
      <c r="A1263" s="0" t="n">
        <v>1262</v>
      </c>
      <c r="B1263" s="15" t="s">
        <v>119</v>
      </c>
      <c r="C1263" s="16" t="s">
        <v>120</v>
      </c>
      <c r="D1263" s="0" t="s">
        <v>183</v>
      </c>
      <c r="E1263" s="0" t="n">
        <v>8.1</v>
      </c>
      <c r="F1263" s="0" t="n">
        <v>13.4</v>
      </c>
      <c r="G1263" s="0" t="n">
        <v>0.7</v>
      </c>
      <c r="H1263" s="0" t="n">
        <v>2.2</v>
      </c>
      <c r="I1263" s="0" t="n">
        <v>2.2</v>
      </c>
      <c r="J1263" s="0" t="n">
        <v>2.792</v>
      </c>
      <c r="K1263" s="0" t="n">
        <v>0.012</v>
      </c>
      <c r="L1263" s="0" t="n">
        <v>1.5</v>
      </c>
      <c r="M1263" s="0" t="n">
        <v>12.2</v>
      </c>
      <c r="N1263" s="0" t="n">
        <v>0</v>
      </c>
      <c r="O1263" s="0" t="n">
        <v>279</v>
      </c>
      <c r="P1263" s="0" t="n">
        <v>250</v>
      </c>
      <c r="AC1263" s="0" t="n">
        <v>2.721</v>
      </c>
      <c r="AD1263" s="0" t="n">
        <v>0.057</v>
      </c>
      <c r="AE1263" s="0" t="n">
        <v>2.4</v>
      </c>
      <c r="AF1263" s="0" t="n">
        <v>0</v>
      </c>
      <c r="AG1263" s="0" t="n">
        <v>0</v>
      </c>
      <c r="AH1263" s="0" t="n">
        <v>6</v>
      </c>
      <c r="AJ1263" s="0" t="n">
        <v>8</v>
      </c>
      <c r="BF1263" s="0" t="n">
        <f aca="false">IF(E1263&lt;11,-3.6797*E1263^2+48.115*E1263-53.83,280.92*EXP(-0.2027*E1263))</f>
        <v>94.476383</v>
      </c>
      <c r="BG1263" s="1" t="n">
        <f aca="false">32.208*LN(F1263)+21.438</f>
        <v>105.025963601667</v>
      </c>
      <c r="BH1263" s="1" t="n">
        <f aca="false">IF(G1263&lt;=2, -10*G1263+100, 88.958*EXP(-0.0755*G1263))</f>
        <v>93</v>
      </c>
      <c r="BI1263" s="1" t="n">
        <f aca="false">IF(I1263&lt;=100, 0.0053*(I1263)^2-1.0332*I1263+100.76, 122.82*EXP(-0.0092*I1263))</f>
        <v>98.512612</v>
      </c>
      <c r="BJ1263" s="0" t="n">
        <f aca="false">IF(P1263&lt;=1000, -6.942*LN(P1263)+107.59, -36.304*LN(P1263)+310.72)</f>
        <v>69.2600183082003</v>
      </c>
      <c r="BK1263" s="0" t="n">
        <f aca="false">BF1263^0.04*BG1263^0.22*BH1263^0.51*BI1263^0.06*BJ1263^0.17</f>
        <v>91.225458528898</v>
      </c>
      <c r="BL1263" s="0" t="str">
        <f aca="false">IF(BK1263&gt;=90, "Very Good", IF(BK1263&gt;=80, "Good", IF(BK1263&gt;=70, "Slightly Good", IF(BK1263&gt;=60, "Average", IF(BK1263&gt;=50, "Slightly Poor", IF(BK1263&gt;=40, "Poor", "Very Poor"))))))</f>
        <v>Very Good</v>
      </c>
      <c r="BM1263" s="2" t="n">
        <f aca="false">IF(P1263&lt;=1000, -6.942*LN(P1263)+107.59, IF(AND(P1263&gt;1000, P1263&lt;=5213),-36.304*LN(P1263)+310.72, IF(P1263&gt;5213, 10)))</f>
        <v>69.2600183082003</v>
      </c>
      <c r="BN1263" s="2" t="n">
        <f aca="false">BF1263^0.04*BG1263^0.22*BH1263^0.51*BI1263^0.06*BM1263^0.17</f>
        <v>91.225458528898</v>
      </c>
      <c r="BO1263" s="3" t="str">
        <f aca="false">IF(BN1263&gt;=90, "Very Good", IF(BN1263&gt;=80, "Good", IF(BN1263&gt;=70, "Slightly Good", IF(BN1263&gt;=60, "Average", IF(BN1263&gt;=50, "Slightly Poor", IF(BN1263&gt;=40, "Poor", "Very Poor"))))))</f>
        <v>Very Good</v>
      </c>
      <c r="BP1263" s="2" t="n">
        <f aca="false">IF(AJ1263&lt;=1000, -6.942*LN(AJ1263)+107.59, IF(AND(AJ1263&gt;1000, AJ1263&lt;=5213),-36.304*LN(AJ1263)+310.72, IF(AJ1263&gt;5213, 10)))</f>
        <v>93.1545168176586</v>
      </c>
      <c r="BQ1263" s="2" t="n">
        <f aca="false">BF1263^0.04*BG1263^0.22*BH1263^0.51*BI1263^0.06*BP1263^0.17</f>
        <v>95.9397712385286</v>
      </c>
      <c r="BR1263" s="0" t="str">
        <f aca="false">IF(BQ1263&gt;=90, "Very Good", IF(BQ1263&gt;=80, "Good", IF(BQ1263&gt;=70, "Slightly Good", IF(BQ1263&gt;=60, "Average", IF(BQ1263&gt;=50, "Slightly Poor", IF(BQ1263&gt;=40, "Poor", "Very Poor"))))))</f>
        <v>Very Good</v>
      </c>
      <c r="BT1263" s="2" t="n">
        <f aca="false">9.81*LN(AH1263)+30.6</f>
        <v>48.1771603931272</v>
      </c>
      <c r="BU1263" s="0" t="str">
        <f aca="false">IF(BT1263&lt;30, "Clean water", IF(AND(BT1263&gt;=30, BT1263&lt;40), "Hypolimia", IF(AND(BT1263&gt;=40,BT1263&lt;50), "Mesotrophic", IF(AND(BT1263&gt;=50, BT1263&lt;70), "Eutrophic", IF(BT1263&gt;70,"Hypertrophic")))))</f>
        <v>Mesotrophic</v>
      </c>
      <c r="CM1263" s="0" t="n">
        <f aca="false">IF(G1263&gt;H1263,1,0)</f>
        <v>0</v>
      </c>
      <c r="CO1263" s="17" t="n">
        <f aca="false">14.652-0.41022*M1263+0.007991*M1263*M1263-0.000077774*M1263*M1263*M1263</f>
        <v>10.695470677648</v>
      </c>
      <c r="CP1263" s="1" t="n">
        <f aca="false">F1263/CO1263*100</f>
        <v>125.286678855603</v>
      </c>
    </row>
    <row r="1264" customFormat="false" ht="12.5" hidden="false" customHeight="false" outlineLevel="0" collapsed="false">
      <c r="A1264" s="0" t="n">
        <v>1263</v>
      </c>
      <c r="B1264" s="15" t="s">
        <v>121</v>
      </c>
      <c r="C1264" s="16" t="s">
        <v>122</v>
      </c>
      <c r="D1264" s="0" t="s">
        <v>183</v>
      </c>
      <c r="E1264" s="0" t="n">
        <v>7.8</v>
      </c>
      <c r="F1264" s="0" t="n">
        <v>12.2</v>
      </c>
      <c r="G1264" s="0" t="n">
        <v>0.9</v>
      </c>
      <c r="H1264" s="0" t="n">
        <v>2.8</v>
      </c>
      <c r="I1264" s="0" t="n">
        <v>3</v>
      </c>
      <c r="J1264" s="0" t="n">
        <v>3.153</v>
      </c>
      <c r="K1264" s="0" t="n">
        <v>0.028</v>
      </c>
      <c r="L1264" s="0" t="n">
        <v>1.7</v>
      </c>
      <c r="M1264" s="0" t="n">
        <v>9.9</v>
      </c>
      <c r="N1264" s="0" t="n">
        <v>0</v>
      </c>
      <c r="O1264" s="0" t="n">
        <v>332</v>
      </c>
      <c r="P1264" s="0" t="n">
        <v>900</v>
      </c>
      <c r="AC1264" s="0" t="n">
        <v>3.079</v>
      </c>
      <c r="AD1264" s="0" t="n">
        <v>0.088</v>
      </c>
      <c r="AE1264" s="0" t="n">
        <v>2.648</v>
      </c>
      <c r="AF1264" s="0" t="n">
        <v>0.009</v>
      </c>
      <c r="AG1264" s="0" t="n">
        <v>0.008</v>
      </c>
      <c r="AH1264" s="0" t="n">
        <v>13.6</v>
      </c>
      <c r="AJ1264" s="0" t="n">
        <v>40</v>
      </c>
      <c r="BF1264" s="0" t="n">
        <f aca="false">IF(E1264&lt;11,-3.6797*E1264^2+48.115*E1264-53.83,280.92*EXP(-0.2027*E1264))</f>
        <v>97.5940520000001</v>
      </c>
      <c r="BG1264" s="1" t="n">
        <f aca="false">32.208*LN(F1264)+21.438</f>
        <v>102.004249133617</v>
      </c>
      <c r="BH1264" s="1" t="n">
        <f aca="false">IF(G1264&lt;=2, -10*G1264+100, 88.958*EXP(-0.0755*G1264))</f>
        <v>91</v>
      </c>
      <c r="BI1264" s="1" t="n">
        <f aca="false">IF(I1264&lt;=100, 0.0053*(I1264)^2-1.0332*I1264+100.76, 122.82*EXP(-0.0092*I1264))</f>
        <v>97.7081</v>
      </c>
      <c r="BJ1264" s="0" t="n">
        <f aca="false">IF(P1264&lt;=1000, -6.942*LN(P1264)+107.59, -36.304*LN(P1264)+310.72)</f>
        <v>60.3677755530026</v>
      </c>
      <c r="BK1264" s="0" t="n">
        <f aca="false">BF1264^0.04*BG1264^0.22*BH1264^0.51*BI1264^0.06*BJ1264^0.17</f>
        <v>87.6429072880261</v>
      </c>
      <c r="BL1264" s="0" t="str">
        <f aca="false">IF(BK1264&gt;=90, "Very Good", IF(BK1264&gt;=80, "Good", IF(BK1264&gt;=70, "Slightly Good", IF(BK1264&gt;=60, "Average", IF(BK1264&gt;=50, "Slightly Poor", IF(BK1264&gt;=40, "Poor", "Very Poor"))))))</f>
        <v>Good</v>
      </c>
      <c r="BM1264" s="2" t="n">
        <f aca="false">IF(P1264&lt;=1000, -6.942*LN(P1264)+107.59, IF(AND(P1264&gt;1000, P1264&lt;=5213),-36.304*LN(P1264)+310.72, IF(P1264&gt;5213, 10)))</f>
        <v>60.3677755530026</v>
      </c>
      <c r="BN1264" s="2" t="n">
        <f aca="false">BF1264^0.04*BG1264^0.22*BH1264^0.51*BI1264^0.06*BM1264^0.17</f>
        <v>87.6429072880261</v>
      </c>
      <c r="BO1264" s="3" t="str">
        <f aca="false">IF(BN1264&gt;=90, "Very Good", IF(BN1264&gt;=80, "Good", IF(BN1264&gt;=70, "Slightly Good", IF(BN1264&gt;=60, "Average", IF(BN1264&gt;=50, "Slightly Poor", IF(BN1264&gt;=40, "Poor", "Very Poor"))))))</f>
        <v>Good</v>
      </c>
      <c r="BP1264" s="2" t="n">
        <f aca="false">IF(AJ1264&lt;=1000, -6.942*LN(AJ1264)+107.59, IF(AND(AJ1264&gt;1000, AJ1264&lt;=5213),-36.304*LN(AJ1264)+310.72, IF(AJ1264&gt;5213, 10)))</f>
        <v>81.981798829541</v>
      </c>
      <c r="BQ1264" s="2" t="n">
        <f aca="false">BF1264^0.04*BG1264^0.22*BH1264^0.51*BI1264^0.06*BP1264^0.17</f>
        <v>92.3234152118569</v>
      </c>
      <c r="BR1264" s="0" t="str">
        <f aca="false">IF(BQ1264&gt;=90, "Very Good", IF(BQ1264&gt;=80, "Good", IF(BQ1264&gt;=70, "Slightly Good", IF(BQ1264&gt;=60, "Average", IF(BQ1264&gt;=50, "Slightly Poor", IF(BQ1264&gt;=40, "Poor", "Very Poor"))))))</f>
        <v>Very Good</v>
      </c>
      <c r="BT1264" s="2" t="n">
        <f aca="false">9.81*LN(AH1264)+30.6</f>
        <v>56.2047846667991</v>
      </c>
      <c r="BU1264" s="0" t="str">
        <f aca="false">IF(BT1264&lt;30, "Clean water", IF(AND(BT1264&gt;=30, BT1264&lt;40), "Hypolimia", IF(AND(BT1264&gt;=40,BT1264&lt;50), "Mesotrophic", IF(AND(BT1264&gt;=50, BT1264&lt;70), "Eutrophic", IF(BT1264&gt;70,"Hypertrophic")))))</f>
        <v>Eutrophic</v>
      </c>
      <c r="CM1264" s="0" t="n">
        <f aca="false">IF(G1264&gt;H1264,1,0)</f>
        <v>0</v>
      </c>
      <c r="CO1264" s="17" t="n">
        <f aca="false">14.652-0.41022*M1264+0.007991*M1264*M1264-0.000077774*M1264*M1264*M1264</f>
        <v>11.298555875574</v>
      </c>
      <c r="CP1264" s="1" t="n">
        <f aca="false">F1264/CO1264*100</f>
        <v>107.978401260774</v>
      </c>
    </row>
    <row r="1265" customFormat="false" ht="12.5" hidden="false" customHeight="false" outlineLevel="0" collapsed="false">
      <c r="A1265" s="0" t="n">
        <v>1264</v>
      </c>
      <c r="B1265" s="15" t="s">
        <v>140</v>
      </c>
      <c r="C1265" s="16" t="s">
        <v>141</v>
      </c>
      <c r="D1265" s="0" t="s">
        <v>183</v>
      </c>
      <c r="E1265" s="0" t="n">
        <v>8.2</v>
      </c>
      <c r="F1265" s="0" t="n">
        <v>10.3</v>
      </c>
      <c r="G1265" s="0" t="n">
        <v>4.1</v>
      </c>
      <c r="H1265" s="0" t="n">
        <v>6.3</v>
      </c>
      <c r="I1265" s="0" t="n">
        <v>10.1</v>
      </c>
      <c r="J1265" s="0" t="n">
        <v>6.544</v>
      </c>
      <c r="K1265" s="0" t="n">
        <v>0.382</v>
      </c>
      <c r="L1265" s="0" t="n">
        <v>3</v>
      </c>
      <c r="M1265" s="0" t="n">
        <v>15.7</v>
      </c>
      <c r="O1265" s="0" t="n">
        <v>1316</v>
      </c>
      <c r="BD1265" s="0" t="n">
        <v>0.038</v>
      </c>
      <c r="BF1265" s="0" t="n">
        <f aca="false">IF(E1265&lt;11,-3.6797*E1265^2+48.115*E1265-53.83,280.92*EXP(-0.2027*E1265))</f>
        <v>93.289972</v>
      </c>
      <c r="BG1265" s="1" t="n">
        <f aca="false">32.208*LN(F1265)+21.438</f>
        <v>96.5516905777479</v>
      </c>
      <c r="BH1265" s="1" t="n">
        <f aca="false">IF(G1265&lt;=2, -10*G1265+100, 88.958*EXP(-0.0755*G1265))</f>
        <v>65.2753416273956</v>
      </c>
      <c r="BI1265" s="1" t="n">
        <f aca="false">IF(I1265&lt;=100, 0.0053*(I1265)^2-1.0332*I1265+100.76, 122.82*EXP(-0.0092*I1265))</f>
        <v>90.865333</v>
      </c>
      <c r="BJ1265" s="0" t="e">
        <f aca="false">IF(P1265&lt;=1000, -6.942*LN(P1265)+107.59, -36.304*LN(P1265)+310.72)</f>
        <v>#VALUE!</v>
      </c>
      <c r="BK1265" s="0" t="e">
        <f aca="false">BF1265^0.04*BG1265^0.22*BH1265^0.51*BI1265^0.06*BJ1265^0.17</f>
        <v>#VALUE!</v>
      </c>
      <c r="BL1265" s="0" t="e">
        <f aca="false">IF(BK1265&gt;=90, "Very Good", IF(BK1265&gt;=80, "Good", IF(BK1265&gt;=70, "Slightly Good", IF(BK1265&gt;=60, "Average", IF(BK1265&gt;=50, "Slightly Poor", IF(BK1265&gt;=40, "Poor", "Very Poor"))))))</f>
        <v>#VALUE!</v>
      </c>
      <c r="BM1265" s="2" t="e">
        <f aca="false">IF(P1265&lt;=1000, -6.942*LN(P1265)+107.59, IF(AND(P1265&gt;1000, P1265&lt;=5213),-36.304*LN(P1265)+310.72, IF(P1265&gt;5213, 10)))</f>
        <v>#VALUE!</v>
      </c>
      <c r="BN1265" s="2" t="e">
        <f aca="false">BF1265^0.04*BG1265^0.22*BH1265^0.51*BI1265^0.06*BM1265^0.17</f>
        <v>#VALUE!</v>
      </c>
      <c r="BO1265" s="3" t="e">
        <f aca="false">IF(BN1265&gt;=90, "Very Good", IF(BN1265&gt;=80, "Good", IF(BN1265&gt;=70, "Slightly Good", IF(BN1265&gt;=60, "Average", IF(BN1265&gt;=50, "Slightly Poor", IF(BN1265&gt;=40, "Poor", "Very Poor"))))))</f>
        <v>#VALUE!</v>
      </c>
      <c r="BP1265" s="2" t="e">
        <f aca="false">IF(AJ1265&lt;=1000, -6.942*LN(AJ1265)+107.59, IF(AND(AJ1265&gt;1000, AJ1265&lt;=5213),-36.304*LN(AJ1265)+310.72, IF(AJ1265&gt;5213, 10)))</f>
        <v>#VALUE!</v>
      </c>
      <c r="BQ1265" s="2" t="e">
        <f aca="false">BF1265^0.04*BG1265^0.22*BH1265^0.51*BI1265^0.06*BP1265^0.17</f>
        <v>#VALUE!</v>
      </c>
      <c r="BR1265" s="0" t="e">
        <f aca="false">IF(BQ1265&gt;=90, "Very Good", IF(BQ1265&gt;=80, "Good", IF(BQ1265&gt;=70, "Slightly Good", IF(BQ1265&gt;=60, "Average", IF(BQ1265&gt;=50, "Slightly Poor", IF(BQ1265&gt;=40, "Poor", "Very Poor"))))))</f>
        <v>#VALUE!</v>
      </c>
      <c r="BT1265" s="2" t="e">
        <f aca="false">9.81*LN(AH1265)+30.6</f>
        <v>#VALUE!</v>
      </c>
      <c r="BU1265" s="0" t="e">
        <f aca="false">IF(BT1265&lt;30, "Clean water", IF(AND(BT1265&gt;=30, BT1265&lt;40), "Hypolimia", IF(AND(BT1265&gt;=40,BT1265&lt;50), "Mesotrophic", IF(AND(BT1265&gt;=50, BT1265&lt;70), "Eutrophic", IF(BT1265&gt;70,"Hypertrophic")))))</f>
        <v>#VALUE!</v>
      </c>
      <c r="CM1265" s="0" t="n">
        <f aca="false">IF(G1265&gt;H1265,1,0)</f>
        <v>0</v>
      </c>
      <c r="CO1265" s="17" t="n">
        <f aca="false">14.652-0.41022*M1265+0.007991*M1265*M1265-0.000077774*M1265*M1265*M1265</f>
        <v>9.880270531818</v>
      </c>
      <c r="CP1265" s="1" t="n">
        <f aca="false">F1265/CO1265*100</f>
        <v>104.248157647408</v>
      </c>
    </row>
    <row r="1266" customFormat="false" ht="12.5" hidden="false" customHeight="false" outlineLevel="0" collapsed="false">
      <c r="A1266" s="0" t="n">
        <v>1265</v>
      </c>
      <c r="B1266" s="15" t="s">
        <v>123</v>
      </c>
      <c r="C1266" s="16" t="s">
        <v>124</v>
      </c>
      <c r="D1266" s="0" t="s">
        <v>183</v>
      </c>
      <c r="E1266" s="0" t="n">
        <v>7.3</v>
      </c>
      <c r="F1266" s="0" t="n">
        <v>9.8</v>
      </c>
      <c r="G1266" s="0" t="n">
        <v>5.1</v>
      </c>
      <c r="H1266" s="0" t="n">
        <v>8.2</v>
      </c>
      <c r="I1266" s="0" t="n">
        <v>4.4</v>
      </c>
      <c r="J1266" s="0" t="n">
        <v>11.844</v>
      </c>
      <c r="K1266" s="0" t="n">
        <v>0.127</v>
      </c>
      <c r="L1266" s="0" t="n">
        <v>6</v>
      </c>
      <c r="M1266" s="0" t="n">
        <v>17.4</v>
      </c>
      <c r="N1266" s="0" t="n">
        <v>0</v>
      </c>
      <c r="O1266" s="0" t="n">
        <v>621</v>
      </c>
      <c r="P1266" s="0" t="n">
        <v>35000</v>
      </c>
      <c r="AC1266" s="0" t="n">
        <v>11.434</v>
      </c>
      <c r="AD1266" s="0" t="n">
        <v>4.715</v>
      </c>
      <c r="AE1266" s="0" t="n">
        <v>5.336</v>
      </c>
      <c r="AF1266" s="0" t="n">
        <v>0.042</v>
      </c>
      <c r="AG1266" s="0" t="n">
        <v>0.017</v>
      </c>
      <c r="AH1266" s="0" t="n">
        <v>6.8</v>
      </c>
      <c r="AJ1266" s="0" t="n">
        <v>1900</v>
      </c>
      <c r="BF1266" s="0" t="n">
        <f aca="false">IF(E1266&lt;11,-3.6797*E1266^2+48.115*E1266-53.83,280.92*EXP(-0.2027*E1266))</f>
        <v>101.318287</v>
      </c>
      <c r="BG1266" s="1" t="n">
        <f aca="false">32.208*LN(F1266)+21.438</f>
        <v>94.9489718778696</v>
      </c>
      <c r="BH1266" s="1" t="n">
        <f aca="false">IF(G1266&lt;=2, -10*G1266+100, 88.958*EXP(-0.0755*G1266))</f>
        <v>60.5285011947661</v>
      </c>
      <c r="BI1266" s="1" t="n">
        <f aca="false">IF(I1266&lt;=100, 0.0053*(I1266)^2-1.0332*I1266+100.76, 122.82*EXP(-0.0092*I1266))</f>
        <v>96.316528</v>
      </c>
      <c r="BJ1266" s="0" t="n">
        <f aca="false">IF(P1266&lt;=1000, -6.942*LN(P1266)+107.59, -36.304*LN(P1266)+310.72)</f>
        <v>-69.1325036724791</v>
      </c>
      <c r="BK1266" s="0" t="e">
        <f aca="false">BF1266^0.04*BG1266^0.22*BH1266^0.51*BI1266^0.06*BJ1266^0.17</f>
        <v>#NUM!</v>
      </c>
      <c r="BL1266" s="0" t="e">
        <f aca="false">IF(BK1266&gt;=90, "Very Good", IF(BK1266&gt;=80, "Good", IF(BK1266&gt;=70, "Slightly Good", IF(BK1266&gt;=60, "Average", IF(BK1266&gt;=50, "Slightly Poor", IF(BK1266&gt;=40, "Poor", "Very Poor"))))))</f>
        <v>#NUM!</v>
      </c>
      <c r="BM1266" s="2" t="n">
        <f aca="false">IF(P1266&lt;=1000, -6.942*LN(P1266)+107.59, IF(AND(P1266&gt;1000, P1266&lt;=5213),-36.304*LN(P1266)+310.72, IF(P1266&gt;5213, 10)))</f>
        <v>10</v>
      </c>
      <c r="BN1266" s="2" t="n">
        <f aca="false">BF1266^0.04*BG1266^0.22*BH1266^0.51*BI1266^0.06*BM1266^0.17</f>
        <v>51.6531700979223</v>
      </c>
      <c r="BO1266" s="3" t="str">
        <f aca="false">IF(BN1266&gt;=90, "Very Good", IF(BN1266&gt;=80, "Good", IF(BN1266&gt;=70, "Slightly Good", IF(BN1266&gt;=60, "Average", IF(BN1266&gt;=50, "Slightly Poor", IF(BN1266&gt;=40, "Poor", "Very Poor"))))))</f>
        <v>Slightly Poor</v>
      </c>
      <c r="BP1266" s="2" t="n">
        <f aca="false">IF(AJ1266&lt;=1000, -6.942*LN(AJ1266)+107.59, IF(AND(AJ1266&gt;1000, AJ1266&lt;=5213),-36.304*LN(AJ1266)+310.72, IF(AJ1266&gt;5213, 10)))</f>
        <v>36.6389888682299</v>
      </c>
      <c r="BQ1266" s="2" t="n">
        <f aca="false">BF1266^0.04*BG1266^0.22*BH1266^0.51*BI1266^0.06*BP1266^0.17</f>
        <v>64.4120871859584</v>
      </c>
      <c r="BR1266" s="0" t="str">
        <f aca="false">IF(BQ1266&gt;=90, "Very Good", IF(BQ1266&gt;=80, "Good", IF(BQ1266&gt;=70, "Slightly Good", IF(BQ1266&gt;=60, "Average", IF(BQ1266&gt;=50, "Slightly Poor", IF(BQ1266&gt;=40, "Poor", "Very Poor"))))))</f>
        <v>Average</v>
      </c>
      <c r="BT1266" s="2" t="n">
        <f aca="false">9.81*LN(AH1266)+30.6</f>
        <v>49.405010825506</v>
      </c>
      <c r="BU1266" s="0" t="str">
        <f aca="false">IF(BT1266&lt;30, "Clean water", IF(AND(BT1266&gt;=30, BT1266&lt;40), "Hypolimia", IF(AND(BT1266&gt;=40,BT1266&lt;50), "Mesotrophic", IF(AND(BT1266&gt;=50, BT1266&lt;70), "Eutrophic", IF(BT1266&gt;70,"Hypertrophic")))))</f>
        <v>Mesotrophic</v>
      </c>
      <c r="CM1266" s="0" t="n">
        <f aca="false">IF(G1266&gt;H1266,1,0)</f>
        <v>0</v>
      </c>
      <c r="CO1266" s="17" t="n">
        <f aca="false">14.652-0.41022*M1266+0.007991*M1266*M1266-0.000077774*M1266*M1266*M1266</f>
        <v>9.523811861424</v>
      </c>
      <c r="CP1266" s="1" t="n">
        <f aca="false">F1266/CO1266*100</f>
        <v>102.899974743251</v>
      </c>
    </row>
    <row r="1267" customFormat="false" ht="12.5" hidden="false" customHeight="false" outlineLevel="0" collapsed="false">
      <c r="A1267" s="0" t="n">
        <v>1266</v>
      </c>
      <c r="B1267" s="15" t="s">
        <v>125</v>
      </c>
      <c r="C1267" s="16" t="s">
        <v>126</v>
      </c>
      <c r="D1267" s="0" t="s">
        <v>183</v>
      </c>
      <c r="E1267" s="0" t="n">
        <v>8.3</v>
      </c>
      <c r="F1267" s="0" t="n">
        <v>14.6</v>
      </c>
      <c r="G1267" s="0" t="n">
        <v>3.3</v>
      </c>
      <c r="H1267" s="0" t="n">
        <v>3.4</v>
      </c>
      <c r="I1267" s="0" t="n">
        <v>4.2</v>
      </c>
      <c r="J1267" s="0" t="n">
        <v>8.442</v>
      </c>
      <c r="K1267" s="0" t="n">
        <v>0.045</v>
      </c>
      <c r="L1267" s="0" t="n">
        <v>2.2</v>
      </c>
      <c r="M1267" s="0" t="n">
        <v>11.5</v>
      </c>
      <c r="N1267" s="0" t="n">
        <v>0</v>
      </c>
      <c r="O1267" s="0" t="n">
        <v>587</v>
      </c>
      <c r="P1267" s="0" t="n">
        <v>1000</v>
      </c>
      <c r="AC1267" s="0" t="n">
        <v>7.925</v>
      </c>
      <c r="AD1267" s="0" t="n">
        <v>1.015</v>
      </c>
      <c r="AE1267" s="0" t="n">
        <v>6.463</v>
      </c>
      <c r="AF1267" s="0" t="n">
        <v>0.023</v>
      </c>
      <c r="AG1267" s="0" t="n">
        <v>0.005</v>
      </c>
      <c r="AH1267" s="0" t="n">
        <v>21.3</v>
      </c>
      <c r="AJ1267" s="0" t="n">
        <v>130</v>
      </c>
      <c r="BF1267" s="0" t="n">
        <f aca="false">IF(E1267&lt;11,-3.6797*E1267^2+48.115*E1267-53.83,280.92*EXP(-0.2027*E1267))</f>
        <v>92.029967</v>
      </c>
      <c r="BG1267" s="1" t="n">
        <f aca="false">32.208*LN(F1267)+21.438</f>
        <v>107.78834139683</v>
      </c>
      <c r="BH1267" s="1" t="n">
        <f aca="false">IF(G1267&lt;=2, -10*G1267+100, 88.958*EXP(-0.0755*G1267))</f>
        <v>69.3394735712124</v>
      </c>
      <c r="BI1267" s="1" t="n">
        <f aca="false">IF(I1267&lt;=100, 0.0053*(I1267)^2-1.0332*I1267+100.76, 122.82*EXP(-0.0092*I1267))</f>
        <v>96.514052</v>
      </c>
      <c r="BJ1267" s="0" t="n">
        <f aca="false">IF(P1267&lt;=1000, -6.942*LN(P1267)+107.59, -36.304*LN(P1267)+310.72)</f>
        <v>59.636362853306</v>
      </c>
      <c r="BK1267" s="0" t="n">
        <f aca="false">BF1267^0.04*BG1267^0.22*BH1267^0.51*BI1267^0.06*BJ1267^0.17</f>
        <v>76.8308022394904</v>
      </c>
      <c r="BL1267" s="0" t="str">
        <f aca="false">IF(BK1267&gt;=90, "Very Good", IF(BK1267&gt;=80, "Good", IF(BK1267&gt;=70, "Slightly Good", IF(BK1267&gt;=60, "Average", IF(BK1267&gt;=50, "Slightly Poor", IF(BK1267&gt;=40, "Poor", "Very Poor"))))))</f>
        <v>Slightly Good</v>
      </c>
      <c r="BM1267" s="2" t="n">
        <f aca="false">IF(P1267&lt;=1000, -6.942*LN(P1267)+107.59, IF(AND(P1267&gt;1000, P1267&lt;=5213),-36.304*LN(P1267)+310.72, IF(P1267&gt;5213, 10)))</f>
        <v>59.636362853306</v>
      </c>
      <c r="BN1267" s="2" t="n">
        <f aca="false">BF1267^0.04*BG1267^0.22*BH1267^0.51*BI1267^0.06*BM1267^0.17</f>
        <v>76.8308022394904</v>
      </c>
      <c r="BO1267" s="3" t="str">
        <f aca="false">IF(BN1267&gt;=90, "Very Good", IF(BN1267&gt;=80, "Good", IF(BN1267&gt;=70, "Slightly Good", IF(BN1267&gt;=60, "Average", IF(BN1267&gt;=50, "Slightly Poor", IF(BN1267&gt;=40, "Poor", "Very Poor"))))))</f>
        <v>Slightly Good</v>
      </c>
      <c r="BP1267" s="2" t="n">
        <f aca="false">IF(AJ1267&lt;=1000, -6.942*LN(AJ1267)+107.59, IF(AND(AJ1267&gt;1000, AJ1267&lt;=5213),-36.304*LN(AJ1267)+310.72, IF(AJ1267&gt;5213, 10)))</f>
        <v>73.7995758449374</v>
      </c>
      <c r="BQ1267" s="2" t="n">
        <f aca="false">BF1267^0.04*BG1267^0.22*BH1267^0.51*BI1267^0.06*BP1267^0.17</f>
        <v>79.6650127334311</v>
      </c>
      <c r="BR1267" s="0" t="str">
        <f aca="false">IF(BQ1267&gt;=90, "Very Good", IF(BQ1267&gt;=80, "Good", IF(BQ1267&gt;=70, "Slightly Good", IF(BQ1267&gt;=60, "Average", IF(BQ1267&gt;=50, "Slightly Poor", IF(BQ1267&gt;=40, "Poor", "Very Poor"))))))</f>
        <v>Slightly Good</v>
      </c>
      <c r="BT1267" s="2" t="n">
        <f aca="false">9.81*LN(AH1267)+30.6</f>
        <v>60.6059163833379</v>
      </c>
      <c r="BU1267" s="0" t="str">
        <f aca="false">IF(BT1267&lt;30, "Clean water", IF(AND(BT1267&gt;=30, BT1267&lt;40), "Hypolimia", IF(AND(BT1267&gt;=40,BT1267&lt;50), "Mesotrophic", IF(AND(BT1267&gt;=50, BT1267&lt;70), "Eutrophic", IF(BT1267&gt;70,"Hypertrophic")))))</f>
        <v>Eutrophic</v>
      </c>
      <c r="CM1267" s="0" t="n">
        <f aca="false">IF(G1267&gt;H1267,1,0)</f>
        <v>0</v>
      </c>
      <c r="CO1267" s="17" t="n">
        <f aca="false">14.652-0.41022*M1267+0.007991*M1267*M1267-0.000077774*M1267*M1267*M1267</f>
        <v>10.87299521775</v>
      </c>
      <c r="CP1267" s="1" t="n">
        <f aca="false">F1267/CO1267*100</f>
        <v>134.277627347483</v>
      </c>
    </row>
    <row r="1268" customFormat="false" ht="12.5" hidden="false" customHeight="false" outlineLevel="0" collapsed="false">
      <c r="A1268" s="0" t="n">
        <v>1267</v>
      </c>
      <c r="B1268" s="15" t="s">
        <v>72</v>
      </c>
      <c r="C1268" s="16" t="s">
        <v>73</v>
      </c>
      <c r="D1268" s="0" t="s">
        <v>184</v>
      </c>
      <c r="E1268" s="0" t="n">
        <v>8.1</v>
      </c>
      <c r="F1268" s="0" t="n">
        <v>9.6</v>
      </c>
      <c r="G1268" s="0" t="n">
        <v>2</v>
      </c>
      <c r="H1268" s="0" t="n">
        <v>6.1</v>
      </c>
      <c r="I1268" s="0" t="n">
        <v>26.4</v>
      </c>
      <c r="J1268" s="0" t="n">
        <v>3.635</v>
      </c>
      <c r="K1268" s="0" t="n">
        <v>0.048</v>
      </c>
      <c r="L1268" s="0" t="n">
        <v>2.9</v>
      </c>
      <c r="M1268" s="0" t="n">
        <v>20.1</v>
      </c>
      <c r="N1268" s="0" t="n">
        <v>0</v>
      </c>
      <c r="O1268" s="0" t="n">
        <v>300</v>
      </c>
      <c r="P1268" s="0" t="n">
        <v>10992</v>
      </c>
      <c r="Q1268" s="0" t="n">
        <v>0</v>
      </c>
      <c r="R1268" s="0" t="n">
        <v>0</v>
      </c>
      <c r="S1268" s="0" t="n">
        <v>0</v>
      </c>
      <c r="T1268" s="0" t="n">
        <v>0</v>
      </c>
      <c r="U1268" s="0" t="n">
        <v>0</v>
      </c>
      <c r="V1268" s="0" t="n">
        <v>0</v>
      </c>
      <c r="AC1268" s="0" t="n">
        <v>3.445</v>
      </c>
      <c r="AD1268" s="0" t="n">
        <v>0.394</v>
      </c>
      <c r="AE1268" s="0" t="n">
        <v>2.681</v>
      </c>
      <c r="AF1268" s="0" t="n">
        <v>0.024</v>
      </c>
      <c r="AG1268" s="0" t="n">
        <v>0.013</v>
      </c>
      <c r="AH1268" s="0" t="n">
        <v>19.7</v>
      </c>
      <c r="AJ1268" s="0" t="n">
        <v>637</v>
      </c>
      <c r="AP1268" s="0" t="n">
        <v>0</v>
      </c>
      <c r="AY1268" s="0" t="n">
        <v>0</v>
      </c>
      <c r="BF1268" s="0" t="n">
        <f aca="false">IF(E1268&lt;11,-3.6797*E1268^2+48.115*E1268-53.83,280.92*EXP(-0.2027*E1268))</f>
        <v>94.476383</v>
      </c>
      <c r="BG1268" s="1" t="n">
        <f aca="false">32.208*LN(F1268)+21.438</f>
        <v>94.2848658756438</v>
      </c>
      <c r="BH1268" s="1" t="n">
        <f aca="false">IF(G1268&lt;=2, -10*G1268+100, 88.958*EXP(-0.0755*G1268))</f>
        <v>80</v>
      </c>
      <c r="BI1268" s="1" t="n">
        <f aca="false">IF(I1268&lt;=100, 0.0053*(I1268)^2-1.0332*I1268+100.76, 122.82*EXP(-0.0092*I1268))</f>
        <v>77.177408</v>
      </c>
      <c r="BJ1268" s="0" t="n">
        <f aca="false">IF(P1268&lt;=1000, -6.942*LN(P1268)+107.59, -36.304*LN(P1268)+310.72)</f>
        <v>-27.0859251170331</v>
      </c>
      <c r="BK1268" s="0" t="e">
        <f aca="false">BF1268^0.04*BG1268^0.22*BH1268^0.51*BI1268^0.06*BJ1268^0.17</f>
        <v>#NUM!</v>
      </c>
      <c r="BL1268" s="0" t="e">
        <f aca="false">IF(BK1268&gt;=90, "Very Good", IF(BK1268&gt;=80, "Good", IF(BK1268&gt;=70, "Slightly Good", IF(BK1268&gt;=60, "Average", IF(BK1268&gt;=50, "Slightly Poor", IF(BK1268&gt;=40, "Poor", "Very Poor"))))))</f>
        <v>#NUM!</v>
      </c>
      <c r="BM1268" s="2" t="n">
        <f aca="false">IF(P1268&lt;=1000, -6.942*LN(P1268)+107.59, IF(AND(P1268&gt;1000, P1268&lt;=5213),-36.304*LN(P1268)+310.72, IF(P1268&gt;5213, 10)))</f>
        <v>10</v>
      </c>
      <c r="BN1268" s="2" t="n">
        <f aca="false">BF1268^0.04*BG1268^0.22*BH1268^0.51*BI1268^0.06*BM1268^0.17</f>
        <v>58.5080295797541</v>
      </c>
      <c r="BO1268" s="3" t="str">
        <f aca="false">IF(BN1268&gt;=90, "Very Good", IF(BN1268&gt;=80, "Good", IF(BN1268&gt;=70, "Slightly Good", IF(BN1268&gt;=60, "Average", IF(BN1268&gt;=50, "Slightly Poor", IF(BN1268&gt;=40, "Poor", "Very Poor"))))))</f>
        <v>Slightly Poor</v>
      </c>
      <c r="BP1268" s="2" t="n">
        <f aca="false">IF(AJ1268&lt;=1000, -6.942*LN(AJ1268)+107.59, IF(AND(AJ1268&gt;1000, AJ1268&lt;=5213),-36.304*LN(AJ1268)+310.72, IF(AJ1268&gt;5213, 10)))</f>
        <v>62.767105051018</v>
      </c>
      <c r="BQ1268" s="2" t="n">
        <f aca="false">BF1268^0.04*BG1268^0.22*BH1268^0.51*BI1268^0.06*BP1268^0.17</f>
        <v>79.9521098945807</v>
      </c>
      <c r="BR1268" s="0" t="str">
        <f aca="false">IF(BQ1268&gt;=90, "Very Good", IF(BQ1268&gt;=80, "Good", IF(BQ1268&gt;=70, "Slightly Good", IF(BQ1268&gt;=60, "Average", IF(BQ1268&gt;=50, "Slightly Poor", IF(BQ1268&gt;=40, "Poor", "Very Poor"))))))</f>
        <v>Slightly Good</v>
      </c>
      <c r="BT1268" s="2" t="n">
        <f aca="false">9.81*LN(AH1268)+30.6</f>
        <v>59.8398688166481</v>
      </c>
      <c r="BU1268" s="0" t="str">
        <f aca="false">IF(BT1268&lt;30, "Clean water", IF(AND(BT1268&gt;=30, BT1268&lt;40), "Hypolimia", IF(AND(BT1268&gt;=40,BT1268&lt;50), "Mesotrophic", IF(AND(BT1268&gt;=50, BT1268&lt;70), "Eutrophic", IF(BT1268&gt;70,"Hypertrophic")))))</f>
        <v>Eutrophic</v>
      </c>
      <c r="CM1268" s="0" t="n">
        <f aca="false">IF(G1268&gt;H1268,1,0)</f>
        <v>0</v>
      </c>
      <c r="CO1268" s="17" t="n">
        <f aca="false">14.652-0.41022*M1268+0.007991*M1268*M1268-0.000077774*M1268*M1268*M1268</f>
        <v>9.003450287826</v>
      </c>
      <c r="CP1268" s="1" t="n">
        <f aca="false">F1268/CO1268*100</f>
        <v>106.625790037189</v>
      </c>
    </row>
    <row r="1269" customFormat="false" ht="12.5" hidden="false" customHeight="false" outlineLevel="0" collapsed="false">
      <c r="A1269" s="0" t="n">
        <v>1268</v>
      </c>
      <c r="B1269" s="15" t="s">
        <v>131</v>
      </c>
      <c r="C1269" s="16" t="s">
        <v>132</v>
      </c>
      <c r="D1269" s="0" t="s">
        <v>184</v>
      </c>
      <c r="E1269" s="0" t="n">
        <v>8.9</v>
      </c>
      <c r="F1269" s="0" t="n">
        <v>12.9</v>
      </c>
      <c r="G1269" s="0" t="n">
        <v>2.9</v>
      </c>
      <c r="H1269" s="0" t="n">
        <v>7.2</v>
      </c>
      <c r="I1269" s="0" t="n">
        <v>6.2</v>
      </c>
      <c r="J1269" s="0" t="n">
        <v>2.058</v>
      </c>
      <c r="K1269" s="0" t="n">
        <v>0.072</v>
      </c>
      <c r="L1269" s="0" t="n">
        <v>3.5</v>
      </c>
      <c r="M1269" s="0" t="n">
        <v>26.5</v>
      </c>
      <c r="O1269" s="0" t="n">
        <v>846</v>
      </c>
      <c r="BD1269" s="0" t="n">
        <v>0.028</v>
      </c>
      <c r="BF1269" s="0" t="n">
        <f aca="false">IF(E1269&lt;11,-3.6797*E1269^2+48.115*E1269-53.83,280.92*EXP(-0.2027*E1269))</f>
        <v>82.9244630000001</v>
      </c>
      <c r="BG1269" s="1" t="n">
        <f aca="false">32.208*LN(F1269)+21.438</f>
        <v>103.801177244529</v>
      </c>
      <c r="BH1269" s="1" t="n">
        <f aca="false">IF(G1269&lt;=2, -10*G1269+100, 88.958*EXP(-0.0755*G1269))</f>
        <v>71.4654665875093</v>
      </c>
      <c r="BI1269" s="1" t="n">
        <f aca="false">IF(I1269&lt;=100, 0.0053*(I1269)^2-1.0332*I1269+100.76, 122.82*EXP(-0.0092*I1269))</f>
        <v>94.557892</v>
      </c>
      <c r="BJ1269" s="0" t="e">
        <f aca="false">IF(P1269&lt;=1000, -6.942*LN(P1269)+107.59, -36.304*LN(P1269)+310.72)</f>
        <v>#VALUE!</v>
      </c>
      <c r="BK1269" s="0" t="e">
        <f aca="false">BF1269^0.04*BG1269^0.22*BH1269^0.51*BI1269^0.06*BJ1269^0.17</f>
        <v>#VALUE!</v>
      </c>
      <c r="BL1269" s="0" t="e">
        <f aca="false">IF(BK1269&gt;=90, "Very Good", IF(BK1269&gt;=80, "Good", IF(BK1269&gt;=70, "Slightly Good", IF(BK1269&gt;=60, "Average", IF(BK1269&gt;=50, "Slightly Poor", IF(BK1269&gt;=40, "Poor", "Very Poor"))))))</f>
        <v>#VALUE!</v>
      </c>
      <c r="BM1269" s="2" t="e">
        <f aca="false">IF(P1269&lt;=1000, -6.942*LN(P1269)+107.59, IF(AND(P1269&gt;1000, P1269&lt;=5213),-36.304*LN(P1269)+310.72, IF(P1269&gt;5213, 10)))</f>
        <v>#VALUE!</v>
      </c>
      <c r="BN1269" s="2" t="e">
        <f aca="false">BF1269^0.04*BG1269^0.22*BH1269^0.51*BI1269^0.06*BM1269^0.17</f>
        <v>#VALUE!</v>
      </c>
      <c r="BO1269" s="3" t="e">
        <f aca="false">IF(BN1269&gt;=90, "Very Good", IF(BN1269&gt;=80, "Good", IF(BN1269&gt;=70, "Slightly Good", IF(BN1269&gt;=60, "Average", IF(BN1269&gt;=50, "Slightly Poor", IF(BN1269&gt;=40, "Poor", "Very Poor"))))))</f>
        <v>#VALUE!</v>
      </c>
      <c r="BP1269" s="2" t="e">
        <f aca="false">IF(AJ1269&lt;=1000, -6.942*LN(AJ1269)+107.59, IF(AND(AJ1269&gt;1000, AJ1269&lt;=5213),-36.304*LN(AJ1269)+310.72, IF(AJ1269&gt;5213, 10)))</f>
        <v>#VALUE!</v>
      </c>
      <c r="BQ1269" s="2" t="e">
        <f aca="false">BF1269^0.04*BG1269^0.22*BH1269^0.51*BI1269^0.06*BP1269^0.17</f>
        <v>#VALUE!</v>
      </c>
      <c r="BR1269" s="0" t="e">
        <f aca="false">IF(BQ1269&gt;=90, "Very Good", IF(BQ1269&gt;=80, "Good", IF(BQ1269&gt;=70, "Slightly Good", IF(BQ1269&gt;=60, "Average", IF(BQ1269&gt;=50, "Slightly Poor", IF(BQ1269&gt;=40, "Poor", "Very Poor"))))))</f>
        <v>#VALUE!</v>
      </c>
      <c r="BT1269" s="2" t="e">
        <f aca="false">9.81*LN(AH1269)+30.6</f>
        <v>#VALUE!</v>
      </c>
      <c r="BU1269" s="0" t="e">
        <f aca="false">IF(BT1269&lt;30, "Clean water", IF(AND(BT1269&gt;=30, BT1269&lt;40), "Hypolimia", IF(AND(BT1269&gt;=40,BT1269&lt;50), "Mesotrophic", IF(AND(BT1269&gt;=50, BT1269&lt;70), "Eutrophic", IF(BT1269&gt;70,"Hypertrophic")))))</f>
        <v>#VALUE!</v>
      </c>
      <c r="CM1269" s="0" t="n">
        <f aca="false">IF(G1269&gt;H1269,1,0)</f>
        <v>0</v>
      </c>
      <c r="CO1269" s="17" t="n">
        <f aca="false">14.652-0.41022*M1269+0.007991*M1269*M1269-0.000077774*M1269*M1269*M1269</f>
        <v>7.94550477525</v>
      </c>
      <c r="CP1269" s="1" t="n">
        <f aca="false">F1269/CO1269*100</f>
        <v>162.355953018657</v>
      </c>
    </row>
    <row r="1270" customFormat="false" ht="12.5" hidden="false" customHeight="false" outlineLevel="0" collapsed="false">
      <c r="A1270" s="0" t="n">
        <v>1269</v>
      </c>
      <c r="B1270" s="15" t="s">
        <v>75</v>
      </c>
      <c r="C1270" s="16" t="s">
        <v>76</v>
      </c>
      <c r="D1270" s="0" t="s">
        <v>184</v>
      </c>
      <c r="E1270" s="0" t="n">
        <v>7.6</v>
      </c>
      <c r="F1270" s="0" t="n">
        <v>9.3</v>
      </c>
      <c r="G1270" s="0" t="n">
        <v>1.7</v>
      </c>
      <c r="H1270" s="0" t="n">
        <v>5.3</v>
      </c>
      <c r="I1270" s="0" t="n">
        <v>19.6</v>
      </c>
      <c r="J1270" s="0" t="n">
        <v>3.848</v>
      </c>
      <c r="K1270" s="0" t="n">
        <v>0.192</v>
      </c>
      <c r="L1270" s="0" t="n">
        <v>2</v>
      </c>
      <c r="M1270" s="0" t="n">
        <v>15.5</v>
      </c>
      <c r="N1270" s="0" t="n">
        <v>0</v>
      </c>
      <c r="O1270" s="0" t="n">
        <v>729</v>
      </c>
      <c r="P1270" s="0" t="n">
        <v>1000</v>
      </c>
      <c r="AC1270" s="0" t="n">
        <v>3.625</v>
      </c>
      <c r="AD1270" s="0" t="n">
        <v>0.094</v>
      </c>
      <c r="AE1270" s="0" t="n">
        <v>3.029</v>
      </c>
      <c r="AF1270" s="0" t="n">
        <v>0.126</v>
      </c>
      <c r="AG1270" s="0" t="n">
        <v>0.106</v>
      </c>
      <c r="AH1270" s="0" t="n">
        <v>10.8</v>
      </c>
      <c r="AJ1270" s="0" t="n">
        <v>400</v>
      </c>
      <c r="BF1270" s="0" t="n">
        <f aca="false">IF(E1270&lt;11,-3.6797*E1270^2+48.115*E1270-53.83,280.92*EXP(-0.2027*E1270))</f>
        <v>99.304528</v>
      </c>
      <c r="BG1270" s="1" t="n">
        <f aca="false">32.208*LN(F1270)+21.438</f>
        <v>93.2623038003278</v>
      </c>
      <c r="BH1270" s="1" t="n">
        <f aca="false">IF(G1270&lt;=2, -10*G1270+100, 88.958*EXP(-0.0755*G1270))</f>
        <v>83</v>
      </c>
      <c r="BI1270" s="1" t="n">
        <f aca="false">IF(I1270&lt;=100, 0.0053*(I1270)^2-1.0332*I1270+100.76, 122.82*EXP(-0.0092*I1270))</f>
        <v>82.545328</v>
      </c>
      <c r="BJ1270" s="0" t="n">
        <f aca="false">IF(P1270&lt;=1000, -6.942*LN(P1270)+107.59, -36.304*LN(P1270)+310.72)</f>
        <v>59.636362853306</v>
      </c>
      <c r="BK1270" s="0" t="n">
        <f aca="false">BF1270^0.04*BG1270^0.22*BH1270^0.51*BI1270^0.06*BJ1270^0.17</f>
        <v>81.0554805540152</v>
      </c>
      <c r="BL1270" s="0" t="str">
        <f aca="false">IF(BK1270&gt;=90, "Very Good", IF(BK1270&gt;=80, "Good", IF(BK1270&gt;=70, "Slightly Good", IF(BK1270&gt;=60, "Average", IF(BK1270&gt;=50, "Slightly Poor", IF(BK1270&gt;=40, "Poor", "Very Poor"))))))</f>
        <v>Good</v>
      </c>
      <c r="BM1270" s="2" t="n">
        <f aca="false">IF(P1270&lt;=1000, -6.942*LN(P1270)+107.59, IF(AND(P1270&gt;1000, P1270&lt;=5213),-36.304*LN(P1270)+310.72, IF(P1270&gt;5213, 10)))</f>
        <v>59.636362853306</v>
      </c>
      <c r="BN1270" s="2" t="n">
        <f aca="false">BF1270^0.04*BG1270^0.22*BH1270^0.51*BI1270^0.06*BM1270^0.17</f>
        <v>81.0554805540152</v>
      </c>
      <c r="BO1270" s="3" t="str">
        <f aca="false">IF(BN1270&gt;=90, "Very Good", IF(BN1270&gt;=80, "Good", IF(BN1270&gt;=70, "Slightly Good", IF(BN1270&gt;=60, "Average", IF(BN1270&gt;=50, "Slightly Poor", IF(BN1270&gt;=40, "Poor", "Very Poor"))))))</f>
        <v>Good</v>
      </c>
      <c r="BP1270" s="2" t="n">
        <f aca="false">IF(AJ1270&lt;=1000, -6.942*LN(AJ1270)+107.59, IF(AND(AJ1270&gt;1000, AJ1270&lt;=5213),-36.304*LN(AJ1270)+310.72, IF(AJ1270&gt;5213, 10)))</f>
        <v>65.9972531139764</v>
      </c>
      <c r="BQ1270" s="2" t="n">
        <f aca="false">BF1270^0.04*BG1270^0.22*BH1270^0.51*BI1270^0.06*BP1270^0.17</f>
        <v>82.4640928560111</v>
      </c>
      <c r="BR1270" s="0" t="str">
        <f aca="false">IF(BQ1270&gt;=90, "Very Good", IF(BQ1270&gt;=80, "Good", IF(BQ1270&gt;=70, "Slightly Good", IF(BQ1270&gt;=60, "Average", IF(BQ1270&gt;=50, "Slightly Poor", IF(BQ1270&gt;=40, "Poor", "Very Poor"))))))</f>
        <v>Good</v>
      </c>
      <c r="BT1270" s="2" t="n">
        <f aca="false">9.81*LN(AH1270)+30.6</f>
        <v>53.943347575817</v>
      </c>
      <c r="BU1270" s="0" t="str">
        <f aca="false">IF(BT1270&lt;30, "Clean water", IF(AND(BT1270&gt;=30, BT1270&lt;40), "Hypolimia", IF(AND(BT1270&gt;=40,BT1270&lt;50), "Mesotrophic", IF(AND(BT1270&gt;=50, BT1270&lt;70), "Eutrophic", IF(BT1270&gt;70,"Hypertrophic")))))</f>
        <v>Eutrophic</v>
      </c>
      <c r="CM1270" s="0" t="n">
        <f aca="false">IF(G1270&gt;H1270,1,0)</f>
        <v>0</v>
      </c>
      <c r="CO1270" s="17" t="n">
        <f aca="false">14.652-0.41022*M1270+0.007991*M1270*M1270-0.000077774*M1270*M1270*M1270</f>
        <v>9.92380709575</v>
      </c>
      <c r="CP1270" s="1" t="n">
        <f aca="false">F1270/CO1270*100</f>
        <v>93.7140344453375</v>
      </c>
    </row>
    <row r="1271" customFormat="false" ht="12.5" hidden="false" customHeight="false" outlineLevel="0" collapsed="false">
      <c r="A1271" s="0" t="n">
        <v>1270</v>
      </c>
      <c r="B1271" s="15" t="s">
        <v>77</v>
      </c>
      <c r="C1271" s="16" t="s">
        <v>78</v>
      </c>
      <c r="D1271" s="0" t="s">
        <v>184</v>
      </c>
      <c r="E1271" s="0" t="n">
        <v>8.5</v>
      </c>
      <c r="F1271" s="0" t="n">
        <v>9.7</v>
      </c>
      <c r="G1271" s="0" t="n">
        <v>1.7</v>
      </c>
      <c r="H1271" s="0" t="n">
        <v>4</v>
      </c>
      <c r="I1271" s="0" t="n">
        <v>4.2</v>
      </c>
      <c r="J1271" s="0" t="n">
        <v>2.169</v>
      </c>
      <c r="K1271" s="0" t="n">
        <v>0.034</v>
      </c>
      <c r="L1271" s="0" t="n">
        <v>2.1</v>
      </c>
      <c r="M1271" s="0" t="n">
        <v>19.3</v>
      </c>
      <c r="N1271" s="0" t="n">
        <v>0</v>
      </c>
      <c r="O1271" s="0" t="n">
        <v>179</v>
      </c>
      <c r="P1271" s="0" t="n">
        <v>430</v>
      </c>
      <c r="AC1271" s="0" t="n">
        <v>1.915</v>
      </c>
      <c r="AD1271" s="0" t="n">
        <v>0.036</v>
      </c>
      <c r="AE1271" s="0" t="n">
        <v>1.507</v>
      </c>
      <c r="AF1271" s="0" t="n">
        <v>0.016</v>
      </c>
      <c r="AG1271" s="0" t="n">
        <v>0.001</v>
      </c>
      <c r="AH1271" s="0" t="n">
        <v>10.1</v>
      </c>
      <c r="AJ1271" s="0" t="n">
        <v>240</v>
      </c>
      <c r="BD1271" s="0" t="n">
        <v>229.97</v>
      </c>
      <c r="BF1271" s="0" t="n">
        <f aca="false">IF(E1271&lt;11,-3.6797*E1271^2+48.115*E1271-53.83,280.92*EXP(-0.2027*E1271))</f>
        <v>89.289175</v>
      </c>
      <c r="BG1271" s="1" t="n">
        <f aca="false">32.208*LN(F1271)+21.438</f>
        <v>94.6186305204847</v>
      </c>
      <c r="BH1271" s="1" t="n">
        <f aca="false">IF(G1271&lt;=2, -10*G1271+100, 88.958*EXP(-0.0755*G1271))</f>
        <v>83</v>
      </c>
      <c r="BI1271" s="1" t="n">
        <f aca="false">IF(I1271&lt;=100, 0.0053*(I1271)^2-1.0332*I1271+100.76, 122.82*EXP(-0.0092*I1271))</f>
        <v>96.514052</v>
      </c>
      <c r="BJ1271" s="0" t="n">
        <f aca="false">IF(P1271&lt;=1000, -6.942*LN(P1271)+107.59, -36.304*LN(P1271)+310.72)</f>
        <v>65.4952030812906</v>
      </c>
      <c r="BK1271" s="0" t="n">
        <f aca="false">BF1271^0.04*BG1271^0.22*BH1271^0.51*BI1271^0.06*BJ1271^0.17</f>
        <v>83.0438912500002</v>
      </c>
      <c r="BL1271" s="0" t="str">
        <f aca="false">IF(BK1271&gt;=90, "Very Good", IF(BK1271&gt;=80, "Good", IF(BK1271&gt;=70, "Slightly Good", IF(BK1271&gt;=60, "Average", IF(BK1271&gt;=50, "Slightly Poor", IF(BK1271&gt;=40, "Poor", "Very Poor"))))))</f>
        <v>Good</v>
      </c>
      <c r="BM1271" s="2" t="n">
        <f aca="false">IF(P1271&lt;=1000, -6.942*LN(P1271)+107.59, IF(AND(P1271&gt;1000, P1271&lt;=5213),-36.304*LN(P1271)+310.72, IF(P1271&gt;5213, 10)))</f>
        <v>65.4952030812906</v>
      </c>
      <c r="BN1271" s="2" t="n">
        <f aca="false">BF1271^0.04*BG1271^0.22*BH1271^0.51*BI1271^0.06*BM1271^0.17</f>
        <v>83.0438912500002</v>
      </c>
      <c r="BO1271" s="3" t="str">
        <f aca="false">IF(BN1271&gt;=90, "Very Good", IF(BN1271&gt;=80, "Good", IF(BN1271&gt;=70, "Slightly Good", IF(BN1271&gt;=60, "Average", IF(BN1271&gt;=50, "Slightly Poor", IF(BN1271&gt;=40, "Poor", "Very Poor"))))))</f>
        <v>Good</v>
      </c>
      <c r="BP1271" s="2" t="n">
        <f aca="false">IF(AJ1271&lt;=1000, -6.942*LN(AJ1271)+107.59, IF(AND(AJ1271&gt;1000, AJ1271&lt;=5213),-36.304*LN(AJ1271)+310.72, IF(AJ1271&gt;5213, 10)))</f>
        <v>69.5434045941599</v>
      </c>
      <c r="BQ1271" s="2" t="n">
        <f aca="false">BF1271^0.04*BG1271^0.22*BH1271^0.51*BI1271^0.06*BP1271^0.17</f>
        <v>83.8949053546518</v>
      </c>
      <c r="BR1271" s="0" t="str">
        <f aca="false">IF(BQ1271&gt;=90, "Very Good", IF(BQ1271&gt;=80, "Good", IF(BQ1271&gt;=70, "Slightly Good", IF(BQ1271&gt;=60, "Average", IF(BQ1271&gt;=50, "Slightly Poor", IF(BQ1271&gt;=40, "Poor", "Very Poor"))))))</f>
        <v>Good</v>
      </c>
      <c r="BT1271" s="2" t="n">
        <f aca="false">9.81*LN(AH1271)+30.6</f>
        <v>53.2859725079412</v>
      </c>
      <c r="BU1271" s="0" t="str">
        <f aca="false">IF(BT1271&lt;30, "Clean water", IF(AND(BT1271&gt;=30, BT1271&lt;40), "Hypolimia", IF(AND(BT1271&gt;=40,BT1271&lt;50), "Mesotrophic", IF(AND(BT1271&gt;=50, BT1271&lt;70), "Eutrophic", IF(BT1271&gt;70,"Hypertrophic")))))</f>
        <v>Eutrophic</v>
      </c>
      <c r="CM1271" s="0" t="n">
        <f aca="false">IF(G1271&gt;H1271,1,0)</f>
        <v>0</v>
      </c>
      <c r="CO1271" s="17" t="n">
        <f aca="false">14.652-0.41022*M1271+0.007991*M1271*M1271-0.000077774*M1271*M1271*M1271</f>
        <v>9.152199870882</v>
      </c>
      <c r="CP1271" s="1" t="n">
        <f aca="false">F1271/CO1271*100</f>
        <v>105.985447617472</v>
      </c>
    </row>
    <row r="1272" customFormat="false" ht="12.5" hidden="false" customHeight="false" outlineLevel="0" collapsed="false">
      <c r="A1272" s="0" t="n">
        <v>1271</v>
      </c>
      <c r="B1272" s="15" t="s">
        <v>79</v>
      </c>
      <c r="C1272" s="16" t="s">
        <v>80</v>
      </c>
      <c r="D1272" s="0" t="s">
        <v>184</v>
      </c>
      <c r="E1272" s="0" t="n">
        <v>8.1</v>
      </c>
      <c r="F1272" s="0" t="n">
        <v>9.1</v>
      </c>
      <c r="G1272" s="0" t="n">
        <v>3.2</v>
      </c>
      <c r="H1272" s="0" t="n">
        <v>5.6</v>
      </c>
      <c r="I1272" s="0" t="n">
        <v>10.3</v>
      </c>
      <c r="J1272" s="0" t="n">
        <v>3.965</v>
      </c>
      <c r="K1272" s="0" t="n">
        <v>0.079</v>
      </c>
      <c r="L1272" s="0" t="n">
        <v>3</v>
      </c>
      <c r="M1272" s="0" t="n">
        <v>20.4</v>
      </c>
      <c r="N1272" s="0" t="n">
        <v>0</v>
      </c>
      <c r="O1272" s="0" t="n">
        <v>261</v>
      </c>
      <c r="P1272" s="0" t="n">
        <v>1235</v>
      </c>
      <c r="Q1272" s="0" t="n">
        <v>0</v>
      </c>
      <c r="R1272" s="0" t="n">
        <v>0</v>
      </c>
      <c r="S1272" s="0" t="n">
        <v>0</v>
      </c>
      <c r="T1272" s="0" t="n">
        <v>0</v>
      </c>
      <c r="U1272" s="0" t="n">
        <v>0</v>
      </c>
      <c r="V1272" s="0" t="n">
        <v>0</v>
      </c>
      <c r="AC1272" s="0" t="n">
        <v>3.758</v>
      </c>
      <c r="AD1272" s="0" t="n">
        <v>0.452</v>
      </c>
      <c r="AE1272" s="0" t="n">
        <v>2.579</v>
      </c>
      <c r="AF1272" s="0" t="n">
        <v>0.035</v>
      </c>
      <c r="AG1272" s="0" t="n">
        <v>0.014</v>
      </c>
      <c r="AH1272" s="0" t="n">
        <v>26.3</v>
      </c>
      <c r="AJ1272" s="0" t="n">
        <v>365</v>
      </c>
      <c r="AP1272" s="0" t="n">
        <v>0</v>
      </c>
      <c r="AY1272" s="0" t="n">
        <v>0</v>
      </c>
      <c r="BD1272" s="0" t="n">
        <v>227.072</v>
      </c>
      <c r="BF1272" s="0" t="n">
        <f aca="false">IF(E1272&lt;11,-3.6797*E1272^2+48.115*E1272-53.83,280.92*EXP(-0.2027*E1272))</f>
        <v>94.476383</v>
      </c>
      <c r="BG1272" s="1" t="n">
        <f aca="false">32.208*LN(F1272)+21.438</f>
        <v>92.5621023107425</v>
      </c>
      <c r="BH1272" s="1" t="n">
        <f aca="false">IF(G1272&lt;=2, -10*G1272+100, 88.958*EXP(-0.0755*G1272))</f>
        <v>69.8649678413399</v>
      </c>
      <c r="BI1272" s="1" t="n">
        <f aca="false">IF(I1272&lt;=100, 0.0053*(I1272)^2-1.0332*I1272+100.76, 122.82*EXP(-0.0092*I1272))</f>
        <v>90.680317</v>
      </c>
      <c r="BJ1272" s="0" t="n">
        <f aca="false">IF(P1272&lt;=1000, -6.942*LN(P1272)+107.59, -36.304*LN(P1272)+310.72)</f>
        <v>52.2781318540504</v>
      </c>
      <c r="BK1272" s="0" t="n">
        <f aca="false">BF1272^0.04*BG1272^0.22*BH1272^0.51*BI1272^0.06*BJ1272^0.17</f>
        <v>72.7387368198696</v>
      </c>
      <c r="BL1272" s="0" t="str">
        <f aca="false">IF(BK1272&gt;=90, "Very Good", IF(BK1272&gt;=80, "Good", IF(BK1272&gt;=70, "Slightly Good", IF(BK1272&gt;=60, "Average", IF(BK1272&gt;=50, "Slightly Poor", IF(BK1272&gt;=40, "Poor", "Very Poor"))))))</f>
        <v>Slightly Good</v>
      </c>
      <c r="BM1272" s="2" t="n">
        <f aca="false">IF(P1272&lt;=1000, -6.942*LN(P1272)+107.59, IF(AND(P1272&gt;1000, P1272&lt;=5213),-36.304*LN(P1272)+310.72, IF(P1272&gt;5213, 10)))</f>
        <v>52.2781318540504</v>
      </c>
      <c r="BN1272" s="2" t="n">
        <f aca="false">BF1272^0.04*BG1272^0.22*BH1272^0.51*BI1272^0.06*BM1272^0.17</f>
        <v>72.7387368198696</v>
      </c>
      <c r="BO1272" s="3" t="str">
        <f aca="false">IF(BN1272&gt;=90, "Very Good", IF(BN1272&gt;=80, "Good", IF(BN1272&gt;=70, "Slightly Good", IF(BN1272&gt;=60, "Average", IF(BN1272&gt;=50, "Slightly Poor", IF(BN1272&gt;=40, "Poor", "Very Poor"))))))</f>
        <v>Slightly Good</v>
      </c>
      <c r="BP1272" s="2" t="n">
        <f aca="false">IF(AJ1272&lt;=1000, -6.942*LN(AJ1272)+107.59, IF(AND(AJ1272&gt;1000, AJ1272&lt;=5213),-36.304*LN(AJ1272)+310.72, IF(AJ1272&gt;5213, 10)))</f>
        <v>66.6329125714304</v>
      </c>
      <c r="BQ1272" s="2" t="n">
        <f aca="false">BF1272^0.04*BG1272^0.22*BH1272^0.51*BI1272^0.06*BP1272^0.17</f>
        <v>75.8016117738974</v>
      </c>
      <c r="BR1272" s="0" t="str">
        <f aca="false">IF(BQ1272&gt;=90, "Very Good", IF(BQ1272&gt;=80, "Good", IF(BQ1272&gt;=70, "Slightly Good", IF(BQ1272&gt;=60, "Average", IF(BQ1272&gt;=50, "Slightly Poor", IF(BQ1272&gt;=40, "Poor", "Very Poor"))))))</f>
        <v>Slightly Good</v>
      </c>
      <c r="BT1272" s="2" t="n">
        <f aca="false">9.81*LN(AH1272)+30.6</f>
        <v>62.6744712933923</v>
      </c>
      <c r="BU1272" s="0" t="str">
        <f aca="false">IF(BT1272&lt;30, "Clean water", IF(AND(BT1272&gt;=30, BT1272&lt;40), "Hypolimia", IF(AND(BT1272&gt;=40,BT1272&lt;50), "Mesotrophic", IF(AND(BT1272&gt;=50, BT1272&lt;70), "Eutrophic", IF(BT1272&gt;70,"Hypertrophic")))))</f>
        <v>Eutrophic</v>
      </c>
      <c r="CM1272" s="0" t="n">
        <f aca="false">IF(G1272&gt;H1272,1,0)</f>
        <v>0</v>
      </c>
      <c r="CO1272" s="17" t="n">
        <f aca="false">14.652-0.41022*M1272+0.007991*M1272*M1272-0.000077774*M1272*M1272*M1272</f>
        <v>8.948771432064</v>
      </c>
      <c r="CP1272" s="1" t="n">
        <f aca="false">F1272/CO1272*100</f>
        <v>101.689936647551</v>
      </c>
    </row>
    <row r="1273" customFormat="false" ht="12.5" hidden="false" customHeight="false" outlineLevel="0" collapsed="false">
      <c r="A1273" s="0" t="n">
        <v>1272</v>
      </c>
      <c r="B1273" s="15" t="s">
        <v>81</v>
      </c>
      <c r="C1273" s="16" t="s">
        <v>82</v>
      </c>
      <c r="D1273" s="0" t="s">
        <v>184</v>
      </c>
      <c r="E1273" s="0" t="n">
        <v>9</v>
      </c>
      <c r="F1273" s="0" t="n">
        <v>12.3</v>
      </c>
      <c r="G1273" s="0" t="n">
        <v>1.4</v>
      </c>
      <c r="H1273" s="0" t="n">
        <v>3.1</v>
      </c>
      <c r="I1273" s="0" t="n">
        <v>3.2</v>
      </c>
      <c r="J1273" s="0" t="n">
        <v>2.819</v>
      </c>
      <c r="K1273" s="0" t="n">
        <v>0.045</v>
      </c>
      <c r="L1273" s="0" t="n">
        <v>2.2</v>
      </c>
      <c r="M1273" s="0" t="n">
        <v>16.5</v>
      </c>
      <c r="N1273" s="0" t="n">
        <v>0</v>
      </c>
      <c r="O1273" s="0" t="n">
        <v>306</v>
      </c>
      <c r="P1273" s="0" t="n">
        <v>2400</v>
      </c>
      <c r="AC1273" s="0" t="n">
        <v>2.777</v>
      </c>
      <c r="AD1273" s="0" t="n">
        <v>0.074</v>
      </c>
      <c r="AE1273" s="0" t="n">
        <v>2.328</v>
      </c>
      <c r="AF1273" s="0" t="n">
        <v>0.029</v>
      </c>
      <c r="AG1273" s="0" t="n">
        <v>0.02</v>
      </c>
      <c r="AH1273" s="0" t="n">
        <v>8.3</v>
      </c>
      <c r="AJ1273" s="0" t="n">
        <v>300</v>
      </c>
      <c r="BF1273" s="0" t="n">
        <f aca="false">IF(E1273&lt;11,-3.6797*E1273^2+48.115*E1273-53.83,280.92*EXP(-0.2027*E1273))</f>
        <v>81.1493</v>
      </c>
      <c r="BG1273" s="1" t="n">
        <f aca="false">32.208*LN(F1273)+21.438</f>
        <v>102.267173042683</v>
      </c>
      <c r="BH1273" s="1" t="n">
        <f aca="false">IF(G1273&lt;=2, -10*G1273+100, 88.958*EXP(-0.0755*G1273))</f>
        <v>86</v>
      </c>
      <c r="BI1273" s="1" t="n">
        <f aca="false">IF(I1273&lt;=100, 0.0053*(I1273)^2-1.0332*I1273+100.76, 122.82*EXP(-0.0092*I1273))</f>
        <v>97.508032</v>
      </c>
      <c r="BJ1273" s="0" t="n">
        <f aca="false">IF(P1273&lt;=1000, -6.942*LN(P1273)+107.59, -36.304*LN(P1273)+310.72)</f>
        <v>28.1578353109365</v>
      </c>
      <c r="BK1273" s="0" t="n">
        <f aca="false">BF1273^0.04*BG1273^0.22*BH1273^0.51*BI1273^0.06*BJ1273^0.17</f>
        <v>74.2817069308304</v>
      </c>
      <c r="BL1273" s="0" t="str">
        <f aca="false">IF(BK1273&gt;=90, "Very Good", IF(BK1273&gt;=80, "Good", IF(BK1273&gt;=70, "Slightly Good", IF(BK1273&gt;=60, "Average", IF(BK1273&gt;=50, "Slightly Poor", IF(BK1273&gt;=40, "Poor", "Very Poor"))))))</f>
        <v>Slightly Good</v>
      </c>
      <c r="BM1273" s="2" t="n">
        <f aca="false">IF(P1273&lt;=1000, -6.942*LN(P1273)+107.59, IF(AND(P1273&gt;1000, P1273&lt;=5213),-36.304*LN(P1273)+310.72, IF(P1273&gt;5213, 10)))</f>
        <v>28.1578353109365</v>
      </c>
      <c r="BN1273" s="2" t="n">
        <f aca="false">BF1273^0.04*BG1273^0.22*BH1273^0.51*BI1273^0.06*BM1273^0.17</f>
        <v>74.2817069308304</v>
      </c>
      <c r="BO1273" s="3" t="str">
        <f aca="false">IF(BN1273&gt;=90, "Very Good", IF(BN1273&gt;=80, "Good", IF(BN1273&gt;=70, "Slightly Good", IF(BN1273&gt;=60, "Average", IF(BN1273&gt;=50, "Slightly Poor", IF(BN1273&gt;=40, "Poor", "Very Poor"))))))</f>
        <v>Slightly Good</v>
      </c>
      <c r="BP1273" s="2" t="n">
        <f aca="false">IF(AJ1273&lt;=1000, -6.942*LN(AJ1273)+107.59, IF(AND(AJ1273&gt;1000, AJ1273&lt;=5213),-36.304*LN(AJ1273)+310.72, IF(AJ1273&gt;5213, 10)))</f>
        <v>67.9943420609366</v>
      </c>
      <c r="BQ1273" s="2" t="n">
        <f aca="false">BF1273^0.04*BG1273^0.22*BH1273^0.51*BI1273^0.06*BP1273^0.17</f>
        <v>86.2919676147835</v>
      </c>
      <c r="BR1273" s="0" t="str">
        <f aca="false">IF(BQ1273&gt;=90, "Very Good", IF(BQ1273&gt;=80, "Good", IF(BQ1273&gt;=70, "Slightly Good", IF(BQ1273&gt;=60, "Average", IF(BQ1273&gt;=50, "Slightly Poor", IF(BQ1273&gt;=40, "Poor", "Very Poor"))))))</f>
        <v>Good</v>
      </c>
      <c r="BT1273" s="2" t="n">
        <f aca="false">9.81*LN(AH1273)+30.6</f>
        <v>51.360466600213</v>
      </c>
      <c r="BU1273" s="0" t="str">
        <f aca="false">IF(BT1273&lt;30, "Clean water", IF(AND(BT1273&gt;=30, BT1273&lt;40), "Hypolimia", IF(AND(BT1273&gt;=40,BT1273&lt;50), "Mesotrophic", IF(AND(BT1273&gt;=50, BT1273&lt;70), "Eutrophic", IF(BT1273&gt;70,"Hypertrophic")))))</f>
        <v>Eutrophic</v>
      </c>
      <c r="CM1273" s="0" t="n">
        <f aca="false">IF(G1273&gt;H1273,1,0)</f>
        <v>0</v>
      </c>
      <c r="CO1273" s="17" t="n">
        <f aca="false">14.652-0.41022*M1273+0.007991*M1273*M1273-0.000077774*M1273*M1273*M1273</f>
        <v>9.70954922025</v>
      </c>
      <c r="CP1273" s="1" t="n">
        <f aca="false">F1273/CO1273*100</f>
        <v>126.679413441228</v>
      </c>
    </row>
    <row r="1274" customFormat="false" ht="12.5" hidden="false" customHeight="false" outlineLevel="0" collapsed="false">
      <c r="A1274" s="0" t="n">
        <v>1273</v>
      </c>
      <c r="B1274" s="15" t="s">
        <v>83</v>
      </c>
      <c r="C1274" s="16" t="s">
        <v>84</v>
      </c>
      <c r="D1274" s="0" t="s">
        <v>184</v>
      </c>
      <c r="E1274" s="0" t="n">
        <v>8.3</v>
      </c>
      <c r="F1274" s="0" t="n">
        <v>9.2</v>
      </c>
      <c r="G1274" s="0" t="n">
        <v>1.1</v>
      </c>
      <c r="H1274" s="0" t="n">
        <v>3.9</v>
      </c>
      <c r="I1274" s="0" t="n">
        <v>4.2</v>
      </c>
      <c r="J1274" s="0" t="n">
        <v>2.485</v>
      </c>
      <c r="K1274" s="0" t="n">
        <v>0.019</v>
      </c>
      <c r="L1274" s="0" t="n">
        <v>2.2</v>
      </c>
      <c r="M1274" s="0" t="n">
        <v>20.1</v>
      </c>
      <c r="N1274" s="0" t="n">
        <v>0</v>
      </c>
      <c r="O1274" s="0" t="n">
        <v>224</v>
      </c>
      <c r="P1274" s="0" t="n">
        <v>450</v>
      </c>
      <c r="AC1274" s="0" t="n">
        <v>2.39</v>
      </c>
      <c r="AD1274" s="0" t="n">
        <v>0.245</v>
      </c>
      <c r="AE1274" s="0" t="n">
        <v>1.969</v>
      </c>
      <c r="AF1274" s="0" t="n">
        <v>0.01</v>
      </c>
      <c r="AG1274" s="0" t="n">
        <v>0.003</v>
      </c>
      <c r="AH1274" s="0" t="n">
        <v>5.3</v>
      </c>
      <c r="AJ1274" s="0" t="n">
        <v>30</v>
      </c>
      <c r="BF1274" s="0" t="n">
        <f aca="false">IF(E1274&lt;11,-3.6797*E1274^2+48.115*E1274-53.83,280.92*EXP(-0.2027*E1274))</f>
        <v>92.029967</v>
      </c>
      <c r="BG1274" s="1" t="n">
        <f aca="false">32.208*LN(F1274)+21.438</f>
        <v>92.9141058144433</v>
      </c>
      <c r="BH1274" s="1" t="n">
        <f aca="false">IF(G1274&lt;=2, -10*G1274+100, 88.958*EXP(-0.0755*G1274))</f>
        <v>89</v>
      </c>
      <c r="BI1274" s="1" t="n">
        <f aca="false">IF(I1274&lt;=100, 0.0053*(I1274)^2-1.0332*I1274+100.76, 122.82*EXP(-0.0092*I1274))</f>
        <v>96.514052</v>
      </c>
      <c r="BJ1274" s="0" t="n">
        <f aca="false">IF(P1274&lt;=1000, -6.942*LN(P1274)+107.59, -36.304*LN(P1274)+310.72)</f>
        <v>65.1796032804498</v>
      </c>
      <c r="BK1274" s="0" t="n">
        <f aca="false">BF1274^0.04*BG1274^0.22*BH1274^0.51*BI1274^0.06*BJ1274^0.17</f>
        <v>85.742957923961</v>
      </c>
      <c r="BL1274" s="0" t="str">
        <f aca="false">IF(BK1274&gt;=90, "Very Good", IF(BK1274&gt;=80, "Good", IF(BK1274&gt;=70, "Slightly Good", IF(BK1274&gt;=60, "Average", IF(BK1274&gt;=50, "Slightly Poor", IF(BK1274&gt;=40, "Poor", "Very Poor"))))))</f>
        <v>Good</v>
      </c>
      <c r="BM1274" s="2" t="n">
        <f aca="false">IF(P1274&lt;=1000, -6.942*LN(P1274)+107.59, IF(AND(P1274&gt;1000, P1274&lt;=5213),-36.304*LN(P1274)+310.72, IF(P1274&gt;5213, 10)))</f>
        <v>65.1796032804498</v>
      </c>
      <c r="BN1274" s="2" t="n">
        <f aca="false">BF1274^0.04*BG1274^0.22*BH1274^0.51*BI1274^0.06*BM1274^0.17</f>
        <v>85.742957923961</v>
      </c>
      <c r="BO1274" s="3" t="str">
        <f aca="false">IF(BN1274&gt;=90, "Very Good", IF(BN1274&gt;=80, "Good", IF(BN1274&gt;=70, "Slightly Good", IF(BN1274&gt;=60, "Average", IF(BN1274&gt;=50, "Slightly Poor", IF(BN1274&gt;=40, "Poor", "Very Poor"))))))</f>
        <v>Good</v>
      </c>
      <c r="BP1274" s="2" t="n">
        <f aca="false">IF(AJ1274&lt;=1000, -6.942*LN(AJ1274)+107.59, IF(AND(AJ1274&gt;1000, AJ1274&lt;=5213),-36.304*LN(AJ1274)+310.72, IF(AJ1274&gt;5213, 10)))</f>
        <v>83.9788877765013</v>
      </c>
      <c r="BQ1274" s="2" t="n">
        <f aca="false">BF1274^0.04*BG1274^0.22*BH1274^0.51*BI1274^0.06*BP1274^0.17</f>
        <v>89.5175918442002</v>
      </c>
      <c r="BR1274" s="0" t="str">
        <f aca="false">IF(BQ1274&gt;=90, "Very Good", IF(BQ1274&gt;=80, "Good", IF(BQ1274&gt;=70, "Slightly Good", IF(BQ1274&gt;=60, "Average", IF(BQ1274&gt;=50, "Slightly Poor", IF(BQ1274&gt;=40, "Poor", "Very Poor"))))))</f>
        <v>Good</v>
      </c>
      <c r="BT1274" s="2" t="n">
        <f aca="false">9.81*LN(AH1274)+30.6</f>
        <v>46.9602039096747</v>
      </c>
      <c r="BU1274" s="0" t="str">
        <f aca="false">IF(BT1274&lt;30, "Clean water", IF(AND(BT1274&gt;=30, BT1274&lt;40), "Hypolimia", IF(AND(BT1274&gt;=40,BT1274&lt;50), "Mesotrophic", IF(AND(BT1274&gt;=50, BT1274&lt;70), "Eutrophic", IF(BT1274&gt;70,"Hypertrophic")))))</f>
        <v>Mesotrophic</v>
      </c>
      <c r="CM1274" s="0" t="n">
        <f aca="false">IF(G1274&gt;H1274,1,0)</f>
        <v>0</v>
      </c>
      <c r="CO1274" s="17" t="n">
        <f aca="false">14.652-0.41022*M1274+0.007991*M1274*M1274-0.000077774*M1274*M1274*M1274</f>
        <v>9.003450287826</v>
      </c>
      <c r="CP1274" s="1" t="n">
        <f aca="false">F1274/CO1274*100</f>
        <v>102.183048785639</v>
      </c>
    </row>
    <row r="1275" customFormat="false" ht="12.5" hidden="false" customHeight="false" outlineLevel="0" collapsed="false">
      <c r="A1275" s="0" t="n">
        <v>1274</v>
      </c>
      <c r="B1275" s="15" t="s">
        <v>133</v>
      </c>
      <c r="C1275" s="16" t="s">
        <v>134</v>
      </c>
      <c r="D1275" s="0" t="s">
        <v>184</v>
      </c>
      <c r="E1275" s="0" t="n">
        <v>8.3</v>
      </c>
      <c r="F1275" s="0" t="n">
        <v>10</v>
      </c>
      <c r="G1275" s="0" t="n">
        <v>3.2</v>
      </c>
      <c r="H1275" s="0" t="n">
        <v>7.5</v>
      </c>
      <c r="I1275" s="0" t="n">
        <v>23.7</v>
      </c>
      <c r="J1275" s="0" t="n">
        <v>5.174</v>
      </c>
      <c r="K1275" s="0" t="n">
        <v>0.305</v>
      </c>
      <c r="L1275" s="0" t="n">
        <v>3</v>
      </c>
      <c r="M1275" s="0" t="n">
        <v>21</v>
      </c>
      <c r="O1275" s="0" t="n">
        <v>6410</v>
      </c>
      <c r="BD1275" s="0" t="n">
        <v>0.082</v>
      </c>
      <c r="BF1275" s="0" t="n">
        <f aca="false">IF(E1275&lt;11,-3.6797*E1275^2+48.115*E1275-53.83,280.92*EXP(-0.2027*E1275))</f>
        <v>92.029967</v>
      </c>
      <c r="BG1275" s="1" t="n">
        <f aca="false">32.208*LN(F1275)+21.438</f>
        <v>95.5996606751522</v>
      </c>
      <c r="BH1275" s="1" t="n">
        <f aca="false">IF(G1275&lt;=2, -10*G1275+100, 88.958*EXP(-0.0755*G1275))</f>
        <v>69.8649678413399</v>
      </c>
      <c r="BI1275" s="1" t="n">
        <f aca="false">IF(I1275&lt;=100, 0.0053*(I1275)^2-1.0332*I1275+100.76, 122.82*EXP(-0.0092*I1275))</f>
        <v>79.250117</v>
      </c>
      <c r="BJ1275" s="0" t="e">
        <f aca="false">IF(P1275&lt;=1000, -6.942*LN(P1275)+107.59, -36.304*LN(P1275)+310.72)</f>
        <v>#VALUE!</v>
      </c>
      <c r="BK1275" s="0" t="e">
        <f aca="false">BF1275^0.04*BG1275^0.22*BH1275^0.51*BI1275^0.06*BJ1275^0.17</f>
        <v>#VALUE!</v>
      </c>
      <c r="BL1275" s="0" t="e">
        <f aca="false">IF(BK1275&gt;=90, "Very Good", IF(BK1275&gt;=80, "Good", IF(BK1275&gt;=70, "Slightly Good", IF(BK1275&gt;=60, "Average", IF(BK1275&gt;=50, "Slightly Poor", IF(BK1275&gt;=40, "Poor", "Very Poor"))))))</f>
        <v>#VALUE!</v>
      </c>
      <c r="BM1275" s="2" t="e">
        <f aca="false">IF(P1275&lt;=1000, -6.942*LN(P1275)+107.59, IF(AND(P1275&gt;1000, P1275&lt;=5213),-36.304*LN(P1275)+310.72, IF(P1275&gt;5213, 10)))</f>
        <v>#VALUE!</v>
      </c>
      <c r="BN1275" s="2" t="e">
        <f aca="false">BF1275^0.04*BG1275^0.22*BH1275^0.51*BI1275^0.06*BM1275^0.17</f>
        <v>#VALUE!</v>
      </c>
      <c r="BO1275" s="3" t="e">
        <f aca="false">IF(BN1275&gt;=90, "Very Good", IF(BN1275&gt;=80, "Good", IF(BN1275&gt;=70, "Slightly Good", IF(BN1275&gt;=60, "Average", IF(BN1275&gt;=50, "Slightly Poor", IF(BN1275&gt;=40, "Poor", "Very Poor"))))))</f>
        <v>#VALUE!</v>
      </c>
      <c r="BP1275" s="2" t="e">
        <f aca="false">IF(AJ1275&lt;=1000, -6.942*LN(AJ1275)+107.59, IF(AND(AJ1275&gt;1000, AJ1275&lt;=5213),-36.304*LN(AJ1275)+310.72, IF(AJ1275&gt;5213, 10)))</f>
        <v>#VALUE!</v>
      </c>
      <c r="BQ1275" s="2" t="e">
        <f aca="false">BF1275^0.04*BG1275^0.22*BH1275^0.51*BI1275^0.06*BP1275^0.17</f>
        <v>#VALUE!</v>
      </c>
      <c r="BR1275" s="0" t="e">
        <f aca="false">IF(BQ1275&gt;=90, "Very Good", IF(BQ1275&gt;=80, "Good", IF(BQ1275&gt;=70, "Slightly Good", IF(BQ1275&gt;=60, "Average", IF(BQ1275&gt;=50, "Slightly Poor", IF(BQ1275&gt;=40, "Poor", "Very Poor"))))))</f>
        <v>#VALUE!</v>
      </c>
      <c r="BT1275" s="2" t="e">
        <f aca="false">9.81*LN(AH1275)+30.6</f>
        <v>#VALUE!</v>
      </c>
      <c r="BU1275" s="0" t="e">
        <f aca="false">IF(BT1275&lt;30, "Clean water", IF(AND(BT1275&gt;=30, BT1275&lt;40), "Hypolimia", IF(AND(BT1275&gt;=40,BT1275&lt;50), "Mesotrophic", IF(AND(BT1275&gt;=50, BT1275&lt;70), "Eutrophic", IF(BT1275&gt;70,"Hypertrophic")))))</f>
        <v>#VALUE!</v>
      </c>
      <c r="CM1275" s="0" t="n">
        <f aca="false">IF(G1275&gt;H1275,1,0)</f>
        <v>0</v>
      </c>
      <c r="CO1275" s="17" t="n">
        <f aca="false">14.652-0.41022*M1275+0.007991*M1275*M1275-0.000077774*M1275*M1275*M1275</f>
        <v>8.841145986</v>
      </c>
      <c r="CP1275" s="1" t="n">
        <f aca="false">F1275/CO1275*100</f>
        <v>113.107509092544</v>
      </c>
    </row>
    <row r="1276" customFormat="false" ht="12.5" hidden="false" customHeight="false" outlineLevel="0" collapsed="false">
      <c r="A1276" s="0" t="n">
        <v>1275</v>
      </c>
      <c r="B1276" s="15" t="s">
        <v>85</v>
      </c>
      <c r="C1276" s="16" t="s">
        <v>86</v>
      </c>
      <c r="D1276" s="0" t="s">
        <v>184</v>
      </c>
      <c r="E1276" s="0" t="n">
        <v>8.5</v>
      </c>
      <c r="F1276" s="0" t="n">
        <v>12.9</v>
      </c>
      <c r="G1276" s="0" t="n">
        <v>2.2</v>
      </c>
      <c r="H1276" s="0" t="n">
        <v>6.8</v>
      </c>
      <c r="I1276" s="0" t="n">
        <v>35.2</v>
      </c>
      <c r="J1276" s="0" t="n">
        <v>8.235</v>
      </c>
      <c r="K1276" s="0" t="n">
        <v>0.236</v>
      </c>
      <c r="L1276" s="0" t="n">
        <v>4.6</v>
      </c>
      <c r="M1276" s="0" t="n">
        <v>21.9</v>
      </c>
      <c r="N1276" s="0" t="n">
        <v>0</v>
      </c>
      <c r="O1276" s="0" t="n">
        <v>597</v>
      </c>
      <c r="P1276" s="0" t="n">
        <v>2300</v>
      </c>
      <c r="AC1276" s="0" t="n">
        <v>7.745</v>
      </c>
      <c r="AD1276" s="0" t="n">
        <v>0.39</v>
      </c>
      <c r="AE1276" s="0" t="n">
        <v>6.338</v>
      </c>
      <c r="AF1276" s="0" t="n">
        <v>0.098</v>
      </c>
      <c r="AG1276" s="0" t="n">
        <v>0.081</v>
      </c>
      <c r="AH1276" s="0" t="n">
        <v>18</v>
      </c>
      <c r="AJ1276" s="0" t="n">
        <v>1000</v>
      </c>
      <c r="BF1276" s="0" t="n">
        <f aca="false">IF(E1276&lt;11,-3.6797*E1276^2+48.115*E1276-53.83,280.92*EXP(-0.2027*E1276))</f>
        <v>89.289175</v>
      </c>
      <c r="BG1276" s="1" t="n">
        <f aca="false">32.208*LN(F1276)+21.438</f>
        <v>103.801177244529</v>
      </c>
      <c r="BH1276" s="1" t="n">
        <f aca="false">IF(G1276&lt;=2, -10*G1276+100, 88.958*EXP(-0.0755*G1276))</f>
        <v>75.3440041238757</v>
      </c>
      <c r="BI1276" s="1" t="n">
        <f aca="false">IF(I1276&lt;=100, 0.0053*(I1276)^2-1.0332*I1276+100.76, 122.82*EXP(-0.0092*I1276))</f>
        <v>70.958272</v>
      </c>
      <c r="BJ1276" s="0" t="n">
        <f aca="false">IF(P1276&lt;=1000, -6.942*LN(P1276)+107.59, -36.304*LN(P1276)+310.72)</f>
        <v>29.7029195527965</v>
      </c>
      <c r="BK1276" s="0" t="n">
        <f aca="false">BF1276^0.04*BG1276^0.22*BH1276^0.51*BI1276^0.06*BJ1276^0.17</f>
        <v>69.2352595575951</v>
      </c>
      <c r="BL1276" s="0" t="str">
        <f aca="false">IF(BK1276&gt;=90, "Very Good", IF(BK1276&gt;=80, "Good", IF(BK1276&gt;=70, "Slightly Good", IF(BK1276&gt;=60, "Average", IF(BK1276&gt;=50, "Slightly Poor", IF(BK1276&gt;=40, "Poor", "Very Poor"))))))</f>
        <v>Average</v>
      </c>
      <c r="BM1276" s="2" t="n">
        <f aca="false">IF(P1276&lt;=1000, -6.942*LN(P1276)+107.59, IF(AND(P1276&gt;1000, P1276&lt;=5213),-36.304*LN(P1276)+310.72, IF(P1276&gt;5213, 10)))</f>
        <v>29.7029195527965</v>
      </c>
      <c r="BN1276" s="2" t="n">
        <f aca="false">BF1276^0.04*BG1276^0.22*BH1276^0.51*BI1276^0.06*BM1276^0.17</f>
        <v>69.2352595575951</v>
      </c>
      <c r="BO1276" s="3" t="str">
        <f aca="false">IF(BN1276&gt;=90, "Very Good", IF(BN1276&gt;=80, "Good", IF(BN1276&gt;=70, "Slightly Good", IF(BN1276&gt;=60, "Average", IF(BN1276&gt;=50, "Slightly Poor", IF(BN1276&gt;=40, "Poor", "Very Poor"))))))</f>
        <v>Average</v>
      </c>
      <c r="BP1276" s="2" t="n">
        <f aca="false">IF(AJ1276&lt;=1000, -6.942*LN(AJ1276)+107.59, IF(AND(AJ1276&gt;1000, AJ1276&lt;=5213),-36.304*LN(AJ1276)+310.72, IF(AJ1276&gt;5213, 10)))</f>
        <v>59.636362853306</v>
      </c>
      <c r="BQ1276" s="2" t="n">
        <f aca="false">BF1276^0.04*BG1276^0.22*BH1276^0.51*BI1276^0.06*BP1276^0.17</f>
        <v>77.9450188293808</v>
      </c>
      <c r="BR1276" s="0" t="str">
        <f aca="false">IF(BQ1276&gt;=90, "Very Good", IF(BQ1276&gt;=80, "Good", IF(BQ1276&gt;=70, "Slightly Good", IF(BQ1276&gt;=60, "Average", IF(BQ1276&gt;=50, "Slightly Poor", IF(BQ1276&gt;=40, "Poor", "Very Poor"))))))</f>
        <v>Slightly Good</v>
      </c>
      <c r="BT1276" s="2" t="n">
        <f aca="false">9.81*LN(AH1276)+30.6</f>
        <v>58.9545469449614</v>
      </c>
      <c r="BU1276" s="0" t="str">
        <f aca="false">IF(BT1276&lt;30, "Clean water", IF(AND(BT1276&gt;=30, BT1276&lt;40), "Hypolimia", IF(AND(BT1276&gt;=40,BT1276&lt;50), "Mesotrophic", IF(AND(BT1276&gt;=50, BT1276&lt;70), "Eutrophic", IF(BT1276&gt;70,"Hypertrophic")))))</f>
        <v>Eutrophic</v>
      </c>
      <c r="CM1276" s="0" t="n">
        <f aca="false">IF(G1276&gt;H1276,1,0)</f>
        <v>0</v>
      </c>
      <c r="CO1276" s="17" t="n">
        <f aca="false">14.652-0.41022*M1276+0.007991*M1276*M1276-0.000077774*M1276*M1276*M1276</f>
        <v>8.683849489734</v>
      </c>
      <c r="CP1276" s="1" t="n">
        <f aca="false">F1276/CO1276*100</f>
        <v>148.551630417481</v>
      </c>
    </row>
    <row r="1277" customFormat="false" ht="12.5" hidden="false" customHeight="false" outlineLevel="0" collapsed="false">
      <c r="A1277" s="0" t="n">
        <v>1276</v>
      </c>
      <c r="B1277" s="15" t="s">
        <v>135</v>
      </c>
      <c r="C1277" s="16" t="s">
        <v>136</v>
      </c>
      <c r="D1277" s="0" t="s">
        <v>184</v>
      </c>
      <c r="E1277" s="0" t="n">
        <v>7.9</v>
      </c>
      <c r="F1277" s="0" t="n">
        <v>11.3</v>
      </c>
      <c r="G1277" s="0" t="n">
        <v>4.5</v>
      </c>
      <c r="H1277" s="0" t="n">
        <v>9.2</v>
      </c>
      <c r="I1277" s="0" t="n">
        <v>48</v>
      </c>
      <c r="J1277" s="0" t="n">
        <v>8.448</v>
      </c>
      <c r="K1277" s="0" t="n">
        <v>0.264</v>
      </c>
      <c r="L1277" s="0" t="n">
        <v>5.4</v>
      </c>
      <c r="M1277" s="0" t="n">
        <v>23.8</v>
      </c>
      <c r="O1277" s="0" t="n">
        <v>530</v>
      </c>
      <c r="BD1277" s="0" t="n">
        <v>0.556</v>
      </c>
      <c r="BF1277" s="0" t="n">
        <f aca="false">IF(E1277&lt;11,-3.6797*E1277^2+48.115*E1277-53.83,280.92*EXP(-0.2027*E1277))</f>
        <v>96.6284230000001</v>
      </c>
      <c r="BG1277" s="1" t="n">
        <f aca="false">32.208*LN(F1277)+21.438</f>
        <v>99.5360461899348</v>
      </c>
      <c r="BH1277" s="1" t="n">
        <f aca="false">IF(G1277&lt;=2, -10*G1277+100, 88.958*EXP(-0.0755*G1277))</f>
        <v>63.3334957672512</v>
      </c>
      <c r="BI1277" s="1" t="n">
        <f aca="false">IF(I1277&lt;=100, 0.0053*(I1277)^2-1.0332*I1277+100.76, 122.82*EXP(-0.0092*I1277))</f>
        <v>63.3776</v>
      </c>
      <c r="BJ1277" s="0" t="e">
        <f aca="false">IF(P1277&lt;=1000, -6.942*LN(P1277)+107.59, -36.304*LN(P1277)+310.72)</f>
        <v>#VALUE!</v>
      </c>
      <c r="BK1277" s="0" t="e">
        <f aca="false">BF1277^0.04*BG1277^0.22*BH1277^0.51*BI1277^0.06*BJ1277^0.17</f>
        <v>#VALUE!</v>
      </c>
      <c r="BL1277" s="0" t="e">
        <f aca="false">IF(BK1277&gt;=90, "Very Good", IF(BK1277&gt;=80, "Good", IF(BK1277&gt;=70, "Slightly Good", IF(BK1277&gt;=60, "Average", IF(BK1277&gt;=50, "Slightly Poor", IF(BK1277&gt;=40, "Poor", "Very Poor"))))))</f>
        <v>#VALUE!</v>
      </c>
      <c r="BM1277" s="2" t="e">
        <f aca="false">IF(P1277&lt;=1000, -6.942*LN(P1277)+107.59, IF(AND(P1277&gt;1000, P1277&lt;=5213),-36.304*LN(P1277)+310.72, IF(P1277&gt;5213, 10)))</f>
        <v>#VALUE!</v>
      </c>
      <c r="BN1277" s="2" t="e">
        <f aca="false">BF1277^0.04*BG1277^0.22*BH1277^0.51*BI1277^0.06*BM1277^0.17</f>
        <v>#VALUE!</v>
      </c>
      <c r="BO1277" s="3" t="e">
        <f aca="false">IF(BN1277&gt;=90, "Very Good", IF(BN1277&gt;=80, "Good", IF(BN1277&gt;=70, "Slightly Good", IF(BN1277&gt;=60, "Average", IF(BN1277&gt;=50, "Slightly Poor", IF(BN1277&gt;=40, "Poor", "Very Poor"))))))</f>
        <v>#VALUE!</v>
      </c>
      <c r="BP1277" s="2" t="e">
        <f aca="false">IF(AJ1277&lt;=1000, -6.942*LN(AJ1277)+107.59, IF(AND(AJ1277&gt;1000, AJ1277&lt;=5213),-36.304*LN(AJ1277)+310.72, IF(AJ1277&gt;5213, 10)))</f>
        <v>#VALUE!</v>
      </c>
      <c r="BQ1277" s="2" t="e">
        <f aca="false">BF1277^0.04*BG1277^0.22*BH1277^0.51*BI1277^0.06*BP1277^0.17</f>
        <v>#VALUE!</v>
      </c>
      <c r="BR1277" s="0" t="e">
        <f aca="false">IF(BQ1277&gt;=90, "Very Good", IF(BQ1277&gt;=80, "Good", IF(BQ1277&gt;=70, "Slightly Good", IF(BQ1277&gt;=60, "Average", IF(BQ1277&gt;=50, "Slightly Poor", IF(BQ1277&gt;=40, "Poor", "Very Poor"))))))</f>
        <v>#VALUE!</v>
      </c>
      <c r="BT1277" s="2" t="e">
        <f aca="false">9.81*LN(AH1277)+30.6</f>
        <v>#VALUE!</v>
      </c>
      <c r="BU1277" s="0" t="e">
        <f aca="false">IF(BT1277&lt;30, "Clean water", IF(AND(BT1277&gt;=30, BT1277&lt;40), "Hypolimia", IF(AND(BT1277&gt;=40,BT1277&lt;50), "Mesotrophic", IF(AND(BT1277&gt;=50, BT1277&lt;70), "Eutrophic", IF(BT1277&gt;70,"Hypertrophic")))))</f>
        <v>#VALUE!</v>
      </c>
      <c r="CM1277" s="0" t="n">
        <f aca="false">IF(G1277&gt;H1277,1,0)</f>
        <v>0</v>
      </c>
      <c r="CO1277" s="17" t="n">
        <f aca="false">14.652-0.41022*M1277+0.007991*M1277*M1277-0.000077774*M1277*M1277*M1277</f>
        <v>8.366693591472</v>
      </c>
      <c r="CP1277" s="1" t="n">
        <f aca="false">F1277/CO1277*100</f>
        <v>135.059326321187</v>
      </c>
    </row>
    <row r="1278" customFormat="false" ht="12.5" hidden="false" customHeight="false" outlineLevel="0" collapsed="false">
      <c r="A1278" s="0" t="n">
        <v>1277</v>
      </c>
      <c r="B1278" s="15" t="s">
        <v>87</v>
      </c>
      <c r="C1278" s="16" t="s">
        <v>88</v>
      </c>
      <c r="D1278" s="0" t="s">
        <v>184</v>
      </c>
      <c r="E1278" s="0" t="n">
        <v>7.9</v>
      </c>
      <c r="F1278" s="0" t="n">
        <v>9</v>
      </c>
      <c r="G1278" s="0" t="n">
        <v>1.1</v>
      </c>
      <c r="H1278" s="0" t="n">
        <v>4.1</v>
      </c>
      <c r="I1278" s="0" t="n">
        <v>3.8</v>
      </c>
      <c r="J1278" s="0" t="n">
        <v>2.688</v>
      </c>
      <c r="K1278" s="0" t="n">
        <v>0.023</v>
      </c>
      <c r="L1278" s="0" t="n">
        <v>2</v>
      </c>
      <c r="M1278" s="0" t="n">
        <v>19.6</v>
      </c>
      <c r="N1278" s="0" t="n">
        <v>0</v>
      </c>
      <c r="O1278" s="0" t="n">
        <v>239</v>
      </c>
      <c r="P1278" s="0" t="n">
        <v>700</v>
      </c>
      <c r="AC1278" s="0" t="n">
        <v>2.633</v>
      </c>
      <c r="AD1278" s="0" t="n">
        <v>0.349</v>
      </c>
      <c r="AE1278" s="0" t="n">
        <v>2.168</v>
      </c>
      <c r="AF1278" s="0" t="n">
        <v>0.012</v>
      </c>
      <c r="AG1278" s="0" t="n">
        <v>0.005</v>
      </c>
      <c r="AH1278" s="0" t="n">
        <v>3.6</v>
      </c>
      <c r="AJ1278" s="0" t="n">
        <v>20</v>
      </c>
      <c r="BF1278" s="0" t="n">
        <f aca="false">IF(E1278&lt;11,-3.6797*E1278^2+48.115*E1278-53.83,280.92*EXP(-0.2027*E1278))</f>
        <v>96.6284230000001</v>
      </c>
      <c r="BG1278" s="1" t="n">
        <f aca="false">32.208*LN(F1278)+21.438</f>
        <v>92.206209186845</v>
      </c>
      <c r="BH1278" s="1" t="n">
        <f aca="false">IF(G1278&lt;=2, -10*G1278+100, 88.958*EXP(-0.0755*G1278))</f>
        <v>89</v>
      </c>
      <c r="BI1278" s="1" t="n">
        <f aca="false">IF(I1278&lt;=100, 0.0053*(I1278)^2-1.0332*I1278+100.76, 122.82*EXP(-0.0092*I1278))</f>
        <v>96.910372</v>
      </c>
      <c r="BJ1278" s="0" t="n">
        <f aca="false">IF(P1278&lt;=1000, -6.942*LN(P1278)+107.59, -36.304*LN(P1278)+310.72)</f>
        <v>62.1124003141287</v>
      </c>
      <c r="BK1278" s="0" t="n">
        <f aca="false">BF1278^0.04*BG1278^0.22*BH1278^0.51*BI1278^0.06*BJ1278^0.17</f>
        <v>85.0869320478301</v>
      </c>
      <c r="BL1278" s="0" t="str">
        <f aca="false">IF(BK1278&gt;=90, "Very Good", IF(BK1278&gt;=80, "Good", IF(BK1278&gt;=70, "Slightly Good", IF(BK1278&gt;=60, "Average", IF(BK1278&gt;=50, "Slightly Poor", IF(BK1278&gt;=40, "Poor", "Very Poor"))))))</f>
        <v>Good</v>
      </c>
      <c r="BM1278" s="2" t="n">
        <f aca="false">IF(P1278&lt;=1000, -6.942*LN(P1278)+107.59, IF(AND(P1278&gt;1000, P1278&lt;=5213),-36.304*LN(P1278)+310.72, IF(P1278&gt;5213, 10)))</f>
        <v>62.1124003141287</v>
      </c>
      <c r="BN1278" s="2" t="n">
        <f aca="false">BF1278^0.04*BG1278^0.22*BH1278^0.51*BI1278^0.06*BM1278^0.17</f>
        <v>85.0869320478301</v>
      </c>
      <c r="BO1278" s="3" t="str">
        <f aca="false">IF(BN1278&gt;=90, "Very Good", IF(BN1278&gt;=80, "Good", IF(BN1278&gt;=70, "Slightly Good", IF(BN1278&gt;=60, "Average", IF(BN1278&gt;=50, "Slightly Poor", IF(BN1278&gt;=40, "Poor", "Very Poor"))))))</f>
        <v>Good</v>
      </c>
      <c r="BP1278" s="2" t="n">
        <f aca="false">IF(AJ1278&lt;=1000, -6.942*LN(AJ1278)+107.59, IF(AND(AJ1278&gt;1000, AJ1278&lt;=5213),-36.304*LN(AJ1278)+310.72, IF(AJ1278&gt;5213, 10)))</f>
        <v>86.7936265569882</v>
      </c>
      <c r="BQ1278" s="2" t="n">
        <f aca="false">BF1278^0.04*BG1278^0.22*BH1278^0.51*BI1278^0.06*BP1278^0.17</f>
        <v>90.0669556739195</v>
      </c>
      <c r="BR1278" s="0" t="str">
        <f aca="false">IF(BQ1278&gt;=90, "Very Good", IF(BQ1278&gt;=80, "Good", IF(BQ1278&gt;=70, "Slightly Good", IF(BQ1278&gt;=60, "Average", IF(BQ1278&gt;=50, "Slightly Poor", IF(BQ1278&gt;=40, "Poor", "Very Poor"))))))</f>
        <v>Very Good</v>
      </c>
      <c r="BT1278" s="2" t="n">
        <f aca="false">9.81*LN(AH1278)+30.6</f>
        <v>43.1659610239829</v>
      </c>
      <c r="BU1278" s="0" t="str">
        <f aca="false">IF(BT1278&lt;30, "Clean water", IF(AND(BT1278&gt;=30, BT1278&lt;40), "Hypolimia", IF(AND(BT1278&gt;=40,BT1278&lt;50), "Mesotrophic", IF(AND(BT1278&gt;=50, BT1278&lt;70), "Eutrophic", IF(BT1278&gt;70,"Hypertrophic")))))</f>
        <v>Mesotrophic</v>
      </c>
      <c r="CM1278" s="0" t="n">
        <f aca="false">IF(G1278&gt;H1278,1,0)</f>
        <v>0</v>
      </c>
      <c r="CO1278" s="17" t="n">
        <f aca="false">14.652-0.41022*M1278+0.007991*M1278*M1278-0.000077774*M1278*M1278*M1278</f>
        <v>9.095908427136</v>
      </c>
      <c r="CP1278" s="1" t="n">
        <f aca="false">F1278/CO1278*100</f>
        <v>98.9455871515827</v>
      </c>
    </row>
    <row r="1279" customFormat="false" ht="12.5" hidden="false" customHeight="false" outlineLevel="0" collapsed="false">
      <c r="A1279" s="0" t="n">
        <v>1278</v>
      </c>
      <c r="B1279" s="15" t="s">
        <v>89</v>
      </c>
      <c r="C1279" s="16" t="s">
        <v>90</v>
      </c>
      <c r="D1279" s="0" t="s">
        <v>184</v>
      </c>
      <c r="E1279" s="0" t="n">
        <v>7.8</v>
      </c>
      <c r="F1279" s="0" t="n">
        <v>8</v>
      </c>
      <c r="G1279" s="0" t="n">
        <v>2.2</v>
      </c>
      <c r="H1279" s="0" t="n">
        <v>4.7</v>
      </c>
      <c r="I1279" s="0" t="n">
        <v>20.6</v>
      </c>
      <c r="J1279" s="0" t="n">
        <v>2.398</v>
      </c>
      <c r="K1279" s="0" t="n">
        <v>0.118</v>
      </c>
      <c r="L1279" s="0" t="n">
        <v>2.3</v>
      </c>
      <c r="M1279" s="0" t="n">
        <v>16.7</v>
      </c>
      <c r="N1279" s="0" t="n">
        <v>0</v>
      </c>
      <c r="O1279" s="0" t="n">
        <v>313</v>
      </c>
      <c r="P1279" s="0" t="n">
        <v>2000</v>
      </c>
      <c r="AC1279" s="0" t="n">
        <v>2.215</v>
      </c>
      <c r="AD1279" s="0" t="n">
        <v>0.33</v>
      </c>
      <c r="AE1279" s="0" t="n">
        <v>1.673</v>
      </c>
      <c r="AF1279" s="0" t="n">
        <v>0.036</v>
      </c>
      <c r="AG1279" s="0" t="n">
        <v>0.028</v>
      </c>
      <c r="AH1279" s="0" t="n">
        <v>17.9</v>
      </c>
      <c r="AJ1279" s="0" t="n">
        <v>100</v>
      </c>
      <c r="BF1279" s="0" t="n">
        <f aca="false">IF(E1279&lt;11,-3.6797*E1279^2+48.115*E1279-53.83,280.92*EXP(-0.2027*E1279))</f>
        <v>97.5940520000001</v>
      </c>
      <c r="BG1279" s="1" t="n">
        <f aca="false">32.208*LN(F1279)+21.438</f>
        <v>88.4126531744242</v>
      </c>
      <c r="BH1279" s="1" t="n">
        <f aca="false">IF(G1279&lt;=2, -10*G1279+100, 88.958*EXP(-0.0755*G1279))</f>
        <v>75.3440041238757</v>
      </c>
      <c r="BI1279" s="1" t="n">
        <f aca="false">IF(I1279&lt;=100, 0.0053*(I1279)^2-1.0332*I1279+100.76, 122.82*EXP(-0.0092*I1279))</f>
        <v>81.725188</v>
      </c>
      <c r="BJ1279" s="0" t="n">
        <f aca="false">IF(P1279&lt;=1000, -6.942*LN(P1279)+107.59, -36.304*LN(P1279)+310.72)</f>
        <v>34.7768371087843</v>
      </c>
      <c r="BK1279" s="0" t="n">
        <f aca="false">BF1279^0.04*BG1279^0.22*BH1279^0.51*BI1279^0.06*BJ1279^0.17</f>
        <v>69.4809282769134</v>
      </c>
      <c r="BL1279" s="0" t="str">
        <f aca="false">IF(BK1279&gt;=90, "Very Good", IF(BK1279&gt;=80, "Good", IF(BK1279&gt;=70, "Slightly Good", IF(BK1279&gt;=60, "Average", IF(BK1279&gt;=50, "Slightly Poor", IF(BK1279&gt;=40, "Poor", "Very Poor"))))))</f>
        <v>Average</v>
      </c>
      <c r="BM1279" s="2" t="n">
        <f aca="false">IF(P1279&lt;=1000, -6.942*LN(P1279)+107.59, IF(AND(P1279&gt;1000, P1279&lt;=5213),-36.304*LN(P1279)+310.72, IF(P1279&gt;5213, 10)))</f>
        <v>34.7768371087843</v>
      </c>
      <c r="BN1279" s="2" t="n">
        <f aca="false">BF1279^0.04*BG1279^0.22*BH1279^0.51*BI1279^0.06*BM1279^0.17</f>
        <v>69.4809282769134</v>
      </c>
      <c r="BO1279" s="3" t="str">
        <f aca="false">IF(BN1279&gt;=90, "Very Good", IF(BN1279&gt;=80, "Good", IF(BN1279&gt;=70, "Slightly Good", IF(BN1279&gt;=60, "Average", IF(BN1279&gt;=50, "Slightly Poor", IF(BN1279&gt;=40, "Poor", "Very Poor"))))))</f>
        <v>Average</v>
      </c>
      <c r="BP1279" s="2" t="n">
        <f aca="false">IF(AJ1279&lt;=1000, -6.942*LN(AJ1279)+107.59, IF(AND(AJ1279&gt;1000, AJ1279&lt;=5213),-36.304*LN(AJ1279)+310.72, IF(AJ1279&gt;5213, 10)))</f>
        <v>75.6209085688707</v>
      </c>
      <c r="BQ1279" s="2" t="n">
        <f aca="false">BF1279^0.04*BG1279^0.22*BH1279^0.51*BI1279^0.06*BP1279^0.17</f>
        <v>79.2894526302296</v>
      </c>
      <c r="BR1279" s="0" t="str">
        <f aca="false">IF(BQ1279&gt;=90, "Very Good", IF(BQ1279&gt;=80, "Good", IF(BQ1279&gt;=70, "Slightly Good", IF(BQ1279&gt;=60, "Average", IF(BQ1279&gt;=50, "Slightly Poor", IF(BQ1279&gt;=40, "Poor", "Very Poor"))))))</f>
        <v>Slightly Good</v>
      </c>
      <c r="BT1279" s="2" t="n">
        <f aca="false">9.81*LN(AH1279)+30.6</f>
        <v>58.8998949930262</v>
      </c>
      <c r="BU1279" s="0" t="str">
        <f aca="false">IF(BT1279&lt;30, "Clean water", IF(AND(BT1279&gt;=30, BT1279&lt;40), "Hypolimia", IF(AND(BT1279&gt;=40,BT1279&lt;50), "Mesotrophic", IF(AND(BT1279&gt;=50, BT1279&lt;70), "Eutrophic", IF(BT1279&gt;70,"Hypertrophic")))))</f>
        <v>Eutrophic</v>
      </c>
      <c r="CM1279" s="0" t="n">
        <f aca="false">IF(G1279&gt;H1279,1,0)</f>
        <v>0</v>
      </c>
      <c r="CO1279" s="17" t="n">
        <f aca="false">14.652-0.41022*M1279+0.007991*M1279*M1279-0.000077774*M1279*M1279*M1279</f>
        <v>9.667706462638</v>
      </c>
      <c r="CP1279" s="1" t="n">
        <f aca="false">F1279/CO1279*100</f>
        <v>82.7497197077399</v>
      </c>
    </row>
    <row r="1280" customFormat="false" ht="12.5" hidden="false" customHeight="false" outlineLevel="0" collapsed="false">
      <c r="A1280" s="0" t="n">
        <v>1279</v>
      </c>
      <c r="B1280" s="15" t="s">
        <v>91</v>
      </c>
      <c r="C1280" s="16" t="s">
        <v>92</v>
      </c>
      <c r="D1280" s="0" t="s">
        <v>184</v>
      </c>
      <c r="E1280" s="0" t="n">
        <v>7.3</v>
      </c>
      <c r="F1280" s="0" t="n">
        <v>9.7</v>
      </c>
      <c r="G1280" s="0" t="n">
        <v>0.5</v>
      </c>
      <c r="H1280" s="0" t="n">
        <v>1.5</v>
      </c>
      <c r="I1280" s="0" t="n">
        <v>2</v>
      </c>
      <c r="J1280" s="0" t="n">
        <v>4.175</v>
      </c>
      <c r="K1280" s="0" t="n">
        <v>0.018</v>
      </c>
      <c r="L1280" s="0" t="n">
        <v>1.1</v>
      </c>
      <c r="M1280" s="0" t="n">
        <v>15.4</v>
      </c>
      <c r="N1280" s="0" t="n">
        <v>0</v>
      </c>
      <c r="O1280" s="0" t="n">
        <v>497</v>
      </c>
      <c r="P1280" s="0" t="n">
        <v>1300</v>
      </c>
      <c r="AC1280" s="0" t="n">
        <v>4.003</v>
      </c>
      <c r="AD1280" s="0" t="n">
        <v>0.101</v>
      </c>
      <c r="AE1280" s="0" t="n">
        <v>3.642</v>
      </c>
      <c r="AF1280" s="0" t="n">
        <v>0.01</v>
      </c>
      <c r="AG1280" s="0" t="n">
        <v>0.01</v>
      </c>
      <c r="AH1280" s="0" t="n">
        <v>4.2</v>
      </c>
      <c r="AJ1280" s="0" t="n">
        <v>120</v>
      </c>
      <c r="BF1280" s="0" t="n">
        <f aca="false">IF(E1280&lt;11,-3.6797*E1280^2+48.115*E1280-53.83,280.92*EXP(-0.2027*E1280))</f>
        <v>101.318287</v>
      </c>
      <c r="BG1280" s="1" t="n">
        <f aca="false">32.208*LN(F1280)+21.438</f>
        <v>94.6186305204847</v>
      </c>
      <c r="BH1280" s="1" t="n">
        <f aca="false">IF(G1280&lt;=2, -10*G1280+100, 88.958*EXP(-0.0755*G1280))</f>
        <v>95</v>
      </c>
      <c r="BI1280" s="1" t="n">
        <f aca="false">IF(I1280&lt;=100, 0.0053*(I1280)^2-1.0332*I1280+100.76, 122.82*EXP(-0.0092*I1280))</f>
        <v>98.7148</v>
      </c>
      <c r="BJ1280" s="0" t="n">
        <f aca="false">IF(P1280&lt;=1000, -6.942*LN(P1280)+107.59, -36.304*LN(P1280)+310.72)</f>
        <v>50.4159800946047</v>
      </c>
      <c r="BK1280" s="0" t="n">
        <f aca="false">BF1280^0.04*BG1280^0.22*BH1280^0.51*BI1280^0.06*BJ1280^0.17</f>
        <v>85.6408461603459</v>
      </c>
      <c r="BL1280" s="0" t="str">
        <f aca="false">IF(BK1280&gt;=90, "Very Good", IF(BK1280&gt;=80, "Good", IF(BK1280&gt;=70, "Slightly Good", IF(BK1280&gt;=60, "Average", IF(BK1280&gt;=50, "Slightly Poor", IF(BK1280&gt;=40, "Poor", "Very Poor"))))))</f>
        <v>Good</v>
      </c>
      <c r="BM1280" s="2" t="n">
        <f aca="false">IF(P1280&lt;=1000, -6.942*LN(P1280)+107.59, IF(AND(P1280&gt;1000, P1280&lt;=5213),-36.304*LN(P1280)+310.72, IF(P1280&gt;5213, 10)))</f>
        <v>50.4159800946047</v>
      </c>
      <c r="BN1280" s="2" t="n">
        <f aca="false">BF1280^0.04*BG1280^0.22*BH1280^0.51*BI1280^0.06*BM1280^0.17</f>
        <v>85.6408461603459</v>
      </c>
      <c r="BO1280" s="3" t="str">
        <f aca="false">IF(BN1280&gt;=90, "Very Good", IF(BN1280&gt;=80, "Good", IF(BN1280&gt;=70, "Slightly Good", IF(BN1280&gt;=60, "Average", IF(BN1280&gt;=50, "Slightly Poor", IF(BN1280&gt;=40, "Poor", "Very Poor"))))))</f>
        <v>Good</v>
      </c>
      <c r="BP1280" s="2" t="n">
        <f aca="false">IF(AJ1280&lt;=1000, -6.942*LN(AJ1280)+107.59, IF(AND(AJ1280&gt;1000, AJ1280&lt;=5213),-36.304*LN(AJ1280)+310.72, IF(AJ1280&gt;5213, 10)))</f>
        <v>74.3552323216071</v>
      </c>
      <c r="BQ1280" s="2" t="n">
        <f aca="false">BF1280^0.04*BG1280^0.22*BH1280^0.51*BI1280^0.06*BP1280^0.17</f>
        <v>91.4886699892621</v>
      </c>
      <c r="BR1280" s="0" t="str">
        <f aca="false">IF(BQ1280&gt;=90, "Very Good", IF(BQ1280&gt;=80, "Good", IF(BQ1280&gt;=70, "Slightly Good", IF(BQ1280&gt;=60, "Average", IF(BQ1280&gt;=50, "Slightly Poor", IF(BQ1280&gt;=40, "Poor", "Very Poor"))))))</f>
        <v>Very Good</v>
      </c>
      <c r="BT1280" s="2" t="n">
        <f aca="false">9.81*LN(AH1280)+30.6</f>
        <v>44.6781791930883</v>
      </c>
      <c r="BU1280" s="0" t="str">
        <f aca="false">IF(BT1280&lt;30, "Clean water", IF(AND(BT1280&gt;=30, BT1280&lt;40), "Hypolimia", IF(AND(BT1280&gt;=40,BT1280&lt;50), "Mesotrophic", IF(AND(BT1280&gt;=50, BT1280&lt;70), "Eutrophic", IF(BT1280&gt;70,"Hypertrophic")))))</f>
        <v>Mesotrophic</v>
      </c>
      <c r="CM1280" s="0" t="n">
        <f aca="false">IF(G1280&gt;H1280,1,0)</f>
        <v>0</v>
      </c>
      <c r="CO1280" s="17" t="n">
        <f aca="false">14.652-0.41022*M1280+0.007991*M1280*M1280-0.000077774*M1280*M1280*M1280</f>
        <v>9.945706379664</v>
      </c>
      <c r="CP1280" s="1" t="n">
        <f aca="false">F1280/CO1280*100</f>
        <v>97.529523089819</v>
      </c>
    </row>
    <row r="1281" customFormat="false" ht="12.5" hidden="false" customHeight="false" outlineLevel="0" collapsed="false">
      <c r="A1281" s="0" t="n">
        <v>1280</v>
      </c>
      <c r="B1281" s="15" t="s">
        <v>137</v>
      </c>
      <c r="C1281" s="16" t="s">
        <v>138</v>
      </c>
      <c r="D1281" s="0" t="s">
        <v>184</v>
      </c>
      <c r="E1281" s="0" t="n">
        <v>7.5</v>
      </c>
      <c r="F1281" s="0" t="n">
        <v>11.6</v>
      </c>
      <c r="G1281" s="0" t="n">
        <v>5.5</v>
      </c>
      <c r="H1281" s="0" t="n">
        <v>14.8</v>
      </c>
      <c r="I1281" s="0" t="n">
        <v>20.3</v>
      </c>
      <c r="J1281" s="0" t="n">
        <v>9.625</v>
      </c>
      <c r="K1281" s="0" t="n">
        <v>0.22</v>
      </c>
      <c r="L1281" s="0" t="n">
        <v>6.7</v>
      </c>
      <c r="M1281" s="0" t="n">
        <v>25.9</v>
      </c>
      <c r="O1281" s="0" t="n">
        <v>663</v>
      </c>
      <c r="BD1281" s="0" t="n">
        <v>3.533</v>
      </c>
      <c r="BF1281" s="0" t="n">
        <f aca="false">IF(E1281&lt;11,-3.6797*E1281^2+48.115*E1281-53.83,280.92*EXP(-0.2027*E1281))</f>
        <v>100.049375</v>
      </c>
      <c r="BG1281" s="1" t="n">
        <f aca="false">32.208*LN(F1281)+21.438</f>
        <v>100.379972200002</v>
      </c>
      <c r="BH1281" s="1" t="n">
        <f aca="false">IF(G1281&lt;=2, -10*G1281+100, 88.958*EXP(-0.0755*G1281))</f>
        <v>58.7278668888329</v>
      </c>
      <c r="BI1281" s="1" t="n">
        <f aca="false">IF(I1281&lt;=100, 0.0053*(I1281)^2-1.0332*I1281+100.76, 122.82*EXP(-0.0092*I1281))</f>
        <v>81.970117</v>
      </c>
      <c r="BJ1281" s="0" t="e">
        <f aca="false">IF(P1281&lt;=1000, -6.942*LN(P1281)+107.59, -36.304*LN(P1281)+310.72)</f>
        <v>#VALUE!</v>
      </c>
      <c r="BK1281" s="0" t="e">
        <f aca="false">BF1281^0.04*BG1281^0.22*BH1281^0.51*BI1281^0.06*BJ1281^0.17</f>
        <v>#VALUE!</v>
      </c>
      <c r="BL1281" s="0" t="e">
        <f aca="false">IF(BK1281&gt;=90, "Very Good", IF(BK1281&gt;=80, "Good", IF(BK1281&gt;=70, "Slightly Good", IF(BK1281&gt;=60, "Average", IF(BK1281&gt;=50, "Slightly Poor", IF(BK1281&gt;=40, "Poor", "Very Poor"))))))</f>
        <v>#VALUE!</v>
      </c>
      <c r="BM1281" s="2" t="e">
        <f aca="false">IF(P1281&lt;=1000, -6.942*LN(P1281)+107.59, IF(AND(P1281&gt;1000, P1281&lt;=5213),-36.304*LN(P1281)+310.72, IF(P1281&gt;5213, 10)))</f>
        <v>#VALUE!</v>
      </c>
      <c r="BN1281" s="2" t="e">
        <f aca="false">BF1281^0.04*BG1281^0.22*BH1281^0.51*BI1281^0.06*BM1281^0.17</f>
        <v>#VALUE!</v>
      </c>
      <c r="BO1281" s="3" t="e">
        <f aca="false">IF(BN1281&gt;=90, "Very Good", IF(BN1281&gt;=80, "Good", IF(BN1281&gt;=70, "Slightly Good", IF(BN1281&gt;=60, "Average", IF(BN1281&gt;=50, "Slightly Poor", IF(BN1281&gt;=40, "Poor", "Very Poor"))))))</f>
        <v>#VALUE!</v>
      </c>
      <c r="BP1281" s="2" t="e">
        <f aca="false">IF(AJ1281&lt;=1000, -6.942*LN(AJ1281)+107.59, IF(AND(AJ1281&gt;1000, AJ1281&lt;=5213),-36.304*LN(AJ1281)+310.72, IF(AJ1281&gt;5213, 10)))</f>
        <v>#VALUE!</v>
      </c>
      <c r="BQ1281" s="2" t="e">
        <f aca="false">BF1281^0.04*BG1281^0.22*BH1281^0.51*BI1281^0.06*BP1281^0.17</f>
        <v>#VALUE!</v>
      </c>
      <c r="BR1281" s="0" t="e">
        <f aca="false">IF(BQ1281&gt;=90, "Very Good", IF(BQ1281&gt;=80, "Good", IF(BQ1281&gt;=70, "Slightly Good", IF(BQ1281&gt;=60, "Average", IF(BQ1281&gt;=50, "Slightly Poor", IF(BQ1281&gt;=40, "Poor", "Very Poor"))))))</f>
        <v>#VALUE!</v>
      </c>
      <c r="BT1281" s="2" t="e">
        <f aca="false">9.81*LN(AH1281)+30.6</f>
        <v>#VALUE!</v>
      </c>
      <c r="BU1281" s="0" t="e">
        <f aca="false">IF(BT1281&lt;30, "Clean water", IF(AND(BT1281&gt;=30, BT1281&lt;40), "Hypolimia", IF(AND(BT1281&gt;=40,BT1281&lt;50), "Mesotrophic", IF(AND(BT1281&gt;=50, BT1281&lt;70), "Eutrophic", IF(BT1281&gt;70,"Hypertrophic")))))</f>
        <v>#VALUE!</v>
      </c>
      <c r="CM1281" s="0" t="n">
        <f aca="false">IF(G1281&gt;H1281,1,0)</f>
        <v>0</v>
      </c>
      <c r="CO1281" s="17" t="n">
        <f aca="false">14.652-0.41022*M1281+0.007991*M1281*M1281-0.000077774*M1281*M1281*M1281</f>
        <v>8.036500867254</v>
      </c>
      <c r="CP1281" s="1" t="n">
        <f aca="false">F1281/CO1281*100</f>
        <v>144.341426593582</v>
      </c>
    </row>
    <row r="1282" customFormat="false" ht="12.5" hidden="false" customHeight="false" outlineLevel="0" collapsed="false">
      <c r="A1282" s="0" t="n">
        <v>1281</v>
      </c>
      <c r="B1282" s="15" t="s">
        <v>93</v>
      </c>
      <c r="C1282" s="16" t="s">
        <v>94</v>
      </c>
      <c r="D1282" s="0" t="s">
        <v>184</v>
      </c>
      <c r="E1282" s="0" t="n">
        <v>7.6</v>
      </c>
      <c r="F1282" s="0" t="n">
        <v>7.1</v>
      </c>
      <c r="G1282" s="0" t="n">
        <v>6.7</v>
      </c>
      <c r="H1282" s="0" t="n">
        <v>11.8</v>
      </c>
      <c r="I1282" s="0" t="n">
        <v>15.9</v>
      </c>
      <c r="J1282" s="0" t="n">
        <v>10.225</v>
      </c>
      <c r="K1282" s="0" t="n">
        <v>0.211</v>
      </c>
      <c r="L1282" s="0" t="n">
        <v>6.2</v>
      </c>
      <c r="M1282" s="0" t="n">
        <v>21.6</v>
      </c>
      <c r="N1282" s="0" t="n">
        <v>0</v>
      </c>
      <c r="O1282" s="0" t="n">
        <v>669</v>
      </c>
      <c r="P1282" s="0" t="n">
        <v>3900</v>
      </c>
      <c r="AC1282" s="0" t="n">
        <v>9.77</v>
      </c>
      <c r="AD1282" s="0" t="n">
        <v>3.757</v>
      </c>
      <c r="AE1282" s="0" t="n">
        <v>4.42</v>
      </c>
      <c r="AF1282" s="0" t="n">
        <v>0.061</v>
      </c>
      <c r="AG1282" s="0" t="n">
        <v>0.019</v>
      </c>
      <c r="AH1282" s="0" t="n">
        <v>23.9</v>
      </c>
      <c r="AJ1282" s="0" t="n">
        <v>3000</v>
      </c>
      <c r="BD1282" s="0" t="n">
        <v>2.778</v>
      </c>
      <c r="BF1282" s="0" t="n">
        <f aca="false">IF(E1282&lt;11,-3.6797*E1282^2+48.115*E1282-53.83,280.92*EXP(-0.2027*E1282))</f>
        <v>99.304528</v>
      </c>
      <c r="BG1282" s="1" t="n">
        <f aca="false">32.208*LN(F1282)+21.438</f>
        <v>84.5687328045945</v>
      </c>
      <c r="BH1282" s="1" t="n">
        <f aca="false">IF(G1282&lt;=2, -10*G1282+100, 88.958*EXP(-0.0755*G1282))</f>
        <v>53.6410347160147</v>
      </c>
      <c r="BI1282" s="1" t="n">
        <f aca="false">IF(I1282&lt;=100, 0.0053*(I1282)^2-1.0332*I1282+100.76, 122.82*EXP(-0.0092*I1282))</f>
        <v>85.672013</v>
      </c>
      <c r="BJ1282" s="0" t="n">
        <f aca="false">IF(P1282&lt;=1000, -6.942*LN(P1282)+107.59, -36.304*LN(P1282)+310.72)</f>
        <v>10.5319595667977</v>
      </c>
      <c r="BK1282" s="0" t="n">
        <f aca="false">BF1282^0.04*BG1282^0.22*BH1282^0.51*BI1282^0.06*BJ1282^0.17</f>
        <v>47.3920360662631</v>
      </c>
      <c r="BL1282" s="0" t="str">
        <f aca="false">IF(BK1282&gt;=90, "Very Good", IF(BK1282&gt;=80, "Good", IF(BK1282&gt;=70, "Slightly Good", IF(BK1282&gt;=60, "Average", IF(BK1282&gt;=50, "Slightly Poor", IF(BK1282&gt;=40, "Poor", "Very Poor"))))))</f>
        <v>Poor</v>
      </c>
      <c r="BM1282" s="2" t="n">
        <f aca="false">IF(P1282&lt;=1000, -6.942*LN(P1282)+107.59, IF(AND(P1282&gt;1000, P1282&lt;=5213),-36.304*LN(P1282)+310.72, IF(P1282&gt;5213, 10)))</f>
        <v>10.5319595667977</v>
      </c>
      <c r="BN1282" s="2" t="n">
        <f aca="false">BF1282^0.04*BG1282^0.22*BH1282^0.51*BI1282^0.06*BM1282^0.17</f>
        <v>47.3920360662631</v>
      </c>
      <c r="BO1282" s="3" t="str">
        <f aca="false">IF(BN1282&gt;=90, "Very Good", IF(BN1282&gt;=80, "Good", IF(BN1282&gt;=70, "Slightly Good", IF(BN1282&gt;=60, "Average", IF(BN1282&gt;=50, "Slightly Poor", IF(BN1282&gt;=40, "Poor", "Very Poor"))))))</f>
        <v>Poor</v>
      </c>
      <c r="BP1282" s="2" t="n">
        <f aca="false">IF(AJ1282&lt;=1000, -6.942*LN(AJ1282)+107.59, IF(AND(AJ1282&gt;1000, AJ1282&lt;=5213),-36.304*LN(AJ1282)+310.72, IF(AJ1282&gt;5213, 10)))</f>
        <v>20.0568318240255</v>
      </c>
      <c r="BQ1282" s="2" t="n">
        <f aca="false">BF1282^0.04*BG1282^0.22*BH1282^0.51*BI1282^0.06*BP1282^0.17</f>
        <v>52.8765854947826</v>
      </c>
      <c r="BR1282" s="0" t="str">
        <f aca="false">IF(BQ1282&gt;=90, "Very Good", IF(BQ1282&gt;=80, "Good", IF(BQ1282&gt;=70, "Slightly Good", IF(BQ1282&gt;=60, "Average", IF(BQ1282&gt;=50, "Slightly Poor", IF(BQ1282&gt;=40, "Poor", "Very Poor"))))))</f>
        <v>Slightly Poor</v>
      </c>
      <c r="BT1282" s="2" t="n">
        <f aca="false">9.81*LN(AH1282)+30.6</f>
        <v>61.7357476821765</v>
      </c>
      <c r="BU1282" s="0" t="str">
        <f aca="false">IF(BT1282&lt;30, "Clean water", IF(AND(BT1282&gt;=30, BT1282&lt;40), "Hypolimia", IF(AND(BT1282&gt;=40,BT1282&lt;50), "Mesotrophic", IF(AND(BT1282&gt;=50, BT1282&lt;70), "Eutrophic", IF(BT1282&gt;70,"Hypertrophic")))))</f>
        <v>Eutrophic</v>
      </c>
      <c r="CM1282" s="0" t="n">
        <f aca="false">IF(G1282&gt;H1282,1,0)</f>
        <v>0</v>
      </c>
      <c r="CO1282" s="17" t="n">
        <f aca="false">14.652-0.41022*M1282+0.007991*M1282*M1282-0.000077774*M1282*M1282*M1282</f>
        <v>8.735746231296</v>
      </c>
      <c r="CP1282" s="1" t="n">
        <f aca="false">F1282/CO1282*100</f>
        <v>81.275254706508</v>
      </c>
    </row>
    <row r="1283" customFormat="false" ht="12.5" hidden="false" customHeight="false" outlineLevel="0" collapsed="false">
      <c r="A1283" s="0" t="n">
        <v>1282</v>
      </c>
      <c r="B1283" s="15" t="s">
        <v>95</v>
      </c>
      <c r="C1283" s="16" t="s">
        <v>96</v>
      </c>
      <c r="D1283" s="0" t="s">
        <v>184</v>
      </c>
      <c r="E1283" s="0" t="n">
        <v>7.6</v>
      </c>
      <c r="F1283" s="0" t="n">
        <v>8.2</v>
      </c>
      <c r="G1283" s="0" t="n">
        <v>6.3</v>
      </c>
      <c r="H1283" s="0" t="n">
        <v>9.3</v>
      </c>
      <c r="I1283" s="0" t="n">
        <v>10.2</v>
      </c>
      <c r="J1283" s="0" t="n">
        <v>8.686</v>
      </c>
      <c r="K1283" s="0" t="n">
        <v>0.139</v>
      </c>
      <c r="L1283" s="0" t="n">
        <v>5.9</v>
      </c>
      <c r="M1283" s="0" t="n">
        <v>18.9</v>
      </c>
      <c r="N1283" s="0" t="n">
        <v>0</v>
      </c>
      <c r="O1283" s="0" t="n">
        <v>654</v>
      </c>
      <c r="P1283" s="0" t="n">
        <v>3000</v>
      </c>
      <c r="AC1283" s="0" t="n">
        <v>8.135</v>
      </c>
      <c r="AD1283" s="0" t="n">
        <v>1.861</v>
      </c>
      <c r="AE1283" s="0" t="n">
        <v>4.182</v>
      </c>
      <c r="AF1283" s="0" t="n">
        <v>0.048</v>
      </c>
      <c r="AG1283" s="0" t="n">
        <v>0.02</v>
      </c>
      <c r="AH1283" s="0" t="n">
        <v>19.8</v>
      </c>
      <c r="AJ1283" s="0" t="n">
        <v>200</v>
      </c>
      <c r="BF1283" s="0" t="n">
        <f aca="false">IF(E1283&lt;11,-3.6797*E1283^2+48.115*E1283-53.83,280.92*EXP(-0.2027*E1283))</f>
        <v>99.304528</v>
      </c>
      <c r="BG1283" s="1" t="n">
        <f aca="false">32.208*LN(F1283)+21.438</f>
        <v>89.2079528407348</v>
      </c>
      <c r="BH1283" s="1" t="n">
        <f aca="false">IF(G1283&lt;=2, -10*G1283+100, 88.958*EXP(-0.0755*G1283))</f>
        <v>55.2857034641278</v>
      </c>
      <c r="BI1283" s="1" t="n">
        <f aca="false">IF(I1283&lt;=100, 0.0053*(I1283)^2-1.0332*I1283+100.76, 122.82*EXP(-0.0092*I1283))</f>
        <v>90.772772</v>
      </c>
      <c r="BJ1283" s="0" t="n">
        <f aca="false">IF(P1283&lt;=1000, -6.942*LN(P1283)+107.59, -36.304*LN(P1283)+310.72)</f>
        <v>20.0568318240255</v>
      </c>
      <c r="BK1283" s="0" t="n">
        <f aca="false">BF1283^0.04*BG1283^0.22*BH1283^0.51*BI1283^0.06*BJ1283^0.17</f>
        <v>54.5207760613693</v>
      </c>
      <c r="BL1283" s="0" t="str">
        <f aca="false">IF(BK1283&gt;=90, "Very Good", IF(BK1283&gt;=80, "Good", IF(BK1283&gt;=70, "Slightly Good", IF(BK1283&gt;=60, "Average", IF(BK1283&gt;=50, "Slightly Poor", IF(BK1283&gt;=40, "Poor", "Very Poor"))))))</f>
        <v>Slightly Poor</v>
      </c>
      <c r="BM1283" s="2" t="n">
        <f aca="false">IF(P1283&lt;=1000, -6.942*LN(P1283)+107.59, IF(AND(P1283&gt;1000, P1283&lt;=5213),-36.304*LN(P1283)+310.72, IF(P1283&gt;5213, 10)))</f>
        <v>20.0568318240255</v>
      </c>
      <c r="BN1283" s="2" t="n">
        <f aca="false">BF1283^0.04*BG1283^0.22*BH1283^0.51*BI1283^0.06*BM1283^0.17</f>
        <v>54.5207760613693</v>
      </c>
      <c r="BO1283" s="3" t="str">
        <f aca="false">IF(BN1283&gt;=90, "Very Good", IF(BN1283&gt;=80, "Good", IF(BN1283&gt;=70, "Slightly Good", IF(BN1283&gt;=60, "Average", IF(BN1283&gt;=50, "Slightly Poor", IF(BN1283&gt;=40, "Poor", "Very Poor"))))))</f>
        <v>Slightly Poor</v>
      </c>
      <c r="BP1283" s="2" t="n">
        <f aca="false">IF(AJ1283&lt;=1000, -6.942*LN(AJ1283)+107.59, IF(AND(AJ1283&gt;1000, AJ1283&lt;=5213),-36.304*LN(AJ1283)+310.72, IF(AJ1283&gt;5213, 10)))</f>
        <v>70.8090808414235</v>
      </c>
      <c r="BQ1283" s="2" t="n">
        <f aca="false">BF1283^0.04*BG1283^0.22*BH1283^0.51*BI1283^0.06*BP1283^0.17</f>
        <v>67.560453346791</v>
      </c>
      <c r="BR1283" s="0" t="str">
        <f aca="false">IF(BQ1283&gt;=90, "Very Good", IF(BQ1283&gt;=80, "Good", IF(BQ1283&gt;=70, "Slightly Good", IF(BQ1283&gt;=60, "Average", IF(BQ1283&gt;=50, "Slightly Poor", IF(BQ1283&gt;=40, "Poor", "Very Poor"))))))</f>
        <v>Average</v>
      </c>
      <c r="BT1283" s="2" t="n">
        <f aca="false">9.81*LN(AH1283)+30.6</f>
        <v>59.8895398088418</v>
      </c>
      <c r="BU1283" s="0" t="str">
        <f aca="false">IF(BT1283&lt;30, "Clean water", IF(AND(BT1283&gt;=30, BT1283&lt;40), "Hypolimia", IF(AND(BT1283&gt;=40,BT1283&lt;50), "Mesotrophic", IF(AND(BT1283&gt;=50, BT1283&lt;70), "Eutrophic", IF(BT1283&gt;70,"Hypertrophic")))))</f>
        <v>Eutrophic</v>
      </c>
      <c r="CM1283" s="0" t="n">
        <f aca="false">IF(G1283&gt;H1283,1,0)</f>
        <v>0</v>
      </c>
      <c r="CO1283" s="17" t="n">
        <f aca="false">14.652-0.41022*M1283+0.007991*M1283*M1283-0.000077774*M1283*M1283*M1283</f>
        <v>9.228233914794</v>
      </c>
      <c r="CP1283" s="1" t="n">
        <f aca="false">F1283/CO1283*100</f>
        <v>88.8577389315456</v>
      </c>
    </row>
    <row r="1284" customFormat="false" ht="12.5" hidden="false" customHeight="false" outlineLevel="0" collapsed="false">
      <c r="A1284" s="0" t="n">
        <v>1283</v>
      </c>
      <c r="B1284" s="15" t="s">
        <v>97</v>
      </c>
      <c r="C1284" s="16" t="s">
        <v>98</v>
      </c>
      <c r="D1284" s="0" t="s">
        <v>184</v>
      </c>
      <c r="E1284" s="0" t="n">
        <v>7.8</v>
      </c>
      <c r="F1284" s="0" t="n">
        <v>9.5</v>
      </c>
      <c r="G1284" s="0" t="n">
        <v>0.5</v>
      </c>
      <c r="H1284" s="0" t="n">
        <v>3.4</v>
      </c>
      <c r="I1284" s="0" t="n">
        <v>3.6</v>
      </c>
      <c r="J1284" s="0" t="n">
        <v>2.07</v>
      </c>
      <c r="K1284" s="0" t="n">
        <v>0.017</v>
      </c>
      <c r="L1284" s="0" t="n">
        <v>1.8</v>
      </c>
      <c r="M1284" s="0" t="n">
        <v>18.3</v>
      </c>
      <c r="N1284" s="0" t="n">
        <v>0</v>
      </c>
      <c r="O1284" s="0" t="n">
        <v>193</v>
      </c>
      <c r="P1284" s="0" t="n">
        <v>190</v>
      </c>
      <c r="AC1284" s="0" t="n">
        <v>1.985</v>
      </c>
      <c r="AD1284" s="0" t="n">
        <v>0.136</v>
      </c>
      <c r="AE1284" s="0" t="n">
        <v>1.682</v>
      </c>
      <c r="AF1284" s="0" t="n">
        <v>0.009</v>
      </c>
      <c r="AG1284" s="0" t="n">
        <v>0.005</v>
      </c>
      <c r="AH1284" s="0" t="n">
        <v>2.9</v>
      </c>
      <c r="AJ1284" s="0" t="n">
        <v>0</v>
      </c>
      <c r="BF1284" s="0" t="n">
        <f aca="false">IF(E1284&lt;11,-3.6797*E1284^2+48.115*E1284-53.83,280.92*EXP(-0.2027*E1284))</f>
        <v>97.5940520000001</v>
      </c>
      <c r="BG1284" s="1" t="n">
        <f aca="false">32.208*LN(F1284)+21.438</f>
        <v>93.947606249518</v>
      </c>
      <c r="BH1284" s="1" t="n">
        <f aca="false">IF(G1284&lt;=2, -10*G1284+100, 88.958*EXP(-0.0755*G1284))</f>
        <v>95</v>
      </c>
      <c r="BI1284" s="1" t="n">
        <f aca="false">IF(I1284&lt;=100, 0.0053*(I1284)^2-1.0332*I1284+100.76, 122.82*EXP(-0.0092*I1284))</f>
        <v>97.109168</v>
      </c>
      <c r="BJ1284" s="0" t="n">
        <f aca="false">IF(P1284&lt;=1000, -6.942*LN(P1284)+107.59, -36.304*LN(P1284)+310.72)</f>
        <v>71.1651588910619</v>
      </c>
      <c r="BK1284" s="0" t="n">
        <f aca="false">BF1284^0.04*BG1284^0.22*BH1284^0.51*BI1284^0.06*BJ1284^0.17</f>
        <v>90.4423642747727</v>
      </c>
      <c r="BL1284" s="0" t="str">
        <f aca="false">IF(BK1284&gt;=90, "Very Good", IF(BK1284&gt;=80, "Good", IF(BK1284&gt;=70, "Slightly Good", IF(BK1284&gt;=60, "Average", IF(BK1284&gt;=50, "Slightly Poor", IF(BK1284&gt;=40, "Poor", "Very Poor"))))))</f>
        <v>Very Good</v>
      </c>
      <c r="BM1284" s="2" t="n">
        <f aca="false">IF(P1284&lt;=1000, -6.942*LN(P1284)+107.59, IF(AND(P1284&gt;1000, P1284&lt;=5213),-36.304*LN(P1284)+310.72, IF(P1284&gt;5213, 10)))</f>
        <v>71.1651588910619</v>
      </c>
      <c r="BN1284" s="2" t="n">
        <f aca="false">BF1284^0.04*BG1284^0.22*BH1284^0.51*BI1284^0.06*BM1284^0.17</f>
        <v>90.4423642747727</v>
      </c>
      <c r="BO1284" s="3" t="str">
        <f aca="false">IF(BN1284&gt;=90, "Very Good", IF(BN1284&gt;=80, "Good", IF(BN1284&gt;=70, "Slightly Good", IF(BN1284&gt;=60, "Average", IF(BN1284&gt;=50, "Slightly Poor", IF(BN1284&gt;=40, "Poor", "Very Poor"))))))</f>
        <v>Very Good</v>
      </c>
      <c r="BP1284" s="2" t="e">
        <f aca="false">IF(AJ1284&lt;=1000, -6.942*LN(AJ1284)+107.59, IF(AND(AJ1284&gt;1000, AJ1284&lt;=5213),-36.304*LN(AJ1284)+310.72, IF(AJ1284&gt;5213, 10)))</f>
        <v>#VALUE!</v>
      </c>
      <c r="BQ1284" s="2" t="e">
        <f aca="false">BF1284^0.04*BG1284^0.22*BH1284^0.51*BI1284^0.06*BP1284^0.17</f>
        <v>#VALUE!</v>
      </c>
      <c r="BR1284" s="0" t="e">
        <f aca="false">IF(BQ1284&gt;=90, "Very Good", IF(BQ1284&gt;=80, "Good", IF(BQ1284&gt;=70, "Slightly Good", IF(BQ1284&gt;=60, "Average", IF(BQ1284&gt;=50, "Slightly Poor", IF(BQ1284&gt;=40, "Poor", "Very Poor"))))))</f>
        <v>#VALUE!</v>
      </c>
      <c r="BT1284" s="2" t="n">
        <f aca="false">9.81*LN(AH1284)+30.6</f>
        <v>41.0448123298957</v>
      </c>
      <c r="BU1284" s="0" t="str">
        <f aca="false">IF(BT1284&lt;30, "Clean water", IF(AND(BT1284&gt;=30, BT1284&lt;40), "Hypolimia", IF(AND(BT1284&gt;=40,BT1284&lt;50), "Mesotrophic", IF(AND(BT1284&gt;=50, BT1284&lt;70), "Eutrophic", IF(BT1284&gt;70,"Hypertrophic")))))</f>
        <v>Mesotrophic</v>
      </c>
      <c r="CM1284" s="0" t="n">
        <f aca="false">IF(G1284&gt;H1284,1,0)</f>
        <v>0</v>
      </c>
      <c r="CO1284" s="17" t="n">
        <f aca="false">14.652-0.41022*M1284+0.007991*M1284*M1284-0.000077774*M1284*M1284*M1284</f>
        <v>9.344443042062</v>
      </c>
      <c r="CP1284" s="1" t="n">
        <f aca="false">F1284/CO1284*100</f>
        <v>101.664700156422</v>
      </c>
    </row>
    <row r="1285" customFormat="false" ht="12.5" hidden="false" customHeight="false" outlineLevel="0" collapsed="false">
      <c r="A1285" s="0" t="n">
        <v>1284</v>
      </c>
      <c r="B1285" s="15" t="s">
        <v>99</v>
      </c>
      <c r="C1285" s="16" t="s">
        <v>100</v>
      </c>
      <c r="D1285" s="0" t="s">
        <v>184</v>
      </c>
      <c r="E1285" s="0" t="n">
        <v>8</v>
      </c>
      <c r="F1285" s="0" t="n">
        <v>9.9</v>
      </c>
      <c r="G1285" s="0" t="n">
        <v>1.4</v>
      </c>
      <c r="H1285" s="0" t="n">
        <v>4.5</v>
      </c>
      <c r="I1285" s="0" t="n">
        <v>29.8</v>
      </c>
      <c r="J1285" s="0" t="n">
        <v>5.383</v>
      </c>
      <c r="K1285" s="0" t="n">
        <v>0.174</v>
      </c>
      <c r="L1285" s="0" t="n">
        <v>3</v>
      </c>
      <c r="M1285" s="0" t="n">
        <v>16.4</v>
      </c>
      <c r="N1285" s="0" t="n">
        <v>0</v>
      </c>
      <c r="O1285" s="0" t="n">
        <v>512</v>
      </c>
      <c r="P1285" s="0" t="n">
        <v>30</v>
      </c>
      <c r="AC1285" s="0" t="n">
        <v>5.135</v>
      </c>
      <c r="AD1285" s="0" t="n">
        <v>0.091</v>
      </c>
      <c r="AE1285" s="0" t="n">
        <v>4.419</v>
      </c>
      <c r="AF1285" s="0" t="n">
        <v>0.058</v>
      </c>
      <c r="AG1285" s="0" t="n">
        <v>0.044</v>
      </c>
      <c r="AH1285" s="0" t="n">
        <v>31.8</v>
      </c>
      <c r="AJ1285" s="0" t="n">
        <v>15</v>
      </c>
      <c r="BF1285" s="0" t="n">
        <f aca="false">IF(E1285&lt;11,-3.6797*E1285^2+48.115*E1285-53.83,280.92*EXP(-0.2027*E1285))</f>
        <v>95.5892</v>
      </c>
      <c r="BG1285" s="1" t="n">
        <f aca="false">32.208*LN(F1285)+21.438</f>
        <v>95.2759594579826</v>
      </c>
      <c r="BH1285" s="1" t="n">
        <f aca="false">IF(G1285&lt;=2, -10*G1285+100, 88.958*EXP(-0.0755*G1285))</f>
        <v>86</v>
      </c>
      <c r="BI1285" s="1" t="n">
        <f aca="false">IF(I1285&lt;=100, 0.0053*(I1285)^2-1.0332*I1285+100.76, 122.82*EXP(-0.0092*I1285))</f>
        <v>74.677252</v>
      </c>
      <c r="BJ1285" s="0" t="n">
        <f aca="false">IF(P1285&lt;=1000, -6.942*LN(P1285)+107.59, -36.304*LN(P1285)+310.72)</f>
        <v>83.9788877765013</v>
      </c>
      <c r="BK1285" s="0" t="n">
        <f aca="false">BF1285^0.04*BG1285^0.22*BH1285^0.51*BI1285^0.06*BJ1285^0.17</f>
        <v>87.2342669338131</v>
      </c>
      <c r="BL1285" s="0" t="str">
        <f aca="false">IF(BK1285&gt;=90, "Very Good", IF(BK1285&gt;=80, "Good", IF(BK1285&gt;=70, "Slightly Good", IF(BK1285&gt;=60, "Average", IF(BK1285&gt;=50, "Slightly Poor", IF(BK1285&gt;=40, "Poor", "Very Poor"))))))</f>
        <v>Good</v>
      </c>
      <c r="BM1285" s="2" t="n">
        <f aca="false">IF(P1285&lt;=1000, -6.942*LN(P1285)+107.59, IF(AND(P1285&gt;1000, P1285&lt;=5213),-36.304*LN(P1285)+310.72, IF(P1285&gt;5213, 10)))</f>
        <v>83.9788877765013</v>
      </c>
      <c r="BN1285" s="2" t="n">
        <f aca="false">BF1285^0.04*BG1285^0.22*BH1285^0.51*BI1285^0.06*BM1285^0.17</f>
        <v>87.2342669338131</v>
      </c>
      <c r="BO1285" s="3" t="str">
        <f aca="false">IF(BN1285&gt;=90, "Very Good", IF(BN1285&gt;=80, "Good", IF(BN1285&gt;=70, "Slightly Good", IF(BN1285&gt;=60, "Average", IF(BN1285&gt;=50, "Slightly Poor", IF(BN1285&gt;=40, "Poor", "Very Poor"))))))</f>
        <v>Good</v>
      </c>
      <c r="BP1285" s="2" t="n">
        <f aca="false">IF(AJ1285&lt;=1000, -6.942*LN(AJ1285)+107.59, IF(AND(AJ1285&gt;1000, AJ1285&lt;=5213),-36.304*LN(AJ1285)+310.72, IF(AJ1285&gt;5213, 10)))</f>
        <v>88.7907155039485</v>
      </c>
      <c r="BQ1285" s="2" t="n">
        <f aca="false">BF1285^0.04*BG1285^0.22*BH1285^0.51*BI1285^0.06*BP1285^0.17</f>
        <v>88.0644607661091</v>
      </c>
      <c r="BR1285" s="0" t="str">
        <f aca="false">IF(BQ1285&gt;=90, "Very Good", IF(BQ1285&gt;=80, "Good", IF(BQ1285&gt;=70, "Slightly Good", IF(BQ1285&gt;=60, "Average", IF(BQ1285&gt;=50, "Slightly Poor", IF(BQ1285&gt;=40, "Poor", "Very Poor"))))))</f>
        <v>Good</v>
      </c>
      <c r="BT1285" s="2" t="n">
        <f aca="false">9.81*LN(AH1285)+30.6</f>
        <v>64.537364302802</v>
      </c>
      <c r="BU1285" s="0" t="str">
        <f aca="false">IF(BT1285&lt;30, "Clean water", IF(AND(BT1285&gt;=30, BT1285&lt;40), "Hypolimia", IF(AND(BT1285&gt;=40,BT1285&lt;50), "Mesotrophic", IF(AND(BT1285&gt;=50, BT1285&lt;70), "Eutrophic", IF(BT1285&gt;70,"Hypertrophic")))))</f>
        <v>Eutrophic</v>
      </c>
      <c r="CM1285" s="0" t="n">
        <f aca="false">IF(G1285&gt;H1285,1,0)</f>
        <v>0</v>
      </c>
      <c r="CO1285" s="17" t="n">
        <f aca="false">14.652-0.41022*M1285+0.007991*M1285*M1285-0.000077774*M1285*M1285*M1285</f>
        <v>9.730594601344</v>
      </c>
      <c r="CP1285" s="1" t="n">
        <f aca="false">F1285/CO1285*100</f>
        <v>101.740956288864</v>
      </c>
    </row>
    <row r="1286" customFormat="false" ht="12.5" hidden="false" customHeight="false" outlineLevel="0" collapsed="false">
      <c r="A1286" s="0" t="n">
        <v>1285</v>
      </c>
      <c r="B1286" s="15" t="s">
        <v>99</v>
      </c>
      <c r="C1286" s="16" t="s">
        <v>100</v>
      </c>
      <c r="D1286" s="0" t="s">
        <v>184</v>
      </c>
      <c r="E1286" s="0" t="n">
        <v>7.5</v>
      </c>
      <c r="F1286" s="0" t="n">
        <v>6.9</v>
      </c>
      <c r="G1286" s="0" t="n">
        <v>2.8</v>
      </c>
      <c r="H1286" s="0" t="n">
        <v>6.8</v>
      </c>
      <c r="I1286" s="0" t="n">
        <v>15.3</v>
      </c>
      <c r="J1286" s="0" t="n">
        <v>7.962</v>
      </c>
      <c r="K1286" s="0" t="n">
        <v>0.151</v>
      </c>
      <c r="L1286" s="0" t="n">
        <v>3.2</v>
      </c>
      <c r="M1286" s="0" t="n">
        <v>22.5</v>
      </c>
      <c r="O1286" s="0" t="n">
        <v>497</v>
      </c>
      <c r="BD1286" s="0" t="n">
        <v>0.364</v>
      </c>
      <c r="BF1286" s="0" t="n">
        <f aca="false">IF(E1286&lt;11,-3.6797*E1286^2+48.115*E1286-53.83,280.92*EXP(-0.2027*E1286))</f>
        <v>100.049375</v>
      </c>
      <c r="BG1286" s="1" t="n">
        <f aca="false">32.208*LN(F1286)+21.438</f>
        <v>83.6484416249163</v>
      </c>
      <c r="BH1286" s="1" t="n">
        <f aca="false">IF(G1286&lt;=2, -10*G1286+100, 88.958*EXP(-0.0755*G1286))</f>
        <v>72.0070728511501</v>
      </c>
      <c r="BI1286" s="1" t="n">
        <f aca="false">IF(I1286&lt;=100, 0.0053*(I1286)^2-1.0332*I1286+100.76, 122.82*EXP(-0.0092*I1286))</f>
        <v>86.192717</v>
      </c>
      <c r="BJ1286" s="0" t="e">
        <f aca="false">IF(P1286&lt;=1000, -6.942*LN(P1286)+107.59, -36.304*LN(P1286)+310.72)</f>
        <v>#VALUE!</v>
      </c>
      <c r="BK1286" s="0" t="e">
        <f aca="false">BF1286^0.04*BG1286^0.22*BH1286^0.51*BI1286^0.06*BJ1286^0.17</f>
        <v>#VALUE!</v>
      </c>
      <c r="BL1286" s="0" t="e">
        <f aca="false">IF(BK1286&gt;=90, "Very Good", IF(BK1286&gt;=80, "Good", IF(BK1286&gt;=70, "Slightly Good", IF(BK1286&gt;=60, "Average", IF(BK1286&gt;=50, "Slightly Poor", IF(BK1286&gt;=40, "Poor", "Very Poor"))))))</f>
        <v>#VALUE!</v>
      </c>
      <c r="BM1286" s="2" t="e">
        <f aca="false">IF(P1286&lt;=1000, -6.942*LN(P1286)+107.59, IF(AND(P1286&gt;1000, P1286&lt;=5213),-36.304*LN(P1286)+310.72, IF(P1286&gt;5213, 10)))</f>
        <v>#VALUE!</v>
      </c>
      <c r="BN1286" s="2" t="e">
        <f aca="false">BF1286^0.04*BG1286^0.22*BH1286^0.51*BI1286^0.06*BM1286^0.17</f>
        <v>#VALUE!</v>
      </c>
      <c r="BO1286" s="3" t="e">
        <f aca="false">IF(BN1286&gt;=90, "Very Good", IF(BN1286&gt;=80, "Good", IF(BN1286&gt;=70, "Slightly Good", IF(BN1286&gt;=60, "Average", IF(BN1286&gt;=50, "Slightly Poor", IF(BN1286&gt;=40, "Poor", "Very Poor"))))))</f>
        <v>#VALUE!</v>
      </c>
      <c r="BP1286" s="2" t="e">
        <f aca="false">IF(AJ1286&lt;=1000, -6.942*LN(AJ1286)+107.59, IF(AND(AJ1286&gt;1000, AJ1286&lt;=5213),-36.304*LN(AJ1286)+310.72, IF(AJ1286&gt;5213, 10)))</f>
        <v>#VALUE!</v>
      </c>
      <c r="BQ1286" s="2" t="e">
        <f aca="false">BF1286^0.04*BG1286^0.22*BH1286^0.51*BI1286^0.06*BP1286^0.17</f>
        <v>#VALUE!</v>
      </c>
      <c r="BR1286" s="0" t="e">
        <f aca="false">IF(BQ1286&gt;=90, "Very Good", IF(BQ1286&gt;=80, "Good", IF(BQ1286&gt;=70, "Slightly Good", IF(BQ1286&gt;=60, "Average", IF(BQ1286&gt;=50, "Slightly Poor", IF(BQ1286&gt;=40, "Poor", "Very Poor"))))))</f>
        <v>#VALUE!</v>
      </c>
      <c r="BT1286" s="2" t="e">
        <f aca="false">9.81*LN(AH1286)+30.6</f>
        <v>#VALUE!</v>
      </c>
      <c r="BU1286" s="0" t="e">
        <f aca="false">IF(BT1286&lt;30, "Clean water", IF(AND(BT1286&gt;=30, BT1286&lt;40), "Hypolimia", IF(AND(BT1286&gt;=40,BT1286&lt;50), "Mesotrophic", IF(AND(BT1286&gt;=50, BT1286&lt;70), "Eutrophic", IF(BT1286&gt;70,"Hypertrophic")))))</f>
        <v>#VALUE!</v>
      </c>
      <c r="CM1286" s="0" t="n">
        <f aca="false">IF(G1286&gt;H1286,1,0)</f>
        <v>0</v>
      </c>
      <c r="CO1286" s="17" t="n">
        <f aca="false">14.652-0.41022*M1286+0.007991*M1286*M1286-0.000077774*M1286*M1286*M1286</f>
        <v>8.58159928125</v>
      </c>
      <c r="CP1286" s="1" t="n">
        <f aca="false">F1286/CO1286*100</f>
        <v>80.4045932915542</v>
      </c>
    </row>
    <row r="1287" customFormat="false" ht="12.5" hidden="false" customHeight="false" outlineLevel="0" collapsed="false">
      <c r="A1287" s="0" t="n">
        <v>1286</v>
      </c>
      <c r="B1287" s="15" t="s">
        <v>101</v>
      </c>
      <c r="C1287" s="16" t="s">
        <v>102</v>
      </c>
      <c r="D1287" s="0" t="s">
        <v>184</v>
      </c>
      <c r="E1287" s="0" t="n">
        <v>7.9</v>
      </c>
      <c r="F1287" s="0" t="n">
        <v>10.3</v>
      </c>
      <c r="G1287" s="0" t="n">
        <v>2</v>
      </c>
      <c r="H1287" s="0" t="n">
        <v>5.5</v>
      </c>
      <c r="I1287" s="0" t="n">
        <v>6</v>
      </c>
      <c r="J1287" s="0" t="n">
        <v>3.477</v>
      </c>
      <c r="K1287" s="0" t="n">
        <v>0.033</v>
      </c>
      <c r="L1287" s="0" t="n">
        <v>2.4</v>
      </c>
      <c r="M1287" s="0" t="n">
        <v>20.8</v>
      </c>
      <c r="N1287" s="0" t="n">
        <v>0</v>
      </c>
      <c r="O1287" s="0" t="n">
        <v>284</v>
      </c>
      <c r="P1287" s="0" t="n">
        <v>390</v>
      </c>
      <c r="AC1287" s="0" t="n">
        <v>3.351</v>
      </c>
      <c r="AD1287" s="0" t="n">
        <v>0.256</v>
      </c>
      <c r="AE1287" s="0" t="n">
        <v>2.755</v>
      </c>
      <c r="AF1287" s="0" t="n">
        <v>0.012</v>
      </c>
      <c r="AG1287" s="0" t="n">
        <v>0.003</v>
      </c>
      <c r="AH1287" s="0" t="n">
        <v>29.4</v>
      </c>
      <c r="AJ1287" s="0" t="n">
        <v>4</v>
      </c>
      <c r="BF1287" s="0" t="n">
        <f aca="false">IF(E1287&lt;11,-3.6797*E1287^2+48.115*E1287-53.83,280.92*EXP(-0.2027*E1287))</f>
        <v>96.6284230000001</v>
      </c>
      <c r="BG1287" s="1" t="n">
        <f aca="false">32.208*LN(F1287)+21.438</f>
        <v>96.5516905777479</v>
      </c>
      <c r="BH1287" s="1" t="n">
        <f aca="false">IF(G1287&lt;=2, -10*G1287+100, 88.958*EXP(-0.0755*G1287))</f>
        <v>80</v>
      </c>
      <c r="BI1287" s="1" t="n">
        <f aca="false">IF(I1287&lt;=100, 0.0053*(I1287)^2-1.0332*I1287+100.76, 122.82*EXP(-0.0092*I1287))</f>
        <v>94.7516</v>
      </c>
      <c r="BJ1287" s="0" t="n">
        <f aca="false">IF(P1287&lt;=1000, -6.942*LN(P1287)+107.59, -36.304*LN(P1287)+310.72)</f>
        <v>66.1730093370033</v>
      </c>
      <c r="BK1287" s="0" t="n">
        <f aca="false">BF1287^0.04*BG1287^0.22*BH1287^0.51*BI1287^0.06*BJ1287^0.17</f>
        <v>82.1747150600971</v>
      </c>
      <c r="BL1287" s="0" t="str">
        <f aca="false">IF(BK1287&gt;=90, "Very Good", IF(BK1287&gt;=80, "Good", IF(BK1287&gt;=70, "Slightly Good", IF(BK1287&gt;=60, "Average", IF(BK1287&gt;=50, "Slightly Poor", IF(BK1287&gt;=40, "Poor", "Very Poor"))))))</f>
        <v>Good</v>
      </c>
      <c r="BM1287" s="2" t="n">
        <f aca="false">IF(P1287&lt;=1000, -6.942*LN(P1287)+107.59, IF(AND(P1287&gt;1000, P1287&lt;=5213),-36.304*LN(P1287)+310.72, IF(P1287&gt;5213, 10)))</f>
        <v>66.1730093370033</v>
      </c>
      <c r="BN1287" s="2" t="n">
        <f aca="false">BF1287^0.04*BG1287^0.22*BH1287^0.51*BI1287^0.06*BM1287^0.17</f>
        <v>82.1747150600971</v>
      </c>
      <c r="BO1287" s="3" t="str">
        <f aca="false">IF(BN1287&gt;=90, "Very Good", IF(BN1287&gt;=80, "Good", IF(BN1287&gt;=70, "Slightly Good", IF(BN1287&gt;=60, "Average", IF(BN1287&gt;=50, "Slightly Poor", IF(BN1287&gt;=40, "Poor", "Very Poor"))))))</f>
        <v>Good</v>
      </c>
      <c r="BP1287" s="2" t="n">
        <f aca="false">IF(AJ1287&lt;=1000, -6.942*LN(AJ1287)+107.59, IF(AND(AJ1287&gt;1000, AJ1287&lt;=5213),-36.304*LN(AJ1287)+310.72, IF(AJ1287&gt;5213, 10)))</f>
        <v>97.9663445451057</v>
      </c>
      <c r="BQ1287" s="2" t="n">
        <f aca="false">BF1287^0.04*BG1287^0.22*BH1287^0.51*BI1287^0.06*BP1287^0.17</f>
        <v>87.8426704244612</v>
      </c>
      <c r="BR1287" s="0" t="str">
        <f aca="false">IF(BQ1287&gt;=90, "Very Good", IF(BQ1287&gt;=80, "Good", IF(BQ1287&gt;=70, "Slightly Good", IF(BQ1287&gt;=60, "Average", IF(BQ1287&gt;=50, "Slightly Poor", IF(BQ1287&gt;=40, "Poor", "Very Poor"))))))</f>
        <v>Good</v>
      </c>
      <c r="BT1287" s="2" t="n">
        <f aca="false">9.81*LN(AH1287)+30.6</f>
        <v>63.7675577553209</v>
      </c>
      <c r="BU1287" s="0" t="str">
        <f aca="false">IF(BT1287&lt;30, "Clean water", IF(AND(BT1287&gt;=30, BT1287&lt;40), "Hypolimia", IF(AND(BT1287&gt;=40,BT1287&lt;50), "Mesotrophic", IF(AND(BT1287&gt;=50, BT1287&lt;70), "Eutrophic", IF(BT1287&gt;70,"Hypertrophic")))))</f>
        <v>Eutrophic</v>
      </c>
      <c r="CM1287" s="0" t="n">
        <f aca="false">IF(G1287&gt;H1287,1,0)</f>
        <v>0</v>
      </c>
      <c r="CO1287" s="17" t="n">
        <f aca="false">14.652-0.41022*M1287+0.007991*M1287*M1287-0.000077774*M1287*M1287*M1287</f>
        <v>8.876768858112</v>
      </c>
      <c r="CP1287" s="1" t="n">
        <f aca="false">F1287/CO1287*100</f>
        <v>116.033211685887</v>
      </c>
    </row>
    <row r="1288" customFormat="false" ht="12.5" hidden="false" customHeight="false" outlineLevel="0" collapsed="false">
      <c r="A1288" s="0" t="n">
        <v>1287</v>
      </c>
      <c r="B1288" s="15" t="s">
        <v>103</v>
      </c>
      <c r="C1288" s="16" t="s">
        <v>104</v>
      </c>
      <c r="D1288" s="0" t="s">
        <v>184</v>
      </c>
      <c r="E1288" s="0" t="n">
        <v>8.6</v>
      </c>
      <c r="F1288" s="0" t="n">
        <v>14.2</v>
      </c>
      <c r="G1288" s="0" t="n">
        <v>1.9</v>
      </c>
      <c r="H1288" s="0" t="n">
        <v>5.6</v>
      </c>
      <c r="I1288" s="0" t="n">
        <v>12</v>
      </c>
      <c r="J1288" s="0" t="n">
        <v>5.148</v>
      </c>
      <c r="K1288" s="0" t="n">
        <v>0.065</v>
      </c>
      <c r="L1288" s="0" t="n">
        <v>2.6</v>
      </c>
      <c r="M1288" s="0" t="n">
        <v>22.2</v>
      </c>
      <c r="N1288" s="0" t="n">
        <v>0</v>
      </c>
      <c r="O1288" s="0" t="n">
        <v>438</v>
      </c>
      <c r="P1288" s="0" t="n">
        <v>2000</v>
      </c>
      <c r="AC1288" s="0" t="n">
        <v>4.841</v>
      </c>
      <c r="AD1288" s="0" t="n">
        <v>0.087</v>
      </c>
      <c r="AE1288" s="0" t="n">
        <v>4.192</v>
      </c>
      <c r="AF1288" s="0" t="n">
        <v>0.017</v>
      </c>
      <c r="AG1288" s="0" t="n">
        <v>0.007</v>
      </c>
      <c r="AH1288" s="0" t="n">
        <v>30.9</v>
      </c>
      <c r="AJ1288" s="0" t="n">
        <v>170</v>
      </c>
      <c r="BF1288" s="0" t="n">
        <f aca="false">IF(E1288&lt;11,-3.6797*E1288^2+48.115*E1288-53.83,280.92*EXP(-0.2027*E1288))</f>
        <v>87.808388</v>
      </c>
      <c r="BG1288" s="1" t="n">
        <f aca="false">32.208*LN(F1288)+21.438</f>
        <v>106.893617196069</v>
      </c>
      <c r="BH1288" s="1" t="n">
        <f aca="false">IF(G1288&lt;=2, -10*G1288+100, 88.958*EXP(-0.0755*G1288))</f>
        <v>81</v>
      </c>
      <c r="BI1288" s="1" t="n">
        <f aca="false">IF(I1288&lt;=100, 0.0053*(I1288)^2-1.0332*I1288+100.76, 122.82*EXP(-0.0092*I1288))</f>
        <v>89.1248</v>
      </c>
      <c r="BJ1288" s="0" t="n">
        <f aca="false">IF(P1288&lt;=1000, -6.942*LN(P1288)+107.59, -36.304*LN(P1288)+310.72)</f>
        <v>34.7768371087843</v>
      </c>
      <c r="BK1288" s="0" t="n">
        <f aca="false">BF1288^0.04*BG1288^0.22*BH1288^0.51*BI1288^0.06*BJ1288^0.17</f>
        <v>75.2414953035693</v>
      </c>
      <c r="BL1288" s="0" t="str">
        <f aca="false">IF(BK1288&gt;=90, "Very Good", IF(BK1288&gt;=80, "Good", IF(BK1288&gt;=70, "Slightly Good", IF(BK1288&gt;=60, "Average", IF(BK1288&gt;=50, "Slightly Poor", IF(BK1288&gt;=40, "Poor", "Very Poor"))))))</f>
        <v>Slightly Good</v>
      </c>
      <c r="BM1288" s="2" t="n">
        <f aca="false">IF(P1288&lt;=1000, -6.942*LN(P1288)+107.59, IF(AND(P1288&gt;1000, P1288&lt;=5213),-36.304*LN(P1288)+310.72, IF(P1288&gt;5213, 10)))</f>
        <v>34.7768371087843</v>
      </c>
      <c r="BN1288" s="2" t="n">
        <f aca="false">BF1288^0.04*BG1288^0.22*BH1288^0.51*BI1288^0.06*BM1288^0.17</f>
        <v>75.2414953035693</v>
      </c>
      <c r="BO1288" s="3" t="str">
        <f aca="false">IF(BN1288&gt;=90, "Very Good", IF(BN1288&gt;=80, "Good", IF(BN1288&gt;=70, "Slightly Good", IF(BN1288&gt;=60, "Average", IF(BN1288&gt;=50, "Slightly Poor", IF(BN1288&gt;=40, "Poor", "Very Poor"))))))</f>
        <v>Slightly Good</v>
      </c>
      <c r="BP1288" s="2" t="n">
        <f aca="false">IF(AJ1288&lt;=1000, -6.942*LN(AJ1288)+107.59, IF(AND(AJ1288&gt;1000, AJ1288&lt;=5213),-36.304*LN(AJ1288)+310.72, IF(AJ1288&gt;5213, 10)))</f>
        <v>71.9372872499971</v>
      </c>
      <c r="BQ1288" s="2" t="n">
        <f aca="false">BF1288^0.04*BG1288^0.22*BH1288^0.51*BI1288^0.06*BP1288^0.17</f>
        <v>85.1373824564369</v>
      </c>
      <c r="BR1288" s="0" t="str">
        <f aca="false">IF(BQ1288&gt;=90, "Very Good", IF(BQ1288&gt;=80, "Good", IF(BQ1288&gt;=70, "Slightly Good", IF(BQ1288&gt;=60, "Average", IF(BQ1288&gt;=50, "Slightly Poor", IF(BQ1288&gt;=40, "Poor", "Very Poor"))))))</f>
        <v>Good</v>
      </c>
      <c r="BT1288" s="2" t="n">
        <f aca="false">9.81*LN(AH1288)+30.6</f>
        <v>64.2557181640953</v>
      </c>
      <c r="BU1288" s="0" t="str">
        <f aca="false">IF(BT1288&lt;30, "Clean water", IF(AND(BT1288&gt;=30, BT1288&lt;40), "Hypolimia", IF(AND(BT1288&gt;=40,BT1288&lt;50), "Mesotrophic", IF(AND(BT1288&gt;=50, BT1288&lt;70), "Eutrophic", IF(BT1288&gt;70,"Hypertrophic")))))</f>
        <v>Eutrophic</v>
      </c>
      <c r="CM1288" s="0" t="n">
        <f aca="false">IF(G1288&gt;H1288,1,0)</f>
        <v>0</v>
      </c>
      <c r="CO1288" s="17" t="n">
        <f aca="false">14.652-0.41022*M1288+0.007991*M1288*M1288-0.000077774*M1288*M1288*M1288</f>
        <v>8.632471372848</v>
      </c>
      <c r="CP1288" s="1" t="n">
        <f aca="false">F1288/CO1288*100</f>
        <v>164.495187839994</v>
      </c>
    </row>
    <row r="1289" customFormat="false" ht="12.5" hidden="false" customHeight="false" outlineLevel="0" collapsed="false">
      <c r="A1289" s="0" t="n">
        <v>1288</v>
      </c>
      <c r="B1289" s="15" t="s">
        <v>105</v>
      </c>
      <c r="C1289" s="16" t="s">
        <v>106</v>
      </c>
      <c r="D1289" s="0" t="s">
        <v>184</v>
      </c>
      <c r="E1289" s="0" t="n">
        <v>8</v>
      </c>
      <c r="F1289" s="0" t="n">
        <v>10.1</v>
      </c>
      <c r="G1289" s="0" t="n">
        <v>0.7</v>
      </c>
      <c r="H1289" s="0" t="n">
        <v>3.5</v>
      </c>
      <c r="I1289" s="0" t="n">
        <v>3.6</v>
      </c>
      <c r="J1289" s="0" t="n">
        <v>1.86</v>
      </c>
      <c r="K1289" s="0" t="n">
        <v>0.015</v>
      </c>
      <c r="L1289" s="0" t="n">
        <v>1.8</v>
      </c>
      <c r="M1289" s="0" t="n">
        <v>18.7</v>
      </c>
      <c r="N1289" s="0" t="n">
        <v>0</v>
      </c>
      <c r="O1289" s="0" t="n">
        <v>193</v>
      </c>
      <c r="P1289" s="0" t="n">
        <v>250</v>
      </c>
      <c r="AC1289" s="0" t="n">
        <v>1.824</v>
      </c>
      <c r="AD1289" s="0" t="n">
        <v>0.045</v>
      </c>
      <c r="AE1289" s="0" t="n">
        <v>1.687</v>
      </c>
      <c r="AF1289" s="0" t="n">
        <v>0.007</v>
      </c>
      <c r="AG1289" s="0" t="n">
        <v>0.003</v>
      </c>
      <c r="AH1289" s="0" t="n">
        <v>5.2</v>
      </c>
      <c r="AJ1289" s="0" t="n">
        <v>2</v>
      </c>
      <c r="BF1289" s="0" t="n">
        <f aca="false">IF(E1289&lt;11,-3.6797*E1289^2+48.115*E1289-53.83,280.92*EXP(-0.2027*E1289))</f>
        <v>95.5892</v>
      </c>
      <c r="BG1289" s="1" t="n">
        <f aca="false">32.208*LN(F1289)+21.438</f>
        <v>95.9201409312711</v>
      </c>
      <c r="BH1289" s="1" t="n">
        <f aca="false">IF(G1289&lt;=2, -10*G1289+100, 88.958*EXP(-0.0755*G1289))</f>
        <v>93</v>
      </c>
      <c r="BI1289" s="1" t="n">
        <f aca="false">IF(I1289&lt;=100, 0.0053*(I1289)^2-1.0332*I1289+100.76, 122.82*EXP(-0.0092*I1289))</f>
        <v>97.109168</v>
      </c>
      <c r="BJ1289" s="0" t="n">
        <f aca="false">IF(P1289&lt;=1000, -6.942*LN(P1289)+107.59, -36.304*LN(P1289)+310.72)</f>
        <v>69.2600183082003</v>
      </c>
      <c r="BK1289" s="0" t="n">
        <f aca="false">BF1289^0.04*BG1289^0.22*BH1289^0.51*BI1289^0.06*BJ1289^0.17</f>
        <v>89.3882574146462</v>
      </c>
      <c r="BL1289" s="0" t="str">
        <f aca="false">IF(BK1289&gt;=90, "Very Good", IF(BK1289&gt;=80, "Good", IF(BK1289&gt;=70, "Slightly Good", IF(BK1289&gt;=60, "Average", IF(BK1289&gt;=50, "Slightly Poor", IF(BK1289&gt;=40, "Poor", "Very Poor"))))))</f>
        <v>Good</v>
      </c>
      <c r="BM1289" s="2" t="n">
        <f aca="false">IF(P1289&lt;=1000, -6.942*LN(P1289)+107.59, IF(AND(P1289&gt;1000, P1289&lt;=5213),-36.304*LN(P1289)+310.72, IF(P1289&gt;5213, 10)))</f>
        <v>69.2600183082003</v>
      </c>
      <c r="BN1289" s="2" t="n">
        <f aca="false">BF1289^0.04*BG1289^0.22*BH1289^0.51*BI1289^0.06*BM1289^0.17</f>
        <v>89.3882574146462</v>
      </c>
      <c r="BO1289" s="3" t="str">
        <f aca="false">IF(BN1289&gt;=90, "Very Good", IF(BN1289&gt;=80, "Good", IF(BN1289&gt;=70, "Slightly Good", IF(BN1289&gt;=60, "Average", IF(BN1289&gt;=50, "Slightly Poor", IF(BN1289&gt;=40, "Poor", "Very Poor"))))))</f>
        <v>Good</v>
      </c>
      <c r="BP1289" s="2" t="n">
        <f aca="false">IF(AJ1289&lt;=1000, -6.942*LN(AJ1289)+107.59, IF(AND(AJ1289&gt;1000, AJ1289&lt;=5213),-36.304*LN(AJ1289)+310.72, IF(AJ1289&gt;5213, 10)))</f>
        <v>102.778172272553</v>
      </c>
      <c r="BQ1289" s="2" t="n">
        <f aca="false">BF1289^0.04*BG1289^0.22*BH1289^0.51*BI1289^0.06*BP1289^0.17</f>
        <v>95.5920070122926</v>
      </c>
      <c r="BR1289" s="0" t="str">
        <f aca="false">IF(BQ1289&gt;=90, "Very Good", IF(BQ1289&gt;=80, "Good", IF(BQ1289&gt;=70, "Slightly Good", IF(BQ1289&gt;=60, "Average", IF(BQ1289&gt;=50, "Slightly Poor", IF(BQ1289&gt;=40, "Poor", "Very Poor"))))))</f>
        <v>Very Good</v>
      </c>
      <c r="BT1289" s="2" t="n">
        <f aca="false">9.81*LN(AH1289)+30.6</f>
        <v>46.7733411170122</v>
      </c>
      <c r="BU1289" s="0" t="str">
        <f aca="false">IF(BT1289&lt;30, "Clean water", IF(AND(BT1289&gt;=30, BT1289&lt;40), "Hypolimia", IF(AND(BT1289&gt;=40,BT1289&lt;50), "Mesotrophic", IF(AND(BT1289&gt;=50, BT1289&lt;70), "Eutrophic", IF(BT1289&gt;70,"Hypertrophic")))))</f>
        <v>Mesotrophic</v>
      </c>
      <c r="CM1289" s="0" t="n">
        <f aca="false">IF(G1289&gt;H1289,1,0)</f>
        <v>0</v>
      </c>
      <c r="CO1289" s="17" t="n">
        <f aca="false">14.652-0.41022*M1289+0.007991*M1289*M1289-0.000077774*M1289*M1289*M1289</f>
        <v>9.266678815878</v>
      </c>
      <c r="CP1289" s="1" t="n">
        <f aca="false">F1289/CO1289*100</f>
        <v>108.992662858824</v>
      </c>
    </row>
    <row r="1290" customFormat="false" ht="12.5" hidden="false" customHeight="false" outlineLevel="0" collapsed="false">
      <c r="A1290" s="0" t="n">
        <v>1289</v>
      </c>
      <c r="B1290" s="15" t="s">
        <v>107</v>
      </c>
      <c r="C1290" s="16" t="s">
        <v>108</v>
      </c>
      <c r="D1290" s="0" t="s">
        <v>184</v>
      </c>
      <c r="E1290" s="0" t="n">
        <v>8.3</v>
      </c>
      <c r="F1290" s="0" t="n">
        <v>13.3</v>
      </c>
      <c r="G1290" s="0" t="n">
        <v>1</v>
      </c>
      <c r="H1290" s="0" t="n">
        <v>1.8</v>
      </c>
      <c r="I1290" s="0" t="n">
        <v>5.4</v>
      </c>
      <c r="J1290" s="0" t="n">
        <v>6.57</v>
      </c>
      <c r="K1290" s="0" t="n">
        <v>0.13</v>
      </c>
      <c r="L1290" s="0" t="n">
        <v>1.4</v>
      </c>
      <c r="M1290" s="0" t="n">
        <v>16.1</v>
      </c>
      <c r="N1290" s="0" t="n">
        <v>0</v>
      </c>
      <c r="O1290" s="0" t="n">
        <v>629</v>
      </c>
      <c r="P1290" s="0" t="n">
        <v>2000</v>
      </c>
      <c r="AC1290" s="0" t="n">
        <v>6.277</v>
      </c>
      <c r="AD1290" s="0" t="n">
        <v>0.028</v>
      </c>
      <c r="AE1290" s="0" t="n">
        <v>5.941</v>
      </c>
      <c r="AF1290" s="0" t="n">
        <v>0.105</v>
      </c>
      <c r="AG1290" s="0" t="n">
        <v>0.105</v>
      </c>
      <c r="AH1290" s="0" t="n">
        <v>13.5</v>
      </c>
      <c r="AJ1290" s="0" t="n">
        <v>600</v>
      </c>
      <c r="BF1290" s="0" t="n">
        <f aca="false">IF(E1290&lt;11,-3.6797*E1290^2+48.115*E1290-53.83,280.92*EXP(-0.2027*E1290))</f>
        <v>92.029967</v>
      </c>
      <c r="BG1290" s="1" t="n">
        <f aca="false">32.208*LN(F1290)+21.438</f>
        <v>104.784704046614</v>
      </c>
      <c r="BH1290" s="1" t="n">
        <f aca="false">IF(G1290&lt;=2, -10*G1290+100, 88.958*EXP(-0.0755*G1290))</f>
        <v>90</v>
      </c>
      <c r="BI1290" s="1" t="n">
        <f aca="false">IF(I1290&lt;=100, 0.0053*(I1290)^2-1.0332*I1290+100.76, 122.82*EXP(-0.0092*I1290))</f>
        <v>95.335268</v>
      </c>
      <c r="BJ1290" s="0" t="n">
        <f aca="false">IF(P1290&lt;=1000, -6.942*LN(P1290)+107.59, -36.304*LN(P1290)+310.72)</f>
        <v>34.7768371087843</v>
      </c>
      <c r="BK1290" s="0" t="n">
        <f aca="false">BF1290^0.04*BG1290^0.22*BH1290^0.51*BI1290^0.06*BJ1290^0.17</f>
        <v>79.5171701100959</v>
      </c>
      <c r="BL1290" s="0" t="str">
        <f aca="false">IF(BK1290&gt;=90, "Very Good", IF(BK1290&gt;=80, "Good", IF(BK1290&gt;=70, "Slightly Good", IF(BK1290&gt;=60, "Average", IF(BK1290&gt;=50, "Slightly Poor", IF(BK1290&gt;=40, "Poor", "Very Poor"))))))</f>
        <v>Slightly Good</v>
      </c>
      <c r="BM1290" s="2" t="n">
        <f aca="false">IF(P1290&lt;=1000, -6.942*LN(P1290)+107.59, IF(AND(P1290&gt;1000, P1290&lt;=5213),-36.304*LN(P1290)+310.72, IF(P1290&gt;5213, 10)))</f>
        <v>34.7768371087843</v>
      </c>
      <c r="BN1290" s="2" t="n">
        <f aca="false">BF1290^0.04*BG1290^0.22*BH1290^0.51*BI1290^0.06*BM1290^0.17</f>
        <v>79.5171701100959</v>
      </c>
      <c r="BO1290" s="3" t="str">
        <f aca="false">IF(BN1290&gt;=90, "Very Good", IF(BN1290&gt;=80, "Good", IF(BN1290&gt;=70, "Slightly Good", IF(BN1290&gt;=60, "Average", IF(BN1290&gt;=50, "Slightly Poor", IF(BN1290&gt;=40, "Poor", "Very Poor"))))))</f>
        <v>Slightly Good</v>
      </c>
      <c r="BP1290" s="2" t="n">
        <f aca="false">IF(AJ1290&lt;=1000, -6.942*LN(AJ1290)+107.59, IF(AND(AJ1290&gt;1000, AJ1290&lt;=5213),-36.304*LN(AJ1290)+310.72, IF(AJ1290&gt;5213, 10)))</f>
        <v>63.1825143334895</v>
      </c>
      <c r="BQ1290" s="2" t="n">
        <f aca="false">BF1290^0.04*BG1290^0.22*BH1290^0.51*BI1290^0.06*BP1290^0.17</f>
        <v>88.0122402893769</v>
      </c>
      <c r="BR1290" s="0" t="str">
        <f aca="false">IF(BQ1290&gt;=90, "Very Good", IF(BQ1290&gt;=80, "Good", IF(BQ1290&gt;=70, "Slightly Good", IF(BQ1290&gt;=60, "Average", IF(BQ1290&gt;=50, "Slightly Poor", IF(BQ1290&gt;=40, "Poor", "Very Poor"))))))</f>
        <v>Good</v>
      </c>
      <c r="BT1290" s="2" t="n">
        <f aca="false">9.81*LN(AH1290)+30.6</f>
        <v>56.1323858142094</v>
      </c>
      <c r="BU1290" s="0" t="str">
        <f aca="false">IF(BT1290&lt;30, "Clean water", IF(AND(BT1290&gt;=30, BT1290&lt;40), "Hypolimia", IF(AND(BT1290&gt;=40,BT1290&lt;50), "Mesotrophic", IF(AND(BT1290&gt;=50, BT1290&lt;70), "Eutrophic", IF(BT1290&gt;70,"Hypertrophic")))))</f>
        <v>Eutrophic</v>
      </c>
      <c r="CM1290" s="0" t="n">
        <f aca="false">IF(G1290&gt;H1290,1,0)</f>
        <v>0</v>
      </c>
      <c r="CO1290" s="17" t="n">
        <f aca="false">14.652-0.41022*M1290+0.007991*M1290*M1290-0.000077774*M1290*M1290*M1290</f>
        <v>9.794232353506</v>
      </c>
      <c r="CP1290" s="1" t="n">
        <f aca="false">F1290/CO1290*100</f>
        <v>135.794205405379</v>
      </c>
    </row>
    <row r="1291" customFormat="false" ht="12.5" hidden="false" customHeight="false" outlineLevel="0" collapsed="false">
      <c r="A1291" s="0" t="n">
        <v>1290</v>
      </c>
      <c r="B1291" s="15" t="s">
        <v>109</v>
      </c>
      <c r="C1291" s="16" t="s">
        <v>110</v>
      </c>
      <c r="D1291" s="0" t="s">
        <v>184</v>
      </c>
      <c r="E1291" s="0" t="n">
        <v>7.7</v>
      </c>
      <c r="F1291" s="0" t="n">
        <v>9.3</v>
      </c>
      <c r="G1291" s="0" t="n">
        <v>5.3</v>
      </c>
      <c r="H1291" s="0" t="n">
        <v>9.6</v>
      </c>
      <c r="I1291" s="0" t="n">
        <v>11.5</v>
      </c>
      <c r="J1291" s="0" t="n">
        <v>7.634</v>
      </c>
      <c r="K1291" s="0" t="n">
        <v>0.214</v>
      </c>
      <c r="L1291" s="0" t="n">
        <v>4.8</v>
      </c>
      <c r="M1291" s="0" t="n">
        <v>23</v>
      </c>
      <c r="O1291" s="0" t="n">
        <v>513</v>
      </c>
      <c r="AC1291" s="0" t="n">
        <v>6.951</v>
      </c>
      <c r="AD1291" s="0" t="n">
        <v>0.554</v>
      </c>
      <c r="AE1291" s="0" t="n">
        <v>5.01</v>
      </c>
      <c r="AF1291" s="0" t="n">
        <v>0.094</v>
      </c>
      <c r="AG1291" s="0" t="n">
        <v>0.049</v>
      </c>
      <c r="BD1291" s="0" t="n">
        <v>1.866</v>
      </c>
      <c r="BF1291" s="0" t="n">
        <f aca="false">IF(E1291&lt;11,-3.6797*E1291^2+48.115*E1291-53.83,280.92*EXP(-0.2027*E1291))</f>
        <v>98.486087</v>
      </c>
      <c r="BG1291" s="1" t="n">
        <f aca="false">32.208*LN(F1291)+21.438</f>
        <v>93.2623038003278</v>
      </c>
      <c r="BH1291" s="1" t="n">
        <f aca="false">IF(G1291&lt;=2, -10*G1291+100, 88.958*EXP(-0.0755*G1291))</f>
        <v>59.6213867764478</v>
      </c>
      <c r="BI1291" s="1" t="n">
        <f aca="false">IF(I1291&lt;=100, 0.0053*(I1291)^2-1.0332*I1291+100.76, 122.82*EXP(-0.0092*I1291))</f>
        <v>89.579125</v>
      </c>
      <c r="BJ1291" s="0" t="e">
        <f aca="false">IF(P1291&lt;=1000, -6.942*LN(P1291)+107.59, -36.304*LN(P1291)+310.72)</f>
        <v>#VALUE!</v>
      </c>
      <c r="BK1291" s="0" t="e">
        <f aca="false">BF1291^0.04*BG1291^0.22*BH1291^0.51*BI1291^0.06*BJ1291^0.17</f>
        <v>#VALUE!</v>
      </c>
      <c r="BL1291" s="0" t="e">
        <f aca="false">IF(BK1291&gt;=90, "Very Good", IF(BK1291&gt;=80, "Good", IF(BK1291&gt;=70, "Slightly Good", IF(BK1291&gt;=60, "Average", IF(BK1291&gt;=50, "Slightly Poor", IF(BK1291&gt;=40, "Poor", "Very Poor"))))))</f>
        <v>#VALUE!</v>
      </c>
      <c r="BM1291" s="2" t="e">
        <f aca="false">IF(P1291&lt;=1000, -6.942*LN(P1291)+107.59, IF(AND(P1291&gt;1000, P1291&lt;=5213),-36.304*LN(P1291)+310.72, IF(P1291&gt;5213, 10)))</f>
        <v>#VALUE!</v>
      </c>
      <c r="BN1291" s="2" t="e">
        <f aca="false">BF1291^0.04*BG1291^0.22*BH1291^0.51*BI1291^0.06*BM1291^0.17</f>
        <v>#VALUE!</v>
      </c>
      <c r="BO1291" s="3" t="e">
        <f aca="false">IF(BN1291&gt;=90, "Very Good", IF(BN1291&gt;=80, "Good", IF(BN1291&gt;=70, "Slightly Good", IF(BN1291&gt;=60, "Average", IF(BN1291&gt;=50, "Slightly Poor", IF(BN1291&gt;=40, "Poor", "Very Poor"))))))</f>
        <v>#VALUE!</v>
      </c>
      <c r="BP1291" s="2" t="e">
        <f aca="false">IF(AJ1291&lt;=1000, -6.942*LN(AJ1291)+107.59, IF(AND(AJ1291&gt;1000, AJ1291&lt;=5213),-36.304*LN(AJ1291)+310.72, IF(AJ1291&gt;5213, 10)))</f>
        <v>#VALUE!</v>
      </c>
      <c r="BQ1291" s="2" t="e">
        <f aca="false">BF1291^0.04*BG1291^0.22*BH1291^0.51*BI1291^0.06*BP1291^0.17</f>
        <v>#VALUE!</v>
      </c>
      <c r="BR1291" s="0" t="e">
        <f aca="false">IF(BQ1291&gt;=90, "Very Good", IF(BQ1291&gt;=80, "Good", IF(BQ1291&gt;=70, "Slightly Good", IF(BQ1291&gt;=60, "Average", IF(BQ1291&gt;=50, "Slightly Poor", IF(BQ1291&gt;=40, "Poor", "Very Poor"))))))</f>
        <v>#VALUE!</v>
      </c>
      <c r="BT1291" s="2" t="e">
        <f aca="false">9.81*LN(AH1291)+30.6</f>
        <v>#VALUE!</v>
      </c>
      <c r="BU1291" s="0" t="e">
        <f aca="false">IF(BT1291&lt;30, "Clean water", IF(AND(BT1291&gt;=30, BT1291&lt;40), "Hypolimia", IF(AND(BT1291&gt;=40,BT1291&lt;50), "Mesotrophic", IF(AND(BT1291&gt;=50, BT1291&lt;70), "Eutrophic", IF(BT1291&gt;70,"Hypertrophic")))))</f>
        <v>#VALUE!</v>
      </c>
      <c r="CM1291" s="0" t="n">
        <f aca="false">IF(G1291&gt;H1291,1,0)</f>
        <v>0</v>
      </c>
      <c r="CO1291" s="17" t="n">
        <f aca="false">14.652-0.41022*M1291+0.007991*M1291*M1291-0.000077774*M1291*M1291*M1291</f>
        <v>8.497902742</v>
      </c>
      <c r="CP1291" s="1" t="n">
        <f aca="false">F1291/CO1291*100</f>
        <v>109.4387672153</v>
      </c>
    </row>
    <row r="1292" s="18" customFormat="true" ht="12.5" hidden="false" customHeight="false" outlineLevel="0" collapsed="false">
      <c r="A1292" s="18" t="n">
        <v>1291</v>
      </c>
      <c r="B1292" s="19" t="s">
        <v>156</v>
      </c>
      <c r="C1292" s="18" t="s">
        <v>112</v>
      </c>
      <c r="D1292" s="18" t="s">
        <v>184</v>
      </c>
      <c r="E1292" s="18" t="n">
        <v>7.7</v>
      </c>
      <c r="F1292" s="18" t="n">
        <v>11.1</v>
      </c>
      <c r="G1292" s="18" t="n">
        <v>7.5</v>
      </c>
      <c r="H1292" s="18" t="n">
        <v>7</v>
      </c>
      <c r="I1292" s="18" t="n">
        <v>12.4</v>
      </c>
      <c r="J1292" s="18" t="n">
        <v>6.753</v>
      </c>
      <c r="K1292" s="18" t="n">
        <v>0.186</v>
      </c>
      <c r="L1292" s="18" t="n">
        <v>4.4</v>
      </c>
      <c r="M1292" s="18" t="n">
        <v>20.4</v>
      </c>
      <c r="N1292" s="18" t="n">
        <v>0</v>
      </c>
      <c r="O1292" s="18" t="n">
        <v>538</v>
      </c>
      <c r="P1292" s="18" t="n">
        <v>600000</v>
      </c>
      <c r="AC1292" s="18" t="n">
        <v>6.232</v>
      </c>
      <c r="AD1292" s="18" t="n">
        <v>1.402</v>
      </c>
      <c r="AE1292" s="18" t="n">
        <v>3.709</v>
      </c>
      <c r="AF1292" s="18" t="n">
        <v>0.054</v>
      </c>
      <c r="AG1292" s="18" t="n">
        <v>0.027</v>
      </c>
      <c r="AH1292" s="18" t="n">
        <v>16.3</v>
      </c>
      <c r="AJ1292" s="18" t="n">
        <v>70000</v>
      </c>
      <c r="BF1292" s="18" t="n">
        <f aca="false">IF(E1292&lt;11,-3.6797*E1292^2+48.115*E1292-53.83,280.92*EXP(-0.2027*E1292))</f>
        <v>98.486087</v>
      </c>
      <c r="BG1292" s="20" t="n">
        <f aca="false">32.208*LN(F1292)+21.438</f>
        <v>98.9608880487154</v>
      </c>
      <c r="BH1292" s="20" t="n">
        <f aca="false">IF(G1292&lt;=2, -10*G1292+100, 88.958*EXP(-0.0755*G1292))</f>
        <v>50.4970211915271</v>
      </c>
      <c r="BI1292" s="20" t="n">
        <f aca="false">IF(I1292&lt;=100, 0.0053*(I1292)^2-1.0332*I1292+100.76, 122.82*EXP(-0.0092*I1292))</f>
        <v>88.763248</v>
      </c>
      <c r="BJ1292" s="18" t="n">
        <f aca="false">IF(P1292&lt;=1000, -6.942*LN(P1292)+107.59, -36.304*LN(P1292)+310.72)</f>
        <v>-172.293281851134</v>
      </c>
      <c r="BK1292" s="18" t="e">
        <f aca="false">BF1292^0.04*BG1292^0.22*BH1292^0.51*BI1292^0.06*BJ1292^0.17</f>
        <v>#NUM!</v>
      </c>
      <c r="BL1292" s="18" t="e">
        <f aca="false">IF(BK1292&gt;=90, "Very Good", IF(BK1292&gt;=80, "Good", IF(BK1292&gt;=70, "Slightly Good", IF(BK1292&gt;=60, "Average", IF(BK1292&gt;=50, "Slightly Poor", IF(BK1292&gt;=40, "Poor", "Very Poor"))))))</f>
        <v>#NUM!</v>
      </c>
      <c r="BM1292" s="21" t="n">
        <f aca="false">IF(P1292&lt;=1000, -6.942*LN(P1292)+107.59, IF(AND(P1292&gt;1000, P1292&lt;=5213),-36.304*LN(P1292)+310.72, IF(P1292&gt;5213, 10)))</f>
        <v>10</v>
      </c>
      <c r="BN1292" s="21" t="n">
        <f aca="false">BF1292^0.04*BG1292^0.22*BH1292^0.51*BI1292^0.06*BM1292^0.17</f>
        <v>47.2385450065419</v>
      </c>
      <c r="BO1292" s="22" t="str">
        <f aca="false">IF(BN1292&gt;=90, "Very Good", IF(BN1292&gt;=80, "Good", IF(BN1292&gt;=70, "Slightly Good", IF(BN1292&gt;=60, "Average", IF(BN1292&gt;=50, "Slightly Poor", IF(BN1292&gt;=40, "Poor", "Very Poor"))))))</f>
        <v>Poor</v>
      </c>
      <c r="BP1292" s="21" t="n">
        <f aca="false">IF(AJ1292&lt;=1000, -6.942*LN(AJ1292)+107.59, IF(AND(AJ1292&gt;1000, AJ1292&lt;=5213),-36.304*LN(AJ1292)+310.72, IF(AJ1292&gt;5213, 10)))</f>
        <v>10</v>
      </c>
      <c r="BQ1292" s="21" t="n">
        <f aca="false">BF1292^0.04*BG1292^0.22*BH1292^0.51*BI1292^0.06*BP1292^0.17</f>
        <v>47.2385450065419</v>
      </c>
      <c r="BR1292" s="18" t="str">
        <f aca="false">IF(BQ1292&gt;=90, "Very Good", IF(BQ1292&gt;=80, "Good", IF(BQ1292&gt;=70, "Slightly Good", IF(BQ1292&gt;=60, "Average", IF(BQ1292&gt;=50, "Slightly Poor", IF(BQ1292&gt;=40, "Poor", "Very Poor"))))))</f>
        <v>Poor</v>
      </c>
      <c r="BT1292" s="21" t="n">
        <f aca="false">9.81*LN(AH1292)+30.6</f>
        <v>57.9813297076428</v>
      </c>
      <c r="BU1292" s="18" t="str">
        <f aca="false">IF(BT1292&lt;30, "Clean water", IF(AND(BT1292&gt;=30, BT1292&lt;40), "Hypolimia", IF(AND(BT1292&gt;=40,BT1292&lt;50), "Mesotrophic", IF(AND(BT1292&gt;=50, BT1292&lt;70), "Eutrophic", IF(BT1292&gt;70,"Hypertrophic")))))</f>
        <v>Eutrophic</v>
      </c>
      <c r="CM1292" s="18" t="n">
        <f aca="false">IF(G1292&gt;H1292,1,0)</f>
        <v>1</v>
      </c>
      <c r="CO1292" s="17" t="n">
        <f aca="false">14.652-0.41022*M1292+0.007991*M1292*M1292-0.000077774*M1292*M1292*M1292</f>
        <v>8.948771432064</v>
      </c>
      <c r="CP1292" s="1" t="n">
        <f aca="false">F1292/CO1292*100</f>
        <v>124.039373273386</v>
      </c>
    </row>
    <row r="1293" customFormat="false" ht="12.5" hidden="false" customHeight="false" outlineLevel="0" collapsed="false">
      <c r="A1293" s="0" t="n">
        <v>1292</v>
      </c>
      <c r="B1293" s="15" t="s">
        <v>113</v>
      </c>
      <c r="C1293" s="16" t="s">
        <v>114</v>
      </c>
      <c r="D1293" s="0" t="s">
        <v>184</v>
      </c>
      <c r="E1293" s="0" t="n">
        <v>7.9</v>
      </c>
      <c r="F1293" s="0" t="n">
        <v>11</v>
      </c>
      <c r="G1293" s="0" t="n">
        <v>3.5</v>
      </c>
      <c r="H1293" s="0" t="n">
        <v>6.1</v>
      </c>
      <c r="I1293" s="0" t="n">
        <v>13.8</v>
      </c>
      <c r="J1293" s="0" t="n">
        <v>5.739</v>
      </c>
      <c r="K1293" s="0" t="n">
        <v>0.103</v>
      </c>
      <c r="L1293" s="0" t="n">
        <v>3.9</v>
      </c>
      <c r="M1293" s="0" t="n">
        <v>18</v>
      </c>
      <c r="N1293" s="0" t="n">
        <v>0</v>
      </c>
      <c r="O1293" s="0" t="n">
        <v>542</v>
      </c>
      <c r="P1293" s="0" t="n">
        <v>120</v>
      </c>
      <c r="AC1293" s="0" t="n">
        <v>5.44</v>
      </c>
      <c r="AD1293" s="0" t="n">
        <v>0.219</v>
      </c>
      <c r="AE1293" s="0" t="n">
        <v>4.479</v>
      </c>
      <c r="AF1293" s="0" t="n">
        <v>0.04</v>
      </c>
      <c r="AG1293" s="0" t="n">
        <v>0.019</v>
      </c>
      <c r="AH1293" s="0" t="n">
        <v>51</v>
      </c>
      <c r="AJ1293" s="0" t="n">
        <v>18</v>
      </c>
      <c r="BF1293" s="0" t="n">
        <f aca="false">IF(E1293&lt;11,-3.6797*E1293^2+48.115*E1293-53.83,280.92*EXP(-0.2027*E1293))</f>
        <v>96.6284230000001</v>
      </c>
      <c r="BG1293" s="1" t="n">
        <f aca="false">32.208*LN(F1293)+21.438</f>
        <v>98.6694109462899</v>
      </c>
      <c r="BH1293" s="1" t="n">
        <f aca="false">IF(G1293&lt;=2, -10*G1293+100, 88.958*EXP(-0.0755*G1293))</f>
        <v>68.3003129279866</v>
      </c>
      <c r="BI1293" s="1" t="n">
        <f aca="false">IF(I1293&lt;=100, 0.0053*(I1293)^2-1.0332*I1293+100.76, 122.82*EXP(-0.0092*I1293))</f>
        <v>87.511172</v>
      </c>
      <c r="BJ1293" s="0" t="n">
        <f aca="false">IF(P1293&lt;=1000, -6.942*LN(P1293)+107.59, -36.304*LN(P1293)+310.72)</f>
        <v>74.3552323216071</v>
      </c>
      <c r="BK1293" s="0" t="n">
        <f aca="false">BF1293^0.04*BG1293^0.22*BH1293^0.51*BI1293^0.06*BJ1293^0.17</f>
        <v>77.326205286941</v>
      </c>
      <c r="BL1293" s="0" t="str">
        <f aca="false">IF(BK1293&gt;=90, "Very Good", IF(BK1293&gt;=80, "Good", IF(BK1293&gt;=70, "Slightly Good", IF(BK1293&gt;=60, "Average", IF(BK1293&gt;=50, "Slightly Poor", IF(BK1293&gt;=40, "Poor", "Very Poor"))))))</f>
        <v>Slightly Good</v>
      </c>
      <c r="BM1293" s="2" t="n">
        <f aca="false">IF(P1293&lt;=1000, -6.942*LN(P1293)+107.59, IF(AND(P1293&gt;1000, P1293&lt;=5213),-36.304*LN(P1293)+310.72, IF(P1293&gt;5213, 10)))</f>
        <v>74.3552323216071</v>
      </c>
      <c r="BN1293" s="2" t="n">
        <f aca="false">BF1293^0.04*BG1293^0.22*BH1293^0.51*BI1293^0.06*BM1293^0.17</f>
        <v>77.326205286941</v>
      </c>
      <c r="BO1293" s="3" t="str">
        <f aca="false">IF(BN1293&gt;=90, "Very Good", IF(BN1293&gt;=80, "Good", IF(BN1293&gt;=70, "Slightly Good", IF(BN1293&gt;=60, "Average", IF(BN1293&gt;=50, "Slightly Poor", IF(BN1293&gt;=40, "Poor", "Very Poor"))))))</f>
        <v>Slightly Good</v>
      </c>
      <c r="BP1293" s="2" t="n">
        <f aca="false">IF(AJ1293&lt;=1000, -6.942*LN(AJ1293)+107.59, IF(AND(AJ1293&gt;1000, AJ1293&lt;=5213),-36.304*LN(AJ1293)+310.72, IF(AJ1293&gt;5213, 10)))</f>
        <v>87.5250392566848</v>
      </c>
      <c r="BQ1293" s="2" t="n">
        <f aca="false">BF1293^0.04*BG1293^0.22*BH1293^0.51*BI1293^0.06*BP1293^0.17</f>
        <v>79.4998356021636</v>
      </c>
      <c r="BR1293" s="0" t="str">
        <f aca="false">IF(BQ1293&gt;=90, "Very Good", IF(BQ1293&gt;=80, "Good", IF(BQ1293&gt;=70, "Slightly Good", IF(BQ1293&gt;=60, "Average", IF(BQ1293&gt;=50, "Slightly Poor", IF(BQ1293&gt;=40, "Poor", "Very Poor"))))))</f>
        <v>Slightly Good</v>
      </c>
      <c r="BT1293" s="2" t="n">
        <f aca="false">9.81*LN(AH1293)+30.6</f>
        <v>69.1712094570256</v>
      </c>
      <c r="BU1293" s="0" t="str">
        <f aca="false">IF(BT1293&lt;30, "Clean water", IF(AND(BT1293&gt;=30, BT1293&lt;40), "Hypolimia", IF(AND(BT1293&gt;=40,BT1293&lt;50), "Mesotrophic", IF(AND(BT1293&gt;=50, BT1293&lt;70), "Eutrophic", IF(BT1293&gt;70,"Hypertrophic")))))</f>
        <v>Eutrophic</v>
      </c>
      <c r="CM1293" s="0" t="n">
        <f aca="false">IF(G1293&gt;H1293,1,0)</f>
        <v>0</v>
      </c>
      <c r="CO1293" s="17" t="n">
        <f aca="false">14.652-0.41022*M1293+0.007991*M1293*M1293-0.000077774*M1293*M1293*M1293</f>
        <v>9.403546032</v>
      </c>
      <c r="CP1293" s="1" t="n">
        <f aca="false">F1293/CO1293*100</f>
        <v>116.977148434934</v>
      </c>
    </row>
    <row r="1294" s="18" customFormat="true" ht="12.5" hidden="false" customHeight="false" outlineLevel="0" collapsed="false">
      <c r="A1294" s="18" t="n">
        <v>1293</v>
      </c>
      <c r="B1294" s="19" t="s">
        <v>139</v>
      </c>
      <c r="C1294" s="18" t="s">
        <v>116</v>
      </c>
      <c r="D1294" s="18" t="s">
        <v>184</v>
      </c>
      <c r="E1294" s="18" t="n">
        <v>7.7</v>
      </c>
      <c r="F1294" s="18" t="n">
        <v>9.8</v>
      </c>
      <c r="G1294" s="18" t="n">
        <v>8</v>
      </c>
      <c r="H1294" s="18" t="n">
        <v>7.7</v>
      </c>
      <c r="I1294" s="18" t="n">
        <v>12.4</v>
      </c>
      <c r="J1294" s="18" t="n">
        <v>11.667</v>
      </c>
      <c r="K1294" s="18" t="n">
        <v>0.191</v>
      </c>
      <c r="L1294" s="18" t="n">
        <v>4.6</v>
      </c>
      <c r="M1294" s="18" t="n">
        <v>21.2</v>
      </c>
      <c r="N1294" s="18" t="n">
        <v>0</v>
      </c>
      <c r="O1294" s="18" t="n">
        <v>574</v>
      </c>
      <c r="P1294" s="18" t="n">
        <v>40000</v>
      </c>
      <c r="AC1294" s="18" t="n">
        <v>11.415</v>
      </c>
      <c r="AD1294" s="18" t="n">
        <v>1.114</v>
      </c>
      <c r="AE1294" s="18" t="n">
        <v>8.55</v>
      </c>
      <c r="AF1294" s="18" t="n">
        <v>0.082</v>
      </c>
      <c r="AG1294" s="18" t="n">
        <v>0.058</v>
      </c>
      <c r="AH1294" s="18" t="n">
        <v>31.8</v>
      </c>
      <c r="AJ1294" s="18" t="n">
        <v>12000</v>
      </c>
      <c r="BF1294" s="18" t="n">
        <f aca="false">IF(E1294&lt;11,-3.6797*E1294^2+48.115*E1294-53.83,280.92*EXP(-0.2027*E1294))</f>
        <v>98.486087</v>
      </c>
      <c r="BG1294" s="20" t="n">
        <f aca="false">32.208*LN(F1294)+21.438</f>
        <v>94.9489718778696</v>
      </c>
      <c r="BH1294" s="20" t="n">
        <f aca="false">IF(G1294&lt;=2, -10*G1294+100, 88.958*EXP(-0.0755*G1294))</f>
        <v>48.626290830803</v>
      </c>
      <c r="BI1294" s="20" t="n">
        <f aca="false">IF(I1294&lt;=100, 0.0053*(I1294)^2-1.0332*I1294+100.76, 122.82*EXP(-0.0092*I1294))</f>
        <v>88.763248</v>
      </c>
      <c r="BJ1294" s="18" t="n">
        <f aca="false">IF(P1294&lt;=1000, -6.942*LN(P1294)+107.59, -36.304*LN(P1294)+310.72)</f>
        <v>-73.9802273503198</v>
      </c>
      <c r="BK1294" s="18" t="e">
        <f aca="false">BF1294^0.04*BG1294^0.22*BH1294^0.51*BI1294^0.06*BJ1294^0.17</f>
        <v>#NUM!</v>
      </c>
      <c r="BL1294" s="18" t="e">
        <f aca="false">IF(BK1294&gt;=90, "Very Good", IF(BK1294&gt;=80, "Good", IF(BK1294&gt;=70, "Slightly Good", IF(BK1294&gt;=60, "Average", IF(BK1294&gt;=50, "Slightly Poor", IF(BK1294&gt;=40, "Poor", "Very Poor"))))))</f>
        <v>#NUM!</v>
      </c>
      <c r="BM1294" s="21" t="n">
        <f aca="false">IF(P1294&lt;=1000, -6.942*LN(P1294)+107.59, IF(AND(P1294&gt;1000, P1294&lt;=5213),-36.304*LN(P1294)+310.72, IF(P1294&gt;5213, 10)))</f>
        <v>10</v>
      </c>
      <c r="BN1294" s="21" t="n">
        <f aca="false">BF1294^0.04*BG1294^0.22*BH1294^0.51*BI1294^0.06*BM1294^0.17</f>
        <v>45.9178059222406</v>
      </c>
      <c r="BO1294" s="22" t="str">
        <f aca="false">IF(BN1294&gt;=90, "Very Good", IF(BN1294&gt;=80, "Good", IF(BN1294&gt;=70, "Slightly Good", IF(BN1294&gt;=60, "Average", IF(BN1294&gt;=50, "Slightly Poor", IF(BN1294&gt;=40, "Poor", "Very Poor"))))))</f>
        <v>Poor</v>
      </c>
      <c r="BP1294" s="21" t="n">
        <f aca="false">IF(AJ1294&lt;=1000, -6.942*LN(AJ1294)+107.59, IF(AND(AJ1294&gt;1000, AJ1294&lt;=5213),-36.304*LN(AJ1294)+310.72, IF(AJ1294&gt;5213, 10)))</f>
        <v>10</v>
      </c>
      <c r="BQ1294" s="21" t="n">
        <f aca="false">BF1294^0.04*BG1294^0.22*BH1294^0.51*BI1294^0.06*BP1294^0.17</f>
        <v>45.9178059222406</v>
      </c>
      <c r="BR1294" s="18" t="str">
        <f aca="false">IF(BQ1294&gt;=90, "Very Good", IF(BQ1294&gt;=80, "Good", IF(BQ1294&gt;=70, "Slightly Good", IF(BQ1294&gt;=60, "Average", IF(BQ1294&gt;=50, "Slightly Poor", IF(BQ1294&gt;=40, "Poor", "Very Poor"))))))</f>
        <v>Poor</v>
      </c>
      <c r="BT1294" s="21" t="n">
        <f aca="false">9.81*LN(AH1294)+30.6</f>
        <v>64.537364302802</v>
      </c>
      <c r="BU1294" s="18" t="str">
        <f aca="false">IF(BT1294&lt;30, "Clean water", IF(AND(BT1294&gt;=30, BT1294&lt;40), "Hypolimia", IF(AND(BT1294&gt;=40,BT1294&lt;50), "Mesotrophic", IF(AND(BT1294&gt;=50, BT1294&lt;70), "Eutrophic", IF(BT1294&gt;70,"Hypertrophic")))))</f>
        <v>Eutrophic</v>
      </c>
      <c r="CM1294" s="18" t="n">
        <f aca="false">IF(G1294&gt;H1294,1,0)</f>
        <v>1</v>
      </c>
      <c r="CO1294" s="17" t="n">
        <f aca="false">14.652-0.41022*M1294+0.007991*M1294*M1294-0.000077774*M1294*M1294*M1294</f>
        <v>8.805770412928</v>
      </c>
      <c r="CP1294" s="1" t="n">
        <f aca="false">F1294/CO1294*100</f>
        <v>111.290659879258</v>
      </c>
    </row>
    <row r="1295" customFormat="false" ht="12.5" hidden="false" customHeight="false" outlineLevel="0" collapsed="false">
      <c r="A1295" s="0" t="n">
        <v>1294</v>
      </c>
      <c r="B1295" s="15" t="s">
        <v>117</v>
      </c>
      <c r="C1295" s="16" t="s">
        <v>118</v>
      </c>
      <c r="D1295" s="0" t="s">
        <v>184</v>
      </c>
      <c r="E1295" s="0" t="n">
        <v>7.7</v>
      </c>
      <c r="F1295" s="0" t="n">
        <v>10.1</v>
      </c>
      <c r="G1295" s="0" t="n">
        <v>0.4</v>
      </c>
      <c r="H1295" s="0" t="n">
        <v>1.3</v>
      </c>
      <c r="I1295" s="0" t="n">
        <v>2.4</v>
      </c>
      <c r="J1295" s="0" t="n">
        <v>2.158</v>
      </c>
      <c r="K1295" s="0" t="n">
        <v>0.009</v>
      </c>
      <c r="L1295" s="0" t="n">
        <v>1.3</v>
      </c>
      <c r="M1295" s="0" t="n">
        <v>15.9</v>
      </c>
      <c r="N1295" s="0" t="n">
        <v>0</v>
      </c>
      <c r="O1295" s="0" t="n">
        <v>231</v>
      </c>
      <c r="P1295" s="0" t="n">
        <v>10</v>
      </c>
      <c r="AC1295" s="0" t="n">
        <v>2.12</v>
      </c>
      <c r="AD1295" s="0" t="n">
        <v>0.026</v>
      </c>
      <c r="AE1295" s="0" t="n">
        <v>1.911</v>
      </c>
      <c r="AF1295" s="0" t="n">
        <v>0.005</v>
      </c>
      <c r="AG1295" s="0" t="n">
        <v>0.004</v>
      </c>
      <c r="AH1295" s="0" t="n">
        <v>1.8</v>
      </c>
      <c r="AJ1295" s="0" t="n">
        <v>1</v>
      </c>
      <c r="BF1295" s="0" t="n">
        <f aca="false">IF(E1295&lt;11,-3.6797*E1295^2+48.115*E1295-53.83,280.92*EXP(-0.2027*E1295))</f>
        <v>98.486087</v>
      </c>
      <c r="BG1295" s="1" t="n">
        <f aca="false">32.208*LN(F1295)+21.438</f>
        <v>95.9201409312711</v>
      </c>
      <c r="BH1295" s="1" t="n">
        <f aca="false">IF(G1295&lt;=2, -10*G1295+100, 88.958*EXP(-0.0755*G1295))</f>
        <v>96</v>
      </c>
      <c r="BI1295" s="1" t="n">
        <f aca="false">IF(I1295&lt;=100, 0.0053*(I1295)^2-1.0332*I1295+100.76, 122.82*EXP(-0.0092*I1295))</f>
        <v>98.310848</v>
      </c>
      <c r="BJ1295" s="0" t="n">
        <f aca="false">IF(P1295&lt;=1000, -6.942*LN(P1295)+107.59, -36.304*LN(P1295)+310.72)</f>
        <v>91.6054542844353</v>
      </c>
      <c r="BK1295" s="0" t="n">
        <f aca="false">BF1295^0.04*BG1295^0.22*BH1295^0.51*BI1295^0.06*BJ1295^0.17</f>
        <v>95.4544533944702</v>
      </c>
      <c r="BL1295" s="0" t="str">
        <f aca="false">IF(BK1295&gt;=90, "Very Good", IF(BK1295&gt;=80, "Good", IF(BK1295&gt;=70, "Slightly Good", IF(BK1295&gt;=60, "Average", IF(BK1295&gt;=50, "Slightly Poor", IF(BK1295&gt;=40, "Poor", "Very Poor"))))))</f>
        <v>Very Good</v>
      </c>
      <c r="BM1295" s="2" t="n">
        <f aca="false">IF(P1295&lt;=1000, -6.942*LN(P1295)+107.59, IF(AND(P1295&gt;1000, P1295&lt;=5213),-36.304*LN(P1295)+310.72, IF(P1295&gt;5213, 10)))</f>
        <v>91.6054542844353</v>
      </c>
      <c r="BN1295" s="2" t="n">
        <f aca="false">BF1295^0.04*BG1295^0.22*BH1295^0.51*BI1295^0.06*BM1295^0.17</f>
        <v>95.4544533944702</v>
      </c>
      <c r="BO1295" s="3" t="str">
        <f aca="false">IF(BN1295&gt;=90, "Very Good", IF(BN1295&gt;=80, "Good", IF(BN1295&gt;=70, "Slightly Good", IF(BN1295&gt;=60, "Average", IF(BN1295&gt;=50, "Slightly Poor", IF(BN1295&gt;=40, "Poor", "Very Poor"))))))</f>
        <v>Very Good</v>
      </c>
      <c r="BP1295" s="2" t="n">
        <f aca="false">IF(AJ1295&lt;=1000, -6.942*LN(AJ1295)+107.59, IF(AND(AJ1295&gt;1000, AJ1295&lt;=5213),-36.304*LN(AJ1295)+310.72, IF(AJ1295&gt;5213, 10)))</f>
        <v>107.59</v>
      </c>
      <c r="BQ1295" s="2" t="n">
        <f aca="false">BF1295^0.04*BG1295^0.22*BH1295^0.51*BI1295^0.06*BP1295^0.17</f>
        <v>98.1004032900255</v>
      </c>
      <c r="BR1295" s="0" t="str">
        <f aca="false">IF(BQ1295&gt;=90, "Very Good", IF(BQ1295&gt;=80, "Good", IF(BQ1295&gt;=70, "Slightly Good", IF(BQ1295&gt;=60, "Average", IF(BQ1295&gt;=50, "Slightly Poor", IF(BQ1295&gt;=40, "Poor", "Very Poor"))))))</f>
        <v>Very Good</v>
      </c>
      <c r="BT1295" s="2" t="n">
        <f aca="false">9.81*LN(AH1295)+30.6</f>
        <v>36.3661871826898</v>
      </c>
      <c r="BU1295" s="0" t="str">
        <f aca="false">IF(BT1295&lt;30, "Clean water", IF(AND(BT1295&gt;=30, BT1295&lt;40), "Hypolimia", IF(AND(BT1295&gt;=40,BT1295&lt;50), "Mesotrophic", IF(AND(BT1295&gt;=50, BT1295&lt;70), "Eutrophic", IF(BT1295&gt;70,"Hypertrophic")))))</f>
        <v>Hypolimia</v>
      </c>
      <c r="CM1295" s="0" t="n">
        <f aca="false">IF(G1295&gt;H1295,1,0)</f>
        <v>0</v>
      </c>
      <c r="CO1295" s="17" t="n">
        <f aca="false">14.652-0.41022*M1295+0.007991*M1295*M1295-0.000077774*M1295*M1295*M1295</f>
        <v>9.837080195454</v>
      </c>
      <c r="CP1295" s="1" t="n">
        <f aca="false">F1295/CO1295*100</f>
        <v>102.67274231095</v>
      </c>
    </row>
    <row r="1296" customFormat="false" ht="12.5" hidden="false" customHeight="false" outlineLevel="0" collapsed="false">
      <c r="A1296" s="0" t="n">
        <v>1295</v>
      </c>
      <c r="B1296" s="15" t="s">
        <v>119</v>
      </c>
      <c r="C1296" s="16" t="s">
        <v>120</v>
      </c>
      <c r="D1296" s="0" t="s">
        <v>184</v>
      </c>
      <c r="E1296" s="0" t="n">
        <v>8</v>
      </c>
      <c r="F1296" s="0" t="n">
        <v>11</v>
      </c>
      <c r="G1296" s="0" t="n">
        <v>0.3</v>
      </c>
      <c r="H1296" s="0" t="n">
        <v>1.5</v>
      </c>
      <c r="I1296" s="0" t="n">
        <v>1.6</v>
      </c>
      <c r="J1296" s="0" t="n">
        <v>2.247</v>
      </c>
      <c r="K1296" s="0" t="n">
        <v>0.01</v>
      </c>
      <c r="L1296" s="0" t="n">
        <v>1.3</v>
      </c>
      <c r="M1296" s="0" t="n">
        <v>16</v>
      </c>
      <c r="N1296" s="0" t="n">
        <v>0</v>
      </c>
      <c r="O1296" s="0" t="n">
        <v>255</v>
      </c>
      <c r="P1296" s="0" t="n">
        <v>230</v>
      </c>
      <c r="AC1296" s="0" t="n">
        <v>2.19</v>
      </c>
      <c r="AD1296" s="0" t="n">
        <v>0.041</v>
      </c>
      <c r="AE1296" s="0" t="n">
        <v>2.011</v>
      </c>
      <c r="AF1296" s="0" t="n">
        <v>0</v>
      </c>
      <c r="AG1296" s="0" t="n">
        <v>0</v>
      </c>
      <c r="AH1296" s="0" t="n">
        <v>2</v>
      </c>
      <c r="AJ1296" s="0" t="n">
        <v>52</v>
      </c>
      <c r="BF1296" s="0" t="n">
        <f aca="false">IF(E1296&lt;11,-3.6797*E1296^2+48.115*E1296-53.83,280.92*EXP(-0.2027*E1296))</f>
        <v>95.5892</v>
      </c>
      <c r="BG1296" s="1" t="n">
        <f aca="false">32.208*LN(F1296)+21.438</f>
        <v>98.6694109462899</v>
      </c>
      <c r="BH1296" s="1" t="n">
        <f aca="false">IF(G1296&lt;=2, -10*G1296+100, 88.958*EXP(-0.0755*G1296))</f>
        <v>97</v>
      </c>
      <c r="BI1296" s="1" t="n">
        <f aca="false">IF(I1296&lt;=100, 0.0053*(I1296)^2-1.0332*I1296+100.76, 122.82*EXP(-0.0092*I1296))</f>
        <v>99.120448</v>
      </c>
      <c r="BJ1296" s="0" t="n">
        <f aca="false">IF(P1296&lt;=1000, -6.942*LN(P1296)+107.59, -36.304*LN(P1296)+310.72)</f>
        <v>69.8388534374552</v>
      </c>
      <c r="BK1296" s="0" t="n">
        <f aca="false">BF1296^0.04*BG1296^0.22*BH1296^0.51*BI1296^0.06*BJ1296^0.17</f>
        <v>92.1417376001421</v>
      </c>
      <c r="BL1296" s="0" t="str">
        <f aca="false">IF(BK1296&gt;=90, "Very Good", IF(BK1296&gt;=80, "Good", IF(BK1296&gt;=70, "Slightly Good", IF(BK1296&gt;=60, "Average", IF(BK1296&gt;=50, "Slightly Poor", IF(BK1296&gt;=40, "Poor", "Very Poor"))))))</f>
        <v>Very Good</v>
      </c>
      <c r="BM1296" s="2" t="n">
        <f aca="false">IF(P1296&lt;=1000, -6.942*LN(P1296)+107.59, IF(AND(P1296&gt;1000, P1296&lt;=5213),-36.304*LN(P1296)+310.72, IF(P1296&gt;5213, 10)))</f>
        <v>69.8388534374552</v>
      </c>
      <c r="BN1296" s="2" t="n">
        <f aca="false">BF1296^0.04*BG1296^0.22*BH1296^0.51*BI1296^0.06*BM1296^0.17</f>
        <v>92.1417376001421</v>
      </c>
      <c r="BO1296" s="3" t="str">
        <f aca="false">IF(BN1296&gt;=90, "Very Good", IF(BN1296&gt;=80, "Good", IF(BN1296&gt;=70, "Slightly Good", IF(BN1296&gt;=60, "Average", IF(BN1296&gt;=50, "Slightly Poor", IF(BN1296&gt;=40, "Poor", "Very Poor"))))))</f>
        <v>Very Good</v>
      </c>
      <c r="BP1296" s="2" t="n">
        <f aca="false">IF(AJ1296&lt;=1000, -6.942*LN(AJ1296)+107.59, IF(AND(AJ1296&gt;1000, AJ1296&lt;=5213),-36.304*LN(AJ1296)+310.72, IF(AJ1296&gt;5213, 10)))</f>
        <v>80.1604661056077</v>
      </c>
      <c r="BQ1296" s="2" t="n">
        <f aca="false">BF1296^0.04*BG1296^0.22*BH1296^0.51*BI1296^0.06*BP1296^0.17</f>
        <v>94.3263719230378</v>
      </c>
      <c r="BR1296" s="0" t="str">
        <f aca="false">IF(BQ1296&gt;=90, "Very Good", IF(BQ1296&gt;=80, "Good", IF(BQ1296&gt;=70, "Slightly Good", IF(BQ1296&gt;=60, "Average", IF(BQ1296&gt;=50, "Slightly Poor", IF(BQ1296&gt;=40, "Poor", "Very Poor"))))))</f>
        <v>Very Good</v>
      </c>
      <c r="BT1296" s="2" t="n">
        <f aca="false">9.81*LN(AH1296)+30.6</f>
        <v>37.3997738412931</v>
      </c>
      <c r="BU1296" s="0" t="str">
        <f aca="false">IF(BT1296&lt;30, "Clean water", IF(AND(BT1296&gt;=30, BT1296&lt;40), "Hypolimia", IF(AND(BT1296&gt;=40,BT1296&lt;50), "Mesotrophic", IF(AND(BT1296&gt;=50, BT1296&lt;70), "Eutrophic", IF(BT1296&gt;70,"Hypertrophic")))))</f>
        <v>Hypolimia</v>
      </c>
      <c r="CM1296" s="0" t="n">
        <f aca="false">IF(G1296&gt;H1296,1,0)</f>
        <v>0</v>
      </c>
      <c r="CO1296" s="17" t="n">
        <f aca="false">14.652-0.41022*M1296+0.007991*M1296*M1296-0.000077774*M1296*M1296*M1296</f>
        <v>9.815613696</v>
      </c>
      <c r="CP1296" s="1" t="n">
        <f aca="false">F1296/CO1296*100</f>
        <v>112.066350008076</v>
      </c>
    </row>
    <row r="1297" customFormat="false" ht="12.5" hidden="false" customHeight="false" outlineLevel="0" collapsed="false">
      <c r="A1297" s="0" t="n">
        <v>1296</v>
      </c>
      <c r="B1297" s="15" t="s">
        <v>121</v>
      </c>
      <c r="C1297" s="16" t="s">
        <v>122</v>
      </c>
      <c r="D1297" s="0" t="s">
        <v>184</v>
      </c>
      <c r="E1297" s="0" t="n">
        <v>8.4</v>
      </c>
      <c r="F1297" s="0" t="n">
        <v>12.1</v>
      </c>
      <c r="G1297" s="0" t="n">
        <v>1.3</v>
      </c>
      <c r="H1297" s="0" t="n">
        <v>2.7</v>
      </c>
      <c r="I1297" s="0" t="n">
        <v>7</v>
      </c>
      <c r="J1297" s="0" t="n">
        <v>2.19</v>
      </c>
      <c r="K1297" s="0" t="n">
        <v>0.03</v>
      </c>
      <c r="L1297" s="0" t="n">
        <v>1.5</v>
      </c>
      <c r="M1297" s="0" t="n">
        <v>19.6</v>
      </c>
      <c r="N1297" s="0" t="n">
        <v>0</v>
      </c>
      <c r="O1297" s="0" t="n">
        <v>274</v>
      </c>
      <c r="P1297" s="0" t="n">
        <v>220</v>
      </c>
      <c r="AC1297" s="0" t="n">
        <v>2.143</v>
      </c>
      <c r="AD1297" s="0" t="n">
        <v>0.088</v>
      </c>
      <c r="AE1297" s="0" t="n">
        <v>1.813</v>
      </c>
      <c r="AF1297" s="0" t="n">
        <v>0.017</v>
      </c>
      <c r="AG1297" s="0" t="n">
        <v>0.013</v>
      </c>
      <c r="AH1297" s="0" t="n">
        <v>13.7</v>
      </c>
      <c r="AJ1297" s="0" t="n">
        <v>27</v>
      </c>
      <c r="BF1297" s="0" t="n">
        <f aca="false">IF(E1297&lt;11,-3.6797*E1297^2+48.115*E1297-53.83,280.92*EXP(-0.2027*E1297))</f>
        <v>90.6963680000001</v>
      </c>
      <c r="BG1297" s="1" t="n">
        <f aca="false">32.208*LN(F1297)+21.438</f>
        <v>101.739161217428</v>
      </c>
      <c r="BH1297" s="1" t="n">
        <f aca="false">IF(G1297&lt;=2, -10*G1297+100, 88.958*EXP(-0.0755*G1297))</f>
        <v>87</v>
      </c>
      <c r="BI1297" s="1" t="n">
        <f aca="false">IF(I1297&lt;=100, 0.0053*(I1297)^2-1.0332*I1297+100.76, 122.82*EXP(-0.0092*I1297))</f>
        <v>93.7873</v>
      </c>
      <c r="BJ1297" s="0" t="n">
        <f aca="false">IF(P1297&lt;=1000, -6.942*LN(P1297)+107.59, -36.304*LN(P1297)+310.72)</f>
        <v>70.1474375732219</v>
      </c>
      <c r="BK1297" s="0" t="n">
        <f aca="false">BF1297^0.04*BG1297^0.22*BH1297^0.51*BI1297^0.06*BJ1297^0.17</f>
        <v>87.3487024894065</v>
      </c>
      <c r="BL1297" s="0" t="str">
        <f aca="false">IF(BK1297&gt;=90, "Very Good", IF(BK1297&gt;=80, "Good", IF(BK1297&gt;=70, "Slightly Good", IF(BK1297&gt;=60, "Average", IF(BK1297&gt;=50, "Slightly Poor", IF(BK1297&gt;=40, "Poor", "Very Poor"))))))</f>
        <v>Good</v>
      </c>
      <c r="BM1297" s="2" t="n">
        <f aca="false">IF(P1297&lt;=1000, -6.942*LN(P1297)+107.59, IF(AND(P1297&gt;1000, P1297&lt;=5213),-36.304*LN(P1297)+310.72, IF(P1297&gt;5213, 10)))</f>
        <v>70.1474375732219</v>
      </c>
      <c r="BN1297" s="2" t="n">
        <f aca="false">BF1297^0.04*BG1297^0.22*BH1297^0.51*BI1297^0.06*BM1297^0.17</f>
        <v>87.3487024894065</v>
      </c>
      <c r="BO1297" s="3" t="str">
        <f aca="false">IF(BN1297&gt;=90, "Very Good", IF(BN1297&gt;=80, "Good", IF(BN1297&gt;=70, "Slightly Good", IF(BN1297&gt;=60, "Average", IF(BN1297&gt;=50, "Slightly Poor", IF(BN1297&gt;=40, "Poor", "Very Poor"))))))</f>
        <v>Good</v>
      </c>
      <c r="BP1297" s="2" t="n">
        <f aca="false">IF(AJ1297&lt;=1000, -6.942*LN(AJ1297)+107.59, IF(AND(AJ1297&gt;1000, AJ1297&lt;=5213),-36.304*LN(AJ1297)+310.72, IF(AJ1297&gt;5213, 10)))</f>
        <v>84.710300476198</v>
      </c>
      <c r="BQ1297" s="2" t="n">
        <f aca="false">BF1297^0.04*BG1297^0.22*BH1297^0.51*BI1297^0.06*BP1297^0.17</f>
        <v>90.1952378289653</v>
      </c>
      <c r="BR1297" s="0" t="str">
        <f aca="false">IF(BQ1297&gt;=90, "Very Good", IF(BQ1297&gt;=80, "Good", IF(BQ1297&gt;=70, "Slightly Good", IF(BQ1297&gt;=60, "Average", IF(BQ1297&gt;=50, "Slightly Poor", IF(BQ1297&gt;=40, "Poor", "Very Poor"))))))</f>
        <v>Very Good</v>
      </c>
      <c r="BT1297" s="2" t="n">
        <f aca="false">9.81*LN(AH1297)+30.6</f>
        <v>56.2766531201023</v>
      </c>
      <c r="BU1297" s="0" t="str">
        <f aca="false">IF(BT1297&lt;30, "Clean water", IF(AND(BT1297&gt;=30, BT1297&lt;40), "Hypolimia", IF(AND(BT1297&gt;=40,BT1297&lt;50), "Mesotrophic", IF(AND(BT1297&gt;=50, BT1297&lt;70), "Eutrophic", IF(BT1297&gt;70,"Hypertrophic")))))</f>
        <v>Eutrophic</v>
      </c>
      <c r="CM1297" s="0" t="n">
        <f aca="false">IF(G1297&gt;H1297,1,0)</f>
        <v>0</v>
      </c>
      <c r="CO1297" s="17" t="n">
        <f aca="false">14.652-0.41022*M1297+0.007991*M1297*M1297-0.000077774*M1297*M1297*M1297</f>
        <v>9.095908427136</v>
      </c>
      <c r="CP1297" s="1" t="n">
        <f aca="false">F1297/CO1297*100</f>
        <v>133.026844948239</v>
      </c>
    </row>
    <row r="1298" customFormat="false" ht="12.5" hidden="false" customHeight="false" outlineLevel="0" collapsed="false">
      <c r="A1298" s="0" t="n">
        <v>1297</v>
      </c>
      <c r="B1298" s="15" t="s">
        <v>140</v>
      </c>
      <c r="C1298" s="16" t="s">
        <v>141</v>
      </c>
      <c r="D1298" s="0" t="s">
        <v>184</v>
      </c>
      <c r="E1298" s="0" t="n">
        <v>8.6</v>
      </c>
      <c r="F1298" s="0" t="n">
        <v>11.8</v>
      </c>
      <c r="G1298" s="0" t="n">
        <v>5.2</v>
      </c>
      <c r="H1298" s="0" t="n">
        <v>7.2</v>
      </c>
      <c r="I1298" s="0" t="n">
        <v>6.5</v>
      </c>
      <c r="J1298" s="0" t="n">
        <v>4.817</v>
      </c>
      <c r="K1298" s="0" t="n">
        <v>0.334</v>
      </c>
      <c r="L1298" s="0" t="n">
        <v>2.9</v>
      </c>
      <c r="M1298" s="0" t="n">
        <v>22.4</v>
      </c>
      <c r="O1298" s="0" t="n">
        <v>1239</v>
      </c>
      <c r="BD1298" s="0" t="n">
        <v>0.036</v>
      </c>
      <c r="BF1298" s="0" t="n">
        <f aca="false">IF(E1298&lt;11,-3.6797*E1298^2+48.115*E1298-53.83,280.92*EXP(-0.2027*E1298))</f>
        <v>87.808388</v>
      </c>
      <c r="BG1298" s="1" t="n">
        <f aca="false">32.208*LN(F1298)+21.438</f>
        <v>100.930549709638</v>
      </c>
      <c r="BH1298" s="1" t="n">
        <f aca="false">IF(G1298&lt;=2, -10*G1298+100, 88.958*EXP(-0.0755*G1298))</f>
        <v>60.0732318152755</v>
      </c>
      <c r="BI1298" s="1" t="n">
        <f aca="false">IF(I1298&lt;=100, 0.0053*(I1298)^2-1.0332*I1298+100.76, 122.82*EXP(-0.0092*I1298))</f>
        <v>94.268125</v>
      </c>
      <c r="BJ1298" s="0" t="e">
        <f aca="false">IF(P1298&lt;=1000, -6.942*LN(P1298)+107.59, -36.304*LN(P1298)+310.72)</f>
        <v>#VALUE!</v>
      </c>
      <c r="BK1298" s="0" t="e">
        <f aca="false">BF1298^0.04*BG1298^0.22*BH1298^0.51*BI1298^0.06*BJ1298^0.17</f>
        <v>#VALUE!</v>
      </c>
      <c r="BL1298" s="0" t="e">
        <f aca="false">IF(BK1298&gt;=90, "Very Good", IF(BK1298&gt;=80, "Good", IF(BK1298&gt;=70, "Slightly Good", IF(BK1298&gt;=60, "Average", IF(BK1298&gt;=50, "Slightly Poor", IF(BK1298&gt;=40, "Poor", "Very Poor"))))))</f>
        <v>#VALUE!</v>
      </c>
      <c r="BM1298" s="2" t="e">
        <f aca="false">IF(P1298&lt;=1000, -6.942*LN(P1298)+107.59, IF(AND(P1298&gt;1000, P1298&lt;=5213),-36.304*LN(P1298)+310.72, IF(P1298&gt;5213, 10)))</f>
        <v>#VALUE!</v>
      </c>
      <c r="BN1298" s="2" t="e">
        <f aca="false">BF1298^0.04*BG1298^0.22*BH1298^0.51*BI1298^0.06*BM1298^0.17</f>
        <v>#VALUE!</v>
      </c>
      <c r="BO1298" s="3" t="e">
        <f aca="false">IF(BN1298&gt;=90, "Very Good", IF(BN1298&gt;=80, "Good", IF(BN1298&gt;=70, "Slightly Good", IF(BN1298&gt;=60, "Average", IF(BN1298&gt;=50, "Slightly Poor", IF(BN1298&gt;=40, "Poor", "Very Poor"))))))</f>
        <v>#VALUE!</v>
      </c>
      <c r="BP1298" s="2" t="e">
        <f aca="false">IF(AJ1298&lt;=1000, -6.942*LN(AJ1298)+107.59, IF(AND(AJ1298&gt;1000, AJ1298&lt;=5213),-36.304*LN(AJ1298)+310.72, IF(AJ1298&gt;5213, 10)))</f>
        <v>#VALUE!</v>
      </c>
      <c r="BQ1298" s="2" t="e">
        <f aca="false">BF1298^0.04*BG1298^0.22*BH1298^0.51*BI1298^0.06*BP1298^0.17</f>
        <v>#VALUE!</v>
      </c>
      <c r="BR1298" s="0" t="e">
        <f aca="false">IF(BQ1298&gt;=90, "Very Good", IF(BQ1298&gt;=80, "Good", IF(BQ1298&gt;=70, "Slightly Good", IF(BQ1298&gt;=60, "Average", IF(BQ1298&gt;=50, "Slightly Poor", IF(BQ1298&gt;=40, "Poor", "Very Poor"))))))</f>
        <v>#VALUE!</v>
      </c>
      <c r="BT1298" s="2" t="e">
        <f aca="false">9.81*LN(AH1298)+30.6</f>
        <v>#VALUE!</v>
      </c>
      <c r="BU1298" s="0" t="e">
        <f aca="false">IF(BT1298&lt;30, "Clean water", IF(AND(BT1298&gt;=30, BT1298&lt;40), "Hypolimia", IF(AND(BT1298&gt;=40,BT1298&lt;50), "Mesotrophic", IF(AND(BT1298&gt;=50, BT1298&lt;70), "Eutrophic", IF(BT1298&gt;70,"Hypertrophic")))))</f>
        <v>#VALUE!</v>
      </c>
      <c r="CM1298" s="0" t="n">
        <f aca="false">IF(G1298&gt;H1298,1,0)</f>
        <v>0</v>
      </c>
      <c r="CO1298" s="17" t="n">
        <f aca="false">14.652-0.41022*M1298+0.007991*M1298*M1298-0.000077774*M1298*M1298*M1298</f>
        <v>8.598501197824</v>
      </c>
      <c r="CP1298" s="1" t="n">
        <f aca="false">F1298/CO1298*100</f>
        <v>137.233219238095</v>
      </c>
    </row>
    <row r="1299" customFormat="false" ht="12.5" hidden="false" customHeight="false" outlineLevel="0" collapsed="false">
      <c r="A1299" s="0" t="n">
        <v>1298</v>
      </c>
      <c r="B1299" s="15" t="s">
        <v>123</v>
      </c>
      <c r="C1299" s="16" t="s">
        <v>124</v>
      </c>
      <c r="D1299" s="0" t="s">
        <v>184</v>
      </c>
      <c r="E1299" s="0" t="n">
        <v>7.6</v>
      </c>
      <c r="F1299" s="0" t="n">
        <v>8.2</v>
      </c>
      <c r="G1299" s="0" t="n">
        <v>4.5</v>
      </c>
      <c r="H1299" s="0" t="n">
        <v>6.6</v>
      </c>
      <c r="I1299" s="0" t="n">
        <v>7.4</v>
      </c>
      <c r="J1299" s="0" t="n">
        <v>9.986</v>
      </c>
      <c r="K1299" s="0" t="n">
        <v>0.106</v>
      </c>
      <c r="L1299" s="0" t="n">
        <v>4.7</v>
      </c>
      <c r="M1299" s="0" t="n">
        <v>18.9</v>
      </c>
      <c r="N1299" s="0" t="n">
        <v>0</v>
      </c>
      <c r="O1299" s="0" t="n">
        <v>585</v>
      </c>
      <c r="P1299" s="0" t="n">
        <v>6000</v>
      </c>
      <c r="AC1299" s="0" t="n">
        <v>9.577</v>
      </c>
      <c r="AD1299" s="0" t="n">
        <v>3.158</v>
      </c>
      <c r="AE1299" s="0" t="n">
        <v>4.716</v>
      </c>
      <c r="AF1299" s="0" t="n">
        <v>0.056</v>
      </c>
      <c r="AG1299" s="0" t="n">
        <v>0.029</v>
      </c>
      <c r="AH1299" s="0" t="n">
        <v>5.3</v>
      </c>
      <c r="AJ1299" s="0" t="n">
        <v>800</v>
      </c>
      <c r="BF1299" s="0" t="n">
        <f aca="false">IF(E1299&lt;11,-3.6797*E1299^2+48.115*E1299-53.83,280.92*EXP(-0.2027*E1299))</f>
        <v>99.304528</v>
      </c>
      <c r="BG1299" s="1" t="n">
        <f aca="false">32.208*LN(F1299)+21.438</f>
        <v>89.2079528407348</v>
      </c>
      <c r="BH1299" s="1" t="n">
        <f aca="false">IF(G1299&lt;=2, -10*G1299+100, 88.958*EXP(-0.0755*G1299))</f>
        <v>63.3334957672512</v>
      </c>
      <c r="BI1299" s="1" t="n">
        <f aca="false">IF(I1299&lt;=100, 0.0053*(I1299)^2-1.0332*I1299+100.76, 122.82*EXP(-0.0092*I1299))</f>
        <v>93.404548</v>
      </c>
      <c r="BJ1299" s="0" t="n">
        <f aca="false">IF(P1299&lt;=1000, -6.942*LN(P1299)+107.59, -36.304*LN(P1299)+310.72)</f>
        <v>-5.10718341902276</v>
      </c>
      <c r="BK1299" s="0" t="e">
        <f aca="false">BF1299^0.04*BG1299^0.22*BH1299^0.51*BI1299^0.06*BJ1299^0.17</f>
        <v>#NUM!</v>
      </c>
      <c r="BL1299" s="0" t="e">
        <f aca="false">IF(BK1299&gt;=90, "Very Good", IF(BK1299&gt;=80, "Good", IF(BK1299&gt;=70, "Slightly Good", IF(BK1299&gt;=60, "Average", IF(BK1299&gt;=50, "Slightly Poor", IF(BK1299&gt;=40, "Poor", "Very Poor"))))))</f>
        <v>#NUM!</v>
      </c>
      <c r="BM1299" s="2" t="n">
        <f aca="false">IF(P1299&lt;=1000, -6.942*LN(P1299)+107.59, IF(AND(P1299&gt;1000, P1299&lt;=5213),-36.304*LN(P1299)+310.72, IF(P1299&gt;5213, 10)))</f>
        <v>10</v>
      </c>
      <c r="BN1299" s="2" t="n">
        <f aca="false">BF1299^0.04*BG1299^0.22*BH1299^0.51*BI1299^0.06*BM1299^0.17</f>
        <v>52.0023169807921</v>
      </c>
      <c r="BO1299" s="3" t="str">
        <f aca="false">IF(BN1299&gt;=90, "Very Good", IF(BN1299&gt;=80, "Good", IF(BN1299&gt;=70, "Slightly Good", IF(BN1299&gt;=60, "Average", IF(BN1299&gt;=50, "Slightly Poor", IF(BN1299&gt;=40, "Poor", "Very Poor"))))))</f>
        <v>Slightly Poor</v>
      </c>
      <c r="BP1299" s="2" t="n">
        <f aca="false">IF(AJ1299&lt;=1000, -6.942*LN(AJ1299)+107.59, IF(AND(AJ1299&gt;1000, AJ1299&lt;=5213),-36.304*LN(AJ1299)+310.72, IF(AJ1299&gt;5213, 10)))</f>
        <v>61.1854253865293</v>
      </c>
      <c r="BQ1299" s="2" t="n">
        <f aca="false">BF1299^0.04*BG1299^0.22*BH1299^0.51*BI1299^0.06*BP1299^0.17</f>
        <v>70.754302080198</v>
      </c>
      <c r="BR1299" s="0" t="str">
        <f aca="false">IF(BQ1299&gt;=90, "Very Good", IF(BQ1299&gt;=80, "Good", IF(BQ1299&gt;=70, "Slightly Good", IF(BQ1299&gt;=60, "Average", IF(BQ1299&gt;=50, "Slightly Poor", IF(BQ1299&gt;=40, "Poor", "Very Poor"))))))</f>
        <v>Slightly Good</v>
      </c>
      <c r="BT1299" s="2" t="n">
        <f aca="false">9.81*LN(AH1299)+30.6</f>
        <v>46.9602039096747</v>
      </c>
      <c r="BU1299" s="0" t="str">
        <f aca="false">IF(BT1299&lt;30, "Clean water", IF(AND(BT1299&gt;=30, BT1299&lt;40), "Hypolimia", IF(AND(BT1299&gt;=40,BT1299&lt;50), "Mesotrophic", IF(AND(BT1299&gt;=50, BT1299&lt;70), "Eutrophic", IF(BT1299&gt;70,"Hypertrophic")))))</f>
        <v>Mesotrophic</v>
      </c>
      <c r="CM1299" s="0" t="n">
        <f aca="false">IF(G1299&gt;H1299,1,0)</f>
        <v>0</v>
      </c>
      <c r="CO1299" s="17" t="n">
        <f aca="false">14.652-0.41022*M1299+0.007991*M1299*M1299-0.000077774*M1299*M1299*M1299</f>
        <v>9.228233914794</v>
      </c>
      <c r="CP1299" s="1" t="n">
        <f aca="false">F1299/CO1299*100</f>
        <v>88.8577389315456</v>
      </c>
    </row>
    <row r="1300" customFormat="false" ht="12.5" hidden="false" customHeight="false" outlineLevel="0" collapsed="false">
      <c r="A1300" s="0" t="n">
        <v>1299</v>
      </c>
      <c r="B1300" s="15" t="s">
        <v>125</v>
      </c>
      <c r="C1300" s="16" t="s">
        <v>126</v>
      </c>
      <c r="D1300" s="0" t="s">
        <v>184</v>
      </c>
      <c r="E1300" s="0" t="n">
        <v>8.2</v>
      </c>
      <c r="F1300" s="0" t="n">
        <v>12.9</v>
      </c>
      <c r="G1300" s="0" t="n">
        <v>2.1</v>
      </c>
      <c r="H1300" s="0" t="n">
        <v>3.6</v>
      </c>
      <c r="I1300" s="0" t="n">
        <v>8.8</v>
      </c>
      <c r="J1300" s="0" t="n">
        <v>7.715</v>
      </c>
      <c r="K1300" s="0" t="n">
        <v>0.069</v>
      </c>
      <c r="L1300" s="0" t="n">
        <v>2.1</v>
      </c>
      <c r="M1300" s="0" t="n">
        <v>17.7</v>
      </c>
      <c r="N1300" s="0" t="n">
        <v>0</v>
      </c>
      <c r="O1300" s="0" t="n">
        <v>565</v>
      </c>
      <c r="P1300" s="0" t="n">
        <v>3000</v>
      </c>
      <c r="AC1300" s="0" t="n">
        <v>7.307</v>
      </c>
      <c r="AD1300" s="0" t="n">
        <v>0.794</v>
      </c>
      <c r="AE1300" s="0" t="n">
        <v>5.691</v>
      </c>
      <c r="AF1300" s="0" t="n">
        <v>0.026</v>
      </c>
      <c r="AG1300" s="0" t="n">
        <v>0.021</v>
      </c>
      <c r="AH1300" s="0" t="n">
        <v>30.7</v>
      </c>
      <c r="AJ1300" s="0" t="n">
        <v>460</v>
      </c>
      <c r="BF1300" s="0" t="n">
        <f aca="false">IF(E1300&lt;11,-3.6797*E1300^2+48.115*E1300-53.83,280.92*EXP(-0.2027*E1300))</f>
        <v>93.289972</v>
      </c>
      <c r="BG1300" s="1" t="n">
        <f aca="false">32.208*LN(F1300)+21.438</f>
        <v>103.801177244529</v>
      </c>
      <c r="BH1300" s="1" t="n">
        <f aca="false">IF(G1300&lt;=2, -10*G1300+100, 88.958*EXP(-0.0755*G1300))</f>
        <v>75.9150041678102</v>
      </c>
      <c r="BI1300" s="1" t="n">
        <f aca="false">IF(I1300&lt;=100, 0.0053*(I1300)^2-1.0332*I1300+100.76, 122.82*EXP(-0.0092*I1300))</f>
        <v>92.078272</v>
      </c>
      <c r="BJ1300" s="0" t="n">
        <f aca="false">IF(P1300&lt;=1000, -6.942*LN(P1300)+107.59, -36.304*LN(P1300)+310.72)</f>
        <v>20.0568318240255</v>
      </c>
      <c r="BK1300" s="0" t="n">
        <f aca="false">BF1300^0.04*BG1300^0.22*BH1300^0.51*BI1300^0.06*BJ1300^0.17</f>
        <v>66.1544422791338</v>
      </c>
      <c r="BL1300" s="0" t="str">
        <f aca="false">IF(BK1300&gt;=90, "Very Good", IF(BK1300&gt;=80, "Good", IF(BK1300&gt;=70, "Slightly Good", IF(BK1300&gt;=60, "Average", IF(BK1300&gt;=50, "Slightly Poor", IF(BK1300&gt;=40, "Poor", "Very Poor"))))))</f>
        <v>Average</v>
      </c>
      <c r="BM1300" s="2" t="n">
        <f aca="false">IF(P1300&lt;=1000, -6.942*LN(P1300)+107.59, IF(AND(P1300&gt;1000, P1300&lt;=5213),-36.304*LN(P1300)+310.72, IF(P1300&gt;5213, 10)))</f>
        <v>20.0568318240255</v>
      </c>
      <c r="BN1300" s="2" t="n">
        <f aca="false">BF1300^0.04*BG1300^0.22*BH1300^0.51*BI1300^0.06*BM1300^0.17</f>
        <v>66.1544422791338</v>
      </c>
      <c r="BO1300" s="3" t="str">
        <f aca="false">IF(BN1300&gt;=90, "Very Good", IF(BN1300&gt;=80, "Good", IF(BN1300&gt;=70, "Slightly Good", IF(BN1300&gt;=60, "Average", IF(BN1300&gt;=50, "Slightly Poor", IF(BN1300&gt;=40, "Poor", "Very Poor"))))))</f>
        <v>Average</v>
      </c>
      <c r="BP1300" s="2" t="n">
        <f aca="false">IF(AJ1300&lt;=1000, -6.942*LN(AJ1300)+107.59, IF(AND(AJ1300&gt;1000, AJ1300&lt;=5213),-36.304*LN(AJ1300)+310.72, IF(AJ1300&gt;5213, 10)))</f>
        <v>65.0270257100081</v>
      </c>
      <c r="BQ1300" s="2" t="n">
        <f aca="false">BF1300^0.04*BG1300^0.22*BH1300^0.51*BI1300^0.06*BP1300^0.17</f>
        <v>80.7979565349755</v>
      </c>
      <c r="BR1300" s="0" t="str">
        <f aca="false">IF(BQ1300&gt;=90, "Very Good", IF(BQ1300&gt;=80, "Good", IF(BQ1300&gt;=70, "Slightly Good", IF(BQ1300&gt;=60, "Average", IF(BQ1300&gt;=50, "Slightly Poor", IF(BQ1300&gt;=40, "Poor", "Very Poor"))))))</f>
        <v>Good</v>
      </c>
      <c r="BT1300" s="2" t="n">
        <f aca="false">9.81*LN(AH1300)+30.6</f>
        <v>64.1920166415588</v>
      </c>
      <c r="BU1300" s="0" t="str">
        <f aca="false">IF(BT1300&lt;30, "Clean water", IF(AND(BT1300&gt;=30, BT1300&lt;40), "Hypolimia", IF(AND(BT1300&gt;=40,BT1300&lt;50), "Mesotrophic", IF(AND(BT1300&gt;=50, BT1300&lt;70), "Eutrophic", IF(BT1300&gt;70,"Hypertrophic")))))</f>
        <v>Eutrophic</v>
      </c>
      <c r="CM1300" s="0" t="n">
        <f aca="false">IF(G1300&gt;H1300,1,0)</f>
        <v>0</v>
      </c>
      <c r="CO1300" s="17" t="n">
        <f aca="false">14.652-0.41022*M1300+0.007991*M1300*M1300-0.000077774*M1300*M1300*M1300</f>
        <v>9.463331438658</v>
      </c>
      <c r="CP1300" s="1" t="n">
        <f aca="false">F1300/CO1300*100</f>
        <v>136.315631378006</v>
      </c>
    </row>
    <row r="1301" customFormat="false" ht="12.5" hidden="false" customHeight="false" outlineLevel="0" collapsed="false">
      <c r="A1301" s="0" t="n">
        <v>1300</v>
      </c>
      <c r="B1301" s="15" t="s">
        <v>72</v>
      </c>
      <c r="C1301" s="16" t="s">
        <v>73</v>
      </c>
      <c r="D1301" s="0" t="s">
        <v>185</v>
      </c>
      <c r="E1301" s="0" t="n">
        <v>8.1</v>
      </c>
      <c r="F1301" s="0" t="n">
        <v>8.5</v>
      </c>
      <c r="G1301" s="0" t="n">
        <v>3.1</v>
      </c>
      <c r="H1301" s="0" t="n">
        <v>6</v>
      </c>
      <c r="I1301" s="0" t="n">
        <v>16.3</v>
      </c>
      <c r="J1301" s="0" t="n">
        <v>3.466</v>
      </c>
      <c r="K1301" s="0" t="n">
        <v>0.095</v>
      </c>
      <c r="L1301" s="0" t="n">
        <v>2.9</v>
      </c>
      <c r="M1301" s="0" t="n">
        <v>24</v>
      </c>
      <c r="N1301" s="0" t="n">
        <v>0</v>
      </c>
      <c r="O1301" s="0" t="n">
        <v>501</v>
      </c>
      <c r="P1301" s="0" t="n">
        <v>56700</v>
      </c>
      <c r="Q1301" s="0" t="n">
        <v>0</v>
      </c>
      <c r="R1301" s="0" t="n">
        <v>0</v>
      </c>
      <c r="S1301" s="0" t="n">
        <v>0</v>
      </c>
      <c r="T1301" s="0" t="n">
        <v>0</v>
      </c>
      <c r="U1301" s="0" t="n">
        <v>0</v>
      </c>
      <c r="V1301" s="0" t="n">
        <v>0</v>
      </c>
      <c r="AC1301" s="0" t="n">
        <v>3.205</v>
      </c>
      <c r="AD1301" s="0" t="n">
        <v>0.652</v>
      </c>
      <c r="AE1301" s="0" t="n">
        <v>1.627</v>
      </c>
      <c r="AF1301" s="0" t="n">
        <v>0.049</v>
      </c>
      <c r="AG1301" s="0" t="n">
        <v>0.035</v>
      </c>
      <c r="AH1301" s="0" t="n">
        <v>27.1</v>
      </c>
      <c r="AJ1301" s="0" t="n">
        <v>6029</v>
      </c>
      <c r="AP1301" s="0" t="n">
        <v>0</v>
      </c>
      <c r="AY1301" s="0" t="n">
        <v>0</v>
      </c>
      <c r="BF1301" s="0" t="n">
        <f aca="false">IF(E1301&lt;11,-3.6797*E1301^2+48.115*E1301-53.83,280.92*EXP(-0.2027*E1301))</f>
        <v>94.476383</v>
      </c>
      <c r="BG1301" s="1" t="n">
        <f aca="false">32.208*LN(F1301)+21.438</f>
        <v>90.3652509938879</v>
      </c>
      <c r="BH1301" s="1" t="n">
        <f aca="false">IF(G1301&lt;=2, -10*G1301+100, 88.958*EXP(-0.0755*G1301))</f>
        <v>70.3944446082144</v>
      </c>
      <c r="BI1301" s="1" t="n">
        <f aca="false">IF(I1301&lt;=100, 0.0053*(I1301)^2-1.0332*I1301+100.76, 122.82*EXP(-0.0092*I1301))</f>
        <v>85.326997</v>
      </c>
      <c r="BJ1301" s="0" t="n">
        <f aca="false">IF(P1301&lt;=1000, -6.942*LN(P1301)+107.59, -36.304*LN(P1301)+310.72)</f>
        <v>-86.646502594644</v>
      </c>
      <c r="BK1301" s="0" t="e">
        <f aca="false">BF1301^0.04*BG1301^0.22*BH1301^0.51*BI1301^0.06*BJ1301^0.17</f>
        <v>#NUM!</v>
      </c>
      <c r="BL1301" s="0" t="e">
        <f aca="false">IF(BK1301&gt;=90, "Very Good", IF(BK1301&gt;=80, "Good", IF(BK1301&gt;=70, "Slightly Good", IF(BK1301&gt;=60, "Average", IF(BK1301&gt;=50, "Slightly Poor", IF(BK1301&gt;=40, "Poor", "Very Poor"))))))</f>
        <v>#NUM!</v>
      </c>
      <c r="BM1301" s="2" t="n">
        <f aca="false">IF(P1301&lt;=1000, -6.942*LN(P1301)+107.59, IF(AND(P1301&gt;1000, P1301&lt;=5213),-36.304*LN(P1301)+310.72, IF(P1301&gt;5213, 10)))</f>
        <v>10</v>
      </c>
      <c r="BN1301" s="2" t="n">
        <f aca="false">BF1301^0.04*BG1301^0.22*BH1301^0.51*BI1301^0.06*BM1301^0.17</f>
        <v>54.6314863316309</v>
      </c>
      <c r="BO1301" s="3" t="str">
        <f aca="false">IF(BN1301&gt;=90, "Very Good", IF(BN1301&gt;=80, "Good", IF(BN1301&gt;=70, "Slightly Good", IF(BN1301&gt;=60, "Average", IF(BN1301&gt;=50, "Slightly Poor", IF(BN1301&gt;=40, "Poor", "Very Poor"))))))</f>
        <v>Slightly Poor</v>
      </c>
      <c r="BP1301" s="2" t="n">
        <f aca="false">IF(AJ1301&lt;=1000, -6.942*LN(AJ1301)+107.59, IF(AND(AJ1301&gt;1000, AJ1301&lt;=5213),-36.304*LN(AJ1301)+310.72, IF(AJ1301&gt;5213, 10)))</f>
        <v>10</v>
      </c>
      <c r="BQ1301" s="2" t="n">
        <f aca="false">BF1301^0.04*BG1301^0.22*BH1301^0.51*BI1301^0.06*BP1301^0.17</f>
        <v>54.6314863316309</v>
      </c>
      <c r="BR1301" s="0" t="str">
        <f aca="false">IF(BQ1301&gt;=90, "Very Good", IF(BQ1301&gt;=80, "Good", IF(BQ1301&gt;=70, "Slightly Good", IF(BQ1301&gt;=60, "Average", IF(BQ1301&gt;=50, "Slightly Poor", IF(BQ1301&gt;=40, "Poor", "Very Poor"))))))</f>
        <v>Slightly Poor</v>
      </c>
      <c r="BT1301" s="2" t="n">
        <f aca="false">9.81*LN(AH1301)+30.6</f>
        <v>62.9684258705583</v>
      </c>
      <c r="BU1301" s="0" t="str">
        <f aca="false">IF(BT1301&lt;30, "Clean water", IF(AND(BT1301&gt;=30, BT1301&lt;40), "Hypolimia", IF(AND(BT1301&gt;=40,BT1301&lt;50), "Mesotrophic", IF(AND(BT1301&gt;=50, BT1301&lt;70), "Eutrophic", IF(BT1301&gt;70,"Hypertrophic")))))</f>
        <v>Eutrophic</v>
      </c>
      <c r="CM1301" s="0" t="n">
        <f aca="false">IF(G1301&gt;H1301,1,0)</f>
        <v>0</v>
      </c>
      <c r="CO1301" s="17" t="n">
        <f aca="false">14.652-0.41022*M1301+0.007991*M1301*M1301-0.000077774*M1301*M1301*M1301</f>
        <v>8.334388224</v>
      </c>
      <c r="CP1301" s="1" t="n">
        <f aca="false">F1301/CO1301*100</f>
        <v>101.987089772505</v>
      </c>
    </row>
    <row r="1302" customFormat="false" ht="12.5" hidden="false" customHeight="false" outlineLevel="0" collapsed="false">
      <c r="A1302" s="0" t="n">
        <v>1301</v>
      </c>
      <c r="B1302" s="15" t="s">
        <v>131</v>
      </c>
      <c r="C1302" s="16" t="s">
        <v>132</v>
      </c>
      <c r="D1302" s="0" t="s">
        <v>185</v>
      </c>
      <c r="E1302" s="0" t="n">
        <v>9.1</v>
      </c>
      <c r="F1302" s="0" t="n">
        <v>10</v>
      </c>
      <c r="G1302" s="0" t="n">
        <v>3.2</v>
      </c>
      <c r="H1302" s="0" t="n">
        <v>8.6</v>
      </c>
      <c r="I1302" s="0" t="n">
        <v>16</v>
      </c>
      <c r="J1302" s="0" t="n">
        <v>2.232</v>
      </c>
      <c r="K1302" s="0" t="n">
        <v>0.173</v>
      </c>
      <c r="L1302" s="0" t="n">
        <v>3.7</v>
      </c>
      <c r="M1302" s="0" t="n">
        <v>30.8</v>
      </c>
      <c r="O1302" s="0" t="n">
        <v>771</v>
      </c>
      <c r="BD1302" s="0" t="n">
        <v>0.01</v>
      </c>
      <c r="BF1302" s="0" t="n">
        <f aca="false">IF(E1302&lt;11,-3.6797*E1302^2+48.115*E1302-53.83,280.92*EXP(-0.2027*E1302))</f>
        <v>79.300543</v>
      </c>
      <c r="BG1302" s="1" t="n">
        <f aca="false">32.208*LN(F1302)+21.438</f>
        <v>95.5996606751522</v>
      </c>
      <c r="BH1302" s="1" t="n">
        <f aca="false">IF(G1302&lt;=2, -10*G1302+100, 88.958*EXP(-0.0755*G1302))</f>
        <v>69.8649678413399</v>
      </c>
      <c r="BI1302" s="1" t="n">
        <f aca="false">IF(I1302&lt;=100, 0.0053*(I1302)^2-1.0332*I1302+100.76, 122.82*EXP(-0.0092*I1302))</f>
        <v>85.5856</v>
      </c>
      <c r="BJ1302" s="0" t="e">
        <f aca="false">IF(P1302&lt;=1000, -6.942*LN(P1302)+107.59, -36.304*LN(P1302)+310.72)</f>
        <v>#VALUE!</v>
      </c>
      <c r="BK1302" s="0" t="e">
        <f aca="false">BF1302^0.04*BG1302^0.22*BH1302^0.51*BI1302^0.06*BJ1302^0.17</f>
        <v>#VALUE!</v>
      </c>
      <c r="BL1302" s="0" t="e">
        <f aca="false">IF(BK1302&gt;=90, "Very Good", IF(BK1302&gt;=80, "Good", IF(BK1302&gt;=70, "Slightly Good", IF(BK1302&gt;=60, "Average", IF(BK1302&gt;=50, "Slightly Poor", IF(BK1302&gt;=40, "Poor", "Very Poor"))))))</f>
        <v>#VALUE!</v>
      </c>
      <c r="BM1302" s="2" t="e">
        <f aca="false">IF(P1302&lt;=1000, -6.942*LN(P1302)+107.59, IF(AND(P1302&gt;1000, P1302&lt;=5213),-36.304*LN(P1302)+310.72, IF(P1302&gt;5213, 10)))</f>
        <v>#VALUE!</v>
      </c>
      <c r="BN1302" s="2" t="e">
        <f aca="false">BF1302^0.04*BG1302^0.22*BH1302^0.51*BI1302^0.06*BM1302^0.17</f>
        <v>#VALUE!</v>
      </c>
      <c r="BO1302" s="3" t="e">
        <f aca="false">IF(BN1302&gt;=90, "Very Good", IF(BN1302&gt;=80, "Good", IF(BN1302&gt;=70, "Slightly Good", IF(BN1302&gt;=60, "Average", IF(BN1302&gt;=50, "Slightly Poor", IF(BN1302&gt;=40, "Poor", "Very Poor"))))))</f>
        <v>#VALUE!</v>
      </c>
      <c r="BP1302" s="2" t="e">
        <f aca="false">IF(AJ1302&lt;=1000, -6.942*LN(AJ1302)+107.59, IF(AND(AJ1302&gt;1000, AJ1302&lt;=5213),-36.304*LN(AJ1302)+310.72, IF(AJ1302&gt;5213, 10)))</f>
        <v>#VALUE!</v>
      </c>
      <c r="BQ1302" s="2" t="e">
        <f aca="false">BF1302^0.04*BG1302^0.22*BH1302^0.51*BI1302^0.06*BP1302^0.17</f>
        <v>#VALUE!</v>
      </c>
      <c r="BR1302" s="0" t="e">
        <f aca="false">IF(BQ1302&gt;=90, "Very Good", IF(BQ1302&gt;=80, "Good", IF(BQ1302&gt;=70, "Slightly Good", IF(BQ1302&gt;=60, "Average", IF(BQ1302&gt;=50, "Slightly Poor", IF(BQ1302&gt;=40, "Poor", "Very Poor"))))))</f>
        <v>#VALUE!</v>
      </c>
      <c r="BT1302" s="2" t="e">
        <f aca="false">9.81*LN(AH1302)+30.6</f>
        <v>#VALUE!</v>
      </c>
      <c r="BU1302" s="0" t="e">
        <f aca="false">IF(BT1302&lt;30, "Clean water", IF(AND(BT1302&gt;=30, BT1302&lt;40), "Hypolimia", IF(AND(BT1302&gt;=40,BT1302&lt;50), "Mesotrophic", IF(AND(BT1302&gt;=50, BT1302&lt;70), "Eutrophic", IF(BT1302&gt;70,"Hypertrophic")))))</f>
        <v>#VALUE!</v>
      </c>
      <c r="CM1302" s="0" t="n">
        <f aca="false">IF(G1302&gt;H1302,1,0)</f>
        <v>0</v>
      </c>
      <c r="CO1302" s="17" t="n">
        <f aca="false">14.652-0.41022*M1302+0.007991*M1302*M1302-0.000077774*M1302*M1302*M1302</f>
        <v>7.325396797312</v>
      </c>
      <c r="CP1302" s="1" t="n">
        <f aca="false">F1302/CO1302*100</f>
        <v>136.511376471366</v>
      </c>
    </row>
    <row r="1303" customFormat="false" ht="12.5" hidden="false" customHeight="false" outlineLevel="0" collapsed="false">
      <c r="A1303" s="0" t="n">
        <v>1302</v>
      </c>
      <c r="B1303" s="15" t="s">
        <v>75</v>
      </c>
      <c r="C1303" s="16" t="s">
        <v>76</v>
      </c>
      <c r="D1303" s="0" t="s">
        <v>185</v>
      </c>
      <c r="E1303" s="0" t="n">
        <v>7.8</v>
      </c>
      <c r="F1303" s="0" t="n">
        <v>8.4</v>
      </c>
      <c r="G1303" s="0" t="n">
        <v>1.4</v>
      </c>
      <c r="H1303" s="0" t="n">
        <v>4.3</v>
      </c>
      <c r="I1303" s="0" t="n">
        <v>14</v>
      </c>
      <c r="J1303" s="0" t="n">
        <v>2.482</v>
      </c>
      <c r="K1303" s="0" t="n">
        <v>0.106</v>
      </c>
      <c r="L1303" s="0" t="n">
        <v>2.2</v>
      </c>
      <c r="M1303" s="0" t="n">
        <v>21.5</v>
      </c>
      <c r="N1303" s="0" t="n">
        <v>0</v>
      </c>
      <c r="O1303" s="0" t="n">
        <v>1409</v>
      </c>
      <c r="P1303" s="0" t="n">
        <v>17000</v>
      </c>
      <c r="Q1303" s="0" t="n">
        <v>0</v>
      </c>
      <c r="R1303" s="0" t="n">
        <v>0</v>
      </c>
      <c r="S1303" s="0" t="n">
        <v>0</v>
      </c>
      <c r="T1303" s="0" t="n">
        <v>0</v>
      </c>
      <c r="U1303" s="0" t="n">
        <v>0</v>
      </c>
      <c r="V1303" s="0" t="n">
        <v>0</v>
      </c>
      <c r="AC1303" s="0" t="n">
        <v>2.341</v>
      </c>
      <c r="AD1303" s="0" t="n">
        <v>0.126</v>
      </c>
      <c r="AE1303" s="0" t="n">
        <v>1.996</v>
      </c>
      <c r="AF1303" s="0" t="n">
        <v>0.058</v>
      </c>
      <c r="AG1303" s="0" t="n">
        <v>0.043</v>
      </c>
      <c r="AH1303" s="0" t="n">
        <v>5.4</v>
      </c>
      <c r="AJ1303" s="0" t="n">
        <v>800</v>
      </c>
      <c r="AP1303" s="0" t="n">
        <v>0</v>
      </c>
      <c r="AY1303" s="0" t="n">
        <v>0</v>
      </c>
      <c r="BF1303" s="0" t="n">
        <f aca="false">IF(E1303&lt;11,-3.6797*E1303^2+48.115*E1303-53.83,280.92*EXP(-0.2027*E1303))</f>
        <v>97.5940520000001</v>
      </c>
      <c r="BG1303" s="1" t="n">
        <f aca="false">32.208*LN(F1303)+21.438</f>
        <v>89.9840867819932</v>
      </c>
      <c r="BH1303" s="1" t="n">
        <f aca="false">IF(G1303&lt;=2, -10*G1303+100, 88.958*EXP(-0.0755*G1303))</f>
        <v>86</v>
      </c>
      <c r="BI1303" s="1" t="n">
        <f aca="false">IF(I1303&lt;=100, 0.0053*(I1303)^2-1.0332*I1303+100.76, 122.82*EXP(-0.0092*I1303))</f>
        <v>87.334</v>
      </c>
      <c r="BJ1303" s="0" t="n">
        <f aca="false">IF(P1303&lt;=1000, -6.942*LN(P1303)+107.59, -36.304*LN(P1303)+310.72)</f>
        <v>-42.9161248907844</v>
      </c>
      <c r="BK1303" s="0" t="e">
        <f aca="false">BF1303^0.04*BG1303^0.22*BH1303^0.51*BI1303^0.06*BJ1303^0.17</f>
        <v>#NUM!</v>
      </c>
      <c r="BL1303" s="0" t="e">
        <f aca="false">IF(BK1303&gt;=90, "Very Good", IF(BK1303&gt;=80, "Good", IF(BK1303&gt;=70, "Slightly Good", IF(BK1303&gt;=60, "Average", IF(BK1303&gt;=50, "Slightly Poor", IF(BK1303&gt;=40, "Poor", "Very Poor"))))))</f>
        <v>#NUM!</v>
      </c>
      <c r="BM1303" s="2" t="n">
        <f aca="false">IF(P1303&lt;=1000, -6.942*LN(P1303)+107.59, IF(AND(P1303&gt;1000, P1303&lt;=5213),-36.304*LN(P1303)+310.72, IF(P1303&gt;5213, 10)))</f>
        <v>10</v>
      </c>
      <c r="BN1303" s="2" t="n">
        <f aca="false">BF1303^0.04*BG1303^0.22*BH1303^0.51*BI1303^0.06*BM1303^0.17</f>
        <v>60.6119982760123</v>
      </c>
      <c r="BO1303" s="3" t="str">
        <f aca="false">IF(BN1303&gt;=90, "Very Good", IF(BN1303&gt;=80, "Good", IF(BN1303&gt;=70, "Slightly Good", IF(BN1303&gt;=60, "Average", IF(BN1303&gt;=50, "Slightly Poor", IF(BN1303&gt;=40, "Poor", "Very Poor"))))))</f>
        <v>Average</v>
      </c>
      <c r="BP1303" s="2" t="n">
        <f aca="false">IF(AJ1303&lt;=1000, -6.942*LN(AJ1303)+107.59, IF(AND(AJ1303&gt;1000, AJ1303&lt;=5213),-36.304*LN(AJ1303)+310.72, IF(AJ1303&gt;5213, 10)))</f>
        <v>61.1854253865293</v>
      </c>
      <c r="BQ1303" s="2" t="n">
        <f aca="false">BF1303^0.04*BG1303^0.22*BH1303^0.51*BI1303^0.06*BP1303^0.17</f>
        <v>82.468626105438</v>
      </c>
      <c r="BR1303" s="0" t="str">
        <f aca="false">IF(BQ1303&gt;=90, "Very Good", IF(BQ1303&gt;=80, "Good", IF(BQ1303&gt;=70, "Slightly Good", IF(BQ1303&gt;=60, "Average", IF(BQ1303&gt;=50, "Slightly Poor", IF(BQ1303&gt;=40, "Poor", "Very Poor"))))))</f>
        <v>Good</v>
      </c>
      <c r="BT1303" s="2" t="n">
        <f aca="false">9.81*LN(AH1303)+30.6</f>
        <v>47.143573734524</v>
      </c>
      <c r="BU1303" s="0" t="str">
        <f aca="false">IF(BT1303&lt;30, "Clean water", IF(AND(BT1303&gt;=30, BT1303&lt;40), "Hypolimia", IF(AND(BT1303&gt;=40,BT1303&lt;50), "Mesotrophic", IF(AND(BT1303&gt;=50, BT1303&lt;70), "Eutrophic", IF(BT1303&gt;70,"Hypertrophic")))))</f>
        <v>Mesotrophic</v>
      </c>
      <c r="CM1303" s="0" t="n">
        <f aca="false">IF(G1303&gt;H1303,1,0)</f>
        <v>0</v>
      </c>
      <c r="CO1303" s="17" t="n">
        <f aca="false">14.652-0.41022*M1303+0.007991*M1303*M1303-0.000077774*M1303*M1303*M1303</f>
        <v>8.75316257275</v>
      </c>
      <c r="CP1303" s="1" t="n">
        <f aca="false">F1303/CO1303*100</f>
        <v>95.965314595556</v>
      </c>
    </row>
    <row r="1304" customFormat="false" ht="12.5" hidden="false" customHeight="false" outlineLevel="0" collapsed="false">
      <c r="A1304" s="0" t="n">
        <v>1303</v>
      </c>
      <c r="B1304" s="15" t="s">
        <v>77</v>
      </c>
      <c r="C1304" s="16" t="s">
        <v>78</v>
      </c>
      <c r="D1304" s="0" t="s">
        <v>185</v>
      </c>
      <c r="E1304" s="0" t="n">
        <v>8.8</v>
      </c>
      <c r="F1304" s="0" t="n">
        <v>9.5</v>
      </c>
      <c r="G1304" s="0" t="n">
        <v>1.3</v>
      </c>
      <c r="H1304" s="0" t="n">
        <v>4.3</v>
      </c>
      <c r="I1304" s="0" t="n">
        <v>3.2</v>
      </c>
      <c r="J1304" s="0" t="n">
        <v>1.939</v>
      </c>
      <c r="K1304" s="0" t="n">
        <v>0.026</v>
      </c>
      <c r="L1304" s="0" t="n">
        <v>2.3</v>
      </c>
      <c r="M1304" s="0" t="n">
        <v>23.2</v>
      </c>
      <c r="N1304" s="0" t="n">
        <v>0</v>
      </c>
      <c r="O1304" s="0" t="n">
        <v>175</v>
      </c>
      <c r="P1304" s="0" t="n">
        <v>2300</v>
      </c>
      <c r="Q1304" s="0" t="n">
        <v>0</v>
      </c>
      <c r="R1304" s="0" t="n">
        <v>0</v>
      </c>
      <c r="S1304" s="0" t="n">
        <v>0</v>
      </c>
      <c r="T1304" s="0" t="n">
        <v>0</v>
      </c>
      <c r="U1304" s="0" t="n">
        <v>0</v>
      </c>
      <c r="V1304" s="0" t="n">
        <v>0</v>
      </c>
      <c r="AC1304" s="0" t="n">
        <v>1.819</v>
      </c>
      <c r="AD1304" s="0" t="n">
        <v>0.056</v>
      </c>
      <c r="AE1304" s="0" t="n">
        <v>1.271</v>
      </c>
      <c r="AF1304" s="0" t="n">
        <v>0.018</v>
      </c>
      <c r="AG1304" s="0" t="n">
        <v>0.002</v>
      </c>
      <c r="AH1304" s="0" t="n">
        <v>7.4</v>
      </c>
      <c r="AJ1304" s="0" t="n">
        <v>0</v>
      </c>
      <c r="AP1304" s="0" t="n">
        <v>0</v>
      </c>
      <c r="AY1304" s="0" t="n">
        <v>0</v>
      </c>
      <c r="BD1304" s="0" t="n">
        <v>146.12</v>
      </c>
      <c r="BF1304" s="0" t="n">
        <f aca="false">IF(E1304&lt;11,-3.6797*E1304^2+48.115*E1304-53.83,280.92*EXP(-0.2027*E1304))</f>
        <v>84.626032</v>
      </c>
      <c r="BG1304" s="1" t="n">
        <f aca="false">32.208*LN(F1304)+21.438</f>
        <v>93.947606249518</v>
      </c>
      <c r="BH1304" s="1" t="n">
        <f aca="false">IF(G1304&lt;=2, -10*G1304+100, 88.958*EXP(-0.0755*G1304))</f>
        <v>87</v>
      </c>
      <c r="BI1304" s="1" t="n">
        <f aca="false">IF(I1304&lt;=100, 0.0053*(I1304)^2-1.0332*I1304+100.76, 122.82*EXP(-0.0092*I1304))</f>
        <v>97.508032</v>
      </c>
      <c r="BJ1304" s="0" t="n">
        <f aca="false">IF(P1304&lt;=1000, -6.942*LN(P1304)+107.59, -36.304*LN(P1304)+310.72)</f>
        <v>29.7029195527965</v>
      </c>
      <c r="BK1304" s="0" t="n">
        <f aca="false">BF1304^0.04*BG1304^0.22*BH1304^0.51*BI1304^0.06*BJ1304^0.17</f>
        <v>74.1324090112838</v>
      </c>
      <c r="BL1304" s="0" t="str">
        <f aca="false">IF(BK1304&gt;=90, "Very Good", IF(BK1304&gt;=80, "Good", IF(BK1304&gt;=70, "Slightly Good", IF(BK1304&gt;=60, "Average", IF(BK1304&gt;=50, "Slightly Poor", IF(BK1304&gt;=40, "Poor", "Very Poor"))))))</f>
        <v>Slightly Good</v>
      </c>
      <c r="BM1304" s="2" t="n">
        <f aca="false">IF(P1304&lt;=1000, -6.942*LN(P1304)+107.59, IF(AND(P1304&gt;1000, P1304&lt;=5213),-36.304*LN(P1304)+310.72, IF(P1304&gt;5213, 10)))</f>
        <v>29.7029195527965</v>
      </c>
      <c r="BN1304" s="2" t="n">
        <f aca="false">BF1304^0.04*BG1304^0.22*BH1304^0.51*BI1304^0.06*BM1304^0.17</f>
        <v>74.1324090112838</v>
      </c>
      <c r="BO1304" s="3" t="str">
        <f aca="false">IF(BN1304&gt;=90, "Very Good", IF(BN1304&gt;=80, "Good", IF(BN1304&gt;=70, "Slightly Good", IF(BN1304&gt;=60, "Average", IF(BN1304&gt;=50, "Slightly Poor", IF(BN1304&gt;=40, "Poor", "Very Poor"))))))</f>
        <v>Slightly Good</v>
      </c>
      <c r="BP1304" s="2" t="e">
        <f aca="false">IF(AJ1304&lt;=1000, -6.942*LN(AJ1304)+107.59, IF(AND(AJ1304&gt;1000, AJ1304&lt;=5213),-36.304*LN(AJ1304)+310.72, IF(AJ1304&gt;5213, 10)))</f>
        <v>#VALUE!</v>
      </c>
      <c r="BQ1304" s="2" t="e">
        <f aca="false">BF1304^0.04*BG1304^0.22*BH1304^0.51*BI1304^0.06*BP1304^0.17</f>
        <v>#VALUE!</v>
      </c>
      <c r="BR1304" s="0" t="e">
        <f aca="false">IF(BQ1304&gt;=90, "Very Good", IF(BQ1304&gt;=80, "Good", IF(BQ1304&gt;=70, "Slightly Good", IF(BQ1304&gt;=60, "Average", IF(BQ1304&gt;=50, "Slightly Poor", IF(BQ1304&gt;=40, "Poor", "Very Poor"))))))</f>
        <v>#VALUE!</v>
      </c>
      <c r="BT1304" s="2" t="n">
        <f aca="false">9.81*LN(AH1304)+30.6</f>
        <v>50.2345188020613</v>
      </c>
      <c r="BU1304" s="0" t="str">
        <f aca="false">IF(BT1304&lt;30, "Clean water", IF(AND(BT1304&gt;=30, BT1304&lt;40), "Hypolimia", IF(AND(BT1304&gt;=40,BT1304&lt;50), "Mesotrophic", IF(AND(BT1304&gt;=50, BT1304&lt;70), "Eutrophic", IF(BT1304&gt;70,"Hypertrophic")))))</f>
        <v>Eutrophic</v>
      </c>
      <c r="CM1304" s="0" t="n">
        <f aca="false">IF(G1304&gt;H1304,1,0)</f>
        <v>0</v>
      </c>
      <c r="CO1304" s="17" t="n">
        <f aca="false">14.652-0.41022*M1304+0.007991*M1304*M1304-0.000077774*M1304*M1304*M1304</f>
        <v>8.464794835968</v>
      </c>
      <c r="CP1304" s="1" t="n">
        <f aca="false">F1304/CO1304*100</f>
        <v>112.229536380885</v>
      </c>
    </row>
    <row r="1305" customFormat="false" ht="12.5" hidden="false" customHeight="false" outlineLevel="0" collapsed="false">
      <c r="A1305" s="0" t="n">
        <v>1304</v>
      </c>
      <c r="B1305" s="15" t="s">
        <v>79</v>
      </c>
      <c r="C1305" s="16" t="s">
        <v>80</v>
      </c>
      <c r="D1305" s="0" t="s">
        <v>185</v>
      </c>
      <c r="E1305" s="0" t="n">
        <v>7.9</v>
      </c>
      <c r="F1305" s="0" t="n">
        <v>8</v>
      </c>
      <c r="G1305" s="0" t="n">
        <v>2.5</v>
      </c>
      <c r="H1305" s="0" t="n">
        <v>5.3</v>
      </c>
      <c r="I1305" s="0" t="n">
        <v>8.4</v>
      </c>
      <c r="J1305" s="0" t="n">
        <v>3.985</v>
      </c>
      <c r="K1305" s="0" t="n">
        <v>0.073</v>
      </c>
      <c r="L1305" s="0" t="n">
        <v>3</v>
      </c>
      <c r="M1305" s="0" t="n">
        <v>24.1</v>
      </c>
      <c r="N1305" s="0" t="n">
        <v>0</v>
      </c>
      <c r="O1305" s="0" t="n">
        <v>271</v>
      </c>
      <c r="P1305" s="0" t="n">
        <v>1728</v>
      </c>
      <c r="Q1305" s="0" t="n">
        <v>0</v>
      </c>
      <c r="R1305" s="0" t="n">
        <v>0</v>
      </c>
      <c r="S1305" s="0" t="n">
        <v>0</v>
      </c>
      <c r="T1305" s="0" t="n">
        <v>0</v>
      </c>
      <c r="U1305" s="0" t="n">
        <v>0</v>
      </c>
      <c r="V1305" s="0" t="n">
        <v>0</v>
      </c>
      <c r="AC1305" s="0" t="n">
        <v>3.85</v>
      </c>
      <c r="AD1305" s="0" t="n">
        <v>0.472</v>
      </c>
      <c r="AE1305" s="0" t="n">
        <v>2.55</v>
      </c>
      <c r="AF1305" s="0" t="n">
        <v>0.038</v>
      </c>
      <c r="AG1305" s="0" t="n">
        <v>0.019</v>
      </c>
      <c r="AH1305" s="0" t="n">
        <v>23.3</v>
      </c>
      <c r="AJ1305" s="0" t="n">
        <v>155</v>
      </c>
      <c r="AP1305" s="0" t="n">
        <v>0</v>
      </c>
      <c r="AY1305" s="0" t="n">
        <v>0</v>
      </c>
      <c r="BD1305" s="0" t="n">
        <v>141.814</v>
      </c>
      <c r="BF1305" s="0" t="n">
        <f aca="false">IF(E1305&lt;11,-3.6797*E1305^2+48.115*E1305-53.83,280.92*EXP(-0.2027*E1305))</f>
        <v>96.6284230000001</v>
      </c>
      <c r="BG1305" s="1" t="n">
        <f aca="false">32.208*LN(F1305)+21.438</f>
        <v>88.4126531744242</v>
      </c>
      <c r="BH1305" s="1" t="n">
        <f aca="false">IF(G1305&lt;=2, -10*G1305+100, 88.958*EXP(-0.0755*G1305))</f>
        <v>73.6566439219523</v>
      </c>
      <c r="BI1305" s="1" t="n">
        <f aca="false">IF(I1305&lt;=100, 0.0053*(I1305)^2-1.0332*I1305+100.76, 122.82*EXP(-0.0092*I1305))</f>
        <v>92.455088</v>
      </c>
      <c r="BJ1305" s="0" t="n">
        <f aca="false">IF(P1305&lt;=1000, -6.942*LN(P1305)+107.59, -36.304*LN(P1305)+310.72)</f>
        <v>40.0838469582893</v>
      </c>
      <c r="BK1305" s="0" t="n">
        <f aca="false">BF1305^0.04*BG1305^0.22*BH1305^0.51*BI1305^0.06*BJ1305^0.17</f>
        <v>70.8559128849698</v>
      </c>
      <c r="BL1305" s="0" t="str">
        <f aca="false">IF(BK1305&gt;=90, "Very Good", IF(BK1305&gt;=80, "Good", IF(BK1305&gt;=70, "Slightly Good", IF(BK1305&gt;=60, "Average", IF(BK1305&gt;=50, "Slightly Poor", IF(BK1305&gt;=40, "Poor", "Very Poor"))))))</f>
        <v>Slightly Good</v>
      </c>
      <c r="BM1305" s="2" t="n">
        <f aca="false">IF(P1305&lt;=1000, -6.942*LN(P1305)+107.59, IF(AND(P1305&gt;1000, P1305&lt;=5213),-36.304*LN(P1305)+310.72, IF(P1305&gt;5213, 10)))</f>
        <v>40.0838469582893</v>
      </c>
      <c r="BN1305" s="2" t="n">
        <f aca="false">BF1305^0.04*BG1305^0.22*BH1305^0.51*BI1305^0.06*BM1305^0.17</f>
        <v>70.8559128849698</v>
      </c>
      <c r="BO1305" s="3" t="str">
        <f aca="false">IF(BN1305&gt;=90, "Very Good", IF(BN1305&gt;=80, "Good", IF(BN1305&gt;=70, "Slightly Good", IF(BN1305&gt;=60, "Average", IF(BN1305&gt;=50, "Slightly Poor", IF(BN1305&gt;=40, "Poor", "Very Poor"))))))</f>
        <v>Slightly Good</v>
      </c>
      <c r="BP1305" s="2" t="n">
        <f aca="false">IF(AJ1305&lt;=1000, -6.942*LN(AJ1305)+107.59, IF(AND(AJ1305&gt;1000, AJ1305&lt;=5213),-36.304*LN(AJ1305)+310.72, IF(AJ1305&gt;5213, 10)))</f>
        <v>72.5785428383466</v>
      </c>
      <c r="BQ1305" s="2" t="n">
        <f aca="false">BF1305^0.04*BG1305^0.22*BH1305^0.51*BI1305^0.06*BP1305^0.17</f>
        <v>78.3806213758862</v>
      </c>
      <c r="BR1305" s="0" t="str">
        <f aca="false">IF(BQ1305&gt;=90, "Very Good", IF(BQ1305&gt;=80, "Good", IF(BQ1305&gt;=70, "Slightly Good", IF(BQ1305&gt;=60, "Average", IF(BQ1305&gt;=50, "Slightly Poor", IF(BQ1305&gt;=40, "Poor", "Very Poor"))))))</f>
        <v>Slightly Good</v>
      </c>
      <c r="BT1305" s="2" t="n">
        <f aca="false">9.81*LN(AH1305)+30.6</f>
        <v>61.4863274672079</v>
      </c>
      <c r="BU1305" s="0" t="str">
        <f aca="false">IF(BT1305&lt;30, "Clean water", IF(AND(BT1305&gt;=30, BT1305&lt;40), "Hypolimia", IF(AND(BT1305&gt;=40,BT1305&lt;50), "Mesotrophic", IF(AND(BT1305&gt;=50, BT1305&lt;70), "Eutrophic", IF(BT1305&gt;70,"Hypertrophic")))))</f>
        <v>Eutrophic</v>
      </c>
      <c r="CM1305" s="0" t="n">
        <f aca="false">IF(G1305&gt;H1305,1,0)</f>
        <v>0</v>
      </c>
      <c r="CO1305" s="17" t="n">
        <f aca="false">14.652-0.41022*M1305+0.007991*M1305*M1305-0.000077774*M1305*M1305*M1305</f>
        <v>8.318307511746</v>
      </c>
      <c r="CP1305" s="1" t="n">
        <f aca="false">F1305/CO1305*100</f>
        <v>96.1734101402656</v>
      </c>
    </row>
    <row r="1306" customFormat="false" ht="12.5" hidden="false" customHeight="false" outlineLevel="0" collapsed="false">
      <c r="A1306" s="0" t="n">
        <v>1305</v>
      </c>
      <c r="B1306" s="15" t="s">
        <v>81</v>
      </c>
      <c r="C1306" s="16" t="s">
        <v>82</v>
      </c>
      <c r="D1306" s="0" t="s">
        <v>185</v>
      </c>
      <c r="E1306" s="0" t="n">
        <v>8.6</v>
      </c>
      <c r="F1306" s="0" t="n">
        <v>11.2</v>
      </c>
      <c r="G1306" s="0" t="n">
        <v>1.4</v>
      </c>
      <c r="H1306" s="0" t="n">
        <v>3.3</v>
      </c>
      <c r="I1306" s="0" t="n">
        <v>2</v>
      </c>
      <c r="J1306" s="0" t="n">
        <v>1.786</v>
      </c>
      <c r="K1306" s="0" t="n">
        <v>0.06</v>
      </c>
      <c r="L1306" s="0" t="n">
        <v>2.3</v>
      </c>
      <c r="M1306" s="0" t="n">
        <v>21.3</v>
      </c>
      <c r="N1306" s="0" t="n">
        <v>0</v>
      </c>
      <c r="O1306" s="0" t="n">
        <v>250</v>
      </c>
      <c r="P1306" s="0" t="n">
        <v>5700</v>
      </c>
      <c r="Q1306" s="0" t="n">
        <v>0</v>
      </c>
      <c r="R1306" s="0" t="n">
        <v>0</v>
      </c>
      <c r="S1306" s="0" t="n">
        <v>0</v>
      </c>
      <c r="T1306" s="0" t="n">
        <v>0</v>
      </c>
      <c r="U1306" s="0" t="n">
        <v>0</v>
      </c>
      <c r="V1306" s="0" t="n">
        <v>0</v>
      </c>
      <c r="AC1306" s="0" t="n">
        <v>1.685</v>
      </c>
      <c r="AD1306" s="0" t="n">
        <v>0.074</v>
      </c>
      <c r="AE1306" s="0" t="n">
        <v>1.34</v>
      </c>
      <c r="AF1306" s="0" t="n">
        <v>0.049</v>
      </c>
      <c r="AG1306" s="0" t="n">
        <v>0.032</v>
      </c>
      <c r="AH1306" s="0" t="n">
        <v>7.3</v>
      </c>
      <c r="AJ1306" s="0" t="n">
        <v>1800</v>
      </c>
      <c r="AP1306" s="0" t="n">
        <v>0</v>
      </c>
      <c r="AY1306" s="0" t="n">
        <v>0</v>
      </c>
      <c r="BF1306" s="0" t="n">
        <f aca="false">IF(E1306&lt;11,-3.6797*E1306^2+48.115*E1306-53.83,280.92*EXP(-0.2027*E1306))</f>
        <v>87.808388</v>
      </c>
      <c r="BG1306" s="1" t="n">
        <f aca="false">32.208*LN(F1306)+21.438</f>
        <v>99.2497509715202</v>
      </c>
      <c r="BH1306" s="1" t="n">
        <f aca="false">IF(G1306&lt;=2, -10*G1306+100, 88.958*EXP(-0.0755*G1306))</f>
        <v>86</v>
      </c>
      <c r="BI1306" s="1" t="n">
        <f aca="false">IF(I1306&lt;=100, 0.0053*(I1306)^2-1.0332*I1306+100.76, 122.82*EXP(-0.0092*I1306))</f>
        <v>98.7148</v>
      </c>
      <c r="BJ1306" s="0" t="n">
        <f aca="false">IF(P1306&lt;=1000, -6.942*LN(P1306)+107.59, -36.304*LN(P1306)+310.72)</f>
        <v>-3.24503165957714</v>
      </c>
      <c r="BK1306" s="0" t="e">
        <f aca="false">BF1306^0.04*BG1306^0.22*BH1306^0.51*BI1306^0.06*BJ1306^0.17</f>
        <v>#NUM!</v>
      </c>
      <c r="BL1306" s="0" t="e">
        <f aca="false">IF(BK1306&gt;=90, "Very Good", IF(BK1306&gt;=80, "Good", IF(BK1306&gt;=70, "Slightly Good", IF(BK1306&gt;=60, "Average", IF(BK1306&gt;=50, "Slightly Poor", IF(BK1306&gt;=40, "Poor", "Very Poor"))))))</f>
        <v>#NUM!</v>
      </c>
      <c r="BM1306" s="2" t="n">
        <f aca="false">IF(P1306&lt;=1000, -6.942*LN(P1306)+107.59, IF(AND(P1306&gt;1000, P1306&lt;=5213),-36.304*LN(P1306)+310.72, IF(P1306&gt;5213, 10)))</f>
        <v>10</v>
      </c>
      <c r="BN1306" s="2" t="n">
        <f aca="false">BF1306^0.04*BG1306^0.22*BH1306^0.51*BI1306^0.06*BM1306^0.17</f>
        <v>62.1268107906425</v>
      </c>
      <c r="BO1306" s="3" t="str">
        <f aca="false">IF(BN1306&gt;=90, "Very Good", IF(BN1306&gt;=80, "Good", IF(BN1306&gt;=70, "Slightly Good", IF(BN1306&gt;=60, "Average", IF(BN1306&gt;=50, "Slightly Poor", IF(BN1306&gt;=40, "Poor", "Very Poor"))))))</f>
        <v>Average</v>
      </c>
      <c r="BP1306" s="2" t="n">
        <f aca="false">IF(AJ1306&lt;=1000, -6.942*LN(AJ1306)+107.59, IF(AND(AJ1306&gt;1000, AJ1306&lt;=5213),-36.304*LN(AJ1306)+310.72, IF(AJ1306&gt;5213, 10)))</f>
        <v>38.601845269226</v>
      </c>
      <c r="BQ1306" s="2" t="n">
        <f aca="false">BF1306^0.04*BG1306^0.22*BH1306^0.51*BI1306^0.06*BP1306^0.17</f>
        <v>78.1632180403115</v>
      </c>
      <c r="BR1306" s="0" t="str">
        <f aca="false">IF(BQ1306&gt;=90, "Very Good", IF(BQ1306&gt;=80, "Good", IF(BQ1306&gt;=70, "Slightly Good", IF(BQ1306&gt;=60, "Average", IF(BQ1306&gt;=50, "Slightly Poor", IF(BQ1306&gt;=40, "Poor", "Very Poor"))))))</f>
        <v>Slightly Good</v>
      </c>
      <c r="BT1306" s="2" t="n">
        <f aca="false">9.81*LN(AH1306)+30.6</f>
        <v>50.1010473553941</v>
      </c>
      <c r="BU1306" s="0" t="str">
        <f aca="false">IF(BT1306&lt;30, "Clean water", IF(AND(BT1306&gt;=30, BT1306&lt;40), "Hypolimia", IF(AND(BT1306&gt;=40,BT1306&lt;50), "Mesotrophic", IF(AND(BT1306&gt;=50, BT1306&lt;70), "Eutrophic", IF(BT1306&gt;70,"Hypertrophic")))))</f>
        <v>Eutrophic</v>
      </c>
      <c r="CM1306" s="0" t="n">
        <f aca="false">IF(G1306&gt;H1306,1,0)</f>
        <v>0</v>
      </c>
      <c r="CO1306" s="17" t="n">
        <f aca="false">14.652-0.41022*M1306+0.007991*M1306*M1306-0.000077774*M1306*M1306*M1306</f>
        <v>8.788174196922</v>
      </c>
      <c r="CP1306" s="1" t="n">
        <f aca="false">F1306/CO1306*100</f>
        <v>127.443991767058</v>
      </c>
    </row>
    <row r="1307" customFormat="false" ht="12.5" hidden="false" customHeight="false" outlineLevel="0" collapsed="false">
      <c r="A1307" s="0" t="n">
        <v>1306</v>
      </c>
      <c r="B1307" s="15" t="s">
        <v>83</v>
      </c>
      <c r="C1307" s="16" t="s">
        <v>84</v>
      </c>
      <c r="D1307" s="0" t="s">
        <v>185</v>
      </c>
      <c r="E1307" s="0" t="n">
        <v>7.7</v>
      </c>
      <c r="F1307" s="0" t="n">
        <v>7.9</v>
      </c>
      <c r="G1307" s="0" t="n">
        <v>0.8</v>
      </c>
      <c r="H1307" s="0" t="n">
        <v>4.5</v>
      </c>
      <c r="I1307" s="0" t="n">
        <v>4.8</v>
      </c>
      <c r="J1307" s="0" t="n">
        <v>3.067</v>
      </c>
      <c r="K1307" s="0" t="n">
        <v>0.028</v>
      </c>
      <c r="L1307" s="0" t="n">
        <v>2.2</v>
      </c>
      <c r="M1307" s="0" t="n">
        <v>22.3</v>
      </c>
      <c r="N1307" s="0" t="n">
        <v>0</v>
      </c>
      <c r="O1307" s="0" t="n">
        <v>251</v>
      </c>
      <c r="P1307" s="0" t="n">
        <v>2100</v>
      </c>
      <c r="Q1307" s="0" t="n">
        <v>0</v>
      </c>
      <c r="R1307" s="0" t="n">
        <v>0</v>
      </c>
      <c r="S1307" s="0" t="n">
        <v>0</v>
      </c>
      <c r="T1307" s="0" t="n">
        <v>0</v>
      </c>
      <c r="U1307" s="0" t="n">
        <v>0</v>
      </c>
      <c r="V1307" s="0" t="n">
        <v>0</v>
      </c>
      <c r="AC1307" s="0" t="n">
        <v>3.019</v>
      </c>
      <c r="AD1307" s="0" t="n">
        <v>0.281</v>
      </c>
      <c r="AE1307" s="0" t="n">
        <v>2.364</v>
      </c>
      <c r="AF1307" s="0" t="n">
        <v>0.02</v>
      </c>
      <c r="AG1307" s="0" t="n">
        <v>0.009</v>
      </c>
      <c r="AH1307" s="0" t="n">
        <v>14.9</v>
      </c>
      <c r="AJ1307" s="0" t="n">
        <v>86</v>
      </c>
      <c r="AP1307" s="0" t="n">
        <v>0</v>
      </c>
      <c r="AY1307" s="0" t="n">
        <v>0</v>
      </c>
      <c r="BF1307" s="0" t="n">
        <f aca="false">IF(E1307&lt;11,-3.6797*E1307^2+48.115*E1307-53.83,280.92*EXP(-0.2027*E1307))</f>
        <v>98.486087</v>
      </c>
      <c r="BG1307" s="1" t="n">
        <f aca="false">32.208*LN(F1307)+21.438</f>
        <v>88.0075157571056</v>
      </c>
      <c r="BH1307" s="1" t="n">
        <f aca="false">IF(G1307&lt;=2, -10*G1307+100, 88.958*EXP(-0.0755*G1307))</f>
        <v>92</v>
      </c>
      <c r="BI1307" s="1" t="n">
        <f aca="false">IF(I1307&lt;=100, 0.0053*(I1307)^2-1.0332*I1307+100.76, 122.82*EXP(-0.0092*I1307))</f>
        <v>95.922752</v>
      </c>
      <c r="BJ1307" s="0" t="n">
        <f aca="false">IF(P1307&lt;=1000, -6.942*LN(P1307)+107.59, -36.304*LN(P1307)+310.72)</f>
        <v>33.0055589887772</v>
      </c>
      <c r="BK1307" s="0" t="n">
        <f aca="false">BF1307^0.04*BG1307^0.22*BH1307^0.51*BI1307^0.06*BJ1307^0.17</f>
        <v>76.9371754790984</v>
      </c>
      <c r="BL1307" s="0" t="str">
        <f aca="false">IF(BK1307&gt;=90, "Very Good", IF(BK1307&gt;=80, "Good", IF(BK1307&gt;=70, "Slightly Good", IF(BK1307&gt;=60, "Average", IF(BK1307&gt;=50, "Slightly Poor", IF(BK1307&gt;=40, "Poor", "Very Poor"))))))</f>
        <v>Slightly Good</v>
      </c>
      <c r="BM1307" s="2" t="n">
        <f aca="false">IF(P1307&lt;=1000, -6.942*LN(P1307)+107.59, IF(AND(P1307&gt;1000, P1307&lt;=5213),-36.304*LN(P1307)+310.72, IF(P1307&gt;5213, 10)))</f>
        <v>33.0055589887772</v>
      </c>
      <c r="BN1307" s="2" t="n">
        <f aca="false">BF1307^0.04*BG1307^0.22*BH1307^0.51*BI1307^0.06*BM1307^0.17</f>
        <v>76.9371754790984</v>
      </c>
      <c r="BO1307" s="3" t="str">
        <f aca="false">IF(BN1307&gt;=90, "Very Good", IF(BN1307&gt;=80, "Good", IF(BN1307&gt;=70, "Slightly Good", IF(BN1307&gt;=60, "Average", IF(BN1307&gt;=50, "Slightly Poor", IF(BN1307&gt;=40, "Poor", "Very Poor"))))))</f>
        <v>Slightly Good</v>
      </c>
      <c r="BP1307" s="2" t="n">
        <f aca="false">IF(AJ1307&lt;=1000, -6.942*LN(AJ1307)+107.59, IF(AND(AJ1307&gt;1000, AJ1307&lt;=5213),-36.304*LN(AJ1307)+310.72, IF(AJ1307&gt;5213, 10)))</f>
        <v>76.6679210694082</v>
      </c>
      <c r="BQ1307" s="2" t="n">
        <f aca="false">BF1307^0.04*BG1307^0.22*BH1307^0.51*BI1307^0.06*BP1307^0.17</f>
        <v>88.7893260492172</v>
      </c>
      <c r="BR1307" s="0" t="str">
        <f aca="false">IF(BQ1307&gt;=90, "Very Good", IF(BQ1307&gt;=80, "Good", IF(BQ1307&gt;=70, "Slightly Good", IF(BQ1307&gt;=60, "Average", IF(BQ1307&gt;=50, "Slightly Poor", IF(BQ1307&gt;=40, "Poor", "Very Poor"))))))</f>
        <v>Good</v>
      </c>
      <c r="BT1307" s="2" t="n">
        <f aca="false">9.81*LN(AH1307)+30.6</f>
        <v>57.1003534990534</v>
      </c>
      <c r="BU1307" s="0" t="str">
        <f aca="false">IF(BT1307&lt;30, "Clean water", IF(AND(BT1307&gt;=30, BT1307&lt;40), "Hypolimia", IF(AND(BT1307&gt;=40,BT1307&lt;50), "Mesotrophic", IF(AND(BT1307&gt;=50, BT1307&lt;70), "Eutrophic", IF(BT1307&gt;70,"Hypertrophic")))))</f>
        <v>Eutrophic</v>
      </c>
      <c r="CM1307" s="0" t="n">
        <f aca="false">IF(G1307&gt;H1307,1,0)</f>
        <v>0</v>
      </c>
      <c r="CO1307" s="17" t="n">
        <f aca="false">14.652-0.41022*M1307+0.007991*M1307*M1307-0.000077774*M1307*M1307*M1307</f>
        <v>8.615458406142</v>
      </c>
      <c r="CP1307" s="1" t="n">
        <f aca="false">F1307/CO1307*100</f>
        <v>91.6956431983707</v>
      </c>
    </row>
    <row r="1308" customFormat="false" ht="12.5" hidden="false" customHeight="false" outlineLevel="0" collapsed="false">
      <c r="A1308" s="0" t="n">
        <v>1307</v>
      </c>
      <c r="B1308" s="15" t="s">
        <v>133</v>
      </c>
      <c r="C1308" s="16" t="s">
        <v>134</v>
      </c>
      <c r="D1308" s="0" t="s">
        <v>185</v>
      </c>
      <c r="E1308" s="0" t="n">
        <v>8.4</v>
      </c>
      <c r="F1308" s="0" t="n">
        <v>8.8</v>
      </c>
      <c r="G1308" s="0" t="n">
        <v>4.3</v>
      </c>
      <c r="H1308" s="0" t="n">
        <v>7.4</v>
      </c>
      <c r="I1308" s="0" t="n">
        <v>36.9</v>
      </c>
      <c r="J1308" s="0" t="n">
        <v>4.442</v>
      </c>
      <c r="K1308" s="0" t="n">
        <v>0.335</v>
      </c>
      <c r="L1308" s="0" t="n">
        <v>2.7</v>
      </c>
      <c r="M1308" s="0" t="n">
        <v>26</v>
      </c>
      <c r="O1308" s="0" t="n">
        <v>4863</v>
      </c>
      <c r="BD1308" s="0" t="n">
        <v>0.124</v>
      </c>
      <c r="BF1308" s="0" t="n">
        <f aca="false">IF(E1308&lt;11,-3.6797*E1308^2+48.115*E1308-53.83,280.92*EXP(-0.2027*E1308))</f>
        <v>90.6963680000001</v>
      </c>
      <c r="BG1308" s="1" t="n">
        <f aca="false">32.208*LN(F1308)+21.438</f>
        <v>91.4824034455619</v>
      </c>
      <c r="BH1308" s="1" t="n">
        <f aca="false">IF(G1308&lt;=2, -10*G1308+100, 88.958*EXP(-0.0755*G1308))</f>
        <v>64.2970883684832</v>
      </c>
      <c r="BI1308" s="1" t="n">
        <f aca="false">IF(I1308&lt;=100, 0.0053*(I1308)^2-1.0332*I1308+100.76, 122.82*EXP(-0.0092*I1308))</f>
        <v>69.851453</v>
      </c>
      <c r="BJ1308" s="0" t="e">
        <f aca="false">IF(P1308&lt;=1000, -6.942*LN(P1308)+107.59, -36.304*LN(P1308)+310.72)</f>
        <v>#VALUE!</v>
      </c>
      <c r="BK1308" s="0" t="e">
        <f aca="false">BF1308^0.04*BG1308^0.22*BH1308^0.51*BI1308^0.06*BJ1308^0.17</f>
        <v>#VALUE!</v>
      </c>
      <c r="BL1308" s="0" t="e">
        <f aca="false">IF(BK1308&gt;=90, "Very Good", IF(BK1308&gt;=80, "Good", IF(BK1308&gt;=70, "Slightly Good", IF(BK1308&gt;=60, "Average", IF(BK1308&gt;=50, "Slightly Poor", IF(BK1308&gt;=40, "Poor", "Very Poor"))))))</f>
        <v>#VALUE!</v>
      </c>
      <c r="BM1308" s="2" t="e">
        <f aca="false">IF(P1308&lt;=1000, -6.942*LN(P1308)+107.59, IF(AND(P1308&gt;1000, P1308&lt;=5213),-36.304*LN(P1308)+310.72, IF(P1308&gt;5213, 10)))</f>
        <v>#VALUE!</v>
      </c>
      <c r="BN1308" s="2" t="e">
        <f aca="false">BF1308^0.04*BG1308^0.22*BH1308^0.51*BI1308^0.06*BM1308^0.17</f>
        <v>#VALUE!</v>
      </c>
      <c r="BO1308" s="3" t="e">
        <f aca="false">IF(BN1308&gt;=90, "Very Good", IF(BN1308&gt;=80, "Good", IF(BN1308&gt;=70, "Slightly Good", IF(BN1308&gt;=60, "Average", IF(BN1308&gt;=50, "Slightly Poor", IF(BN1308&gt;=40, "Poor", "Very Poor"))))))</f>
        <v>#VALUE!</v>
      </c>
      <c r="BP1308" s="2" t="e">
        <f aca="false">IF(AJ1308&lt;=1000, -6.942*LN(AJ1308)+107.59, IF(AND(AJ1308&gt;1000, AJ1308&lt;=5213),-36.304*LN(AJ1308)+310.72, IF(AJ1308&gt;5213, 10)))</f>
        <v>#VALUE!</v>
      </c>
      <c r="BQ1308" s="2" t="e">
        <f aca="false">BF1308^0.04*BG1308^0.22*BH1308^0.51*BI1308^0.06*BP1308^0.17</f>
        <v>#VALUE!</v>
      </c>
      <c r="BR1308" s="0" t="e">
        <f aca="false">IF(BQ1308&gt;=90, "Very Good", IF(BQ1308&gt;=80, "Good", IF(BQ1308&gt;=70, "Slightly Good", IF(BQ1308&gt;=60, "Average", IF(BQ1308&gt;=50, "Slightly Poor", IF(BQ1308&gt;=40, "Poor", "Very Poor"))))))</f>
        <v>#VALUE!</v>
      </c>
      <c r="BT1308" s="2" t="e">
        <f aca="false">9.81*LN(AH1308)+30.6</f>
        <v>#VALUE!</v>
      </c>
      <c r="BU1308" s="0" t="e">
        <f aca="false">IF(BT1308&lt;30, "Clean water", IF(AND(BT1308&gt;=30, BT1308&lt;40), "Hypolimia", IF(AND(BT1308&gt;=40,BT1308&lt;50), "Mesotrophic", IF(AND(BT1308&gt;=50, BT1308&lt;70), "Eutrophic", IF(BT1308&gt;70,"Hypertrophic")))))</f>
        <v>#VALUE!</v>
      </c>
      <c r="CM1308" s="0" t="n">
        <f aca="false">IF(G1308&gt;H1308,1,0)</f>
        <v>0</v>
      </c>
      <c r="CO1308" s="17" t="n">
        <f aca="false">14.652-0.41022*M1308+0.007991*M1308*M1308-0.000077774*M1308*M1308*M1308</f>
        <v>8.021240176</v>
      </c>
      <c r="CP1308" s="1" t="n">
        <f aca="false">F1308/CO1308*100</f>
        <v>109.708720932333</v>
      </c>
    </row>
    <row r="1309" customFormat="false" ht="12.5" hidden="false" customHeight="false" outlineLevel="0" collapsed="false">
      <c r="A1309" s="0" t="n">
        <v>1308</v>
      </c>
      <c r="B1309" s="15" t="s">
        <v>85</v>
      </c>
      <c r="C1309" s="16" t="s">
        <v>86</v>
      </c>
      <c r="D1309" s="0" t="s">
        <v>185</v>
      </c>
      <c r="E1309" s="0" t="n">
        <v>7.2</v>
      </c>
      <c r="F1309" s="0" t="n">
        <v>6.3</v>
      </c>
      <c r="G1309" s="0" t="n">
        <v>2</v>
      </c>
      <c r="H1309" s="0" t="n">
        <v>6.7</v>
      </c>
      <c r="I1309" s="0" t="n">
        <v>17.4</v>
      </c>
      <c r="J1309" s="0" t="n">
        <v>7.481</v>
      </c>
      <c r="K1309" s="0" t="n">
        <v>0.183</v>
      </c>
      <c r="L1309" s="0" t="n">
        <v>4.5</v>
      </c>
      <c r="M1309" s="0" t="n">
        <v>23.5</v>
      </c>
      <c r="N1309" s="0" t="n">
        <v>0</v>
      </c>
      <c r="O1309" s="0" t="n">
        <v>570</v>
      </c>
      <c r="P1309" s="0" t="n">
        <v>26000</v>
      </c>
      <c r="Q1309" s="0" t="n">
        <v>0</v>
      </c>
      <c r="R1309" s="0" t="n">
        <v>0</v>
      </c>
      <c r="S1309" s="0" t="n">
        <v>0</v>
      </c>
      <c r="T1309" s="0" t="n">
        <v>0</v>
      </c>
      <c r="U1309" s="0" t="n">
        <v>0</v>
      </c>
      <c r="V1309" s="0" t="n">
        <v>0</v>
      </c>
      <c r="AC1309" s="0" t="n">
        <v>7.388</v>
      </c>
      <c r="AD1309" s="0" t="n">
        <v>0.514</v>
      </c>
      <c r="AE1309" s="0" t="n">
        <v>6.212</v>
      </c>
      <c r="AF1309" s="0" t="n">
        <v>0.117</v>
      </c>
      <c r="AG1309" s="0" t="n">
        <v>0.087</v>
      </c>
      <c r="AH1309" s="0" t="n">
        <v>8.7</v>
      </c>
      <c r="AJ1309" s="0" t="n">
        <v>3000</v>
      </c>
      <c r="AP1309" s="0" t="n">
        <v>0</v>
      </c>
      <c r="AY1309" s="0" t="n">
        <v>0</v>
      </c>
      <c r="BF1309" s="0" t="n">
        <f aca="false">IF(E1309&lt;11,-3.6797*E1309^2+48.115*E1309-53.83,280.92*EXP(-0.2027*E1309))</f>
        <v>101.842352</v>
      </c>
      <c r="BG1309" s="1" t="n">
        <f aca="false">32.208*LN(F1309)+21.438</f>
        <v>80.7184225924663</v>
      </c>
      <c r="BH1309" s="1" t="n">
        <f aca="false">IF(G1309&lt;=2, -10*G1309+100, 88.958*EXP(-0.0755*G1309))</f>
        <v>80</v>
      </c>
      <c r="BI1309" s="1" t="n">
        <f aca="false">IF(I1309&lt;=100, 0.0053*(I1309)^2-1.0332*I1309+100.76, 122.82*EXP(-0.0092*I1309))</f>
        <v>84.386948</v>
      </c>
      <c r="BJ1309" s="0" t="n">
        <f aca="false">IF(P1309&lt;=1000, -6.942*LN(P1309)+107.59, -36.304*LN(P1309)+310.72)</f>
        <v>-58.3410843644994</v>
      </c>
      <c r="BK1309" s="0" t="e">
        <f aca="false">BF1309^0.04*BG1309^0.22*BH1309^0.51*BI1309^0.06*BJ1309^0.17</f>
        <v>#NUM!</v>
      </c>
      <c r="BL1309" s="0" t="e">
        <f aca="false">IF(BK1309&gt;=90, "Very Good", IF(BK1309&gt;=80, "Good", IF(BK1309&gt;=70, "Slightly Good", IF(BK1309&gt;=60, "Average", IF(BK1309&gt;=50, "Slightly Poor", IF(BK1309&gt;=40, "Poor", "Very Poor"))))))</f>
        <v>#NUM!</v>
      </c>
      <c r="BM1309" s="2" t="n">
        <f aca="false">IF(P1309&lt;=1000, -6.942*LN(P1309)+107.59, IF(AND(P1309&gt;1000, P1309&lt;=5213),-36.304*LN(P1309)+310.72, IF(P1309&gt;5213, 10)))</f>
        <v>10</v>
      </c>
      <c r="BN1309" s="2" t="n">
        <f aca="false">BF1309^0.04*BG1309^0.22*BH1309^0.51*BI1309^0.06*BM1309^0.17</f>
        <v>57.0168911368199</v>
      </c>
      <c r="BO1309" s="3" t="str">
        <f aca="false">IF(BN1309&gt;=90, "Very Good", IF(BN1309&gt;=80, "Good", IF(BN1309&gt;=70, "Slightly Good", IF(BN1309&gt;=60, "Average", IF(BN1309&gt;=50, "Slightly Poor", IF(BN1309&gt;=40, "Poor", "Very Poor"))))))</f>
        <v>Slightly Poor</v>
      </c>
      <c r="BP1309" s="2" t="n">
        <f aca="false">IF(AJ1309&lt;=1000, -6.942*LN(AJ1309)+107.59, IF(AND(AJ1309&gt;1000, AJ1309&lt;=5213),-36.304*LN(AJ1309)+310.72, IF(AJ1309&gt;5213, 10)))</f>
        <v>20.0568318240255</v>
      </c>
      <c r="BQ1309" s="2" t="n">
        <f aca="false">BF1309^0.04*BG1309^0.22*BH1309^0.51*BI1309^0.06*BP1309^0.17</f>
        <v>64.1782883512204</v>
      </c>
      <c r="BR1309" s="0" t="str">
        <f aca="false">IF(BQ1309&gt;=90, "Very Good", IF(BQ1309&gt;=80, "Good", IF(BQ1309&gt;=70, "Slightly Good", IF(BQ1309&gt;=60, "Average", IF(BQ1309&gt;=50, "Slightly Poor", IF(BQ1309&gt;=40, "Poor", "Very Poor"))))))</f>
        <v>Average</v>
      </c>
      <c r="BT1309" s="2" t="n">
        <f aca="false">9.81*LN(AH1309)+30.6</f>
        <v>51.8221988817299</v>
      </c>
      <c r="BU1309" s="0" t="str">
        <f aca="false">IF(BT1309&lt;30, "Clean water", IF(AND(BT1309&gt;=30, BT1309&lt;40), "Hypolimia", IF(AND(BT1309&gt;=40,BT1309&lt;50), "Mesotrophic", IF(AND(BT1309&gt;=50, BT1309&lt;70), "Eutrophic", IF(BT1309&gt;70,"Hypertrophic")))))</f>
        <v>Eutrophic</v>
      </c>
      <c r="CM1309" s="0" t="n">
        <f aca="false">IF(G1309&gt;H1309,1,0)</f>
        <v>0</v>
      </c>
      <c r="CO1309" s="17" t="n">
        <f aca="false">14.652-0.41022*M1309+0.007991*M1309*M1309-0.000077774*M1309*M1309*M1309</f>
        <v>8.41551849975</v>
      </c>
      <c r="CP1309" s="1" t="n">
        <f aca="false">F1309/CO1309*100</f>
        <v>74.8616974722016</v>
      </c>
    </row>
    <row r="1310" customFormat="false" ht="12.5" hidden="false" customHeight="false" outlineLevel="0" collapsed="false">
      <c r="A1310" s="0" t="n">
        <v>1309</v>
      </c>
      <c r="B1310" s="15" t="s">
        <v>135</v>
      </c>
      <c r="C1310" s="16" t="s">
        <v>136</v>
      </c>
      <c r="D1310" s="0" t="s">
        <v>185</v>
      </c>
      <c r="E1310" s="0" t="n">
        <v>7.8</v>
      </c>
      <c r="F1310" s="0" t="n">
        <v>10.7</v>
      </c>
      <c r="G1310" s="0" t="n">
        <v>3.2</v>
      </c>
      <c r="H1310" s="0" t="n">
        <v>8.5</v>
      </c>
      <c r="I1310" s="0" t="n">
        <v>29.4</v>
      </c>
      <c r="J1310" s="0" t="n">
        <v>7.187</v>
      </c>
      <c r="K1310" s="0" t="n">
        <v>0.227</v>
      </c>
      <c r="L1310" s="0" t="n">
        <v>4.6</v>
      </c>
      <c r="M1310" s="0" t="n">
        <v>26</v>
      </c>
      <c r="O1310" s="0" t="n">
        <v>526</v>
      </c>
      <c r="BD1310" s="0" t="n">
        <v>0.574</v>
      </c>
      <c r="BF1310" s="0" t="n">
        <f aca="false">IF(E1310&lt;11,-3.6797*E1310^2+48.115*E1310-53.83,280.92*EXP(-0.2027*E1310))</f>
        <v>97.5940520000001</v>
      </c>
      <c r="BG1310" s="1" t="n">
        <f aca="false">32.208*LN(F1310)+21.438</f>
        <v>97.7788104251968</v>
      </c>
      <c r="BH1310" s="1" t="n">
        <f aca="false">IF(G1310&lt;=2, -10*G1310+100, 88.958*EXP(-0.0755*G1310))</f>
        <v>69.8649678413399</v>
      </c>
      <c r="BI1310" s="1" t="n">
        <f aca="false">IF(I1310&lt;=100, 0.0053*(I1310)^2-1.0332*I1310+100.76, 122.82*EXP(-0.0092*I1310))</f>
        <v>74.965028</v>
      </c>
      <c r="BJ1310" s="0" t="e">
        <f aca="false">IF(P1310&lt;=1000, -6.942*LN(P1310)+107.59, -36.304*LN(P1310)+310.72)</f>
        <v>#VALUE!</v>
      </c>
      <c r="BK1310" s="0" t="e">
        <f aca="false">BF1310^0.04*BG1310^0.22*BH1310^0.51*BI1310^0.06*BJ1310^0.17</f>
        <v>#VALUE!</v>
      </c>
      <c r="BL1310" s="0" t="e">
        <f aca="false">IF(BK1310&gt;=90, "Very Good", IF(BK1310&gt;=80, "Good", IF(BK1310&gt;=70, "Slightly Good", IF(BK1310&gt;=60, "Average", IF(BK1310&gt;=50, "Slightly Poor", IF(BK1310&gt;=40, "Poor", "Very Poor"))))))</f>
        <v>#VALUE!</v>
      </c>
      <c r="BM1310" s="2" t="e">
        <f aca="false">IF(P1310&lt;=1000, -6.942*LN(P1310)+107.59, IF(AND(P1310&gt;1000, P1310&lt;=5213),-36.304*LN(P1310)+310.72, IF(P1310&gt;5213, 10)))</f>
        <v>#VALUE!</v>
      </c>
      <c r="BN1310" s="2" t="e">
        <f aca="false">BF1310^0.04*BG1310^0.22*BH1310^0.51*BI1310^0.06*BM1310^0.17</f>
        <v>#VALUE!</v>
      </c>
      <c r="BO1310" s="3" t="e">
        <f aca="false">IF(BN1310&gt;=90, "Very Good", IF(BN1310&gt;=80, "Good", IF(BN1310&gt;=70, "Slightly Good", IF(BN1310&gt;=60, "Average", IF(BN1310&gt;=50, "Slightly Poor", IF(BN1310&gt;=40, "Poor", "Very Poor"))))))</f>
        <v>#VALUE!</v>
      </c>
      <c r="BP1310" s="2" t="e">
        <f aca="false">IF(AJ1310&lt;=1000, -6.942*LN(AJ1310)+107.59, IF(AND(AJ1310&gt;1000, AJ1310&lt;=5213),-36.304*LN(AJ1310)+310.72, IF(AJ1310&gt;5213, 10)))</f>
        <v>#VALUE!</v>
      </c>
      <c r="BQ1310" s="2" t="e">
        <f aca="false">BF1310^0.04*BG1310^0.22*BH1310^0.51*BI1310^0.06*BP1310^0.17</f>
        <v>#VALUE!</v>
      </c>
      <c r="BR1310" s="0" t="e">
        <f aca="false">IF(BQ1310&gt;=90, "Very Good", IF(BQ1310&gt;=80, "Good", IF(BQ1310&gt;=70, "Slightly Good", IF(BQ1310&gt;=60, "Average", IF(BQ1310&gt;=50, "Slightly Poor", IF(BQ1310&gt;=40, "Poor", "Very Poor"))))))</f>
        <v>#VALUE!</v>
      </c>
      <c r="BT1310" s="2" t="e">
        <f aca="false">9.81*LN(AH1310)+30.6</f>
        <v>#VALUE!</v>
      </c>
      <c r="BU1310" s="0" t="e">
        <f aca="false">IF(BT1310&lt;30, "Clean water", IF(AND(BT1310&gt;=30, BT1310&lt;40), "Hypolimia", IF(AND(BT1310&gt;=40,BT1310&lt;50), "Mesotrophic", IF(AND(BT1310&gt;=50, BT1310&lt;70), "Eutrophic", IF(BT1310&gt;70,"Hypertrophic")))))</f>
        <v>#VALUE!</v>
      </c>
      <c r="CM1310" s="0" t="n">
        <f aca="false">IF(G1310&gt;H1310,1,0)</f>
        <v>0</v>
      </c>
      <c r="CO1310" s="17" t="n">
        <f aca="false">14.652-0.41022*M1310+0.007991*M1310*M1310-0.000077774*M1310*M1310*M1310</f>
        <v>8.021240176</v>
      </c>
      <c r="CP1310" s="1" t="n">
        <f aca="false">F1310/CO1310*100</f>
        <v>133.395831133632</v>
      </c>
    </row>
    <row r="1311" customFormat="false" ht="12.5" hidden="false" customHeight="false" outlineLevel="0" collapsed="false">
      <c r="A1311" s="0" t="n">
        <v>1310</v>
      </c>
      <c r="B1311" s="15" t="s">
        <v>87</v>
      </c>
      <c r="C1311" s="16" t="s">
        <v>88</v>
      </c>
      <c r="D1311" s="0" t="s">
        <v>185</v>
      </c>
      <c r="E1311" s="0" t="n">
        <v>7.6</v>
      </c>
      <c r="F1311" s="0" t="n">
        <v>8.1</v>
      </c>
      <c r="G1311" s="0" t="n">
        <v>0.8</v>
      </c>
      <c r="H1311" s="0" t="n">
        <v>4.6</v>
      </c>
      <c r="I1311" s="0" t="n">
        <v>4.4</v>
      </c>
      <c r="J1311" s="0" t="n">
        <v>3.343</v>
      </c>
      <c r="K1311" s="0" t="n">
        <v>0.033</v>
      </c>
      <c r="L1311" s="0" t="n">
        <v>2.3</v>
      </c>
      <c r="M1311" s="0" t="n">
        <v>22.5</v>
      </c>
      <c r="N1311" s="0" t="n">
        <v>0</v>
      </c>
      <c r="O1311" s="0" t="n">
        <v>255</v>
      </c>
      <c r="P1311" s="0" t="n">
        <v>1700</v>
      </c>
      <c r="Q1311" s="0" t="n">
        <v>0</v>
      </c>
      <c r="R1311" s="0" t="n">
        <v>0</v>
      </c>
      <c r="S1311" s="0" t="n">
        <v>0</v>
      </c>
      <c r="T1311" s="0" t="n">
        <v>0</v>
      </c>
      <c r="U1311" s="0" t="n">
        <v>0</v>
      </c>
      <c r="V1311" s="0" t="n">
        <v>0</v>
      </c>
      <c r="AC1311" s="0" t="n">
        <v>3.171</v>
      </c>
      <c r="AD1311" s="0" t="n">
        <v>0.326</v>
      </c>
      <c r="AE1311" s="0" t="n">
        <v>2.462</v>
      </c>
      <c r="AF1311" s="0" t="n">
        <v>0.022</v>
      </c>
      <c r="AG1311" s="0" t="n">
        <v>0.009</v>
      </c>
      <c r="AH1311" s="0" t="n">
        <v>17.3</v>
      </c>
      <c r="AJ1311" s="0" t="n">
        <v>29</v>
      </c>
      <c r="AP1311" s="0" t="n">
        <v>0</v>
      </c>
      <c r="AY1311" s="0" t="n">
        <v>0</v>
      </c>
      <c r="BF1311" s="0" t="n">
        <f aca="false">IF(E1311&lt;11,-3.6797*E1311^2+48.115*E1311-53.83,280.92*EXP(-0.2027*E1311))</f>
        <v>99.304528</v>
      </c>
      <c r="BG1311" s="1" t="n">
        <f aca="false">32.208*LN(F1311)+21.438</f>
        <v>88.8127576985377</v>
      </c>
      <c r="BH1311" s="1" t="n">
        <f aca="false">IF(G1311&lt;=2, -10*G1311+100, 88.958*EXP(-0.0755*G1311))</f>
        <v>92</v>
      </c>
      <c r="BI1311" s="1" t="n">
        <f aca="false">IF(I1311&lt;=100, 0.0053*(I1311)^2-1.0332*I1311+100.76, 122.82*EXP(-0.0092*I1311))</f>
        <v>96.316528</v>
      </c>
      <c r="BJ1311" s="0" t="n">
        <f aca="false">IF(P1311&lt;=1000, -6.942*LN(P1311)+107.59, -36.304*LN(P1311)+310.72)</f>
        <v>40.6769243252715</v>
      </c>
      <c r="BK1311" s="0" t="n">
        <f aca="false">BF1311^0.04*BG1311^0.22*BH1311^0.51*BI1311^0.06*BJ1311^0.17</f>
        <v>79.9256836271478</v>
      </c>
      <c r="BL1311" s="0" t="str">
        <f aca="false">IF(BK1311&gt;=90, "Very Good", IF(BK1311&gt;=80, "Good", IF(BK1311&gt;=70, "Slightly Good", IF(BK1311&gt;=60, "Average", IF(BK1311&gt;=50, "Slightly Poor", IF(BK1311&gt;=40, "Poor", "Very Poor"))))))</f>
        <v>Slightly Good</v>
      </c>
      <c r="BM1311" s="2" t="n">
        <f aca="false">IF(P1311&lt;=1000, -6.942*LN(P1311)+107.59, IF(AND(P1311&gt;1000, P1311&lt;=5213),-36.304*LN(P1311)+310.72, IF(P1311&gt;5213, 10)))</f>
        <v>40.6769243252715</v>
      </c>
      <c r="BN1311" s="2" t="n">
        <f aca="false">BF1311^0.04*BG1311^0.22*BH1311^0.51*BI1311^0.06*BM1311^0.17</f>
        <v>79.9256836271478</v>
      </c>
      <c r="BO1311" s="3" t="str">
        <f aca="false">IF(BN1311&gt;=90, "Very Good", IF(BN1311&gt;=80, "Good", IF(BN1311&gt;=70, "Slightly Good", IF(BN1311&gt;=60, "Average", IF(BN1311&gt;=50, "Slightly Poor", IF(BN1311&gt;=40, "Poor", "Very Poor"))))))</f>
        <v>Slightly Good</v>
      </c>
      <c r="BP1311" s="2" t="n">
        <f aca="false">IF(AJ1311&lt;=1000, -6.942*LN(AJ1311)+107.59, IF(AND(AJ1311&gt;1000, AJ1311&lt;=5213),-36.304*LN(AJ1311)+310.72, IF(AJ1311&gt;5213, 10)))</f>
        <v>84.2142323482339</v>
      </c>
      <c r="BQ1311" s="2" t="n">
        <f aca="false">BF1311^0.04*BG1311^0.22*BH1311^0.51*BI1311^0.06*BP1311^0.17</f>
        <v>90.45086310107</v>
      </c>
      <c r="BR1311" s="0" t="str">
        <f aca="false">IF(BQ1311&gt;=90, "Very Good", IF(BQ1311&gt;=80, "Good", IF(BQ1311&gt;=70, "Slightly Good", IF(BQ1311&gt;=60, "Average", IF(BQ1311&gt;=50, "Slightly Poor", IF(BQ1311&gt;=40, "Poor", "Very Poor"))))))</f>
        <v>Very Good</v>
      </c>
      <c r="BT1311" s="2" t="n">
        <f aca="false">9.81*LN(AH1311)+30.6</f>
        <v>58.5654307797516</v>
      </c>
      <c r="BU1311" s="0" t="str">
        <f aca="false">IF(BT1311&lt;30, "Clean water", IF(AND(BT1311&gt;=30, BT1311&lt;40), "Hypolimia", IF(AND(BT1311&gt;=40,BT1311&lt;50), "Mesotrophic", IF(AND(BT1311&gt;=50, BT1311&lt;70), "Eutrophic", IF(BT1311&gt;70,"Hypertrophic")))))</f>
        <v>Eutrophic</v>
      </c>
      <c r="CM1311" s="0" t="n">
        <f aca="false">IF(G1311&gt;H1311,1,0)</f>
        <v>0</v>
      </c>
      <c r="CO1311" s="17" t="n">
        <f aca="false">14.652-0.41022*M1311+0.007991*M1311*M1311-0.000077774*M1311*M1311*M1311</f>
        <v>8.58159928125</v>
      </c>
      <c r="CP1311" s="1" t="n">
        <f aca="false">F1311/CO1311*100</f>
        <v>94.3880008205201</v>
      </c>
    </row>
    <row r="1312" customFormat="false" ht="12.5" hidden="false" customHeight="false" outlineLevel="0" collapsed="false">
      <c r="A1312" s="0" t="n">
        <v>1311</v>
      </c>
      <c r="B1312" s="15" t="s">
        <v>89</v>
      </c>
      <c r="C1312" s="16" t="s">
        <v>90</v>
      </c>
      <c r="D1312" s="0" t="s">
        <v>185</v>
      </c>
      <c r="E1312" s="0" t="n">
        <v>7.8</v>
      </c>
      <c r="F1312" s="0" t="n">
        <v>5.7</v>
      </c>
      <c r="G1312" s="0" t="n">
        <v>2.1</v>
      </c>
      <c r="H1312" s="0" t="n">
        <v>4.2</v>
      </c>
      <c r="I1312" s="0" t="n">
        <v>8.8</v>
      </c>
      <c r="J1312" s="0" t="n">
        <v>1.571</v>
      </c>
      <c r="K1312" s="0" t="n">
        <v>0.097</v>
      </c>
      <c r="L1312" s="0" t="n">
        <v>2.5</v>
      </c>
      <c r="M1312" s="0" t="n">
        <v>24.3</v>
      </c>
      <c r="N1312" s="0" t="n">
        <v>0</v>
      </c>
      <c r="O1312" s="0" t="n">
        <v>268</v>
      </c>
      <c r="P1312" s="0" t="n">
        <v>10000</v>
      </c>
      <c r="Q1312" s="0" t="n">
        <v>0</v>
      </c>
      <c r="R1312" s="0" t="n">
        <v>0</v>
      </c>
      <c r="S1312" s="0" t="n">
        <v>0</v>
      </c>
      <c r="T1312" s="0" t="n">
        <v>0</v>
      </c>
      <c r="U1312" s="0" t="n">
        <v>0</v>
      </c>
      <c r="V1312" s="0" t="n">
        <v>0</v>
      </c>
      <c r="AC1312" s="0" t="n">
        <v>1.382</v>
      </c>
      <c r="AD1312" s="0" t="n">
        <v>0.308</v>
      </c>
      <c r="AE1312" s="0" t="n">
        <v>0.962</v>
      </c>
      <c r="AF1312" s="0" t="n">
        <v>0.055</v>
      </c>
      <c r="AG1312" s="0" t="n">
        <v>0.038</v>
      </c>
      <c r="AH1312" s="0" t="n">
        <v>6.9</v>
      </c>
      <c r="AJ1312" s="0" t="n">
        <v>1000</v>
      </c>
      <c r="AP1312" s="0" t="n">
        <v>0</v>
      </c>
      <c r="AY1312" s="0" t="n">
        <v>0</v>
      </c>
      <c r="BF1312" s="0" t="n">
        <f aca="false">IF(E1312&lt;11,-3.6797*E1312^2+48.115*E1312-53.83,280.92*EXP(-0.2027*E1312))</f>
        <v>97.5940520000001</v>
      </c>
      <c r="BG1312" s="1" t="n">
        <f aca="false">32.208*LN(F1312)+21.438</f>
        <v>77.494934559263</v>
      </c>
      <c r="BH1312" s="1" t="n">
        <f aca="false">IF(G1312&lt;=2, -10*G1312+100, 88.958*EXP(-0.0755*G1312))</f>
        <v>75.9150041678102</v>
      </c>
      <c r="BI1312" s="1" t="n">
        <f aca="false">IF(I1312&lt;=100, 0.0053*(I1312)^2-1.0332*I1312+100.76, 122.82*EXP(-0.0092*I1312))</f>
        <v>92.078272</v>
      </c>
      <c r="BJ1312" s="0" t="n">
        <f aca="false">IF(P1312&lt;=1000, -6.942*LN(P1312)+107.59, -36.304*LN(P1312)+310.72)</f>
        <v>-23.6521968642234</v>
      </c>
      <c r="BK1312" s="0" t="e">
        <f aca="false">BF1312^0.04*BG1312^0.22*BH1312^0.51*BI1312^0.06*BJ1312^0.17</f>
        <v>#NUM!</v>
      </c>
      <c r="BL1312" s="0" t="e">
        <f aca="false">IF(BK1312&gt;=90, "Very Good", IF(BK1312&gt;=80, "Good", IF(BK1312&gt;=70, "Slightly Good", IF(BK1312&gt;=60, "Average", IF(BK1312&gt;=50, "Slightly Poor", IF(BK1312&gt;=40, "Poor", "Very Poor"))))))</f>
        <v>#NUM!</v>
      </c>
      <c r="BM1312" s="2" t="n">
        <f aca="false">IF(P1312&lt;=1000, -6.942*LN(P1312)+107.59, IF(AND(P1312&gt;1000, P1312&lt;=5213),-36.304*LN(P1312)+310.72, IF(P1312&gt;5213, 10)))</f>
        <v>10</v>
      </c>
      <c r="BN1312" s="2" t="n">
        <f aca="false">BF1312^0.04*BG1312^0.22*BH1312^0.51*BI1312^0.06*BM1312^0.17</f>
        <v>55.2120127261165</v>
      </c>
      <c r="BO1312" s="3" t="str">
        <f aca="false">IF(BN1312&gt;=90, "Very Good", IF(BN1312&gt;=80, "Good", IF(BN1312&gt;=70, "Slightly Good", IF(BN1312&gt;=60, "Average", IF(BN1312&gt;=50, "Slightly Poor", IF(BN1312&gt;=40, "Poor", "Very Poor"))))))</f>
        <v>Slightly Poor</v>
      </c>
      <c r="BP1312" s="2" t="n">
        <f aca="false">IF(AJ1312&lt;=1000, -6.942*LN(AJ1312)+107.59, IF(AND(AJ1312&gt;1000, AJ1312&lt;=5213),-36.304*LN(AJ1312)+310.72, IF(AJ1312&gt;5213, 10)))</f>
        <v>59.636362853306</v>
      </c>
      <c r="BQ1312" s="2" t="n">
        <f aca="false">BF1312^0.04*BG1312^0.22*BH1312^0.51*BI1312^0.06*BP1312^0.17</f>
        <v>74.7946397383308</v>
      </c>
      <c r="BR1312" s="0" t="str">
        <f aca="false">IF(BQ1312&gt;=90, "Very Good", IF(BQ1312&gt;=80, "Good", IF(BQ1312&gt;=70, "Slightly Good", IF(BQ1312&gt;=60, "Average", IF(BQ1312&gt;=50, "Slightly Poor", IF(BQ1312&gt;=40, "Poor", "Very Poor"))))))</f>
        <v>Slightly Good</v>
      </c>
      <c r="BT1312" s="2" t="n">
        <f aca="false">9.81*LN(AH1312)+30.6</f>
        <v>49.5482250478275</v>
      </c>
      <c r="BU1312" s="0" t="str">
        <f aca="false">IF(BT1312&lt;30, "Clean water", IF(AND(BT1312&gt;=30, BT1312&lt;40), "Hypolimia", IF(AND(BT1312&gt;=40,BT1312&lt;50), "Mesotrophic", IF(AND(BT1312&gt;=50, BT1312&lt;70), "Eutrophic", IF(BT1312&gt;70,"Hypertrophic")))))</f>
        <v>Mesotrophic</v>
      </c>
      <c r="CM1312" s="0" t="n">
        <f aca="false">IF(G1312&gt;H1312,1,0)</f>
        <v>0</v>
      </c>
      <c r="CO1312" s="17" t="n">
        <f aca="false">14.652-0.41022*M1312+0.007991*M1312*M1312-0.000077774*M1312*M1312*M1312</f>
        <v>8.286287696982</v>
      </c>
      <c r="CP1312" s="1" t="n">
        <f aca="false">F1312/CO1312*100</f>
        <v>68.7883429641965</v>
      </c>
    </row>
    <row r="1313" customFormat="false" ht="12.5" hidden="false" customHeight="false" outlineLevel="0" collapsed="false">
      <c r="A1313" s="0" t="n">
        <v>1312</v>
      </c>
      <c r="B1313" s="15" t="s">
        <v>91</v>
      </c>
      <c r="C1313" s="16" t="s">
        <v>92</v>
      </c>
      <c r="D1313" s="0" t="s">
        <v>185</v>
      </c>
      <c r="E1313" s="0" t="n">
        <v>7.7</v>
      </c>
      <c r="F1313" s="0" t="n">
        <v>11.3</v>
      </c>
      <c r="G1313" s="0" t="n">
        <v>1.2</v>
      </c>
      <c r="H1313" s="0" t="n">
        <v>2.3</v>
      </c>
      <c r="I1313" s="0" t="n">
        <v>4.2</v>
      </c>
      <c r="J1313" s="0" t="n">
        <v>3.865</v>
      </c>
      <c r="K1313" s="0" t="n">
        <v>0.025</v>
      </c>
      <c r="L1313" s="0" t="n">
        <v>1.4</v>
      </c>
      <c r="M1313" s="0" t="n">
        <v>24.4</v>
      </c>
      <c r="N1313" s="0" t="n">
        <v>0</v>
      </c>
      <c r="O1313" s="0" t="n">
        <v>231</v>
      </c>
      <c r="P1313" s="0" t="n">
        <v>2000</v>
      </c>
      <c r="Q1313" s="0" t="n">
        <v>0</v>
      </c>
      <c r="R1313" s="0" t="n">
        <v>0</v>
      </c>
      <c r="S1313" s="0" t="n">
        <v>0</v>
      </c>
      <c r="T1313" s="0" t="n">
        <v>0</v>
      </c>
      <c r="U1313" s="0" t="n">
        <v>0</v>
      </c>
      <c r="V1313" s="0" t="n">
        <v>0</v>
      </c>
      <c r="AC1313" s="0" t="n">
        <v>3.751</v>
      </c>
      <c r="AD1313" s="0" t="n">
        <v>0.049</v>
      </c>
      <c r="AE1313" s="0" t="n">
        <v>3.448</v>
      </c>
      <c r="AF1313" s="0" t="n">
        <v>0.022</v>
      </c>
      <c r="AG1313" s="0" t="n">
        <v>0.006</v>
      </c>
      <c r="AH1313" s="0" t="n">
        <v>14.6</v>
      </c>
      <c r="AJ1313" s="0" t="n">
        <v>150</v>
      </c>
      <c r="AP1313" s="0" t="n">
        <v>0</v>
      </c>
      <c r="AY1313" s="0" t="n">
        <v>0</v>
      </c>
      <c r="BF1313" s="0" t="n">
        <f aca="false">IF(E1313&lt;11,-3.6797*E1313^2+48.115*E1313-53.83,280.92*EXP(-0.2027*E1313))</f>
        <v>98.486087</v>
      </c>
      <c r="BG1313" s="1" t="n">
        <f aca="false">32.208*LN(F1313)+21.438</f>
        <v>99.5360461899348</v>
      </c>
      <c r="BH1313" s="1" t="n">
        <f aca="false">IF(G1313&lt;=2, -10*G1313+100, 88.958*EXP(-0.0755*G1313))</f>
        <v>88</v>
      </c>
      <c r="BI1313" s="1" t="n">
        <f aca="false">IF(I1313&lt;=100, 0.0053*(I1313)^2-1.0332*I1313+100.76, 122.82*EXP(-0.0092*I1313))</f>
        <v>96.514052</v>
      </c>
      <c r="BJ1313" s="0" t="n">
        <f aca="false">IF(P1313&lt;=1000, -6.942*LN(P1313)+107.59, -36.304*LN(P1313)+310.72)</f>
        <v>34.7768371087843</v>
      </c>
      <c r="BK1313" s="0" t="n">
        <f aca="false">BF1313^0.04*BG1313^0.22*BH1313^0.51*BI1313^0.06*BJ1313^0.17</f>
        <v>77.9958669330476</v>
      </c>
      <c r="BL1313" s="0" t="str">
        <f aca="false">IF(BK1313&gt;=90, "Very Good", IF(BK1313&gt;=80, "Good", IF(BK1313&gt;=70, "Slightly Good", IF(BK1313&gt;=60, "Average", IF(BK1313&gt;=50, "Slightly Poor", IF(BK1313&gt;=40, "Poor", "Very Poor"))))))</f>
        <v>Slightly Good</v>
      </c>
      <c r="BM1313" s="2" t="n">
        <f aca="false">IF(P1313&lt;=1000, -6.942*LN(P1313)+107.59, IF(AND(P1313&gt;1000, P1313&lt;=5213),-36.304*LN(P1313)+310.72, IF(P1313&gt;5213, 10)))</f>
        <v>34.7768371087843</v>
      </c>
      <c r="BN1313" s="2" t="n">
        <f aca="false">BF1313^0.04*BG1313^0.22*BH1313^0.51*BI1313^0.06*BM1313^0.17</f>
        <v>77.9958669330476</v>
      </c>
      <c r="BO1313" s="3" t="str">
        <f aca="false">IF(BN1313&gt;=90, "Very Good", IF(BN1313&gt;=80, "Good", IF(BN1313&gt;=70, "Slightly Good", IF(BN1313&gt;=60, "Average", IF(BN1313&gt;=50, "Slightly Poor", IF(BN1313&gt;=40, "Poor", "Very Poor"))))))</f>
        <v>Slightly Good</v>
      </c>
      <c r="BP1313" s="2" t="n">
        <f aca="false">IF(AJ1313&lt;=1000, -6.942*LN(AJ1313)+107.59, IF(AND(AJ1313&gt;1000, AJ1313&lt;=5213),-36.304*LN(AJ1313)+310.72, IF(AJ1313&gt;5213, 10)))</f>
        <v>72.8061697883838</v>
      </c>
      <c r="BQ1313" s="2" t="n">
        <f aca="false">BF1313^0.04*BG1313^0.22*BH1313^0.51*BI1313^0.06*BP1313^0.17</f>
        <v>88.4343253835836</v>
      </c>
      <c r="BR1313" s="0" t="str">
        <f aca="false">IF(BQ1313&gt;=90, "Very Good", IF(BQ1313&gt;=80, "Good", IF(BQ1313&gt;=70, "Slightly Good", IF(BQ1313&gt;=60, "Average", IF(BQ1313&gt;=50, "Slightly Poor", IF(BQ1313&gt;=40, "Poor", "Very Poor"))))))</f>
        <v>Good</v>
      </c>
      <c r="BT1313" s="2" t="n">
        <f aca="false">9.81*LN(AH1313)+30.6</f>
        <v>56.9008211966872</v>
      </c>
      <c r="BU1313" s="0" t="str">
        <f aca="false">IF(BT1313&lt;30, "Clean water", IF(AND(BT1313&gt;=30, BT1313&lt;40), "Hypolimia", IF(AND(BT1313&gt;=40,BT1313&lt;50), "Mesotrophic", IF(AND(BT1313&gt;=50, BT1313&lt;70), "Eutrophic", IF(BT1313&gt;70,"Hypertrophic")))))</f>
        <v>Eutrophic</v>
      </c>
      <c r="CM1313" s="0" t="n">
        <f aca="false">IF(G1313&gt;H1313,1,0)</f>
        <v>0</v>
      </c>
      <c r="CO1313" s="17" t="n">
        <f aca="false">14.652-0.41022*M1313+0.007991*M1313*M1313-0.000077774*M1313*M1313*M1313</f>
        <v>8.270347661184</v>
      </c>
      <c r="CP1313" s="1" t="n">
        <f aca="false">F1313/CO1313*100</f>
        <v>136.632708356813</v>
      </c>
    </row>
    <row r="1314" customFormat="false" ht="12.5" hidden="false" customHeight="false" outlineLevel="0" collapsed="false">
      <c r="A1314" s="0" t="n">
        <v>1313</v>
      </c>
      <c r="B1314" s="15" t="s">
        <v>137</v>
      </c>
      <c r="C1314" s="16" t="s">
        <v>138</v>
      </c>
      <c r="D1314" s="0" t="s">
        <v>185</v>
      </c>
      <c r="E1314" s="0" t="n">
        <v>7.7</v>
      </c>
      <c r="F1314" s="0" t="n">
        <v>10.6</v>
      </c>
      <c r="G1314" s="0" t="n">
        <v>3.3</v>
      </c>
      <c r="H1314" s="0" t="n">
        <v>11.6</v>
      </c>
      <c r="I1314" s="0" t="n">
        <v>12.5</v>
      </c>
      <c r="J1314" s="0" t="n">
        <v>7.111</v>
      </c>
      <c r="K1314" s="0" t="n">
        <v>0.206</v>
      </c>
      <c r="L1314" s="0" t="n">
        <v>5</v>
      </c>
      <c r="M1314" s="0" t="n">
        <v>27.3</v>
      </c>
      <c r="O1314" s="0" t="n">
        <v>631</v>
      </c>
      <c r="BD1314" s="0" t="n">
        <v>4.665</v>
      </c>
      <c r="BF1314" s="0" t="n">
        <f aca="false">IF(E1314&lt;11,-3.6797*E1314^2+48.115*E1314-53.83,280.92*EXP(-0.2027*E1314))</f>
        <v>98.486087</v>
      </c>
      <c r="BG1314" s="1" t="n">
        <f aca="false">32.208*LN(F1314)+21.438</f>
        <v>97.4763856680092</v>
      </c>
      <c r="BH1314" s="1" t="n">
        <f aca="false">IF(G1314&lt;=2, -10*G1314+100, 88.958*EXP(-0.0755*G1314))</f>
        <v>69.3394735712124</v>
      </c>
      <c r="BI1314" s="1" t="n">
        <f aca="false">IF(I1314&lt;=100, 0.0053*(I1314)^2-1.0332*I1314+100.76, 122.82*EXP(-0.0092*I1314))</f>
        <v>88.673125</v>
      </c>
      <c r="BJ1314" s="0" t="e">
        <f aca="false">IF(P1314&lt;=1000, -6.942*LN(P1314)+107.59, -36.304*LN(P1314)+310.72)</f>
        <v>#VALUE!</v>
      </c>
      <c r="BK1314" s="0" t="e">
        <f aca="false">BF1314^0.04*BG1314^0.22*BH1314^0.51*BI1314^0.06*BJ1314^0.17</f>
        <v>#VALUE!</v>
      </c>
      <c r="BL1314" s="0" t="e">
        <f aca="false">IF(BK1314&gt;=90, "Very Good", IF(BK1314&gt;=80, "Good", IF(BK1314&gt;=70, "Slightly Good", IF(BK1314&gt;=60, "Average", IF(BK1314&gt;=50, "Slightly Poor", IF(BK1314&gt;=40, "Poor", "Very Poor"))))))</f>
        <v>#VALUE!</v>
      </c>
      <c r="BM1314" s="2" t="e">
        <f aca="false">IF(P1314&lt;=1000, -6.942*LN(P1314)+107.59, IF(AND(P1314&gt;1000, P1314&lt;=5213),-36.304*LN(P1314)+310.72, IF(P1314&gt;5213, 10)))</f>
        <v>#VALUE!</v>
      </c>
      <c r="BN1314" s="2" t="e">
        <f aca="false">BF1314^0.04*BG1314^0.22*BH1314^0.51*BI1314^0.06*BM1314^0.17</f>
        <v>#VALUE!</v>
      </c>
      <c r="BO1314" s="3" t="e">
        <f aca="false">IF(BN1314&gt;=90, "Very Good", IF(BN1314&gt;=80, "Good", IF(BN1314&gt;=70, "Slightly Good", IF(BN1314&gt;=60, "Average", IF(BN1314&gt;=50, "Slightly Poor", IF(BN1314&gt;=40, "Poor", "Very Poor"))))))</f>
        <v>#VALUE!</v>
      </c>
      <c r="BP1314" s="2" t="e">
        <f aca="false">IF(AJ1314&lt;=1000, -6.942*LN(AJ1314)+107.59, IF(AND(AJ1314&gt;1000, AJ1314&lt;=5213),-36.304*LN(AJ1314)+310.72, IF(AJ1314&gt;5213, 10)))</f>
        <v>#VALUE!</v>
      </c>
      <c r="BQ1314" s="2" t="e">
        <f aca="false">BF1314^0.04*BG1314^0.22*BH1314^0.51*BI1314^0.06*BP1314^0.17</f>
        <v>#VALUE!</v>
      </c>
      <c r="BR1314" s="0" t="e">
        <f aca="false">IF(BQ1314&gt;=90, "Very Good", IF(BQ1314&gt;=80, "Good", IF(BQ1314&gt;=70, "Slightly Good", IF(BQ1314&gt;=60, "Average", IF(BQ1314&gt;=50, "Slightly Poor", IF(BQ1314&gt;=40, "Poor", "Very Poor"))))))</f>
        <v>#VALUE!</v>
      </c>
      <c r="BT1314" s="2" t="e">
        <f aca="false">9.81*LN(AH1314)+30.6</f>
        <v>#VALUE!</v>
      </c>
      <c r="BU1314" s="0" t="e">
        <f aca="false">IF(BT1314&lt;30, "Clean water", IF(AND(BT1314&gt;=30, BT1314&lt;40), "Hypolimia", IF(AND(BT1314&gt;=40,BT1314&lt;50), "Mesotrophic", IF(AND(BT1314&gt;=50, BT1314&lt;70), "Eutrophic", IF(BT1314&gt;70,"Hypertrophic")))))</f>
        <v>#VALUE!</v>
      </c>
      <c r="CM1314" s="0" t="n">
        <f aca="false">IF(G1314&gt;H1314,1,0)</f>
        <v>0</v>
      </c>
      <c r="CO1314" s="17" t="n">
        <f aca="false">14.652-0.41022*M1314+0.007991*M1314*M1314-0.000077774*M1314*M1314*M1314</f>
        <v>7.826184154242</v>
      </c>
      <c r="CP1314" s="1" t="n">
        <f aca="false">F1314/CO1314*100</f>
        <v>135.442762284791</v>
      </c>
    </row>
    <row r="1315" customFormat="false" ht="12.5" hidden="false" customHeight="false" outlineLevel="0" collapsed="false">
      <c r="A1315" s="0" t="n">
        <v>1314</v>
      </c>
      <c r="B1315" s="15" t="s">
        <v>93</v>
      </c>
      <c r="C1315" s="16" t="s">
        <v>94</v>
      </c>
      <c r="D1315" s="0" t="s">
        <v>185</v>
      </c>
      <c r="E1315" s="0" t="n">
        <v>7.7</v>
      </c>
      <c r="F1315" s="0" t="n">
        <v>6.3</v>
      </c>
      <c r="G1315" s="0" t="n">
        <v>4.1</v>
      </c>
      <c r="H1315" s="0" t="n">
        <v>10.3</v>
      </c>
      <c r="I1315" s="0" t="n">
        <v>13.2</v>
      </c>
      <c r="J1315" s="0" t="n">
        <v>7.578</v>
      </c>
      <c r="K1315" s="0" t="n">
        <v>0.143</v>
      </c>
      <c r="L1315" s="0" t="n">
        <v>5.7</v>
      </c>
      <c r="M1315" s="0" t="n">
        <v>24.5</v>
      </c>
      <c r="N1315" s="0" t="n">
        <v>0</v>
      </c>
      <c r="O1315" s="0" t="n">
        <v>652</v>
      </c>
      <c r="P1315" s="0" t="n">
        <v>3100</v>
      </c>
      <c r="Q1315" s="0" t="n">
        <v>0</v>
      </c>
      <c r="R1315" s="0" t="n">
        <v>0</v>
      </c>
      <c r="S1315" s="0" t="n">
        <v>0</v>
      </c>
      <c r="T1315" s="0" t="n">
        <v>0</v>
      </c>
      <c r="U1315" s="0" t="n">
        <v>0</v>
      </c>
      <c r="V1315" s="0" t="n">
        <v>0</v>
      </c>
      <c r="AC1315" s="0" t="n">
        <v>7.465</v>
      </c>
      <c r="AD1315" s="0" t="n">
        <v>0.915</v>
      </c>
      <c r="AE1315" s="0" t="n">
        <v>4.98</v>
      </c>
      <c r="AF1315" s="0" t="n">
        <v>0.058</v>
      </c>
      <c r="AG1315" s="0" t="n">
        <v>0.02</v>
      </c>
      <c r="AH1315" s="0" t="n">
        <v>23.4</v>
      </c>
      <c r="AJ1315" s="0" t="n">
        <v>1000</v>
      </c>
      <c r="AP1315" s="0" t="n">
        <v>0</v>
      </c>
      <c r="AY1315" s="0" t="n">
        <v>0</v>
      </c>
      <c r="BD1315" s="0" t="n">
        <v>2.983</v>
      </c>
      <c r="BF1315" s="0" t="n">
        <f aca="false">IF(E1315&lt;11,-3.6797*E1315^2+48.115*E1315-53.83,280.92*EXP(-0.2027*E1315))</f>
        <v>98.486087</v>
      </c>
      <c r="BG1315" s="1" t="n">
        <f aca="false">32.208*LN(F1315)+21.438</f>
        <v>80.7184225924663</v>
      </c>
      <c r="BH1315" s="1" t="n">
        <f aca="false">IF(G1315&lt;=2, -10*G1315+100, 88.958*EXP(-0.0755*G1315))</f>
        <v>65.2753416273956</v>
      </c>
      <c r="BI1315" s="1" t="n">
        <f aca="false">IF(I1315&lt;=100, 0.0053*(I1315)^2-1.0332*I1315+100.76, 122.82*EXP(-0.0092*I1315))</f>
        <v>88.045232</v>
      </c>
      <c r="BJ1315" s="0" t="n">
        <f aca="false">IF(P1315&lt;=1000, -6.942*LN(P1315)+107.59, -36.304*LN(P1315)+310.72)</f>
        <v>18.8664300962596</v>
      </c>
      <c r="BK1315" s="0" t="n">
        <f aca="false">BF1315^0.04*BG1315^0.22*BH1315^0.51*BI1315^0.06*BJ1315^0.17</f>
        <v>57.324550094947</v>
      </c>
      <c r="BL1315" s="0" t="str">
        <f aca="false">IF(BK1315&gt;=90, "Very Good", IF(BK1315&gt;=80, "Good", IF(BK1315&gt;=70, "Slightly Good", IF(BK1315&gt;=60, "Average", IF(BK1315&gt;=50, "Slightly Poor", IF(BK1315&gt;=40, "Poor", "Very Poor"))))))</f>
        <v>Slightly Poor</v>
      </c>
      <c r="BM1315" s="2" t="n">
        <f aca="false">IF(P1315&lt;=1000, -6.942*LN(P1315)+107.59, IF(AND(P1315&gt;1000, P1315&lt;=5213),-36.304*LN(P1315)+310.72, IF(P1315&gt;5213, 10)))</f>
        <v>18.8664300962596</v>
      </c>
      <c r="BN1315" s="2" t="n">
        <f aca="false">BF1315^0.04*BG1315^0.22*BH1315^0.51*BI1315^0.06*BM1315^0.17</f>
        <v>57.324550094947</v>
      </c>
      <c r="BO1315" s="3" t="str">
        <f aca="false">IF(BN1315&gt;=90, "Very Good", IF(BN1315&gt;=80, "Good", IF(BN1315&gt;=70, "Slightly Good", IF(BN1315&gt;=60, "Average", IF(BN1315&gt;=50, "Slightly Poor", IF(BN1315&gt;=40, "Poor", "Very Poor"))))))</f>
        <v>Slightly Poor</v>
      </c>
      <c r="BP1315" s="2" t="n">
        <f aca="false">IF(AJ1315&lt;=1000, -6.942*LN(AJ1315)+107.59, IF(AND(AJ1315&gt;1000, AJ1315&lt;=5213),-36.304*LN(AJ1315)+310.72, IF(AJ1315&gt;5213, 10)))</f>
        <v>59.636362853306</v>
      </c>
      <c r="BQ1315" s="2" t="n">
        <f aca="false">BF1315^0.04*BG1315^0.22*BH1315^0.51*BI1315^0.06*BP1315^0.17</f>
        <v>69.7124419595608</v>
      </c>
      <c r="BR1315" s="0" t="str">
        <f aca="false">IF(BQ1315&gt;=90, "Very Good", IF(BQ1315&gt;=80, "Good", IF(BQ1315&gt;=70, "Slightly Good", IF(BQ1315&gt;=60, "Average", IF(BQ1315&gt;=50, "Slightly Poor", IF(BQ1315&gt;=40, "Poor", "Very Poor"))))))</f>
        <v>Average</v>
      </c>
      <c r="BT1315" s="2" t="n">
        <f aca="false">9.81*LN(AH1315)+30.6</f>
        <v>61.5283403793875</v>
      </c>
      <c r="BU1315" s="0" t="str">
        <f aca="false">IF(BT1315&lt;30, "Clean water", IF(AND(BT1315&gt;=30, BT1315&lt;40), "Hypolimia", IF(AND(BT1315&gt;=40,BT1315&lt;50), "Mesotrophic", IF(AND(BT1315&gt;=50, BT1315&lt;70), "Eutrophic", IF(BT1315&gt;70,"Hypertrophic")))))</f>
        <v>Eutrophic</v>
      </c>
      <c r="CM1315" s="0" t="n">
        <f aca="false">IF(G1315&gt;H1315,1,0)</f>
        <v>0</v>
      </c>
      <c r="CO1315" s="17" t="n">
        <f aca="false">14.652-0.41022*M1315+0.007991*M1315*M1315-0.000077774*M1315*M1315*M1315</f>
        <v>8.25445358425</v>
      </c>
      <c r="CP1315" s="1" t="n">
        <f aca="false">F1315/CO1315*100</f>
        <v>76.322435345942</v>
      </c>
    </row>
    <row r="1316" customFormat="false" ht="12.5" hidden="false" customHeight="false" outlineLevel="0" collapsed="false">
      <c r="A1316" s="0" t="n">
        <v>1315</v>
      </c>
      <c r="B1316" s="15" t="s">
        <v>95</v>
      </c>
      <c r="C1316" s="16" t="s">
        <v>96</v>
      </c>
      <c r="D1316" s="0" t="s">
        <v>185</v>
      </c>
      <c r="E1316" s="0" t="n">
        <v>7.1</v>
      </c>
      <c r="F1316" s="0" t="n">
        <v>4.7</v>
      </c>
      <c r="G1316" s="0" t="n">
        <v>2.3</v>
      </c>
      <c r="H1316" s="0" t="n">
        <v>6.8</v>
      </c>
      <c r="I1316" s="0" t="n">
        <v>16.6</v>
      </c>
      <c r="J1316" s="0" t="n">
        <v>4.45</v>
      </c>
      <c r="K1316" s="0" t="n">
        <v>0.158</v>
      </c>
      <c r="L1316" s="0" t="n">
        <v>4.9</v>
      </c>
      <c r="M1316" s="0" t="n">
        <v>24.8</v>
      </c>
      <c r="N1316" s="0" t="n">
        <v>0</v>
      </c>
      <c r="O1316" s="0" t="n">
        <v>647</v>
      </c>
      <c r="P1316" s="0" t="n">
        <v>15000</v>
      </c>
      <c r="Q1316" s="0" t="n">
        <v>0</v>
      </c>
      <c r="R1316" s="0" t="n">
        <v>0</v>
      </c>
      <c r="S1316" s="0" t="n">
        <v>0</v>
      </c>
      <c r="T1316" s="0" t="n">
        <v>0</v>
      </c>
      <c r="U1316" s="0" t="n">
        <v>0</v>
      </c>
      <c r="V1316" s="0" t="n">
        <v>0</v>
      </c>
      <c r="AC1316" s="0" t="n">
        <v>4.222</v>
      </c>
      <c r="AD1316" s="0" t="n">
        <v>0.585</v>
      </c>
      <c r="AE1316" s="0" t="n">
        <v>2.8</v>
      </c>
      <c r="AF1316" s="0" t="n">
        <v>0.067</v>
      </c>
      <c r="AG1316" s="0" t="n">
        <v>0.036</v>
      </c>
      <c r="AH1316" s="0" t="n">
        <v>16.1</v>
      </c>
      <c r="AJ1316" s="0" t="n">
        <v>1500</v>
      </c>
      <c r="AP1316" s="0" t="n">
        <v>0</v>
      </c>
      <c r="AY1316" s="0" t="n">
        <v>0</v>
      </c>
      <c r="BF1316" s="0" t="n">
        <f aca="false">IF(E1316&lt;11,-3.6797*E1316^2+48.115*E1316-53.83,280.92*EXP(-0.2027*E1316))</f>
        <v>102.292823</v>
      </c>
      <c r="BG1316" s="1" t="n">
        <f aca="false">32.208*LN(F1316)+21.438</f>
        <v>71.2818932807253</v>
      </c>
      <c r="BH1316" s="1" t="n">
        <f aca="false">IF(G1316&lt;=2, -10*G1316+100, 88.958*EXP(-0.0755*G1316))</f>
        <v>74.7772988969374</v>
      </c>
      <c r="BI1316" s="1" t="n">
        <f aca="false">IF(I1316&lt;=100, 0.0053*(I1316)^2-1.0332*I1316+100.76, 122.82*EXP(-0.0092*I1316))</f>
        <v>85.069348</v>
      </c>
      <c r="BJ1316" s="0" t="n">
        <f aca="false">IF(P1316&lt;=1000, -6.942*LN(P1316)+107.59, -36.304*LN(P1316)+310.72)</f>
        <v>-38.3722021489821</v>
      </c>
      <c r="BK1316" s="0" t="e">
        <f aca="false">BF1316^0.04*BG1316^0.22*BH1316^0.51*BI1316^0.06*BJ1316^0.17</f>
        <v>#NUM!</v>
      </c>
      <c r="BL1316" s="0" t="e">
        <f aca="false">IF(BK1316&gt;=90, "Very Good", IF(BK1316&gt;=80, "Good", IF(BK1316&gt;=70, "Slightly Good", IF(BK1316&gt;=60, "Average", IF(BK1316&gt;=50, "Slightly Poor", IF(BK1316&gt;=40, "Poor", "Very Poor"))))))</f>
        <v>#NUM!</v>
      </c>
      <c r="BM1316" s="2" t="n">
        <f aca="false">IF(P1316&lt;=1000, -6.942*LN(P1316)+107.59, IF(AND(P1316&gt;1000, P1316&lt;=5213),-36.304*LN(P1316)+310.72, IF(P1316&gt;5213, 10)))</f>
        <v>10</v>
      </c>
      <c r="BN1316" s="2" t="n">
        <f aca="false">BF1316^0.04*BG1316^0.22*BH1316^0.51*BI1316^0.06*BM1316^0.17</f>
        <v>53.6362253893176</v>
      </c>
      <c r="BO1316" s="3" t="str">
        <f aca="false">IF(BN1316&gt;=90, "Very Good", IF(BN1316&gt;=80, "Good", IF(BN1316&gt;=70, "Slightly Good", IF(BN1316&gt;=60, "Average", IF(BN1316&gt;=50, "Slightly Poor", IF(BN1316&gt;=40, "Poor", "Very Poor"))))))</f>
        <v>Slightly Poor</v>
      </c>
      <c r="BP1316" s="2" t="n">
        <f aca="false">IF(AJ1316&lt;=1000, -6.942*LN(AJ1316)+107.59, IF(AND(AJ1316&gt;1000, AJ1316&lt;=5213),-36.304*LN(AJ1316)+310.72, IF(AJ1316&gt;5213, 10)))</f>
        <v>45.2208470670737</v>
      </c>
      <c r="BQ1316" s="2" t="n">
        <f aca="false">BF1316^0.04*BG1316^0.22*BH1316^0.51*BI1316^0.06*BP1316^0.17</f>
        <v>69.3211541703967</v>
      </c>
      <c r="BR1316" s="0" t="str">
        <f aca="false">IF(BQ1316&gt;=90, "Very Good", IF(BQ1316&gt;=80, "Good", IF(BQ1316&gt;=70, "Slightly Good", IF(BQ1316&gt;=60, "Average", IF(BQ1316&gt;=50, "Slightly Poor", IF(BQ1316&gt;=40, "Poor", "Very Poor"))))))</f>
        <v>Average</v>
      </c>
      <c r="BT1316" s="2" t="n">
        <f aca="false">9.81*LN(AH1316)+30.6</f>
        <v>57.860217058226</v>
      </c>
      <c r="BU1316" s="0" t="str">
        <f aca="false">IF(BT1316&lt;30, "Clean water", IF(AND(BT1316&gt;=30, BT1316&lt;40), "Hypolimia", IF(AND(BT1316&gt;=40,BT1316&lt;50), "Mesotrophic", IF(AND(BT1316&gt;=50, BT1316&lt;70), "Eutrophic", IF(BT1316&gt;70,"Hypertrophic")))))</f>
        <v>Eutrophic</v>
      </c>
      <c r="CM1316" s="0" t="n">
        <f aca="false">IF(G1316&gt;H1316,1,0)</f>
        <v>0</v>
      </c>
      <c r="CO1316" s="17" t="n">
        <f aca="false">14.652-0.41022*M1316+0.007991*M1316*M1316-0.000077774*M1316*M1316*M1316</f>
        <v>8.207042440192</v>
      </c>
      <c r="CP1316" s="1" t="n">
        <f aca="false">F1316/CO1316*100</f>
        <v>57.2678895503561</v>
      </c>
    </row>
    <row r="1317" customFormat="false" ht="12.5" hidden="false" customHeight="false" outlineLevel="0" collapsed="false">
      <c r="A1317" s="0" t="n">
        <v>1316</v>
      </c>
      <c r="B1317" s="15" t="s">
        <v>97</v>
      </c>
      <c r="C1317" s="16" t="s">
        <v>98</v>
      </c>
      <c r="D1317" s="0" t="s">
        <v>185</v>
      </c>
      <c r="E1317" s="0" t="n">
        <v>8.5</v>
      </c>
      <c r="F1317" s="0" t="n">
        <v>10.3</v>
      </c>
      <c r="G1317" s="0" t="n">
        <v>0.5</v>
      </c>
      <c r="H1317" s="0" t="n">
        <v>4.1</v>
      </c>
      <c r="I1317" s="0" t="n">
        <v>4</v>
      </c>
      <c r="J1317" s="0" t="n">
        <v>1.824</v>
      </c>
      <c r="K1317" s="0" t="n">
        <v>0.016</v>
      </c>
      <c r="L1317" s="0" t="n">
        <v>2.3</v>
      </c>
      <c r="M1317" s="0" t="n">
        <v>22.7</v>
      </c>
      <c r="N1317" s="0" t="n">
        <v>0</v>
      </c>
      <c r="O1317" s="0" t="n">
        <v>197</v>
      </c>
      <c r="P1317" s="0" t="n">
        <v>690</v>
      </c>
      <c r="Q1317" s="0" t="n">
        <v>0</v>
      </c>
      <c r="R1317" s="0" t="n">
        <v>0</v>
      </c>
      <c r="S1317" s="0" t="n">
        <v>0</v>
      </c>
      <c r="T1317" s="0" t="n">
        <v>0</v>
      </c>
      <c r="U1317" s="0" t="n">
        <v>0</v>
      </c>
      <c r="V1317" s="0" t="n">
        <v>0</v>
      </c>
      <c r="AC1317" s="0" t="n">
        <v>1.818</v>
      </c>
      <c r="AD1317" s="0" t="n">
        <v>0.129</v>
      </c>
      <c r="AE1317" s="0" t="n">
        <v>1.511</v>
      </c>
      <c r="AF1317" s="0" t="n">
        <v>0.009</v>
      </c>
      <c r="AG1317" s="0" t="n">
        <v>0.002</v>
      </c>
      <c r="AH1317" s="0" t="n">
        <v>6.9</v>
      </c>
      <c r="AJ1317" s="0" t="n">
        <v>0</v>
      </c>
      <c r="AP1317" s="0" t="n">
        <v>0</v>
      </c>
      <c r="AY1317" s="0" t="n">
        <v>0</v>
      </c>
      <c r="BF1317" s="0" t="n">
        <f aca="false">IF(E1317&lt;11,-3.6797*E1317^2+48.115*E1317-53.83,280.92*EXP(-0.2027*E1317))</f>
        <v>89.289175</v>
      </c>
      <c r="BG1317" s="1" t="n">
        <f aca="false">32.208*LN(F1317)+21.438</f>
        <v>96.5516905777479</v>
      </c>
      <c r="BH1317" s="1" t="n">
        <f aca="false">IF(G1317&lt;=2, -10*G1317+100, 88.958*EXP(-0.0755*G1317))</f>
        <v>95</v>
      </c>
      <c r="BI1317" s="1" t="n">
        <f aca="false">IF(I1317&lt;=100, 0.0053*(I1317)^2-1.0332*I1317+100.76, 122.82*EXP(-0.0092*I1317))</f>
        <v>96.712</v>
      </c>
      <c r="BJ1317" s="0" t="n">
        <f aca="false">IF(P1317&lt;=1000, -6.942*LN(P1317)+107.59, -36.304*LN(P1317)+310.72)</f>
        <v>62.2122869295212</v>
      </c>
      <c r="BK1317" s="0" t="n">
        <f aca="false">BF1317^0.04*BG1317^0.22*BH1317^0.51*BI1317^0.06*BJ1317^0.17</f>
        <v>88.5943314883489</v>
      </c>
      <c r="BL1317" s="0" t="str">
        <f aca="false">IF(BK1317&gt;=90, "Very Good", IF(BK1317&gt;=80, "Good", IF(BK1317&gt;=70, "Slightly Good", IF(BK1317&gt;=60, "Average", IF(BK1317&gt;=50, "Slightly Poor", IF(BK1317&gt;=40, "Poor", "Very Poor"))))))</f>
        <v>Good</v>
      </c>
      <c r="BM1317" s="2" t="n">
        <f aca="false">IF(P1317&lt;=1000, -6.942*LN(P1317)+107.59, IF(AND(P1317&gt;1000, P1317&lt;=5213),-36.304*LN(P1317)+310.72, IF(P1317&gt;5213, 10)))</f>
        <v>62.2122869295212</v>
      </c>
      <c r="BN1317" s="2" t="n">
        <f aca="false">BF1317^0.04*BG1317^0.22*BH1317^0.51*BI1317^0.06*BM1317^0.17</f>
        <v>88.5943314883489</v>
      </c>
      <c r="BO1317" s="3" t="str">
        <f aca="false">IF(BN1317&gt;=90, "Very Good", IF(BN1317&gt;=80, "Good", IF(BN1317&gt;=70, "Slightly Good", IF(BN1317&gt;=60, "Average", IF(BN1317&gt;=50, "Slightly Poor", IF(BN1317&gt;=40, "Poor", "Very Poor"))))))</f>
        <v>Good</v>
      </c>
      <c r="BP1317" s="2" t="e">
        <f aca="false">IF(AJ1317&lt;=1000, -6.942*LN(AJ1317)+107.59, IF(AND(AJ1317&gt;1000, AJ1317&lt;=5213),-36.304*LN(AJ1317)+310.72, IF(AJ1317&gt;5213, 10)))</f>
        <v>#VALUE!</v>
      </c>
      <c r="BQ1317" s="2" t="e">
        <f aca="false">BF1317^0.04*BG1317^0.22*BH1317^0.51*BI1317^0.06*BP1317^0.17</f>
        <v>#VALUE!</v>
      </c>
      <c r="BR1317" s="0" t="e">
        <f aca="false">IF(BQ1317&gt;=90, "Very Good", IF(BQ1317&gt;=80, "Good", IF(BQ1317&gt;=70, "Slightly Good", IF(BQ1317&gt;=60, "Average", IF(BQ1317&gt;=50, "Slightly Poor", IF(BQ1317&gt;=40, "Poor", "Very Poor"))))))</f>
        <v>#VALUE!</v>
      </c>
      <c r="BT1317" s="2" t="n">
        <f aca="false">9.81*LN(AH1317)+30.6</f>
        <v>49.5482250478275</v>
      </c>
      <c r="BU1317" s="0" t="str">
        <f aca="false">IF(BT1317&lt;30, "Clean water", IF(AND(BT1317&gt;=30, BT1317&lt;40), "Hypolimia", IF(AND(BT1317&gt;=40,BT1317&lt;50), "Mesotrophic", IF(AND(BT1317&gt;=50, BT1317&lt;70), "Eutrophic", IF(BT1317&gt;70,"Hypertrophic")))))</f>
        <v>Mesotrophic</v>
      </c>
      <c r="CM1317" s="0" t="n">
        <f aca="false">IF(G1317&gt;H1317,1,0)</f>
        <v>0</v>
      </c>
      <c r="CO1317" s="17" t="n">
        <f aca="false">14.652-0.41022*M1317+0.007991*M1317*M1317-0.000077774*M1317*M1317*M1317</f>
        <v>8.547959456758</v>
      </c>
      <c r="CP1317" s="1" t="n">
        <f aca="false">F1317/CO1317*100</f>
        <v>120.496593977839</v>
      </c>
    </row>
    <row r="1318" customFormat="false" ht="12.5" hidden="false" customHeight="false" outlineLevel="0" collapsed="false">
      <c r="A1318" s="0" t="n">
        <v>1317</v>
      </c>
      <c r="B1318" s="15" t="s">
        <v>99</v>
      </c>
      <c r="C1318" s="16" t="s">
        <v>100</v>
      </c>
      <c r="D1318" s="0" t="s">
        <v>185</v>
      </c>
      <c r="E1318" s="0" t="n">
        <v>8.4</v>
      </c>
      <c r="F1318" s="0" t="n">
        <v>12.6</v>
      </c>
      <c r="G1318" s="0" t="n">
        <v>1.3</v>
      </c>
      <c r="H1318" s="0" t="n">
        <v>4.3</v>
      </c>
      <c r="I1318" s="0" t="n">
        <v>4.6</v>
      </c>
      <c r="J1318" s="0" t="n">
        <v>4.489</v>
      </c>
      <c r="K1318" s="0" t="n">
        <v>0.104</v>
      </c>
      <c r="L1318" s="0" t="n">
        <v>2.8</v>
      </c>
      <c r="M1318" s="0" t="n">
        <v>27.8</v>
      </c>
      <c r="N1318" s="0" t="n">
        <v>0</v>
      </c>
      <c r="O1318" s="0" t="n">
        <v>490</v>
      </c>
      <c r="P1318" s="0" t="n">
        <v>1000</v>
      </c>
      <c r="Q1318" s="0" t="n">
        <v>0</v>
      </c>
      <c r="R1318" s="0" t="n">
        <v>0</v>
      </c>
      <c r="S1318" s="0" t="n">
        <v>0</v>
      </c>
      <c r="T1318" s="0" t="n">
        <v>0</v>
      </c>
      <c r="U1318" s="0" t="n">
        <v>0</v>
      </c>
      <c r="V1318" s="0" t="n">
        <v>0</v>
      </c>
      <c r="AC1318" s="0" t="n">
        <v>4.485</v>
      </c>
      <c r="AD1318" s="0" t="n">
        <v>0.043</v>
      </c>
      <c r="AE1318" s="0" t="n">
        <v>4.032</v>
      </c>
      <c r="AF1318" s="0" t="n">
        <v>0.073</v>
      </c>
      <c r="AG1318" s="0" t="n">
        <v>0.054</v>
      </c>
      <c r="AH1318" s="0" t="n">
        <v>6.7</v>
      </c>
      <c r="AJ1318" s="0" t="n">
        <v>200</v>
      </c>
      <c r="AP1318" s="0" t="n">
        <v>0</v>
      </c>
      <c r="AY1318" s="0" t="n">
        <v>0</v>
      </c>
      <c r="BF1318" s="0" t="n">
        <f aca="false">IF(E1318&lt;11,-3.6797*E1318^2+48.115*E1318-53.83,280.92*EXP(-0.2027*E1318))</f>
        <v>90.6963680000001</v>
      </c>
      <c r="BG1318" s="1" t="n">
        <f aca="false">32.208*LN(F1318)+21.438</f>
        <v>103.043306983941</v>
      </c>
      <c r="BH1318" s="1" t="n">
        <f aca="false">IF(G1318&lt;=2, -10*G1318+100, 88.958*EXP(-0.0755*G1318))</f>
        <v>87</v>
      </c>
      <c r="BI1318" s="1" t="n">
        <f aca="false">IF(I1318&lt;=100, 0.0053*(I1318)^2-1.0332*I1318+100.76, 122.82*EXP(-0.0092*I1318))</f>
        <v>96.119428</v>
      </c>
      <c r="BJ1318" s="0" t="n">
        <f aca="false">IF(P1318&lt;=1000, -6.942*LN(P1318)+107.59, -36.304*LN(P1318)+310.72)</f>
        <v>59.636362853306</v>
      </c>
      <c r="BK1318" s="0" t="n">
        <f aca="false">BF1318^0.04*BG1318^0.22*BH1318^0.51*BI1318^0.06*BJ1318^0.17</f>
        <v>85.3352242236059</v>
      </c>
      <c r="BL1318" s="0" t="str">
        <f aca="false">IF(BK1318&gt;=90, "Very Good", IF(BK1318&gt;=80, "Good", IF(BK1318&gt;=70, "Slightly Good", IF(BK1318&gt;=60, "Average", IF(BK1318&gt;=50, "Slightly Poor", IF(BK1318&gt;=40, "Poor", "Very Poor"))))))</f>
        <v>Good</v>
      </c>
      <c r="BM1318" s="2" t="n">
        <f aca="false">IF(P1318&lt;=1000, -6.942*LN(P1318)+107.59, IF(AND(P1318&gt;1000, P1318&lt;=5213),-36.304*LN(P1318)+310.72, IF(P1318&gt;5213, 10)))</f>
        <v>59.636362853306</v>
      </c>
      <c r="BN1318" s="2" t="n">
        <f aca="false">BF1318^0.04*BG1318^0.22*BH1318^0.51*BI1318^0.06*BM1318^0.17</f>
        <v>85.3352242236059</v>
      </c>
      <c r="BO1318" s="3" t="str">
        <f aca="false">IF(BN1318&gt;=90, "Very Good", IF(BN1318&gt;=80, "Good", IF(BN1318&gt;=70, "Slightly Good", IF(BN1318&gt;=60, "Average", IF(BN1318&gt;=50, "Slightly Poor", IF(BN1318&gt;=40, "Poor", "Very Poor"))))))</f>
        <v>Good</v>
      </c>
      <c r="BP1318" s="2" t="n">
        <f aca="false">IF(AJ1318&lt;=1000, -6.942*LN(AJ1318)+107.59, IF(AND(AJ1318&gt;1000, AJ1318&lt;=5213),-36.304*LN(AJ1318)+310.72, IF(AJ1318&gt;5213, 10)))</f>
        <v>70.8090808414235</v>
      </c>
      <c r="BQ1318" s="2" t="n">
        <f aca="false">BF1318^0.04*BG1318^0.22*BH1318^0.51*BI1318^0.06*BP1318^0.17</f>
        <v>87.863107959883</v>
      </c>
      <c r="BR1318" s="0" t="str">
        <f aca="false">IF(BQ1318&gt;=90, "Very Good", IF(BQ1318&gt;=80, "Good", IF(BQ1318&gt;=70, "Slightly Good", IF(BQ1318&gt;=60, "Average", IF(BQ1318&gt;=50, "Slightly Poor", IF(BQ1318&gt;=40, "Poor", "Very Poor"))))))</f>
        <v>Good</v>
      </c>
      <c r="BT1318" s="2" t="n">
        <f aca="false">9.81*LN(AH1318)+30.6</f>
        <v>49.2596748339538</v>
      </c>
      <c r="BU1318" s="0" t="str">
        <f aca="false">IF(BT1318&lt;30, "Clean water", IF(AND(BT1318&gt;=30, BT1318&lt;40), "Hypolimia", IF(AND(BT1318&gt;=40,BT1318&lt;50), "Mesotrophic", IF(AND(BT1318&gt;=50, BT1318&lt;70), "Eutrophic", IF(BT1318&gt;70,"Hypertrophic")))))</f>
        <v>Mesotrophic</v>
      </c>
      <c r="CM1318" s="0" t="n">
        <f aca="false">IF(G1318&gt;H1318,1,0)</f>
        <v>0</v>
      </c>
      <c r="CO1318" s="17" t="n">
        <f aca="false">14.652-0.41022*M1318+0.007991*M1318*M1318-0.000077774*M1318*M1318*M1318</f>
        <v>7.752677783152</v>
      </c>
      <c r="CP1318" s="1" t="n">
        <f aca="false">F1318/CO1318*100</f>
        <v>162.524489633532</v>
      </c>
    </row>
    <row r="1319" customFormat="false" ht="12.5" hidden="false" customHeight="false" outlineLevel="0" collapsed="false">
      <c r="A1319" s="0" t="n">
        <v>1318</v>
      </c>
      <c r="B1319" s="15" t="s">
        <v>99</v>
      </c>
      <c r="C1319" s="16" t="s">
        <v>100</v>
      </c>
      <c r="D1319" s="0" t="s">
        <v>185</v>
      </c>
      <c r="E1319" s="0" t="n">
        <v>7.6</v>
      </c>
      <c r="F1319" s="0" t="n">
        <v>6.9</v>
      </c>
      <c r="G1319" s="0" t="n">
        <v>1.7</v>
      </c>
      <c r="H1319" s="0" t="n">
        <v>6</v>
      </c>
      <c r="I1319" s="0" t="n">
        <v>11.3</v>
      </c>
      <c r="J1319" s="0" t="n">
        <v>6.545</v>
      </c>
      <c r="K1319" s="0" t="n">
        <v>0.132</v>
      </c>
      <c r="L1319" s="0" t="n">
        <v>2.7</v>
      </c>
      <c r="M1319" s="0" t="n">
        <v>26.3</v>
      </c>
      <c r="O1319" s="0" t="n">
        <v>494</v>
      </c>
      <c r="BD1319" s="0" t="n">
        <v>0.395</v>
      </c>
      <c r="BF1319" s="0" t="n">
        <f aca="false">IF(E1319&lt;11,-3.6797*E1319^2+48.115*E1319-53.83,280.92*EXP(-0.2027*E1319))</f>
        <v>99.304528</v>
      </c>
      <c r="BG1319" s="1" t="n">
        <f aca="false">32.208*LN(F1319)+21.438</f>
        <v>83.6484416249163</v>
      </c>
      <c r="BH1319" s="1" t="n">
        <f aca="false">IF(G1319&lt;=2, -10*G1319+100, 88.958*EXP(-0.0755*G1319))</f>
        <v>83</v>
      </c>
      <c r="BI1319" s="1" t="n">
        <f aca="false">IF(I1319&lt;=100, 0.0053*(I1319)^2-1.0332*I1319+100.76, 122.82*EXP(-0.0092*I1319))</f>
        <v>89.761597</v>
      </c>
      <c r="BJ1319" s="0" t="e">
        <f aca="false">IF(P1319&lt;=1000, -6.942*LN(P1319)+107.59, -36.304*LN(P1319)+310.72)</f>
        <v>#VALUE!</v>
      </c>
      <c r="BK1319" s="0" t="e">
        <f aca="false">BF1319^0.04*BG1319^0.22*BH1319^0.51*BI1319^0.06*BJ1319^0.17</f>
        <v>#VALUE!</v>
      </c>
      <c r="BL1319" s="0" t="e">
        <f aca="false">IF(BK1319&gt;=90, "Very Good", IF(BK1319&gt;=80, "Good", IF(BK1319&gt;=70, "Slightly Good", IF(BK1319&gt;=60, "Average", IF(BK1319&gt;=50, "Slightly Poor", IF(BK1319&gt;=40, "Poor", "Very Poor"))))))</f>
        <v>#VALUE!</v>
      </c>
      <c r="BM1319" s="2" t="e">
        <f aca="false">IF(P1319&lt;=1000, -6.942*LN(P1319)+107.59, IF(AND(P1319&gt;1000, P1319&lt;=5213),-36.304*LN(P1319)+310.72, IF(P1319&gt;5213, 10)))</f>
        <v>#VALUE!</v>
      </c>
      <c r="BN1319" s="2" t="e">
        <f aca="false">BF1319^0.04*BG1319^0.22*BH1319^0.51*BI1319^0.06*BM1319^0.17</f>
        <v>#VALUE!</v>
      </c>
      <c r="BO1319" s="3" t="e">
        <f aca="false">IF(BN1319&gt;=90, "Very Good", IF(BN1319&gt;=80, "Good", IF(BN1319&gt;=70, "Slightly Good", IF(BN1319&gt;=60, "Average", IF(BN1319&gt;=50, "Slightly Poor", IF(BN1319&gt;=40, "Poor", "Very Poor"))))))</f>
        <v>#VALUE!</v>
      </c>
      <c r="BP1319" s="2" t="e">
        <f aca="false">IF(AJ1319&lt;=1000, -6.942*LN(AJ1319)+107.59, IF(AND(AJ1319&gt;1000, AJ1319&lt;=5213),-36.304*LN(AJ1319)+310.72, IF(AJ1319&gt;5213, 10)))</f>
        <v>#VALUE!</v>
      </c>
      <c r="BQ1319" s="2" t="e">
        <f aca="false">BF1319^0.04*BG1319^0.22*BH1319^0.51*BI1319^0.06*BP1319^0.17</f>
        <v>#VALUE!</v>
      </c>
      <c r="BR1319" s="0" t="e">
        <f aca="false">IF(BQ1319&gt;=90, "Very Good", IF(BQ1319&gt;=80, "Good", IF(BQ1319&gt;=70, "Slightly Good", IF(BQ1319&gt;=60, "Average", IF(BQ1319&gt;=50, "Slightly Poor", IF(BQ1319&gt;=40, "Poor", "Very Poor"))))))</f>
        <v>#VALUE!</v>
      </c>
      <c r="BT1319" s="2" t="e">
        <f aca="false">9.81*LN(AH1319)+30.6</f>
        <v>#VALUE!</v>
      </c>
      <c r="BU1319" s="0" t="e">
        <f aca="false">IF(BT1319&lt;30, "Clean water", IF(AND(BT1319&gt;=30, BT1319&lt;40), "Hypolimia", IF(AND(BT1319&gt;=40,BT1319&lt;50), "Mesotrophic", IF(AND(BT1319&gt;=50, BT1319&lt;70), "Eutrophic", IF(BT1319&gt;70,"Hypertrophic")))))</f>
        <v>#VALUE!</v>
      </c>
      <c r="CM1319" s="0" t="n">
        <f aca="false">IF(G1319&gt;H1319,1,0)</f>
        <v>0</v>
      </c>
      <c r="CO1319" s="17" t="n">
        <f aca="false">14.652-0.41022*M1319+0.007991*M1319*M1319-0.000077774*M1319*M1319*M1319</f>
        <v>7.975687191022</v>
      </c>
      <c r="CP1319" s="1" t="n">
        <f aca="false">F1319/CO1319*100</f>
        <v>86.5129215168711</v>
      </c>
    </row>
    <row r="1320" customFormat="false" ht="12.5" hidden="false" customHeight="false" outlineLevel="0" collapsed="false">
      <c r="A1320" s="0" t="n">
        <v>1319</v>
      </c>
      <c r="B1320" s="15" t="s">
        <v>101</v>
      </c>
      <c r="C1320" s="16" t="s">
        <v>102</v>
      </c>
      <c r="D1320" s="0" t="s">
        <v>185</v>
      </c>
      <c r="E1320" s="0" t="n">
        <v>7.7</v>
      </c>
      <c r="F1320" s="0" t="n">
        <v>8.7</v>
      </c>
      <c r="G1320" s="0" t="n">
        <v>2</v>
      </c>
      <c r="H1320" s="0" t="n">
        <v>5.1</v>
      </c>
      <c r="I1320" s="0" t="n">
        <v>10.6</v>
      </c>
      <c r="J1320" s="0" t="n">
        <v>2.967</v>
      </c>
      <c r="K1320" s="0" t="n">
        <v>0.04</v>
      </c>
      <c r="L1320" s="0" t="n">
        <v>2.4</v>
      </c>
      <c r="M1320" s="0" t="n">
        <v>22.8</v>
      </c>
      <c r="N1320" s="0" t="n">
        <v>0</v>
      </c>
      <c r="O1320" s="0" t="n">
        <v>252</v>
      </c>
      <c r="P1320" s="0" t="n">
        <v>2800</v>
      </c>
      <c r="Q1320" s="0" t="n">
        <v>0</v>
      </c>
      <c r="R1320" s="0" t="n">
        <v>0</v>
      </c>
      <c r="S1320" s="0" t="n">
        <v>0</v>
      </c>
      <c r="T1320" s="0" t="n">
        <v>0</v>
      </c>
      <c r="U1320" s="0" t="n">
        <v>0</v>
      </c>
      <c r="V1320" s="0" t="n">
        <v>0</v>
      </c>
      <c r="AC1320" s="0" t="n">
        <v>2.828</v>
      </c>
      <c r="AD1320" s="0" t="n">
        <v>0.244</v>
      </c>
      <c r="AE1320" s="0" t="n">
        <v>2.266</v>
      </c>
      <c r="AF1320" s="0" t="n">
        <v>0.036</v>
      </c>
      <c r="AG1320" s="0" t="n">
        <v>0.018</v>
      </c>
      <c r="AH1320" s="0" t="n">
        <v>22.2</v>
      </c>
      <c r="AJ1320" s="0" t="n">
        <v>2</v>
      </c>
      <c r="AP1320" s="0" t="n">
        <v>0</v>
      </c>
      <c r="AY1320" s="0" t="n">
        <v>0</v>
      </c>
      <c r="BF1320" s="0" t="n">
        <f aca="false">IF(E1320&lt;11,-3.6797*E1320^2+48.115*E1320-53.83,280.92*EXP(-0.2027*E1320))</f>
        <v>98.486087</v>
      </c>
      <c r="BG1320" s="1" t="n">
        <f aca="false">32.208*LN(F1320)+21.438</f>
        <v>91.1143080104746</v>
      </c>
      <c r="BH1320" s="1" t="n">
        <f aca="false">IF(G1320&lt;=2, -10*G1320+100, 88.958*EXP(-0.0755*G1320))</f>
        <v>80</v>
      </c>
      <c r="BI1320" s="1" t="n">
        <f aca="false">IF(I1320&lt;=100, 0.0053*(I1320)^2-1.0332*I1320+100.76, 122.82*EXP(-0.0092*I1320))</f>
        <v>90.403588</v>
      </c>
      <c r="BJ1320" s="0" t="n">
        <f aca="false">IF(P1320&lt;=1000, -6.942*LN(P1320)+107.59, -36.304*LN(P1320)+310.72)</f>
        <v>22.5615490304878</v>
      </c>
      <c r="BK1320" s="0" t="n">
        <f aca="false">BF1320^0.04*BG1320^0.22*BH1320^0.51*BI1320^0.06*BJ1320^0.17</f>
        <v>67.431650825523</v>
      </c>
      <c r="BL1320" s="0" t="str">
        <f aca="false">IF(BK1320&gt;=90, "Very Good", IF(BK1320&gt;=80, "Good", IF(BK1320&gt;=70, "Slightly Good", IF(BK1320&gt;=60, "Average", IF(BK1320&gt;=50, "Slightly Poor", IF(BK1320&gt;=40, "Poor", "Very Poor"))))))</f>
        <v>Average</v>
      </c>
      <c r="BM1320" s="2" t="n">
        <f aca="false">IF(P1320&lt;=1000, -6.942*LN(P1320)+107.59, IF(AND(P1320&gt;1000, P1320&lt;=5213),-36.304*LN(P1320)+310.72, IF(P1320&gt;5213, 10)))</f>
        <v>22.5615490304878</v>
      </c>
      <c r="BN1320" s="2" t="n">
        <f aca="false">BF1320^0.04*BG1320^0.22*BH1320^0.51*BI1320^0.06*BM1320^0.17</f>
        <v>67.431650825523</v>
      </c>
      <c r="BO1320" s="3" t="str">
        <f aca="false">IF(BN1320&gt;=90, "Very Good", IF(BN1320&gt;=80, "Good", IF(BN1320&gt;=70, "Slightly Good", IF(BN1320&gt;=60, "Average", IF(BN1320&gt;=50, "Slightly Poor", IF(BN1320&gt;=40, "Poor", "Very Poor"))))))</f>
        <v>Average</v>
      </c>
      <c r="BP1320" s="2" t="n">
        <f aca="false">IF(AJ1320&lt;=1000, -6.942*LN(AJ1320)+107.59, IF(AND(AJ1320&gt;1000, AJ1320&lt;=5213),-36.304*LN(AJ1320)+310.72, IF(AJ1320&gt;5213, 10)))</f>
        <v>102.778172272553</v>
      </c>
      <c r="BQ1320" s="2" t="n">
        <f aca="false">BF1320^0.04*BG1320^0.22*BH1320^0.51*BI1320^0.06*BP1320^0.17</f>
        <v>87.2598029474025</v>
      </c>
      <c r="BR1320" s="0" t="str">
        <f aca="false">IF(BQ1320&gt;=90, "Very Good", IF(BQ1320&gt;=80, "Good", IF(BQ1320&gt;=70, "Slightly Good", IF(BQ1320&gt;=60, "Average", IF(BQ1320&gt;=50, "Slightly Poor", IF(BQ1320&gt;=40, "Poor", "Very Poor"))))))</f>
        <v>Good</v>
      </c>
      <c r="BT1320" s="2" t="n">
        <f aca="false">9.81*LN(AH1320)+30.6</f>
        <v>61.0119053538955</v>
      </c>
      <c r="BU1320" s="0" t="str">
        <f aca="false">IF(BT1320&lt;30, "Clean water", IF(AND(BT1320&gt;=30, BT1320&lt;40), "Hypolimia", IF(AND(BT1320&gt;=40,BT1320&lt;50), "Mesotrophic", IF(AND(BT1320&gt;=50, BT1320&lt;70), "Eutrophic", IF(BT1320&gt;70,"Hypertrophic")))))</f>
        <v>Eutrophic</v>
      </c>
      <c r="CM1320" s="0" t="n">
        <f aca="false">IF(G1320&gt;H1320,1,0)</f>
        <v>0</v>
      </c>
      <c r="CO1320" s="17" t="n">
        <f aca="false">14.652-0.41022*M1320+0.007991*M1320*M1320-0.000077774*M1320*M1320*M1320</f>
        <v>8.531220615552</v>
      </c>
      <c r="CP1320" s="1" t="n">
        <f aca="false">F1320/CO1320*100</f>
        <v>101.978373225284</v>
      </c>
    </row>
    <row r="1321" customFormat="false" ht="12.5" hidden="false" customHeight="false" outlineLevel="0" collapsed="false">
      <c r="A1321" s="0" t="n">
        <v>1320</v>
      </c>
      <c r="B1321" s="15" t="s">
        <v>103</v>
      </c>
      <c r="C1321" s="16" t="s">
        <v>104</v>
      </c>
      <c r="D1321" s="0" t="s">
        <v>185</v>
      </c>
      <c r="E1321" s="0" t="n">
        <v>8.6</v>
      </c>
      <c r="F1321" s="0" t="n">
        <v>12.5</v>
      </c>
      <c r="G1321" s="0" t="n">
        <v>1.3</v>
      </c>
      <c r="H1321" s="0" t="n">
        <v>3.4</v>
      </c>
      <c r="I1321" s="0" t="n">
        <v>2.4</v>
      </c>
      <c r="J1321" s="0" t="n">
        <v>3.805</v>
      </c>
      <c r="K1321" s="0" t="n">
        <v>0.056</v>
      </c>
      <c r="L1321" s="0" t="n">
        <v>2.2</v>
      </c>
      <c r="M1321" s="0" t="n">
        <v>24.8</v>
      </c>
      <c r="N1321" s="0" t="n">
        <v>0</v>
      </c>
      <c r="O1321" s="0" t="n">
        <v>445</v>
      </c>
      <c r="P1321" s="0" t="n">
        <v>5300</v>
      </c>
      <c r="Q1321" s="0" t="n">
        <v>0</v>
      </c>
      <c r="R1321" s="0" t="n">
        <v>0</v>
      </c>
      <c r="S1321" s="0" t="n">
        <v>0</v>
      </c>
      <c r="T1321" s="0" t="n">
        <v>0</v>
      </c>
      <c r="U1321" s="0" t="n">
        <v>0</v>
      </c>
      <c r="V1321" s="0" t="n">
        <v>0</v>
      </c>
      <c r="AC1321" s="0" t="n">
        <v>3.489</v>
      </c>
      <c r="AD1321" s="0" t="n">
        <v>0.057</v>
      </c>
      <c r="AE1321" s="0" t="n">
        <v>3.226</v>
      </c>
      <c r="AF1321" s="0" t="n">
        <v>0.027</v>
      </c>
      <c r="AG1321" s="0" t="n">
        <v>0.009</v>
      </c>
      <c r="AH1321" s="0" t="n">
        <v>17.3</v>
      </c>
      <c r="AJ1321" s="0" t="n">
        <v>590</v>
      </c>
      <c r="AP1321" s="0" t="n">
        <v>0</v>
      </c>
      <c r="AY1321" s="0" t="n">
        <v>0</v>
      </c>
      <c r="BF1321" s="0" t="n">
        <f aca="false">IF(E1321&lt;11,-3.6797*E1321^2+48.115*E1321-53.83,280.92*EXP(-0.2027*E1321))</f>
        <v>87.808388</v>
      </c>
      <c r="BG1321" s="1" t="n">
        <f aca="false">32.208*LN(F1321)+21.438</f>
        <v>102.78666817588</v>
      </c>
      <c r="BH1321" s="1" t="n">
        <f aca="false">IF(G1321&lt;=2, -10*G1321+100, 88.958*EXP(-0.0755*G1321))</f>
        <v>87</v>
      </c>
      <c r="BI1321" s="1" t="n">
        <f aca="false">IF(I1321&lt;=100, 0.0053*(I1321)^2-1.0332*I1321+100.76, 122.82*EXP(-0.0092*I1321))</f>
        <v>98.310848</v>
      </c>
      <c r="BJ1321" s="0" t="n">
        <f aca="false">IF(P1321&lt;=1000, -6.942*LN(P1321)+107.59, -36.304*LN(P1321)+310.72)</f>
        <v>-0.603576061707884</v>
      </c>
      <c r="BK1321" s="0" t="e">
        <f aca="false">BF1321^0.04*BG1321^0.22*BH1321^0.51*BI1321^0.06*BJ1321^0.17</f>
        <v>#NUM!</v>
      </c>
      <c r="BL1321" s="0" t="e">
        <f aca="false">IF(BK1321&gt;=90, "Very Good", IF(BK1321&gt;=80, "Good", IF(BK1321&gt;=70, "Slightly Good", IF(BK1321&gt;=60, "Average", IF(BK1321&gt;=50, "Slightly Poor", IF(BK1321&gt;=40, "Poor", "Very Poor"))))))</f>
        <v>#NUM!</v>
      </c>
      <c r="BM1321" s="2" t="n">
        <f aca="false">IF(P1321&lt;=1000, -6.942*LN(P1321)+107.59, IF(AND(P1321&gt;1000, P1321&lt;=5213),-36.304*LN(P1321)+310.72, IF(P1321&gt;5213, 10)))</f>
        <v>10</v>
      </c>
      <c r="BN1321" s="2" t="n">
        <f aca="false">BF1321^0.04*BG1321^0.22*BH1321^0.51*BI1321^0.06*BM1321^0.17</f>
        <v>62.96198898626</v>
      </c>
      <c r="BO1321" s="3" t="str">
        <f aca="false">IF(BN1321&gt;=90, "Very Good", IF(BN1321&gt;=80, "Good", IF(BN1321&gt;=70, "Slightly Good", IF(BN1321&gt;=60, "Average", IF(BN1321&gt;=50, "Slightly Poor", IF(BN1321&gt;=40, "Poor", "Very Poor"))))))</f>
        <v>Average</v>
      </c>
      <c r="BP1321" s="2" t="n">
        <f aca="false">IF(AJ1321&lt;=1000, -6.942*LN(AJ1321)+107.59, IF(AND(AJ1321&gt;1000, AJ1321&lt;=5213),-36.304*LN(AJ1321)+310.72, IF(AJ1321&gt;5213, 10)))</f>
        <v>63.2991893488418</v>
      </c>
      <c r="BQ1321" s="2" t="n">
        <f aca="false">BF1321^0.04*BG1321^0.22*BH1321^0.51*BI1321^0.06*BP1321^0.17</f>
        <v>86.1620700239343</v>
      </c>
      <c r="BR1321" s="0" t="str">
        <f aca="false">IF(BQ1321&gt;=90, "Very Good", IF(BQ1321&gt;=80, "Good", IF(BQ1321&gt;=70, "Slightly Good", IF(BQ1321&gt;=60, "Average", IF(BQ1321&gt;=50, "Slightly Poor", IF(BQ1321&gt;=40, "Poor", "Very Poor"))))))</f>
        <v>Good</v>
      </c>
      <c r="BT1321" s="2" t="n">
        <f aca="false">9.81*LN(AH1321)+30.6</f>
        <v>58.5654307797516</v>
      </c>
      <c r="BU1321" s="0" t="str">
        <f aca="false">IF(BT1321&lt;30, "Clean water", IF(AND(BT1321&gt;=30, BT1321&lt;40), "Hypolimia", IF(AND(BT1321&gt;=40,BT1321&lt;50), "Mesotrophic", IF(AND(BT1321&gt;=50, BT1321&lt;70), "Eutrophic", IF(BT1321&gt;70,"Hypertrophic")))))</f>
        <v>Eutrophic</v>
      </c>
      <c r="CM1321" s="0" t="n">
        <f aca="false">IF(G1321&gt;H1321,1,0)</f>
        <v>0</v>
      </c>
      <c r="CO1321" s="17" t="n">
        <f aca="false">14.652-0.41022*M1321+0.007991*M1321*M1321-0.000077774*M1321*M1321*M1321</f>
        <v>8.207042440192</v>
      </c>
      <c r="CP1321" s="1" t="n">
        <f aca="false">F1321/CO1321*100</f>
        <v>152.308216889245</v>
      </c>
    </row>
    <row r="1322" customFormat="false" ht="12.5" hidden="false" customHeight="false" outlineLevel="0" collapsed="false">
      <c r="A1322" s="0" t="n">
        <v>1321</v>
      </c>
      <c r="B1322" s="15" t="s">
        <v>105</v>
      </c>
      <c r="C1322" s="16" t="s">
        <v>106</v>
      </c>
      <c r="D1322" s="0" t="s">
        <v>185</v>
      </c>
      <c r="E1322" s="0" t="n">
        <v>8.6</v>
      </c>
      <c r="F1322" s="0" t="n">
        <v>10.4</v>
      </c>
      <c r="G1322" s="0" t="n">
        <v>0.7</v>
      </c>
      <c r="H1322" s="0" t="n">
        <v>3.8</v>
      </c>
      <c r="I1322" s="0" t="n">
        <v>2.8</v>
      </c>
      <c r="J1322" s="0" t="n">
        <v>1.567</v>
      </c>
      <c r="K1322" s="0" t="n">
        <v>0.013</v>
      </c>
      <c r="L1322" s="0" t="n">
        <v>2</v>
      </c>
      <c r="M1322" s="0" t="n">
        <v>22.5</v>
      </c>
      <c r="N1322" s="0" t="n">
        <v>0</v>
      </c>
      <c r="O1322" s="0" t="n">
        <v>182</v>
      </c>
      <c r="P1322" s="0" t="n">
        <v>2000</v>
      </c>
      <c r="Q1322" s="0" t="n">
        <v>0</v>
      </c>
      <c r="R1322" s="0" t="n">
        <v>0</v>
      </c>
      <c r="S1322" s="0" t="n">
        <v>0</v>
      </c>
      <c r="T1322" s="0" t="n">
        <v>0</v>
      </c>
      <c r="U1322" s="0" t="n">
        <v>0</v>
      </c>
      <c r="V1322" s="0" t="n">
        <v>0</v>
      </c>
      <c r="AC1322" s="0" t="n">
        <v>1.436</v>
      </c>
      <c r="AD1322" s="0" t="n">
        <v>0.045</v>
      </c>
      <c r="AE1322" s="0" t="n">
        <v>1.31</v>
      </c>
      <c r="AF1322" s="0" t="n">
        <v>0.007</v>
      </c>
      <c r="AG1322" s="0" t="n">
        <v>0.004</v>
      </c>
      <c r="AH1322" s="0" t="n">
        <v>5.7</v>
      </c>
      <c r="AJ1322" s="0" t="n">
        <v>0</v>
      </c>
      <c r="AP1322" s="0" t="n">
        <v>0</v>
      </c>
      <c r="AY1322" s="0" t="n">
        <v>0</v>
      </c>
      <c r="BF1322" s="0" t="n">
        <f aca="false">IF(E1322&lt;11,-3.6797*E1322^2+48.115*E1322-53.83,280.92*EXP(-0.2027*E1322))</f>
        <v>87.808388</v>
      </c>
      <c r="BG1322" s="1" t="n">
        <f aca="false">32.208*LN(F1322)+21.438</f>
        <v>96.8628814043931</v>
      </c>
      <c r="BH1322" s="1" t="n">
        <f aca="false">IF(G1322&lt;=2, -10*G1322+100, 88.958*EXP(-0.0755*G1322))</f>
        <v>93</v>
      </c>
      <c r="BI1322" s="1" t="n">
        <f aca="false">IF(I1322&lt;=100, 0.0053*(I1322)^2-1.0332*I1322+100.76, 122.82*EXP(-0.0092*I1322))</f>
        <v>97.908592</v>
      </c>
      <c r="BJ1322" s="0" t="n">
        <f aca="false">IF(P1322&lt;=1000, -6.942*LN(P1322)+107.59, -36.304*LN(P1322)+310.72)</f>
        <v>34.7768371087843</v>
      </c>
      <c r="BK1322" s="0" t="n">
        <f aca="false">BF1322^0.04*BG1322^0.22*BH1322^0.51*BI1322^0.06*BJ1322^0.17</f>
        <v>79.4494564807937</v>
      </c>
      <c r="BL1322" s="0" t="str">
        <f aca="false">IF(BK1322&gt;=90, "Very Good", IF(BK1322&gt;=80, "Good", IF(BK1322&gt;=70, "Slightly Good", IF(BK1322&gt;=60, "Average", IF(BK1322&gt;=50, "Slightly Poor", IF(BK1322&gt;=40, "Poor", "Very Poor"))))))</f>
        <v>Slightly Good</v>
      </c>
      <c r="BM1322" s="2" t="n">
        <f aca="false">IF(P1322&lt;=1000, -6.942*LN(P1322)+107.59, IF(AND(P1322&gt;1000, P1322&lt;=5213),-36.304*LN(P1322)+310.72, IF(P1322&gt;5213, 10)))</f>
        <v>34.7768371087843</v>
      </c>
      <c r="BN1322" s="2" t="n">
        <f aca="false">BF1322^0.04*BG1322^0.22*BH1322^0.51*BI1322^0.06*BM1322^0.17</f>
        <v>79.4494564807937</v>
      </c>
      <c r="BO1322" s="3" t="str">
        <f aca="false">IF(BN1322&gt;=90, "Very Good", IF(BN1322&gt;=80, "Good", IF(BN1322&gt;=70, "Slightly Good", IF(BN1322&gt;=60, "Average", IF(BN1322&gt;=50, "Slightly Poor", IF(BN1322&gt;=40, "Poor", "Very Poor"))))))</f>
        <v>Slightly Good</v>
      </c>
      <c r="BP1322" s="2" t="e">
        <f aca="false">IF(AJ1322&lt;=1000, -6.942*LN(AJ1322)+107.59, IF(AND(AJ1322&gt;1000, AJ1322&lt;=5213),-36.304*LN(AJ1322)+310.72, IF(AJ1322&gt;5213, 10)))</f>
        <v>#VALUE!</v>
      </c>
      <c r="BQ1322" s="2" t="e">
        <f aca="false">BF1322^0.04*BG1322^0.22*BH1322^0.51*BI1322^0.06*BP1322^0.17</f>
        <v>#VALUE!</v>
      </c>
      <c r="BR1322" s="0" t="e">
        <f aca="false">IF(BQ1322&gt;=90, "Very Good", IF(BQ1322&gt;=80, "Good", IF(BQ1322&gt;=70, "Slightly Good", IF(BQ1322&gt;=60, "Average", IF(BQ1322&gt;=50, "Slightly Poor", IF(BQ1322&gt;=40, "Poor", "Very Poor"))))))</f>
        <v>#VALUE!</v>
      </c>
      <c r="BT1322" s="2" t="n">
        <f aca="false">9.81*LN(AH1322)+30.6</f>
        <v>47.6739731751854</v>
      </c>
      <c r="BU1322" s="0" t="str">
        <f aca="false">IF(BT1322&lt;30, "Clean water", IF(AND(BT1322&gt;=30, BT1322&lt;40), "Hypolimia", IF(AND(BT1322&gt;=40,BT1322&lt;50), "Mesotrophic", IF(AND(BT1322&gt;=50, BT1322&lt;70), "Eutrophic", IF(BT1322&gt;70,"Hypertrophic")))))</f>
        <v>Mesotrophic</v>
      </c>
      <c r="CM1322" s="0" t="n">
        <f aca="false">IF(G1322&gt;H1322,1,0)</f>
        <v>0</v>
      </c>
      <c r="CO1322" s="17" t="n">
        <f aca="false">14.652-0.41022*M1322+0.007991*M1322*M1322-0.000077774*M1322*M1322*M1322</f>
        <v>8.58159928125</v>
      </c>
      <c r="CP1322" s="1" t="n">
        <f aca="false">F1322/CO1322*100</f>
        <v>121.189531917705</v>
      </c>
    </row>
    <row r="1323" customFormat="false" ht="12.5" hidden="false" customHeight="false" outlineLevel="0" collapsed="false">
      <c r="A1323" s="0" t="n">
        <v>1322</v>
      </c>
      <c r="B1323" s="15" t="s">
        <v>107</v>
      </c>
      <c r="C1323" s="16" t="s">
        <v>108</v>
      </c>
      <c r="D1323" s="0" t="s">
        <v>185</v>
      </c>
      <c r="E1323" s="0" t="n">
        <v>7.4</v>
      </c>
      <c r="F1323" s="0" t="n">
        <v>3.6</v>
      </c>
      <c r="G1323" s="0" t="n">
        <v>1.7</v>
      </c>
      <c r="H1323" s="0" t="n">
        <v>3.4</v>
      </c>
      <c r="I1323" s="0" t="n">
        <v>1</v>
      </c>
      <c r="J1323" s="0" t="n">
        <v>3.771</v>
      </c>
      <c r="K1323" s="0" t="n">
        <v>0.182</v>
      </c>
      <c r="L1323" s="0" t="n">
        <v>2.1</v>
      </c>
      <c r="M1323" s="0" t="n">
        <v>19.1</v>
      </c>
      <c r="N1323" s="0" t="n">
        <v>0</v>
      </c>
      <c r="O1323" s="0" t="n">
        <v>614</v>
      </c>
      <c r="P1323" s="0" t="n">
        <v>5400</v>
      </c>
      <c r="Q1323" s="0" t="n">
        <v>0</v>
      </c>
      <c r="R1323" s="0" t="n">
        <v>0</v>
      </c>
      <c r="S1323" s="0" t="n">
        <v>0</v>
      </c>
      <c r="T1323" s="0" t="n">
        <v>0</v>
      </c>
      <c r="U1323" s="0" t="n">
        <v>0</v>
      </c>
      <c r="V1323" s="0" t="n">
        <v>0</v>
      </c>
      <c r="AC1323" s="0" t="n">
        <v>3.733</v>
      </c>
      <c r="AD1323" s="0" t="n">
        <v>0.853</v>
      </c>
      <c r="AE1323" s="0" t="n">
        <v>2.593</v>
      </c>
      <c r="AF1323" s="0" t="n">
        <v>0.171</v>
      </c>
      <c r="AG1323" s="0" t="n">
        <v>0.142</v>
      </c>
      <c r="AH1323" s="0" t="n">
        <v>5</v>
      </c>
      <c r="AJ1323" s="0" t="n">
        <v>2900</v>
      </c>
      <c r="AP1323" s="0" t="n">
        <v>0</v>
      </c>
      <c r="AY1323" s="0" t="n">
        <v>0</v>
      </c>
      <c r="BF1323" s="0" t="n">
        <f aca="false">IF(E1323&lt;11,-3.6797*E1323^2+48.115*E1323-53.83,280.92*EXP(-0.2027*E1323))</f>
        <v>100.720628</v>
      </c>
      <c r="BG1323" s="1" t="n">
        <f aca="false">32.208*LN(F1323)+21.438</f>
        <v>62.6943172946422</v>
      </c>
      <c r="BH1323" s="1" t="n">
        <f aca="false">IF(G1323&lt;=2, -10*G1323+100, 88.958*EXP(-0.0755*G1323))</f>
        <v>83</v>
      </c>
      <c r="BI1323" s="1" t="n">
        <f aca="false">IF(I1323&lt;=100, 0.0053*(I1323)^2-1.0332*I1323+100.76, 122.82*EXP(-0.0092*I1323))</f>
        <v>99.7321</v>
      </c>
      <c r="BJ1323" s="0" t="n">
        <f aca="false">IF(P1323&lt;=1000, -6.942*LN(P1323)+107.59, -36.304*LN(P1323)+310.72)</f>
        <v>-1.28217525858111</v>
      </c>
      <c r="BK1323" s="0" t="e">
        <f aca="false">BF1323^0.04*BG1323^0.22*BH1323^0.51*BI1323^0.06*BJ1323^0.17</f>
        <v>#NUM!</v>
      </c>
      <c r="BL1323" s="0" t="e">
        <f aca="false">IF(BK1323&gt;=90, "Very Good", IF(BK1323&gt;=80, "Good", IF(BK1323&gt;=70, "Slightly Good", IF(BK1323&gt;=60, "Average", IF(BK1323&gt;=50, "Slightly Poor", IF(BK1323&gt;=40, "Poor", "Very Poor"))))))</f>
        <v>#NUM!</v>
      </c>
      <c r="BM1323" s="2" t="n">
        <f aca="false">IF(P1323&lt;=1000, -6.942*LN(P1323)+107.59, IF(AND(P1323&gt;1000, P1323&lt;=5213),-36.304*LN(P1323)+310.72, IF(P1323&gt;5213, 10)))</f>
        <v>10</v>
      </c>
      <c r="BN1323" s="2" t="n">
        <f aca="false">BF1323^0.04*BG1323^0.22*BH1323^0.51*BI1323^0.06*BM1323^0.17</f>
        <v>55.4849068156999</v>
      </c>
      <c r="BO1323" s="3" t="str">
        <f aca="false">IF(BN1323&gt;=90, "Very Good", IF(BN1323&gt;=80, "Good", IF(BN1323&gt;=70, "Slightly Good", IF(BN1323&gt;=60, "Average", IF(BN1323&gt;=50, "Slightly Poor", IF(BN1323&gt;=40, "Poor", "Very Poor"))))))</f>
        <v>Slightly Poor</v>
      </c>
      <c r="BP1323" s="2" t="n">
        <f aca="false">IF(AJ1323&lt;=1000, -6.942*LN(AJ1323)+107.59, IF(AND(AJ1323&gt;1000, AJ1323&lt;=5213),-36.304*LN(AJ1323)+310.72, IF(AJ1323&gt;5213, 10)))</f>
        <v>21.2875937560594</v>
      </c>
      <c r="BQ1323" s="2" t="n">
        <f aca="false">BF1323^0.04*BG1323^0.22*BH1323^0.51*BI1323^0.06*BP1323^0.17</f>
        <v>63.0893972948187</v>
      </c>
      <c r="BR1323" s="0" t="str">
        <f aca="false">IF(BQ1323&gt;=90, "Very Good", IF(BQ1323&gt;=80, "Good", IF(BQ1323&gt;=70, "Slightly Good", IF(BQ1323&gt;=60, "Average", IF(BQ1323&gt;=50, "Slightly Poor", IF(BQ1323&gt;=40, "Poor", "Very Poor"))))))</f>
        <v>Average</v>
      </c>
      <c r="BT1323" s="2" t="n">
        <f aca="false">9.81*LN(AH1323)+30.6</f>
        <v>46.3885859209785</v>
      </c>
      <c r="BU1323" s="0" t="str">
        <f aca="false">IF(BT1323&lt;30, "Clean water", IF(AND(BT1323&gt;=30, BT1323&lt;40), "Hypolimia", IF(AND(BT1323&gt;=40,BT1323&lt;50), "Mesotrophic", IF(AND(BT1323&gt;=50, BT1323&lt;70), "Eutrophic", IF(BT1323&gt;70,"Hypertrophic")))))</f>
        <v>Mesotrophic</v>
      </c>
      <c r="CM1323" s="0" t="n">
        <f aca="false">IF(G1323&gt;H1323,1,0)</f>
        <v>0</v>
      </c>
      <c r="CO1323" s="17" t="n">
        <f aca="false">14.652-0.41022*M1323+0.007991*M1323*M1323-0.000077774*M1323*M1323*M1323</f>
        <v>9.190075510846</v>
      </c>
      <c r="CP1323" s="1" t="n">
        <f aca="false">F1323/CO1323*100</f>
        <v>39.1726922782226</v>
      </c>
    </row>
    <row r="1324" customFormat="false" ht="12.5" hidden="false" customHeight="false" outlineLevel="0" collapsed="false">
      <c r="A1324" s="0" t="n">
        <v>1323</v>
      </c>
      <c r="B1324" s="15" t="s">
        <v>109</v>
      </c>
      <c r="C1324" s="16" t="s">
        <v>110</v>
      </c>
      <c r="D1324" s="0" t="s">
        <v>185</v>
      </c>
      <c r="E1324" s="0" t="n">
        <v>7.7</v>
      </c>
      <c r="F1324" s="0" t="n">
        <v>8.6</v>
      </c>
      <c r="G1324" s="0" t="n">
        <v>3.8</v>
      </c>
      <c r="H1324" s="0" t="n">
        <v>8.4</v>
      </c>
      <c r="I1324" s="0" t="n">
        <v>11.5</v>
      </c>
      <c r="J1324" s="0" t="n">
        <v>6.03</v>
      </c>
      <c r="K1324" s="0" t="n">
        <v>0.199</v>
      </c>
      <c r="L1324" s="0" t="n">
        <v>4.6</v>
      </c>
      <c r="M1324" s="0" t="n">
        <v>25.7</v>
      </c>
      <c r="O1324" s="0" t="n">
        <v>506</v>
      </c>
      <c r="AC1324" s="0" t="n">
        <v>5.816</v>
      </c>
      <c r="AD1324" s="0" t="n">
        <v>0.387</v>
      </c>
      <c r="AE1324" s="0" t="n">
        <v>4.105</v>
      </c>
      <c r="AF1324" s="0" t="n">
        <v>0.096</v>
      </c>
      <c r="AG1324" s="0" t="n">
        <v>0.059</v>
      </c>
      <c r="AH1324" s="0" t="n">
        <v>0</v>
      </c>
      <c r="BD1324" s="0" t="n">
        <v>2.042</v>
      </c>
      <c r="BF1324" s="0" t="n">
        <f aca="false">IF(E1324&lt;11,-3.6797*E1324^2+48.115*E1324-53.83,280.92*EXP(-0.2027*E1324))</f>
        <v>98.486087</v>
      </c>
      <c r="BG1324" s="1" t="n">
        <f aca="false">32.208*LN(F1324)+21.438</f>
        <v>90.7419570425808</v>
      </c>
      <c r="BH1324" s="1" t="n">
        <f aca="false">IF(G1324&lt;=2, -10*G1324+100, 88.958*EXP(-0.0755*G1324))</f>
        <v>66.7706991099565</v>
      </c>
      <c r="BI1324" s="1" t="n">
        <f aca="false">IF(I1324&lt;=100, 0.0053*(I1324)^2-1.0332*I1324+100.76, 122.82*EXP(-0.0092*I1324))</f>
        <v>89.579125</v>
      </c>
      <c r="BJ1324" s="0" t="e">
        <f aca="false">IF(P1324&lt;=1000, -6.942*LN(P1324)+107.59, -36.304*LN(P1324)+310.72)</f>
        <v>#VALUE!</v>
      </c>
      <c r="BK1324" s="0" t="e">
        <f aca="false">BF1324^0.04*BG1324^0.22*BH1324^0.51*BI1324^0.06*BJ1324^0.17</f>
        <v>#VALUE!</v>
      </c>
      <c r="BL1324" s="0" t="e">
        <f aca="false">IF(BK1324&gt;=90, "Very Good", IF(BK1324&gt;=80, "Good", IF(BK1324&gt;=70, "Slightly Good", IF(BK1324&gt;=60, "Average", IF(BK1324&gt;=50, "Slightly Poor", IF(BK1324&gt;=40, "Poor", "Very Poor"))))))</f>
        <v>#VALUE!</v>
      </c>
      <c r="BM1324" s="2" t="e">
        <f aca="false">IF(P1324&lt;=1000, -6.942*LN(P1324)+107.59, IF(AND(P1324&gt;1000, P1324&lt;=5213),-36.304*LN(P1324)+310.72, IF(P1324&gt;5213, 10)))</f>
        <v>#VALUE!</v>
      </c>
      <c r="BN1324" s="2" t="e">
        <f aca="false">BF1324^0.04*BG1324^0.22*BH1324^0.51*BI1324^0.06*BM1324^0.17</f>
        <v>#VALUE!</v>
      </c>
      <c r="BO1324" s="3" t="e">
        <f aca="false">IF(BN1324&gt;=90, "Very Good", IF(BN1324&gt;=80, "Good", IF(BN1324&gt;=70, "Slightly Good", IF(BN1324&gt;=60, "Average", IF(BN1324&gt;=50, "Slightly Poor", IF(BN1324&gt;=40, "Poor", "Very Poor"))))))</f>
        <v>#VALUE!</v>
      </c>
      <c r="BP1324" s="2" t="e">
        <f aca="false">IF(AJ1324&lt;=1000, -6.942*LN(AJ1324)+107.59, IF(AND(AJ1324&gt;1000, AJ1324&lt;=5213),-36.304*LN(AJ1324)+310.72, IF(AJ1324&gt;5213, 10)))</f>
        <v>#VALUE!</v>
      </c>
      <c r="BQ1324" s="2" t="e">
        <f aca="false">BF1324^0.04*BG1324^0.22*BH1324^0.51*BI1324^0.06*BP1324^0.17</f>
        <v>#VALUE!</v>
      </c>
      <c r="BR1324" s="0" t="e">
        <f aca="false">IF(BQ1324&gt;=90, "Very Good", IF(BQ1324&gt;=80, "Good", IF(BQ1324&gt;=70, "Slightly Good", IF(BQ1324&gt;=60, "Average", IF(BQ1324&gt;=50, "Slightly Poor", IF(BQ1324&gt;=40, "Poor", "Very Poor"))))))</f>
        <v>#VALUE!</v>
      </c>
      <c r="BT1324" s="2" t="e">
        <f aca="false">9.81*LN(AH1324)+30.6</f>
        <v>#VALUE!</v>
      </c>
      <c r="BU1324" s="0" t="e">
        <f aca="false">IF(BT1324&lt;30, "Clean water", IF(AND(BT1324&gt;=30, BT1324&lt;40), "Hypolimia", IF(AND(BT1324&gt;=40,BT1324&lt;50), "Mesotrophic", IF(AND(BT1324&gt;=50, BT1324&lt;70), "Eutrophic", IF(BT1324&gt;70,"Hypertrophic")))))</f>
        <v>#VALUE!</v>
      </c>
      <c r="CM1324" s="0" t="n">
        <f aca="false">IF(G1324&gt;H1324,1,0)</f>
        <v>0</v>
      </c>
      <c r="CO1324" s="17" t="n">
        <f aca="false">14.652-0.41022*M1324+0.007991*M1324*M1324-0.000077774*M1324*M1324*M1324</f>
        <v>8.067139594018</v>
      </c>
      <c r="CP1324" s="1" t="n">
        <f aca="false">F1324/CO1324*100</f>
        <v>106.605320259701</v>
      </c>
    </row>
    <row r="1325" customFormat="false" ht="12.5" hidden="false" customHeight="false" outlineLevel="0" collapsed="false">
      <c r="A1325" s="0" t="n">
        <v>1324</v>
      </c>
      <c r="B1325" s="15" t="s">
        <v>111</v>
      </c>
      <c r="C1325" s="16" t="s">
        <v>112</v>
      </c>
      <c r="D1325" s="0" t="s">
        <v>185</v>
      </c>
      <c r="E1325" s="0" t="n">
        <v>7.8</v>
      </c>
      <c r="F1325" s="0" t="n">
        <v>9.1</v>
      </c>
      <c r="G1325" s="0" t="n">
        <v>1.4</v>
      </c>
      <c r="H1325" s="0" t="n">
        <v>5.5</v>
      </c>
      <c r="I1325" s="0" t="n">
        <v>5.8</v>
      </c>
      <c r="J1325" s="0" t="n">
        <v>4.501</v>
      </c>
      <c r="K1325" s="0" t="n">
        <v>0.109</v>
      </c>
      <c r="L1325" s="0" t="n">
        <v>3.8</v>
      </c>
      <c r="M1325" s="0" t="n">
        <v>23.7</v>
      </c>
      <c r="N1325" s="0" t="n">
        <v>0</v>
      </c>
      <c r="O1325" s="0" t="n">
        <v>507</v>
      </c>
      <c r="P1325" s="0" t="n">
        <v>23000</v>
      </c>
      <c r="Q1325" s="0" t="n">
        <v>0</v>
      </c>
      <c r="R1325" s="0" t="n">
        <v>0</v>
      </c>
      <c r="S1325" s="0" t="n">
        <v>0</v>
      </c>
      <c r="T1325" s="0" t="n">
        <v>0</v>
      </c>
      <c r="U1325" s="0" t="n">
        <v>0</v>
      </c>
      <c r="V1325" s="0" t="n">
        <v>0</v>
      </c>
      <c r="AC1325" s="0" t="n">
        <v>4.384</v>
      </c>
      <c r="AD1325" s="0" t="n">
        <v>0.313</v>
      </c>
      <c r="AE1325" s="0" t="n">
        <v>3.441</v>
      </c>
      <c r="AF1325" s="0" t="n">
        <v>0.085</v>
      </c>
      <c r="AG1325" s="0" t="n">
        <v>0.056</v>
      </c>
      <c r="AH1325" s="0" t="n">
        <v>22.4</v>
      </c>
      <c r="AJ1325" s="0" t="n">
        <v>2000</v>
      </c>
      <c r="AP1325" s="0" t="n">
        <v>0</v>
      </c>
      <c r="AY1325" s="0" t="n">
        <v>0</v>
      </c>
      <c r="BF1325" s="0" t="n">
        <f aca="false">IF(E1325&lt;11,-3.6797*E1325^2+48.115*E1325-53.83,280.92*EXP(-0.2027*E1325))</f>
        <v>97.5940520000001</v>
      </c>
      <c r="BG1325" s="1" t="n">
        <f aca="false">32.208*LN(F1325)+21.438</f>
        <v>92.5621023107425</v>
      </c>
      <c r="BH1325" s="1" t="n">
        <f aca="false">IF(G1325&lt;=2, -10*G1325+100, 88.958*EXP(-0.0755*G1325))</f>
        <v>86</v>
      </c>
      <c r="BI1325" s="1" t="n">
        <f aca="false">IF(I1325&lt;=100, 0.0053*(I1325)^2-1.0332*I1325+100.76, 122.82*EXP(-0.0092*I1325))</f>
        <v>94.945732</v>
      </c>
      <c r="BJ1325" s="0" t="n">
        <f aca="false">IF(P1325&lt;=1000, -6.942*LN(P1325)+107.59, -36.304*LN(P1325)+310.72)</f>
        <v>-53.8901296632594</v>
      </c>
      <c r="BK1325" s="0" t="e">
        <f aca="false">BF1325^0.04*BG1325^0.22*BH1325^0.51*BI1325^0.06*BJ1325^0.17</f>
        <v>#NUM!</v>
      </c>
      <c r="BL1325" s="0" t="e">
        <f aca="false">IF(BK1325&gt;=90, "Very Good", IF(BK1325&gt;=80, "Good", IF(BK1325&gt;=70, "Slightly Good", IF(BK1325&gt;=60, "Average", IF(BK1325&gt;=50, "Slightly Poor", IF(BK1325&gt;=40, "Poor", "Very Poor"))))))</f>
        <v>#NUM!</v>
      </c>
      <c r="BM1325" s="2" t="n">
        <f aca="false">IF(P1325&lt;=1000, -6.942*LN(P1325)+107.59, IF(AND(P1325&gt;1000, P1325&lt;=5213),-36.304*LN(P1325)+310.72, IF(P1325&gt;5213, 10)))</f>
        <v>10</v>
      </c>
      <c r="BN1325" s="2" t="n">
        <f aca="false">BF1325^0.04*BG1325^0.22*BH1325^0.51*BI1325^0.06*BM1325^0.17</f>
        <v>61.2964011898402</v>
      </c>
      <c r="BO1325" s="3" t="str">
        <f aca="false">IF(BN1325&gt;=90, "Very Good", IF(BN1325&gt;=80, "Good", IF(BN1325&gt;=70, "Slightly Good", IF(BN1325&gt;=60, "Average", IF(BN1325&gt;=50, "Slightly Poor", IF(BN1325&gt;=40, "Poor", "Very Poor"))))))</f>
        <v>Average</v>
      </c>
      <c r="BP1325" s="2" t="n">
        <f aca="false">IF(AJ1325&lt;=1000, -6.942*LN(AJ1325)+107.59, IF(AND(AJ1325&gt;1000, AJ1325&lt;=5213),-36.304*LN(AJ1325)+310.72, IF(AJ1325&gt;5213, 10)))</f>
        <v>34.7768371087843</v>
      </c>
      <c r="BQ1325" s="2" t="n">
        <f aca="false">BF1325^0.04*BG1325^0.22*BH1325^0.51*BI1325^0.06*BP1325^0.17</f>
        <v>75.7624989391214</v>
      </c>
      <c r="BR1325" s="0" t="str">
        <f aca="false">IF(BQ1325&gt;=90, "Very Good", IF(BQ1325&gt;=80, "Good", IF(BQ1325&gt;=70, "Slightly Good", IF(BQ1325&gt;=60, "Average", IF(BQ1325&gt;=50, "Slightly Poor", IF(BQ1325&gt;=40, "Poor", "Very Poor"))))))</f>
        <v>Slightly Good</v>
      </c>
      <c r="BT1325" s="2" t="n">
        <f aca="false">9.81*LN(AH1325)+30.6</f>
        <v>61.0998880064264</v>
      </c>
      <c r="BU1325" s="0" t="str">
        <f aca="false">IF(BT1325&lt;30, "Clean water", IF(AND(BT1325&gt;=30, BT1325&lt;40), "Hypolimia", IF(AND(BT1325&gt;=40,BT1325&lt;50), "Mesotrophic", IF(AND(BT1325&gt;=50, BT1325&lt;70), "Eutrophic", IF(BT1325&gt;70,"Hypertrophic")))))</f>
        <v>Eutrophic</v>
      </c>
      <c r="CM1325" s="0" t="n">
        <f aca="false">IF(G1325&gt;H1325,1,0)</f>
        <v>0</v>
      </c>
      <c r="CO1325" s="17" t="n">
        <f aca="false">14.652-0.41022*M1325+0.007991*M1325*M1325-0.000077774*M1325*M1325*M1325</f>
        <v>8.382919179978</v>
      </c>
      <c r="CP1325" s="1" t="n">
        <f aca="false">F1325/CO1325*100</f>
        <v>108.554070540662</v>
      </c>
    </row>
    <row r="1326" customFormat="false" ht="12.5" hidden="false" customHeight="false" outlineLevel="0" collapsed="false">
      <c r="A1326" s="0" t="n">
        <v>1325</v>
      </c>
      <c r="B1326" s="15" t="s">
        <v>113</v>
      </c>
      <c r="C1326" s="16" t="s">
        <v>114</v>
      </c>
      <c r="D1326" s="0" t="s">
        <v>185</v>
      </c>
      <c r="E1326" s="0" t="n">
        <v>7.6</v>
      </c>
      <c r="F1326" s="0" t="n">
        <v>8.3</v>
      </c>
      <c r="G1326" s="0" t="n">
        <v>1.7</v>
      </c>
      <c r="H1326" s="0" t="n">
        <v>4.8</v>
      </c>
      <c r="I1326" s="0" t="n">
        <v>6.6</v>
      </c>
      <c r="J1326" s="0" t="n">
        <v>3.789</v>
      </c>
      <c r="K1326" s="0" t="n">
        <v>0.103</v>
      </c>
      <c r="L1326" s="0" t="n">
        <v>3.4</v>
      </c>
      <c r="M1326" s="0" t="n">
        <v>24.4</v>
      </c>
      <c r="N1326" s="0" t="n">
        <v>0</v>
      </c>
      <c r="O1326" s="0" t="n">
        <v>491</v>
      </c>
      <c r="P1326" s="0" t="n">
        <v>7000</v>
      </c>
      <c r="Q1326" s="0" t="n">
        <v>0</v>
      </c>
      <c r="R1326" s="0" t="n">
        <v>0</v>
      </c>
      <c r="S1326" s="0" t="n">
        <v>0</v>
      </c>
      <c r="T1326" s="0" t="n">
        <v>0</v>
      </c>
      <c r="U1326" s="0" t="n">
        <v>0</v>
      </c>
      <c r="V1326" s="0" t="n">
        <v>0</v>
      </c>
      <c r="AC1326" s="0" t="n">
        <v>3.612</v>
      </c>
      <c r="AD1326" s="0" t="n">
        <v>0.295</v>
      </c>
      <c r="AE1326" s="0" t="n">
        <v>2.866</v>
      </c>
      <c r="AF1326" s="0" t="n">
        <v>0.057</v>
      </c>
      <c r="AG1326" s="0" t="n">
        <v>0.033</v>
      </c>
      <c r="AH1326" s="0" t="n">
        <v>12.4</v>
      </c>
      <c r="AJ1326" s="0" t="n">
        <v>900</v>
      </c>
      <c r="AP1326" s="0" t="n">
        <v>0</v>
      </c>
      <c r="AY1326" s="0" t="n">
        <v>0</v>
      </c>
      <c r="BF1326" s="0" t="n">
        <f aca="false">IF(E1326&lt;11,-3.6797*E1326^2+48.115*E1326-53.83,280.92*EXP(-0.2027*E1326))</f>
        <v>99.304528</v>
      </c>
      <c r="BG1326" s="1" t="n">
        <f aca="false">32.208*LN(F1326)+21.438</f>
        <v>89.5983576207606</v>
      </c>
      <c r="BH1326" s="1" t="n">
        <f aca="false">IF(G1326&lt;=2, -10*G1326+100, 88.958*EXP(-0.0755*G1326))</f>
        <v>83</v>
      </c>
      <c r="BI1326" s="1" t="n">
        <f aca="false">IF(I1326&lt;=100, 0.0053*(I1326)^2-1.0332*I1326+100.76, 122.82*EXP(-0.0092*I1326))</f>
        <v>94.171748</v>
      </c>
      <c r="BJ1326" s="0" t="n">
        <f aca="false">IF(P1326&lt;=1000, -6.942*LN(P1326)+107.59, -36.304*LN(P1326)+310.72)</f>
        <v>-10.7034696994716</v>
      </c>
      <c r="BK1326" s="0" t="e">
        <f aca="false">BF1326^0.04*BG1326^0.22*BH1326^0.51*BI1326^0.06*BJ1326^0.17</f>
        <v>#NUM!</v>
      </c>
      <c r="BL1326" s="0" t="e">
        <f aca="false">IF(BK1326&gt;=90, "Very Good", IF(BK1326&gt;=80, "Good", IF(BK1326&gt;=70, "Slightly Good", IF(BK1326&gt;=60, "Average", IF(BK1326&gt;=50, "Slightly Poor", IF(BK1326&gt;=40, "Poor", "Very Poor"))))))</f>
        <v>#NUM!</v>
      </c>
      <c r="BM1326" s="2" t="n">
        <f aca="false">IF(P1326&lt;=1000, -6.942*LN(P1326)+107.59, IF(AND(P1326&gt;1000, P1326&lt;=5213),-36.304*LN(P1326)+310.72, IF(P1326&gt;5213, 10)))</f>
        <v>10</v>
      </c>
      <c r="BN1326" s="2" t="n">
        <f aca="false">BF1326^0.04*BG1326^0.22*BH1326^0.51*BI1326^0.06*BM1326^0.17</f>
        <v>59.7791640853901</v>
      </c>
      <c r="BO1326" s="3" t="str">
        <f aca="false">IF(BN1326&gt;=90, "Very Good", IF(BN1326&gt;=80, "Good", IF(BN1326&gt;=70, "Slightly Good", IF(BN1326&gt;=60, "Average", IF(BN1326&gt;=50, "Slightly Poor", IF(BN1326&gt;=40, "Poor", "Very Poor"))))))</f>
        <v>Slightly Poor</v>
      </c>
      <c r="BP1326" s="2" t="n">
        <f aca="false">IF(AJ1326&lt;=1000, -6.942*LN(AJ1326)+107.59, IF(AND(AJ1326&gt;1000, AJ1326&lt;=5213),-36.304*LN(AJ1326)+310.72, IF(AJ1326&gt;5213, 10)))</f>
        <v>60.3677755530026</v>
      </c>
      <c r="BQ1326" s="2" t="n">
        <f aca="false">BF1326^0.04*BG1326^0.22*BH1326^0.51*BI1326^0.06*BP1326^0.17</f>
        <v>81.149662375853</v>
      </c>
      <c r="BR1326" s="0" t="str">
        <f aca="false">IF(BQ1326&gt;=90, "Very Good", IF(BQ1326&gt;=80, "Good", IF(BQ1326&gt;=70, "Slightly Good", IF(BQ1326&gt;=60, "Average", IF(BQ1326&gt;=50, "Slightly Poor", IF(BQ1326&gt;=40, "Poor", "Very Poor"))))))</f>
        <v>Good</v>
      </c>
      <c r="BT1326" s="2" t="n">
        <f aca="false">9.81*LN(AH1326)+30.6</f>
        <v>55.2986023963138</v>
      </c>
      <c r="BU1326" s="0" t="str">
        <f aca="false">IF(BT1326&lt;30, "Clean water", IF(AND(BT1326&gt;=30, BT1326&lt;40), "Hypolimia", IF(AND(BT1326&gt;=40,BT1326&lt;50), "Mesotrophic", IF(AND(BT1326&gt;=50, BT1326&lt;70), "Eutrophic", IF(BT1326&gt;70,"Hypertrophic")))))</f>
        <v>Eutrophic</v>
      </c>
      <c r="CM1326" s="0" t="n">
        <f aca="false">IF(G1326&gt;H1326,1,0)</f>
        <v>0</v>
      </c>
      <c r="CO1326" s="17" t="n">
        <f aca="false">14.652-0.41022*M1326+0.007991*M1326*M1326-0.000077774*M1326*M1326*M1326</f>
        <v>8.270347661184</v>
      </c>
      <c r="CP1326" s="1" t="n">
        <f aca="false">F1326/CO1326*100</f>
        <v>100.358537996597</v>
      </c>
    </row>
    <row r="1327" customFormat="false" ht="12.5" hidden="false" customHeight="false" outlineLevel="0" collapsed="false">
      <c r="A1327" s="0" t="n">
        <v>1326</v>
      </c>
      <c r="B1327" s="15" t="s">
        <v>115</v>
      </c>
      <c r="C1327" s="16" t="s">
        <v>116</v>
      </c>
      <c r="D1327" s="0" t="s">
        <v>185</v>
      </c>
      <c r="E1327" s="0" t="n">
        <v>7.1</v>
      </c>
      <c r="F1327" s="0" t="n">
        <v>5.5</v>
      </c>
      <c r="G1327" s="0" t="n">
        <v>2.5</v>
      </c>
      <c r="H1327" s="0" t="n">
        <v>7.5</v>
      </c>
      <c r="I1327" s="0" t="n">
        <v>4.6</v>
      </c>
      <c r="J1327" s="0" t="n">
        <v>11.214</v>
      </c>
      <c r="K1327" s="0" t="n">
        <v>0.244</v>
      </c>
      <c r="L1327" s="0" t="n">
        <v>4.7</v>
      </c>
      <c r="M1327" s="0" t="n">
        <v>23.6</v>
      </c>
      <c r="N1327" s="0" t="n">
        <v>0</v>
      </c>
      <c r="O1327" s="0" t="n">
        <v>556</v>
      </c>
      <c r="P1327" s="0" t="n">
        <v>290000</v>
      </c>
      <c r="Q1327" s="0" t="n">
        <v>0</v>
      </c>
      <c r="R1327" s="0" t="n">
        <v>0</v>
      </c>
      <c r="S1327" s="0" t="n">
        <v>0</v>
      </c>
      <c r="T1327" s="0" t="n">
        <v>0</v>
      </c>
      <c r="U1327" s="0" t="n">
        <v>0</v>
      </c>
      <c r="V1327" s="0" t="n">
        <v>0</v>
      </c>
      <c r="AC1327" s="0" t="n">
        <v>10.977</v>
      </c>
      <c r="AD1327" s="0" t="n">
        <v>3.411</v>
      </c>
      <c r="AE1327" s="0" t="n">
        <v>6.278</v>
      </c>
      <c r="AF1327" s="0" t="n">
        <v>0.123</v>
      </c>
      <c r="AG1327" s="0" t="n">
        <v>0.086</v>
      </c>
      <c r="AH1327" s="0" t="n">
        <v>16.5</v>
      </c>
      <c r="AJ1327" s="0" t="n">
        <v>19000</v>
      </c>
      <c r="AP1327" s="0" t="n">
        <v>0</v>
      </c>
      <c r="AY1327" s="0" t="n">
        <v>0</v>
      </c>
      <c r="BF1327" s="0" t="n">
        <f aca="false">IF(E1327&lt;11,-3.6797*E1327^2+48.115*E1327-53.83,280.92*EXP(-0.2027*E1327))</f>
        <v>102.292823</v>
      </c>
      <c r="BG1327" s="1" t="n">
        <f aca="false">32.208*LN(F1327)+21.438</f>
        <v>76.3445265548152</v>
      </c>
      <c r="BH1327" s="1" t="n">
        <f aca="false">IF(G1327&lt;=2, -10*G1327+100, 88.958*EXP(-0.0755*G1327))</f>
        <v>73.6566439219523</v>
      </c>
      <c r="BI1327" s="1" t="n">
        <f aca="false">IF(I1327&lt;=100, 0.0053*(I1327)^2-1.0332*I1327+100.76, 122.82*EXP(-0.0092*I1327))</f>
        <v>96.119428</v>
      </c>
      <c r="BJ1327" s="0" t="n">
        <f aca="false">IF(P1327&lt;=1000, -6.942*LN(P1327)+107.59, -36.304*LN(P1327)+310.72)</f>
        <v>-145.898504676052</v>
      </c>
      <c r="BK1327" s="0" t="e">
        <f aca="false">BF1327^0.04*BG1327^0.22*BH1327^0.51*BI1327^0.06*BJ1327^0.17</f>
        <v>#NUM!</v>
      </c>
      <c r="BL1327" s="0" t="e">
        <f aca="false">IF(BK1327&gt;=90, "Very Good", IF(BK1327&gt;=80, "Good", IF(BK1327&gt;=70, "Slightly Good", IF(BK1327&gt;=60, "Average", IF(BK1327&gt;=50, "Slightly Poor", IF(BK1327&gt;=40, "Poor", "Very Poor"))))))</f>
        <v>#NUM!</v>
      </c>
      <c r="BM1327" s="2" t="n">
        <f aca="false">IF(P1327&lt;=1000, -6.942*LN(P1327)+107.59, IF(AND(P1327&gt;1000, P1327&lt;=5213),-36.304*LN(P1327)+310.72, IF(P1327&gt;5213, 10)))</f>
        <v>10</v>
      </c>
      <c r="BN1327" s="2" t="n">
        <f aca="false">BF1327^0.04*BG1327^0.22*BH1327^0.51*BI1327^0.06*BM1327^0.17</f>
        <v>54.4316750531514</v>
      </c>
      <c r="BO1327" s="3" t="str">
        <f aca="false">IF(BN1327&gt;=90, "Very Good", IF(BN1327&gt;=80, "Good", IF(BN1327&gt;=70, "Slightly Good", IF(BN1327&gt;=60, "Average", IF(BN1327&gt;=50, "Slightly Poor", IF(BN1327&gt;=40, "Poor", "Very Poor"))))))</f>
        <v>Slightly Poor</v>
      </c>
      <c r="BP1327" s="2" t="n">
        <f aca="false">IF(AJ1327&lt;=1000, -6.942*LN(AJ1327)+107.59, IF(AND(AJ1327&gt;1000, AJ1327&lt;=5213),-36.304*LN(AJ1327)+310.72, IF(AJ1327&gt;5213, 10)))</f>
        <v>10</v>
      </c>
      <c r="BQ1327" s="2" t="n">
        <f aca="false">BF1327^0.04*BG1327^0.22*BH1327^0.51*BI1327^0.06*BP1327^0.17</f>
        <v>54.4316750531514</v>
      </c>
      <c r="BR1327" s="0" t="str">
        <f aca="false">IF(BQ1327&gt;=90, "Very Good", IF(BQ1327&gt;=80, "Good", IF(BQ1327&gt;=70, "Slightly Good", IF(BQ1327&gt;=60, "Average", IF(BQ1327&gt;=50, "Slightly Poor", IF(BQ1327&gt;=40, "Poor", "Very Poor"))))))</f>
        <v>Slightly Poor</v>
      </c>
      <c r="BT1327" s="2" t="n">
        <f aca="false">9.81*LN(AH1327)+30.6</f>
        <v>58.1009653366931</v>
      </c>
      <c r="BU1327" s="0" t="str">
        <f aca="false">IF(BT1327&lt;30, "Clean water", IF(AND(BT1327&gt;=30, BT1327&lt;40), "Hypolimia", IF(AND(BT1327&gt;=40,BT1327&lt;50), "Mesotrophic", IF(AND(BT1327&gt;=50, BT1327&lt;70), "Eutrophic", IF(BT1327&gt;70,"Hypertrophic")))))</f>
        <v>Eutrophic</v>
      </c>
      <c r="CM1327" s="0" t="n">
        <f aca="false">IF(G1327&gt;H1327,1,0)</f>
        <v>0</v>
      </c>
      <c r="CO1327" s="17" t="n">
        <f aca="false">14.652-0.41022*M1327+0.007991*M1327*M1327-0.000077774*M1327*M1327*M1327</f>
        <v>8.399193993856</v>
      </c>
      <c r="CP1327" s="1" t="n">
        <f aca="false">F1327/CO1327*100</f>
        <v>65.4824737233506</v>
      </c>
    </row>
    <row r="1328" customFormat="false" ht="12.5" hidden="false" customHeight="false" outlineLevel="0" collapsed="false">
      <c r="A1328" s="0" t="n">
        <v>1327</v>
      </c>
      <c r="B1328" s="15" t="s">
        <v>117</v>
      </c>
      <c r="C1328" s="16" t="s">
        <v>118</v>
      </c>
      <c r="D1328" s="0" t="s">
        <v>185</v>
      </c>
      <c r="E1328" s="0" t="n">
        <v>7.6</v>
      </c>
      <c r="F1328" s="0" t="n">
        <v>9.2</v>
      </c>
      <c r="G1328" s="0" t="n">
        <v>0.3</v>
      </c>
      <c r="H1328" s="0" t="n">
        <v>1.9</v>
      </c>
      <c r="I1328" s="0" t="n">
        <v>1.8</v>
      </c>
      <c r="J1328" s="0" t="n">
        <v>1.46</v>
      </c>
      <c r="K1328" s="0" t="n">
        <v>0.015</v>
      </c>
      <c r="L1328" s="0" t="n">
        <v>1.5</v>
      </c>
      <c r="M1328" s="0" t="n">
        <v>22</v>
      </c>
      <c r="N1328" s="0" t="n">
        <v>0</v>
      </c>
      <c r="O1328" s="0" t="n">
        <v>201</v>
      </c>
      <c r="P1328" s="0" t="n">
        <v>10</v>
      </c>
      <c r="Q1328" s="0" t="n">
        <v>0</v>
      </c>
      <c r="R1328" s="0" t="n">
        <v>0</v>
      </c>
      <c r="S1328" s="0" t="n">
        <v>0</v>
      </c>
      <c r="T1328" s="0" t="n">
        <v>0</v>
      </c>
      <c r="U1328" s="0" t="n">
        <v>0</v>
      </c>
      <c r="V1328" s="0" t="n">
        <v>0</v>
      </c>
      <c r="AC1328" s="0" t="n">
        <v>1.42</v>
      </c>
      <c r="AD1328" s="0" t="n">
        <v>0.012</v>
      </c>
      <c r="AE1328" s="0" t="n">
        <v>1.353</v>
      </c>
      <c r="AF1328" s="0" t="n">
        <v>0.006</v>
      </c>
      <c r="AG1328" s="0" t="n">
        <v>0</v>
      </c>
      <c r="AH1328" s="0" t="n">
        <v>0.5</v>
      </c>
      <c r="AJ1328" s="0" t="n">
        <v>2</v>
      </c>
      <c r="AP1328" s="0" t="n">
        <v>0</v>
      </c>
      <c r="AY1328" s="0" t="n">
        <v>0</v>
      </c>
      <c r="BF1328" s="0" t="n">
        <f aca="false">IF(E1328&lt;11,-3.6797*E1328^2+48.115*E1328-53.83,280.92*EXP(-0.2027*E1328))</f>
        <v>99.304528</v>
      </c>
      <c r="BG1328" s="1" t="n">
        <f aca="false">32.208*LN(F1328)+21.438</f>
        <v>92.9141058144433</v>
      </c>
      <c r="BH1328" s="1" t="n">
        <f aca="false">IF(G1328&lt;=2, -10*G1328+100, 88.958*EXP(-0.0755*G1328))</f>
        <v>97</v>
      </c>
      <c r="BI1328" s="1" t="n">
        <f aca="false">IF(I1328&lt;=100, 0.0053*(I1328)^2-1.0332*I1328+100.76, 122.82*EXP(-0.0092*I1328))</f>
        <v>98.917412</v>
      </c>
      <c r="BJ1328" s="0" t="n">
        <f aca="false">IF(P1328&lt;=1000, -6.942*LN(P1328)+107.59, -36.304*LN(P1328)+310.72)</f>
        <v>91.6054542844353</v>
      </c>
      <c r="BK1328" s="0" t="n">
        <f aca="false">BF1328^0.04*BG1328^0.22*BH1328^0.51*BI1328^0.06*BJ1328^0.17</f>
        <v>95.3571584854579</v>
      </c>
      <c r="BL1328" s="0" t="str">
        <f aca="false">IF(BK1328&gt;=90, "Very Good", IF(BK1328&gt;=80, "Good", IF(BK1328&gt;=70, "Slightly Good", IF(BK1328&gt;=60, "Average", IF(BK1328&gt;=50, "Slightly Poor", IF(BK1328&gt;=40, "Poor", "Very Poor"))))))</f>
        <v>Very Good</v>
      </c>
      <c r="BM1328" s="2" t="n">
        <f aca="false">IF(P1328&lt;=1000, -6.942*LN(P1328)+107.59, IF(AND(P1328&gt;1000, P1328&lt;=5213),-36.304*LN(P1328)+310.72, IF(P1328&gt;5213, 10)))</f>
        <v>91.6054542844353</v>
      </c>
      <c r="BN1328" s="2" t="n">
        <f aca="false">BF1328^0.04*BG1328^0.22*BH1328^0.51*BI1328^0.06*BM1328^0.17</f>
        <v>95.3571584854579</v>
      </c>
      <c r="BO1328" s="3" t="str">
        <f aca="false">IF(BN1328&gt;=90, "Very Good", IF(BN1328&gt;=80, "Good", IF(BN1328&gt;=70, "Slightly Good", IF(BN1328&gt;=60, "Average", IF(BN1328&gt;=50, "Slightly Poor", IF(BN1328&gt;=40, "Poor", "Very Poor"))))))</f>
        <v>Very Good</v>
      </c>
      <c r="BP1328" s="2" t="n">
        <f aca="false">IF(AJ1328&lt;=1000, -6.942*LN(AJ1328)+107.59, IF(AND(AJ1328&gt;1000, AJ1328&lt;=5213),-36.304*LN(AJ1328)+310.72, IF(AJ1328&gt;5213, 10)))</f>
        <v>102.778172272553</v>
      </c>
      <c r="BQ1328" s="2" t="n">
        <f aca="false">BF1328^0.04*BG1328^0.22*BH1328^0.51*BI1328^0.06*BP1328^0.17</f>
        <v>97.2410917141088</v>
      </c>
      <c r="BR1328" s="0" t="str">
        <f aca="false">IF(BQ1328&gt;=90, "Very Good", IF(BQ1328&gt;=80, "Good", IF(BQ1328&gt;=70, "Slightly Good", IF(BQ1328&gt;=60, "Average", IF(BQ1328&gt;=50, "Slightly Poor", IF(BQ1328&gt;=40, "Poor", "Very Poor"))))))</f>
        <v>Very Good</v>
      </c>
      <c r="BT1328" s="2" t="n">
        <f aca="false">9.81*LN(AH1328)+30.6</f>
        <v>23.8002261587069</v>
      </c>
      <c r="BU1328" s="0" t="str">
        <f aca="false">IF(BT1328&lt;30, "Clean water", IF(AND(BT1328&gt;=30, BT1328&lt;40), "Hypolimia", IF(AND(BT1328&gt;=40,BT1328&lt;50), "Mesotrophic", IF(AND(BT1328&gt;=50, BT1328&lt;70), "Eutrophic", IF(BT1328&gt;70,"Hypertrophic")))))</f>
        <v>Clean water</v>
      </c>
      <c r="CM1328" s="0" t="n">
        <f aca="false">IF(G1328&gt;H1328,1,0)</f>
        <v>0</v>
      </c>
      <c r="CO1328" s="17" t="n">
        <f aca="false">14.652-0.41022*M1328+0.007991*M1328*M1328-0.000077774*M1328*M1328*M1328</f>
        <v>8.666666448</v>
      </c>
      <c r="CP1328" s="1" t="n">
        <f aca="false">F1328/CO1328*100</f>
        <v>106.153848832189</v>
      </c>
    </row>
    <row r="1329" customFormat="false" ht="12.5" hidden="false" customHeight="false" outlineLevel="0" collapsed="false">
      <c r="A1329" s="0" t="n">
        <v>1328</v>
      </c>
      <c r="B1329" s="15" t="s">
        <v>119</v>
      </c>
      <c r="C1329" s="16" t="s">
        <v>120</v>
      </c>
      <c r="D1329" s="0" t="s">
        <v>185</v>
      </c>
      <c r="E1329" s="0" t="n">
        <v>8</v>
      </c>
      <c r="F1329" s="0" t="n">
        <v>10</v>
      </c>
      <c r="G1329" s="0" t="n">
        <v>0.7</v>
      </c>
      <c r="H1329" s="0" t="n">
        <v>2.1</v>
      </c>
      <c r="I1329" s="0" t="n">
        <v>0.8</v>
      </c>
      <c r="J1329" s="0" t="n">
        <v>1.449</v>
      </c>
      <c r="K1329" s="0" t="n">
        <v>0.02</v>
      </c>
      <c r="L1329" s="0" t="n">
        <v>1.7</v>
      </c>
      <c r="M1329" s="0" t="n">
        <v>25.4</v>
      </c>
      <c r="N1329" s="0" t="n">
        <v>0</v>
      </c>
      <c r="O1329" s="0" t="n">
        <v>227</v>
      </c>
      <c r="P1329" s="0" t="n">
        <v>7600</v>
      </c>
      <c r="Q1329" s="0" t="n">
        <v>0</v>
      </c>
      <c r="R1329" s="0" t="n">
        <v>0</v>
      </c>
      <c r="S1329" s="0" t="n">
        <v>0</v>
      </c>
      <c r="T1329" s="0" t="n">
        <v>0</v>
      </c>
      <c r="U1329" s="0" t="n">
        <v>0</v>
      </c>
      <c r="V1329" s="0" t="n">
        <v>0</v>
      </c>
      <c r="AC1329" s="0" t="n">
        <v>1.421</v>
      </c>
      <c r="AD1329" s="0" t="n">
        <v>0.018</v>
      </c>
      <c r="AE1329" s="0" t="n">
        <v>1.313</v>
      </c>
      <c r="AF1329" s="0" t="n">
        <v>0.007</v>
      </c>
      <c r="AG1329" s="0" t="n">
        <v>0</v>
      </c>
      <c r="AH1329" s="0" t="n">
        <v>2.8</v>
      </c>
      <c r="AJ1329" s="0" t="n">
        <v>540</v>
      </c>
      <c r="AP1329" s="0" t="n">
        <v>0</v>
      </c>
      <c r="AY1329" s="0" t="n">
        <v>0</v>
      </c>
      <c r="BF1329" s="0" t="n">
        <f aca="false">IF(E1329&lt;11,-3.6797*E1329^2+48.115*E1329-53.83,280.92*EXP(-0.2027*E1329))</f>
        <v>95.5892</v>
      </c>
      <c r="BG1329" s="1" t="n">
        <f aca="false">32.208*LN(F1329)+21.438</f>
        <v>95.5996606751522</v>
      </c>
      <c r="BH1329" s="1" t="n">
        <f aca="false">IF(G1329&lt;=2, -10*G1329+100, 88.958*EXP(-0.0755*G1329))</f>
        <v>93</v>
      </c>
      <c r="BI1329" s="1" t="n">
        <f aca="false">IF(I1329&lt;=100, 0.0053*(I1329)^2-1.0332*I1329+100.76, 122.82*EXP(-0.0092*I1329))</f>
        <v>99.936832</v>
      </c>
      <c r="BJ1329" s="0" t="n">
        <f aca="false">IF(P1329&lt;=1000, -6.942*LN(P1329)+107.59, -36.304*LN(P1329)+310.72)</f>
        <v>-13.6890416178666</v>
      </c>
      <c r="BK1329" s="0" t="e">
        <f aca="false">BF1329^0.04*BG1329^0.22*BH1329^0.51*BI1329^0.06*BJ1329^0.17</f>
        <v>#NUM!</v>
      </c>
      <c r="BL1329" s="0" t="e">
        <f aca="false">IF(BK1329&gt;=90, "Very Good", IF(BK1329&gt;=80, "Good", IF(BK1329&gt;=70, "Slightly Good", IF(BK1329&gt;=60, "Average", IF(BK1329&gt;=50, "Slightly Poor", IF(BK1329&gt;=40, "Poor", "Very Poor"))))))</f>
        <v>#NUM!</v>
      </c>
      <c r="BM1329" s="2" t="n">
        <f aca="false">IF(P1329&lt;=1000, -6.942*LN(P1329)+107.59, IF(AND(P1329&gt;1000, P1329&lt;=5213),-36.304*LN(P1329)+310.72, IF(P1329&gt;5213, 10)))</f>
        <v>10</v>
      </c>
      <c r="BN1329" s="2" t="n">
        <f aca="false">BF1329^0.04*BG1329^0.22*BH1329^0.51*BI1329^0.06*BM1329^0.17</f>
        <v>64.3912103764408</v>
      </c>
      <c r="BO1329" s="3" t="str">
        <f aca="false">IF(BN1329&gt;=90, "Very Good", IF(BN1329&gt;=80, "Good", IF(BN1329&gt;=70, "Slightly Good", IF(BN1329&gt;=60, "Average", IF(BN1329&gt;=50, "Slightly Poor", IF(BN1329&gt;=40, "Poor", "Very Poor"))))))</f>
        <v>Average</v>
      </c>
      <c r="BP1329" s="2" t="n">
        <f aca="false">IF(AJ1329&lt;=1000, -6.942*LN(AJ1329)+107.59, IF(AND(AJ1329&gt;1000, AJ1329&lt;=5213),-36.304*LN(AJ1329)+310.72, IF(AJ1329&gt;5213, 10)))</f>
        <v>63.9139270331861</v>
      </c>
      <c r="BQ1329" s="2" t="n">
        <f aca="false">BF1329^0.04*BG1329^0.22*BH1329^0.51*BI1329^0.06*BP1329^0.17</f>
        <v>88.2628250960237</v>
      </c>
      <c r="BR1329" s="0" t="str">
        <f aca="false">IF(BQ1329&gt;=90, "Very Good", IF(BQ1329&gt;=80, "Good", IF(BQ1329&gt;=70, "Slightly Good", IF(BQ1329&gt;=60, "Average", IF(BQ1329&gt;=50, "Slightly Poor", IF(BQ1329&gt;=40, "Poor", "Very Poor"))))))</f>
        <v>Good</v>
      </c>
      <c r="BT1329" s="2" t="n">
        <f aca="false">9.81*LN(AH1329)+30.6</f>
        <v>40.7005664825472</v>
      </c>
      <c r="BU1329" s="0" t="str">
        <f aca="false">IF(BT1329&lt;30, "Clean water", IF(AND(BT1329&gt;=30, BT1329&lt;40), "Hypolimia", IF(AND(BT1329&gt;=40,BT1329&lt;50), "Mesotrophic", IF(AND(BT1329&gt;=50, BT1329&lt;70), "Eutrophic", IF(BT1329&gt;70,"Hypertrophic")))))</f>
        <v>Mesotrophic</v>
      </c>
      <c r="CM1329" s="0" t="n">
        <f aca="false">IF(G1329&gt;H1329,1,0)</f>
        <v>0</v>
      </c>
      <c r="CO1329" s="17" t="n">
        <f aca="false">14.652-0.41022*M1329+0.007991*M1329*M1329-0.000077774*M1329*M1329*M1329</f>
        <v>8.113398044464</v>
      </c>
      <c r="CP1329" s="1" t="n">
        <f aca="false">F1329/CO1329*100</f>
        <v>123.252919987369</v>
      </c>
    </row>
    <row r="1330" customFormat="false" ht="12.5" hidden="false" customHeight="false" outlineLevel="0" collapsed="false">
      <c r="A1330" s="0" t="n">
        <v>1329</v>
      </c>
      <c r="B1330" s="15" t="s">
        <v>121</v>
      </c>
      <c r="C1330" s="16" t="s">
        <v>122</v>
      </c>
      <c r="D1330" s="0" t="s">
        <v>185</v>
      </c>
      <c r="E1330" s="0" t="n">
        <v>7.9</v>
      </c>
      <c r="F1330" s="0" t="n">
        <v>9.6</v>
      </c>
      <c r="G1330" s="0" t="n">
        <v>1.7</v>
      </c>
      <c r="H1330" s="0" t="n">
        <v>2.8</v>
      </c>
      <c r="I1330" s="0" t="n">
        <v>2.6</v>
      </c>
      <c r="J1330" s="0" t="n">
        <v>1.718</v>
      </c>
      <c r="K1330" s="0" t="n">
        <v>0.05</v>
      </c>
      <c r="L1330" s="0" t="n">
        <v>2.1</v>
      </c>
      <c r="M1330" s="0" t="n">
        <v>22.9</v>
      </c>
      <c r="N1330" s="0" t="n">
        <v>0</v>
      </c>
      <c r="O1330" s="0" t="n">
        <v>288</v>
      </c>
      <c r="P1330" s="0" t="n">
        <v>8000</v>
      </c>
      <c r="Q1330" s="0" t="n">
        <v>0</v>
      </c>
      <c r="R1330" s="0" t="n">
        <v>0</v>
      </c>
      <c r="S1330" s="0" t="n">
        <v>0</v>
      </c>
      <c r="T1330" s="0" t="n">
        <v>0</v>
      </c>
      <c r="U1330" s="0" t="n">
        <v>0</v>
      </c>
      <c r="V1330" s="0" t="n">
        <v>0</v>
      </c>
      <c r="AC1330" s="0" t="n">
        <v>1.649</v>
      </c>
      <c r="AD1330" s="0" t="n">
        <v>0.091</v>
      </c>
      <c r="AE1330" s="0" t="n">
        <v>1.416</v>
      </c>
      <c r="AF1330" s="0" t="n">
        <v>0.019</v>
      </c>
      <c r="AG1330" s="0" t="n">
        <v>0.009</v>
      </c>
      <c r="AH1330" s="0" t="n">
        <v>2.7</v>
      </c>
      <c r="AJ1330" s="0" t="n">
        <v>1200</v>
      </c>
      <c r="AP1330" s="0" t="n">
        <v>0</v>
      </c>
      <c r="AY1330" s="0" t="n">
        <v>0</v>
      </c>
      <c r="BF1330" s="0" t="n">
        <f aca="false">IF(E1330&lt;11,-3.6797*E1330^2+48.115*E1330-53.83,280.92*EXP(-0.2027*E1330))</f>
        <v>96.6284230000001</v>
      </c>
      <c r="BG1330" s="1" t="n">
        <f aca="false">32.208*LN(F1330)+21.438</f>
        <v>94.2848658756438</v>
      </c>
      <c r="BH1330" s="1" t="n">
        <f aca="false">IF(G1330&lt;=2, -10*G1330+100, 88.958*EXP(-0.0755*G1330))</f>
        <v>83</v>
      </c>
      <c r="BI1330" s="1" t="n">
        <f aca="false">IF(I1330&lt;=100, 0.0053*(I1330)^2-1.0332*I1330+100.76, 122.82*EXP(-0.0092*I1330))</f>
        <v>98.109508</v>
      </c>
      <c r="BJ1330" s="0" t="n">
        <f aca="false">IF(P1330&lt;=1000, -6.942*LN(P1330)+107.59, -36.304*LN(P1330)+310.72)</f>
        <v>-15.5511933773122</v>
      </c>
      <c r="BK1330" s="0" t="e">
        <f aca="false">BF1330^0.04*BG1330^0.22*BH1330^0.51*BI1330^0.06*BJ1330^0.17</f>
        <v>#NUM!</v>
      </c>
      <c r="BL1330" s="0" t="e">
        <f aca="false">IF(BK1330&gt;=90, "Very Good", IF(BK1330&gt;=80, "Good", IF(BK1330&gt;=70, "Slightly Good", IF(BK1330&gt;=60, "Average", IF(BK1330&gt;=50, "Slightly Poor", IF(BK1330&gt;=40, "Poor", "Very Poor"))))))</f>
        <v>#NUM!</v>
      </c>
      <c r="BM1330" s="2" t="n">
        <f aca="false">IF(P1330&lt;=1000, -6.942*LN(P1330)+107.59, IF(AND(P1330&gt;1000, P1330&lt;=5213),-36.304*LN(P1330)+310.72, IF(P1330&gt;5213, 10)))</f>
        <v>10</v>
      </c>
      <c r="BN1330" s="2" t="n">
        <f aca="false">BF1330^0.04*BG1330^0.22*BH1330^0.51*BI1330^0.06*BM1330^0.17</f>
        <v>60.5360285700779</v>
      </c>
      <c r="BO1330" s="3" t="str">
        <f aca="false">IF(BN1330&gt;=90, "Very Good", IF(BN1330&gt;=80, "Good", IF(BN1330&gt;=70, "Slightly Good", IF(BN1330&gt;=60, "Average", IF(BN1330&gt;=50, "Slightly Poor", IF(BN1330&gt;=40, "Poor", "Very Poor"))))))</f>
        <v>Average</v>
      </c>
      <c r="BP1330" s="2" t="n">
        <f aca="false">IF(AJ1330&lt;=1000, -6.942*LN(AJ1330)+107.59, IF(AND(AJ1330&gt;1000, AJ1330&lt;=5213),-36.304*LN(AJ1330)+310.72, IF(AJ1330&gt;5213, 10)))</f>
        <v>53.3218505539848</v>
      </c>
      <c r="BQ1330" s="2" t="n">
        <f aca="false">BF1330^0.04*BG1330^0.22*BH1330^0.51*BI1330^0.06*BP1330^0.17</f>
        <v>80.4614421159772</v>
      </c>
      <c r="BR1330" s="0" t="str">
        <f aca="false">IF(BQ1330&gt;=90, "Very Good", IF(BQ1330&gt;=80, "Good", IF(BQ1330&gt;=70, "Slightly Good", IF(BQ1330&gt;=60, "Average", IF(BQ1330&gt;=50, "Slightly Poor", IF(BQ1330&gt;=40, "Poor", "Very Poor"))))))</f>
        <v>Good</v>
      </c>
      <c r="BT1330" s="2" t="n">
        <f aca="false">9.81*LN(AH1330)+30.6</f>
        <v>40.3437998932309</v>
      </c>
      <c r="BU1330" s="0" t="str">
        <f aca="false">IF(BT1330&lt;30, "Clean water", IF(AND(BT1330&gt;=30, BT1330&lt;40), "Hypolimia", IF(AND(BT1330&gt;=40,BT1330&lt;50), "Mesotrophic", IF(AND(BT1330&gt;=50, BT1330&lt;70), "Eutrophic", IF(BT1330&gt;70,"Hypertrophic")))))</f>
        <v>Mesotrophic</v>
      </c>
      <c r="CM1330" s="0" t="n">
        <f aca="false">IF(G1330&gt;H1330,1,0)</f>
        <v>0</v>
      </c>
      <c r="CO1330" s="17" t="n">
        <f aca="false">14.652-0.41022*M1330+0.007991*M1330*M1330-0.000077774*M1330*M1330*M1330</f>
        <v>8.514535199514</v>
      </c>
      <c r="CP1330" s="1" t="n">
        <f aca="false">F1330/CO1330*100</f>
        <v>112.748374104413</v>
      </c>
    </row>
    <row r="1331" customFormat="false" ht="12.5" hidden="false" customHeight="false" outlineLevel="0" collapsed="false">
      <c r="A1331" s="0" t="n">
        <v>1330</v>
      </c>
      <c r="B1331" s="15" t="s">
        <v>140</v>
      </c>
      <c r="C1331" s="16" t="s">
        <v>141</v>
      </c>
      <c r="D1331" s="0" t="s">
        <v>185</v>
      </c>
      <c r="E1331" s="0" t="n">
        <v>8.4</v>
      </c>
      <c r="F1331" s="0" t="n">
        <v>10.1</v>
      </c>
      <c r="G1331" s="0" t="n">
        <v>4.5</v>
      </c>
      <c r="H1331" s="0" t="n">
        <v>6.2</v>
      </c>
      <c r="I1331" s="0" t="n">
        <v>6.5</v>
      </c>
      <c r="J1331" s="0" t="n">
        <v>3.693</v>
      </c>
      <c r="K1331" s="0" t="n">
        <v>0.218</v>
      </c>
      <c r="L1331" s="0" t="n">
        <v>2.4</v>
      </c>
      <c r="M1331" s="0" t="n">
        <v>25.9</v>
      </c>
      <c r="O1331" s="0" t="n">
        <v>1279</v>
      </c>
      <c r="BD1331" s="0" t="n">
        <v>0.028</v>
      </c>
      <c r="BF1331" s="0" t="n">
        <f aca="false">IF(E1331&lt;11,-3.6797*E1331^2+48.115*E1331-53.83,280.92*EXP(-0.2027*E1331))</f>
        <v>90.6963680000001</v>
      </c>
      <c r="BG1331" s="1" t="n">
        <f aca="false">32.208*LN(F1331)+21.438</f>
        <v>95.9201409312711</v>
      </c>
      <c r="BH1331" s="1" t="n">
        <f aca="false">IF(G1331&lt;=2, -10*G1331+100, 88.958*EXP(-0.0755*G1331))</f>
        <v>63.3334957672512</v>
      </c>
      <c r="BI1331" s="1" t="n">
        <f aca="false">IF(I1331&lt;=100, 0.0053*(I1331)^2-1.0332*I1331+100.76, 122.82*EXP(-0.0092*I1331))</f>
        <v>94.268125</v>
      </c>
      <c r="BJ1331" s="0" t="e">
        <f aca="false">IF(P1331&lt;=1000, -6.942*LN(P1331)+107.59, -36.304*LN(P1331)+310.72)</f>
        <v>#VALUE!</v>
      </c>
      <c r="BK1331" s="0" t="e">
        <f aca="false">BF1331^0.04*BG1331^0.22*BH1331^0.51*BI1331^0.06*BJ1331^0.17</f>
        <v>#VALUE!</v>
      </c>
      <c r="BL1331" s="0" t="e">
        <f aca="false">IF(BK1331&gt;=90, "Very Good", IF(BK1331&gt;=80, "Good", IF(BK1331&gt;=70, "Slightly Good", IF(BK1331&gt;=60, "Average", IF(BK1331&gt;=50, "Slightly Poor", IF(BK1331&gt;=40, "Poor", "Very Poor"))))))</f>
        <v>#VALUE!</v>
      </c>
      <c r="BM1331" s="2" t="e">
        <f aca="false">IF(P1331&lt;=1000, -6.942*LN(P1331)+107.59, IF(AND(P1331&gt;1000, P1331&lt;=5213),-36.304*LN(P1331)+310.72, IF(P1331&gt;5213, 10)))</f>
        <v>#VALUE!</v>
      </c>
      <c r="BN1331" s="2" t="e">
        <f aca="false">BF1331^0.04*BG1331^0.22*BH1331^0.51*BI1331^0.06*BM1331^0.17</f>
        <v>#VALUE!</v>
      </c>
      <c r="BO1331" s="3" t="e">
        <f aca="false">IF(BN1331&gt;=90, "Very Good", IF(BN1331&gt;=80, "Good", IF(BN1331&gt;=70, "Slightly Good", IF(BN1331&gt;=60, "Average", IF(BN1331&gt;=50, "Slightly Poor", IF(BN1331&gt;=40, "Poor", "Very Poor"))))))</f>
        <v>#VALUE!</v>
      </c>
      <c r="BP1331" s="2" t="e">
        <f aca="false">IF(AJ1331&lt;=1000, -6.942*LN(AJ1331)+107.59, IF(AND(AJ1331&gt;1000, AJ1331&lt;=5213),-36.304*LN(AJ1331)+310.72, IF(AJ1331&gt;5213, 10)))</f>
        <v>#VALUE!</v>
      </c>
      <c r="BQ1331" s="2" t="e">
        <f aca="false">BF1331^0.04*BG1331^0.22*BH1331^0.51*BI1331^0.06*BP1331^0.17</f>
        <v>#VALUE!</v>
      </c>
      <c r="BR1331" s="0" t="e">
        <f aca="false">IF(BQ1331&gt;=90, "Very Good", IF(BQ1331&gt;=80, "Good", IF(BQ1331&gt;=70, "Slightly Good", IF(BQ1331&gt;=60, "Average", IF(BQ1331&gt;=50, "Slightly Poor", IF(BQ1331&gt;=40, "Poor", "Very Poor"))))))</f>
        <v>#VALUE!</v>
      </c>
      <c r="BT1331" s="2" t="e">
        <f aca="false">9.81*LN(AH1331)+30.6</f>
        <v>#VALUE!</v>
      </c>
      <c r="BU1331" s="0" t="e">
        <f aca="false">IF(BT1331&lt;30, "Clean water", IF(AND(BT1331&gt;=30, BT1331&lt;40), "Hypolimia", IF(AND(BT1331&gt;=40,BT1331&lt;50), "Mesotrophic", IF(AND(BT1331&gt;=50, BT1331&lt;70), "Eutrophic", IF(BT1331&gt;70,"Hypertrophic")))))</f>
        <v>#VALUE!</v>
      </c>
      <c r="CM1331" s="0" t="n">
        <f aca="false">IF(G1331&gt;H1331,1,0)</f>
        <v>0</v>
      </c>
      <c r="CO1331" s="17" t="n">
        <f aca="false">14.652-0.41022*M1331+0.007991*M1331*M1331-0.000077774*M1331*M1331*M1331</f>
        <v>8.036500867254</v>
      </c>
      <c r="CP1331" s="1" t="n">
        <f aca="false">F1331/CO1331*100</f>
        <v>125.67658694786</v>
      </c>
    </row>
    <row r="1332" customFormat="false" ht="12.5" hidden="false" customHeight="false" outlineLevel="0" collapsed="false">
      <c r="A1332" s="0" t="n">
        <v>1331</v>
      </c>
      <c r="B1332" s="15" t="s">
        <v>123</v>
      </c>
      <c r="C1332" s="16" t="s">
        <v>124</v>
      </c>
      <c r="D1332" s="0" t="s">
        <v>185</v>
      </c>
      <c r="E1332" s="0" t="n">
        <v>7.3</v>
      </c>
      <c r="F1332" s="0" t="n">
        <v>7.6</v>
      </c>
      <c r="G1332" s="0" t="n">
        <v>3</v>
      </c>
      <c r="H1332" s="0" t="n">
        <v>7.3</v>
      </c>
      <c r="I1332" s="0" t="n">
        <v>5.6</v>
      </c>
      <c r="J1332" s="0" t="n">
        <v>8.091</v>
      </c>
      <c r="K1332" s="0" t="n">
        <v>0.083</v>
      </c>
      <c r="L1332" s="0" t="n">
        <v>4.7</v>
      </c>
      <c r="M1332" s="0" t="n">
        <v>26.4</v>
      </c>
      <c r="N1332" s="0" t="n">
        <v>0</v>
      </c>
      <c r="O1332" s="0" t="n">
        <v>585</v>
      </c>
      <c r="P1332" s="0" t="n">
        <v>40000</v>
      </c>
      <c r="Q1332" s="0" t="n">
        <v>0</v>
      </c>
      <c r="R1332" s="0" t="n">
        <v>0</v>
      </c>
      <c r="S1332" s="0" t="n">
        <v>0</v>
      </c>
      <c r="T1332" s="0" t="n">
        <v>0</v>
      </c>
      <c r="U1332" s="0" t="n">
        <v>0</v>
      </c>
      <c r="V1332" s="0" t="n">
        <v>0</v>
      </c>
      <c r="AC1332" s="0" t="n">
        <v>7.889</v>
      </c>
      <c r="AD1332" s="0" t="n">
        <v>2.691</v>
      </c>
      <c r="AE1332" s="0" t="n">
        <v>4.275</v>
      </c>
      <c r="AF1332" s="0" t="n">
        <v>0.046</v>
      </c>
      <c r="AG1332" s="0" t="n">
        <v>0.014</v>
      </c>
      <c r="AH1332" s="0" t="n">
        <v>5.6</v>
      </c>
      <c r="AJ1332" s="0" t="n">
        <v>7000</v>
      </c>
      <c r="AP1332" s="0" t="n">
        <v>0</v>
      </c>
      <c r="AY1332" s="0" t="n">
        <v>0</v>
      </c>
      <c r="BF1332" s="0" t="n">
        <f aca="false">IF(E1332&lt;11,-3.6797*E1332^2+48.115*E1332-53.83,280.92*EXP(-0.2027*E1332))</f>
        <v>101.318287</v>
      </c>
      <c r="BG1332" s="1" t="n">
        <f aca="false">32.208*LN(F1332)+21.438</f>
        <v>86.7605987487899</v>
      </c>
      <c r="BH1332" s="1" t="n">
        <f aca="false">IF(G1332&lt;=2, -10*G1332+100, 88.958*EXP(-0.0755*G1332))</f>
        <v>70.9279340534787</v>
      </c>
      <c r="BI1332" s="1" t="n">
        <f aca="false">IF(I1332&lt;=100, 0.0053*(I1332)^2-1.0332*I1332+100.76, 122.82*EXP(-0.0092*I1332))</f>
        <v>95.140288</v>
      </c>
      <c r="BJ1332" s="0" t="n">
        <f aca="false">IF(P1332&lt;=1000, -6.942*LN(P1332)+107.59, -36.304*LN(P1332)+310.72)</f>
        <v>-73.9802273503198</v>
      </c>
      <c r="BK1332" s="0" t="e">
        <f aca="false">BF1332^0.04*BG1332^0.22*BH1332^0.51*BI1332^0.06*BJ1332^0.17</f>
        <v>#NUM!</v>
      </c>
      <c r="BL1332" s="0" t="e">
        <f aca="false">IF(BK1332&gt;=90, "Very Good", IF(BK1332&gt;=80, "Good", IF(BK1332&gt;=70, "Slightly Good", IF(BK1332&gt;=60, "Average", IF(BK1332&gt;=50, "Slightly Poor", IF(BK1332&gt;=40, "Poor", "Very Poor"))))))</f>
        <v>#NUM!</v>
      </c>
      <c r="BM1332" s="2" t="n">
        <f aca="false">IF(P1332&lt;=1000, -6.942*LN(P1332)+107.59, IF(AND(P1332&gt;1000, P1332&lt;=5213),-36.304*LN(P1332)+310.72, IF(P1332&gt;5213, 10)))</f>
        <v>10</v>
      </c>
      <c r="BN1332" s="2" t="n">
        <f aca="false">BF1332^0.04*BG1332^0.22*BH1332^0.51*BI1332^0.06*BM1332^0.17</f>
        <v>54.8626988977397</v>
      </c>
      <c r="BO1332" s="3" t="str">
        <f aca="false">IF(BN1332&gt;=90, "Very Good", IF(BN1332&gt;=80, "Good", IF(BN1332&gt;=70, "Slightly Good", IF(BN1332&gt;=60, "Average", IF(BN1332&gt;=50, "Slightly Poor", IF(BN1332&gt;=40, "Poor", "Very Poor"))))))</f>
        <v>Slightly Poor</v>
      </c>
      <c r="BP1332" s="2" t="n">
        <f aca="false">IF(AJ1332&lt;=1000, -6.942*LN(AJ1332)+107.59, IF(AND(AJ1332&gt;1000, AJ1332&lt;=5213),-36.304*LN(AJ1332)+310.72, IF(AJ1332&gt;5213, 10)))</f>
        <v>10</v>
      </c>
      <c r="BQ1332" s="2" t="n">
        <f aca="false">BF1332^0.04*BG1332^0.22*BH1332^0.51*BI1332^0.06*BP1332^0.17</f>
        <v>54.8626988977397</v>
      </c>
      <c r="BR1332" s="0" t="str">
        <f aca="false">IF(BQ1332&gt;=90, "Very Good", IF(BQ1332&gt;=80, "Good", IF(BQ1332&gt;=70, "Slightly Good", IF(BQ1332&gt;=60, "Average", IF(BQ1332&gt;=50, "Slightly Poor", IF(BQ1332&gt;=40, "Poor", "Very Poor"))))))</f>
        <v>Slightly Poor</v>
      </c>
      <c r="BT1332" s="2" t="n">
        <f aca="false">9.81*LN(AH1332)+30.6</f>
        <v>47.5003403238402</v>
      </c>
      <c r="BU1332" s="0" t="str">
        <f aca="false">IF(BT1332&lt;30, "Clean water", IF(AND(BT1332&gt;=30, BT1332&lt;40), "Hypolimia", IF(AND(BT1332&gt;=40,BT1332&lt;50), "Mesotrophic", IF(AND(BT1332&gt;=50, BT1332&lt;70), "Eutrophic", IF(BT1332&gt;70,"Hypertrophic")))))</f>
        <v>Mesotrophic</v>
      </c>
      <c r="CM1332" s="0" t="n">
        <f aca="false">IF(G1332&gt;H1332,1,0)</f>
        <v>0</v>
      </c>
      <c r="CO1332" s="17" t="n">
        <f aca="false">14.652-0.41022*M1332+0.007991*M1332*M1332-0.000077774*M1332*M1332*M1332</f>
        <v>7.960577670144</v>
      </c>
      <c r="CP1332" s="1" t="n">
        <f aca="false">F1332/CO1332*100</f>
        <v>95.4704584882535</v>
      </c>
    </row>
    <row r="1333" customFormat="false" ht="12.5" hidden="false" customHeight="false" outlineLevel="0" collapsed="false">
      <c r="A1333" s="0" t="n">
        <v>1332</v>
      </c>
      <c r="B1333" s="15" t="s">
        <v>125</v>
      </c>
      <c r="C1333" s="16" t="s">
        <v>126</v>
      </c>
      <c r="D1333" s="0" t="s">
        <v>185</v>
      </c>
      <c r="E1333" s="0" t="n">
        <v>7.9</v>
      </c>
      <c r="F1333" s="0" t="n">
        <v>11.2</v>
      </c>
      <c r="G1333" s="0" t="n">
        <v>2</v>
      </c>
      <c r="H1333" s="0" t="n">
        <v>3.5</v>
      </c>
      <c r="I1333" s="0" t="n">
        <v>0.4</v>
      </c>
      <c r="J1333" s="0" t="n">
        <v>5.321</v>
      </c>
      <c r="K1333" s="0" t="n">
        <v>0.076</v>
      </c>
      <c r="L1333" s="0" t="n">
        <v>2.3</v>
      </c>
      <c r="M1333" s="0" t="n">
        <v>22.3</v>
      </c>
      <c r="N1333" s="0" t="n">
        <v>0</v>
      </c>
      <c r="O1333" s="0" t="n">
        <v>548</v>
      </c>
      <c r="P1333" s="0" t="n">
        <v>9000</v>
      </c>
      <c r="Q1333" s="0" t="n">
        <v>0</v>
      </c>
      <c r="R1333" s="0" t="n">
        <v>0</v>
      </c>
      <c r="S1333" s="0" t="n">
        <v>0</v>
      </c>
      <c r="T1333" s="0" t="n">
        <v>0</v>
      </c>
      <c r="U1333" s="0" t="n">
        <v>0</v>
      </c>
      <c r="V1333" s="0" t="n">
        <v>0</v>
      </c>
      <c r="AC1333" s="0" t="n">
        <v>4.606</v>
      </c>
      <c r="AD1333" s="0" t="n">
        <v>0.895</v>
      </c>
      <c r="AE1333" s="0" t="n">
        <v>3.887</v>
      </c>
      <c r="AF1333" s="0" t="n">
        <v>0.054</v>
      </c>
      <c r="AG1333" s="0" t="n">
        <v>0.033</v>
      </c>
      <c r="AH1333" s="0" t="n">
        <v>10.2</v>
      </c>
      <c r="AJ1333" s="0" t="n">
        <v>1300</v>
      </c>
      <c r="AP1333" s="0" t="n">
        <v>0</v>
      </c>
      <c r="AY1333" s="0" t="n">
        <v>0</v>
      </c>
      <c r="BF1333" s="0" t="n">
        <f aca="false">IF(E1333&lt;11,-3.6797*E1333^2+48.115*E1333-53.83,280.92*EXP(-0.2027*E1333))</f>
        <v>96.6284230000001</v>
      </c>
      <c r="BG1333" s="1" t="n">
        <f aca="false">32.208*LN(F1333)+21.438</f>
        <v>99.2497509715202</v>
      </c>
      <c r="BH1333" s="1" t="n">
        <f aca="false">IF(G1333&lt;=2, -10*G1333+100, 88.958*EXP(-0.0755*G1333))</f>
        <v>80</v>
      </c>
      <c r="BI1333" s="1" t="n">
        <f aca="false">IF(I1333&lt;=100, 0.0053*(I1333)^2-1.0332*I1333+100.76, 122.82*EXP(-0.0092*I1333))</f>
        <v>100.347568</v>
      </c>
      <c r="BJ1333" s="0" t="n">
        <f aca="false">IF(P1333&lt;=1000, -6.942*LN(P1333)+107.59, -36.304*LN(P1333)+310.72)</f>
        <v>-19.8271887037816</v>
      </c>
      <c r="BK1333" s="0" t="e">
        <f aca="false">BF1333^0.04*BG1333^0.22*BH1333^0.51*BI1333^0.06*BJ1333^0.17</f>
        <v>#NUM!</v>
      </c>
      <c r="BL1333" s="0" t="e">
        <f aca="false">IF(BK1333&gt;=90, "Very Good", IF(BK1333&gt;=80, "Good", IF(BK1333&gt;=70, "Slightly Good", IF(BK1333&gt;=60, "Average", IF(BK1333&gt;=50, "Slightly Poor", IF(BK1333&gt;=40, "Poor", "Very Poor"))))))</f>
        <v>#NUM!</v>
      </c>
      <c r="BM1333" s="2" t="n">
        <f aca="false">IF(P1333&lt;=1000, -6.942*LN(P1333)+107.59, IF(AND(P1333&gt;1000, P1333&lt;=5213),-36.304*LN(P1333)+310.72, IF(P1333&gt;5213, 10)))</f>
        <v>10</v>
      </c>
      <c r="BN1333" s="2" t="n">
        <f aca="false">BF1333^0.04*BG1333^0.22*BH1333^0.51*BI1333^0.06*BM1333^0.17</f>
        <v>60.1659770614262</v>
      </c>
      <c r="BO1333" s="3" t="str">
        <f aca="false">IF(BN1333&gt;=90, "Very Good", IF(BN1333&gt;=80, "Good", IF(BN1333&gt;=70, "Slightly Good", IF(BN1333&gt;=60, "Average", IF(BN1333&gt;=50, "Slightly Poor", IF(BN1333&gt;=40, "Poor", "Very Poor"))))))</f>
        <v>Average</v>
      </c>
      <c r="BP1333" s="2" t="n">
        <f aca="false">IF(AJ1333&lt;=1000, -6.942*LN(AJ1333)+107.59, IF(AND(AJ1333&gt;1000, AJ1333&lt;=5213),-36.304*LN(AJ1333)+310.72, IF(AJ1333&gt;5213, 10)))</f>
        <v>50.4159800946047</v>
      </c>
      <c r="BQ1333" s="2" t="n">
        <f aca="false">BF1333^0.04*BG1333^0.22*BH1333^0.51*BI1333^0.06*BP1333^0.17</f>
        <v>79.2113783058847</v>
      </c>
      <c r="BR1333" s="0" t="str">
        <f aca="false">IF(BQ1333&gt;=90, "Very Good", IF(BQ1333&gt;=80, "Good", IF(BQ1333&gt;=70, "Slightly Good", IF(BQ1333&gt;=60, "Average", IF(BQ1333&gt;=50, "Slightly Poor", IF(BQ1333&gt;=40, "Poor", "Very Poor"))))))</f>
        <v>Slightly Good</v>
      </c>
      <c r="BT1333" s="2" t="n">
        <f aca="false">9.81*LN(AH1333)+30.6</f>
        <v>53.3826235360471</v>
      </c>
      <c r="BU1333" s="0" t="str">
        <f aca="false">IF(BT1333&lt;30, "Clean water", IF(AND(BT1333&gt;=30, BT1333&lt;40), "Hypolimia", IF(AND(BT1333&gt;=40,BT1333&lt;50), "Mesotrophic", IF(AND(BT1333&gt;=50, BT1333&lt;70), "Eutrophic", IF(BT1333&gt;70,"Hypertrophic")))))</f>
        <v>Eutrophic</v>
      </c>
      <c r="CM1333" s="0" t="n">
        <f aca="false">IF(G1333&gt;H1333,1,0)</f>
        <v>0</v>
      </c>
      <c r="CO1333" s="17" t="n">
        <f aca="false">14.652-0.41022*M1333+0.007991*M1333*M1333-0.000077774*M1333*M1333*M1333</f>
        <v>8.615458406142</v>
      </c>
      <c r="CP1333" s="1" t="n">
        <f aca="false">F1333/CO1333*100</f>
        <v>129.998886559715</v>
      </c>
    </row>
    <row r="1334" customFormat="false" ht="12.5" hidden="false" customHeight="false" outlineLevel="0" collapsed="false">
      <c r="A1334" s="0" t="n">
        <v>1333</v>
      </c>
      <c r="B1334" s="15" t="s">
        <v>72</v>
      </c>
      <c r="C1334" s="16" t="s">
        <v>73</v>
      </c>
      <c r="D1334" s="0" t="s">
        <v>186</v>
      </c>
      <c r="E1334" s="0" t="n">
        <v>8.1</v>
      </c>
      <c r="F1334" s="0" t="n">
        <v>7.3</v>
      </c>
      <c r="G1334" s="0" t="n">
        <v>2</v>
      </c>
      <c r="H1334" s="0" t="n">
        <v>6.1</v>
      </c>
      <c r="I1334" s="0" t="n">
        <v>18.3</v>
      </c>
      <c r="J1334" s="0" t="n">
        <v>3.66</v>
      </c>
      <c r="K1334" s="0" t="n">
        <v>0.096</v>
      </c>
      <c r="L1334" s="0" t="n">
        <v>2.9</v>
      </c>
      <c r="M1334" s="0" t="n">
        <v>26.3</v>
      </c>
      <c r="N1334" s="0" t="n">
        <v>0</v>
      </c>
      <c r="O1334" s="0" t="n">
        <v>302</v>
      </c>
      <c r="P1334" s="0" t="n">
        <v>10120</v>
      </c>
      <c r="Q1334" s="0" t="n">
        <v>0</v>
      </c>
      <c r="R1334" s="0" t="n">
        <v>0</v>
      </c>
      <c r="S1334" s="0" t="n">
        <v>0</v>
      </c>
      <c r="T1334" s="0" t="n">
        <v>0</v>
      </c>
      <c r="U1334" s="0" t="n">
        <v>0</v>
      </c>
      <c r="V1334" s="0" t="n">
        <v>0</v>
      </c>
      <c r="AC1334" s="0" t="n">
        <v>3.433</v>
      </c>
      <c r="AD1334" s="0" t="n">
        <v>0.616</v>
      </c>
      <c r="AE1334" s="0" t="n">
        <v>2.434</v>
      </c>
      <c r="AF1334" s="0" t="n">
        <v>0.054</v>
      </c>
      <c r="AG1334" s="0" t="n">
        <v>0.041</v>
      </c>
      <c r="AH1334" s="0" t="n">
        <v>21.7</v>
      </c>
      <c r="AJ1334" s="0" t="n">
        <v>627</v>
      </c>
      <c r="AP1334" s="0" t="n">
        <v>0</v>
      </c>
      <c r="AW1334" s="0" t="n">
        <v>0</v>
      </c>
      <c r="AX1334" s="0" t="n">
        <v>0</v>
      </c>
      <c r="AY1334" s="0" t="n">
        <v>0</v>
      </c>
      <c r="BF1334" s="0" t="n">
        <f aca="false">IF(E1334&lt;11,-3.6797*E1334^2+48.115*E1334-53.83,280.92*EXP(-0.2027*E1334))</f>
        <v>94.476383</v>
      </c>
      <c r="BG1334" s="1" t="n">
        <f aca="false">32.208*LN(F1334)+21.438</f>
        <v>85.4634570053551</v>
      </c>
      <c r="BH1334" s="1" t="n">
        <f aca="false">IF(G1334&lt;=2, -10*G1334+100, 88.958*EXP(-0.0755*G1334))</f>
        <v>80</v>
      </c>
      <c r="BI1334" s="1" t="n">
        <f aca="false">IF(I1334&lt;=100, 0.0053*(I1334)^2-1.0332*I1334+100.76, 122.82*EXP(-0.0092*I1334))</f>
        <v>83.627357</v>
      </c>
      <c r="BJ1334" s="0" t="n">
        <f aca="false">IF(P1334&lt;=1000, -6.942*LN(P1334)+107.59, -36.304*LN(P1334)+310.72)</f>
        <v>-24.0852517009162</v>
      </c>
      <c r="BK1334" s="0" t="e">
        <f aca="false">BF1334^0.04*BG1334^0.22*BH1334^0.51*BI1334^0.06*BJ1334^0.17</f>
        <v>#NUM!</v>
      </c>
      <c r="BL1334" s="0" t="e">
        <f aca="false">IF(BK1334&gt;=90, "Very Good", IF(BK1334&gt;=80, "Good", IF(BK1334&gt;=70, "Slightly Good", IF(BK1334&gt;=60, "Average", IF(BK1334&gt;=50, "Slightly Poor", IF(BK1334&gt;=40, "Poor", "Very Poor"))))))</f>
        <v>#NUM!</v>
      </c>
      <c r="BM1334" s="2" t="n">
        <f aca="false">IF(P1334&lt;=1000, -6.942*LN(P1334)+107.59, IF(AND(P1334&gt;1000, P1334&lt;=5213),-36.304*LN(P1334)+310.72, IF(P1334&gt;5213, 10)))</f>
        <v>10</v>
      </c>
      <c r="BN1334" s="2" t="n">
        <f aca="false">BF1334^0.04*BG1334^0.22*BH1334^0.51*BI1334^0.06*BM1334^0.17</f>
        <v>57.533583666122</v>
      </c>
      <c r="BO1334" s="3" t="str">
        <f aca="false">IF(BN1334&gt;=90, "Very Good", IF(BN1334&gt;=80, "Good", IF(BN1334&gt;=70, "Slightly Good", IF(BN1334&gt;=60, "Average", IF(BN1334&gt;=50, "Slightly Poor", IF(BN1334&gt;=40, "Poor", "Very Poor"))))))</f>
        <v>Slightly Poor</v>
      </c>
      <c r="BP1334" s="2" t="n">
        <f aca="false">IF(AJ1334&lt;=1000, -6.942*LN(AJ1334)+107.59, IF(AND(AJ1334&gt;1000, AJ1334&lt;=5213),-36.304*LN(AJ1334)+310.72, IF(AJ1334&gt;5213, 10)))</f>
        <v>62.8769491149263</v>
      </c>
      <c r="BQ1334" s="2" t="n">
        <f aca="false">BF1334^0.04*BG1334^0.22*BH1334^0.51*BI1334^0.06*BP1334^0.17</f>
        <v>78.6438877539627</v>
      </c>
      <c r="BR1334" s="0" t="str">
        <f aca="false">IF(BQ1334&gt;=90, "Very Good", IF(BQ1334&gt;=80, "Good", IF(BQ1334&gt;=70, "Slightly Good", IF(BQ1334&gt;=60, "Average", IF(BQ1334&gt;=50, "Slightly Poor", IF(BQ1334&gt;=40, "Poor", "Very Poor"))))))</f>
        <v>Slightly Good</v>
      </c>
      <c r="BT1334" s="2" t="n">
        <f aca="false">9.81*LN(AH1334)+30.6</f>
        <v>60.7884332759603</v>
      </c>
      <c r="BU1334" s="0" t="str">
        <f aca="false">IF(BT1334&lt;30, "Clean water", IF(AND(BT1334&gt;=30, BT1334&lt;40), "Hypolimia", IF(AND(BT1334&gt;=40,BT1334&lt;50), "Mesotrophic", IF(AND(BT1334&gt;=50, BT1334&lt;70), "Eutrophic", IF(BT1334&gt;70,"Hypertrophic")))))</f>
        <v>Eutrophic</v>
      </c>
      <c r="CM1334" s="0" t="n">
        <f aca="false">IF(G1334&gt;H1334,1,0)</f>
        <v>0</v>
      </c>
      <c r="CO1334" s="17" t="n">
        <f aca="false">14.652-0.41022*M1334+0.007991*M1334*M1334-0.000077774*M1334*M1334*M1334</f>
        <v>7.975687191022</v>
      </c>
      <c r="CP1334" s="1" t="n">
        <f aca="false">F1334/CO1334*100</f>
        <v>91.5281633439361</v>
      </c>
    </row>
    <row r="1335" customFormat="false" ht="12.5" hidden="false" customHeight="false" outlineLevel="0" collapsed="false">
      <c r="A1335" s="0" t="n">
        <v>1334</v>
      </c>
      <c r="B1335" s="15" t="s">
        <v>131</v>
      </c>
      <c r="C1335" s="16" t="s">
        <v>132</v>
      </c>
      <c r="D1335" s="0" t="s">
        <v>186</v>
      </c>
      <c r="E1335" s="0" t="n">
        <v>8.7</v>
      </c>
      <c r="F1335" s="0" t="n">
        <v>11</v>
      </c>
      <c r="G1335" s="0" t="n">
        <v>3</v>
      </c>
      <c r="H1335" s="0" t="n">
        <v>6.1</v>
      </c>
      <c r="I1335" s="0" t="n">
        <v>6.9</v>
      </c>
      <c r="J1335" s="0" t="n">
        <v>2.57</v>
      </c>
      <c r="K1335" s="0" t="n">
        <v>0.151</v>
      </c>
      <c r="L1335" s="0" t="n">
        <v>3.5</v>
      </c>
      <c r="M1335" s="0" t="n">
        <v>27.5</v>
      </c>
      <c r="O1335" s="0" t="n">
        <v>800</v>
      </c>
      <c r="BD1335" s="0" t="n">
        <v>0.038</v>
      </c>
      <c r="BF1335" s="0" t="n">
        <f aca="false">IF(E1335&lt;11,-3.6797*E1335^2+48.115*E1335-53.83,280.92*EXP(-0.2027*E1335))</f>
        <v>86.2540070000001</v>
      </c>
      <c r="BG1335" s="1" t="n">
        <f aca="false">32.208*LN(F1335)+21.438</f>
        <v>98.6694109462899</v>
      </c>
      <c r="BH1335" s="1" t="n">
        <f aca="false">IF(G1335&lt;=2, -10*G1335+100, 88.958*EXP(-0.0755*G1335))</f>
        <v>70.9279340534787</v>
      </c>
      <c r="BI1335" s="1" t="n">
        <f aca="false">IF(I1335&lt;=100, 0.0053*(I1335)^2-1.0332*I1335+100.76, 122.82*EXP(-0.0092*I1335))</f>
        <v>93.883253</v>
      </c>
      <c r="BJ1335" s="0" t="e">
        <f aca="false">IF(P1335&lt;=1000, -6.942*LN(P1335)+107.59, -36.304*LN(P1335)+310.72)</f>
        <v>#VALUE!</v>
      </c>
      <c r="BK1335" s="0" t="e">
        <f aca="false">BF1335^0.04*BG1335^0.22*BH1335^0.51*BI1335^0.06*BJ1335^0.17</f>
        <v>#VALUE!</v>
      </c>
      <c r="BL1335" s="0" t="e">
        <f aca="false">IF(BK1335&gt;=90, "Very Good", IF(BK1335&gt;=80, "Good", IF(BK1335&gt;=70, "Slightly Good", IF(BK1335&gt;=60, "Average", IF(BK1335&gt;=50, "Slightly Poor", IF(BK1335&gt;=40, "Poor", "Very Poor"))))))</f>
        <v>#VALUE!</v>
      </c>
      <c r="BM1335" s="2" t="e">
        <f aca="false">IF(P1335&lt;=1000, -6.942*LN(P1335)+107.59, IF(AND(P1335&gt;1000, P1335&lt;=5213),-36.304*LN(P1335)+310.72, IF(P1335&gt;5213, 10)))</f>
        <v>#VALUE!</v>
      </c>
      <c r="BN1335" s="2" t="e">
        <f aca="false">BF1335^0.04*BG1335^0.22*BH1335^0.51*BI1335^0.06*BM1335^0.17</f>
        <v>#VALUE!</v>
      </c>
      <c r="BO1335" s="3" t="e">
        <f aca="false">IF(BN1335&gt;=90, "Very Good", IF(BN1335&gt;=80, "Good", IF(BN1335&gt;=70, "Slightly Good", IF(BN1335&gt;=60, "Average", IF(BN1335&gt;=50, "Slightly Poor", IF(BN1335&gt;=40, "Poor", "Very Poor"))))))</f>
        <v>#VALUE!</v>
      </c>
      <c r="BP1335" s="2" t="e">
        <f aca="false">IF(AJ1335&lt;=1000, -6.942*LN(AJ1335)+107.59, IF(AND(AJ1335&gt;1000, AJ1335&lt;=5213),-36.304*LN(AJ1335)+310.72, IF(AJ1335&gt;5213, 10)))</f>
        <v>#VALUE!</v>
      </c>
      <c r="BQ1335" s="2" t="e">
        <f aca="false">BF1335^0.04*BG1335^0.22*BH1335^0.51*BI1335^0.06*BP1335^0.17</f>
        <v>#VALUE!</v>
      </c>
      <c r="BR1335" s="0" t="e">
        <f aca="false">IF(BQ1335&gt;=90, "Very Good", IF(BQ1335&gt;=80, "Good", IF(BQ1335&gt;=70, "Slightly Good", IF(BQ1335&gt;=60, "Average", IF(BQ1335&gt;=50, "Slightly Poor", IF(BQ1335&gt;=40, "Poor", "Very Poor"))))))</f>
        <v>#VALUE!</v>
      </c>
      <c r="BT1335" s="2" t="e">
        <f aca="false">9.81*LN(AH1335)+30.6</f>
        <v>#VALUE!</v>
      </c>
      <c r="BU1335" s="0" t="e">
        <f aca="false">IF(BT1335&lt;30, "Clean water", IF(AND(BT1335&gt;=30, BT1335&lt;40), "Hypolimia", IF(AND(BT1335&gt;=40,BT1335&lt;50), "Mesotrophic", IF(AND(BT1335&gt;=50, BT1335&lt;70), "Eutrophic", IF(BT1335&gt;70,"Hypertrophic")))))</f>
        <v>#VALUE!</v>
      </c>
      <c r="CM1335" s="0" t="n">
        <f aca="false">IF(G1335&gt;H1335,1,0)</f>
        <v>0</v>
      </c>
      <c r="CO1335" s="17" t="n">
        <f aca="false">14.652-0.41022*M1335+0.007991*M1335*M1335-0.000077774*M1335*M1335*M1335</f>
        <v>7.79668759375</v>
      </c>
      <c r="CP1335" s="1" t="n">
        <f aca="false">F1335/CO1335*100</f>
        <v>141.085555471247</v>
      </c>
    </row>
    <row r="1336" customFormat="false" ht="12.5" hidden="false" customHeight="false" outlineLevel="0" collapsed="false">
      <c r="A1336" s="0" t="n">
        <v>1335</v>
      </c>
      <c r="B1336" s="15" t="s">
        <v>75</v>
      </c>
      <c r="C1336" s="16" t="s">
        <v>76</v>
      </c>
      <c r="D1336" s="0" t="s">
        <v>186</v>
      </c>
      <c r="E1336" s="0" t="n">
        <v>7.9</v>
      </c>
      <c r="F1336" s="0" t="n">
        <v>9.1</v>
      </c>
      <c r="G1336" s="0" t="n">
        <v>0.4</v>
      </c>
      <c r="H1336" s="0" t="n">
        <v>3.7</v>
      </c>
      <c r="I1336" s="0" t="n">
        <v>18.2</v>
      </c>
      <c r="J1336" s="0" t="n">
        <v>2.494</v>
      </c>
      <c r="K1336" s="0" t="n">
        <v>0.094</v>
      </c>
      <c r="L1336" s="0" t="n">
        <v>1.4</v>
      </c>
      <c r="M1336" s="0" t="n">
        <v>22.8</v>
      </c>
      <c r="N1336" s="0" t="n">
        <v>0</v>
      </c>
      <c r="O1336" s="0" t="n">
        <v>765</v>
      </c>
      <c r="P1336" s="0" t="n">
        <v>7000</v>
      </c>
      <c r="AC1336" s="0" t="n">
        <v>2.415</v>
      </c>
      <c r="AD1336" s="0" t="n">
        <v>0.017</v>
      </c>
      <c r="AE1336" s="0" t="n">
        <v>2.11</v>
      </c>
      <c r="AF1336" s="0" t="n">
        <v>0.053</v>
      </c>
      <c r="AG1336" s="0" t="n">
        <v>0.042</v>
      </c>
      <c r="AH1336" s="0" t="n">
        <v>17.7</v>
      </c>
      <c r="AJ1336" s="0" t="n">
        <v>400</v>
      </c>
      <c r="BF1336" s="0" t="n">
        <f aca="false">IF(E1336&lt;11,-3.6797*E1336^2+48.115*E1336-53.83,280.92*EXP(-0.2027*E1336))</f>
        <v>96.6284230000001</v>
      </c>
      <c r="BG1336" s="1" t="n">
        <f aca="false">32.208*LN(F1336)+21.438</f>
        <v>92.5621023107425</v>
      </c>
      <c r="BH1336" s="1" t="n">
        <f aca="false">IF(G1336&lt;=2, -10*G1336+100, 88.958*EXP(-0.0755*G1336))</f>
        <v>96</v>
      </c>
      <c r="BI1336" s="1" t="n">
        <f aca="false">IF(I1336&lt;=100, 0.0053*(I1336)^2-1.0332*I1336+100.76, 122.82*EXP(-0.0092*I1336))</f>
        <v>83.711332</v>
      </c>
      <c r="BJ1336" s="0" t="n">
        <f aca="false">IF(P1336&lt;=1000, -6.942*LN(P1336)+107.59, -36.304*LN(P1336)+310.72)</f>
        <v>-10.7034696994716</v>
      </c>
      <c r="BK1336" s="0" t="e">
        <f aca="false">BF1336^0.04*BG1336^0.22*BH1336^0.51*BI1336^0.06*BJ1336^0.17</f>
        <v>#NUM!</v>
      </c>
      <c r="BL1336" s="0" t="e">
        <f aca="false">IF(BK1336&gt;=90, "Very Good", IF(BK1336&gt;=80, "Good", IF(BK1336&gt;=70, "Slightly Good", IF(BK1336&gt;=60, "Average", IF(BK1336&gt;=50, "Slightly Poor", IF(BK1336&gt;=40, "Poor", "Very Poor"))))))</f>
        <v>#NUM!</v>
      </c>
      <c r="BM1336" s="2" t="n">
        <f aca="false">IF(P1336&lt;=1000, -6.942*LN(P1336)+107.59, IF(AND(P1336&gt;1000, P1336&lt;=5213),-36.304*LN(P1336)+310.72, IF(P1336&gt;5213, 10)))</f>
        <v>10</v>
      </c>
      <c r="BN1336" s="2" t="n">
        <f aca="false">BF1336^0.04*BG1336^0.22*BH1336^0.51*BI1336^0.06*BM1336^0.17</f>
        <v>64.3198296993437</v>
      </c>
      <c r="BO1336" s="3" t="str">
        <f aca="false">IF(BN1336&gt;=90, "Very Good", IF(BN1336&gt;=80, "Good", IF(BN1336&gt;=70, "Slightly Good", IF(BN1336&gt;=60, "Average", IF(BN1336&gt;=50, "Slightly Poor", IF(BN1336&gt;=40, "Poor", "Very Poor"))))))</f>
        <v>Average</v>
      </c>
      <c r="BP1336" s="2" t="n">
        <f aca="false">IF(AJ1336&lt;=1000, -6.942*LN(AJ1336)+107.59, IF(AND(AJ1336&gt;1000, AJ1336&lt;=5213),-36.304*LN(AJ1336)+310.72, IF(AJ1336&gt;5213, 10)))</f>
        <v>65.9972531139764</v>
      </c>
      <c r="BQ1336" s="2" t="n">
        <f aca="false">BF1336^0.04*BG1336^0.22*BH1336^0.51*BI1336^0.06*BP1336^0.17</f>
        <v>88.6470488475</v>
      </c>
      <c r="BR1336" s="0" t="str">
        <f aca="false">IF(BQ1336&gt;=90, "Very Good", IF(BQ1336&gt;=80, "Good", IF(BQ1336&gt;=70, "Slightly Good", IF(BQ1336&gt;=60, "Average", IF(BQ1336&gt;=50, "Slightly Poor", IF(BQ1336&gt;=40, "Poor", "Very Poor"))))))</f>
        <v>Good</v>
      </c>
      <c r="BT1336" s="2" t="n">
        <f aca="false">9.81*LN(AH1336)+30.6</f>
        <v>58.7896691142777</v>
      </c>
      <c r="BU1336" s="0" t="str">
        <f aca="false">IF(BT1336&lt;30, "Clean water", IF(AND(BT1336&gt;=30, BT1336&lt;40), "Hypolimia", IF(AND(BT1336&gt;=40,BT1336&lt;50), "Mesotrophic", IF(AND(BT1336&gt;=50, BT1336&lt;70), "Eutrophic", IF(BT1336&gt;70,"Hypertrophic")))))</f>
        <v>Eutrophic</v>
      </c>
      <c r="CM1336" s="0" t="n">
        <f aca="false">IF(G1336&gt;H1336,1,0)</f>
        <v>0</v>
      </c>
      <c r="CO1336" s="17" t="n">
        <f aca="false">14.652-0.41022*M1336+0.007991*M1336*M1336-0.000077774*M1336*M1336*M1336</f>
        <v>8.531220615552</v>
      </c>
      <c r="CP1336" s="1" t="n">
        <f aca="false">F1336/CO1336*100</f>
        <v>106.667034063228</v>
      </c>
    </row>
    <row r="1337" customFormat="false" ht="12.5" hidden="false" customHeight="false" outlineLevel="0" collapsed="false">
      <c r="A1337" s="0" t="n">
        <v>1336</v>
      </c>
      <c r="B1337" s="15" t="s">
        <v>77</v>
      </c>
      <c r="C1337" s="16" t="s">
        <v>78</v>
      </c>
      <c r="D1337" s="0" t="s">
        <v>186</v>
      </c>
      <c r="E1337" s="0" t="n">
        <v>8.2</v>
      </c>
      <c r="F1337" s="0" t="n">
        <v>8.2</v>
      </c>
      <c r="G1337" s="0" t="n">
        <v>1.4</v>
      </c>
      <c r="H1337" s="0" t="n">
        <v>4.8</v>
      </c>
      <c r="I1337" s="0" t="n">
        <v>6.3</v>
      </c>
      <c r="J1337" s="0" t="n">
        <v>1.94</v>
      </c>
      <c r="K1337" s="0" t="n">
        <v>0.059</v>
      </c>
      <c r="L1337" s="0" t="n">
        <v>2.4</v>
      </c>
      <c r="M1337" s="0" t="n">
        <v>24.4</v>
      </c>
      <c r="N1337" s="0" t="n">
        <v>0</v>
      </c>
      <c r="O1337" s="0" t="n">
        <v>164</v>
      </c>
      <c r="P1337" s="0" t="n">
        <v>70</v>
      </c>
      <c r="AC1337" s="0" t="n">
        <v>1.675</v>
      </c>
      <c r="AD1337" s="0" t="n">
        <v>0.076</v>
      </c>
      <c r="AE1337" s="0" t="n">
        <v>1.197</v>
      </c>
      <c r="AF1337" s="0" t="n">
        <v>0.029</v>
      </c>
      <c r="AG1337" s="0" t="n">
        <v>0.01</v>
      </c>
      <c r="AH1337" s="0" t="n">
        <v>17.6</v>
      </c>
      <c r="AJ1337" s="0" t="n">
        <v>0</v>
      </c>
      <c r="BD1337" s="0" t="n">
        <v>253.276</v>
      </c>
      <c r="BF1337" s="0" t="n">
        <f aca="false">IF(E1337&lt;11,-3.6797*E1337^2+48.115*E1337-53.83,280.92*EXP(-0.2027*E1337))</f>
        <v>93.289972</v>
      </c>
      <c r="BG1337" s="1" t="n">
        <f aca="false">32.208*LN(F1337)+21.438</f>
        <v>89.2079528407348</v>
      </c>
      <c r="BH1337" s="1" t="n">
        <f aca="false">IF(G1337&lt;=2, -10*G1337+100, 88.958*EXP(-0.0755*G1337))</f>
        <v>86</v>
      </c>
      <c r="BI1337" s="1" t="n">
        <f aca="false">IF(I1337&lt;=100, 0.0053*(I1337)^2-1.0332*I1337+100.76, 122.82*EXP(-0.0092*I1337))</f>
        <v>94.461197</v>
      </c>
      <c r="BJ1337" s="0" t="n">
        <f aca="false">IF(P1337&lt;=1000, -6.942*LN(P1337)+107.59, -36.304*LN(P1337)+310.72)</f>
        <v>78.0969460296934</v>
      </c>
      <c r="BK1337" s="0" t="n">
        <f aca="false">BF1337^0.04*BG1337^0.22*BH1337^0.51*BI1337^0.06*BJ1337^0.17</f>
        <v>86.0477245136924</v>
      </c>
      <c r="BL1337" s="0" t="str">
        <f aca="false">IF(BK1337&gt;=90, "Very Good", IF(BK1337&gt;=80, "Good", IF(BK1337&gt;=70, "Slightly Good", IF(BK1337&gt;=60, "Average", IF(BK1337&gt;=50, "Slightly Poor", IF(BK1337&gt;=40, "Poor", "Very Poor"))))))</f>
        <v>Good</v>
      </c>
      <c r="BM1337" s="2" t="n">
        <f aca="false">IF(P1337&lt;=1000, -6.942*LN(P1337)+107.59, IF(AND(P1337&gt;1000, P1337&lt;=5213),-36.304*LN(P1337)+310.72, IF(P1337&gt;5213, 10)))</f>
        <v>78.0969460296934</v>
      </c>
      <c r="BN1337" s="2" t="n">
        <f aca="false">BF1337^0.04*BG1337^0.22*BH1337^0.51*BI1337^0.06*BM1337^0.17</f>
        <v>86.0477245136924</v>
      </c>
      <c r="BO1337" s="3" t="str">
        <f aca="false">IF(BN1337&gt;=90, "Very Good", IF(BN1337&gt;=80, "Good", IF(BN1337&gt;=70, "Slightly Good", IF(BN1337&gt;=60, "Average", IF(BN1337&gt;=50, "Slightly Poor", IF(BN1337&gt;=40, "Poor", "Very Poor"))))))</f>
        <v>Good</v>
      </c>
      <c r="BP1337" s="2" t="e">
        <f aca="false">IF(AJ1337&lt;=1000, -6.942*LN(AJ1337)+107.59, IF(AND(AJ1337&gt;1000, AJ1337&lt;=5213),-36.304*LN(AJ1337)+310.72, IF(AJ1337&gt;5213, 10)))</f>
        <v>#VALUE!</v>
      </c>
      <c r="BQ1337" s="2" t="e">
        <f aca="false">BF1337^0.04*BG1337^0.22*BH1337^0.51*BI1337^0.06*BP1337^0.17</f>
        <v>#VALUE!</v>
      </c>
      <c r="BR1337" s="0" t="e">
        <f aca="false">IF(BQ1337&gt;=90, "Very Good", IF(BQ1337&gt;=80, "Good", IF(BQ1337&gt;=70, "Slightly Good", IF(BQ1337&gt;=60, "Average", IF(BQ1337&gt;=50, "Slightly Poor", IF(BQ1337&gt;=40, "Poor", "Very Poor"))))))</f>
        <v>#VALUE!</v>
      </c>
      <c r="BT1337" s="2" t="n">
        <f aca="false">9.81*LN(AH1337)+30.6</f>
        <v>58.7340882290527</v>
      </c>
      <c r="BU1337" s="0" t="str">
        <f aca="false">IF(BT1337&lt;30, "Clean water", IF(AND(BT1337&gt;=30, BT1337&lt;40), "Hypolimia", IF(AND(BT1337&gt;=40,BT1337&lt;50), "Mesotrophic", IF(AND(BT1337&gt;=50, BT1337&lt;70), "Eutrophic", IF(BT1337&gt;70,"Hypertrophic")))))</f>
        <v>Eutrophic</v>
      </c>
      <c r="CM1337" s="0" t="n">
        <f aca="false">IF(G1337&gt;H1337,1,0)</f>
        <v>0</v>
      </c>
      <c r="CO1337" s="17" t="n">
        <f aca="false">14.652-0.41022*M1337+0.007991*M1337*M1337-0.000077774*M1337*M1337*M1337</f>
        <v>8.270347661184</v>
      </c>
      <c r="CP1337" s="1" t="n">
        <f aca="false">F1337/CO1337*100</f>
        <v>99.1493989845896</v>
      </c>
    </row>
    <row r="1338" customFormat="false" ht="12.5" hidden="false" customHeight="false" outlineLevel="0" collapsed="false">
      <c r="A1338" s="0" t="n">
        <v>1337</v>
      </c>
      <c r="B1338" s="15" t="s">
        <v>79</v>
      </c>
      <c r="C1338" s="16" t="s">
        <v>80</v>
      </c>
      <c r="D1338" s="0" t="s">
        <v>186</v>
      </c>
      <c r="E1338" s="0" t="n">
        <v>7.7</v>
      </c>
      <c r="F1338" s="0" t="n">
        <v>6.9</v>
      </c>
      <c r="G1338" s="0" t="n">
        <v>2.4</v>
      </c>
      <c r="H1338" s="0" t="n">
        <v>5.8</v>
      </c>
      <c r="I1338" s="0" t="n">
        <v>10.1</v>
      </c>
      <c r="J1338" s="0" t="n">
        <v>3.981</v>
      </c>
      <c r="K1338" s="0" t="n">
        <v>0.106</v>
      </c>
      <c r="L1338" s="0" t="n">
        <v>3</v>
      </c>
      <c r="M1338" s="0" t="n">
        <v>25.7</v>
      </c>
      <c r="N1338" s="0" t="n">
        <v>0</v>
      </c>
      <c r="O1338" s="0" t="n">
        <v>231</v>
      </c>
      <c r="P1338" s="0" t="n">
        <v>2888</v>
      </c>
      <c r="Q1338" s="0" t="n">
        <v>0</v>
      </c>
      <c r="R1338" s="0" t="n">
        <v>0</v>
      </c>
      <c r="S1338" s="0" t="n">
        <v>0</v>
      </c>
      <c r="T1338" s="0" t="n">
        <v>0</v>
      </c>
      <c r="U1338" s="0" t="n">
        <v>0</v>
      </c>
      <c r="V1338" s="0" t="n">
        <v>0</v>
      </c>
      <c r="AC1338" s="0" t="n">
        <v>3.65</v>
      </c>
      <c r="AD1338" s="0" t="n">
        <v>0.437</v>
      </c>
      <c r="AE1338" s="0" t="n">
        <v>2.373</v>
      </c>
      <c r="AF1338" s="0" t="n">
        <v>0.065</v>
      </c>
      <c r="AG1338" s="0" t="n">
        <v>0.032</v>
      </c>
      <c r="AH1338" s="0" t="n">
        <v>22.8</v>
      </c>
      <c r="AJ1338" s="0" t="n">
        <v>2044</v>
      </c>
      <c r="AP1338" s="0" t="n">
        <v>0</v>
      </c>
      <c r="AW1338" s="0" t="n">
        <v>0</v>
      </c>
      <c r="AX1338" s="0" t="n">
        <v>0</v>
      </c>
      <c r="AY1338" s="0" t="n">
        <v>0</v>
      </c>
      <c r="BD1338" s="0" t="n">
        <v>280.694</v>
      </c>
      <c r="BF1338" s="0" t="n">
        <f aca="false">IF(E1338&lt;11,-3.6797*E1338^2+48.115*E1338-53.83,280.92*EXP(-0.2027*E1338))</f>
        <v>98.486087</v>
      </c>
      <c r="BG1338" s="1" t="n">
        <f aca="false">32.208*LN(F1338)+21.438</f>
        <v>83.6484416249163</v>
      </c>
      <c r="BH1338" s="1" t="n">
        <f aca="false">IF(G1338&lt;=2, -10*G1338+100, 88.958*EXP(-0.0755*G1338))</f>
        <v>74.2148561832273</v>
      </c>
      <c r="BI1338" s="1" t="n">
        <f aca="false">IF(I1338&lt;=100, 0.0053*(I1338)^2-1.0332*I1338+100.76, 122.82*EXP(-0.0092*I1338))</f>
        <v>90.865333</v>
      </c>
      <c r="BJ1338" s="0" t="n">
        <f aca="false">IF(P1338&lt;=1000, -6.942*LN(P1338)+107.59, -36.304*LN(P1338)+310.72)</f>
        <v>21.4381288715384</v>
      </c>
      <c r="BK1338" s="0" t="n">
        <f aca="false">BF1338^0.04*BG1338^0.22*BH1338^0.51*BI1338^0.06*BJ1338^0.17</f>
        <v>63.1584872467287</v>
      </c>
      <c r="BL1338" s="0" t="str">
        <f aca="false">IF(BK1338&gt;=90, "Very Good", IF(BK1338&gt;=80, "Good", IF(BK1338&gt;=70, "Slightly Good", IF(BK1338&gt;=60, "Average", IF(BK1338&gt;=50, "Slightly Poor", IF(BK1338&gt;=40, "Poor", "Very Poor"))))))</f>
        <v>Average</v>
      </c>
      <c r="BM1338" s="2" t="n">
        <f aca="false">IF(P1338&lt;=1000, -6.942*LN(P1338)+107.59, IF(AND(P1338&gt;1000, P1338&lt;=5213),-36.304*LN(P1338)+310.72, IF(P1338&gt;5213, 10)))</f>
        <v>21.4381288715384</v>
      </c>
      <c r="BN1338" s="2" t="n">
        <f aca="false">BF1338^0.04*BG1338^0.22*BH1338^0.51*BI1338^0.06*BM1338^0.17</f>
        <v>63.1584872467287</v>
      </c>
      <c r="BO1338" s="3" t="str">
        <f aca="false">IF(BN1338&gt;=90, "Very Good", IF(BN1338&gt;=80, "Good", IF(BN1338&gt;=70, "Slightly Good", IF(BN1338&gt;=60, "Average", IF(BN1338&gt;=50, "Slightly Poor", IF(BN1338&gt;=40, "Poor", "Very Poor"))))))</f>
        <v>Average</v>
      </c>
      <c r="BP1338" s="2" t="n">
        <f aca="false">IF(AJ1338&lt;=1000, -6.942*LN(AJ1338)+107.59, IF(AND(AJ1338&gt;1000, AJ1338&lt;=5213),-36.304*LN(AJ1338)+310.72, IF(AJ1338&gt;5213, 10)))</f>
        <v>33.9868079111482</v>
      </c>
      <c r="BQ1338" s="2" t="n">
        <f aca="false">BF1338^0.04*BG1338^0.22*BH1338^0.51*BI1338^0.06*BP1338^0.17</f>
        <v>68.305034387448</v>
      </c>
      <c r="BR1338" s="0" t="str">
        <f aca="false">IF(BQ1338&gt;=90, "Very Good", IF(BQ1338&gt;=80, "Good", IF(BQ1338&gt;=70, "Slightly Good", IF(BQ1338&gt;=60, "Average", IF(BQ1338&gt;=50, "Slightly Poor", IF(BQ1338&gt;=40, "Poor", "Very Poor"))))))</f>
        <v>Average</v>
      </c>
      <c r="BT1338" s="2" t="n">
        <f aca="false">9.81*LN(AH1338)+30.6</f>
        <v>61.2735208577715</v>
      </c>
      <c r="BU1338" s="0" t="str">
        <f aca="false">IF(BT1338&lt;30, "Clean water", IF(AND(BT1338&gt;=30, BT1338&lt;40), "Hypolimia", IF(AND(BT1338&gt;=40,BT1338&lt;50), "Mesotrophic", IF(AND(BT1338&gt;=50, BT1338&lt;70), "Eutrophic", IF(BT1338&gt;70,"Hypertrophic")))))</f>
        <v>Eutrophic</v>
      </c>
      <c r="CM1338" s="0" t="n">
        <f aca="false">IF(G1338&gt;H1338,1,0)</f>
        <v>0</v>
      </c>
      <c r="CO1338" s="17" t="n">
        <f aca="false">14.652-0.41022*M1338+0.007991*M1338*M1338-0.000077774*M1338*M1338*M1338</f>
        <v>8.067139594018</v>
      </c>
      <c r="CP1338" s="1" t="n">
        <f aca="false">F1338/CO1338*100</f>
        <v>85.5321755572017</v>
      </c>
    </row>
    <row r="1339" customFormat="false" ht="12.5" hidden="false" customHeight="false" outlineLevel="0" collapsed="false">
      <c r="A1339" s="0" t="n">
        <v>1338</v>
      </c>
      <c r="B1339" s="15" t="s">
        <v>81</v>
      </c>
      <c r="C1339" s="16" t="s">
        <v>82</v>
      </c>
      <c r="D1339" s="0" t="s">
        <v>186</v>
      </c>
      <c r="E1339" s="0" t="n">
        <v>9.4</v>
      </c>
      <c r="F1339" s="0" t="n">
        <v>14.4</v>
      </c>
      <c r="G1339" s="0" t="n">
        <v>2.4</v>
      </c>
      <c r="H1339" s="0" t="n">
        <v>5.1</v>
      </c>
      <c r="I1339" s="0" t="n">
        <v>3.8</v>
      </c>
      <c r="J1339" s="0" t="n">
        <v>2.013</v>
      </c>
      <c r="K1339" s="0" t="n">
        <v>0.116</v>
      </c>
      <c r="L1339" s="0" t="n">
        <v>2.6</v>
      </c>
      <c r="M1339" s="0" t="n">
        <v>26.2</v>
      </c>
      <c r="N1339" s="0" t="n">
        <v>0</v>
      </c>
      <c r="O1339" s="0" t="n">
        <v>299</v>
      </c>
      <c r="P1339" s="0" t="n">
        <v>1900</v>
      </c>
      <c r="AC1339" s="0" t="n">
        <v>1.832</v>
      </c>
      <c r="AD1339" s="0" t="n">
        <v>0.13</v>
      </c>
      <c r="AE1339" s="0" t="n">
        <v>1.406</v>
      </c>
      <c r="AF1339" s="0" t="n">
        <v>0.078</v>
      </c>
      <c r="AG1339" s="0" t="n">
        <v>0.062</v>
      </c>
      <c r="AH1339" s="0" t="n">
        <v>49.5</v>
      </c>
      <c r="AJ1339" s="0" t="n">
        <v>550</v>
      </c>
      <c r="BF1339" s="0" t="n">
        <f aca="false">IF(E1339&lt;11,-3.6797*E1339^2+48.115*E1339-53.83,280.92*EXP(-0.2027*E1339))</f>
        <v>73.312708</v>
      </c>
      <c r="BG1339" s="1" t="n">
        <f aca="false">32.208*LN(F1339)+21.438</f>
        <v>107.344086077592</v>
      </c>
      <c r="BH1339" s="1" t="n">
        <f aca="false">IF(G1339&lt;=2, -10*G1339+100, 88.958*EXP(-0.0755*G1339))</f>
        <v>74.2148561832273</v>
      </c>
      <c r="BI1339" s="1" t="n">
        <f aca="false">IF(I1339&lt;=100, 0.0053*(I1339)^2-1.0332*I1339+100.76, 122.82*EXP(-0.0092*I1339))</f>
        <v>96.910372</v>
      </c>
      <c r="BJ1339" s="0" t="n">
        <f aca="false">IF(P1339&lt;=1000, -6.942*LN(P1339)+107.59, -36.304*LN(P1339)+310.72)</f>
        <v>36.6389888682299</v>
      </c>
      <c r="BK1339" s="0" t="n">
        <f aca="false">BF1339^0.04*BG1339^0.22*BH1339^0.51*BI1339^0.06*BJ1339^0.17</f>
        <v>72.5072273686279</v>
      </c>
      <c r="BL1339" s="0" t="str">
        <f aca="false">IF(BK1339&gt;=90, "Very Good", IF(BK1339&gt;=80, "Good", IF(BK1339&gt;=70, "Slightly Good", IF(BK1339&gt;=60, "Average", IF(BK1339&gt;=50, "Slightly Poor", IF(BK1339&gt;=40, "Poor", "Very Poor"))))))</f>
        <v>Slightly Good</v>
      </c>
      <c r="BM1339" s="2" t="n">
        <f aca="false">IF(P1339&lt;=1000, -6.942*LN(P1339)+107.59, IF(AND(P1339&gt;1000, P1339&lt;=5213),-36.304*LN(P1339)+310.72, IF(P1339&gt;5213, 10)))</f>
        <v>36.6389888682299</v>
      </c>
      <c r="BN1339" s="2" t="n">
        <f aca="false">BF1339^0.04*BG1339^0.22*BH1339^0.51*BI1339^0.06*BM1339^0.17</f>
        <v>72.5072273686279</v>
      </c>
      <c r="BO1339" s="3" t="str">
        <f aca="false">IF(BN1339&gt;=90, "Very Good", IF(BN1339&gt;=80, "Good", IF(BN1339&gt;=70, "Slightly Good", IF(BN1339&gt;=60, "Average", IF(BN1339&gt;=50, "Slightly Poor", IF(BN1339&gt;=40, "Poor", "Very Poor"))))))</f>
        <v>Slightly Good</v>
      </c>
      <c r="BP1339" s="2" t="n">
        <f aca="false">IF(AJ1339&lt;=1000, -6.942*LN(AJ1339)+107.59, IF(AND(AJ1339&gt;1000, AJ1339&lt;=5213),-36.304*LN(AJ1339)+310.72, IF(AJ1339&gt;5213, 10)))</f>
        <v>63.7865473125515</v>
      </c>
      <c r="BQ1339" s="2" t="n">
        <f aca="false">BF1339^0.04*BG1339^0.22*BH1339^0.51*BI1339^0.06*BP1339^0.17</f>
        <v>79.6736755716591</v>
      </c>
      <c r="BR1339" s="0" t="str">
        <f aca="false">IF(BQ1339&gt;=90, "Very Good", IF(BQ1339&gt;=80, "Good", IF(BQ1339&gt;=70, "Slightly Good", IF(BQ1339&gt;=60, "Average", IF(BQ1339&gt;=50, "Slightly Poor", IF(BQ1339&gt;=40, "Poor", "Very Poor"))))))</f>
        <v>Slightly Good</v>
      </c>
      <c r="BT1339" s="2" t="n">
        <f aca="false">9.81*LN(AH1339)+30.6</f>
        <v>68.8783518885273</v>
      </c>
      <c r="BU1339" s="0" t="str">
        <f aca="false">IF(BT1339&lt;30, "Clean water", IF(AND(BT1339&gt;=30, BT1339&lt;40), "Hypolimia", IF(AND(BT1339&gt;=40,BT1339&lt;50), "Mesotrophic", IF(AND(BT1339&gt;=50, BT1339&lt;70), "Eutrophic", IF(BT1339&gt;70,"Hypertrophic")))))</f>
        <v>Eutrophic</v>
      </c>
      <c r="CM1339" s="0" t="n">
        <f aca="false">IF(G1339&gt;H1339,1,0)</f>
        <v>0</v>
      </c>
      <c r="CO1339" s="17" t="n">
        <f aca="false">14.652-0.41022*M1339+0.007991*M1339*M1339-0.000077774*M1339*M1339*M1339</f>
        <v>7.990833804528</v>
      </c>
      <c r="CP1339" s="1" t="n">
        <f aca="false">F1339/CO1339*100</f>
        <v>180.206475973011</v>
      </c>
    </row>
    <row r="1340" customFormat="false" ht="12.5" hidden="false" customHeight="false" outlineLevel="0" collapsed="false">
      <c r="A1340" s="0" t="n">
        <v>1339</v>
      </c>
      <c r="B1340" s="15" t="s">
        <v>83</v>
      </c>
      <c r="C1340" s="16" t="s">
        <v>84</v>
      </c>
      <c r="D1340" s="0" t="s">
        <v>186</v>
      </c>
      <c r="E1340" s="0" t="n">
        <v>7.5</v>
      </c>
      <c r="F1340" s="0" t="n">
        <v>7</v>
      </c>
      <c r="G1340" s="0" t="n">
        <v>1.7</v>
      </c>
      <c r="H1340" s="0" t="n">
        <v>5.4</v>
      </c>
      <c r="I1340" s="0" t="n">
        <v>5</v>
      </c>
      <c r="J1340" s="0" t="n">
        <v>2.435</v>
      </c>
      <c r="K1340" s="0" t="n">
        <v>0.065</v>
      </c>
      <c r="L1340" s="0" t="n">
        <v>2.5</v>
      </c>
      <c r="M1340" s="0" t="n">
        <v>25.4</v>
      </c>
      <c r="N1340" s="0" t="n">
        <v>0</v>
      </c>
      <c r="O1340" s="0" t="n">
        <v>234</v>
      </c>
      <c r="P1340" s="0" t="n">
        <v>24000</v>
      </c>
      <c r="AC1340" s="0" t="n">
        <v>2.359</v>
      </c>
      <c r="AD1340" s="0" t="n">
        <v>0.206</v>
      </c>
      <c r="AE1340" s="0" t="n">
        <v>1.817</v>
      </c>
      <c r="AF1340" s="0" t="n">
        <v>0.029</v>
      </c>
      <c r="AG1340" s="0" t="n">
        <v>0.018</v>
      </c>
      <c r="AH1340" s="0" t="n">
        <v>24</v>
      </c>
      <c r="AJ1340" s="0" t="n">
        <v>520</v>
      </c>
      <c r="BF1340" s="0" t="n">
        <f aca="false">IF(E1340&lt;11,-3.6797*E1340^2+48.115*E1340-53.83,280.92*EXP(-0.2027*E1340))</f>
        <v>100.049375</v>
      </c>
      <c r="BG1340" s="1" t="n">
        <f aca="false">32.208*LN(F1340)+21.438</f>
        <v>84.1118740807735</v>
      </c>
      <c r="BH1340" s="1" t="n">
        <f aca="false">IF(G1340&lt;=2, -10*G1340+100, 88.958*EXP(-0.0755*G1340))</f>
        <v>83</v>
      </c>
      <c r="BI1340" s="1" t="n">
        <f aca="false">IF(I1340&lt;=100, 0.0053*(I1340)^2-1.0332*I1340+100.76, 122.82*EXP(-0.0092*I1340))</f>
        <v>95.7265</v>
      </c>
      <c r="BJ1340" s="0" t="n">
        <f aca="false">IF(P1340&lt;=1000, -6.942*LN(P1340)+107.59, -36.304*LN(P1340)+310.72)</f>
        <v>-55.4352139051193</v>
      </c>
      <c r="BK1340" s="0" t="e">
        <f aca="false">BF1340^0.04*BG1340^0.22*BH1340^0.51*BI1340^0.06*BJ1340^0.17</f>
        <v>#NUM!</v>
      </c>
      <c r="BL1340" s="0" t="e">
        <f aca="false">IF(BK1340&gt;=90, "Very Good", IF(BK1340&gt;=80, "Good", IF(BK1340&gt;=70, "Slightly Good", IF(BK1340&gt;=60, "Average", IF(BK1340&gt;=50, "Slightly Poor", IF(BK1340&gt;=40, "Poor", "Very Poor"))))))</f>
        <v>#NUM!</v>
      </c>
      <c r="BM1340" s="2" t="n">
        <f aca="false">IF(P1340&lt;=1000, -6.942*LN(P1340)+107.59, IF(AND(P1340&gt;1000, P1340&lt;=5213),-36.304*LN(P1340)+310.72, IF(P1340&gt;5213, 10)))</f>
        <v>10</v>
      </c>
      <c r="BN1340" s="2" t="n">
        <f aca="false">BF1340^0.04*BG1340^0.22*BH1340^0.51*BI1340^0.06*BM1340^0.17</f>
        <v>59.0294777918266</v>
      </c>
      <c r="BO1340" s="3" t="str">
        <f aca="false">IF(BN1340&gt;=90, "Very Good", IF(BN1340&gt;=80, "Good", IF(BN1340&gt;=70, "Slightly Good", IF(BN1340&gt;=60, "Average", IF(BN1340&gt;=50, "Slightly Poor", IF(BN1340&gt;=40, "Poor", "Very Poor"))))))</f>
        <v>Slightly Poor</v>
      </c>
      <c r="BP1340" s="2" t="n">
        <f aca="false">IF(AJ1340&lt;=1000, -6.942*LN(AJ1340)+107.59, IF(AND(AJ1340&gt;1000, AJ1340&lt;=5213),-36.304*LN(AJ1340)+310.72, IF(AJ1340&gt;5213, 10)))</f>
        <v>64.1759203900431</v>
      </c>
      <c r="BQ1340" s="2" t="n">
        <f aca="false">BF1340^0.04*BG1340^0.22*BH1340^0.51*BI1340^0.06*BP1340^0.17</f>
        <v>80.9696382972304</v>
      </c>
      <c r="BR1340" s="0" t="str">
        <f aca="false">IF(BQ1340&gt;=90, "Very Good", IF(BQ1340&gt;=80, "Good", IF(BQ1340&gt;=70, "Slightly Good", IF(BQ1340&gt;=60, "Average", IF(BQ1340&gt;=50, "Slightly Poor", IF(BQ1340&gt;=40, "Poor", "Very Poor"))))))</f>
        <v>Good</v>
      </c>
      <c r="BT1340" s="2" t="n">
        <f aca="false">9.81*LN(AH1340)+30.6</f>
        <v>61.7767080757134</v>
      </c>
      <c r="BU1340" s="0" t="str">
        <f aca="false">IF(BT1340&lt;30, "Clean water", IF(AND(BT1340&gt;=30, BT1340&lt;40), "Hypolimia", IF(AND(BT1340&gt;=40,BT1340&lt;50), "Mesotrophic", IF(AND(BT1340&gt;=50, BT1340&lt;70), "Eutrophic", IF(BT1340&gt;70,"Hypertrophic")))))</f>
        <v>Eutrophic</v>
      </c>
      <c r="CM1340" s="0" t="n">
        <f aca="false">IF(G1340&gt;H1340,1,0)</f>
        <v>0</v>
      </c>
      <c r="CO1340" s="17" t="n">
        <f aca="false">14.652-0.41022*M1340+0.007991*M1340*M1340-0.000077774*M1340*M1340*M1340</f>
        <v>8.113398044464</v>
      </c>
      <c r="CP1340" s="1" t="n">
        <f aca="false">F1340/CO1340*100</f>
        <v>86.2770439911585</v>
      </c>
    </row>
    <row r="1341" customFormat="false" ht="12.5" hidden="false" customHeight="false" outlineLevel="0" collapsed="false">
      <c r="A1341" s="0" t="n">
        <v>1340</v>
      </c>
      <c r="B1341" s="15" t="s">
        <v>133</v>
      </c>
      <c r="C1341" s="16" t="s">
        <v>134</v>
      </c>
      <c r="D1341" s="0" t="s">
        <v>186</v>
      </c>
      <c r="E1341" s="0" t="n">
        <v>8.5</v>
      </c>
      <c r="F1341" s="0" t="n">
        <v>7.8</v>
      </c>
      <c r="G1341" s="0" t="n">
        <v>3.4</v>
      </c>
      <c r="H1341" s="0" t="n">
        <v>7</v>
      </c>
      <c r="I1341" s="0" t="n">
        <v>62.5</v>
      </c>
      <c r="J1341" s="0" t="n">
        <v>3.731</v>
      </c>
      <c r="K1341" s="0" t="n">
        <v>0.165</v>
      </c>
      <c r="L1341" s="0" t="n">
        <v>3.3</v>
      </c>
      <c r="M1341" s="0" t="n">
        <v>25.7</v>
      </c>
      <c r="O1341" s="0" t="n">
        <v>2099</v>
      </c>
      <c r="BD1341" s="0" t="n">
        <v>0.429</v>
      </c>
      <c r="BF1341" s="0" t="n">
        <f aca="false">IF(E1341&lt;11,-3.6797*E1341^2+48.115*E1341-53.83,280.92*EXP(-0.2027*E1341))</f>
        <v>89.289175</v>
      </c>
      <c r="BG1341" s="1" t="n">
        <f aca="false">32.208*LN(F1341)+21.438</f>
        <v>87.5972172148662</v>
      </c>
      <c r="BH1341" s="1" t="n">
        <f aca="false">IF(G1341&lt;=2, -10*G1341+100, 88.958*EXP(-0.0755*G1341))</f>
        <v>68.8179318432025</v>
      </c>
      <c r="BI1341" s="1" t="n">
        <f aca="false">IF(I1341&lt;=100, 0.0053*(I1341)^2-1.0332*I1341+100.76, 122.82*EXP(-0.0092*I1341))</f>
        <v>56.888125</v>
      </c>
      <c r="BJ1341" s="0" t="e">
        <f aca="false">IF(P1341&lt;=1000, -6.942*LN(P1341)+107.59, -36.304*LN(P1341)+310.72)</f>
        <v>#VALUE!</v>
      </c>
      <c r="BK1341" s="0" t="e">
        <f aca="false">BF1341^0.04*BG1341^0.22*BH1341^0.51*BI1341^0.06*BJ1341^0.17</f>
        <v>#VALUE!</v>
      </c>
      <c r="BL1341" s="0" t="e">
        <f aca="false">IF(BK1341&gt;=90, "Very Good", IF(BK1341&gt;=80, "Good", IF(BK1341&gt;=70, "Slightly Good", IF(BK1341&gt;=60, "Average", IF(BK1341&gt;=50, "Slightly Poor", IF(BK1341&gt;=40, "Poor", "Very Poor"))))))</f>
        <v>#VALUE!</v>
      </c>
      <c r="BM1341" s="2" t="e">
        <f aca="false">IF(P1341&lt;=1000, -6.942*LN(P1341)+107.59, IF(AND(P1341&gt;1000, P1341&lt;=5213),-36.304*LN(P1341)+310.72, IF(P1341&gt;5213, 10)))</f>
        <v>#VALUE!</v>
      </c>
      <c r="BN1341" s="2" t="e">
        <f aca="false">BF1341^0.04*BG1341^0.22*BH1341^0.51*BI1341^0.06*BM1341^0.17</f>
        <v>#VALUE!</v>
      </c>
      <c r="BO1341" s="3" t="e">
        <f aca="false">IF(BN1341&gt;=90, "Very Good", IF(BN1341&gt;=80, "Good", IF(BN1341&gt;=70, "Slightly Good", IF(BN1341&gt;=60, "Average", IF(BN1341&gt;=50, "Slightly Poor", IF(BN1341&gt;=40, "Poor", "Very Poor"))))))</f>
        <v>#VALUE!</v>
      </c>
      <c r="BP1341" s="2" t="e">
        <f aca="false">IF(AJ1341&lt;=1000, -6.942*LN(AJ1341)+107.59, IF(AND(AJ1341&gt;1000, AJ1341&lt;=5213),-36.304*LN(AJ1341)+310.72, IF(AJ1341&gt;5213, 10)))</f>
        <v>#VALUE!</v>
      </c>
      <c r="BQ1341" s="2" t="e">
        <f aca="false">BF1341^0.04*BG1341^0.22*BH1341^0.51*BI1341^0.06*BP1341^0.17</f>
        <v>#VALUE!</v>
      </c>
      <c r="BR1341" s="0" t="e">
        <f aca="false">IF(BQ1341&gt;=90, "Very Good", IF(BQ1341&gt;=80, "Good", IF(BQ1341&gt;=70, "Slightly Good", IF(BQ1341&gt;=60, "Average", IF(BQ1341&gt;=50, "Slightly Poor", IF(BQ1341&gt;=40, "Poor", "Very Poor"))))))</f>
        <v>#VALUE!</v>
      </c>
      <c r="BT1341" s="2" t="e">
        <f aca="false">9.81*LN(AH1341)+30.6</f>
        <v>#VALUE!</v>
      </c>
      <c r="BU1341" s="0" t="e">
        <f aca="false">IF(BT1341&lt;30, "Clean water", IF(AND(BT1341&gt;=30, BT1341&lt;40), "Hypolimia", IF(AND(BT1341&gt;=40,BT1341&lt;50), "Mesotrophic", IF(AND(BT1341&gt;=50, BT1341&lt;70), "Eutrophic", IF(BT1341&gt;70,"Hypertrophic")))))</f>
        <v>#VALUE!</v>
      </c>
      <c r="CM1341" s="0" t="n">
        <f aca="false">IF(G1341&gt;H1341,1,0)</f>
        <v>0</v>
      </c>
      <c r="CO1341" s="17" t="n">
        <f aca="false">14.652-0.41022*M1341+0.007991*M1341*M1341-0.000077774*M1341*M1341*M1341</f>
        <v>8.067139594018</v>
      </c>
      <c r="CP1341" s="1" t="n">
        <f aca="false">F1341/CO1341*100</f>
        <v>96.6885462820541</v>
      </c>
    </row>
    <row r="1342" customFormat="false" ht="12.5" hidden="false" customHeight="false" outlineLevel="0" collapsed="false">
      <c r="A1342" s="0" t="n">
        <v>1341</v>
      </c>
      <c r="B1342" s="15" t="s">
        <v>85</v>
      </c>
      <c r="C1342" s="16" t="s">
        <v>86</v>
      </c>
      <c r="D1342" s="0" t="s">
        <v>186</v>
      </c>
      <c r="E1342" s="0" t="n">
        <v>7.8</v>
      </c>
      <c r="F1342" s="0" t="n">
        <v>10</v>
      </c>
      <c r="G1342" s="0" t="n">
        <v>1.2</v>
      </c>
      <c r="H1342" s="0" t="n">
        <v>7.2</v>
      </c>
      <c r="I1342" s="0" t="n">
        <v>19.8</v>
      </c>
      <c r="J1342" s="0" t="n">
        <v>7.685</v>
      </c>
      <c r="K1342" s="0" t="n">
        <v>0.203</v>
      </c>
      <c r="L1342" s="0" t="n">
        <v>3.9</v>
      </c>
      <c r="M1342" s="0" t="n">
        <v>28.2</v>
      </c>
      <c r="N1342" s="0" t="n">
        <v>0</v>
      </c>
      <c r="O1342" s="0" t="n">
        <v>559</v>
      </c>
      <c r="P1342" s="0" t="n">
        <v>4000</v>
      </c>
      <c r="AC1342" s="0" t="n">
        <v>7.174</v>
      </c>
      <c r="AD1342" s="0" t="n">
        <v>0.167</v>
      </c>
      <c r="AE1342" s="0" t="n">
        <v>6.156</v>
      </c>
      <c r="AF1342" s="0" t="n">
        <v>0.13</v>
      </c>
      <c r="AG1342" s="0" t="n">
        <v>0.112</v>
      </c>
      <c r="AH1342" s="0" t="n">
        <v>12.3</v>
      </c>
      <c r="AJ1342" s="0" t="n">
        <v>2800</v>
      </c>
      <c r="BF1342" s="0" t="n">
        <f aca="false">IF(E1342&lt;11,-3.6797*E1342^2+48.115*E1342-53.83,280.92*EXP(-0.2027*E1342))</f>
        <v>97.5940520000001</v>
      </c>
      <c r="BG1342" s="1" t="n">
        <f aca="false">32.208*LN(F1342)+21.438</f>
        <v>95.5996606751522</v>
      </c>
      <c r="BH1342" s="1" t="n">
        <f aca="false">IF(G1342&lt;=2, -10*G1342+100, 88.958*EXP(-0.0755*G1342))</f>
        <v>88</v>
      </c>
      <c r="BI1342" s="1" t="n">
        <f aca="false">IF(I1342&lt;=100, 0.0053*(I1342)^2-1.0332*I1342+100.76, 122.82*EXP(-0.0092*I1342))</f>
        <v>82.380452</v>
      </c>
      <c r="BJ1342" s="0" t="n">
        <f aca="false">IF(P1342&lt;=1000, -6.942*LN(P1342)+107.59, -36.304*LN(P1342)+310.72)</f>
        <v>9.61282186573601</v>
      </c>
      <c r="BK1342" s="0" t="n">
        <f aca="false">BF1342^0.04*BG1342^0.22*BH1342^0.51*BI1342^0.06*BJ1342^0.17</f>
        <v>61.5173467825382</v>
      </c>
      <c r="BL1342" s="0" t="str">
        <f aca="false">IF(BK1342&gt;=90, "Very Good", IF(BK1342&gt;=80, "Good", IF(BK1342&gt;=70, "Slightly Good", IF(BK1342&gt;=60, "Average", IF(BK1342&gt;=50, "Slightly Poor", IF(BK1342&gt;=40, "Poor", "Very Poor"))))))</f>
        <v>Average</v>
      </c>
      <c r="BM1342" s="2" t="n">
        <f aca="false">IF(P1342&lt;=1000, -6.942*LN(P1342)+107.59, IF(AND(P1342&gt;1000, P1342&lt;=5213),-36.304*LN(P1342)+310.72, IF(P1342&gt;5213, 10)))</f>
        <v>9.61282186573601</v>
      </c>
      <c r="BN1342" s="2" t="n">
        <f aca="false">BF1342^0.04*BG1342^0.22*BH1342^0.51*BI1342^0.06*BM1342^0.17</f>
        <v>61.5173467825382</v>
      </c>
      <c r="BO1342" s="3" t="str">
        <f aca="false">IF(BN1342&gt;=90, "Very Good", IF(BN1342&gt;=80, "Good", IF(BN1342&gt;=70, "Slightly Good", IF(BN1342&gt;=60, "Average", IF(BN1342&gt;=50, "Slightly Poor", IF(BN1342&gt;=40, "Poor", "Very Poor"))))))</f>
        <v>Average</v>
      </c>
      <c r="BP1342" s="2" t="n">
        <f aca="false">IF(AJ1342&lt;=1000, -6.942*LN(AJ1342)+107.59, IF(AND(AJ1342&gt;1000, AJ1342&lt;=5213),-36.304*LN(AJ1342)+310.72, IF(AJ1342&gt;5213, 10)))</f>
        <v>22.5615490304878</v>
      </c>
      <c r="BQ1342" s="2" t="n">
        <f aca="false">BF1342^0.04*BG1342^0.22*BH1342^0.51*BI1342^0.06*BP1342^0.17</f>
        <v>71.119002976051</v>
      </c>
      <c r="BR1342" s="0" t="str">
        <f aca="false">IF(BQ1342&gt;=90, "Very Good", IF(BQ1342&gt;=80, "Good", IF(BQ1342&gt;=70, "Slightly Good", IF(BQ1342&gt;=60, "Average", IF(BQ1342&gt;=50, "Slightly Poor", IF(BQ1342&gt;=40, "Poor", "Very Poor"))))))</f>
        <v>Slightly Good</v>
      </c>
      <c r="BT1342" s="2" t="n">
        <f aca="false">9.81*LN(AH1342)+30.6</f>
        <v>55.2191687639318</v>
      </c>
      <c r="BU1342" s="0" t="str">
        <f aca="false">IF(BT1342&lt;30, "Clean water", IF(AND(BT1342&gt;=30, BT1342&lt;40), "Hypolimia", IF(AND(BT1342&gt;=40,BT1342&lt;50), "Mesotrophic", IF(AND(BT1342&gt;=50, BT1342&lt;70), "Eutrophic", IF(BT1342&gt;70,"Hypertrophic")))))</f>
        <v>Eutrophic</v>
      </c>
      <c r="CM1342" s="0" t="n">
        <f aca="false">IF(G1342&gt;H1342,1,0)</f>
        <v>0</v>
      </c>
      <c r="CO1342" s="17" t="n">
        <f aca="false">14.652-0.41022*M1342+0.007991*M1342*M1342-0.000077774*M1342*M1342*M1342</f>
        <v>7.694417159568</v>
      </c>
      <c r="CP1342" s="1" t="n">
        <f aca="false">F1342/CO1342*100</f>
        <v>129.964359776946</v>
      </c>
    </row>
    <row r="1343" customFormat="false" ht="12.5" hidden="false" customHeight="false" outlineLevel="0" collapsed="false">
      <c r="A1343" s="0" t="n">
        <v>1342</v>
      </c>
      <c r="B1343" s="15" t="s">
        <v>135</v>
      </c>
      <c r="C1343" s="16" t="s">
        <v>136</v>
      </c>
      <c r="D1343" s="0" t="s">
        <v>186</v>
      </c>
      <c r="E1343" s="0" t="n">
        <v>7.7</v>
      </c>
      <c r="F1343" s="0" t="n">
        <v>8.1</v>
      </c>
      <c r="G1343" s="0" t="n">
        <v>3.6</v>
      </c>
      <c r="H1343" s="0" t="n">
        <v>7.5</v>
      </c>
      <c r="I1343" s="0" t="n">
        <v>25.7</v>
      </c>
      <c r="J1343" s="0" t="n">
        <v>8.195</v>
      </c>
      <c r="K1343" s="0" t="n">
        <v>0.211</v>
      </c>
      <c r="L1343" s="0" t="n">
        <v>4.8</v>
      </c>
      <c r="M1343" s="0" t="n">
        <v>26.1</v>
      </c>
      <c r="O1343" s="0" t="n">
        <v>561</v>
      </c>
      <c r="BD1343" s="0" t="n">
        <v>0.387</v>
      </c>
      <c r="BF1343" s="0" t="n">
        <f aca="false">IF(E1343&lt;11,-3.6797*E1343^2+48.115*E1343-53.83,280.92*EXP(-0.2027*E1343))</f>
        <v>98.486087</v>
      </c>
      <c r="BG1343" s="1" t="n">
        <f aca="false">32.208*LN(F1343)+21.438</f>
        <v>88.8127576985377</v>
      </c>
      <c r="BH1343" s="1" t="n">
        <f aca="false">IF(G1343&lt;=2, -10*G1343+100, 88.958*EXP(-0.0755*G1343))</f>
        <v>67.7865873198524</v>
      </c>
      <c r="BI1343" s="1" t="n">
        <f aca="false">IF(I1343&lt;=100, 0.0053*(I1343)^2-1.0332*I1343+100.76, 122.82*EXP(-0.0092*I1343))</f>
        <v>77.707357</v>
      </c>
      <c r="BJ1343" s="0" t="e">
        <f aca="false">IF(P1343&lt;=1000, -6.942*LN(P1343)+107.59, -36.304*LN(P1343)+310.72)</f>
        <v>#VALUE!</v>
      </c>
      <c r="BK1343" s="0" t="e">
        <f aca="false">BF1343^0.04*BG1343^0.22*BH1343^0.51*BI1343^0.06*BJ1343^0.17</f>
        <v>#VALUE!</v>
      </c>
      <c r="BL1343" s="0" t="e">
        <f aca="false">IF(BK1343&gt;=90, "Very Good", IF(BK1343&gt;=80, "Good", IF(BK1343&gt;=70, "Slightly Good", IF(BK1343&gt;=60, "Average", IF(BK1343&gt;=50, "Slightly Poor", IF(BK1343&gt;=40, "Poor", "Very Poor"))))))</f>
        <v>#VALUE!</v>
      </c>
      <c r="BM1343" s="2" t="e">
        <f aca="false">IF(P1343&lt;=1000, -6.942*LN(P1343)+107.59, IF(AND(P1343&gt;1000, P1343&lt;=5213),-36.304*LN(P1343)+310.72, IF(P1343&gt;5213, 10)))</f>
        <v>#VALUE!</v>
      </c>
      <c r="BN1343" s="2" t="e">
        <f aca="false">BF1343^0.04*BG1343^0.22*BH1343^0.51*BI1343^0.06*BM1343^0.17</f>
        <v>#VALUE!</v>
      </c>
      <c r="BO1343" s="3" t="e">
        <f aca="false">IF(BN1343&gt;=90, "Very Good", IF(BN1343&gt;=80, "Good", IF(BN1343&gt;=70, "Slightly Good", IF(BN1343&gt;=60, "Average", IF(BN1343&gt;=50, "Slightly Poor", IF(BN1343&gt;=40, "Poor", "Very Poor"))))))</f>
        <v>#VALUE!</v>
      </c>
      <c r="BP1343" s="2" t="e">
        <f aca="false">IF(AJ1343&lt;=1000, -6.942*LN(AJ1343)+107.59, IF(AND(AJ1343&gt;1000, AJ1343&lt;=5213),-36.304*LN(AJ1343)+310.72, IF(AJ1343&gt;5213, 10)))</f>
        <v>#VALUE!</v>
      </c>
      <c r="BQ1343" s="2" t="e">
        <f aca="false">BF1343^0.04*BG1343^0.22*BH1343^0.51*BI1343^0.06*BP1343^0.17</f>
        <v>#VALUE!</v>
      </c>
      <c r="BR1343" s="0" t="e">
        <f aca="false">IF(BQ1343&gt;=90, "Very Good", IF(BQ1343&gt;=80, "Good", IF(BQ1343&gt;=70, "Slightly Good", IF(BQ1343&gt;=60, "Average", IF(BQ1343&gt;=50, "Slightly Poor", IF(BQ1343&gt;=40, "Poor", "Very Poor"))))))</f>
        <v>#VALUE!</v>
      </c>
      <c r="BT1343" s="2" t="e">
        <f aca="false">9.81*LN(AH1343)+30.6</f>
        <v>#VALUE!</v>
      </c>
      <c r="BU1343" s="0" t="e">
        <f aca="false">IF(BT1343&lt;30, "Clean water", IF(AND(BT1343&gt;=30, BT1343&lt;40), "Hypolimia", IF(AND(BT1343&gt;=40,BT1343&lt;50), "Mesotrophic", IF(AND(BT1343&gt;=50, BT1343&lt;70), "Eutrophic", IF(BT1343&gt;70,"Hypertrophic")))))</f>
        <v>#VALUE!</v>
      </c>
      <c r="CM1343" s="0" t="n">
        <f aca="false">IF(G1343&gt;H1343,1,0)</f>
        <v>0</v>
      </c>
      <c r="CO1343" s="17" t="n">
        <f aca="false">14.652-0.41022*M1343+0.007991*M1343*M1343-0.000077774*M1343*M1343*M1343</f>
        <v>8.006017977306</v>
      </c>
      <c r="CP1343" s="1" t="n">
        <f aca="false">F1343/CO1343*100</f>
        <v>101.173892226578</v>
      </c>
    </row>
    <row r="1344" customFormat="false" ht="12.5" hidden="false" customHeight="false" outlineLevel="0" collapsed="false">
      <c r="A1344" s="0" t="n">
        <v>1343</v>
      </c>
      <c r="B1344" s="15" t="s">
        <v>87</v>
      </c>
      <c r="C1344" s="16" t="s">
        <v>88</v>
      </c>
      <c r="D1344" s="0" t="s">
        <v>186</v>
      </c>
      <c r="E1344" s="0" t="n">
        <v>7.4</v>
      </c>
      <c r="F1344" s="0" t="n">
        <v>4.9</v>
      </c>
      <c r="G1344" s="0" t="n">
        <v>2</v>
      </c>
      <c r="H1344" s="0" t="n">
        <v>5.6</v>
      </c>
      <c r="I1344" s="0" t="n">
        <v>5.4</v>
      </c>
      <c r="J1344" s="0" t="n">
        <v>3.167</v>
      </c>
      <c r="K1344" s="0" t="n">
        <v>0.084</v>
      </c>
      <c r="L1344" s="0" t="n">
        <v>2.6</v>
      </c>
      <c r="M1344" s="0" t="n">
        <v>25</v>
      </c>
      <c r="N1344" s="0" t="n">
        <v>0</v>
      </c>
      <c r="O1344" s="0" t="n">
        <v>249</v>
      </c>
      <c r="P1344" s="0" t="n">
        <v>240000</v>
      </c>
      <c r="AC1344" s="0" t="n">
        <v>3.072</v>
      </c>
      <c r="AD1344" s="0" t="n">
        <v>0.778</v>
      </c>
      <c r="AE1344" s="0" t="n">
        <v>1.95</v>
      </c>
      <c r="AF1344" s="0" t="n">
        <v>0.059</v>
      </c>
      <c r="AG1344" s="0" t="n">
        <v>0.047</v>
      </c>
      <c r="AH1344" s="0" t="n">
        <v>18.1</v>
      </c>
      <c r="AJ1344" s="0" t="n">
        <v>2400</v>
      </c>
      <c r="BF1344" s="0" t="n">
        <f aca="false">IF(E1344&lt;11,-3.6797*E1344^2+48.115*E1344-53.83,280.92*EXP(-0.2027*E1344))</f>
        <v>100.720628</v>
      </c>
      <c r="BG1344" s="1" t="n">
        <f aca="false">32.208*LN(F1344)+21.438</f>
        <v>72.6240874863948</v>
      </c>
      <c r="BH1344" s="1" t="n">
        <f aca="false">IF(G1344&lt;=2, -10*G1344+100, 88.958*EXP(-0.0755*G1344))</f>
        <v>80</v>
      </c>
      <c r="BI1344" s="1" t="n">
        <f aca="false">IF(I1344&lt;=100, 0.0053*(I1344)^2-1.0332*I1344+100.76, 122.82*EXP(-0.0092*I1344))</f>
        <v>95.335268</v>
      </c>
      <c r="BJ1344" s="0" t="n">
        <f aca="false">IF(P1344&lt;=1000, -6.942*LN(P1344)+107.59, -36.304*LN(P1344)+310.72)</f>
        <v>-139.028263121175</v>
      </c>
      <c r="BK1344" s="0" t="e">
        <f aca="false">BF1344^0.04*BG1344^0.22*BH1344^0.51*BI1344^0.06*BJ1344^0.17</f>
        <v>#NUM!</v>
      </c>
      <c r="BL1344" s="0" t="e">
        <f aca="false">IF(BK1344&gt;=90, "Very Good", IF(BK1344&gt;=80, "Good", IF(BK1344&gt;=70, "Slightly Good", IF(BK1344&gt;=60, "Average", IF(BK1344&gt;=50, "Slightly Poor", IF(BK1344&gt;=40, "Poor", "Very Poor"))))))</f>
        <v>#NUM!</v>
      </c>
      <c r="BM1344" s="2" t="n">
        <f aca="false">IF(P1344&lt;=1000, -6.942*LN(P1344)+107.59, IF(AND(P1344&gt;1000, P1344&lt;=5213),-36.304*LN(P1344)+310.72, IF(P1344&gt;5213, 10)))</f>
        <v>10</v>
      </c>
      <c r="BN1344" s="2" t="n">
        <f aca="false">BF1344^0.04*BG1344^0.22*BH1344^0.51*BI1344^0.06*BM1344^0.17</f>
        <v>56.091053547474</v>
      </c>
      <c r="BO1344" s="3" t="str">
        <f aca="false">IF(BN1344&gt;=90, "Very Good", IF(BN1344&gt;=80, "Good", IF(BN1344&gt;=70, "Slightly Good", IF(BN1344&gt;=60, "Average", IF(BN1344&gt;=50, "Slightly Poor", IF(BN1344&gt;=40, "Poor", "Very Poor"))))))</f>
        <v>Slightly Poor</v>
      </c>
      <c r="BP1344" s="2" t="n">
        <f aca="false">IF(AJ1344&lt;=1000, -6.942*LN(AJ1344)+107.59, IF(AND(AJ1344&gt;1000, AJ1344&lt;=5213),-36.304*LN(AJ1344)+310.72, IF(AJ1344&gt;5213, 10)))</f>
        <v>28.1578353109365</v>
      </c>
      <c r="BQ1344" s="2" t="n">
        <f aca="false">BF1344^0.04*BG1344^0.22*BH1344^0.51*BI1344^0.06*BP1344^0.17</f>
        <v>66.8844980757423</v>
      </c>
      <c r="BR1344" s="0" t="str">
        <f aca="false">IF(BQ1344&gt;=90, "Very Good", IF(BQ1344&gt;=80, "Good", IF(BQ1344&gt;=70, "Slightly Good", IF(BQ1344&gt;=60, "Average", IF(BQ1344&gt;=50, "Slightly Poor", IF(BQ1344&gt;=40, "Poor", "Very Poor"))))))</f>
        <v>Average</v>
      </c>
      <c r="BT1344" s="2" t="n">
        <f aca="false">9.81*LN(AH1344)+30.6</f>
        <v>59.0088961144462</v>
      </c>
      <c r="BU1344" s="0" t="str">
        <f aca="false">IF(BT1344&lt;30, "Clean water", IF(AND(BT1344&gt;=30, BT1344&lt;40), "Hypolimia", IF(AND(BT1344&gt;=40,BT1344&lt;50), "Mesotrophic", IF(AND(BT1344&gt;=50, BT1344&lt;70), "Eutrophic", IF(BT1344&gt;70,"Hypertrophic")))))</f>
        <v>Eutrophic</v>
      </c>
      <c r="CM1344" s="0" t="n">
        <f aca="false">IF(G1344&gt;H1344,1,0)</f>
        <v>0</v>
      </c>
      <c r="CO1344" s="17" t="n">
        <f aca="false">14.652-0.41022*M1344+0.007991*M1344*M1344-0.000077774*M1344*M1344*M1344</f>
        <v>8.17565625</v>
      </c>
      <c r="CP1344" s="1" t="n">
        <f aca="false">F1344/CO1344*100</f>
        <v>59.9340267027494</v>
      </c>
    </row>
    <row r="1345" customFormat="false" ht="12.5" hidden="false" customHeight="false" outlineLevel="0" collapsed="false">
      <c r="A1345" s="0" t="n">
        <v>1344</v>
      </c>
      <c r="B1345" s="15" t="s">
        <v>89</v>
      </c>
      <c r="C1345" s="16" t="s">
        <v>90</v>
      </c>
      <c r="D1345" s="0" t="s">
        <v>186</v>
      </c>
      <c r="E1345" s="0" t="n">
        <v>7.9</v>
      </c>
      <c r="F1345" s="0" t="n">
        <v>7.7</v>
      </c>
      <c r="G1345" s="0" t="n">
        <v>4.7</v>
      </c>
      <c r="H1345" s="0" t="n">
        <v>8.7</v>
      </c>
      <c r="I1345" s="0" t="n">
        <v>17.4</v>
      </c>
      <c r="J1345" s="0" t="n">
        <v>1.739</v>
      </c>
      <c r="K1345" s="0" t="n">
        <v>0.175</v>
      </c>
      <c r="L1345" s="0" t="n">
        <v>3.7</v>
      </c>
      <c r="M1345" s="0" t="n">
        <v>24.3</v>
      </c>
      <c r="N1345" s="0" t="n">
        <v>0</v>
      </c>
      <c r="O1345" s="0" t="n">
        <v>261</v>
      </c>
      <c r="P1345" s="0" t="n">
        <v>17000</v>
      </c>
      <c r="AC1345" s="0" t="n">
        <v>1.105</v>
      </c>
      <c r="AD1345" s="0" t="n">
        <v>0.138</v>
      </c>
      <c r="AE1345" s="0" t="n">
        <v>0.86</v>
      </c>
      <c r="AF1345" s="0" t="n">
        <v>0.022</v>
      </c>
      <c r="AG1345" s="0" t="n">
        <v>0.004</v>
      </c>
      <c r="AH1345" s="0" t="n">
        <v>80.3</v>
      </c>
      <c r="AJ1345" s="0" t="n">
        <v>2000</v>
      </c>
      <c r="BF1345" s="0" t="n">
        <f aca="false">IF(E1345&lt;11,-3.6797*E1345^2+48.115*E1345-53.83,280.92*EXP(-0.2027*E1345))</f>
        <v>96.6284230000001</v>
      </c>
      <c r="BG1345" s="1" t="n">
        <f aca="false">32.208*LN(F1345)+21.438</f>
        <v>87.1816243519112</v>
      </c>
      <c r="BH1345" s="1" t="n">
        <f aca="false">IF(G1345&lt;=2, -10*G1345+100, 88.958*EXP(-0.0755*G1345))</f>
        <v>62.384344110776</v>
      </c>
      <c r="BI1345" s="1" t="n">
        <f aca="false">IF(I1345&lt;=100, 0.0053*(I1345)^2-1.0332*I1345+100.76, 122.82*EXP(-0.0092*I1345))</f>
        <v>84.386948</v>
      </c>
      <c r="BJ1345" s="0" t="n">
        <f aca="false">IF(P1345&lt;=1000, -6.942*LN(P1345)+107.59, -36.304*LN(P1345)+310.72)</f>
        <v>-42.9161248907844</v>
      </c>
      <c r="BK1345" s="0" t="e">
        <f aca="false">BF1345^0.04*BG1345^0.22*BH1345^0.51*BI1345^0.06*BJ1345^0.17</f>
        <v>#NUM!</v>
      </c>
      <c r="BL1345" s="0" t="e">
        <f aca="false">IF(BK1345&gt;=90, "Very Good", IF(BK1345&gt;=80, "Good", IF(BK1345&gt;=70, "Slightly Good", IF(BK1345&gt;=60, "Average", IF(BK1345&gt;=50, "Slightly Poor", IF(BK1345&gt;=40, "Poor", "Very Poor"))))))</f>
        <v>#NUM!</v>
      </c>
      <c r="BM1345" s="2" t="n">
        <f aca="false">IF(P1345&lt;=1000, -6.942*LN(P1345)+107.59, IF(AND(P1345&gt;1000, P1345&lt;=5213),-36.304*LN(P1345)+310.72, IF(P1345&gt;5213, 10)))</f>
        <v>10</v>
      </c>
      <c r="BN1345" s="2" t="n">
        <f aca="false">BF1345^0.04*BG1345^0.22*BH1345^0.51*BI1345^0.06*BM1345^0.17</f>
        <v>50.9756492352718</v>
      </c>
      <c r="BO1345" s="3" t="str">
        <f aca="false">IF(BN1345&gt;=90, "Very Good", IF(BN1345&gt;=80, "Good", IF(BN1345&gt;=70, "Slightly Good", IF(BN1345&gt;=60, "Average", IF(BN1345&gt;=50, "Slightly Poor", IF(BN1345&gt;=40, "Poor", "Very Poor"))))))</f>
        <v>Slightly Poor</v>
      </c>
      <c r="BP1345" s="2" t="n">
        <f aca="false">IF(AJ1345&lt;=1000, -6.942*LN(AJ1345)+107.59, IF(AND(AJ1345&gt;1000, AJ1345&lt;=5213),-36.304*LN(AJ1345)+310.72, IF(AJ1345&gt;5213, 10)))</f>
        <v>34.7768371087843</v>
      </c>
      <c r="BQ1345" s="2" t="n">
        <f aca="false">BF1345^0.04*BG1345^0.22*BH1345^0.51*BI1345^0.06*BP1345^0.17</f>
        <v>63.0060247606907</v>
      </c>
      <c r="BR1345" s="0" t="str">
        <f aca="false">IF(BQ1345&gt;=90, "Very Good", IF(BQ1345&gt;=80, "Good", IF(BQ1345&gt;=70, "Slightly Good", IF(BQ1345&gt;=60, "Average", IF(BQ1345&gt;=50, "Slightly Poor", IF(BQ1345&gt;=40, "Poor", "Very Poor"))))))</f>
        <v>Average</v>
      </c>
      <c r="BT1345" s="2" t="n">
        <f aca="false">9.81*LN(AH1345)+30.6</f>
        <v>73.6243999815462</v>
      </c>
      <c r="BU1345" s="0" t="str">
        <f aca="false">IF(BT1345&lt;30, "Clean water", IF(AND(BT1345&gt;=30, BT1345&lt;40), "Hypolimia", IF(AND(BT1345&gt;=40,BT1345&lt;50), "Mesotrophic", IF(AND(BT1345&gt;=50, BT1345&lt;70), "Eutrophic", IF(BT1345&gt;70,"Hypertrophic")))))</f>
        <v>Hypertrophic</v>
      </c>
      <c r="CM1345" s="0" t="n">
        <f aca="false">IF(G1345&gt;H1345,1,0)</f>
        <v>0</v>
      </c>
      <c r="CO1345" s="17" t="n">
        <f aca="false">14.652-0.41022*M1345+0.007991*M1345*M1345-0.000077774*M1345*M1345*M1345</f>
        <v>8.286287696982</v>
      </c>
      <c r="CP1345" s="1" t="n">
        <f aca="false">F1345/CO1345*100</f>
        <v>92.9246036533883</v>
      </c>
    </row>
    <row r="1346" customFormat="false" ht="12.5" hidden="false" customHeight="false" outlineLevel="0" collapsed="false">
      <c r="A1346" s="0" t="n">
        <v>1345</v>
      </c>
      <c r="B1346" s="15" t="s">
        <v>91</v>
      </c>
      <c r="C1346" s="16" t="s">
        <v>92</v>
      </c>
      <c r="D1346" s="0" t="s">
        <v>186</v>
      </c>
      <c r="E1346" s="0" t="n">
        <v>7.4</v>
      </c>
      <c r="F1346" s="0" t="n">
        <v>7.2</v>
      </c>
      <c r="G1346" s="0" t="n">
        <v>0.9</v>
      </c>
      <c r="H1346" s="0" t="n">
        <v>2</v>
      </c>
      <c r="I1346" s="0" t="n">
        <v>1.8</v>
      </c>
      <c r="J1346" s="0" t="n">
        <v>3.555</v>
      </c>
      <c r="K1346" s="0" t="n">
        <v>0.035</v>
      </c>
      <c r="L1346" s="0" t="n">
        <v>1.1</v>
      </c>
      <c r="M1346" s="0" t="n">
        <v>21.2</v>
      </c>
      <c r="N1346" s="0" t="n">
        <v>0</v>
      </c>
      <c r="O1346" s="0" t="n">
        <v>506</v>
      </c>
      <c r="P1346" s="0" t="n">
        <v>2700</v>
      </c>
      <c r="AC1346" s="0" t="n">
        <v>3.47</v>
      </c>
      <c r="AD1346" s="0" t="n">
        <v>0.13</v>
      </c>
      <c r="AE1346" s="0" t="n">
        <v>2.996</v>
      </c>
      <c r="AF1346" s="0" t="n">
        <v>0.017</v>
      </c>
      <c r="AG1346" s="0" t="n">
        <v>0.01</v>
      </c>
      <c r="AH1346" s="0" t="n">
        <v>5.8</v>
      </c>
      <c r="AJ1346" s="0" t="n">
        <v>580</v>
      </c>
      <c r="BF1346" s="0" t="n">
        <f aca="false">IF(E1346&lt;11,-3.6797*E1346^2+48.115*E1346-53.83,280.92*EXP(-0.2027*E1346))</f>
        <v>100.720628</v>
      </c>
      <c r="BG1346" s="1" t="n">
        <f aca="false">32.208*LN(F1346)+21.438</f>
        <v>85.0192016861169</v>
      </c>
      <c r="BH1346" s="1" t="n">
        <f aca="false">IF(G1346&lt;=2, -10*G1346+100, 88.958*EXP(-0.0755*G1346))</f>
        <v>91</v>
      </c>
      <c r="BI1346" s="1" t="n">
        <f aca="false">IF(I1346&lt;=100, 0.0053*(I1346)^2-1.0332*I1346+100.76, 122.82*EXP(-0.0092*I1346))</f>
        <v>98.917412</v>
      </c>
      <c r="BJ1346" s="0" t="n">
        <f aca="false">IF(P1346&lt;=1000, -6.942*LN(P1346)+107.59, -36.304*LN(P1346)+310.72)</f>
        <v>23.8818399844672</v>
      </c>
      <c r="BK1346" s="0" t="n">
        <f aca="false">BF1346^0.04*BG1346^0.22*BH1346^0.51*BI1346^0.06*BJ1346^0.17</f>
        <v>72.0638532477993</v>
      </c>
      <c r="BL1346" s="0" t="str">
        <f aca="false">IF(BK1346&gt;=90, "Very Good", IF(BK1346&gt;=80, "Good", IF(BK1346&gt;=70, "Slightly Good", IF(BK1346&gt;=60, "Average", IF(BK1346&gt;=50, "Slightly Poor", IF(BK1346&gt;=40, "Poor", "Very Poor"))))))</f>
        <v>Slightly Good</v>
      </c>
      <c r="BM1346" s="2" t="n">
        <f aca="false">IF(P1346&lt;=1000, -6.942*LN(P1346)+107.59, IF(AND(P1346&gt;1000, P1346&lt;=5213),-36.304*LN(P1346)+310.72, IF(P1346&gt;5213, 10)))</f>
        <v>23.8818399844672</v>
      </c>
      <c r="BN1346" s="2" t="n">
        <f aca="false">BF1346^0.04*BG1346^0.22*BH1346^0.51*BI1346^0.06*BM1346^0.17</f>
        <v>72.0638532477993</v>
      </c>
      <c r="BO1346" s="3" t="str">
        <f aca="false">IF(BN1346&gt;=90, "Very Good", IF(BN1346&gt;=80, "Good", IF(BN1346&gt;=70, "Slightly Good", IF(BN1346&gt;=60, "Average", IF(BN1346&gt;=50, "Slightly Poor", IF(BN1346&gt;=40, "Poor", "Very Poor"))))))</f>
        <v>Slightly Good</v>
      </c>
      <c r="BP1346" s="2" t="n">
        <f aca="false">IF(AJ1346&lt;=1000, -6.942*LN(AJ1346)+107.59, IF(AND(AJ1346&gt;1000, AJ1346&lt;=5213),-36.304*LN(AJ1346)+310.72, IF(AJ1346&gt;5213, 10)))</f>
        <v>63.4178589052221</v>
      </c>
      <c r="BQ1346" s="2" t="n">
        <f aca="false">BF1346^0.04*BG1346^0.22*BH1346^0.51*BI1346^0.06*BP1346^0.17</f>
        <v>85.0789114443738</v>
      </c>
      <c r="BR1346" s="0" t="str">
        <f aca="false">IF(BQ1346&gt;=90, "Very Good", IF(BQ1346&gt;=80, "Good", IF(BQ1346&gt;=70, "Slightly Good", IF(BQ1346&gt;=60, "Average", IF(BQ1346&gt;=50, "Slightly Poor", IF(BQ1346&gt;=40, "Poor", "Very Poor"))))))</f>
        <v>Good</v>
      </c>
      <c r="BT1346" s="2" t="n">
        <f aca="false">9.81*LN(AH1346)+30.6</f>
        <v>47.8445861711888</v>
      </c>
      <c r="BU1346" s="0" t="str">
        <f aca="false">IF(BT1346&lt;30, "Clean water", IF(AND(BT1346&gt;=30, BT1346&lt;40), "Hypolimia", IF(AND(BT1346&gt;=40,BT1346&lt;50), "Mesotrophic", IF(AND(BT1346&gt;=50, BT1346&lt;70), "Eutrophic", IF(BT1346&gt;70,"Hypertrophic")))))</f>
        <v>Mesotrophic</v>
      </c>
      <c r="CM1346" s="0" t="n">
        <f aca="false">IF(G1346&gt;H1346,1,0)</f>
        <v>0</v>
      </c>
      <c r="CO1346" s="17" t="n">
        <f aca="false">14.652-0.41022*M1346+0.007991*M1346*M1346-0.000077774*M1346*M1346*M1346</f>
        <v>8.805770412928</v>
      </c>
      <c r="CP1346" s="1" t="n">
        <f aca="false">F1346/CO1346*100</f>
        <v>81.7645664419036</v>
      </c>
    </row>
    <row r="1347" customFormat="false" ht="12.5" hidden="false" customHeight="false" outlineLevel="0" collapsed="false">
      <c r="A1347" s="0" t="n">
        <v>1346</v>
      </c>
      <c r="B1347" s="15" t="s">
        <v>137</v>
      </c>
      <c r="C1347" s="16" t="s">
        <v>138</v>
      </c>
      <c r="D1347" s="0" t="s">
        <v>186</v>
      </c>
      <c r="E1347" s="0" t="n">
        <v>7.5</v>
      </c>
      <c r="F1347" s="0" t="n">
        <v>7.3</v>
      </c>
      <c r="G1347" s="0" t="n">
        <v>4.1</v>
      </c>
      <c r="H1347" s="0" t="n">
        <v>9.6</v>
      </c>
      <c r="I1347" s="0" t="n">
        <v>19.7</v>
      </c>
      <c r="J1347" s="0" t="n">
        <v>6.775</v>
      </c>
      <c r="K1347" s="0" t="n">
        <v>0.123</v>
      </c>
      <c r="L1347" s="0" t="n">
        <v>5.5</v>
      </c>
      <c r="M1347" s="0" t="n">
        <v>26.7</v>
      </c>
      <c r="O1347" s="0" t="n">
        <v>618</v>
      </c>
      <c r="BD1347" s="0" t="n">
        <v>5.032</v>
      </c>
      <c r="BF1347" s="0" t="n">
        <f aca="false">IF(E1347&lt;11,-3.6797*E1347^2+48.115*E1347-53.83,280.92*EXP(-0.2027*E1347))</f>
        <v>100.049375</v>
      </c>
      <c r="BG1347" s="1" t="n">
        <f aca="false">32.208*LN(F1347)+21.438</f>
        <v>85.4634570053551</v>
      </c>
      <c r="BH1347" s="1" t="n">
        <f aca="false">IF(G1347&lt;=2, -10*G1347+100, 88.958*EXP(-0.0755*G1347))</f>
        <v>65.2753416273956</v>
      </c>
      <c r="BI1347" s="1" t="n">
        <f aca="false">IF(I1347&lt;=100, 0.0053*(I1347)^2-1.0332*I1347+100.76, 122.82*EXP(-0.0092*I1347))</f>
        <v>82.462837</v>
      </c>
      <c r="BJ1347" s="0" t="e">
        <f aca="false">IF(P1347&lt;=1000, -6.942*LN(P1347)+107.59, -36.304*LN(P1347)+310.72)</f>
        <v>#VALUE!</v>
      </c>
      <c r="BK1347" s="0" t="e">
        <f aca="false">BF1347^0.04*BG1347^0.22*BH1347^0.51*BI1347^0.06*BJ1347^0.17</f>
        <v>#VALUE!</v>
      </c>
      <c r="BL1347" s="0" t="e">
        <f aca="false">IF(BK1347&gt;=90, "Very Good", IF(BK1347&gt;=80, "Good", IF(BK1347&gt;=70, "Slightly Good", IF(BK1347&gt;=60, "Average", IF(BK1347&gt;=50, "Slightly Poor", IF(BK1347&gt;=40, "Poor", "Very Poor"))))))</f>
        <v>#VALUE!</v>
      </c>
      <c r="BM1347" s="2" t="e">
        <f aca="false">IF(P1347&lt;=1000, -6.942*LN(P1347)+107.59, IF(AND(P1347&gt;1000, P1347&lt;=5213),-36.304*LN(P1347)+310.72, IF(P1347&gt;5213, 10)))</f>
        <v>#VALUE!</v>
      </c>
      <c r="BN1347" s="2" t="e">
        <f aca="false">BF1347^0.04*BG1347^0.22*BH1347^0.51*BI1347^0.06*BM1347^0.17</f>
        <v>#VALUE!</v>
      </c>
      <c r="BO1347" s="3" t="e">
        <f aca="false">IF(BN1347&gt;=90, "Very Good", IF(BN1347&gt;=80, "Good", IF(BN1347&gt;=70, "Slightly Good", IF(BN1347&gt;=60, "Average", IF(BN1347&gt;=50, "Slightly Poor", IF(BN1347&gt;=40, "Poor", "Very Poor"))))))</f>
        <v>#VALUE!</v>
      </c>
      <c r="BP1347" s="2" t="e">
        <f aca="false">IF(AJ1347&lt;=1000, -6.942*LN(AJ1347)+107.59, IF(AND(AJ1347&gt;1000, AJ1347&lt;=5213),-36.304*LN(AJ1347)+310.72, IF(AJ1347&gt;5213, 10)))</f>
        <v>#VALUE!</v>
      </c>
      <c r="BQ1347" s="2" t="e">
        <f aca="false">BF1347^0.04*BG1347^0.22*BH1347^0.51*BI1347^0.06*BP1347^0.17</f>
        <v>#VALUE!</v>
      </c>
      <c r="BR1347" s="0" t="e">
        <f aca="false">IF(BQ1347&gt;=90, "Very Good", IF(BQ1347&gt;=80, "Good", IF(BQ1347&gt;=70, "Slightly Good", IF(BQ1347&gt;=60, "Average", IF(BQ1347&gt;=50, "Slightly Poor", IF(BQ1347&gt;=40, "Poor", "Very Poor"))))))</f>
        <v>#VALUE!</v>
      </c>
      <c r="BT1347" s="2" t="e">
        <f aca="false">9.81*LN(AH1347)+30.6</f>
        <v>#VALUE!</v>
      </c>
      <c r="BU1347" s="0" t="e">
        <f aca="false">IF(BT1347&lt;30, "Clean water", IF(AND(BT1347&gt;=30, BT1347&lt;40), "Hypolimia", IF(AND(BT1347&gt;=40,BT1347&lt;50), "Mesotrophic", IF(AND(BT1347&gt;=50, BT1347&lt;70), "Eutrophic", IF(BT1347&gt;70,"Hypertrophic")))))</f>
        <v>#VALUE!</v>
      </c>
      <c r="CM1347" s="0" t="n">
        <f aca="false">IF(G1347&gt;H1347,1,0)</f>
        <v>0</v>
      </c>
      <c r="CO1347" s="17" t="n">
        <f aca="false">14.652-0.41022*M1347+0.007991*M1347*M1347-0.000077774*M1347*M1347*M1347</f>
        <v>7.915466996838</v>
      </c>
      <c r="CP1347" s="1" t="n">
        <f aca="false">F1347/CO1347*100</f>
        <v>92.2245017623868</v>
      </c>
    </row>
    <row r="1348" customFormat="false" ht="12.5" hidden="false" customHeight="false" outlineLevel="0" collapsed="false">
      <c r="A1348" s="0" t="n">
        <v>1347</v>
      </c>
      <c r="B1348" s="15" t="s">
        <v>93</v>
      </c>
      <c r="C1348" s="16" t="s">
        <v>94</v>
      </c>
      <c r="D1348" s="0" t="s">
        <v>186</v>
      </c>
      <c r="E1348" s="0" t="n">
        <v>7.4</v>
      </c>
      <c r="F1348" s="0" t="n">
        <v>5.5</v>
      </c>
      <c r="G1348" s="0" t="n">
        <v>7.4</v>
      </c>
      <c r="H1348" s="0" t="n">
        <v>15</v>
      </c>
      <c r="I1348" s="0" t="n">
        <v>69.2</v>
      </c>
      <c r="J1348" s="0" t="n">
        <v>7.679</v>
      </c>
      <c r="K1348" s="0" t="n">
        <v>0.373</v>
      </c>
      <c r="L1348" s="0" t="n">
        <v>6</v>
      </c>
      <c r="M1348" s="0" t="n">
        <v>26</v>
      </c>
      <c r="N1348" s="0" t="n">
        <v>0</v>
      </c>
      <c r="O1348" s="0" t="n">
        <v>568</v>
      </c>
      <c r="P1348" s="0" t="n">
        <v>4300</v>
      </c>
      <c r="AC1348" s="0" t="n">
        <v>7.039</v>
      </c>
      <c r="AD1348" s="0" t="n">
        <v>1.19</v>
      </c>
      <c r="AE1348" s="0" t="n">
        <v>4.414</v>
      </c>
      <c r="AF1348" s="0" t="n">
        <v>0.08</v>
      </c>
      <c r="AG1348" s="0" t="n">
        <v>0.032</v>
      </c>
      <c r="AH1348" s="0" t="n">
        <v>11.6</v>
      </c>
      <c r="AJ1348" s="0" t="n">
        <v>780</v>
      </c>
      <c r="BD1348" s="0" t="n">
        <v>21.758</v>
      </c>
      <c r="BF1348" s="0" t="n">
        <f aca="false">IF(E1348&lt;11,-3.6797*E1348^2+48.115*E1348-53.83,280.92*EXP(-0.2027*E1348))</f>
        <v>100.720628</v>
      </c>
      <c r="BG1348" s="1" t="n">
        <f aca="false">32.208*LN(F1348)+21.438</f>
        <v>76.3445265548152</v>
      </c>
      <c r="BH1348" s="1" t="n">
        <f aca="false">IF(G1348&lt;=2, -10*G1348+100, 88.958*EXP(-0.0755*G1348))</f>
        <v>50.879716558653</v>
      </c>
      <c r="BI1348" s="1" t="n">
        <f aca="false">IF(I1348&lt;=100, 0.0053*(I1348)^2-1.0332*I1348+100.76, 122.82*EXP(-0.0092*I1348))</f>
        <v>54.642352</v>
      </c>
      <c r="BJ1348" s="0" t="n">
        <f aca="false">IF(P1348&lt;=1000, -6.942*LN(P1348)+107.59, -36.304*LN(P1348)+310.72)</f>
        <v>6.98729256774925</v>
      </c>
      <c r="BK1348" s="0" t="n">
        <f aca="false">BF1348^0.04*BG1348^0.22*BH1348^0.51*BI1348^0.06*BJ1348^0.17</f>
        <v>40.9692435894173</v>
      </c>
      <c r="BL1348" s="0" t="str">
        <f aca="false">IF(BK1348&gt;=90, "Very Good", IF(BK1348&gt;=80, "Good", IF(BK1348&gt;=70, "Slightly Good", IF(BK1348&gt;=60, "Average", IF(BK1348&gt;=50, "Slightly Poor", IF(BK1348&gt;=40, "Poor", "Very Poor"))))))</f>
        <v>Poor</v>
      </c>
      <c r="BM1348" s="2" t="n">
        <f aca="false">IF(P1348&lt;=1000, -6.942*LN(P1348)+107.59, IF(AND(P1348&gt;1000, P1348&lt;=5213),-36.304*LN(P1348)+310.72, IF(P1348&gt;5213, 10)))</f>
        <v>6.98729256774925</v>
      </c>
      <c r="BN1348" s="2" t="n">
        <f aca="false">BF1348^0.04*BG1348^0.22*BH1348^0.51*BI1348^0.06*BM1348^0.17</f>
        <v>40.9692435894173</v>
      </c>
      <c r="BO1348" s="3" t="str">
        <f aca="false">IF(BN1348&gt;=90, "Very Good", IF(BN1348&gt;=80, "Good", IF(BN1348&gt;=70, "Slightly Good", IF(BN1348&gt;=60, "Average", IF(BN1348&gt;=50, "Slightly Poor", IF(BN1348&gt;=40, "Poor", "Very Poor"))))))</f>
        <v>Poor</v>
      </c>
      <c r="BP1348" s="2" t="n">
        <f aca="false">IF(AJ1348&lt;=1000, -6.942*LN(AJ1348)+107.59, IF(AND(AJ1348&gt;1000, AJ1348&lt;=5213),-36.304*LN(AJ1348)+310.72, IF(AJ1348&gt;5213, 10)))</f>
        <v>61.3611816095562</v>
      </c>
      <c r="BQ1348" s="2" t="n">
        <f aca="false">BF1348^0.04*BG1348^0.22*BH1348^0.51*BI1348^0.06*BP1348^0.17</f>
        <v>59.2744263057209</v>
      </c>
      <c r="BR1348" s="0" t="str">
        <f aca="false">IF(BQ1348&gt;=90, "Very Good", IF(BQ1348&gt;=80, "Good", IF(BQ1348&gt;=70, "Slightly Good", IF(BQ1348&gt;=60, "Average", IF(BQ1348&gt;=50, "Slightly Poor", IF(BQ1348&gt;=40, "Poor", "Very Poor"))))))</f>
        <v>Slightly Poor</v>
      </c>
      <c r="BT1348" s="2" t="n">
        <f aca="false">9.81*LN(AH1348)+30.6</f>
        <v>54.6443600124819</v>
      </c>
      <c r="BU1348" s="0" t="str">
        <f aca="false">IF(BT1348&lt;30, "Clean water", IF(AND(BT1348&gt;=30, BT1348&lt;40), "Hypolimia", IF(AND(BT1348&gt;=40,BT1348&lt;50), "Mesotrophic", IF(AND(BT1348&gt;=50, BT1348&lt;70), "Eutrophic", IF(BT1348&gt;70,"Hypertrophic")))))</f>
        <v>Eutrophic</v>
      </c>
      <c r="CM1348" s="0" t="n">
        <f aca="false">IF(G1348&gt;H1348,1,0)</f>
        <v>0</v>
      </c>
      <c r="CO1348" s="17" t="n">
        <f aca="false">14.652-0.41022*M1348+0.007991*M1348*M1348-0.000077774*M1348*M1348*M1348</f>
        <v>8.021240176</v>
      </c>
      <c r="CP1348" s="1" t="n">
        <f aca="false">F1348/CO1348*100</f>
        <v>68.567950582708</v>
      </c>
    </row>
    <row r="1349" customFormat="false" ht="12.5" hidden="false" customHeight="false" outlineLevel="0" collapsed="false">
      <c r="A1349" s="0" t="n">
        <v>1348</v>
      </c>
      <c r="B1349" s="15" t="s">
        <v>95</v>
      </c>
      <c r="C1349" s="16" t="s">
        <v>96</v>
      </c>
      <c r="D1349" s="0" t="s">
        <v>186</v>
      </c>
      <c r="E1349" s="0" t="n">
        <v>7.4</v>
      </c>
      <c r="F1349" s="0" t="n">
        <v>5.7</v>
      </c>
      <c r="G1349" s="0" t="n">
        <v>1.8</v>
      </c>
      <c r="H1349" s="0" t="n">
        <v>7.8</v>
      </c>
      <c r="I1349" s="0" t="n">
        <v>7</v>
      </c>
      <c r="J1349" s="0" t="n">
        <v>5.168</v>
      </c>
      <c r="K1349" s="0" t="n">
        <v>0.115</v>
      </c>
      <c r="L1349" s="0" t="n">
        <v>4.2</v>
      </c>
      <c r="M1349" s="0" t="n">
        <v>26.6</v>
      </c>
      <c r="N1349" s="0" t="n">
        <v>0</v>
      </c>
      <c r="O1349" s="0" t="n">
        <v>615</v>
      </c>
      <c r="P1349" s="0" t="n">
        <v>1700</v>
      </c>
      <c r="AC1349" s="0" t="n">
        <v>4.799</v>
      </c>
      <c r="AD1349" s="0" t="n">
        <v>0.296</v>
      </c>
      <c r="AE1349" s="0" t="n">
        <v>3.601</v>
      </c>
      <c r="AF1349" s="0" t="n">
        <v>0.05</v>
      </c>
      <c r="AG1349" s="0" t="n">
        <v>0.032</v>
      </c>
      <c r="AH1349" s="0" t="n">
        <v>19.8</v>
      </c>
      <c r="AJ1349" s="0" t="n">
        <v>450</v>
      </c>
      <c r="BF1349" s="0" t="n">
        <f aca="false">IF(E1349&lt;11,-3.6797*E1349^2+48.115*E1349-53.83,280.92*EXP(-0.2027*E1349))</f>
        <v>100.720628</v>
      </c>
      <c r="BG1349" s="1" t="n">
        <f aca="false">32.208*LN(F1349)+21.438</f>
        <v>77.494934559263</v>
      </c>
      <c r="BH1349" s="1" t="n">
        <f aca="false">IF(G1349&lt;=2, -10*G1349+100, 88.958*EXP(-0.0755*G1349))</f>
        <v>82</v>
      </c>
      <c r="BI1349" s="1" t="n">
        <f aca="false">IF(I1349&lt;=100, 0.0053*(I1349)^2-1.0332*I1349+100.76, 122.82*EXP(-0.0092*I1349))</f>
        <v>93.7873</v>
      </c>
      <c r="BJ1349" s="0" t="n">
        <f aca="false">IF(P1349&lt;=1000, -6.942*LN(P1349)+107.59, -36.304*LN(P1349)+310.72)</f>
        <v>40.6769243252715</v>
      </c>
      <c r="BK1349" s="0" t="n">
        <f aca="false">BF1349^0.04*BG1349^0.22*BH1349^0.51*BI1349^0.06*BJ1349^0.17</f>
        <v>73.0680894016904</v>
      </c>
      <c r="BL1349" s="0" t="str">
        <f aca="false">IF(BK1349&gt;=90, "Very Good", IF(BK1349&gt;=80, "Good", IF(BK1349&gt;=70, "Slightly Good", IF(BK1349&gt;=60, "Average", IF(BK1349&gt;=50, "Slightly Poor", IF(BK1349&gt;=40, "Poor", "Very Poor"))))))</f>
        <v>Slightly Good</v>
      </c>
      <c r="BM1349" s="2" t="n">
        <f aca="false">IF(P1349&lt;=1000, -6.942*LN(P1349)+107.59, IF(AND(P1349&gt;1000, P1349&lt;=5213),-36.304*LN(P1349)+310.72, IF(P1349&gt;5213, 10)))</f>
        <v>40.6769243252715</v>
      </c>
      <c r="BN1349" s="2" t="n">
        <f aca="false">BF1349^0.04*BG1349^0.22*BH1349^0.51*BI1349^0.06*BM1349^0.17</f>
        <v>73.0680894016904</v>
      </c>
      <c r="BO1349" s="3" t="str">
        <f aca="false">IF(BN1349&gt;=90, "Very Good", IF(BN1349&gt;=80, "Good", IF(BN1349&gt;=70, "Slightly Good", IF(BN1349&gt;=60, "Average", IF(BN1349&gt;=50, "Slightly Poor", IF(BN1349&gt;=40, "Poor", "Very Poor"))))))</f>
        <v>Slightly Good</v>
      </c>
      <c r="BP1349" s="2" t="n">
        <f aca="false">IF(AJ1349&lt;=1000, -6.942*LN(AJ1349)+107.59, IF(AND(AJ1349&gt;1000, AJ1349&lt;=5213),-36.304*LN(AJ1349)+310.72, IF(AJ1349&gt;5213, 10)))</f>
        <v>65.1796032804498</v>
      </c>
      <c r="BQ1349" s="2" t="n">
        <f aca="false">BF1349^0.04*BG1349^0.22*BH1349^0.51*BI1349^0.06*BP1349^0.17</f>
        <v>79.1657926252226</v>
      </c>
      <c r="BR1349" s="0" t="str">
        <f aca="false">IF(BQ1349&gt;=90, "Very Good", IF(BQ1349&gt;=80, "Good", IF(BQ1349&gt;=70, "Slightly Good", IF(BQ1349&gt;=60, "Average", IF(BQ1349&gt;=50, "Slightly Poor", IF(BQ1349&gt;=40, "Poor", "Very Poor"))))))</f>
        <v>Slightly Good</v>
      </c>
      <c r="BT1349" s="2" t="n">
        <f aca="false">9.81*LN(AH1349)+30.6</f>
        <v>59.8895398088418</v>
      </c>
      <c r="BU1349" s="0" t="str">
        <f aca="false">IF(BT1349&lt;30, "Clean water", IF(AND(BT1349&gt;=30, BT1349&lt;40), "Hypolimia", IF(AND(BT1349&gt;=40,BT1349&lt;50), "Mesotrophic", IF(AND(BT1349&gt;=50, BT1349&lt;70), "Eutrophic", IF(BT1349&gt;70,"Hypertrophic")))))</f>
        <v>Eutrophic</v>
      </c>
      <c r="CM1349" s="0" t="n">
        <f aca="false">IF(G1349&gt;H1349,1,0)</f>
        <v>0</v>
      </c>
      <c r="CO1349" s="17" t="n">
        <f aca="false">14.652-0.41022*M1349+0.007991*M1349*M1349-0.000077774*M1349*M1349*M1349</f>
        <v>7.930468039696</v>
      </c>
      <c r="CP1349" s="1" t="n">
        <f aca="false">F1349/CO1349*100</f>
        <v>71.874698586119</v>
      </c>
    </row>
    <row r="1350" customFormat="false" ht="12.5" hidden="false" customHeight="false" outlineLevel="0" collapsed="false">
      <c r="A1350" s="0" t="n">
        <v>1349</v>
      </c>
      <c r="B1350" s="15" t="s">
        <v>97</v>
      </c>
      <c r="C1350" s="16" t="s">
        <v>98</v>
      </c>
      <c r="D1350" s="0" t="s">
        <v>186</v>
      </c>
      <c r="E1350" s="0" t="n">
        <v>8</v>
      </c>
      <c r="F1350" s="0" t="n">
        <v>8.1</v>
      </c>
      <c r="G1350" s="0" t="n">
        <v>1.8</v>
      </c>
      <c r="H1350" s="0" t="n">
        <v>4.5</v>
      </c>
      <c r="I1350" s="0" t="n">
        <v>9.6</v>
      </c>
      <c r="J1350" s="0" t="n">
        <v>2.229</v>
      </c>
      <c r="K1350" s="0" t="n">
        <v>0.053</v>
      </c>
      <c r="L1350" s="0" t="n">
        <v>2.4</v>
      </c>
      <c r="M1350" s="0" t="n">
        <v>25.6</v>
      </c>
      <c r="N1350" s="0" t="n">
        <v>0</v>
      </c>
      <c r="O1350" s="0" t="n">
        <v>217</v>
      </c>
      <c r="P1350" s="0" t="n">
        <v>19900</v>
      </c>
      <c r="AC1350" s="0" t="n">
        <v>2.194</v>
      </c>
      <c r="AD1350" s="0" t="n">
        <v>0.379</v>
      </c>
      <c r="AE1350" s="0" t="n">
        <v>1.475</v>
      </c>
      <c r="AF1350" s="0" t="n">
        <v>0.026</v>
      </c>
      <c r="AG1350" s="0" t="n">
        <v>0.014</v>
      </c>
      <c r="AH1350" s="0" t="n">
        <v>15.5</v>
      </c>
      <c r="AJ1350" s="0" t="n">
        <v>870</v>
      </c>
      <c r="BF1350" s="0" t="n">
        <f aca="false">IF(E1350&lt;11,-3.6797*E1350^2+48.115*E1350-53.83,280.92*EXP(-0.2027*E1350))</f>
        <v>95.5892</v>
      </c>
      <c r="BG1350" s="1" t="n">
        <f aca="false">32.208*LN(F1350)+21.438</f>
        <v>88.8127576985377</v>
      </c>
      <c r="BH1350" s="1" t="n">
        <f aca="false">IF(G1350&lt;=2, -10*G1350+100, 88.958*EXP(-0.0755*G1350))</f>
        <v>82</v>
      </c>
      <c r="BI1350" s="1" t="n">
        <f aca="false">IF(I1350&lt;=100, 0.0053*(I1350)^2-1.0332*I1350+100.76, 122.82*EXP(-0.0092*I1350))</f>
        <v>91.329728</v>
      </c>
      <c r="BJ1350" s="0" t="n">
        <f aca="false">IF(P1350&lt;=1000, -6.942*LN(P1350)+107.59, -36.304*LN(P1350)+310.72)</f>
        <v>-48.6342367889096</v>
      </c>
      <c r="BK1350" s="0" t="e">
        <f aca="false">BF1350^0.04*BG1350^0.22*BH1350^0.51*BI1350^0.06*BJ1350^0.17</f>
        <v>#NUM!</v>
      </c>
      <c r="BL1350" s="0" t="e">
        <f aca="false">IF(BK1350&gt;=90, "Very Good", IF(BK1350&gt;=80, "Good", IF(BK1350&gt;=70, "Slightly Good", IF(BK1350&gt;=60, "Average", IF(BK1350&gt;=50, "Slightly Poor", IF(BK1350&gt;=40, "Poor", "Very Poor"))))))</f>
        <v>#NUM!</v>
      </c>
      <c r="BM1350" s="2" t="n">
        <f aca="false">IF(P1350&lt;=1000, -6.942*LN(P1350)+107.59, IF(AND(P1350&gt;1000, P1350&lt;=5213),-36.304*LN(P1350)+310.72, IF(P1350&gt;5213, 10)))</f>
        <v>10</v>
      </c>
      <c r="BN1350" s="2" t="n">
        <f aca="false">BF1350^0.04*BG1350^0.22*BH1350^0.51*BI1350^0.06*BM1350^0.17</f>
        <v>59.0966313611229</v>
      </c>
      <c r="BO1350" s="3" t="str">
        <f aca="false">IF(BN1350&gt;=90, "Very Good", IF(BN1350&gt;=80, "Good", IF(BN1350&gt;=70, "Slightly Good", IF(BN1350&gt;=60, "Average", IF(BN1350&gt;=50, "Slightly Poor", IF(BN1350&gt;=40, "Poor", "Very Poor"))))))</f>
        <v>Slightly Poor</v>
      </c>
      <c r="BP1350" s="2" t="n">
        <f aca="false">IF(AJ1350&lt;=1000, -6.942*LN(AJ1350)+107.59, IF(AND(AJ1350&gt;1000, AJ1350&lt;=5213),-36.304*LN(AJ1350)+310.72, IF(AJ1350&gt;5213, 10)))</f>
        <v>60.6031201247352</v>
      </c>
      <c r="BQ1350" s="2" t="n">
        <f aca="false">BF1350^0.04*BG1350^0.22*BH1350^0.51*BI1350^0.06*BP1350^0.17</f>
        <v>80.2762123591193</v>
      </c>
      <c r="BR1350" s="0" t="str">
        <f aca="false">IF(BQ1350&gt;=90, "Very Good", IF(BQ1350&gt;=80, "Good", IF(BQ1350&gt;=70, "Slightly Good", IF(BQ1350&gt;=60, "Average", IF(BQ1350&gt;=50, "Slightly Poor", IF(BQ1350&gt;=40, "Poor", "Very Poor"))))))</f>
        <v>Good</v>
      </c>
      <c r="BT1350" s="2" t="n">
        <f aca="false">9.81*LN(AH1350)+30.6</f>
        <v>57.4876406347062</v>
      </c>
      <c r="BU1350" s="0" t="str">
        <f aca="false">IF(BT1350&lt;30, "Clean water", IF(AND(BT1350&gt;=30, BT1350&lt;40), "Hypolimia", IF(AND(BT1350&gt;=40,BT1350&lt;50), "Mesotrophic", IF(AND(BT1350&gt;=50, BT1350&lt;70), "Eutrophic", IF(BT1350&gt;70,"Hypertrophic")))))</f>
        <v>Eutrophic</v>
      </c>
      <c r="CM1350" s="0" t="n">
        <f aca="false">IF(G1350&gt;H1350,1,0)</f>
        <v>0</v>
      </c>
      <c r="CO1350" s="17" t="n">
        <f aca="false">14.652-0.41022*M1350+0.007991*M1350*M1350-0.000077774*M1350*M1350*M1350</f>
        <v>8.082518562816</v>
      </c>
      <c r="CP1350" s="1" t="n">
        <f aca="false">F1350/CO1350*100</f>
        <v>100.216287003217</v>
      </c>
    </row>
    <row r="1351" customFormat="false" ht="12.5" hidden="false" customHeight="false" outlineLevel="0" collapsed="false">
      <c r="A1351" s="0" t="n">
        <v>1350</v>
      </c>
      <c r="B1351" s="15" t="s">
        <v>99</v>
      </c>
      <c r="C1351" s="16" t="s">
        <v>100</v>
      </c>
      <c r="D1351" s="0" t="s">
        <v>186</v>
      </c>
      <c r="E1351" s="0" t="n">
        <v>7.8</v>
      </c>
      <c r="F1351" s="0" t="n">
        <v>10.3</v>
      </c>
      <c r="G1351" s="0" t="n">
        <v>0.6</v>
      </c>
      <c r="H1351" s="0" t="n">
        <v>4.5</v>
      </c>
      <c r="I1351" s="0" t="n">
        <v>12.6</v>
      </c>
      <c r="J1351" s="0" t="n">
        <v>5.55</v>
      </c>
      <c r="K1351" s="0" t="n">
        <v>0.107</v>
      </c>
      <c r="L1351" s="0" t="n">
        <v>2.4</v>
      </c>
      <c r="M1351" s="0" t="n">
        <v>24</v>
      </c>
      <c r="N1351" s="0" t="n">
        <v>0</v>
      </c>
      <c r="O1351" s="0" t="n">
        <v>530</v>
      </c>
      <c r="P1351" s="0" t="n">
        <v>6000</v>
      </c>
      <c r="AC1351" s="0" t="n">
        <v>5.127</v>
      </c>
      <c r="AD1351" s="0" t="n">
        <v>0.032</v>
      </c>
      <c r="AE1351" s="0" t="n">
        <v>4.66</v>
      </c>
      <c r="AF1351" s="0" t="n">
        <v>0.06</v>
      </c>
      <c r="AG1351" s="0" t="n">
        <v>0.049</v>
      </c>
      <c r="AH1351" s="0" t="n">
        <v>22.4</v>
      </c>
      <c r="AJ1351" s="0" t="n">
        <v>1600</v>
      </c>
      <c r="BF1351" s="0" t="n">
        <f aca="false">IF(E1351&lt;11,-3.6797*E1351^2+48.115*E1351-53.83,280.92*EXP(-0.2027*E1351))</f>
        <v>97.5940520000001</v>
      </c>
      <c r="BG1351" s="1" t="n">
        <f aca="false">32.208*LN(F1351)+21.438</f>
        <v>96.5516905777479</v>
      </c>
      <c r="BH1351" s="1" t="n">
        <f aca="false">IF(G1351&lt;=2, -10*G1351+100, 88.958*EXP(-0.0755*G1351))</f>
        <v>94</v>
      </c>
      <c r="BI1351" s="1" t="n">
        <f aca="false">IF(I1351&lt;=100, 0.0053*(I1351)^2-1.0332*I1351+100.76, 122.82*EXP(-0.0092*I1351))</f>
        <v>88.583108</v>
      </c>
      <c r="BJ1351" s="0" t="n">
        <f aca="false">IF(P1351&lt;=1000, -6.942*LN(P1351)+107.59, -36.304*LN(P1351)+310.72)</f>
        <v>-5.10718341902276</v>
      </c>
      <c r="BK1351" s="0" t="e">
        <f aca="false">BF1351^0.04*BG1351^0.22*BH1351^0.51*BI1351^0.06*BJ1351^0.17</f>
        <v>#NUM!</v>
      </c>
      <c r="BL1351" s="0" t="e">
        <f aca="false">IF(BK1351&gt;=90, "Very Good", IF(BK1351&gt;=80, "Good", IF(BK1351&gt;=70, "Slightly Good", IF(BK1351&gt;=60, "Average", IF(BK1351&gt;=50, "Slightly Poor", IF(BK1351&gt;=40, "Poor", "Very Poor"))))))</f>
        <v>#NUM!</v>
      </c>
      <c r="BM1351" s="2" t="n">
        <f aca="false">IF(P1351&lt;=1000, -6.942*LN(P1351)+107.59, IF(AND(P1351&gt;1000, P1351&lt;=5213),-36.304*LN(P1351)+310.72, IF(P1351&gt;5213, 10)))</f>
        <v>10</v>
      </c>
      <c r="BN1351" s="2" t="n">
        <f aca="false">BF1351^0.04*BG1351^0.22*BH1351^0.51*BI1351^0.06*BM1351^0.17</f>
        <v>64.4704005262594</v>
      </c>
      <c r="BO1351" s="3" t="str">
        <f aca="false">IF(BN1351&gt;=90, "Very Good", IF(BN1351&gt;=80, "Good", IF(BN1351&gt;=70, "Slightly Good", IF(BN1351&gt;=60, "Average", IF(BN1351&gt;=50, "Slightly Poor", IF(BN1351&gt;=40, "Poor", "Very Poor"))))))</f>
        <v>Average</v>
      </c>
      <c r="BP1351" s="2" t="n">
        <f aca="false">IF(AJ1351&lt;=1000, -6.942*LN(AJ1351)+107.59, IF(AND(AJ1351&gt;1000, AJ1351&lt;=5213),-36.304*LN(AJ1351)+310.72, IF(AJ1351&gt;5213, 10)))</f>
        <v>42.8778405956953</v>
      </c>
      <c r="BQ1351" s="2" t="n">
        <f aca="false">BF1351^0.04*BG1351^0.22*BH1351^0.51*BI1351^0.06*BP1351^0.17</f>
        <v>82.5733610164122</v>
      </c>
      <c r="BR1351" s="0" t="str">
        <f aca="false">IF(BQ1351&gt;=90, "Very Good", IF(BQ1351&gt;=80, "Good", IF(BQ1351&gt;=70, "Slightly Good", IF(BQ1351&gt;=60, "Average", IF(BQ1351&gt;=50, "Slightly Poor", IF(BQ1351&gt;=40, "Poor", "Very Poor"))))))</f>
        <v>Good</v>
      </c>
      <c r="BT1351" s="2" t="n">
        <f aca="false">9.81*LN(AH1351)+30.6</f>
        <v>61.0998880064264</v>
      </c>
      <c r="BU1351" s="0" t="str">
        <f aca="false">IF(BT1351&lt;30, "Clean water", IF(AND(BT1351&gt;=30, BT1351&lt;40), "Hypolimia", IF(AND(BT1351&gt;=40,BT1351&lt;50), "Mesotrophic", IF(AND(BT1351&gt;=50, BT1351&lt;70), "Eutrophic", IF(BT1351&gt;70,"Hypertrophic")))))</f>
        <v>Eutrophic</v>
      </c>
      <c r="CM1351" s="0" t="n">
        <f aca="false">IF(G1351&gt;H1351,1,0)</f>
        <v>0</v>
      </c>
      <c r="CO1351" s="17" t="n">
        <f aca="false">14.652-0.41022*M1351+0.007991*M1351*M1351-0.000077774*M1351*M1351*M1351</f>
        <v>8.334388224</v>
      </c>
      <c r="CP1351" s="1" t="n">
        <f aca="false">F1351/CO1351*100</f>
        <v>123.584355841977</v>
      </c>
    </row>
    <row r="1352" customFormat="false" ht="12.5" hidden="false" customHeight="false" outlineLevel="0" collapsed="false">
      <c r="A1352" s="0" t="n">
        <v>1351</v>
      </c>
      <c r="B1352" s="15" t="s">
        <v>99</v>
      </c>
      <c r="C1352" s="16" t="s">
        <v>100</v>
      </c>
      <c r="D1352" s="0" t="s">
        <v>186</v>
      </c>
      <c r="E1352" s="0" t="n">
        <v>7.8</v>
      </c>
      <c r="F1352" s="0" t="n">
        <v>7.7</v>
      </c>
      <c r="G1352" s="0" t="n">
        <v>1.6</v>
      </c>
      <c r="H1352" s="0" t="n">
        <v>5.7</v>
      </c>
      <c r="I1352" s="0" t="n">
        <v>14.5</v>
      </c>
      <c r="J1352" s="0" t="n">
        <v>5.506</v>
      </c>
      <c r="K1352" s="0" t="n">
        <v>0.125</v>
      </c>
      <c r="L1352" s="0" t="n">
        <v>3</v>
      </c>
      <c r="M1352" s="0" t="n">
        <v>26.4</v>
      </c>
      <c r="O1352" s="0" t="n">
        <v>451</v>
      </c>
      <c r="BD1352" s="0" t="n">
        <v>0.395</v>
      </c>
      <c r="BF1352" s="0" t="n">
        <f aca="false">IF(E1352&lt;11,-3.6797*E1352^2+48.115*E1352-53.83,280.92*EXP(-0.2027*E1352))</f>
        <v>97.5940520000001</v>
      </c>
      <c r="BG1352" s="1" t="n">
        <f aca="false">32.208*LN(F1352)+21.438</f>
        <v>87.1816243519112</v>
      </c>
      <c r="BH1352" s="1" t="n">
        <f aca="false">IF(G1352&lt;=2, -10*G1352+100, 88.958*EXP(-0.0755*G1352))</f>
        <v>84</v>
      </c>
      <c r="BI1352" s="1" t="n">
        <f aca="false">IF(I1352&lt;=100, 0.0053*(I1352)^2-1.0332*I1352+100.76, 122.82*EXP(-0.0092*I1352))</f>
        <v>86.892925</v>
      </c>
      <c r="BJ1352" s="0" t="e">
        <f aca="false">IF(P1352&lt;=1000, -6.942*LN(P1352)+107.59, -36.304*LN(P1352)+310.72)</f>
        <v>#VALUE!</v>
      </c>
      <c r="BK1352" s="0" t="e">
        <f aca="false">BF1352^0.04*BG1352^0.22*BH1352^0.51*BI1352^0.06*BJ1352^0.17</f>
        <v>#VALUE!</v>
      </c>
      <c r="BL1352" s="0" t="e">
        <f aca="false">IF(BK1352&gt;=90, "Very Good", IF(BK1352&gt;=80, "Good", IF(BK1352&gt;=70, "Slightly Good", IF(BK1352&gt;=60, "Average", IF(BK1352&gt;=50, "Slightly Poor", IF(BK1352&gt;=40, "Poor", "Very Poor"))))))</f>
        <v>#VALUE!</v>
      </c>
      <c r="BM1352" s="2" t="e">
        <f aca="false">IF(P1352&lt;=1000, -6.942*LN(P1352)+107.59, IF(AND(P1352&gt;1000, P1352&lt;=5213),-36.304*LN(P1352)+310.72, IF(P1352&gt;5213, 10)))</f>
        <v>#VALUE!</v>
      </c>
      <c r="BN1352" s="2" t="e">
        <f aca="false">BF1352^0.04*BG1352^0.22*BH1352^0.51*BI1352^0.06*BM1352^0.17</f>
        <v>#VALUE!</v>
      </c>
      <c r="BO1352" s="3" t="e">
        <f aca="false">IF(BN1352&gt;=90, "Very Good", IF(BN1352&gt;=80, "Good", IF(BN1352&gt;=70, "Slightly Good", IF(BN1352&gt;=60, "Average", IF(BN1352&gt;=50, "Slightly Poor", IF(BN1352&gt;=40, "Poor", "Very Poor"))))))</f>
        <v>#VALUE!</v>
      </c>
      <c r="BP1352" s="2" t="e">
        <f aca="false">IF(AJ1352&lt;=1000, -6.942*LN(AJ1352)+107.59, IF(AND(AJ1352&gt;1000, AJ1352&lt;=5213),-36.304*LN(AJ1352)+310.72, IF(AJ1352&gt;5213, 10)))</f>
        <v>#VALUE!</v>
      </c>
      <c r="BQ1352" s="2" t="e">
        <f aca="false">BF1352^0.04*BG1352^0.22*BH1352^0.51*BI1352^0.06*BP1352^0.17</f>
        <v>#VALUE!</v>
      </c>
      <c r="BR1352" s="0" t="e">
        <f aca="false">IF(BQ1352&gt;=90, "Very Good", IF(BQ1352&gt;=80, "Good", IF(BQ1352&gt;=70, "Slightly Good", IF(BQ1352&gt;=60, "Average", IF(BQ1352&gt;=50, "Slightly Poor", IF(BQ1352&gt;=40, "Poor", "Very Poor"))))))</f>
        <v>#VALUE!</v>
      </c>
      <c r="BT1352" s="2" t="e">
        <f aca="false">9.81*LN(AH1352)+30.6</f>
        <v>#VALUE!</v>
      </c>
      <c r="BU1352" s="0" t="e">
        <f aca="false">IF(BT1352&lt;30, "Clean water", IF(AND(BT1352&gt;=30, BT1352&lt;40), "Hypolimia", IF(AND(BT1352&gt;=40,BT1352&lt;50), "Mesotrophic", IF(AND(BT1352&gt;=50, BT1352&lt;70), "Eutrophic", IF(BT1352&gt;70,"Hypertrophic")))))</f>
        <v>#VALUE!</v>
      </c>
      <c r="CM1352" s="0" t="n">
        <f aca="false">IF(G1352&gt;H1352,1,0)</f>
        <v>0</v>
      </c>
      <c r="CO1352" s="17" t="n">
        <f aca="false">14.652-0.41022*M1352+0.007991*M1352*M1352-0.000077774*M1352*M1352*M1352</f>
        <v>7.960577670144</v>
      </c>
      <c r="CP1352" s="1" t="n">
        <f aca="false">F1352/CO1352*100</f>
        <v>96.7266487315199</v>
      </c>
    </row>
    <row r="1353" customFormat="false" ht="12.5" hidden="false" customHeight="false" outlineLevel="0" collapsed="false">
      <c r="A1353" s="0" t="n">
        <v>1352</v>
      </c>
      <c r="B1353" s="15" t="s">
        <v>101</v>
      </c>
      <c r="C1353" s="16" t="s">
        <v>102</v>
      </c>
      <c r="D1353" s="0" t="s">
        <v>186</v>
      </c>
      <c r="E1353" s="0" t="n">
        <v>7.7</v>
      </c>
      <c r="F1353" s="0" t="n">
        <v>8.5</v>
      </c>
      <c r="G1353" s="0" t="n">
        <v>1.9</v>
      </c>
      <c r="H1353" s="0" t="n">
        <v>5.9</v>
      </c>
      <c r="I1353" s="0" t="n">
        <v>8.8</v>
      </c>
      <c r="J1353" s="0" t="n">
        <v>3.135</v>
      </c>
      <c r="K1353" s="0" t="n">
        <v>0.06</v>
      </c>
      <c r="L1353" s="0" t="n">
        <v>2.6</v>
      </c>
      <c r="M1353" s="0" t="n">
        <v>25.7</v>
      </c>
      <c r="N1353" s="0" t="n">
        <v>0</v>
      </c>
      <c r="O1353" s="0" t="n">
        <v>273</v>
      </c>
      <c r="P1353" s="0" t="n">
        <v>5200</v>
      </c>
      <c r="AC1353" s="0" t="n">
        <v>2.98</v>
      </c>
      <c r="AD1353" s="0" t="n">
        <v>0.212</v>
      </c>
      <c r="AE1353" s="0" t="n">
        <v>2.428</v>
      </c>
      <c r="AF1353" s="0" t="n">
        <v>0.034</v>
      </c>
      <c r="AG1353" s="0" t="n">
        <v>0.021</v>
      </c>
      <c r="AH1353" s="0" t="n">
        <v>35.8</v>
      </c>
      <c r="AJ1353" s="0" t="n">
        <v>66</v>
      </c>
      <c r="AW1353" s="0" t="n">
        <v>0</v>
      </c>
      <c r="AX1353" s="0" t="n">
        <v>0</v>
      </c>
      <c r="BF1353" s="0" t="n">
        <f aca="false">IF(E1353&lt;11,-3.6797*E1353^2+48.115*E1353-53.83,280.92*EXP(-0.2027*E1353))</f>
        <v>98.486087</v>
      </c>
      <c r="BG1353" s="1" t="n">
        <f aca="false">32.208*LN(F1353)+21.438</f>
        <v>90.3652509938879</v>
      </c>
      <c r="BH1353" s="1" t="n">
        <f aca="false">IF(G1353&lt;=2, -10*G1353+100, 88.958*EXP(-0.0755*G1353))</f>
        <v>81</v>
      </c>
      <c r="BI1353" s="1" t="n">
        <f aca="false">IF(I1353&lt;=100, 0.0053*(I1353)^2-1.0332*I1353+100.76, 122.82*EXP(-0.0092*I1353))</f>
        <v>92.078272</v>
      </c>
      <c r="BJ1353" s="0" t="n">
        <f aca="false">IF(P1353&lt;=1000, -6.942*LN(P1353)+107.59, -36.304*LN(P1353)+310.72)</f>
        <v>0.087949608508211</v>
      </c>
      <c r="BK1353" s="0" t="n">
        <f aca="false">BF1353^0.04*BG1353^0.22*BH1353^0.51*BI1353^0.06*BJ1353^0.17</f>
        <v>26.4089947590874</v>
      </c>
      <c r="BL1353" s="0" t="str">
        <f aca="false">IF(BK1353&gt;=90, "Very Good", IF(BK1353&gt;=80, "Good", IF(BK1353&gt;=70, "Slightly Good", IF(BK1353&gt;=60, "Average", IF(BK1353&gt;=50, "Slightly Poor", IF(BK1353&gt;=40, "Poor", "Very Poor"))))))</f>
        <v>Very Poor</v>
      </c>
      <c r="BM1353" s="2" t="n">
        <f aca="false">IF(P1353&lt;=1000, -6.942*LN(P1353)+107.59, IF(AND(P1353&gt;1000, P1353&lt;=5213),-36.304*LN(P1353)+310.72, IF(P1353&gt;5213, 10)))</f>
        <v>0.087949608508211</v>
      </c>
      <c r="BN1353" s="2" t="n">
        <f aca="false">BF1353^0.04*BG1353^0.22*BH1353^0.51*BI1353^0.06*BM1353^0.17</f>
        <v>26.4089947590874</v>
      </c>
      <c r="BO1353" s="3" t="str">
        <f aca="false">IF(BN1353&gt;=90, "Very Good", IF(BN1353&gt;=80, "Good", IF(BN1353&gt;=70, "Slightly Good", IF(BN1353&gt;=60, "Average", IF(BN1353&gt;=50, "Slightly Poor", IF(BN1353&gt;=40, "Poor", "Very Poor"))))))</f>
        <v>Very Poor</v>
      </c>
      <c r="BP1353" s="2" t="n">
        <f aca="false">IF(AJ1353&lt;=1000, -6.942*LN(AJ1353)+107.59, IF(AND(AJ1353&gt;1000, AJ1353&lt;=5213),-36.304*LN(AJ1353)+310.72, IF(AJ1353&gt;5213, 10)))</f>
        <v>78.5054167808526</v>
      </c>
      <c r="BQ1353" s="2" t="n">
        <f aca="false">BF1353^0.04*BG1353^0.22*BH1353^0.51*BI1353^0.06*BP1353^0.17</f>
        <v>83.8233554374206</v>
      </c>
      <c r="BR1353" s="0" t="str">
        <f aca="false">IF(BQ1353&gt;=90, "Very Good", IF(BQ1353&gt;=80, "Good", IF(BQ1353&gt;=70, "Slightly Good", IF(BQ1353&gt;=60, "Average", IF(BQ1353&gt;=50, "Slightly Poor", IF(BQ1353&gt;=40, "Poor", "Very Poor"))))))</f>
        <v>Good</v>
      </c>
      <c r="BT1353" s="2" t="n">
        <f aca="false">9.81*LN(AH1353)+30.6</f>
        <v>65.6996688343193</v>
      </c>
      <c r="BU1353" s="0" t="str">
        <f aca="false">IF(BT1353&lt;30, "Clean water", IF(AND(BT1353&gt;=30, BT1353&lt;40), "Hypolimia", IF(AND(BT1353&gt;=40,BT1353&lt;50), "Mesotrophic", IF(AND(BT1353&gt;=50, BT1353&lt;70), "Eutrophic", IF(BT1353&gt;70,"Hypertrophic")))))</f>
        <v>Eutrophic</v>
      </c>
      <c r="CM1353" s="0" t="n">
        <f aca="false">IF(G1353&gt;H1353,1,0)</f>
        <v>0</v>
      </c>
      <c r="CO1353" s="17" t="n">
        <f aca="false">14.652-0.41022*M1353+0.007991*M1353*M1353-0.000077774*M1353*M1353*M1353</f>
        <v>8.067139594018</v>
      </c>
      <c r="CP1353" s="1" t="n">
        <f aca="false">F1353/CO1353*100</f>
        <v>105.365723512495</v>
      </c>
    </row>
    <row r="1354" customFormat="false" ht="12.5" hidden="false" customHeight="false" outlineLevel="0" collapsed="false">
      <c r="A1354" s="0" t="n">
        <v>1353</v>
      </c>
      <c r="B1354" s="15" t="s">
        <v>103</v>
      </c>
      <c r="C1354" s="16" t="s">
        <v>104</v>
      </c>
      <c r="D1354" s="0" t="s">
        <v>186</v>
      </c>
      <c r="E1354" s="0" t="n">
        <v>8.5</v>
      </c>
      <c r="F1354" s="0" t="n">
        <v>13.2</v>
      </c>
      <c r="G1354" s="0" t="n">
        <v>1.2</v>
      </c>
      <c r="H1354" s="0" t="n">
        <v>4</v>
      </c>
      <c r="I1354" s="0" t="n">
        <v>4.6</v>
      </c>
      <c r="J1354" s="0" t="n">
        <v>4.263</v>
      </c>
      <c r="K1354" s="0" t="n">
        <v>0.071</v>
      </c>
      <c r="L1354" s="0" t="n">
        <v>2.1</v>
      </c>
      <c r="M1354" s="0" t="n">
        <v>29.8</v>
      </c>
      <c r="N1354" s="0" t="n">
        <v>0</v>
      </c>
      <c r="O1354" s="0" t="n">
        <v>511</v>
      </c>
      <c r="P1354" s="0" t="n">
        <v>450</v>
      </c>
      <c r="AC1354" s="0" t="n">
        <v>4.142</v>
      </c>
      <c r="AD1354" s="0" t="n">
        <v>0.159</v>
      </c>
      <c r="AE1354" s="0" t="n">
        <v>3.563</v>
      </c>
      <c r="AF1354" s="0" t="n">
        <v>0.027</v>
      </c>
      <c r="AG1354" s="0" t="n">
        <v>0.014</v>
      </c>
      <c r="AH1354" s="0" t="n">
        <v>16.9</v>
      </c>
      <c r="AJ1354" s="0" t="n">
        <v>300</v>
      </c>
      <c r="BF1354" s="0" t="n">
        <f aca="false">IF(E1354&lt;11,-3.6797*E1354^2+48.115*E1354-53.83,280.92*EXP(-0.2027*E1354))</f>
        <v>89.289175</v>
      </c>
      <c r="BG1354" s="1" t="n">
        <f aca="false">32.208*LN(F1354)+21.438</f>
        <v>104.54162364751</v>
      </c>
      <c r="BH1354" s="1" t="n">
        <f aca="false">IF(G1354&lt;=2, -10*G1354+100, 88.958*EXP(-0.0755*G1354))</f>
        <v>88</v>
      </c>
      <c r="BI1354" s="1" t="n">
        <f aca="false">IF(I1354&lt;=100, 0.0053*(I1354)^2-1.0332*I1354+100.76, 122.82*EXP(-0.0092*I1354))</f>
        <v>96.119428</v>
      </c>
      <c r="BJ1354" s="0" t="n">
        <f aca="false">IF(P1354&lt;=1000, -6.942*LN(P1354)+107.59, -36.304*LN(P1354)+310.72)</f>
        <v>65.1796032804498</v>
      </c>
      <c r="BK1354" s="0" t="n">
        <f aca="false">BF1354^0.04*BG1354^0.22*BH1354^0.51*BI1354^0.06*BJ1354^0.17</f>
        <v>87.3633763670108</v>
      </c>
      <c r="BL1354" s="0" t="str">
        <f aca="false">IF(BK1354&gt;=90, "Very Good", IF(BK1354&gt;=80, "Good", IF(BK1354&gt;=70, "Slightly Good", IF(BK1354&gt;=60, "Average", IF(BK1354&gt;=50, "Slightly Poor", IF(BK1354&gt;=40, "Poor", "Very Poor"))))))</f>
        <v>Good</v>
      </c>
      <c r="BM1354" s="2" t="n">
        <f aca="false">IF(P1354&lt;=1000, -6.942*LN(P1354)+107.59, IF(AND(P1354&gt;1000, P1354&lt;=5213),-36.304*LN(P1354)+310.72, IF(P1354&gt;5213, 10)))</f>
        <v>65.1796032804498</v>
      </c>
      <c r="BN1354" s="2" t="n">
        <f aca="false">BF1354^0.04*BG1354^0.22*BH1354^0.51*BI1354^0.06*BM1354^0.17</f>
        <v>87.3633763670108</v>
      </c>
      <c r="BO1354" s="3" t="str">
        <f aca="false">IF(BN1354&gt;=90, "Very Good", IF(BN1354&gt;=80, "Good", IF(BN1354&gt;=70, "Slightly Good", IF(BN1354&gt;=60, "Average", IF(BN1354&gt;=50, "Slightly Poor", IF(BN1354&gt;=40, "Poor", "Very Poor"))))))</f>
        <v>Good</v>
      </c>
      <c r="BP1354" s="2" t="n">
        <f aca="false">IF(AJ1354&lt;=1000, -6.942*LN(AJ1354)+107.59, IF(AND(AJ1354&gt;1000, AJ1354&lt;=5213),-36.304*LN(AJ1354)+310.72, IF(AJ1354&gt;5213, 10)))</f>
        <v>67.9943420609366</v>
      </c>
      <c r="BQ1354" s="2" t="n">
        <f aca="false">BF1354^0.04*BG1354^0.22*BH1354^0.51*BI1354^0.06*BP1354^0.17</f>
        <v>87.9935401868102</v>
      </c>
      <c r="BR1354" s="0" t="str">
        <f aca="false">IF(BQ1354&gt;=90, "Very Good", IF(BQ1354&gt;=80, "Good", IF(BQ1354&gt;=70, "Slightly Good", IF(BQ1354&gt;=60, "Average", IF(BQ1354&gt;=50, "Slightly Poor", IF(BQ1354&gt;=40, "Poor", "Very Poor"))))))</f>
        <v>Good</v>
      </c>
      <c r="BT1354" s="2" t="n">
        <f aca="false">9.81*LN(AH1354)+30.6</f>
        <v>58.3359466311238</v>
      </c>
      <c r="BU1354" s="0" t="str">
        <f aca="false">IF(BT1354&lt;30, "Clean water", IF(AND(BT1354&gt;=30, BT1354&lt;40), "Hypolimia", IF(AND(BT1354&gt;=40,BT1354&lt;50), "Mesotrophic", IF(AND(BT1354&gt;=50, BT1354&lt;70), "Eutrophic", IF(BT1354&gt;70,"Hypertrophic")))))</f>
        <v>Eutrophic</v>
      </c>
      <c r="CM1354" s="0" t="n">
        <f aca="false">IF(G1354&gt;H1354,1,0)</f>
        <v>0</v>
      </c>
      <c r="CO1354" s="17" t="n">
        <f aca="false">14.652-0.41022*M1354+0.007991*M1354*M1354-0.000077774*M1354*M1354*M1354</f>
        <v>7.465592235792</v>
      </c>
      <c r="CP1354" s="1" t="n">
        <f aca="false">F1354/CO1354*100</f>
        <v>176.811156879367</v>
      </c>
    </row>
    <row r="1355" customFormat="false" ht="12.5" hidden="false" customHeight="false" outlineLevel="0" collapsed="false">
      <c r="A1355" s="0" t="n">
        <v>1354</v>
      </c>
      <c r="B1355" s="15" t="s">
        <v>105</v>
      </c>
      <c r="C1355" s="16" t="s">
        <v>106</v>
      </c>
      <c r="D1355" s="0" t="s">
        <v>186</v>
      </c>
      <c r="E1355" s="0" t="n">
        <v>8.6</v>
      </c>
      <c r="F1355" s="0" t="n">
        <v>8.9</v>
      </c>
      <c r="G1355" s="0" t="n">
        <v>1.7</v>
      </c>
      <c r="H1355" s="0" t="n">
        <v>5</v>
      </c>
      <c r="I1355" s="0" t="n">
        <v>6.4</v>
      </c>
      <c r="J1355" s="0" t="n">
        <v>1.477</v>
      </c>
      <c r="K1355" s="0" t="n">
        <v>0.024</v>
      </c>
      <c r="L1355" s="0" t="n">
        <v>2.2</v>
      </c>
      <c r="M1355" s="0" t="n">
        <v>25.6</v>
      </c>
      <c r="N1355" s="0" t="n">
        <v>0</v>
      </c>
      <c r="O1355" s="0" t="n">
        <v>189</v>
      </c>
      <c r="P1355" s="0" t="n">
        <v>5200</v>
      </c>
      <c r="AC1355" s="0" t="n">
        <v>1.377</v>
      </c>
      <c r="AD1355" s="0" t="n">
        <v>0.045</v>
      </c>
      <c r="AE1355" s="0" t="n">
        <v>1.145</v>
      </c>
      <c r="AF1355" s="0" t="n">
        <v>0.011</v>
      </c>
      <c r="AG1355" s="0" t="n">
        <v>0.002</v>
      </c>
      <c r="AH1355" s="0" t="n">
        <v>29.8</v>
      </c>
      <c r="AJ1355" s="0" t="n">
        <v>100</v>
      </c>
      <c r="AW1355" s="0" t="n">
        <v>0</v>
      </c>
      <c r="AX1355" s="0" t="n">
        <v>0</v>
      </c>
      <c r="BF1355" s="0" t="n">
        <f aca="false">IF(E1355&lt;11,-3.6797*E1355^2+48.115*E1355-53.83,280.92*EXP(-0.2027*E1355))</f>
        <v>87.808388</v>
      </c>
      <c r="BG1355" s="1" t="n">
        <f aca="false">32.208*LN(F1355)+21.438</f>
        <v>91.8463395211805</v>
      </c>
      <c r="BH1355" s="1" t="n">
        <f aca="false">IF(G1355&lt;=2, -10*G1355+100, 88.958*EXP(-0.0755*G1355))</f>
        <v>83</v>
      </c>
      <c r="BI1355" s="1" t="n">
        <f aca="false">IF(I1355&lt;=100, 0.0053*(I1355)^2-1.0332*I1355+100.76, 122.82*EXP(-0.0092*I1355))</f>
        <v>94.364608</v>
      </c>
      <c r="BJ1355" s="0" t="n">
        <f aca="false">IF(P1355&lt;=1000, -6.942*LN(P1355)+107.59, -36.304*LN(P1355)+310.72)</f>
        <v>0.087949608508211</v>
      </c>
      <c r="BK1355" s="0" t="n">
        <f aca="false">BF1355^0.04*BG1355^0.22*BH1355^0.51*BI1355^0.06*BJ1355^0.17</f>
        <v>26.7518110329334</v>
      </c>
      <c r="BL1355" s="0" t="str">
        <f aca="false">IF(BK1355&gt;=90, "Very Good", IF(BK1355&gt;=80, "Good", IF(BK1355&gt;=70, "Slightly Good", IF(BK1355&gt;=60, "Average", IF(BK1355&gt;=50, "Slightly Poor", IF(BK1355&gt;=40, "Poor", "Very Poor"))))))</f>
        <v>Very Poor</v>
      </c>
      <c r="BM1355" s="2" t="n">
        <f aca="false">IF(P1355&lt;=1000, -6.942*LN(P1355)+107.59, IF(AND(P1355&gt;1000, P1355&lt;=5213),-36.304*LN(P1355)+310.72, IF(P1355&gt;5213, 10)))</f>
        <v>0.087949608508211</v>
      </c>
      <c r="BN1355" s="2" t="n">
        <f aca="false">BF1355^0.04*BG1355^0.22*BH1355^0.51*BI1355^0.06*BM1355^0.17</f>
        <v>26.7518110329334</v>
      </c>
      <c r="BO1355" s="3" t="str">
        <f aca="false">IF(BN1355&gt;=90, "Very Good", IF(BN1355&gt;=80, "Good", IF(BN1355&gt;=70, "Slightly Good", IF(BN1355&gt;=60, "Average", IF(BN1355&gt;=50, "Slightly Poor", IF(BN1355&gt;=40, "Poor", "Very Poor"))))))</f>
        <v>Very Poor</v>
      </c>
      <c r="BP1355" s="2" t="n">
        <f aca="false">IF(AJ1355&lt;=1000, -6.942*LN(AJ1355)+107.59, IF(AND(AJ1355&gt;1000, AJ1355&lt;=5213),-36.304*LN(AJ1355)+310.72, IF(AJ1355&gt;5213, 10)))</f>
        <v>75.6209085688707</v>
      </c>
      <c r="BQ1355" s="2" t="n">
        <f aca="false">BF1355^0.04*BG1355^0.22*BH1355^0.51*BI1355^0.06*BP1355^0.17</f>
        <v>84.372816094107</v>
      </c>
      <c r="BR1355" s="0" t="str">
        <f aca="false">IF(BQ1355&gt;=90, "Very Good", IF(BQ1355&gt;=80, "Good", IF(BQ1355&gt;=70, "Slightly Good", IF(BQ1355&gt;=60, "Average", IF(BQ1355&gt;=50, "Slightly Poor", IF(BQ1355&gt;=40, "Poor", "Very Poor"))))))</f>
        <v>Good</v>
      </c>
      <c r="BT1355" s="2" t="n">
        <f aca="false">9.81*LN(AH1355)+30.6</f>
        <v>63.9001273403464</v>
      </c>
      <c r="BU1355" s="0" t="str">
        <f aca="false">IF(BT1355&lt;30, "Clean water", IF(AND(BT1355&gt;=30, BT1355&lt;40), "Hypolimia", IF(AND(BT1355&gt;=40,BT1355&lt;50), "Mesotrophic", IF(AND(BT1355&gt;=50, BT1355&lt;70), "Eutrophic", IF(BT1355&gt;70,"Hypertrophic")))))</f>
        <v>Eutrophic</v>
      </c>
      <c r="CM1355" s="0" t="n">
        <f aca="false">IF(G1355&gt;H1355,1,0)</f>
        <v>0</v>
      </c>
      <c r="CO1355" s="17" t="n">
        <f aca="false">14.652-0.41022*M1355+0.007991*M1355*M1355-0.000077774*M1355*M1355*M1355</f>
        <v>8.082518562816</v>
      </c>
      <c r="CP1355" s="1" t="n">
        <f aca="false">F1355/CO1355*100</f>
        <v>110.114191892424</v>
      </c>
    </row>
    <row r="1356" customFormat="false" ht="12.5" hidden="false" customHeight="false" outlineLevel="0" collapsed="false">
      <c r="A1356" s="0" t="n">
        <v>1355</v>
      </c>
      <c r="B1356" s="15" t="s">
        <v>107</v>
      </c>
      <c r="C1356" s="16" t="s">
        <v>108</v>
      </c>
      <c r="D1356" s="0" t="s">
        <v>186</v>
      </c>
      <c r="E1356" s="0" t="n">
        <v>8.3</v>
      </c>
      <c r="F1356" s="0" t="n">
        <v>11.9</v>
      </c>
      <c r="G1356" s="0" t="n">
        <v>0.5</v>
      </c>
      <c r="H1356" s="0" t="n">
        <v>2.3</v>
      </c>
      <c r="I1356" s="0" t="n">
        <v>0.8</v>
      </c>
      <c r="J1356" s="0" t="n">
        <v>5.452</v>
      </c>
      <c r="K1356" s="0" t="n">
        <v>0.044</v>
      </c>
      <c r="L1356" s="0" t="n">
        <v>1.1</v>
      </c>
      <c r="M1356" s="0" t="n">
        <v>22.3</v>
      </c>
      <c r="N1356" s="0" t="n">
        <v>0</v>
      </c>
      <c r="O1356" s="0" t="n">
        <v>626</v>
      </c>
      <c r="P1356" s="0" t="n">
        <v>4100</v>
      </c>
      <c r="AC1356" s="0" t="n">
        <v>5.073</v>
      </c>
      <c r="AD1356" s="0" t="n">
        <v>0.034</v>
      </c>
      <c r="AE1356" s="0" t="n">
        <v>4.801</v>
      </c>
      <c r="AF1356" s="0" t="n">
        <v>0.034</v>
      </c>
      <c r="AG1356" s="0" t="n">
        <v>0.028</v>
      </c>
      <c r="AH1356" s="0" t="n">
        <v>5.6</v>
      </c>
      <c r="AJ1356" s="0" t="n">
        <v>2800</v>
      </c>
      <c r="BF1356" s="0" t="n">
        <f aca="false">IF(E1356&lt;11,-3.6797*E1356^2+48.115*E1356-53.83,280.92*EXP(-0.2027*E1356))</f>
        <v>92.029967</v>
      </c>
      <c r="BG1356" s="1" t="n">
        <f aca="false">32.208*LN(F1356)+21.438</f>
        <v>101.202348790984</v>
      </c>
      <c r="BH1356" s="1" t="n">
        <f aca="false">IF(G1356&lt;=2, -10*G1356+100, 88.958*EXP(-0.0755*G1356))</f>
        <v>95</v>
      </c>
      <c r="BI1356" s="1" t="n">
        <f aca="false">IF(I1356&lt;=100, 0.0053*(I1356)^2-1.0332*I1356+100.76, 122.82*EXP(-0.0092*I1356))</f>
        <v>99.936832</v>
      </c>
      <c r="BJ1356" s="0" t="n">
        <f aca="false">IF(P1356&lt;=1000, -6.942*LN(P1356)+107.59, -36.304*LN(P1356)+310.72)</f>
        <v>8.71638125825518</v>
      </c>
      <c r="BK1356" s="0" t="n">
        <f aca="false">BF1356^0.04*BG1356^0.22*BH1356^0.51*BI1356^0.06*BJ1356^0.17</f>
        <v>64.2952414232793</v>
      </c>
      <c r="BL1356" s="0" t="str">
        <f aca="false">IF(BK1356&gt;=90, "Very Good", IF(BK1356&gt;=80, "Good", IF(BK1356&gt;=70, "Slightly Good", IF(BK1356&gt;=60, "Average", IF(BK1356&gt;=50, "Slightly Poor", IF(BK1356&gt;=40, "Poor", "Very Poor"))))))</f>
        <v>Average</v>
      </c>
      <c r="BM1356" s="2" t="n">
        <f aca="false">IF(P1356&lt;=1000, -6.942*LN(P1356)+107.59, IF(AND(P1356&gt;1000, P1356&lt;=5213),-36.304*LN(P1356)+310.72, IF(P1356&gt;5213, 10)))</f>
        <v>8.71638125825518</v>
      </c>
      <c r="BN1356" s="2" t="n">
        <f aca="false">BF1356^0.04*BG1356^0.22*BH1356^0.51*BI1356^0.06*BM1356^0.17</f>
        <v>64.2952414232793</v>
      </c>
      <c r="BO1356" s="3" t="str">
        <f aca="false">IF(BN1356&gt;=90, "Very Good", IF(BN1356&gt;=80, "Good", IF(BN1356&gt;=70, "Slightly Good", IF(BN1356&gt;=60, "Average", IF(BN1356&gt;=50, "Slightly Poor", IF(BN1356&gt;=40, "Poor", "Very Poor"))))))</f>
        <v>Average</v>
      </c>
      <c r="BP1356" s="2" t="n">
        <f aca="false">IF(AJ1356&lt;=1000, -6.942*LN(AJ1356)+107.59, IF(AND(AJ1356&gt;1000, AJ1356&lt;=5213),-36.304*LN(AJ1356)+310.72, IF(AJ1356&gt;5213, 10)))</f>
        <v>22.5615490304878</v>
      </c>
      <c r="BQ1356" s="2" t="n">
        <f aca="false">BF1356^0.04*BG1356^0.22*BH1356^0.51*BI1356^0.06*BP1356^0.17</f>
        <v>75.5778250331722</v>
      </c>
      <c r="BR1356" s="0" t="str">
        <f aca="false">IF(BQ1356&gt;=90, "Very Good", IF(BQ1356&gt;=80, "Good", IF(BQ1356&gt;=70, "Slightly Good", IF(BQ1356&gt;=60, "Average", IF(BQ1356&gt;=50, "Slightly Poor", IF(BQ1356&gt;=40, "Poor", "Very Poor"))))))</f>
        <v>Slightly Good</v>
      </c>
      <c r="BT1356" s="2" t="n">
        <f aca="false">9.81*LN(AH1356)+30.6</f>
        <v>47.5003403238402</v>
      </c>
      <c r="BU1356" s="0" t="str">
        <f aca="false">IF(BT1356&lt;30, "Clean water", IF(AND(BT1356&gt;=30, BT1356&lt;40), "Hypolimia", IF(AND(BT1356&gt;=40,BT1356&lt;50), "Mesotrophic", IF(AND(BT1356&gt;=50, BT1356&lt;70), "Eutrophic", IF(BT1356&gt;70,"Hypertrophic")))))</f>
        <v>Mesotrophic</v>
      </c>
      <c r="CM1356" s="0" t="n">
        <f aca="false">IF(G1356&gt;H1356,1,0)</f>
        <v>0</v>
      </c>
      <c r="CO1356" s="17" t="n">
        <f aca="false">14.652-0.41022*M1356+0.007991*M1356*M1356-0.000077774*M1356*M1356*M1356</f>
        <v>8.615458406142</v>
      </c>
      <c r="CP1356" s="1" t="n">
        <f aca="false">F1356/CO1356*100</f>
        <v>138.123816969698</v>
      </c>
    </row>
    <row r="1357" customFormat="false" ht="12.5" hidden="false" customHeight="false" outlineLevel="0" collapsed="false">
      <c r="A1357" s="0" t="n">
        <v>1356</v>
      </c>
      <c r="B1357" s="15" t="s">
        <v>109</v>
      </c>
      <c r="C1357" s="16" t="s">
        <v>110</v>
      </c>
      <c r="D1357" s="0" t="s">
        <v>186</v>
      </c>
      <c r="E1357" s="0" t="n">
        <v>7.6</v>
      </c>
      <c r="F1357" s="0" t="n">
        <v>7.5</v>
      </c>
      <c r="G1357" s="0" t="n">
        <v>5.3</v>
      </c>
      <c r="H1357" s="0" t="n">
        <v>9.1</v>
      </c>
      <c r="I1357" s="0" t="n">
        <v>25.2</v>
      </c>
      <c r="J1357" s="0" t="n">
        <v>6.58</v>
      </c>
      <c r="K1357" s="0" t="n">
        <v>0.263</v>
      </c>
      <c r="L1357" s="0" t="n">
        <v>4.3</v>
      </c>
      <c r="M1357" s="0" t="n">
        <v>26.4</v>
      </c>
      <c r="O1357" s="0" t="n">
        <v>405</v>
      </c>
      <c r="AC1357" s="0" t="n">
        <v>6.356</v>
      </c>
      <c r="AD1357" s="0" t="n">
        <v>0.776</v>
      </c>
      <c r="AE1357" s="0" t="n">
        <v>4.092</v>
      </c>
      <c r="AF1357" s="0" t="n">
        <v>0.136</v>
      </c>
      <c r="AG1357" s="0" t="n">
        <v>0.09</v>
      </c>
      <c r="BD1357" s="0" t="n">
        <v>6.802</v>
      </c>
      <c r="BF1357" s="0" t="n">
        <f aca="false">IF(E1357&lt;11,-3.6797*E1357^2+48.115*E1357-53.83,280.92*EXP(-0.2027*E1357))</f>
        <v>99.304528</v>
      </c>
      <c r="BG1357" s="1" t="n">
        <f aca="false">32.208*LN(F1357)+21.438</f>
        <v>86.3339964856253</v>
      </c>
      <c r="BH1357" s="1" t="n">
        <f aca="false">IF(G1357&lt;=2, -10*G1357+100, 88.958*EXP(-0.0755*G1357))</f>
        <v>59.6213867764478</v>
      </c>
      <c r="BI1357" s="1" t="n">
        <f aca="false">IF(I1357&lt;=100, 0.0053*(I1357)^2-1.0332*I1357+100.76, 122.82*EXP(-0.0092*I1357))</f>
        <v>78.089072</v>
      </c>
      <c r="BJ1357" s="0" t="e">
        <f aca="false">IF(P1357&lt;=1000, -6.942*LN(P1357)+107.59, -36.304*LN(P1357)+310.72)</f>
        <v>#VALUE!</v>
      </c>
      <c r="BK1357" s="0" t="e">
        <f aca="false">BF1357^0.04*BG1357^0.22*BH1357^0.51*BI1357^0.06*BJ1357^0.17</f>
        <v>#VALUE!</v>
      </c>
      <c r="BL1357" s="0" t="e">
        <f aca="false">IF(BK1357&gt;=90, "Very Good", IF(BK1357&gt;=80, "Good", IF(BK1357&gt;=70, "Slightly Good", IF(BK1357&gt;=60, "Average", IF(BK1357&gt;=50, "Slightly Poor", IF(BK1357&gt;=40, "Poor", "Very Poor"))))))</f>
        <v>#VALUE!</v>
      </c>
      <c r="BM1357" s="2" t="e">
        <f aca="false">IF(P1357&lt;=1000, -6.942*LN(P1357)+107.59, IF(AND(P1357&gt;1000, P1357&lt;=5213),-36.304*LN(P1357)+310.72, IF(P1357&gt;5213, 10)))</f>
        <v>#VALUE!</v>
      </c>
      <c r="BN1357" s="2" t="e">
        <f aca="false">BF1357^0.04*BG1357^0.22*BH1357^0.51*BI1357^0.06*BM1357^0.17</f>
        <v>#VALUE!</v>
      </c>
      <c r="BO1357" s="3" t="e">
        <f aca="false">IF(BN1357&gt;=90, "Very Good", IF(BN1357&gt;=80, "Good", IF(BN1357&gt;=70, "Slightly Good", IF(BN1357&gt;=60, "Average", IF(BN1357&gt;=50, "Slightly Poor", IF(BN1357&gt;=40, "Poor", "Very Poor"))))))</f>
        <v>#VALUE!</v>
      </c>
      <c r="BP1357" s="2" t="e">
        <f aca="false">IF(AJ1357&lt;=1000, -6.942*LN(AJ1357)+107.59, IF(AND(AJ1357&gt;1000, AJ1357&lt;=5213),-36.304*LN(AJ1357)+310.72, IF(AJ1357&gt;5213, 10)))</f>
        <v>#VALUE!</v>
      </c>
      <c r="BQ1357" s="2" t="e">
        <f aca="false">BF1357^0.04*BG1357^0.22*BH1357^0.51*BI1357^0.06*BP1357^0.17</f>
        <v>#VALUE!</v>
      </c>
      <c r="BR1357" s="0" t="e">
        <f aca="false">IF(BQ1357&gt;=90, "Very Good", IF(BQ1357&gt;=80, "Good", IF(BQ1357&gt;=70, "Slightly Good", IF(BQ1357&gt;=60, "Average", IF(BQ1357&gt;=50, "Slightly Poor", IF(BQ1357&gt;=40, "Poor", "Very Poor"))))))</f>
        <v>#VALUE!</v>
      </c>
      <c r="BT1357" s="2" t="e">
        <f aca="false">9.81*LN(AH1357)+30.6</f>
        <v>#VALUE!</v>
      </c>
      <c r="BU1357" s="0" t="e">
        <f aca="false">IF(BT1357&lt;30, "Clean water", IF(AND(BT1357&gt;=30, BT1357&lt;40), "Hypolimia", IF(AND(BT1357&gt;=40,BT1357&lt;50), "Mesotrophic", IF(AND(BT1357&gt;=50, BT1357&lt;70), "Eutrophic", IF(BT1357&gt;70,"Hypertrophic")))))</f>
        <v>#VALUE!</v>
      </c>
      <c r="CM1357" s="0" t="n">
        <f aca="false">IF(G1357&gt;H1357,1,0)</f>
        <v>0</v>
      </c>
      <c r="CO1357" s="17" t="n">
        <f aca="false">14.652-0.41022*M1357+0.007991*M1357*M1357-0.000077774*M1357*M1357*M1357</f>
        <v>7.960577670144</v>
      </c>
      <c r="CP1357" s="1" t="n">
        <f aca="false">F1357/CO1357*100</f>
        <v>94.2142682449869</v>
      </c>
    </row>
    <row r="1358" customFormat="false" ht="12.5" hidden="false" customHeight="false" outlineLevel="0" collapsed="false">
      <c r="A1358" s="0" t="n">
        <v>1357</v>
      </c>
      <c r="B1358" s="15" t="s">
        <v>111</v>
      </c>
      <c r="C1358" s="16" t="s">
        <v>112</v>
      </c>
      <c r="D1358" s="0" t="s">
        <v>186</v>
      </c>
      <c r="E1358" s="0" t="n">
        <v>8</v>
      </c>
      <c r="F1358" s="0" t="n">
        <v>10.7</v>
      </c>
      <c r="G1358" s="0" t="n">
        <v>1.9</v>
      </c>
      <c r="H1358" s="0" t="n">
        <v>6.7</v>
      </c>
      <c r="I1358" s="0" t="n">
        <v>11.4</v>
      </c>
      <c r="J1358" s="0" t="n">
        <v>6.052</v>
      </c>
      <c r="K1358" s="0" t="n">
        <v>0.183</v>
      </c>
      <c r="L1358" s="0" t="n">
        <v>3.5</v>
      </c>
      <c r="M1358" s="0" t="n">
        <v>27.1</v>
      </c>
      <c r="N1358" s="0" t="n">
        <v>0</v>
      </c>
      <c r="O1358" s="0" t="n">
        <v>516</v>
      </c>
      <c r="P1358" s="0" t="n">
        <v>10000</v>
      </c>
      <c r="AC1358" s="0" t="n">
        <v>5.497</v>
      </c>
      <c r="AD1358" s="0" t="n">
        <v>0.34</v>
      </c>
      <c r="AE1358" s="0" t="n">
        <v>4.294</v>
      </c>
      <c r="AF1358" s="0" t="n">
        <v>0.079</v>
      </c>
      <c r="AG1358" s="0" t="n">
        <v>0.058</v>
      </c>
      <c r="AH1358" s="0" t="n">
        <v>21.1</v>
      </c>
      <c r="AJ1358" s="0" t="n">
        <v>6000</v>
      </c>
      <c r="BF1358" s="0" t="n">
        <f aca="false">IF(E1358&lt;11,-3.6797*E1358^2+48.115*E1358-53.83,280.92*EXP(-0.2027*E1358))</f>
        <v>95.5892</v>
      </c>
      <c r="BG1358" s="1" t="n">
        <f aca="false">32.208*LN(F1358)+21.438</f>
        <v>97.7788104251968</v>
      </c>
      <c r="BH1358" s="1" t="n">
        <f aca="false">IF(G1358&lt;=2, -10*G1358+100, 88.958*EXP(-0.0755*G1358))</f>
        <v>81</v>
      </c>
      <c r="BI1358" s="1" t="n">
        <f aca="false">IF(I1358&lt;=100, 0.0053*(I1358)^2-1.0332*I1358+100.76, 122.82*EXP(-0.0092*I1358))</f>
        <v>89.670308</v>
      </c>
      <c r="BJ1358" s="0" t="n">
        <f aca="false">IF(P1358&lt;=1000, -6.942*LN(P1358)+107.59, -36.304*LN(P1358)+310.72)</f>
        <v>-23.6521968642234</v>
      </c>
      <c r="BK1358" s="0" t="e">
        <f aca="false">BF1358^0.04*BG1358^0.22*BH1358^0.51*BI1358^0.06*BJ1358^0.17</f>
        <v>#NUM!</v>
      </c>
      <c r="BL1358" s="0" t="e">
        <f aca="false">IF(BK1358&gt;=90, "Very Good", IF(BK1358&gt;=80, "Good", IF(BK1358&gt;=70, "Slightly Good", IF(BK1358&gt;=60, "Average", IF(BK1358&gt;=50, "Slightly Poor", IF(BK1358&gt;=40, "Poor", "Very Poor"))))))</f>
        <v>#NUM!</v>
      </c>
      <c r="BM1358" s="2" t="n">
        <f aca="false">IF(P1358&lt;=1000, -6.942*LN(P1358)+107.59, IF(AND(P1358&gt;1000, P1358&lt;=5213),-36.304*LN(P1358)+310.72, IF(P1358&gt;5213, 10)))</f>
        <v>10</v>
      </c>
      <c r="BN1358" s="2" t="n">
        <f aca="false">BF1358^0.04*BG1358^0.22*BH1358^0.51*BI1358^0.06*BM1358^0.17</f>
        <v>59.9178852964783</v>
      </c>
      <c r="BO1358" s="3" t="str">
        <f aca="false">IF(BN1358&gt;=90, "Very Good", IF(BN1358&gt;=80, "Good", IF(BN1358&gt;=70, "Slightly Good", IF(BN1358&gt;=60, "Average", IF(BN1358&gt;=50, "Slightly Poor", IF(BN1358&gt;=40, "Poor", "Very Poor"))))))</f>
        <v>Slightly Poor</v>
      </c>
      <c r="BP1358" s="2" t="n">
        <f aca="false">IF(AJ1358&lt;=1000, -6.942*LN(AJ1358)+107.59, IF(AND(AJ1358&gt;1000, AJ1358&lt;=5213),-36.304*LN(AJ1358)+310.72, IF(AJ1358&gt;5213, 10)))</f>
        <v>10</v>
      </c>
      <c r="BQ1358" s="2" t="n">
        <f aca="false">BF1358^0.04*BG1358^0.22*BH1358^0.51*BI1358^0.06*BP1358^0.17</f>
        <v>59.9178852964783</v>
      </c>
      <c r="BR1358" s="0" t="str">
        <f aca="false">IF(BQ1358&gt;=90, "Very Good", IF(BQ1358&gt;=80, "Good", IF(BQ1358&gt;=70, "Slightly Good", IF(BQ1358&gt;=60, "Average", IF(BQ1358&gt;=50, "Slightly Poor", IF(BQ1358&gt;=40, "Poor", "Very Poor"))))))</f>
        <v>Slightly Poor</v>
      </c>
      <c r="BT1358" s="2" t="n">
        <f aca="false">9.81*LN(AH1358)+30.6</f>
        <v>60.5133685271286</v>
      </c>
      <c r="BU1358" s="0" t="str">
        <f aca="false">IF(BT1358&lt;30, "Clean water", IF(AND(BT1358&gt;=30, BT1358&lt;40), "Hypolimia", IF(AND(BT1358&gt;=40,BT1358&lt;50), "Mesotrophic", IF(AND(BT1358&gt;=50, BT1358&lt;70), "Eutrophic", IF(BT1358&gt;70,"Hypertrophic")))))</f>
        <v>Eutrophic</v>
      </c>
      <c r="CM1358" s="0" t="n">
        <f aca="false">IF(G1358&gt;H1358,1,0)</f>
        <v>0</v>
      </c>
      <c r="CO1358" s="17" t="n">
        <f aca="false">14.652-0.41022*M1358+0.007991*M1358*M1358-0.000077774*M1358*M1358*M1358</f>
        <v>7.855810419486</v>
      </c>
      <c r="CP1358" s="1" t="n">
        <f aca="false">F1358/CO1358*100</f>
        <v>136.204916216653</v>
      </c>
    </row>
    <row r="1359" customFormat="false" ht="12.5" hidden="false" customHeight="false" outlineLevel="0" collapsed="false">
      <c r="A1359" s="0" t="n">
        <v>1358</v>
      </c>
      <c r="B1359" s="15" t="s">
        <v>113</v>
      </c>
      <c r="C1359" s="16" t="s">
        <v>114</v>
      </c>
      <c r="D1359" s="0" t="s">
        <v>186</v>
      </c>
      <c r="E1359" s="0" t="n">
        <v>8.3</v>
      </c>
      <c r="F1359" s="0" t="n">
        <v>10.7</v>
      </c>
      <c r="G1359" s="0" t="n">
        <v>1.3</v>
      </c>
      <c r="H1359" s="0" t="n">
        <v>5</v>
      </c>
      <c r="I1359" s="0" t="n">
        <v>6.2</v>
      </c>
      <c r="J1359" s="0" t="n">
        <v>5.508</v>
      </c>
      <c r="K1359" s="0" t="n">
        <v>0.079</v>
      </c>
      <c r="L1359" s="0" t="n">
        <v>2.9</v>
      </c>
      <c r="M1359" s="0" t="n">
        <v>25.3</v>
      </c>
      <c r="N1359" s="0" t="n">
        <v>0</v>
      </c>
      <c r="O1359" s="0" t="n">
        <v>518</v>
      </c>
      <c r="P1359" s="0" t="n">
        <v>2000</v>
      </c>
      <c r="AC1359" s="0" t="n">
        <v>5.013</v>
      </c>
      <c r="AD1359" s="0" t="n">
        <v>0.078</v>
      </c>
      <c r="AE1359" s="0" t="n">
        <v>4.363</v>
      </c>
      <c r="AF1359" s="0" t="n">
        <v>0.035</v>
      </c>
      <c r="AG1359" s="0" t="n">
        <v>0.024</v>
      </c>
      <c r="AH1359" s="0" t="n">
        <v>22.8</v>
      </c>
      <c r="AJ1359" s="0" t="n">
        <v>800</v>
      </c>
      <c r="BF1359" s="0" t="n">
        <f aca="false">IF(E1359&lt;11,-3.6797*E1359^2+48.115*E1359-53.83,280.92*EXP(-0.2027*E1359))</f>
        <v>92.029967</v>
      </c>
      <c r="BG1359" s="1" t="n">
        <f aca="false">32.208*LN(F1359)+21.438</f>
        <v>97.7788104251968</v>
      </c>
      <c r="BH1359" s="1" t="n">
        <f aca="false">IF(G1359&lt;=2, -10*G1359+100, 88.958*EXP(-0.0755*G1359))</f>
        <v>87</v>
      </c>
      <c r="BI1359" s="1" t="n">
        <f aca="false">IF(I1359&lt;=100, 0.0053*(I1359)^2-1.0332*I1359+100.76, 122.82*EXP(-0.0092*I1359))</f>
        <v>94.557892</v>
      </c>
      <c r="BJ1359" s="0" t="n">
        <f aca="false">IF(P1359&lt;=1000, -6.942*LN(P1359)+107.59, -36.304*LN(P1359)+310.72)</f>
        <v>34.7768371087843</v>
      </c>
      <c r="BK1359" s="0" t="n">
        <f aca="false">BF1359^0.04*BG1359^0.22*BH1359^0.51*BI1359^0.06*BJ1359^0.17</f>
        <v>76.9355415346748</v>
      </c>
      <c r="BL1359" s="0" t="str">
        <f aca="false">IF(BK1359&gt;=90, "Very Good", IF(BK1359&gt;=80, "Good", IF(BK1359&gt;=70, "Slightly Good", IF(BK1359&gt;=60, "Average", IF(BK1359&gt;=50, "Slightly Poor", IF(BK1359&gt;=40, "Poor", "Very Poor"))))))</f>
        <v>Slightly Good</v>
      </c>
      <c r="BM1359" s="2" t="n">
        <f aca="false">IF(P1359&lt;=1000, -6.942*LN(P1359)+107.59, IF(AND(P1359&gt;1000, P1359&lt;=5213),-36.304*LN(P1359)+310.72, IF(P1359&gt;5213, 10)))</f>
        <v>34.7768371087843</v>
      </c>
      <c r="BN1359" s="2" t="n">
        <f aca="false">BF1359^0.04*BG1359^0.22*BH1359^0.51*BI1359^0.06*BM1359^0.17</f>
        <v>76.9355415346748</v>
      </c>
      <c r="BO1359" s="3" t="str">
        <f aca="false">IF(BN1359&gt;=90, "Very Good", IF(BN1359&gt;=80, "Good", IF(BN1359&gt;=70, "Slightly Good", IF(BN1359&gt;=60, "Average", IF(BN1359&gt;=50, "Slightly Poor", IF(BN1359&gt;=40, "Poor", "Very Poor"))))))</f>
        <v>Slightly Good</v>
      </c>
      <c r="BP1359" s="2" t="n">
        <f aca="false">IF(AJ1359&lt;=1000, -6.942*LN(AJ1359)+107.59, IF(AND(AJ1359&gt;1000, AJ1359&lt;=5213),-36.304*LN(AJ1359)+310.72, IF(AJ1359&gt;5213, 10)))</f>
        <v>61.1854253865293</v>
      </c>
      <c r="BQ1359" s="2" t="n">
        <f aca="false">BF1359^0.04*BG1359^0.22*BH1359^0.51*BI1359^0.06*BP1359^0.17</f>
        <v>84.6911165387994</v>
      </c>
      <c r="BR1359" s="0" t="str">
        <f aca="false">IF(BQ1359&gt;=90, "Very Good", IF(BQ1359&gt;=80, "Good", IF(BQ1359&gt;=70, "Slightly Good", IF(BQ1359&gt;=60, "Average", IF(BQ1359&gt;=50, "Slightly Poor", IF(BQ1359&gt;=40, "Poor", "Very Poor"))))))</f>
        <v>Good</v>
      </c>
      <c r="BT1359" s="2" t="n">
        <f aca="false">9.81*LN(AH1359)+30.6</f>
        <v>61.2735208577715</v>
      </c>
      <c r="BU1359" s="0" t="str">
        <f aca="false">IF(BT1359&lt;30, "Clean water", IF(AND(BT1359&gt;=30, BT1359&lt;40), "Hypolimia", IF(AND(BT1359&gt;=40,BT1359&lt;50), "Mesotrophic", IF(AND(BT1359&gt;=50, BT1359&lt;70), "Eutrophic", IF(BT1359&gt;70,"Hypertrophic")))))</f>
        <v>Eutrophic</v>
      </c>
      <c r="CM1359" s="0" t="n">
        <f aca="false">IF(G1359&gt;H1359,1,0)</f>
        <v>0</v>
      </c>
      <c r="CO1359" s="17" t="n">
        <f aca="false">14.652-0.41022*M1359+0.007991*M1359*M1359-0.000077774*M1359*M1359*M1359</f>
        <v>8.128899490602</v>
      </c>
      <c r="CP1359" s="1" t="n">
        <f aca="false">F1359/CO1359*100</f>
        <v>131.629133960513</v>
      </c>
    </row>
    <row r="1360" customFormat="false" ht="12.5" hidden="false" customHeight="false" outlineLevel="0" collapsed="false">
      <c r="A1360" s="0" t="n">
        <v>1359</v>
      </c>
      <c r="B1360" s="15" t="s">
        <v>115</v>
      </c>
      <c r="C1360" s="16" t="s">
        <v>116</v>
      </c>
      <c r="D1360" s="0" t="s">
        <v>186</v>
      </c>
      <c r="E1360" s="0" t="n">
        <v>7.7</v>
      </c>
      <c r="F1360" s="0" t="n">
        <v>7.9</v>
      </c>
      <c r="G1360" s="0" t="n">
        <v>4</v>
      </c>
      <c r="H1360" s="0" t="n">
        <v>8</v>
      </c>
      <c r="I1360" s="0" t="n">
        <v>13</v>
      </c>
      <c r="J1360" s="0" t="n">
        <v>12.381</v>
      </c>
      <c r="K1360" s="0" t="n">
        <v>0.258</v>
      </c>
      <c r="L1360" s="0" t="n">
        <v>3.8</v>
      </c>
      <c r="M1360" s="0" t="n">
        <v>27.5</v>
      </c>
      <c r="N1360" s="0" t="n">
        <v>0</v>
      </c>
      <c r="O1360" s="0" t="n">
        <v>544</v>
      </c>
      <c r="P1360" s="0" t="n">
        <v>13000</v>
      </c>
      <c r="AC1360" s="0" t="n">
        <v>11.523</v>
      </c>
      <c r="AD1360" s="0" t="n">
        <v>2.726</v>
      </c>
      <c r="AE1360" s="0" t="n">
        <v>8.037</v>
      </c>
      <c r="AF1360" s="0" t="n">
        <v>0.072</v>
      </c>
      <c r="AG1360" s="0" t="n">
        <v>0.056</v>
      </c>
      <c r="AH1360" s="0" t="n">
        <v>29.1</v>
      </c>
      <c r="AJ1360" s="0" t="n">
        <v>5200</v>
      </c>
      <c r="BF1360" s="0" t="n">
        <f aca="false">IF(E1360&lt;11,-3.6797*E1360^2+48.115*E1360-53.83,280.92*EXP(-0.2027*E1360))</f>
        <v>98.486087</v>
      </c>
      <c r="BG1360" s="1" t="n">
        <f aca="false">32.208*LN(F1360)+21.438</f>
        <v>88.0075157571056</v>
      </c>
      <c r="BH1360" s="1" t="n">
        <f aca="false">IF(G1360&lt;=2, -10*G1360+100, 88.958*EXP(-0.0755*G1360))</f>
        <v>65.770035576443</v>
      </c>
      <c r="BI1360" s="1" t="n">
        <f aca="false">IF(I1360&lt;=100, 0.0053*(I1360)^2-1.0332*I1360+100.76, 122.82*EXP(-0.0092*I1360))</f>
        <v>88.2241</v>
      </c>
      <c r="BJ1360" s="0" t="n">
        <f aca="false">IF(P1360&lt;=1000, -6.942*LN(P1360)+107.59, -36.304*LN(P1360)+310.72)</f>
        <v>-33.1770691214511</v>
      </c>
      <c r="BK1360" s="0" t="e">
        <f aca="false">BF1360^0.04*BG1360^0.22*BH1360^0.51*BI1360^0.06*BJ1360^0.17</f>
        <v>#NUM!</v>
      </c>
      <c r="BL1360" s="0" t="e">
        <f aca="false">IF(BK1360&gt;=90, "Very Good", IF(BK1360&gt;=80, "Good", IF(BK1360&gt;=70, "Slightly Good", IF(BK1360&gt;=60, "Average", IF(BK1360&gt;=50, "Slightly Poor", IF(BK1360&gt;=40, "Poor", "Very Poor"))))))</f>
        <v>#NUM!</v>
      </c>
      <c r="BM1360" s="2" t="n">
        <f aca="false">IF(P1360&lt;=1000, -6.942*LN(P1360)+107.59, IF(AND(P1360&gt;1000, P1360&lt;=5213),-36.304*LN(P1360)+310.72, IF(P1360&gt;5213, 10)))</f>
        <v>10</v>
      </c>
      <c r="BN1360" s="2" t="n">
        <f aca="false">BF1360^0.04*BG1360^0.22*BH1360^0.51*BI1360^0.06*BM1360^0.17</f>
        <v>52.6573375142216</v>
      </c>
      <c r="BO1360" s="3" t="str">
        <f aca="false">IF(BN1360&gt;=90, "Very Good", IF(BN1360&gt;=80, "Good", IF(BN1360&gt;=70, "Slightly Good", IF(BN1360&gt;=60, "Average", IF(BN1360&gt;=50, "Slightly Poor", IF(BN1360&gt;=40, "Poor", "Very Poor"))))))</f>
        <v>Slightly Poor</v>
      </c>
      <c r="BP1360" s="2" t="n">
        <f aca="false">IF(AJ1360&lt;=1000, -6.942*LN(AJ1360)+107.59, IF(AND(AJ1360&gt;1000, AJ1360&lt;=5213),-36.304*LN(AJ1360)+310.72, IF(AJ1360&gt;5213, 10)))</f>
        <v>0.087949608508211</v>
      </c>
      <c r="BQ1360" s="2" t="n">
        <f aca="false">BF1360^0.04*BG1360^0.22*BH1360^0.51*BI1360^0.06*BP1360^0.17</f>
        <v>23.5493357237511</v>
      </c>
      <c r="BR1360" s="0" t="str">
        <f aca="false">IF(BQ1360&gt;=90, "Very Good", IF(BQ1360&gt;=80, "Good", IF(BQ1360&gt;=70, "Slightly Good", IF(BQ1360&gt;=60, "Average", IF(BQ1360&gt;=50, "Slightly Poor", IF(BQ1360&gt;=40, "Poor", "Very Poor"))))))</f>
        <v>Very Poor</v>
      </c>
      <c r="BT1360" s="2" t="n">
        <f aca="false">9.81*LN(AH1360)+30.6</f>
        <v>63.6669414886808</v>
      </c>
      <c r="BU1360" s="0" t="str">
        <f aca="false">IF(BT1360&lt;30, "Clean water", IF(AND(BT1360&gt;=30, BT1360&lt;40), "Hypolimia", IF(AND(BT1360&gt;=40,BT1360&lt;50), "Mesotrophic", IF(AND(BT1360&gt;=50, BT1360&lt;70), "Eutrophic", IF(BT1360&gt;70,"Hypertrophic")))))</f>
        <v>Eutrophic</v>
      </c>
      <c r="CM1360" s="0" t="n">
        <f aca="false">IF(G1360&gt;H1360,1,0)</f>
        <v>0</v>
      </c>
      <c r="CO1360" s="17" t="n">
        <f aca="false">14.652-0.41022*M1360+0.007991*M1360*M1360-0.000077774*M1360*M1360*M1360</f>
        <v>7.79668759375</v>
      </c>
      <c r="CP1360" s="1" t="n">
        <f aca="false">F1360/CO1360*100</f>
        <v>101.325080747532</v>
      </c>
    </row>
    <row r="1361" customFormat="false" ht="12.5" hidden="false" customHeight="false" outlineLevel="0" collapsed="false">
      <c r="A1361" s="0" t="n">
        <v>1360</v>
      </c>
      <c r="B1361" s="15" t="s">
        <v>117</v>
      </c>
      <c r="C1361" s="16" t="s">
        <v>118</v>
      </c>
      <c r="D1361" s="0" t="s">
        <v>186</v>
      </c>
      <c r="E1361" s="0" t="n">
        <v>7.5</v>
      </c>
      <c r="F1361" s="0" t="n">
        <v>8.7</v>
      </c>
      <c r="G1361" s="0" t="n">
        <v>0.1</v>
      </c>
      <c r="H1361" s="0" t="n">
        <v>1.7</v>
      </c>
      <c r="I1361" s="0" t="n">
        <v>1</v>
      </c>
      <c r="J1361" s="0" t="n">
        <v>1.312</v>
      </c>
      <c r="K1361" s="0" t="n">
        <v>0.007</v>
      </c>
      <c r="L1361" s="0" t="n">
        <v>1.3</v>
      </c>
      <c r="M1361" s="0" t="n">
        <v>24.1</v>
      </c>
      <c r="N1361" s="0" t="n">
        <v>0</v>
      </c>
      <c r="O1361" s="0" t="n">
        <v>161</v>
      </c>
      <c r="P1361" s="0" t="n">
        <v>100</v>
      </c>
      <c r="AC1361" s="0" t="n">
        <v>1.312</v>
      </c>
      <c r="AD1361" s="0" t="n">
        <v>0.013</v>
      </c>
      <c r="AE1361" s="0" t="n">
        <v>1.269</v>
      </c>
      <c r="AF1361" s="0" t="n">
        <v>0.003</v>
      </c>
      <c r="AG1361" s="0" t="n">
        <v>0</v>
      </c>
      <c r="AH1361" s="0" t="n">
        <v>1.8</v>
      </c>
      <c r="AJ1361" s="0" t="n">
        <v>5</v>
      </c>
      <c r="BF1361" s="0" t="n">
        <f aca="false">IF(E1361&lt;11,-3.6797*E1361^2+48.115*E1361-53.83,280.92*EXP(-0.2027*E1361))</f>
        <v>100.049375</v>
      </c>
      <c r="BG1361" s="1" t="n">
        <f aca="false">32.208*LN(F1361)+21.438</f>
        <v>91.1143080104746</v>
      </c>
      <c r="BH1361" s="1" t="n">
        <f aca="false">IF(G1361&lt;=2, -10*G1361+100, 88.958*EXP(-0.0755*G1361))</f>
        <v>99</v>
      </c>
      <c r="BI1361" s="1" t="n">
        <f aca="false">IF(I1361&lt;=100, 0.0053*(I1361)^2-1.0332*I1361+100.76, 122.82*EXP(-0.0092*I1361))</f>
        <v>99.7321</v>
      </c>
      <c r="BJ1361" s="0" t="n">
        <f aca="false">IF(P1361&lt;=1000, -6.942*LN(P1361)+107.59, -36.304*LN(P1361)+310.72)</f>
        <v>75.6209085688707</v>
      </c>
      <c r="BK1361" s="0" t="n">
        <f aca="false">BF1361^0.04*BG1361^0.22*BH1361^0.51*BI1361^0.06*BJ1361^0.17</f>
        <v>92.9374584281683</v>
      </c>
      <c r="BL1361" s="0" t="str">
        <f aca="false">IF(BK1361&gt;=90, "Very Good", IF(BK1361&gt;=80, "Good", IF(BK1361&gt;=70, "Slightly Good", IF(BK1361&gt;=60, "Average", IF(BK1361&gt;=50, "Slightly Poor", IF(BK1361&gt;=40, "Poor", "Very Poor"))))))</f>
        <v>Very Good</v>
      </c>
      <c r="BM1361" s="2" t="n">
        <f aca="false">IF(P1361&lt;=1000, -6.942*LN(P1361)+107.59, IF(AND(P1361&gt;1000, P1361&lt;=5213),-36.304*LN(P1361)+310.72, IF(P1361&gt;5213, 10)))</f>
        <v>75.6209085688707</v>
      </c>
      <c r="BN1361" s="2" t="n">
        <f aca="false">BF1361^0.04*BG1361^0.22*BH1361^0.51*BI1361^0.06*BM1361^0.17</f>
        <v>92.9374584281683</v>
      </c>
      <c r="BO1361" s="3" t="str">
        <f aca="false">IF(BN1361&gt;=90, "Very Good", IF(BN1361&gt;=80, "Good", IF(BN1361&gt;=70, "Slightly Good", IF(BN1361&gt;=60, "Average", IF(BN1361&gt;=50, "Slightly Poor", IF(BN1361&gt;=40, "Poor", "Very Poor"))))))</f>
        <v>Very Good</v>
      </c>
      <c r="BP1361" s="2" t="n">
        <f aca="false">IF(AJ1361&lt;=1000, -6.942*LN(AJ1361)+107.59, IF(AND(AJ1361&gt;1000, AJ1361&lt;=5213),-36.304*LN(AJ1361)+310.72, IF(AJ1361&gt;5213, 10)))</f>
        <v>96.4172820118825</v>
      </c>
      <c r="BQ1361" s="2" t="n">
        <f aca="false">BF1361^0.04*BG1361^0.22*BH1361^0.51*BI1361^0.06*BP1361^0.17</f>
        <v>96.8563280868272</v>
      </c>
      <c r="BR1361" s="0" t="str">
        <f aca="false">IF(BQ1361&gt;=90, "Very Good", IF(BQ1361&gt;=80, "Good", IF(BQ1361&gt;=70, "Slightly Good", IF(BQ1361&gt;=60, "Average", IF(BQ1361&gt;=50, "Slightly Poor", IF(BQ1361&gt;=40, "Poor", "Very Poor"))))))</f>
        <v>Very Good</v>
      </c>
      <c r="BT1361" s="2" t="n">
        <f aca="false">9.81*LN(AH1361)+30.6</f>
        <v>36.3661871826898</v>
      </c>
      <c r="BU1361" s="0" t="str">
        <f aca="false">IF(BT1361&lt;30, "Clean water", IF(AND(BT1361&gt;=30, BT1361&lt;40), "Hypolimia", IF(AND(BT1361&gt;=40,BT1361&lt;50), "Mesotrophic", IF(AND(BT1361&gt;=50, BT1361&lt;70), "Eutrophic", IF(BT1361&gt;70,"Hypertrophic")))))</f>
        <v>Hypolimia</v>
      </c>
      <c r="CM1361" s="0" t="n">
        <f aca="false">IF(G1361&gt;H1361,1,0)</f>
        <v>0</v>
      </c>
      <c r="CO1361" s="17" t="n">
        <f aca="false">14.652-0.41022*M1361+0.007991*M1361*M1361-0.000077774*M1361*M1361*M1361</f>
        <v>8.318307511746</v>
      </c>
      <c r="CP1361" s="1" t="n">
        <f aca="false">F1361/CO1361*100</f>
        <v>104.588583527539</v>
      </c>
    </row>
    <row r="1362" customFormat="false" ht="12.5" hidden="false" customHeight="false" outlineLevel="0" collapsed="false">
      <c r="A1362" s="0" t="n">
        <v>1361</v>
      </c>
      <c r="B1362" s="15" t="s">
        <v>119</v>
      </c>
      <c r="C1362" s="16" t="s">
        <v>120</v>
      </c>
      <c r="D1362" s="0" t="s">
        <v>186</v>
      </c>
      <c r="E1362" s="0" t="n">
        <v>7.5</v>
      </c>
      <c r="F1362" s="0" t="n">
        <v>8.9</v>
      </c>
      <c r="G1362" s="0" t="n">
        <v>0.2</v>
      </c>
      <c r="H1362" s="0" t="n">
        <v>2.3</v>
      </c>
      <c r="I1362" s="0" t="n">
        <v>5</v>
      </c>
      <c r="J1362" s="0" t="n">
        <v>1.335</v>
      </c>
      <c r="K1362" s="0" t="n">
        <v>0.013</v>
      </c>
      <c r="L1362" s="0" t="n">
        <v>1.2</v>
      </c>
      <c r="M1362" s="0" t="n">
        <v>24.1</v>
      </c>
      <c r="N1362" s="0" t="n">
        <v>0</v>
      </c>
      <c r="O1362" s="0" t="n">
        <v>189</v>
      </c>
      <c r="P1362" s="0" t="n">
        <v>3600</v>
      </c>
      <c r="AC1362" s="0" t="n">
        <v>1.266</v>
      </c>
      <c r="AD1362" s="0" t="n">
        <v>0.019</v>
      </c>
      <c r="AE1362" s="0" t="n">
        <v>1.242</v>
      </c>
      <c r="AF1362" s="0" t="n">
        <v>0</v>
      </c>
      <c r="AG1362" s="0" t="n">
        <v>0</v>
      </c>
      <c r="AH1362" s="0" t="n">
        <v>5.5</v>
      </c>
      <c r="AJ1362" s="0" t="n">
        <v>600</v>
      </c>
      <c r="BF1362" s="0" t="n">
        <f aca="false">IF(E1362&lt;11,-3.6797*E1362^2+48.115*E1362-53.83,280.92*EXP(-0.2027*E1362))</f>
        <v>100.049375</v>
      </c>
      <c r="BG1362" s="1" t="n">
        <f aca="false">32.208*LN(F1362)+21.438</f>
        <v>91.8463395211805</v>
      </c>
      <c r="BH1362" s="1" t="n">
        <f aca="false">IF(G1362&lt;=2, -10*G1362+100, 88.958*EXP(-0.0755*G1362))</f>
        <v>98</v>
      </c>
      <c r="BI1362" s="1" t="n">
        <f aca="false">IF(I1362&lt;=100, 0.0053*(I1362)^2-1.0332*I1362+100.76, 122.82*EXP(-0.0092*I1362))</f>
        <v>95.7265</v>
      </c>
      <c r="BJ1362" s="0" t="n">
        <f aca="false">IF(P1362&lt;=1000, -6.942*LN(P1362)+107.59, -36.304*LN(P1362)+310.72)</f>
        <v>13.4378300261777</v>
      </c>
      <c r="BK1362" s="0" t="n">
        <f aca="false">BF1362^0.04*BG1362^0.22*BH1362^0.51*BI1362^0.06*BJ1362^0.17</f>
        <v>68.8787673715329</v>
      </c>
      <c r="BL1362" s="0" t="str">
        <f aca="false">IF(BK1362&gt;=90, "Very Good", IF(BK1362&gt;=80, "Good", IF(BK1362&gt;=70, "Slightly Good", IF(BK1362&gt;=60, "Average", IF(BK1362&gt;=50, "Slightly Poor", IF(BK1362&gt;=40, "Poor", "Very Poor"))))))</f>
        <v>Average</v>
      </c>
      <c r="BM1362" s="2" t="n">
        <f aca="false">IF(P1362&lt;=1000, -6.942*LN(P1362)+107.59, IF(AND(P1362&gt;1000, P1362&lt;=5213),-36.304*LN(P1362)+310.72, IF(P1362&gt;5213, 10)))</f>
        <v>13.4378300261777</v>
      </c>
      <c r="BN1362" s="2" t="n">
        <f aca="false">BF1362^0.04*BG1362^0.22*BH1362^0.51*BI1362^0.06*BM1362^0.17</f>
        <v>68.8787673715329</v>
      </c>
      <c r="BO1362" s="3" t="str">
        <f aca="false">IF(BN1362&gt;=90, "Very Good", IF(BN1362&gt;=80, "Good", IF(BN1362&gt;=70, "Slightly Good", IF(BN1362&gt;=60, "Average", IF(BN1362&gt;=50, "Slightly Poor", IF(BN1362&gt;=40, "Poor", "Very Poor"))))))</f>
        <v>Average</v>
      </c>
      <c r="BP1362" s="2" t="n">
        <f aca="false">IF(AJ1362&lt;=1000, -6.942*LN(AJ1362)+107.59, IF(AND(AJ1362&gt;1000, AJ1362&lt;=5213),-36.304*LN(AJ1362)+310.72, IF(AJ1362&gt;5213, 10)))</f>
        <v>63.1825143334895</v>
      </c>
      <c r="BQ1362" s="2" t="n">
        <f aca="false">BF1362^0.04*BG1362^0.22*BH1362^0.51*BI1362^0.06*BP1362^0.17</f>
        <v>89.6129730451649</v>
      </c>
      <c r="BR1362" s="0" t="str">
        <f aca="false">IF(BQ1362&gt;=90, "Very Good", IF(BQ1362&gt;=80, "Good", IF(BQ1362&gt;=70, "Slightly Good", IF(BQ1362&gt;=60, "Average", IF(BQ1362&gt;=50, "Slightly Poor", IF(BQ1362&gt;=40, "Poor", "Very Poor"))))))</f>
        <v>Good</v>
      </c>
      <c r="BT1362" s="2" t="n">
        <f aca="false">9.81*LN(AH1362)+30.6</f>
        <v>47.323578784859</v>
      </c>
      <c r="BU1362" s="0" t="str">
        <f aca="false">IF(BT1362&lt;30, "Clean water", IF(AND(BT1362&gt;=30, BT1362&lt;40), "Hypolimia", IF(AND(BT1362&gt;=40,BT1362&lt;50), "Mesotrophic", IF(AND(BT1362&gt;=50, BT1362&lt;70), "Eutrophic", IF(BT1362&gt;70,"Hypertrophic")))))</f>
        <v>Mesotrophic</v>
      </c>
      <c r="CM1362" s="0" t="n">
        <f aca="false">IF(G1362&gt;H1362,1,0)</f>
        <v>0</v>
      </c>
      <c r="CO1362" s="17" t="n">
        <f aca="false">14.652-0.41022*M1362+0.007991*M1362*M1362-0.000077774*M1362*M1362*M1362</f>
        <v>8.318307511746</v>
      </c>
      <c r="CP1362" s="1" t="n">
        <f aca="false">F1362/CO1362*100</f>
        <v>106.992918781045</v>
      </c>
    </row>
    <row r="1363" customFormat="false" ht="12.5" hidden="false" customHeight="false" outlineLevel="0" collapsed="false">
      <c r="A1363" s="0" t="n">
        <v>1362</v>
      </c>
      <c r="B1363" s="15" t="s">
        <v>121</v>
      </c>
      <c r="C1363" s="16" t="s">
        <v>122</v>
      </c>
      <c r="D1363" s="0" t="s">
        <v>186</v>
      </c>
      <c r="E1363" s="0" t="n">
        <v>8.7</v>
      </c>
      <c r="F1363" s="0" t="n">
        <v>12</v>
      </c>
      <c r="G1363" s="0" t="n">
        <v>0.8</v>
      </c>
      <c r="H1363" s="0" t="n">
        <v>3.3</v>
      </c>
      <c r="I1363" s="0" t="n">
        <v>4</v>
      </c>
      <c r="J1363" s="0" t="n">
        <v>1.299</v>
      </c>
      <c r="K1363" s="0" t="n">
        <v>0.054</v>
      </c>
      <c r="L1363" s="0" t="n">
        <v>1.4</v>
      </c>
      <c r="M1363" s="0" t="n">
        <v>27.6</v>
      </c>
      <c r="N1363" s="0" t="n">
        <v>0</v>
      </c>
      <c r="O1363" s="0" t="n">
        <v>229</v>
      </c>
      <c r="P1363" s="0" t="n">
        <v>500</v>
      </c>
      <c r="AC1363" s="0" t="n">
        <v>1.221</v>
      </c>
      <c r="AD1363" s="0" t="n">
        <v>0.03</v>
      </c>
      <c r="AE1363" s="0" t="n">
        <v>1.191</v>
      </c>
      <c r="AF1363" s="0" t="n">
        <v>0.013</v>
      </c>
      <c r="AG1363" s="0" t="n">
        <v>0.008</v>
      </c>
      <c r="AH1363" s="0" t="n">
        <v>20.8</v>
      </c>
      <c r="AJ1363" s="0" t="n">
        <v>110</v>
      </c>
      <c r="BF1363" s="0" t="n">
        <f aca="false">IF(E1363&lt;11,-3.6797*E1363^2+48.115*E1363-53.83,280.92*EXP(-0.2027*E1363))</f>
        <v>86.2540070000001</v>
      </c>
      <c r="BG1363" s="1" t="n">
        <f aca="false">32.208*LN(F1363)+21.438</f>
        <v>101.471873376372</v>
      </c>
      <c r="BH1363" s="1" t="n">
        <f aca="false">IF(G1363&lt;=2, -10*G1363+100, 88.958*EXP(-0.0755*G1363))</f>
        <v>92</v>
      </c>
      <c r="BI1363" s="1" t="n">
        <f aca="false">IF(I1363&lt;=100, 0.0053*(I1363)^2-1.0332*I1363+100.76, 122.82*EXP(-0.0092*I1363))</f>
        <v>96.712</v>
      </c>
      <c r="BJ1363" s="0" t="n">
        <f aca="false">IF(P1363&lt;=1000, -6.942*LN(P1363)+107.59, -36.304*LN(P1363)+310.72)</f>
        <v>64.4481905807532</v>
      </c>
      <c r="BK1363" s="0" t="n">
        <f aca="false">BF1363^0.04*BG1363^0.22*BH1363^0.51*BI1363^0.06*BJ1363^0.17</f>
        <v>88.5224974802883</v>
      </c>
      <c r="BL1363" s="0" t="str">
        <f aca="false">IF(BK1363&gt;=90, "Very Good", IF(BK1363&gt;=80, "Good", IF(BK1363&gt;=70, "Slightly Good", IF(BK1363&gt;=60, "Average", IF(BK1363&gt;=50, "Slightly Poor", IF(BK1363&gt;=40, "Poor", "Very Poor"))))))</f>
        <v>Good</v>
      </c>
      <c r="BM1363" s="2" t="n">
        <f aca="false">IF(P1363&lt;=1000, -6.942*LN(P1363)+107.59, IF(AND(P1363&gt;1000, P1363&lt;=5213),-36.304*LN(P1363)+310.72, IF(P1363&gt;5213, 10)))</f>
        <v>64.4481905807532</v>
      </c>
      <c r="BN1363" s="2" t="n">
        <f aca="false">BF1363^0.04*BG1363^0.22*BH1363^0.51*BI1363^0.06*BM1363^0.17</f>
        <v>88.5224974802883</v>
      </c>
      <c r="BO1363" s="3" t="str">
        <f aca="false">IF(BN1363&gt;=90, "Very Good", IF(BN1363&gt;=80, "Good", IF(BN1363&gt;=70, "Slightly Good", IF(BN1363&gt;=60, "Average", IF(BN1363&gt;=50, "Slightly Poor", IF(BN1363&gt;=40, "Poor", "Very Poor"))))))</f>
        <v>Good</v>
      </c>
      <c r="BP1363" s="2" t="n">
        <f aca="false">IF(AJ1363&lt;=1000, -6.942*LN(AJ1363)+107.59, IF(AND(AJ1363&gt;1000, AJ1363&lt;=5213),-36.304*LN(AJ1363)+310.72, IF(AJ1363&gt;5213, 10)))</f>
        <v>74.9592653006691</v>
      </c>
      <c r="BQ1363" s="2" t="n">
        <f aca="false">BF1363^0.04*BG1363^0.22*BH1363^0.51*BI1363^0.06*BP1363^0.17</f>
        <v>90.8255714212855</v>
      </c>
      <c r="BR1363" s="0" t="str">
        <f aca="false">IF(BQ1363&gt;=90, "Very Good", IF(BQ1363&gt;=80, "Good", IF(BQ1363&gt;=70, "Slightly Good", IF(BQ1363&gt;=60, "Average", IF(BQ1363&gt;=50, "Slightly Poor", IF(BQ1363&gt;=40, "Poor", "Very Poor"))))))</f>
        <v>Very Good</v>
      </c>
      <c r="BT1363" s="2" t="n">
        <f aca="false">9.81*LN(AH1363)+30.6</f>
        <v>60.3728887995983</v>
      </c>
      <c r="BU1363" s="0" t="str">
        <f aca="false">IF(BT1363&lt;30, "Clean water", IF(AND(BT1363&gt;=30, BT1363&lt;40), "Hypolimia", IF(AND(BT1363&gt;=40,BT1363&lt;50), "Mesotrophic", IF(AND(BT1363&gt;=50, BT1363&lt;70), "Eutrophic", IF(BT1363&gt;70,"Hypertrophic")))))</f>
        <v>Eutrophic</v>
      </c>
      <c r="CM1363" s="0" t="n">
        <f aca="false">IF(G1363&gt;H1363,1,0)</f>
        <v>0</v>
      </c>
      <c r="CO1363" s="17" t="n">
        <f aca="false">14.652-0.41022*M1363+0.007991*M1363*M1363-0.000077774*M1363*M1363*M1363</f>
        <v>7.781986786176</v>
      </c>
      <c r="CP1363" s="1" t="n">
        <f aca="false">F1363/CO1363*100</f>
        <v>154.202266461271</v>
      </c>
    </row>
    <row r="1364" customFormat="false" ht="12.5" hidden="false" customHeight="false" outlineLevel="0" collapsed="false">
      <c r="A1364" s="0" t="n">
        <v>1363</v>
      </c>
      <c r="B1364" s="15" t="s">
        <v>140</v>
      </c>
      <c r="C1364" s="16" t="s">
        <v>141</v>
      </c>
      <c r="D1364" s="0" t="s">
        <v>186</v>
      </c>
      <c r="E1364" s="0" t="n">
        <v>8.1</v>
      </c>
      <c r="F1364" s="0" t="n">
        <v>7.5</v>
      </c>
      <c r="G1364" s="0" t="n">
        <v>3.8</v>
      </c>
      <c r="H1364" s="0" t="n">
        <v>6</v>
      </c>
      <c r="I1364" s="0" t="n">
        <v>8.4</v>
      </c>
      <c r="J1364" s="0" t="n">
        <v>3.393</v>
      </c>
      <c r="K1364" s="0" t="n">
        <v>0.237</v>
      </c>
      <c r="L1364" s="0" t="n">
        <v>2.6</v>
      </c>
      <c r="M1364" s="0" t="n">
        <v>25.5</v>
      </c>
      <c r="O1364" s="0" t="n">
        <v>1052</v>
      </c>
      <c r="BD1364" s="0" t="n">
        <v>0.029</v>
      </c>
      <c r="BF1364" s="0" t="n">
        <f aca="false">IF(E1364&lt;11,-3.6797*E1364^2+48.115*E1364-53.83,280.92*EXP(-0.2027*E1364))</f>
        <v>94.476383</v>
      </c>
      <c r="BG1364" s="1" t="n">
        <f aca="false">32.208*LN(F1364)+21.438</f>
        <v>86.3339964856253</v>
      </c>
      <c r="BH1364" s="1" t="n">
        <f aca="false">IF(G1364&lt;=2, -10*G1364+100, 88.958*EXP(-0.0755*G1364))</f>
        <v>66.7706991099565</v>
      </c>
      <c r="BI1364" s="1" t="n">
        <f aca="false">IF(I1364&lt;=100, 0.0053*(I1364)^2-1.0332*I1364+100.76, 122.82*EXP(-0.0092*I1364))</f>
        <v>92.455088</v>
      </c>
      <c r="BJ1364" s="0" t="e">
        <f aca="false">IF(P1364&lt;=1000, -6.942*LN(P1364)+107.59, -36.304*LN(P1364)+310.72)</f>
        <v>#VALUE!</v>
      </c>
      <c r="BK1364" s="0" t="e">
        <f aca="false">BF1364^0.04*BG1364^0.22*BH1364^0.51*BI1364^0.06*BJ1364^0.17</f>
        <v>#VALUE!</v>
      </c>
      <c r="BL1364" s="0" t="e">
        <f aca="false">IF(BK1364&gt;=90, "Very Good", IF(BK1364&gt;=80, "Good", IF(BK1364&gt;=70, "Slightly Good", IF(BK1364&gt;=60, "Average", IF(BK1364&gt;=50, "Slightly Poor", IF(BK1364&gt;=40, "Poor", "Very Poor"))))))</f>
        <v>#VALUE!</v>
      </c>
      <c r="BM1364" s="2" t="e">
        <f aca="false">IF(P1364&lt;=1000, -6.942*LN(P1364)+107.59, IF(AND(P1364&gt;1000, P1364&lt;=5213),-36.304*LN(P1364)+310.72, IF(P1364&gt;5213, 10)))</f>
        <v>#VALUE!</v>
      </c>
      <c r="BN1364" s="2" t="e">
        <f aca="false">BF1364^0.04*BG1364^0.22*BH1364^0.51*BI1364^0.06*BM1364^0.17</f>
        <v>#VALUE!</v>
      </c>
      <c r="BO1364" s="3" t="e">
        <f aca="false">IF(BN1364&gt;=90, "Very Good", IF(BN1364&gt;=80, "Good", IF(BN1364&gt;=70, "Slightly Good", IF(BN1364&gt;=60, "Average", IF(BN1364&gt;=50, "Slightly Poor", IF(BN1364&gt;=40, "Poor", "Very Poor"))))))</f>
        <v>#VALUE!</v>
      </c>
      <c r="BP1364" s="2" t="e">
        <f aca="false">IF(AJ1364&lt;=1000, -6.942*LN(AJ1364)+107.59, IF(AND(AJ1364&gt;1000, AJ1364&lt;=5213),-36.304*LN(AJ1364)+310.72, IF(AJ1364&gt;5213, 10)))</f>
        <v>#VALUE!</v>
      </c>
      <c r="BQ1364" s="2" t="e">
        <f aca="false">BF1364^0.04*BG1364^0.22*BH1364^0.51*BI1364^0.06*BP1364^0.17</f>
        <v>#VALUE!</v>
      </c>
      <c r="BR1364" s="0" t="e">
        <f aca="false">IF(BQ1364&gt;=90, "Very Good", IF(BQ1364&gt;=80, "Good", IF(BQ1364&gt;=70, "Slightly Good", IF(BQ1364&gt;=60, "Average", IF(BQ1364&gt;=50, "Slightly Poor", IF(BQ1364&gt;=40, "Poor", "Very Poor"))))))</f>
        <v>#VALUE!</v>
      </c>
      <c r="BT1364" s="2" t="e">
        <f aca="false">9.81*LN(AH1364)+30.6</f>
        <v>#VALUE!</v>
      </c>
      <c r="BU1364" s="0" t="e">
        <f aca="false">IF(BT1364&lt;30, "Clean water", IF(AND(BT1364&gt;=30, BT1364&lt;40), "Hypolimia", IF(AND(BT1364&gt;=40,BT1364&lt;50), "Mesotrophic", IF(AND(BT1364&gt;=50, BT1364&lt;70), "Eutrophic", IF(BT1364&gt;70,"Hypertrophic")))))</f>
        <v>#VALUE!</v>
      </c>
      <c r="CM1364" s="0" t="n">
        <f aca="false">IF(G1364&gt;H1364,1,0)</f>
        <v>0</v>
      </c>
      <c r="CO1364" s="17" t="n">
        <f aca="false">14.652-0.41022*M1364+0.007991*M1364*M1364-0.000077774*M1364*M1364*M1364</f>
        <v>8.09793789075</v>
      </c>
      <c r="CP1364" s="1" t="n">
        <f aca="false">F1364/CO1364*100</f>
        <v>92.6161709460256</v>
      </c>
    </row>
    <row r="1365" customFormat="false" ht="12.5" hidden="false" customHeight="false" outlineLevel="0" collapsed="false">
      <c r="A1365" s="0" t="n">
        <v>1364</v>
      </c>
      <c r="B1365" s="15" t="s">
        <v>123</v>
      </c>
      <c r="C1365" s="16" t="s">
        <v>124</v>
      </c>
      <c r="D1365" s="0" t="s">
        <v>186</v>
      </c>
      <c r="E1365" s="0" t="n">
        <v>7.7</v>
      </c>
      <c r="F1365" s="0" t="n">
        <v>8.1</v>
      </c>
      <c r="G1365" s="0" t="n">
        <v>1.7</v>
      </c>
      <c r="H1365" s="0" t="n">
        <v>6.5</v>
      </c>
      <c r="I1365" s="0" t="n">
        <v>2.4</v>
      </c>
      <c r="J1365" s="0" t="n">
        <v>8.136</v>
      </c>
      <c r="K1365" s="0" t="n">
        <v>0.107</v>
      </c>
      <c r="L1365" s="0" t="n">
        <v>3.9</v>
      </c>
      <c r="M1365" s="0" t="n">
        <v>25.7</v>
      </c>
      <c r="N1365" s="0" t="n">
        <v>0</v>
      </c>
      <c r="O1365" s="0" t="n">
        <v>544</v>
      </c>
      <c r="P1365" s="0" t="n">
        <v>7000</v>
      </c>
      <c r="AC1365" s="0" t="n">
        <v>7.586</v>
      </c>
      <c r="AD1365" s="0" t="n">
        <v>0.927</v>
      </c>
      <c r="AE1365" s="0" t="n">
        <v>5.784</v>
      </c>
      <c r="AF1365" s="0" t="n">
        <v>0.062</v>
      </c>
      <c r="AG1365" s="0" t="n">
        <v>0.043</v>
      </c>
      <c r="AH1365" s="0" t="n">
        <v>4.8</v>
      </c>
      <c r="AJ1365" s="0" t="n">
        <v>3200</v>
      </c>
      <c r="BF1365" s="0" t="n">
        <f aca="false">IF(E1365&lt;11,-3.6797*E1365^2+48.115*E1365-53.83,280.92*EXP(-0.2027*E1365))</f>
        <v>98.486087</v>
      </c>
      <c r="BG1365" s="1" t="n">
        <f aca="false">32.208*LN(F1365)+21.438</f>
        <v>88.8127576985377</v>
      </c>
      <c r="BH1365" s="1" t="n">
        <f aca="false">IF(G1365&lt;=2, -10*G1365+100, 88.958*EXP(-0.0755*G1365))</f>
        <v>83</v>
      </c>
      <c r="BI1365" s="1" t="n">
        <f aca="false">IF(I1365&lt;=100, 0.0053*(I1365)^2-1.0332*I1365+100.76, 122.82*EXP(-0.0092*I1365))</f>
        <v>98.310848</v>
      </c>
      <c r="BJ1365" s="0" t="n">
        <f aca="false">IF(P1365&lt;=1000, -6.942*LN(P1365)+107.59, -36.304*LN(P1365)+310.72)</f>
        <v>-10.7034696994716</v>
      </c>
      <c r="BK1365" s="0" t="e">
        <f aca="false">BF1365^0.04*BG1365^0.22*BH1365^0.51*BI1365^0.06*BJ1365^0.17</f>
        <v>#NUM!</v>
      </c>
      <c r="BL1365" s="0" t="e">
        <f aca="false">IF(BK1365&gt;=90, "Very Good", IF(BK1365&gt;=80, "Good", IF(BK1365&gt;=70, "Slightly Good", IF(BK1365&gt;=60, "Average", IF(BK1365&gt;=50, "Slightly Poor", IF(BK1365&gt;=40, "Poor", "Very Poor"))))))</f>
        <v>#NUM!</v>
      </c>
      <c r="BM1365" s="2" t="n">
        <f aca="false">IF(P1365&lt;=1000, -6.942*LN(P1365)+107.59, IF(AND(P1365&gt;1000, P1365&lt;=5213),-36.304*LN(P1365)+310.72, IF(P1365&gt;5213, 10)))</f>
        <v>10</v>
      </c>
      <c r="BN1365" s="2" t="n">
        <f aca="false">BF1365^0.04*BG1365^0.22*BH1365^0.51*BI1365^0.06*BM1365^0.17</f>
        <v>59.7978386682045</v>
      </c>
      <c r="BO1365" s="3" t="str">
        <f aca="false">IF(BN1365&gt;=90, "Very Good", IF(BN1365&gt;=80, "Good", IF(BN1365&gt;=70, "Slightly Good", IF(BN1365&gt;=60, "Average", IF(BN1365&gt;=50, "Slightly Poor", IF(BN1365&gt;=40, "Poor", "Very Poor"))))))</f>
        <v>Slightly Poor</v>
      </c>
      <c r="BP1365" s="2" t="n">
        <f aca="false">IF(AJ1365&lt;=1000, -6.942*LN(AJ1365)+107.59, IF(AND(AJ1365&gt;1000, AJ1365&lt;=5213),-36.304*LN(AJ1365)+310.72, IF(AJ1365&gt;5213, 10)))</f>
        <v>17.7138253526471</v>
      </c>
      <c r="BQ1365" s="2" t="n">
        <f aca="false">BF1365^0.04*BG1365^0.22*BH1365^0.51*BI1365^0.06*BP1365^0.17</f>
        <v>65.9019989804977</v>
      </c>
      <c r="BR1365" s="0" t="str">
        <f aca="false">IF(BQ1365&gt;=90, "Very Good", IF(BQ1365&gt;=80, "Good", IF(BQ1365&gt;=70, "Slightly Good", IF(BQ1365&gt;=60, "Average", IF(BQ1365&gt;=50, "Slightly Poor", IF(BQ1365&gt;=40, "Poor", "Very Poor"))))))</f>
        <v>Average</v>
      </c>
      <c r="BT1365" s="2" t="n">
        <f aca="false">9.81*LN(AH1365)+30.6</f>
        <v>45.9881221547348</v>
      </c>
      <c r="BU1365" s="0" t="str">
        <f aca="false">IF(BT1365&lt;30, "Clean water", IF(AND(BT1365&gt;=30, BT1365&lt;40), "Hypolimia", IF(AND(BT1365&gt;=40,BT1365&lt;50), "Mesotrophic", IF(AND(BT1365&gt;=50, BT1365&lt;70), "Eutrophic", IF(BT1365&gt;70,"Hypertrophic")))))</f>
        <v>Mesotrophic</v>
      </c>
      <c r="CM1365" s="0" t="n">
        <f aca="false">IF(G1365&gt;H1365,1,0)</f>
        <v>0</v>
      </c>
      <c r="CO1365" s="17" t="n">
        <f aca="false">14.652-0.41022*M1365+0.007991*M1365*M1365-0.000077774*M1365*M1365*M1365</f>
        <v>8.067139594018</v>
      </c>
      <c r="CP1365" s="1" t="n">
        <f aca="false">F1365/CO1365*100</f>
        <v>100.407336523672</v>
      </c>
    </row>
    <row r="1366" customFormat="false" ht="12.5" hidden="false" customHeight="false" outlineLevel="0" collapsed="false">
      <c r="A1366" s="0" t="n">
        <v>1365</v>
      </c>
      <c r="B1366" s="15" t="s">
        <v>125</v>
      </c>
      <c r="C1366" s="16" t="s">
        <v>126</v>
      </c>
      <c r="D1366" s="0" t="s">
        <v>186</v>
      </c>
      <c r="E1366" s="0" t="n">
        <v>7.9</v>
      </c>
      <c r="F1366" s="0" t="n">
        <v>8.9</v>
      </c>
      <c r="G1366" s="0" t="n">
        <v>4.8</v>
      </c>
      <c r="H1366" s="0" t="n">
        <v>5.2</v>
      </c>
      <c r="I1366" s="0" t="n">
        <v>9.2</v>
      </c>
      <c r="J1366" s="0" t="n">
        <v>3.179</v>
      </c>
      <c r="K1366" s="0" t="n">
        <v>0.081</v>
      </c>
      <c r="L1366" s="0" t="n">
        <v>2.5</v>
      </c>
      <c r="M1366" s="0" t="n">
        <v>26</v>
      </c>
      <c r="N1366" s="0" t="n">
        <v>0</v>
      </c>
      <c r="O1366" s="0" t="n">
        <v>306</v>
      </c>
      <c r="P1366" s="0" t="n">
        <v>1300</v>
      </c>
      <c r="AC1366" s="0" t="n">
        <v>2.867</v>
      </c>
      <c r="AD1366" s="0" t="n">
        <v>0.303</v>
      </c>
      <c r="AE1366" s="0" t="n">
        <v>2.256</v>
      </c>
      <c r="AF1366" s="0" t="n">
        <v>0.03</v>
      </c>
      <c r="AG1366" s="0" t="n">
        <v>0.019</v>
      </c>
      <c r="AH1366" s="0" t="n">
        <v>55.5</v>
      </c>
      <c r="AJ1366" s="0" t="n">
        <v>620</v>
      </c>
      <c r="BF1366" s="0" t="n">
        <f aca="false">IF(E1366&lt;11,-3.6797*E1366^2+48.115*E1366-53.83,280.92*EXP(-0.2027*E1366))</f>
        <v>96.6284230000001</v>
      </c>
      <c r="BG1366" s="1" t="n">
        <f aca="false">32.208*LN(F1366)+21.438</f>
        <v>91.8463395211805</v>
      </c>
      <c r="BH1366" s="1" t="n">
        <f aca="false">IF(G1366&lt;=2, -10*G1366+100, 88.958*EXP(-0.0755*G1366))</f>
        <v>61.9151158782472</v>
      </c>
      <c r="BI1366" s="1" t="n">
        <f aca="false">IF(I1366&lt;=100, 0.0053*(I1366)^2-1.0332*I1366+100.76, 122.82*EXP(-0.0092*I1366))</f>
        <v>91.703152</v>
      </c>
      <c r="BJ1366" s="0" t="n">
        <f aca="false">IF(P1366&lt;=1000, -6.942*LN(P1366)+107.59, -36.304*LN(P1366)+310.72)</f>
        <v>50.4159800946047</v>
      </c>
      <c r="BK1366" s="0" t="n">
        <f aca="false">BF1366^0.04*BG1366^0.22*BH1366^0.51*BI1366^0.06*BJ1366^0.17</f>
        <v>67.9631919032774</v>
      </c>
      <c r="BL1366" s="0" t="str">
        <f aca="false">IF(BK1366&gt;=90, "Very Good", IF(BK1366&gt;=80, "Good", IF(BK1366&gt;=70, "Slightly Good", IF(BK1366&gt;=60, "Average", IF(BK1366&gt;=50, "Slightly Poor", IF(BK1366&gt;=40, "Poor", "Very Poor"))))))</f>
        <v>Average</v>
      </c>
      <c r="BM1366" s="2" t="n">
        <f aca="false">IF(P1366&lt;=1000, -6.942*LN(P1366)+107.59, IF(AND(P1366&gt;1000, P1366&lt;=5213),-36.304*LN(P1366)+310.72, IF(P1366&gt;5213, 10)))</f>
        <v>50.4159800946047</v>
      </c>
      <c r="BN1366" s="2" t="n">
        <f aca="false">BF1366^0.04*BG1366^0.22*BH1366^0.51*BI1366^0.06*BM1366^0.17</f>
        <v>67.9631919032774</v>
      </c>
      <c r="BO1366" s="3" t="str">
        <f aca="false">IF(BN1366&gt;=90, "Very Good", IF(BN1366&gt;=80, "Good", IF(BN1366&gt;=70, "Slightly Good", IF(BN1366&gt;=60, "Average", IF(BN1366&gt;=50, "Slightly Poor", IF(BN1366&gt;=40, "Poor", "Very Poor"))))))</f>
        <v>Average</v>
      </c>
      <c r="BP1366" s="2" t="n">
        <f aca="false">IF(AJ1366&lt;=1000, -6.942*LN(AJ1366)+107.59, IF(AND(AJ1366&gt;1000, AJ1366&lt;=5213),-36.304*LN(AJ1366)+310.72, IF(AJ1366&gt;5213, 10)))</f>
        <v>62.9548873834523</v>
      </c>
      <c r="BQ1366" s="2" t="n">
        <f aca="false">BF1366^0.04*BG1366^0.22*BH1366^0.51*BI1366^0.06*BP1366^0.17</f>
        <v>70.57845995603</v>
      </c>
      <c r="BR1366" s="0" t="str">
        <f aca="false">IF(BQ1366&gt;=90, "Very Good", IF(BQ1366&gt;=80, "Good", IF(BQ1366&gt;=70, "Slightly Good", IF(BQ1366&gt;=60, "Average", IF(BQ1366&gt;=50, "Slightly Poor", IF(BQ1366&gt;=40, "Poor", "Very Poor"))))))</f>
        <v>Slightly Good</v>
      </c>
      <c r="BT1366" s="2" t="n">
        <f aca="false">9.81*LN(AH1366)+30.6</f>
        <v>70.0007174335809</v>
      </c>
      <c r="BU1366" s="0" t="str">
        <f aca="false">IF(BT1366&lt;30, "Clean water", IF(AND(BT1366&gt;=30, BT1366&lt;40), "Hypolimia", IF(AND(BT1366&gt;=40,BT1366&lt;50), "Mesotrophic", IF(AND(BT1366&gt;=50, BT1366&lt;70), "Eutrophic", IF(BT1366&gt;70,"Hypertrophic")))))</f>
        <v>Hypertrophic</v>
      </c>
      <c r="CM1366" s="0" t="n">
        <f aca="false">IF(G1366&gt;H1366,1,0)</f>
        <v>0</v>
      </c>
      <c r="CO1366" s="17" t="n">
        <f aca="false">14.652-0.41022*M1366+0.007991*M1366*M1366-0.000077774*M1366*M1366*M1366</f>
        <v>8.021240176</v>
      </c>
      <c r="CP1366" s="1" t="n">
        <f aca="false">F1366/CO1366*100</f>
        <v>110.955410942928</v>
      </c>
    </row>
    <row r="1367" customFormat="false" ht="12.5" hidden="false" customHeight="false" outlineLevel="0" collapsed="false">
      <c r="A1367" s="0" t="n">
        <v>1366</v>
      </c>
      <c r="B1367" s="15" t="s">
        <v>72</v>
      </c>
      <c r="C1367" s="16" t="s">
        <v>73</v>
      </c>
      <c r="D1367" s="0" t="s">
        <v>187</v>
      </c>
      <c r="E1367" s="0" t="n">
        <v>8.2</v>
      </c>
      <c r="F1367" s="0" t="n">
        <v>7.2</v>
      </c>
      <c r="G1367" s="0" t="n">
        <v>1.5</v>
      </c>
      <c r="H1367" s="0" t="n">
        <v>5.7</v>
      </c>
      <c r="I1367" s="0" t="n">
        <v>13.2</v>
      </c>
      <c r="J1367" s="0" t="n">
        <v>2.904</v>
      </c>
      <c r="K1367" s="0" t="n">
        <v>0.109</v>
      </c>
      <c r="L1367" s="0" t="n">
        <v>2.8</v>
      </c>
      <c r="M1367" s="0" t="n">
        <v>27.9</v>
      </c>
      <c r="N1367" s="0" t="n">
        <v>0</v>
      </c>
      <c r="O1367" s="0" t="n">
        <v>229</v>
      </c>
      <c r="P1367" s="0" t="n">
        <v>8950</v>
      </c>
      <c r="Q1367" s="0" t="n">
        <v>0</v>
      </c>
      <c r="R1367" s="0" t="n">
        <v>0</v>
      </c>
      <c r="S1367" s="0" t="n">
        <v>0</v>
      </c>
      <c r="T1367" s="0" t="n">
        <v>0</v>
      </c>
      <c r="U1367" s="0" t="n">
        <v>0</v>
      </c>
      <c r="V1367" s="0" t="n">
        <v>0</v>
      </c>
      <c r="AC1367" s="0" t="n">
        <v>2.784</v>
      </c>
      <c r="AD1367" s="0" t="n">
        <v>0.243</v>
      </c>
      <c r="AE1367" s="0" t="n">
        <v>2.24</v>
      </c>
      <c r="AF1367" s="0" t="n">
        <v>0.054</v>
      </c>
      <c r="AG1367" s="0" t="n">
        <v>0.036</v>
      </c>
      <c r="AH1367" s="0" t="n">
        <v>28.6</v>
      </c>
      <c r="AJ1367" s="0" t="n">
        <v>345</v>
      </c>
      <c r="AP1367" s="0" t="n">
        <v>0</v>
      </c>
      <c r="AY1367" s="0" t="n">
        <v>0</v>
      </c>
      <c r="BF1367" s="0" t="n">
        <f aca="false">IF(E1367&lt;11,-3.6797*E1367^2+48.115*E1367-53.83,280.92*EXP(-0.2027*E1367))</f>
        <v>93.289972</v>
      </c>
      <c r="BG1367" s="1" t="n">
        <f aca="false">32.208*LN(F1367)+21.438</f>
        <v>85.0192016861169</v>
      </c>
      <c r="BH1367" s="1" t="n">
        <f aca="false">IF(G1367&lt;=2, -10*G1367+100, 88.958*EXP(-0.0755*G1367))</f>
        <v>85</v>
      </c>
      <c r="BI1367" s="1" t="n">
        <f aca="false">IF(I1367&lt;=100, 0.0053*(I1367)^2-1.0332*I1367+100.76, 122.82*EXP(-0.0092*I1367))</f>
        <v>88.045232</v>
      </c>
      <c r="BJ1367" s="0" t="n">
        <f aca="false">IF(P1367&lt;=1000, -6.942*LN(P1367)+107.59, -36.304*LN(P1367)+310.72)</f>
        <v>-19.6249374843062</v>
      </c>
      <c r="BK1367" s="0" t="e">
        <f aca="false">BF1367^0.04*BG1367^0.22*BH1367^0.51*BI1367^0.06*BJ1367^0.17</f>
        <v>#NUM!</v>
      </c>
      <c r="BL1367" s="0" t="e">
        <f aca="false">IF(BK1367&gt;=90, "Very Good", IF(BK1367&gt;=80, "Good", IF(BK1367&gt;=70, "Slightly Good", IF(BK1367&gt;=60, "Average", IF(BK1367&gt;=50, "Slightly Poor", IF(BK1367&gt;=40, "Poor", "Very Poor"))))))</f>
        <v>#NUM!</v>
      </c>
      <c r="BM1367" s="2" t="n">
        <f aca="false">IF(P1367&lt;=1000, -6.942*LN(P1367)+107.59, IF(AND(P1367&gt;1000, P1367&lt;=5213),-36.304*LN(P1367)+310.72, IF(P1367&gt;5213, 10)))</f>
        <v>10</v>
      </c>
      <c r="BN1367" s="2" t="n">
        <f aca="false">BF1367^0.04*BG1367^0.22*BH1367^0.51*BI1367^0.06*BM1367^0.17</f>
        <v>59.4255412720225</v>
      </c>
      <c r="BO1367" s="3" t="str">
        <f aca="false">IF(BN1367&gt;=90, "Very Good", IF(BN1367&gt;=80, "Good", IF(BN1367&gt;=70, "Slightly Good", IF(BN1367&gt;=60, "Average", IF(BN1367&gt;=50, "Slightly Poor", IF(BN1367&gt;=40, "Poor", "Very Poor"))))))</f>
        <v>Slightly Poor</v>
      </c>
      <c r="BP1367" s="2" t="n">
        <f aca="false">IF(AJ1367&lt;=1000, -6.942*LN(AJ1367)+107.59, IF(AND(AJ1367&gt;1000, AJ1367&lt;=5213),-36.304*LN(AJ1367)+310.72, IF(AJ1367&gt;5213, 10)))</f>
        <v>67.0241146569683</v>
      </c>
      <c r="BQ1367" s="2" t="n">
        <f aca="false">BF1367^0.04*BG1367^0.22*BH1367^0.51*BI1367^0.06*BP1367^0.17</f>
        <v>82.1168782236999</v>
      </c>
      <c r="BR1367" s="0" t="str">
        <f aca="false">IF(BQ1367&gt;=90, "Very Good", IF(BQ1367&gt;=80, "Good", IF(BQ1367&gt;=70, "Slightly Good", IF(BQ1367&gt;=60, "Average", IF(BQ1367&gt;=50, "Slightly Poor", IF(BQ1367&gt;=40, "Poor", "Very Poor"))))))</f>
        <v>Good</v>
      </c>
      <c r="BT1367" s="2" t="n">
        <f aca="false">9.81*LN(AH1367)+30.6</f>
        <v>63.4969199018712</v>
      </c>
      <c r="BU1367" s="0" t="str">
        <f aca="false">IF(BT1367&lt;30, "Clean water", IF(AND(BT1367&gt;=30, BT1367&lt;40), "Hypolimia", IF(AND(BT1367&gt;=40,BT1367&lt;50), "Mesotrophic", IF(AND(BT1367&gt;=50, BT1367&lt;70), "Eutrophic", IF(BT1367&gt;70,"Hypertrophic")))))</f>
        <v>Eutrophic</v>
      </c>
      <c r="CM1367" s="0" t="n">
        <f aca="false">IF(G1367&gt;H1367,1,0)</f>
        <v>0</v>
      </c>
      <c r="CO1367" s="17" t="n">
        <f aca="false">14.652-0.41022*M1367+0.007991*M1367*M1367-0.000077774*M1367*M1367*M1367</f>
        <v>7.738068654414</v>
      </c>
      <c r="CP1367" s="1" t="n">
        <f aca="false">F1367/CO1367*100</f>
        <v>93.0464735007608</v>
      </c>
    </row>
    <row r="1368" customFormat="false" ht="12.5" hidden="false" customHeight="false" outlineLevel="0" collapsed="false">
      <c r="A1368" s="0" t="n">
        <v>1367</v>
      </c>
      <c r="B1368" s="15" t="s">
        <v>131</v>
      </c>
      <c r="C1368" s="16" t="s">
        <v>132</v>
      </c>
      <c r="D1368" s="0" t="s">
        <v>187</v>
      </c>
      <c r="E1368" s="0" t="n">
        <v>8.3</v>
      </c>
      <c r="F1368" s="0" t="n">
        <v>9.8</v>
      </c>
      <c r="G1368" s="0" t="n">
        <v>3.7</v>
      </c>
      <c r="H1368" s="0" t="n">
        <v>7</v>
      </c>
      <c r="I1368" s="0" t="n">
        <v>37.2</v>
      </c>
      <c r="J1368" s="0" t="n">
        <v>2.741</v>
      </c>
      <c r="K1368" s="0" t="n">
        <v>0.167</v>
      </c>
      <c r="L1368" s="0" t="n">
        <v>4.2</v>
      </c>
      <c r="M1368" s="0" t="n">
        <v>28.5</v>
      </c>
      <c r="O1368" s="0" t="n">
        <v>710</v>
      </c>
      <c r="BD1368" s="0" t="n">
        <v>0.029</v>
      </c>
      <c r="BF1368" s="0" t="n">
        <f aca="false">IF(E1368&lt;11,-3.6797*E1368^2+48.115*E1368-53.83,280.92*EXP(-0.2027*E1368))</f>
        <v>92.029967</v>
      </c>
      <c r="BG1368" s="1" t="n">
        <f aca="false">32.208*LN(F1368)+21.438</f>
        <v>94.9489718778696</v>
      </c>
      <c r="BH1368" s="1" t="n">
        <f aca="false">IF(G1368&lt;=2, -10*G1368+100, 88.958*EXP(-0.0755*G1368))</f>
        <v>67.2767257350167</v>
      </c>
      <c r="BI1368" s="1" t="n">
        <f aca="false">IF(I1368&lt;=100, 0.0053*(I1368)^2-1.0332*I1368+100.76, 122.82*EXP(-0.0092*I1368))</f>
        <v>69.659312</v>
      </c>
      <c r="BJ1368" s="0" t="e">
        <f aca="false">IF(P1368&lt;=1000, -6.942*LN(P1368)+107.59, -36.304*LN(P1368)+310.72)</f>
        <v>#VALUE!</v>
      </c>
      <c r="BK1368" s="0" t="e">
        <f aca="false">BF1368^0.04*BG1368^0.22*BH1368^0.51*BI1368^0.06*BJ1368^0.17</f>
        <v>#VALUE!</v>
      </c>
      <c r="BL1368" s="0" t="e">
        <f aca="false">IF(BK1368&gt;=90, "Very Good", IF(BK1368&gt;=80, "Good", IF(BK1368&gt;=70, "Slightly Good", IF(BK1368&gt;=60, "Average", IF(BK1368&gt;=50, "Slightly Poor", IF(BK1368&gt;=40, "Poor", "Very Poor"))))))</f>
        <v>#VALUE!</v>
      </c>
      <c r="BM1368" s="2" t="e">
        <f aca="false">IF(P1368&lt;=1000, -6.942*LN(P1368)+107.59, IF(AND(P1368&gt;1000, P1368&lt;=5213),-36.304*LN(P1368)+310.72, IF(P1368&gt;5213, 10)))</f>
        <v>#VALUE!</v>
      </c>
      <c r="BN1368" s="2" t="e">
        <f aca="false">BF1368^0.04*BG1368^0.22*BH1368^0.51*BI1368^0.06*BM1368^0.17</f>
        <v>#VALUE!</v>
      </c>
      <c r="BO1368" s="3" t="e">
        <f aca="false">IF(BN1368&gt;=90, "Very Good", IF(BN1368&gt;=80, "Good", IF(BN1368&gt;=70, "Slightly Good", IF(BN1368&gt;=60, "Average", IF(BN1368&gt;=50, "Slightly Poor", IF(BN1368&gt;=40, "Poor", "Very Poor"))))))</f>
        <v>#VALUE!</v>
      </c>
      <c r="BP1368" s="2" t="e">
        <f aca="false">IF(AJ1368&lt;=1000, -6.942*LN(AJ1368)+107.59, IF(AND(AJ1368&gt;1000, AJ1368&lt;=5213),-36.304*LN(AJ1368)+310.72, IF(AJ1368&gt;5213, 10)))</f>
        <v>#VALUE!</v>
      </c>
      <c r="BQ1368" s="2" t="e">
        <f aca="false">BF1368^0.04*BG1368^0.22*BH1368^0.51*BI1368^0.06*BP1368^0.17</f>
        <v>#VALUE!</v>
      </c>
      <c r="BR1368" s="0" t="e">
        <f aca="false">IF(BQ1368&gt;=90, "Very Good", IF(BQ1368&gt;=80, "Good", IF(BQ1368&gt;=70, "Slightly Good", IF(BQ1368&gt;=60, "Average", IF(BQ1368&gt;=50, "Slightly Poor", IF(BQ1368&gt;=40, "Poor", "Very Poor"))))))</f>
        <v>#VALUE!</v>
      </c>
      <c r="BT1368" s="2" t="e">
        <f aca="false">9.81*LN(AH1368)+30.6</f>
        <v>#VALUE!</v>
      </c>
      <c r="BU1368" s="0" t="e">
        <f aca="false">IF(BT1368&lt;30, "Clean water", IF(AND(BT1368&gt;=30, BT1368&lt;40), "Hypolimia", IF(AND(BT1368&gt;=40,BT1368&lt;50), "Mesotrophic", IF(AND(BT1368&gt;=50, BT1368&lt;70), "Eutrophic", IF(BT1368&gt;70,"Hypertrophic")))))</f>
        <v>#VALUE!</v>
      </c>
      <c r="CM1368" s="0" t="n">
        <f aca="false">IF(G1368&gt;H1368,1,0)</f>
        <v>0</v>
      </c>
      <c r="CO1368" s="17" t="n">
        <f aca="false">14.652-0.41022*M1368+0.007991*M1368*M1368-0.000077774*M1368*M1368*M1368</f>
        <v>7.65101970225</v>
      </c>
      <c r="CP1368" s="1" t="n">
        <f aca="false">F1368/CO1368*100</f>
        <v>128.08750181519</v>
      </c>
    </row>
    <row r="1369" customFormat="false" ht="12.5" hidden="false" customHeight="false" outlineLevel="0" collapsed="false">
      <c r="A1369" s="0" t="n">
        <v>1368</v>
      </c>
      <c r="B1369" s="15" t="s">
        <v>75</v>
      </c>
      <c r="C1369" s="16" t="s">
        <v>76</v>
      </c>
      <c r="D1369" s="0" t="s">
        <v>187</v>
      </c>
      <c r="E1369" s="0" t="n">
        <v>8</v>
      </c>
      <c r="F1369" s="0" t="n">
        <v>8.4</v>
      </c>
      <c r="G1369" s="0" t="n">
        <v>0.7</v>
      </c>
      <c r="H1369" s="0" t="n">
        <v>3.9</v>
      </c>
      <c r="I1369" s="0" t="n">
        <v>3.6</v>
      </c>
      <c r="J1369" s="0" t="n">
        <v>3.302</v>
      </c>
      <c r="K1369" s="0" t="n">
        <v>0.135</v>
      </c>
      <c r="L1369" s="0" t="n">
        <v>2.5</v>
      </c>
      <c r="M1369" s="0" t="n">
        <v>26</v>
      </c>
      <c r="N1369" s="0" t="n">
        <v>0</v>
      </c>
      <c r="O1369" s="0" t="n">
        <v>742</v>
      </c>
      <c r="P1369" s="0" t="n">
        <v>370000</v>
      </c>
      <c r="AC1369" s="0" t="n">
        <v>3.076</v>
      </c>
      <c r="AD1369" s="0" t="n">
        <v>0.021</v>
      </c>
      <c r="AE1369" s="0" t="n">
        <v>2.548</v>
      </c>
      <c r="AF1369" s="0" t="n">
        <v>0.098</v>
      </c>
      <c r="AG1369" s="0" t="n">
        <v>0.088</v>
      </c>
      <c r="AH1369" s="0" t="n">
        <v>12.5</v>
      </c>
      <c r="AJ1369" s="0" t="n">
        <v>25000</v>
      </c>
      <c r="BF1369" s="0" t="n">
        <f aca="false">IF(E1369&lt;11,-3.6797*E1369^2+48.115*E1369-53.83,280.92*EXP(-0.2027*E1369))</f>
        <v>95.5892</v>
      </c>
      <c r="BG1369" s="1" t="n">
        <f aca="false">32.208*LN(F1369)+21.438</f>
        <v>89.9840867819932</v>
      </c>
      <c r="BH1369" s="1" t="n">
        <f aca="false">IF(G1369&lt;=2, -10*G1369+100, 88.958*EXP(-0.0755*G1369))</f>
        <v>93</v>
      </c>
      <c r="BI1369" s="1" t="n">
        <f aca="false">IF(I1369&lt;=100, 0.0053*(I1369)^2-1.0332*I1369+100.76, 122.82*EXP(-0.0092*I1369))</f>
        <v>97.109168</v>
      </c>
      <c r="BJ1369" s="0" t="n">
        <f aca="false">IF(P1369&lt;=1000, -6.942*LN(P1369)+107.59, -36.304*LN(P1369)+310.72)</f>
        <v>-154.742960764859</v>
      </c>
      <c r="BK1369" s="0" t="e">
        <f aca="false">BF1369^0.04*BG1369^0.22*BH1369^0.51*BI1369^0.06*BJ1369^0.17</f>
        <v>#NUM!</v>
      </c>
      <c r="BL1369" s="0" t="e">
        <f aca="false">IF(BK1369&gt;=90, "Very Good", IF(BK1369&gt;=80, "Good", IF(BK1369&gt;=70, "Slightly Good", IF(BK1369&gt;=60, "Average", IF(BK1369&gt;=50, "Slightly Poor", IF(BK1369&gt;=40, "Poor", "Very Poor"))))))</f>
        <v>#NUM!</v>
      </c>
      <c r="BM1369" s="2" t="n">
        <f aca="false">IF(P1369&lt;=1000, -6.942*LN(P1369)+107.59, IF(AND(P1369&gt;1000, P1369&lt;=5213),-36.304*LN(P1369)+310.72, IF(P1369&gt;5213, 10)))</f>
        <v>10</v>
      </c>
      <c r="BN1369" s="2" t="n">
        <f aca="false">BF1369^0.04*BG1369^0.22*BH1369^0.51*BI1369^0.06*BM1369^0.17</f>
        <v>63.4300023966288</v>
      </c>
      <c r="BO1369" s="3" t="str">
        <f aca="false">IF(BN1369&gt;=90, "Very Good", IF(BN1369&gt;=80, "Good", IF(BN1369&gt;=70, "Slightly Good", IF(BN1369&gt;=60, "Average", IF(BN1369&gt;=50, "Slightly Poor", IF(BN1369&gt;=40, "Poor", "Very Poor"))))))</f>
        <v>Average</v>
      </c>
      <c r="BP1369" s="2" t="n">
        <f aca="false">IF(AJ1369&lt;=1000, -6.942*LN(AJ1369)+107.59, IF(AND(AJ1369&gt;1000, AJ1369&lt;=5213),-36.304*LN(AJ1369)+310.72, IF(AJ1369&gt;5213, 10)))</f>
        <v>10</v>
      </c>
      <c r="BQ1369" s="2" t="n">
        <f aca="false">BF1369^0.04*BG1369^0.22*BH1369^0.51*BI1369^0.06*BP1369^0.17</f>
        <v>63.4300023966288</v>
      </c>
      <c r="BR1369" s="0" t="str">
        <f aca="false">IF(BQ1369&gt;=90, "Very Good", IF(BQ1369&gt;=80, "Good", IF(BQ1369&gt;=70, "Slightly Good", IF(BQ1369&gt;=60, "Average", IF(BQ1369&gt;=50, "Slightly Poor", IF(BQ1369&gt;=40, "Poor", "Very Poor"))))))</f>
        <v>Average</v>
      </c>
      <c r="BT1369" s="2" t="n">
        <f aca="false">9.81*LN(AH1369)+30.6</f>
        <v>55.377398000664</v>
      </c>
      <c r="BU1369" s="0" t="str">
        <f aca="false">IF(BT1369&lt;30, "Clean water", IF(AND(BT1369&gt;=30, BT1369&lt;40), "Hypolimia", IF(AND(BT1369&gt;=40,BT1369&lt;50), "Mesotrophic", IF(AND(BT1369&gt;=50, BT1369&lt;70), "Eutrophic", IF(BT1369&gt;70,"Hypertrophic")))))</f>
        <v>Eutrophic</v>
      </c>
      <c r="CM1369" s="0" t="n">
        <f aca="false">IF(G1369&gt;H1369,1,0)</f>
        <v>0</v>
      </c>
      <c r="CO1369" s="17" t="n">
        <f aca="false">14.652-0.41022*M1369+0.007991*M1369*M1369-0.000077774*M1369*M1369*M1369</f>
        <v>8.021240176</v>
      </c>
      <c r="CP1369" s="1" t="n">
        <f aca="false">F1369/CO1369*100</f>
        <v>104.721960889954</v>
      </c>
    </row>
    <row r="1370" customFormat="false" ht="12.5" hidden="false" customHeight="false" outlineLevel="0" collapsed="false">
      <c r="A1370" s="0" t="n">
        <v>1369</v>
      </c>
      <c r="B1370" s="15" t="s">
        <v>77</v>
      </c>
      <c r="C1370" s="16" t="s">
        <v>78</v>
      </c>
      <c r="D1370" s="0" t="s">
        <v>187</v>
      </c>
      <c r="E1370" s="0" t="n">
        <v>8.2</v>
      </c>
      <c r="F1370" s="0" t="n">
        <v>9.2</v>
      </c>
      <c r="G1370" s="0" t="n">
        <v>1.7</v>
      </c>
      <c r="H1370" s="0" t="n">
        <v>4.9</v>
      </c>
      <c r="I1370" s="0" t="n">
        <v>8.2</v>
      </c>
      <c r="J1370" s="0" t="n">
        <v>2.425</v>
      </c>
      <c r="K1370" s="0" t="n">
        <v>0.052</v>
      </c>
      <c r="L1370" s="0" t="n">
        <v>2.4</v>
      </c>
      <c r="M1370" s="0" t="n">
        <v>26.4</v>
      </c>
      <c r="N1370" s="0" t="n">
        <v>0</v>
      </c>
      <c r="O1370" s="0" t="n">
        <v>157</v>
      </c>
      <c r="P1370" s="0" t="n">
        <v>130</v>
      </c>
      <c r="AC1370" s="0" t="n">
        <v>2.197</v>
      </c>
      <c r="AD1370" s="0" t="n">
        <v>0.023</v>
      </c>
      <c r="AE1370" s="0" t="n">
        <v>1.572</v>
      </c>
      <c r="AF1370" s="0" t="n">
        <v>0.018</v>
      </c>
      <c r="AG1370" s="0" t="n">
        <v>0.001</v>
      </c>
      <c r="AH1370" s="0" t="n">
        <v>17</v>
      </c>
      <c r="AJ1370" s="0" t="n">
        <v>120</v>
      </c>
      <c r="BD1370" s="0" t="n">
        <v>255.88</v>
      </c>
      <c r="BF1370" s="0" t="n">
        <f aca="false">IF(E1370&lt;11,-3.6797*E1370^2+48.115*E1370-53.83,280.92*EXP(-0.2027*E1370))</f>
        <v>93.289972</v>
      </c>
      <c r="BG1370" s="1" t="n">
        <f aca="false">32.208*LN(F1370)+21.438</f>
        <v>92.9141058144433</v>
      </c>
      <c r="BH1370" s="1" t="n">
        <f aca="false">IF(G1370&lt;=2, -10*G1370+100, 88.958*EXP(-0.0755*G1370))</f>
        <v>83</v>
      </c>
      <c r="BI1370" s="1" t="n">
        <f aca="false">IF(I1370&lt;=100, 0.0053*(I1370)^2-1.0332*I1370+100.76, 122.82*EXP(-0.0092*I1370))</f>
        <v>92.644132</v>
      </c>
      <c r="BJ1370" s="0" t="n">
        <f aca="false">IF(P1370&lt;=1000, -6.942*LN(P1370)+107.59, -36.304*LN(P1370)+310.72)</f>
        <v>73.7995758449374</v>
      </c>
      <c r="BK1370" s="0" t="n">
        <f aca="false">BF1370^0.04*BG1370^0.22*BH1370^0.51*BI1370^0.06*BJ1370^0.17</f>
        <v>84.3488995879808</v>
      </c>
      <c r="BL1370" s="0" t="str">
        <f aca="false">IF(BK1370&gt;=90, "Very Good", IF(BK1370&gt;=80, "Good", IF(BK1370&gt;=70, "Slightly Good", IF(BK1370&gt;=60, "Average", IF(BK1370&gt;=50, "Slightly Poor", IF(BK1370&gt;=40, "Poor", "Very Poor"))))))</f>
        <v>Good</v>
      </c>
      <c r="BM1370" s="2" t="n">
        <f aca="false">IF(P1370&lt;=1000, -6.942*LN(P1370)+107.59, IF(AND(P1370&gt;1000, P1370&lt;=5213),-36.304*LN(P1370)+310.72, IF(P1370&gt;5213, 10)))</f>
        <v>73.7995758449374</v>
      </c>
      <c r="BN1370" s="2" t="n">
        <f aca="false">BF1370^0.04*BG1370^0.22*BH1370^0.51*BI1370^0.06*BM1370^0.17</f>
        <v>84.3488995879808</v>
      </c>
      <c r="BO1370" s="3" t="str">
        <f aca="false">IF(BN1370&gt;=90, "Very Good", IF(BN1370&gt;=80, "Good", IF(BN1370&gt;=70, "Slightly Good", IF(BN1370&gt;=60, "Average", IF(BN1370&gt;=50, "Slightly Poor", IF(BN1370&gt;=40, "Poor", "Very Poor"))))))</f>
        <v>Good</v>
      </c>
      <c r="BP1370" s="2" t="n">
        <f aca="false">IF(AJ1370&lt;=1000, -6.942*LN(AJ1370)+107.59, IF(AND(AJ1370&gt;1000, AJ1370&lt;=5213),-36.304*LN(AJ1370)+310.72, IF(AJ1370&gt;5213, 10)))</f>
        <v>74.3552323216071</v>
      </c>
      <c r="BQ1370" s="2" t="n">
        <f aca="false">BF1370^0.04*BG1370^0.22*BH1370^0.51*BI1370^0.06*BP1370^0.17</f>
        <v>84.4565282487002</v>
      </c>
      <c r="BR1370" s="0" t="str">
        <f aca="false">IF(BQ1370&gt;=90, "Very Good", IF(BQ1370&gt;=80, "Good", IF(BQ1370&gt;=70, "Slightly Good", IF(BQ1370&gt;=60, "Average", IF(BQ1370&gt;=50, "Slightly Poor", IF(BQ1370&gt;=40, "Poor", "Very Poor"))))))</f>
        <v>Good</v>
      </c>
      <c r="BT1370" s="2" t="n">
        <f aca="false">9.81*LN(AH1370)+30.6</f>
        <v>58.3938229051915</v>
      </c>
      <c r="BU1370" s="0" t="str">
        <f aca="false">IF(BT1370&lt;30, "Clean water", IF(AND(BT1370&gt;=30, BT1370&lt;40), "Hypolimia", IF(AND(BT1370&gt;=40,BT1370&lt;50), "Mesotrophic", IF(AND(BT1370&gt;=50, BT1370&lt;70), "Eutrophic", IF(BT1370&gt;70,"Hypertrophic")))))</f>
        <v>Eutrophic</v>
      </c>
      <c r="CM1370" s="0" t="n">
        <f aca="false">IF(G1370&gt;H1370,1,0)</f>
        <v>0</v>
      </c>
      <c r="CO1370" s="17" t="n">
        <f aca="false">14.652-0.41022*M1370+0.007991*M1370*M1370-0.000077774*M1370*M1370*M1370</f>
        <v>7.960577670144</v>
      </c>
      <c r="CP1370" s="1" t="n">
        <f aca="false">F1370/CO1370*100</f>
        <v>115.569502380517</v>
      </c>
    </row>
    <row r="1371" customFormat="false" ht="12.5" hidden="false" customHeight="false" outlineLevel="0" collapsed="false">
      <c r="A1371" s="0" t="n">
        <v>1370</v>
      </c>
      <c r="B1371" s="15" t="s">
        <v>79</v>
      </c>
      <c r="C1371" s="16" t="s">
        <v>80</v>
      </c>
      <c r="D1371" s="0" t="s">
        <v>187</v>
      </c>
      <c r="E1371" s="0" t="n">
        <v>7.7</v>
      </c>
      <c r="F1371" s="0" t="n">
        <v>8.5</v>
      </c>
      <c r="G1371" s="0" t="n">
        <v>1.7</v>
      </c>
      <c r="H1371" s="0" t="n">
        <v>5.2</v>
      </c>
      <c r="I1371" s="0" t="n">
        <v>14.2</v>
      </c>
      <c r="J1371" s="0" t="n">
        <v>3.78</v>
      </c>
      <c r="K1371" s="0" t="n">
        <v>0.117</v>
      </c>
      <c r="L1371" s="0" t="n">
        <v>2.9</v>
      </c>
      <c r="M1371" s="0" t="n">
        <v>27</v>
      </c>
      <c r="N1371" s="0" t="n">
        <v>0</v>
      </c>
      <c r="O1371" s="0" t="n">
        <v>172</v>
      </c>
      <c r="P1371" s="0" t="n">
        <v>3350</v>
      </c>
      <c r="Q1371" s="0" t="n">
        <v>0</v>
      </c>
      <c r="R1371" s="0" t="n">
        <v>0</v>
      </c>
      <c r="S1371" s="0" t="n">
        <v>0</v>
      </c>
      <c r="T1371" s="0" t="n">
        <v>0</v>
      </c>
      <c r="U1371" s="0" t="n">
        <v>0</v>
      </c>
      <c r="V1371" s="0" t="n">
        <v>0</v>
      </c>
      <c r="AC1371" s="0" t="n">
        <v>3.524</v>
      </c>
      <c r="AD1371" s="0" t="n">
        <v>0.208</v>
      </c>
      <c r="AE1371" s="0" t="n">
        <v>2.442</v>
      </c>
      <c r="AF1371" s="0" t="n">
        <v>0.058</v>
      </c>
      <c r="AG1371" s="0" t="n">
        <v>0.029</v>
      </c>
      <c r="AH1371" s="0" t="n">
        <v>16.8</v>
      </c>
      <c r="AJ1371" s="0" t="n">
        <v>1833</v>
      </c>
      <c r="AP1371" s="0" t="n">
        <v>0</v>
      </c>
      <c r="AY1371" s="0" t="n">
        <v>0</v>
      </c>
      <c r="BD1371" s="0" t="n">
        <v>296.612</v>
      </c>
      <c r="BF1371" s="0" t="n">
        <f aca="false">IF(E1371&lt;11,-3.6797*E1371^2+48.115*E1371-53.83,280.92*EXP(-0.2027*E1371))</f>
        <v>98.486087</v>
      </c>
      <c r="BG1371" s="1" t="n">
        <f aca="false">32.208*LN(F1371)+21.438</f>
        <v>90.3652509938879</v>
      </c>
      <c r="BH1371" s="1" t="n">
        <f aca="false">IF(G1371&lt;=2, -10*G1371+100, 88.958*EXP(-0.0755*G1371))</f>
        <v>83</v>
      </c>
      <c r="BI1371" s="1" t="n">
        <f aca="false">IF(I1371&lt;=100, 0.0053*(I1371)^2-1.0332*I1371+100.76, 122.82*EXP(-0.0092*I1371))</f>
        <v>87.157252</v>
      </c>
      <c r="BJ1371" s="0" t="n">
        <f aca="false">IF(P1371&lt;=1000, -6.942*LN(P1371)+107.59, -36.304*LN(P1371)+310.72)</f>
        <v>16.050755956567</v>
      </c>
      <c r="BK1371" s="0" t="n">
        <f aca="false">BF1371^0.04*BG1371^0.22*BH1371^0.51*BI1371^0.06*BJ1371^0.17</f>
        <v>64.5858811012691</v>
      </c>
      <c r="BL1371" s="0" t="str">
        <f aca="false">IF(BK1371&gt;=90, "Very Good", IF(BK1371&gt;=80, "Good", IF(BK1371&gt;=70, "Slightly Good", IF(BK1371&gt;=60, "Average", IF(BK1371&gt;=50, "Slightly Poor", IF(BK1371&gt;=40, "Poor", "Very Poor"))))))</f>
        <v>Average</v>
      </c>
      <c r="BM1371" s="2" t="n">
        <f aca="false">IF(P1371&lt;=1000, -6.942*LN(P1371)+107.59, IF(AND(P1371&gt;1000, P1371&lt;=5213),-36.304*LN(P1371)+310.72, IF(P1371&gt;5213, 10)))</f>
        <v>16.050755956567</v>
      </c>
      <c r="BN1371" s="2" t="n">
        <f aca="false">BF1371^0.04*BG1371^0.22*BH1371^0.51*BI1371^0.06*BM1371^0.17</f>
        <v>64.5858811012691</v>
      </c>
      <c r="BO1371" s="3" t="str">
        <f aca="false">IF(BN1371&gt;=90, "Very Good", IF(BN1371&gt;=80, "Good", IF(BN1371&gt;=70, "Slightly Good", IF(BN1371&gt;=60, "Average", IF(BN1371&gt;=50, "Slightly Poor", IF(BN1371&gt;=40, "Poor", "Very Poor"))))))</f>
        <v>Average</v>
      </c>
      <c r="BP1371" s="2" t="n">
        <f aca="false">IF(AJ1371&lt;=1000, -6.942*LN(AJ1371)+107.59, IF(AND(AJ1371&gt;1000, AJ1371&lt;=5213),-36.304*LN(AJ1371)+310.72, IF(AJ1371&gt;5213, 10)))</f>
        <v>37.9422994664274</v>
      </c>
      <c r="BQ1371" s="2" t="n">
        <f aca="false">BF1371^0.04*BG1371^0.22*BH1371^0.51*BI1371^0.06*BP1371^0.17</f>
        <v>74.7574321325194</v>
      </c>
      <c r="BR1371" s="0" t="str">
        <f aca="false">IF(BQ1371&gt;=90, "Very Good", IF(BQ1371&gt;=80, "Good", IF(BQ1371&gt;=70, "Slightly Good", IF(BQ1371&gt;=60, "Average", IF(BQ1371&gt;=50, "Slightly Poor", IF(BQ1371&gt;=40, "Poor", "Very Poor"))))))</f>
        <v>Slightly Good</v>
      </c>
      <c r="BT1371" s="2" t="n">
        <f aca="false">9.81*LN(AH1371)+30.6</f>
        <v>58.2777268756744</v>
      </c>
      <c r="BU1371" s="0" t="str">
        <f aca="false">IF(BT1371&lt;30, "Clean water", IF(AND(BT1371&gt;=30, BT1371&lt;40), "Hypolimia", IF(AND(BT1371&gt;=40,BT1371&lt;50), "Mesotrophic", IF(AND(BT1371&gt;=50, BT1371&lt;70), "Eutrophic", IF(BT1371&gt;70,"Hypertrophic")))))</f>
        <v>Eutrophic</v>
      </c>
      <c r="CM1371" s="0" t="n">
        <f aca="false">IF(G1371&gt;H1371,1,0)</f>
        <v>0</v>
      </c>
      <c r="CO1371" s="17" t="n">
        <f aca="false">14.652-0.41022*M1371+0.007991*M1371*M1371-0.000077774*M1371*M1371*M1371</f>
        <v>7.870673358</v>
      </c>
      <c r="CP1371" s="1" t="n">
        <f aca="false">F1371/CO1371*100</f>
        <v>107.995842456863</v>
      </c>
    </row>
    <row r="1372" customFormat="false" ht="12.5" hidden="false" customHeight="false" outlineLevel="0" collapsed="false">
      <c r="A1372" s="0" t="n">
        <v>1371</v>
      </c>
      <c r="B1372" s="15" t="s">
        <v>81</v>
      </c>
      <c r="C1372" s="16" t="s">
        <v>82</v>
      </c>
      <c r="D1372" s="0" t="s">
        <v>187</v>
      </c>
      <c r="E1372" s="0" t="n">
        <v>7.7</v>
      </c>
      <c r="F1372" s="0" t="n">
        <v>7.5</v>
      </c>
      <c r="G1372" s="0" t="n">
        <v>0.7</v>
      </c>
      <c r="H1372" s="0" t="n">
        <v>2.6</v>
      </c>
      <c r="I1372" s="0" t="n">
        <v>1.2</v>
      </c>
      <c r="J1372" s="0" t="n">
        <v>2.428</v>
      </c>
      <c r="K1372" s="0" t="n">
        <v>0.071</v>
      </c>
      <c r="L1372" s="0" t="n">
        <v>2.1</v>
      </c>
      <c r="M1372" s="0" t="n">
        <v>27.2</v>
      </c>
      <c r="N1372" s="0" t="n">
        <v>0</v>
      </c>
      <c r="O1372" s="0" t="n">
        <v>183</v>
      </c>
      <c r="P1372" s="0" t="n">
        <v>19000</v>
      </c>
      <c r="AC1372" s="0" t="n">
        <v>2.232</v>
      </c>
      <c r="AD1372" s="0" t="n">
        <v>0.127</v>
      </c>
      <c r="AE1372" s="0" t="n">
        <v>1.91</v>
      </c>
      <c r="AF1372" s="0" t="n">
        <v>0.056</v>
      </c>
      <c r="AG1372" s="0" t="n">
        <v>0.049</v>
      </c>
      <c r="AH1372" s="0" t="n">
        <v>0.7</v>
      </c>
      <c r="AJ1372" s="0" t="n">
        <v>5500</v>
      </c>
      <c r="BF1372" s="0" t="n">
        <f aca="false">IF(E1372&lt;11,-3.6797*E1372^2+48.115*E1372-53.83,280.92*EXP(-0.2027*E1372))</f>
        <v>98.486087</v>
      </c>
      <c r="BG1372" s="1" t="n">
        <f aca="false">32.208*LN(F1372)+21.438</f>
        <v>86.3339964856253</v>
      </c>
      <c r="BH1372" s="1" t="n">
        <f aca="false">IF(G1372&lt;=2, -10*G1372+100, 88.958*EXP(-0.0755*G1372))</f>
        <v>93</v>
      </c>
      <c r="BI1372" s="1" t="n">
        <f aca="false">IF(I1372&lt;=100, 0.0053*(I1372)^2-1.0332*I1372+100.76, 122.82*EXP(-0.0092*I1372))</f>
        <v>99.527792</v>
      </c>
      <c r="BJ1372" s="0" t="n">
        <f aca="false">IF(P1372&lt;=1000, -6.942*LN(P1372)+107.59, -36.304*LN(P1372)+310.72)</f>
        <v>-46.9540603478259</v>
      </c>
      <c r="BK1372" s="0" t="e">
        <f aca="false">BF1372^0.04*BG1372^0.22*BH1372^0.51*BI1372^0.06*BJ1372^0.17</f>
        <v>#NUM!</v>
      </c>
      <c r="BL1372" s="0" t="e">
        <f aca="false">IF(BK1372&gt;=90, "Very Good", IF(BK1372&gt;=80, "Good", IF(BK1372&gt;=70, "Slightly Good", IF(BK1372&gt;=60, "Average", IF(BK1372&gt;=50, "Slightly Poor", IF(BK1372&gt;=40, "Poor", "Very Poor"))))))</f>
        <v>#NUM!</v>
      </c>
      <c r="BM1372" s="2" t="n">
        <f aca="false">IF(P1372&lt;=1000, -6.942*LN(P1372)+107.59, IF(AND(P1372&gt;1000, P1372&lt;=5213),-36.304*LN(P1372)+310.72, IF(P1372&gt;5213, 10)))</f>
        <v>10</v>
      </c>
      <c r="BN1372" s="2" t="n">
        <f aca="false">BF1372^0.04*BG1372^0.22*BH1372^0.51*BI1372^0.06*BM1372^0.17</f>
        <v>63.0228396076736</v>
      </c>
      <c r="BO1372" s="3" t="str">
        <f aca="false">IF(BN1372&gt;=90, "Very Good", IF(BN1372&gt;=80, "Good", IF(BN1372&gt;=70, "Slightly Good", IF(BN1372&gt;=60, "Average", IF(BN1372&gt;=50, "Slightly Poor", IF(BN1372&gt;=40, "Poor", "Very Poor"))))))</f>
        <v>Average</v>
      </c>
      <c r="BP1372" s="2" t="n">
        <f aca="false">IF(AJ1372&lt;=1000, -6.942*LN(AJ1372)+107.59, IF(AND(AJ1372&gt;1000, AJ1372&lt;=5213),-36.304*LN(AJ1372)+310.72, IF(AJ1372&gt;5213, 10)))</f>
        <v>10</v>
      </c>
      <c r="BQ1372" s="2" t="n">
        <f aca="false">BF1372^0.04*BG1372^0.22*BH1372^0.51*BI1372^0.06*BP1372^0.17</f>
        <v>63.0228396076736</v>
      </c>
      <c r="BR1372" s="0" t="str">
        <f aca="false">IF(BQ1372&gt;=90, "Very Good", IF(BQ1372&gt;=80, "Good", IF(BQ1372&gt;=70, "Slightly Good", IF(BQ1372&gt;=60, "Average", IF(BQ1372&gt;=50, "Slightly Poor", IF(BQ1372&gt;=40, "Poor", "Very Poor"))))))</f>
        <v>Average</v>
      </c>
      <c r="BT1372" s="2" t="n">
        <f aca="false">9.81*LN(AH1372)+30.6</f>
        <v>27.101018799961</v>
      </c>
      <c r="BU1372" s="0" t="str">
        <f aca="false">IF(BT1372&lt;30, "Clean water", IF(AND(BT1372&gt;=30, BT1372&lt;40), "Hypolimia", IF(AND(BT1372&gt;=40,BT1372&lt;50), "Mesotrophic", IF(AND(BT1372&gt;=50, BT1372&lt;70), "Eutrophic", IF(BT1372&gt;70,"Hypertrophic")))))</f>
        <v>Clean water</v>
      </c>
      <c r="CM1372" s="0" t="n">
        <f aca="false">IF(G1372&gt;H1372,1,0)</f>
        <v>0</v>
      </c>
      <c r="CO1372" s="17" t="n">
        <f aca="false">14.652-0.41022*M1372+0.007991*M1372*M1372-0.000077774*M1372*M1372*M1372</f>
        <v>7.840980840448</v>
      </c>
      <c r="CP1372" s="1" t="n">
        <f aca="false">F1372/CO1372*100</f>
        <v>95.6512986399733</v>
      </c>
    </row>
    <row r="1373" customFormat="false" ht="12.5" hidden="false" customHeight="false" outlineLevel="0" collapsed="false">
      <c r="A1373" s="0" t="n">
        <v>1372</v>
      </c>
      <c r="B1373" s="15" t="s">
        <v>83</v>
      </c>
      <c r="C1373" s="16" t="s">
        <v>84</v>
      </c>
      <c r="D1373" s="0" t="s">
        <v>187</v>
      </c>
      <c r="E1373" s="0" t="n">
        <v>8.7</v>
      </c>
      <c r="F1373" s="0" t="n">
        <v>8</v>
      </c>
      <c r="G1373" s="0" t="n">
        <v>0.9</v>
      </c>
      <c r="H1373" s="0" t="n">
        <v>4.1</v>
      </c>
      <c r="I1373" s="0" t="n">
        <v>5.4</v>
      </c>
      <c r="J1373" s="0" t="n">
        <v>2.084</v>
      </c>
      <c r="K1373" s="0" t="n">
        <v>0.046</v>
      </c>
      <c r="L1373" s="0" t="n">
        <v>2.2</v>
      </c>
      <c r="M1373" s="0" t="n">
        <v>26.6</v>
      </c>
      <c r="N1373" s="0" t="n">
        <v>0</v>
      </c>
      <c r="O1373" s="0" t="n">
        <v>161</v>
      </c>
      <c r="P1373" s="0" t="n">
        <v>39000</v>
      </c>
      <c r="AC1373" s="0" t="n">
        <v>1.991</v>
      </c>
      <c r="AD1373" s="0" t="n">
        <v>0.072</v>
      </c>
      <c r="AE1373" s="0" t="n">
        <v>1.659</v>
      </c>
      <c r="AF1373" s="0" t="n">
        <v>0.024</v>
      </c>
      <c r="AG1373" s="0" t="n">
        <v>0.011</v>
      </c>
      <c r="AH1373" s="0" t="n">
        <v>15.4</v>
      </c>
      <c r="AJ1373" s="0" t="n">
        <v>2400</v>
      </c>
      <c r="BF1373" s="0" t="n">
        <f aca="false">IF(E1373&lt;11,-3.6797*E1373^2+48.115*E1373-53.83,280.92*EXP(-0.2027*E1373))</f>
        <v>86.2540070000001</v>
      </c>
      <c r="BG1373" s="1" t="n">
        <f aca="false">32.208*LN(F1373)+21.438</f>
        <v>88.4126531744242</v>
      </c>
      <c r="BH1373" s="1" t="n">
        <f aca="false">IF(G1373&lt;=2, -10*G1373+100, 88.958*EXP(-0.0755*G1373))</f>
        <v>91</v>
      </c>
      <c r="BI1373" s="1" t="n">
        <f aca="false">IF(I1373&lt;=100, 0.0053*(I1373)^2-1.0332*I1373+100.76, 122.82*EXP(-0.0092*I1373))</f>
        <v>95.335268</v>
      </c>
      <c r="BJ1373" s="0" t="n">
        <f aca="false">IF(P1373&lt;=1000, -6.942*LN(P1373)+107.59, -36.304*LN(P1373)+310.72)</f>
        <v>-73.0610896492582</v>
      </c>
      <c r="BK1373" s="0" t="e">
        <f aca="false">BF1373^0.04*BG1373^0.22*BH1373^0.51*BI1373^0.06*BJ1373^0.17</f>
        <v>#NUM!</v>
      </c>
      <c r="BL1373" s="0" t="e">
        <f aca="false">IF(BK1373&gt;=90, "Very Good", IF(BK1373&gt;=80, "Good", IF(BK1373&gt;=70, "Slightly Good", IF(BK1373&gt;=60, "Average", IF(BK1373&gt;=50, "Slightly Poor", IF(BK1373&gt;=40, "Poor", "Very Poor"))))))</f>
        <v>#NUM!</v>
      </c>
      <c r="BM1373" s="2" t="n">
        <f aca="false">IF(P1373&lt;=1000, -6.942*LN(P1373)+107.59, IF(AND(P1373&gt;1000, P1373&lt;=5213),-36.304*LN(P1373)+310.72, IF(P1373&gt;5213, 10)))</f>
        <v>10</v>
      </c>
      <c r="BN1373" s="2" t="n">
        <f aca="false">BF1373^0.04*BG1373^0.22*BH1373^0.51*BI1373^0.06*BM1373^0.17</f>
        <v>62.1628145686408</v>
      </c>
      <c r="BO1373" s="3" t="str">
        <f aca="false">IF(BN1373&gt;=90, "Very Good", IF(BN1373&gt;=80, "Good", IF(BN1373&gt;=70, "Slightly Good", IF(BN1373&gt;=60, "Average", IF(BN1373&gt;=50, "Slightly Poor", IF(BN1373&gt;=40, "Poor", "Very Poor"))))))</f>
        <v>Average</v>
      </c>
      <c r="BP1373" s="2" t="n">
        <f aca="false">IF(AJ1373&lt;=1000, -6.942*LN(AJ1373)+107.59, IF(AND(AJ1373&gt;1000, AJ1373&lt;=5213),-36.304*LN(AJ1373)+310.72, IF(AJ1373&gt;5213, 10)))</f>
        <v>28.1578353109365</v>
      </c>
      <c r="BQ1373" s="2" t="n">
        <f aca="false">BF1373^0.04*BG1373^0.22*BH1373^0.51*BI1373^0.06*BP1373^0.17</f>
        <v>74.1246310854189</v>
      </c>
      <c r="BR1373" s="0" t="str">
        <f aca="false">IF(BQ1373&gt;=90, "Very Good", IF(BQ1373&gt;=80, "Good", IF(BQ1373&gt;=70, "Slightly Good", IF(BQ1373&gt;=60, "Average", IF(BQ1373&gt;=50, "Slightly Poor", IF(BQ1373&gt;=40, "Poor", "Very Poor"))))))</f>
        <v>Slightly Good</v>
      </c>
      <c r="BT1373" s="2" t="n">
        <f aca="false">9.81*LN(AH1373)+30.6</f>
        <v>57.4241452674061</v>
      </c>
      <c r="BU1373" s="0" t="str">
        <f aca="false">IF(BT1373&lt;30, "Clean water", IF(AND(BT1373&gt;=30, BT1373&lt;40), "Hypolimia", IF(AND(BT1373&gt;=40,BT1373&lt;50), "Mesotrophic", IF(AND(BT1373&gt;=50, BT1373&lt;70), "Eutrophic", IF(BT1373&gt;70,"Hypertrophic")))))</f>
        <v>Eutrophic</v>
      </c>
      <c r="CM1373" s="0" t="n">
        <f aca="false">IF(G1373&gt;H1373,1,0)</f>
        <v>0</v>
      </c>
      <c r="CO1373" s="17" t="n">
        <f aca="false">14.652-0.41022*M1373+0.007991*M1373*M1373-0.000077774*M1373*M1373*M1373</f>
        <v>7.930468039696</v>
      </c>
      <c r="CP1373" s="1" t="n">
        <f aca="false">F1373/CO1373*100</f>
        <v>100.87676994543</v>
      </c>
    </row>
    <row r="1374" customFormat="false" ht="12.5" hidden="false" customHeight="false" outlineLevel="0" collapsed="false">
      <c r="A1374" s="0" t="n">
        <v>1373</v>
      </c>
      <c r="B1374" s="15" t="s">
        <v>133</v>
      </c>
      <c r="C1374" s="16" t="s">
        <v>134</v>
      </c>
      <c r="D1374" s="0" t="s">
        <v>187</v>
      </c>
      <c r="E1374" s="0" t="n">
        <v>8.5</v>
      </c>
      <c r="F1374" s="0" t="n">
        <v>7.8</v>
      </c>
      <c r="G1374" s="0" t="n">
        <v>3.8</v>
      </c>
      <c r="H1374" s="0" t="n">
        <v>5.9</v>
      </c>
      <c r="I1374" s="0" t="n">
        <v>65.3</v>
      </c>
      <c r="J1374" s="0" t="n">
        <v>3.22</v>
      </c>
      <c r="K1374" s="0" t="n">
        <v>0.163</v>
      </c>
      <c r="L1374" s="0" t="n">
        <v>2.9</v>
      </c>
      <c r="M1374" s="0" t="n">
        <v>28.2</v>
      </c>
      <c r="O1374" s="0" t="n">
        <v>1330</v>
      </c>
      <c r="BD1374" s="0" t="n">
        <v>0.491</v>
      </c>
      <c r="BF1374" s="0" t="n">
        <f aca="false">IF(E1374&lt;11,-3.6797*E1374^2+48.115*E1374-53.83,280.92*EXP(-0.2027*E1374))</f>
        <v>89.289175</v>
      </c>
      <c r="BG1374" s="1" t="n">
        <f aca="false">32.208*LN(F1374)+21.438</f>
        <v>87.5972172148662</v>
      </c>
      <c r="BH1374" s="1" t="n">
        <f aca="false">IF(G1374&lt;=2, -10*G1374+100, 88.958*EXP(-0.0755*G1374))</f>
        <v>66.7706991099565</v>
      </c>
      <c r="BI1374" s="1" t="n">
        <f aca="false">IF(I1374&lt;=100, 0.0053*(I1374)^2-1.0332*I1374+100.76, 122.82*EXP(-0.0092*I1374))</f>
        <v>55.891717</v>
      </c>
      <c r="BJ1374" s="0" t="e">
        <f aca="false">IF(P1374&lt;=1000, -6.942*LN(P1374)+107.59, -36.304*LN(P1374)+310.72)</f>
        <v>#VALUE!</v>
      </c>
      <c r="BK1374" s="0" t="e">
        <f aca="false">BF1374^0.04*BG1374^0.22*BH1374^0.51*BI1374^0.06*BJ1374^0.17</f>
        <v>#VALUE!</v>
      </c>
      <c r="BL1374" s="0" t="e">
        <f aca="false">IF(BK1374&gt;=90, "Very Good", IF(BK1374&gt;=80, "Good", IF(BK1374&gt;=70, "Slightly Good", IF(BK1374&gt;=60, "Average", IF(BK1374&gt;=50, "Slightly Poor", IF(BK1374&gt;=40, "Poor", "Very Poor"))))))</f>
        <v>#VALUE!</v>
      </c>
      <c r="BM1374" s="2" t="e">
        <f aca="false">IF(P1374&lt;=1000, -6.942*LN(P1374)+107.59, IF(AND(P1374&gt;1000, P1374&lt;=5213),-36.304*LN(P1374)+310.72, IF(P1374&gt;5213, 10)))</f>
        <v>#VALUE!</v>
      </c>
      <c r="BN1374" s="2" t="e">
        <f aca="false">BF1374^0.04*BG1374^0.22*BH1374^0.51*BI1374^0.06*BM1374^0.17</f>
        <v>#VALUE!</v>
      </c>
      <c r="BO1374" s="3" t="e">
        <f aca="false">IF(BN1374&gt;=90, "Very Good", IF(BN1374&gt;=80, "Good", IF(BN1374&gt;=70, "Slightly Good", IF(BN1374&gt;=60, "Average", IF(BN1374&gt;=50, "Slightly Poor", IF(BN1374&gt;=40, "Poor", "Very Poor"))))))</f>
        <v>#VALUE!</v>
      </c>
      <c r="BP1374" s="2" t="e">
        <f aca="false">IF(AJ1374&lt;=1000, -6.942*LN(AJ1374)+107.59, IF(AND(AJ1374&gt;1000, AJ1374&lt;=5213),-36.304*LN(AJ1374)+310.72, IF(AJ1374&gt;5213, 10)))</f>
        <v>#VALUE!</v>
      </c>
      <c r="BQ1374" s="2" t="e">
        <f aca="false">BF1374^0.04*BG1374^0.22*BH1374^0.51*BI1374^0.06*BP1374^0.17</f>
        <v>#VALUE!</v>
      </c>
      <c r="BR1374" s="0" t="e">
        <f aca="false">IF(BQ1374&gt;=90, "Very Good", IF(BQ1374&gt;=80, "Good", IF(BQ1374&gt;=70, "Slightly Good", IF(BQ1374&gt;=60, "Average", IF(BQ1374&gt;=50, "Slightly Poor", IF(BQ1374&gt;=40, "Poor", "Very Poor"))))))</f>
        <v>#VALUE!</v>
      </c>
      <c r="BT1374" s="2" t="e">
        <f aca="false">9.81*LN(AH1374)+30.6</f>
        <v>#VALUE!</v>
      </c>
      <c r="BU1374" s="0" t="e">
        <f aca="false">IF(BT1374&lt;30, "Clean water", IF(AND(BT1374&gt;=30, BT1374&lt;40), "Hypolimia", IF(AND(BT1374&gt;=40,BT1374&lt;50), "Mesotrophic", IF(AND(BT1374&gt;=50, BT1374&lt;70), "Eutrophic", IF(BT1374&gt;70,"Hypertrophic")))))</f>
        <v>#VALUE!</v>
      </c>
      <c r="CM1374" s="0" t="n">
        <f aca="false">IF(G1374&gt;H1374,1,0)</f>
        <v>0</v>
      </c>
      <c r="CO1374" s="17" t="n">
        <f aca="false">14.652-0.41022*M1374+0.007991*M1374*M1374-0.000077774*M1374*M1374*M1374</f>
        <v>7.694417159568</v>
      </c>
      <c r="CP1374" s="1" t="n">
        <f aca="false">F1374/CO1374*100</f>
        <v>101.372200626018</v>
      </c>
    </row>
    <row r="1375" customFormat="false" ht="12.5" hidden="false" customHeight="false" outlineLevel="0" collapsed="false">
      <c r="A1375" s="0" t="n">
        <v>1374</v>
      </c>
      <c r="B1375" s="15" t="s">
        <v>85</v>
      </c>
      <c r="C1375" s="16" t="s">
        <v>86</v>
      </c>
      <c r="D1375" s="0" t="s">
        <v>187</v>
      </c>
      <c r="E1375" s="0" t="n">
        <v>8.2</v>
      </c>
      <c r="F1375" s="0" t="n">
        <v>10.7</v>
      </c>
      <c r="G1375" s="0" t="n">
        <v>3.2</v>
      </c>
      <c r="H1375" s="0" t="n">
        <v>7</v>
      </c>
      <c r="I1375" s="0" t="n">
        <v>10.4</v>
      </c>
      <c r="J1375" s="0" t="n">
        <v>6.408</v>
      </c>
      <c r="K1375" s="0" t="n">
        <v>0.151</v>
      </c>
      <c r="L1375" s="0" t="n">
        <v>5.3</v>
      </c>
      <c r="M1375" s="0" t="n">
        <v>30.9</v>
      </c>
      <c r="N1375" s="0" t="n">
        <v>0</v>
      </c>
      <c r="O1375" s="0" t="n">
        <v>619</v>
      </c>
      <c r="P1375" s="0" t="n">
        <v>26000</v>
      </c>
      <c r="AC1375" s="0" t="n">
        <v>5.846</v>
      </c>
      <c r="AD1375" s="0" t="n">
        <v>0.15</v>
      </c>
      <c r="AE1375" s="0" t="n">
        <v>4.769</v>
      </c>
      <c r="AF1375" s="0" t="n">
        <v>0.084</v>
      </c>
      <c r="AG1375" s="0" t="n">
        <v>0.071</v>
      </c>
      <c r="AH1375" s="0" t="n">
        <v>35.4</v>
      </c>
      <c r="AJ1375" s="0" t="n">
        <v>2300</v>
      </c>
      <c r="BF1375" s="0" t="n">
        <f aca="false">IF(E1375&lt;11,-3.6797*E1375^2+48.115*E1375-53.83,280.92*EXP(-0.2027*E1375))</f>
        <v>93.289972</v>
      </c>
      <c r="BG1375" s="1" t="n">
        <f aca="false">32.208*LN(F1375)+21.438</f>
        <v>97.7788104251968</v>
      </c>
      <c r="BH1375" s="1" t="n">
        <f aca="false">IF(G1375&lt;=2, -10*G1375+100, 88.958*EXP(-0.0755*G1375))</f>
        <v>69.8649678413399</v>
      </c>
      <c r="BI1375" s="1" t="n">
        <f aca="false">IF(I1375&lt;=100, 0.0053*(I1375)^2-1.0332*I1375+100.76, 122.82*EXP(-0.0092*I1375))</f>
        <v>90.587968</v>
      </c>
      <c r="BJ1375" s="0" t="n">
        <f aca="false">IF(P1375&lt;=1000, -6.942*LN(P1375)+107.59, -36.304*LN(P1375)+310.72)</f>
        <v>-58.3410843644994</v>
      </c>
      <c r="BK1375" s="0" t="e">
        <f aca="false">BF1375^0.04*BG1375^0.22*BH1375^0.51*BI1375^0.06*BJ1375^0.17</f>
        <v>#NUM!</v>
      </c>
      <c r="BL1375" s="0" t="e">
        <f aca="false">IF(BK1375&gt;=90, "Very Good", IF(BK1375&gt;=80, "Good", IF(BK1375&gt;=70, "Slightly Good", IF(BK1375&gt;=60, "Average", IF(BK1375&gt;=50, "Slightly Poor", IF(BK1375&gt;=40, "Poor", "Very Poor"))))))</f>
        <v>#NUM!</v>
      </c>
      <c r="BM1375" s="2" t="n">
        <f aca="false">IF(P1375&lt;=1000, -6.942*LN(P1375)+107.59, IF(AND(P1375&gt;1000, P1375&lt;=5213),-36.304*LN(P1375)+310.72, IF(P1375&gt;5213, 10)))</f>
        <v>10</v>
      </c>
      <c r="BN1375" s="2" t="n">
        <f aca="false">BF1375^0.04*BG1375^0.22*BH1375^0.51*BI1375^0.06*BM1375^0.17</f>
        <v>55.5448503244671</v>
      </c>
      <c r="BO1375" s="3" t="str">
        <f aca="false">IF(BN1375&gt;=90, "Very Good", IF(BN1375&gt;=80, "Good", IF(BN1375&gt;=70, "Slightly Good", IF(BN1375&gt;=60, "Average", IF(BN1375&gt;=50, "Slightly Poor", IF(BN1375&gt;=40, "Poor", "Very Poor"))))))</f>
        <v>Slightly Poor</v>
      </c>
      <c r="BP1375" s="2" t="n">
        <f aca="false">IF(AJ1375&lt;=1000, -6.942*LN(AJ1375)+107.59, IF(AND(AJ1375&gt;1000, AJ1375&lt;=5213),-36.304*LN(AJ1375)+310.72, IF(AJ1375&gt;5213, 10)))</f>
        <v>29.7029195527965</v>
      </c>
      <c r="BQ1375" s="2" t="n">
        <f aca="false">BF1375^0.04*BG1375^0.22*BH1375^0.51*BI1375^0.06*BP1375^0.17</f>
        <v>66.8374164856438</v>
      </c>
      <c r="BR1375" s="0" t="str">
        <f aca="false">IF(BQ1375&gt;=90, "Very Good", IF(BQ1375&gt;=80, "Good", IF(BQ1375&gt;=70, "Slightly Good", IF(BQ1375&gt;=60, "Average", IF(BQ1375&gt;=50, "Slightly Poor", IF(BQ1375&gt;=40, "Poor", "Very Poor"))))))</f>
        <v>Average</v>
      </c>
      <c r="BT1375" s="2" t="n">
        <f aca="false">9.81*LN(AH1375)+30.6</f>
        <v>65.5894429555707</v>
      </c>
      <c r="BU1375" s="0" t="str">
        <f aca="false">IF(BT1375&lt;30, "Clean water", IF(AND(BT1375&gt;=30, BT1375&lt;40), "Hypolimia", IF(AND(BT1375&gt;=40,BT1375&lt;50), "Mesotrophic", IF(AND(BT1375&gt;=50, BT1375&lt;70), "Eutrophic", IF(BT1375&gt;70,"Hypertrophic")))))</f>
        <v>Eutrophic</v>
      </c>
      <c r="CM1375" s="0" t="n">
        <f aca="false">IF(G1375&gt;H1375,1,0)</f>
        <v>0</v>
      </c>
      <c r="CO1375" s="17" t="n">
        <f aca="false">14.652-0.41022*M1375+0.007991*M1375*M1375-0.000077774*M1375*M1375*M1375</f>
        <v>7.311473468154</v>
      </c>
      <c r="CP1375" s="1" t="n">
        <f aca="false">F1375/CO1375*100</f>
        <v>146.34533034422</v>
      </c>
    </row>
    <row r="1376" customFormat="false" ht="12.5" hidden="false" customHeight="false" outlineLevel="0" collapsed="false">
      <c r="A1376" s="0" t="n">
        <v>1375</v>
      </c>
      <c r="B1376" s="15" t="s">
        <v>135</v>
      </c>
      <c r="C1376" s="16" t="s">
        <v>136</v>
      </c>
      <c r="D1376" s="0" t="s">
        <v>187</v>
      </c>
      <c r="E1376" s="0" t="n">
        <v>8.4</v>
      </c>
      <c r="F1376" s="0" t="n">
        <v>10.8</v>
      </c>
      <c r="G1376" s="0" t="n">
        <v>2.4</v>
      </c>
      <c r="H1376" s="0" t="n">
        <v>7.8</v>
      </c>
      <c r="I1376" s="0" t="n">
        <v>12.6</v>
      </c>
      <c r="J1376" s="0" t="n">
        <v>4.761</v>
      </c>
      <c r="K1376" s="0" t="n">
        <v>0.193</v>
      </c>
      <c r="L1376" s="0" t="n">
        <v>4.7</v>
      </c>
      <c r="M1376" s="0" t="n">
        <v>30.8</v>
      </c>
      <c r="O1376" s="0" t="n">
        <v>573</v>
      </c>
      <c r="BD1376" s="0" t="n">
        <v>0.959</v>
      </c>
      <c r="BF1376" s="0" t="n">
        <f aca="false">IF(E1376&lt;11,-3.6797*E1376^2+48.115*E1376-53.83,280.92*EXP(-0.2027*E1376))</f>
        <v>90.6963680000001</v>
      </c>
      <c r="BG1376" s="1" t="n">
        <f aca="false">32.208*LN(F1376)+21.438</f>
        <v>98.0784218880646</v>
      </c>
      <c r="BH1376" s="1" t="n">
        <f aca="false">IF(G1376&lt;=2, -10*G1376+100, 88.958*EXP(-0.0755*G1376))</f>
        <v>74.2148561832273</v>
      </c>
      <c r="BI1376" s="1" t="n">
        <f aca="false">IF(I1376&lt;=100, 0.0053*(I1376)^2-1.0332*I1376+100.76, 122.82*EXP(-0.0092*I1376))</f>
        <v>88.583108</v>
      </c>
      <c r="BJ1376" s="0" t="e">
        <f aca="false">IF(P1376&lt;=1000, -6.942*LN(P1376)+107.59, -36.304*LN(P1376)+310.72)</f>
        <v>#VALUE!</v>
      </c>
      <c r="BK1376" s="0" t="e">
        <f aca="false">BF1376^0.04*BG1376^0.22*BH1376^0.51*BI1376^0.06*BJ1376^0.17</f>
        <v>#VALUE!</v>
      </c>
      <c r="BL1376" s="0" t="e">
        <f aca="false">IF(BK1376&gt;=90, "Very Good", IF(BK1376&gt;=80, "Good", IF(BK1376&gt;=70, "Slightly Good", IF(BK1376&gt;=60, "Average", IF(BK1376&gt;=50, "Slightly Poor", IF(BK1376&gt;=40, "Poor", "Very Poor"))))))</f>
        <v>#VALUE!</v>
      </c>
      <c r="BM1376" s="2" t="e">
        <f aca="false">IF(P1376&lt;=1000, -6.942*LN(P1376)+107.59, IF(AND(P1376&gt;1000, P1376&lt;=5213),-36.304*LN(P1376)+310.72, IF(P1376&gt;5213, 10)))</f>
        <v>#VALUE!</v>
      </c>
      <c r="BN1376" s="2" t="e">
        <f aca="false">BF1376^0.04*BG1376^0.22*BH1376^0.51*BI1376^0.06*BM1376^0.17</f>
        <v>#VALUE!</v>
      </c>
      <c r="BO1376" s="3" t="e">
        <f aca="false">IF(BN1376&gt;=90, "Very Good", IF(BN1376&gt;=80, "Good", IF(BN1376&gt;=70, "Slightly Good", IF(BN1376&gt;=60, "Average", IF(BN1376&gt;=50, "Slightly Poor", IF(BN1376&gt;=40, "Poor", "Very Poor"))))))</f>
        <v>#VALUE!</v>
      </c>
      <c r="BP1376" s="2" t="e">
        <f aca="false">IF(AJ1376&lt;=1000, -6.942*LN(AJ1376)+107.59, IF(AND(AJ1376&gt;1000, AJ1376&lt;=5213),-36.304*LN(AJ1376)+310.72, IF(AJ1376&gt;5213, 10)))</f>
        <v>#VALUE!</v>
      </c>
      <c r="BQ1376" s="2" t="e">
        <f aca="false">BF1376^0.04*BG1376^0.22*BH1376^0.51*BI1376^0.06*BP1376^0.17</f>
        <v>#VALUE!</v>
      </c>
      <c r="BR1376" s="0" t="e">
        <f aca="false">IF(BQ1376&gt;=90, "Very Good", IF(BQ1376&gt;=80, "Good", IF(BQ1376&gt;=70, "Slightly Good", IF(BQ1376&gt;=60, "Average", IF(BQ1376&gt;=50, "Slightly Poor", IF(BQ1376&gt;=40, "Poor", "Very Poor"))))))</f>
        <v>#VALUE!</v>
      </c>
      <c r="BT1376" s="2" t="e">
        <f aca="false">9.81*LN(AH1376)+30.6</f>
        <v>#VALUE!</v>
      </c>
      <c r="BU1376" s="0" t="e">
        <f aca="false">IF(BT1376&lt;30, "Clean water", IF(AND(BT1376&gt;=30, BT1376&lt;40), "Hypolimia", IF(AND(BT1376&gt;=40,BT1376&lt;50), "Mesotrophic", IF(AND(BT1376&gt;=50, BT1376&lt;70), "Eutrophic", IF(BT1376&gt;70,"Hypertrophic")))))</f>
        <v>#VALUE!</v>
      </c>
      <c r="CM1376" s="0" t="n">
        <f aca="false">IF(G1376&gt;H1376,1,0)</f>
        <v>0</v>
      </c>
      <c r="CO1376" s="17" t="n">
        <f aca="false">14.652-0.41022*M1376+0.007991*M1376*M1376-0.000077774*M1376*M1376*M1376</f>
        <v>7.325396797312</v>
      </c>
      <c r="CP1376" s="1" t="n">
        <f aca="false">F1376/CO1376*100</f>
        <v>147.432286589076</v>
      </c>
    </row>
    <row r="1377" customFormat="false" ht="12.5" hidden="false" customHeight="false" outlineLevel="0" collapsed="false">
      <c r="A1377" s="0" t="n">
        <v>1376</v>
      </c>
      <c r="B1377" s="15" t="s">
        <v>87</v>
      </c>
      <c r="C1377" s="16" t="s">
        <v>88</v>
      </c>
      <c r="D1377" s="0" t="s">
        <v>187</v>
      </c>
      <c r="E1377" s="0" t="n">
        <v>7.9</v>
      </c>
      <c r="F1377" s="0" t="n">
        <v>7.4</v>
      </c>
      <c r="G1377" s="0" t="n">
        <v>1.1</v>
      </c>
      <c r="H1377" s="0" t="n">
        <v>4.8</v>
      </c>
      <c r="I1377" s="0" t="n">
        <v>8.8</v>
      </c>
      <c r="J1377" s="0" t="n">
        <v>2.319</v>
      </c>
      <c r="K1377" s="0" t="n">
        <v>0.066</v>
      </c>
      <c r="L1377" s="0" t="n">
        <v>2.2</v>
      </c>
      <c r="M1377" s="0" t="n">
        <v>26.9</v>
      </c>
      <c r="N1377" s="0" t="n">
        <v>0</v>
      </c>
      <c r="O1377" s="0" t="n">
        <v>170</v>
      </c>
      <c r="P1377" s="0" t="n">
        <v>310000</v>
      </c>
      <c r="AC1377" s="0" t="n">
        <v>2.253</v>
      </c>
      <c r="AD1377" s="0" t="n">
        <v>0.143</v>
      </c>
      <c r="AE1377" s="0" t="n">
        <v>1.762</v>
      </c>
      <c r="AF1377" s="0" t="n">
        <v>0.032</v>
      </c>
      <c r="AG1377" s="0" t="n">
        <v>0.019</v>
      </c>
      <c r="AH1377" s="0" t="n">
        <v>15.4</v>
      </c>
      <c r="AJ1377" s="0" t="n">
        <v>11000</v>
      </c>
      <c r="BF1377" s="0" t="n">
        <f aca="false">IF(E1377&lt;11,-3.6797*E1377^2+48.115*E1377-53.83,280.92*EXP(-0.2027*E1377))</f>
        <v>96.6284230000001</v>
      </c>
      <c r="BG1377" s="1" t="n">
        <f aca="false">32.208*LN(F1377)+21.438</f>
        <v>85.9016678467677</v>
      </c>
      <c r="BH1377" s="1" t="n">
        <f aca="false">IF(G1377&lt;=2, -10*G1377+100, 88.958*EXP(-0.0755*G1377))</f>
        <v>89</v>
      </c>
      <c r="BI1377" s="1" t="n">
        <f aca="false">IF(I1377&lt;=100, 0.0053*(I1377)^2-1.0332*I1377+100.76, 122.82*EXP(-0.0092*I1377))</f>
        <v>92.078272</v>
      </c>
      <c r="BJ1377" s="0" t="n">
        <f aca="false">IF(P1377&lt;=1000, -6.942*LN(P1377)+107.59, -36.304*LN(P1377)+310.72)</f>
        <v>-148.319668335852</v>
      </c>
      <c r="BK1377" s="0" t="e">
        <f aca="false">BF1377^0.04*BG1377^0.22*BH1377^0.51*BI1377^0.06*BJ1377^0.17</f>
        <v>#NUM!</v>
      </c>
      <c r="BL1377" s="0" t="e">
        <f aca="false">IF(BK1377&gt;=90, "Very Good", IF(BK1377&gt;=80, "Good", IF(BK1377&gt;=70, "Slightly Good", IF(BK1377&gt;=60, "Average", IF(BK1377&gt;=50, "Slightly Poor", IF(BK1377&gt;=40, "Poor", "Very Poor"))))))</f>
        <v>#NUM!</v>
      </c>
      <c r="BM1377" s="2" t="n">
        <f aca="false">IF(P1377&lt;=1000, -6.942*LN(P1377)+107.59, IF(AND(P1377&gt;1000, P1377&lt;=5213),-36.304*LN(P1377)+310.72, IF(P1377&gt;5213, 10)))</f>
        <v>10</v>
      </c>
      <c r="BN1377" s="2" t="n">
        <f aca="false">BF1377^0.04*BG1377^0.22*BH1377^0.51*BI1377^0.06*BM1377^0.17</f>
        <v>61.2241662788203</v>
      </c>
      <c r="BO1377" s="3" t="str">
        <f aca="false">IF(BN1377&gt;=90, "Very Good", IF(BN1377&gt;=80, "Good", IF(BN1377&gt;=70, "Slightly Good", IF(BN1377&gt;=60, "Average", IF(BN1377&gt;=50, "Slightly Poor", IF(BN1377&gt;=40, "Poor", "Very Poor"))))))</f>
        <v>Average</v>
      </c>
      <c r="BP1377" s="2" t="n">
        <f aca="false">IF(AJ1377&lt;=1000, -6.942*LN(AJ1377)+107.59, IF(AND(AJ1377&gt;1000, AJ1377&lt;=5213),-36.304*LN(AJ1377)+310.72, IF(AJ1377&gt;5213, 10)))</f>
        <v>10</v>
      </c>
      <c r="BQ1377" s="2" t="n">
        <f aca="false">BF1377^0.04*BG1377^0.22*BH1377^0.51*BI1377^0.06*BP1377^0.17</f>
        <v>61.2241662788203</v>
      </c>
      <c r="BR1377" s="0" t="str">
        <f aca="false">IF(BQ1377&gt;=90, "Very Good", IF(BQ1377&gt;=80, "Good", IF(BQ1377&gt;=70, "Slightly Good", IF(BQ1377&gt;=60, "Average", IF(BQ1377&gt;=50, "Slightly Poor", IF(BQ1377&gt;=40, "Poor", "Very Poor"))))))</f>
        <v>Average</v>
      </c>
      <c r="BT1377" s="2" t="n">
        <f aca="false">9.81*LN(AH1377)+30.6</f>
        <v>57.4241452674061</v>
      </c>
      <c r="BU1377" s="0" t="str">
        <f aca="false">IF(BT1377&lt;30, "Clean water", IF(AND(BT1377&gt;=30, BT1377&lt;40), "Hypolimia", IF(AND(BT1377&gt;=40,BT1377&lt;50), "Mesotrophic", IF(AND(BT1377&gt;=50, BT1377&lt;70), "Eutrophic", IF(BT1377&gt;70,"Hypertrophic")))))</f>
        <v>Eutrophic</v>
      </c>
      <c r="CM1377" s="0" t="n">
        <f aca="false">IF(G1377&gt;H1377,1,0)</f>
        <v>0</v>
      </c>
      <c r="CO1377" s="17" t="n">
        <f aca="false">14.652-0.41022*M1377+0.007991*M1377*M1377-0.000077774*M1377*M1377*M1377</f>
        <v>7.885570122634</v>
      </c>
      <c r="CP1377" s="1" t="n">
        <f aca="false">F1377/CO1377*100</f>
        <v>93.8422952927618</v>
      </c>
    </row>
    <row r="1378" customFormat="false" ht="12.5" hidden="false" customHeight="false" outlineLevel="0" collapsed="false">
      <c r="A1378" s="0" t="n">
        <v>1377</v>
      </c>
      <c r="B1378" s="15" t="s">
        <v>89</v>
      </c>
      <c r="C1378" s="16" t="s">
        <v>90</v>
      </c>
      <c r="D1378" s="0" t="s">
        <v>187</v>
      </c>
      <c r="E1378" s="0" t="n">
        <v>8</v>
      </c>
      <c r="F1378" s="0" t="n">
        <v>4.5</v>
      </c>
      <c r="G1378" s="0" t="n">
        <v>2</v>
      </c>
      <c r="H1378" s="0" t="n">
        <v>4.7</v>
      </c>
      <c r="I1378" s="0" t="n">
        <v>3.4</v>
      </c>
      <c r="J1378" s="0" t="n">
        <v>3.064</v>
      </c>
      <c r="K1378" s="0" t="n">
        <v>0.173</v>
      </c>
      <c r="L1378" s="0" t="n">
        <v>3</v>
      </c>
      <c r="M1378" s="0" t="n">
        <v>27.5</v>
      </c>
      <c r="N1378" s="0" t="n">
        <v>0</v>
      </c>
      <c r="O1378" s="0" t="n">
        <v>271</v>
      </c>
      <c r="P1378" s="0" t="n">
        <v>29000</v>
      </c>
      <c r="AC1378" s="0" t="n">
        <v>2.722</v>
      </c>
      <c r="AD1378" s="0" t="n">
        <v>0.593</v>
      </c>
      <c r="AE1378" s="0" t="n">
        <v>1.718</v>
      </c>
      <c r="AF1378" s="0" t="n">
        <v>0.112</v>
      </c>
      <c r="AG1378" s="0" t="n">
        <v>0.104</v>
      </c>
      <c r="AH1378" s="0" t="n">
        <v>8.6</v>
      </c>
      <c r="AJ1378" s="0" t="n">
        <v>7000</v>
      </c>
      <c r="BF1378" s="0" t="n">
        <f aca="false">IF(E1378&lt;11,-3.6797*E1378^2+48.115*E1378-53.83,280.92*EXP(-0.2027*E1378))</f>
        <v>95.5892</v>
      </c>
      <c r="BG1378" s="1" t="n">
        <f aca="false">32.208*LN(F1378)+21.438</f>
        <v>69.8813247953702</v>
      </c>
      <c r="BH1378" s="1" t="n">
        <f aca="false">IF(G1378&lt;=2, -10*G1378+100, 88.958*EXP(-0.0755*G1378))</f>
        <v>80</v>
      </c>
      <c r="BI1378" s="1" t="n">
        <f aca="false">IF(I1378&lt;=100, 0.0053*(I1378)^2-1.0332*I1378+100.76, 122.82*EXP(-0.0092*I1378))</f>
        <v>97.308388</v>
      </c>
      <c r="BJ1378" s="0" t="n">
        <f aca="false">IF(P1378&lt;=1000, -6.942*LN(P1378)+107.59, -36.304*LN(P1378)+310.72)</f>
        <v>-62.3054554599964</v>
      </c>
      <c r="BK1378" s="0" t="e">
        <f aca="false">BF1378^0.04*BG1378^0.22*BH1378^0.51*BI1378^0.06*BJ1378^0.17</f>
        <v>#NUM!</v>
      </c>
      <c r="BL1378" s="0" t="e">
        <f aca="false">IF(BK1378&gt;=90, "Very Good", IF(BK1378&gt;=80, "Good", IF(BK1378&gt;=70, "Slightly Good", IF(BK1378&gt;=60, "Average", IF(BK1378&gt;=50, "Slightly Poor", IF(BK1378&gt;=40, "Poor", "Very Poor"))))))</f>
        <v>#NUM!</v>
      </c>
      <c r="BM1378" s="2" t="n">
        <f aca="false">IF(P1378&lt;=1000, -6.942*LN(P1378)+107.59, IF(AND(P1378&gt;1000, P1378&lt;=5213),-36.304*LN(P1378)+310.72, IF(P1378&gt;5213, 10)))</f>
        <v>10</v>
      </c>
      <c r="BN1378" s="2" t="n">
        <f aca="false">BF1378^0.04*BG1378^0.22*BH1378^0.51*BI1378^0.06*BM1378^0.17</f>
        <v>55.5700402891419</v>
      </c>
      <c r="BO1378" s="3" t="str">
        <f aca="false">IF(BN1378&gt;=90, "Very Good", IF(BN1378&gt;=80, "Good", IF(BN1378&gt;=70, "Slightly Good", IF(BN1378&gt;=60, "Average", IF(BN1378&gt;=50, "Slightly Poor", IF(BN1378&gt;=40, "Poor", "Very Poor"))))))</f>
        <v>Slightly Poor</v>
      </c>
      <c r="BP1378" s="2" t="n">
        <f aca="false">IF(AJ1378&lt;=1000, -6.942*LN(AJ1378)+107.59, IF(AND(AJ1378&gt;1000, AJ1378&lt;=5213),-36.304*LN(AJ1378)+310.72, IF(AJ1378&gt;5213, 10)))</f>
        <v>10</v>
      </c>
      <c r="BQ1378" s="2" t="n">
        <f aca="false">BF1378^0.04*BG1378^0.22*BH1378^0.51*BI1378^0.06*BP1378^0.17</f>
        <v>55.5700402891419</v>
      </c>
      <c r="BR1378" s="0" t="str">
        <f aca="false">IF(BQ1378&gt;=90, "Very Good", IF(BQ1378&gt;=80, "Good", IF(BQ1378&gt;=70, "Slightly Good", IF(BQ1378&gt;=60, "Average", IF(BQ1378&gt;=50, "Slightly Poor", IF(BQ1378&gt;=40, "Poor", "Very Poor"))))))</f>
        <v>Slightly Poor</v>
      </c>
      <c r="BT1378" s="2" t="n">
        <f aca="false">9.81*LN(AH1378)+30.6</f>
        <v>51.7087872139753</v>
      </c>
      <c r="BU1378" s="0" t="str">
        <f aca="false">IF(BT1378&lt;30, "Clean water", IF(AND(BT1378&gt;=30, BT1378&lt;40), "Hypolimia", IF(AND(BT1378&gt;=40,BT1378&lt;50), "Mesotrophic", IF(AND(BT1378&gt;=50, BT1378&lt;70), "Eutrophic", IF(BT1378&gt;70,"Hypertrophic")))))</f>
        <v>Eutrophic</v>
      </c>
      <c r="CM1378" s="0" t="n">
        <f aca="false">IF(G1378&gt;H1378,1,0)</f>
        <v>0</v>
      </c>
      <c r="CO1378" s="17" t="n">
        <f aca="false">14.652-0.41022*M1378+0.007991*M1378*M1378-0.000077774*M1378*M1378*M1378</f>
        <v>7.79668759375</v>
      </c>
      <c r="CP1378" s="1" t="n">
        <f aca="false">F1378/CO1378*100</f>
        <v>57.7168181473284</v>
      </c>
    </row>
    <row r="1379" customFormat="false" ht="12.5" hidden="false" customHeight="false" outlineLevel="0" collapsed="false">
      <c r="A1379" s="0" t="n">
        <v>1378</v>
      </c>
      <c r="B1379" s="15" t="s">
        <v>91</v>
      </c>
      <c r="C1379" s="16" t="s">
        <v>92</v>
      </c>
      <c r="D1379" s="0" t="s">
        <v>187</v>
      </c>
      <c r="E1379" s="0" t="n">
        <v>7.4</v>
      </c>
      <c r="F1379" s="0" t="n">
        <v>7.6</v>
      </c>
      <c r="G1379" s="0" t="n">
        <v>0.2</v>
      </c>
      <c r="H1379" s="0" t="n">
        <v>1.9</v>
      </c>
      <c r="I1379" s="0" t="n">
        <v>0.6</v>
      </c>
      <c r="J1379" s="0" t="n">
        <v>5.6</v>
      </c>
      <c r="K1379" s="0" t="n">
        <v>0.059</v>
      </c>
      <c r="L1379" s="0" t="n">
        <v>1.6</v>
      </c>
      <c r="M1379" s="0" t="n">
        <v>24.7</v>
      </c>
      <c r="N1379" s="0" t="n">
        <v>0</v>
      </c>
      <c r="O1379" s="0" t="n">
        <v>453</v>
      </c>
      <c r="P1379" s="0" t="n">
        <v>16000</v>
      </c>
      <c r="AC1379" s="0" t="n">
        <v>5.288</v>
      </c>
      <c r="AD1379" s="0" t="n">
        <v>0.111</v>
      </c>
      <c r="AE1379" s="0" t="n">
        <v>4.654</v>
      </c>
      <c r="AF1379" s="0" t="n">
        <v>0.051</v>
      </c>
      <c r="AG1379" s="0" t="n">
        <v>0.046</v>
      </c>
      <c r="AH1379" s="0" t="n">
        <v>0.5</v>
      </c>
      <c r="AJ1379" s="0" t="n">
        <v>2500</v>
      </c>
      <c r="BF1379" s="0" t="n">
        <f aca="false">IF(E1379&lt;11,-3.6797*E1379^2+48.115*E1379-53.83,280.92*EXP(-0.2027*E1379))</f>
        <v>100.720628</v>
      </c>
      <c r="BG1379" s="1" t="n">
        <f aca="false">32.208*LN(F1379)+21.438</f>
        <v>86.7605987487899</v>
      </c>
      <c r="BH1379" s="1" t="n">
        <f aca="false">IF(G1379&lt;=2, -10*G1379+100, 88.958*EXP(-0.0755*G1379))</f>
        <v>98</v>
      </c>
      <c r="BI1379" s="1" t="n">
        <f aca="false">IF(I1379&lt;=100, 0.0053*(I1379)^2-1.0332*I1379+100.76, 122.82*EXP(-0.0092*I1379))</f>
        <v>100.141988</v>
      </c>
      <c r="BJ1379" s="0" t="n">
        <f aca="false">IF(P1379&lt;=1000, -6.942*LN(P1379)+107.59, -36.304*LN(P1379)+310.72)</f>
        <v>-40.7152086203605</v>
      </c>
      <c r="BK1379" s="0" t="e">
        <f aca="false">BF1379^0.04*BG1379^0.22*BH1379^0.51*BI1379^0.06*BJ1379^0.17</f>
        <v>#NUM!</v>
      </c>
      <c r="BL1379" s="0" t="e">
        <f aca="false">IF(BK1379&gt;=90, "Very Good", IF(BK1379&gt;=80, "Good", IF(BK1379&gt;=70, "Slightly Good", IF(BK1379&gt;=60, "Average", IF(BK1379&gt;=50, "Slightly Poor", IF(BK1379&gt;=40, "Poor", "Very Poor"))))))</f>
        <v>#NUM!</v>
      </c>
      <c r="BM1379" s="2" t="n">
        <f aca="false">IF(P1379&lt;=1000, -6.942*LN(P1379)+107.59, IF(AND(P1379&gt;1000, P1379&lt;=5213),-36.304*LN(P1379)+310.72, IF(P1379&gt;5213, 10)))</f>
        <v>10</v>
      </c>
      <c r="BN1379" s="2" t="n">
        <f aca="false">BF1379^0.04*BG1379^0.22*BH1379^0.51*BI1379^0.06*BM1379^0.17</f>
        <v>64.8810645482809</v>
      </c>
      <c r="BO1379" s="3" t="str">
        <f aca="false">IF(BN1379&gt;=90, "Very Good", IF(BN1379&gt;=80, "Good", IF(BN1379&gt;=70, "Slightly Good", IF(BN1379&gt;=60, "Average", IF(BN1379&gt;=50, "Slightly Poor", IF(BN1379&gt;=40, "Poor", "Very Poor"))))))</f>
        <v>Average</v>
      </c>
      <c r="BP1379" s="2" t="n">
        <f aca="false">IF(AJ1379&lt;=1000, -6.942*LN(AJ1379)+107.59, IF(AND(AJ1379&gt;1000, AJ1379&lt;=5213),-36.304*LN(AJ1379)+310.72, IF(AJ1379&gt;5213, 10)))</f>
        <v>26.6758336218732</v>
      </c>
      <c r="BQ1379" s="2" t="n">
        <f aca="false">BF1379^0.04*BG1379^0.22*BH1379^0.51*BI1379^0.06*BP1379^0.17</f>
        <v>76.6580957882364</v>
      </c>
      <c r="BR1379" s="0" t="str">
        <f aca="false">IF(BQ1379&gt;=90, "Very Good", IF(BQ1379&gt;=80, "Good", IF(BQ1379&gt;=70, "Slightly Good", IF(BQ1379&gt;=60, "Average", IF(BQ1379&gt;=50, "Slightly Poor", IF(BQ1379&gt;=40, "Poor", "Very Poor"))))))</f>
        <v>Slightly Good</v>
      </c>
      <c r="BT1379" s="2" t="n">
        <f aca="false">9.81*LN(AH1379)+30.6</f>
        <v>23.8002261587069</v>
      </c>
      <c r="BU1379" s="0" t="str">
        <f aca="false">IF(BT1379&lt;30, "Clean water", IF(AND(BT1379&gt;=30, BT1379&lt;40), "Hypolimia", IF(AND(BT1379&gt;=40,BT1379&lt;50), "Mesotrophic", IF(AND(BT1379&gt;=50, BT1379&lt;70), "Eutrophic", IF(BT1379&gt;70,"Hypertrophic")))))</f>
        <v>Clean water</v>
      </c>
      <c r="CM1379" s="0" t="n">
        <f aca="false">IF(G1379&gt;H1379,1,0)</f>
        <v>0</v>
      </c>
      <c r="CO1379" s="17" t="n">
        <f aca="false">14.652-0.41022*M1379+0.007991*M1379*M1379-0.000077774*M1379*M1379*M1379</f>
        <v>8.222801440398</v>
      </c>
      <c r="CP1379" s="1" t="n">
        <f aca="false">F1379/CO1379*100</f>
        <v>92.4259214464523</v>
      </c>
    </row>
    <row r="1380" customFormat="false" ht="12.5" hidden="false" customHeight="false" outlineLevel="0" collapsed="false">
      <c r="A1380" s="0" t="n">
        <v>1379</v>
      </c>
      <c r="B1380" s="15" t="s">
        <v>137</v>
      </c>
      <c r="C1380" s="16" t="s">
        <v>138</v>
      </c>
      <c r="D1380" s="0" t="s">
        <v>187</v>
      </c>
      <c r="E1380" s="0" t="n">
        <v>8</v>
      </c>
      <c r="F1380" s="0" t="n">
        <v>7.6</v>
      </c>
      <c r="G1380" s="0" t="n">
        <v>2.1</v>
      </c>
      <c r="H1380" s="0" t="n">
        <v>7.5</v>
      </c>
      <c r="I1380" s="0" t="n">
        <v>13</v>
      </c>
      <c r="J1380" s="0" t="n">
        <v>3.545</v>
      </c>
      <c r="K1380" s="0" t="n">
        <v>0.158</v>
      </c>
      <c r="L1380" s="0" t="n">
        <v>4.8</v>
      </c>
      <c r="M1380" s="0" t="n">
        <v>31.3</v>
      </c>
      <c r="O1380" s="0" t="n">
        <v>505</v>
      </c>
      <c r="BD1380" s="0" t="n">
        <v>6.554</v>
      </c>
      <c r="BF1380" s="0" t="n">
        <f aca="false">IF(E1380&lt;11,-3.6797*E1380^2+48.115*E1380-53.83,280.92*EXP(-0.2027*E1380))</f>
        <v>95.5892</v>
      </c>
      <c r="BG1380" s="1" t="n">
        <f aca="false">32.208*LN(F1380)+21.438</f>
        <v>86.7605987487899</v>
      </c>
      <c r="BH1380" s="1" t="n">
        <f aca="false">IF(G1380&lt;=2, -10*G1380+100, 88.958*EXP(-0.0755*G1380))</f>
        <v>75.9150041678102</v>
      </c>
      <c r="BI1380" s="1" t="n">
        <f aca="false">IF(I1380&lt;=100, 0.0053*(I1380)^2-1.0332*I1380+100.76, 122.82*EXP(-0.0092*I1380))</f>
        <v>88.2241</v>
      </c>
      <c r="BJ1380" s="0" t="e">
        <f aca="false">IF(P1380&lt;=1000, -6.942*LN(P1380)+107.59, -36.304*LN(P1380)+310.72)</f>
        <v>#VALUE!</v>
      </c>
      <c r="BK1380" s="0" t="e">
        <f aca="false">BF1380^0.04*BG1380^0.22*BH1380^0.51*BI1380^0.06*BJ1380^0.17</f>
        <v>#VALUE!</v>
      </c>
      <c r="BL1380" s="0" t="e">
        <f aca="false">IF(BK1380&gt;=90, "Very Good", IF(BK1380&gt;=80, "Good", IF(BK1380&gt;=70, "Slightly Good", IF(BK1380&gt;=60, "Average", IF(BK1380&gt;=50, "Slightly Poor", IF(BK1380&gt;=40, "Poor", "Very Poor"))))))</f>
        <v>#VALUE!</v>
      </c>
      <c r="BM1380" s="2" t="e">
        <f aca="false">IF(P1380&lt;=1000, -6.942*LN(P1380)+107.59, IF(AND(P1380&gt;1000, P1380&lt;=5213),-36.304*LN(P1380)+310.72, IF(P1380&gt;5213, 10)))</f>
        <v>#VALUE!</v>
      </c>
      <c r="BN1380" s="2" t="e">
        <f aca="false">BF1380^0.04*BG1380^0.22*BH1380^0.51*BI1380^0.06*BM1380^0.17</f>
        <v>#VALUE!</v>
      </c>
      <c r="BO1380" s="3" t="e">
        <f aca="false">IF(BN1380&gt;=90, "Very Good", IF(BN1380&gt;=80, "Good", IF(BN1380&gt;=70, "Slightly Good", IF(BN1380&gt;=60, "Average", IF(BN1380&gt;=50, "Slightly Poor", IF(BN1380&gt;=40, "Poor", "Very Poor"))))))</f>
        <v>#VALUE!</v>
      </c>
      <c r="BP1380" s="2" t="e">
        <f aca="false">IF(AJ1380&lt;=1000, -6.942*LN(AJ1380)+107.59, IF(AND(AJ1380&gt;1000, AJ1380&lt;=5213),-36.304*LN(AJ1380)+310.72, IF(AJ1380&gt;5213, 10)))</f>
        <v>#VALUE!</v>
      </c>
      <c r="BQ1380" s="2" t="e">
        <f aca="false">BF1380^0.04*BG1380^0.22*BH1380^0.51*BI1380^0.06*BP1380^0.17</f>
        <v>#VALUE!</v>
      </c>
      <c r="BR1380" s="0" t="e">
        <f aca="false">IF(BQ1380&gt;=90, "Very Good", IF(BQ1380&gt;=80, "Good", IF(BQ1380&gt;=70, "Slightly Good", IF(BQ1380&gt;=60, "Average", IF(BQ1380&gt;=50, "Slightly Poor", IF(BQ1380&gt;=40, "Poor", "Very Poor"))))))</f>
        <v>#VALUE!</v>
      </c>
      <c r="BT1380" s="2" t="e">
        <f aca="false">9.81*LN(AH1380)+30.6</f>
        <v>#VALUE!</v>
      </c>
      <c r="BU1380" s="0" t="e">
        <f aca="false">IF(BT1380&lt;30, "Clean water", IF(AND(BT1380&gt;=30, BT1380&lt;40), "Hypolimia", IF(AND(BT1380&gt;=40,BT1380&lt;50), "Mesotrophic", IF(AND(BT1380&gt;=50, BT1380&lt;70), "Eutrophic", IF(BT1380&gt;70,"Hypertrophic")))))</f>
        <v>#VALUE!</v>
      </c>
      <c r="CM1380" s="0" t="n">
        <f aca="false">IF(G1380&gt;H1380,1,0)</f>
        <v>0</v>
      </c>
      <c r="CO1380" s="17" t="n">
        <f aca="false">14.652-0.41022*M1380+0.007991*M1380*M1380-0.000077774*M1380*M1380*M1380</f>
        <v>7.255931755122</v>
      </c>
      <c r="CP1380" s="1" t="n">
        <f aca="false">F1380/CO1380*100</f>
        <v>104.741889208579</v>
      </c>
    </row>
    <row r="1381" customFormat="false" ht="12.5" hidden="false" customHeight="false" outlineLevel="0" collapsed="false">
      <c r="A1381" s="0" t="n">
        <v>1380</v>
      </c>
      <c r="B1381" s="15" t="s">
        <v>93</v>
      </c>
      <c r="C1381" s="16" t="s">
        <v>94</v>
      </c>
      <c r="D1381" s="0" t="s">
        <v>187</v>
      </c>
      <c r="E1381" s="0" t="n">
        <v>7.4</v>
      </c>
      <c r="F1381" s="0" t="n">
        <v>6.2</v>
      </c>
      <c r="G1381" s="0" t="n">
        <v>3.6</v>
      </c>
      <c r="H1381" s="0" t="n">
        <v>8.7</v>
      </c>
      <c r="I1381" s="0" t="n">
        <v>7.7</v>
      </c>
      <c r="J1381" s="0" t="n">
        <v>8.073</v>
      </c>
      <c r="K1381" s="0" t="n">
        <v>0.19</v>
      </c>
      <c r="L1381" s="0" t="n">
        <v>4.8</v>
      </c>
      <c r="M1381" s="0" t="n">
        <v>27.3</v>
      </c>
      <c r="N1381" s="0" t="n">
        <v>0</v>
      </c>
      <c r="O1381" s="0" t="n">
        <v>559</v>
      </c>
      <c r="P1381" s="0" t="n">
        <v>5300</v>
      </c>
      <c r="AC1381" s="0" t="n">
        <v>7.795</v>
      </c>
      <c r="AD1381" s="0" t="n">
        <v>1.407</v>
      </c>
      <c r="AE1381" s="0" t="n">
        <v>4.428</v>
      </c>
      <c r="AF1381" s="0" t="n">
        <v>0.11</v>
      </c>
      <c r="AG1381" s="0" t="n">
        <v>0.072</v>
      </c>
      <c r="AH1381" s="0" t="n">
        <v>10.6</v>
      </c>
      <c r="AJ1381" s="0" t="n">
        <v>590</v>
      </c>
      <c r="BD1381" s="0" t="n">
        <v>4.585</v>
      </c>
      <c r="BF1381" s="0" t="n">
        <f aca="false">IF(E1381&lt;11,-3.6797*E1381^2+48.115*E1381-53.83,280.92*EXP(-0.2027*E1381))</f>
        <v>100.720628</v>
      </c>
      <c r="BG1381" s="1" t="n">
        <f aca="false">32.208*LN(F1381)+21.438</f>
        <v>80.2030835983801</v>
      </c>
      <c r="BH1381" s="1" t="n">
        <f aca="false">IF(G1381&lt;=2, -10*G1381+100, 88.958*EXP(-0.0755*G1381))</f>
        <v>67.7865873198524</v>
      </c>
      <c r="BI1381" s="1" t="n">
        <f aca="false">IF(I1381&lt;=100, 0.0053*(I1381)^2-1.0332*I1381+100.76, 122.82*EXP(-0.0092*I1381))</f>
        <v>93.118597</v>
      </c>
      <c r="BJ1381" s="0" t="n">
        <f aca="false">IF(P1381&lt;=1000, -6.942*LN(P1381)+107.59, -36.304*LN(P1381)+310.72)</f>
        <v>-0.603576061707884</v>
      </c>
      <c r="BK1381" s="0" t="e">
        <f aca="false">BF1381^0.04*BG1381^0.22*BH1381^0.51*BI1381^0.06*BJ1381^0.17</f>
        <v>#NUM!</v>
      </c>
      <c r="BL1381" s="0" t="e">
        <f aca="false">IF(BK1381&gt;=90, "Very Good", IF(BK1381&gt;=80, "Good", IF(BK1381&gt;=70, "Slightly Good", IF(BK1381&gt;=60, "Average", IF(BK1381&gt;=50, "Slightly Poor", IF(BK1381&gt;=40, "Poor", "Very Poor"))))))</f>
        <v>#NUM!</v>
      </c>
      <c r="BM1381" s="2" t="n">
        <f aca="false">IF(P1381&lt;=1000, -6.942*LN(P1381)+107.59, IF(AND(P1381&gt;1000, P1381&lt;=5213),-36.304*LN(P1381)+310.72, IF(P1381&gt;5213, 10)))</f>
        <v>10</v>
      </c>
      <c r="BN1381" s="2" t="n">
        <f aca="false">BF1381^0.04*BG1381^0.22*BH1381^0.51*BI1381^0.06*BM1381^0.17</f>
        <v>52.610481886369</v>
      </c>
      <c r="BO1381" s="3" t="str">
        <f aca="false">IF(BN1381&gt;=90, "Very Good", IF(BN1381&gt;=80, "Good", IF(BN1381&gt;=70, "Slightly Good", IF(BN1381&gt;=60, "Average", IF(BN1381&gt;=50, "Slightly Poor", IF(BN1381&gt;=40, "Poor", "Very Poor"))))))</f>
        <v>Slightly Poor</v>
      </c>
      <c r="BP1381" s="2" t="n">
        <f aca="false">IF(AJ1381&lt;=1000, -6.942*LN(AJ1381)+107.59, IF(AND(AJ1381&gt;1000, AJ1381&lt;=5213),-36.304*LN(AJ1381)+310.72, IF(AJ1381&gt;5213, 10)))</f>
        <v>63.2991893488418</v>
      </c>
      <c r="BQ1381" s="2" t="n">
        <f aca="false">BF1381^0.04*BG1381^0.22*BH1381^0.51*BI1381^0.06*BP1381^0.17</f>
        <v>71.9962646871827</v>
      </c>
      <c r="BR1381" s="0" t="str">
        <f aca="false">IF(BQ1381&gt;=90, "Very Good", IF(BQ1381&gt;=80, "Good", IF(BQ1381&gt;=70, "Slightly Good", IF(BQ1381&gt;=60, "Average", IF(BQ1381&gt;=50, "Slightly Poor", IF(BQ1381&gt;=40, "Poor", "Very Poor"))))))</f>
        <v>Slightly Good</v>
      </c>
      <c r="BT1381" s="2" t="n">
        <f aca="false">9.81*LN(AH1381)+30.6</f>
        <v>53.7599777509678</v>
      </c>
      <c r="BU1381" s="0" t="str">
        <f aca="false">IF(BT1381&lt;30, "Clean water", IF(AND(BT1381&gt;=30, BT1381&lt;40), "Hypolimia", IF(AND(BT1381&gt;=40,BT1381&lt;50), "Mesotrophic", IF(AND(BT1381&gt;=50, BT1381&lt;70), "Eutrophic", IF(BT1381&gt;70,"Hypertrophic")))))</f>
        <v>Eutrophic</v>
      </c>
      <c r="CM1381" s="0" t="n">
        <f aca="false">IF(G1381&gt;H1381,1,0)</f>
        <v>0</v>
      </c>
      <c r="CO1381" s="17" t="n">
        <f aca="false">14.652-0.41022*M1381+0.007991*M1381*M1381-0.000077774*M1381*M1381*M1381</f>
        <v>7.826184154242</v>
      </c>
      <c r="CP1381" s="1" t="n">
        <f aca="false">F1381/CO1381*100</f>
        <v>79.2212383175195</v>
      </c>
    </row>
    <row r="1382" customFormat="false" ht="12.5" hidden="false" customHeight="false" outlineLevel="0" collapsed="false">
      <c r="A1382" s="0" t="n">
        <v>1381</v>
      </c>
      <c r="B1382" s="15" t="s">
        <v>95</v>
      </c>
      <c r="C1382" s="16" t="s">
        <v>96</v>
      </c>
      <c r="D1382" s="0" t="s">
        <v>187</v>
      </c>
      <c r="E1382" s="0" t="n">
        <v>7.3</v>
      </c>
      <c r="F1382" s="0" t="n">
        <v>4.6</v>
      </c>
      <c r="G1382" s="0" t="n">
        <v>2.1</v>
      </c>
      <c r="H1382" s="0" t="n">
        <v>5.4</v>
      </c>
      <c r="I1382" s="0" t="n">
        <v>13.8</v>
      </c>
      <c r="J1382" s="0" t="n">
        <v>3.896</v>
      </c>
      <c r="K1382" s="0" t="n">
        <v>0.142</v>
      </c>
      <c r="L1382" s="0" t="n">
        <v>3.5</v>
      </c>
      <c r="M1382" s="0" t="n">
        <v>28.5</v>
      </c>
      <c r="N1382" s="0" t="n">
        <v>0</v>
      </c>
      <c r="O1382" s="0" t="n">
        <v>359</v>
      </c>
      <c r="P1382" s="0" t="n">
        <v>7000</v>
      </c>
      <c r="AC1382" s="0" t="n">
        <v>3.692</v>
      </c>
      <c r="AD1382" s="0" t="n">
        <v>0.432</v>
      </c>
      <c r="AE1382" s="0" t="n">
        <v>2.718</v>
      </c>
      <c r="AF1382" s="0" t="n">
        <v>0.08</v>
      </c>
      <c r="AG1382" s="0" t="n">
        <v>0.07</v>
      </c>
      <c r="AH1382" s="0" t="n">
        <v>5.2</v>
      </c>
      <c r="AJ1382" s="0" t="n">
        <v>2800</v>
      </c>
      <c r="BF1382" s="0" t="n">
        <f aca="false">IF(E1382&lt;11,-3.6797*E1382^2+48.115*E1382-53.83,280.92*EXP(-0.2027*E1382))</f>
        <v>101.318287</v>
      </c>
      <c r="BG1382" s="1" t="n">
        <f aca="false">32.208*LN(F1382)+21.438</f>
        <v>70.5892214229685</v>
      </c>
      <c r="BH1382" s="1" t="n">
        <f aca="false">IF(G1382&lt;=2, -10*G1382+100, 88.958*EXP(-0.0755*G1382))</f>
        <v>75.9150041678102</v>
      </c>
      <c r="BI1382" s="1" t="n">
        <f aca="false">IF(I1382&lt;=100, 0.0053*(I1382)^2-1.0332*I1382+100.76, 122.82*EXP(-0.0092*I1382))</f>
        <v>87.511172</v>
      </c>
      <c r="BJ1382" s="0" t="n">
        <f aca="false">IF(P1382&lt;=1000, -6.942*LN(P1382)+107.59, -36.304*LN(P1382)+310.72)</f>
        <v>-10.7034696994716</v>
      </c>
      <c r="BK1382" s="0" t="e">
        <f aca="false">BF1382^0.04*BG1382^0.22*BH1382^0.51*BI1382^0.06*BJ1382^0.17</f>
        <v>#NUM!</v>
      </c>
      <c r="BL1382" s="0" t="e">
        <f aca="false">IF(BK1382&gt;=90, "Very Good", IF(BK1382&gt;=80, "Good", IF(BK1382&gt;=70, "Slightly Good", IF(BK1382&gt;=60, "Average", IF(BK1382&gt;=50, "Slightly Poor", IF(BK1382&gt;=40, "Poor", "Very Poor"))))))</f>
        <v>#NUM!</v>
      </c>
      <c r="BM1382" s="2" t="n">
        <f aca="false">IF(P1382&lt;=1000, -6.942*LN(P1382)+107.59, IF(AND(P1382&gt;1000, P1382&lt;=5213),-36.304*LN(P1382)+310.72, IF(P1382&gt;5213, 10)))</f>
        <v>10</v>
      </c>
      <c r="BN1382" s="2" t="n">
        <f aca="false">BF1382^0.04*BG1382^0.22*BH1382^0.51*BI1382^0.06*BM1382^0.17</f>
        <v>54.0058562436159</v>
      </c>
      <c r="BO1382" s="3" t="str">
        <f aca="false">IF(BN1382&gt;=90, "Very Good", IF(BN1382&gt;=80, "Good", IF(BN1382&gt;=70, "Slightly Good", IF(BN1382&gt;=60, "Average", IF(BN1382&gt;=50, "Slightly Poor", IF(BN1382&gt;=40, "Poor", "Very Poor"))))))</f>
        <v>Slightly Poor</v>
      </c>
      <c r="BP1382" s="2" t="n">
        <f aca="false">IF(AJ1382&lt;=1000, -6.942*LN(AJ1382)+107.59, IF(AND(AJ1382&gt;1000, AJ1382&lt;=5213),-36.304*LN(AJ1382)+310.72, IF(AJ1382&gt;5213, 10)))</f>
        <v>22.5615490304878</v>
      </c>
      <c r="BQ1382" s="2" t="n">
        <f aca="false">BF1382^0.04*BG1382^0.22*BH1382^0.51*BI1382^0.06*BP1382^0.17</f>
        <v>62.0174023432191</v>
      </c>
      <c r="BR1382" s="0" t="str">
        <f aca="false">IF(BQ1382&gt;=90, "Very Good", IF(BQ1382&gt;=80, "Good", IF(BQ1382&gt;=70, "Slightly Good", IF(BQ1382&gt;=60, "Average", IF(BQ1382&gt;=50, "Slightly Poor", IF(BQ1382&gt;=40, "Poor", "Very Poor"))))))</f>
        <v>Average</v>
      </c>
      <c r="BT1382" s="2" t="n">
        <f aca="false">9.81*LN(AH1382)+30.6</f>
        <v>46.7733411170122</v>
      </c>
      <c r="BU1382" s="0" t="str">
        <f aca="false">IF(BT1382&lt;30, "Clean water", IF(AND(BT1382&gt;=30, BT1382&lt;40), "Hypolimia", IF(AND(BT1382&gt;=40,BT1382&lt;50), "Mesotrophic", IF(AND(BT1382&gt;=50, BT1382&lt;70), "Eutrophic", IF(BT1382&gt;70,"Hypertrophic")))))</f>
        <v>Mesotrophic</v>
      </c>
      <c r="CM1382" s="0" t="n">
        <f aca="false">IF(G1382&gt;H1382,1,0)</f>
        <v>0</v>
      </c>
      <c r="CO1382" s="17" t="n">
        <f aca="false">14.652-0.41022*M1382+0.007991*M1382*M1382-0.000077774*M1382*M1382*M1382</f>
        <v>7.65101970225</v>
      </c>
      <c r="CP1382" s="1" t="n">
        <f aca="false">F1382/CO1382*100</f>
        <v>60.1227049336606</v>
      </c>
    </row>
    <row r="1383" customFormat="false" ht="12.5" hidden="false" customHeight="false" outlineLevel="0" collapsed="false">
      <c r="A1383" s="0" t="n">
        <v>1382</v>
      </c>
      <c r="B1383" s="15" t="s">
        <v>97</v>
      </c>
      <c r="C1383" s="16" t="s">
        <v>98</v>
      </c>
      <c r="D1383" s="0" t="s">
        <v>187</v>
      </c>
      <c r="E1383" s="0" t="n">
        <v>7.6</v>
      </c>
      <c r="F1383" s="0" t="n">
        <v>7.4</v>
      </c>
      <c r="G1383" s="0" t="n">
        <v>0.8</v>
      </c>
      <c r="H1383" s="0" t="n">
        <v>4.1</v>
      </c>
      <c r="I1383" s="0" t="n">
        <v>6.6</v>
      </c>
      <c r="J1383" s="0" t="n">
        <v>2.101</v>
      </c>
      <c r="K1383" s="0" t="n">
        <v>0.036</v>
      </c>
      <c r="L1383" s="0" t="n">
        <v>2.2</v>
      </c>
      <c r="M1383" s="0" t="n">
        <v>26.2</v>
      </c>
      <c r="N1383" s="0" t="n">
        <v>0</v>
      </c>
      <c r="O1383" s="0" t="n">
        <v>160</v>
      </c>
      <c r="P1383" s="0" t="n">
        <v>24000</v>
      </c>
      <c r="AC1383" s="0" t="n">
        <v>1.998</v>
      </c>
      <c r="AD1383" s="0" t="n">
        <v>0.057</v>
      </c>
      <c r="AE1383" s="0" t="n">
        <v>1.689</v>
      </c>
      <c r="AF1383" s="0" t="n">
        <v>0.017</v>
      </c>
      <c r="AG1383" s="0" t="n">
        <v>0.006</v>
      </c>
      <c r="AH1383" s="0" t="n">
        <v>13.9</v>
      </c>
      <c r="AJ1383" s="0" t="n">
        <v>130</v>
      </c>
      <c r="BF1383" s="0" t="n">
        <f aca="false">IF(E1383&lt;11,-3.6797*E1383^2+48.115*E1383-53.83,280.92*EXP(-0.2027*E1383))</f>
        <v>99.304528</v>
      </c>
      <c r="BG1383" s="1" t="n">
        <f aca="false">32.208*LN(F1383)+21.438</f>
        <v>85.9016678467677</v>
      </c>
      <c r="BH1383" s="1" t="n">
        <f aca="false">IF(G1383&lt;=2, -10*G1383+100, 88.958*EXP(-0.0755*G1383))</f>
        <v>92</v>
      </c>
      <c r="BI1383" s="1" t="n">
        <f aca="false">IF(I1383&lt;=100, 0.0053*(I1383)^2-1.0332*I1383+100.76, 122.82*EXP(-0.0092*I1383))</f>
        <v>94.171748</v>
      </c>
      <c r="BJ1383" s="0" t="n">
        <f aca="false">IF(P1383&lt;=1000, -6.942*LN(P1383)+107.59, -36.304*LN(P1383)+310.72)</f>
        <v>-55.4352139051193</v>
      </c>
      <c r="BK1383" s="0" t="e">
        <f aca="false">BF1383^0.04*BG1383^0.22*BH1383^0.51*BI1383^0.06*BJ1383^0.17</f>
        <v>#NUM!</v>
      </c>
      <c r="BL1383" s="0" t="e">
        <f aca="false">IF(BK1383&gt;=90, "Very Good", IF(BK1383&gt;=80, "Good", IF(BK1383&gt;=70, "Slightly Good", IF(BK1383&gt;=60, "Average", IF(BK1383&gt;=50, "Slightly Poor", IF(BK1383&gt;=40, "Poor", "Very Poor"))))))</f>
        <v>#NUM!</v>
      </c>
      <c r="BM1383" s="2" t="n">
        <f aca="false">IF(P1383&lt;=1000, -6.942*LN(P1383)+107.59, IF(AND(P1383&gt;1000, P1383&lt;=5213),-36.304*LN(P1383)+310.72, IF(P1383&gt;5213, 10)))</f>
        <v>10</v>
      </c>
      <c r="BN1383" s="2" t="n">
        <f aca="false">BF1383^0.04*BG1383^0.22*BH1383^0.51*BI1383^0.06*BM1383^0.17</f>
        <v>62.4203418883297</v>
      </c>
      <c r="BO1383" s="3" t="str">
        <f aca="false">IF(BN1383&gt;=90, "Very Good", IF(BN1383&gt;=80, "Good", IF(BN1383&gt;=70, "Slightly Good", IF(BN1383&gt;=60, "Average", IF(BN1383&gt;=50, "Slightly Poor", IF(BN1383&gt;=40, "Poor", "Very Poor"))))))</f>
        <v>Average</v>
      </c>
      <c r="BP1383" s="2" t="n">
        <f aca="false">IF(AJ1383&lt;=1000, -6.942*LN(AJ1383)+107.59, IF(AND(AJ1383&gt;1000, AJ1383&lt;=5213),-36.304*LN(AJ1383)+310.72, IF(AJ1383&gt;5213, 10)))</f>
        <v>73.7995758449374</v>
      </c>
      <c r="BQ1383" s="2" t="n">
        <f aca="false">BF1383^0.04*BG1383^0.22*BH1383^0.51*BI1383^0.06*BP1383^0.17</f>
        <v>87.6789419159187</v>
      </c>
      <c r="BR1383" s="0" t="str">
        <f aca="false">IF(BQ1383&gt;=90, "Very Good", IF(BQ1383&gt;=80, "Good", IF(BQ1383&gt;=70, "Slightly Good", IF(BQ1383&gt;=60, "Average", IF(BQ1383&gt;=50, "Slightly Poor", IF(BQ1383&gt;=40, "Poor", "Very Poor"))))))</f>
        <v>Good</v>
      </c>
      <c r="BT1383" s="2" t="n">
        <f aca="false">9.81*LN(AH1383)+30.6</f>
        <v>56.4188295217405</v>
      </c>
      <c r="BU1383" s="0" t="str">
        <f aca="false">IF(BT1383&lt;30, "Clean water", IF(AND(BT1383&gt;=30, BT1383&lt;40), "Hypolimia", IF(AND(BT1383&gt;=40,BT1383&lt;50), "Mesotrophic", IF(AND(BT1383&gt;=50, BT1383&lt;70), "Eutrophic", IF(BT1383&gt;70,"Hypertrophic")))))</f>
        <v>Eutrophic</v>
      </c>
      <c r="CM1383" s="0" t="n">
        <f aca="false">IF(G1383&gt;H1383,1,0)</f>
        <v>0</v>
      </c>
      <c r="CO1383" s="17" t="n">
        <f aca="false">14.652-0.41022*M1383+0.007991*M1383*M1383-0.000077774*M1383*M1383*M1383</f>
        <v>7.990833804528</v>
      </c>
      <c r="CP1383" s="1" t="n">
        <f aca="false">F1383/CO1383*100</f>
        <v>92.6061057083529</v>
      </c>
    </row>
    <row r="1384" customFormat="false" ht="12.5" hidden="false" customHeight="false" outlineLevel="0" collapsed="false">
      <c r="A1384" s="0" t="n">
        <v>1383</v>
      </c>
      <c r="B1384" s="15" t="s">
        <v>99</v>
      </c>
      <c r="C1384" s="16" t="s">
        <v>100</v>
      </c>
      <c r="D1384" s="0" t="s">
        <v>187</v>
      </c>
      <c r="E1384" s="0" t="n">
        <v>8.3</v>
      </c>
      <c r="F1384" s="0" t="n">
        <v>8.3</v>
      </c>
      <c r="G1384" s="0" t="n">
        <v>0.5</v>
      </c>
      <c r="H1384" s="0" t="n">
        <v>3.1</v>
      </c>
      <c r="I1384" s="0" t="n">
        <v>1.4</v>
      </c>
      <c r="J1384" s="0" t="n">
        <v>3.781</v>
      </c>
      <c r="K1384" s="0" t="n">
        <v>0.074</v>
      </c>
      <c r="L1384" s="0" t="n">
        <v>2.2</v>
      </c>
      <c r="M1384" s="0" t="n">
        <v>27.4</v>
      </c>
      <c r="N1384" s="0" t="n">
        <v>0</v>
      </c>
      <c r="O1384" s="0" t="n">
        <v>377</v>
      </c>
      <c r="P1384" s="0" t="n">
        <v>27000</v>
      </c>
      <c r="AC1384" s="0" t="n">
        <v>3.489</v>
      </c>
      <c r="AD1384" s="0" t="n">
        <v>0.035</v>
      </c>
      <c r="AE1384" s="0" t="n">
        <v>3.032</v>
      </c>
      <c r="AF1384" s="0" t="n">
        <v>0.054</v>
      </c>
      <c r="AG1384" s="0" t="n">
        <v>0.047</v>
      </c>
      <c r="AH1384" s="0" t="n">
        <v>7</v>
      </c>
      <c r="AJ1384" s="0" t="n">
        <v>3600</v>
      </c>
      <c r="BF1384" s="0" t="n">
        <f aca="false">IF(E1384&lt;11,-3.6797*E1384^2+48.115*E1384-53.83,280.92*EXP(-0.2027*E1384))</f>
        <v>92.029967</v>
      </c>
      <c r="BG1384" s="1" t="n">
        <f aca="false">32.208*LN(F1384)+21.438</f>
        <v>89.5983576207606</v>
      </c>
      <c r="BH1384" s="1" t="n">
        <f aca="false">IF(G1384&lt;=2, -10*G1384+100, 88.958*EXP(-0.0755*G1384))</f>
        <v>95</v>
      </c>
      <c r="BI1384" s="1" t="n">
        <f aca="false">IF(I1384&lt;=100, 0.0053*(I1384)^2-1.0332*I1384+100.76, 122.82*EXP(-0.0092*I1384))</f>
        <v>99.323908</v>
      </c>
      <c r="BJ1384" s="0" t="n">
        <f aca="false">IF(P1384&lt;=1000, -6.942*LN(P1384)+107.59, -36.304*LN(P1384)+310.72)</f>
        <v>-59.7112092315887</v>
      </c>
      <c r="BK1384" s="0" t="e">
        <f aca="false">BF1384^0.04*BG1384^0.22*BH1384^0.51*BI1384^0.06*BJ1384^0.17</f>
        <v>#NUM!</v>
      </c>
      <c r="BL1384" s="0" t="e">
        <f aca="false">IF(BK1384&gt;=90, "Very Good", IF(BK1384&gt;=80, "Good", IF(BK1384&gt;=70, "Slightly Good", IF(BK1384&gt;=60, "Average", IF(BK1384&gt;=50, "Slightly Poor", IF(BK1384&gt;=40, "Poor", "Very Poor"))))))</f>
        <v>#NUM!</v>
      </c>
      <c r="BM1384" s="2" t="n">
        <f aca="false">IF(P1384&lt;=1000, -6.942*LN(P1384)+107.59, IF(AND(P1384&gt;1000, P1384&lt;=5213),-36.304*LN(P1384)+310.72, IF(P1384&gt;5213, 10)))</f>
        <v>10</v>
      </c>
      <c r="BN1384" s="2" t="n">
        <f aca="false">BF1384^0.04*BG1384^0.22*BH1384^0.51*BI1384^0.06*BM1384^0.17</f>
        <v>64.0509311945169</v>
      </c>
      <c r="BO1384" s="3" t="str">
        <f aca="false">IF(BN1384&gt;=90, "Very Good", IF(BN1384&gt;=80, "Good", IF(BN1384&gt;=70, "Slightly Good", IF(BN1384&gt;=60, "Average", IF(BN1384&gt;=50, "Slightly Poor", IF(BN1384&gt;=40, "Poor", "Very Poor"))))))</f>
        <v>Average</v>
      </c>
      <c r="BP1384" s="2" t="n">
        <f aca="false">IF(AJ1384&lt;=1000, -6.942*LN(AJ1384)+107.59, IF(AND(AJ1384&gt;1000, AJ1384&lt;=5213),-36.304*LN(AJ1384)+310.72, IF(AJ1384&gt;5213, 10)))</f>
        <v>13.4378300261777</v>
      </c>
      <c r="BQ1384" s="2" t="n">
        <f aca="false">BF1384^0.04*BG1384^0.22*BH1384^0.51*BI1384^0.06*BP1384^0.17</f>
        <v>67.3505896715209</v>
      </c>
      <c r="BR1384" s="0" t="str">
        <f aca="false">IF(BQ1384&gt;=90, "Very Good", IF(BQ1384&gt;=80, "Good", IF(BQ1384&gt;=70, "Slightly Good", IF(BQ1384&gt;=60, "Average", IF(BQ1384&gt;=50, "Slightly Poor", IF(BQ1384&gt;=40, "Poor", "Very Poor"))))))</f>
        <v>Average</v>
      </c>
      <c r="BT1384" s="2" t="n">
        <f aca="false">9.81*LN(AH1384)+30.6</f>
        <v>49.6893785622326</v>
      </c>
      <c r="BU1384" s="0" t="str">
        <f aca="false">IF(BT1384&lt;30, "Clean water", IF(AND(BT1384&gt;=30, BT1384&lt;40), "Hypolimia", IF(AND(BT1384&gt;=40,BT1384&lt;50), "Mesotrophic", IF(AND(BT1384&gt;=50, BT1384&lt;70), "Eutrophic", IF(BT1384&gt;70,"Hypertrophic")))))</f>
        <v>Mesotrophic</v>
      </c>
      <c r="CM1384" s="0" t="n">
        <f aca="false">IF(G1384&gt;H1384,1,0)</f>
        <v>0</v>
      </c>
      <c r="CO1384" s="17" t="n">
        <f aca="false">14.652-0.41022*M1384+0.007991*M1384*M1384-0.000077774*M1384*M1384*M1384</f>
        <v>7.811419894224</v>
      </c>
      <c r="CP1384" s="1" t="n">
        <f aca="false">F1384/CO1384*100</f>
        <v>106.254690086975</v>
      </c>
    </row>
    <row r="1385" customFormat="false" ht="12.5" hidden="false" customHeight="false" outlineLevel="0" collapsed="false">
      <c r="A1385" s="0" t="n">
        <v>1384</v>
      </c>
      <c r="B1385" s="15" t="s">
        <v>99</v>
      </c>
      <c r="C1385" s="16" t="s">
        <v>100</v>
      </c>
      <c r="D1385" s="0" t="s">
        <v>187</v>
      </c>
      <c r="E1385" s="0" t="n">
        <v>8.2</v>
      </c>
      <c r="F1385" s="0" t="n">
        <v>8.8</v>
      </c>
      <c r="G1385" s="0" t="n">
        <v>1.4</v>
      </c>
      <c r="H1385" s="0" t="n">
        <v>4.2</v>
      </c>
      <c r="I1385" s="0" t="n">
        <v>5.8</v>
      </c>
      <c r="J1385" s="0" t="n">
        <v>4.625</v>
      </c>
      <c r="K1385" s="0" t="n">
        <v>0.083</v>
      </c>
      <c r="L1385" s="0" t="n">
        <v>2.1</v>
      </c>
      <c r="M1385" s="0" t="n">
        <v>28.2</v>
      </c>
      <c r="O1385" s="0" t="n">
        <v>376</v>
      </c>
      <c r="BD1385" s="0" t="n">
        <v>0.773</v>
      </c>
      <c r="BF1385" s="0" t="n">
        <f aca="false">IF(E1385&lt;11,-3.6797*E1385^2+48.115*E1385-53.83,280.92*EXP(-0.2027*E1385))</f>
        <v>93.289972</v>
      </c>
      <c r="BG1385" s="1" t="n">
        <f aca="false">32.208*LN(F1385)+21.438</f>
        <v>91.4824034455619</v>
      </c>
      <c r="BH1385" s="1" t="n">
        <f aca="false">IF(G1385&lt;=2, -10*G1385+100, 88.958*EXP(-0.0755*G1385))</f>
        <v>86</v>
      </c>
      <c r="BI1385" s="1" t="n">
        <f aca="false">IF(I1385&lt;=100, 0.0053*(I1385)^2-1.0332*I1385+100.76, 122.82*EXP(-0.0092*I1385))</f>
        <v>94.945732</v>
      </c>
      <c r="BJ1385" s="0" t="e">
        <f aca="false">IF(P1385&lt;=1000, -6.942*LN(P1385)+107.59, -36.304*LN(P1385)+310.72)</f>
        <v>#VALUE!</v>
      </c>
      <c r="BK1385" s="0" t="e">
        <f aca="false">BF1385^0.04*BG1385^0.22*BH1385^0.51*BI1385^0.06*BJ1385^0.17</f>
        <v>#VALUE!</v>
      </c>
      <c r="BL1385" s="0" t="e">
        <f aca="false">IF(BK1385&gt;=90, "Very Good", IF(BK1385&gt;=80, "Good", IF(BK1385&gt;=70, "Slightly Good", IF(BK1385&gt;=60, "Average", IF(BK1385&gt;=50, "Slightly Poor", IF(BK1385&gt;=40, "Poor", "Very Poor"))))))</f>
        <v>#VALUE!</v>
      </c>
      <c r="BM1385" s="2" t="e">
        <f aca="false">IF(P1385&lt;=1000, -6.942*LN(P1385)+107.59, IF(AND(P1385&gt;1000, P1385&lt;=5213),-36.304*LN(P1385)+310.72, IF(P1385&gt;5213, 10)))</f>
        <v>#VALUE!</v>
      </c>
      <c r="BN1385" s="2" t="e">
        <f aca="false">BF1385^0.04*BG1385^0.22*BH1385^0.51*BI1385^0.06*BM1385^0.17</f>
        <v>#VALUE!</v>
      </c>
      <c r="BO1385" s="3" t="e">
        <f aca="false">IF(BN1385&gt;=90, "Very Good", IF(BN1385&gt;=80, "Good", IF(BN1385&gt;=70, "Slightly Good", IF(BN1385&gt;=60, "Average", IF(BN1385&gt;=50, "Slightly Poor", IF(BN1385&gt;=40, "Poor", "Very Poor"))))))</f>
        <v>#VALUE!</v>
      </c>
      <c r="BP1385" s="2" t="e">
        <f aca="false">IF(AJ1385&lt;=1000, -6.942*LN(AJ1385)+107.59, IF(AND(AJ1385&gt;1000, AJ1385&lt;=5213),-36.304*LN(AJ1385)+310.72, IF(AJ1385&gt;5213, 10)))</f>
        <v>#VALUE!</v>
      </c>
      <c r="BQ1385" s="2" t="e">
        <f aca="false">BF1385^0.04*BG1385^0.22*BH1385^0.51*BI1385^0.06*BP1385^0.17</f>
        <v>#VALUE!</v>
      </c>
      <c r="BR1385" s="0" t="e">
        <f aca="false">IF(BQ1385&gt;=90, "Very Good", IF(BQ1385&gt;=80, "Good", IF(BQ1385&gt;=70, "Slightly Good", IF(BQ1385&gt;=60, "Average", IF(BQ1385&gt;=50, "Slightly Poor", IF(BQ1385&gt;=40, "Poor", "Very Poor"))))))</f>
        <v>#VALUE!</v>
      </c>
      <c r="BT1385" s="2" t="e">
        <f aca="false">9.81*LN(AH1385)+30.6</f>
        <v>#VALUE!</v>
      </c>
      <c r="BU1385" s="0" t="e">
        <f aca="false">IF(BT1385&lt;30, "Clean water", IF(AND(BT1385&gt;=30, BT1385&lt;40), "Hypolimia", IF(AND(BT1385&gt;=40,BT1385&lt;50), "Mesotrophic", IF(AND(BT1385&gt;=50, BT1385&lt;70), "Eutrophic", IF(BT1385&gt;70,"Hypertrophic")))))</f>
        <v>#VALUE!</v>
      </c>
      <c r="CM1385" s="0" t="n">
        <f aca="false">IF(G1385&gt;H1385,1,0)</f>
        <v>0</v>
      </c>
      <c r="CO1385" s="17" t="n">
        <f aca="false">14.652-0.41022*M1385+0.007991*M1385*M1385-0.000077774*M1385*M1385*M1385</f>
        <v>7.694417159568</v>
      </c>
      <c r="CP1385" s="1" t="n">
        <f aca="false">F1385/CO1385*100</f>
        <v>114.368636603712</v>
      </c>
    </row>
    <row r="1386" customFormat="false" ht="12.5" hidden="false" customHeight="false" outlineLevel="0" collapsed="false">
      <c r="A1386" s="0" t="n">
        <v>1385</v>
      </c>
      <c r="B1386" s="15" t="s">
        <v>101</v>
      </c>
      <c r="C1386" s="16" t="s">
        <v>102</v>
      </c>
      <c r="D1386" s="0" t="s">
        <v>187</v>
      </c>
      <c r="E1386" s="0" t="n">
        <v>7.6</v>
      </c>
      <c r="F1386" s="0" t="n">
        <v>5.5</v>
      </c>
      <c r="G1386" s="0" t="n">
        <v>1.7</v>
      </c>
      <c r="H1386" s="0" t="n">
        <v>4.8</v>
      </c>
      <c r="I1386" s="0" t="n">
        <v>8.8</v>
      </c>
      <c r="J1386" s="0" t="n">
        <v>2.946</v>
      </c>
      <c r="K1386" s="0" t="n">
        <v>0.108</v>
      </c>
      <c r="L1386" s="0" t="n">
        <v>2.5</v>
      </c>
      <c r="M1386" s="0" t="n">
        <v>27.2</v>
      </c>
      <c r="N1386" s="0" t="n">
        <v>0</v>
      </c>
      <c r="O1386" s="0" t="n">
        <v>171</v>
      </c>
      <c r="P1386" s="0" t="n">
        <v>4900</v>
      </c>
      <c r="AC1386" s="0" t="n">
        <v>2.731</v>
      </c>
      <c r="AD1386" s="0" t="n">
        <v>0.65</v>
      </c>
      <c r="AE1386" s="0" t="n">
        <v>1.75</v>
      </c>
      <c r="AF1386" s="0" t="n">
        <v>0.074</v>
      </c>
      <c r="AG1386" s="0" t="n">
        <v>0.056</v>
      </c>
      <c r="AH1386" s="0" t="n">
        <v>21.2</v>
      </c>
      <c r="AJ1386" s="0" t="n">
        <v>650</v>
      </c>
      <c r="BF1386" s="0" t="n">
        <f aca="false">IF(E1386&lt;11,-3.6797*E1386^2+48.115*E1386-53.83,280.92*EXP(-0.2027*E1386))</f>
        <v>99.304528</v>
      </c>
      <c r="BG1386" s="1" t="n">
        <f aca="false">32.208*LN(F1386)+21.438</f>
        <v>76.3445265548152</v>
      </c>
      <c r="BH1386" s="1" t="n">
        <f aca="false">IF(G1386&lt;=2, -10*G1386+100, 88.958*EXP(-0.0755*G1386))</f>
        <v>83</v>
      </c>
      <c r="BI1386" s="1" t="n">
        <f aca="false">IF(I1386&lt;=100, 0.0053*(I1386)^2-1.0332*I1386+100.76, 122.82*EXP(-0.0092*I1386))</f>
        <v>92.078272</v>
      </c>
      <c r="BJ1386" s="0" t="n">
        <f aca="false">IF(P1386&lt;=1000, -6.942*LN(P1386)+107.59, -36.304*LN(P1386)+310.72)</f>
        <v>2.24525746528013</v>
      </c>
      <c r="BK1386" s="0" t="n">
        <f aca="false">BF1386^0.04*BG1386^0.22*BH1386^0.51*BI1386^0.06*BJ1386^0.17</f>
        <v>44.7079136550761</v>
      </c>
      <c r="BL1386" s="0" t="str">
        <f aca="false">IF(BK1386&gt;=90, "Very Good", IF(BK1386&gt;=80, "Good", IF(BK1386&gt;=70, "Slightly Good", IF(BK1386&gt;=60, "Average", IF(BK1386&gt;=50, "Slightly Poor", IF(BK1386&gt;=40, "Poor", "Very Poor"))))))</f>
        <v>Poor</v>
      </c>
      <c r="BM1386" s="2" t="n">
        <f aca="false">IF(P1386&lt;=1000, -6.942*LN(P1386)+107.59, IF(AND(P1386&gt;1000, P1386&lt;=5213),-36.304*LN(P1386)+310.72, IF(P1386&gt;5213, 10)))</f>
        <v>2.24525746528013</v>
      </c>
      <c r="BN1386" s="2" t="n">
        <f aca="false">BF1386^0.04*BG1386^0.22*BH1386^0.51*BI1386^0.06*BM1386^0.17</f>
        <v>44.7079136550761</v>
      </c>
      <c r="BO1386" s="3" t="str">
        <f aca="false">IF(BN1386&gt;=90, "Very Good", IF(BN1386&gt;=80, "Good", IF(BN1386&gt;=70, "Slightly Good", IF(BN1386&gt;=60, "Average", IF(BN1386&gt;=50, "Slightly Poor", IF(BN1386&gt;=40, "Poor", "Very Poor"))))))</f>
        <v>Poor</v>
      </c>
      <c r="BP1386" s="2" t="n">
        <f aca="false">IF(AJ1386&lt;=1000, -6.942*LN(AJ1386)+107.59, IF(AND(AJ1386&gt;1000, AJ1386&lt;=5213),-36.304*LN(AJ1386)+310.72, IF(AJ1386&gt;5213, 10)))</f>
        <v>62.6268578568198</v>
      </c>
      <c r="BQ1386" s="2" t="n">
        <f aca="false">BF1386^0.04*BG1386^0.22*BH1386^0.51*BI1386^0.06*BP1386^0.17</f>
        <v>78.7260504182977</v>
      </c>
      <c r="BR1386" s="0" t="str">
        <f aca="false">IF(BQ1386&gt;=90, "Very Good", IF(BQ1386&gt;=80, "Good", IF(BQ1386&gt;=70, "Slightly Good", IF(BQ1386&gt;=60, "Average", IF(BQ1386&gt;=50, "Slightly Poor", IF(BQ1386&gt;=40, "Poor", "Very Poor"))))))</f>
        <v>Slightly Good</v>
      </c>
      <c r="BT1386" s="2" t="n">
        <f aca="false">9.81*LN(AH1386)+30.6</f>
        <v>60.5597515922609</v>
      </c>
      <c r="BU1386" s="0" t="str">
        <f aca="false">IF(BT1386&lt;30, "Clean water", IF(AND(BT1386&gt;=30, BT1386&lt;40), "Hypolimia", IF(AND(BT1386&gt;=40,BT1386&lt;50), "Mesotrophic", IF(AND(BT1386&gt;=50, BT1386&lt;70), "Eutrophic", IF(BT1386&gt;70,"Hypertrophic")))))</f>
        <v>Eutrophic</v>
      </c>
      <c r="CM1386" s="0" t="n">
        <f aca="false">IF(G1386&gt;H1386,1,0)</f>
        <v>0</v>
      </c>
      <c r="CO1386" s="17" t="n">
        <f aca="false">14.652-0.41022*M1386+0.007991*M1386*M1386-0.000077774*M1386*M1386*M1386</f>
        <v>7.840980840448</v>
      </c>
      <c r="CP1386" s="1" t="n">
        <f aca="false">F1386/CO1386*100</f>
        <v>70.1442856693137</v>
      </c>
    </row>
    <row r="1387" customFormat="false" ht="12.5" hidden="false" customHeight="false" outlineLevel="0" collapsed="false">
      <c r="A1387" s="0" t="n">
        <v>1386</v>
      </c>
      <c r="B1387" s="15" t="s">
        <v>103</v>
      </c>
      <c r="C1387" s="16" t="s">
        <v>104</v>
      </c>
      <c r="D1387" s="0" t="s">
        <v>187</v>
      </c>
      <c r="E1387" s="0" t="n">
        <v>7.9</v>
      </c>
      <c r="F1387" s="0" t="n">
        <v>7.5</v>
      </c>
      <c r="G1387" s="0" t="n">
        <v>2</v>
      </c>
      <c r="H1387" s="0" t="n">
        <v>4.1</v>
      </c>
      <c r="I1387" s="0" t="n">
        <v>0.8</v>
      </c>
      <c r="J1387" s="0" t="n">
        <v>5.46</v>
      </c>
      <c r="K1387" s="0" t="n">
        <v>0.262</v>
      </c>
      <c r="L1387" s="0" t="n">
        <v>2.8</v>
      </c>
      <c r="M1387" s="0" t="n">
        <v>28.9</v>
      </c>
      <c r="N1387" s="0" t="n">
        <v>0</v>
      </c>
      <c r="O1387" s="0" t="n">
        <v>340</v>
      </c>
      <c r="P1387" s="0" t="n">
        <v>5200</v>
      </c>
      <c r="AC1387" s="0" t="n">
        <v>5.133</v>
      </c>
      <c r="AD1387" s="0" t="n">
        <v>2.372</v>
      </c>
      <c r="AE1387" s="0" t="n">
        <v>2.316</v>
      </c>
      <c r="AF1387" s="0" t="n">
        <v>0.233</v>
      </c>
      <c r="AG1387" s="0" t="n">
        <v>0.21</v>
      </c>
      <c r="AH1387" s="0" t="n">
        <v>0.7</v>
      </c>
      <c r="AJ1387" s="0" t="n">
        <v>520</v>
      </c>
      <c r="BF1387" s="0" t="n">
        <f aca="false">IF(E1387&lt;11,-3.6797*E1387^2+48.115*E1387-53.83,280.92*EXP(-0.2027*E1387))</f>
        <v>96.6284230000001</v>
      </c>
      <c r="BG1387" s="1" t="n">
        <f aca="false">32.208*LN(F1387)+21.438</f>
        <v>86.3339964856253</v>
      </c>
      <c r="BH1387" s="1" t="n">
        <f aca="false">IF(G1387&lt;=2, -10*G1387+100, 88.958*EXP(-0.0755*G1387))</f>
        <v>80</v>
      </c>
      <c r="BI1387" s="1" t="n">
        <f aca="false">IF(I1387&lt;=100, 0.0053*(I1387)^2-1.0332*I1387+100.76, 122.82*EXP(-0.0092*I1387))</f>
        <v>99.936832</v>
      </c>
      <c r="BJ1387" s="0" t="n">
        <f aca="false">IF(P1387&lt;=1000, -6.942*LN(P1387)+107.59, -36.304*LN(P1387)+310.72)</f>
        <v>0.087949608508211</v>
      </c>
      <c r="BK1387" s="0" t="n">
        <f aca="false">BF1387^0.04*BG1387^0.22*BH1387^0.51*BI1387^0.06*BJ1387^0.17</f>
        <v>26.0881567046773</v>
      </c>
      <c r="BL1387" s="0" t="str">
        <f aca="false">IF(BK1387&gt;=90, "Very Good", IF(BK1387&gt;=80, "Good", IF(BK1387&gt;=70, "Slightly Good", IF(BK1387&gt;=60, "Average", IF(BK1387&gt;=50, "Slightly Poor", IF(BK1387&gt;=40, "Poor", "Very Poor"))))))</f>
        <v>Very Poor</v>
      </c>
      <c r="BM1387" s="2" t="n">
        <f aca="false">IF(P1387&lt;=1000, -6.942*LN(P1387)+107.59, IF(AND(P1387&gt;1000, P1387&lt;=5213),-36.304*LN(P1387)+310.72, IF(P1387&gt;5213, 10)))</f>
        <v>0.087949608508211</v>
      </c>
      <c r="BN1387" s="2" t="n">
        <f aca="false">BF1387^0.04*BG1387^0.22*BH1387^0.51*BI1387^0.06*BM1387^0.17</f>
        <v>26.0881567046773</v>
      </c>
      <c r="BO1387" s="3" t="str">
        <f aca="false">IF(BN1387&gt;=90, "Very Good", IF(BN1387&gt;=80, "Good", IF(BN1387&gt;=70, "Slightly Good", IF(BN1387&gt;=60, "Average", IF(BN1387&gt;=50, "Slightly Poor", IF(BN1387&gt;=40, "Poor", "Very Poor"))))))</f>
        <v>Very Poor</v>
      </c>
      <c r="BP1387" s="2" t="n">
        <f aca="false">IF(AJ1387&lt;=1000, -6.942*LN(AJ1387)+107.59, IF(AND(AJ1387&gt;1000, AJ1387&lt;=5213),-36.304*LN(AJ1387)+310.72, IF(AJ1387&gt;5213, 10)))</f>
        <v>64.1759203900431</v>
      </c>
      <c r="BQ1387" s="2" t="n">
        <f aca="false">BF1387^0.04*BG1387^0.22*BH1387^0.51*BI1387^0.06*BP1387^0.17</f>
        <v>80.016009302957</v>
      </c>
      <c r="BR1387" s="0" t="str">
        <f aca="false">IF(BQ1387&gt;=90, "Very Good", IF(BQ1387&gt;=80, "Good", IF(BQ1387&gt;=70, "Slightly Good", IF(BQ1387&gt;=60, "Average", IF(BQ1387&gt;=50, "Slightly Poor", IF(BQ1387&gt;=40, "Poor", "Very Poor"))))))</f>
        <v>Good</v>
      </c>
      <c r="BT1387" s="2" t="n">
        <f aca="false">9.81*LN(AH1387)+30.6</f>
        <v>27.101018799961</v>
      </c>
      <c r="BU1387" s="0" t="str">
        <f aca="false">IF(BT1387&lt;30, "Clean water", IF(AND(BT1387&gt;=30, BT1387&lt;40), "Hypolimia", IF(AND(BT1387&gt;=40,BT1387&lt;50), "Mesotrophic", IF(AND(BT1387&gt;=50, BT1387&lt;70), "Eutrophic", IF(BT1387&gt;70,"Hypertrophic")))))</f>
        <v>Clean water</v>
      </c>
      <c r="CM1387" s="0" t="n">
        <f aca="false">IF(G1387&gt;H1387,1,0)</f>
        <v>0</v>
      </c>
      <c r="CO1387" s="17" t="n">
        <f aca="false">14.652-0.41022*M1387+0.007991*M1387*M1387-0.000077774*M1387*M1387*M1387</f>
        <v>7.593529818594</v>
      </c>
      <c r="CP1387" s="1" t="n">
        <f aca="false">F1387/CO1387*100</f>
        <v>98.7682958936307</v>
      </c>
    </row>
    <row r="1388" customFormat="false" ht="12.5" hidden="false" customHeight="false" outlineLevel="0" collapsed="false">
      <c r="A1388" s="0" t="n">
        <v>1387</v>
      </c>
      <c r="B1388" s="15" t="s">
        <v>105</v>
      </c>
      <c r="C1388" s="16" t="s">
        <v>106</v>
      </c>
      <c r="D1388" s="0" t="s">
        <v>187</v>
      </c>
      <c r="E1388" s="0" t="n">
        <v>7.7</v>
      </c>
      <c r="F1388" s="0" t="n">
        <v>7.5</v>
      </c>
      <c r="G1388" s="0" t="n">
        <v>0.8</v>
      </c>
      <c r="H1388" s="0" t="n">
        <v>4</v>
      </c>
      <c r="I1388" s="0" t="n">
        <v>12.2</v>
      </c>
      <c r="J1388" s="0" t="n">
        <v>1.922</v>
      </c>
      <c r="K1388" s="0" t="n">
        <v>0.049</v>
      </c>
      <c r="L1388" s="0" t="n">
        <v>2.1</v>
      </c>
      <c r="M1388" s="0" t="n">
        <v>26.2</v>
      </c>
      <c r="N1388" s="0" t="n">
        <v>0</v>
      </c>
      <c r="O1388" s="0" t="n">
        <v>152</v>
      </c>
      <c r="P1388" s="0" t="n">
        <v>33000</v>
      </c>
      <c r="AC1388" s="0" t="n">
        <v>1.883</v>
      </c>
      <c r="AD1388" s="0" t="n">
        <v>0.067</v>
      </c>
      <c r="AE1388" s="0" t="n">
        <v>1.632</v>
      </c>
      <c r="AF1388" s="0" t="n">
        <v>0.028</v>
      </c>
      <c r="AG1388" s="0" t="n">
        <v>0.016</v>
      </c>
      <c r="AH1388" s="0" t="n">
        <v>12.5</v>
      </c>
      <c r="AJ1388" s="0" t="n">
        <v>1300</v>
      </c>
      <c r="BF1388" s="0" t="n">
        <f aca="false">IF(E1388&lt;11,-3.6797*E1388^2+48.115*E1388-53.83,280.92*EXP(-0.2027*E1388))</f>
        <v>98.486087</v>
      </c>
      <c r="BG1388" s="1" t="n">
        <f aca="false">32.208*LN(F1388)+21.438</f>
        <v>86.3339964856253</v>
      </c>
      <c r="BH1388" s="1" t="n">
        <f aca="false">IF(G1388&lt;=2, -10*G1388+100, 88.958*EXP(-0.0755*G1388))</f>
        <v>92</v>
      </c>
      <c r="BI1388" s="1" t="n">
        <f aca="false">IF(I1388&lt;=100, 0.0053*(I1388)^2-1.0332*I1388+100.76, 122.82*EXP(-0.0092*I1388))</f>
        <v>88.943812</v>
      </c>
      <c r="BJ1388" s="0" t="n">
        <f aca="false">IF(P1388&lt;=1000, -6.942*LN(P1388)+107.59, -36.304*LN(P1388)+310.72)</f>
        <v>-66.9963581596466</v>
      </c>
      <c r="BK1388" s="0" t="e">
        <f aca="false">BF1388^0.04*BG1388^0.22*BH1388^0.51*BI1388^0.06*BJ1388^0.17</f>
        <v>#NUM!</v>
      </c>
      <c r="BL1388" s="0" t="e">
        <f aca="false">IF(BK1388&gt;=90, "Very Good", IF(BK1388&gt;=80, "Good", IF(BK1388&gt;=70, "Slightly Good", IF(BK1388&gt;=60, "Average", IF(BK1388&gt;=50, "Slightly Poor", IF(BK1388&gt;=40, "Poor", "Very Poor"))))))</f>
        <v>#NUM!</v>
      </c>
      <c r="BM1388" s="2" t="n">
        <f aca="false">IF(P1388&lt;=1000, -6.942*LN(P1388)+107.59, IF(AND(P1388&gt;1000, P1388&lt;=5213),-36.304*LN(P1388)+310.72, IF(P1388&gt;5213, 10)))</f>
        <v>10</v>
      </c>
      <c r="BN1388" s="2" t="n">
        <f aca="false">BF1388^0.04*BG1388^0.22*BH1388^0.51*BI1388^0.06*BM1388^0.17</f>
        <v>62.2549283380729</v>
      </c>
      <c r="BO1388" s="3" t="str">
        <f aca="false">IF(BN1388&gt;=90, "Very Good", IF(BN1388&gt;=80, "Good", IF(BN1388&gt;=70, "Slightly Good", IF(BN1388&gt;=60, "Average", IF(BN1388&gt;=50, "Slightly Poor", IF(BN1388&gt;=40, "Poor", "Very Poor"))))))</f>
        <v>Average</v>
      </c>
      <c r="BP1388" s="2" t="n">
        <f aca="false">IF(AJ1388&lt;=1000, -6.942*LN(AJ1388)+107.59, IF(AND(AJ1388&gt;1000, AJ1388&lt;=5213),-36.304*LN(AJ1388)+310.72, IF(AJ1388&gt;5213, 10)))</f>
        <v>50.4159800946047</v>
      </c>
      <c r="BQ1388" s="2" t="n">
        <f aca="false">BF1388^0.04*BG1388^0.22*BH1388^0.51*BI1388^0.06*BP1388^0.17</f>
        <v>81.961582290241</v>
      </c>
      <c r="BR1388" s="0" t="str">
        <f aca="false">IF(BQ1388&gt;=90, "Very Good", IF(BQ1388&gt;=80, "Good", IF(BQ1388&gt;=70, "Slightly Good", IF(BQ1388&gt;=60, "Average", IF(BQ1388&gt;=50, "Slightly Poor", IF(BQ1388&gt;=40, "Poor", "Very Poor"))))))</f>
        <v>Good</v>
      </c>
      <c r="BT1388" s="2" t="n">
        <f aca="false">9.81*LN(AH1388)+30.6</f>
        <v>55.377398000664</v>
      </c>
      <c r="BU1388" s="0" t="str">
        <f aca="false">IF(BT1388&lt;30, "Clean water", IF(AND(BT1388&gt;=30, BT1388&lt;40), "Hypolimia", IF(AND(BT1388&gt;=40,BT1388&lt;50), "Mesotrophic", IF(AND(BT1388&gt;=50, BT1388&lt;70), "Eutrophic", IF(BT1388&gt;70,"Hypertrophic")))))</f>
        <v>Eutrophic</v>
      </c>
      <c r="CM1388" s="0" t="n">
        <f aca="false">IF(G1388&gt;H1388,1,0)</f>
        <v>0</v>
      </c>
      <c r="CO1388" s="17" t="n">
        <f aca="false">14.652-0.41022*M1388+0.007991*M1388*M1388-0.000077774*M1388*M1388*M1388</f>
        <v>7.990833804528</v>
      </c>
      <c r="CP1388" s="1" t="n">
        <f aca="false">F1388/CO1388*100</f>
        <v>93.8575395692766</v>
      </c>
    </row>
    <row r="1389" customFormat="false" ht="12.5" hidden="false" customHeight="false" outlineLevel="0" collapsed="false">
      <c r="A1389" s="0" t="n">
        <v>1388</v>
      </c>
      <c r="B1389" s="15" t="s">
        <v>107</v>
      </c>
      <c r="C1389" s="16" t="s">
        <v>108</v>
      </c>
      <c r="D1389" s="0" t="s">
        <v>187</v>
      </c>
      <c r="E1389" s="0" t="n">
        <v>7.4</v>
      </c>
      <c r="F1389" s="0" t="n">
        <v>6.7</v>
      </c>
      <c r="G1389" s="0" t="n">
        <v>0.3</v>
      </c>
      <c r="H1389" s="0" t="n">
        <v>2.2</v>
      </c>
      <c r="I1389" s="0" t="n">
        <v>0.8</v>
      </c>
      <c r="J1389" s="0" t="n">
        <v>4.935</v>
      </c>
      <c r="K1389" s="0" t="n">
        <v>0.15</v>
      </c>
      <c r="L1389" s="0" t="n">
        <v>2</v>
      </c>
      <c r="M1389" s="0" t="n">
        <v>24.8</v>
      </c>
      <c r="N1389" s="0" t="n">
        <v>0</v>
      </c>
      <c r="O1389" s="0" t="n">
        <v>377</v>
      </c>
      <c r="P1389" s="0" t="n">
        <v>12000</v>
      </c>
      <c r="AC1389" s="0" t="n">
        <v>4.643</v>
      </c>
      <c r="AD1389" s="0" t="n">
        <v>0.187</v>
      </c>
      <c r="AE1389" s="0" t="n">
        <v>3.923</v>
      </c>
      <c r="AF1389" s="0" t="n">
        <v>0.131</v>
      </c>
      <c r="AG1389" s="0" t="n">
        <v>0.13</v>
      </c>
      <c r="AH1389" s="0" t="n">
        <v>0.5</v>
      </c>
      <c r="AJ1389" s="0" t="n">
        <v>3400</v>
      </c>
      <c r="BF1389" s="0" t="n">
        <f aca="false">IF(E1389&lt;11,-3.6797*E1389^2+48.115*E1389-53.83,280.92*EXP(-0.2027*E1389))</f>
        <v>100.720628</v>
      </c>
      <c r="BG1389" s="1" t="n">
        <f aca="false">32.208*LN(F1389)+21.438</f>
        <v>82.701079210192</v>
      </c>
      <c r="BH1389" s="1" t="n">
        <f aca="false">IF(G1389&lt;=2, -10*G1389+100, 88.958*EXP(-0.0755*G1389))</f>
        <v>97</v>
      </c>
      <c r="BI1389" s="1" t="n">
        <f aca="false">IF(I1389&lt;=100, 0.0053*(I1389)^2-1.0332*I1389+100.76, 122.82*EXP(-0.0092*I1389))</f>
        <v>99.936832</v>
      </c>
      <c r="BJ1389" s="0" t="n">
        <f aca="false">IF(P1389&lt;=1000, -6.942*LN(P1389)+107.59, -36.304*LN(P1389)+310.72)</f>
        <v>-30.271198662071</v>
      </c>
      <c r="BK1389" s="0" t="e">
        <f aca="false">BF1389^0.04*BG1389^0.22*BH1389^0.51*BI1389^0.06*BJ1389^0.17</f>
        <v>#NUM!</v>
      </c>
      <c r="BL1389" s="0" t="e">
        <f aca="false">IF(BK1389&gt;=90, "Very Good", IF(BK1389&gt;=80, "Good", IF(BK1389&gt;=70, "Slightly Good", IF(BK1389&gt;=60, "Average", IF(BK1389&gt;=50, "Slightly Poor", IF(BK1389&gt;=40, "Poor", "Very Poor"))))))</f>
        <v>#NUM!</v>
      </c>
      <c r="BM1389" s="2" t="n">
        <f aca="false">IF(P1389&lt;=1000, -6.942*LN(P1389)+107.59, IF(AND(P1389&gt;1000, P1389&lt;=5213),-36.304*LN(P1389)+310.72, IF(P1389&gt;5213, 10)))</f>
        <v>10</v>
      </c>
      <c r="BN1389" s="2" t="n">
        <f aca="false">BF1389^0.04*BG1389^0.22*BH1389^0.51*BI1389^0.06*BM1389^0.17</f>
        <v>63.8578533373181</v>
      </c>
      <c r="BO1389" s="3" t="str">
        <f aca="false">IF(BN1389&gt;=90, "Very Good", IF(BN1389&gt;=80, "Good", IF(BN1389&gt;=70, "Slightly Good", IF(BN1389&gt;=60, "Average", IF(BN1389&gt;=50, "Slightly Poor", IF(BN1389&gt;=40, "Poor", "Very Poor"))))))</f>
        <v>Average</v>
      </c>
      <c r="BP1389" s="2" t="n">
        <f aca="false">IF(AJ1389&lt;=1000, -6.942*LN(AJ1389)+107.59, IF(AND(AJ1389&gt;1000, AJ1389&lt;=5213),-36.304*LN(AJ1389)+310.72, IF(AJ1389&gt;5213, 10)))</f>
        <v>15.5129090822232</v>
      </c>
      <c r="BQ1389" s="2" t="n">
        <f aca="false">BF1389^0.04*BG1389^0.22*BH1389^0.51*BI1389^0.06*BP1389^0.17</f>
        <v>68.8069277836059</v>
      </c>
      <c r="BR1389" s="0" t="str">
        <f aca="false">IF(BQ1389&gt;=90, "Very Good", IF(BQ1389&gt;=80, "Good", IF(BQ1389&gt;=70, "Slightly Good", IF(BQ1389&gt;=60, "Average", IF(BQ1389&gt;=50, "Slightly Poor", IF(BQ1389&gt;=40, "Poor", "Very Poor"))))))</f>
        <v>Average</v>
      </c>
      <c r="BT1389" s="2" t="n">
        <f aca="false">9.81*LN(AH1389)+30.6</f>
        <v>23.8002261587069</v>
      </c>
      <c r="BU1389" s="0" t="str">
        <f aca="false">IF(BT1389&lt;30, "Clean water", IF(AND(BT1389&gt;=30, BT1389&lt;40), "Hypolimia", IF(AND(BT1389&gt;=40,BT1389&lt;50), "Mesotrophic", IF(AND(BT1389&gt;=50, BT1389&lt;70), "Eutrophic", IF(BT1389&gt;70,"Hypertrophic")))))</f>
        <v>Clean water</v>
      </c>
      <c r="CM1389" s="0" t="n">
        <f aca="false">IF(G1389&gt;H1389,1,0)</f>
        <v>0</v>
      </c>
      <c r="CO1389" s="17" t="n">
        <f aca="false">14.652-0.41022*M1389+0.007991*M1389*M1389-0.000077774*M1389*M1389*M1389</f>
        <v>8.207042440192</v>
      </c>
      <c r="CP1389" s="1" t="n">
        <f aca="false">F1389/CO1389*100</f>
        <v>81.6372042526352</v>
      </c>
    </row>
    <row r="1390" customFormat="false" ht="12.5" hidden="false" customHeight="false" outlineLevel="0" collapsed="false">
      <c r="A1390" s="0" t="n">
        <v>1389</v>
      </c>
      <c r="B1390" s="15" t="s">
        <v>109</v>
      </c>
      <c r="C1390" s="16" t="s">
        <v>110</v>
      </c>
      <c r="D1390" s="0" t="s">
        <v>187</v>
      </c>
      <c r="E1390" s="0" t="n">
        <v>7.5</v>
      </c>
      <c r="F1390" s="0" t="n">
        <v>7.9</v>
      </c>
      <c r="G1390" s="0" t="n">
        <v>4.3</v>
      </c>
      <c r="H1390" s="0" t="n">
        <v>6.8</v>
      </c>
      <c r="I1390" s="0" t="n">
        <v>8.4</v>
      </c>
      <c r="J1390" s="0" t="n">
        <v>6.657</v>
      </c>
      <c r="K1390" s="0" t="n">
        <v>0.262</v>
      </c>
      <c r="L1390" s="0" t="n">
        <v>3.5</v>
      </c>
      <c r="M1390" s="0" t="n">
        <v>27.2</v>
      </c>
      <c r="O1390" s="0" t="n">
        <v>338</v>
      </c>
      <c r="AC1390" s="0" t="n">
        <v>6.353</v>
      </c>
      <c r="AD1390" s="0" t="n">
        <v>0.878</v>
      </c>
      <c r="AE1390" s="0" t="n">
        <v>3.985</v>
      </c>
      <c r="AF1390" s="0" t="n">
        <v>0.185</v>
      </c>
      <c r="AG1390" s="0" t="n">
        <v>0.143</v>
      </c>
      <c r="BD1390" s="0" t="n">
        <v>3.698</v>
      </c>
      <c r="BF1390" s="0" t="n">
        <f aca="false">IF(E1390&lt;11,-3.6797*E1390^2+48.115*E1390-53.83,280.92*EXP(-0.2027*E1390))</f>
        <v>100.049375</v>
      </c>
      <c r="BG1390" s="1" t="n">
        <f aca="false">32.208*LN(F1390)+21.438</f>
        <v>88.0075157571056</v>
      </c>
      <c r="BH1390" s="1" t="n">
        <f aca="false">IF(G1390&lt;=2, -10*G1390+100, 88.958*EXP(-0.0755*G1390))</f>
        <v>64.2970883684832</v>
      </c>
      <c r="BI1390" s="1" t="n">
        <f aca="false">IF(I1390&lt;=100, 0.0053*(I1390)^2-1.0332*I1390+100.76, 122.82*EXP(-0.0092*I1390))</f>
        <v>92.455088</v>
      </c>
      <c r="BJ1390" s="0" t="e">
        <f aca="false">IF(P1390&lt;=1000, -6.942*LN(P1390)+107.59, -36.304*LN(P1390)+310.72)</f>
        <v>#VALUE!</v>
      </c>
      <c r="BK1390" s="0" t="e">
        <f aca="false">BF1390^0.04*BG1390^0.22*BH1390^0.51*BI1390^0.06*BJ1390^0.17</f>
        <v>#VALUE!</v>
      </c>
      <c r="BL1390" s="0" t="e">
        <f aca="false">IF(BK1390&gt;=90, "Very Good", IF(BK1390&gt;=80, "Good", IF(BK1390&gt;=70, "Slightly Good", IF(BK1390&gt;=60, "Average", IF(BK1390&gt;=50, "Slightly Poor", IF(BK1390&gt;=40, "Poor", "Very Poor"))))))</f>
        <v>#VALUE!</v>
      </c>
      <c r="BM1390" s="2" t="e">
        <f aca="false">IF(P1390&lt;=1000, -6.942*LN(P1390)+107.59, IF(AND(P1390&gt;1000, P1390&lt;=5213),-36.304*LN(P1390)+310.72, IF(P1390&gt;5213, 10)))</f>
        <v>#VALUE!</v>
      </c>
      <c r="BN1390" s="2" t="e">
        <f aca="false">BF1390^0.04*BG1390^0.22*BH1390^0.51*BI1390^0.06*BM1390^0.17</f>
        <v>#VALUE!</v>
      </c>
      <c r="BO1390" s="3" t="e">
        <f aca="false">IF(BN1390&gt;=90, "Very Good", IF(BN1390&gt;=80, "Good", IF(BN1390&gt;=70, "Slightly Good", IF(BN1390&gt;=60, "Average", IF(BN1390&gt;=50, "Slightly Poor", IF(BN1390&gt;=40, "Poor", "Very Poor"))))))</f>
        <v>#VALUE!</v>
      </c>
      <c r="BP1390" s="2" t="e">
        <f aca="false">IF(AJ1390&lt;=1000, -6.942*LN(AJ1390)+107.59, IF(AND(AJ1390&gt;1000, AJ1390&lt;=5213),-36.304*LN(AJ1390)+310.72, IF(AJ1390&gt;5213, 10)))</f>
        <v>#VALUE!</v>
      </c>
      <c r="BQ1390" s="2" t="e">
        <f aca="false">BF1390^0.04*BG1390^0.22*BH1390^0.51*BI1390^0.06*BP1390^0.17</f>
        <v>#VALUE!</v>
      </c>
      <c r="BR1390" s="0" t="e">
        <f aca="false">IF(BQ1390&gt;=90, "Very Good", IF(BQ1390&gt;=80, "Good", IF(BQ1390&gt;=70, "Slightly Good", IF(BQ1390&gt;=60, "Average", IF(BQ1390&gt;=50, "Slightly Poor", IF(BQ1390&gt;=40, "Poor", "Very Poor"))))))</f>
        <v>#VALUE!</v>
      </c>
      <c r="BT1390" s="2" t="e">
        <f aca="false">9.81*LN(AH1390)+30.6</f>
        <v>#VALUE!</v>
      </c>
      <c r="BU1390" s="0" t="e">
        <f aca="false">IF(BT1390&lt;30, "Clean water", IF(AND(BT1390&gt;=30, BT1390&lt;40), "Hypolimia", IF(AND(BT1390&gt;=40,BT1390&lt;50), "Mesotrophic", IF(AND(BT1390&gt;=50, BT1390&lt;70), "Eutrophic", IF(BT1390&gt;70,"Hypertrophic")))))</f>
        <v>#VALUE!</v>
      </c>
      <c r="CM1390" s="0" t="n">
        <f aca="false">IF(G1390&gt;H1390,1,0)</f>
        <v>0</v>
      </c>
      <c r="CO1390" s="17" t="n">
        <f aca="false">14.652-0.41022*M1390+0.007991*M1390*M1390-0.000077774*M1390*M1390*M1390</f>
        <v>7.840980840448</v>
      </c>
      <c r="CP1390" s="1" t="n">
        <f aca="false">F1390/CO1390*100</f>
        <v>100.752701234105</v>
      </c>
    </row>
    <row r="1391" customFormat="false" ht="12.5" hidden="false" customHeight="false" outlineLevel="0" collapsed="false">
      <c r="A1391" s="0" t="n">
        <v>1390</v>
      </c>
      <c r="B1391" s="15" t="s">
        <v>111</v>
      </c>
      <c r="C1391" s="16" t="s">
        <v>112</v>
      </c>
      <c r="D1391" s="0" t="s">
        <v>187</v>
      </c>
      <c r="E1391" s="0" t="n">
        <v>8.3</v>
      </c>
      <c r="F1391" s="0" t="n">
        <v>8.3</v>
      </c>
      <c r="G1391" s="0" t="n">
        <v>0.1</v>
      </c>
      <c r="H1391" s="0" t="n">
        <v>3.3</v>
      </c>
      <c r="I1391" s="0" t="n">
        <v>1.2</v>
      </c>
      <c r="J1391" s="0" t="n">
        <v>5.961</v>
      </c>
      <c r="K1391" s="0" t="n">
        <v>0.098</v>
      </c>
      <c r="L1391" s="0" t="n">
        <v>2.3</v>
      </c>
      <c r="M1391" s="0" t="n">
        <v>27.6</v>
      </c>
      <c r="N1391" s="0" t="n">
        <v>0</v>
      </c>
      <c r="O1391" s="0" t="n">
        <v>250</v>
      </c>
      <c r="P1391" s="0" t="n">
        <v>11000</v>
      </c>
      <c r="AC1391" s="0" t="n">
        <v>5.631</v>
      </c>
      <c r="AD1391" s="0" t="n">
        <v>0.085</v>
      </c>
      <c r="AE1391" s="0" t="n">
        <v>4.905</v>
      </c>
      <c r="AF1391" s="0" t="n">
        <v>0.087</v>
      </c>
      <c r="AG1391" s="0" t="n">
        <v>0.085</v>
      </c>
      <c r="AH1391" s="0" t="n">
        <v>0.6</v>
      </c>
      <c r="AJ1391" s="0" t="n">
        <v>2900</v>
      </c>
      <c r="BF1391" s="0" t="n">
        <f aca="false">IF(E1391&lt;11,-3.6797*E1391^2+48.115*E1391-53.83,280.92*EXP(-0.2027*E1391))</f>
        <v>92.029967</v>
      </c>
      <c r="BG1391" s="1" t="n">
        <f aca="false">32.208*LN(F1391)+21.438</f>
        <v>89.5983576207606</v>
      </c>
      <c r="BH1391" s="1" t="n">
        <f aca="false">IF(G1391&lt;=2, -10*G1391+100, 88.958*EXP(-0.0755*G1391))</f>
        <v>99</v>
      </c>
      <c r="BI1391" s="1" t="n">
        <f aca="false">IF(I1391&lt;=100, 0.0053*(I1391)^2-1.0332*I1391+100.76, 122.82*EXP(-0.0092*I1391))</f>
        <v>99.527792</v>
      </c>
      <c r="BJ1391" s="0" t="n">
        <f aca="false">IF(P1391&lt;=1000, -6.942*LN(P1391)+107.59, -36.304*LN(P1391)+310.72)</f>
        <v>-27.1123376318395</v>
      </c>
      <c r="BK1391" s="0" t="e">
        <f aca="false">BF1391^0.04*BG1391^0.22*BH1391^0.51*BI1391^0.06*BJ1391^0.17</f>
        <v>#NUM!</v>
      </c>
      <c r="BL1391" s="0" t="e">
        <f aca="false">IF(BK1391&gt;=90, "Very Good", IF(BK1391&gt;=80, "Good", IF(BK1391&gt;=70, "Slightly Good", IF(BK1391&gt;=60, "Average", IF(BK1391&gt;=50, "Slightly Poor", IF(BK1391&gt;=40, "Poor", "Very Poor"))))))</f>
        <v>#NUM!</v>
      </c>
      <c r="BM1391" s="2" t="n">
        <f aca="false">IF(P1391&lt;=1000, -6.942*LN(P1391)+107.59, IF(AND(P1391&gt;1000, P1391&lt;=5213),-36.304*LN(P1391)+310.72, IF(P1391&gt;5213, 10)))</f>
        <v>10</v>
      </c>
      <c r="BN1391" s="2" t="n">
        <f aca="false">BF1391^0.04*BG1391^0.22*BH1391^0.51*BI1391^0.06*BM1391^0.17</f>
        <v>65.4204900234276</v>
      </c>
      <c r="BO1391" s="3" t="str">
        <f aca="false">IF(BN1391&gt;=90, "Very Good", IF(BN1391&gt;=80, "Good", IF(BN1391&gt;=70, "Slightly Good", IF(BN1391&gt;=60, "Average", IF(BN1391&gt;=50, "Slightly Poor", IF(BN1391&gt;=40, "Poor", "Very Poor"))))))</f>
        <v>Average</v>
      </c>
      <c r="BP1391" s="2" t="n">
        <f aca="false">IF(AJ1391&lt;=1000, -6.942*LN(AJ1391)+107.59, IF(AND(AJ1391&gt;1000, AJ1391&lt;=5213),-36.304*LN(AJ1391)+310.72, IF(AJ1391&gt;5213, 10)))</f>
        <v>21.2875937560594</v>
      </c>
      <c r="BQ1391" s="2" t="n">
        <f aca="false">BF1391^0.04*BG1391^0.22*BH1391^0.51*BI1391^0.06*BP1391^0.17</f>
        <v>74.3867030365434</v>
      </c>
      <c r="BR1391" s="0" t="str">
        <f aca="false">IF(BQ1391&gt;=90, "Very Good", IF(BQ1391&gt;=80, "Good", IF(BQ1391&gt;=70, "Slightly Good", IF(BQ1391&gt;=60, "Average", IF(BQ1391&gt;=50, "Slightly Poor", IF(BQ1391&gt;=40, "Poor", "Very Poor"))))))</f>
        <v>Slightly Good</v>
      </c>
      <c r="BT1391" s="2" t="n">
        <f aca="false">9.81*LN(AH1391)+30.6</f>
        <v>25.5888006308556</v>
      </c>
      <c r="BU1391" s="0" t="str">
        <f aca="false">IF(BT1391&lt;30, "Clean water", IF(AND(BT1391&gt;=30, BT1391&lt;40), "Hypolimia", IF(AND(BT1391&gt;=40,BT1391&lt;50), "Mesotrophic", IF(AND(BT1391&gt;=50, BT1391&lt;70), "Eutrophic", IF(BT1391&gt;70,"Hypertrophic")))))</f>
        <v>Clean water</v>
      </c>
      <c r="CM1391" s="0" t="n">
        <f aca="false">IF(G1391&gt;H1391,1,0)</f>
        <v>0</v>
      </c>
      <c r="CO1391" s="17" t="n">
        <f aca="false">14.652-0.41022*M1391+0.007991*M1391*M1391-0.000077774*M1391*M1391*M1391</f>
        <v>7.781986786176</v>
      </c>
      <c r="CP1391" s="1" t="n">
        <f aca="false">F1391/CO1391*100</f>
        <v>106.656567635712</v>
      </c>
    </row>
    <row r="1392" customFormat="false" ht="12.5" hidden="false" customHeight="false" outlineLevel="0" collapsed="false">
      <c r="A1392" s="0" t="n">
        <v>1391</v>
      </c>
      <c r="B1392" s="15" t="s">
        <v>113</v>
      </c>
      <c r="C1392" s="16" t="s">
        <v>114</v>
      </c>
      <c r="D1392" s="0" t="s">
        <v>187</v>
      </c>
      <c r="E1392" s="0" t="n">
        <v>8.2</v>
      </c>
      <c r="F1392" s="0" t="n">
        <v>6.6</v>
      </c>
      <c r="G1392" s="0" t="n">
        <v>1.6</v>
      </c>
      <c r="H1392" s="0" t="n">
        <v>4.3</v>
      </c>
      <c r="I1392" s="0" t="n">
        <v>4.2</v>
      </c>
      <c r="J1392" s="0" t="n">
        <v>4.448</v>
      </c>
      <c r="K1392" s="0" t="n">
        <v>0.184</v>
      </c>
      <c r="L1392" s="0" t="n">
        <v>2.9</v>
      </c>
      <c r="M1392" s="0" t="n">
        <v>28.1</v>
      </c>
      <c r="N1392" s="0" t="n">
        <v>0</v>
      </c>
      <c r="O1392" s="0" t="n">
        <v>394</v>
      </c>
      <c r="P1392" s="0" t="n">
        <v>25000</v>
      </c>
      <c r="AC1392" s="0" t="n">
        <v>4.237</v>
      </c>
      <c r="AD1392" s="0" t="n">
        <v>0.808</v>
      </c>
      <c r="AE1392" s="0" t="n">
        <v>2.741</v>
      </c>
      <c r="AF1392" s="0" t="n">
        <v>0.142</v>
      </c>
      <c r="AG1392" s="0" t="n">
        <v>0.131</v>
      </c>
      <c r="AH1392" s="0" t="n">
        <v>1.7</v>
      </c>
      <c r="AJ1392" s="0" t="n">
        <v>4500</v>
      </c>
      <c r="BF1392" s="0" t="n">
        <f aca="false">IF(E1392&lt;11,-3.6797*E1392^2+48.115*E1392-53.83,280.92*EXP(-0.2027*E1392))</f>
        <v>93.289972</v>
      </c>
      <c r="BG1392" s="1" t="n">
        <f aca="false">32.208*LN(F1392)+21.438</f>
        <v>82.2167392560349</v>
      </c>
      <c r="BH1392" s="1" t="n">
        <f aca="false">IF(G1392&lt;=2, -10*G1392+100, 88.958*EXP(-0.0755*G1392))</f>
        <v>84</v>
      </c>
      <c r="BI1392" s="1" t="n">
        <f aca="false">IF(I1392&lt;=100, 0.0053*(I1392)^2-1.0332*I1392+100.76, 122.82*EXP(-0.0092*I1392))</f>
        <v>96.514052</v>
      </c>
      <c r="BJ1392" s="0" t="n">
        <f aca="false">IF(P1392&lt;=1000, -6.942*LN(P1392)+107.59, -36.304*LN(P1392)+310.72)</f>
        <v>-56.9172155941827</v>
      </c>
      <c r="BK1392" s="0" t="e">
        <f aca="false">BF1392^0.04*BG1392^0.22*BH1392^0.51*BI1392^0.06*BJ1392^0.17</f>
        <v>#NUM!</v>
      </c>
      <c r="BL1392" s="0" t="e">
        <f aca="false">IF(BK1392&gt;=90, "Very Good", IF(BK1392&gt;=80, "Good", IF(BK1392&gt;=70, "Slightly Good", IF(BK1392&gt;=60, "Average", IF(BK1392&gt;=50, "Slightly Poor", IF(BK1392&gt;=40, "Poor", "Very Poor"))))))</f>
        <v>#NUM!</v>
      </c>
      <c r="BM1392" s="2" t="n">
        <f aca="false">IF(P1392&lt;=1000, -6.942*LN(P1392)+107.59, IF(AND(P1392&gt;1000, P1392&lt;=5213),-36.304*LN(P1392)+310.72, IF(P1392&gt;5213, 10)))</f>
        <v>10</v>
      </c>
      <c r="BN1392" s="2" t="n">
        <f aca="false">BF1392^0.04*BG1392^0.22*BH1392^0.51*BI1392^0.06*BM1392^0.17</f>
        <v>58.9579700334197</v>
      </c>
      <c r="BO1392" s="3" t="str">
        <f aca="false">IF(BN1392&gt;=90, "Very Good", IF(BN1392&gt;=80, "Good", IF(BN1392&gt;=70, "Slightly Good", IF(BN1392&gt;=60, "Average", IF(BN1392&gt;=50, "Slightly Poor", IF(BN1392&gt;=40, "Poor", "Very Poor"))))))</f>
        <v>Slightly Poor</v>
      </c>
      <c r="BP1392" s="2" t="n">
        <f aca="false">IF(AJ1392&lt;=1000, -6.942*LN(AJ1392)+107.59, IF(AND(AJ1392&gt;1000, AJ1392&lt;=5213),-36.304*LN(AJ1392)+310.72, IF(AJ1392&gt;5213, 10)))</f>
        <v>5.33682653926667</v>
      </c>
      <c r="BQ1392" s="2" t="n">
        <f aca="false">BF1392^0.04*BG1392^0.22*BH1392^0.51*BI1392^0.06*BP1392^0.17</f>
        <v>52.98838057707</v>
      </c>
      <c r="BR1392" s="0" t="str">
        <f aca="false">IF(BQ1392&gt;=90, "Very Good", IF(BQ1392&gt;=80, "Good", IF(BQ1392&gt;=70, "Slightly Good", IF(BQ1392&gt;=60, "Average", IF(BQ1392&gt;=50, "Slightly Poor", IF(BQ1392&gt;=40, "Poor", "Very Poor"))))))</f>
        <v>Slightly Poor</v>
      </c>
      <c r="BT1392" s="2" t="n">
        <f aca="false">9.81*LN(AH1392)+30.6</f>
        <v>35.8054631429199</v>
      </c>
      <c r="BU1392" s="0" t="str">
        <f aca="false">IF(BT1392&lt;30, "Clean water", IF(AND(BT1392&gt;=30, BT1392&lt;40), "Hypolimia", IF(AND(BT1392&gt;=40,BT1392&lt;50), "Mesotrophic", IF(AND(BT1392&gt;=50, BT1392&lt;70), "Eutrophic", IF(BT1392&gt;70,"Hypertrophic")))))</f>
        <v>Hypolimia</v>
      </c>
      <c r="CM1392" s="0" t="n">
        <f aca="false">IF(G1392&gt;H1392,1,0)</f>
        <v>0</v>
      </c>
      <c r="CO1392" s="17" t="n">
        <f aca="false">14.652-0.41022*M1392+0.007991*M1392*M1392-0.000077774*M1392*M1392*M1392</f>
        <v>7.708938809266</v>
      </c>
      <c r="CP1392" s="1" t="n">
        <f aca="false">F1392/CO1392*100</f>
        <v>85.6148967230993</v>
      </c>
    </row>
    <row r="1393" customFormat="false" ht="12.5" hidden="false" customHeight="false" outlineLevel="0" collapsed="false">
      <c r="A1393" s="0" t="n">
        <v>1392</v>
      </c>
      <c r="B1393" s="15" t="s">
        <v>115</v>
      </c>
      <c r="C1393" s="16" t="s">
        <v>116</v>
      </c>
      <c r="D1393" s="0" t="s">
        <v>187</v>
      </c>
      <c r="E1393" s="0" t="n">
        <v>7.5</v>
      </c>
      <c r="F1393" s="0" t="n">
        <v>6.3</v>
      </c>
      <c r="G1393" s="0" t="n">
        <v>3</v>
      </c>
      <c r="H1393" s="0" t="n">
        <v>5.1</v>
      </c>
      <c r="I1393" s="0" t="n">
        <v>6.6</v>
      </c>
      <c r="J1393" s="0" t="n">
        <v>8.438</v>
      </c>
      <c r="K1393" s="0" t="n">
        <v>0.236</v>
      </c>
      <c r="L1393" s="0" t="n">
        <v>3.6</v>
      </c>
      <c r="M1393" s="0" t="n">
        <v>28.9</v>
      </c>
      <c r="N1393" s="0" t="n">
        <v>0</v>
      </c>
      <c r="O1393" s="0" t="n">
        <v>444</v>
      </c>
      <c r="P1393" s="0" t="n">
        <v>220000</v>
      </c>
      <c r="AC1393" s="0" t="n">
        <v>7.731</v>
      </c>
      <c r="AD1393" s="0" t="n">
        <v>1.046</v>
      </c>
      <c r="AE1393" s="0" t="n">
        <v>5.952</v>
      </c>
      <c r="AF1393" s="0" t="n">
        <v>0.154</v>
      </c>
      <c r="AG1393" s="0" t="n">
        <v>0.139</v>
      </c>
      <c r="AH1393" s="0" t="n">
        <v>1.6</v>
      </c>
      <c r="AJ1393" s="0" t="n">
        <v>41000</v>
      </c>
      <c r="BF1393" s="0" t="n">
        <f aca="false">IF(E1393&lt;11,-3.6797*E1393^2+48.115*E1393-53.83,280.92*EXP(-0.2027*E1393))</f>
        <v>100.049375</v>
      </c>
      <c r="BG1393" s="1" t="n">
        <f aca="false">32.208*LN(F1393)+21.438</f>
        <v>80.7184225924663</v>
      </c>
      <c r="BH1393" s="1" t="n">
        <f aca="false">IF(G1393&lt;=2, -10*G1393+100, 88.958*EXP(-0.0755*G1393))</f>
        <v>70.9279340534787</v>
      </c>
      <c r="BI1393" s="1" t="n">
        <f aca="false">IF(I1393&lt;=100, 0.0053*(I1393)^2-1.0332*I1393+100.76, 122.82*EXP(-0.0092*I1393))</f>
        <v>94.171748</v>
      </c>
      <c r="BJ1393" s="0" t="n">
        <f aca="false">IF(P1393&lt;=1000, -6.942*LN(P1393)+107.59, -36.304*LN(P1393)+310.72)</f>
        <v>-135.869402090944</v>
      </c>
      <c r="BK1393" s="0" t="e">
        <f aca="false">BF1393^0.04*BG1393^0.22*BH1393^0.51*BI1393^0.06*BJ1393^0.17</f>
        <v>#NUM!</v>
      </c>
      <c r="BL1393" s="0" t="e">
        <f aca="false">IF(BK1393&gt;=90, "Very Good", IF(BK1393&gt;=80, "Good", IF(BK1393&gt;=70, "Slightly Good", IF(BK1393&gt;=60, "Average", IF(BK1393&gt;=50, "Slightly Poor", IF(BK1393&gt;=40, "Poor", "Very Poor"))))))</f>
        <v>#NUM!</v>
      </c>
      <c r="BM1393" s="2" t="n">
        <f aca="false">IF(P1393&lt;=1000, -6.942*LN(P1393)+107.59, IF(AND(P1393&gt;1000, P1393&lt;=5213),-36.304*LN(P1393)+310.72, IF(P1393&gt;5213, 10)))</f>
        <v>10</v>
      </c>
      <c r="BN1393" s="2" t="n">
        <f aca="false">BF1393^0.04*BG1393^0.22*BH1393^0.51*BI1393^0.06*BM1393^0.17</f>
        <v>53.9379737854101</v>
      </c>
      <c r="BO1393" s="3" t="str">
        <f aca="false">IF(BN1393&gt;=90, "Very Good", IF(BN1393&gt;=80, "Good", IF(BN1393&gt;=70, "Slightly Good", IF(BN1393&gt;=60, "Average", IF(BN1393&gt;=50, "Slightly Poor", IF(BN1393&gt;=40, "Poor", "Very Poor"))))))</f>
        <v>Slightly Poor</v>
      </c>
      <c r="BP1393" s="2" t="n">
        <f aca="false">IF(AJ1393&lt;=1000, -6.942*LN(AJ1393)+107.59, IF(AND(AJ1393&gt;1000, AJ1393&lt;=5213),-36.304*LN(AJ1393)+310.72, IF(AJ1393&gt;5213, 10)))</f>
        <v>10</v>
      </c>
      <c r="BQ1393" s="2" t="n">
        <f aca="false">BF1393^0.04*BG1393^0.22*BH1393^0.51*BI1393^0.06*BP1393^0.17</f>
        <v>53.9379737854101</v>
      </c>
      <c r="BR1393" s="0" t="str">
        <f aca="false">IF(BQ1393&gt;=90, "Very Good", IF(BQ1393&gt;=80, "Good", IF(BQ1393&gt;=70, "Slightly Good", IF(BQ1393&gt;=60, "Average", IF(BQ1393&gt;=50, "Slightly Poor", IF(BQ1393&gt;=40, "Poor", "Very Poor"))))))</f>
        <v>Slightly Poor</v>
      </c>
      <c r="BT1393" s="2" t="n">
        <f aca="false">9.81*LN(AH1393)+30.6</f>
        <v>35.2107356029007</v>
      </c>
      <c r="BU1393" s="0" t="str">
        <f aca="false">IF(BT1393&lt;30, "Clean water", IF(AND(BT1393&gt;=30, BT1393&lt;40), "Hypolimia", IF(AND(BT1393&gt;=40,BT1393&lt;50), "Mesotrophic", IF(AND(BT1393&gt;=50, BT1393&lt;70), "Eutrophic", IF(BT1393&gt;70,"Hypertrophic")))))</f>
        <v>Hypolimia</v>
      </c>
      <c r="CM1393" s="0" t="n">
        <f aca="false">IF(G1393&gt;H1393,1,0)</f>
        <v>0</v>
      </c>
      <c r="CO1393" s="17" t="n">
        <f aca="false">14.652-0.41022*M1393+0.007991*M1393*M1393-0.000077774*M1393*M1393*M1393</f>
        <v>7.593529818594</v>
      </c>
      <c r="CP1393" s="1" t="n">
        <f aca="false">F1393/CO1393*100</f>
        <v>82.9653685506498</v>
      </c>
    </row>
    <row r="1394" customFormat="false" ht="12.5" hidden="false" customHeight="false" outlineLevel="0" collapsed="false">
      <c r="A1394" s="0" t="n">
        <v>1393</v>
      </c>
      <c r="B1394" s="15" t="s">
        <v>117</v>
      </c>
      <c r="C1394" s="16" t="s">
        <v>118</v>
      </c>
      <c r="D1394" s="0" t="s">
        <v>187</v>
      </c>
      <c r="E1394" s="0" t="n">
        <v>7.4</v>
      </c>
      <c r="F1394" s="0" t="n">
        <v>8.4</v>
      </c>
      <c r="G1394" s="0" t="n">
        <v>0.1</v>
      </c>
      <c r="H1394" s="0" t="n">
        <v>1.4</v>
      </c>
      <c r="I1394" s="0" t="n">
        <v>2.2</v>
      </c>
      <c r="J1394" s="0" t="n">
        <v>2.238</v>
      </c>
      <c r="K1394" s="0" t="n">
        <v>0.011</v>
      </c>
      <c r="L1394" s="0" t="n">
        <v>1.5</v>
      </c>
      <c r="M1394" s="0" t="n">
        <v>25</v>
      </c>
      <c r="N1394" s="0" t="n">
        <v>0</v>
      </c>
      <c r="O1394" s="0" t="n">
        <v>148</v>
      </c>
      <c r="P1394" s="0" t="n">
        <v>60</v>
      </c>
      <c r="AC1394" s="0" t="n">
        <v>2.174</v>
      </c>
      <c r="AD1394" s="0" t="n">
        <v>0.029</v>
      </c>
      <c r="AE1394" s="0" t="n">
        <v>2.061</v>
      </c>
      <c r="AF1394" s="0" t="n">
        <v>0</v>
      </c>
      <c r="AG1394" s="0" t="n">
        <v>0</v>
      </c>
      <c r="AH1394" s="0" t="n">
        <v>1</v>
      </c>
      <c r="AJ1394" s="0" t="n">
        <v>16</v>
      </c>
      <c r="BF1394" s="0" t="n">
        <f aca="false">IF(E1394&lt;11,-3.6797*E1394^2+48.115*E1394-53.83,280.92*EXP(-0.2027*E1394))</f>
        <v>100.720628</v>
      </c>
      <c r="BG1394" s="1" t="n">
        <f aca="false">32.208*LN(F1394)+21.438</f>
        <v>89.9840867819932</v>
      </c>
      <c r="BH1394" s="1" t="n">
        <f aca="false">IF(G1394&lt;=2, -10*G1394+100, 88.958*EXP(-0.0755*G1394))</f>
        <v>99</v>
      </c>
      <c r="BI1394" s="1" t="n">
        <f aca="false">IF(I1394&lt;=100, 0.0053*(I1394)^2-1.0332*I1394+100.76, 122.82*EXP(-0.0092*I1394))</f>
        <v>98.512612</v>
      </c>
      <c r="BJ1394" s="0" t="n">
        <f aca="false">IF(P1394&lt;=1000, -6.942*LN(P1394)+107.59, -36.304*LN(P1394)+310.72)</f>
        <v>79.1670600490542</v>
      </c>
      <c r="BK1394" s="0" t="n">
        <f aca="false">BF1394^0.04*BG1394^0.22*BH1394^0.51*BI1394^0.06*BJ1394^0.17</f>
        <v>93.3635208705328</v>
      </c>
      <c r="BL1394" s="0" t="str">
        <f aca="false">IF(BK1394&gt;=90, "Very Good", IF(BK1394&gt;=80, "Good", IF(BK1394&gt;=70, "Slightly Good", IF(BK1394&gt;=60, "Average", IF(BK1394&gt;=50, "Slightly Poor", IF(BK1394&gt;=40, "Poor", "Very Poor"))))))</f>
        <v>Very Good</v>
      </c>
      <c r="BM1394" s="2" t="n">
        <f aca="false">IF(P1394&lt;=1000, -6.942*LN(P1394)+107.59, IF(AND(P1394&gt;1000, P1394&lt;=5213),-36.304*LN(P1394)+310.72, IF(P1394&gt;5213, 10)))</f>
        <v>79.1670600490542</v>
      </c>
      <c r="BN1394" s="2" t="n">
        <f aca="false">BF1394^0.04*BG1394^0.22*BH1394^0.51*BI1394^0.06*BM1394^0.17</f>
        <v>93.3635208705328</v>
      </c>
      <c r="BO1394" s="3" t="str">
        <f aca="false">IF(BN1394&gt;=90, "Very Good", IF(BN1394&gt;=80, "Good", IF(BN1394&gt;=70, "Slightly Good", IF(BN1394&gt;=60, "Average", IF(BN1394&gt;=50, "Slightly Poor", IF(BN1394&gt;=40, "Poor", "Very Poor"))))))</f>
        <v>Very Good</v>
      </c>
      <c r="BP1394" s="2" t="n">
        <f aca="false">IF(AJ1394&lt;=1000, -6.942*LN(AJ1394)+107.59, IF(AND(AJ1394&gt;1000, AJ1394&lt;=5213),-36.304*LN(AJ1394)+310.72, IF(AJ1394&gt;5213, 10)))</f>
        <v>88.3426890902114</v>
      </c>
      <c r="BQ1394" s="2" t="n">
        <f aca="false">BF1394^0.04*BG1394^0.22*BH1394^0.51*BI1394^0.06*BP1394^0.17</f>
        <v>95.1203977812583</v>
      </c>
      <c r="BR1394" s="0" t="str">
        <f aca="false">IF(BQ1394&gt;=90, "Very Good", IF(BQ1394&gt;=80, "Good", IF(BQ1394&gt;=70, "Slightly Good", IF(BQ1394&gt;=60, "Average", IF(BQ1394&gt;=50, "Slightly Poor", IF(BQ1394&gt;=40, "Poor", "Very Poor"))))))</f>
        <v>Very Good</v>
      </c>
      <c r="BT1394" s="2" t="n">
        <f aca="false">9.81*LN(AH1394)+30.6</f>
        <v>30.6</v>
      </c>
      <c r="BU1394" s="0" t="str">
        <f aca="false">IF(BT1394&lt;30, "Clean water", IF(AND(BT1394&gt;=30, BT1394&lt;40), "Hypolimia", IF(AND(BT1394&gt;=40,BT1394&lt;50), "Mesotrophic", IF(AND(BT1394&gt;=50, BT1394&lt;70), "Eutrophic", IF(BT1394&gt;70,"Hypertrophic")))))</f>
        <v>Hypolimia</v>
      </c>
      <c r="CM1394" s="0" t="n">
        <f aca="false">IF(G1394&gt;H1394,1,0)</f>
        <v>0</v>
      </c>
      <c r="CO1394" s="17" t="n">
        <f aca="false">14.652-0.41022*M1394+0.007991*M1394*M1394-0.000077774*M1394*M1394*M1394</f>
        <v>8.17565625</v>
      </c>
      <c r="CP1394" s="1" t="n">
        <f aca="false">F1394/CO1394*100</f>
        <v>102.744045776142</v>
      </c>
    </row>
    <row r="1395" customFormat="false" ht="12.5" hidden="false" customHeight="false" outlineLevel="0" collapsed="false">
      <c r="A1395" s="0" t="n">
        <v>1394</v>
      </c>
      <c r="B1395" s="15" t="s">
        <v>119</v>
      </c>
      <c r="C1395" s="16" t="s">
        <v>120</v>
      </c>
      <c r="D1395" s="0" t="s">
        <v>187</v>
      </c>
      <c r="E1395" s="0" t="n">
        <v>7.5</v>
      </c>
      <c r="F1395" s="0" t="n">
        <v>7.1</v>
      </c>
      <c r="G1395" s="0" t="n">
        <v>0.3</v>
      </c>
      <c r="H1395" s="0" t="n">
        <v>1.9</v>
      </c>
      <c r="I1395" s="0" t="n">
        <v>4.6</v>
      </c>
      <c r="J1395" s="0" t="n">
        <v>2.533</v>
      </c>
      <c r="K1395" s="0" t="n">
        <v>0.028</v>
      </c>
      <c r="L1395" s="0" t="n">
        <v>1.6</v>
      </c>
      <c r="M1395" s="0" t="n">
        <v>26.3</v>
      </c>
      <c r="N1395" s="0" t="n">
        <v>0</v>
      </c>
      <c r="O1395" s="0" t="n">
        <v>195</v>
      </c>
      <c r="P1395" s="0" t="n">
        <v>63000</v>
      </c>
      <c r="AC1395" s="0" t="n">
        <v>2.408</v>
      </c>
      <c r="AD1395" s="0" t="n">
        <v>0.074</v>
      </c>
      <c r="AE1395" s="0" t="n">
        <v>2.092</v>
      </c>
      <c r="AF1395" s="0" t="n">
        <v>0.013</v>
      </c>
      <c r="AG1395" s="0" t="n">
        <v>0.011</v>
      </c>
      <c r="AH1395" s="0" t="n">
        <v>1.3</v>
      </c>
      <c r="AJ1395" s="0" t="n">
        <v>5200</v>
      </c>
      <c r="BF1395" s="0" t="n">
        <f aca="false">IF(E1395&lt;11,-3.6797*E1395^2+48.115*E1395-53.83,280.92*EXP(-0.2027*E1395))</f>
        <v>100.049375</v>
      </c>
      <c r="BG1395" s="1" t="n">
        <f aca="false">32.208*LN(F1395)+21.438</f>
        <v>84.5687328045945</v>
      </c>
      <c r="BH1395" s="1" t="n">
        <f aca="false">IF(G1395&lt;=2, -10*G1395+100, 88.958*EXP(-0.0755*G1395))</f>
        <v>97</v>
      </c>
      <c r="BI1395" s="1" t="n">
        <f aca="false">IF(I1395&lt;=100, 0.0053*(I1395)^2-1.0332*I1395+100.76, 122.82*EXP(-0.0092*I1395))</f>
        <v>96.119428</v>
      </c>
      <c r="BJ1395" s="0" t="n">
        <f aca="false">IF(P1395&lt;=1000, -6.942*LN(P1395)+107.59, -36.304*LN(P1395)+310.72)</f>
        <v>-90.4715107550857</v>
      </c>
      <c r="BK1395" s="0" t="e">
        <f aca="false">BF1395^0.04*BG1395^0.22*BH1395^0.51*BI1395^0.06*BJ1395^0.17</f>
        <v>#NUM!</v>
      </c>
      <c r="BL1395" s="0" t="e">
        <f aca="false">IF(BK1395&gt;=90, "Very Good", IF(BK1395&gt;=80, "Good", IF(BK1395&gt;=70, "Slightly Good", IF(BK1395&gt;=60, "Average", IF(BK1395&gt;=50, "Slightly Poor", IF(BK1395&gt;=40, "Poor", "Very Poor"))))))</f>
        <v>#NUM!</v>
      </c>
      <c r="BM1395" s="2" t="n">
        <f aca="false">IF(P1395&lt;=1000, -6.942*LN(P1395)+107.59, IF(AND(P1395&gt;1000, P1395&lt;=5213),-36.304*LN(P1395)+310.72, IF(P1395&gt;5213, 10)))</f>
        <v>10</v>
      </c>
      <c r="BN1395" s="2" t="n">
        <f aca="false">BF1395^0.04*BG1395^0.22*BH1395^0.51*BI1395^0.06*BM1395^0.17</f>
        <v>64.0054553225766</v>
      </c>
      <c r="BO1395" s="3" t="str">
        <f aca="false">IF(BN1395&gt;=90, "Very Good", IF(BN1395&gt;=80, "Good", IF(BN1395&gt;=70, "Slightly Good", IF(BN1395&gt;=60, "Average", IF(BN1395&gt;=50, "Slightly Poor", IF(BN1395&gt;=40, "Poor", "Very Poor"))))))</f>
        <v>Average</v>
      </c>
      <c r="BP1395" s="2" t="n">
        <f aca="false">IF(AJ1395&lt;=1000, -6.942*LN(AJ1395)+107.59, IF(AND(AJ1395&gt;1000, AJ1395&lt;=5213),-36.304*LN(AJ1395)+310.72, IF(AJ1395&gt;5213, 10)))</f>
        <v>0.087949608508211</v>
      </c>
      <c r="BQ1395" s="2" t="n">
        <f aca="false">BF1395^0.04*BG1395^0.22*BH1395^0.51*BI1395^0.06*BP1395^0.17</f>
        <v>28.6244239966713</v>
      </c>
      <c r="BR1395" s="0" t="str">
        <f aca="false">IF(BQ1395&gt;=90, "Very Good", IF(BQ1395&gt;=80, "Good", IF(BQ1395&gt;=70, "Slightly Good", IF(BQ1395&gt;=60, "Average", IF(BQ1395&gt;=50, "Slightly Poor", IF(BQ1395&gt;=40, "Poor", "Very Poor"))))))</f>
        <v>Very Poor</v>
      </c>
      <c r="BT1395" s="2" t="n">
        <f aca="false">9.81*LN(AH1395)+30.6</f>
        <v>33.1737934344261</v>
      </c>
      <c r="BU1395" s="0" t="str">
        <f aca="false">IF(BT1395&lt;30, "Clean water", IF(AND(BT1395&gt;=30, BT1395&lt;40), "Hypolimia", IF(AND(BT1395&gt;=40,BT1395&lt;50), "Mesotrophic", IF(AND(BT1395&gt;=50, BT1395&lt;70), "Eutrophic", IF(BT1395&gt;70,"Hypertrophic")))))</f>
        <v>Hypolimia</v>
      </c>
      <c r="CM1395" s="0" t="n">
        <f aca="false">IF(G1395&gt;H1395,1,0)</f>
        <v>0</v>
      </c>
      <c r="CO1395" s="17" t="n">
        <f aca="false">14.652-0.41022*M1395+0.007991*M1395*M1395-0.000077774*M1395*M1395*M1395</f>
        <v>7.975687191022</v>
      </c>
      <c r="CP1395" s="1" t="n">
        <f aca="false">F1395/CO1395*100</f>
        <v>89.0205424304036</v>
      </c>
    </row>
    <row r="1396" customFormat="false" ht="12.5" hidden="false" customHeight="false" outlineLevel="0" collapsed="false">
      <c r="A1396" s="0" t="n">
        <v>1395</v>
      </c>
      <c r="B1396" s="15" t="s">
        <v>121</v>
      </c>
      <c r="C1396" s="16" t="s">
        <v>122</v>
      </c>
      <c r="D1396" s="0" t="s">
        <v>187</v>
      </c>
      <c r="E1396" s="0" t="n">
        <v>7.8</v>
      </c>
      <c r="F1396" s="0" t="n">
        <v>7.2</v>
      </c>
      <c r="G1396" s="0" t="n">
        <v>0.8</v>
      </c>
      <c r="H1396" s="0" t="n">
        <v>2.4</v>
      </c>
      <c r="I1396" s="0" t="n">
        <v>2</v>
      </c>
      <c r="J1396" s="0" t="n">
        <v>2.929</v>
      </c>
      <c r="K1396" s="0" t="n">
        <v>0.099</v>
      </c>
      <c r="L1396" s="0" t="n">
        <v>2.1</v>
      </c>
      <c r="M1396" s="0" t="n">
        <v>30.1</v>
      </c>
      <c r="N1396" s="0" t="n">
        <v>0</v>
      </c>
      <c r="O1396" s="0" t="n">
        <v>242</v>
      </c>
      <c r="P1396" s="0" t="n">
        <v>6000</v>
      </c>
      <c r="AC1396" s="0" t="n">
        <v>2.715</v>
      </c>
      <c r="AD1396" s="0" t="n">
        <v>0.179</v>
      </c>
      <c r="AE1396" s="0" t="n">
        <v>2.213</v>
      </c>
      <c r="AF1396" s="0" t="n">
        <v>0.076</v>
      </c>
      <c r="AG1396" s="0" t="n">
        <v>0.074</v>
      </c>
      <c r="AH1396" s="0" t="n">
        <v>1.5</v>
      </c>
      <c r="AJ1396" s="0" t="n">
        <v>1300</v>
      </c>
      <c r="BF1396" s="0" t="n">
        <f aca="false">IF(E1396&lt;11,-3.6797*E1396^2+48.115*E1396-53.83,280.92*EXP(-0.2027*E1396))</f>
        <v>97.5940520000001</v>
      </c>
      <c r="BG1396" s="1" t="n">
        <f aca="false">32.208*LN(F1396)+21.438</f>
        <v>85.0192016861169</v>
      </c>
      <c r="BH1396" s="1" t="n">
        <f aca="false">IF(G1396&lt;=2, -10*G1396+100, 88.958*EXP(-0.0755*G1396))</f>
        <v>92</v>
      </c>
      <c r="BI1396" s="1" t="n">
        <f aca="false">IF(I1396&lt;=100, 0.0053*(I1396)^2-1.0332*I1396+100.76, 122.82*EXP(-0.0092*I1396))</f>
        <v>98.7148</v>
      </c>
      <c r="BJ1396" s="0" t="n">
        <f aca="false">IF(P1396&lt;=1000, -6.942*LN(P1396)+107.59, -36.304*LN(P1396)+310.72)</f>
        <v>-5.10718341902276</v>
      </c>
      <c r="BK1396" s="0" t="e">
        <f aca="false">BF1396^0.04*BG1396^0.22*BH1396^0.51*BI1396^0.06*BJ1396^0.17</f>
        <v>#NUM!</v>
      </c>
      <c r="BL1396" s="0" t="e">
        <f aca="false">IF(BK1396&gt;=90, "Very Good", IF(BK1396&gt;=80, "Good", IF(BK1396&gt;=70, "Slightly Good", IF(BK1396&gt;=60, "Average", IF(BK1396&gt;=50, "Slightly Poor", IF(BK1396&gt;=40, "Poor", "Very Poor"))))))</f>
        <v>#NUM!</v>
      </c>
      <c r="BM1396" s="2" t="n">
        <f aca="false">IF(P1396&lt;=1000, -6.942*LN(P1396)+107.59, IF(AND(P1396&gt;1000, P1396&lt;=5213),-36.304*LN(P1396)+310.72, IF(P1396&gt;5213, 10)))</f>
        <v>10</v>
      </c>
      <c r="BN1396" s="2" t="n">
        <f aca="false">BF1396^0.04*BG1396^0.22*BH1396^0.51*BI1396^0.06*BM1396^0.17</f>
        <v>62.4116130375583</v>
      </c>
      <c r="BO1396" s="3" t="str">
        <f aca="false">IF(BN1396&gt;=90, "Very Good", IF(BN1396&gt;=80, "Good", IF(BN1396&gt;=70, "Slightly Good", IF(BN1396&gt;=60, "Average", IF(BN1396&gt;=50, "Slightly Poor", IF(BN1396&gt;=40, "Poor", "Very Poor"))))))</f>
        <v>Average</v>
      </c>
      <c r="BP1396" s="2" t="n">
        <f aca="false">IF(AJ1396&lt;=1000, -6.942*LN(AJ1396)+107.59, IF(AND(AJ1396&gt;1000, AJ1396&lt;=5213),-36.304*LN(AJ1396)+310.72, IF(AJ1396&gt;5213, 10)))</f>
        <v>50.4159800946047</v>
      </c>
      <c r="BQ1396" s="2" t="n">
        <f aca="false">BF1396^0.04*BG1396^0.22*BH1396^0.51*BI1396^0.06*BP1396^0.17</f>
        <v>82.1678651698992</v>
      </c>
      <c r="BR1396" s="0" t="str">
        <f aca="false">IF(BQ1396&gt;=90, "Very Good", IF(BQ1396&gt;=80, "Good", IF(BQ1396&gt;=70, "Slightly Good", IF(BQ1396&gt;=60, "Average", IF(BQ1396&gt;=50, "Slightly Poor", IF(BQ1396&gt;=40, "Poor", "Very Poor"))))))</f>
        <v>Good</v>
      </c>
      <c r="BT1396" s="2" t="n">
        <f aca="false">9.81*LN(AH1396)+30.6</f>
        <v>34.5776127105411</v>
      </c>
      <c r="BU1396" s="0" t="str">
        <f aca="false">IF(BT1396&lt;30, "Clean water", IF(AND(BT1396&gt;=30, BT1396&lt;40), "Hypolimia", IF(AND(BT1396&gt;=40,BT1396&lt;50), "Mesotrophic", IF(AND(BT1396&gt;=50, BT1396&lt;70), "Eutrophic", IF(BT1396&gt;70,"Hypertrophic")))))</f>
        <v>Hypolimia</v>
      </c>
      <c r="CM1396" s="0" t="n">
        <f aca="false">IF(G1396&gt;H1396,1,0)</f>
        <v>0</v>
      </c>
      <c r="CO1396" s="17" t="n">
        <f aca="false">14.652-0.41022*M1396+0.007991*M1396*M1396-0.000077774*M1396*M1396*M1396</f>
        <v>7.423336855626</v>
      </c>
      <c r="CP1396" s="1" t="n">
        <f aca="false">F1396/CO1396*100</f>
        <v>96.9914223216648</v>
      </c>
    </row>
    <row r="1397" customFormat="false" ht="12.5" hidden="false" customHeight="false" outlineLevel="0" collapsed="false">
      <c r="A1397" s="0" t="n">
        <v>1396</v>
      </c>
      <c r="B1397" s="15" t="s">
        <v>140</v>
      </c>
      <c r="C1397" s="16" t="s">
        <v>141</v>
      </c>
      <c r="D1397" s="0" t="s">
        <v>187</v>
      </c>
      <c r="E1397" s="0" t="n">
        <v>8</v>
      </c>
      <c r="F1397" s="0" t="n">
        <v>7.5</v>
      </c>
      <c r="G1397" s="0" t="n">
        <v>1.6</v>
      </c>
      <c r="H1397" s="0" t="n">
        <v>4.8</v>
      </c>
      <c r="I1397" s="0" t="n">
        <v>3.3</v>
      </c>
      <c r="J1397" s="0" t="n">
        <v>3.764</v>
      </c>
      <c r="K1397" s="0" t="n">
        <v>0.154</v>
      </c>
      <c r="L1397" s="0" t="n">
        <v>2.4</v>
      </c>
      <c r="M1397" s="0" t="n">
        <v>26.7</v>
      </c>
      <c r="O1397" s="0" t="n">
        <v>891</v>
      </c>
      <c r="BD1397" s="0" t="n">
        <v>0.07</v>
      </c>
      <c r="BF1397" s="0" t="n">
        <f aca="false">IF(E1397&lt;11,-3.6797*E1397^2+48.115*E1397-53.83,280.92*EXP(-0.2027*E1397))</f>
        <v>95.5892</v>
      </c>
      <c r="BG1397" s="1" t="n">
        <f aca="false">32.208*LN(F1397)+21.438</f>
        <v>86.3339964856253</v>
      </c>
      <c r="BH1397" s="1" t="n">
        <f aca="false">IF(G1397&lt;=2, -10*G1397+100, 88.958*EXP(-0.0755*G1397))</f>
        <v>84</v>
      </c>
      <c r="BI1397" s="1" t="n">
        <f aca="false">IF(I1397&lt;=100, 0.0053*(I1397)^2-1.0332*I1397+100.76, 122.82*EXP(-0.0092*I1397))</f>
        <v>97.408157</v>
      </c>
      <c r="BJ1397" s="0" t="e">
        <f aca="false">IF(P1397&lt;=1000, -6.942*LN(P1397)+107.59, -36.304*LN(P1397)+310.72)</f>
        <v>#VALUE!</v>
      </c>
      <c r="BK1397" s="0" t="e">
        <f aca="false">BF1397^0.04*BG1397^0.22*BH1397^0.51*BI1397^0.06*BJ1397^0.17</f>
        <v>#VALUE!</v>
      </c>
      <c r="BL1397" s="0" t="e">
        <f aca="false">IF(BK1397&gt;=90, "Very Good", IF(BK1397&gt;=80, "Good", IF(BK1397&gt;=70, "Slightly Good", IF(BK1397&gt;=60, "Average", IF(BK1397&gt;=50, "Slightly Poor", IF(BK1397&gt;=40, "Poor", "Very Poor"))))))</f>
        <v>#VALUE!</v>
      </c>
      <c r="BM1397" s="2" t="e">
        <f aca="false">IF(P1397&lt;=1000, -6.942*LN(P1397)+107.59, IF(AND(P1397&gt;1000, P1397&lt;=5213),-36.304*LN(P1397)+310.72, IF(P1397&gt;5213, 10)))</f>
        <v>#VALUE!</v>
      </c>
      <c r="BN1397" s="2" t="e">
        <f aca="false">BF1397^0.04*BG1397^0.22*BH1397^0.51*BI1397^0.06*BM1397^0.17</f>
        <v>#VALUE!</v>
      </c>
      <c r="BO1397" s="3" t="e">
        <f aca="false">IF(BN1397&gt;=90, "Very Good", IF(BN1397&gt;=80, "Good", IF(BN1397&gt;=70, "Slightly Good", IF(BN1397&gt;=60, "Average", IF(BN1397&gt;=50, "Slightly Poor", IF(BN1397&gt;=40, "Poor", "Very Poor"))))))</f>
        <v>#VALUE!</v>
      </c>
      <c r="BP1397" s="2" t="e">
        <f aca="false">IF(AJ1397&lt;=1000, -6.942*LN(AJ1397)+107.59, IF(AND(AJ1397&gt;1000, AJ1397&lt;=5213),-36.304*LN(AJ1397)+310.72, IF(AJ1397&gt;5213, 10)))</f>
        <v>#VALUE!</v>
      </c>
      <c r="BQ1397" s="2" t="e">
        <f aca="false">BF1397^0.04*BG1397^0.22*BH1397^0.51*BI1397^0.06*BP1397^0.17</f>
        <v>#VALUE!</v>
      </c>
      <c r="BR1397" s="0" t="e">
        <f aca="false">IF(BQ1397&gt;=90, "Very Good", IF(BQ1397&gt;=80, "Good", IF(BQ1397&gt;=70, "Slightly Good", IF(BQ1397&gt;=60, "Average", IF(BQ1397&gt;=50, "Slightly Poor", IF(BQ1397&gt;=40, "Poor", "Very Poor"))))))</f>
        <v>#VALUE!</v>
      </c>
      <c r="BT1397" s="2" t="e">
        <f aca="false">9.81*LN(AH1397)+30.6</f>
        <v>#VALUE!</v>
      </c>
      <c r="BU1397" s="0" t="e">
        <f aca="false">IF(BT1397&lt;30, "Clean water", IF(AND(BT1397&gt;=30, BT1397&lt;40), "Hypolimia", IF(AND(BT1397&gt;=40,BT1397&lt;50), "Mesotrophic", IF(AND(BT1397&gt;=50, BT1397&lt;70), "Eutrophic", IF(BT1397&gt;70,"Hypertrophic")))))</f>
        <v>#VALUE!</v>
      </c>
      <c r="CM1397" s="0" t="n">
        <f aca="false">IF(G1397&gt;H1397,1,0)</f>
        <v>0</v>
      </c>
      <c r="CO1397" s="17" t="n">
        <f aca="false">14.652-0.41022*M1397+0.007991*M1397*M1397-0.000077774*M1397*M1397*M1397</f>
        <v>7.915466996838</v>
      </c>
      <c r="CP1397" s="1" t="n">
        <f aca="false">F1397/CO1397*100</f>
        <v>94.7512004408083</v>
      </c>
    </row>
    <row r="1398" customFormat="false" ht="12.5" hidden="false" customHeight="false" outlineLevel="0" collapsed="false">
      <c r="A1398" s="0" t="n">
        <v>1397</v>
      </c>
      <c r="B1398" s="15" t="s">
        <v>123</v>
      </c>
      <c r="C1398" s="16" t="s">
        <v>124</v>
      </c>
      <c r="D1398" s="0" t="s">
        <v>187</v>
      </c>
      <c r="E1398" s="0" t="n">
        <v>7.7</v>
      </c>
      <c r="F1398" s="0" t="n">
        <v>6.6</v>
      </c>
      <c r="G1398" s="0" t="n">
        <v>1.9</v>
      </c>
      <c r="H1398" s="0" t="n">
        <v>5.4</v>
      </c>
      <c r="I1398" s="0" t="n">
        <v>3.4</v>
      </c>
      <c r="J1398" s="0" t="n">
        <v>6.849</v>
      </c>
      <c r="K1398" s="0" t="n">
        <v>0.087</v>
      </c>
      <c r="L1398" s="0" t="n">
        <v>3.7</v>
      </c>
      <c r="M1398" s="0" t="n">
        <v>28</v>
      </c>
      <c r="N1398" s="0" t="n">
        <v>0</v>
      </c>
      <c r="O1398" s="0" t="n">
        <v>489</v>
      </c>
      <c r="P1398" s="0" t="n">
        <v>19000</v>
      </c>
      <c r="AC1398" s="0" t="n">
        <v>6.252</v>
      </c>
      <c r="AD1398" s="0" t="n">
        <v>1.219</v>
      </c>
      <c r="AE1398" s="0" t="n">
        <v>4.307</v>
      </c>
      <c r="AF1398" s="0" t="n">
        <v>0.054</v>
      </c>
      <c r="AG1398" s="0" t="n">
        <v>0.039</v>
      </c>
      <c r="AH1398" s="0" t="n">
        <v>4.5</v>
      </c>
      <c r="AJ1398" s="0" t="n">
        <v>3900</v>
      </c>
      <c r="BF1398" s="0" t="n">
        <f aca="false">IF(E1398&lt;11,-3.6797*E1398^2+48.115*E1398-53.83,280.92*EXP(-0.2027*E1398))</f>
        <v>98.486087</v>
      </c>
      <c r="BG1398" s="1" t="n">
        <f aca="false">32.208*LN(F1398)+21.438</f>
        <v>82.2167392560349</v>
      </c>
      <c r="BH1398" s="1" t="n">
        <f aca="false">IF(G1398&lt;=2, -10*G1398+100, 88.958*EXP(-0.0755*G1398))</f>
        <v>81</v>
      </c>
      <c r="BI1398" s="1" t="n">
        <f aca="false">IF(I1398&lt;=100, 0.0053*(I1398)^2-1.0332*I1398+100.76, 122.82*EXP(-0.0092*I1398))</f>
        <v>97.308388</v>
      </c>
      <c r="BJ1398" s="0" t="n">
        <f aca="false">IF(P1398&lt;=1000, -6.942*LN(P1398)+107.59, -36.304*LN(P1398)+310.72)</f>
        <v>-46.9540603478259</v>
      </c>
      <c r="BK1398" s="0" t="e">
        <f aca="false">BF1398^0.04*BG1398^0.22*BH1398^0.51*BI1398^0.06*BJ1398^0.17</f>
        <v>#NUM!</v>
      </c>
      <c r="BL1398" s="0" t="e">
        <f aca="false">IF(BK1398&gt;=90, "Very Good", IF(BK1398&gt;=80, "Good", IF(BK1398&gt;=70, "Slightly Good", IF(BK1398&gt;=60, "Average", IF(BK1398&gt;=50, "Slightly Poor", IF(BK1398&gt;=40, "Poor", "Very Poor"))))))</f>
        <v>#NUM!</v>
      </c>
      <c r="BM1398" s="2" t="n">
        <f aca="false">IF(P1398&lt;=1000, -6.942*LN(P1398)+107.59, IF(AND(P1398&gt;1000, P1398&lt;=5213),-36.304*LN(P1398)+310.72, IF(P1398&gt;5213, 10)))</f>
        <v>10</v>
      </c>
      <c r="BN1398" s="2" t="n">
        <f aca="false">BF1398^0.04*BG1398^0.22*BH1398^0.51*BI1398^0.06*BM1398^0.17</f>
        <v>58.0286712717983</v>
      </c>
      <c r="BO1398" s="3" t="str">
        <f aca="false">IF(BN1398&gt;=90, "Very Good", IF(BN1398&gt;=80, "Good", IF(BN1398&gt;=70, "Slightly Good", IF(BN1398&gt;=60, "Average", IF(BN1398&gt;=50, "Slightly Poor", IF(BN1398&gt;=40, "Poor", "Very Poor"))))))</f>
        <v>Slightly Poor</v>
      </c>
      <c r="BP1398" s="2" t="n">
        <f aca="false">IF(AJ1398&lt;=1000, -6.942*LN(AJ1398)+107.59, IF(AND(AJ1398&gt;1000, AJ1398&lt;=5213),-36.304*LN(AJ1398)+310.72, IF(AJ1398&gt;5213, 10)))</f>
        <v>10.5319595667977</v>
      </c>
      <c r="BQ1398" s="2" t="n">
        <f aca="false">BF1398^0.04*BG1398^0.22*BH1398^0.51*BI1398^0.06*BP1398^0.17</f>
        <v>58.542219998132</v>
      </c>
      <c r="BR1398" s="0" t="str">
        <f aca="false">IF(BQ1398&gt;=90, "Very Good", IF(BQ1398&gt;=80, "Good", IF(BQ1398&gt;=70, "Slightly Good", IF(BQ1398&gt;=60, "Average", IF(BQ1398&gt;=50, "Slightly Poor", IF(BQ1398&gt;=40, "Poor", "Very Poor"))))))</f>
        <v>Slightly Poor</v>
      </c>
      <c r="BT1398" s="2" t="n">
        <f aca="false">9.81*LN(AH1398)+30.6</f>
        <v>45.3549992623753</v>
      </c>
      <c r="BU1398" s="0" t="str">
        <f aca="false">IF(BT1398&lt;30, "Clean water", IF(AND(BT1398&gt;=30, BT1398&lt;40), "Hypolimia", IF(AND(BT1398&gt;=40,BT1398&lt;50), "Mesotrophic", IF(AND(BT1398&gt;=50, BT1398&lt;70), "Eutrophic", IF(BT1398&gt;70,"Hypertrophic")))))</f>
        <v>Mesotrophic</v>
      </c>
      <c r="CM1398" s="0" t="n">
        <f aca="false">IF(G1398&gt;H1398,1,0)</f>
        <v>0</v>
      </c>
      <c r="CO1398" s="17" t="n">
        <f aca="false">14.652-0.41022*M1398+0.007991*M1398*M1398-0.000077774*M1398*M1398*M1398</f>
        <v>7.723489152</v>
      </c>
      <c r="CP1398" s="1" t="n">
        <f aca="false">F1398/CO1398*100</f>
        <v>85.4536061372072</v>
      </c>
    </row>
    <row r="1399" customFormat="false" ht="12.5" hidden="false" customHeight="false" outlineLevel="0" collapsed="false">
      <c r="A1399" s="0" t="n">
        <v>1398</v>
      </c>
      <c r="B1399" s="15" t="s">
        <v>125</v>
      </c>
      <c r="C1399" s="16" t="s">
        <v>126</v>
      </c>
      <c r="D1399" s="0" t="s">
        <v>187</v>
      </c>
      <c r="E1399" s="0" t="n">
        <v>7.9</v>
      </c>
      <c r="F1399" s="0" t="n">
        <v>8.4</v>
      </c>
      <c r="G1399" s="0" t="n">
        <v>1.6</v>
      </c>
      <c r="H1399" s="0" t="n">
        <v>4</v>
      </c>
      <c r="I1399" s="0" t="n">
        <v>7.6</v>
      </c>
      <c r="J1399" s="0" t="n">
        <v>3.378</v>
      </c>
      <c r="K1399" s="0" t="n">
        <v>0.106</v>
      </c>
      <c r="L1399" s="0" t="n">
        <v>2.6</v>
      </c>
      <c r="M1399" s="0" t="n">
        <v>28</v>
      </c>
      <c r="N1399" s="0" t="n">
        <v>0</v>
      </c>
      <c r="O1399" s="0" t="n">
        <v>266</v>
      </c>
      <c r="P1399" s="0" t="n">
        <v>17000</v>
      </c>
      <c r="AC1399" s="0" t="n">
        <v>3.035</v>
      </c>
      <c r="AD1399" s="0" t="n">
        <v>0.093</v>
      </c>
      <c r="AE1399" s="0" t="n">
        <v>2.61</v>
      </c>
      <c r="AF1399" s="0" t="n">
        <v>0.059</v>
      </c>
      <c r="AG1399" s="0" t="n">
        <v>0.054</v>
      </c>
      <c r="AH1399" s="0" t="n">
        <v>17.7</v>
      </c>
      <c r="AJ1399" s="0" t="n">
        <v>2600</v>
      </c>
      <c r="BF1399" s="0" t="n">
        <f aca="false">IF(E1399&lt;11,-3.6797*E1399^2+48.115*E1399-53.83,280.92*EXP(-0.2027*E1399))</f>
        <v>96.6284230000001</v>
      </c>
      <c r="BG1399" s="1" t="n">
        <f aca="false">32.208*LN(F1399)+21.438</f>
        <v>89.9840867819932</v>
      </c>
      <c r="BH1399" s="1" t="n">
        <f aca="false">IF(G1399&lt;=2, -10*G1399+100, 88.958*EXP(-0.0755*G1399))</f>
        <v>84</v>
      </c>
      <c r="BI1399" s="1" t="n">
        <f aca="false">IF(I1399&lt;=100, 0.0053*(I1399)^2-1.0332*I1399+100.76, 122.82*EXP(-0.0092*I1399))</f>
        <v>93.213808</v>
      </c>
      <c r="BJ1399" s="0" t="n">
        <f aca="false">IF(P1399&lt;=1000, -6.942*LN(P1399)+107.59, -36.304*LN(P1399)+310.72)</f>
        <v>-42.9161248907844</v>
      </c>
      <c r="BK1399" s="0" t="e">
        <f aca="false">BF1399^0.04*BG1399^0.22*BH1399^0.51*BI1399^0.06*BJ1399^0.17</f>
        <v>#NUM!</v>
      </c>
      <c r="BL1399" s="0" t="e">
        <f aca="false">IF(BK1399&gt;=90, "Very Good", IF(BK1399&gt;=80, "Good", IF(BK1399&gt;=70, "Slightly Good", IF(BK1399&gt;=60, "Average", IF(BK1399&gt;=50, "Slightly Poor", IF(BK1399&gt;=40, "Poor", "Very Poor"))))))</f>
        <v>#NUM!</v>
      </c>
      <c r="BM1399" s="2" t="n">
        <f aca="false">IF(P1399&lt;=1000, -6.942*LN(P1399)+107.59, IF(AND(P1399&gt;1000, P1399&lt;=5213),-36.304*LN(P1399)+310.72, IF(P1399&gt;5213, 10)))</f>
        <v>10</v>
      </c>
      <c r="BN1399" s="2" t="n">
        <f aca="false">BF1399^0.04*BG1399^0.22*BH1399^0.51*BI1399^0.06*BM1399^0.17</f>
        <v>60.0996445650306</v>
      </c>
      <c r="BO1399" s="3" t="str">
        <f aca="false">IF(BN1399&gt;=90, "Very Good", IF(BN1399&gt;=80, "Good", IF(BN1399&gt;=70, "Slightly Good", IF(BN1399&gt;=60, "Average", IF(BN1399&gt;=50, "Slightly Poor", IF(BN1399&gt;=40, "Poor", "Very Poor"))))))</f>
        <v>Average</v>
      </c>
      <c r="BP1399" s="2" t="n">
        <f aca="false">IF(AJ1399&lt;=1000, -6.942*LN(AJ1399)+107.59, IF(AND(AJ1399&gt;1000, AJ1399&lt;=5213),-36.304*LN(AJ1399)+310.72, IF(AJ1399&gt;5213, 10)))</f>
        <v>25.2519648515565</v>
      </c>
      <c r="BQ1399" s="2" t="n">
        <f aca="false">BF1399^0.04*BG1399^0.22*BH1399^0.51*BI1399^0.06*BP1399^0.17</f>
        <v>70.3496730671727</v>
      </c>
      <c r="BR1399" s="0" t="str">
        <f aca="false">IF(BQ1399&gt;=90, "Very Good", IF(BQ1399&gt;=80, "Good", IF(BQ1399&gt;=70, "Slightly Good", IF(BQ1399&gt;=60, "Average", IF(BQ1399&gt;=50, "Slightly Poor", IF(BQ1399&gt;=40, "Poor", "Very Poor"))))))</f>
        <v>Slightly Good</v>
      </c>
      <c r="BT1399" s="2" t="n">
        <f aca="false">9.81*LN(AH1399)+30.6</f>
        <v>58.7896691142777</v>
      </c>
      <c r="BU1399" s="0" t="str">
        <f aca="false">IF(BT1399&lt;30, "Clean water", IF(AND(BT1399&gt;=30, BT1399&lt;40), "Hypolimia", IF(AND(BT1399&gt;=40,BT1399&lt;50), "Mesotrophic", IF(AND(BT1399&gt;=50, BT1399&lt;70), "Eutrophic", IF(BT1399&gt;70,"Hypertrophic")))))</f>
        <v>Eutrophic</v>
      </c>
      <c r="CM1399" s="0" t="n">
        <f aca="false">IF(G1399&gt;H1399,1,0)</f>
        <v>0</v>
      </c>
      <c r="CO1399" s="17" t="n">
        <f aca="false">14.652-0.41022*M1399+0.007991*M1399*M1399-0.000077774*M1399*M1399*M1399</f>
        <v>7.723489152</v>
      </c>
      <c r="CP1399" s="1" t="n">
        <f aca="false">F1399/CO1399*100</f>
        <v>108.759135083718</v>
      </c>
    </row>
    <row r="1400" customFormat="false" ht="12.5" hidden="false" customHeight="false" outlineLevel="0" collapsed="false">
      <c r="A1400" s="0" t="n">
        <v>1399</v>
      </c>
      <c r="B1400" s="15" t="s">
        <v>72</v>
      </c>
      <c r="C1400" s="16" t="s">
        <v>73</v>
      </c>
      <c r="D1400" s="0" t="s">
        <v>188</v>
      </c>
      <c r="E1400" s="0" t="n">
        <v>7.9</v>
      </c>
      <c r="F1400" s="0" t="n">
        <v>8</v>
      </c>
      <c r="G1400" s="0" t="n">
        <v>1.3</v>
      </c>
      <c r="H1400" s="0" t="n">
        <v>5.1</v>
      </c>
      <c r="I1400" s="0" t="n">
        <v>18.1</v>
      </c>
      <c r="J1400" s="0" t="n">
        <v>2.574</v>
      </c>
      <c r="K1400" s="0" t="n">
        <v>0.087</v>
      </c>
      <c r="L1400" s="0" t="n">
        <v>2.4</v>
      </c>
      <c r="M1400" s="0" t="n">
        <v>23.4</v>
      </c>
      <c r="N1400" s="0" t="n">
        <v>0</v>
      </c>
      <c r="O1400" s="0" t="n">
        <v>232</v>
      </c>
      <c r="P1400" s="0" t="n">
        <v>6533</v>
      </c>
      <c r="Q1400" s="0" t="n">
        <v>0</v>
      </c>
      <c r="R1400" s="0" t="n">
        <v>0</v>
      </c>
      <c r="S1400" s="0" t="n">
        <v>0</v>
      </c>
      <c r="T1400" s="0" t="n">
        <v>0</v>
      </c>
      <c r="U1400" s="0" t="n">
        <v>0</v>
      </c>
      <c r="V1400" s="0" t="n">
        <v>0</v>
      </c>
      <c r="AC1400" s="0" t="n">
        <v>2.457</v>
      </c>
      <c r="AD1400" s="0" t="n">
        <v>0.079</v>
      </c>
      <c r="AE1400" s="0" t="n">
        <v>2.047</v>
      </c>
      <c r="AF1400" s="0" t="n">
        <v>0.042</v>
      </c>
      <c r="AG1400" s="0" t="n">
        <v>0.032</v>
      </c>
      <c r="AH1400" s="0" t="n">
        <v>25</v>
      </c>
      <c r="AI1400" s="0" t="n">
        <v>0</v>
      </c>
      <c r="AJ1400" s="0" t="n">
        <v>293</v>
      </c>
      <c r="AP1400" s="0" t="n">
        <v>0</v>
      </c>
      <c r="AQ1400" s="0" t="n">
        <v>0</v>
      </c>
      <c r="AR1400" s="0" t="n">
        <v>0</v>
      </c>
      <c r="AS1400" s="0" t="n">
        <v>0</v>
      </c>
      <c r="AU1400" s="0" t="n">
        <v>0</v>
      </c>
      <c r="AV1400" s="0" t="n">
        <v>0</v>
      </c>
      <c r="AY1400" s="0" t="n">
        <v>0</v>
      </c>
      <c r="AZ1400" s="0" t="n">
        <v>0</v>
      </c>
      <c r="BB1400" s="0" t="n">
        <v>0</v>
      </c>
      <c r="BE1400" s="0" t="n">
        <v>0</v>
      </c>
      <c r="BF1400" s="0" t="n">
        <f aca="false">IF(E1400&lt;11,-3.6797*E1400^2+48.115*E1400-53.83,280.92*EXP(-0.2027*E1400))</f>
        <v>96.6284230000001</v>
      </c>
      <c r="BG1400" s="1" t="n">
        <f aca="false">32.208*LN(F1400)+21.438</f>
        <v>88.4126531744242</v>
      </c>
      <c r="BH1400" s="1" t="n">
        <f aca="false">IF(G1400&lt;=2, -10*G1400+100, 88.958*EXP(-0.0755*G1400))</f>
        <v>87</v>
      </c>
      <c r="BI1400" s="1" t="n">
        <f aca="false">IF(I1400&lt;=100, 0.0053*(I1400)^2-1.0332*I1400+100.76, 122.82*EXP(-0.0092*I1400))</f>
        <v>83.795413</v>
      </c>
      <c r="BJ1400" s="0" t="n">
        <f aca="false">IF(P1400&lt;=1000, -6.942*LN(P1400)+107.59, -36.304*LN(P1400)+310.72)</f>
        <v>-8.19690020085864</v>
      </c>
      <c r="BK1400" s="0" t="e">
        <f aca="false">BF1400^0.04*BG1400^0.22*BH1400^0.51*BI1400^0.06*BJ1400^0.17</f>
        <v>#NUM!</v>
      </c>
      <c r="BL1400" s="0" t="e">
        <f aca="false">IF(BK1400&gt;=90, "Very Good", IF(BK1400&gt;=80, "Good", IF(BK1400&gt;=70, "Slightly Good", IF(BK1400&gt;=60, "Average", IF(BK1400&gt;=50, "Slightly Poor", IF(BK1400&gt;=40, "Poor", "Very Poor"))))))</f>
        <v>#NUM!</v>
      </c>
      <c r="BM1400" s="2" t="n">
        <f aca="false">IF(P1400&lt;=1000, -6.942*LN(P1400)+107.59, IF(AND(P1400&gt;1000, P1400&lt;=5213),-36.304*LN(P1400)+310.72, IF(P1400&gt;5213, 10)))</f>
        <v>10</v>
      </c>
      <c r="BN1400" s="2" t="n">
        <f aca="false">BF1400^0.04*BG1400^0.22*BH1400^0.51*BI1400^0.06*BM1400^0.17</f>
        <v>60.5599352886076</v>
      </c>
      <c r="BO1400" s="3" t="str">
        <f aca="false">IF(BN1400&gt;=90, "Very Good", IF(BN1400&gt;=80, "Good", IF(BN1400&gt;=70, "Slightly Good", IF(BN1400&gt;=60, "Average", IF(BN1400&gt;=50, "Slightly Poor", IF(BN1400&gt;=40, "Poor", "Very Poor"))))))</f>
        <v>Average</v>
      </c>
      <c r="BP1400" s="2" t="n">
        <f aca="false">IF(AJ1400&lt;=1000, -6.942*LN(AJ1400)+107.59, IF(AND(AJ1400&gt;1000, AJ1400&lt;=5213),-36.304*LN(AJ1400)+310.72, IF(AJ1400&gt;5213, 10)))</f>
        <v>68.1582417482035</v>
      </c>
      <c r="BQ1400" s="2" t="n">
        <f aca="false">BF1400^0.04*BG1400^0.22*BH1400^0.51*BI1400^0.06*BP1400^0.17</f>
        <v>83.9234882360307</v>
      </c>
      <c r="BR1400" s="0" t="str">
        <f aca="false">IF(BQ1400&gt;=90, "Very Good", IF(BQ1400&gt;=80, "Good", IF(BQ1400&gt;=70, "Slightly Good", IF(BQ1400&gt;=60, "Average", IF(BQ1400&gt;=50, "Slightly Poor", IF(BQ1400&gt;=40, "Poor", "Very Poor"))))))</f>
        <v>Good</v>
      </c>
      <c r="BT1400" s="2" t="n">
        <f aca="false">9.81*LN(AH1400)+30.6</f>
        <v>62.177171841957</v>
      </c>
      <c r="BU1400" s="0" t="str">
        <f aca="false">IF(BT1400&lt;30, "Clean water", IF(AND(BT1400&gt;=30, BT1400&lt;40), "Hypolimia", IF(AND(BT1400&gt;=40,BT1400&lt;50), "Mesotrophic", IF(AND(BT1400&gt;=50, BT1400&lt;70), "Eutrophic", IF(BT1400&gt;70,"Hypertrophic")))))</f>
        <v>Eutrophic</v>
      </c>
      <c r="CM1400" s="0" t="n">
        <f aca="false">IF(G1400&gt;H1400,1,0)</f>
        <v>0</v>
      </c>
      <c r="CO1400" s="17" t="n">
        <f aca="false">14.652-0.41022*M1400+0.007991*M1400*M1400-0.000077774*M1400*M1400*M1400</f>
        <v>8.431893164304</v>
      </c>
      <c r="CP1400" s="1" t="n">
        <f aca="false">F1400/CO1400*100</f>
        <v>94.8778624694583</v>
      </c>
    </row>
    <row r="1401" customFormat="false" ht="12.5" hidden="false" customHeight="false" outlineLevel="0" collapsed="false">
      <c r="A1401" s="0" t="n">
        <v>1400</v>
      </c>
      <c r="B1401" s="15" t="s">
        <v>131</v>
      </c>
      <c r="C1401" s="16" t="s">
        <v>132</v>
      </c>
      <c r="D1401" s="0" t="s">
        <v>188</v>
      </c>
      <c r="E1401" s="0" t="n">
        <v>8.5</v>
      </c>
      <c r="F1401" s="0" t="n">
        <v>12.6</v>
      </c>
      <c r="G1401" s="0" t="n">
        <v>2.2</v>
      </c>
      <c r="H1401" s="0" t="n">
        <v>5.2</v>
      </c>
      <c r="I1401" s="0" t="n">
        <v>33.3</v>
      </c>
      <c r="J1401" s="0" t="n">
        <v>3.206</v>
      </c>
      <c r="K1401" s="0" t="n">
        <v>0.118</v>
      </c>
      <c r="L1401" s="0" t="n">
        <v>3.5</v>
      </c>
      <c r="M1401" s="0" t="n">
        <v>25.1</v>
      </c>
      <c r="O1401" s="0" t="n">
        <v>645</v>
      </c>
      <c r="BD1401" s="0" t="n">
        <v>0.044</v>
      </c>
      <c r="BF1401" s="0" t="n">
        <f aca="false">IF(E1401&lt;11,-3.6797*E1401^2+48.115*E1401-53.83,280.92*EXP(-0.2027*E1401))</f>
        <v>89.289175</v>
      </c>
      <c r="BG1401" s="1" t="n">
        <f aca="false">32.208*LN(F1401)+21.438</f>
        <v>103.043306983941</v>
      </c>
      <c r="BH1401" s="1" t="n">
        <f aca="false">IF(G1401&lt;=2, -10*G1401+100, 88.958*EXP(-0.0755*G1401))</f>
        <v>75.3440041238757</v>
      </c>
      <c r="BI1401" s="1" t="n">
        <f aca="false">IF(I1401&lt;=100, 0.0053*(I1401)^2-1.0332*I1401+100.76, 122.82*EXP(-0.0092*I1401))</f>
        <v>72.231557</v>
      </c>
      <c r="BJ1401" s="0" t="e">
        <f aca="false">IF(P1401&lt;=1000, -6.942*LN(P1401)+107.59, -36.304*LN(P1401)+310.72)</f>
        <v>#VALUE!</v>
      </c>
      <c r="BK1401" s="0" t="e">
        <f aca="false">BF1401^0.04*BG1401^0.22*BH1401^0.51*BI1401^0.06*BJ1401^0.17</f>
        <v>#VALUE!</v>
      </c>
      <c r="BL1401" s="0" t="e">
        <f aca="false">IF(BK1401&gt;=90, "Very Good", IF(BK1401&gt;=80, "Good", IF(BK1401&gt;=70, "Slightly Good", IF(BK1401&gt;=60, "Average", IF(BK1401&gt;=50, "Slightly Poor", IF(BK1401&gt;=40, "Poor", "Very Poor"))))))</f>
        <v>#VALUE!</v>
      </c>
      <c r="BM1401" s="2" t="e">
        <f aca="false">IF(P1401&lt;=1000, -6.942*LN(P1401)+107.59, IF(AND(P1401&gt;1000, P1401&lt;=5213),-36.304*LN(P1401)+310.72, IF(P1401&gt;5213, 10)))</f>
        <v>#VALUE!</v>
      </c>
      <c r="BN1401" s="2" t="e">
        <f aca="false">BF1401^0.04*BG1401^0.22*BH1401^0.51*BI1401^0.06*BM1401^0.17</f>
        <v>#VALUE!</v>
      </c>
      <c r="BO1401" s="3" t="e">
        <f aca="false">IF(BN1401&gt;=90, "Very Good", IF(BN1401&gt;=80, "Good", IF(BN1401&gt;=70, "Slightly Good", IF(BN1401&gt;=60, "Average", IF(BN1401&gt;=50, "Slightly Poor", IF(BN1401&gt;=40, "Poor", "Very Poor"))))))</f>
        <v>#VALUE!</v>
      </c>
      <c r="BP1401" s="2" t="e">
        <f aca="false">IF(AJ1401&lt;=1000, -6.942*LN(AJ1401)+107.59, IF(AND(AJ1401&gt;1000, AJ1401&lt;=5213),-36.304*LN(AJ1401)+310.72, IF(AJ1401&gt;5213, 10)))</f>
        <v>#VALUE!</v>
      </c>
      <c r="BQ1401" s="2" t="e">
        <f aca="false">BF1401^0.04*BG1401^0.22*BH1401^0.51*BI1401^0.06*BP1401^0.17</f>
        <v>#VALUE!</v>
      </c>
      <c r="BR1401" s="0" t="e">
        <f aca="false">IF(BQ1401&gt;=90, "Very Good", IF(BQ1401&gt;=80, "Good", IF(BQ1401&gt;=70, "Slightly Good", IF(BQ1401&gt;=60, "Average", IF(BQ1401&gt;=50, "Slightly Poor", IF(BQ1401&gt;=40, "Poor", "Very Poor"))))))</f>
        <v>#VALUE!</v>
      </c>
      <c r="BT1401" s="2" t="e">
        <f aca="false">9.81*LN(AH1401)+30.6</f>
        <v>#VALUE!</v>
      </c>
      <c r="BU1401" s="0" t="e">
        <f aca="false">IF(BT1401&lt;30, "Clean water", IF(AND(BT1401&gt;=30, BT1401&lt;40), "Hypolimia", IF(AND(BT1401&gt;=40,BT1401&lt;50), "Mesotrophic", IF(AND(BT1401&gt;=50, BT1401&lt;70), "Eutrophic", IF(BT1401&gt;70,"Hypertrophic")))))</f>
        <v>#VALUE!</v>
      </c>
      <c r="CM1401" s="0" t="n">
        <f aca="false">IF(G1401&gt;H1401,1,0)</f>
        <v>0</v>
      </c>
      <c r="CO1401" s="17" t="n">
        <f aca="false">14.652-0.41022*M1401+0.007991*M1401*M1401-0.000077774*M1401*M1401*M1401</f>
        <v>8.160028126726</v>
      </c>
      <c r="CP1401" s="1" t="n">
        <f aca="false">F1401/CO1401*100</f>
        <v>154.411232465389</v>
      </c>
    </row>
    <row r="1402" customFormat="false" ht="12.5" hidden="false" customHeight="false" outlineLevel="0" collapsed="false">
      <c r="A1402" s="0" t="n">
        <v>1401</v>
      </c>
      <c r="B1402" s="15" t="s">
        <v>75</v>
      </c>
      <c r="C1402" s="16" t="s">
        <v>76</v>
      </c>
      <c r="D1402" s="0" t="s">
        <v>188</v>
      </c>
      <c r="E1402" s="0" t="n">
        <v>7.9</v>
      </c>
      <c r="F1402" s="0" t="n">
        <v>8.9</v>
      </c>
      <c r="G1402" s="0" t="n">
        <v>1.1</v>
      </c>
      <c r="H1402" s="0" t="n">
        <v>3</v>
      </c>
      <c r="I1402" s="0" t="n">
        <v>5.4</v>
      </c>
      <c r="J1402" s="0" t="n">
        <v>2.218</v>
      </c>
      <c r="K1402" s="0" t="n">
        <v>0.089</v>
      </c>
      <c r="L1402" s="0" t="n">
        <v>1.9</v>
      </c>
      <c r="M1402" s="0" t="n">
        <v>23.3</v>
      </c>
      <c r="N1402" s="0" t="n">
        <v>0</v>
      </c>
      <c r="O1402" s="0" t="n">
        <v>821</v>
      </c>
      <c r="P1402" s="0" t="n">
        <v>20000</v>
      </c>
      <c r="Q1402" s="0" t="n">
        <v>0</v>
      </c>
      <c r="R1402" s="0" t="n">
        <v>0</v>
      </c>
      <c r="S1402" s="0" t="n">
        <v>0</v>
      </c>
      <c r="T1402" s="0" t="n">
        <v>0</v>
      </c>
      <c r="U1402" s="0" t="n">
        <v>0</v>
      </c>
      <c r="V1402" s="0" t="n">
        <v>0</v>
      </c>
      <c r="AC1402" s="0" t="n">
        <v>2.135</v>
      </c>
      <c r="AD1402" s="0" t="n">
        <v>0.014</v>
      </c>
      <c r="AE1402" s="0" t="n">
        <v>1.884</v>
      </c>
      <c r="AF1402" s="0" t="n">
        <v>0.074</v>
      </c>
      <c r="AG1402" s="0" t="n">
        <v>0.06</v>
      </c>
      <c r="AH1402" s="0" t="n">
        <v>3.5</v>
      </c>
      <c r="AJ1402" s="0" t="n">
        <v>2000</v>
      </c>
      <c r="AP1402" s="0" t="n">
        <v>0</v>
      </c>
      <c r="AY1402" s="0" t="n">
        <v>0</v>
      </c>
      <c r="BF1402" s="0" t="n">
        <f aca="false">IF(E1402&lt;11,-3.6797*E1402^2+48.115*E1402-53.83,280.92*EXP(-0.2027*E1402))</f>
        <v>96.6284230000001</v>
      </c>
      <c r="BG1402" s="1" t="n">
        <f aca="false">32.208*LN(F1402)+21.438</f>
        <v>91.8463395211805</v>
      </c>
      <c r="BH1402" s="1" t="n">
        <f aca="false">IF(G1402&lt;=2, -10*G1402+100, 88.958*EXP(-0.0755*G1402))</f>
        <v>89</v>
      </c>
      <c r="BI1402" s="1" t="n">
        <f aca="false">IF(I1402&lt;=100, 0.0053*(I1402)^2-1.0332*I1402+100.76, 122.82*EXP(-0.0092*I1402))</f>
        <v>95.335268</v>
      </c>
      <c r="BJ1402" s="0" t="n">
        <f aca="false">IF(P1402&lt;=1000, -6.942*LN(P1402)+107.59, -36.304*LN(P1402)+310.72)</f>
        <v>-48.8162121072716</v>
      </c>
      <c r="BK1402" s="0" t="e">
        <f aca="false">BF1402^0.04*BG1402^0.22*BH1402^0.51*BI1402^0.06*BJ1402^0.17</f>
        <v>#NUM!</v>
      </c>
      <c r="BL1402" s="0" t="e">
        <f aca="false">IF(BK1402&gt;=90, "Very Good", IF(BK1402&gt;=80, "Good", IF(BK1402&gt;=70, "Slightly Good", IF(BK1402&gt;=60, "Average", IF(BK1402&gt;=50, "Slightly Poor", IF(BK1402&gt;=40, "Poor", "Very Poor"))))))</f>
        <v>#NUM!</v>
      </c>
      <c r="BM1402" s="2" t="n">
        <f aca="false">IF(P1402&lt;=1000, -6.942*LN(P1402)+107.59, IF(AND(P1402&gt;1000, P1402&lt;=5213),-36.304*LN(P1402)+310.72, IF(P1402&gt;5213, 10)))</f>
        <v>10</v>
      </c>
      <c r="BN1402" s="2" t="n">
        <f aca="false">BF1402^0.04*BG1402^0.22*BH1402^0.51*BI1402^0.06*BM1402^0.17</f>
        <v>62.2618358472562</v>
      </c>
      <c r="BO1402" s="3" t="str">
        <f aca="false">IF(BN1402&gt;=90, "Very Good", IF(BN1402&gt;=80, "Good", IF(BN1402&gt;=70, "Slightly Good", IF(BN1402&gt;=60, "Average", IF(BN1402&gt;=50, "Slightly Poor", IF(BN1402&gt;=40, "Poor", "Very Poor"))))))</f>
        <v>Average</v>
      </c>
      <c r="BP1402" s="2" t="n">
        <f aca="false">IF(AJ1402&lt;=1000, -6.942*LN(AJ1402)+107.59, IF(AND(AJ1402&gt;1000, AJ1402&lt;=5213),-36.304*LN(AJ1402)+310.72, IF(AJ1402&gt;5213, 10)))</f>
        <v>34.7768371087843</v>
      </c>
      <c r="BQ1402" s="2" t="n">
        <f aca="false">BF1402^0.04*BG1402^0.22*BH1402^0.51*BI1402^0.06*BP1402^0.17</f>
        <v>76.9557784920553</v>
      </c>
      <c r="BR1402" s="0" t="str">
        <f aca="false">IF(BQ1402&gt;=90, "Very Good", IF(BQ1402&gt;=80, "Good", IF(BQ1402&gt;=70, "Slightly Good", IF(BQ1402&gt;=60, "Average", IF(BQ1402&gt;=50, "Slightly Poor", IF(BQ1402&gt;=40, "Poor", "Very Poor"))))))</f>
        <v>Slightly Good</v>
      </c>
      <c r="BT1402" s="2" t="n">
        <f aca="false">9.81*LN(AH1402)+30.6</f>
        <v>42.8896047209396</v>
      </c>
      <c r="BU1402" s="0" t="str">
        <f aca="false">IF(BT1402&lt;30, "Clean water", IF(AND(BT1402&gt;=30, BT1402&lt;40), "Hypolimia", IF(AND(BT1402&gt;=40,BT1402&lt;50), "Mesotrophic", IF(AND(BT1402&gt;=50, BT1402&lt;70), "Eutrophic", IF(BT1402&gt;70,"Hypertrophic")))))</f>
        <v>Mesotrophic</v>
      </c>
      <c r="CM1402" s="0" t="n">
        <f aca="false">IF(G1402&gt;H1402,1,0)</f>
        <v>0</v>
      </c>
      <c r="CO1402" s="17" t="n">
        <f aca="false">14.652-0.41022*M1402+0.007991*M1402*M1402-0.000077774*M1402*M1402*M1402</f>
        <v>8.448318454162</v>
      </c>
      <c r="CP1402" s="1" t="n">
        <f aca="false">F1402/CO1402*100</f>
        <v>105.346407670221</v>
      </c>
    </row>
    <row r="1403" customFormat="false" ht="12.5" hidden="false" customHeight="false" outlineLevel="0" collapsed="false">
      <c r="A1403" s="0" t="n">
        <v>1402</v>
      </c>
      <c r="B1403" s="15" t="s">
        <v>77</v>
      </c>
      <c r="C1403" s="16" t="s">
        <v>78</v>
      </c>
      <c r="D1403" s="0" t="s">
        <v>188</v>
      </c>
      <c r="E1403" s="0" t="n">
        <v>8.1</v>
      </c>
      <c r="F1403" s="0" t="n">
        <v>8.8</v>
      </c>
      <c r="G1403" s="0" t="n">
        <v>1.6</v>
      </c>
      <c r="H1403" s="0" t="n">
        <v>4.5</v>
      </c>
      <c r="I1403" s="0" t="n">
        <v>5.9</v>
      </c>
      <c r="J1403" s="0" t="n">
        <v>2.455</v>
      </c>
      <c r="K1403" s="0" t="n">
        <v>0.057</v>
      </c>
      <c r="L1403" s="0" t="n">
        <v>2.7</v>
      </c>
      <c r="M1403" s="0" t="n">
        <v>23.2</v>
      </c>
      <c r="N1403" s="0" t="n">
        <v>0</v>
      </c>
      <c r="O1403" s="0" t="n">
        <v>198</v>
      </c>
      <c r="P1403" s="0" t="n">
        <v>530</v>
      </c>
      <c r="Q1403" s="0" t="n">
        <v>0</v>
      </c>
      <c r="R1403" s="0" t="n">
        <v>0</v>
      </c>
      <c r="S1403" s="0" t="n">
        <v>0</v>
      </c>
      <c r="T1403" s="0" t="n">
        <v>0</v>
      </c>
      <c r="U1403" s="0" t="n">
        <v>0</v>
      </c>
      <c r="V1403" s="0" t="n">
        <v>0</v>
      </c>
      <c r="AC1403" s="0" t="n">
        <v>2.303</v>
      </c>
      <c r="AD1403" s="0" t="n">
        <v>0.03</v>
      </c>
      <c r="AE1403" s="0" t="n">
        <v>1.606</v>
      </c>
      <c r="AF1403" s="0" t="n">
        <v>0.022</v>
      </c>
      <c r="AG1403" s="0" t="n">
        <v>0.008</v>
      </c>
      <c r="AH1403" s="0" t="n">
        <v>20.9</v>
      </c>
      <c r="AJ1403" s="0" t="n">
        <v>390</v>
      </c>
      <c r="AP1403" s="0" t="n">
        <v>0</v>
      </c>
      <c r="AY1403" s="0" t="n">
        <v>0</v>
      </c>
      <c r="BD1403" s="0" t="n">
        <v>235.787</v>
      </c>
      <c r="BF1403" s="0" t="n">
        <f aca="false">IF(E1403&lt;11,-3.6797*E1403^2+48.115*E1403-53.83,280.92*EXP(-0.2027*E1403))</f>
        <v>94.476383</v>
      </c>
      <c r="BG1403" s="1" t="n">
        <f aca="false">32.208*LN(F1403)+21.438</f>
        <v>91.4824034455619</v>
      </c>
      <c r="BH1403" s="1" t="n">
        <f aca="false">IF(G1403&lt;=2, -10*G1403+100, 88.958*EXP(-0.0755*G1403))</f>
        <v>84</v>
      </c>
      <c r="BI1403" s="1" t="n">
        <f aca="false">IF(I1403&lt;=100, 0.0053*(I1403)^2-1.0332*I1403+100.76, 122.82*EXP(-0.0092*I1403))</f>
        <v>94.848613</v>
      </c>
      <c r="BJ1403" s="0" t="n">
        <f aca="false">IF(P1403&lt;=1000, -6.942*LN(P1403)+107.59, -36.304*LN(P1403)+310.72)</f>
        <v>64.0436878205565</v>
      </c>
      <c r="BK1403" s="0" t="n">
        <f aca="false">BF1403^0.04*BG1403^0.22*BH1403^0.51*BI1403^0.06*BJ1403^0.17</f>
        <v>82.7203696012665</v>
      </c>
      <c r="BL1403" s="0" t="str">
        <f aca="false">IF(BK1403&gt;=90, "Very Good", IF(BK1403&gt;=80, "Good", IF(BK1403&gt;=70, "Slightly Good", IF(BK1403&gt;=60, "Average", IF(BK1403&gt;=50, "Slightly Poor", IF(BK1403&gt;=40, "Poor", "Very Poor"))))))</f>
        <v>Good</v>
      </c>
      <c r="BM1403" s="2" t="n">
        <f aca="false">IF(P1403&lt;=1000, -6.942*LN(P1403)+107.59, IF(AND(P1403&gt;1000, P1403&lt;=5213),-36.304*LN(P1403)+310.72, IF(P1403&gt;5213, 10)))</f>
        <v>64.0436878205565</v>
      </c>
      <c r="BN1403" s="2" t="n">
        <f aca="false">BF1403^0.04*BG1403^0.22*BH1403^0.51*BI1403^0.06*BM1403^0.17</f>
        <v>82.7203696012665</v>
      </c>
      <c r="BO1403" s="3" t="str">
        <f aca="false">IF(BN1403&gt;=90, "Very Good", IF(BN1403&gt;=80, "Good", IF(BN1403&gt;=70, "Slightly Good", IF(BN1403&gt;=60, "Average", IF(BN1403&gt;=50, "Slightly Poor", IF(BN1403&gt;=40, "Poor", "Very Poor"))))))</f>
        <v>Good</v>
      </c>
      <c r="BP1403" s="2" t="n">
        <f aca="false">IF(AJ1403&lt;=1000, -6.942*LN(AJ1403)+107.59, IF(AND(AJ1403&gt;1000, AJ1403&lt;=5213),-36.304*LN(AJ1403)+310.72, IF(AJ1403&gt;5213, 10)))</f>
        <v>66.1730093370033</v>
      </c>
      <c r="BQ1403" s="2" t="n">
        <f aca="false">BF1403^0.04*BG1403^0.22*BH1403^0.51*BI1403^0.06*BP1403^0.17</f>
        <v>83.1815943577493</v>
      </c>
      <c r="BR1403" s="0" t="str">
        <f aca="false">IF(BQ1403&gt;=90, "Very Good", IF(BQ1403&gt;=80, "Good", IF(BQ1403&gt;=70, "Slightly Good", IF(BQ1403&gt;=60, "Average", IF(BQ1403&gt;=50, "Slightly Poor", IF(BQ1403&gt;=40, "Poor", "Very Poor"))))))</f>
        <v>Good</v>
      </c>
      <c r="BT1403" s="2" t="n">
        <f aca="false">9.81*LN(AH1403)+30.6</f>
        <v>60.4199392495032</v>
      </c>
      <c r="BU1403" s="0" t="str">
        <f aca="false">IF(BT1403&lt;30, "Clean water", IF(AND(BT1403&gt;=30, BT1403&lt;40), "Hypolimia", IF(AND(BT1403&gt;=40,BT1403&lt;50), "Mesotrophic", IF(AND(BT1403&gt;=50, BT1403&lt;70), "Eutrophic", IF(BT1403&gt;70,"Hypertrophic")))))</f>
        <v>Eutrophic</v>
      </c>
      <c r="CM1403" s="0" t="n">
        <f aca="false">IF(G1403&gt;H1403,1,0)</f>
        <v>0</v>
      </c>
      <c r="CO1403" s="17" t="n">
        <f aca="false">14.652-0.41022*M1403+0.007991*M1403*M1403-0.000077774*M1403*M1403*M1403</f>
        <v>8.464794835968</v>
      </c>
      <c r="CP1403" s="1" t="n">
        <f aca="false">F1403/CO1403*100</f>
        <v>103.959991594925</v>
      </c>
    </row>
    <row r="1404" customFormat="false" ht="12.5" hidden="false" customHeight="false" outlineLevel="0" collapsed="false">
      <c r="A1404" s="0" t="n">
        <v>1403</v>
      </c>
      <c r="B1404" s="15" t="s">
        <v>79</v>
      </c>
      <c r="C1404" s="16" t="s">
        <v>80</v>
      </c>
      <c r="D1404" s="0" t="s">
        <v>188</v>
      </c>
      <c r="E1404" s="0" t="n">
        <v>7.9</v>
      </c>
      <c r="F1404" s="0" t="n">
        <v>8.1</v>
      </c>
      <c r="G1404" s="0" t="n">
        <v>2</v>
      </c>
      <c r="H1404" s="0" t="n">
        <v>5</v>
      </c>
      <c r="I1404" s="0" t="n">
        <v>10.8</v>
      </c>
      <c r="J1404" s="0" t="n">
        <v>3.907</v>
      </c>
      <c r="K1404" s="0" t="n">
        <v>0.094</v>
      </c>
      <c r="L1404" s="0" t="n">
        <v>2.9</v>
      </c>
      <c r="M1404" s="0" t="n">
        <v>24</v>
      </c>
      <c r="N1404" s="0" t="n">
        <v>0</v>
      </c>
      <c r="O1404" s="0" t="n">
        <v>193</v>
      </c>
      <c r="P1404" s="0" t="n">
        <v>7298</v>
      </c>
      <c r="Q1404" s="0" t="n">
        <v>0</v>
      </c>
      <c r="R1404" s="0" t="n">
        <v>0</v>
      </c>
      <c r="S1404" s="0" t="n">
        <v>0</v>
      </c>
      <c r="T1404" s="0" t="n">
        <v>0</v>
      </c>
      <c r="U1404" s="0" t="n">
        <v>0</v>
      </c>
      <c r="V1404" s="0" t="n">
        <v>0</v>
      </c>
      <c r="AC1404" s="0" t="n">
        <v>3.616</v>
      </c>
      <c r="AD1404" s="0" t="n">
        <v>0.258</v>
      </c>
      <c r="AE1404" s="0" t="n">
        <v>2.342</v>
      </c>
      <c r="AF1404" s="0" t="n">
        <v>0.049</v>
      </c>
      <c r="AG1404" s="0" t="n">
        <v>0.03</v>
      </c>
      <c r="AH1404" s="0" t="n">
        <v>25.1</v>
      </c>
      <c r="AI1404" s="0" t="n">
        <v>0</v>
      </c>
      <c r="AJ1404" s="0" t="n">
        <v>6190</v>
      </c>
      <c r="AP1404" s="0" t="n">
        <v>0</v>
      </c>
      <c r="AQ1404" s="0" t="n">
        <v>0</v>
      </c>
      <c r="AR1404" s="0" t="n">
        <v>0</v>
      </c>
      <c r="AS1404" s="0" t="n">
        <v>0</v>
      </c>
      <c r="AU1404" s="0" t="n">
        <v>0</v>
      </c>
      <c r="AV1404" s="0" t="n">
        <v>0</v>
      </c>
      <c r="AY1404" s="0" t="n">
        <v>0</v>
      </c>
      <c r="AZ1404" s="0" t="n">
        <v>0</v>
      </c>
      <c r="BB1404" s="0" t="n">
        <v>0</v>
      </c>
      <c r="BD1404" s="0" t="n">
        <v>263.742</v>
      </c>
      <c r="BE1404" s="0" t="n">
        <v>0</v>
      </c>
      <c r="BF1404" s="0" t="n">
        <f aca="false">IF(E1404&lt;11,-3.6797*E1404^2+48.115*E1404-53.83,280.92*EXP(-0.2027*E1404))</f>
        <v>96.6284230000001</v>
      </c>
      <c r="BG1404" s="1" t="n">
        <f aca="false">32.208*LN(F1404)+21.438</f>
        <v>88.8127576985377</v>
      </c>
      <c r="BH1404" s="1" t="n">
        <f aca="false">IF(G1404&lt;=2, -10*G1404+100, 88.958*EXP(-0.0755*G1404))</f>
        <v>80</v>
      </c>
      <c r="BI1404" s="1" t="n">
        <f aca="false">IF(I1404&lt;=100, 0.0053*(I1404)^2-1.0332*I1404+100.76, 122.82*EXP(-0.0092*I1404))</f>
        <v>90.219632</v>
      </c>
      <c r="BJ1404" s="0" t="n">
        <f aca="false">IF(P1404&lt;=1000, -6.942*LN(P1404)+107.59, -36.304*LN(P1404)+310.72)</f>
        <v>-12.216990319437</v>
      </c>
      <c r="BK1404" s="0" t="e">
        <f aca="false">BF1404^0.04*BG1404^0.22*BH1404^0.51*BI1404^0.06*BJ1404^0.17</f>
        <v>#NUM!</v>
      </c>
      <c r="BL1404" s="0" t="e">
        <f aca="false">IF(BK1404&gt;=90, "Very Good", IF(BK1404&gt;=80, "Good", IF(BK1404&gt;=70, "Slightly Good", IF(BK1404&gt;=60, "Average", IF(BK1404&gt;=50, "Slightly Poor", IF(BK1404&gt;=40, "Poor", "Very Poor"))))))</f>
        <v>#NUM!</v>
      </c>
      <c r="BM1404" s="2" t="n">
        <f aca="false">IF(P1404&lt;=1000, -6.942*LN(P1404)+107.59, IF(AND(P1404&gt;1000, P1404&lt;=5213),-36.304*LN(P1404)+310.72, IF(P1404&gt;5213, 10)))</f>
        <v>10</v>
      </c>
      <c r="BN1404" s="2" t="n">
        <f aca="false">BF1404^0.04*BG1404^0.22*BH1404^0.51*BI1404^0.06*BM1404^0.17</f>
        <v>58.3395037126132</v>
      </c>
      <c r="BO1404" s="3" t="str">
        <f aca="false">IF(BN1404&gt;=90, "Very Good", IF(BN1404&gt;=80, "Good", IF(BN1404&gt;=70, "Slightly Good", IF(BN1404&gt;=60, "Average", IF(BN1404&gt;=50, "Slightly Poor", IF(BN1404&gt;=40, "Poor", "Very Poor"))))))</f>
        <v>Slightly Poor</v>
      </c>
      <c r="BP1404" s="2" t="n">
        <f aca="false">IF(AJ1404&lt;=1000, -6.942*LN(AJ1404)+107.59, IF(AND(AJ1404&gt;1000, AJ1404&lt;=5213),-36.304*LN(AJ1404)+310.72, IF(AJ1404&gt;5213, 10)))</f>
        <v>10</v>
      </c>
      <c r="BQ1404" s="2" t="n">
        <f aca="false">BF1404^0.04*BG1404^0.22*BH1404^0.51*BI1404^0.06*BP1404^0.17</f>
        <v>58.3395037126132</v>
      </c>
      <c r="BR1404" s="0" t="str">
        <f aca="false">IF(BQ1404&gt;=90, "Very Good", IF(BQ1404&gt;=80, "Good", IF(BQ1404&gt;=70, "Slightly Good", IF(BQ1404&gt;=60, "Average", IF(BQ1404&gt;=50, "Slightly Poor", IF(BQ1404&gt;=40, "Poor", "Very Poor"))))))</f>
        <v>Slightly Poor</v>
      </c>
      <c r="BT1404" s="2" t="n">
        <f aca="false">9.81*LN(AH1404)+30.6</f>
        <v>62.2163335706112</v>
      </c>
      <c r="BU1404" s="0" t="str">
        <f aca="false">IF(BT1404&lt;30, "Clean water", IF(AND(BT1404&gt;=30, BT1404&lt;40), "Hypolimia", IF(AND(BT1404&gt;=40,BT1404&lt;50), "Mesotrophic", IF(AND(BT1404&gt;=50, BT1404&lt;70), "Eutrophic", IF(BT1404&gt;70,"Hypertrophic")))))</f>
        <v>Eutrophic</v>
      </c>
      <c r="CM1404" s="0" t="n">
        <f aca="false">IF(G1404&gt;H1404,1,0)</f>
        <v>0</v>
      </c>
      <c r="CO1404" s="17" t="n">
        <f aca="false">14.652-0.41022*M1404+0.007991*M1404*M1404-0.000077774*M1404*M1404*M1404</f>
        <v>8.334388224</v>
      </c>
      <c r="CP1404" s="1" t="n">
        <f aca="false">F1404/CO1404*100</f>
        <v>97.1876973126228</v>
      </c>
    </row>
    <row r="1405" customFormat="false" ht="12.5" hidden="false" customHeight="false" outlineLevel="0" collapsed="false">
      <c r="A1405" s="0" t="n">
        <v>1404</v>
      </c>
      <c r="B1405" s="15" t="s">
        <v>81</v>
      </c>
      <c r="C1405" s="16" t="s">
        <v>82</v>
      </c>
      <c r="D1405" s="0" t="s">
        <v>188</v>
      </c>
      <c r="E1405" s="0" t="n">
        <v>8.8</v>
      </c>
      <c r="F1405" s="0" t="n">
        <v>10.6</v>
      </c>
      <c r="G1405" s="0" t="n">
        <v>0.4</v>
      </c>
      <c r="H1405" s="0" t="n">
        <v>2.7</v>
      </c>
      <c r="I1405" s="0" t="n">
        <v>0.8</v>
      </c>
      <c r="J1405" s="0" t="n">
        <v>2.479</v>
      </c>
      <c r="K1405" s="0" t="n">
        <v>0.075</v>
      </c>
      <c r="L1405" s="0" t="n">
        <v>2</v>
      </c>
      <c r="M1405" s="0" t="n">
        <v>24.7</v>
      </c>
      <c r="N1405" s="0" t="n">
        <v>0</v>
      </c>
      <c r="O1405" s="0" t="n">
        <v>283</v>
      </c>
      <c r="P1405" s="0" t="n">
        <v>20000</v>
      </c>
      <c r="Q1405" s="0" t="n">
        <v>0</v>
      </c>
      <c r="R1405" s="0" t="n">
        <v>0</v>
      </c>
      <c r="S1405" s="0" t="n">
        <v>0</v>
      </c>
      <c r="T1405" s="0" t="n">
        <v>0</v>
      </c>
      <c r="U1405" s="0" t="n">
        <v>0</v>
      </c>
      <c r="V1405" s="0" t="n">
        <v>0</v>
      </c>
      <c r="AC1405" s="0" t="n">
        <v>2.414</v>
      </c>
      <c r="AD1405" s="0" t="n">
        <v>0.06</v>
      </c>
      <c r="AE1405" s="0" t="n">
        <v>2.103</v>
      </c>
      <c r="AF1405" s="0" t="n">
        <v>0.064</v>
      </c>
      <c r="AG1405" s="0" t="n">
        <v>0.055</v>
      </c>
      <c r="AH1405" s="0" t="n">
        <v>1.1</v>
      </c>
      <c r="AJ1405" s="0" t="n">
        <v>6700</v>
      </c>
      <c r="AP1405" s="0" t="n">
        <v>0</v>
      </c>
      <c r="AY1405" s="0" t="n">
        <v>0</v>
      </c>
      <c r="BF1405" s="0" t="n">
        <f aca="false">IF(E1405&lt;11,-3.6797*E1405^2+48.115*E1405-53.83,280.92*EXP(-0.2027*E1405))</f>
        <v>84.626032</v>
      </c>
      <c r="BG1405" s="1" t="n">
        <f aca="false">32.208*LN(F1405)+21.438</f>
        <v>97.4763856680092</v>
      </c>
      <c r="BH1405" s="1" t="n">
        <f aca="false">IF(G1405&lt;=2, -10*G1405+100, 88.958*EXP(-0.0755*G1405))</f>
        <v>96</v>
      </c>
      <c r="BI1405" s="1" t="n">
        <f aca="false">IF(I1405&lt;=100, 0.0053*(I1405)^2-1.0332*I1405+100.76, 122.82*EXP(-0.0092*I1405))</f>
        <v>99.936832</v>
      </c>
      <c r="BJ1405" s="0" t="n">
        <f aca="false">IF(P1405&lt;=1000, -6.942*LN(P1405)+107.59, -36.304*LN(P1405)+310.72)</f>
        <v>-48.8162121072716</v>
      </c>
      <c r="BK1405" s="0" t="e">
        <f aca="false">BF1405^0.04*BG1405^0.22*BH1405^0.51*BI1405^0.06*BJ1405^0.17</f>
        <v>#NUM!</v>
      </c>
      <c r="BL1405" s="0" t="e">
        <f aca="false">IF(BK1405&gt;=90, "Very Good", IF(BK1405&gt;=80, "Good", IF(BK1405&gt;=70, "Slightly Good", IF(BK1405&gt;=60, "Average", IF(BK1405&gt;=50, "Slightly Poor", IF(BK1405&gt;=40, "Poor", "Very Poor"))))))</f>
        <v>#NUM!</v>
      </c>
      <c r="BM1405" s="2" t="n">
        <f aca="false">IF(P1405&lt;=1000, -6.942*LN(P1405)+107.59, IF(AND(P1405&gt;1000, P1405&lt;=5213),-36.304*LN(P1405)+310.72, IF(P1405&gt;5213, 10)))</f>
        <v>10</v>
      </c>
      <c r="BN1405" s="2" t="n">
        <f aca="false">BF1405^0.04*BG1405^0.22*BH1405^0.51*BI1405^0.06*BM1405^0.17</f>
        <v>65.4033350605743</v>
      </c>
      <c r="BO1405" s="3" t="str">
        <f aca="false">IF(BN1405&gt;=90, "Very Good", IF(BN1405&gt;=80, "Good", IF(BN1405&gt;=70, "Slightly Good", IF(BN1405&gt;=60, "Average", IF(BN1405&gt;=50, "Slightly Poor", IF(BN1405&gt;=40, "Poor", "Very Poor"))))))</f>
        <v>Average</v>
      </c>
      <c r="BP1405" s="2" t="n">
        <f aca="false">IF(AJ1405&lt;=1000, -6.942*LN(AJ1405)+107.59, IF(AND(AJ1405&gt;1000, AJ1405&lt;=5213),-36.304*LN(AJ1405)+310.72, IF(AJ1405&gt;5213, 10)))</f>
        <v>10</v>
      </c>
      <c r="BQ1405" s="2" t="n">
        <f aca="false">BF1405^0.04*BG1405^0.22*BH1405^0.51*BI1405^0.06*BP1405^0.17</f>
        <v>65.4033350605743</v>
      </c>
      <c r="BR1405" s="0" t="str">
        <f aca="false">IF(BQ1405&gt;=90, "Very Good", IF(BQ1405&gt;=80, "Good", IF(BQ1405&gt;=70, "Slightly Good", IF(BQ1405&gt;=60, "Average", IF(BQ1405&gt;=50, "Slightly Poor", IF(BQ1405&gt;=40, "Poor", "Very Poor"))))))</f>
        <v>Average</v>
      </c>
      <c r="BT1405" s="2" t="n">
        <f aca="false">9.81*LN(AH1405)+30.6</f>
        <v>31.5349928638804</v>
      </c>
      <c r="BU1405" s="0" t="str">
        <f aca="false">IF(BT1405&lt;30, "Clean water", IF(AND(BT1405&gt;=30, BT1405&lt;40), "Hypolimia", IF(AND(BT1405&gt;=40,BT1405&lt;50), "Mesotrophic", IF(AND(BT1405&gt;=50, BT1405&lt;70), "Eutrophic", IF(BT1405&gt;70,"Hypertrophic")))))</f>
        <v>Hypolimia</v>
      </c>
      <c r="CM1405" s="0" t="n">
        <f aca="false">IF(G1405&gt;H1405,1,0)</f>
        <v>0</v>
      </c>
      <c r="CO1405" s="17" t="n">
        <f aca="false">14.652-0.41022*M1405+0.007991*M1405*M1405-0.000077774*M1405*M1405*M1405</f>
        <v>8.222801440398</v>
      </c>
      <c r="CP1405" s="1" t="n">
        <f aca="false">F1405/CO1405*100</f>
        <v>128.909837806894</v>
      </c>
    </row>
    <row r="1406" customFormat="false" ht="12.5" hidden="false" customHeight="false" outlineLevel="0" collapsed="false">
      <c r="A1406" s="0" t="n">
        <v>1405</v>
      </c>
      <c r="B1406" s="15" t="s">
        <v>83</v>
      </c>
      <c r="C1406" s="16" t="s">
        <v>84</v>
      </c>
      <c r="D1406" s="0" t="s">
        <v>188</v>
      </c>
      <c r="E1406" s="0" t="n">
        <v>8.4</v>
      </c>
      <c r="F1406" s="0" t="n">
        <v>8.2</v>
      </c>
      <c r="G1406" s="0" t="n">
        <v>1</v>
      </c>
      <c r="H1406" s="0" t="n">
        <v>4</v>
      </c>
      <c r="I1406" s="0" t="n">
        <v>8.2</v>
      </c>
      <c r="J1406" s="0" t="n">
        <v>2.398</v>
      </c>
      <c r="K1406" s="0" t="n">
        <v>0.067</v>
      </c>
      <c r="L1406" s="0" t="n">
        <v>2.3</v>
      </c>
      <c r="M1406" s="0" t="n">
        <v>23.7</v>
      </c>
      <c r="N1406" s="0" t="n">
        <v>0</v>
      </c>
      <c r="O1406" s="0" t="n">
        <v>191</v>
      </c>
      <c r="P1406" s="0" t="n">
        <v>24000</v>
      </c>
      <c r="Q1406" s="0" t="n">
        <v>0</v>
      </c>
      <c r="R1406" s="0" t="n">
        <v>0</v>
      </c>
      <c r="S1406" s="0" t="n">
        <v>0</v>
      </c>
      <c r="T1406" s="0" t="n">
        <v>0</v>
      </c>
      <c r="U1406" s="0" t="n">
        <v>0</v>
      </c>
      <c r="V1406" s="0" t="n">
        <v>0</v>
      </c>
      <c r="AC1406" s="0" t="n">
        <v>2.211</v>
      </c>
      <c r="AD1406" s="0" t="n">
        <v>0.014</v>
      </c>
      <c r="AE1406" s="0" t="n">
        <v>1.968</v>
      </c>
      <c r="AF1406" s="0" t="n">
        <v>0.043</v>
      </c>
      <c r="AG1406" s="0" t="n">
        <v>0.029</v>
      </c>
      <c r="AH1406" s="0" t="n">
        <v>9.8</v>
      </c>
      <c r="AJ1406" s="0" t="n">
        <v>16</v>
      </c>
      <c r="AP1406" s="0" t="n">
        <v>0</v>
      </c>
      <c r="AY1406" s="0" t="n">
        <v>0</v>
      </c>
      <c r="BF1406" s="0" t="n">
        <f aca="false">IF(E1406&lt;11,-3.6797*E1406^2+48.115*E1406-53.83,280.92*EXP(-0.2027*E1406))</f>
        <v>90.6963680000001</v>
      </c>
      <c r="BG1406" s="1" t="n">
        <f aca="false">32.208*LN(F1406)+21.438</f>
        <v>89.2079528407348</v>
      </c>
      <c r="BH1406" s="1" t="n">
        <f aca="false">IF(G1406&lt;=2, -10*G1406+100, 88.958*EXP(-0.0755*G1406))</f>
        <v>90</v>
      </c>
      <c r="BI1406" s="1" t="n">
        <f aca="false">IF(I1406&lt;=100, 0.0053*(I1406)^2-1.0332*I1406+100.76, 122.82*EXP(-0.0092*I1406))</f>
        <v>92.644132</v>
      </c>
      <c r="BJ1406" s="0" t="n">
        <f aca="false">IF(P1406&lt;=1000, -6.942*LN(P1406)+107.59, -36.304*LN(P1406)+310.72)</f>
        <v>-55.4352139051193</v>
      </c>
      <c r="BK1406" s="0" t="e">
        <f aca="false">BF1406^0.04*BG1406^0.22*BH1406^0.51*BI1406^0.06*BJ1406^0.17</f>
        <v>#NUM!</v>
      </c>
      <c r="BL1406" s="0" t="e">
        <f aca="false">IF(BK1406&gt;=90, "Very Good", IF(BK1406&gt;=80, "Good", IF(BK1406&gt;=70, "Slightly Good", IF(BK1406&gt;=60, "Average", IF(BK1406&gt;=50, "Slightly Poor", IF(BK1406&gt;=40, "Poor", "Very Poor"))))))</f>
        <v>#NUM!</v>
      </c>
      <c r="BM1406" s="2" t="n">
        <f aca="false">IF(P1406&lt;=1000, -6.942*LN(P1406)+107.59, IF(AND(P1406&gt;1000, P1406&lt;=5213),-36.304*LN(P1406)+310.72, IF(P1406&gt;5213, 10)))</f>
        <v>10</v>
      </c>
      <c r="BN1406" s="2" t="n">
        <f aca="false">BF1406^0.04*BG1406^0.22*BH1406^0.51*BI1406^0.06*BM1406^0.17</f>
        <v>61.9533987625832</v>
      </c>
      <c r="BO1406" s="3" t="str">
        <f aca="false">IF(BN1406&gt;=90, "Very Good", IF(BN1406&gt;=80, "Good", IF(BN1406&gt;=70, "Slightly Good", IF(BN1406&gt;=60, "Average", IF(BN1406&gt;=50, "Slightly Poor", IF(BN1406&gt;=40, "Poor", "Very Poor"))))))</f>
        <v>Average</v>
      </c>
      <c r="BP1406" s="2" t="n">
        <f aca="false">IF(AJ1406&lt;=1000, -6.942*LN(AJ1406)+107.59, IF(AND(AJ1406&gt;1000, AJ1406&lt;=5213),-36.304*LN(AJ1406)+310.72, IF(AJ1406&gt;5213, 10)))</f>
        <v>88.3426890902114</v>
      </c>
      <c r="BQ1406" s="2" t="n">
        <f aca="false">BF1406^0.04*BG1406^0.22*BH1406^0.51*BI1406^0.06*BP1406^0.17</f>
        <v>89.7251393011133</v>
      </c>
      <c r="BR1406" s="0" t="str">
        <f aca="false">IF(BQ1406&gt;=90, "Very Good", IF(BQ1406&gt;=80, "Good", IF(BQ1406&gt;=70, "Slightly Good", IF(BQ1406&gt;=60, "Average", IF(BQ1406&gt;=50, "Slightly Poor", IF(BQ1406&gt;=40, "Poor", "Very Poor"))))))</f>
        <v>Good</v>
      </c>
      <c r="BT1406" s="2" t="n">
        <f aca="false">9.81*LN(AH1406)+30.6</f>
        <v>52.9901712034867</v>
      </c>
      <c r="BU1406" s="0" t="str">
        <f aca="false">IF(BT1406&lt;30, "Clean water", IF(AND(BT1406&gt;=30, BT1406&lt;40), "Hypolimia", IF(AND(BT1406&gt;=40,BT1406&lt;50), "Mesotrophic", IF(AND(BT1406&gt;=50, BT1406&lt;70), "Eutrophic", IF(BT1406&gt;70,"Hypertrophic")))))</f>
        <v>Eutrophic</v>
      </c>
      <c r="CM1406" s="0" t="n">
        <f aca="false">IF(G1406&gt;H1406,1,0)</f>
        <v>0</v>
      </c>
      <c r="CO1406" s="17" t="n">
        <f aca="false">14.652-0.41022*M1406+0.007991*M1406*M1406-0.000077774*M1406*M1406*M1406</f>
        <v>8.382919179978</v>
      </c>
      <c r="CP1406" s="1" t="n">
        <f aca="false">F1406/CO1406*100</f>
        <v>97.8179536740031</v>
      </c>
    </row>
    <row r="1407" customFormat="false" ht="12.5" hidden="false" customHeight="false" outlineLevel="0" collapsed="false">
      <c r="A1407" s="0" t="n">
        <v>1406</v>
      </c>
      <c r="B1407" s="15" t="s">
        <v>133</v>
      </c>
      <c r="C1407" s="16" t="s">
        <v>134</v>
      </c>
      <c r="D1407" s="0" t="s">
        <v>188</v>
      </c>
      <c r="E1407" s="0" t="n">
        <v>8.4</v>
      </c>
      <c r="F1407" s="0" t="n">
        <v>9.7</v>
      </c>
      <c r="G1407" s="0" t="n">
        <v>3.4</v>
      </c>
      <c r="H1407" s="0" t="n">
        <v>5.4</v>
      </c>
      <c r="I1407" s="0" t="n">
        <v>39.1</v>
      </c>
      <c r="J1407" s="0" t="n">
        <v>3.245</v>
      </c>
      <c r="K1407" s="0" t="n">
        <v>0.239</v>
      </c>
      <c r="L1407" s="0" t="n">
        <v>2.8</v>
      </c>
      <c r="M1407" s="0" t="n">
        <v>23.7</v>
      </c>
      <c r="O1407" s="0" t="n">
        <v>2733</v>
      </c>
      <c r="BD1407" s="0" t="n">
        <v>0.284</v>
      </c>
      <c r="BF1407" s="0" t="n">
        <f aca="false">IF(E1407&lt;11,-3.6797*E1407^2+48.115*E1407-53.83,280.92*EXP(-0.2027*E1407))</f>
        <v>90.6963680000001</v>
      </c>
      <c r="BG1407" s="1" t="n">
        <f aca="false">32.208*LN(F1407)+21.438</f>
        <v>94.6186305204847</v>
      </c>
      <c r="BH1407" s="1" t="n">
        <f aca="false">IF(G1407&lt;=2, -10*G1407+100, 88.958*EXP(-0.0755*G1407))</f>
        <v>68.8179318432025</v>
      </c>
      <c r="BI1407" s="1" t="n">
        <f aca="false">IF(I1407&lt;=100, 0.0053*(I1407)^2-1.0332*I1407+100.76, 122.82*EXP(-0.0092*I1407))</f>
        <v>68.464573</v>
      </c>
      <c r="BJ1407" s="0" t="e">
        <f aca="false">IF(P1407&lt;=1000, -6.942*LN(P1407)+107.59, -36.304*LN(P1407)+310.72)</f>
        <v>#VALUE!</v>
      </c>
      <c r="BK1407" s="0" t="e">
        <f aca="false">BF1407^0.04*BG1407^0.22*BH1407^0.51*BI1407^0.06*BJ1407^0.17</f>
        <v>#VALUE!</v>
      </c>
      <c r="BL1407" s="0" t="e">
        <f aca="false">IF(BK1407&gt;=90, "Very Good", IF(BK1407&gt;=80, "Good", IF(BK1407&gt;=70, "Slightly Good", IF(BK1407&gt;=60, "Average", IF(BK1407&gt;=50, "Slightly Poor", IF(BK1407&gt;=40, "Poor", "Very Poor"))))))</f>
        <v>#VALUE!</v>
      </c>
      <c r="BM1407" s="2" t="e">
        <f aca="false">IF(P1407&lt;=1000, -6.942*LN(P1407)+107.59, IF(AND(P1407&gt;1000, P1407&lt;=5213),-36.304*LN(P1407)+310.72, IF(P1407&gt;5213, 10)))</f>
        <v>#VALUE!</v>
      </c>
      <c r="BN1407" s="2" t="e">
        <f aca="false">BF1407^0.04*BG1407^0.22*BH1407^0.51*BI1407^0.06*BM1407^0.17</f>
        <v>#VALUE!</v>
      </c>
      <c r="BO1407" s="3" t="e">
        <f aca="false">IF(BN1407&gt;=90, "Very Good", IF(BN1407&gt;=80, "Good", IF(BN1407&gt;=70, "Slightly Good", IF(BN1407&gt;=60, "Average", IF(BN1407&gt;=50, "Slightly Poor", IF(BN1407&gt;=40, "Poor", "Very Poor"))))))</f>
        <v>#VALUE!</v>
      </c>
      <c r="BP1407" s="2" t="e">
        <f aca="false">IF(AJ1407&lt;=1000, -6.942*LN(AJ1407)+107.59, IF(AND(AJ1407&gt;1000, AJ1407&lt;=5213),-36.304*LN(AJ1407)+310.72, IF(AJ1407&gt;5213, 10)))</f>
        <v>#VALUE!</v>
      </c>
      <c r="BQ1407" s="2" t="e">
        <f aca="false">BF1407^0.04*BG1407^0.22*BH1407^0.51*BI1407^0.06*BP1407^0.17</f>
        <v>#VALUE!</v>
      </c>
      <c r="BR1407" s="0" t="e">
        <f aca="false">IF(BQ1407&gt;=90, "Very Good", IF(BQ1407&gt;=80, "Good", IF(BQ1407&gt;=70, "Slightly Good", IF(BQ1407&gt;=60, "Average", IF(BQ1407&gt;=50, "Slightly Poor", IF(BQ1407&gt;=40, "Poor", "Very Poor"))))))</f>
        <v>#VALUE!</v>
      </c>
      <c r="BT1407" s="2" t="e">
        <f aca="false">9.81*LN(AH1407)+30.6</f>
        <v>#VALUE!</v>
      </c>
      <c r="BU1407" s="0" t="e">
        <f aca="false">IF(BT1407&lt;30, "Clean water", IF(AND(BT1407&gt;=30, BT1407&lt;40), "Hypolimia", IF(AND(BT1407&gt;=40,BT1407&lt;50), "Mesotrophic", IF(AND(BT1407&gt;=50, BT1407&lt;70), "Eutrophic", IF(BT1407&gt;70,"Hypertrophic")))))</f>
        <v>#VALUE!</v>
      </c>
      <c r="CM1407" s="0" t="n">
        <f aca="false">IF(G1407&gt;H1407,1,0)</f>
        <v>0</v>
      </c>
      <c r="CO1407" s="17" t="n">
        <f aca="false">14.652-0.41022*M1407+0.007991*M1407*M1407-0.000077774*M1407*M1407*M1407</f>
        <v>8.382919179978</v>
      </c>
      <c r="CP1407" s="1" t="n">
        <f aca="false">F1407/CO1407*100</f>
        <v>115.711481785101</v>
      </c>
    </row>
    <row r="1408" customFormat="false" ht="12.5" hidden="false" customHeight="false" outlineLevel="0" collapsed="false">
      <c r="A1408" s="0" t="n">
        <v>1407</v>
      </c>
      <c r="B1408" s="15" t="s">
        <v>85</v>
      </c>
      <c r="C1408" s="16" t="s">
        <v>86</v>
      </c>
      <c r="D1408" s="0" t="s">
        <v>188</v>
      </c>
      <c r="E1408" s="0" t="n">
        <v>7.7</v>
      </c>
      <c r="F1408" s="0" t="n">
        <v>8.8</v>
      </c>
      <c r="G1408" s="0" t="n">
        <v>1.3</v>
      </c>
      <c r="H1408" s="0" t="n">
        <v>5.6</v>
      </c>
      <c r="I1408" s="0" t="n">
        <v>6.4</v>
      </c>
      <c r="J1408" s="0" t="n">
        <v>7.88</v>
      </c>
      <c r="K1408" s="0" t="n">
        <v>0.115</v>
      </c>
      <c r="L1408" s="0" t="n">
        <v>3.7</v>
      </c>
      <c r="M1408" s="0" t="n">
        <v>26.5</v>
      </c>
      <c r="N1408" s="0" t="n">
        <v>0</v>
      </c>
      <c r="O1408" s="0" t="n">
        <v>641</v>
      </c>
      <c r="P1408" s="0" t="n">
        <v>10000</v>
      </c>
      <c r="Q1408" s="0" t="n">
        <v>0</v>
      </c>
      <c r="R1408" s="0" t="n">
        <v>0</v>
      </c>
      <c r="S1408" s="0" t="n">
        <v>0</v>
      </c>
      <c r="T1408" s="0" t="n">
        <v>0</v>
      </c>
      <c r="U1408" s="0" t="n">
        <v>0</v>
      </c>
      <c r="V1408" s="0" t="n">
        <v>0</v>
      </c>
      <c r="AC1408" s="0" t="n">
        <v>7.711</v>
      </c>
      <c r="AD1408" s="0" t="n">
        <v>0.157</v>
      </c>
      <c r="AE1408" s="0" t="n">
        <v>6.769</v>
      </c>
      <c r="AF1408" s="0" t="n">
        <v>0.111</v>
      </c>
      <c r="AG1408" s="0" t="n">
        <v>0.091</v>
      </c>
      <c r="AH1408" s="0" t="n">
        <v>2.8</v>
      </c>
      <c r="AJ1408" s="0" t="n">
        <v>1200</v>
      </c>
      <c r="AP1408" s="0" t="n">
        <v>0</v>
      </c>
      <c r="AY1408" s="0" t="n">
        <v>0</v>
      </c>
      <c r="BF1408" s="0" t="n">
        <f aca="false">IF(E1408&lt;11,-3.6797*E1408^2+48.115*E1408-53.83,280.92*EXP(-0.2027*E1408))</f>
        <v>98.486087</v>
      </c>
      <c r="BG1408" s="1" t="n">
        <f aca="false">32.208*LN(F1408)+21.438</f>
        <v>91.4824034455619</v>
      </c>
      <c r="BH1408" s="1" t="n">
        <f aca="false">IF(G1408&lt;=2, -10*G1408+100, 88.958*EXP(-0.0755*G1408))</f>
        <v>87</v>
      </c>
      <c r="BI1408" s="1" t="n">
        <f aca="false">IF(I1408&lt;=100, 0.0053*(I1408)^2-1.0332*I1408+100.76, 122.82*EXP(-0.0092*I1408))</f>
        <v>94.364608</v>
      </c>
      <c r="BJ1408" s="0" t="n">
        <f aca="false">IF(P1408&lt;=1000, -6.942*LN(P1408)+107.59, -36.304*LN(P1408)+310.72)</f>
        <v>-23.6521968642234</v>
      </c>
      <c r="BK1408" s="0" t="e">
        <f aca="false">BF1408^0.04*BG1408^0.22*BH1408^0.51*BI1408^0.06*BJ1408^0.17</f>
        <v>#NUM!</v>
      </c>
      <c r="BL1408" s="0" t="e">
        <f aca="false">IF(BK1408&gt;=90, "Very Good", IF(BK1408&gt;=80, "Good", IF(BK1408&gt;=70, "Slightly Good", IF(BK1408&gt;=60, "Average", IF(BK1408&gt;=50, "Slightly Poor", IF(BK1408&gt;=40, "Poor", "Very Poor"))))))</f>
        <v>#NUM!</v>
      </c>
      <c r="BM1408" s="2" t="n">
        <f aca="false">IF(P1408&lt;=1000, -6.942*LN(P1408)+107.59, IF(AND(P1408&gt;1000, P1408&lt;=5213),-36.304*LN(P1408)+310.72, IF(P1408&gt;5213, 10)))</f>
        <v>10</v>
      </c>
      <c r="BN1408" s="2" t="n">
        <f aca="false">BF1408^0.04*BG1408^0.22*BH1408^0.51*BI1408^0.06*BM1408^0.17</f>
        <v>61.499647576662</v>
      </c>
      <c r="BO1408" s="3" t="str">
        <f aca="false">IF(BN1408&gt;=90, "Very Good", IF(BN1408&gt;=80, "Good", IF(BN1408&gt;=70, "Slightly Good", IF(BN1408&gt;=60, "Average", IF(BN1408&gt;=50, "Slightly Poor", IF(BN1408&gt;=40, "Poor", "Very Poor"))))))</f>
        <v>Average</v>
      </c>
      <c r="BP1408" s="2" t="n">
        <f aca="false">IF(AJ1408&lt;=1000, -6.942*LN(AJ1408)+107.59, IF(AND(AJ1408&gt;1000, AJ1408&lt;=5213),-36.304*LN(AJ1408)+310.72, IF(AJ1408&gt;5213, 10)))</f>
        <v>53.3218505539848</v>
      </c>
      <c r="BQ1408" s="2" t="n">
        <f aca="false">BF1408^0.04*BG1408^0.22*BH1408^0.51*BI1408^0.06*BP1408^0.17</f>
        <v>81.7422359961104</v>
      </c>
      <c r="BR1408" s="0" t="str">
        <f aca="false">IF(BQ1408&gt;=90, "Very Good", IF(BQ1408&gt;=80, "Good", IF(BQ1408&gt;=70, "Slightly Good", IF(BQ1408&gt;=60, "Average", IF(BQ1408&gt;=50, "Slightly Poor", IF(BQ1408&gt;=40, "Poor", "Very Poor"))))))</f>
        <v>Good</v>
      </c>
      <c r="BT1408" s="2" t="n">
        <f aca="false">9.81*LN(AH1408)+30.6</f>
        <v>40.7005664825472</v>
      </c>
      <c r="BU1408" s="0" t="str">
        <f aca="false">IF(BT1408&lt;30, "Clean water", IF(AND(BT1408&gt;=30, BT1408&lt;40), "Hypolimia", IF(AND(BT1408&gt;=40,BT1408&lt;50), "Mesotrophic", IF(AND(BT1408&gt;=50, BT1408&lt;70), "Eutrophic", IF(BT1408&gt;70,"Hypertrophic")))))</f>
        <v>Mesotrophic</v>
      </c>
      <c r="CM1408" s="0" t="n">
        <f aca="false">IF(G1408&gt;H1408,1,0)</f>
        <v>0</v>
      </c>
      <c r="CO1408" s="17" t="n">
        <f aca="false">14.652-0.41022*M1408+0.007991*M1408*M1408-0.000077774*M1408*M1408*M1408</f>
        <v>7.94550477525</v>
      </c>
      <c r="CP1408" s="1" t="n">
        <f aca="false">F1408/CO1408*100</f>
        <v>110.754448570867</v>
      </c>
    </row>
    <row r="1409" customFormat="false" ht="12.5" hidden="false" customHeight="false" outlineLevel="0" collapsed="false">
      <c r="A1409" s="0" t="n">
        <v>1408</v>
      </c>
      <c r="B1409" s="15" t="s">
        <v>135</v>
      </c>
      <c r="C1409" s="16" t="s">
        <v>136</v>
      </c>
      <c r="D1409" s="0" t="s">
        <v>188</v>
      </c>
      <c r="E1409" s="0" t="n">
        <v>7.6</v>
      </c>
      <c r="F1409" s="0" t="n">
        <v>8.2</v>
      </c>
      <c r="G1409" s="0" t="n">
        <v>2.3</v>
      </c>
      <c r="H1409" s="0" t="n">
        <v>6.6</v>
      </c>
      <c r="I1409" s="0" t="n">
        <v>26.4</v>
      </c>
      <c r="J1409" s="0" t="n">
        <v>6.318</v>
      </c>
      <c r="K1409" s="0" t="n">
        <v>0.267</v>
      </c>
      <c r="L1409" s="0" t="n">
        <v>4.6</v>
      </c>
      <c r="M1409" s="0" t="n">
        <v>25.1</v>
      </c>
      <c r="O1409" s="0" t="n">
        <v>427</v>
      </c>
      <c r="BD1409" s="0" t="n">
        <v>2.581</v>
      </c>
      <c r="BF1409" s="0" t="n">
        <f aca="false">IF(E1409&lt;11,-3.6797*E1409^2+48.115*E1409-53.83,280.92*EXP(-0.2027*E1409))</f>
        <v>99.304528</v>
      </c>
      <c r="BG1409" s="1" t="n">
        <f aca="false">32.208*LN(F1409)+21.438</f>
        <v>89.2079528407348</v>
      </c>
      <c r="BH1409" s="1" t="n">
        <f aca="false">IF(G1409&lt;=2, -10*G1409+100, 88.958*EXP(-0.0755*G1409))</f>
        <v>74.7772988969374</v>
      </c>
      <c r="BI1409" s="1" t="n">
        <f aca="false">IF(I1409&lt;=100, 0.0053*(I1409)^2-1.0332*I1409+100.76, 122.82*EXP(-0.0092*I1409))</f>
        <v>77.177408</v>
      </c>
      <c r="BJ1409" s="0" t="e">
        <f aca="false">IF(P1409&lt;=1000, -6.942*LN(P1409)+107.59, -36.304*LN(P1409)+310.72)</f>
        <v>#VALUE!</v>
      </c>
      <c r="BK1409" s="0" t="e">
        <f aca="false">BF1409^0.04*BG1409^0.22*BH1409^0.51*BI1409^0.06*BJ1409^0.17</f>
        <v>#VALUE!</v>
      </c>
      <c r="BL1409" s="0" t="e">
        <f aca="false">IF(BK1409&gt;=90, "Very Good", IF(BK1409&gt;=80, "Good", IF(BK1409&gt;=70, "Slightly Good", IF(BK1409&gt;=60, "Average", IF(BK1409&gt;=50, "Slightly Poor", IF(BK1409&gt;=40, "Poor", "Very Poor"))))))</f>
        <v>#VALUE!</v>
      </c>
      <c r="BM1409" s="2" t="e">
        <f aca="false">IF(P1409&lt;=1000, -6.942*LN(P1409)+107.59, IF(AND(P1409&gt;1000, P1409&lt;=5213),-36.304*LN(P1409)+310.72, IF(P1409&gt;5213, 10)))</f>
        <v>#VALUE!</v>
      </c>
      <c r="BN1409" s="2" t="e">
        <f aca="false">BF1409^0.04*BG1409^0.22*BH1409^0.51*BI1409^0.06*BM1409^0.17</f>
        <v>#VALUE!</v>
      </c>
      <c r="BO1409" s="3" t="e">
        <f aca="false">IF(BN1409&gt;=90, "Very Good", IF(BN1409&gt;=80, "Good", IF(BN1409&gt;=70, "Slightly Good", IF(BN1409&gt;=60, "Average", IF(BN1409&gt;=50, "Slightly Poor", IF(BN1409&gt;=40, "Poor", "Very Poor"))))))</f>
        <v>#VALUE!</v>
      </c>
      <c r="BP1409" s="2" t="e">
        <f aca="false">IF(AJ1409&lt;=1000, -6.942*LN(AJ1409)+107.59, IF(AND(AJ1409&gt;1000, AJ1409&lt;=5213),-36.304*LN(AJ1409)+310.72, IF(AJ1409&gt;5213, 10)))</f>
        <v>#VALUE!</v>
      </c>
      <c r="BQ1409" s="2" t="e">
        <f aca="false">BF1409^0.04*BG1409^0.22*BH1409^0.51*BI1409^0.06*BP1409^0.17</f>
        <v>#VALUE!</v>
      </c>
      <c r="BR1409" s="0" t="e">
        <f aca="false">IF(BQ1409&gt;=90, "Very Good", IF(BQ1409&gt;=80, "Good", IF(BQ1409&gt;=70, "Slightly Good", IF(BQ1409&gt;=60, "Average", IF(BQ1409&gt;=50, "Slightly Poor", IF(BQ1409&gt;=40, "Poor", "Very Poor"))))))</f>
        <v>#VALUE!</v>
      </c>
      <c r="BT1409" s="2" t="e">
        <f aca="false">9.81*LN(AH1409)+30.6</f>
        <v>#VALUE!</v>
      </c>
      <c r="BU1409" s="0" t="e">
        <f aca="false">IF(BT1409&lt;30, "Clean water", IF(AND(BT1409&gt;=30, BT1409&lt;40), "Hypolimia", IF(AND(BT1409&gt;=40,BT1409&lt;50), "Mesotrophic", IF(AND(BT1409&gt;=50, BT1409&lt;70), "Eutrophic", IF(BT1409&gt;70,"Hypertrophic")))))</f>
        <v>#VALUE!</v>
      </c>
      <c r="CM1409" s="0" t="n">
        <f aca="false">IF(G1409&gt;H1409,1,0)</f>
        <v>0</v>
      </c>
      <c r="CO1409" s="17" t="n">
        <f aca="false">14.652-0.41022*M1409+0.007991*M1409*M1409-0.000077774*M1409*M1409*M1409</f>
        <v>8.160028126726</v>
      </c>
      <c r="CP1409" s="1" t="n">
        <f aca="false">F1409/CO1409*100</f>
        <v>100.489849699698</v>
      </c>
    </row>
    <row r="1410" customFormat="false" ht="12.5" hidden="false" customHeight="false" outlineLevel="0" collapsed="false">
      <c r="A1410" s="0" t="n">
        <v>1409</v>
      </c>
      <c r="B1410" s="15" t="s">
        <v>87</v>
      </c>
      <c r="C1410" s="16" t="s">
        <v>88</v>
      </c>
      <c r="D1410" s="0" t="s">
        <v>188</v>
      </c>
      <c r="E1410" s="0" t="n">
        <v>7.8</v>
      </c>
      <c r="F1410" s="0" t="n">
        <v>7.7</v>
      </c>
      <c r="G1410" s="0" t="n">
        <v>1.1</v>
      </c>
      <c r="H1410" s="0" t="n">
        <v>4.6</v>
      </c>
      <c r="I1410" s="0" t="n">
        <v>12</v>
      </c>
      <c r="J1410" s="0" t="n">
        <v>3.273</v>
      </c>
      <c r="K1410" s="0" t="n">
        <v>0.084</v>
      </c>
      <c r="L1410" s="0" t="n">
        <v>2.3</v>
      </c>
      <c r="M1410" s="0" t="n">
        <v>23.5</v>
      </c>
      <c r="N1410" s="0" t="n">
        <v>0</v>
      </c>
      <c r="O1410" s="0" t="n">
        <v>230</v>
      </c>
      <c r="P1410" s="0" t="n">
        <v>5500</v>
      </c>
      <c r="Q1410" s="0" t="n">
        <v>0</v>
      </c>
      <c r="R1410" s="0" t="n">
        <v>0</v>
      </c>
      <c r="S1410" s="0" t="n">
        <v>0</v>
      </c>
      <c r="T1410" s="0" t="n">
        <v>0</v>
      </c>
      <c r="U1410" s="0" t="n">
        <v>0</v>
      </c>
      <c r="V1410" s="0" t="n">
        <v>0</v>
      </c>
      <c r="AC1410" s="0" t="n">
        <v>3.014</v>
      </c>
      <c r="AD1410" s="0" t="n">
        <v>0.076</v>
      </c>
      <c r="AE1410" s="0" t="n">
        <v>2.626</v>
      </c>
      <c r="AF1410" s="0" t="n">
        <v>0.049</v>
      </c>
      <c r="AG1410" s="0" t="n">
        <v>0.037</v>
      </c>
      <c r="AH1410" s="0" t="n">
        <v>9</v>
      </c>
      <c r="AJ1410" s="0" t="n">
        <v>1100</v>
      </c>
      <c r="AP1410" s="0" t="n">
        <v>0</v>
      </c>
      <c r="AY1410" s="0" t="n">
        <v>0</v>
      </c>
      <c r="BF1410" s="0" t="n">
        <f aca="false">IF(E1410&lt;11,-3.6797*E1410^2+48.115*E1410-53.83,280.92*EXP(-0.2027*E1410))</f>
        <v>97.5940520000001</v>
      </c>
      <c r="BG1410" s="1" t="n">
        <f aca="false">32.208*LN(F1410)+21.438</f>
        <v>87.1816243519112</v>
      </c>
      <c r="BH1410" s="1" t="n">
        <f aca="false">IF(G1410&lt;=2, -10*G1410+100, 88.958*EXP(-0.0755*G1410))</f>
        <v>89</v>
      </c>
      <c r="BI1410" s="1" t="n">
        <f aca="false">IF(I1410&lt;=100, 0.0053*(I1410)^2-1.0332*I1410+100.76, 122.82*EXP(-0.0092*I1410))</f>
        <v>89.1248</v>
      </c>
      <c r="BJ1410" s="0" t="n">
        <f aca="false">IF(P1410&lt;=1000, -6.942*LN(P1410)+107.59, -36.304*LN(P1410)+310.72)</f>
        <v>-1.94832238879127</v>
      </c>
      <c r="BK1410" s="0" t="e">
        <f aca="false">BF1410^0.04*BG1410^0.22*BH1410^0.51*BI1410^0.06*BJ1410^0.17</f>
        <v>#NUM!</v>
      </c>
      <c r="BL1410" s="0" t="e">
        <f aca="false">IF(BK1410&gt;=90, "Very Good", IF(BK1410&gt;=80, "Good", IF(BK1410&gt;=70, "Slightly Good", IF(BK1410&gt;=60, "Average", IF(BK1410&gt;=50, "Slightly Poor", IF(BK1410&gt;=40, "Poor", "Very Poor"))))))</f>
        <v>#NUM!</v>
      </c>
      <c r="BM1410" s="2" t="n">
        <f aca="false">IF(P1410&lt;=1000, -6.942*LN(P1410)+107.59, IF(AND(P1410&gt;1000, P1410&lt;=5213),-36.304*LN(P1410)+310.72, IF(P1410&gt;5213, 10)))</f>
        <v>10</v>
      </c>
      <c r="BN1410" s="2" t="n">
        <f aca="false">BF1410^0.04*BG1410^0.22*BH1410^0.51*BI1410^0.06*BM1410^0.17</f>
        <v>61.3280621319851</v>
      </c>
      <c r="BO1410" s="3" t="str">
        <f aca="false">IF(BN1410&gt;=90, "Very Good", IF(BN1410&gt;=80, "Good", IF(BN1410&gt;=70, "Slightly Good", IF(BN1410&gt;=60, "Average", IF(BN1410&gt;=50, "Slightly Poor", IF(BN1410&gt;=40, "Poor", "Very Poor"))))))</f>
        <v>Average</v>
      </c>
      <c r="BP1410" s="2" t="n">
        <f aca="false">IF(AJ1410&lt;=1000, -6.942*LN(AJ1410)+107.59, IF(AND(AJ1410&gt;1000, AJ1410&lt;=5213),-36.304*LN(AJ1410)+310.72, IF(AJ1410&gt;5213, 10)))</f>
        <v>56.4807115842163</v>
      </c>
      <c r="BQ1410" s="2" t="n">
        <f aca="false">BF1410^0.04*BG1410^0.22*BH1410^0.51*BI1410^0.06*BP1410^0.17</f>
        <v>82.3156229190021</v>
      </c>
      <c r="BR1410" s="0" t="str">
        <f aca="false">IF(BQ1410&gt;=90, "Very Good", IF(BQ1410&gt;=80, "Good", IF(BQ1410&gt;=70, "Slightly Good", IF(BQ1410&gt;=60, "Average", IF(BQ1410&gt;=50, "Slightly Poor", IF(BQ1410&gt;=40, "Poor", "Very Poor"))))))</f>
        <v>Good</v>
      </c>
      <c r="BT1410" s="2" t="n">
        <f aca="false">9.81*LN(AH1410)+30.6</f>
        <v>52.1547731036683</v>
      </c>
      <c r="BU1410" s="0" t="str">
        <f aca="false">IF(BT1410&lt;30, "Clean water", IF(AND(BT1410&gt;=30, BT1410&lt;40), "Hypolimia", IF(AND(BT1410&gt;=40,BT1410&lt;50), "Mesotrophic", IF(AND(BT1410&gt;=50, BT1410&lt;70), "Eutrophic", IF(BT1410&gt;70,"Hypertrophic")))))</f>
        <v>Eutrophic</v>
      </c>
      <c r="CM1410" s="0" t="n">
        <f aca="false">IF(G1410&gt;H1410,1,0)</f>
        <v>0</v>
      </c>
      <c r="CO1410" s="17" t="n">
        <f aca="false">14.652-0.41022*M1410+0.007991*M1410*M1410-0.000077774*M1410*M1410*M1410</f>
        <v>8.41551849975</v>
      </c>
      <c r="CP1410" s="1" t="n">
        <f aca="false">F1410/CO1410*100</f>
        <v>91.4976302438019</v>
      </c>
    </row>
    <row r="1411" customFormat="false" ht="12.5" hidden="false" customHeight="false" outlineLevel="0" collapsed="false">
      <c r="A1411" s="0" t="n">
        <v>1410</v>
      </c>
      <c r="B1411" s="15" t="s">
        <v>89</v>
      </c>
      <c r="C1411" s="16" t="s">
        <v>90</v>
      </c>
      <c r="D1411" s="0" t="s">
        <v>188</v>
      </c>
      <c r="E1411" s="0" t="n">
        <v>7.7</v>
      </c>
      <c r="F1411" s="0" t="n">
        <v>4.3</v>
      </c>
      <c r="G1411" s="0" t="n">
        <v>2.8</v>
      </c>
      <c r="H1411" s="0" t="n">
        <v>4.1</v>
      </c>
      <c r="I1411" s="0" t="n">
        <v>15</v>
      </c>
      <c r="J1411" s="0" t="n">
        <v>2.09</v>
      </c>
      <c r="K1411" s="0" t="n">
        <v>0.105</v>
      </c>
      <c r="L1411" s="0" t="n">
        <v>2.4</v>
      </c>
      <c r="M1411" s="0" t="n">
        <v>23.4</v>
      </c>
      <c r="N1411" s="0" t="n">
        <v>0</v>
      </c>
      <c r="O1411" s="0" t="n">
        <v>268</v>
      </c>
      <c r="P1411" s="0" t="n">
        <v>20000</v>
      </c>
      <c r="Q1411" s="0" t="n">
        <v>0</v>
      </c>
      <c r="R1411" s="0" t="n">
        <v>0</v>
      </c>
      <c r="S1411" s="0" t="n">
        <v>0</v>
      </c>
      <c r="T1411" s="0" t="n">
        <v>0</v>
      </c>
      <c r="U1411" s="0" t="n">
        <v>0</v>
      </c>
      <c r="V1411" s="0" t="n">
        <v>0</v>
      </c>
      <c r="AC1411" s="0" t="n">
        <v>1.934</v>
      </c>
      <c r="AD1411" s="0" t="n">
        <v>0.556</v>
      </c>
      <c r="AE1411" s="0" t="n">
        <v>1.189</v>
      </c>
      <c r="AF1411" s="0" t="n">
        <v>0.059</v>
      </c>
      <c r="AG1411" s="0" t="n">
        <v>0.048</v>
      </c>
      <c r="AH1411" s="0" t="n">
        <v>5.5</v>
      </c>
      <c r="AJ1411" s="0" t="n">
        <v>7000</v>
      </c>
      <c r="AP1411" s="0" t="n">
        <v>0</v>
      </c>
      <c r="AY1411" s="0" t="n">
        <v>0</v>
      </c>
      <c r="BF1411" s="0" t="n">
        <f aca="false">IF(E1411&lt;11,-3.6797*E1411^2+48.115*E1411-53.83,280.92*EXP(-0.2027*E1411))</f>
        <v>98.486087</v>
      </c>
      <c r="BG1411" s="1" t="n">
        <f aca="false">32.208*LN(F1411)+21.438</f>
        <v>68.417072651106</v>
      </c>
      <c r="BH1411" s="1" t="n">
        <f aca="false">IF(G1411&lt;=2, -10*G1411+100, 88.958*EXP(-0.0755*G1411))</f>
        <v>72.0070728511501</v>
      </c>
      <c r="BI1411" s="1" t="n">
        <f aca="false">IF(I1411&lt;=100, 0.0053*(I1411)^2-1.0332*I1411+100.76, 122.82*EXP(-0.0092*I1411))</f>
        <v>86.4545</v>
      </c>
      <c r="BJ1411" s="0" t="n">
        <f aca="false">IF(P1411&lt;=1000, -6.942*LN(P1411)+107.59, -36.304*LN(P1411)+310.72)</f>
        <v>-48.8162121072716</v>
      </c>
      <c r="BK1411" s="0" t="e">
        <f aca="false">BF1411^0.04*BG1411^0.22*BH1411^0.51*BI1411^0.06*BJ1411^0.17</f>
        <v>#NUM!</v>
      </c>
      <c r="BL1411" s="0" t="e">
        <f aca="false">IF(BK1411&gt;=90, "Very Good", IF(BK1411&gt;=80, "Good", IF(BK1411&gt;=70, "Slightly Good", IF(BK1411&gt;=60, "Average", IF(BK1411&gt;=50, "Slightly Poor", IF(BK1411&gt;=40, "Poor", "Very Poor"))))))</f>
        <v>#NUM!</v>
      </c>
      <c r="BM1411" s="2" t="n">
        <f aca="false">IF(P1411&lt;=1000, -6.942*LN(P1411)+107.59, IF(AND(P1411&gt;1000, P1411&lt;=5213),-36.304*LN(P1411)+310.72, IF(P1411&gt;5213, 10)))</f>
        <v>10</v>
      </c>
      <c r="BN1411" s="2" t="n">
        <f aca="false">BF1411^0.04*BG1411^0.22*BH1411^0.51*BI1411^0.06*BM1411^0.17</f>
        <v>52.1122433060263</v>
      </c>
      <c r="BO1411" s="3" t="str">
        <f aca="false">IF(BN1411&gt;=90, "Very Good", IF(BN1411&gt;=80, "Good", IF(BN1411&gt;=70, "Slightly Good", IF(BN1411&gt;=60, "Average", IF(BN1411&gt;=50, "Slightly Poor", IF(BN1411&gt;=40, "Poor", "Very Poor"))))))</f>
        <v>Slightly Poor</v>
      </c>
      <c r="BP1411" s="2" t="n">
        <f aca="false">IF(AJ1411&lt;=1000, -6.942*LN(AJ1411)+107.59, IF(AND(AJ1411&gt;1000, AJ1411&lt;=5213),-36.304*LN(AJ1411)+310.72, IF(AJ1411&gt;5213, 10)))</f>
        <v>10</v>
      </c>
      <c r="BQ1411" s="2" t="n">
        <f aca="false">BF1411^0.04*BG1411^0.22*BH1411^0.51*BI1411^0.06*BP1411^0.17</f>
        <v>52.1122433060263</v>
      </c>
      <c r="BR1411" s="0" t="str">
        <f aca="false">IF(BQ1411&gt;=90, "Very Good", IF(BQ1411&gt;=80, "Good", IF(BQ1411&gt;=70, "Slightly Good", IF(BQ1411&gt;=60, "Average", IF(BQ1411&gt;=50, "Slightly Poor", IF(BQ1411&gt;=40, "Poor", "Very Poor"))))))</f>
        <v>Slightly Poor</v>
      </c>
      <c r="BT1411" s="2" t="n">
        <f aca="false">9.81*LN(AH1411)+30.6</f>
        <v>47.323578784859</v>
      </c>
      <c r="BU1411" s="0" t="str">
        <f aca="false">IF(BT1411&lt;30, "Clean water", IF(AND(BT1411&gt;=30, BT1411&lt;40), "Hypolimia", IF(AND(BT1411&gt;=40,BT1411&lt;50), "Mesotrophic", IF(AND(BT1411&gt;=50, BT1411&lt;70), "Eutrophic", IF(BT1411&gt;70,"Hypertrophic")))))</f>
        <v>Mesotrophic</v>
      </c>
      <c r="CM1411" s="0" t="n">
        <f aca="false">IF(G1411&gt;H1411,1,0)</f>
        <v>0</v>
      </c>
      <c r="CO1411" s="17" t="n">
        <f aca="false">14.652-0.41022*M1411+0.007991*M1411*M1411-0.000077774*M1411*M1411*M1411</f>
        <v>8.431893164304</v>
      </c>
      <c r="CP1411" s="1" t="n">
        <f aca="false">F1411/CO1411*100</f>
        <v>50.9968510773338</v>
      </c>
    </row>
    <row r="1412" customFormat="false" ht="12.5" hidden="false" customHeight="false" outlineLevel="0" collapsed="false">
      <c r="A1412" s="0" t="n">
        <v>1411</v>
      </c>
      <c r="B1412" s="15" t="s">
        <v>91</v>
      </c>
      <c r="C1412" s="16" t="s">
        <v>92</v>
      </c>
      <c r="D1412" s="0" t="s">
        <v>188</v>
      </c>
      <c r="E1412" s="0" t="n">
        <v>7.3</v>
      </c>
      <c r="F1412" s="0" t="n">
        <v>8.7</v>
      </c>
      <c r="G1412" s="0" t="n">
        <v>0.8</v>
      </c>
      <c r="H1412" s="0" t="n">
        <v>1.6</v>
      </c>
      <c r="I1412" s="0" t="n">
        <v>1.6</v>
      </c>
      <c r="J1412" s="0" t="n">
        <v>5.454</v>
      </c>
      <c r="K1412" s="0" t="n">
        <v>0.03</v>
      </c>
      <c r="L1412" s="0" t="n">
        <v>1.1</v>
      </c>
      <c r="M1412" s="0" t="n">
        <v>21.5</v>
      </c>
      <c r="N1412" s="0" t="n">
        <v>0</v>
      </c>
      <c r="O1412" s="0" t="n">
        <v>501</v>
      </c>
      <c r="P1412" s="0" t="n">
        <v>10000</v>
      </c>
      <c r="Q1412" s="0" t="n">
        <v>0</v>
      </c>
      <c r="R1412" s="0" t="n">
        <v>0</v>
      </c>
      <c r="S1412" s="0" t="n">
        <v>0</v>
      </c>
      <c r="T1412" s="0" t="n">
        <v>0</v>
      </c>
      <c r="U1412" s="0" t="n">
        <v>0</v>
      </c>
      <c r="V1412" s="0" t="n">
        <v>0</v>
      </c>
      <c r="AC1412" s="0" t="n">
        <v>5.403</v>
      </c>
      <c r="AD1412" s="0" t="n">
        <v>0.069</v>
      </c>
      <c r="AE1412" s="0" t="n">
        <v>4.951</v>
      </c>
      <c r="AF1412" s="0" t="n">
        <v>0.019</v>
      </c>
      <c r="AG1412" s="0" t="n">
        <v>0.017</v>
      </c>
      <c r="AH1412" s="0" t="n">
        <v>0.9</v>
      </c>
      <c r="AJ1412" s="0" t="n">
        <v>2400</v>
      </c>
      <c r="AP1412" s="0" t="n">
        <v>0</v>
      </c>
      <c r="AY1412" s="0" t="n">
        <v>0</v>
      </c>
      <c r="BF1412" s="0" t="n">
        <f aca="false">IF(E1412&lt;11,-3.6797*E1412^2+48.115*E1412-53.83,280.92*EXP(-0.2027*E1412))</f>
        <v>101.318287</v>
      </c>
      <c r="BG1412" s="1" t="n">
        <f aca="false">32.208*LN(F1412)+21.438</f>
        <v>91.1143080104746</v>
      </c>
      <c r="BH1412" s="1" t="n">
        <f aca="false">IF(G1412&lt;=2, -10*G1412+100, 88.958*EXP(-0.0755*G1412))</f>
        <v>92</v>
      </c>
      <c r="BI1412" s="1" t="n">
        <f aca="false">IF(I1412&lt;=100, 0.0053*(I1412)^2-1.0332*I1412+100.76, 122.82*EXP(-0.0092*I1412))</f>
        <v>99.120448</v>
      </c>
      <c r="BJ1412" s="0" t="n">
        <f aca="false">IF(P1412&lt;=1000, -6.942*LN(P1412)+107.59, -36.304*LN(P1412)+310.72)</f>
        <v>-23.6521968642234</v>
      </c>
      <c r="BK1412" s="0" t="e">
        <f aca="false">BF1412^0.04*BG1412^0.22*BH1412^0.51*BI1412^0.06*BJ1412^0.17</f>
        <v>#NUM!</v>
      </c>
      <c r="BL1412" s="0" t="e">
        <f aca="false">IF(BK1412&gt;=90, "Very Good", IF(BK1412&gt;=80, "Good", IF(BK1412&gt;=70, "Slightly Good", IF(BK1412&gt;=60, "Average", IF(BK1412&gt;=50, "Slightly Poor", IF(BK1412&gt;=40, "Poor", "Very Poor"))))))</f>
        <v>#NUM!</v>
      </c>
      <c r="BM1412" s="2" t="n">
        <f aca="false">IF(P1412&lt;=1000, -6.942*LN(P1412)+107.59, IF(AND(P1412&gt;1000, P1412&lt;=5213),-36.304*LN(P1412)+310.72, IF(P1412&gt;5213, 10)))</f>
        <v>10</v>
      </c>
      <c r="BN1412" s="2" t="n">
        <f aca="false">BF1412^0.04*BG1412^0.22*BH1412^0.51*BI1412^0.06*BM1412^0.17</f>
        <v>63.4801798801726</v>
      </c>
      <c r="BO1412" s="3" t="str">
        <f aca="false">IF(BN1412&gt;=90, "Very Good", IF(BN1412&gt;=80, "Good", IF(BN1412&gt;=70, "Slightly Good", IF(BN1412&gt;=60, "Average", IF(BN1412&gt;=50, "Slightly Poor", IF(BN1412&gt;=40, "Poor", "Very Poor"))))))</f>
        <v>Average</v>
      </c>
      <c r="BP1412" s="2" t="n">
        <f aca="false">IF(AJ1412&lt;=1000, -6.942*LN(AJ1412)+107.59, IF(AND(AJ1412&gt;1000, AJ1412&lt;=5213),-36.304*LN(AJ1412)+310.72, IF(AJ1412&gt;5213, 10)))</f>
        <v>28.1578353109365</v>
      </c>
      <c r="BQ1412" s="2" t="n">
        <f aca="false">BF1412^0.04*BG1412^0.22*BH1412^0.51*BI1412^0.06*BP1412^0.17</f>
        <v>75.6954933187272</v>
      </c>
      <c r="BR1412" s="0" t="str">
        <f aca="false">IF(BQ1412&gt;=90, "Very Good", IF(BQ1412&gt;=80, "Good", IF(BQ1412&gt;=70, "Slightly Good", IF(BQ1412&gt;=60, "Average", IF(BQ1412&gt;=50, "Slightly Poor", IF(BQ1412&gt;=40, "Poor", "Very Poor"))))))</f>
        <v>Slightly Good</v>
      </c>
      <c r="BT1412" s="2" t="n">
        <f aca="false">9.81*LN(AH1412)+30.6</f>
        <v>29.5664133413967</v>
      </c>
      <c r="BU1412" s="0" t="str">
        <f aca="false">IF(BT1412&lt;30, "Clean water", IF(AND(BT1412&gt;=30, BT1412&lt;40), "Hypolimia", IF(AND(BT1412&gt;=40,BT1412&lt;50), "Mesotrophic", IF(AND(BT1412&gt;=50, BT1412&lt;70), "Eutrophic", IF(BT1412&gt;70,"Hypertrophic")))))</f>
        <v>Clean water</v>
      </c>
      <c r="CM1412" s="0" t="n">
        <f aca="false">IF(G1412&gt;H1412,1,0)</f>
        <v>0</v>
      </c>
      <c r="CO1412" s="17" t="n">
        <f aca="false">14.652-0.41022*M1412+0.007991*M1412*M1412-0.000077774*M1412*M1412*M1412</f>
        <v>8.75316257275</v>
      </c>
      <c r="CP1412" s="1" t="n">
        <f aca="false">F1412/CO1412*100</f>
        <v>99.392647259683</v>
      </c>
    </row>
    <row r="1413" customFormat="false" ht="12.5" hidden="false" customHeight="false" outlineLevel="0" collapsed="false">
      <c r="A1413" s="0" t="n">
        <v>1412</v>
      </c>
      <c r="B1413" s="15" t="s">
        <v>137</v>
      </c>
      <c r="C1413" s="16" t="s">
        <v>138</v>
      </c>
      <c r="D1413" s="0" t="s">
        <v>188</v>
      </c>
      <c r="E1413" s="0" t="n">
        <v>7.4</v>
      </c>
      <c r="F1413" s="0" t="n">
        <v>7.7</v>
      </c>
      <c r="G1413" s="0" t="n">
        <v>2.8</v>
      </c>
      <c r="H1413" s="0" t="n">
        <v>7.5</v>
      </c>
      <c r="I1413" s="0" t="n">
        <v>20.9</v>
      </c>
      <c r="J1413" s="0" t="n">
        <v>5.694</v>
      </c>
      <c r="K1413" s="0" t="n">
        <v>0.196</v>
      </c>
      <c r="L1413" s="0" t="n">
        <v>4.9</v>
      </c>
      <c r="M1413" s="0" t="n">
        <v>26</v>
      </c>
      <c r="O1413" s="0" t="n">
        <v>467</v>
      </c>
      <c r="BD1413" s="0" t="n">
        <v>9.715</v>
      </c>
      <c r="BF1413" s="0" t="n">
        <f aca="false">IF(E1413&lt;11,-3.6797*E1413^2+48.115*E1413-53.83,280.92*EXP(-0.2027*E1413))</f>
        <v>100.720628</v>
      </c>
      <c r="BG1413" s="1" t="n">
        <f aca="false">32.208*LN(F1413)+21.438</f>
        <v>87.1816243519112</v>
      </c>
      <c r="BH1413" s="1" t="n">
        <f aca="false">IF(G1413&lt;=2, -10*G1413+100, 88.958*EXP(-0.0755*G1413))</f>
        <v>72.0070728511501</v>
      </c>
      <c r="BI1413" s="1" t="n">
        <f aca="false">IF(I1413&lt;=100, 0.0053*(I1413)^2-1.0332*I1413+100.76, 122.82*EXP(-0.0092*I1413))</f>
        <v>81.481213</v>
      </c>
      <c r="BJ1413" s="0" t="e">
        <f aca="false">IF(P1413&lt;=1000, -6.942*LN(P1413)+107.59, -36.304*LN(P1413)+310.72)</f>
        <v>#VALUE!</v>
      </c>
      <c r="BK1413" s="0" t="e">
        <f aca="false">BF1413^0.04*BG1413^0.22*BH1413^0.51*BI1413^0.06*BJ1413^0.17</f>
        <v>#VALUE!</v>
      </c>
      <c r="BL1413" s="0" t="e">
        <f aca="false">IF(BK1413&gt;=90, "Very Good", IF(BK1413&gt;=80, "Good", IF(BK1413&gt;=70, "Slightly Good", IF(BK1413&gt;=60, "Average", IF(BK1413&gt;=50, "Slightly Poor", IF(BK1413&gt;=40, "Poor", "Very Poor"))))))</f>
        <v>#VALUE!</v>
      </c>
      <c r="BM1413" s="2" t="e">
        <f aca="false">IF(P1413&lt;=1000, -6.942*LN(P1413)+107.59, IF(AND(P1413&gt;1000, P1413&lt;=5213),-36.304*LN(P1413)+310.72, IF(P1413&gt;5213, 10)))</f>
        <v>#VALUE!</v>
      </c>
      <c r="BN1413" s="2" t="e">
        <f aca="false">BF1413^0.04*BG1413^0.22*BH1413^0.51*BI1413^0.06*BM1413^0.17</f>
        <v>#VALUE!</v>
      </c>
      <c r="BO1413" s="3" t="e">
        <f aca="false">IF(BN1413&gt;=90, "Very Good", IF(BN1413&gt;=80, "Good", IF(BN1413&gt;=70, "Slightly Good", IF(BN1413&gt;=60, "Average", IF(BN1413&gt;=50, "Slightly Poor", IF(BN1413&gt;=40, "Poor", "Very Poor"))))))</f>
        <v>#VALUE!</v>
      </c>
      <c r="BP1413" s="2" t="e">
        <f aca="false">IF(AJ1413&lt;=1000, -6.942*LN(AJ1413)+107.59, IF(AND(AJ1413&gt;1000, AJ1413&lt;=5213),-36.304*LN(AJ1413)+310.72, IF(AJ1413&gt;5213, 10)))</f>
        <v>#VALUE!</v>
      </c>
      <c r="BQ1413" s="2" t="e">
        <f aca="false">BF1413^0.04*BG1413^0.22*BH1413^0.51*BI1413^0.06*BP1413^0.17</f>
        <v>#VALUE!</v>
      </c>
      <c r="BR1413" s="0" t="e">
        <f aca="false">IF(BQ1413&gt;=90, "Very Good", IF(BQ1413&gt;=80, "Good", IF(BQ1413&gt;=70, "Slightly Good", IF(BQ1413&gt;=60, "Average", IF(BQ1413&gt;=50, "Slightly Poor", IF(BQ1413&gt;=40, "Poor", "Very Poor"))))))</f>
        <v>#VALUE!</v>
      </c>
      <c r="BT1413" s="2" t="e">
        <f aca="false">9.81*LN(AH1413)+30.6</f>
        <v>#VALUE!</v>
      </c>
      <c r="BU1413" s="0" t="e">
        <f aca="false">IF(BT1413&lt;30, "Clean water", IF(AND(BT1413&gt;=30, BT1413&lt;40), "Hypolimia", IF(AND(BT1413&gt;=40,BT1413&lt;50), "Mesotrophic", IF(AND(BT1413&gt;=50, BT1413&lt;70), "Eutrophic", IF(BT1413&gt;70,"Hypertrophic")))))</f>
        <v>#VALUE!</v>
      </c>
      <c r="CM1413" s="0" t="n">
        <f aca="false">IF(G1413&gt;H1413,1,0)</f>
        <v>0</v>
      </c>
      <c r="CO1413" s="17" t="n">
        <f aca="false">14.652-0.41022*M1413+0.007991*M1413*M1413-0.000077774*M1413*M1413*M1413</f>
        <v>8.021240176</v>
      </c>
      <c r="CP1413" s="1" t="n">
        <f aca="false">F1413/CO1413*100</f>
        <v>95.9951308157912</v>
      </c>
    </row>
    <row r="1414" customFormat="false" ht="12.5" hidden="false" customHeight="false" outlineLevel="0" collapsed="false">
      <c r="A1414" s="0" t="n">
        <v>1413</v>
      </c>
      <c r="B1414" s="15" t="s">
        <v>93</v>
      </c>
      <c r="C1414" s="16" t="s">
        <v>94</v>
      </c>
      <c r="D1414" s="0" t="s">
        <v>188</v>
      </c>
      <c r="E1414" s="0" t="n">
        <v>7.5</v>
      </c>
      <c r="F1414" s="0" t="n">
        <v>7.2</v>
      </c>
      <c r="G1414" s="0" t="n">
        <v>2.9</v>
      </c>
      <c r="H1414" s="0" t="n">
        <v>7.9</v>
      </c>
      <c r="I1414" s="0" t="n">
        <v>9.2</v>
      </c>
      <c r="J1414" s="0" t="n">
        <v>8.52</v>
      </c>
      <c r="K1414" s="0" t="n">
        <v>0.153</v>
      </c>
      <c r="L1414" s="0" t="n">
        <v>4.8</v>
      </c>
      <c r="M1414" s="0" t="n">
        <v>24</v>
      </c>
      <c r="N1414" s="0" t="n">
        <v>0</v>
      </c>
      <c r="O1414" s="0" t="n">
        <v>582</v>
      </c>
      <c r="P1414" s="0" t="n">
        <v>21000</v>
      </c>
      <c r="Q1414" s="0" t="n">
        <v>0</v>
      </c>
      <c r="R1414" s="0" t="n">
        <v>0</v>
      </c>
      <c r="S1414" s="0" t="n">
        <v>0</v>
      </c>
      <c r="T1414" s="0" t="n">
        <v>0</v>
      </c>
      <c r="U1414" s="0" t="n">
        <v>0</v>
      </c>
      <c r="V1414" s="0" t="n">
        <v>0</v>
      </c>
      <c r="AC1414" s="0" t="n">
        <v>7.985</v>
      </c>
      <c r="AD1414" s="0" t="n">
        <v>0.527</v>
      </c>
      <c r="AE1414" s="0" t="n">
        <v>5.445</v>
      </c>
      <c r="AF1414" s="0" t="n">
        <v>0.085</v>
      </c>
      <c r="AG1414" s="0" t="n">
        <v>0.052</v>
      </c>
      <c r="AH1414" s="0" t="n">
        <v>4.1</v>
      </c>
      <c r="AJ1414" s="0" t="n">
        <v>14000</v>
      </c>
      <c r="AP1414" s="0" t="n">
        <v>0</v>
      </c>
      <c r="AY1414" s="0" t="n">
        <v>0</v>
      </c>
      <c r="BD1414" s="0" t="n">
        <v>3.94</v>
      </c>
      <c r="BF1414" s="0" t="n">
        <f aca="false">IF(E1414&lt;11,-3.6797*E1414^2+48.115*E1414-53.83,280.92*EXP(-0.2027*E1414))</f>
        <v>100.049375</v>
      </c>
      <c r="BG1414" s="1" t="n">
        <f aca="false">32.208*LN(F1414)+21.438</f>
        <v>85.0192016861169</v>
      </c>
      <c r="BH1414" s="1" t="n">
        <f aca="false">IF(G1414&lt;=2, -10*G1414+100, 88.958*EXP(-0.0755*G1414))</f>
        <v>71.4654665875093</v>
      </c>
      <c r="BI1414" s="1" t="n">
        <f aca="false">IF(I1414&lt;=100, 0.0053*(I1414)^2-1.0332*I1414+100.76, 122.82*EXP(-0.0092*I1414))</f>
        <v>91.703152</v>
      </c>
      <c r="BJ1414" s="0" t="n">
        <f aca="false">IF(P1414&lt;=1000, -6.942*LN(P1414)+107.59, -36.304*LN(P1414)+310.72)</f>
        <v>-50.5874902272786</v>
      </c>
      <c r="BK1414" s="0" t="e">
        <f aca="false">BF1414^0.04*BG1414^0.22*BH1414^0.51*BI1414^0.06*BJ1414^0.17</f>
        <v>#NUM!</v>
      </c>
      <c r="BL1414" s="0" t="e">
        <f aca="false">IF(BK1414&gt;=90, "Very Good", IF(BK1414&gt;=80, "Good", IF(BK1414&gt;=70, "Slightly Good", IF(BK1414&gt;=60, "Average", IF(BK1414&gt;=50, "Slightly Poor", IF(BK1414&gt;=40, "Poor", "Very Poor"))))))</f>
        <v>#NUM!</v>
      </c>
      <c r="BM1414" s="2" t="n">
        <f aca="false">IF(P1414&lt;=1000, -6.942*LN(P1414)+107.59, IF(AND(P1414&gt;1000, P1414&lt;=5213),-36.304*LN(P1414)+310.72, IF(P1414&gt;5213, 10)))</f>
        <v>10</v>
      </c>
      <c r="BN1414" s="2" t="n">
        <f aca="false">BF1414^0.04*BG1414^0.22*BH1414^0.51*BI1414^0.06*BM1414^0.17</f>
        <v>54.6807490398248</v>
      </c>
      <c r="BO1414" s="3" t="str">
        <f aca="false">IF(BN1414&gt;=90, "Very Good", IF(BN1414&gt;=80, "Good", IF(BN1414&gt;=70, "Slightly Good", IF(BN1414&gt;=60, "Average", IF(BN1414&gt;=50, "Slightly Poor", IF(BN1414&gt;=40, "Poor", "Very Poor"))))))</f>
        <v>Slightly Poor</v>
      </c>
      <c r="BP1414" s="2" t="n">
        <f aca="false">IF(AJ1414&lt;=1000, -6.942*LN(AJ1414)+107.59, IF(AND(AJ1414&gt;1000, AJ1414&lt;=5213),-36.304*LN(AJ1414)+310.72, IF(AJ1414&gt;5213, 10)))</f>
        <v>10</v>
      </c>
      <c r="BQ1414" s="2" t="n">
        <f aca="false">BF1414^0.04*BG1414^0.22*BH1414^0.51*BI1414^0.06*BP1414^0.17</f>
        <v>54.6807490398248</v>
      </c>
      <c r="BR1414" s="0" t="str">
        <f aca="false">IF(BQ1414&gt;=90, "Very Good", IF(BQ1414&gt;=80, "Good", IF(BQ1414&gt;=70, "Slightly Good", IF(BQ1414&gt;=60, "Average", IF(BQ1414&gt;=50, "Slightly Poor", IF(BQ1414&gt;=40, "Poor", "Very Poor"))))))</f>
        <v>Slightly Poor</v>
      </c>
      <c r="BT1414" s="2" t="n">
        <f aca="false">9.81*LN(AH1414)+30.6</f>
        <v>44.4417822120977</v>
      </c>
      <c r="BU1414" s="0" t="str">
        <f aca="false">IF(BT1414&lt;30, "Clean water", IF(AND(BT1414&gt;=30, BT1414&lt;40), "Hypolimia", IF(AND(BT1414&gt;=40,BT1414&lt;50), "Mesotrophic", IF(AND(BT1414&gt;=50, BT1414&lt;70), "Eutrophic", IF(BT1414&gt;70,"Hypertrophic")))))</f>
        <v>Mesotrophic</v>
      </c>
      <c r="CM1414" s="0" t="n">
        <f aca="false">IF(G1414&gt;H1414,1,0)</f>
        <v>0</v>
      </c>
      <c r="CO1414" s="17" t="n">
        <f aca="false">14.652-0.41022*M1414+0.007991*M1414*M1414-0.000077774*M1414*M1414*M1414</f>
        <v>8.334388224</v>
      </c>
      <c r="CP1414" s="1" t="n">
        <f aca="false">F1414/CO1414*100</f>
        <v>86.3890642778869</v>
      </c>
    </row>
    <row r="1415" customFormat="false" ht="12.5" hidden="false" customHeight="false" outlineLevel="0" collapsed="false">
      <c r="A1415" s="0" t="n">
        <v>1414</v>
      </c>
      <c r="B1415" s="15" t="s">
        <v>95</v>
      </c>
      <c r="C1415" s="16" t="s">
        <v>96</v>
      </c>
      <c r="D1415" s="0" t="s">
        <v>188</v>
      </c>
      <c r="E1415" s="0" t="n">
        <v>7</v>
      </c>
      <c r="F1415" s="0" t="n">
        <v>3.6</v>
      </c>
      <c r="G1415" s="0" t="n">
        <v>2.8</v>
      </c>
      <c r="H1415" s="0" t="n">
        <v>4.9</v>
      </c>
      <c r="I1415" s="0" t="n">
        <v>16.4</v>
      </c>
      <c r="J1415" s="0" t="n">
        <v>3.997</v>
      </c>
      <c r="K1415" s="0" t="n">
        <v>0.138</v>
      </c>
      <c r="L1415" s="0" t="n">
        <v>3</v>
      </c>
      <c r="M1415" s="0" t="n">
        <v>25.8</v>
      </c>
      <c r="N1415" s="0" t="n">
        <v>0</v>
      </c>
      <c r="O1415" s="0" t="n">
        <v>375</v>
      </c>
      <c r="P1415" s="0" t="n">
        <v>16000</v>
      </c>
      <c r="Q1415" s="0" t="n">
        <v>0</v>
      </c>
      <c r="R1415" s="0" t="n">
        <v>0</v>
      </c>
      <c r="S1415" s="0" t="n">
        <v>0</v>
      </c>
      <c r="T1415" s="0" t="n">
        <v>0</v>
      </c>
      <c r="U1415" s="0" t="n">
        <v>0</v>
      </c>
      <c r="V1415" s="0" t="n">
        <v>0</v>
      </c>
      <c r="AC1415" s="0" t="n">
        <v>3.915</v>
      </c>
      <c r="AD1415" s="0" t="n">
        <v>0.568</v>
      </c>
      <c r="AE1415" s="0" t="n">
        <v>2.717</v>
      </c>
      <c r="AF1415" s="0" t="n">
        <v>0.072</v>
      </c>
      <c r="AG1415" s="0" t="n">
        <v>0.061</v>
      </c>
      <c r="AH1415" s="0" t="n">
        <v>1.7</v>
      </c>
      <c r="AJ1415" s="0" t="n">
        <v>3200</v>
      </c>
      <c r="AP1415" s="0" t="n">
        <v>0</v>
      </c>
      <c r="AY1415" s="0" t="n">
        <v>0</v>
      </c>
      <c r="BF1415" s="0" t="n">
        <f aca="false">IF(E1415&lt;11,-3.6797*E1415^2+48.115*E1415-53.83,280.92*EXP(-0.2027*E1415))</f>
        <v>102.6697</v>
      </c>
      <c r="BG1415" s="1" t="n">
        <f aca="false">32.208*LN(F1415)+21.438</f>
        <v>62.6943172946422</v>
      </c>
      <c r="BH1415" s="1" t="n">
        <f aca="false">IF(G1415&lt;=2, -10*G1415+100, 88.958*EXP(-0.0755*G1415))</f>
        <v>72.0070728511501</v>
      </c>
      <c r="BI1415" s="1" t="n">
        <f aca="false">IF(I1415&lt;=100, 0.0053*(I1415)^2-1.0332*I1415+100.76, 122.82*EXP(-0.0092*I1415))</f>
        <v>85.241008</v>
      </c>
      <c r="BJ1415" s="0" t="n">
        <f aca="false">IF(P1415&lt;=1000, -6.942*LN(P1415)+107.59, -36.304*LN(P1415)+310.72)</f>
        <v>-40.7152086203605</v>
      </c>
      <c r="BK1415" s="0" t="e">
        <f aca="false">BF1415^0.04*BG1415^0.22*BH1415^0.51*BI1415^0.06*BJ1415^0.17</f>
        <v>#NUM!</v>
      </c>
      <c r="BL1415" s="0" t="e">
        <f aca="false">IF(BK1415&gt;=90, "Very Good", IF(BK1415&gt;=80, "Good", IF(BK1415&gt;=70, "Slightly Good", IF(BK1415&gt;=60, "Average", IF(BK1415&gt;=50, "Slightly Poor", IF(BK1415&gt;=40, "Poor", "Very Poor"))))))</f>
        <v>#NUM!</v>
      </c>
      <c r="BM1415" s="2" t="n">
        <f aca="false">IF(P1415&lt;=1000, -6.942*LN(P1415)+107.59, IF(AND(P1415&gt;1000, P1415&lt;=5213),-36.304*LN(P1415)+310.72, IF(P1415&gt;5213, 10)))</f>
        <v>10</v>
      </c>
      <c r="BN1415" s="2" t="n">
        <f aca="false">BF1415^0.04*BG1415^0.22*BH1415^0.51*BI1415^0.06*BM1415^0.17</f>
        <v>51.1620732747517</v>
      </c>
      <c r="BO1415" s="3" t="str">
        <f aca="false">IF(BN1415&gt;=90, "Very Good", IF(BN1415&gt;=80, "Good", IF(BN1415&gt;=70, "Slightly Good", IF(BN1415&gt;=60, "Average", IF(BN1415&gt;=50, "Slightly Poor", IF(BN1415&gt;=40, "Poor", "Very Poor"))))))</f>
        <v>Slightly Poor</v>
      </c>
      <c r="BP1415" s="2" t="n">
        <f aca="false">IF(AJ1415&lt;=1000, -6.942*LN(AJ1415)+107.59, IF(AND(AJ1415&gt;1000, AJ1415&lt;=5213),-36.304*LN(AJ1415)+310.72, IF(AJ1415&gt;5213, 10)))</f>
        <v>17.7138253526471</v>
      </c>
      <c r="BQ1415" s="2" t="n">
        <f aca="false">BF1415^0.04*BG1415^0.22*BH1415^0.51*BI1415^0.06*BP1415^0.17</f>
        <v>56.3846950974437</v>
      </c>
      <c r="BR1415" s="0" t="str">
        <f aca="false">IF(BQ1415&gt;=90, "Very Good", IF(BQ1415&gt;=80, "Good", IF(BQ1415&gt;=70, "Slightly Good", IF(BQ1415&gt;=60, "Average", IF(BQ1415&gt;=50, "Slightly Poor", IF(BQ1415&gt;=40, "Poor", "Very Poor"))))))</f>
        <v>Slightly Poor</v>
      </c>
      <c r="BT1415" s="2" t="n">
        <f aca="false">9.81*LN(AH1415)+30.6</f>
        <v>35.8054631429199</v>
      </c>
      <c r="BU1415" s="0" t="str">
        <f aca="false">IF(BT1415&lt;30, "Clean water", IF(AND(BT1415&gt;=30, BT1415&lt;40), "Hypolimia", IF(AND(BT1415&gt;=40,BT1415&lt;50), "Mesotrophic", IF(AND(BT1415&gt;=50, BT1415&lt;70), "Eutrophic", IF(BT1415&gt;70,"Hypertrophic")))))</f>
        <v>Hypolimia</v>
      </c>
      <c r="CM1415" s="0" t="n">
        <f aca="false">IF(G1415&gt;H1415,1,0)</f>
        <v>0</v>
      </c>
      <c r="CO1415" s="17" t="n">
        <f aca="false">14.652-0.41022*M1415+0.007991*M1415*M1415-0.000077774*M1415*M1415*M1415</f>
        <v>8.051800517712</v>
      </c>
      <c r="CP1415" s="1" t="n">
        <f aca="false">F1415/CO1415*100</f>
        <v>44.7104966408554</v>
      </c>
    </row>
    <row r="1416" customFormat="false" ht="12.5" hidden="false" customHeight="false" outlineLevel="0" collapsed="false">
      <c r="A1416" s="0" t="n">
        <v>1415</v>
      </c>
      <c r="B1416" s="15" t="s">
        <v>97</v>
      </c>
      <c r="C1416" s="16" t="s">
        <v>98</v>
      </c>
      <c r="D1416" s="0" t="s">
        <v>188</v>
      </c>
      <c r="E1416" s="0" t="n">
        <v>8</v>
      </c>
      <c r="F1416" s="0" t="n">
        <v>8</v>
      </c>
      <c r="G1416" s="0" t="n">
        <v>0.8</v>
      </c>
      <c r="H1416" s="0" t="n">
        <v>3.9</v>
      </c>
      <c r="I1416" s="0" t="n">
        <v>8.6</v>
      </c>
      <c r="J1416" s="0" t="n">
        <v>1.83</v>
      </c>
      <c r="K1416" s="0" t="n">
        <v>0.075</v>
      </c>
      <c r="L1416" s="0" t="n">
        <v>2.1</v>
      </c>
      <c r="M1416" s="0" t="n">
        <v>23</v>
      </c>
      <c r="N1416" s="0" t="n">
        <v>0</v>
      </c>
      <c r="O1416" s="0" t="n">
        <v>151</v>
      </c>
      <c r="P1416" s="0" t="n">
        <v>2200</v>
      </c>
      <c r="Q1416" s="0" t="n">
        <v>0</v>
      </c>
      <c r="R1416" s="0" t="n">
        <v>0</v>
      </c>
      <c r="S1416" s="0" t="n">
        <v>0</v>
      </c>
      <c r="T1416" s="0" t="n">
        <v>0</v>
      </c>
      <c r="U1416" s="0" t="n">
        <v>0</v>
      </c>
      <c r="V1416" s="0" t="n">
        <v>0</v>
      </c>
      <c r="AC1416" s="0" t="n">
        <v>1.764</v>
      </c>
      <c r="AD1416" s="0" t="n">
        <v>0.012</v>
      </c>
      <c r="AE1416" s="0" t="n">
        <v>1.547</v>
      </c>
      <c r="AF1416" s="0" t="n">
        <v>0.047</v>
      </c>
      <c r="AG1416" s="0" t="n">
        <v>0.033</v>
      </c>
      <c r="AH1416" s="0" t="n">
        <v>7.5</v>
      </c>
      <c r="AJ1416" s="0" t="n">
        <v>82</v>
      </c>
      <c r="AP1416" s="0" t="n">
        <v>0</v>
      </c>
      <c r="AY1416" s="0" t="n">
        <v>0</v>
      </c>
      <c r="BF1416" s="0" t="n">
        <f aca="false">IF(E1416&lt;11,-3.6797*E1416^2+48.115*E1416-53.83,280.92*EXP(-0.2027*E1416))</f>
        <v>95.5892</v>
      </c>
      <c r="BG1416" s="1" t="n">
        <f aca="false">32.208*LN(F1416)+21.438</f>
        <v>88.4126531744242</v>
      </c>
      <c r="BH1416" s="1" t="n">
        <f aca="false">IF(G1416&lt;=2, -10*G1416+100, 88.958*EXP(-0.0755*G1416))</f>
        <v>92</v>
      </c>
      <c r="BI1416" s="1" t="n">
        <f aca="false">IF(I1416&lt;=100, 0.0053*(I1416)^2-1.0332*I1416+100.76, 122.82*EXP(-0.0092*I1416))</f>
        <v>92.266468</v>
      </c>
      <c r="BJ1416" s="0" t="n">
        <f aca="false">IF(P1416&lt;=1000, -6.942*LN(P1416)+107.59, -36.304*LN(P1416)+310.72)</f>
        <v>31.316696341168</v>
      </c>
      <c r="BK1416" s="0" t="n">
        <f aca="false">BF1416^0.04*BG1416^0.22*BH1416^0.51*BI1416^0.06*BJ1416^0.17</f>
        <v>76.0616709579772</v>
      </c>
      <c r="BL1416" s="0" t="str">
        <f aca="false">IF(BK1416&gt;=90, "Very Good", IF(BK1416&gt;=80, "Good", IF(BK1416&gt;=70, "Slightly Good", IF(BK1416&gt;=60, "Average", IF(BK1416&gt;=50, "Slightly Poor", IF(BK1416&gt;=40, "Poor", "Very Poor"))))))</f>
        <v>Slightly Good</v>
      </c>
      <c r="BM1416" s="2" t="n">
        <f aca="false">IF(P1416&lt;=1000, -6.942*LN(P1416)+107.59, IF(AND(P1416&gt;1000, P1416&lt;=5213),-36.304*LN(P1416)+310.72, IF(P1416&gt;5213, 10)))</f>
        <v>31.316696341168</v>
      </c>
      <c r="BN1416" s="2" t="n">
        <f aca="false">BF1416^0.04*BG1416^0.22*BH1416^0.51*BI1416^0.06*BM1416^0.17</f>
        <v>76.0616709579772</v>
      </c>
      <c r="BO1416" s="3" t="str">
        <f aca="false">IF(BN1416&gt;=90, "Very Good", IF(BN1416&gt;=80, "Good", IF(BN1416&gt;=70, "Slightly Good", IF(BN1416&gt;=60, "Average", IF(BN1416&gt;=50, "Slightly Poor", IF(BN1416&gt;=40, "Poor", "Very Poor"))))))</f>
        <v>Slightly Good</v>
      </c>
      <c r="BP1416" s="2" t="n">
        <f aca="false">IF(AJ1416&lt;=1000, -6.942*LN(AJ1416)+107.59, IF(AND(AJ1416&gt;1000, AJ1416&lt;=5213),-36.304*LN(AJ1416)+310.72, IF(AJ1416&gt;5213, 10)))</f>
        <v>76.9985549854916</v>
      </c>
      <c r="BQ1416" s="2" t="n">
        <f aca="false">BF1416^0.04*BG1416^0.22*BH1416^0.51*BI1416^0.06*BP1416^0.17</f>
        <v>88.6310694549487</v>
      </c>
      <c r="BR1416" s="0" t="str">
        <f aca="false">IF(BQ1416&gt;=90, "Very Good", IF(BQ1416&gt;=80, "Good", IF(BQ1416&gt;=70, "Slightly Good", IF(BQ1416&gt;=60, "Average", IF(BQ1416&gt;=50, "Slightly Poor", IF(BQ1416&gt;=40, "Poor", "Very Poor"))))))</f>
        <v>Good</v>
      </c>
      <c r="BT1416" s="2" t="n">
        <f aca="false">9.81*LN(AH1416)+30.6</f>
        <v>50.3661986315196</v>
      </c>
      <c r="BU1416" s="0" t="str">
        <f aca="false">IF(BT1416&lt;30, "Clean water", IF(AND(BT1416&gt;=30, BT1416&lt;40), "Hypolimia", IF(AND(BT1416&gt;=40,BT1416&lt;50), "Mesotrophic", IF(AND(BT1416&gt;=50, BT1416&lt;70), "Eutrophic", IF(BT1416&gt;70,"Hypertrophic")))))</f>
        <v>Eutrophic</v>
      </c>
      <c r="CM1416" s="0" t="n">
        <f aca="false">IF(G1416&gt;H1416,1,0)</f>
        <v>0</v>
      </c>
      <c r="CO1416" s="17" t="n">
        <f aca="false">14.652-0.41022*M1416+0.007991*M1416*M1416-0.000077774*M1416*M1416*M1416</f>
        <v>8.497902742</v>
      </c>
      <c r="CP1416" s="1" t="n">
        <f aca="false">F1416/CO1416*100</f>
        <v>94.1408750239143</v>
      </c>
    </row>
    <row r="1417" customFormat="false" ht="12.5" hidden="false" customHeight="false" outlineLevel="0" collapsed="false">
      <c r="A1417" s="0" t="n">
        <v>1416</v>
      </c>
      <c r="B1417" s="15" t="s">
        <v>99</v>
      </c>
      <c r="C1417" s="16" t="s">
        <v>100</v>
      </c>
      <c r="D1417" s="0" t="s">
        <v>188</v>
      </c>
      <c r="E1417" s="0" t="n">
        <v>7.9</v>
      </c>
      <c r="F1417" s="0" t="n">
        <v>8.3</v>
      </c>
      <c r="G1417" s="0" t="n">
        <v>2.2</v>
      </c>
      <c r="H1417" s="0" t="n">
        <v>5.1</v>
      </c>
      <c r="I1417" s="0" t="n">
        <v>18.4</v>
      </c>
      <c r="J1417" s="0" t="n">
        <v>4.556</v>
      </c>
      <c r="K1417" s="0" t="n">
        <v>0.231</v>
      </c>
      <c r="L1417" s="0" t="n">
        <v>2.9</v>
      </c>
      <c r="M1417" s="0" t="n">
        <v>24.1</v>
      </c>
      <c r="O1417" s="0" t="n">
        <v>418</v>
      </c>
      <c r="BD1417" s="0" t="n">
        <v>1.125</v>
      </c>
      <c r="BF1417" s="0" t="n">
        <f aca="false">IF(E1417&lt;11,-3.6797*E1417^2+48.115*E1417-53.83,280.92*EXP(-0.2027*E1417))</f>
        <v>96.6284230000001</v>
      </c>
      <c r="BG1417" s="1" t="n">
        <f aca="false">32.208*LN(F1417)+21.438</f>
        <v>89.5983576207606</v>
      </c>
      <c r="BH1417" s="1" t="n">
        <f aca="false">IF(G1417&lt;=2, -10*G1417+100, 88.958*EXP(-0.0755*G1417))</f>
        <v>75.3440041238757</v>
      </c>
      <c r="BI1417" s="1" t="n">
        <f aca="false">IF(I1417&lt;=100, 0.0053*(I1417)^2-1.0332*I1417+100.76, 122.82*EXP(-0.0092*I1417))</f>
        <v>83.543488</v>
      </c>
      <c r="BJ1417" s="0" t="e">
        <f aca="false">IF(P1417&lt;=1000, -6.942*LN(P1417)+107.59, -36.304*LN(P1417)+310.72)</f>
        <v>#VALUE!</v>
      </c>
      <c r="BK1417" s="0" t="e">
        <f aca="false">BF1417^0.04*BG1417^0.22*BH1417^0.51*BI1417^0.06*BJ1417^0.17</f>
        <v>#VALUE!</v>
      </c>
      <c r="BL1417" s="0" t="e">
        <f aca="false">IF(BK1417&gt;=90, "Very Good", IF(BK1417&gt;=80, "Good", IF(BK1417&gt;=70, "Slightly Good", IF(BK1417&gt;=60, "Average", IF(BK1417&gt;=50, "Slightly Poor", IF(BK1417&gt;=40, "Poor", "Very Poor"))))))</f>
        <v>#VALUE!</v>
      </c>
      <c r="BM1417" s="2" t="e">
        <f aca="false">IF(P1417&lt;=1000, -6.942*LN(P1417)+107.59, IF(AND(P1417&gt;1000, P1417&lt;=5213),-36.304*LN(P1417)+310.72, IF(P1417&gt;5213, 10)))</f>
        <v>#VALUE!</v>
      </c>
      <c r="BN1417" s="2" t="e">
        <f aca="false">BF1417^0.04*BG1417^0.22*BH1417^0.51*BI1417^0.06*BM1417^0.17</f>
        <v>#VALUE!</v>
      </c>
      <c r="BO1417" s="3" t="e">
        <f aca="false">IF(BN1417&gt;=90, "Very Good", IF(BN1417&gt;=80, "Good", IF(BN1417&gt;=70, "Slightly Good", IF(BN1417&gt;=60, "Average", IF(BN1417&gt;=50, "Slightly Poor", IF(BN1417&gt;=40, "Poor", "Very Poor"))))))</f>
        <v>#VALUE!</v>
      </c>
      <c r="BP1417" s="2" t="e">
        <f aca="false">IF(AJ1417&lt;=1000, -6.942*LN(AJ1417)+107.59, IF(AND(AJ1417&gt;1000, AJ1417&lt;=5213),-36.304*LN(AJ1417)+310.72, IF(AJ1417&gt;5213, 10)))</f>
        <v>#VALUE!</v>
      </c>
      <c r="BQ1417" s="2" t="e">
        <f aca="false">BF1417^0.04*BG1417^0.22*BH1417^0.51*BI1417^0.06*BP1417^0.17</f>
        <v>#VALUE!</v>
      </c>
      <c r="BR1417" s="0" t="e">
        <f aca="false">IF(BQ1417&gt;=90, "Very Good", IF(BQ1417&gt;=80, "Good", IF(BQ1417&gt;=70, "Slightly Good", IF(BQ1417&gt;=60, "Average", IF(BQ1417&gt;=50, "Slightly Poor", IF(BQ1417&gt;=40, "Poor", "Very Poor"))))))</f>
        <v>#VALUE!</v>
      </c>
      <c r="BT1417" s="2" t="e">
        <f aca="false">9.81*LN(AH1417)+30.6</f>
        <v>#VALUE!</v>
      </c>
      <c r="BU1417" s="0" t="e">
        <f aca="false">IF(BT1417&lt;30, "Clean water", IF(AND(BT1417&gt;=30, BT1417&lt;40), "Hypolimia", IF(AND(BT1417&gt;=40,BT1417&lt;50), "Mesotrophic", IF(AND(BT1417&gt;=50, BT1417&lt;70), "Eutrophic", IF(BT1417&gt;70,"Hypertrophic")))))</f>
        <v>#VALUE!</v>
      </c>
      <c r="CM1417" s="0" t="n">
        <f aca="false">IF(G1417&gt;H1417,1,0)</f>
        <v>0</v>
      </c>
      <c r="CO1417" s="17" t="n">
        <f aca="false">14.652-0.41022*M1417+0.007991*M1417*M1417-0.000077774*M1417*M1417*M1417</f>
        <v>8.318307511746</v>
      </c>
      <c r="CP1417" s="1" t="n">
        <f aca="false">F1417/CO1417*100</f>
        <v>99.7799130205256</v>
      </c>
    </row>
    <row r="1418" customFormat="false" ht="12.5" hidden="false" customHeight="false" outlineLevel="0" collapsed="false">
      <c r="A1418" s="0" t="n">
        <v>1417</v>
      </c>
      <c r="B1418" s="15" t="s">
        <v>99</v>
      </c>
      <c r="C1418" s="16" t="s">
        <v>100</v>
      </c>
      <c r="D1418" s="0" t="s">
        <v>188</v>
      </c>
      <c r="E1418" s="0" t="n">
        <v>7.5</v>
      </c>
      <c r="F1418" s="0" t="n">
        <v>8.9</v>
      </c>
      <c r="G1418" s="0" t="n">
        <v>0.8</v>
      </c>
      <c r="H1418" s="0" t="n">
        <v>3.2</v>
      </c>
      <c r="I1418" s="0" t="n">
        <v>3.4</v>
      </c>
      <c r="J1418" s="0" t="n">
        <v>4.06</v>
      </c>
      <c r="K1418" s="0" t="n">
        <v>0.073</v>
      </c>
      <c r="L1418" s="0" t="n">
        <v>2.1</v>
      </c>
      <c r="M1418" s="0" t="n">
        <v>23.9</v>
      </c>
      <c r="N1418" s="0" t="n">
        <v>0</v>
      </c>
      <c r="O1418" s="0" t="n">
        <v>462</v>
      </c>
      <c r="P1418" s="0" t="n">
        <v>14000</v>
      </c>
      <c r="Q1418" s="0" t="n">
        <v>0</v>
      </c>
      <c r="R1418" s="0" t="n">
        <v>0</v>
      </c>
      <c r="S1418" s="0" t="n">
        <v>0</v>
      </c>
      <c r="T1418" s="0" t="n">
        <v>0</v>
      </c>
      <c r="U1418" s="0" t="n">
        <v>0</v>
      </c>
      <c r="V1418" s="0" t="n">
        <v>0</v>
      </c>
      <c r="AC1418" s="0" t="n">
        <v>3.991</v>
      </c>
      <c r="AD1418" s="0" t="n">
        <v>0.03</v>
      </c>
      <c r="AE1418" s="0" t="n">
        <v>3.55</v>
      </c>
      <c r="AF1418" s="0" t="n">
        <v>0.062</v>
      </c>
      <c r="AG1418" s="0" t="n">
        <v>0.052</v>
      </c>
      <c r="AH1418" s="0" t="n">
        <v>2.6</v>
      </c>
      <c r="AJ1418" s="0" t="n">
        <v>3800</v>
      </c>
      <c r="AP1418" s="0" t="n">
        <v>0</v>
      </c>
      <c r="AY1418" s="0" t="n">
        <v>0</v>
      </c>
      <c r="BF1418" s="0" t="n">
        <f aca="false">IF(E1418&lt;11,-3.6797*E1418^2+48.115*E1418-53.83,280.92*EXP(-0.2027*E1418))</f>
        <v>100.049375</v>
      </c>
      <c r="BG1418" s="1" t="n">
        <f aca="false">32.208*LN(F1418)+21.438</f>
        <v>91.8463395211805</v>
      </c>
      <c r="BH1418" s="1" t="n">
        <f aca="false">IF(G1418&lt;=2, -10*G1418+100, 88.958*EXP(-0.0755*G1418))</f>
        <v>92</v>
      </c>
      <c r="BI1418" s="1" t="n">
        <f aca="false">IF(I1418&lt;=100, 0.0053*(I1418)^2-1.0332*I1418+100.76, 122.82*EXP(-0.0092*I1418))</f>
        <v>97.308388</v>
      </c>
      <c r="BJ1418" s="0" t="n">
        <f aca="false">IF(P1418&lt;=1000, -6.942*LN(P1418)+107.59, -36.304*LN(P1418)+310.72)</f>
        <v>-35.8674849425199</v>
      </c>
      <c r="BK1418" s="0" t="e">
        <f aca="false">BF1418^0.04*BG1418^0.22*BH1418^0.51*BI1418^0.06*BJ1418^0.17</f>
        <v>#NUM!</v>
      </c>
      <c r="BL1418" s="0" t="e">
        <f aca="false">IF(BK1418&gt;=90, "Very Good", IF(BK1418&gt;=80, "Good", IF(BK1418&gt;=70, "Slightly Good", IF(BK1418&gt;=60, "Average", IF(BK1418&gt;=50, "Slightly Poor", IF(BK1418&gt;=40, "Poor", "Very Poor"))))))</f>
        <v>#NUM!</v>
      </c>
      <c r="BM1418" s="2" t="n">
        <f aca="false">IF(P1418&lt;=1000, -6.942*LN(P1418)+107.59, IF(AND(P1418&gt;1000, P1418&lt;=5213),-36.304*LN(P1418)+310.72, IF(P1418&gt;5213, 10)))</f>
        <v>10</v>
      </c>
      <c r="BN1418" s="2" t="n">
        <f aca="false">BF1418^0.04*BG1418^0.22*BH1418^0.51*BI1418^0.06*BM1418^0.17</f>
        <v>63.4896585420912</v>
      </c>
      <c r="BO1418" s="3" t="str">
        <f aca="false">IF(BN1418&gt;=90, "Very Good", IF(BN1418&gt;=80, "Good", IF(BN1418&gt;=70, "Slightly Good", IF(BN1418&gt;=60, "Average", IF(BN1418&gt;=50, "Slightly Poor", IF(BN1418&gt;=40, "Poor", "Very Poor"))))))</f>
        <v>Average</v>
      </c>
      <c r="BP1418" s="2" t="n">
        <f aca="false">IF(AJ1418&lt;=1000, -6.942*LN(AJ1418)+107.59, IF(AND(AJ1418&gt;1000, AJ1418&lt;=5213),-36.304*LN(AJ1418)+310.72, IF(AJ1418&gt;5213, 10)))</f>
        <v>11.4749736251816</v>
      </c>
      <c r="BQ1418" s="2" t="n">
        <f aca="false">BF1418^0.04*BG1418^0.22*BH1418^0.51*BI1418^0.06*BP1418^0.17</f>
        <v>64.9921313877329</v>
      </c>
      <c r="BR1418" s="0" t="str">
        <f aca="false">IF(BQ1418&gt;=90, "Very Good", IF(BQ1418&gt;=80, "Good", IF(BQ1418&gt;=70, "Slightly Good", IF(BQ1418&gt;=60, "Average", IF(BQ1418&gt;=50, "Slightly Poor", IF(BQ1418&gt;=40, "Poor", "Very Poor"))))))</f>
        <v>Average</v>
      </c>
      <c r="BT1418" s="2" t="n">
        <f aca="false">9.81*LN(AH1418)+30.6</f>
        <v>39.9735672757191</v>
      </c>
      <c r="BU1418" s="0" t="str">
        <f aca="false">IF(BT1418&lt;30, "Clean water", IF(AND(BT1418&gt;=30, BT1418&lt;40), "Hypolimia", IF(AND(BT1418&gt;=40,BT1418&lt;50), "Mesotrophic", IF(AND(BT1418&gt;=50, BT1418&lt;70), "Eutrophic", IF(BT1418&gt;70,"Hypertrophic")))))</f>
        <v>Hypolimia</v>
      </c>
      <c r="CM1418" s="0" t="n">
        <f aca="false">IF(G1418&gt;H1418,1,0)</f>
        <v>0</v>
      </c>
      <c r="CO1418" s="17" t="n">
        <f aca="false">14.652-0.41022*M1418+0.007991*M1418*M1418-0.000077774*M1418*M1418*M1418</f>
        <v>8.350516761694</v>
      </c>
      <c r="CP1418" s="1" t="n">
        <f aca="false">F1418/CO1418*100</f>
        <v>106.580230349655</v>
      </c>
    </row>
    <row r="1419" customFormat="false" ht="12.5" hidden="false" customHeight="false" outlineLevel="0" collapsed="false">
      <c r="A1419" s="0" t="n">
        <v>1418</v>
      </c>
      <c r="B1419" s="15" t="s">
        <v>101</v>
      </c>
      <c r="C1419" s="16" t="s">
        <v>102</v>
      </c>
      <c r="D1419" s="0" t="s">
        <v>188</v>
      </c>
      <c r="E1419" s="0" t="n">
        <v>7.8</v>
      </c>
      <c r="F1419" s="0" t="n">
        <v>7.8</v>
      </c>
      <c r="G1419" s="0" t="n">
        <v>0.8</v>
      </c>
      <c r="H1419" s="0" t="n">
        <v>4.8</v>
      </c>
      <c r="I1419" s="0" t="n">
        <v>16</v>
      </c>
      <c r="J1419" s="0" t="n">
        <v>2.625</v>
      </c>
      <c r="K1419" s="0" t="n">
        <v>0.155</v>
      </c>
      <c r="L1419" s="0" t="n">
        <v>2.4</v>
      </c>
      <c r="M1419" s="0" t="n">
        <v>23.5</v>
      </c>
      <c r="N1419" s="0" t="n">
        <v>0</v>
      </c>
      <c r="O1419" s="0" t="n">
        <v>198</v>
      </c>
      <c r="P1419" s="0" t="n">
        <v>2600</v>
      </c>
      <c r="Q1419" s="0" t="n">
        <v>0</v>
      </c>
      <c r="R1419" s="0" t="n">
        <v>0</v>
      </c>
      <c r="S1419" s="0" t="n">
        <v>0</v>
      </c>
      <c r="T1419" s="0" t="n">
        <v>0</v>
      </c>
      <c r="U1419" s="0" t="n">
        <v>0</v>
      </c>
      <c r="V1419" s="0" t="n">
        <v>0</v>
      </c>
      <c r="AC1419" s="0" t="n">
        <v>2.523</v>
      </c>
      <c r="AD1419" s="0" t="n">
        <v>0.038</v>
      </c>
      <c r="AE1419" s="0" t="n">
        <v>1.928</v>
      </c>
      <c r="AF1419" s="0" t="n">
        <v>0.086</v>
      </c>
      <c r="AG1419" s="0" t="n">
        <v>0.049</v>
      </c>
      <c r="AH1419" s="0" t="n">
        <v>12.1</v>
      </c>
      <c r="AI1419" s="0" t="n">
        <v>0</v>
      </c>
      <c r="AJ1419" s="0" t="n">
        <v>8</v>
      </c>
      <c r="AP1419" s="0" t="n">
        <v>0</v>
      </c>
      <c r="AQ1419" s="0" t="n">
        <v>0</v>
      </c>
      <c r="AR1419" s="0" t="n">
        <v>0</v>
      </c>
      <c r="AS1419" s="0" t="n">
        <v>0</v>
      </c>
      <c r="AU1419" s="0" t="n">
        <v>0</v>
      </c>
      <c r="AV1419" s="0" t="n">
        <v>0</v>
      </c>
      <c r="AY1419" s="0" t="n">
        <v>0</v>
      </c>
      <c r="AZ1419" s="0" t="n">
        <v>0</v>
      </c>
      <c r="BB1419" s="0" t="n">
        <v>0</v>
      </c>
      <c r="BE1419" s="0" t="n">
        <v>0</v>
      </c>
      <c r="BF1419" s="0" t="n">
        <f aca="false">IF(E1419&lt;11,-3.6797*E1419^2+48.115*E1419-53.83,280.92*EXP(-0.2027*E1419))</f>
        <v>97.5940520000001</v>
      </c>
      <c r="BG1419" s="1" t="n">
        <f aca="false">32.208*LN(F1419)+21.438</f>
        <v>87.5972172148662</v>
      </c>
      <c r="BH1419" s="1" t="n">
        <f aca="false">IF(G1419&lt;=2, -10*G1419+100, 88.958*EXP(-0.0755*G1419))</f>
        <v>92</v>
      </c>
      <c r="BI1419" s="1" t="n">
        <f aca="false">IF(I1419&lt;=100, 0.0053*(I1419)^2-1.0332*I1419+100.76, 122.82*EXP(-0.0092*I1419))</f>
        <v>85.5856</v>
      </c>
      <c r="BJ1419" s="0" t="n">
        <f aca="false">IF(P1419&lt;=1000, -6.942*LN(P1419)+107.59, -36.304*LN(P1419)+310.72)</f>
        <v>25.2519648515565</v>
      </c>
      <c r="BK1419" s="0" t="n">
        <f aca="false">BF1419^0.04*BG1419^0.22*BH1419^0.51*BI1419^0.06*BJ1419^0.17</f>
        <v>72.9106241475672</v>
      </c>
      <c r="BL1419" s="0" t="str">
        <f aca="false">IF(BK1419&gt;=90, "Very Good", IF(BK1419&gt;=80, "Good", IF(BK1419&gt;=70, "Slightly Good", IF(BK1419&gt;=60, "Average", IF(BK1419&gt;=50, "Slightly Poor", IF(BK1419&gt;=40, "Poor", "Very Poor"))))))</f>
        <v>Slightly Good</v>
      </c>
      <c r="BM1419" s="2" t="n">
        <f aca="false">IF(P1419&lt;=1000, -6.942*LN(P1419)+107.59, IF(AND(P1419&gt;1000, P1419&lt;=5213),-36.304*LN(P1419)+310.72, IF(P1419&gt;5213, 10)))</f>
        <v>25.2519648515565</v>
      </c>
      <c r="BN1419" s="2" t="n">
        <f aca="false">BF1419^0.04*BG1419^0.22*BH1419^0.51*BI1419^0.06*BM1419^0.17</f>
        <v>72.9106241475672</v>
      </c>
      <c r="BO1419" s="3" t="str">
        <f aca="false">IF(BN1419&gt;=90, "Very Good", IF(BN1419&gt;=80, "Good", IF(BN1419&gt;=70, "Slightly Good", IF(BN1419&gt;=60, "Average", IF(BN1419&gt;=50, "Slightly Poor", IF(BN1419&gt;=40, "Poor", "Very Poor"))))))</f>
        <v>Slightly Good</v>
      </c>
      <c r="BP1419" s="2" t="n">
        <f aca="false">IF(AJ1419&lt;=1000, -6.942*LN(AJ1419)+107.59, IF(AND(AJ1419&gt;1000, AJ1419&lt;=5213),-36.304*LN(AJ1419)+310.72, IF(AJ1419&gt;5213, 10)))</f>
        <v>93.1545168176586</v>
      </c>
      <c r="BQ1419" s="2" t="n">
        <f aca="false">BF1419^0.04*BG1419^0.22*BH1419^0.51*BI1419^0.06*BP1419^0.17</f>
        <v>91.0259671576432</v>
      </c>
      <c r="BR1419" s="0" t="str">
        <f aca="false">IF(BQ1419&gt;=90, "Very Good", IF(BQ1419&gt;=80, "Good", IF(BQ1419&gt;=70, "Slightly Good", IF(BQ1419&gt;=60, "Average", IF(BQ1419&gt;=50, "Slightly Poor", IF(BQ1419&gt;=40, "Poor", "Very Poor"))))))</f>
        <v>Very Good</v>
      </c>
      <c r="BT1419" s="2" t="n">
        <f aca="false">9.81*LN(AH1419)+30.6</f>
        <v>55.0583454900325</v>
      </c>
      <c r="BU1419" s="0" t="str">
        <f aca="false">IF(BT1419&lt;30, "Clean water", IF(AND(BT1419&gt;=30, BT1419&lt;40), "Hypolimia", IF(AND(BT1419&gt;=40,BT1419&lt;50), "Mesotrophic", IF(AND(BT1419&gt;=50, BT1419&lt;70), "Eutrophic", IF(BT1419&gt;70,"Hypertrophic")))))</f>
        <v>Eutrophic</v>
      </c>
      <c r="CM1419" s="0" t="n">
        <f aca="false">IF(G1419&gt;H1419,1,0)</f>
        <v>0</v>
      </c>
      <c r="CO1419" s="17" t="n">
        <f aca="false">14.652-0.41022*M1419+0.007991*M1419*M1419-0.000077774*M1419*M1419*M1419</f>
        <v>8.41551849975</v>
      </c>
      <c r="CP1419" s="1" t="n">
        <f aca="false">F1419/CO1419*100</f>
        <v>92.6859111560591</v>
      </c>
    </row>
    <row r="1420" customFormat="false" ht="12.5" hidden="false" customHeight="false" outlineLevel="0" collapsed="false">
      <c r="A1420" s="0" t="n">
        <v>1419</v>
      </c>
      <c r="B1420" s="15" t="s">
        <v>103</v>
      </c>
      <c r="C1420" s="16" t="s">
        <v>104</v>
      </c>
      <c r="D1420" s="0" t="s">
        <v>188</v>
      </c>
      <c r="E1420" s="0" t="n">
        <v>8.5</v>
      </c>
      <c r="F1420" s="0" t="n">
        <v>11.3</v>
      </c>
      <c r="G1420" s="0" t="n">
        <v>0.8</v>
      </c>
      <c r="H1420" s="0" t="n">
        <v>2.6</v>
      </c>
      <c r="I1420" s="0" t="n">
        <v>1.4</v>
      </c>
      <c r="J1420" s="0" t="n">
        <v>3.915</v>
      </c>
      <c r="K1420" s="0" t="n">
        <v>0.049</v>
      </c>
      <c r="L1420" s="0" t="n">
        <v>1.9</v>
      </c>
      <c r="M1420" s="0" t="n">
        <v>24.9</v>
      </c>
      <c r="N1420" s="0" t="n">
        <v>0</v>
      </c>
      <c r="O1420" s="0" t="n">
        <v>461</v>
      </c>
      <c r="P1420" s="0" t="n">
        <v>11000</v>
      </c>
      <c r="Q1420" s="0" t="n">
        <v>0</v>
      </c>
      <c r="R1420" s="0" t="n">
        <v>0</v>
      </c>
      <c r="S1420" s="0" t="n">
        <v>0</v>
      </c>
      <c r="T1420" s="0" t="n">
        <v>0</v>
      </c>
      <c r="U1420" s="0" t="n">
        <v>0</v>
      </c>
      <c r="V1420" s="0" t="n">
        <v>0</v>
      </c>
      <c r="AC1420" s="0" t="n">
        <v>3.804</v>
      </c>
      <c r="AD1420" s="0" t="n">
        <v>0.341</v>
      </c>
      <c r="AE1420" s="0" t="n">
        <v>3.299</v>
      </c>
      <c r="AF1420" s="0" t="n">
        <v>0.036</v>
      </c>
      <c r="AG1420" s="0" t="n">
        <v>0.031</v>
      </c>
      <c r="AH1420" s="0" t="n">
        <v>2.4</v>
      </c>
      <c r="AJ1420" s="0" t="n">
        <v>1800</v>
      </c>
      <c r="AP1420" s="0" t="n">
        <v>0</v>
      </c>
      <c r="AY1420" s="0" t="n">
        <v>0</v>
      </c>
      <c r="BF1420" s="0" t="n">
        <f aca="false">IF(E1420&lt;11,-3.6797*E1420^2+48.115*E1420-53.83,280.92*EXP(-0.2027*E1420))</f>
        <v>89.289175</v>
      </c>
      <c r="BG1420" s="1" t="n">
        <f aca="false">32.208*LN(F1420)+21.438</f>
        <v>99.5360461899348</v>
      </c>
      <c r="BH1420" s="1" t="n">
        <f aca="false">IF(G1420&lt;=2, -10*G1420+100, 88.958*EXP(-0.0755*G1420))</f>
        <v>92</v>
      </c>
      <c r="BI1420" s="1" t="n">
        <f aca="false">IF(I1420&lt;=100, 0.0053*(I1420)^2-1.0332*I1420+100.76, 122.82*EXP(-0.0092*I1420))</f>
        <v>99.323908</v>
      </c>
      <c r="BJ1420" s="0" t="n">
        <f aca="false">IF(P1420&lt;=1000, -6.942*LN(P1420)+107.59, -36.304*LN(P1420)+310.72)</f>
        <v>-27.1123376318395</v>
      </c>
      <c r="BK1420" s="0" t="e">
        <f aca="false">BF1420^0.04*BG1420^0.22*BH1420^0.51*BI1420^0.06*BJ1420^0.17</f>
        <v>#NUM!</v>
      </c>
      <c r="BL1420" s="0" t="e">
        <f aca="false">IF(BK1420&gt;=90, "Very Good", IF(BK1420&gt;=80, "Good", IF(BK1420&gt;=70, "Slightly Good", IF(BK1420&gt;=60, "Average", IF(BK1420&gt;=50, "Slightly Poor", IF(BK1420&gt;=40, "Poor", "Very Poor"))))))</f>
        <v>#NUM!</v>
      </c>
      <c r="BM1420" s="2" t="n">
        <f aca="false">IF(P1420&lt;=1000, -6.942*LN(P1420)+107.59, IF(AND(P1420&gt;1000, P1420&lt;=5213),-36.304*LN(P1420)+310.72, IF(P1420&gt;5213, 10)))</f>
        <v>10</v>
      </c>
      <c r="BN1420" s="2" t="n">
        <f aca="false">BF1420^0.04*BG1420^0.22*BH1420^0.51*BI1420^0.06*BM1420^0.17</f>
        <v>64.4084217031507</v>
      </c>
      <c r="BO1420" s="3" t="str">
        <f aca="false">IF(BN1420&gt;=90, "Very Good", IF(BN1420&gt;=80, "Good", IF(BN1420&gt;=70, "Slightly Good", IF(BN1420&gt;=60, "Average", IF(BN1420&gt;=50, "Slightly Poor", IF(BN1420&gt;=40, "Poor", "Very Poor"))))))</f>
        <v>Average</v>
      </c>
      <c r="BP1420" s="2" t="n">
        <f aca="false">IF(AJ1420&lt;=1000, -6.942*LN(AJ1420)+107.59, IF(AND(AJ1420&gt;1000, AJ1420&lt;=5213),-36.304*LN(AJ1420)+310.72, IF(AJ1420&gt;5213, 10)))</f>
        <v>38.601845269226</v>
      </c>
      <c r="BQ1420" s="2" t="n">
        <f aca="false">BF1420^0.04*BG1420^0.22*BH1420^0.51*BI1420^0.06*BP1420^0.17</f>
        <v>81.0337669863777</v>
      </c>
      <c r="BR1420" s="0" t="str">
        <f aca="false">IF(BQ1420&gt;=90, "Very Good", IF(BQ1420&gt;=80, "Good", IF(BQ1420&gt;=70, "Slightly Good", IF(BQ1420&gt;=60, "Average", IF(BQ1420&gt;=50, "Slightly Poor", IF(BQ1420&gt;=40, "Poor", "Very Poor"))))))</f>
        <v>Good</v>
      </c>
      <c r="BT1420" s="2" t="n">
        <f aca="false">9.81*LN(AH1420)+30.6</f>
        <v>39.1883483134418</v>
      </c>
      <c r="BU1420" s="0" t="str">
        <f aca="false">IF(BT1420&lt;30, "Clean water", IF(AND(BT1420&gt;=30, BT1420&lt;40), "Hypolimia", IF(AND(BT1420&gt;=40,BT1420&lt;50), "Mesotrophic", IF(AND(BT1420&gt;=50, BT1420&lt;70), "Eutrophic", IF(BT1420&gt;70,"Hypertrophic")))))</f>
        <v>Hypolimia</v>
      </c>
      <c r="CM1420" s="0" t="n">
        <f aca="false">IF(G1420&gt;H1420,1,0)</f>
        <v>0</v>
      </c>
      <c r="CO1420" s="17" t="n">
        <f aca="false">14.652-0.41022*M1420+0.007991*M1420*M1420-0.000077774*M1420*M1420*M1420</f>
        <v>8.191327532274</v>
      </c>
      <c r="CP1420" s="1" t="n">
        <f aca="false">F1420/CO1420*100</f>
        <v>137.950777276061</v>
      </c>
    </row>
    <row r="1421" customFormat="false" ht="12.5" hidden="false" customHeight="false" outlineLevel="0" collapsed="false">
      <c r="A1421" s="0" t="n">
        <v>1420</v>
      </c>
      <c r="B1421" s="15" t="s">
        <v>105</v>
      </c>
      <c r="C1421" s="16" t="s">
        <v>106</v>
      </c>
      <c r="D1421" s="0" t="s">
        <v>188</v>
      </c>
      <c r="E1421" s="0" t="n">
        <v>7.8</v>
      </c>
      <c r="F1421" s="0" t="n">
        <v>8.4</v>
      </c>
      <c r="G1421" s="0" t="n">
        <v>0.7</v>
      </c>
      <c r="H1421" s="0" t="n">
        <v>4.2</v>
      </c>
      <c r="I1421" s="0" t="n">
        <v>7</v>
      </c>
      <c r="J1421" s="0" t="n">
        <v>1.966</v>
      </c>
      <c r="K1421" s="0" t="n">
        <v>0.068</v>
      </c>
      <c r="L1421" s="0" t="n">
        <v>2.2</v>
      </c>
      <c r="M1421" s="0" t="n">
        <v>23.2</v>
      </c>
      <c r="N1421" s="0" t="n">
        <v>0</v>
      </c>
      <c r="O1421" s="0" t="n">
        <v>166</v>
      </c>
      <c r="P1421" s="0" t="n">
        <v>4100</v>
      </c>
      <c r="Q1421" s="0" t="n">
        <v>0</v>
      </c>
      <c r="R1421" s="0" t="n">
        <v>0</v>
      </c>
      <c r="S1421" s="0" t="n">
        <v>0</v>
      </c>
      <c r="T1421" s="0" t="n">
        <v>0</v>
      </c>
      <c r="U1421" s="0" t="n">
        <v>0</v>
      </c>
      <c r="V1421" s="0" t="n">
        <v>0</v>
      </c>
      <c r="AC1421" s="0" t="n">
        <v>1.935</v>
      </c>
      <c r="AD1421" s="0" t="n">
        <v>0.001</v>
      </c>
      <c r="AE1421" s="0" t="n">
        <v>1.672</v>
      </c>
      <c r="AF1421" s="0" t="n">
        <v>0.042</v>
      </c>
      <c r="AG1421" s="0" t="n">
        <v>0.026</v>
      </c>
      <c r="AH1421" s="0" t="n">
        <v>6.1</v>
      </c>
      <c r="AI1421" s="0" t="n">
        <v>0</v>
      </c>
      <c r="AJ1421" s="0" t="n">
        <v>23</v>
      </c>
      <c r="AP1421" s="0" t="n">
        <v>0</v>
      </c>
      <c r="AQ1421" s="0" t="n">
        <v>0</v>
      </c>
      <c r="AR1421" s="0" t="n">
        <v>0</v>
      </c>
      <c r="AS1421" s="0" t="n">
        <v>0</v>
      </c>
      <c r="AU1421" s="0" t="n">
        <v>0</v>
      </c>
      <c r="AV1421" s="0" t="n">
        <v>0</v>
      </c>
      <c r="AY1421" s="0" t="n">
        <v>0</v>
      </c>
      <c r="AZ1421" s="0" t="n">
        <v>0</v>
      </c>
      <c r="BB1421" s="0" t="n">
        <v>0</v>
      </c>
      <c r="BE1421" s="0" t="n">
        <v>0</v>
      </c>
      <c r="BF1421" s="0" t="n">
        <f aca="false">IF(E1421&lt;11,-3.6797*E1421^2+48.115*E1421-53.83,280.92*EXP(-0.2027*E1421))</f>
        <v>97.5940520000001</v>
      </c>
      <c r="BG1421" s="1" t="n">
        <f aca="false">32.208*LN(F1421)+21.438</f>
        <v>89.9840867819932</v>
      </c>
      <c r="BH1421" s="1" t="n">
        <f aca="false">IF(G1421&lt;=2, -10*G1421+100, 88.958*EXP(-0.0755*G1421))</f>
        <v>93</v>
      </c>
      <c r="BI1421" s="1" t="n">
        <f aca="false">IF(I1421&lt;=100, 0.0053*(I1421)^2-1.0332*I1421+100.76, 122.82*EXP(-0.0092*I1421))</f>
        <v>93.7873</v>
      </c>
      <c r="BJ1421" s="0" t="n">
        <f aca="false">IF(P1421&lt;=1000, -6.942*LN(P1421)+107.59, -36.304*LN(P1421)+310.72)</f>
        <v>8.71638125825518</v>
      </c>
      <c r="BK1421" s="0" t="n">
        <f aca="false">BF1421^0.04*BG1421^0.22*BH1421^0.51*BI1421^0.06*BJ1421^0.17</f>
        <v>61.8878640182126</v>
      </c>
      <c r="BL1421" s="0" t="str">
        <f aca="false">IF(BK1421&gt;=90, "Very Good", IF(BK1421&gt;=80, "Good", IF(BK1421&gt;=70, "Slightly Good", IF(BK1421&gt;=60, "Average", IF(BK1421&gt;=50, "Slightly Poor", IF(BK1421&gt;=40, "Poor", "Very Poor"))))))</f>
        <v>Average</v>
      </c>
      <c r="BM1421" s="2" t="n">
        <f aca="false">IF(P1421&lt;=1000, -6.942*LN(P1421)+107.59, IF(AND(P1421&gt;1000, P1421&lt;=5213),-36.304*LN(P1421)+310.72, IF(P1421&gt;5213, 10)))</f>
        <v>8.71638125825518</v>
      </c>
      <c r="BN1421" s="2" t="n">
        <f aca="false">BF1421^0.04*BG1421^0.22*BH1421^0.51*BI1421^0.06*BM1421^0.17</f>
        <v>61.8878640182126</v>
      </c>
      <c r="BO1421" s="3" t="str">
        <f aca="false">IF(BN1421&gt;=90, "Very Good", IF(BN1421&gt;=80, "Good", IF(BN1421&gt;=70, "Slightly Good", IF(BN1421&gt;=60, "Average", IF(BN1421&gt;=50, "Slightly Poor", IF(BN1421&gt;=40, "Poor", "Very Poor"))))))</f>
        <v>Average</v>
      </c>
      <c r="BP1421" s="2" t="n">
        <f aca="false">IF(AJ1421&lt;=1000, -6.942*LN(AJ1421)+107.59, IF(AND(AJ1421&gt;1000, AJ1421&lt;=5213),-36.304*LN(AJ1421)+310.72, IF(AJ1421&gt;5213, 10)))</f>
        <v>85.8233991530198</v>
      </c>
      <c r="BQ1421" s="2" t="n">
        <f aca="false">BF1421^0.04*BG1421^0.22*BH1421^0.51*BI1421^0.06*BP1421^0.17</f>
        <v>91.2980092074543</v>
      </c>
      <c r="BR1421" s="0" t="str">
        <f aca="false">IF(BQ1421&gt;=90, "Very Good", IF(BQ1421&gt;=80, "Good", IF(BQ1421&gt;=70, "Slightly Good", IF(BQ1421&gt;=60, "Average", IF(BQ1421&gt;=50, "Slightly Poor", IF(BQ1421&gt;=40, "Poor", "Very Poor"))))))</f>
        <v>Very Good</v>
      </c>
      <c r="BT1421" s="2" t="n">
        <f aca="false">9.81*LN(AH1421)+30.6</f>
        <v>48.3393128452686</v>
      </c>
      <c r="BU1421" s="0" t="str">
        <f aca="false">IF(BT1421&lt;30, "Clean water", IF(AND(BT1421&gt;=30, BT1421&lt;40), "Hypolimia", IF(AND(BT1421&gt;=40,BT1421&lt;50), "Mesotrophic", IF(AND(BT1421&gt;=50, BT1421&lt;70), "Eutrophic", IF(BT1421&gt;70,"Hypertrophic")))))</f>
        <v>Mesotrophic</v>
      </c>
      <c r="CM1421" s="0" t="n">
        <f aca="false">IF(G1421&gt;H1421,1,0)</f>
        <v>0</v>
      </c>
      <c r="CO1421" s="17" t="n">
        <f aca="false">14.652-0.41022*M1421+0.007991*M1421*M1421-0.000077774*M1421*M1421*M1421</f>
        <v>8.464794835968</v>
      </c>
      <c r="CP1421" s="1" t="n">
        <f aca="false">F1421/CO1421*100</f>
        <v>99.2345374315196</v>
      </c>
    </row>
    <row r="1422" customFormat="false" ht="12.5" hidden="false" customHeight="false" outlineLevel="0" collapsed="false">
      <c r="A1422" s="0" t="n">
        <v>1421</v>
      </c>
      <c r="B1422" s="15" t="s">
        <v>107</v>
      </c>
      <c r="C1422" s="16" t="s">
        <v>108</v>
      </c>
      <c r="D1422" s="0" t="s">
        <v>188</v>
      </c>
      <c r="E1422" s="0" t="n">
        <v>8</v>
      </c>
      <c r="F1422" s="0" t="n">
        <v>12.1</v>
      </c>
      <c r="G1422" s="0" t="n">
        <v>0.4</v>
      </c>
      <c r="H1422" s="0" t="n">
        <v>1.8</v>
      </c>
      <c r="I1422" s="0" t="n">
        <v>2.4</v>
      </c>
      <c r="J1422" s="0" t="n">
        <v>5.544</v>
      </c>
      <c r="K1422" s="0" t="n">
        <v>0.113</v>
      </c>
      <c r="L1422" s="0" t="n">
        <v>1.2</v>
      </c>
      <c r="M1422" s="0" t="n">
        <v>21.9</v>
      </c>
      <c r="N1422" s="0" t="n">
        <v>0</v>
      </c>
      <c r="O1422" s="0" t="n">
        <v>592</v>
      </c>
      <c r="P1422" s="0" t="n">
        <v>21000</v>
      </c>
      <c r="Q1422" s="0" t="n">
        <v>0</v>
      </c>
      <c r="R1422" s="0" t="n">
        <v>0</v>
      </c>
      <c r="S1422" s="0" t="n">
        <v>0</v>
      </c>
      <c r="T1422" s="0" t="n">
        <v>0</v>
      </c>
      <c r="U1422" s="0" t="n">
        <v>0</v>
      </c>
      <c r="V1422" s="0" t="n">
        <v>0</v>
      </c>
      <c r="AC1422" s="0" t="n">
        <v>5.404</v>
      </c>
      <c r="AD1422" s="0" t="n">
        <v>0.045</v>
      </c>
      <c r="AE1422" s="0" t="n">
        <v>5.044</v>
      </c>
      <c r="AF1422" s="0" t="n">
        <v>0.098</v>
      </c>
      <c r="AG1422" s="0" t="n">
        <v>0.097</v>
      </c>
      <c r="AH1422" s="0" t="n">
        <v>1.4</v>
      </c>
      <c r="AJ1422" s="0" t="n">
        <v>5200</v>
      </c>
      <c r="AP1422" s="0" t="n">
        <v>0</v>
      </c>
      <c r="AY1422" s="0" t="n">
        <v>0</v>
      </c>
      <c r="BF1422" s="0" t="n">
        <f aca="false">IF(E1422&lt;11,-3.6797*E1422^2+48.115*E1422-53.83,280.92*EXP(-0.2027*E1422))</f>
        <v>95.5892</v>
      </c>
      <c r="BG1422" s="1" t="n">
        <f aca="false">32.208*LN(F1422)+21.438</f>
        <v>101.739161217428</v>
      </c>
      <c r="BH1422" s="1" t="n">
        <f aca="false">IF(G1422&lt;=2, -10*G1422+100, 88.958*EXP(-0.0755*G1422))</f>
        <v>96</v>
      </c>
      <c r="BI1422" s="1" t="n">
        <f aca="false">IF(I1422&lt;=100, 0.0053*(I1422)^2-1.0332*I1422+100.76, 122.82*EXP(-0.0092*I1422))</f>
        <v>98.310848</v>
      </c>
      <c r="BJ1422" s="0" t="n">
        <f aca="false">IF(P1422&lt;=1000, -6.942*LN(P1422)+107.59, -36.304*LN(P1422)+310.72)</f>
        <v>-50.5874902272786</v>
      </c>
      <c r="BK1422" s="0" t="e">
        <f aca="false">BF1422^0.04*BG1422^0.22*BH1422^0.51*BI1422^0.06*BJ1422^0.17</f>
        <v>#NUM!</v>
      </c>
      <c r="BL1422" s="0" t="e">
        <f aca="false">IF(BK1422&gt;=90, "Very Good", IF(BK1422&gt;=80, "Good", IF(BK1422&gt;=70, "Slightly Good", IF(BK1422&gt;=60, "Average", IF(BK1422&gt;=50, "Slightly Poor", IF(BK1422&gt;=40, "Poor", "Very Poor"))))))</f>
        <v>#NUM!</v>
      </c>
      <c r="BM1422" s="2" t="n">
        <f aca="false">IF(P1422&lt;=1000, -6.942*LN(P1422)+107.59, IF(AND(P1422&gt;1000, P1422&lt;=5213),-36.304*LN(P1422)+310.72, IF(P1422&gt;5213, 10)))</f>
        <v>10</v>
      </c>
      <c r="BN1422" s="2" t="n">
        <f aca="false">BF1422^0.04*BG1422^0.22*BH1422^0.51*BI1422^0.06*BM1422^0.17</f>
        <v>66.279338008076</v>
      </c>
      <c r="BO1422" s="3" t="str">
        <f aca="false">IF(BN1422&gt;=90, "Very Good", IF(BN1422&gt;=80, "Good", IF(BN1422&gt;=70, "Slightly Good", IF(BN1422&gt;=60, "Average", IF(BN1422&gt;=50, "Slightly Poor", IF(BN1422&gt;=40, "Poor", "Very Poor"))))))</f>
        <v>Average</v>
      </c>
      <c r="BP1422" s="2" t="n">
        <f aca="false">IF(AJ1422&lt;=1000, -6.942*LN(AJ1422)+107.59, IF(AND(AJ1422&gt;1000, AJ1422&lt;=5213),-36.304*LN(AJ1422)+310.72, IF(AJ1422&gt;5213, 10)))</f>
        <v>0.087949608508211</v>
      </c>
      <c r="BQ1422" s="2" t="n">
        <f aca="false">BF1422^0.04*BG1422^0.22*BH1422^0.51*BI1422^0.06*BP1422^0.17</f>
        <v>29.6413464102436</v>
      </c>
      <c r="BR1422" s="0" t="str">
        <f aca="false">IF(BQ1422&gt;=90, "Very Good", IF(BQ1422&gt;=80, "Good", IF(BQ1422&gt;=70, "Slightly Good", IF(BQ1422&gt;=60, "Average", IF(BQ1422&gt;=50, "Slightly Poor", IF(BQ1422&gt;=40, "Poor", "Very Poor"))))))</f>
        <v>Very Poor</v>
      </c>
      <c r="BT1422" s="2" t="n">
        <f aca="false">9.81*LN(AH1422)+30.6</f>
        <v>33.9007926412541</v>
      </c>
      <c r="BU1422" s="0" t="str">
        <f aca="false">IF(BT1422&lt;30, "Clean water", IF(AND(BT1422&gt;=30, BT1422&lt;40), "Hypolimia", IF(AND(BT1422&gt;=40,BT1422&lt;50), "Mesotrophic", IF(AND(BT1422&gt;=50, BT1422&lt;70), "Eutrophic", IF(BT1422&gt;70,"Hypertrophic")))))</f>
        <v>Hypolimia</v>
      </c>
      <c r="CM1422" s="0" t="n">
        <f aca="false">IF(G1422&gt;H1422,1,0)</f>
        <v>0</v>
      </c>
      <c r="CO1422" s="17" t="n">
        <f aca="false">14.652-0.41022*M1422+0.007991*M1422*M1422-0.000077774*M1422*M1422*M1422</f>
        <v>8.683849489734</v>
      </c>
      <c r="CP1422" s="1" t="n">
        <f aca="false">F1422/CO1422*100</f>
        <v>139.339126205545</v>
      </c>
    </row>
    <row r="1423" customFormat="false" ht="12.5" hidden="false" customHeight="false" outlineLevel="0" collapsed="false">
      <c r="A1423" s="0" t="n">
        <v>1422</v>
      </c>
      <c r="B1423" s="15" t="s">
        <v>109</v>
      </c>
      <c r="C1423" s="16" t="s">
        <v>110</v>
      </c>
      <c r="D1423" s="0" t="s">
        <v>188</v>
      </c>
      <c r="E1423" s="0" t="n">
        <v>7.5</v>
      </c>
      <c r="F1423" s="0" t="n">
        <v>7.9</v>
      </c>
      <c r="G1423" s="0" t="n">
        <v>4.3</v>
      </c>
      <c r="H1423" s="0" t="n">
        <v>6.5</v>
      </c>
      <c r="I1423" s="0" t="n">
        <v>8</v>
      </c>
      <c r="J1423" s="0" t="n">
        <v>6.828</v>
      </c>
      <c r="K1423" s="0" t="n">
        <v>0.243</v>
      </c>
      <c r="L1423" s="0" t="n">
        <v>3.6</v>
      </c>
      <c r="M1423" s="0" t="n">
        <v>24</v>
      </c>
      <c r="O1423" s="0" t="n">
        <v>337</v>
      </c>
      <c r="AC1423" s="0" t="n">
        <v>6.46</v>
      </c>
      <c r="AD1423" s="0" t="n">
        <v>0.735</v>
      </c>
      <c r="AE1423" s="0" t="n">
        <v>4.138</v>
      </c>
      <c r="AF1423" s="0" t="n">
        <v>0.165</v>
      </c>
      <c r="AG1423" s="0" t="n">
        <v>0.132</v>
      </c>
      <c r="BD1423" s="0" t="n">
        <v>3.359</v>
      </c>
      <c r="BF1423" s="0" t="n">
        <f aca="false">IF(E1423&lt;11,-3.6797*E1423^2+48.115*E1423-53.83,280.92*EXP(-0.2027*E1423))</f>
        <v>100.049375</v>
      </c>
      <c r="BG1423" s="1" t="n">
        <f aca="false">32.208*LN(F1423)+21.438</f>
        <v>88.0075157571056</v>
      </c>
      <c r="BH1423" s="1" t="n">
        <f aca="false">IF(G1423&lt;=2, -10*G1423+100, 88.958*EXP(-0.0755*G1423))</f>
        <v>64.2970883684832</v>
      </c>
      <c r="BI1423" s="1" t="n">
        <f aca="false">IF(I1423&lt;=100, 0.0053*(I1423)^2-1.0332*I1423+100.76, 122.82*EXP(-0.0092*I1423))</f>
        <v>92.8336</v>
      </c>
      <c r="BJ1423" s="0" t="e">
        <f aca="false">IF(P1423&lt;=1000, -6.942*LN(P1423)+107.59, -36.304*LN(P1423)+310.72)</f>
        <v>#VALUE!</v>
      </c>
      <c r="BK1423" s="0" t="e">
        <f aca="false">BF1423^0.04*BG1423^0.22*BH1423^0.51*BI1423^0.06*BJ1423^0.17</f>
        <v>#VALUE!</v>
      </c>
      <c r="BL1423" s="0" t="e">
        <f aca="false">IF(BK1423&gt;=90, "Very Good", IF(BK1423&gt;=80, "Good", IF(BK1423&gt;=70, "Slightly Good", IF(BK1423&gt;=60, "Average", IF(BK1423&gt;=50, "Slightly Poor", IF(BK1423&gt;=40, "Poor", "Very Poor"))))))</f>
        <v>#VALUE!</v>
      </c>
      <c r="BM1423" s="2" t="e">
        <f aca="false">IF(P1423&lt;=1000, -6.942*LN(P1423)+107.59, IF(AND(P1423&gt;1000, P1423&lt;=5213),-36.304*LN(P1423)+310.72, IF(P1423&gt;5213, 10)))</f>
        <v>#VALUE!</v>
      </c>
      <c r="BN1423" s="2" t="e">
        <f aca="false">BF1423^0.04*BG1423^0.22*BH1423^0.51*BI1423^0.06*BM1423^0.17</f>
        <v>#VALUE!</v>
      </c>
      <c r="BO1423" s="3" t="e">
        <f aca="false">IF(BN1423&gt;=90, "Very Good", IF(BN1423&gt;=80, "Good", IF(BN1423&gt;=70, "Slightly Good", IF(BN1423&gt;=60, "Average", IF(BN1423&gt;=50, "Slightly Poor", IF(BN1423&gt;=40, "Poor", "Very Poor"))))))</f>
        <v>#VALUE!</v>
      </c>
      <c r="BP1423" s="2" t="e">
        <f aca="false">IF(AJ1423&lt;=1000, -6.942*LN(AJ1423)+107.59, IF(AND(AJ1423&gt;1000, AJ1423&lt;=5213),-36.304*LN(AJ1423)+310.72, IF(AJ1423&gt;5213, 10)))</f>
        <v>#VALUE!</v>
      </c>
      <c r="BQ1423" s="2" t="e">
        <f aca="false">BF1423^0.04*BG1423^0.22*BH1423^0.51*BI1423^0.06*BP1423^0.17</f>
        <v>#VALUE!</v>
      </c>
      <c r="BR1423" s="0" t="e">
        <f aca="false">IF(BQ1423&gt;=90, "Very Good", IF(BQ1423&gt;=80, "Good", IF(BQ1423&gt;=70, "Slightly Good", IF(BQ1423&gt;=60, "Average", IF(BQ1423&gt;=50, "Slightly Poor", IF(BQ1423&gt;=40, "Poor", "Very Poor"))))))</f>
        <v>#VALUE!</v>
      </c>
      <c r="BT1423" s="2" t="e">
        <f aca="false">9.81*LN(AH1423)+30.6</f>
        <v>#VALUE!</v>
      </c>
      <c r="BU1423" s="0" t="e">
        <f aca="false">IF(BT1423&lt;30, "Clean water", IF(AND(BT1423&gt;=30, BT1423&lt;40), "Hypolimia", IF(AND(BT1423&gt;=40,BT1423&lt;50), "Mesotrophic", IF(AND(BT1423&gt;=50, BT1423&lt;70), "Eutrophic", IF(BT1423&gt;70,"Hypertrophic")))))</f>
        <v>#VALUE!</v>
      </c>
      <c r="CM1423" s="0" t="n">
        <f aca="false">IF(G1423&gt;H1423,1,0)</f>
        <v>0</v>
      </c>
      <c r="CO1423" s="17" t="n">
        <f aca="false">14.652-0.41022*M1423+0.007991*M1423*M1423-0.000077774*M1423*M1423*M1423</f>
        <v>8.334388224</v>
      </c>
      <c r="CP1423" s="1" t="n">
        <f aca="false">F1423/CO1423*100</f>
        <v>94.7880010826815</v>
      </c>
    </row>
    <row r="1424" customFormat="false" ht="12.5" hidden="false" customHeight="false" outlineLevel="0" collapsed="false">
      <c r="A1424" s="0" t="n">
        <v>1423</v>
      </c>
      <c r="B1424" s="15" t="s">
        <v>111</v>
      </c>
      <c r="C1424" s="16" t="s">
        <v>112</v>
      </c>
      <c r="D1424" s="0" t="s">
        <v>188</v>
      </c>
      <c r="E1424" s="0" t="n">
        <v>8.1</v>
      </c>
      <c r="F1424" s="0" t="n">
        <v>8.3</v>
      </c>
      <c r="G1424" s="0" t="n">
        <v>0.8</v>
      </c>
      <c r="H1424" s="0" t="n">
        <v>3.7</v>
      </c>
      <c r="I1424" s="0" t="n">
        <v>3.4</v>
      </c>
      <c r="J1424" s="0" t="n">
        <v>7.219</v>
      </c>
      <c r="K1424" s="0" t="n">
        <v>0.053</v>
      </c>
      <c r="L1424" s="0" t="n">
        <v>2.4</v>
      </c>
      <c r="M1424" s="0" t="n">
        <v>25.8</v>
      </c>
      <c r="N1424" s="0" t="n">
        <v>0</v>
      </c>
      <c r="O1424" s="0" t="n">
        <v>471</v>
      </c>
      <c r="P1424" s="0" t="n">
        <v>15000</v>
      </c>
      <c r="Q1424" s="0" t="n">
        <v>0</v>
      </c>
      <c r="R1424" s="0" t="n">
        <v>0</v>
      </c>
      <c r="S1424" s="0" t="n">
        <v>0</v>
      </c>
      <c r="T1424" s="0" t="n">
        <v>0</v>
      </c>
      <c r="U1424" s="0" t="n">
        <v>0</v>
      </c>
      <c r="V1424" s="0" t="n">
        <v>0</v>
      </c>
      <c r="AC1424" s="0" t="n">
        <v>7.109</v>
      </c>
      <c r="AD1424" s="0" t="n">
        <v>0.093</v>
      </c>
      <c r="AE1424" s="0" t="n">
        <v>6.347</v>
      </c>
      <c r="AF1424" s="0" t="n">
        <v>0.047</v>
      </c>
      <c r="AG1424" s="0" t="n">
        <v>0.035</v>
      </c>
      <c r="AH1424" s="0" t="n">
        <v>2.3</v>
      </c>
      <c r="AJ1424" s="0" t="n">
        <v>4200</v>
      </c>
      <c r="AP1424" s="0" t="n">
        <v>0</v>
      </c>
      <c r="AY1424" s="0" t="n">
        <v>0</v>
      </c>
      <c r="BF1424" s="0" t="n">
        <f aca="false">IF(E1424&lt;11,-3.6797*E1424^2+48.115*E1424-53.83,280.92*EXP(-0.2027*E1424))</f>
        <v>94.476383</v>
      </c>
      <c r="BG1424" s="1" t="n">
        <f aca="false">32.208*LN(F1424)+21.438</f>
        <v>89.5983576207606</v>
      </c>
      <c r="BH1424" s="1" t="n">
        <f aca="false">IF(G1424&lt;=2, -10*G1424+100, 88.958*EXP(-0.0755*G1424))</f>
        <v>92</v>
      </c>
      <c r="BI1424" s="1" t="n">
        <f aca="false">IF(I1424&lt;=100, 0.0053*(I1424)^2-1.0332*I1424+100.76, 122.82*EXP(-0.0092*I1424))</f>
        <v>97.308388</v>
      </c>
      <c r="BJ1424" s="0" t="n">
        <f aca="false">IF(P1424&lt;=1000, -6.942*LN(P1424)+107.59, -36.304*LN(P1424)+310.72)</f>
        <v>-38.3722021489821</v>
      </c>
      <c r="BK1424" s="0" t="e">
        <f aca="false">BF1424^0.04*BG1424^0.22*BH1424^0.51*BI1424^0.06*BJ1424^0.17</f>
        <v>#NUM!</v>
      </c>
      <c r="BL1424" s="0" t="e">
        <f aca="false">IF(BK1424&gt;=90, "Very Good", IF(BK1424&gt;=80, "Good", IF(BK1424&gt;=70, "Slightly Good", IF(BK1424&gt;=60, "Average", IF(BK1424&gt;=50, "Slightly Poor", IF(BK1424&gt;=40, "Poor", "Very Poor"))))))</f>
        <v>#NUM!</v>
      </c>
      <c r="BM1424" s="2" t="n">
        <f aca="false">IF(P1424&lt;=1000, -6.942*LN(P1424)+107.59, IF(AND(P1424&gt;1000, P1424&lt;=5213),-36.304*LN(P1424)+310.72, IF(P1424&gt;5213, 10)))</f>
        <v>10</v>
      </c>
      <c r="BN1424" s="2" t="n">
        <f aca="false">BF1424^0.04*BG1424^0.22*BH1424^0.51*BI1424^0.06*BM1424^0.17</f>
        <v>62.9998839884715</v>
      </c>
      <c r="BO1424" s="3" t="str">
        <f aca="false">IF(BN1424&gt;=90, "Very Good", IF(BN1424&gt;=80, "Good", IF(BN1424&gt;=70, "Slightly Good", IF(BN1424&gt;=60, "Average", IF(BN1424&gt;=50, "Slightly Poor", IF(BN1424&gt;=40, "Poor", "Very Poor"))))))</f>
        <v>Average</v>
      </c>
      <c r="BP1424" s="2" t="n">
        <f aca="false">IF(AJ1424&lt;=1000, -6.942*LN(AJ1424)+107.59, IF(AND(AJ1424&gt;1000, AJ1424&lt;=5213),-36.304*LN(AJ1424)+310.72, IF(AJ1424&gt;5213, 10)))</f>
        <v>7.84154374572893</v>
      </c>
      <c r="BQ1424" s="2" t="n">
        <f aca="false">BF1424^0.04*BG1424^0.22*BH1424^0.51*BI1424^0.06*BP1424^0.17</f>
        <v>60.4488463041358</v>
      </c>
      <c r="BR1424" s="0" t="str">
        <f aca="false">IF(BQ1424&gt;=90, "Very Good", IF(BQ1424&gt;=80, "Good", IF(BQ1424&gt;=70, "Slightly Good", IF(BQ1424&gt;=60, "Average", IF(BQ1424&gt;=50, "Slightly Poor", IF(BQ1424&gt;=40, "Poor", "Very Poor"))))))</f>
        <v>Average</v>
      </c>
      <c r="BT1424" s="2" t="n">
        <f aca="false">9.81*LN(AH1424)+30.6</f>
        <v>38.7708384959934</v>
      </c>
      <c r="BU1424" s="0" t="str">
        <f aca="false">IF(BT1424&lt;30, "Clean water", IF(AND(BT1424&gt;=30, BT1424&lt;40), "Hypolimia", IF(AND(BT1424&gt;=40,BT1424&lt;50), "Mesotrophic", IF(AND(BT1424&gt;=50, BT1424&lt;70), "Eutrophic", IF(BT1424&gt;70,"Hypertrophic")))))</f>
        <v>Hypolimia</v>
      </c>
      <c r="CM1424" s="0" t="n">
        <f aca="false">IF(G1424&gt;H1424,1,0)</f>
        <v>0</v>
      </c>
      <c r="CO1424" s="17" t="n">
        <f aca="false">14.652-0.41022*M1424+0.007991*M1424*M1424-0.000077774*M1424*M1424*M1424</f>
        <v>8.051800517712</v>
      </c>
      <c r="CP1424" s="1" t="n">
        <f aca="false">F1424/CO1424*100</f>
        <v>103.082533921972</v>
      </c>
    </row>
    <row r="1425" customFormat="false" ht="12.5" hidden="false" customHeight="false" outlineLevel="0" collapsed="false">
      <c r="A1425" s="0" t="n">
        <v>1424</v>
      </c>
      <c r="B1425" s="15" t="s">
        <v>113</v>
      </c>
      <c r="C1425" s="16" t="s">
        <v>114</v>
      </c>
      <c r="D1425" s="0" t="s">
        <v>188</v>
      </c>
      <c r="E1425" s="0" t="n">
        <v>7.9</v>
      </c>
      <c r="F1425" s="0" t="n">
        <v>8.2</v>
      </c>
      <c r="G1425" s="0" t="n">
        <v>2.5</v>
      </c>
      <c r="H1425" s="0" t="n">
        <v>4.5</v>
      </c>
      <c r="I1425" s="0" t="n">
        <v>8.4</v>
      </c>
      <c r="J1425" s="0" t="n">
        <v>4.669</v>
      </c>
      <c r="K1425" s="0" t="n">
        <v>0.108</v>
      </c>
      <c r="L1425" s="0" t="n">
        <v>2.8</v>
      </c>
      <c r="M1425" s="0" t="n">
        <v>24.5</v>
      </c>
      <c r="N1425" s="0" t="n">
        <v>0</v>
      </c>
      <c r="O1425" s="0" t="n">
        <v>488</v>
      </c>
      <c r="P1425" s="0" t="n">
        <v>4000</v>
      </c>
      <c r="Q1425" s="0" t="n">
        <v>0</v>
      </c>
      <c r="R1425" s="0" t="n">
        <v>0</v>
      </c>
      <c r="S1425" s="0" t="n">
        <v>0</v>
      </c>
      <c r="T1425" s="0" t="n">
        <v>0</v>
      </c>
      <c r="U1425" s="0" t="n">
        <v>0</v>
      </c>
      <c r="V1425" s="0" t="n">
        <v>0</v>
      </c>
      <c r="AC1425" s="0" t="n">
        <v>4.351</v>
      </c>
      <c r="AD1425" s="0" t="n">
        <v>0.137</v>
      </c>
      <c r="AE1425" s="0" t="n">
        <v>3.546</v>
      </c>
      <c r="AF1425" s="0" t="n">
        <v>0.064</v>
      </c>
      <c r="AG1425" s="0" t="n">
        <v>0.049</v>
      </c>
      <c r="AH1425" s="0" t="n">
        <v>23.9</v>
      </c>
      <c r="AJ1425" s="0" t="n">
        <v>300</v>
      </c>
      <c r="AP1425" s="0" t="n">
        <v>0</v>
      </c>
      <c r="AY1425" s="0" t="n">
        <v>0</v>
      </c>
      <c r="BF1425" s="0" t="n">
        <f aca="false">IF(E1425&lt;11,-3.6797*E1425^2+48.115*E1425-53.83,280.92*EXP(-0.2027*E1425))</f>
        <v>96.6284230000001</v>
      </c>
      <c r="BG1425" s="1" t="n">
        <f aca="false">32.208*LN(F1425)+21.438</f>
        <v>89.2079528407348</v>
      </c>
      <c r="BH1425" s="1" t="n">
        <f aca="false">IF(G1425&lt;=2, -10*G1425+100, 88.958*EXP(-0.0755*G1425))</f>
        <v>73.6566439219523</v>
      </c>
      <c r="BI1425" s="1" t="n">
        <f aca="false">IF(I1425&lt;=100, 0.0053*(I1425)^2-1.0332*I1425+100.76, 122.82*EXP(-0.0092*I1425))</f>
        <v>92.455088</v>
      </c>
      <c r="BJ1425" s="0" t="n">
        <f aca="false">IF(P1425&lt;=1000, -6.942*LN(P1425)+107.59, -36.304*LN(P1425)+310.72)</f>
        <v>9.61282186573601</v>
      </c>
      <c r="BK1425" s="0" t="n">
        <f aca="false">BF1425^0.04*BG1425^0.22*BH1425^0.51*BI1425^0.06*BJ1425^0.17</f>
        <v>55.6944046042017</v>
      </c>
      <c r="BL1425" s="0" t="str">
        <f aca="false">IF(BK1425&gt;=90, "Very Good", IF(BK1425&gt;=80, "Good", IF(BK1425&gt;=70, "Slightly Good", IF(BK1425&gt;=60, "Average", IF(BK1425&gt;=50, "Slightly Poor", IF(BK1425&gt;=40, "Poor", "Very Poor"))))))</f>
        <v>Slightly Poor</v>
      </c>
      <c r="BM1425" s="2" t="n">
        <f aca="false">IF(P1425&lt;=1000, -6.942*LN(P1425)+107.59, IF(AND(P1425&gt;1000, P1425&lt;=5213),-36.304*LN(P1425)+310.72, IF(P1425&gt;5213, 10)))</f>
        <v>9.61282186573601</v>
      </c>
      <c r="BN1425" s="2" t="n">
        <f aca="false">BF1425^0.04*BG1425^0.22*BH1425^0.51*BI1425^0.06*BM1425^0.17</f>
        <v>55.6944046042017</v>
      </c>
      <c r="BO1425" s="3" t="str">
        <f aca="false">IF(BN1425&gt;=90, "Very Good", IF(BN1425&gt;=80, "Good", IF(BN1425&gt;=70, "Slightly Good", IF(BN1425&gt;=60, "Average", IF(BN1425&gt;=50, "Slightly Poor", IF(BN1425&gt;=40, "Poor", "Very Poor"))))))</f>
        <v>Slightly Poor</v>
      </c>
      <c r="BP1425" s="2" t="n">
        <f aca="false">IF(AJ1425&lt;=1000, -6.942*LN(AJ1425)+107.59, IF(AND(AJ1425&gt;1000, AJ1425&lt;=5213),-36.304*LN(AJ1425)+310.72, IF(AJ1425&gt;5213, 10)))</f>
        <v>67.9943420609366</v>
      </c>
      <c r="BQ1425" s="2" t="n">
        <f aca="false">BF1425^0.04*BG1425^0.22*BH1425^0.51*BI1425^0.06*BP1425^0.17</f>
        <v>77.6689234112033</v>
      </c>
      <c r="BR1425" s="0" t="str">
        <f aca="false">IF(BQ1425&gt;=90, "Very Good", IF(BQ1425&gt;=80, "Good", IF(BQ1425&gt;=70, "Slightly Good", IF(BQ1425&gt;=60, "Average", IF(BQ1425&gt;=50, "Slightly Poor", IF(BQ1425&gt;=40, "Poor", "Very Poor"))))))</f>
        <v>Slightly Good</v>
      </c>
      <c r="BT1425" s="2" t="n">
        <f aca="false">9.81*LN(AH1425)+30.6</f>
        <v>61.7357476821765</v>
      </c>
      <c r="BU1425" s="0" t="str">
        <f aca="false">IF(BT1425&lt;30, "Clean water", IF(AND(BT1425&gt;=30, BT1425&lt;40), "Hypolimia", IF(AND(BT1425&gt;=40,BT1425&lt;50), "Mesotrophic", IF(AND(BT1425&gt;=50, BT1425&lt;70), "Eutrophic", IF(BT1425&gt;70,"Hypertrophic")))))</f>
        <v>Eutrophic</v>
      </c>
      <c r="CM1425" s="0" t="n">
        <f aca="false">IF(G1425&gt;H1425,1,0)</f>
        <v>0</v>
      </c>
      <c r="CO1425" s="17" t="n">
        <f aca="false">14.652-0.41022*M1425+0.007991*M1425*M1425-0.000077774*M1425*M1425*M1425</f>
        <v>8.25445358425</v>
      </c>
      <c r="CP1425" s="1" t="n">
        <f aca="false">F1425/CO1425*100</f>
        <v>99.340312672496</v>
      </c>
    </row>
    <row r="1426" customFormat="false" ht="12.5" hidden="false" customHeight="false" outlineLevel="0" collapsed="false">
      <c r="A1426" s="0" t="n">
        <v>1425</v>
      </c>
      <c r="B1426" s="15" t="s">
        <v>115</v>
      </c>
      <c r="C1426" s="16" t="s">
        <v>116</v>
      </c>
      <c r="D1426" s="0" t="s">
        <v>188</v>
      </c>
      <c r="E1426" s="0" t="n">
        <v>7.7</v>
      </c>
      <c r="F1426" s="0" t="n">
        <v>8.1</v>
      </c>
      <c r="G1426" s="0" t="n">
        <v>6.2</v>
      </c>
      <c r="H1426" s="0" t="n">
        <v>5.8</v>
      </c>
      <c r="I1426" s="0" t="n">
        <v>10.8</v>
      </c>
      <c r="J1426" s="0" t="n">
        <v>9.695</v>
      </c>
      <c r="K1426" s="0" t="n">
        <v>0.279</v>
      </c>
      <c r="L1426" s="0" t="n">
        <v>3.8</v>
      </c>
      <c r="M1426" s="0" t="n">
        <v>26.6</v>
      </c>
      <c r="N1426" s="0" t="n">
        <v>0</v>
      </c>
      <c r="O1426" s="0" t="n">
        <v>513</v>
      </c>
      <c r="P1426" s="0" t="n">
        <v>100000</v>
      </c>
      <c r="Q1426" s="0" t="n">
        <v>0</v>
      </c>
      <c r="R1426" s="0" t="n">
        <v>0</v>
      </c>
      <c r="S1426" s="0" t="n">
        <v>0</v>
      </c>
      <c r="T1426" s="0" t="n">
        <v>0</v>
      </c>
      <c r="U1426" s="0" t="n">
        <v>0</v>
      </c>
      <c r="V1426" s="0" t="n">
        <v>0</v>
      </c>
      <c r="AC1426" s="0" t="n">
        <v>9.107</v>
      </c>
      <c r="AD1426" s="0" t="n">
        <v>0.857</v>
      </c>
      <c r="AE1426" s="0" t="n">
        <v>7.671</v>
      </c>
      <c r="AF1426" s="0" t="n">
        <v>0.085</v>
      </c>
      <c r="AG1426" s="0" t="n">
        <v>0.063</v>
      </c>
      <c r="AH1426" s="0" t="n">
        <v>12.3</v>
      </c>
      <c r="AJ1426" s="0" t="n">
        <v>23000</v>
      </c>
      <c r="AP1426" s="0" t="n">
        <v>0</v>
      </c>
      <c r="AY1426" s="0" t="n">
        <v>0</v>
      </c>
      <c r="BF1426" s="0" t="n">
        <f aca="false">IF(E1426&lt;11,-3.6797*E1426^2+48.115*E1426-53.83,280.92*EXP(-0.2027*E1426))</f>
        <v>98.486087</v>
      </c>
      <c r="BG1426" s="1" t="n">
        <f aca="false">32.208*LN(F1426)+21.438</f>
        <v>88.8127576985377</v>
      </c>
      <c r="BH1426" s="1" t="n">
        <f aca="false">IF(G1426&lt;=2, -10*G1426+100, 88.958*EXP(-0.0755*G1426))</f>
        <v>55.7046902099751</v>
      </c>
      <c r="BI1426" s="1" t="n">
        <f aca="false">IF(I1426&lt;=100, 0.0053*(I1426)^2-1.0332*I1426+100.76, 122.82*EXP(-0.0092*I1426))</f>
        <v>90.219632</v>
      </c>
      <c r="BJ1426" s="0" t="n">
        <f aca="false">IF(P1426&lt;=1000, -6.942*LN(P1426)+107.59, -36.304*LN(P1426)+310.72)</f>
        <v>-107.245246080279</v>
      </c>
      <c r="BK1426" s="0" t="e">
        <f aca="false">BF1426^0.04*BG1426^0.22*BH1426^0.51*BI1426^0.06*BJ1426^0.17</f>
        <v>#NUM!</v>
      </c>
      <c r="BL1426" s="0" t="e">
        <f aca="false">IF(BK1426&gt;=90, "Very Good", IF(BK1426&gt;=80, "Good", IF(BK1426&gt;=70, "Slightly Good", IF(BK1426&gt;=60, "Average", IF(BK1426&gt;=50, "Slightly Poor", IF(BK1426&gt;=40, "Poor", "Very Poor"))))))</f>
        <v>#NUM!</v>
      </c>
      <c r="BM1426" s="2" t="n">
        <f aca="false">IF(P1426&lt;=1000, -6.942*LN(P1426)+107.59, IF(AND(P1426&gt;1000, P1426&lt;=5213),-36.304*LN(P1426)+310.72, IF(P1426&gt;5213, 10)))</f>
        <v>10</v>
      </c>
      <c r="BN1426" s="2" t="n">
        <f aca="false">BF1426^0.04*BG1426^0.22*BH1426^0.51*BI1426^0.06*BM1426^0.17</f>
        <v>48.5425331508807</v>
      </c>
      <c r="BO1426" s="3" t="str">
        <f aca="false">IF(BN1426&gt;=90, "Very Good", IF(BN1426&gt;=80, "Good", IF(BN1426&gt;=70, "Slightly Good", IF(BN1426&gt;=60, "Average", IF(BN1426&gt;=50, "Slightly Poor", IF(BN1426&gt;=40, "Poor", "Very Poor"))))))</f>
        <v>Poor</v>
      </c>
      <c r="BP1426" s="2" t="n">
        <f aca="false">IF(AJ1426&lt;=1000, -6.942*LN(AJ1426)+107.59, IF(AND(AJ1426&gt;1000, AJ1426&lt;=5213),-36.304*LN(AJ1426)+310.72, IF(AJ1426&gt;5213, 10)))</f>
        <v>10</v>
      </c>
      <c r="BQ1426" s="2" t="n">
        <f aca="false">BF1426^0.04*BG1426^0.22*BH1426^0.51*BI1426^0.06*BP1426^0.17</f>
        <v>48.5425331508807</v>
      </c>
      <c r="BR1426" s="0" t="str">
        <f aca="false">IF(BQ1426&gt;=90, "Very Good", IF(BQ1426&gt;=80, "Good", IF(BQ1426&gt;=70, "Slightly Good", IF(BQ1426&gt;=60, "Average", IF(BQ1426&gt;=50, "Slightly Poor", IF(BQ1426&gt;=40, "Poor", "Very Poor"))))))</f>
        <v>Poor</v>
      </c>
      <c r="BT1426" s="2" t="n">
        <f aca="false">9.81*LN(AH1426)+30.6</f>
        <v>55.2191687639318</v>
      </c>
      <c r="BU1426" s="0" t="str">
        <f aca="false">IF(BT1426&lt;30, "Clean water", IF(AND(BT1426&gt;=30, BT1426&lt;40), "Hypolimia", IF(AND(BT1426&gt;=40,BT1426&lt;50), "Mesotrophic", IF(AND(BT1426&gt;=50, BT1426&lt;70), "Eutrophic", IF(BT1426&gt;70,"Hypertrophic")))))</f>
        <v>Eutrophic</v>
      </c>
      <c r="CM1426" s="0" t="n">
        <f aca="false">IF(G1426&gt;H1426,1,0)</f>
        <v>1</v>
      </c>
      <c r="CO1426" s="17" t="n">
        <f aca="false">14.652-0.41022*M1426+0.007991*M1426*M1426-0.000077774*M1426*M1426*M1426</f>
        <v>7.930468039696</v>
      </c>
      <c r="CP1426" s="1" t="n">
        <f aca="false">F1426/CO1426*100</f>
        <v>102.137729569748</v>
      </c>
    </row>
    <row r="1427" customFormat="false" ht="12.5" hidden="false" customHeight="false" outlineLevel="0" collapsed="false">
      <c r="A1427" s="0" t="n">
        <v>1426</v>
      </c>
      <c r="B1427" s="15" t="s">
        <v>117</v>
      </c>
      <c r="C1427" s="16" t="s">
        <v>118</v>
      </c>
      <c r="D1427" s="0" t="s">
        <v>188</v>
      </c>
      <c r="E1427" s="0" t="n">
        <v>7.5</v>
      </c>
      <c r="F1427" s="0" t="n">
        <v>8.4</v>
      </c>
      <c r="G1427" s="0" t="n">
        <v>0.3</v>
      </c>
      <c r="H1427" s="0" t="n">
        <v>1.8</v>
      </c>
      <c r="I1427" s="0" t="n">
        <v>1</v>
      </c>
      <c r="J1427" s="0" t="n">
        <v>1.604</v>
      </c>
      <c r="K1427" s="0" t="n">
        <v>0.01</v>
      </c>
      <c r="L1427" s="0" t="n">
        <v>1.4</v>
      </c>
      <c r="M1427" s="0" t="n">
        <v>25.5</v>
      </c>
      <c r="N1427" s="0" t="n">
        <v>0</v>
      </c>
      <c r="O1427" s="0" t="n">
        <v>177</v>
      </c>
      <c r="P1427" s="0" t="n">
        <v>160</v>
      </c>
      <c r="Q1427" s="0" t="n">
        <v>0</v>
      </c>
      <c r="R1427" s="0" t="n">
        <v>0</v>
      </c>
      <c r="S1427" s="0" t="n">
        <v>0</v>
      </c>
      <c r="T1427" s="0" t="n">
        <v>0</v>
      </c>
      <c r="U1427" s="0" t="n">
        <v>0</v>
      </c>
      <c r="V1427" s="0" t="n">
        <v>0</v>
      </c>
      <c r="AC1427" s="0" t="n">
        <v>1.583</v>
      </c>
      <c r="AD1427" s="0" t="n">
        <v>0.011</v>
      </c>
      <c r="AE1427" s="0" t="n">
        <v>1.468</v>
      </c>
      <c r="AF1427" s="0" t="n">
        <v>0.004</v>
      </c>
      <c r="AG1427" s="0" t="n">
        <v>0.002</v>
      </c>
      <c r="AH1427" s="0" t="n">
        <v>0.6</v>
      </c>
      <c r="AJ1427" s="0" t="n">
        <v>10</v>
      </c>
      <c r="AP1427" s="0" t="n">
        <v>0</v>
      </c>
      <c r="AY1427" s="0" t="n">
        <v>0</v>
      </c>
      <c r="BF1427" s="0" t="n">
        <f aca="false">IF(E1427&lt;11,-3.6797*E1427^2+48.115*E1427-53.83,280.92*EXP(-0.2027*E1427))</f>
        <v>100.049375</v>
      </c>
      <c r="BG1427" s="1" t="n">
        <f aca="false">32.208*LN(F1427)+21.438</f>
        <v>89.9840867819932</v>
      </c>
      <c r="BH1427" s="1" t="n">
        <f aca="false">IF(G1427&lt;=2, -10*G1427+100, 88.958*EXP(-0.0755*G1427))</f>
        <v>97</v>
      </c>
      <c r="BI1427" s="1" t="n">
        <f aca="false">IF(I1427&lt;=100, 0.0053*(I1427)^2-1.0332*I1427+100.76, 122.82*EXP(-0.0092*I1427))</f>
        <v>99.7321</v>
      </c>
      <c r="BJ1427" s="0" t="n">
        <f aca="false">IF(P1427&lt;=1000, -6.942*LN(P1427)+107.59, -36.304*LN(P1427)+310.72)</f>
        <v>72.3581433746468</v>
      </c>
      <c r="BK1427" s="0" t="n">
        <f aca="false">BF1427^0.04*BG1427^0.22*BH1427^0.51*BI1427^0.06*BJ1427^0.17</f>
        <v>91.0377624543067</v>
      </c>
      <c r="BL1427" s="0" t="str">
        <f aca="false">IF(BK1427&gt;=90, "Very Good", IF(BK1427&gt;=80, "Good", IF(BK1427&gt;=70, "Slightly Good", IF(BK1427&gt;=60, "Average", IF(BK1427&gt;=50, "Slightly Poor", IF(BK1427&gt;=40, "Poor", "Very Poor"))))))</f>
        <v>Very Good</v>
      </c>
      <c r="BM1427" s="2" t="n">
        <f aca="false">IF(P1427&lt;=1000, -6.942*LN(P1427)+107.59, IF(AND(P1427&gt;1000, P1427&lt;=5213),-36.304*LN(P1427)+310.72, IF(P1427&gt;5213, 10)))</f>
        <v>72.3581433746468</v>
      </c>
      <c r="BN1427" s="2" t="n">
        <f aca="false">BF1427^0.04*BG1427^0.22*BH1427^0.51*BI1427^0.06*BM1427^0.17</f>
        <v>91.0377624543067</v>
      </c>
      <c r="BO1427" s="3" t="str">
        <f aca="false">IF(BN1427&gt;=90, "Very Good", IF(BN1427&gt;=80, "Good", IF(BN1427&gt;=70, "Slightly Good", IF(BN1427&gt;=60, "Average", IF(BN1427&gt;=50, "Slightly Poor", IF(BN1427&gt;=40, "Poor", "Very Poor"))))))</f>
        <v>Very Good</v>
      </c>
      <c r="BP1427" s="2" t="n">
        <f aca="false">IF(AJ1427&lt;=1000, -6.942*LN(AJ1427)+107.59, IF(AND(AJ1427&gt;1000, AJ1427&lt;=5213),-36.304*LN(AJ1427)+310.72, IF(AJ1427&gt;5213, 10)))</f>
        <v>91.6054542844353</v>
      </c>
      <c r="BQ1427" s="2" t="n">
        <f aca="false">BF1427^0.04*BG1427^0.22*BH1427^0.51*BI1427^0.06*BP1427^0.17</f>
        <v>94.7622450136822</v>
      </c>
      <c r="BR1427" s="0" t="str">
        <f aca="false">IF(BQ1427&gt;=90, "Very Good", IF(BQ1427&gt;=80, "Good", IF(BQ1427&gt;=70, "Slightly Good", IF(BQ1427&gt;=60, "Average", IF(BQ1427&gt;=50, "Slightly Poor", IF(BQ1427&gt;=40, "Poor", "Very Poor"))))))</f>
        <v>Very Good</v>
      </c>
      <c r="BT1427" s="2" t="n">
        <f aca="false">9.81*LN(AH1427)+30.6</f>
        <v>25.5888006308556</v>
      </c>
      <c r="BU1427" s="0" t="str">
        <f aca="false">IF(BT1427&lt;30, "Clean water", IF(AND(BT1427&gt;=30, BT1427&lt;40), "Hypolimia", IF(AND(BT1427&gt;=40,BT1427&lt;50), "Mesotrophic", IF(AND(BT1427&gt;=50, BT1427&lt;70), "Eutrophic", IF(BT1427&gt;70,"Hypertrophic")))))</f>
        <v>Clean water</v>
      </c>
      <c r="CM1427" s="0" t="n">
        <f aca="false">IF(G1427&gt;H1427,1,0)</f>
        <v>0</v>
      </c>
      <c r="CO1427" s="17" t="n">
        <f aca="false">14.652-0.41022*M1427+0.007991*M1427*M1427-0.000077774*M1427*M1427*M1427</f>
        <v>8.09793789075</v>
      </c>
      <c r="CP1427" s="1" t="n">
        <f aca="false">F1427/CO1427*100</f>
        <v>103.730111459549</v>
      </c>
    </row>
    <row r="1428" customFormat="false" ht="12.5" hidden="false" customHeight="false" outlineLevel="0" collapsed="false">
      <c r="A1428" s="0" t="n">
        <v>1427</v>
      </c>
      <c r="B1428" s="15" t="s">
        <v>119</v>
      </c>
      <c r="C1428" s="16" t="s">
        <v>120</v>
      </c>
      <c r="D1428" s="0" t="s">
        <v>188</v>
      </c>
      <c r="E1428" s="0" t="n">
        <v>7.5</v>
      </c>
      <c r="F1428" s="0" t="n">
        <v>7.7</v>
      </c>
      <c r="G1428" s="0" t="n">
        <v>0.6</v>
      </c>
      <c r="H1428" s="0" t="n">
        <v>2.1</v>
      </c>
      <c r="I1428" s="0" t="n">
        <v>3.8</v>
      </c>
      <c r="J1428" s="0" t="n">
        <v>1.889</v>
      </c>
      <c r="K1428" s="0" t="n">
        <v>0.025</v>
      </c>
      <c r="L1428" s="0" t="n">
        <v>1.4</v>
      </c>
      <c r="M1428" s="0" t="n">
        <v>24.3</v>
      </c>
      <c r="N1428" s="0" t="n">
        <v>0</v>
      </c>
      <c r="O1428" s="0" t="n">
        <v>216</v>
      </c>
      <c r="P1428" s="0" t="n">
        <v>11000</v>
      </c>
      <c r="Q1428" s="0" t="n">
        <v>0</v>
      </c>
      <c r="R1428" s="0" t="n">
        <v>0</v>
      </c>
      <c r="S1428" s="0" t="n">
        <v>0</v>
      </c>
      <c r="T1428" s="0" t="n">
        <v>0</v>
      </c>
      <c r="U1428" s="0" t="n">
        <v>0</v>
      </c>
      <c r="V1428" s="0" t="n">
        <v>0</v>
      </c>
      <c r="AC1428" s="0" t="n">
        <v>1.876</v>
      </c>
      <c r="AD1428" s="0" t="n">
        <v>0.033</v>
      </c>
      <c r="AE1428" s="0" t="n">
        <v>1.718</v>
      </c>
      <c r="AF1428" s="0" t="n">
        <v>0.006</v>
      </c>
      <c r="AG1428" s="0" t="n">
        <v>0.004</v>
      </c>
      <c r="AH1428" s="0" t="n">
        <v>0.8</v>
      </c>
      <c r="AJ1428" s="0" t="n">
        <v>110</v>
      </c>
      <c r="AP1428" s="0" t="n">
        <v>0</v>
      </c>
      <c r="AY1428" s="0" t="n">
        <v>0</v>
      </c>
      <c r="BF1428" s="0" t="n">
        <f aca="false">IF(E1428&lt;11,-3.6797*E1428^2+48.115*E1428-53.83,280.92*EXP(-0.2027*E1428))</f>
        <v>100.049375</v>
      </c>
      <c r="BG1428" s="1" t="n">
        <f aca="false">32.208*LN(F1428)+21.438</f>
        <v>87.1816243519112</v>
      </c>
      <c r="BH1428" s="1" t="n">
        <f aca="false">IF(G1428&lt;=2, -10*G1428+100, 88.958*EXP(-0.0755*G1428))</f>
        <v>94</v>
      </c>
      <c r="BI1428" s="1" t="n">
        <f aca="false">IF(I1428&lt;=100, 0.0053*(I1428)^2-1.0332*I1428+100.76, 122.82*EXP(-0.0092*I1428))</f>
        <v>96.910372</v>
      </c>
      <c r="BJ1428" s="0" t="n">
        <f aca="false">IF(P1428&lt;=1000, -6.942*LN(P1428)+107.59, -36.304*LN(P1428)+310.72)</f>
        <v>-27.1123376318395</v>
      </c>
      <c r="BK1428" s="0" t="e">
        <f aca="false">BF1428^0.04*BG1428^0.22*BH1428^0.51*BI1428^0.06*BJ1428^0.17</f>
        <v>#NUM!</v>
      </c>
      <c r="BL1428" s="0" t="e">
        <f aca="false">IF(BK1428&gt;=90, "Very Good", IF(BK1428&gt;=80, "Good", IF(BK1428&gt;=70, "Slightly Good", IF(BK1428&gt;=60, "Average", IF(BK1428&gt;=50, "Slightly Poor", IF(BK1428&gt;=40, "Poor", "Very Poor"))))))</f>
        <v>#NUM!</v>
      </c>
      <c r="BM1428" s="2" t="n">
        <f aca="false">IF(P1428&lt;=1000, -6.942*LN(P1428)+107.59, IF(AND(P1428&gt;1000, P1428&lt;=5213),-36.304*LN(P1428)+310.72, IF(P1428&gt;5213, 10)))</f>
        <v>10</v>
      </c>
      <c r="BN1428" s="2" t="n">
        <f aca="false">BF1428^0.04*BG1428^0.22*BH1428^0.51*BI1428^0.06*BM1428^0.17</f>
        <v>63.442382877945</v>
      </c>
      <c r="BO1428" s="3" t="str">
        <f aca="false">IF(BN1428&gt;=90, "Very Good", IF(BN1428&gt;=80, "Good", IF(BN1428&gt;=70, "Slightly Good", IF(BN1428&gt;=60, "Average", IF(BN1428&gt;=50, "Slightly Poor", IF(BN1428&gt;=40, "Poor", "Very Poor"))))))</f>
        <v>Average</v>
      </c>
      <c r="BP1428" s="2" t="n">
        <f aca="false">IF(AJ1428&lt;=1000, -6.942*LN(AJ1428)+107.59, IF(AND(AJ1428&gt;1000, AJ1428&lt;=5213),-36.304*LN(AJ1428)+310.72, IF(AJ1428&gt;5213, 10)))</f>
        <v>74.9592653006691</v>
      </c>
      <c r="BQ1428" s="2" t="n">
        <f aca="false">BF1428^0.04*BG1428^0.22*BH1428^0.51*BI1428^0.06*BP1428^0.17</f>
        <v>89.3510769033833</v>
      </c>
      <c r="BR1428" s="0" t="str">
        <f aca="false">IF(BQ1428&gt;=90, "Very Good", IF(BQ1428&gt;=80, "Good", IF(BQ1428&gt;=70, "Slightly Good", IF(BQ1428&gt;=60, "Average", IF(BQ1428&gt;=50, "Slightly Poor", IF(BQ1428&gt;=40, "Poor", "Very Poor"))))))</f>
        <v>Good</v>
      </c>
      <c r="BT1428" s="2" t="n">
        <f aca="false">9.81*LN(AH1428)+30.6</f>
        <v>28.4109617616076</v>
      </c>
      <c r="BU1428" s="0" t="str">
        <f aca="false">IF(BT1428&lt;30, "Clean water", IF(AND(BT1428&gt;=30, BT1428&lt;40), "Hypolimia", IF(AND(BT1428&gt;=40,BT1428&lt;50), "Mesotrophic", IF(AND(BT1428&gt;=50, BT1428&lt;70), "Eutrophic", IF(BT1428&gt;70,"Hypertrophic")))))</f>
        <v>Clean water</v>
      </c>
      <c r="CM1428" s="0" t="n">
        <f aca="false">IF(G1428&gt;H1428,1,0)</f>
        <v>0</v>
      </c>
      <c r="CO1428" s="17" t="n">
        <f aca="false">14.652-0.41022*M1428+0.007991*M1428*M1428-0.000077774*M1428*M1428*M1428</f>
        <v>8.286287696982</v>
      </c>
      <c r="CP1428" s="1" t="n">
        <f aca="false">F1428/CO1428*100</f>
        <v>92.9246036533883</v>
      </c>
    </row>
    <row r="1429" customFormat="false" ht="12.5" hidden="false" customHeight="false" outlineLevel="0" collapsed="false">
      <c r="A1429" s="0" t="n">
        <v>1428</v>
      </c>
      <c r="B1429" s="15" t="s">
        <v>121</v>
      </c>
      <c r="C1429" s="16" t="s">
        <v>122</v>
      </c>
      <c r="D1429" s="0" t="s">
        <v>188</v>
      </c>
      <c r="E1429" s="0" t="n">
        <v>8.1</v>
      </c>
      <c r="F1429" s="0" t="n">
        <v>9.8</v>
      </c>
      <c r="G1429" s="0" t="n">
        <v>1.1</v>
      </c>
      <c r="H1429" s="0" t="n">
        <v>2.9</v>
      </c>
      <c r="I1429" s="0" t="n">
        <v>8.2</v>
      </c>
      <c r="J1429" s="0" t="n">
        <v>2.128</v>
      </c>
      <c r="K1429" s="0" t="n">
        <v>0.06</v>
      </c>
      <c r="L1429" s="0" t="n">
        <v>1.6</v>
      </c>
      <c r="M1429" s="0" t="n">
        <v>25.8</v>
      </c>
      <c r="N1429" s="0" t="n">
        <v>0</v>
      </c>
      <c r="O1429" s="0" t="n">
        <v>277</v>
      </c>
      <c r="P1429" s="0" t="n">
        <v>6500</v>
      </c>
      <c r="Q1429" s="0" t="n">
        <v>0</v>
      </c>
      <c r="R1429" s="0" t="n">
        <v>0</v>
      </c>
      <c r="S1429" s="0" t="n">
        <v>0</v>
      </c>
      <c r="T1429" s="0" t="n">
        <v>0</v>
      </c>
      <c r="U1429" s="0" t="n">
        <v>0</v>
      </c>
      <c r="V1429" s="0" t="n">
        <v>0</v>
      </c>
      <c r="AC1429" s="0" t="n">
        <v>2.106</v>
      </c>
      <c r="AD1429" s="0" t="n">
        <v>0.096</v>
      </c>
      <c r="AE1429" s="0" t="n">
        <v>1.722</v>
      </c>
      <c r="AF1429" s="0" t="n">
        <v>0.037</v>
      </c>
      <c r="AG1429" s="0" t="n">
        <v>0.004</v>
      </c>
      <c r="AH1429" s="0" t="n">
        <v>0.9</v>
      </c>
      <c r="AJ1429" s="0" t="n">
        <v>1200</v>
      </c>
      <c r="AP1429" s="0" t="n">
        <v>0</v>
      </c>
      <c r="AY1429" s="0" t="n">
        <v>0</v>
      </c>
      <c r="BF1429" s="0" t="n">
        <f aca="false">IF(E1429&lt;11,-3.6797*E1429^2+48.115*E1429-53.83,280.92*EXP(-0.2027*E1429))</f>
        <v>94.476383</v>
      </c>
      <c r="BG1429" s="1" t="n">
        <f aca="false">32.208*LN(F1429)+21.438</f>
        <v>94.9489718778696</v>
      </c>
      <c r="BH1429" s="1" t="n">
        <f aca="false">IF(G1429&lt;=2, -10*G1429+100, 88.958*EXP(-0.0755*G1429))</f>
        <v>89</v>
      </c>
      <c r="BI1429" s="1" t="n">
        <f aca="false">IF(I1429&lt;=100, 0.0053*(I1429)^2-1.0332*I1429+100.76, 122.82*EXP(-0.0092*I1429))</f>
        <v>92.644132</v>
      </c>
      <c r="BJ1429" s="0" t="n">
        <f aca="false">IF(P1429&lt;=1000, -6.942*LN(P1429)+107.59, -36.304*LN(P1429)+310.72)</f>
        <v>-8.01305387840284</v>
      </c>
      <c r="BK1429" s="0" t="e">
        <f aca="false">BF1429^0.04*BG1429^0.22*BH1429^0.51*BI1429^0.06*BJ1429^0.17</f>
        <v>#NUM!</v>
      </c>
      <c r="BL1429" s="0" t="e">
        <f aca="false">IF(BK1429&gt;=90, "Very Good", IF(BK1429&gt;=80, "Good", IF(BK1429&gt;=70, "Slightly Good", IF(BK1429&gt;=60, "Average", IF(BK1429&gt;=50, "Slightly Poor", IF(BK1429&gt;=40, "Poor", "Very Poor"))))))</f>
        <v>#NUM!</v>
      </c>
      <c r="BM1429" s="2" t="n">
        <f aca="false">IF(P1429&lt;=1000, -6.942*LN(P1429)+107.59, IF(AND(P1429&gt;1000, P1429&lt;=5213),-36.304*LN(P1429)+310.72, IF(P1429&gt;5213, 10)))</f>
        <v>10</v>
      </c>
      <c r="BN1429" s="2" t="n">
        <f aca="false">BF1429^0.04*BG1429^0.22*BH1429^0.51*BI1429^0.06*BM1429^0.17</f>
        <v>62.5545302807248</v>
      </c>
      <c r="BO1429" s="3" t="str">
        <f aca="false">IF(BN1429&gt;=90, "Very Good", IF(BN1429&gt;=80, "Good", IF(BN1429&gt;=70, "Slightly Good", IF(BN1429&gt;=60, "Average", IF(BN1429&gt;=50, "Slightly Poor", IF(BN1429&gt;=40, "Poor", "Very Poor"))))))</f>
        <v>Average</v>
      </c>
      <c r="BP1429" s="2" t="n">
        <f aca="false">IF(AJ1429&lt;=1000, -6.942*LN(AJ1429)+107.59, IF(AND(AJ1429&gt;1000, AJ1429&lt;=5213),-36.304*LN(AJ1429)+310.72, IF(AJ1429&gt;5213, 10)))</f>
        <v>53.3218505539848</v>
      </c>
      <c r="BQ1429" s="2" t="n">
        <f aca="false">BF1429^0.04*BG1429^0.22*BH1429^0.51*BI1429^0.06*BP1429^0.17</f>
        <v>83.1443329892065</v>
      </c>
      <c r="BR1429" s="0" t="str">
        <f aca="false">IF(BQ1429&gt;=90, "Very Good", IF(BQ1429&gt;=80, "Good", IF(BQ1429&gt;=70, "Slightly Good", IF(BQ1429&gt;=60, "Average", IF(BQ1429&gt;=50, "Slightly Poor", IF(BQ1429&gt;=40, "Poor", "Very Poor"))))))</f>
        <v>Good</v>
      </c>
      <c r="BT1429" s="2" t="n">
        <f aca="false">9.81*LN(AH1429)+30.6</f>
        <v>29.5664133413967</v>
      </c>
      <c r="BU1429" s="0" t="str">
        <f aca="false">IF(BT1429&lt;30, "Clean water", IF(AND(BT1429&gt;=30, BT1429&lt;40), "Hypolimia", IF(AND(BT1429&gt;=40,BT1429&lt;50), "Mesotrophic", IF(AND(BT1429&gt;=50, BT1429&lt;70), "Eutrophic", IF(BT1429&gt;70,"Hypertrophic")))))</f>
        <v>Clean water</v>
      </c>
      <c r="CM1429" s="0" t="n">
        <f aca="false">IF(G1429&gt;H1429,1,0)</f>
        <v>0</v>
      </c>
      <c r="CO1429" s="17" t="n">
        <f aca="false">14.652-0.41022*M1429+0.007991*M1429*M1429-0.000077774*M1429*M1429*M1429</f>
        <v>8.051800517712</v>
      </c>
      <c r="CP1429" s="1" t="n">
        <f aca="false">F1429/CO1429*100</f>
        <v>121.711907522329</v>
      </c>
    </row>
    <row r="1430" customFormat="false" ht="12.5" hidden="false" customHeight="false" outlineLevel="0" collapsed="false">
      <c r="A1430" s="0" t="n">
        <v>1429</v>
      </c>
      <c r="B1430" s="15" t="s">
        <v>140</v>
      </c>
      <c r="C1430" s="16" t="s">
        <v>141</v>
      </c>
      <c r="D1430" s="0" t="s">
        <v>188</v>
      </c>
      <c r="E1430" s="0" t="n">
        <v>8</v>
      </c>
      <c r="F1430" s="0" t="n">
        <v>8.1</v>
      </c>
      <c r="G1430" s="0" t="n">
        <v>2</v>
      </c>
      <c r="H1430" s="0" t="n">
        <v>4.7</v>
      </c>
      <c r="I1430" s="0" t="n">
        <v>6.1</v>
      </c>
      <c r="J1430" s="0" t="n">
        <v>4.033</v>
      </c>
      <c r="K1430" s="0" t="n">
        <v>0.185</v>
      </c>
      <c r="L1430" s="0" t="n">
        <v>2.6</v>
      </c>
      <c r="M1430" s="0" t="n">
        <v>22.8</v>
      </c>
      <c r="O1430" s="0" t="n">
        <v>800</v>
      </c>
      <c r="BD1430" s="0" t="n">
        <v>0.131</v>
      </c>
      <c r="BF1430" s="0" t="n">
        <f aca="false">IF(E1430&lt;11,-3.6797*E1430^2+48.115*E1430-53.83,280.92*EXP(-0.2027*E1430))</f>
        <v>95.5892</v>
      </c>
      <c r="BG1430" s="1" t="n">
        <f aca="false">32.208*LN(F1430)+21.438</f>
        <v>88.8127576985377</v>
      </c>
      <c r="BH1430" s="1" t="n">
        <f aca="false">IF(G1430&lt;=2, -10*G1430+100, 88.958*EXP(-0.0755*G1430))</f>
        <v>80</v>
      </c>
      <c r="BI1430" s="1" t="n">
        <f aca="false">IF(I1430&lt;=100, 0.0053*(I1430)^2-1.0332*I1430+100.76, 122.82*EXP(-0.0092*I1430))</f>
        <v>94.654693</v>
      </c>
      <c r="BJ1430" s="0" t="e">
        <f aca="false">IF(P1430&lt;=1000, -6.942*LN(P1430)+107.59, -36.304*LN(P1430)+310.72)</f>
        <v>#VALUE!</v>
      </c>
      <c r="BK1430" s="0" t="e">
        <f aca="false">BF1430^0.04*BG1430^0.22*BH1430^0.51*BI1430^0.06*BJ1430^0.17</f>
        <v>#VALUE!</v>
      </c>
      <c r="BL1430" s="0" t="e">
        <f aca="false">IF(BK1430&gt;=90, "Very Good", IF(BK1430&gt;=80, "Good", IF(BK1430&gt;=70, "Slightly Good", IF(BK1430&gt;=60, "Average", IF(BK1430&gt;=50, "Slightly Poor", IF(BK1430&gt;=40, "Poor", "Very Poor"))))))</f>
        <v>#VALUE!</v>
      </c>
      <c r="BM1430" s="2" t="e">
        <f aca="false">IF(P1430&lt;=1000, -6.942*LN(P1430)+107.59, IF(AND(P1430&gt;1000, P1430&lt;=5213),-36.304*LN(P1430)+310.72, IF(P1430&gt;5213, 10)))</f>
        <v>#VALUE!</v>
      </c>
      <c r="BN1430" s="2" t="e">
        <f aca="false">BF1430^0.04*BG1430^0.22*BH1430^0.51*BI1430^0.06*BM1430^0.17</f>
        <v>#VALUE!</v>
      </c>
      <c r="BO1430" s="3" t="e">
        <f aca="false">IF(BN1430&gt;=90, "Very Good", IF(BN1430&gt;=80, "Good", IF(BN1430&gt;=70, "Slightly Good", IF(BN1430&gt;=60, "Average", IF(BN1430&gt;=50, "Slightly Poor", IF(BN1430&gt;=40, "Poor", "Very Poor"))))))</f>
        <v>#VALUE!</v>
      </c>
      <c r="BP1430" s="2" t="e">
        <f aca="false">IF(AJ1430&lt;=1000, -6.942*LN(AJ1430)+107.59, IF(AND(AJ1430&gt;1000, AJ1430&lt;=5213),-36.304*LN(AJ1430)+310.72, IF(AJ1430&gt;5213, 10)))</f>
        <v>#VALUE!</v>
      </c>
      <c r="BQ1430" s="2" t="e">
        <f aca="false">BF1430^0.04*BG1430^0.22*BH1430^0.51*BI1430^0.06*BP1430^0.17</f>
        <v>#VALUE!</v>
      </c>
      <c r="BR1430" s="0" t="e">
        <f aca="false">IF(BQ1430&gt;=90, "Very Good", IF(BQ1430&gt;=80, "Good", IF(BQ1430&gt;=70, "Slightly Good", IF(BQ1430&gt;=60, "Average", IF(BQ1430&gt;=50, "Slightly Poor", IF(BQ1430&gt;=40, "Poor", "Very Poor"))))))</f>
        <v>#VALUE!</v>
      </c>
      <c r="BT1430" s="2" t="e">
        <f aca="false">9.81*LN(AH1430)+30.6</f>
        <v>#VALUE!</v>
      </c>
      <c r="BU1430" s="0" t="e">
        <f aca="false">IF(BT1430&lt;30, "Clean water", IF(AND(BT1430&gt;=30, BT1430&lt;40), "Hypolimia", IF(AND(BT1430&gt;=40,BT1430&lt;50), "Mesotrophic", IF(AND(BT1430&gt;=50, BT1430&lt;70), "Eutrophic", IF(BT1430&gt;70,"Hypertrophic")))))</f>
        <v>#VALUE!</v>
      </c>
      <c r="CM1430" s="0" t="n">
        <f aca="false">IF(G1430&gt;H1430,1,0)</f>
        <v>0</v>
      </c>
      <c r="CO1430" s="17" t="n">
        <f aca="false">14.652-0.41022*M1430+0.007991*M1430*M1430-0.000077774*M1430*M1430*M1430</f>
        <v>8.531220615552</v>
      </c>
      <c r="CP1430" s="1" t="n">
        <f aca="false">F1430/CO1430*100</f>
        <v>94.945381968368</v>
      </c>
    </row>
    <row r="1431" customFormat="false" ht="12.5" hidden="false" customHeight="false" outlineLevel="0" collapsed="false">
      <c r="A1431" s="0" t="n">
        <v>1430</v>
      </c>
      <c r="B1431" s="15" t="s">
        <v>123</v>
      </c>
      <c r="C1431" s="16" t="s">
        <v>124</v>
      </c>
      <c r="D1431" s="0" t="s">
        <v>188</v>
      </c>
      <c r="E1431" s="0" t="n">
        <v>7.7</v>
      </c>
      <c r="F1431" s="0" t="n">
        <v>8.8</v>
      </c>
      <c r="G1431" s="0" t="n">
        <v>1.3</v>
      </c>
      <c r="H1431" s="0" t="n">
        <v>5.5</v>
      </c>
      <c r="I1431" s="0" t="n">
        <v>4.4</v>
      </c>
      <c r="J1431" s="0" t="n">
        <v>8.129</v>
      </c>
      <c r="K1431" s="0" t="n">
        <v>0.106</v>
      </c>
      <c r="L1431" s="0" t="n">
        <v>3.9</v>
      </c>
      <c r="M1431" s="0" t="n">
        <v>27.2</v>
      </c>
      <c r="N1431" s="0" t="n">
        <v>0</v>
      </c>
      <c r="O1431" s="0" t="n">
        <v>553</v>
      </c>
      <c r="P1431" s="0" t="n">
        <v>36000</v>
      </c>
      <c r="Q1431" s="0" t="n">
        <v>0</v>
      </c>
      <c r="R1431" s="0" t="n">
        <v>0</v>
      </c>
      <c r="S1431" s="0" t="n">
        <v>0</v>
      </c>
      <c r="T1431" s="0" t="n">
        <v>0</v>
      </c>
      <c r="U1431" s="0" t="n">
        <v>0</v>
      </c>
      <c r="V1431" s="0" t="n">
        <v>0</v>
      </c>
      <c r="AC1431" s="0" t="n">
        <v>8.043</v>
      </c>
      <c r="AD1431" s="0" t="n">
        <v>0.28</v>
      </c>
      <c r="AE1431" s="0" t="n">
        <v>6.984</v>
      </c>
      <c r="AF1431" s="0" t="n">
        <v>0.083</v>
      </c>
      <c r="AG1431" s="0" t="n">
        <v>0.064</v>
      </c>
      <c r="AH1431" s="0" t="n">
        <v>0.9</v>
      </c>
      <c r="AJ1431" s="0" t="n">
        <v>12000</v>
      </c>
      <c r="AP1431" s="0" t="n">
        <v>0</v>
      </c>
      <c r="AY1431" s="0" t="n">
        <v>0</v>
      </c>
      <c r="BF1431" s="0" t="n">
        <f aca="false">IF(E1431&lt;11,-3.6797*E1431^2+48.115*E1431-53.83,280.92*EXP(-0.2027*E1431))</f>
        <v>98.486087</v>
      </c>
      <c r="BG1431" s="1" t="n">
        <f aca="false">32.208*LN(F1431)+21.438</f>
        <v>91.4824034455619</v>
      </c>
      <c r="BH1431" s="1" t="n">
        <f aca="false">IF(G1431&lt;=2, -10*G1431+100, 88.958*EXP(-0.0755*G1431))</f>
        <v>87</v>
      </c>
      <c r="BI1431" s="1" t="n">
        <f aca="false">IF(I1431&lt;=100, 0.0053*(I1431)^2-1.0332*I1431+100.76, 122.82*EXP(-0.0092*I1431))</f>
        <v>96.316528</v>
      </c>
      <c r="BJ1431" s="0" t="n">
        <f aca="false">IF(P1431&lt;=1000, -6.942*LN(P1431)+107.59, -36.304*LN(P1431)+310.72)</f>
        <v>-70.1552191898782</v>
      </c>
      <c r="BK1431" s="0" t="e">
        <f aca="false">BF1431^0.04*BG1431^0.22*BH1431^0.51*BI1431^0.06*BJ1431^0.17</f>
        <v>#NUM!</v>
      </c>
      <c r="BL1431" s="0" t="e">
        <f aca="false">IF(BK1431&gt;=90, "Very Good", IF(BK1431&gt;=80, "Good", IF(BK1431&gt;=70, "Slightly Good", IF(BK1431&gt;=60, "Average", IF(BK1431&gt;=50, "Slightly Poor", IF(BK1431&gt;=40, "Poor", "Very Poor"))))))</f>
        <v>#NUM!</v>
      </c>
      <c r="BM1431" s="2" t="n">
        <f aca="false">IF(P1431&lt;=1000, -6.942*LN(P1431)+107.59, IF(AND(P1431&gt;1000, P1431&lt;=5213),-36.304*LN(P1431)+310.72, IF(P1431&gt;5213, 10)))</f>
        <v>10</v>
      </c>
      <c r="BN1431" s="2" t="n">
        <f aca="false">BF1431^0.04*BG1431^0.22*BH1431^0.51*BI1431^0.06*BM1431^0.17</f>
        <v>61.5752420602173</v>
      </c>
      <c r="BO1431" s="3" t="str">
        <f aca="false">IF(BN1431&gt;=90, "Very Good", IF(BN1431&gt;=80, "Good", IF(BN1431&gt;=70, "Slightly Good", IF(BN1431&gt;=60, "Average", IF(BN1431&gt;=50, "Slightly Poor", IF(BN1431&gt;=40, "Poor", "Very Poor"))))))</f>
        <v>Average</v>
      </c>
      <c r="BP1431" s="2" t="n">
        <f aca="false">IF(AJ1431&lt;=1000, -6.942*LN(AJ1431)+107.59, IF(AND(AJ1431&gt;1000, AJ1431&lt;=5213),-36.304*LN(AJ1431)+310.72, IF(AJ1431&gt;5213, 10)))</f>
        <v>10</v>
      </c>
      <c r="BQ1431" s="2" t="n">
        <f aca="false">BF1431^0.04*BG1431^0.22*BH1431^0.51*BI1431^0.06*BP1431^0.17</f>
        <v>61.5752420602173</v>
      </c>
      <c r="BR1431" s="0" t="str">
        <f aca="false">IF(BQ1431&gt;=90, "Very Good", IF(BQ1431&gt;=80, "Good", IF(BQ1431&gt;=70, "Slightly Good", IF(BQ1431&gt;=60, "Average", IF(BQ1431&gt;=50, "Slightly Poor", IF(BQ1431&gt;=40, "Poor", "Very Poor"))))))</f>
        <v>Average</v>
      </c>
      <c r="BT1431" s="2" t="n">
        <f aca="false">9.81*LN(AH1431)+30.6</f>
        <v>29.5664133413967</v>
      </c>
      <c r="BU1431" s="0" t="str">
        <f aca="false">IF(BT1431&lt;30, "Clean water", IF(AND(BT1431&gt;=30, BT1431&lt;40), "Hypolimia", IF(AND(BT1431&gt;=40,BT1431&lt;50), "Mesotrophic", IF(AND(BT1431&gt;=50, BT1431&lt;70), "Eutrophic", IF(BT1431&gt;70,"Hypertrophic")))))</f>
        <v>Clean water</v>
      </c>
      <c r="CM1431" s="0" t="n">
        <f aca="false">IF(G1431&gt;H1431,1,0)</f>
        <v>0</v>
      </c>
      <c r="CO1431" s="17" t="n">
        <f aca="false">14.652-0.41022*M1431+0.007991*M1431*M1431-0.000077774*M1431*M1431*M1431</f>
        <v>7.840980840448</v>
      </c>
      <c r="CP1431" s="1" t="n">
        <f aca="false">F1431/CO1431*100</f>
        <v>112.230857070902</v>
      </c>
    </row>
    <row r="1432" customFormat="false" ht="12.5" hidden="false" customHeight="false" outlineLevel="0" collapsed="false">
      <c r="A1432" s="0" t="n">
        <v>1431</v>
      </c>
      <c r="B1432" s="15" t="s">
        <v>125</v>
      </c>
      <c r="C1432" s="16" t="s">
        <v>126</v>
      </c>
      <c r="D1432" s="0" t="s">
        <v>188</v>
      </c>
      <c r="E1432" s="0" t="n">
        <v>7.3</v>
      </c>
      <c r="F1432" s="0" t="n">
        <v>5.1</v>
      </c>
      <c r="G1432" s="0" t="n">
        <v>2.8</v>
      </c>
      <c r="H1432" s="0" t="n">
        <v>3.9</v>
      </c>
      <c r="I1432" s="0" t="n">
        <v>7.2</v>
      </c>
      <c r="J1432" s="0" t="n">
        <v>3.065</v>
      </c>
      <c r="K1432" s="0" t="n">
        <v>0.113</v>
      </c>
      <c r="L1432" s="0" t="n">
        <v>2.2</v>
      </c>
      <c r="M1432" s="0" t="n">
        <v>24.5</v>
      </c>
      <c r="N1432" s="0" t="n">
        <v>0</v>
      </c>
      <c r="O1432" s="0" t="n">
        <v>289</v>
      </c>
      <c r="P1432" s="0" t="n">
        <v>25000</v>
      </c>
      <c r="Q1432" s="0" t="n">
        <v>0</v>
      </c>
      <c r="R1432" s="0" t="n">
        <v>0</v>
      </c>
      <c r="S1432" s="0" t="n">
        <v>0</v>
      </c>
      <c r="T1432" s="0" t="n">
        <v>0</v>
      </c>
      <c r="U1432" s="0" t="n">
        <v>0</v>
      </c>
      <c r="V1432" s="0" t="n">
        <v>0</v>
      </c>
      <c r="AC1432" s="0" t="n">
        <v>2.876</v>
      </c>
      <c r="AD1432" s="0" t="n">
        <v>0.596</v>
      </c>
      <c r="AE1432" s="0" t="n">
        <v>2.034</v>
      </c>
      <c r="AF1432" s="0" t="n">
        <v>0.07</v>
      </c>
      <c r="AG1432" s="0" t="n">
        <v>0.062</v>
      </c>
      <c r="AH1432" s="0" t="n">
        <v>4.7</v>
      </c>
      <c r="AJ1432" s="0" t="n">
        <v>3700</v>
      </c>
      <c r="AP1432" s="0" t="n">
        <v>0</v>
      </c>
      <c r="AY1432" s="0" t="n">
        <v>0</v>
      </c>
      <c r="BF1432" s="0" t="n">
        <f aca="false">IF(E1432&lt;11,-3.6797*E1432^2+48.115*E1432-53.83,280.92*EXP(-0.2027*E1432))</f>
        <v>101.318287</v>
      </c>
      <c r="BG1432" s="1" t="n">
        <f aca="false">32.208*LN(F1432)+21.438</f>
        <v>73.9125793036329</v>
      </c>
      <c r="BH1432" s="1" t="n">
        <f aca="false">IF(G1432&lt;=2, -10*G1432+100, 88.958*EXP(-0.0755*G1432))</f>
        <v>72.0070728511501</v>
      </c>
      <c r="BI1432" s="1" t="n">
        <f aca="false">IF(I1432&lt;=100, 0.0053*(I1432)^2-1.0332*I1432+100.76, 122.82*EXP(-0.0092*I1432))</f>
        <v>93.595712</v>
      </c>
      <c r="BJ1432" s="0" t="n">
        <f aca="false">IF(P1432&lt;=1000, -6.942*LN(P1432)+107.59, -36.304*LN(P1432)+310.72)</f>
        <v>-56.9172155941827</v>
      </c>
      <c r="BK1432" s="0" t="e">
        <f aca="false">BF1432^0.04*BG1432^0.22*BH1432^0.51*BI1432^0.06*BJ1432^0.17</f>
        <v>#NUM!</v>
      </c>
      <c r="BL1432" s="0" t="e">
        <f aca="false">IF(BK1432&gt;=90, "Very Good", IF(BK1432&gt;=80, "Good", IF(BK1432&gt;=70, "Slightly Good", IF(BK1432&gt;=60, "Average", IF(BK1432&gt;=50, "Slightly Poor", IF(BK1432&gt;=40, "Poor", "Very Poor"))))))</f>
        <v>#NUM!</v>
      </c>
      <c r="BM1432" s="2" t="n">
        <f aca="false">IF(P1432&lt;=1000, -6.942*LN(P1432)+107.59, IF(AND(P1432&gt;1000, P1432&lt;=5213),-36.304*LN(P1432)+310.72, IF(P1432&gt;5213, 10)))</f>
        <v>10</v>
      </c>
      <c r="BN1432" s="2" t="n">
        <f aca="false">BF1432^0.04*BG1432^0.22*BH1432^0.51*BI1432^0.06*BM1432^0.17</f>
        <v>53.3190299341669</v>
      </c>
      <c r="BO1432" s="3" t="str">
        <f aca="false">IF(BN1432&gt;=90, "Very Good", IF(BN1432&gt;=80, "Good", IF(BN1432&gt;=70, "Slightly Good", IF(BN1432&gt;=60, "Average", IF(BN1432&gt;=50, "Slightly Poor", IF(BN1432&gt;=40, "Poor", "Very Poor"))))))</f>
        <v>Slightly Poor</v>
      </c>
      <c r="BP1432" s="2" t="n">
        <f aca="false">IF(AJ1432&lt;=1000, -6.942*LN(AJ1432)+107.59, IF(AND(AJ1432&gt;1000, AJ1432&lt;=5213),-36.304*LN(AJ1432)+310.72, IF(AJ1432&gt;5213, 10)))</f>
        <v>12.4431376672524</v>
      </c>
      <c r="BQ1432" s="2" t="n">
        <f aca="false">BF1432^0.04*BG1432^0.22*BH1432^0.51*BI1432^0.06*BP1432^0.17</f>
        <v>55.3376004664775</v>
      </c>
      <c r="BR1432" s="0" t="str">
        <f aca="false">IF(BQ1432&gt;=90, "Very Good", IF(BQ1432&gt;=80, "Good", IF(BQ1432&gt;=70, "Slightly Good", IF(BQ1432&gt;=60, "Average", IF(BQ1432&gt;=50, "Slightly Poor", IF(BQ1432&gt;=40, "Poor", "Very Poor"))))))</f>
        <v>Slightly Poor</v>
      </c>
      <c r="BT1432" s="2" t="n">
        <f aca="false">9.81*LN(AH1432)+30.6</f>
        <v>45.7815882105041</v>
      </c>
      <c r="BU1432" s="0" t="str">
        <f aca="false">IF(BT1432&lt;30, "Clean water", IF(AND(BT1432&gt;=30, BT1432&lt;40), "Hypolimia", IF(AND(BT1432&gt;=40,BT1432&lt;50), "Mesotrophic", IF(AND(BT1432&gt;=50, BT1432&lt;70), "Eutrophic", IF(BT1432&gt;70,"Hypertrophic")))))</f>
        <v>Mesotrophic</v>
      </c>
      <c r="CM1432" s="0" t="n">
        <f aca="false">IF(G1432&gt;H1432,1,0)</f>
        <v>0</v>
      </c>
      <c r="CO1432" s="17" t="n">
        <f aca="false">14.652-0.41022*M1432+0.007991*M1432*M1432-0.000077774*M1432*M1432*M1432</f>
        <v>8.25445358425</v>
      </c>
      <c r="CP1432" s="1" t="n">
        <f aca="false">F1432/CO1432*100</f>
        <v>61.7848286133816</v>
      </c>
    </row>
    <row r="1433" customFormat="false" ht="12.5" hidden="false" customHeight="false" outlineLevel="0" collapsed="false">
      <c r="A1433" s="0" t="n">
        <v>1432</v>
      </c>
      <c r="B1433" s="15" t="s">
        <v>72</v>
      </c>
      <c r="C1433" s="16" t="s">
        <v>73</v>
      </c>
      <c r="D1433" s="0" t="s">
        <v>189</v>
      </c>
      <c r="E1433" s="0" t="n">
        <v>8.2</v>
      </c>
      <c r="F1433" s="0" t="n">
        <v>9.8</v>
      </c>
      <c r="G1433" s="0" t="n">
        <v>1.3</v>
      </c>
      <c r="H1433" s="0" t="n">
        <v>5.5</v>
      </c>
      <c r="I1433" s="0" t="n">
        <v>31.1</v>
      </c>
      <c r="J1433" s="0" t="n">
        <v>3.766</v>
      </c>
      <c r="K1433" s="0" t="n">
        <v>0.069</v>
      </c>
      <c r="L1433" s="0" t="n">
        <v>3.3</v>
      </c>
      <c r="M1433" s="0" t="n">
        <v>19.8</v>
      </c>
      <c r="N1433" s="0" t="n">
        <v>0</v>
      </c>
      <c r="O1433" s="0" t="n">
        <v>326</v>
      </c>
      <c r="P1433" s="0" t="n">
        <v>4400</v>
      </c>
      <c r="Q1433" s="0" t="n">
        <v>0</v>
      </c>
      <c r="R1433" s="0" t="n">
        <v>0</v>
      </c>
      <c r="S1433" s="0" t="n">
        <v>0</v>
      </c>
      <c r="T1433" s="0" t="n">
        <v>0</v>
      </c>
      <c r="U1433" s="0" t="n">
        <v>0</v>
      </c>
      <c r="V1433" s="0" t="n">
        <v>0</v>
      </c>
      <c r="AC1433" s="0" t="n">
        <v>3.412</v>
      </c>
      <c r="AD1433" s="0" t="n">
        <v>0.1</v>
      </c>
      <c r="AE1433" s="0" t="n">
        <v>2.931</v>
      </c>
      <c r="AF1433" s="0" t="n">
        <v>0.031</v>
      </c>
      <c r="AG1433" s="0" t="n">
        <v>0.017</v>
      </c>
      <c r="AH1433" s="0" t="n">
        <v>52</v>
      </c>
      <c r="AJ1433" s="0" t="n">
        <v>215</v>
      </c>
      <c r="AP1433" s="0" t="n">
        <v>0</v>
      </c>
      <c r="AY1433" s="0" t="n">
        <v>0</v>
      </c>
      <c r="BF1433" s="0" t="n">
        <f aca="false">IF(E1433&lt;11,-3.6797*E1433^2+48.115*E1433-53.83,280.92*EXP(-0.2027*E1433))</f>
        <v>93.289972</v>
      </c>
      <c r="BG1433" s="1" t="n">
        <f aca="false">32.208*LN(F1433)+21.438</f>
        <v>94.9489718778696</v>
      </c>
      <c r="BH1433" s="1" t="n">
        <f aca="false">IF(G1433&lt;=2, -10*G1433+100, 88.958*EXP(-0.0755*G1433))</f>
        <v>87</v>
      </c>
      <c r="BI1433" s="1" t="n">
        <f aca="false">IF(I1433&lt;=100, 0.0053*(I1433)^2-1.0332*I1433+100.76, 122.82*EXP(-0.0092*I1433))</f>
        <v>73.753693</v>
      </c>
      <c r="BJ1433" s="0" t="n">
        <f aca="false">IF(P1433&lt;=1000, -6.942*LN(P1433)+107.59, -36.304*LN(P1433)+310.72)</f>
        <v>6.15268109811979</v>
      </c>
      <c r="BK1433" s="0" t="n">
        <f aca="false">BF1433^0.04*BG1433^0.22*BH1433^0.51*BI1433^0.06*BJ1433^0.17</f>
        <v>56.1311643692053</v>
      </c>
      <c r="BL1433" s="0" t="str">
        <f aca="false">IF(BK1433&gt;=90, "Very Good", IF(BK1433&gt;=80, "Good", IF(BK1433&gt;=70, "Slightly Good", IF(BK1433&gt;=60, "Average", IF(BK1433&gt;=50, "Slightly Poor", IF(BK1433&gt;=40, "Poor", "Very Poor"))))))</f>
        <v>Slightly Poor</v>
      </c>
      <c r="BM1433" s="2" t="n">
        <f aca="false">IF(P1433&lt;=1000, -6.942*LN(P1433)+107.59, IF(AND(P1433&gt;1000, P1433&lt;=5213),-36.304*LN(P1433)+310.72, IF(P1433&gt;5213, 10)))</f>
        <v>6.15268109811979</v>
      </c>
      <c r="BN1433" s="2" t="n">
        <f aca="false">BF1433^0.04*BG1433^0.22*BH1433^0.51*BI1433^0.06*BM1433^0.17</f>
        <v>56.1311643692053</v>
      </c>
      <c r="BO1433" s="3" t="str">
        <f aca="false">IF(BN1433&gt;=90, "Very Good", IF(BN1433&gt;=80, "Good", IF(BN1433&gt;=70, "Slightly Good", IF(BN1433&gt;=60, "Average", IF(BN1433&gt;=50, "Slightly Poor", IF(BN1433&gt;=40, "Poor", "Very Poor"))))))</f>
        <v>Slightly Poor</v>
      </c>
      <c r="BP1433" s="2" t="n">
        <f aca="false">IF(AJ1433&lt;=1000, -6.942*LN(AJ1433)+107.59, IF(AND(AJ1433&gt;1000, AJ1433&lt;=5213),-36.304*LN(AJ1433)+310.72, IF(AJ1433&gt;5213, 10)))</f>
        <v>70.3070308087378</v>
      </c>
      <c r="BQ1433" s="2" t="n">
        <f aca="false">BF1433^0.04*BG1433^0.22*BH1433^0.51*BI1433^0.06*BP1433^0.17</f>
        <v>84.9283899622548</v>
      </c>
      <c r="BR1433" s="0" t="str">
        <f aca="false">IF(BQ1433&gt;=90, "Very Good", IF(BQ1433&gt;=80, "Good", IF(BQ1433&gt;=70, "Slightly Good", IF(BQ1433&gt;=60, "Average", IF(BQ1433&gt;=50, "Slightly Poor", IF(BQ1433&gt;=40, "Poor", "Very Poor"))))))</f>
        <v>Good</v>
      </c>
      <c r="BT1433" s="2" t="n">
        <f aca="false">9.81*LN(AH1433)+30.6</f>
        <v>69.3617008792838</v>
      </c>
      <c r="BU1433" s="0" t="str">
        <f aca="false">IF(BT1433&lt;30, "Clean water", IF(AND(BT1433&gt;=30, BT1433&lt;40), "Hypolimia", IF(AND(BT1433&gt;=40,BT1433&lt;50), "Mesotrophic", IF(AND(BT1433&gt;=50, BT1433&lt;70), "Eutrophic", IF(BT1433&gt;70,"Hypertrophic")))))</f>
        <v>Eutrophic</v>
      </c>
      <c r="CM1433" s="0" t="n">
        <f aca="false">IF(G1433&gt;H1433,1,0)</f>
        <v>0</v>
      </c>
      <c r="CO1433" s="17" t="n">
        <f aca="false">14.652-0.41022*M1433+0.007991*M1433*M1433-0.000077774*M1433*M1433*M1433</f>
        <v>9.058723364592</v>
      </c>
      <c r="CP1433" s="1" t="n">
        <f aca="false">F1433/CO1433*100</f>
        <v>108.183014378223</v>
      </c>
    </row>
    <row r="1434" customFormat="false" ht="12.5" hidden="false" customHeight="false" outlineLevel="0" collapsed="false">
      <c r="A1434" s="0" t="n">
        <v>1433</v>
      </c>
      <c r="B1434" s="15" t="s">
        <v>131</v>
      </c>
      <c r="C1434" s="16" t="s">
        <v>132</v>
      </c>
      <c r="D1434" s="0" t="s">
        <v>189</v>
      </c>
      <c r="E1434" s="0" t="n">
        <v>8.4</v>
      </c>
      <c r="F1434" s="0" t="n">
        <v>13.4</v>
      </c>
      <c r="G1434" s="0" t="n">
        <v>2.3</v>
      </c>
      <c r="H1434" s="0" t="n">
        <v>4.8</v>
      </c>
      <c r="I1434" s="0" t="n">
        <v>7.2</v>
      </c>
      <c r="J1434" s="0" t="n">
        <v>3.21</v>
      </c>
      <c r="K1434" s="0" t="n">
        <v>0.12</v>
      </c>
      <c r="L1434" s="0" t="n">
        <v>2.8</v>
      </c>
      <c r="M1434" s="0" t="n">
        <v>18.7</v>
      </c>
      <c r="O1434" s="0" t="n">
        <v>811</v>
      </c>
      <c r="BD1434" s="0" t="n">
        <v>0.016</v>
      </c>
      <c r="BF1434" s="0" t="n">
        <f aca="false">IF(E1434&lt;11,-3.6797*E1434^2+48.115*E1434-53.83,280.92*EXP(-0.2027*E1434))</f>
        <v>90.6963680000001</v>
      </c>
      <c r="BG1434" s="1" t="n">
        <f aca="false">32.208*LN(F1434)+21.438</f>
        <v>105.025963601667</v>
      </c>
      <c r="BH1434" s="1" t="n">
        <f aca="false">IF(G1434&lt;=2, -10*G1434+100, 88.958*EXP(-0.0755*G1434))</f>
        <v>74.7772988969374</v>
      </c>
      <c r="BI1434" s="1" t="n">
        <f aca="false">IF(I1434&lt;=100, 0.0053*(I1434)^2-1.0332*I1434+100.76, 122.82*EXP(-0.0092*I1434))</f>
        <v>93.595712</v>
      </c>
      <c r="BJ1434" s="0" t="e">
        <f aca="false">IF(P1434&lt;=1000, -6.942*LN(P1434)+107.59, -36.304*LN(P1434)+310.72)</f>
        <v>#VALUE!</v>
      </c>
      <c r="BK1434" s="0" t="e">
        <f aca="false">BF1434^0.04*BG1434^0.22*BH1434^0.51*BI1434^0.06*BJ1434^0.17</f>
        <v>#VALUE!</v>
      </c>
      <c r="BL1434" s="0" t="e">
        <f aca="false">IF(BK1434&gt;=90, "Very Good", IF(BK1434&gt;=80, "Good", IF(BK1434&gt;=70, "Slightly Good", IF(BK1434&gt;=60, "Average", IF(BK1434&gt;=50, "Slightly Poor", IF(BK1434&gt;=40, "Poor", "Very Poor"))))))</f>
        <v>#VALUE!</v>
      </c>
      <c r="BM1434" s="2" t="e">
        <f aca="false">IF(P1434&lt;=1000, -6.942*LN(P1434)+107.59, IF(AND(P1434&gt;1000, P1434&lt;=5213),-36.304*LN(P1434)+310.72, IF(P1434&gt;5213, 10)))</f>
        <v>#VALUE!</v>
      </c>
      <c r="BN1434" s="2" t="e">
        <f aca="false">BF1434^0.04*BG1434^0.22*BH1434^0.51*BI1434^0.06*BM1434^0.17</f>
        <v>#VALUE!</v>
      </c>
      <c r="BO1434" s="3" t="e">
        <f aca="false">IF(BN1434&gt;=90, "Very Good", IF(BN1434&gt;=80, "Good", IF(BN1434&gt;=70, "Slightly Good", IF(BN1434&gt;=60, "Average", IF(BN1434&gt;=50, "Slightly Poor", IF(BN1434&gt;=40, "Poor", "Very Poor"))))))</f>
        <v>#VALUE!</v>
      </c>
      <c r="BP1434" s="2" t="e">
        <f aca="false">IF(AJ1434&lt;=1000, -6.942*LN(AJ1434)+107.59, IF(AND(AJ1434&gt;1000, AJ1434&lt;=5213),-36.304*LN(AJ1434)+310.72, IF(AJ1434&gt;5213, 10)))</f>
        <v>#VALUE!</v>
      </c>
      <c r="BQ1434" s="2" t="e">
        <f aca="false">BF1434^0.04*BG1434^0.22*BH1434^0.51*BI1434^0.06*BP1434^0.17</f>
        <v>#VALUE!</v>
      </c>
      <c r="BR1434" s="0" t="e">
        <f aca="false">IF(BQ1434&gt;=90, "Very Good", IF(BQ1434&gt;=80, "Good", IF(BQ1434&gt;=70, "Slightly Good", IF(BQ1434&gt;=60, "Average", IF(BQ1434&gt;=50, "Slightly Poor", IF(BQ1434&gt;=40, "Poor", "Very Poor"))))))</f>
        <v>#VALUE!</v>
      </c>
      <c r="BT1434" s="2" t="e">
        <f aca="false">9.81*LN(AH1434)+30.6</f>
        <v>#VALUE!</v>
      </c>
      <c r="BU1434" s="0" t="e">
        <f aca="false">IF(BT1434&lt;30, "Clean water", IF(AND(BT1434&gt;=30, BT1434&lt;40), "Hypolimia", IF(AND(BT1434&gt;=40,BT1434&lt;50), "Mesotrophic", IF(AND(BT1434&gt;=50, BT1434&lt;70), "Eutrophic", IF(BT1434&gt;70,"Hypertrophic")))))</f>
        <v>#VALUE!</v>
      </c>
      <c r="CM1434" s="0" t="n">
        <f aca="false">IF(G1434&gt;H1434,1,0)</f>
        <v>0</v>
      </c>
      <c r="CO1434" s="17" t="n">
        <f aca="false">14.652-0.41022*M1434+0.007991*M1434*M1434-0.000077774*M1434*M1434*M1434</f>
        <v>9.266678815878</v>
      </c>
      <c r="CP1434" s="1" t="n">
        <f aca="false">F1434/CO1434*100</f>
        <v>144.604126961212</v>
      </c>
    </row>
    <row r="1435" customFormat="false" ht="12.5" hidden="false" customHeight="false" outlineLevel="0" collapsed="false">
      <c r="A1435" s="0" t="n">
        <v>1434</v>
      </c>
      <c r="B1435" s="15" t="s">
        <v>75</v>
      </c>
      <c r="C1435" s="16" t="s">
        <v>76</v>
      </c>
      <c r="D1435" s="0" t="s">
        <v>189</v>
      </c>
      <c r="E1435" s="0" t="n">
        <v>7.7</v>
      </c>
      <c r="F1435" s="0" t="n">
        <v>7.2</v>
      </c>
      <c r="G1435" s="0" t="n">
        <v>1.3</v>
      </c>
      <c r="H1435" s="0" t="n">
        <v>4.4</v>
      </c>
      <c r="I1435" s="0" t="n">
        <v>11</v>
      </c>
      <c r="J1435" s="0" t="n">
        <v>3.208</v>
      </c>
      <c r="K1435" s="0" t="n">
        <v>0.111</v>
      </c>
      <c r="L1435" s="0" t="n">
        <v>1.8</v>
      </c>
      <c r="M1435" s="0" t="n">
        <v>16.2</v>
      </c>
      <c r="N1435" s="0" t="n">
        <v>0</v>
      </c>
      <c r="O1435" s="0" t="n">
        <v>1297</v>
      </c>
      <c r="P1435" s="0" t="n">
        <v>7200</v>
      </c>
      <c r="AC1435" s="0" t="n">
        <v>2.984</v>
      </c>
      <c r="AD1435" s="0" t="n">
        <v>0.151</v>
      </c>
      <c r="AE1435" s="0" t="n">
        <v>2.732</v>
      </c>
      <c r="AF1435" s="0" t="n">
        <v>0.084</v>
      </c>
      <c r="AG1435" s="0" t="n">
        <v>0.066</v>
      </c>
      <c r="AH1435" s="0" t="n">
        <v>5.9</v>
      </c>
      <c r="AJ1435" s="0" t="n">
        <v>2100</v>
      </c>
      <c r="BF1435" s="0" t="n">
        <f aca="false">IF(E1435&lt;11,-3.6797*E1435^2+48.115*E1435-53.83,280.92*EXP(-0.2027*E1435))</f>
        <v>98.486087</v>
      </c>
      <c r="BG1435" s="1" t="n">
        <f aca="false">32.208*LN(F1435)+21.438</f>
        <v>85.0192016861169</v>
      </c>
      <c r="BH1435" s="1" t="n">
        <f aca="false">IF(G1435&lt;=2, -10*G1435+100, 88.958*EXP(-0.0755*G1435))</f>
        <v>87</v>
      </c>
      <c r="BI1435" s="1" t="n">
        <f aca="false">IF(I1435&lt;=100, 0.0053*(I1435)^2-1.0332*I1435+100.76, 122.82*EXP(-0.0092*I1435))</f>
        <v>90.0361</v>
      </c>
      <c r="BJ1435" s="0" t="n">
        <f aca="false">IF(P1435&lt;=1000, -6.942*LN(P1435)+107.59, -36.304*LN(P1435)+310.72)</f>
        <v>-11.7261852168705</v>
      </c>
      <c r="BK1435" s="0" t="e">
        <f aca="false">BF1435^0.04*BG1435^0.22*BH1435^0.51*BI1435^0.06*BJ1435^0.17</f>
        <v>#NUM!</v>
      </c>
      <c r="BL1435" s="0" t="e">
        <f aca="false">IF(BK1435&gt;=90, "Very Good", IF(BK1435&gt;=80, "Good", IF(BK1435&gt;=70, "Slightly Good", IF(BK1435&gt;=60, "Average", IF(BK1435&gt;=50, "Slightly Poor", IF(BK1435&gt;=40, "Poor", "Very Poor"))))))</f>
        <v>#NUM!</v>
      </c>
      <c r="BM1435" s="2" t="n">
        <f aca="false">IF(P1435&lt;=1000, -6.942*LN(P1435)+107.59, IF(AND(P1435&gt;1000, P1435&lt;=5213),-36.304*LN(P1435)+310.72, IF(P1435&gt;5213, 10)))</f>
        <v>10</v>
      </c>
      <c r="BN1435" s="2" t="n">
        <f aca="false">BF1435^0.04*BG1435^0.22*BH1435^0.51*BI1435^0.06*BM1435^0.17</f>
        <v>60.346009893478</v>
      </c>
      <c r="BO1435" s="3" t="str">
        <f aca="false">IF(BN1435&gt;=90, "Very Good", IF(BN1435&gt;=80, "Good", IF(BN1435&gt;=70, "Slightly Good", IF(BN1435&gt;=60, "Average", IF(BN1435&gt;=50, "Slightly Poor", IF(BN1435&gt;=40, "Poor", "Very Poor"))))))</f>
        <v>Average</v>
      </c>
      <c r="BP1435" s="2" t="n">
        <f aca="false">IF(AJ1435&lt;=1000, -6.942*LN(AJ1435)+107.59, IF(AND(AJ1435&gt;1000, AJ1435&lt;=5213),-36.304*LN(AJ1435)+310.72, IF(AJ1435&gt;5213, 10)))</f>
        <v>33.0055589887772</v>
      </c>
      <c r="BQ1435" s="2" t="n">
        <f aca="false">BF1435^0.04*BG1435^0.22*BH1435^0.51*BI1435^0.06*BP1435^0.17</f>
        <v>73.927899244882</v>
      </c>
      <c r="BR1435" s="0" t="str">
        <f aca="false">IF(BQ1435&gt;=90, "Very Good", IF(BQ1435&gt;=80, "Good", IF(BQ1435&gt;=70, "Slightly Good", IF(BQ1435&gt;=60, "Average", IF(BQ1435&gt;=50, "Slightly Poor", IF(BQ1435&gt;=40, "Poor", "Very Poor"))))))</f>
        <v>Slightly Good</v>
      </c>
      <c r="BT1435" s="2" t="n">
        <f aca="false">9.81*LN(AH1435)+30.6</f>
        <v>48.0122825624435</v>
      </c>
      <c r="BU1435" s="0" t="str">
        <f aca="false">IF(BT1435&lt;30, "Clean water", IF(AND(BT1435&gt;=30, BT1435&lt;40), "Hypolimia", IF(AND(BT1435&gt;=40,BT1435&lt;50), "Mesotrophic", IF(AND(BT1435&gt;=50, BT1435&lt;70), "Eutrophic", IF(BT1435&gt;70,"Hypertrophic")))))</f>
        <v>Mesotrophic</v>
      </c>
      <c r="CM1435" s="0" t="n">
        <f aca="false">IF(G1435&gt;H1435,1,0)</f>
        <v>0</v>
      </c>
      <c r="CO1435" s="17" t="n">
        <f aca="false">14.652-0.41022*M1435+0.007991*M1435*M1435-0.000077774*M1435*M1435*M1435</f>
        <v>9.772935701328</v>
      </c>
      <c r="CP1435" s="1" t="n">
        <f aca="false">F1435/CO1435*100</f>
        <v>73.6728473412715</v>
      </c>
    </row>
    <row r="1436" customFormat="false" ht="12.5" hidden="false" customHeight="false" outlineLevel="0" collapsed="false">
      <c r="A1436" s="0" t="n">
        <v>1435</v>
      </c>
      <c r="B1436" s="15" t="s">
        <v>77</v>
      </c>
      <c r="C1436" s="16" t="s">
        <v>78</v>
      </c>
      <c r="D1436" s="0" t="s">
        <v>189</v>
      </c>
      <c r="E1436" s="0" t="n">
        <v>8.2</v>
      </c>
      <c r="F1436" s="0" t="n">
        <v>9.4</v>
      </c>
      <c r="G1436" s="0" t="n">
        <v>1.3</v>
      </c>
      <c r="H1436" s="0" t="n">
        <v>4.2</v>
      </c>
      <c r="I1436" s="0" t="n">
        <v>7.4</v>
      </c>
      <c r="J1436" s="0" t="n">
        <v>2.808</v>
      </c>
      <c r="K1436" s="0" t="n">
        <v>0.06</v>
      </c>
      <c r="L1436" s="0" t="n">
        <v>2.3</v>
      </c>
      <c r="M1436" s="0" t="n">
        <v>18.4</v>
      </c>
      <c r="N1436" s="0" t="n">
        <v>0</v>
      </c>
      <c r="O1436" s="0" t="n">
        <v>215</v>
      </c>
      <c r="P1436" s="0" t="n">
        <v>280</v>
      </c>
      <c r="AC1436" s="0" t="n">
        <v>2.699</v>
      </c>
      <c r="AD1436" s="0" t="n">
        <v>0.02</v>
      </c>
      <c r="AE1436" s="0" t="n">
        <v>1.995</v>
      </c>
      <c r="AF1436" s="0" t="n">
        <v>0.029</v>
      </c>
      <c r="AG1436" s="0" t="n">
        <v>0.013</v>
      </c>
      <c r="AH1436" s="0" t="n">
        <v>19.4</v>
      </c>
      <c r="AJ1436" s="0" t="n">
        <v>100</v>
      </c>
      <c r="BD1436" s="0" t="n">
        <v>177.708</v>
      </c>
      <c r="BF1436" s="0" t="n">
        <f aca="false">IF(E1436&lt;11,-3.6797*E1436^2+48.115*E1436-53.83,280.92*EXP(-0.2027*E1436))</f>
        <v>93.289972</v>
      </c>
      <c r="BG1436" s="1" t="n">
        <f aca="false">32.208*LN(F1436)+21.438</f>
        <v>93.6067776722001</v>
      </c>
      <c r="BH1436" s="1" t="n">
        <f aca="false">IF(G1436&lt;=2, -10*G1436+100, 88.958*EXP(-0.0755*G1436))</f>
        <v>87</v>
      </c>
      <c r="BI1436" s="1" t="n">
        <f aca="false">IF(I1436&lt;=100, 0.0053*(I1436)^2-1.0332*I1436+100.76, 122.82*EXP(-0.0092*I1436))</f>
        <v>93.404548</v>
      </c>
      <c r="BJ1436" s="0" t="n">
        <f aca="false">IF(P1436&lt;=1000, -6.942*LN(P1436)+107.59, -36.304*LN(P1436)+310.72)</f>
        <v>68.4732905747991</v>
      </c>
      <c r="BK1436" s="0" t="n">
        <f aca="false">BF1436^0.04*BG1436^0.22*BH1436^0.51*BI1436^0.06*BJ1436^0.17</f>
        <v>85.4862974569473</v>
      </c>
      <c r="BL1436" s="0" t="str">
        <f aca="false">IF(BK1436&gt;=90, "Very Good", IF(BK1436&gt;=80, "Good", IF(BK1436&gt;=70, "Slightly Good", IF(BK1436&gt;=60, "Average", IF(BK1436&gt;=50, "Slightly Poor", IF(BK1436&gt;=40, "Poor", "Very Poor"))))))</f>
        <v>Good</v>
      </c>
      <c r="BM1436" s="2" t="n">
        <f aca="false">IF(P1436&lt;=1000, -6.942*LN(P1436)+107.59, IF(AND(P1436&gt;1000, P1436&lt;=5213),-36.304*LN(P1436)+310.72, IF(P1436&gt;5213, 10)))</f>
        <v>68.4732905747991</v>
      </c>
      <c r="BN1436" s="2" t="n">
        <f aca="false">BF1436^0.04*BG1436^0.22*BH1436^0.51*BI1436^0.06*BM1436^0.17</f>
        <v>85.4862974569473</v>
      </c>
      <c r="BO1436" s="3" t="str">
        <f aca="false">IF(BN1436&gt;=90, "Very Good", IF(BN1436&gt;=80, "Good", IF(BN1436&gt;=70, "Slightly Good", IF(BN1436&gt;=60, "Average", IF(BN1436&gt;=50, "Slightly Poor", IF(BN1436&gt;=40, "Poor", "Very Poor"))))))</f>
        <v>Good</v>
      </c>
      <c r="BP1436" s="2" t="n">
        <f aca="false">IF(AJ1436&lt;=1000, -6.942*LN(AJ1436)+107.59, IF(AND(AJ1436&gt;1000, AJ1436&lt;=5213),-36.304*LN(AJ1436)+310.72, IF(AJ1436&gt;5213, 10)))</f>
        <v>75.6209085688707</v>
      </c>
      <c r="BQ1436" s="2" t="n">
        <f aca="false">BF1436^0.04*BG1436^0.22*BH1436^0.51*BI1436^0.06*BP1436^0.17</f>
        <v>86.9414792564177</v>
      </c>
      <c r="BR1436" s="0" t="str">
        <f aca="false">IF(BQ1436&gt;=90, "Very Good", IF(BQ1436&gt;=80, "Good", IF(BQ1436&gt;=70, "Slightly Good", IF(BQ1436&gt;=60, "Average", IF(BQ1436&gt;=50, "Slightly Poor", IF(BQ1436&gt;=40, "Poor", "Very Poor"))))))</f>
        <v>Good</v>
      </c>
      <c r="BT1436" s="2" t="n">
        <f aca="false">9.81*LN(AH1436)+30.6</f>
        <v>59.6893287781397</v>
      </c>
      <c r="BU1436" s="0" t="str">
        <f aca="false">IF(BT1436&lt;30, "Clean water", IF(AND(BT1436&gt;=30, BT1436&lt;40), "Hypolimia", IF(AND(BT1436&gt;=40,BT1436&lt;50), "Mesotrophic", IF(AND(BT1436&gt;=50, BT1436&lt;70), "Eutrophic", IF(BT1436&gt;70,"Hypertrophic")))))</f>
        <v>Eutrophic</v>
      </c>
      <c r="CM1436" s="0" t="n">
        <f aca="false">IF(G1436&gt;H1436,1,0)</f>
        <v>0</v>
      </c>
      <c r="CO1436" s="17" t="n">
        <f aca="false">14.652-0.41022*M1436+0.007991*M1436*M1436-0.000077774*M1436*M1436*M1436</f>
        <v>9.324891515904</v>
      </c>
      <c r="CP1436" s="1" t="n">
        <f aca="false">F1436/CO1436*100</f>
        <v>100.805462283051</v>
      </c>
    </row>
    <row r="1437" customFormat="false" ht="12.5" hidden="false" customHeight="false" outlineLevel="0" collapsed="false">
      <c r="A1437" s="0" t="n">
        <v>1436</v>
      </c>
      <c r="B1437" s="15" t="s">
        <v>79</v>
      </c>
      <c r="C1437" s="16" t="s">
        <v>80</v>
      </c>
      <c r="D1437" s="0" t="s">
        <v>189</v>
      </c>
      <c r="E1437" s="0" t="n">
        <v>7.9</v>
      </c>
      <c r="F1437" s="0" t="n">
        <v>8.8</v>
      </c>
      <c r="G1437" s="0" t="n">
        <v>1.9</v>
      </c>
      <c r="H1437" s="0" t="n">
        <v>4.9</v>
      </c>
      <c r="I1437" s="0" t="n">
        <v>13.1</v>
      </c>
      <c r="J1437" s="0" t="n">
        <v>5.178</v>
      </c>
      <c r="K1437" s="0" t="n">
        <v>0.093</v>
      </c>
      <c r="L1437" s="0" t="n">
        <v>2.9</v>
      </c>
      <c r="M1437" s="0" t="n">
        <v>19.3</v>
      </c>
      <c r="N1437" s="0" t="n">
        <v>0</v>
      </c>
      <c r="O1437" s="0" t="n">
        <v>225</v>
      </c>
      <c r="P1437" s="0" t="n">
        <v>1552</v>
      </c>
      <c r="Q1437" s="0" t="n">
        <v>0</v>
      </c>
      <c r="R1437" s="0" t="n">
        <v>0</v>
      </c>
      <c r="S1437" s="0" t="n">
        <v>0</v>
      </c>
      <c r="T1437" s="0" t="n">
        <v>0</v>
      </c>
      <c r="U1437" s="0" t="n">
        <v>0</v>
      </c>
      <c r="V1437" s="0" t="n">
        <v>0</v>
      </c>
      <c r="AC1437" s="0" t="n">
        <v>4.876</v>
      </c>
      <c r="AD1437" s="0" t="n">
        <v>0.082</v>
      </c>
      <c r="AE1437" s="0" t="n">
        <v>3.278</v>
      </c>
      <c r="AF1437" s="0" t="n">
        <v>0.035</v>
      </c>
      <c r="AG1437" s="0" t="n">
        <v>0.018</v>
      </c>
      <c r="AH1437" s="0" t="n">
        <v>19.8</v>
      </c>
      <c r="AJ1437" s="0" t="n">
        <v>863</v>
      </c>
      <c r="AP1437" s="0" t="n">
        <v>0</v>
      </c>
      <c r="AY1437" s="0" t="n">
        <v>0</v>
      </c>
      <c r="BD1437" s="0" t="n">
        <v>175.751</v>
      </c>
      <c r="BF1437" s="0" t="n">
        <f aca="false">IF(E1437&lt;11,-3.6797*E1437^2+48.115*E1437-53.83,280.92*EXP(-0.2027*E1437))</f>
        <v>96.6284230000001</v>
      </c>
      <c r="BG1437" s="1" t="n">
        <f aca="false">32.208*LN(F1437)+21.438</f>
        <v>91.4824034455619</v>
      </c>
      <c r="BH1437" s="1" t="n">
        <f aca="false">IF(G1437&lt;=2, -10*G1437+100, 88.958*EXP(-0.0755*G1437))</f>
        <v>81</v>
      </c>
      <c r="BI1437" s="1" t="n">
        <f aca="false">IF(I1437&lt;=100, 0.0053*(I1437)^2-1.0332*I1437+100.76, 122.82*EXP(-0.0092*I1437))</f>
        <v>88.134613</v>
      </c>
      <c r="BJ1437" s="0" t="n">
        <f aca="false">IF(P1437&lt;=1000, -6.942*LN(P1437)+107.59, -36.304*LN(P1437)+310.72)</f>
        <v>43.9836316642202</v>
      </c>
      <c r="BK1437" s="0" t="n">
        <f aca="false">BF1437^0.04*BG1437^0.22*BH1437^0.51*BI1437^0.06*BJ1437^0.17</f>
        <v>75.9091440696834</v>
      </c>
      <c r="BL1437" s="0" t="str">
        <f aca="false">IF(BK1437&gt;=90, "Very Good", IF(BK1437&gt;=80, "Good", IF(BK1437&gt;=70, "Slightly Good", IF(BK1437&gt;=60, "Average", IF(BK1437&gt;=50, "Slightly Poor", IF(BK1437&gt;=40, "Poor", "Very Poor"))))))</f>
        <v>Slightly Good</v>
      </c>
      <c r="BM1437" s="2" t="n">
        <f aca="false">IF(P1437&lt;=1000, -6.942*LN(P1437)+107.59, IF(AND(P1437&gt;1000, P1437&lt;=5213),-36.304*LN(P1437)+310.72, IF(P1437&gt;5213, 10)))</f>
        <v>43.9836316642202</v>
      </c>
      <c r="BN1437" s="2" t="n">
        <f aca="false">BF1437^0.04*BG1437^0.22*BH1437^0.51*BI1437^0.06*BM1437^0.17</f>
        <v>75.9091440696834</v>
      </c>
      <c r="BO1437" s="3" t="str">
        <f aca="false">IF(BN1437&gt;=90, "Very Good", IF(BN1437&gt;=80, "Good", IF(BN1437&gt;=70, "Slightly Good", IF(BN1437&gt;=60, "Average", IF(BN1437&gt;=50, "Slightly Poor", IF(BN1437&gt;=40, "Poor", "Very Poor"))))))</f>
        <v>Slightly Good</v>
      </c>
      <c r="BP1437" s="2" t="n">
        <f aca="false">IF(AJ1437&lt;=1000, -6.942*LN(AJ1437)+107.59, IF(AND(AJ1437&gt;1000, AJ1437&lt;=5213),-36.304*LN(AJ1437)+310.72, IF(AJ1437&gt;5213, 10)))</f>
        <v>60.6592012144989</v>
      </c>
      <c r="BQ1437" s="2" t="n">
        <f aca="false">BF1437^0.04*BG1437^0.22*BH1437^0.51*BI1437^0.06*BP1437^0.17</f>
        <v>80.1727991349008</v>
      </c>
      <c r="BR1437" s="0" t="str">
        <f aca="false">IF(BQ1437&gt;=90, "Very Good", IF(BQ1437&gt;=80, "Good", IF(BQ1437&gt;=70, "Slightly Good", IF(BQ1437&gt;=60, "Average", IF(BQ1437&gt;=50, "Slightly Poor", IF(BQ1437&gt;=40, "Poor", "Very Poor"))))))</f>
        <v>Good</v>
      </c>
      <c r="BT1437" s="2" t="n">
        <f aca="false">9.81*LN(AH1437)+30.6</f>
        <v>59.8895398088418</v>
      </c>
      <c r="BU1437" s="0" t="str">
        <f aca="false">IF(BT1437&lt;30, "Clean water", IF(AND(BT1437&gt;=30, BT1437&lt;40), "Hypolimia", IF(AND(BT1437&gt;=40,BT1437&lt;50), "Mesotrophic", IF(AND(BT1437&gt;=50, BT1437&lt;70), "Eutrophic", IF(BT1437&gt;70,"Hypertrophic")))))</f>
        <v>Eutrophic</v>
      </c>
      <c r="CM1437" s="0" t="n">
        <f aca="false">IF(G1437&gt;H1437,1,0)</f>
        <v>0</v>
      </c>
      <c r="CO1437" s="17" t="n">
        <f aca="false">14.652-0.41022*M1437+0.007991*M1437*M1437-0.000077774*M1437*M1437*M1437</f>
        <v>9.152199870882</v>
      </c>
      <c r="CP1437" s="1" t="n">
        <f aca="false">F1437/CO1437*100</f>
        <v>96.1517462921397</v>
      </c>
    </row>
    <row r="1438" customFormat="false" ht="12.5" hidden="false" customHeight="false" outlineLevel="0" collapsed="false">
      <c r="A1438" s="0" t="n">
        <v>1437</v>
      </c>
      <c r="B1438" s="15" t="s">
        <v>81</v>
      </c>
      <c r="C1438" s="16" t="s">
        <v>82</v>
      </c>
      <c r="D1438" s="0" t="s">
        <v>189</v>
      </c>
      <c r="E1438" s="0" t="n">
        <v>8.6</v>
      </c>
      <c r="F1438" s="0" t="n">
        <v>13.6</v>
      </c>
      <c r="G1438" s="0" t="n">
        <v>0.5</v>
      </c>
      <c r="H1438" s="0" t="n">
        <v>2.3</v>
      </c>
      <c r="I1438" s="0" t="n">
        <v>1.4</v>
      </c>
      <c r="J1438" s="0" t="n">
        <v>2.303</v>
      </c>
      <c r="K1438" s="0" t="n">
        <v>0.046</v>
      </c>
      <c r="L1438" s="0" t="n">
        <v>1.7</v>
      </c>
      <c r="M1438" s="0" t="n">
        <v>17</v>
      </c>
      <c r="N1438" s="0" t="n">
        <v>0</v>
      </c>
      <c r="O1438" s="0" t="n">
        <v>256</v>
      </c>
      <c r="P1438" s="0" t="n">
        <v>6400</v>
      </c>
      <c r="AC1438" s="0" t="n">
        <v>2.223</v>
      </c>
      <c r="AD1438" s="0" t="n">
        <v>0.009</v>
      </c>
      <c r="AE1438" s="0" t="n">
        <v>2.152</v>
      </c>
      <c r="AF1438" s="0" t="n">
        <v>0.042</v>
      </c>
      <c r="AG1438" s="0" t="n">
        <v>0.038</v>
      </c>
      <c r="AH1438" s="0" t="n">
        <v>0.6</v>
      </c>
      <c r="AJ1438" s="0" t="n">
        <v>900</v>
      </c>
      <c r="BF1438" s="0" t="n">
        <f aca="false">IF(E1438&lt;11,-3.6797*E1438^2+48.115*E1438-53.83,280.92*EXP(-0.2027*E1438))</f>
        <v>87.808388</v>
      </c>
      <c r="BG1438" s="1" t="n">
        <f aca="false">32.208*LN(F1438)+21.438</f>
        <v>105.503127884635</v>
      </c>
      <c r="BH1438" s="1" t="n">
        <f aca="false">IF(G1438&lt;=2, -10*G1438+100, 88.958*EXP(-0.0755*G1438))</f>
        <v>95</v>
      </c>
      <c r="BI1438" s="1" t="n">
        <f aca="false">IF(I1438&lt;=100, 0.0053*(I1438)^2-1.0332*I1438+100.76, 122.82*EXP(-0.0092*I1438))</f>
        <v>99.323908</v>
      </c>
      <c r="BJ1438" s="0" t="n">
        <f aca="false">IF(P1438&lt;=1000, -6.942*LN(P1438)+107.59, -36.304*LN(P1438)+310.72)</f>
        <v>-7.45018989040113</v>
      </c>
      <c r="BK1438" s="0" t="e">
        <f aca="false">BF1438^0.04*BG1438^0.22*BH1438^0.51*BI1438^0.06*BJ1438^0.17</f>
        <v>#NUM!</v>
      </c>
      <c r="BL1438" s="0" t="e">
        <f aca="false">IF(BK1438&gt;=90, "Very Good", IF(BK1438&gt;=80, "Good", IF(BK1438&gt;=70, "Slightly Good", IF(BK1438&gt;=60, "Average", IF(BK1438&gt;=50, "Slightly Poor", IF(BK1438&gt;=40, "Poor", "Very Poor"))))))</f>
        <v>#NUM!</v>
      </c>
      <c r="BM1438" s="2" t="n">
        <f aca="false">IF(P1438&lt;=1000, -6.942*LN(P1438)+107.59, IF(AND(P1438&gt;1000, P1438&lt;=5213),-36.304*LN(P1438)+310.72, IF(P1438&gt;5213, 10)))</f>
        <v>10</v>
      </c>
      <c r="BN1438" s="2" t="n">
        <f aca="false">BF1438^0.04*BG1438^0.22*BH1438^0.51*BI1438^0.06*BM1438^0.17</f>
        <v>66.2707797555778</v>
      </c>
      <c r="BO1438" s="3" t="str">
        <f aca="false">IF(BN1438&gt;=90, "Very Good", IF(BN1438&gt;=80, "Good", IF(BN1438&gt;=70, "Slightly Good", IF(BN1438&gt;=60, "Average", IF(BN1438&gt;=50, "Slightly Poor", IF(BN1438&gt;=40, "Poor", "Very Poor"))))))</f>
        <v>Average</v>
      </c>
      <c r="BP1438" s="2" t="n">
        <f aca="false">IF(AJ1438&lt;=1000, -6.942*LN(AJ1438)+107.59, IF(AND(AJ1438&gt;1000, AJ1438&lt;=5213),-36.304*LN(AJ1438)+310.72, IF(AJ1438&gt;5213, 10)))</f>
        <v>60.3677755530026</v>
      </c>
      <c r="BQ1438" s="2" t="n">
        <f aca="false">BF1438^0.04*BG1438^0.22*BH1438^0.51*BI1438^0.06*BP1438^0.17</f>
        <v>89.9619706101575</v>
      </c>
      <c r="BR1438" s="0" t="str">
        <f aca="false">IF(BQ1438&gt;=90, "Very Good", IF(BQ1438&gt;=80, "Good", IF(BQ1438&gt;=70, "Slightly Good", IF(BQ1438&gt;=60, "Average", IF(BQ1438&gt;=50, "Slightly Poor", IF(BQ1438&gt;=40, "Poor", "Very Poor"))))))</f>
        <v>Good</v>
      </c>
      <c r="BT1438" s="2" t="n">
        <f aca="false">9.81*LN(AH1438)+30.6</f>
        <v>25.5888006308556</v>
      </c>
      <c r="BU1438" s="0" t="str">
        <f aca="false">IF(BT1438&lt;30, "Clean water", IF(AND(BT1438&gt;=30, BT1438&lt;40), "Hypolimia", IF(AND(BT1438&gt;=40,BT1438&lt;50), "Mesotrophic", IF(AND(BT1438&gt;=50, BT1438&lt;70), "Eutrophic", IF(BT1438&gt;70,"Hypertrophic")))))</f>
        <v>Clean water</v>
      </c>
      <c r="CM1438" s="0" t="n">
        <f aca="false">IF(G1438&gt;H1438,1,0)</f>
        <v>0</v>
      </c>
      <c r="CO1438" s="17" t="n">
        <f aca="false">14.652-0.41022*M1438+0.007991*M1438*M1438-0.000077774*M1438*M1438*M1438</f>
        <v>9.605555338</v>
      </c>
      <c r="CP1438" s="1" t="n">
        <f aca="false">F1438/CO1438*100</f>
        <v>141.584734265158</v>
      </c>
    </row>
    <row r="1439" customFormat="false" ht="12.5" hidden="false" customHeight="false" outlineLevel="0" collapsed="false">
      <c r="A1439" s="0" t="n">
        <v>1438</v>
      </c>
      <c r="B1439" s="15" t="s">
        <v>83</v>
      </c>
      <c r="C1439" s="16" t="s">
        <v>84</v>
      </c>
      <c r="D1439" s="0" t="s">
        <v>189</v>
      </c>
      <c r="E1439" s="0" t="n">
        <v>7.7</v>
      </c>
      <c r="F1439" s="0" t="n">
        <v>9.1</v>
      </c>
      <c r="G1439" s="0" t="n">
        <v>0.9</v>
      </c>
      <c r="H1439" s="0" t="n">
        <v>4.5</v>
      </c>
      <c r="I1439" s="0" t="n">
        <v>6.8</v>
      </c>
      <c r="J1439" s="0" t="n">
        <v>3.11</v>
      </c>
      <c r="K1439" s="0" t="n">
        <v>0.024</v>
      </c>
      <c r="L1439" s="0" t="n">
        <v>2.2</v>
      </c>
      <c r="M1439" s="0" t="n">
        <v>19.1</v>
      </c>
      <c r="N1439" s="0" t="n">
        <v>0</v>
      </c>
      <c r="O1439" s="0" t="n">
        <v>255</v>
      </c>
      <c r="P1439" s="0" t="n">
        <v>4400</v>
      </c>
      <c r="AC1439" s="0" t="n">
        <v>3.053</v>
      </c>
      <c r="AD1439" s="0" t="n">
        <v>0.082</v>
      </c>
      <c r="AE1439" s="0" t="n">
        <v>2.565</v>
      </c>
      <c r="AF1439" s="0" t="n">
        <v>0.013</v>
      </c>
      <c r="AG1439" s="0" t="n">
        <v>0.013</v>
      </c>
      <c r="AH1439" s="0" t="n">
        <v>18.9</v>
      </c>
      <c r="AJ1439" s="0" t="n">
        <v>86</v>
      </c>
      <c r="BF1439" s="0" t="n">
        <f aca="false">IF(E1439&lt;11,-3.6797*E1439^2+48.115*E1439-53.83,280.92*EXP(-0.2027*E1439))</f>
        <v>98.486087</v>
      </c>
      <c r="BG1439" s="1" t="n">
        <f aca="false">32.208*LN(F1439)+21.438</f>
        <v>92.5621023107425</v>
      </c>
      <c r="BH1439" s="1" t="n">
        <f aca="false">IF(G1439&lt;=2, -10*G1439+100, 88.958*EXP(-0.0755*G1439))</f>
        <v>91</v>
      </c>
      <c r="BI1439" s="1" t="n">
        <f aca="false">IF(I1439&lt;=100, 0.0053*(I1439)^2-1.0332*I1439+100.76, 122.82*EXP(-0.0092*I1439))</f>
        <v>93.979312</v>
      </c>
      <c r="BJ1439" s="0" t="n">
        <f aca="false">IF(P1439&lt;=1000, -6.942*LN(P1439)+107.59, -36.304*LN(P1439)+310.72)</f>
        <v>6.15268109811979</v>
      </c>
      <c r="BK1439" s="0" t="n">
        <f aca="false">BF1439^0.04*BG1439^0.22*BH1439^0.51*BI1439^0.06*BJ1439^0.17</f>
        <v>58.0743417854162</v>
      </c>
      <c r="BL1439" s="0" t="str">
        <f aca="false">IF(BK1439&gt;=90, "Very Good", IF(BK1439&gt;=80, "Good", IF(BK1439&gt;=70, "Slightly Good", IF(BK1439&gt;=60, "Average", IF(BK1439&gt;=50, "Slightly Poor", IF(BK1439&gt;=40, "Poor", "Very Poor"))))))</f>
        <v>Slightly Poor</v>
      </c>
      <c r="BM1439" s="2" t="n">
        <f aca="false">IF(P1439&lt;=1000, -6.942*LN(P1439)+107.59, IF(AND(P1439&gt;1000, P1439&lt;=5213),-36.304*LN(P1439)+310.72, IF(P1439&gt;5213, 10)))</f>
        <v>6.15268109811979</v>
      </c>
      <c r="BN1439" s="2" t="n">
        <f aca="false">BF1439^0.04*BG1439^0.22*BH1439^0.51*BI1439^0.06*BM1439^0.17</f>
        <v>58.0743417854162</v>
      </c>
      <c r="BO1439" s="3" t="str">
        <f aca="false">IF(BN1439&gt;=90, "Very Good", IF(BN1439&gt;=80, "Good", IF(BN1439&gt;=70, "Slightly Good", IF(BN1439&gt;=60, "Average", IF(BN1439&gt;=50, "Slightly Poor", IF(BN1439&gt;=40, "Poor", "Very Poor"))))))</f>
        <v>Slightly Poor</v>
      </c>
      <c r="BP1439" s="2" t="n">
        <f aca="false">IF(AJ1439&lt;=1000, -6.942*LN(AJ1439)+107.59, IF(AND(AJ1439&gt;1000, AJ1439&lt;=5213),-36.304*LN(AJ1439)+310.72, IF(AJ1439&gt;5213, 10)))</f>
        <v>76.6679210694082</v>
      </c>
      <c r="BQ1439" s="2" t="n">
        <f aca="false">BF1439^0.04*BG1439^0.22*BH1439^0.51*BI1439^0.06*BP1439^0.17</f>
        <v>89.1718289027415</v>
      </c>
      <c r="BR1439" s="0" t="str">
        <f aca="false">IF(BQ1439&gt;=90, "Very Good", IF(BQ1439&gt;=80, "Good", IF(BQ1439&gt;=70, "Slightly Good", IF(BQ1439&gt;=60, "Average", IF(BQ1439&gt;=50, "Slightly Poor", IF(BQ1439&gt;=40, "Poor", "Very Poor"))))))</f>
        <v>Good</v>
      </c>
      <c r="BT1439" s="2" t="n">
        <f aca="false">9.81*LN(AH1439)+30.6</f>
        <v>59.4331784554635</v>
      </c>
      <c r="BU1439" s="0" t="str">
        <f aca="false">IF(BT1439&lt;30, "Clean water", IF(AND(BT1439&gt;=30, BT1439&lt;40), "Hypolimia", IF(AND(BT1439&gt;=40,BT1439&lt;50), "Mesotrophic", IF(AND(BT1439&gt;=50, BT1439&lt;70), "Eutrophic", IF(BT1439&gt;70,"Hypertrophic")))))</f>
        <v>Eutrophic</v>
      </c>
      <c r="CM1439" s="0" t="n">
        <f aca="false">IF(G1439&gt;H1439,1,0)</f>
        <v>0</v>
      </c>
      <c r="CO1439" s="17" t="n">
        <f aca="false">14.652-0.41022*M1439+0.007991*M1439*M1439-0.000077774*M1439*M1439*M1439</f>
        <v>9.190075510846</v>
      </c>
      <c r="CP1439" s="1" t="n">
        <f aca="false">F1439/CO1439*100</f>
        <v>99.0198610366183</v>
      </c>
    </row>
    <row r="1440" customFormat="false" ht="12.5" hidden="false" customHeight="false" outlineLevel="0" collapsed="false">
      <c r="A1440" s="0" t="n">
        <v>1439</v>
      </c>
      <c r="B1440" s="15" t="s">
        <v>133</v>
      </c>
      <c r="C1440" s="16" t="s">
        <v>134</v>
      </c>
      <c r="D1440" s="0" t="s">
        <v>189</v>
      </c>
      <c r="E1440" s="0" t="n">
        <v>8.3</v>
      </c>
      <c r="F1440" s="0" t="n">
        <v>9.6</v>
      </c>
      <c r="G1440" s="0" t="n">
        <v>3</v>
      </c>
      <c r="H1440" s="0" t="n">
        <v>5.4</v>
      </c>
      <c r="I1440" s="0" t="n">
        <v>21.1</v>
      </c>
      <c r="J1440" s="0" t="n">
        <v>3.979</v>
      </c>
      <c r="K1440" s="0" t="n">
        <v>0.213</v>
      </c>
      <c r="L1440" s="0" t="n">
        <v>2.8</v>
      </c>
      <c r="M1440" s="0" t="n">
        <v>17.8</v>
      </c>
      <c r="O1440" s="0" t="n">
        <v>3546</v>
      </c>
      <c r="BD1440" s="0" t="n">
        <v>0.185</v>
      </c>
      <c r="BF1440" s="0" t="n">
        <f aca="false">IF(E1440&lt;11,-3.6797*E1440^2+48.115*E1440-53.83,280.92*EXP(-0.2027*E1440))</f>
        <v>92.029967</v>
      </c>
      <c r="BG1440" s="1" t="n">
        <f aca="false">32.208*LN(F1440)+21.438</f>
        <v>94.2848658756438</v>
      </c>
      <c r="BH1440" s="1" t="n">
        <f aca="false">IF(G1440&lt;=2, -10*G1440+100, 88.958*EXP(-0.0755*G1440))</f>
        <v>70.9279340534787</v>
      </c>
      <c r="BI1440" s="1" t="n">
        <f aca="false">IF(I1440&lt;=100, 0.0053*(I1440)^2-1.0332*I1440+100.76, 122.82*EXP(-0.0092*I1440))</f>
        <v>81.319093</v>
      </c>
      <c r="BJ1440" s="0" t="e">
        <f aca="false">IF(P1440&lt;=1000, -6.942*LN(P1440)+107.59, -36.304*LN(P1440)+310.72)</f>
        <v>#VALUE!</v>
      </c>
      <c r="BK1440" s="0" t="e">
        <f aca="false">BF1440^0.04*BG1440^0.22*BH1440^0.51*BI1440^0.06*BJ1440^0.17</f>
        <v>#VALUE!</v>
      </c>
      <c r="BL1440" s="0" t="e">
        <f aca="false">IF(BK1440&gt;=90, "Very Good", IF(BK1440&gt;=80, "Good", IF(BK1440&gt;=70, "Slightly Good", IF(BK1440&gt;=60, "Average", IF(BK1440&gt;=50, "Slightly Poor", IF(BK1440&gt;=40, "Poor", "Very Poor"))))))</f>
        <v>#VALUE!</v>
      </c>
      <c r="BM1440" s="2" t="e">
        <f aca="false">IF(P1440&lt;=1000, -6.942*LN(P1440)+107.59, IF(AND(P1440&gt;1000, P1440&lt;=5213),-36.304*LN(P1440)+310.72, IF(P1440&gt;5213, 10)))</f>
        <v>#VALUE!</v>
      </c>
      <c r="BN1440" s="2" t="e">
        <f aca="false">BF1440^0.04*BG1440^0.22*BH1440^0.51*BI1440^0.06*BM1440^0.17</f>
        <v>#VALUE!</v>
      </c>
      <c r="BO1440" s="3" t="e">
        <f aca="false">IF(BN1440&gt;=90, "Very Good", IF(BN1440&gt;=80, "Good", IF(BN1440&gt;=70, "Slightly Good", IF(BN1440&gt;=60, "Average", IF(BN1440&gt;=50, "Slightly Poor", IF(BN1440&gt;=40, "Poor", "Very Poor"))))))</f>
        <v>#VALUE!</v>
      </c>
      <c r="BP1440" s="2" t="e">
        <f aca="false">IF(AJ1440&lt;=1000, -6.942*LN(AJ1440)+107.59, IF(AND(AJ1440&gt;1000, AJ1440&lt;=5213),-36.304*LN(AJ1440)+310.72, IF(AJ1440&gt;5213, 10)))</f>
        <v>#VALUE!</v>
      </c>
      <c r="BQ1440" s="2" t="e">
        <f aca="false">BF1440^0.04*BG1440^0.22*BH1440^0.51*BI1440^0.06*BP1440^0.17</f>
        <v>#VALUE!</v>
      </c>
      <c r="BR1440" s="0" t="e">
        <f aca="false">IF(BQ1440&gt;=90, "Very Good", IF(BQ1440&gt;=80, "Good", IF(BQ1440&gt;=70, "Slightly Good", IF(BQ1440&gt;=60, "Average", IF(BQ1440&gt;=50, "Slightly Poor", IF(BQ1440&gt;=40, "Poor", "Very Poor"))))))</f>
        <v>#VALUE!</v>
      </c>
      <c r="BT1440" s="2" t="e">
        <f aca="false">9.81*LN(AH1440)+30.6</f>
        <v>#VALUE!</v>
      </c>
      <c r="BU1440" s="0" t="e">
        <f aca="false">IF(BT1440&lt;30, "Clean water", IF(AND(BT1440&gt;=30, BT1440&lt;40), "Hypolimia", IF(AND(BT1440&gt;=40,BT1440&lt;50), "Mesotrophic", IF(AND(BT1440&gt;=50, BT1440&lt;70), "Eutrophic", IF(BT1440&gt;70,"Hypertrophic")))))</f>
        <v>#VALUE!</v>
      </c>
      <c r="CM1440" s="0" t="n">
        <f aca="false">IF(G1440&gt;H1440,1,0)</f>
        <v>0</v>
      </c>
      <c r="CO1440" s="17" t="n">
        <f aca="false">14.652-0.41022*M1440+0.007991*M1440*M1440-0.000077774*M1440*M1440*M1440</f>
        <v>9.443326367952</v>
      </c>
      <c r="CP1440" s="1" t="n">
        <f aca="false">F1440/CO1440*100</f>
        <v>101.659093691601</v>
      </c>
    </row>
    <row r="1441" customFormat="false" ht="12.5" hidden="false" customHeight="false" outlineLevel="0" collapsed="false">
      <c r="A1441" s="0" t="n">
        <v>1440</v>
      </c>
      <c r="B1441" s="15" t="s">
        <v>85</v>
      </c>
      <c r="C1441" s="16" t="s">
        <v>86</v>
      </c>
      <c r="D1441" s="0" t="s">
        <v>189</v>
      </c>
      <c r="E1441" s="0" t="n">
        <v>7.3</v>
      </c>
      <c r="F1441" s="0" t="n">
        <v>8.6</v>
      </c>
      <c r="G1441" s="0" t="n">
        <v>2.5</v>
      </c>
      <c r="H1441" s="0" t="n">
        <v>5.6</v>
      </c>
      <c r="I1441" s="0" t="n">
        <v>6.6</v>
      </c>
      <c r="J1441" s="0" t="n">
        <v>7.237</v>
      </c>
      <c r="K1441" s="0" t="n">
        <v>0.13</v>
      </c>
      <c r="L1441" s="0" t="n">
        <v>3.8</v>
      </c>
      <c r="M1441" s="0" t="n">
        <v>19</v>
      </c>
      <c r="N1441" s="0" t="n">
        <v>0</v>
      </c>
      <c r="O1441" s="0" t="n">
        <v>637</v>
      </c>
      <c r="P1441" s="0" t="n">
        <v>79000</v>
      </c>
      <c r="AC1441" s="0" t="n">
        <v>7.099</v>
      </c>
      <c r="AD1441" s="0" t="n">
        <v>0.47</v>
      </c>
      <c r="AE1441" s="0" t="n">
        <v>5.946</v>
      </c>
      <c r="AF1441" s="0" t="n">
        <v>0.095</v>
      </c>
      <c r="AG1441" s="0" t="n">
        <v>0.082</v>
      </c>
      <c r="AH1441" s="0" t="n">
        <v>4.5</v>
      </c>
      <c r="AJ1441" s="0" t="n">
        <v>6600</v>
      </c>
      <c r="BF1441" s="0" t="n">
        <f aca="false">IF(E1441&lt;11,-3.6797*E1441^2+48.115*E1441-53.83,280.92*EXP(-0.2027*E1441))</f>
        <v>101.318287</v>
      </c>
      <c r="BG1441" s="1" t="n">
        <f aca="false">32.208*LN(F1441)+21.438</f>
        <v>90.7419570425808</v>
      </c>
      <c r="BH1441" s="1" t="n">
        <f aca="false">IF(G1441&lt;=2, -10*G1441+100, 88.958*EXP(-0.0755*G1441))</f>
        <v>73.6566439219523</v>
      </c>
      <c r="BI1441" s="1" t="n">
        <f aca="false">IF(I1441&lt;=100, 0.0053*(I1441)^2-1.0332*I1441+100.76, 122.82*EXP(-0.0092*I1441))</f>
        <v>94.171748</v>
      </c>
      <c r="BJ1441" s="0" t="n">
        <f aca="false">IF(P1441&lt;=1000, -6.942*LN(P1441)+107.59, -36.304*LN(P1441)+310.72)</f>
        <v>-98.6875824841303</v>
      </c>
      <c r="BK1441" s="0" t="e">
        <f aca="false">BF1441^0.04*BG1441^0.22*BH1441^0.51*BI1441^0.06*BJ1441^0.17</f>
        <v>#NUM!</v>
      </c>
      <c r="BL1441" s="0" t="e">
        <f aca="false">IF(BK1441&gt;=90, "Very Good", IF(BK1441&gt;=80, "Good", IF(BK1441&gt;=70, "Slightly Good", IF(BK1441&gt;=60, "Average", IF(BK1441&gt;=50, "Slightly Poor", IF(BK1441&gt;=40, "Poor", "Very Poor"))))))</f>
        <v>#NUM!</v>
      </c>
      <c r="BM1441" s="2" t="n">
        <f aca="false">IF(P1441&lt;=1000, -6.942*LN(P1441)+107.59, IF(AND(P1441&gt;1000, P1441&lt;=5213),-36.304*LN(P1441)+310.72, IF(P1441&gt;5213, 10)))</f>
        <v>10</v>
      </c>
      <c r="BN1441" s="2" t="n">
        <f aca="false">BF1441^0.04*BG1441^0.22*BH1441^0.51*BI1441^0.06*BM1441^0.17</f>
        <v>56.4493083777282</v>
      </c>
      <c r="BO1441" s="3" t="str">
        <f aca="false">IF(BN1441&gt;=90, "Very Good", IF(BN1441&gt;=80, "Good", IF(BN1441&gt;=70, "Slightly Good", IF(BN1441&gt;=60, "Average", IF(BN1441&gt;=50, "Slightly Poor", IF(BN1441&gt;=40, "Poor", "Very Poor"))))))</f>
        <v>Slightly Poor</v>
      </c>
      <c r="BP1441" s="2" t="n">
        <f aca="false">IF(AJ1441&lt;=1000, -6.942*LN(AJ1441)+107.59, IF(AND(AJ1441&gt;1000, AJ1441&lt;=5213),-36.304*LN(AJ1441)+310.72, IF(AJ1441&gt;5213, 10)))</f>
        <v>10</v>
      </c>
      <c r="BQ1441" s="2" t="n">
        <f aca="false">BF1441^0.04*BG1441^0.22*BH1441^0.51*BI1441^0.06*BP1441^0.17</f>
        <v>56.4493083777282</v>
      </c>
      <c r="BR1441" s="0" t="str">
        <f aca="false">IF(BQ1441&gt;=90, "Very Good", IF(BQ1441&gt;=80, "Good", IF(BQ1441&gt;=70, "Slightly Good", IF(BQ1441&gt;=60, "Average", IF(BQ1441&gt;=50, "Slightly Poor", IF(BQ1441&gt;=40, "Poor", "Very Poor"))))))</f>
        <v>Slightly Poor</v>
      </c>
      <c r="BT1441" s="2" t="n">
        <f aca="false">9.81*LN(AH1441)+30.6</f>
        <v>45.3549992623753</v>
      </c>
      <c r="BU1441" s="0" t="str">
        <f aca="false">IF(BT1441&lt;30, "Clean water", IF(AND(BT1441&gt;=30, BT1441&lt;40), "Hypolimia", IF(AND(BT1441&gt;=40,BT1441&lt;50), "Mesotrophic", IF(AND(BT1441&gt;=50, BT1441&lt;70), "Eutrophic", IF(BT1441&gt;70,"Hypertrophic")))))</f>
        <v>Mesotrophic</v>
      </c>
      <c r="CM1441" s="0" t="n">
        <f aca="false">IF(G1441&gt;H1441,1,0)</f>
        <v>0</v>
      </c>
      <c r="CO1441" s="17" t="n">
        <f aca="false">14.652-0.41022*M1441+0.007991*M1441*M1441-0.000077774*M1441*M1441*M1441</f>
        <v>9.209119134</v>
      </c>
      <c r="CP1441" s="1" t="n">
        <f aca="false">F1441/CO1441*100</f>
        <v>93.3856960135184</v>
      </c>
    </row>
    <row r="1442" customFormat="false" ht="12.5" hidden="false" customHeight="false" outlineLevel="0" collapsed="false">
      <c r="A1442" s="0" t="n">
        <v>1441</v>
      </c>
      <c r="B1442" s="15" t="s">
        <v>135</v>
      </c>
      <c r="C1442" s="16" t="s">
        <v>136</v>
      </c>
      <c r="D1442" s="0" t="s">
        <v>189</v>
      </c>
      <c r="E1442" s="0" t="n">
        <v>7.7</v>
      </c>
      <c r="F1442" s="0" t="n">
        <v>9.1</v>
      </c>
      <c r="G1442" s="0" t="n">
        <v>2.2</v>
      </c>
      <c r="H1442" s="0" t="n">
        <v>6.7</v>
      </c>
      <c r="I1442" s="0" t="n">
        <v>9.1</v>
      </c>
      <c r="J1442" s="0" t="n">
        <v>8.648</v>
      </c>
      <c r="K1442" s="0" t="n">
        <v>0.132</v>
      </c>
      <c r="L1442" s="0" t="n">
        <v>4.1</v>
      </c>
      <c r="M1442" s="0" t="n">
        <v>20.4</v>
      </c>
      <c r="O1442" s="0" t="n">
        <v>580</v>
      </c>
      <c r="BD1442" s="0" t="n">
        <v>0.516</v>
      </c>
      <c r="BF1442" s="0" t="n">
        <f aca="false">IF(E1442&lt;11,-3.6797*E1442^2+48.115*E1442-53.83,280.92*EXP(-0.2027*E1442))</f>
        <v>98.486087</v>
      </c>
      <c r="BG1442" s="1" t="n">
        <f aca="false">32.208*LN(F1442)+21.438</f>
        <v>92.5621023107425</v>
      </c>
      <c r="BH1442" s="1" t="n">
        <f aca="false">IF(G1442&lt;=2, -10*G1442+100, 88.958*EXP(-0.0755*G1442))</f>
        <v>75.3440041238757</v>
      </c>
      <c r="BI1442" s="1" t="n">
        <f aca="false">IF(I1442&lt;=100, 0.0053*(I1442)^2-1.0332*I1442+100.76, 122.82*EXP(-0.0092*I1442))</f>
        <v>91.796773</v>
      </c>
      <c r="BJ1442" s="0" t="e">
        <f aca="false">IF(P1442&lt;=1000, -6.942*LN(P1442)+107.59, -36.304*LN(P1442)+310.72)</f>
        <v>#VALUE!</v>
      </c>
      <c r="BK1442" s="0" t="e">
        <f aca="false">BF1442^0.04*BG1442^0.22*BH1442^0.51*BI1442^0.06*BJ1442^0.17</f>
        <v>#VALUE!</v>
      </c>
      <c r="BL1442" s="0" t="e">
        <f aca="false">IF(BK1442&gt;=90, "Very Good", IF(BK1442&gt;=80, "Good", IF(BK1442&gt;=70, "Slightly Good", IF(BK1442&gt;=60, "Average", IF(BK1442&gt;=50, "Slightly Poor", IF(BK1442&gt;=40, "Poor", "Very Poor"))))))</f>
        <v>#VALUE!</v>
      </c>
      <c r="BM1442" s="2" t="e">
        <f aca="false">IF(P1442&lt;=1000, -6.942*LN(P1442)+107.59, IF(AND(P1442&gt;1000, P1442&lt;=5213),-36.304*LN(P1442)+310.72, IF(P1442&gt;5213, 10)))</f>
        <v>#VALUE!</v>
      </c>
      <c r="BN1442" s="2" t="e">
        <f aca="false">BF1442^0.04*BG1442^0.22*BH1442^0.51*BI1442^0.06*BM1442^0.17</f>
        <v>#VALUE!</v>
      </c>
      <c r="BO1442" s="3" t="e">
        <f aca="false">IF(BN1442&gt;=90, "Very Good", IF(BN1442&gt;=80, "Good", IF(BN1442&gt;=70, "Slightly Good", IF(BN1442&gt;=60, "Average", IF(BN1442&gt;=50, "Slightly Poor", IF(BN1442&gt;=40, "Poor", "Very Poor"))))))</f>
        <v>#VALUE!</v>
      </c>
      <c r="BP1442" s="2" t="e">
        <f aca="false">IF(AJ1442&lt;=1000, -6.942*LN(AJ1442)+107.59, IF(AND(AJ1442&gt;1000, AJ1442&lt;=5213),-36.304*LN(AJ1442)+310.72, IF(AJ1442&gt;5213, 10)))</f>
        <v>#VALUE!</v>
      </c>
      <c r="BQ1442" s="2" t="e">
        <f aca="false">BF1442^0.04*BG1442^0.22*BH1442^0.51*BI1442^0.06*BP1442^0.17</f>
        <v>#VALUE!</v>
      </c>
      <c r="BR1442" s="0" t="e">
        <f aca="false">IF(BQ1442&gt;=90, "Very Good", IF(BQ1442&gt;=80, "Good", IF(BQ1442&gt;=70, "Slightly Good", IF(BQ1442&gt;=60, "Average", IF(BQ1442&gt;=50, "Slightly Poor", IF(BQ1442&gt;=40, "Poor", "Very Poor"))))))</f>
        <v>#VALUE!</v>
      </c>
      <c r="BT1442" s="2" t="e">
        <f aca="false">9.81*LN(AH1442)+30.6</f>
        <v>#VALUE!</v>
      </c>
      <c r="BU1442" s="0" t="e">
        <f aca="false">IF(BT1442&lt;30, "Clean water", IF(AND(BT1442&gt;=30, BT1442&lt;40), "Hypolimia", IF(AND(BT1442&gt;=40,BT1442&lt;50), "Mesotrophic", IF(AND(BT1442&gt;=50, BT1442&lt;70), "Eutrophic", IF(BT1442&gt;70,"Hypertrophic")))))</f>
        <v>#VALUE!</v>
      </c>
      <c r="CM1442" s="0" t="n">
        <f aca="false">IF(G1442&gt;H1442,1,0)</f>
        <v>0</v>
      </c>
      <c r="CO1442" s="17" t="n">
        <f aca="false">14.652-0.41022*M1442+0.007991*M1442*M1442-0.000077774*M1442*M1442*M1442</f>
        <v>8.948771432064</v>
      </c>
      <c r="CP1442" s="1" t="n">
        <f aca="false">F1442/CO1442*100</f>
        <v>101.689936647551</v>
      </c>
    </row>
    <row r="1443" customFormat="false" ht="12.5" hidden="false" customHeight="false" outlineLevel="0" collapsed="false">
      <c r="A1443" s="0" t="n">
        <v>1442</v>
      </c>
      <c r="B1443" s="15" t="s">
        <v>87</v>
      </c>
      <c r="C1443" s="16" t="s">
        <v>88</v>
      </c>
      <c r="D1443" s="0" t="s">
        <v>189</v>
      </c>
      <c r="E1443" s="0" t="n">
        <v>7.6</v>
      </c>
      <c r="F1443" s="0" t="n">
        <v>9.3</v>
      </c>
      <c r="G1443" s="0" t="n">
        <v>1.1</v>
      </c>
      <c r="H1443" s="0" t="n">
        <v>4.6</v>
      </c>
      <c r="I1443" s="0" t="n">
        <v>7.7</v>
      </c>
      <c r="J1443" s="0" t="n">
        <v>3.946</v>
      </c>
      <c r="K1443" s="0" t="n">
        <v>0.037</v>
      </c>
      <c r="L1443" s="0" t="n">
        <v>2.3</v>
      </c>
      <c r="M1443" s="0" t="n">
        <v>19.3</v>
      </c>
      <c r="N1443" s="0" t="n">
        <v>0</v>
      </c>
      <c r="O1443" s="0" t="n">
        <v>269</v>
      </c>
      <c r="P1443" s="0" t="n">
        <v>9800</v>
      </c>
      <c r="AC1443" s="0" t="n">
        <v>3.502</v>
      </c>
      <c r="AD1443" s="0" t="n">
        <v>0.115</v>
      </c>
      <c r="AE1443" s="0" t="n">
        <v>2.992</v>
      </c>
      <c r="AF1443" s="0" t="n">
        <v>0.019</v>
      </c>
      <c r="AG1443" s="0" t="n">
        <v>0.018</v>
      </c>
      <c r="AH1443" s="0" t="n">
        <v>25.8</v>
      </c>
      <c r="AJ1443" s="0" t="n">
        <v>480</v>
      </c>
      <c r="BF1443" s="0" t="n">
        <f aca="false">IF(E1443&lt;11,-3.6797*E1443^2+48.115*E1443-53.83,280.92*EXP(-0.2027*E1443))</f>
        <v>99.304528</v>
      </c>
      <c r="BG1443" s="1" t="n">
        <f aca="false">32.208*LN(F1443)+21.438</f>
        <v>93.2623038003278</v>
      </c>
      <c r="BH1443" s="1" t="n">
        <f aca="false">IF(G1443&lt;=2, -10*G1443+100, 88.958*EXP(-0.0755*G1443))</f>
        <v>89</v>
      </c>
      <c r="BI1443" s="1" t="n">
        <f aca="false">IF(I1443&lt;=100, 0.0053*(I1443)^2-1.0332*I1443+100.76, 122.82*EXP(-0.0092*I1443))</f>
        <v>93.118597</v>
      </c>
      <c r="BJ1443" s="0" t="n">
        <f aca="false">IF(P1443&lt;=1000, -6.942*LN(P1443)+107.59, -36.304*LN(P1443)+310.72)</f>
        <v>-22.9187577777681</v>
      </c>
      <c r="BK1443" s="0" t="e">
        <f aca="false">BF1443^0.04*BG1443^0.22*BH1443^0.51*BI1443^0.06*BJ1443^0.17</f>
        <v>#NUM!</v>
      </c>
      <c r="BL1443" s="0" t="e">
        <f aca="false">IF(BK1443&gt;=90, "Very Good", IF(BK1443&gt;=80, "Good", IF(BK1443&gt;=70, "Slightly Good", IF(BK1443&gt;=60, "Average", IF(BK1443&gt;=50, "Slightly Poor", IF(BK1443&gt;=40, "Poor", "Very Poor"))))))</f>
        <v>#NUM!</v>
      </c>
      <c r="BM1443" s="2" t="n">
        <f aca="false">IF(P1443&lt;=1000, -6.942*LN(P1443)+107.59, IF(AND(P1443&gt;1000, P1443&lt;=5213),-36.304*LN(P1443)+310.72, IF(P1443&gt;5213, 10)))</f>
        <v>10</v>
      </c>
      <c r="BN1443" s="2" t="n">
        <f aca="false">BF1443^0.04*BG1443^0.22*BH1443^0.51*BI1443^0.06*BM1443^0.17</f>
        <v>62.4518347017506</v>
      </c>
      <c r="BO1443" s="3" t="str">
        <f aca="false">IF(BN1443&gt;=90, "Very Good", IF(BN1443&gt;=80, "Good", IF(BN1443&gt;=70, "Slightly Good", IF(BN1443&gt;=60, "Average", IF(BN1443&gt;=50, "Slightly Poor", IF(BN1443&gt;=40, "Poor", "Very Poor"))))))</f>
        <v>Average</v>
      </c>
      <c r="BP1443" s="2" t="n">
        <f aca="false">IF(AJ1443&lt;=1000, -6.942*LN(AJ1443)+107.59, IF(AND(AJ1443&gt;1000, AJ1443&lt;=5213),-36.304*LN(AJ1443)+310.72, IF(AJ1443&gt;5213, 10)))</f>
        <v>64.7315768667128</v>
      </c>
      <c r="BQ1443" s="2" t="n">
        <f aca="false">BF1443^0.04*BG1443^0.22*BH1443^0.51*BI1443^0.06*BP1443^0.17</f>
        <v>85.7896613083389</v>
      </c>
      <c r="BR1443" s="0" t="str">
        <f aca="false">IF(BQ1443&gt;=90, "Very Good", IF(BQ1443&gt;=80, "Good", IF(BQ1443&gt;=70, "Slightly Good", IF(BQ1443&gt;=60, "Average", IF(BQ1443&gt;=50, "Slightly Poor", IF(BQ1443&gt;=40, "Poor", "Very Poor"))))))</f>
        <v>Good</v>
      </c>
      <c r="BT1443" s="2" t="n">
        <f aca="false">9.81*LN(AH1443)+30.6</f>
        <v>62.4861737658095</v>
      </c>
      <c r="BU1443" s="0" t="str">
        <f aca="false">IF(BT1443&lt;30, "Clean water", IF(AND(BT1443&gt;=30, BT1443&lt;40), "Hypolimia", IF(AND(BT1443&gt;=40,BT1443&lt;50), "Mesotrophic", IF(AND(BT1443&gt;=50, BT1443&lt;70), "Eutrophic", IF(BT1443&gt;70,"Hypertrophic")))))</f>
        <v>Eutrophic</v>
      </c>
      <c r="CM1443" s="0" t="n">
        <f aca="false">IF(G1443&gt;H1443,1,0)</f>
        <v>0</v>
      </c>
      <c r="CO1443" s="17" t="n">
        <f aca="false">14.652-0.41022*M1443+0.007991*M1443*M1443-0.000077774*M1443*M1443*M1443</f>
        <v>9.152199870882</v>
      </c>
      <c r="CP1443" s="1" t="n">
        <f aca="false">F1443/CO1443*100</f>
        <v>101.614913695102</v>
      </c>
    </row>
    <row r="1444" customFormat="false" ht="12.5" hidden="false" customHeight="false" outlineLevel="0" collapsed="false">
      <c r="A1444" s="0" t="n">
        <v>1443</v>
      </c>
      <c r="B1444" s="15" t="s">
        <v>89</v>
      </c>
      <c r="C1444" s="16" t="s">
        <v>90</v>
      </c>
      <c r="D1444" s="0" t="s">
        <v>189</v>
      </c>
      <c r="E1444" s="0" t="n">
        <v>7.4</v>
      </c>
      <c r="F1444" s="0" t="n">
        <v>2.8</v>
      </c>
      <c r="G1444" s="0" t="n">
        <v>1.6</v>
      </c>
      <c r="H1444" s="0" t="n">
        <v>4.4</v>
      </c>
      <c r="I1444" s="0" t="n">
        <v>8.6</v>
      </c>
      <c r="J1444" s="0" t="n">
        <v>3.039</v>
      </c>
      <c r="K1444" s="0" t="n">
        <v>0.134</v>
      </c>
      <c r="L1444" s="0" t="n">
        <v>2.6</v>
      </c>
      <c r="M1444" s="0" t="n">
        <v>17.7</v>
      </c>
      <c r="N1444" s="0" t="n">
        <v>0</v>
      </c>
      <c r="O1444" s="0" t="n">
        <v>316</v>
      </c>
      <c r="P1444" s="0" t="n">
        <v>28000</v>
      </c>
      <c r="AC1444" s="0" t="n">
        <v>2.967</v>
      </c>
      <c r="AD1444" s="0" t="n">
        <v>1.516</v>
      </c>
      <c r="AE1444" s="0" t="n">
        <v>1.244</v>
      </c>
      <c r="AF1444" s="0" t="n">
        <v>0.094</v>
      </c>
      <c r="AG1444" s="0" t="n">
        <v>0.076</v>
      </c>
      <c r="AH1444" s="0" t="n">
        <v>5.9</v>
      </c>
      <c r="AJ1444" s="0" t="n">
        <v>7600</v>
      </c>
      <c r="BF1444" s="0" t="n">
        <f aca="false">IF(E1444&lt;11,-3.6797*E1444^2+48.115*E1444-53.83,280.92*EXP(-0.2027*E1444))</f>
        <v>100.720628</v>
      </c>
      <c r="BG1444" s="1" t="n">
        <f aca="false">32.208*LN(F1444)+21.438</f>
        <v>54.5999821885707</v>
      </c>
      <c r="BH1444" s="1" t="n">
        <f aca="false">IF(G1444&lt;=2, -10*G1444+100, 88.958*EXP(-0.0755*G1444))</f>
        <v>84</v>
      </c>
      <c r="BI1444" s="1" t="n">
        <f aca="false">IF(I1444&lt;=100, 0.0053*(I1444)^2-1.0332*I1444+100.76, 122.82*EXP(-0.0092*I1444))</f>
        <v>92.266468</v>
      </c>
      <c r="BJ1444" s="0" t="n">
        <f aca="false">IF(P1444&lt;=1000, -6.942*LN(P1444)+107.59, -36.304*LN(P1444)+310.72)</f>
        <v>-61.0315001855681</v>
      </c>
      <c r="BK1444" s="0" t="e">
        <f aca="false">BF1444^0.04*BG1444^0.22*BH1444^0.51*BI1444^0.06*BJ1444^0.17</f>
        <v>#NUM!</v>
      </c>
      <c r="BL1444" s="0" t="e">
        <f aca="false">IF(BK1444&gt;=90, "Very Good", IF(BK1444&gt;=80, "Good", IF(BK1444&gt;=70, "Slightly Good", IF(BK1444&gt;=60, "Average", IF(BK1444&gt;=50, "Slightly Poor", IF(BK1444&gt;=40, "Poor", "Very Poor"))))))</f>
        <v>#NUM!</v>
      </c>
      <c r="BM1444" s="2" t="n">
        <f aca="false">IF(P1444&lt;=1000, -6.942*LN(P1444)+107.59, IF(AND(P1444&gt;1000, P1444&lt;=5213),-36.304*LN(P1444)+310.72, IF(P1444&gt;5213, 10)))</f>
        <v>10</v>
      </c>
      <c r="BN1444" s="2" t="n">
        <f aca="false">BF1444^0.04*BG1444^0.22*BH1444^0.51*BI1444^0.06*BM1444^0.17</f>
        <v>53.9004209416832</v>
      </c>
      <c r="BO1444" s="3" t="str">
        <f aca="false">IF(BN1444&gt;=90, "Very Good", IF(BN1444&gt;=80, "Good", IF(BN1444&gt;=70, "Slightly Good", IF(BN1444&gt;=60, "Average", IF(BN1444&gt;=50, "Slightly Poor", IF(BN1444&gt;=40, "Poor", "Very Poor"))))))</f>
        <v>Slightly Poor</v>
      </c>
      <c r="BP1444" s="2" t="n">
        <f aca="false">IF(AJ1444&lt;=1000, -6.942*LN(AJ1444)+107.59, IF(AND(AJ1444&gt;1000, AJ1444&lt;=5213),-36.304*LN(AJ1444)+310.72, IF(AJ1444&gt;5213, 10)))</f>
        <v>10</v>
      </c>
      <c r="BQ1444" s="2" t="n">
        <f aca="false">BF1444^0.04*BG1444^0.22*BH1444^0.51*BI1444^0.06*BP1444^0.17</f>
        <v>53.9004209416832</v>
      </c>
      <c r="BR1444" s="0" t="str">
        <f aca="false">IF(BQ1444&gt;=90, "Very Good", IF(BQ1444&gt;=80, "Good", IF(BQ1444&gt;=70, "Slightly Good", IF(BQ1444&gt;=60, "Average", IF(BQ1444&gt;=50, "Slightly Poor", IF(BQ1444&gt;=40, "Poor", "Very Poor"))))))</f>
        <v>Slightly Poor</v>
      </c>
      <c r="BT1444" s="2" t="n">
        <f aca="false">9.81*LN(AH1444)+30.6</f>
        <v>48.0122825624435</v>
      </c>
      <c r="BU1444" s="0" t="str">
        <f aca="false">IF(BT1444&lt;30, "Clean water", IF(AND(BT1444&gt;=30, BT1444&lt;40), "Hypolimia", IF(AND(BT1444&gt;=40,BT1444&lt;50), "Mesotrophic", IF(AND(BT1444&gt;=50, BT1444&lt;70), "Eutrophic", IF(BT1444&gt;70,"Hypertrophic")))))</f>
        <v>Mesotrophic</v>
      </c>
      <c r="CM1444" s="0" t="n">
        <f aca="false">IF(G1444&gt;H1444,1,0)</f>
        <v>0</v>
      </c>
      <c r="CO1444" s="17" t="n">
        <f aca="false">14.652-0.41022*M1444+0.007991*M1444*M1444-0.000077774*M1444*M1444*M1444</f>
        <v>9.463331438658</v>
      </c>
      <c r="CP1444" s="1" t="n">
        <f aca="false">F1444/CO1444*100</f>
        <v>29.5878889812726</v>
      </c>
    </row>
    <row r="1445" customFormat="false" ht="12.5" hidden="false" customHeight="false" outlineLevel="0" collapsed="false">
      <c r="A1445" s="0" t="n">
        <v>1444</v>
      </c>
      <c r="B1445" s="15" t="s">
        <v>91</v>
      </c>
      <c r="C1445" s="16" t="s">
        <v>92</v>
      </c>
      <c r="D1445" s="0" t="s">
        <v>189</v>
      </c>
      <c r="E1445" s="0" t="n">
        <v>7.1</v>
      </c>
      <c r="F1445" s="0" t="n">
        <v>8.6</v>
      </c>
      <c r="G1445" s="0" t="n">
        <v>0.3</v>
      </c>
      <c r="H1445" s="0" t="n">
        <v>1.6</v>
      </c>
      <c r="I1445" s="0" t="n">
        <v>1.2</v>
      </c>
      <c r="J1445" s="0" t="n">
        <v>5.652</v>
      </c>
      <c r="K1445" s="0" t="n">
        <v>0.03</v>
      </c>
      <c r="L1445" s="0" t="n">
        <v>1.1</v>
      </c>
      <c r="M1445" s="0" t="n">
        <v>16.1</v>
      </c>
      <c r="N1445" s="0" t="n">
        <v>0</v>
      </c>
      <c r="O1445" s="0" t="n">
        <v>509</v>
      </c>
      <c r="P1445" s="0" t="n">
        <v>4200</v>
      </c>
      <c r="AC1445" s="0" t="n">
        <v>5.559</v>
      </c>
      <c r="AD1445" s="0" t="n">
        <v>0.045</v>
      </c>
      <c r="AE1445" s="0" t="n">
        <v>5.407</v>
      </c>
      <c r="AF1445" s="0" t="n">
        <v>0.014</v>
      </c>
      <c r="AG1445" s="0" t="n">
        <v>0.014</v>
      </c>
      <c r="AH1445" s="0" t="n">
        <v>0.6</v>
      </c>
      <c r="AJ1445" s="0" t="n">
        <v>1300</v>
      </c>
      <c r="BF1445" s="0" t="n">
        <f aca="false">IF(E1445&lt;11,-3.6797*E1445^2+48.115*E1445-53.83,280.92*EXP(-0.2027*E1445))</f>
        <v>102.292823</v>
      </c>
      <c r="BG1445" s="1" t="n">
        <f aca="false">32.208*LN(F1445)+21.438</f>
        <v>90.7419570425808</v>
      </c>
      <c r="BH1445" s="1" t="n">
        <f aca="false">IF(G1445&lt;=2, -10*G1445+100, 88.958*EXP(-0.0755*G1445))</f>
        <v>97</v>
      </c>
      <c r="BI1445" s="1" t="n">
        <f aca="false">IF(I1445&lt;=100, 0.0053*(I1445)^2-1.0332*I1445+100.76, 122.82*EXP(-0.0092*I1445))</f>
        <v>99.527792</v>
      </c>
      <c r="BJ1445" s="0" t="n">
        <f aca="false">IF(P1445&lt;=1000, -6.942*LN(P1445)+107.59, -36.304*LN(P1445)+310.72)</f>
        <v>7.84154374572893</v>
      </c>
      <c r="BK1445" s="0" t="n">
        <f aca="false">BF1445^0.04*BG1445^0.22*BH1445^0.51*BI1445^0.06*BJ1445^0.17</f>
        <v>62.5590451191045</v>
      </c>
      <c r="BL1445" s="0" t="str">
        <f aca="false">IF(BK1445&gt;=90, "Very Good", IF(BK1445&gt;=80, "Good", IF(BK1445&gt;=70, "Slightly Good", IF(BK1445&gt;=60, "Average", IF(BK1445&gt;=50, "Slightly Poor", IF(BK1445&gt;=40, "Poor", "Very Poor"))))))</f>
        <v>Average</v>
      </c>
      <c r="BM1445" s="2" t="n">
        <f aca="false">IF(P1445&lt;=1000, -6.942*LN(P1445)+107.59, IF(AND(P1445&gt;1000, P1445&lt;=5213),-36.304*LN(P1445)+310.72, IF(P1445&gt;5213, 10)))</f>
        <v>7.84154374572893</v>
      </c>
      <c r="BN1445" s="2" t="n">
        <f aca="false">BF1445^0.04*BG1445^0.22*BH1445^0.51*BI1445^0.06*BM1445^0.17</f>
        <v>62.5590451191045</v>
      </c>
      <c r="BO1445" s="3" t="str">
        <f aca="false">IF(BN1445&gt;=90, "Very Good", IF(BN1445&gt;=80, "Good", IF(BN1445&gt;=70, "Slightly Good", IF(BN1445&gt;=60, "Average", IF(BN1445&gt;=50, "Slightly Poor", IF(BN1445&gt;=40, "Poor", "Very Poor"))))))</f>
        <v>Average</v>
      </c>
      <c r="BP1445" s="2" t="n">
        <f aca="false">IF(AJ1445&lt;=1000, -6.942*LN(AJ1445)+107.59, IF(AND(AJ1445&gt;1000, AJ1445&lt;=5213),-36.304*LN(AJ1445)+310.72, IF(AJ1445&gt;5213, 10)))</f>
        <v>50.4159800946047</v>
      </c>
      <c r="BQ1445" s="2" t="n">
        <f aca="false">BF1445^0.04*BG1445^0.22*BH1445^0.51*BI1445^0.06*BP1445^0.17</f>
        <v>85.8377728297996</v>
      </c>
      <c r="BR1445" s="0" t="str">
        <f aca="false">IF(BQ1445&gt;=90, "Very Good", IF(BQ1445&gt;=80, "Good", IF(BQ1445&gt;=70, "Slightly Good", IF(BQ1445&gt;=60, "Average", IF(BQ1445&gt;=50, "Slightly Poor", IF(BQ1445&gt;=40, "Poor", "Very Poor"))))))</f>
        <v>Good</v>
      </c>
      <c r="BT1445" s="2" t="n">
        <f aca="false">9.81*LN(AH1445)+30.6</f>
        <v>25.5888006308556</v>
      </c>
      <c r="BU1445" s="0" t="str">
        <f aca="false">IF(BT1445&lt;30, "Clean water", IF(AND(BT1445&gt;=30, BT1445&lt;40), "Hypolimia", IF(AND(BT1445&gt;=40,BT1445&lt;50), "Mesotrophic", IF(AND(BT1445&gt;=50, BT1445&lt;70), "Eutrophic", IF(BT1445&gt;70,"Hypertrophic")))))</f>
        <v>Clean water</v>
      </c>
      <c r="CM1445" s="0" t="n">
        <f aca="false">IF(G1445&gt;H1445,1,0)</f>
        <v>0</v>
      </c>
      <c r="CO1445" s="17" t="n">
        <f aca="false">14.652-0.41022*M1445+0.007991*M1445*M1445-0.000077774*M1445*M1445*M1445</f>
        <v>9.794232353506</v>
      </c>
      <c r="CP1445" s="1" t="n">
        <f aca="false">F1445/CO1445*100</f>
        <v>87.8067794350569</v>
      </c>
    </row>
    <row r="1446" customFormat="false" ht="12.5" hidden="false" customHeight="false" outlineLevel="0" collapsed="false">
      <c r="A1446" s="0" t="n">
        <v>1445</v>
      </c>
      <c r="B1446" s="15" t="s">
        <v>137</v>
      </c>
      <c r="C1446" s="16" t="s">
        <v>138</v>
      </c>
      <c r="D1446" s="0" t="s">
        <v>189</v>
      </c>
      <c r="E1446" s="0" t="n">
        <v>7.6</v>
      </c>
      <c r="F1446" s="0" t="n">
        <v>9.3</v>
      </c>
      <c r="G1446" s="0" t="n">
        <v>1.7</v>
      </c>
      <c r="H1446" s="0" t="n">
        <v>7.2</v>
      </c>
      <c r="I1446" s="0" t="n">
        <v>5</v>
      </c>
      <c r="J1446" s="0" t="n">
        <v>7.851</v>
      </c>
      <c r="K1446" s="0" t="n">
        <v>0.067</v>
      </c>
      <c r="L1446" s="0" t="n">
        <v>4.5</v>
      </c>
      <c r="M1446" s="0" t="n">
        <v>21.7</v>
      </c>
      <c r="O1446" s="0" t="n">
        <v>568</v>
      </c>
      <c r="BD1446" s="0" t="n">
        <v>4.224</v>
      </c>
      <c r="BF1446" s="0" t="n">
        <f aca="false">IF(E1446&lt;11,-3.6797*E1446^2+48.115*E1446-53.83,280.92*EXP(-0.2027*E1446))</f>
        <v>99.304528</v>
      </c>
      <c r="BG1446" s="1" t="n">
        <f aca="false">32.208*LN(F1446)+21.438</f>
        <v>93.2623038003278</v>
      </c>
      <c r="BH1446" s="1" t="n">
        <f aca="false">IF(G1446&lt;=2, -10*G1446+100, 88.958*EXP(-0.0755*G1446))</f>
        <v>83</v>
      </c>
      <c r="BI1446" s="1" t="n">
        <f aca="false">IF(I1446&lt;=100, 0.0053*(I1446)^2-1.0332*I1446+100.76, 122.82*EXP(-0.0092*I1446))</f>
        <v>95.7265</v>
      </c>
      <c r="BJ1446" s="0" t="e">
        <f aca="false">IF(P1446&lt;=1000, -6.942*LN(P1446)+107.59, -36.304*LN(P1446)+310.72)</f>
        <v>#VALUE!</v>
      </c>
      <c r="BK1446" s="0" t="e">
        <f aca="false">BF1446^0.04*BG1446^0.22*BH1446^0.51*BI1446^0.06*BJ1446^0.17</f>
        <v>#VALUE!</v>
      </c>
      <c r="BL1446" s="0" t="e">
        <f aca="false">IF(BK1446&gt;=90, "Very Good", IF(BK1446&gt;=80, "Good", IF(BK1446&gt;=70, "Slightly Good", IF(BK1446&gt;=60, "Average", IF(BK1446&gt;=50, "Slightly Poor", IF(BK1446&gt;=40, "Poor", "Very Poor"))))))</f>
        <v>#VALUE!</v>
      </c>
      <c r="BM1446" s="2" t="e">
        <f aca="false">IF(P1446&lt;=1000, -6.942*LN(P1446)+107.59, IF(AND(P1446&gt;1000, P1446&lt;=5213),-36.304*LN(P1446)+310.72, IF(P1446&gt;5213, 10)))</f>
        <v>#VALUE!</v>
      </c>
      <c r="BN1446" s="2" t="e">
        <f aca="false">BF1446^0.04*BG1446^0.22*BH1446^0.51*BI1446^0.06*BM1446^0.17</f>
        <v>#VALUE!</v>
      </c>
      <c r="BO1446" s="3" t="e">
        <f aca="false">IF(BN1446&gt;=90, "Very Good", IF(BN1446&gt;=80, "Good", IF(BN1446&gt;=70, "Slightly Good", IF(BN1446&gt;=60, "Average", IF(BN1446&gt;=50, "Slightly Poor", IF(BN1446&gt;=40, "Poor", "Very Poor"))))))</f>
        <v>#VALUE!</v>
      </c>
      <c r="BP1446" s="2" t="e">
        <f aca="false">IF(AJ1446&lt;=1000, -6.942*LN(AJ1446)+107.59, IF(AND(AJ1446&gt;1000, AJ1446&lt;=5213),-36.304*LN(AJ1446)+310.72, IF(AJ1446&gt;5213, 10)))</f>
        <v>#VALUE!</v>
      </c>
      <c r="BQ1446" s="2" t="e">
        <f aca="false">BF1446^0.04*BG1446^0.22*BH1446^0.51*BI1446^0.06*BP1446^0.17</f>
        <v>#VALUE!</v>
      </c>
      <c r="BR1446" s="0" t="e">
        <f aca="false">IF(BQ1446&gt;=90, "Very Good", IF(BQ1446&gt;=80, "Good", IF(BQ1446&gt;=70, "Slightly Good", IF(BQ1446&gt;=60, "Average", IF(BQ1446&gt;=50, "Slightly Poor", IF(BQ1446&gt;=40, "Poor", "Very Poor"))))))</f>
        <v>#VALUE!</v>
      </c>
      <c r="BT1446" s="2" t="e">
        <f aca="false">9.81*LN(AH1446)+30.6</f>
        <v>#VALUE!</v>
      </c>
      <c r="BU1446" s="0" t="e">
        <f aca="false">IF(BT1446&lt;30, "Clean water", IF(AND(BT1446&gt;=30, BT1446&lt;40), "Hypolimia", IF(AND(BT1446&gt;=40,BT1446&lt;50), "Mesotrophic", IF(AND(BT1446&gt;=50, BT1446&lt;70), "Eutrophic", IF(BT1446&gt;70,"Hypertrophic")))))</f>
        <v>#VALUE!</v>
      </c>
      <c r="CM1446" s="0" t="n">
        <f aca="false">IF(G1446&gt;H1446,1,0)</f>
        <v>0</v>
      </c>
      <c r="CO1446" s="17" t="n">
        <f aca="false">14.652-0.41022*M1446+0.007991*M1446*M1446-0.000077774*M1446*M1446*M1446</f>
        <v>8.718388914738</v>
      </c>
      <c r="CP1446" s="1" t="n">
        <f aca="false">F1446/CO1446*100</f>
        <v>106.671084427982</v>
      </c>
    </row>
    <row r="1447" customFormat="false" ht="12.5" hidden="false" customHeight="false" outlineLevel="0" collapsed="false">
      <c r="A1447" s="0" t="n">
        <v>1446</v>
      </c>
      <c r="B1447" s="15" t="s">
        <v>93</v>
      </c>
      <c r="C1447" s="16" t="s">
        <v>94</v>
      </c>
      <c r="D1447" s="0" t="s">
        <v>189</v>
      </c>
      <c r="E1447" s="0" t="n">
        <v>7.6</v>
      </c>
      <c r="F1447" s="0" t="n">
        <v>7.9</v>
      </c>
      <c r="G1447" s="0" t="n">
        <v>2</v>
      </c>
      <c r="H1447" s="0" t="n">
        <v>7.1</v>
      </c>
      <c r="I1447" s="0" t="n">
        <v>5.3</v>
      </c>
      <c r="J1447" s="0" t="n">
        <v>10.092</v>
      </c>
      <c r="K1447" s="0" t="n">
        <v>0.094</v>
      </c>
      <c r="L1447" s="0" t="n">
        <v>4.3</v>
      </c>
      <c r="M1447" s="0" t="n">
        <v>19.4</v>
      </c>
      <c r="N1447" s="0" t="n">
        <v>0</v>
      </c>
      <c r="O1447" s="0" t="n">
        <v>622</v>
      </c>
      <c r="P1447" s="0" t="n">
        <v>4600</v>
      </c>
      <c r="AC1447" s="0" t="n">
        <v>9.888</v>
      </c>
      <c r="AD1447" s="0" t="n">
        <v>0.455</v>
      </c>
      <c r="AE1447" s="0" t="n">
        <v>6.579</v>
      </c>
      <c r="AF1447" s="0" t="n">
        <v>0.055</v>
      </c>
      <c r="AG1447" s="0" t="n">
        <v>0.026</v>
      </c>
      <c r="AH1447" s="0" t="n">
        <v>3.8</v>
      </c>
      <c r="AJ1447" s="0" t="n">
        <v>2200</v>
      </c>
      <c r="BD1447" s="0" t="n">
        <v>3.383</v>
      </c>
      <c r="BF1447" s="0" t="n">
        <f aca="false">IF(E1447&lt;11,-3.6797*E1447^2+48.115*E1447-53.83,280.92*EXP(-0.2027*E1447))</f>
        <v>99.304528</v>
      </c>
      <c r="BG1447" s="1" t="n">
        <f aca="false">32.208*LN(F1447)+21.438</f>
        <v>88.0075157571056</v>
      </c>
      <c r="BH1447" s="1" t="n">
        <f aca="false">IF(G1447&lt;=2, -10*G1447+100, 88.958*EXP(-0.0755*G1447))</f>
        <v>80</v>
      </c>
      <c r="BI1447" s="1" t="n">
        <f aca="false">IF(I1447&lt;=100, 0.0053*(I1447)^2-1.0332*I1447+100.76, 122.82*EXP(-0.0092*I1447))</f>
        <v>95.432917</v>
      </c>
      <c r="BJ1447" s="0" t="n">
        <f aca="false">IF(P1447&lt;=1000, -6.942*LN(P1447)+107.59, -36.304*LN(P1447)+310.72)</f>
        <v>4.5389043097482</v>
      </c>
      <c r="BK1447" s="0" t="n">
        <f aca="false">BF1447^0.04*BG1447^0.22*BH1447^0.51*BI1447^0.06*BJ1447^0.17</f>
        <v>51.1343299656136</v>
      </c>
      <c r="BL1447" s="0" t="str">
        <f aca="false">IF(BK1447&gt;=90, "Very Good", IF(BK1447&gt;=80, "Good", IF(BK1447&gt;=70, "Slightly Good", IF(BK1447&gt;=60, "Average", IF(BK1447&gt;=50, "Slightly Poor", IF(BK1447&gt;=40, "Poor", "Very Poor"))))))</f>
        <v>Slightly Poor</v>
      </c>
      <c r="BM1447" s="2" t="n">
        <f aca="false">IF(P1447&lt;=1000, -6.942*LN(P1447)+107.59, IF(AND(P1447&gt;1000, P1447&lt;=5213),-36.304*LN(P1447)+310.72, IF(P1447&gt;5213, 10)))</f>
        <v>4.5389043097482</v>
      </c>
      <c r="BN1447" s="2" t="n">
        <f aca="false">BF1447^0.04*BG1447^0.22*BH1447^0.51*BI1447^0.06*BM1447^0.17</f>
        <v>51.1343299656136</v>
      </c>
      <c r="BO1447" s="3" t="str">
        <f aca="false">IF(BN1447&gt;=90, "Very Good", IF(BN1447&gt;=80, "Good", IF(BN1447&gt;=70, "Slightly Good", IF(BN1447&gt;=60, "Average", IF(BN1447&gt;=50, "Slightly Poor", IF(BN1447&gt;=40, "Poor", "Very Poor"))))))</f>
        <v>Slightly Poor</v>
      </c>
      <c r="BP1447" s="2" t="n">
        <f aca="false">IF(AJ1447&lt;=1000, -6.942*LN(AJ1447)+107.59, IF(AND(AJ1447&gt;1000, AJ1447&lt;=5213),-36.304*LN(AJ1447)+310.72, IF(AJ1447&gt;5213, 10)))</f>
        <v>31.316696341168</v>
      </c>
      <c r="BQ1447" s="2" t="n">
        <f aca="false">BF1447^0.04*BG1447^0.22*BH1447^0.51*BI1447^0.06*BP1447^0.17</f>
        <v>71.0089032656828</v>
      </c>
      <c r="BR1447" s="0" t="str">
        <f aca="false">IF(BQ1447&gt;=90, "Very Good", IF(BQ1447&gt;=80, "Good", IF(BQ1447&gt;=70, "Slightly Good", IF(BQ1447&gt;=60, "Average", IF(BQ1447&gt;=50, "Slightly Poor", IF(BQ1447&gt;=40, "Poor", "Very Poor"))))))</f>
        <v>Slightly Good</v>
      </c>
      <c r="BT1447" s="2" t="n">
        <f aca="false">9.81*LN(AH1447)+30.6</f>
        <v>43.6963604646443</v>
      </c>
      <c r="BU1447" s="0" t="str">
        <f aca="false">IF(BT1447&lt;30, "Clean water", IF(AND(BT1447&gt;=30, BT1447&lt;40), "Hypolimia", IF(AND(BT1447&gt;=40,BT1447&lt;50), "Mesotrophic", IF(AND(BT1447&gt;=50, BT1447&lt;70), "Eutrophic", IF(BT1447&gt;70,"Hypertrophic")))))</f>
        <v>Mesotrophic</v>
      </c>
      <c r="CM1447" s="0" t="n">
        <f aca="false">IF(G1447&gt;H1447,1,0)</f>
        <v>0</v>
      </c>
      <c r="CO1447" s="17" t="n">
        <f aca="false">14.652-0.41022*M1447+0.007991*M1447*M1447-0.000077774*M1447*M1447*M1447</f>
        <v>9.133366920784</v>
      </c>
      <c r="CP1447" s="1" t="n">
        <f aca="false">F1447/CO1447*100</f>
        <v>86.4960322794288</v>
      </c>
    </row>
    <row r="1448" customFormat="false" ht="12.5" hidden="false" customHeight="false" outlineLevel="0" collapsed="false">
      <c r="A1448" s="0" t="n">
        <v>1447</v>
      </c>
      <c r="B1448" s="15" t="s">
        <v>95</v>
      </c>
      <c r="C1448" s="16" t="s">
        <v>96</v>
      </c>
      <c r="D1448" s="0" t="s">
        <v>189</v>
      </c>
      <c r="E1448" s="0" t="n">
        <v>7</v>
      </c>
      <c r="F1448" s="0" t="n">
        <v>5.7</v>
      </c>
      <c r="G1448" s="0" t="n">
        <v>1.5</v>
      </c>
      <c r="H1448" s="0" t="n">
        <v>6.4</v>
      </c>
      <c r="I1448" s="0" t="n">
        <v>15</v>
      </c>
      <c r="J1448" s="0" t="n">
        <v>5.734</v>
      </c>
      <c r="K1448" s="0" t="n">
        <v>0.136</v>
      </c>
      <c r="L1448" s="0" t="n">
        <v>3.9</v>
      </c>
      <c r="M1448" s="0" t="n">
        <v>18.8</v>
      </c>
      <c r="N1448" s="0" t="n">
        <v>0</v>
      </c>
      <c r="O1448" s="0" t="n">
        <v>631</v>
      </c>
      <c r="P1448" s="0" t="n">
        <v>67000</v>
      </c>
      <c r="AC1448" s="0" t="n">
        <v>5.454</v>
      </c>
      <c r="AD1448" s="0" t="n">
        <v>0.219</v>
      </c>
      <c r="AE1448" s="0" t="n">
        <v>4.619</v>
      </c>
      <c r="AF1448" s="0" t="n">
        <v>0.059</v>
      </c>
      <c r="AG1448" s="0" t="n">
        <v>0.048</v>
      </c>
      <c r="AH1448" s="0" t="n">
        <v>6.3</v>
      </c>
      <c r="AJ1448" s="0" t="n">
        <v>13000</v>
      </c>
      <c r="BF1448" s="0" t="n">
        <f aca="false">IF(E1448&lt;11,-3.6797*E1448^2+48.115*E1448-53.83,280.92*EXP(-0.2027*E1448))</f>
        <v>102.6697</v>
      </c>
      <c r="BG1448" s="1" t="n">
        <f aca="false">32.208*LN(F1448)+21.438</f>
        <v>77.494934559263</v>
      </c>
      <c r="BH1448" s="1" t="n">
        <f aca="false">IF(G1448&lt;=2, -10*G1448+100, 88.958*EXP(-0.0755*G1448))</f>
        <v>85</v>
      </c>
      <c r="BI1448" s="1" t="n">
        <f aca="false">IF(I1448&lt;=100, 0.0053*(I1448)^2-1.0332*I1448+100.76, 122.82*EXP(-0.0092*I1448))</f>
        <v>86.4545</v>
      </c>
      <c r="BJ1448" s="0" t="n">
        <f aca="false">IF(P1448&lt;=1000, -6.942*LN(P1448)+107.59, -36.304*LN(P1448)+310.72)</f>
        <v>-92.7063085025371</v>
      </c>
      <c r="BK1448" s="0" t="e">
        <f aca="false">BF1448^0.04*BG1448^0.22*BH1448^0.51*BI1448^0.06*BJ1448^0.17</f>
        <v>#NUM!</v>
      </c>
      <c r="BL1448" s="0" t="e">
        <f aca="false">IF(BK1448&gt;=90, "Very Good", IF(BK1448&gt;=80, "Good", IF(BK1448&gt;=70, "Slightly Good", IF(BK1448&gt;=60, "Average", IF(BK1448&gt;=50, "Slightly Poor", IF(BK1448&gt;=40, "Poor", "Very Poor"))))))</f>
        <v>#NUM!</v>
      </c>
      <c r="BM1448" s="2" t="n">
        <f aca="false">IF(P1448&lt;=1000, -6.942*LN(P1448)+107.59, IF(AND(P1448&gt;1000, P1448&lt;=5213),-36.304*LN(P1448)+310.72, IF(P1448&gt;5213, 10)))</f>
        <v>10</v>
      </c>
      <c r="BN1448" s="2" t="n">
        <f aca="false">BF1448^0.04*BG1448^0.22*BH1448^0.51*BI1448^0.06*BM1448^0.17</f>
        <v>58.3860008861022</v>
      </c>
      <c r="BO1448" s="3" t="str">
        <f aca="false">IF(BN1448&gt;=90, "Very Good", IF(BN1448&gt;=80, "Good", IF(BN1448&gt;=70, "Slightly Good", IF(BN1448&gt;=60, "Average", IF(BN1448&gt;=50, "Slightly Poor", IF(BN1448&gt;=40, "Poor", "Very Poor"))))))</f>
        <v>Slightly Poor</v>
      </c>
      <c r="BP1448" s="2" t="n">
        <f aca="false">IF(AJ1448&lt;=1000, -6.942*LN(AJ1448)+107.59, IF(AND(AJ1448&gt;1000, AJ1448&lt;=5213),-36.304*LN(AJ1448)+310.72, IF(AJ1448&gt;5213, 10)))</f>
        <v>10</v>
      </c>
      <c r="BQ1448" s="2" t="n">
        <f aca="false">BF1448^0.04*BG1448^0.22*BH1448^0.51*BI1448^0.06*BP1448^0.17</f>
        <v>58.3860008861022</v>
      </c>
      <c r="BR1448" s="0" t="str">
        <f aca="false">IF(BQ1448&gt;=90, "Very Good", IF(BQ1448&gt;=80, "Good", IF(BQ1448&gt;=70, "Slightly Good", IF(BQ1448&gt;=60, "Average", IF(BQ1448&gt;=50, "Slightly Poor", IF(BQ1448&gt;=40, "Poor", "Very Poor"))))))</f>
        <v>Slightly Poor</v>
      </c>
      <c r="BT1448" s="2" t="n">
        <f aca="false">9.81*LN(AH1448)+30.6</f>
        <v>48.6557919036293</v>
      </c>
      <c r="BU1448" s="0" t="str">
        <f aca="false">IF(BT1448&lt;30, "Clean water", IF(AND(BT1448&gt;=30, BT1448&lt;40), "Hypolimia", IF(AND(BT1448&gt;=40,BT1448&lt;50), "Mesotrophic", IF(AND(BT1448&gt;=50, BT1448&lt;70), "Eutrophic", IF(BT1448&gt;70,"Hypertrophic")))))</f>
        <v>Mesotrophic</v>
      </c>
      <c r="CM1448" s="0" t="n">
        <f aca="false">IF(G1448&gt;H1448,1,0)</f>
        <v>0</v>
      </c>
      <c r="CO1448" s="17" t="n">
        <f aca="false">14.652-0.41022*M1448+0.007991*M1448*M1448-0.000077774*M1448*M1448*M1448</f>
        <v>9.247420319872</v>
      </c>
      <c r="CP1448" s="1" t="n">
        <f aca="false">F1448/CO1448*100</f>
        <v>61.6388117208335</v>
      </c>
    </row>
    <row r="1449" customFormat="false" ht="12.5" hidden="false" customHeight="false" outlineLevel="0" collapsed="false">
      <c r="A1449" s="0" t="n">
        <v>1448</v>
      </c>
      <c r="B1449" s="15" t="s">
        <v>97</v>
      </c>
      <c r="C1449" s="16" t="s">
        <v>98</v>
      </c>
      <c r="D1449" s="0" t="s">
        <v>189</v>
      </c>
      <c r="E1449" s="0" t="n">
        <v>7.7</v>
      </c>
      <c r="F1449" s="0" t="n">
        <v>9</v>
      </c>
      <c r="G1449" s="0" t="n">
        <v>0.8</v>
      </c>
      <c r="H1449" s="0" t="n">
        <v>4.4</v>
      </c>
      <c r="I1449" s="0" t="n">
        <v>6</v>
      </c>
      <c r="J1449" s="0" t="n">
        <v>2.317</v>
      </c>
      <c r="K1449" s="0" t="n">
        <v>0.036</v>
      </c>
      <c r="L1449" s="0" t="n">
        <v>2.3</v>
      </c>
      <c r="M1449" s="0" t="n">
        <v>18.5</v>
      </c>
      <c r="N1449" s="0" t="n">
        <v>0</v>
      </c>
      <c r="O1449" s="0" t="n">
        <v>193</v>
      </c>
      <c r="P1449" s="0" t="n">
        <v>1600</v>
      </c>
      <c r="AC1449" s="0" t="n">
        <v>1.913</v>
      </c>
      <c r="AD1449" s="0" t="n">
        <v>0.046</v>
      </c>
      <c r="AE1449" s="0" t="n">
        <v>1.621</v>
      </c>
      <c r="AF1449" s="0" t="n">
        <v>0.028</v>
      </c>
      <c r="AG1449" s="0" t="n">
        <v>0.024</v>
      </c>
      <c r="AH1449" s="0" t="n">
        <v>12.8</v>
      </c>
      <c r="AJ1449" s="0" t="n">
        <v>24</v>
      </c>
      <c r="BF1449" s="0" t="n">
        <f aca="false">IF(E1449&lt;11,-3.6797*E1449^2+48.115*E1449-53.83,280.92*EXP(-0.2027*E1449))</f>
        <v>98.486087</v>
      </c>
      <c r="BG1449" s="1" t="n">
        <f aca="false">32.208*LN(F1449)+21.438</f>
        <v>92.206209186845</v>
      </c>
      <c r="BH1449" s="1" t="n">
        <f aca="false">IF(G1449&lt;=2, -10*G1449+100, 88.958*EXP(-0.0755*G1449))</f>
        <v>92</v>
      </c>
      <c r="BI1449" s="1" t="n">
        <f aca="false">IF(I1449&lt;=100, 0.0053*(I1449)^2-1.0332*I1449+100.76, 122.82*EXP(-0.0092*I1449))</f>
        <v>94.7516</v>
      </c>
      <c r="BJ1449" s="0" t="n">
        <f aca="false">IF(P1449&lt;=1000, -6.942*LN(P1449)+107.59, -36.304*LN(P1449)+310.72)</f>
        <v>42.8778405956953</v>
      </c>
      <c r="BK1449" s="0" t="n">
        <f aca="false">BF1449^0.04*BG1449^0.22*BH1449^0.51*BI1449^0.06*BJ1449^0.17</f>
        <v>81.206129464163</v>
      </c>
      <c r="BL1449" s="0" t="str">
        <f aca="false">IF(BK1449&gt;=90, "Very Good", IF(BK1449&gt;=80, "Good", IF(BK1449&gt;=70, "Slightly Good", IF(BK1449&gt;=60, "Average", IF(BK1449&gt;=50, "Slightly Poor", IF(BK1449&gt;=40, "Poor", "Very Poor"))))))</f>
        <v>Good</v>
      </c>
      <c r="BM1449" s="2" t="n">
        <f aca="false">IF(P1449&lt;=1000, -6.942*LN(P1449)+107.59, IF(AND(P1449&gt;1000, P1449&lt;=5213),-36.304*LN(P1449)+310.72, IF(P1449&gt;5213, 10)))</f>
        <v>42.8778405956953</v>
      </c>
      <c r="BN1449" s="2" t="n">
        <f aca="false">BF1449^0.04*BG1449^0.22*BH1449^0.51*BI1449^0.06*BM1449^0.17</f>
        <v>81.206129464163</v>
      </c>
      <c r="BO1449" s="3" t="str">
        <f aca="false">IF(BN1449&gt;=90, "Very Good", IF(BN1449&gt;=80, "Good", IF(BN1449&gt;=70, "Slightly Good", IF(BN1449&gt;=60, "Average", IF(BN1449&gt;=50, "Slightly Poor", IF(BN1449&gt;=40, "Poor", "Very Poor"))))))</f>
        <v>Good</v>
      </c>
      <c r="BP1449" s="2" t="n">
        <f aca="false">IF(AJ1449&lt;=1000, -6.942*LN(AJ1449)+107.59, IF(AND(AJ1449&gt;1000, AJ1449&lt;=5213),-36.304*LN(AJ1449)+310.72, IF(AJ1449&gt;5213, 10)))</f>
        <v>85.5279503097246</v>
      </c>
      <c r="BQ1449" s="2" t="n">
        <f aca="false">BF1449^0.04*BG1449^0.22*BH1449^0.51*BI1449^0.06*BP1449^0.17</f>
        <v>91.3203543816385</v>
      </c>
      <c r="BR1449" s="0" t="str">
        <f aca="false">IF(BQ1449&gt;=90, "Very Good", IF(BQ1449&gt;=80, "Good", IF(BQ1449&gt;=70, "Slightly Good", IF(BQ1449&gt;=60, "Average", IF(BQ1449&gt;=50, "Slightly Poor", IF(BQ1449&gt;=40, "Poor", "Very Poor"))))))</f>
        <v>Very Good</v>
      </c>
      <c r="BT1449" s="2" t="n">
        <f aca="false">9.81*LN(AH1449)+30.6</f>
        <v>55.6100571267799</v>
      </c>
      <c r="BU1449" s="0" t="str">
        <f aca="false">IF(BT1449&lt;30, "Clean water", IF(AND(BT1449&gt;=30, BT1449&lt;40), "Hypolimia", IF(AND(BT1449&gt;=40,BT1449&lt;50), "Mesotrophic", IF(AND(BT1449&gt;=50, BT1449&lt;70), "Eutrophic", IF(BT1449&gt;70,"Hypertrophic")))))</f>
        <v>Eutrophic</v>
      </c>
      <c r="CM1449" s="0" t="n">
        <f aca="false">IF(G1449&gt;H1449,1,0)</f>
        <v>0</v>
      </c>
      <c r="CO1449" s="17" t="n">
        <f aca="false">14.652-0.41022*M1449+0.007991*M1449*M1449-0.000077774*M1449*M1449*M1449</f>
        <v>9.30541394725</v>
      </c>
      <c r="CP1449" s="1" t="n">
        <f aca="false">F1449/CO1449*100</f>
        <v>96.7178897254726</v>
      </c>
    </row>
    <row r="1450" customFormat="false" ht="12.5" hidden="false" customHeight="false" outlineLevel="0" collapsed="false">
      <c r="A1450" s="0" t="n">
        <v>1449</v>
      </c>
      <c r="B1450" s="15" t="s">
        <v>99</v>
      </c>
      <c r="C1450" s="16" t="s">
        <v>100</v>
      </c>
      <c r="D1450" s="0" t="s">
        <v>189</v>
      </c>
      <c r="E1450" s="0" t="n">
        <v>7.5</v>
      </c>
      <c r="F1450" s="0" t="n">
        <v>7.1</v>
      </c>
      <c r="G1450" s="0" t="n">
        <v>0.6</v>
      </c>
      <c r="H1450" s="0" t="n">
        <v>3.1</v>
      </c>
      <c r="I1450" s="0" t="n">
        <v>4.2</v>
      </c>
      <c r="J1450" s="0" t="n">
        <v>3.783</v>
      </c>
      <c r="K1450" s="0" t="n">
        <v>0.083</v>
      </c>
      <c r="L1450" s="0" t="n">
        <v>2</v>
      </c>
      <c r="M1450" s="0" t="n">
        <v>16.5</v>
      </c>
      <c r="N1450" s="0" t="n">
        <v>0</v>
      </c>
      <c r="O1450" s="0" t="n">
        <v>417</v>
      </c>
      <c r="P1450" s="0" t="n">
        <v>57000</v>
      </c>
      <c r="AC1450" s="0" t="n">
        <v>3.739</v>
      </c>
      <c r="AD1450" s="0" t="n">
        <v>0.036</v>
      </c>
      <c r="AE1450" s="0" t="n">
        <v>3.348</v>
      </c>
      <c r="AF1450" s="0" t="n">
        <v>0.056</v>
      </c>
      <c r="AG1450" s="0" t="n">
        <v>0.048</v>
      </c>
      <c r="AH1450" s="0" t="n">
        <v>0</v>
      </c>
      <c r="AJ1450" s="0" t="n">
        <v>12000</v>
      </c>
      <c r="BF1450" s="0" t="n">
        <f aca="false">IF(E1450&lt;11,-3.6797*E1450^2+48.115*E1450-53.83,280.92*EXP(-0.2027*E1450))</f>
        <v>100.049375</v>
      </c>
      <c r="BG1450" s="1" t="n">
        <f aca="false">32.208*LN(F1450)+21.438</f>
        <v>84.5687328045945</v>
      </c>
      <c r="BH1450" s="1" t="n">
        <f aca="false">IF(G1450&lt;=2, -10*G1450+100, 88.958*EXP(-0.0755*G1450))</f>
        <v>94</v>
      </c>
      <c r="BI1450" s="1" t="n">
        <f aca="false">IF(I1450&lt;=100, 0.0053*(I1450)^2-1.0332*I1450+100.76, 122.82*EXP(-0.0092*I1450))</f>
        <v>96.514052</v>
      </c>
      <c r="BJ1450" s="0" t="n">
        <f aca="false">IF(P1450&lt;=1000, -6.942*LN(P1450)+107.59, -36.304*LN(P1450)+310.72)</f>
        <v>-86.838080875633</v>
      </c>
      <c r="BK1450" s="0" t="e">
        <f aca="false">BF1450^0.04*BG1450^0.22*BH1450^0.51*BI1450^0.06*BJ1450^0.17</f>
        <v>#NUM!</v>
      </c>
      <c r="BL1450" s="0" t="e">
        <f aca="false">IF(BK1450&gt;=90, "Very Good", IF(BK1450&gt;=80, "Good", IF(BK1450&gt;=70, "Slightly Good", IF(BK1450&gt;=60, "Average", IF(BK1450&gt;=50, "Slightly Poor", IF(BK1450&gt;=40, "Poor", "Very Poor"))))))</f>
        <v>#NUM!</v>
      </c>
      <c r="BM1450" s="2" t="n">
        <f aca="false">IF(P1450&lt;=1000, -6.942*LN(P1450)+107.59, IF(AND(P1450&gt;1000, P1450&lt;=5213),-36.304*LN(P1450)+310.72, IF(P1450&gt;5213, 10)))</f>
        <v>10</v>
      </c>
      <c r="BN1450" s="2" t="n">
        <f aca="false">BF1450^0.04*BG1450^0.22*BH1450^0.51*BI1450^0.06*BM1450^0.17</f>
        <v>63.0036013047573</v>
      </c>
      <c r="BO1450" s="3" t="str">
        <f aca="false">IF(BN1450&gt;=90, "Very Good", IF(BN1450&gt;=80, "Good", IF(BN1450&gt;=70, "Slightly Good", IF(BN1450&gt;=60, "Average", IF(BN1450&gt;=50, "Slightly Poor", IF(BN1450&gt;=40, "Poor", "Very Poor"))))))</f>
        <v>Average</v>
      </c>
      <c r="BP1450" s="2" t="n">
        <f aca="false">IF(AJ1450&lt;=1000, -6.942*LN(AJ1450)+107.59, IF(AND(AJ1450&gt;1000, AJ1450&lt;=5213),-36.304*LN(AJ1450)+310.72, IF(AJ1450&gt;5213, 10)))</f>
        <v>10</v>
      </c>
      <c r="BQ1450" s="2" t="n">
        <f aca="false">BF1450^0.04*BG1450^0.22*BH1450^0.51*BI1450^0.06*BP1450^0.17</f>
        <v>63.0036013047573</v>
      </c>
      <c r="BR1450" s="0" t="str">
        <f aca="false">IF(BQ1450&gt;=90, "Very Good", IF(BQ1450&gt;=80, "Good", IF(BQ1450&gt;=70, "Slightly Good", IF(BQ1450&gt;=60, "Average", IF(BQ1450&gt;=50, "Slightly Poor", IF(BQ1450&gt;=40, "Poor", "Very Poor"))))))</f>
        <v>Average</v>
      </c>
      <c r="BT1450" s="2" t="e">
        <f aca="false">9.81*LN(AH1450)+30.6</f>
        <v>#VALUE!</v>
      </c>
      <c r="BU1450" s="0" t="e">
        <f aca="false">IF(BT1450&lt;30, "Clean water", IF(AND(BT1450&gt;=30, BT1450&lt;40), "Hypolimia", IF(AND(BT1450&gt;=40,BT1450&lt;50), "Mesotrophic", IF(AND(BT1450&gt;=50, BT1450&lt;70), "Eutrophic", IF(BT1450&gt;70,"Hypertrophic")))))</f>
        <v>#VALUE!</v>
      </c>
      <c r="CM1450" s="0" t="n">
        <f aca="false">IF(G1450&gt;H1450,1,0)</f>
        <v>0</v>
      </c>
      <c r="CO1450" s="17" t="n">
        <f aca="false">14.652-0.41022*M1450+0.007991*M1450*M1450-0.000077774*M1450*M1450*M1450</f>
        <v>9.70954922025</v>
      </c>
      <c r="CP1450" s="1" t="n">
        <f aca="false">F1450/CO1450*100</f>
        <v>73.1238890595705</v>
      </c>
    </row>
    <row r="1451" customFormat="false" ht="12.5" hidden="false" customHeight="false" outlineLevel="0" collapsed="false">
      <c r="A1451" s="0" t="n">
        <v>1450</v>
      </c>
      <c r="B1451" s="15" t="s">
        <v>99</v>
      </c>
      <c r="C1451" s="16" t="s">
        <v>100</v>
      </c>
      <c r="D1451" s="0" t="s">
        <v>189</v>
      </c>
      <c r="E1451" s="0" t="n">
        <v>8.1</v>
      </c>
      <c r="F1451" s="0" t="n">
        <v>10.5</v>
      </c>
      <c r="G1451" s="0" t="n">
        <v>1.1</v>
      </c>
      <c r="H1451" s="0" t="n">
        <v>3.8</v>
      </c>
      <c r="I1451" s="0" t="n">
        <v>4.7</v>
      </c>
      <c r="J1451" s="0" t="n">
        <v>4.389</v>
      </c>
      <c r="K1451" s="0" t="n">
        <v>0.064</v>
      </c>
      <c r="L1451" s="0" t="n">
        <v>2.2</v>
      </c>
      <c r="M1451" s="0" t="n">
        <v>19.1</v>
      </c>
      <c r="O1451" s="0" t="n">
        <v>410</v>
      </c>
      <c r="BD1451" s="0" t="n">
        <v>0.613</v>
      </c>
      <c r="BF1451" s="0" t="n">
        <f aca="false">IF(E1451&lt;11,-3.6797*E1451^2+48.115*E1451-53.83,280.92*EXP(-0.2027*E1451))</f>
        <v>94.476383</v>
      </c>
      <c r="BG1451" s="1" t="n">
        <f aca="false">32.208*LN(F1451)+21.438</f>
        <v>97.1710942827213</v>
      </c>
      <c r="BH1451" s="1" t="n">
        <f aca="false">IF(G1451&lt;=2, -10*G1451+100, 88.958*EXP(-0.0755*G1451))</f>
        <v>89</v>
      </c>
      <c r="BI1451" s="1" t="n">
        <f aca="false">IF(I1451&lt;=100, 0.0053*(I1451)^2-1.0332*I1451+100.76, 122.82*EXP(-0.0092*I1451))</f>
        <v>96.021037</v>
      </c>
      <c r="BJ1451" s="0" t="e">
        <f aca="false">IF(P1451&lt;=1000, -6.942*LN(P1451)+107.59, -36.304*LN(P1451)+310.72)</f>
        <v>#VALUE!</v>
      </c>
      <c r="BK1451" s="0" t="e">
        <f aca="false">BF1451^0.04*BG1451^0.22*BH1451^0.51*BI1451^0.06*BJ1451^0.17</f>
        <v>#VALUE!</v>
      </c>
      <c r="BL1451" s="0" t="e">
        <f aca="false">IF(BK1451&gt;=90, "Very Good", IF(BK1451&gt;=80, "Good", IF(BK1451&gt;=70, "Slightly Good", IF(BK1451&gt;=60, "Average", IF(BK1451&gt;=50, "Slightly Poor", IF(BK1451&gt;=40, "Poor", "Very Poor"))))))</f>
        <v>#VALUE!</v>
      </c>
      <c r="BM1451" s="2" t="e">
        <f aca="false">IF(P1451&lt;=1000, -6.942*LN(P1451)+107.59, IF(AND(P1451&gt;1000, P1451&lt;=5213),-36.304*LN(P1451)+310.72, IF(P1451&gt;5213, 10)))</f>
        <v>#VALUE!</v>
      </c>
      <c r="BN1451" s="2" t="e">
        <f aca="false">BF1451^0.04*BG1451^0.22*BH1451^0.51*BI1451^0.06*BM1451^0.17</f>
        <v>#VALUE!</v>
      </c>
      <c r="BO1451" s="3" t="e">
        <f aca="false">IF(BN1451&gt;=90, "Very Good", IF(BN1451&gt;=80, "Good", IF(BN1451&gt;=70, "Slightly Good", IF(BN1451&gt;=60, "Average", IF(BN1451&gt;=50, "Slightly Poor", IF(BN1451&gt;=40, "Poor", "Very Poor"))))))</f>
        <v>#VALUE!</v>
      </c>
      <c r="BP1451" s="2" t="e">
        <f aca="false">IF(AJ1451&lt;=1000, -6.942*LN(AJ1451)+107.59, IF(AND(AJ1451&gt;1000, AJ1451&lt;=5213),-36.304*LN(AJ1451)+310.72, IF(AJ1451&gt;5213, 10)))</f>
        <v>#VALUE!</v>
      </c>
      <c r="BQ1451" s="2" t="e">
        <f aca="false">BF1451^0.04*BG1451^0.22*BH1451^0.51*BI1451^0.06*BP1451^0.17</f>
        <v>#VALUE!</v>
      </c>
      <c r="BR1451" s="0" t="e">
        <f aca="false">IF(BQ1451&gt;=90, "Very Good", IF(BQ1451&gt;=80, "Good", IF(BQ1451&gt;=70, "Slightly Good", IF(BQ1451&gt;=60, "Average", IF(BQ1451&gt;=50, "Slightly Poor", IF(BQ1451&gt;=40, "Poor", "Very Poor"))))))</f>
        <v>#VALUE!</v>
      </c>
      <c r="BT1451" s="2" t="e">
        <f aca="false">9.81*LN(AH1451)+30.6</f>
        <v>#VALUE!</v>
      </c>
      <c r="BU1451" s="0" t="e">
        <f aca="false">IF(BT1451&lt;30, "Clean water", IF(AND(BT1451&gt;=30, BT1451&lt;40), "Hypolimia", IF(AND(BT1451&gt;=40,BT1451&lt;50), "Mesotrophic", IF(AND(BT1451&gt;=50, BT1451&lt;70), "Eutrophic", IF(BT1451&gt;70,"Hypertrophic")))))</f>
        <v>#VALUE!</v>
      </c>
      <c r="CM1451" s="0" t="n">
        <f aca="false">IF(G1451&gt;H1451,1,0)</f>
        <v>0</v>
      </c>
      <c r="CO1451" s="17" t="n">
        <f aca="false">14.652-0.41022*M1451+0.007991*M1451*M1451-0.000077774*M1451*M1451*M1451</f>
        <v>9.190075510846</v>
      </c>
      <c r="CP1451" s="1" t="n">
        <f aca="false">F1451/CO1451*100</f>
        <v>114.253685811483</v>
      </c>
    </row>
    <row r="1452" customFormat="false" ht="12.5" hidden="false" customHeight="false" outlineLevel="0" collapsed="false">
      <c r="A1452" s="0" t="n">
        <v>1451</v>
      </c>
      <c r="B1452" s="15" t="s">
        <v>101</v>
      </c>
      <c r="C1452" s="16" t="s">
        <v>102</v>
      </c>
      <c r="D1452" s="0" t="s">
        <v>189</v>
      </c>
      <c r="E1452" s="0" t="n">
        <v>8.2</v>
      </c>
      <c r="F1452" s="0" t="n">
        <v>11.3</v>
      </c>
      <c r="G1452" s="0" t="n">
        <v>1.1</v>
      </c>
      <c r="H1452" s="0" t="n">
        <v>5.7</v>
      </c>
      <c r="I1452" s="0" t="n">
        <v>15.1</v>
      </c>
      <c r="J1452" s="0" t="n">
        <v>3.263</v>
      </c>
      <c r="K1452" s="0" t="n">
        <v>0.019</v>
      </c>
      <c r="L1452" s="0" t="n">
        <v>2.4</v>
      </c>
      <c r="M1452" s="0" t="n">
        <v>19.3</v>
      </c>
      <c r="N1452" s="0" t="n">
        <v>0</v>
      </c>
      <c r="O1452" s="0" t="n">
        <v>282</v>
      </c>
      <c r="P1452" s="0" t="n">
        <v>2500</v>
      </c>
      <c r="AC1452" s="0" t="n">
        <v>2.773</v>
      </c>
      <c r="AD1452" s="0" t="n">
        <v>0.022</v>
      </c>
      <c r="AE1452" s="0" t="n">
        <v>2.287</v>
      </c>
      <c r="AF1452" s="0" t="n">
        <v>0.013</v>
      </c>
      <c r="AG1452" s="0" t="n">
        <v>0.009</v>
      </c>
      <c r="AH1452" s="0" t="n">
        <v>53.7</v>
      </c>
      <c r="AJ1452" s="0" t="n">
        <v>16</v>
      </c>
      <c r="BA1452" s="0" t="n">
        <v>0</v>
      </c>
      <c r="BF1452" s="0" t="n">
        <f aca="false">IF(E1452&lt;11,-3.6797*E1452^2+48.115*E1452-53.83,280.92*EXP(-0.2027*E1452))</f>
        <v>93.289972</v>
      </c>
      <c r="BG1452" s="1" t="n">
        <f aca="false">32.208*LN(F1452)+21.438</f>
        <v>99.5360461899348</v>
      </c>
      <c r="BH1452" s="1" t="n">
        <f aca="false">IF(G1452&lt;=2, -10*G1452+100, 88.958*EXP(-0.0755*G1452))</f>
        <v>89</v>
      </c>
      <c r="BI1452" s="1" t="n">
        <f aca="false">IF(I1452&lt;=100, 0.0053*(I1452)^2-1.0332*I1452+100.76, 122.82*EXP(-0.0092*I1452))</f>
        <v>86.367133</v>
      </c>
      <c r="BJ1452" s="0" t="n">
        <f aca="false">IF(P1452&lt;=1000, -6.942*LN(P1452)+107.59, -36.304*LN(P1452)+310.72)</f>
        <v>26.6758336218732</v>
      </c>
      <c r="BK1452" s="0" t="n">
        <f aca="false">BF1452^0.04*BG1452^0.22*BH1452^0.51*BI1452^0.06*BJ1452^0.17</f>
        <v>74.3291141462778</v>
      </c>
      <c r="BL1452" s="0" t="str">
        <f aca="false">IF(BK1452&gt;=90, "Very Good", IF(BK1452&gt;=80, "Good", IF(BK1452&gt;=70, "Slightly Good", IF(BK1452&gt;=60, "Average", IF(BK1452&gt;=50, "Slightly Poor", IF(BK1452&gt;=40, "Poor", "Very Poor"))))))</f>
        <v>Slightly Good</v>
      </c>
      <c r="BM1452" s="2" t="n">
        <f aca="false">IF(P1452&lt;=1000, -6.942*LN(P1452)+107.59, IF(AND(P1452&gt;1000, P1452&lt;=5213),-36.304*LN(P1452)+310.72, IF(P1452&gt;5213, 10)))</f>
        <v>26.6758336218732</v>
      </c>
      <c r="BN1452" s="2" t="n">
        <f aca="false">BF1452^0.04*BG1452^0.22*BH1452^0.51*BI1452^0.06*BM1452^0.17</f>
        <v>74.3291141462778</v>
      </c>
      <c r="BO1452" s="3" t="str">
        <f aca="false">IF(BN1452&gt;=90, "Very Good", IF(BN1452&gt;=80, "Good", IF(BN1452&gt;=70, "Slightly Good", IF(BN1452&gt;=60, "Average", IF(BN1452&gt;=50, "Slightly Poor", IF(BN1452&gt;=40, "Poor", "Very Poor"))))))</f>
        <v>Slightly Good</v>
      </c>
      <c r="BP1452" s="2" t="n">
        <f aca="false">IF(AJ1452&lt;=1000, -6.942*LN(AJ1452)+107.59, IF(AND(AJ1452&gt;1000, AJ1452&lt;=5213),-36.304*LN(AJ1452)+310.72, IF(AJ1452&gt;5213, 10)))</f>
        <v>88.3426890902114</v>
      </c>
      <c r="BQ1452" s="2" t="n">
        <f aca="false">BF1452^0.04*BG1452^0.22*BH1452^0.51*BI1452^0.06*BP1452^0.17</f>
        <v>91.1103891118444</v>
      </c>
      <c r="BR1452" s="0" t="str">
        <f aca="false">IF(BQ1452&gt;=90, "Very Good", IF(BQ1452&gt;=80, "Good", IF(BQ1452&gt;=70, "Slightly Good", IF(BQ1452&gt;=60, "Average", IF(BQ1452&gt;=50, "Slightly Poor", IF(BQ1452&gt;=40, "Poor", "Very Poor"))))))</f>
        <v>Very Good</v>
      </c>
      <c r="BT1452" s="2" t="n">
        <f aca="false">9.81*LN(AH1452)+30.6</f>
        <v>69.6772815448604</v>
      </c>
      <c r="BU1452" s="0" t="str">
        <f aca="false">IF(BT1452&lt;30, "Clean water", IF(AND(BT1452&gt;=30, BT1452&lt;40), "Hypolimia", IF(AND(BT1452&gt;=40,BT1452&lt;50), "Mesotrophic", IF(AND(BT1452&gt;=50, BT1452&lt;70), "Eutrophic", IF(BT1452&gt;70,"Hypertrophic")))))</f>
        <v>Eutrophic</v>
      </c>
      <c r="CM1452" s="0" t="n">
        <f aca="false">IF(G1452&gt;H1452,1,0)</f>
        <v>0</v>
      </c>
      <c r="CO1452" s="17" t="n">
        <f aca="false">14.652-0.41022*M1452+0.007991*M1452*M1452-0.000077774*M1452*M1452*M1452</f>
        <v>9.152199870882</v>
      </c>
      <c r="CP1452" s="1" t="n">
        <f aca="false">F1452/CO1452*100</f>
        <v>123.467583306952</v>
      </c>
    </row>
    <row r="1453" customFormat="false" ht="12.5" hidden="false" customHeight="false" outlineLevel="0" collapsed="false">
      <c r="A1453" s="0" t="n">
        <v>1452</v>
      </c>
      <c r="B1453" s="15" t="s">
        <v>103</v>
      </c>
      <c r="C1453" s="16" t="s">
        <v>104</v>
      </c>
      <c r="D1453" s="0" t="s">
        <v>189</v>
      </c>
      <c r="E1453" s="0" t="n">
        <v>8.1</v>
      </c>
      <c r="F1453" s="0" t="n">
        <v>10.7</v>
      </c>
      <c r="G1453" s="0" t="n">
        <v>0.8</v>
      </c>
      <c r="H1453" s="0" t="n">
        <v>2.7</v>
      </c>
      <c r="I1453" s="0" t="n">
        <v>0.4</v>
      </c>
      <c r="J1453" s="0" t="n">
        <v>5.121</v>
      </c>
      <c r="K1453" s="0" t="n">
        <v>0.043</v>
      </c>
      <c r="L1453" s="0" t="n">
        <v>1.8</v>
      </c>
      <c r="M1453" s="0" t="n">
        <v>17.3</v>
      </c>
      <c r="N1453" s="0" t="n">
        <v>0</v>
      </c>
      <c r="O1453" s="0" t="n">
        <v>428</v>
      </c>
      <c r="P1453" s="0" t="n">
        <v>13000</v>
      </c>
      <c r="AC1453" s="0" t="n">
        <v>4.943</v>
      </c>
      <c r="AD1453" s="0" t="n">
        <v>0.05</v>
      </c>
      <c r="AE1453" s="0" t="n">
        <v>4.722</v>
      </c>
      <c r="AF1453" s="0" t="n">
        <v>0.032</v>
      </c>
      <c r="AG1453" s="0" t="n">
        <v>0.024</v>
      </c>
      <c r="AH1453" s="0" t="n">
        <v>10.3</v>
      </c>
      <c r="AJ1453" s="0" t="n">
        <v>1100</v>
      </c>
      <c r="BF1453" s="0" t="n">
        <f aca="false">IF(E1453&lt;11,-3.6797*E1453^2+48.115*E1453-53.83,280.92*EXP(-0.2027*E1453))</f>
        <v>94.476383</v>
      </c>
      <c r="BG1453" s="1" t="n">
        <f aca="false">32.208*LN(F1453)+21.438</f>
        <v>97.7788104251968</v>
      </c>
      <c r="BH1453" s="1" t="n">
        <f aca="false">IF(G1453&lt;=2, -10*G1453+100, 88.958*EXP(-0.0755*G1453))</f>
        <v>92</v>
      </c>
      <c r="BI1453" s="1" t="n">
        <f aca="false">IF(I1453&lt;=100, 0.0053*(I1453)^2-1.0332*I1453+100.76, 122.82*EXP(-0.0092*I1453))</f>
        <v>100.347568</v>
      </c>
      <c r="BJ1453" s="0" t="n">
        <f aca="false">IF(P1453&lt;=1000, -6.942*LN(P1453)+107.59, -36.304*LN(P1453)+310.72)</f>
        <v>-33.1770691214511</v>
      </c>
      <c r="BK1453" s="0" t="e">
        <f aca="false">BF1453^0.04*BG1453^0.22*BH1453^0.51*BI1453^0.06*BJ1453^0.17</f>
        <v>#NUM!</v>
      </c>
      <c r="BL1453" s="0" t="e">
        <f aca="false">IF(BK1453&gt;=90, "Very Good", IF(BK1453&gt;=80, "Good", IF(BK1453&gt;=70, "Slightly Good", IF(BK1453&gt;=60, "Average", IF(BK1453&gt;=50, "Slightly Poor", IF(BK1453&gt;=40, "Poor", "Very Poor"))))))</f>
        <v>#NUM!</v>
      </c>
      <c r="BM1453" s="2" t="n">
        <f aca="false">IF(P1453&lt;=1000, -6.942*LN(P1453)+107.59, IF(AND(P1453&gt;1000, P1453&lt;=5213),-36.304*LN(P1453)+310.72, IF(P1453&gt;5213, 10)))</f>
        <v>10</v>
      </c>
      <c r="BN1453" s="2" t="n">
        <f aca="false">BF1453^0.04*BG1453^0.22*BH1453^0.51*BI1453^0.06*BM1453^0.17</f>
        <v>64.3411735897166</v>
      </c>
      <c r="BO1453" s="3" t="str">
        <f aca="false">IF(BN1453&gt;=90, "Very Good", IF(BN1453&gt;=80, "Good", IF(BN1453&gt;=70, "Slightly Good", IF(BN1453&gt;=60, "Average", IF(BN1453&gt;=50, "Slightly Poor", IF(BN1453&gt;=40, "Poor", "Very Poor"))))))</f>
        <v>Average</v>
      </c>
      <c r="BP1453" s="2" t="n">
        <f aca="false">IF(AJ1453&lt;=1000, -6.942*LN(AJ1453)+107.59, IF(AND(AJ1453&gt;1000, AJ1453&lt;=5213),-36.304*LN(AJ1453)+310.72, IF(AJ1453&gt;5213, 10)))</f>
        <v>56.4807115842163</v>
      </c>
      <c r="BQ1453" s="2" t="n">
        <f aca="false">BF1453^0.04*BG1453^0.22*BH1453^0.51*BI1453^0.06*BP1453^0.17</f>
        <v>86.3598750597884</v>
      </c>
      <c r="BR1453" s="0" t="str">
        <f aca="false">IF(BQ1453&gt;=90, "Very Good", IF(BQ1453&gt;=80, "Good", IF(BQ1453&gt;=70, "Slightly Good", IF(BQ1453&gt;=60, "Average", IF(BQ1453&gt;=50, "Slightly Poor", IF(BQ1453&gt;=40, "Poor", "Very Poor"))))))</f>
        <v>Good</v>
      </c>
      <c r="BT1453" s="2" t="n">
        <f aca="false">9.81*LN(AH1453)+30.6</f>
        <v>53.4783316122612</v>
      </c>
      <c r="BU1453" s="0" t="str">
        <f aca="false">IF(BT1453&lt;30, "Clean water", IF(AND(BT1453&gt;=30, BT1453&lt;40), "Hypolimia", IF(AND(BT1453&gt;=40,BT1453&lt;50), "Mesotrophic", IF(AND(BT1453&gt;=50, BT1453&lt;70), "Eutrophic", IF(BT1453&gt;70,"Hypertrophic")))))</f>
        <v>Eutrophic</v>
      </c>
      <c r="CM1453" s="0" t="n">
        <f aca="false">IF(G1453&gt;H1453,1,0)</f>
        <v>0</v>
      </c>
      <c r="CO1453" s="17" t="n">
        <f aca="false">14.652-0.41022*M1453+0.007991*M1453*M1453-0.000077774*M1453*M1453*M1453</f>
        <v>9.544128628042</v>
      </c>
      <c r="CP1453" s="1" t="n">
        <f aca="false">F1453/CO1453*100</f>
        <v>112.110810918473</v>
      </c>
    </row>
    <row r="1454" customFormat="false" ht="12.5" hidden="false" customHeight="false" outlineLevel="0" collapsed="false">
      <c r="A1454" s="0" t="n">
        <v>1453</v>
      </c>
      <c r="B1454" s="15" t="s">
        <v>105</v>
      </c>
      <c r="C1454" s="16" t="s">
        <v>106</v>
      </c>
      <c r="D1454" s="0" t="s">
        <v>189</v>
      </c>
      <c r="E1454" s="0" t="n">
        <v>7.9</v>
      </c>
      <c r="F1454" s="0" t="n">
        <v>10.3</v>
      </c>
      <c r="G1454" s="0" t="n">
        <v>1</v>
      </c>
      <c r="H1454" s="0" t="n">
        <v>4</v>
      </c>
      <c r="I1454" s="0" t="n">
        <v>6.9</v>
      </c>
      <c r="J1454" s="0" t="n">
        <v>2.212</v>
      </c>
      <c r="K1454" s="0" t="n">
        <v>0.045</v>
      </c>
      <c r="L1454" s="0" t="n">
        <v>2.2</v>
      </c>
      <c r="M1454" s="0" t="n">
        <v>17.4</v>
      </c>
      <c r="N1454" s="0" t="n">
        <v>0</v>
      </c>
      <c r="O1454" s="0" t="n">
        <v>204</v>
      </c>
      <c r="P1454" s="0" t="n">
        <v>960</v>
      </c>
      <c r="AC1454" s="0" t="n">
        <v>1.878</v>
      </c>
      <c r="AD1454" s="0" t="n">
        <v>0.016</v>
      </c>
      <c r="AE1454" s="0" t="n">
        <v>1.43</v>
      </c>
      <c r="AF1454" s="0" t="n">
        <v>0.039</v>
      </c>
      <c r="AG1454" s="0" t="n">
        <v>0.01</v>
      </c>
      <c r="AH1454" s="0" t="n">
        <v>24.9</v>
      </c>
      <c r="AJ1454" s="0" t="n">
        <v>4</v>
      </c>
      <c r="BA1454" s="0" t="n">
        <v>0</v>
      </c>
      <c r="BF1454" s="0" t="n">
        <f aca="false">IF(E1454&lt;11,-3.6797*E1454^2+48.115*E1454-53.83,280.92*EXP(-0.2027*E1454))</f>
        <v>96.6284230000001</v>
      </c>
      <c r="BG1454" s="1" t="n">
        <f aca="false">32.208*LN(F1454)+21.438</f>
        <v>96.5516905777479</v>
      </c>
      <c r="BH1454" s="1" t="n">
        <f aca="false">IF(G1454&lt;=2, -10*G1454+100, 88.958*EXP(-0.0755*G1454))</f>
        <v>90</v>
      </c>
      <c r="BI1454" s="1" t="n">
        <f aca="false">IF(I1454&lt;=100, 0.0053*(I1454)^2-1.0332*I1454+100.76, 122.82*EXP(-0.0092*I1454))</f>
        <v>93.883253</v>
      </c>
      <c r="BJ1454" s="0" t="n">
        <f aca="false">IF(P1454&lt;=1000, -6.942*LN(P1454)+107.59, -36.304*LN(P1454)+310.72)</f>
        <v>59.9197491392656</v>
      </c>
      <c r="BK1454" s="0" t="n">
        <f aca="false">BF1454^0.04*BG1454^0.22*BH1454^0.51*BI1454^0.06*BJ1454^0.17</f>
        <v>85.7545623978793</v>
      </c>
      <c r="BL1454" s="0" t="str">
        <f aca="false">IF(BK1454&gt;=90, "Very Good", IF(BK1454&gt;=80, "Good", IF(BK1454&gt;=70, "Slightly Good", IF(BK1454&gt;=60, "Average", IF(BK1454&gt;=50, "Slightly Poor", IF(BK1454&gt;=40, "Poor", "Very Poor"))))))</f>
        <v>Good</v>
      </c>
      <c r="BM1454" s="2" t="n">
        <f aca="false">IF(P1454&lt;=1000, -6.942*LN(P1454)+107.59, IF(AND(P1454&gt;1000, P1454&lt;=5213),-36.304*LN(P1454)+310.72, IF(P1454&gt;5213, 10)))</f>
        <v>59.9197491392656</v>
      </c>
      <c r="BN1454" s="2" t="n">
        <f aca="false">BF1454^0.04*BG1454^0.22*BH1454^0.51*BI1454^0.06*BM1454^0.17</f>
        <v>85.7545623978793</v>
      </c>
      <c r="BO1454" s="3" t="str">
        <f aca="false">IF(BN1454&gt;=90, "Very Good", IF(BN1454&gt;=80, "Good", IF(BN1454&gt;=70, "Slightly Good", IF(BN1454&gt;=60, "Average", IF(BN1454&gt;=50, "Slightly Poor", IF(BN1454&gt;=40, "Poor", "Very Poor"))))))</f>
        <v>Good</v>
      </c>
      <c r="BP1454" s="2" t="n">
        <f aca="false">IF(AJ1454&lt;=1000, -6.942*LN(AJ1454)+107.59, IF(AND(AJ1454&gt;1000, AJ1454&lt;=5213),-36.304*LN(AJ1454)+310.72, IF(AJ1454&gt;5213, 10)))</f>
        <v>97.9663445451057</v>
      </c>
      <c r="BQ1454" s="2" t="n">
        <f aca="false">BF1454^0.04*BG1454^0.22*BH1454^0.51*BI1454^0.06*BP1454^0.17</f>
        <v>93.2295120000814</v>
      </c>
      <c r="BR1454" s="0" t="str">
        <f aca="false">IF(BQ1454&gt;=90, "Very Good", IF(BQ1454&gt;=80, "Good", IF(BQ1454&gt;=70, "Slightly Good", IF(BQ1454&gt;=60, "Average", IF(BQ1454&gt;=50, "Slightly Poor", IF(BQ1454&gt;=40, "Poor", "Very Poor"))))))</f>
        <v>Very Good</v>
      </c>
      <c r="BT1454" s="2" t="n">
        <f aca="false">9.81*LN(AH1454)+30.6</f>
        <v>62.1378531520472</v>
      </c>
      <c r="BU1454" s="0" t="str">
        <f aca="false">IF(BT1454&lt;30, "Clean water", IF(AND(BT1454&gt;=30, BT1454&lt;40), "Hypolimia", IF(AND(BT1454&gt;=40,BT1454&lt;50), "Mesotrophic", IF(AND(BT1454&gt;=50, BT1454&lt;70), "Eutrophic", IF(BT1454&gt;70,"Hypertrophic")))))</f>
        <v>Eutrophic</v>
      </c>
      <c r="CM1454" s="0" t="n">
        <f aca="false">IF(G1454&gt;H1454,1,0)</f>
        <v>0</v>
      </c>
      <c r="CO1454" s="17" t="n">
        <f aca="false">14.652-0.41022*M1454+0.007991*M1454*M1454-0.000077774*M1454*M1454*M1454</f>
        <v>9.523811861424</v>
      </c>
      <c r="CP1454" s="1" t="n">
        <f aca="false">F1454/CO1454*100</f>
        <v>108.149973454641</v>
      </c>
    </row>
    <row r="1455" customFormat="false" ht="12.5" hidden="false" customHeight="false" outlineLevel="0" collapsed="false">
      <c r="A1455" s="0" t="n">
        <v>1454</v>
      </c>
      <c r="B1455" s="15" t="s">
        <v>107</v>
      </c>
      <c r="C1455" s="16" t="s">
        <v>108</v>
      </c>
      <c r="D1455" s="0" t="s">
        <v>189</v>
      </c>
      <c r="E1455" s="0" t="n">
        <v>7.7</v>
      </c>
      <c r="F1455" s="0" t="n">
        <v>11.9</v>
      </c>
      <c r="G1455" s="0" t="n">
        <v>0.2</v>
      </c>
      <c r="H1455" s="0" t="n">
        <v>1.5</v>
      </c>
      <c r="I1455" s="0" t="n">
        <v>0.8</v>
      </c>
      <c r="J1455" s="0" t="n">
        <v>5.97</v>
      </c>
      <c r="K1455" s="0" t="n">
        <v>0.077</v>
      </c>
      <c r="L1455" s="0" t="n">
        <v>1.1</v>
      </c>
      <c r="M1455" s="0" t="n">
        <v>16.4</v>
      </c>
      <c r="N1455" s="0" t="n">
        <v>0</v>
      </c>
      <c r="O1455" s="0" t="n">
        <v>569</v>
      </c>
      <c r="P1455" s="0" t="n">
        <v>13000</v>
      </c>
      <c r="AC1455" s="0" t="n">
        <v>5.885</v>
      </c>
      <c r="AD1455" s="0" t="n">
        <v>0.002</v>
      </c>
      <c r="AE1455" s="0" t="n">
        <v>5.682</v>
      </c>
      <c r="AF1455" s="0" t="n">
        <v>0.07</v>
      </c>
      <c r="AG1455" s="0" t="n">
        <v>0.068</v>
      </c>
      <c r="AH1455" s="0" t="n">
        <v>0</v>
      </c>
      <c r="AJ1455" s="0" t="n">
        <v>1600</v>
      </c>
      <c r="BF1455" s="0" t="n">
        <f aca="false">IF(E1455&lt;11,-3.6797*E1455^2+48.115*E1455-53.83,280.92*EXP(-0.2027*E1455))</f>
        <v>98.486087</v>
      </c>
      <c r="BG1455" s="1" t="n">
        <f aca="false">32.208*LN(F1455)+21.438</f>
        <v>101.202348790984</v>
      </c>
      <c r="BH1455" s="1" t="n">
        <f aca="false">IF(G1455&lt;=2, -10*G1455+100, 88.958*EXP(-0.0755*G1455))</f>
        <v>98</v>
      </c>
      <c r="BI1455" s="1" t="n">
        <f aca="false">IF(I1455&lt;=100, 0.0053*(I1455)^2-1.0332*I1455+100.76, 122.82*EXP(-0.0092*I1455))</f>
        <v>99.936832</v>
      </c>
      <c r="BJ1455" s="0" t="n">
        <f aca="false">IF(P1455&lt;=1000, -6.942*LN(P1455)+107.59, -36.304*LN(P1455)+310.72)</f>
        <v>-33.1770691214511</v>
      </c>
      <c r="BK1455" s="0" t="e">
        <f aca="false">BF1455^0.04*BG1455^0.22*BH1455^0.51*BI1455^0.06*BJ1455^0.17</f>
        <v>#NUM!</v>
      </c>
      <c r="BL1455" s="0" t="e">
        <f aca="false">IF(BK1455&gt;=90, "Very Good", IF(BK1455&gt;=80, "Good", IF(BK1455&gt;=70, "Slightly Good", IF(BK1455&gt;=60, "Average", IF(BK1455&gt;=50, "Slightly Poor", IF(BK1455&gt;=40, "Poor", "Very Poor"))))))</f>
        <v>#NUM!</v>
      </c>
      <c r="BM1455" s="2" t="n">
        <f aca="false">IF(P1455&lt;=1000, -6.942*LN(P1455)+107.59, IF(AND(P1455&gt;1000, P1455&lt;=5213),-36.304*LN(P1455)+310.72, IF(P1455&gt;5213, 10)))</f>
        <v>10</v>
      </c>
      <c r="BN1455" s="2" t="n">
        <f aca="false">BF1455^0.04*BG1455^0.22*BH1455^0.51*BI1455^0.06*BM1455^0.17</f>
        <v>67.0479893804486</v>
      </c>
      <c r="BO1455" s="3" t="str">
        <f aca="false">IF(BN1455&gt;=90, "Very Good", IF(BN1455&gt;=80, "Good", IF(BN1455&gt;=70, "Slightly Good", IF(BN1455&gt;=60, "Average", IF(BN1455&gt;=50, "Slightly Poor", IF(BN1455&gt;=40, "Poor", "Very Poor"))))))</f>
        <v>Average</v>
      </c>
      <c r="BP1455" s="2" t="n">
        <f aca="false">IF(AJ1455&lt;=1000, -6.942*LN(AJ1455)+107.59, IF(AND(AJ1455&gt;1000, AJ1455&lt;=5213),-36.304*LN(AJ1455)+310.72, IF(AJ1455&gt;5213, 10)))</f>
        <v>42.8778405956953</v>
      </c>
      <c r="BQ1455" s="2" t="n">
        <f aca="false">BF1455^0.04*BG1455^0.22*BH1455^0.51*BI1455^0.06*BP1455^0.17</f>
        <v>85.874723707996</v>
      </c>
      <c r="BR1455" s="0" t="str">
        <f aca="false">IF(BQ1455&gt;=90, "Very Good", IF(BQ1455&gt;=80, "Good", IF(BQ1455&gt;=70, "Slightly Good", IF(BQ1455&gt;=60, "Average", IF(BQ1455&gt;=50, "Slightly Poor", IF(BQ1455&gt;=40, "Poor", "Very Poor"))))))</f>
        <v>Good</v>
      </c>
      <c r="BT1455" s="2" t="e">
        <f aca="false">9.81*LN(AH1455)+30.6</f>
        <v>#VALUE!</v>
      </c>
      <c r="BU1455" s="0" t="e">
        <f aca="false">IF(BT1455&lt;30, "Clean water", IF(AND(BT1455&gt;=30, BT1455&lt;40), "Hypolimia", IF(AND(BT1455&gt;=40,BT1455&lt;50), "Mesotrophic", IF(AND(BT1455&gt;=50, BT1455&lt;70), "Eutrophic", IF(BT1455&gt;70,"Hypertrophic")))))</f>
        <v>#VALUE!</v>
      </c>
      <c r="CM1455" s="0" t="n">
        <f aca="false">IF(G1455&gt;H1455,1,0)</f>
        <v>0</v>
      </c>
      <c r="CO1455" s="17" t="n">
        <f aca="false">14.652-0.41022*M1455+0.007991*M1455*M1455-0.000077774*M1455*M1455*M1455</f>
        <v>9.730594601344</v>
      </c>
      <c r="CP1455" s="1" t="n">
        <f aca="false">F1455/CO1455*100</f>
        <v>122.294684832069</v>
      </c>
    </row>
    <row r="1456" customFormat="false" ht="12.5" hidden="false" customHeight="false" outlineLevel="0" collapsed="false">
      <c r="A1456" s="0" t="n">
        <v>1455</v>
      </c>
      <c r="B1456" s="15" t="s">
        <v>109</v>
      </c>
      <c r="C1456" s="16" t="s">
        <v>110</v>
      </c>
      <c r="D1456" s="0" t="s">
        <v>189</v>
      </c>
      <c r="E1456" s="0" t="n">
        <v>7.6</v>
      </c>
      <c r="F1456" s="0" t="n">
        <v>8.5</v>
      </c>
      <c r="G1456" s="0" t="n">
        <v>3.2</v>
      </c>
      <c r="H1456" s="0" t="n">
        <v>6.6</v>
      </c>
      <c r="I1456" s="0" t="n">
        <v>6.1</v>
      </c>
      <c r="J1456" s="0" t="n">
        <v>9.717</v>
      </c>
      <c r="K1456" s="0" t="n">
        <v>0.187</v>
      </c>
      <c r="L1456" s="0" t="n">
        <v>3.5</v>
      </c>
      <c r="M1456" s="0" t="n">
        <v>20.5</v>
      </c>
      <c r="O1456" s="0" t="n">
        <v>395</v>
      </c>
      <c r="AC1456" s="0" t="n">
        <v>9.366</v>
      </c>
      <c r="AD1456" s="0" t="n">
        <v>0.76</v>
      </c>
      <c r="AE1456" s="0" t="n">
        <v>6.063</v>
      </c>
      <c r="AF1456" s="0" t="n">
        <v>0.126</v>
      </c>
      <c r="AG1456" s="0" t="n">
        <v>0.091</v>
      </c>
      <c r="BD1456" s="0" t="n">
        <v>2.344</v>
      </c>
      <c r="BF1456" s="0" t="n">
        <f aca="false">IF(E1456&lt;11,-3.6797*E1456^2+48.115*E1456-53.83,280.92*EXP(-0.2027*E1456))</f>
        <v>99.304528</v>
      </c>
      <c r="BG1456" s="1" t="n">
        <f aca="false">32.208*LN(F1456)+21.438</f>
        <v>90.3652509938879</v>
      </c>
      <c r="BH1456" s="1" t="n">
        <f aca="false">IF(G1456&lt;=2, -10*G1456+100, 88.958*EXP(-0.0755*G1456))</f>
        <v>69.8649678413399</v>
      </c>
      <c r="BI1456" s="1" t="n">
        <f aca="false">IF(I1456&lt;=100, 0.0053*(I1456)^2-1.0332*I1456+100.76, 122.82*EXP(-0.0092*I1456))</f>
        <v>94.654693</v>
      </c>
      <c r="BJ1456" s="0" t="e">
        <f aca="false">IF(P1456&lt;=1000, -6.942*LN(P1456)+107.59, -36.304*LN(P1456)+310.72)</f>
        <v>#VALUE!</v>
      </c>
      <c r="BK1456" s="0" t="e">
        <f aca="false">BF1456^0.04*BG1456^0.22*BH1456^0.51*BI1456^0.06*BJ1456^0.17</f>
        <v>#VALUE!</v>
      </c>
      <c r="BL1456" s="0" t="e">
        <f aca="false">IF(BK1456&gt;=90, "Very Good", IF(BK1456&gt;=80, "Good", IF(BK1456&gt;=70, "Slightly Good", IF(BK1456&gt;=60, "Average", IF(BK1456&gt;=50, "Slightly Poor", IF(BK1456&gt;=40, "Poor", "Very Poor"))))))</f>
        <v>#VALUE!</v>
      </c>
      <c r="BM1456" s="2" t="e">
        <f aca="false">IF(P1456&lt;=1000, -6.942*LN(P1456)+107.59, IF(AND(P1456&gt;1000, P1456&lt;=5213),-36.304*LN(P1456)+310.72, IF(P1456&gt;5213, 10)))</f>
        <v>#VALUE!</v>
      </c>
      <c r="BN1456" s="2" t="e">
        <f aca="false">BF1456^0.04*BG1456^0.22*BH1456^0.51*BI1456^0.06*BM1456^0.17</f>
        <v>#VALUE!</v>
      </c>
      <c r="BO1456" s="3" t="e">
        <f aca="false">IF(BN1456&gt;=90, "Very Good", IF(BN1456&gt;=80, "Good", IF(BN1456&gt;=70, "Slightly Good", IF(BN1456&gt;=60, "Average", IF(BN1456&gt;=50, "Slightly Poor", IF(BN1456&gt;=40, "Poor", "Very Poor"))))))</f>
        <v>#VALUE!</v>
      </c>
      <c r="BP1456" s="2" t="e">
        <f aca="false">IF(AJ1456&lt;=1000, -6.942*LN(AJ1456)+107.59, IF(AND(AJ1456&gt;1000, AJ1456&lt;=5213),-36.304*LN(AJ1456)+310.72, IF(AJ1456&gt;5213, 10)))</f>
        <v>#VALUE!</v>
      </c>
      <c r="BQ1456" s="2" t="e">
        <f aca="false">BF1456^0.04*BG1456^0.22*BH1456^0.51*BI1456^0.06*BP1456^0.17</f>
        <v>#VALUE!</v>
      </c>
      <c r="BR1456" s="0" t="e">
        <f aca="false">IF(BQ1456&gt;=90, "Very Good", IF(BQ1456&gt;=80, "Good", IF(BQ1456&gt;=70, "Slightly Good", IF(BQ1456&gt;=60, "Average", IF(BQ1456&gt;=50, "Slightly Poor", IF(BQ1456&gt;=40, "Poor", "Very Poor"))))))</f>
        <v>#VALUE!</v>
      </c>
      <c r="BT1456" s="2" t="e">
        <f aca="false">9.81*LN(AH1456)+30.6</f>
        <v>#VALUE!</v>
      </c>
      <c r="BU1456" s="0" t="e">
        <f aca="false">IF(BT1456&lt;30, "Clean water", IF(AND(BT1456&gt;=30, BT1456&lt;40), "Hypolimia", IF(AND(BT1456&gt;=40,BT1456&lt;50), "Mesotrophic", IF(AND(BT1456&gt;=50, BT1456&lt;70), "Eutrophic", IF(BT1456&gt;70,"Hypertrophic")))))</f>
        <v>#VALUE!</v>
      </c>
      <c r="CM1456" s="0" t="n">
        <f aca="false">IF(G1456&gt;H1456,1,0)</f>
        <v>0</v>
      </c>
      <c r="CO1456" s="17" t="n">
        <f aca="false">14.652-0.41022*M1456+0.007991*M1456*M1456-0.000077774*M1456*M1456*M1456</f>
        <v>8.93067501825</v>
      </c>
      <c r="CP1456" s="1" t="n">
        <f aca="false">F1456/CO1456*100</f>
        <v>95.1775759685589</v>
      </c>
    </row>
    <row r="1457" customFormat="false" ht="12.5" hidden="false" customHeight="false" outlineLevel="0" collapsed="false">
      <c r="A1457" s="0" t="n">
        <v>1456</v>
      </c>
      <c r="B1457" s="15" t="s">
        <v>111</v>
      </c>
      <c r="C1457" s="16" t="s">
        <v>112</v>
      </c>
      <c r="D1457" s="0" t="s">
        <v>189</v>
      </c>
      <c r="E1457" s="0" t="n">
        <v>7.8</v>
      </c>
      <c r="F1457" s="0" t="n">
        <v>6.2</v>
      </c>
      <c r="G1457" s="0" t="n">
        <v>0.5</v>
      </c>
      <c r="H1457" s="0" t="n">
        <v>4.3</v>
      </c>
      <c r="I1457" s="0" t="n">
        <v>2.2</v>
      </c>
      <c r="J1457" s="0" t="n">
        <v>8.503</v>
      </c>
      <c r="K1457" s="0" t="n">
        <v>0.214</v>
      </c>
      <c r="L1457" s="0" t="n">
        <v>2.9</v>
      </c>
      <c r="M1457" s="0" t="n">
        <v>20.8</v>
      </c>
      <c r="N1457" s="0" t="n">
        <v>0</v>
      </c>
      <c r="O1457" s="0" t="n">
        <v>464</v>
      </c>
      <c r="P1457" s="0" t="n">
        <v>22000</v>
      </c>
      <c r="AC1457" s="0" t="n">
        <v>8.433</v>
      </c>
      <c r="AD1457" s="0" t="n">
        <v>0.218</v>
      </c>
      <c r="AE1457" s="0" t="n">
        <v>7.963</v>
      </c>
      <c r="AF1457" s="0" t="n">
        <v>0.182</v>
      </c>
      <c r="AG1457" s="0" t="n">
        <v>0.182</v>
      </c>
      <c r="AH1457" s="0" t="n">
        <v>3.5</v>
      </c>
      <c r="AJ1457" s="0" t="n">
        <v>2500</v>
      </c>
      <c r="BF1457" s="0" t="n">
        <f aca="false">IF(E1457&lt;11,-3.6797*E1457^2+48.115*E1457-53.83,280.92*EXP(-0.2027*E1457))</f>
        <v>97.5940520000001</v>
      </c>
      <c r="BG1457" s="1" t="n">
        <f aca="false">32.208*LN(F1457)+21.438</f>
        <v>80.2030835983801</v>
      </c>
      <c r="BH1457" s="1" t="n">
        <f aca="false">IF(G1457&lt;=2, -10*G1457+100, 88.958*EXP(-0.0755*G1457))</f>
        <v>95</v>
      </c>
      <c r="BI1457" s="1" t="n">
        <f aca="false">IF(I1457&lt;=100, 0.0053*(I1457)^2-1.0332*I1457+100.76, 122.82*EXP(-0.0092*I1457))</f>
        <v>98.512612</v>
      </c>
      <c r="BJ1457" s="0" t="n">
        <f aca="false">IF(P1457&lt;=1000, -6.942*LN(P1457)+107.59, -36.304*LN(P1457)+310.72)</f>
        <v>-52.2763528748878</v>
      </c>
      <c r="BK1457" s="0" t="e">
        <f aca="false">BF1457^0.04*BG1457^0.22*BH1457^0.51*BI1457^0.06*BJ1457^0.17</f>
        <v>#NUM!</v>
      </c>
      <c r="BL1457" s="0" t="e">
        <f aca="false">IF(BK1457&gt;=90, "Very Good", IF(BK1457&gt;=80, "Good", IF(BK1457&gt;=70, "Slightly Good", IF(BK1457&gt;=60, "Average", IF(BK1457&gt;=50, "Slightly Poor", IF(BK1457&gt;=40, "Poor", "Very Poor"))))))</f>
        <v>#NUM!</v>
      </c>
      <c r="BM1457" s="2" t="n">
        <f aca="false">IF(P1457&lt;=1000, -6.942*LN(P1457)+107.59, IF(AND(P1457&gt;1000, P1457&lt;=5213),-36.304*LN(P1457)+310.72, IF(P1457&gt;5213, 10)))</f>
        <v>10</v>
      </c>
      <c r="BN1457" s="2" t="n">
        <f aca="false">BF1457^0.04*BG1457^0.22*BH1457^0.51*BI1457^0.06*BM1457^0.17</f>
        <v>62.6249680469322</v>
      </c>
      <c r="BO1457" s="3" t="str">
        <f aca="false">IF(BN1457&gt;=90, "Very Good", IF(BN1457&gt;=80, "Good", IF(BN1457&gt;=70, "Slightly Good", IF(BN1457&gt;=60, "Average", IF(BN1457&gt;=50, "Slightly Poor", IF(BN1457&gt;=40, "Poor", "Very Poor"))))))</f>
        <v>Average</v>
      </c>
      <c r="BP1457" s="2" t="n">
        <f aca="false">IF(AJ1457&lt;=1000, -6.942*LN(AJ1457)+107.59, IF(AND(AJ1457&gt;1000, AJ1457&lt;=5213),-36.304*LN(AJ1457)+310.72, IF(AJ1457&gt;5213, 10)))</f>
        <v>26.6758336218732</v>
      </c>
      <c r="BQ1457" s="2" t="n">
        <f aca="false">BF1457^0.04*BG1457^0.22*BH1457^0.51*BI1457^0.06*BP1457^0.17</f>
        <v>73.9924788950488</v>
      </c>
      <c r="BR1457" s="0" t="str">
        <f aca="false">IF(BQ1457&gt;=90, "Very Good", IF(BQ1457&gt;=80, "Good", IF(BQ1457&gt;=70, "Slightly Good", IF(BQ1457&gt;=60, "Average", IF(BQ1457&gt;=50, "Slightly Poor", IF(BQ1457&gt;=40, "Poor", "Very Poor"))))))</f>
        <v>Slightly Good</v>
      </c>
      <c r="BT1457" s="2" t="n">
        <f aca="false">9.81*LN(AH1457)+30.6</f>
        <v>42.8896047209396</v>
      </c>
      <c r="BU1457" s="0" t="str">
        <f aca="false">IF(BT1457&lt;30, "Clean water", IF(AND(BT1457&gt;=30, BT1457&lt;40), "Hypolimia", IF(AND(BT1457&gt;=40,BT1457&lt;50), "Mesotrophic", IF(AND(BT1457&gt;=50, BT1457&lt;70), "Eutrophic", IF(BT1457&gt;70,"Hypertrophic")))))</f>
        <v>Mesotrophic</v>
      </c>
      <c r="CM1457" s="0" t="n">
        <f aca="false">IF(G1457&gt;H1457,1,0)</f>
        <v>0</v>
      </c>
      <c r="CO1457" s="17" t="n">
        <f aca="false">14.652-0.41022*M1457+0.007991*M1457*M1457-0.000077774*M1457*M1457*M1457</f>
        <v>8.876768858112</v>
      </c>
      <c r="CP1457" s="1" t="n">
        <f aca="false">F1457/CO1457*100</f>
        <v>69.8452342186893</v>
      </c>
    </row>
    <row r="1458" customFormat="false" ht="12.5" hidden="false" customHeight="false" outlineLevel="0" collapsed="false">
      <c r="A1458" s="0" t="n">
        <v>1457</v>
      </c>
      <c r="B1458" s="15" t="s">
        <v>113</v>
      </c>
      <c r="C1458" s="16" t="s">
        <v>114</v>
      </c>
      <c r="D1458" s="0" t="s">
        <v>189</v>
      </c>
      <c r="E1458" s="0" t="n">
        <v>7.7</v>
      </c>
      <c r="F1458" s="0" t="n">
        <v>6.7</v>
      </c>
      <c r="G1458" s="0" t="n">
        <v>1.1</v>
      </c>
      <c r="H1458" s="0" t="n">
        <v>3.9</v>
      </c>
      <c r="I1458" s="0" t="n">
        <v>7.4</v>
      </c>
      <c r="J1458" s="0" t="n">
        <v>6.071</v>
      </c>
      <c r="K1458" s="0" t="n">
        <v>0.153</v>
      </c>
      <c r="L1458" s="0" t="n">
        <v>2.7</v>
      </c>
      <c r="M1458" s="0" t="n">
        <v>16.7</v>
      </c>
      <c r="N1458" s="0" t="n">
        <v>0</v>
      </c>
      <c r="O1458" s="0" t="n">
        <v>467</v>
      </c>
      <c r="P1458" s="0" t="n">
        <v>19000</v>
      </c>
      <c r="AC1458" s="0" t="n">
        <v>5.739</v>
      </c>
      <c r="AD1458" s="0" t="n">
        <v>0.139</v>
      </c>
      <c r="AE1458" s="0" t="n">
        <v>5.195</v>
      </c>
      <c r="AF1458" s="0" t="n">
        <v>0.078</v>
      </c>
      <c r="AG1458" s="0" t="n">
        <v>0.07</v>
      </c>
      <c r="AH1458" s="0" t="n">
        <v>13.2</v>
      </c>
      <c r="AJ1458" s="0" t="n">
        <v>2700</v>
      </c>
      <c r="BF1458" s="0" t="n">
        <f aca="false">IF(E1458&lt;11,-3.6797*E1458^2+48.115*E1458-53.83,280.92*EXP(-0.2027*E1458))</f>
        <v>98.486087</v>
      </c>
      <c r="BG1458" s="1" t="n">
        <f aca="false">32.208*LN(F1458)+21.438</f>
        <v>82.701079210192</v>
      </c>
      <c r="BH1458" s="1" t="n">
        <f aca="false">IF(G1458&lt;=2, -10*G1458+100, 88.958*EXP(-0.0755*G1458))</f>
        <v>89</v>
      </c>
      <c r="BI1458" s="1" t="n">
        <f aca="false">IF(I1458&lt;=100, 0.0053*(I1458)^2-1.0332*I1458+100.76, 122.82*EXP(-0.0092*I1458))</f>
        <v>93.404548</v>
      </c>
      <c r="BJ1458" s="0" t="n">
        <f aca="false">IF(P1458&lt;=1000, -6.942*LN(P1458)+107.59, -36.304*LN(P1458)+310.72)</f>
        <v>-46.9540603478259</v>
      </c>
      <c r="BK1458" s="0" t="e">
        <f aca="false">BF1458^0.04*BG1458^0.22*BH1458^0.51*BI1458^0.06*BJ1458^0.17</f>
        <v>#NUM!</v>
      </c>
      <c r="BL1458" s="0" t="e">
        <f aca="false">IF(BK1458&gt;=90, "Very Good", IF(BK1458&gt;=80, "Good", IF(BK1458&gt;=70, "Slightly Good", IF(BK1458&gt;=60, "Average", IF(BK1458&gt;=50, "Slightly Poor", IF(BK1458&gt;=40, "Poor", "Very Poor"))))))</f>
        <v>#NUM!</v>
      </c>
      <c r="BM1458" s="2" t="n">
        <f aca="false">IF(P1458&lt;=1000, -6.942*LN(P1458)+107.59, IF(AND(P1458&gt;1000, P1458&lt;=5213),-36.304*LN(P1458)+310.72, IF(P1458&gt;5213, 10)))</f>
        <v>10</v>
      </c>
      <c r="BN1458" s="2" t="n">
        <f aca="false">BF1458^0.04*BG1458^0.22*BH1458^0.51*BI1458^0.06*BM1458^0.17</f>
        <v>60.8132815452055</v>
      </c>
      <c r="BO1458" s="3" t="str">
        <f aca="false">IF(BN1458&gt;=90, "Very Good", IF(BN1458&gt;=80, "Good", IF(BN1458&gt;=70, "Slightly Good", IF(BN1458&gt;=60, "Average", IF(BN1458&gt;=50, "Slightly Poor", IF(BN1458&gt;=40, "Poor", "Very Poor"))))))</f>
        <v>Average</v>
      </c>
      <c r="BP1458" s="2" t="n">
        <f aca="false">IF(AJ1458&lt;=1000, -6.942*LN(AJ1458)+107.59, IF(AND(AJ1458&gt;1000, AJ1458&lt;=5213),-36.304*LN(AJ1458)+310.72, IF(AJ1458&gt;5213, 10)))</f>
        <v>23.8818399844672</v>
      </c>
      <c r="BQ1458" s="2" t="n">
        <f aca="false">BF1458^0.04*BG1458^0.22*BH1458^0.51*BI1458^0.06*BP1458^0.17</f>
        <v>70.5131250234344</v>
      </c>
      <c r="BR1458" s="0" t="str">
        <f aca="false">IF(BQ1458&gt;=90, "Very Good", IF(BQ1458&gt;=80, "Good", IF(BQ1458&gt;=70, "Slightly Good", IF(BQ1458&gt;=60, "Average", IF(BQ1458&gt;=50, "Slightly Poor", IF(BQ1458&gt;=40, "Poor", "Very Poor"))))))</f>
        <v>Slightly Good</v>
      </c>
      <c r="BT1458" s="2" t="n">
        <f aca="false">9.81*LN(AH1458)+30.6</f>
        <v>55.9119270983007</v>
      </c>
      <c r="BU1458" s="0" t="str">
        <f aca="false">IF(BT1458&lt;30, "Clean water", IF(AND(BT1458&gt;=30, BT1458&lt;40), "Hypolimia", IF(AND(BT1458&gt;=40,BT1458&lt;50), "Mesotrophic", IF(AND(BT1458&gt;=50, BT1458&lt;70), "Eutrophic", IF(BT1458&gt;70,"Hypertrophic")))))</f>
        <v>Eutrophic</v>
      </c>
      <c r="CM1458" s="0" t="n">
        <f aca="false">IF(G1458&gt;H1458,1,0)</f>
        <v>0</v>
      </c>
      <c r="CO1458" s="17" t="n">
        <f aca="false">14.652-0.41022*M1458+0.007991*M1458*M1458-0.000077774*M1458*M1458*M1458</f>
        <v>9.667706462638</v>
      </c>
      <c r="CP1458" s="1" t="n">
        <f aca="false">F1458/CO1458*100</f>
        <v>69.3028902552322</v>
      </c>
    </row>
    <row r="1459" customFormat="false" ht="12.5" hidden="false" customHeight="false" outlineLevel="0" collapsed="false">
      <c r="A1459" s="0" t="n">
        <v>1458</v>
      </c>
      <c r="B1459" s="15" t="s">
        <v>115</v>
      </c>
      <c r="C1459" s="16" t="s">
        <v>116</v>
      </c>
      <c r="D1459" s="0" t="s">
        <v>189</v>
      </c>
      <c r="E1459" s="0" t="n">
        <v>7.6</v>
      </c>
      <c r="F1459" s="0" t="n">
        <v>5.2</v>
      </c>
      <c r="G1459" s="0" t="n">
        <v>2.5</v>
      </c>
      <c r="H1459" s="0" t="n">
        <v>5.8</v>
      </c>
      <c r="I1459" s="0" t="n">
        <v>5.8</v>
      </c>
      <c r="J1459" s="0" t="n">
        <v>10.855</v>
      </c>
      <c r="K1459" s="0" t="n">
        <v>0.213</v>
      </c>
      <c r="L1459" s="0" t="n">
        <v>3.8</v>
      </c>
      <c r="M1459" s="0" t="n">
        <v>21.8</v>
      </c>
      <c r="N1459" s="0" t="n">
        <v>0</v>
      </c>
      <c r="O1459" s="0" t="n">
        <v>534</v>
      </c>
      <c r="P1459" s="0" t="n">
        <v>70000</v>
      </c>
      <c r="AC1459" s="0" t="n">
        <v>10.645</v>
      </c>
      <c r="AD1459" s="0" t="n">
        <v>0.862</v>
      </c>
      <c r="AE1459" s="0" t="n">
        <v>9.486</v>
      </c>
      <c r="AF1459" s="0" t="n">
        <v>0.129</v>
      </c>
      <c r="AG1459" s="0" t="n">
        <v>0.121</v>
      </c>
      <c r="AH1459" s="0" t="n">
        <v>1.7</v>
      </c>
      <c r="AJ1459" s="0" t="n">
        <v>7500</v>
      </c>
      <c r="BF1459" s="0" t="n">
        <f aca="false">IF(E1459&lt;11,-3.6797*E1459^2+48.115*E1459-53.83,280.92*EXP(-0.2027*E1459))</f>
        <v>99.304528</v>
      </c>
      <c r="BG1459" s="1" t="n">
        <f aca="false">32.208*LN(F1459)+21.438</f>
        <v>74.5379970129184</v>
      </c>
      <c r="BH1459" s="1" t="n">
        <f aca="false">IF(G1459&lt;=2, -10*G1459+100, 88.958*EXP(-0.0755*G1459))</f>
        <v>73.6566439219523</v>
      </c>
      <c r="BI1459" s="1" t="n">
        <f aca="false">IF(I1459&lt;=100, 0.0053*(I1459)^2-1.0332*I1459+100.76, 122.82*EXP(-0.0092*I1459))</f>
        <v>94.945732</v>
      </c>
      <c r="BJ1459" s="0" t="n">
        <f aca="false">IF(P1459&lt;=1000, -6.942*LN(P1459)+107.59, -36.304*LN(P1459)+310.72)</f>
        <v>-94.2965189155274</v>
      </c>
      <c r="BK1459" s="0" t="e">
        <f aca="false">BF1459^0.04*BG1459^0.22*BH1459^0.51*BI1459^0.06*BJ1459^0.17</f>
        <v>#NUM!</v>
      </c>
      <c r="BL1459" s="0" t="e">
        <f aca="false">IF(BK1459&gt;=90, "Very Good", IF(BK1459&gt;=80, "Good", IF(BK1459&gt;=70, "Slightly Good", IF(BK1459&gt;=60, "Average", IF(BK1459&gt;=50, "Slightly Poor", IF(BK1459&gt;=40, "Poor", "Very Poor"))))))</f>
        <v>#NUM!</v>
      </c>
      <c r="BM1459" s="2" t="n">
        <f aca="false">IF(P1459&lt;=1000, -6.942*LN(P1459)+107.59, IF(AND(P1459&gt;1000, P1459&lt;=5213),-36.304*LN(P1459)+310.72, IF(P1459&gt;5213, 10)))</f>
        <v>10</v>
      </c>
      <c r="BN1459" s="2" t="n">
        <f aca="false">BF1459^0.04*BG1459^0.22*BH1459^0.51*BI1459^0.06*BM1459^0.17</f>
        <v>54.0416337180028</v>
      </c>
      <c r="BO1459" s="3" t="str">
        <f aca="false">IF(BN1459&gt;=90, "Very Good", IF(BN1459&gt;=80, "Good", IF(BN1459&gt;=70, "Slightly Good", IF(BN1459&gt;=60, "Average", IF(BN1459&gt;=50, "Slightly Poor", IF(BN1459&gt;=40, "Poor", "Very Poor"))))))</f>
        <v>Slightly Poor</v>
      </c>
      <c r="BP1459" s="2" t="n">
        <f aca="false">IF(AJ1459&lt;=1000, -6.942*LN(AJ1459)+107.59, IF(AND(AJ1459&gt;1000, AJ1459&lt;=5213),-36.304*LN(AJ1459)+310.72, IF(AJ1459&gt;5213, 10)))</f>
        <v>10</v>
      </c>
      <c r="BQ1459" s="2" t="n">
        <f aca="false">BF1459^0.04*BG1459^0.22*BH1459^0.51*BI1459^0.06*BP1459^0.17</f>
        <v>54.0416337180028</v>
      </c>
      <c r="BR1459" s="0" t="str">
        <f aca="false">IF(BQ1459&gt;=90, "Very Good", IF(BQ1459&gt;=80, "Good", IF(BQ1459&gt;=70, "Slightly Good", IF(BQ1459&gt;=60, "Average", IF(BQ1459&gt;=50, "Slightly Poor", IF(BQ1459&gt;=40, "Poor", "Very Poor"))))))</f>
        <v>Slightly Poor</v>
      </c>
      <c r="BT1459" s="2" t="n">
        <f aca="false">9.81*LN(AH1459)+30.6</f>
        <v>35.8054631429199</v>
      </c>
      <c r="BU1459" s="0" t="str">
        <f aca="false">IF(BT1459&lt;30, "Clean water", IF(AND(BT1459&gt;=30, BT1459&lt;40), "Hypolimia", IF(AND(BT1459&gt;=40,BT1459&lt;50), "Mesotrophic", IF(AND(BT1459&gt;=50, BT1459&lt;70), "Eutrophic", IF(BT1459&gt;70,"Hypertrophic")))))</f>
        <v>Hypolimia</v>
      </c>
      <c r="CM1459" s="0" t="n">
        <f aca="false">IF(G1459&gt;H1459,1,0)</f>
        <v>0</v>
      </c>
      <c r="CO1459" s="17" t="n">
        <f aca="false">14.652-0.41022*M1459+0.007991*M1459*M1459-0.000077774*M1459*M1459*M1459</f>
        <v>8.701090156432</v>
      </c>
      <c r="CP1459" s="1" t="n">
        <f aca="false">F1459/CO1459*100</f>
        <v>59.7626263664912</v>
      </c>
    </row>
    <row r="1460" customFormat="false" ht="12.5" hidden="false" customHeight="false" outlineLevel="0" collapsed="false">
      <c r="A1460" s="0" t="n">
        <v>1459</v>
      </c>
      <c r="B1460" s="15" t="s">
        <v>117</v>
      </c>
      <c r="C1460" s="16" t="s">
        <v>118</v>
      </c>
      <c r="D1460" s="0" t="s">
        <v>189</v>
      </c>
      <c r="E1460" s="0" t="n">
        <v>7.4</v>
      </c>
      <c r="F1460" s="0" t="n">
        <v>9.2</v>
      </c>
      <c r="G1460" s="0" t="n">
        <v>0.3</v>
      </c>
      <c r="H1460" s="0" t="n">
        <v>1.7</v>
      </c>
      <c r="I1460" s="0" t="n">
        <v>1</v>
      </c>
      <c r="J1460" s="0" t="n">
        <v>2.346</v>
      </c>
      <c r="K1460" s="0" t="n">
        <v>0.015</v>
      </c>
      <c r="L1460" s="0" t="n">
        <v>1.7</v>
      </c>
      <c r="M1460" s="0" t="n">
        <v>20</v>
      </c>
      <c r="N1460" s="0" t="n">
        <v>0</v>
      </c>
      <c r="O1460" s="0" t="n">
        <v>211</v>
      </c>
      <c r="P1460" s="0" t="n">
        <v>13</v>
      </c>
      <c r="AC1460" s="0" t="n">
        <v>2.28</v>
      </c>
      <c r="AD1460" s="0" t="n">
        <v>0</v>
      </c>
      <c r="AE1460" s="0" t="n">
        <v>2.204</v>
      </c>
      <c r="AF1460" s="0" t="n">
        <v>0.003</v>
      </c>
      <c r="AG1460" s="0" t="n">
        <v>0.003</v>
      </c>
      <c r="AH1460" s="0" t="n">
        <v>0</v>
      </c>
      <c r="AJ1460" s="0" t="n">
        <v>0</v>
      </c>
      <c r="BF1460" s="0" t="n">
        <f aca="false">IF(E1460&lt;11,-3.6797*E1460^2+48.115*E1460-53.83,280.92*EXP(-0.2027*E1460))</f>
        <v>100.720628</v>
      </c>
      <c r="BG1460" s="1" t="n">
        <f aca="false">32.208*LN(F1460)+21.438</f>
        <v>92.9141058144433</v>
      </c>
      <c r="BH1460" s="1" t="n">
        <f aca="false">IF(G1460&lt;=2, -10*G1460+100, 88.958*EXP(-0.0755*G1460))</f>
        <v>97</v>
      </c>
      <c r="BI1460" s="1" t="n">
        <f aca="false">IF(I1460&lt;=100, 0.0053*(I1460)^2-1.0332*I1460+100.76, 122.82*EXP(-0.0092*I1460))</f>
        <v>99.7321</v>
      </c>
      <c r="BJ1460" s="0" t="n">
        <f aca="false">IF(P1460&lt;=1000, -6.942*LN(P1460)+107.59, -36.304*LN(P1460)+310.72)</f>
        <v>89.784121560502</v>
      </c>
      <c r="BK1460" s="0" t="n">
        <f aca="false">BF1460^0.04*BG1460^0.22*BH1460^0.51*BI1460^0.06*BJ1460^0.17</f>
        <v>95.1328054315965</v>
      </c>
      <c r="BL1460" s="0" t="str">
        <f aca="false">IF(BK1460&gt;=90, "Very Good", IF(BK1460&gt;=80, "Good", IF(BK1460&gt;=70, "Slightly Good", IF(BK1460&gt;=60, "Average", IF(BK1460&gt;=50, "Slightly Poor", IF(BK1460&gt;=40, "Poor", "Very Poor"))))))</f>
        <v>Very Good</v>
      </c>
      <c r="BM1460" s="2" t="n">
        <f aca="false">IF(P1460&lt;=1000, -6.942*LN(P1460)+107.59, IF(AND(P1460&gt;1000, P1460&lt;=5213),-36.304*LN(P1460)+310.72, IF(P1460&gt;5213, 10)))</f>
        <v>89.784121560502</v>
      </c>
      <c r="BN1460" s="2" t="n">
        <f aca="false">BF1460^0.04*BG1460^0.22*BH1460^0.51*BI1460^0.06*BM1460^0.17</f>
        <v>95.1328054315965</v>
      </c>
      <c r="BO1460" s="3" t="str">
        <f aca="false">IF(BN1460&gt;=90, "Very Good", IF(BN1460&gt;=80, "Good", IF(BN1460&gt;=70, "Slightly Good", IF(BN1460&gt;=60, "Average", IF(BN1460&gt;=50, "Slightly Poor", IF(BN1460&gt;=40, "Poor", "Very Poor"))))))</f>
        <v>Very Good</v>
      </c>
      <c r="BP1460" s="2" t="e">
        <f aca="false">IF(AJ1460&lt;=1000, -6.942*LN(AJ1460)+107.59, IF(AND(AJ1460&gt;1000, AJ1460&lt;=5213),-36.304*LN(AJ1460)+310.72, IF(AJ1460&gt;5213, 10)))</f>
        <v>#VALUE!</v>
      </c>
      <c r="BQ1460" s="2" t="e">
        <f aca="false">BF1460^0.04*BG1460^0.22*BH1460^0.51*BI1460^0.06*BP1460^0.17</f>
        <v>#VALUE!</v>
      </c>
      <c r="BR1460" s="0" t="e">
        <f aca="false">IF(BQ1460&gt;=90, "Very Good", IF(BQ1460&gt;=80, "Good", IF(BQ1460&gt;=70, "Slightly Good", IF(BQ1460&gt;=60, "Average", IF(BQ1460&gt;=50, "Slightly Poor", IF(BQ1460&gt;=40, "Poor", "Very Poor"))))))</f>
        <v>#VALUE!</v>
      </c>
      <c r="BT1460" s="2" t="e">
        <f aca="false">9.81*LN(AH1460)+30.6</f>
        <v>#VALUE!</v>
      </c>
      <c r="BU1460" s="0" t="e">
        <f aca="false">IF(BT1460&lt;30, "Clean water", IF(AND(BT1460&gt;=30, BT1460&lt;40), "Hypolimia", IF(AND(BT1460&gt;=40,BT1460&lt;50), "Mesotrophic", IF(AND(BT1460&gt;=50, BT1460&lt;70), "Eutrophic", IF(BT1460&gt;70,"Hypertrophic")))))</f>
        <v>#VALUE!</v>
      </c>
      <c r="CM1460" s="0" t="n">
        <f aca="false">IF(G1460&gt;H1460,1,0)</f>
        <v>0</v>
      </c>
      <c r="CO1460" s="17" t="n">
        <f aca="false">14.652-0.41022*M1460+0.007991*M1460*M1460-0.000077774*M1460*M1460*M1460</f>
        <v>9.021808</v>
      </c>
      <c r="CP1460" s="1" t="n">
        <f aca="false">F1460/CO1460*100</f>
        <v>101.975125163382</v>
      </c>
    </row>
    <row r="1461" customFormat="false" ht="12.5" hidden="false" customHeight="false" outlineLevel="0" collapsed="false">
      <c r="A1461" s="0" t="n">
        <v>1460</v>
      </c>
      <c r="B1461" s="15" t="s">
        <v>119</v>
      </c>
      <c r="C1461" s="16" t="s">
        <v>120</v>
      </c>
      <c r="D1461" s="0" t="s">
        <v>189</v>
      </c>
      <c r="E1461" s="0" t="n">
        <v>7.4</v>
      </c>
      <c r="F1461" s="0" t="n">
        <v>9.2</v>
      </c>
      <c r="G1461" s="0" t="n">
        <v>0.3</v>
      </c>
      <c r="H1461" s="0" t="n">
        <v>2.1</v>
      </c>
      <c r="I1461" s="0" t="n">
        <v>1.8</v>
      </c>
      <c r="J1461" s="0" t="n">
        <v>2.575</v>
      </c>
      <c r="K1461" s="0" t="n">
        <v>0.021</v>
      </c>
      <c r="L1461" s="0" t="n">
        <v>1.6</v>
      </c>
      <c r="M1461" s="0" t="n">
        <v>18</v>
      </c>
      <c r="N1461" s="0" t="n">
        <v>0</v>
      </c>
      <c r="O1461" s="0" t="n">
        <v>285</v>
      </c>
      <c r="P1461" s="0" t="n">
        <v>8000</v>
      </c>
      <c r="AC1461" s="0" t="n">
        <v>2.528</v>
      </c>
      <c r="AD1461" s="0" t="n">
        <v>0</v>
      </c>
      <c r="AE1461" s="0" t="n">
        <v>2.406</v>
      </c>
      <c r="AF1461" s="0" t="n">
        <v>0.006</v>
      </c>
      <c r="AG1461" s="0" t="n">
        <v>0.005</v>
      </c>
      <c r="AH1461" s="0" t="n">
        <v>0.9</v>
      </c>
      <c r="AJ1461" s="0" t="n">
        <v>650</v>
      </c>
      <c r="BF1461" s="0" t="n">
        <f aca="false">IF(E1461&lt;11,-3.6797*E1461^2+48.115*E1461-53.83,280.92*EXP(-0.2027*E1461))</f>
        <v>100.720628</v>
      </c>
      <c r="BG1461" s="1" t="n">
        <f aca="false">32.208*LN(F1461)+21.438</f>
        <v>92.9141058144433</v>
      </c>
      <c r="BH1461" s="1" t="n">
        <f aca="false">IF(G1461&lt;=2, -10*G1461+100, 88.958*EXP(-0.0755*G1461))</f>
        <v>97</v>
      </c>
      <c r="BI1461" s="1" t="n">
        <f aca="false">IF(I1461&lt;=100, 0.0053*(I1461)^2-1.0332*I1461+100.76, 122.82*EXP(-0.0092*I1461))</f>
        <v>98.917412</v>
      </c>
      <c r="BJ1461" s="0" t="n">
        <f aca="false">IF(P1461&lt;=1000, -6.942*LN(P1461)+107.59, -36.304*LN(P1461)+310.72)</f>
        <v>-15.5511933773122</v>
      </c>
      <c r="BK1461" s="0" t="e">
        <f aca="false">BF1461^0.04*BG1461^0.22*BH1461^0.51*BI1461^0.06*BJ1461^0.17</f>
        <v>#NUM!</v>
      </c>
      <c r="BL1461" s="0" t="e">
        <f aca="false">IF(BK1461&gt;=90, "Very Good", IF(BK1461&gt;=80, "Good", IF(BK1461&gt;=70, "Slightly Good", IF(BK1461&gt;=60, "Average", IF(BK1461&gt;=50, "Slightly Poor", IF(BK1461&gt;=40, "Poor", "Very Poor"))))))</f>
        <v>#NUM!</v>
      </c>
      <c r="BM1461" s="2" t="n">
        <f aca="false">IF(P1461&lt;=1000, -6.942*LN(P1461)+107.59, IF(AND(P1461&gt;1000, P1461&lt;=5213),-36.304*LN(P1461)+310.72, IF(P1461&gt;5213, 10)))</f>
        <v>10</v>
      </c>
      <c r="BN1461" s="2" t="n">
        <f aca="false">BF1461^0.04*BG1461^0.22*BH1461^0.51*BI1461^0.06*BM1461^0.17</f>
        <v>65.474569194703</v>
      </c>
      <c r="BO1461" s="3" t="str">
        <f aca="false">IF(BN1461&gt;=90, "Very Good", IF(BN1461&gt;=80, "Good", IF(BN1461&gt;=70, "Slightly Good", IF(BN1461&gt;=60, "Average", IF(BN1461&gt;=50, "Slightly Poor", IF(BN1461&gt;=40, "Poor", "Very Poor"))))))</f>
        <v>Average</v>
      </c>
      <c r="BP1461" s="2" t="n">
        <f aca="false">IF(AJ1461&lt;=1000, -6.942*LN(AJ1461)+107.59, IF(AND(AJ1461&gt;1000, AJ1461&lt;=5213),-36.304*LN(AJ1461)+310.72, IF(AJ1461&gt;5213, 10)))</f>
        <v>62.6268578568198</v>
      </c>
      <c r="BQ1461" s="2" t="n">
        <f aca="false">BF1461^0.04*BG1461^0.22*BH1461^0.51*BI1461^0.06*BP1461^0.17</f>
        <v>89.4379745443866</v>
      </c>
      <c r="BR1461" s="0" t="str">
        <f aca="false">IF(BQ1461&gt;=90, "Very Good", IF(BQ1461&gt;=80, "Good", IF(BQ1461&gt;=70, "Slightly Good", IF(BQ1461&gt;=60, "Average", IF(BQ1461&gt;=50, "Slightly Poor", IF(BQ1461&gt;=40, "Poor", "Very Poor"))))))</f>
        <v>Good</v>
      </c>
      <c r="BT1461" s="2" t="n">
        <f aca="false">9.81*LN(AH1461)+30.6</f>
        <v>29.5664133413967</v>
      </c>
      <c r="BU1461" s="0" t="str">
        <f aca="false">IF(BT1461&lt;30, "Clean water", IF(AND(BT1461&gt;=30, BT1461&lt;40), "Hypolimia", IF(AND(BT1461&gt;=40,BT1461&lt;50), "Mesotrophic", IF(AND(BT1461&gt;=50, BT1461&lt;70), "Eutrophic", IF(BT1461&gt;70,"Hypertrophic")))))</f>
        <v>Clean water</v>
      </c>
      <c r="CM1461" s="0" t="n">
        <f aca="false">IF(G1461&gt;H1461,1,0)</f>
        <v>0</v>
      </c>
      <c r="CO1461" s="17" t="n">
        <f aca="false">14.652-0.41022*M1461+0.007991*M1461*M1461-0.000077774*M1461*M1461*M1461</f>
        <v>9.403546032</v>
      </c>
      <c r="CP1461" s="1" t="n">
        <f aca="false">F1461/CO1461*100</f>
        <v>97.8354332364904</v>
      </c>
    </row>
    <row r="1462" customFormat="false" ht="12.5" hidden="false" customHeight="false" outlineLevel="0" collapsed="false">
      <c r="A1462" s="0" t="n">
        <v>1461</v>
      </c>
      <c r="B1462" s="15" t="s">
        <v>121</v>
      </c>
      <c r="C1462" s="16" t="s">
        <v>122</v>
      </c>
      <c r="D1462" s="0" t="s">
        <v>189</v>
      </c>
      <c r="E1462" s="0" t="n">
        <v>7.8</v>
      </c>
      <c r="F1462" s="0" t="n">
        <v>8.2</v>
      </c>
      <c r="G1462" s="0" t="n">
        <v>0.9</v>
      </c>
      <c r="H1462" s="0" t="n">
        <v>2.7</v>
      </c>
      <c r="I1462" s="0" t="n">
        <v>4.4</v>
      </c>
      <c r="J1462" s="0" t="n">
        <v>2.975</v>
      </c>
      <c r="K1462" s="0" t="n">
        <v>0.053</v>
      </c>
      <c r="L1462" s="0" t="n">
        <v>1.6</v>
      </c>
      <c r="M1462" s="0" t="n">
        <v>17.9</v>
      </c>
      <c r="N1462" s="0" t="n">
        <v>0</v>
      </c>
      <c r="O1462" s="0" t="n">
        <v>326</v>
      </c>
      <c r="P1462" s="0" t="n">
        <v>20000</v>
      </c>
      <c r="AC1462" s="0" t="n">
        <v>2.843</v>
      </c>
      <c r="AD1462" s="0" t="n">
        <v>0.059</v>
      </c>
      <c r="AE1462" s="0" t="n">
        <v>2.689</v>
      </c>
      <c r="AF1462" s="0" t="n">
        <v>0.028</v>
      </c>
      <c r="AG1462" s="0" t="n">
        <v>0.027</v>
      </c>
      <c r="AH1462" s="0" t="n">
        <v>2.9</v>
      </c>
      <c r="AJ1462" s="0" t="n">
        <v>1800</v>
      </c>
      <c r="BF1462" s="0" t="n">
        <f aca="false">IF(E1462&lt;11,-3.6797*E1462^2+48.115*E1462-53.83,280.92*EXP(-0.2027*E1462))</f>
        <v>97.5940520000001</v>
      </c>
      <c r="BG1462" s="1" t="n">
        <f aca="false">32.208*LN(F1462)+21.438</f>
        <v>89.2079528407348</v>
      </c>
      <c r="BH1462" s="1" t="n">
        <f aca="false">IF(G1462&lt;=2, -10*G1462+100, 88.958*EXP(-0.0755*G1462))</f>
        <v>91</v>
      </c>
      <c r="BI1462" s="1" t="n">
        <f aca="false">IF(I1462&lt;=100, 0.0053*(I1462)^2-1.0332*I1462+100.76, 122.82*EXP(-0.0092*I1462))</f>
        <v>96.316528</v>
      </c>
      <c r="BJ1462" s="0" t="n">
        <f aca="false">IF(P1462&lt;=1000, -6.942*LN(P1462)+107.59, -36.304*LN(P1462)+310.72)</f>
        <v>-48.8162121072716</v>
      </c>
      <c r="BK1462" s="0" t="e">
        <f aca="false">BF1462^0.04*BG1462^0.22*BH1462^0.51*BI1462^0.06*BJ1462^0.17</f>
        <v>#NUM!</v>
      </c>
      <c r="BL1462" s="0" t="e">
        <f aca="false">IF(BK1462&gt;=90, "Very Good", IF(BK1462&gt;=80, "Good", IF(BK1462&gt;=70, "Slightly Good", IF(BK1462&gt;=60, "Average", IF(BK1462&gt;=50, "Slightly Poor", IF(BK1462&gt;=40, "Poor", "Very Poor"))))))</f>
        <v>#NUM!</v>
      </c>
      <c r="BM1462" s="2" t="n">
        <f aca="false">IF(P1462&lt;=1000, -6.942*LN(P1462)+107.59, IF(AND(P1462&gt;1000, P1462&lt;=5213),-36.304*LN(P1462)+310.72, IF(P1462&gt;5213, 10)))</f>
        <v>10</v>
      </c>
      <c r="BN1462" s="2" t="n">
        <f aca="false">BF1462^0.04*BG1462^0.22*BH1462^0.51*BI1462^0.06*BM1462^0.17</f>
        <v>62.632374854435</v>
      </c>
      <c r="BO1462" s="3" t="str">
        <f aca="false">IF(BN1462&gt;=90, "Very Good", IF(BN1462&gt;=80, "Good", IF(BN1462&gt;=70, "Slightly Good", IF(BN1462&gt;=60, "Average", IF(BN1462&gt;=50, "Slightly Poor", IF(BN1462&gt;=40, "Poor", "Very Poor"))))))</f>
        <v>Average</v>
      </c>
      <c r="BP1462" s="2" t="n">
        <f aca="false">IF(AJ1462&lt;=1000, -6.942*LN(AJ1462)+107.59, IF(AND(AJ1462&gt;1000, AJ1462&lt;=5213),-36.304*LN(AJ1462)+310.72, IF(AJ1462&gt;5213, 10)))</f>
        <v>38.601845269226</v>
      </c>
      <c r="BQ1462" s="2" t="n">
        <f aca="false">BF1462^0.04*BG1462^0.22*BH1462^0.51*BI1462^0.06*BP1462^0.17</f>
        <v>78.7992802113558</v>
      </c>
      <c r="BR1462" s="0" t="str">
        <f aca="false">IF(BQ1462&gt;=90, "Very Good", IF(BQ1462&gt;=80, "Good", IF(BQ1462&gt;=70, "Slightly Good", IF(BQ1462&gt;=60, "Average", IF(BQ1462&gt;=50, "Slightly Poor", IF(BQ1462&gt;=40, "Poor", "Very Poor"))))))</f>
        <v>Slightly Good</v>
      </c>
      <c r="BT1462" s="2" t="n">
        <f aca="false">9.81*LN(AH1462)+30.6</f>
        <v>41.0448123298957</v>
      </c>
      <c r="BU1462" s="0" t="str">
        <f aca="false">IF(BT1462&lt;30, "Clean water", IF(AND(BT1462&gt;=30, BT1462&lt;40), "Hypolimia", IF(AND(BT1462&gt;=40,BT1462&lt;50), "Mesotrophic", IF(AND(BT1462&gt;=50, BT1462&lt;70), "Eutrophic", IF(BT1462&gt;70,"Hypertrophic")))))</f>
        <v>Mesotrophic</v>
      </c>
      <c r="CM1462" s="0" t="n">
        <f aca="false">IF(G1462&gt;H1462,1,0)</f>
        <v>0</v>
      </c>
      <c r="CO1462" s="17" t="n">
        <f aca="false">14.652-0.41022*M1462+0.007991*M1462*M1462-0.000077774*M1462*M1462*M1462</f>
        <v>9.423398054614</v>
      </c>
      <c r="CP1462" s="1" t="n">
        <f aca="false">F1462/CO1462*100</f>
        <v>87.017442672763</v>
      </c>
    </row>
    <row r="1463" customFormat="false" ht="12.5" hidden="false" customHeight="false" outlineLevel="0" collapsed="false">
      <c r="A1463" s="0" t="n">
        <v>1462</v>
      </c>
      <c r="B1463" s="15" t="s">
        <v>140</v>
      </c>
      <c r="C1463" s="16" t="s">
        <v>141</v>
      </c>
      <c r="D1463" s="0" t="s">
        <v>189</v>
      </c>
      <c r="E1463" s="0" t="n">
        <v>8</v>
      </c>
      <c r="F1463" s="0" t="n">
        <v>9.5</v>
      </c>
      <c r="G1463" s="0" t="n">
        <v>2</v>
      </c>
      <c r="H1463" s="0" t="n">
        <v>4.3</v>
      </c>
      <c r="I1463" s="0" t="n">
        <v>1.9</v>
      </c>
      <c r="J1463" s="0" t="n">
        <v>3.585</v>
      </c>
      <c r="K1463" s="0" t="n">
        <v>0.146</v>
      </c>
      <c r="L1463" s="0" t="n">
        <v>2.1</v>
      </c>
      <c r="M1463" s="0" t="n">
        <v>17.1</v>
      </c>
      <c r="O1463" s="0" t="n">
        <v>1222</v>
      </c>
      <c r="BD1463" s="0" t="n">
        <v>0.052</v>
      </c>
      <c r="BF1463" s="0" t="n">
        <f aca="false">IF(E1463&lt;11,-3.6797*E1463^2+48.115*E1463-53.83,280.92*EXP(-0.2027*E1463))</f>
        <v>95.5892</v>
      </c>
      <c r="BG1463" s="1" t="n">
        <f aca="false">32.208*LN(F1463)+21.438</f>
        <v>93.947606249518</v>
      </c>
      <c r="BH1463" s="1" t="n">
        <f aca="false">IF(G1463&lt;=2, -10*G1463+100, 88.958*EXP(-0.0755*G1463))</f>
        <v>80</v>
      </c>
      <c r="BI1463" s="1" t="n">
        <f aca="false">IF(I1463&lt;=100, 0.0053*(I1463)^2-1.0332*I1463+100.76, 122.82*EXP(-0.0092*I1463))</f>
        <v>98.816053</v>
      </c>
      <c r="BJ1463" s="0" t="e">
        <f aca="false">IF(P1463&lt;=1000, -6.942*LN(P1463)+107.59, -36.304*LN(P1463)+310.72)</f>
        <v>#VALUE!</v>
      </c>
      <c r="BK1463" s="0" t="e">
        <f aca="false">BF1463^0.04*BG1463^0.22*BH1463^0.51*BI1463^0.06*BJ1463^0.17</f>
        <v>#VALUE!</v>
      </c>
      <c r="BL1463" s="0" t="e">
        <f aca="false">IF(BK1463&gt;=90, "Very Good", IF(BK1463&gt;=80, "Good", IF(BK1463&gt;=70, "Slightly Good", IF(BK1463&gt;=60, "Average", IF(BK1463&gt;=50, "Slightly Poor", IF(BK1463&gt;=40, "Poor", "Very Poor"))))))</f>
        <v>#VALUE!</v>
      </c>
      <c r="BM1463" s="2" t="e">
        <f aca="false">IF(P1463&lt;=1000, -6.942*LN(P1463)+107.59, IF(AND(P1463&gt;1000, P1463&lt;=5213),-36.304*LN(P1463)+310.72, IF(P1463&gt;5213, 10)))</f>
        <v>#VALUE!</v>
      </c>
      <c r="BN1463" s="2" t="e">
        <f aca="false">BF1463^0.04*BG1463^0.22*BH1463^0.51*BI1463^0.06*BM1463^0.17</f>
        <v>#VALUE!</v>
      </c>
      <c r="BO1463" s="3" t="e">
        <f aca="false">IF(BN1463&gt;=90, "Very Good", IF(BN1463&gt;=80, "Good", IF(BN1463&gt;=70, "Slightly Good", IF(BN1463&gt;=60, "Average", IF(BN1463&gt;=50, "Slightly Poor", IF(BN1463&gt;=40, "Poor", "Very Poor"))))))</f>
        <v>#VALUE!</v>
      </c>
      <c r="BP1463" s="2" t="e">
        <f aca="false">IF(AJ1463&lt;=1000, -6.942*LN(AJ1463)+107.59, IF(AND(AJ1463&gt;1000, AJ1463&lt;=5213),-36.304*LN(AJ1463)+310.72, IF(AJ1463&gt;5213, 10)))</f>
        <v>#VALUE!</v>
      </c>
      <c r="BQ1463" s="2" t="e">
        <f aca="false">BF1463^0.04*BG1463^0.22*BH1463^0.51*BI1463^0.06*BP1463^0.17</f>
        <v>#VALUE!</v>
      </c>
      <c r="BR1463" s="0" t="e">
        <f aca="false">IF(BQ1463&gt;=90, "Very Good", IF(BQ1463&gt;=80, "Good", IF(BQ1463&gt;=70, "Slightly Good", IF(BQ1463&gt;=60, "Average", IF(BQ1463&gt;=50, "Slightly Poor", IF(BQ1463&gt;=40, "Poor", "Very Poor"))))))</f>
        <v>#VALUE!</v>
      </c>
      <c r="BT1463" s="2" t="e">
        <f aca="false">9.81*LN(AH1463)+30.6</f>
        <v>#VALUE!</v>
      </c>
      <c r="BU1463" s="0" t="e">
        <f aca="false">IF(BT1463&lt;30, "Clean water", IF(AND(BT1463&gt;=30, BT1463&lt;40), "Hypolimia", IF(AND(BT1463&gt;=40,BT1463&lt;50), "Mesotrophic", IF(AND(BT1463&gt;=50, BT1463&lt;70), "Eutrophic", IF(BT1463&gt;70,"Hypertrophic")))))</f>
        <v>#VALUE!</v>
      </c>
      <c r="CM1463" s="0" t="n">
        <f aca="false">IF(G1463&gt;H1463,1,0)</f>
        <v>0</v>
      </c>
      <c r="CO1463" s="17" t="n">
        <f aca="false">14.652-0.41022*M1463+0.007991*M1463*M1463-0.000077774*M1463*M1463*M1463</f>
        <v>9.584999899686</v>
      </c>
      <c r="CP1463" s="1" t="n">
        <f aca="false">F1463/CO1463*100</f>
        <v>99.1131987420388</v>
      </c>
    </row>
    <row r="1464" customFormat="false" ht="12.5" hidden="false" customHeight="false" outlineLevel="0" collapsed="false">
      <c r="A1464" s="0" t="n">
        <v>1463</v>
      </c>
      <c r="B1464" s="15" t="s">
        <v>123</v>
      </c>
      <c r="C1464" s="16" t="s">
        <v>124</v>
      </c>
      <c r="D1464" s="0" t="s">
        <v>189</v>
      </c>
      <c r="E1464" s="0" t="n">
        <v>7.5</v>
      </c>
      <c r="F1464" s="0" t="n">
        <v>6.3</v>
      </c>
      <c r="G1464" s="0" t="n">
        <v>1.3</v>
      </c>
      <c r="H1464" s="0" t="n">
        <v>5</v>
      </c>
      <c r="I1464" s="0" t="n">
        <v>4</v>
      </c>
      <c r="J1464" s="0" t="n">
        <v>7.621</v>
      </c>
      <c r="K1464" s="0" t="n">
        <v>0.122</v>
      </c>
      <c r="L1464" s="0" t="n">
        <v>3.6</v>
      </c>
      <c r="M1464" s="0" t="n">
        <v>19.7</v>
      </c>
      <c r="N1464" s="0" t="n">
        <v>0</v>
      </c>
      <c r="O1464" s="0" t="n">
        <v>277</v>
      </c>
      <c r="P1464" s="0" t="n">
        <v>20000</v>
      </c>
      <c r="AC1464" s="0" t="n">
        <v>7.473</v>
      </c>
      <c r="AD1464" s="0" t="n">
        <v>0.452</v>
      </c>
      <c r="AE1464" s="0" t="n">
        <v>6.444</v>
      </c>
      <c r="AF1464" s="0" t="n">
        <v>0.063</v>
      </c>
      <c r="AG1464" s="0" t="n">
        <v>0.053</v>
      </c>
      <c r="AH1464" s="0" t="n">
        <v>0.7</v>
      </c>
      <c r="AJ1464" s="0" t="n">
        <v>3400</v>
      </c>
      <c r="BF1464" s="0" t="n">
        <f aca="false">IF(E1464&lt;11,-3.6797*E1464^2+48.115*E1464-53.83,280.92*EXP(-0.2027*E1464))</f>
        <v>100.049375</v>
      </c>
      <c r="BG1464" s="1" t="n">
        <f aca="false">32.208*LN(F1464)+21.438</f>
        <v>80.7184225924663</v>
      </c>
      <c r="BH1464" s="1" t="n">
        <f aca="false">IF(G1464&lt;=2, -10*G1464+100, 88.958*EXP(-0.0755*G1464))</f>
        <v>87</v>
      </c>
      <c r="BI1464" s="1" t="n">
        <f aca="false">IF(I1464&lt;=100, 0.0053*(I1464)^2-1.0332*I1464+100.76, 122.82*EXP(-0.0092*I1464))</f>
        <v>96.712</v>
      </c>
      <c r="BJ1464" s="0" t="n">
        <f aca="false">IF(P1464&lt;=1000, -6.942*LN(P1464)+107.59, -36.304*LN(P1464)+310.72)</f>
        <v>-48.8162121072716</v>
      </c>
      <c r="BK1464" s="0" t="e">
        <f aca="false">BF1464^0.04*BG1464^0.22*BH1464^0.51*BI1464^0.06*BJ1464^0.17</f>
        <v>#NUM!</v>
      </c>
      <c r="BL1464" s="0" t="e">
        <f aca="false">IF(BK1464&gt;=90, "Very Good", IF(BK1464&gt;=80, "Good", IF(BK1464&gt;=70, "Slightly Good", IF(BK1464&gt;=60, "Average", IF(BK1464&gt;=50, "Slightly Poor", IF(BK1464&gt;=40, "Poor", "Very Poor"))))))</f>
        <v>#NUM!</v>
      </c>
      <c r="BM1464" s="2" t="n">
        <f aca="false">IF(P1464&lt;=1000, -6.942*LN(P1464)+107.59, IF(AND(P1464&gt;1000, P1464&lt;=5213),-36.304*LN(P1464)+310.72, IF(P1464&gt;5213, 10)))</f>
        <v>10</v>
      </c>
      <c r="BN1464" s="2" t="n">
        <f aca="false">BF1464^0.04*BG1464^0.22*BH1464^0.51*BI1464^0.06*BM1464^0.17</f>
        <v>59.9551097753441</v>
      </c>
      <c r="BO1464" s="3" t="str">
        <f aca="false">IF(BN1464&gt;=90, "Very Good", IF(BN1464&gt;=80, "Good", IF(BN1464&gt;=70, "Slightly Good", IF(BN1464&gt;=60, "Average", IF(BN1464&gt;=50, "Slightly Poor", IF(BN1464&gt;=40, "Poor", "Very Poor"))))))</f>
        <v>Slightly Poor</v>
      </c>
      <c r="BP1464" s="2" t="n">
        <f aca="false">IF(AJ1464&lt;=1000, -6.942*LN(AJ1464)+107.59, IF(AND(AJ1464&gt;1000, AJ1464&lt;=5213),-36.304*LN(AJ1464)+310.72, IF(AJ1464&gt;5213, 10)))</f>
        <v>15.5129090822232</v>
      </c>
      <c r="BQ1464" s="2" t="n">
        <f aca="false">BF1464^0.04*BG1464^0.22*BH1464^0.51*BI1464^0.06*BP1464^0.17</f>
        <v>64.6017160454632</v>
      </c>
      <c r="BR1464" s="0" t="str">
        <f aca="false">IF(BQ1464&gt;=90, "Very Good", IF(BQ1464&gt;=80, "Good", IF(BQ1464&gt;=70, "Slightly Good", IF(BQ1464&gt;=60, "Average", IF(BQ1464&gt;=50, "Slightly Poor", IF(BQ1464&gt;=40, "Poor", "Very Poor"))))))</f>
        <v>Average</v>
      </c>
      <c r="BT1464" s="2" t="n">
        <f aca="false">9.81*LN(AH1464)+30.6</f>
        <v>27.101018799961</v>
      </c>
      <c r="BU1464" s="0" t="str">
        <f aca="false">IF(BT1464&lt;30, "Clean water", IF(AND(BT1464&gt;=30, BT1464&lt;40), "Hypolimia", IF(AND(BT1464&gt;=40,BT1464&lt;50), "Mesotrophic", IF(AND(BT1464&gt;=50, BT1464&lt;70), "Eutrophic", IF(BT1464&gt;70,"Hypertrophic")))))</f>
        <v>Clean water</v>
      </c>
      <c r="CM1464" s="0" t="n">
        <f aca="false">IF(G1464&gt;H1464,1,0)</f>
        <v>0</v>
      </c>
      <c r="CO1464" s="17" t="n">
        <f aca="false">14.652-0.41022*M1464+0.007991*M1464*M1464-0.000077774*M1464*M1464*M1464</f>
        <v>9.077281950298</v>
      </c>
      <c r="CP1464" s="1" t="n">
        <f aca="false">F1464/CO1464*100</f>
        <v>69.404035640792</v>
      </c>
    </row>
    <row r="1465" customFormat="false" ht="12.5" hidden="false" customHeight="false" outlineLevel="0" collapsed="false">
      <c r="A1465" s="0" t="n">
        <v>1464</v>
      </c>
      <c r="B1465" s="15" t="s">
        <v>125</v>
      </c>
      <c r="C1465" s="16" t="s">
        <v>126</v>
      </c>
      <c r="D1465" s="0" t="s">
        <v>189</v>
      </c>
      <c r="E1465" s="0" t="n">
        <v>7.9</v>
      </c>
      <c r="F1465" s="0" t="n">
        <v>11.7</v>
      </c>
      <c r="G1465" s="0" t="n">
        <v>0.4</v>
      </c>
      <c r="H1465" s="0" t="n">
        <v>2.4</v>
      </c>
      <c r="I1465" s="0" t="n">
        <v>1.4</v>
      </c>
      <c r="J1465" s="0" t="n">
        <v>5.706</v>
      </c>
      <c r="K1465" s="0" t="n">
        <v>0.041</v>
      </c>
      <c r="L1465" s="0" t="n">
        <v>1.6</v>
      </c>
      <c r="M1465" s="0" t="n">
        <v>16.7</v>
      </c>
      <c r="N1465" s="0" t="n">
        <v>0</v>
      </c>
      <c r="O1465" s="0" t="n">
        <v>514</v>
      </c>
      <c r="P1465" s="0" t="n">
        <v>7000</v>
      </c>
      <c r="AC1465" s="0" t="n">
        <v>5.604</v>
      </c>
      <c r="AD1465" s="0" t="n">
        <v>0.116</v>
      </c>
      <c r="AE1465" s="0" t="n">
        <v>5.048</v>
      </c>
      <c r="AF1465" s="0" t="n">
        <v>0.031</v>
      </c>
      <c r="AG1465" s="0" t="n">
        <v>0.027</v>
      </c>
      <c r="AH1465" s="0" t="n">
        <v>1.4</v>
      </c>
      <c r="AJ1465" s="0" t="n">
        <v>800</v>
      </c>
      <c r="BF1465" s="0" t="n">
        <f aca="false">IF(E1465&lt;11,-3.6797*E1465^2+48.115*E1465-53.83,280.92*EXP(-0.2027*E1465))</f>
        <v>96.6284230000001</v>
      </c>
      <c r="BG1465" s="1" t="n">
        <f aca="false">32.208*LN(F1465)+21.438</f>
        <v>100.656437416814</v>
      </c>
      <c r="BH1465" s="1" t="n">
        <f aca="false">IF(G1465&lt;=2, -10*G1465+100, 88.958*EXP(-0.0755*G1465))</f>
        <v>96</v>
      </c>
      <c r="BI1465" s="1" t="n">
        <f aca="false">IF(I1465&lt;=100, 0.0053*(I1465)^2-1.0332*I1465+100.76, 122.82*EXP(-0.0092*I1465))</f>
        <v>99.323908</v>
      </c>
      <c r="BJ1465" s="0" t="n">
        <f aca="false">IF(P1465&lt;=1000, -6.942*LN(P1465)+107.59, -36.304*LN(P1465)+310.72)</f>
        <v>-10.7034696994716</v>
      </c>
      <c r="BK1465" s="0" t="e">
        <f aca="false">BF1465^0.04*BG1465^0.22*BH1465^0.51*BI1465^0.06*BJ1465^0.17</f>
        <v>#NUM!</v>
      </c>
      <c r="BL1465" s="0" t="e">
        <f aca="false">IF(BK1465&gt;=90, "Very Good", IF(BK1465&gt;=80, "Good", IF(BK1465&gt;=70, "Slightly Good", IF(BK1465&gt;=60, "Average", IF(BK1465&gt;=50, "Slightly Poor", IF(BK1465&gt;=40, "Poor", "Very Poor"))))))</f>
        <v>#NUM!</v>
      </c>
      <c r="BM1465" s="2" t="n">
        <f aca="false">IF(P1465&lt;=1000, -6.942*LN(P1465)+107.59, IF(AND(P1465&gt;1000, P1465&lt;=5213),-36.304*LN(P1465)+310.72, IF(P1465&gt;5213, 10)))</f>
        <v>10</v>
      </c>
      <c r="BN1465" s="2" t="n">
        <f aca="false">BF1465^0.04*BG1465^0.22*BH1465^0.51*BI1465^0.06*BM1465^0.17</f>
        <v>66.1928216679357</v>
      </c>
      <c r="BO1465" s="3" t="str">
        <f aca="false">IF(BN1465&gt;=90, "Very Good", IF(BN1465&gt;=80, "Good", IF(BN1465&gt;=70, "Slightly Good", IF(BN1465&gt;=60, "Average", IF(BN1465&gt;=50, "Slightly Poor", IF(BN1465&gt;=40, "Poor", "Very Poor"))))))</f>
        <v>Average</v>
      </c>
      <c r="BP1465" s="2" t="n">
        <f aca="false">IF(AJ1465&lt;=1000, -6.942*LN(AJ1465)+107.59, IF(AND(AJ1465&gt;1000, AJ1465&lt;=5213),-36.304*LN(AJ1465)+310.72, IF(AJ1465&gt;5213, 10)))</f>
        <v>61.1854253865293</v>
      </c>
      <c r="BQ1465" s="2" t="n">
        <f aca="false">BF1465^0.04*BG1465^0.22*BH1465^0.51*BI1465^0.06*BP1465^0.17</f>
        <v>90.0618890032091</v>
      </c>
      <c r="BR1465" s="0" t="str">
        <f aca="false">IF(BQ1465&gt;=90, "Very Good", IF(BQ1465&gt;=80, "Good", IF(BQ1465&gt;=70, "Slightly Good", IF(BQ1465&gt;=60, "Average", IF(BQ1465&gt;=50, "Slightly Poor", IF(BQ1465&gt;=40, "Poor", "Very Poor"))))))</f>
        <v>Very Good</v>
      </c>
      <c r="BT1465" s="2" t="n">
        <f aca="false">9.81*LN(AH1465)+30.6</f>
        <v>33.9007926412541</v>
      </c>
      <c r="BU1465" s="0" t="str">
        <f aca="false">IF(BT1465&lt;30, "Clean water", IF(AND(BT1465&gt;=30, BT1465&lt;40), "Hypolimia", IF(AND(BT1465&gt;=40,BT1465&lt;50), "Mesotrophic", IF(AND(BT1465&gt;=50, BT1465&lt;70), "Eutrophic", IF(BT1465&gt;70,"Hypertrophic")))))</f>
        <v>Hypolimia</v>
      </c>
      <c r="CM1465" s="0" t="n">
        <f aca="false">IF(G1465&gt;H1465,1,0)</f>
        <v>0</v>
      </c>
      <c r="CO1465" s="17" t="n">
        <f aca="false">14.652-0.41022*M1465+0.007991*M1465*M1465-0.000077774*M1465*M1465*M1465</f>
        <v>9.667706462638</v>
      </c>
      <c r="CP1465" s="1" t="n">
        <f aca="false">F1465/CO1465*100</f>
        <v>121.02146507257</v>
      </c>
    </row>
    <row r="1466" customFormat="false" ht="12.5" hidden="false" customHeight="false" outlineLevel="0" collapsed="false">
      <c r="A1466" s="0" t="n">
        <v>1465</v>
      </c>
      <c r="B1466" s="15" t="s">
        <v>72</v>
      </c>
      <c r="C1466" s="16" t="s">
        <v>73</v>
      </c>
      <c r="D1466" s="0" t="s">
        <v>190</v>
      </c>
      <c r="E1466" s="0" t="n">
        <v>7.9</v>
      </c>
      <c r="F1466" s="0" t="n">
        <v>9.7</v>
      </c>
      <c r="G1466" s="0" t="n">
        <v>0.8</v>
      </c>
      <c r="H1466" s="0" t="n">
        <v>4.1</v>
      </c>
      <c r="I1466" s="0" t="n">
        <v>10.1</v>
      </c>
      <c r="J1466" s="0" t="n">
        <v>4.087</v>
      </c>
      <c r="K1466" s="0" t="n">
        <v>0.04</v>
      </c>
      <c r="L1466" s="0" t="n">
        <v>2.5</v>
      </c>
      <c r="M1466" s="0" t="n">
        <v>11.7</v>
      </c>
      <c r="N1466" s="0" t="n">
        <v>0</v>
      </c>
      <c r="O1466" s="0" t="n">
        <v>309</v>
      </c>
      <c r="P1466" s="0" t="n">
        <v>64100</v>
      </c>
      <c r="Q1466" s="0" t="n">
        <v>0</v>
      </c>
      <c r="R1466" s="0" t="n">
        <v>0</v>
      </c>
      <c r="S1466" s="0" t="n">
        <v>0</v>
      </c>
      <c r="T1466" s="0" t="n">
        <v>0</v>
      </c>
      <c r="U1466" s="0" t="n">
        <v>0</v>
      </c>
      <c r="V1466" s="0" t="n">
        <v>0</v>
      </c>
      <c r="AC1466" s="0" t="n">
        <v>4</v>
      </c>
      <c r="AD1466" s="0" t="n">
        <v>0.241</v>
      </c>
      <c r="AE1466" s="0" t="n">
        <v>3.232</v>
      </c>
      <c r="AF1466" s="0" t="n">
        <v>0.033</v>
      </c>
      <c r="AG1466" s="0" t="n">
        <v>0.023</v>
      </c>
      <c r="AH1466" s="0" t="n">
        <v>9.3</v>
      </c>
      <c r="AJ1466" s="0" t="n">
        <v>2212</v>
      </c>
      <c r="AP1466" s="0" t="n">
        <v>0</v>
      </c>
      <c r="AY1466" s="0" t="n">
        <v>0</v>
      </c>
      <c r="BF1466" s="0" t="n">
        <f aca="false">IF(E1466&lt;11,-3.6797*E1466^2+48.115*E1466-53.83,280.92*EXP(-0.2027*E1466))</f>
        <v>96.6284230000001</v>
      </c>
      <c r="BG1466" s="1" t="n">
        <f aca="false">32.208*LN(F1466)+21.438</f>
        <v>94.6186305204847</v>
      </c>
      <c r="BH1466" s="1" t="n">
        <f aca="false">IF(G1466&lt;=2, -10*G1466+100, 88.958*EXP(-0.0755*G1466))</f>
        <v>92</v>
      </c>
      <c r="BI1466" s="1" t="n">
        <f aca="false">IF(I1466&lt;=100, 0.0053*(I1466)^2-1.0332*I1466+100.76, 122.82*EXP(-0.0092*I1466))</f>
        <v>90.865333</v>
      </c>
      <c r="BJ1466" s="0" t="n">
        <f aca="false">IF(P1466&lt;=1000, -6.942*LN(P1466)+107.59, -36.304*LN(P1466)+310.72)</f>
        <v>-91.0999198361596</v>
      </c>
      <c r="BK1466" s="0" t="e">
        <f aca="false">BF1466^0.04*BG1466^0.22*BH1466^0.51*BI1466^0.06*BJ1466^0.17</f>
        <v>#NUM!</v>
      </c>
      <c r="BL1466" s="0" t="e">
        <f aca="false">IF(BK1466&gt;=90, "Very Good", IF(BK1466&gt;=80, "Good", IF(BK1466&gt;=70, "Slightly Good", IF(BK1466&gt;=60, "Average", IF(BK1466&gt;=50, "Slightly Poor", IF(BK1466&gt;=40, "Poor", "Very Poor"))))))</f>
        <v>#NUM!</v>
      </c>
      <c r="BM1466" s="2" t="n">
        <f aca="false">IF(P1466&lt;=1000, -6.942*LN(P1466)+107.59, IF(AND(P1466&gt;1000, P1466&lt;=5213),-36.304*LN(P1466)+310.72, IF(P1466&gt;5213, 10)))</f>
        <v>10</v>
      </c>
      <c r="BN1466" s="2" t="n">
        <f aca="false">BF1466^0.04*BG1466^0.22*BH1466^0.51*BI1466^0.06*BM1466^0.17</f>
        <v>63.555735023552</v>
      </c>
      <c r="BO1466" s="3" t="str">
        <f aca="false">IF(BN1466&gt;=90, "Very Good", IF(BN1466&gt;=80, "Good", IF(BN1466&gt;=70, "Slightly Good", IF(BN1466&gt;=60, "Average", IF(BN1466&gt;=50, "Slightly Poor", IF(BN1466&gt;=40, "Poor", "Very Poor"))))))</f>
        <v>Average</v>
      </c>
      <c r="BP1466" s="2" t="n">
        <f aca="false">IF(AJ1466&lt;=1000, -6.942*LN(AJ1466)+107.59, IF(AND(AJ1466&gt;1000, AJ1466&lt;=5213),-36.304*LN(AJ1466)+310.72, IF(AJ1466&gt;5213, 10)))</f>
        <v>31.1192126266366</v>
      </c>
      <c r="BQ1466" s="2" t="n">
        <f aca="false">BF1466^0.04*BG1466^0.22*BH1466^0.51*BI1466^0.06*BP1466^0.17</f>
        <v>77.0849522489145</v>
      </c>
      <c r="BR1466" s="0" t="str">
        <f aca="false">IF(BQ1466&gt;=90, "Very Good", IF(BQ1466&gt;=80, "Good", IF(BQ1466&gt;=70, "Slightly Good", IF(BQ1466&gt;=60, "Average", IF(BQ1466&gt;=50, "Slightly Poor", IF(BQ1466&gt;=40, "Poor", "Very Poor"))))))</f>
        <v>Slightly Good</v>
      </c>
      <c r="BT1466" s="2" t="n">
        <f aca="false">9.81*LN(AH1466)+30.6</f>
        <v>52.4764412655619</v>
      </c>
      <c r="BU1466" s="0" t="str">
        <f aca="false">IF(BT1466&lt;30, "Clean water", IF(AND(BT1466&gt;=30, BT1466&lt;40), "Hypolimia", IF(AND(BT1466&gt;=40,BT1466&lt;50), "Mesotrophic", IF(AND(BT1466&gt;=50, BT1466&lt;70), "Eutrophic", IF(BT1466&gt;70,"Hypertrophic")))))</f>
        <v>Eutrophic</v>
      </c>
      <c r="CM1466" s="0" t="n">
        <f aca="false">IF(G1466&gt;H1466,1,0)</f>
        <v>0</v>
      </c>
      <c r="CO1466" s="17" t="n">
        <f aca="false">14.652-0.41022*M1466+0.007991*M1466*M1466-0.000077774*M1466*M1466*M1466</f>
        <v>10.821750140538</v>
      </c>
      <c r="CP1466" s="1" t="n">
        <f aca="false">F1466/CO1466*100</f>
        <v>89.6343001273338</v>
      </c>
    </row>
    <row r="1467" customFormat="false" ht="12.5" hidden="false" customHeight="false" outlineLevel="0" collapsed="false">
      <c r="A1467" s="0" t="n">
        <v>1466</v>
      </c>
      <c r="B1467" s="15" t="s">
        <v>131</v>
      </c>
      <c r="C1467" s="16" t="s">
        <v>132</v>
      </c>
      <c r="D1467" s="0" t="s">
        <v>190</v>
      </c>
      <c r="E1467" s="0" t="n">
        <v>8.5</v>
      </c>
      <c r="F1467" s="0" t="n">
        <v>12.1</v>
      </c>
      <c r="G1467" s="0" t="n">
        <v>3.4</v>
      </c>
      <c r="H1467" s="0" t="n">
        <v>5.9</v>
      </c>
      <c r="I1467" s="0" t="n">
        <v>98.7</v>
      </c>
      <c r="J1467" s="0" t="n">
        <v>4.074</v>
      </c>
      <c r="K1467" s="0" t="n">
        <v>0.206</v>
      </c>
      <c r="L1467" s="0" t="n">
        <v>4.3</v>
      </c>
      <c r="M1467" s="0" t="n">
        <v>12.8</v>
      </c>
      <c r="O1467" s="0" t="n">
        <v>772</v>
      </c>
      <c r="BD1467" s="0" t="n">
        <v>0.016</v>
      </c>
      <c r="BF1467" s="0" t="n">
        <f aca="false">IF(E1467&lt;11,-3.6797*E1467^2+48.115*E1467-53.83,280.92*EXP(-0.2027*E1467))</f>
        <v>89.289175</v>
      </c>
      <c r="BG1467" s="1" t="n">
        <f aca="false">32.208*LN(F1467)+21.438</f>
        <v>101.739161217428</v>
      </c>
      <c r="BH1467" s="1" t="n">
        <f aca="false">IF(G1467&lt;=2, -10*G1467+100, 88.958*EXP(-0.0755*G1467))</f>
        <v>68.8179318432025</v>
      </c>
      <c r="BI1467" s="1" t="n">
        <f aca="false">IF(I1467&lt;=100, 0.0053*(I1467)^2-1.0332*I1467+100.76, 122.82*EXP(-0.0092*I1467))</f>
        <v>50.414117</v>
      </c>
      <c r="BJ1467" s="0" t="e">
        <f aca="false">IF(P1467&lt;=1000, -6.942*LN(P1467)+107.59, -36.304*LN(P1467)+310.72)</f>
        <v>#VALUE!</v>
      </c>
      <c r="BK1467" s="0" t="e">
        <f aca="false">BF1467^0.04*BG1467^0.22*BH1467^0.51*BI1467^0.06*BJ1467^0.17</f>
        <v>#VALUE!</v>
      </c>
      <c r="BL1467" s="0" t="e">
        <f aca="false">IF(BK1467&gt;=90, "Very Good", IF(BK1467&gt;=80, "Good", IF(BK1467&gt;=70, "Slightly Good", IF(BK1467&gt;=60, "Average", IF(BK1467&gt;=50, "Slightly Poor", IF(BK1467&gt;=40, "Poor", "Very Poor"))))))</f>
        <v>#VALUE!</v>
      </c>
      <c r="BM1467" s="2" t="e">
        <f aca="false">IF(P1467&lt;=1000, -6.942*LN(P1467)+107.59, IF(AND(P1467&gt;1000, P1467&lt;=5213),-36.304*LN(P1467)+310.72, IF(P1467&gt;5213, 10)))</f>
        <v>#VALUE!</v>
      </c>
      <c r="BN1467" s="2" t="e">
        <f aca="false">BF1467^0.04*BG1467^0.22*BH1467^0.51*BI1467^0.06*BM1467^0.17</f>
        <v>#VALUE!</v>
      </c>
      <c r="BO1467" s="3" t="e">
        <f aca="false">IF(BN1467&gt;=90, "Very Good", IF(BN1467&gt;=80, "Good", IF(BN1467&gt;=70, "Slightly Good", IF(BN1467&gt;=60, "Average", IF(BN1467&gt;=50, "Slightly Poor", IF(BN1467&gt;=40, "Poor", "Very Poor"))))))</f>
        <v>#VALUE!</v>
      </c>
      <c r="BP1467" s="2" t="e">
        <f aca="false">IF(AJ1467&lt;=1000, -6.942*LN(AJ1467)+107.59, IF(AND(AJ1467&gt;1000, AJ1467&lt;=5213),-36.304*LN(AJ1467)+310.72, IF(AJ1467&gt;5213, 10)))</f>
        <v>#VALUE!</v>
      </c>
      <c r="BQ1467" s="2" t="e">
        <f aca="false">BF1467^0.04*BG1467^0.22*BH1467^0.51*BI1467^0.06*BP1467^0.17</f>
        <v>#VALUE!</v>
      </c>
      <c r="BR1467" s="0" t="e">
        <f aca="false">IF(BQ1467&gt;=90, "Very Good", IF(BQ1467&gt;=80, "Good", IF(BQ1467&gt;=70, "Slightly Good", IF(BQ1467&gt;=60, "Average", IF(BQ1467&gt;=50, "Slightly Poor", IF(BQ1467&gt;=40, "Poor", "Very Poor"))))))</f>
        <v>#VALUE!</v>
      </c>
      <c r="BT1467" s="2" t="e">
        <f aca="false">9.81*LN(AH1467)+30.6</f>
        <v>#VALUE!</v>
      </c>
      <c r="BU1467" s="0" t="e">
        <f aca="false">IF(BT1467&lt;30, "Clean water", IF(AND(BT1467&gt;=30, BT1467&lt;40), "Hypolimia", IF(AND(BT1467&gt;=40,BT1467&lt;50), "Mesotrophic", IF(AND(BT1467&gt;=50, BT1467&lt;70), "Eutrophic", IF(BT1467&gt;70,"Hypertrophic")))))</f>
        <v>#VALUE!</v>
      </c>
      <c r="CM1467" s="0" t="n">
        <f aca="false">IF(G1467&gt;H1467,1,0)</f>
        <v>0</v>
      </c>
      <c r="CO1467" s="17" t="n">
        <f aca="false">14.652-0.41022*M1467+0.007991*M1467*M1467-0.000077774*M1467*M1467*M1467</f>
        <v>10.547325540352</v>
      </c>
      <c r="CP1467" s="1" t="n">
        <f aca="false">F1467/CO1467*100</f>
        <v>114.721025284635</v>
      </c>
    </row>
    <row r="1468" customFormat="false" ht="12.5" hidden="false" customHeight="false" outlineLevel="0" collapsed="false">
      <c r="A1468" s="0" t="n">
        <v>1467</v>
      </c>
      <c r="B1468" s="15" t="s">
        <v>75</v>
      </c>
      <c r="C1468" s="16" t="s">
        <v>76</v>
      </c>
      <c r="D1468" s="0" t="s">
        <v>190</v>
      </c>
      <c r="E1468" s="0" t="n">
        <v>7.6</v>
      </c>
      <c r="F1468" s="0" t="n">
        <v>8.3</v>
      </c>
      <c r="G1468" s="0" t="n">
        <v>2</v>
      </c>
      <c r="H1468" s="0" t="n">
        <v>5.6</v>
      </c>
      <c r="I1468" s="0" t="n">
        <v>7.2</v>
      </c>
      <c r="J1468" s="0" t="n">
        <v>3.447</v>
      </c>
      <c r="K1468" s="0" t="n">
        <v>0.112</v>
      </c>
      <c r="L1468" s="0" t="n">
        <v>1.9</v>
      </c>
      <c r="M1468" s="0" t="n">
        <v>13.6</v>
      </c>
      <c r="N1468" s="0" t="n">
        <v>0</v>
      </c>
      <c r="O1468" s="0" t="n">
        <v>1572</v>
      </c>
      <c r="P1468" s="0" t="n">
        <v>12000</v>
      </c>
      <c r="AC1468" s="0" t="n">
        <v>3.133</v>
      </c>
      <c r="AD1468" s="0" t="n">
        <v>0.342</v>
      </c>
      <c r="AE1468" s="0" t="n">
        <v>2.5</v>
      </c>
      <c r="AF1468" s="0" t="n">
        <v>0.068</v>
      </c>
      <c r="AG1468" s="0" t="n">
        <v>0.06</v>
      </c>
      <c r="AH1468" s="0" t="n">
        <v>3.7</v>
      </c>
      <c r="AJ1468" s="0" t="n">
        <v>2400</v>
      </c>
      <c r="BF1468" s="0" t="n">
        <f aca="false">IF(E1468&lt;11,-3.6797*E1468^2+48.115*E1468-53.83,280.92*EXP(-0.2027*E1468))</f>
        <v>99.304528</v>
      </c>
      <c r="BG1468" s="1" t="n">
        <f aca="false">32.208*LN(F1468)+21.438</f>
        <v>89.5983576207606</v>
      </c>
      <c r="BH1468" s="1" t="n">
        <f aca="false">IF(G1468&lt;=2, -10*G1468+100, 88.958*EXP(-0.0755*G1468))</f>
        <v>80</v>
      </c>
      <c r="BI1468" s="1" t="n">
        <f aca="false">IF(I1468&lt;=100, 0.0053*(I1468)^2-1.0332*I1468+100.76, 122.82*EXP(-0.0092*I1468))</f>
        <v>93.595712</v>
      </c>
      <c r="BJ1468" s="0" t="n">
        <f aca="false">IF(P1468&lt;=1000, -6.942*LN(P1468)+107.59, -36.304*LN(P1468)+310.72)</f>
        <v>-30.271198662071</v>
      </c>
      <c r="BK1468" s="0" t="e">
        <f aca="false">BF1468^0.04*BG1468^0.22*BH1468^0.51*BI1468^0.06*BJ1468^0.17</f>
        <v>#NUM!</v>
      </c>
      <c r="BL1468" s="0" t="e">
        <f aca="false">IF(BK1468&gt;=90, "Very Good", IF(BK1468&gt;=80, "Good", IF(BK1468&gt;=70, "Slightly Good", IF(BK1468&gt;=60, "Average", IF(BK1468&gt;=50, "Slightly Poor", IF(BK1468&gt;=40, "Poor", "Very Poor"))))))</f>
        <v>#NUM!</v>
      </c>
      <c r="BM1468" s="2" t="n">
        <f aca="false">IF(P1468&lt;=1000, -6.942*LN(P1468)+107.59, IF(AND(P1468&gt;1000, P1468&lt;=5213),-36.304*LN(P1468)+310.72, IF(P1468&gt;5213, 10)))</f>
        <v>10</v>
      </c>
      <c r="BN1468" s="2" t="n">
        <f aca="false">BF1468^0.04*BG1468^0.22*BH1468^0.51*BI1468^0.06*BM1468^0.17</f>
        <v>58.6456795966696</v>
      </c>
      <c r="BO1468" s="3" t="str">
        <f aca="false">IF(BN1468&gt;=90, "Very Good", IF(BN1468&gt;=80, "Good", IF(BN1468&gt;=70, "Slightly Good", IF(BN1468&gt;=60, "Average", IF(BN1468&gt;=50, "Slightly Poor", IF(BN1468&gt;=40, "Poor", "Very Poor"))))))</f>
        <v>Slightly Poor</v>
      </c>
      <c r="BP1468" s="2" t="n">
        <f aca="false">IF(AJ1468&lt;=1000, -6.942*LN(AJ1468)+107.59, IF(AND(AJ1468&gt;1000, AJ1468&lt;=5213),-36.304*LN(AJ1468)+310.72, IF(AJ1468&gt;5213, 10)))</f>
        <v>28.1578353109365</v>
      </c>
      <c r="BQ1468" s="2" t="n">
        <f aca="false">BF1468^0.04*BG1468^0.22*BH1468^0.51*BI1468^0.06*BP1468^0.17</f>
        <v>69.9307036694214</v>
      </c>
      <c r="BR1468" s="0" t="str">
        <f aca="false">IF(BQ1468&gt;=90, "Very Good", IF(BQ1468&gt;=80, "Good", IF(BQ1468&gt;=70, "Slightly Good", IF(BQ1468&gt;=60, "Average", IF(BQ1468&gt;=50, "Slightly Poor", IF(BQ1468&gt;=40, "Poor", "Very Poor"))))))</f>
        <v>Average</v>
      </c>
      <c r="BT1468" s="2" t="n">
        <f aca="false">9.81*LN(AH1468)+30.6</f>
        <v>43.4347449607683</v>
      </c>
      <c r="BU1468" s="0" t="str">
        <f aca="false">IF(BT1468&lt;30, "Clean water", IF(AND(BT1468&gt;=30, BT1468&lt;40), "Hypolimia", IF(AND(BT1468&gt;=40,BT1468&lt;50), "Mesotrophic", IF(AND(BT1468&gt;=50, BT1468&lt;70), "Eutrophic", IF(BT1468&gt;70,"Hypertrophic")))))</f>
        <v>Mesotrophic</v>
      </c>
      <c r="CM1468" s="0" t="n">
        <f aca="false">IF(G1468&gt;H1468,1,0)</f>
        <v>0</v>
      </c>
      <c r="CO1468" s="17" t="n">
        <f aca="false">14.652-0.41022*M1468+0.007991*M1468*M1468-0.000077774*M1468*M1468*M1468</f>
        <v>10.355386285056</v>
      </c>
      <c r="CP1468" s="1" t="n">
        <f aca="false">F1468/CO1468*100</f>
        <v>80.1515247381727</v>
      </c>
    </row>
    <row r="1469" customFormat="false" ht="12.5" hidden="false" customHeight="false" outlineLevel="0" collapsed="false">
      <c r="A1469" s="0" t="n">
        <v>1468</v>
      </c>
      <c r="B1469" s="15" t="s">
        <v>77</v>
      </c>
      <c r="C1469" s="16" t="s">
        <v>78</v>
      </c>
      <c r="D1469" s="0" t="s">
        <v>190</v>
      </c>
      <c r="E1469" s="0" t="n">
        <v>8.6</v>
      </c>
      <c r="F1469" s="0" t="n">
        <v>10.7</v>
      </c>
      <c r="G1469" s="0" t="n">
        <v>0.8</v>
      </c>
      <c r="H1469" s="0" t="n">
        <v>3.6</v>
      </c>
      <c r="I1469" s="0" t="n">
        <v>4.2</v>
      </c>
      <c r="J1469" s="0" t="n">
        <v>3.099</v>
      </c>
      <c r="K1469" s="0" t="n">
        <v>0.048</v>
      </c>
      <c r="L1469" s="0" t="n">
        <v>2</v>
      </c>
      <c r="M1469" s="0" t="n">
        <v>11.3</v>
      </c>
      <c r="N1469" s="0" t="n">
        <v>0</v>
      </c>
      <c r="O1469" s="0" t="n">
        <v>229</v>
      </c>
      <c r="P1469" s="0" t="n">
        <v>260</v>
      </c>
      <c r="AC1469" s="0" t="n">
        <v>3.004</v>
      </c>
      <c r="AD1469" s="0" t="n">
        <v>0.054</v>
      </c>
      <c r="AE1469" s="0" t="n">
        <v>1.981</v>
      </c>
      <c r="AF1469" s="0" t="n">
        <v>0.031</v>
      </c>
      <c r="AG1469" s="0" t="n">
        <v>0.011</v>
      </c>
      <c r="AH1469" s="0" t="n">
        <v>17.3</v>
      </c>
      <c r="AJ1469" s="0" t="n">
        <v>140</v>
      </c>
      <c r="BD1469" s="0" t="n">
        <v>131.928</v>
      </c>
      <c r="BF1469" s="0" t="n">
        <f aca="false">IF(E1469&lt;11,-3.6797*E1469^2+48.115*E1469-53.83,280.92*EXP(-0.2027*E1469))</f>
        <v>87.808388</v>
      </c>
      <c r="BG1469" s="1" t="n">
        <f aca="false">32.208*LN(F1469)+21.438</f>
        <v>97.7788104251968</v>
      </c>
      <c r="BH1469" s="1" t="n">
        <f aca="false">IF(G1469&lt;=2, -10*G1469+100, 88.958*EXP(-0.0755*G1469))</f>
        <v>92</v>
      </c>
      <c r="BI1469" s="1" t="n">
        <f aca="false">IF(I1469&lt;=100, 0.0053*(I1469)^2-1.0332*I1469+100.76, 122.82*EXP(-0.0092*I1469))</f>
        <v>96.514052</v>
      </c>
      <c r="BJ1469" s="0" t="n">
        <f aca="false">IF(P1469&lt;=1000, -6.942*LN(P1469)+107.59, -36.304*LN(P1469)+310.72)</f>
        <v>68.9877481174902</v>
      </c>
      <c r="BK1469" s="0" t="n">
        <f aca="false">BF1469^0.04*BG1469^0.22*BH1469^0.51*BI1469^0.06*BJ1469^0.17</f>
        <v>88.8778918319881</v>
      </c>
      <c r="BL1469" s="0" t="str">
        <f aca="false">IF(BK1469&gt;=90, "Very Good", IF(BK1469&gt;=80, "Good", IF(BK1469&gt;=70, "Slightly Good", IF(BK1469&gt;=60, "Average", IF(BK1469&gt;=50, "Slightly Poor", IF(BK1469&gt;=40, "Poor", "Very Poor"))))))</f>
        <v>Good</v>
      </c>
      <c r="BM1469" s="2" t="n">
        <f aca="false">IF(P1469&lt;=1000, -6.942*LN(P1469)+107.59, IF(AND(P1469&gt;1000, P1469&lt;=5213),-36.304*LN(P1469)+310.72, IF(P1469&gt;5213, 10)))</f>
        <v>68.9877481174902</v>
      </c>
      <c r="BN1469" s="2" t="n">
        <f aca="false">BF1469^0.04*BG1469^0.22*BH1469^0.51*BI1469^0.06*BM1469^0.17</f>
        <v>88.8778918319881</v>
      </c>
      <c r="BO1469" s="3" t="str">
        <f aca="false">IF(BN1469&gt;=90, "Very Good", IF(BN1469&gt;=80, "Good", IF(BN1469&gt;=70, "Slightly Good", IF(BN1469&gt;=60, "Average", IF(BN1469&gt;=50, "Slightly Poor", IF(BN1469&gt;=40, "Poor", "Very Poor"))))))</f>
        <v>Good</v>
      </c>
      <c r="BP1469" s="2" t="n">
        <f aca="false">IF(AJ1469&lt;=1000, -6.942*LN(AJ1469)+107.59, IF(AND(AJ1469&gt;1000, AJ1469&lt;=5213),-36.304*LN(AJ1469)+310.72, IF(AJ1469&gt;5213, 10)))</f>
        <v>73.2851183022462</v>
      </c>
      <c r="BQ1469" s="2" t="n">
        <f aca="false">BF1469^0.04*BG1469^0.22*BH1469^0.51*BI1469^0.06*BP1469^0.17</f>
        <v>89.7956285538896</v>
      </c>
      <c r="BR1469" s="0" t="str">
        <f aca="false">IF(BQ1469&gt;=90, "Very Good", IF(BQ1469&gt;=80, "Good", IF(BQ1469&gt;=70, "Slightly Good", IF(BQ1469&gt;=60, "Average", IF(BQ1469&gt;=50, "Slightly Poor", IF(BQ1469&gt;=40, "Poor", "Very Poor"))))))</f>
        <v>Good</v>
      </c>
      <c r="BT1469" s="2" t="n">
        <f aca="false">9.81*LN(AH1469)+30.6</f>
        <v>58.5654307797516</v>
      </c>
      <c r="BU1469" s="0" t="str">
        <f aca="false">IF(BT1469&lt;30, "Clean water", IF(AND(BT1469&gt;=30, BT1469&lt;40), "Hypolimia", IF(AND(BT1469&gt;=40,BT1469&lt;50), "Mesotrophic", IF(AND(BT1469&gt;=50, BT1469&lt;70), "Eutrophic", IF(BT1469&gt;70,"Hypertrophic")))))</f>
        <v>Eutrophic</v>
      </c>
      <c r="CM1469" s="0" t="n">
        <f aca="false">IF(G1469&gt;H1469,1,0)</f>
        <v>0</v>
      </c>
      <c r="CO1469" s="17" t="n">
        <f aca="false">14.652-0.41022*M1469+0.007991*M1469*M1469-0.000077774*M1469*M1469*M1469</f>
        <v>10.924664918722</v>
      </c>
      <c r="CP1469" s="1" t="n">
        <f aca="false">F1469/CO1469*100</f>
        <v>97.9435074632177</v>
      </c>
    </row>
    <row r="1470" customFormat="false" ht="12.5" hidden="false" customHeight="false" outlineLevel="0" collapsed="false">
      <c r="A1470" s="0" t="n">
        <v>1469</v>
      </c>
      <c r="B1470" s="15" t="s">
        <v>79</v>
      </c>
      <c r="C1470" s="16" t="s">
        <v>80</v>
      </c>
      <c r="D1470" s="0" t="s">
        <v>190</v>
      </c>
      <c r="E1470" s="0" t="n">
        <v>8</v>
      </c>
      <c r="F1470" s="0" t="n">
        <v>9.4</v>
      </c>
      <c r="G1470" s="0" t="n">
        <v>1.5</v>
      </c>
      <c r="H1470" s="0" t="n">
        <v>4.4</v>
      </c>
      <c r="I1470" s="0" t="n">
        <v>6.9</v>
      </c>
      <c r="J1470" s="0" t="n">
        <v>5.75</v>
      </c>
      <c r="K1470" s="0" t="n">
        <v>0.075</v>
      </c>
      <c r="L1470" s="0" t="n">
        <v>2.4</v>
      </c>
      <c r="M1470" s="0" t="n">
        <v>11.8</v>
      </c>
      <c r="N1470" s="0" t="n">
        <v>0</v>
      </c>
      <c r="O1470" s="0" t="n">
        <v>247</v>
      </c>
      <c r="P1470" s="0" t="n">
        <v>8758</v>
      </c>
      <c r="Q1470" s="0" t="n">
        <v>0</v>
      </c>
      <c r="R1470" s="0" t="n">
        <v>0</v>
      </c>
      <c r="S1470" s="0" t="n">
        <v>0</v>
      </c>
      <c r="T1470" s="0" t="n">
        <v>0</v>
      </c>
      <c r="U1470" s="0" t="n">
        <v>0</v>
      </c>
      <c r="V1470" s="0" t="n">
        <v>0</v>
      </c>
      <c r="AC1470" s="0" t="n">
        <v>5.21</v>
      </c>
      <c r="AD1470" s="0" t="n">
        <v>0.284</v>
      </c>
      <c r="AE1470" s="0" t="n">
        <v>3.425</v>
      </c>
      <c r="AF1470" s="0" t="n">
        <v>0.049</v>
      </c>
      <c r="AG1470" s="0" t="n">
        <v>0.026</v>
      </c>
      <c r="AH1470" s="0" t="n">
        <v>7.9</v>
      </c>
      <c r="AJ1470" s="0" t="n">
        <v>5568</v>
      </c>
      <c r="AP1470" s="0" t="n">
        <v>0</v>
      </c>
      <c r="AY1470" s="0" t="n">
        <v>0</v>
      </c>
      <c r="BD1470" s="0" t="n">
        <v>131.015</v>
      </c>
      <c r="BF1470" s="0" t="n">
        <f aca="false">IF(E1470&lt;11,-3.6797*E1470^2+48.115*E1470-53.83,280.92*EXP(-0.2027*E1470))</f>
        <v>95.5892</v>
      </c>
      <c r="BG1470" s="1" t="n">
        <f aca="false">32.208*LN(F1470)+21.438</f>
        <v>93.6067776722001</v>
      </c>
      <c r="BH1470" s="1" t="n">
        <f aca="false">IF(G1470&lt;=2, -10*G1470+100, 88.958*EXP(-0.0755*G1470))</f>
        <v>85</v>
      </c>
      <c r="BI1470" s="1" t="n">
        <f aca="false">IF(I1470&lt;=100, 0.0053*(I1470)^2-1.0332*I1470+100.76, 122.82*EXP(-0.0092*I1470))</f>
        <v>93.883253</v>
      </c>
      <c r="BJ1470" s="0" t="n">
        <f aca="false">IF(P1470&lt;=1000, -6.942*LN(P1470)+107.59, -36.304*LN(P1470)+310.72)</f>
        <v>-18.8376502506062</v>
      </c>
      <c r="BK1470" s="0" t="e">
        <f aca="false">BF1470^0.04*BG1470^0.22*BH1470^0.51*BI1470^0.06*BJ1470^0.17</f>
        <v>#NUM!</v>
      </c>
      <c r="BL1470" s="0" t="e">
        <f aca="false">IF(BK1470&gt;=90, "Very Good", IF(BK1470&gt;=80, "Good", IF(BK1470&gt;=70, "Slightly Good", IF(BK1470&gt;=60, "Average", IF(BK1470&gt;=50, "Slightly Poor", IF(BK1470&gt;=40, "Poor", "Very Poor"))))))</f>
        <v>#NUM!</v>
      </c>
      <c r="BM1470" s="2" t="n">
        <f aca="false">IF(P1470&lt;=1000, -6.942*LN(P1470)+107.59, IF(AND(P1470&gt;1000, P1470&lt;=5213),-36.304*LN(P1470)+310.72, IF(P1470&gt;5213, 10)))</f>
        <v>10</v>
      </c>
      <c r="BN1470" s="2" t="n">
        <f aca="false">BF1470^0.04*BG1470^0.22*BH1470^0.51*BI1470^0.06*BM1470^0.17</f>
        <v>60.9905988945521</v>
      </c>
      <c r="BO1470" s="3" t="str">
        <f aca="false">IF(BN1470&gt;=90, "Very Good", IF(BN1470&gt;=80, "Good", IF(BN1470&gt;=70, "Slightly Good", IF(BN1470&gt;=60, "Average", IF(BN1470&gt;=50, "Slightly Poor", IF(BN1470&gt;=40, "Poor", "Very Poor"))))))</f>
        <v>Average</v>
      </c>
      <c r="BP1470" s="2" t="n">
        <f aca="false">IF(AJ1470&lt;=1000, -6.942*LN(AJ1470)+107.59, IF(AND(AJ1470&gt;1000, AJ1470&lt;=5213),-36.304*LN(AJ1470)+310.72, IF(AJ1470&gt;5213, 10)))</f>
        <v>10</v>
      </c>
      <c r="BQ1470" s="2" t="n">
        <f aca="false">BF1470^0.04*BG1470^0.22*BH1470^0.51*BI1470^0.06*BP1470^0.17</f>
        <v>60.9905988945521</v>
      </c>
      <c r="BR1470" s="0" t="str">
        <f aca="false">IF(BQ1470&gt;=90, "Very Good", IF(BQ1470&gt;=80, "Good", IF(BQ1470&gt;=70, "Slightly Good", IF(BQ1470&gt;=60, "Average", IF(BQ1470&gt;=50, "Slightly Poor", IF(BQ1470&gt;=40, "Poor", "Very Poor"))))))</f>
        <v>Average</v>
      </c>
      <c r="BT1470" s="2" t="n">
        <f aca="false">9.81*LN(AH1470)+30.6</f>
        <v>50.8759236704299</v>
      </c>
      <c r="BU1470" s="0" t="str">
        <f aca="false">IF(BT1470&lt;30, "Clean water", IF(AND(BT1470&gt;=30, BT1470&lt;40), "Hypolimia", IF(AND(BT1470&gt;=40,BT1470&lt;50), "Mesotrophic", IF(AND(BT1470&gt;=50, BT1470&lt;70), "Eutrophic", IF(BT1470&gt;70,"Hypertrophic")))))</f>
        <v>Eutrophic</v>
      </c>
      <c r="CM1470" s="0" t="n">
        <f aca="false">IF(G1470&gt;H1470,1,0)</f>
        <v>0</v>
      </c>
      <c r="CO1470" s="17" t="n">
        <f aca="false">14.652-0.41022*M1470+0.007991*M1470*M1470-0.000077774*M1470*M1470*M1470</f>
        <v>10.796285669232</v>
      </c>
      <c r="CP1470" s="1" t="n">
        <f aca="false">F1470/CO1470*100</f>
        <v>87.0669810709879</v>
      </c>
    </row>
    <row r="1471" customFormat="false" ht="12.5" hidden="false" customHeight="false" outlineLevel="0" collapsed="false">
      <c r="A1471" s="0" t="n">
        <v>1470</v>
      </c>
      <c r="B1471" s="15" t="s">
        <v>81</v>
      </c>
      <c r="C1471" s="16" t="s">
        <v>82</v>
      </c>
      <c r="D1471" s="0" t="s">
        <v>190</v>
      </c>
      <c r="E1471" s="0" t="n">
        <v>9.2</v>
      </c>
      <c r="F1471" s="0" t="n">
        <v>17.8</v>
      </c>
      <c r="G1471" s="0" t="n">
        <v>0.2</v>
      </c>
      <c r="H1471" s="0" t="n">
        <v>2.8</v>
      </c>
      <c r="I1471" s="0" t="n">
        <v>1.4</v>
      </c>
      <c r="J1471" s="0" t="n">
        <v>3.808</v>
      </c>
      <c r="K1471" s="0" t="n">
        <v>0.021</v>
      </c>
      <c r="L1471" s="0" t="n">
        <v>1.9</v>
      </c>
      <c r="M1471" s="0" t="n">
        <v>13.9</v>
      </c>
      <c r="N1471" s="0" t="n">
        <v>0</v>
      </c>
      <c r="O1471" s="0" t="n">
        <v>312</v>
      </c>
      <c r="P1471" s="0" t="n">
        <v>2600</v>
      </c>
      <c r="AC1471" s="0" t="n">
        <v>3.782</v>
      </c>
      <c r="AD1471" s="0" t="n">
        <v>0.022</v>
      </c>
      <c r="AE1471" s="0" t="n">
        <v>3.466</v>
      </c>
      <c r="AF1471" s="0" t="n">
        <v>0.019</v>
      </c>
      <c r="AG1471" s="0" t="n">
        <v>0.016</v>
      </c>
      <c r="AH1471" s="0" t="n">
        <v>1</v>
      </c>
      <c r="AJ1471" s="0" t="n">
        <v>350</v>
      </c>
      <c r="BF1471" s="0" t="n">
        <f aca="false">IF(E1471&lt;11,-3.6797*E1471^2+48.115*E1471-53.83,280.92*EXP(-0.2027*E1471))</f>
        <v>77.378192</v>
      </c>
      <c r="BG1471" s="1" t="n">
        <f aca="false">32.208*LN(F1471)+21.438</f>
        <v>114.171223912655</v>
      </c>
      <c r="BH1471" s="1" t="n">
        <f aca="false">IF(G1471&lt;=2, -10*G1471+100, 88.958*EXP(-0.0755*G1471))</f>
        <v>98</v>
      </c>
      <c r="BI1471" s="1" t="n">
        <f aca="false">IF(I1471&lt;=100, 0.0053*(I1471)^2-1.0332*I1471+100.76, 122.82*EXP(-0.0092*I1471))</f>
        <v>99.323908</v>
      </c>
      <c r="BJ1471" s="0" t="n">
        <f aca="false">IF(P1471&lt;=1000, -6.942*LN(P1471)+107.59, -36.304*LN(P1471)+310.72)</f>
        <v>25.2519648515565</v>
      </c>
      <c r="BK1471" s="0" t="n">
        <f aca="false">BF1471^0.04*BG1471^0.22*BH1471^0.51*BI1471^0.06*BJ1471^0.17</f>
        <v>79.7895313244233</v>
      </c>
      <c r="BL1471" s="0" t="str">
        <f aca="false">IF(BK1471&gt;=90, "Very Good", IF(BK1471&gt;=80, "Good", IF(BK1471&gt;=70, "Slightly Good", IF(BK1471&gt;=60, "Average", IF(BK1471&gt;=50, "Slightly Poor", IF(BK1471&gt;=40, "Poor", "Very Poor"))))))</f>
        <v>Slightly Good</v>
      </c>
      <c r="BM1471" s="2" t="n">
        <f aca="false">IF(P1471&lt;=1000, -6.942*LN(P1471)+107.59, IF(AND(P1471&gt;1000, P1471&lt;=5213),-36.304*LN(P1471)+310.72, IF(P1471&gt;5213, 10)))</f>
        <v>25.2519648515565</v>
      </c>
      <c r="BN1471" s="2" t="n">
        <f aca="false">BF1471^0.04*BG1471^0.22*BH1471^0.51*BI1471^0.06*BM1471^0.17</f>
        <v>79.7895313244233</v>
      </c>
      <c r="BO1471" s="3" t="str">
        <f aca="false">IF(BN1471&gt;=90, "Very Good", IF(BN1471&gt;=80, "Good", IF(BN1471&gt;=70, "Slightly Good", IF(BN1471&gt;=60, "Average", IF(BN1471&gt;=50, "Slightly Poor", IF(BN1471&gt;=40, "Poor", "Very Poor"))))))</f>
        <v>Slightly Good</v>
      </c>
      <c r="BP1471" s="2" t="n">
        <f aca="false">IF(AJ1471&lt;=1000, -6.942*LN(AJ1471)+107.59, IF(AND(AJ1471&gt;1000, AJ1471&lt;=5213),-36.304*LN(AJ1471)+310.72, IF(AJ1471&gt;5213, 10)))</f>
        <v>66.9242280415758</v>
      </c>
      <c r="BQ1471" s="2" t="n">
        <f aca="false">BF1471^0.04*BG1471^0.22*BH1471^0.51*BI1471^0.06*BP1471^0.17</f>
        <v>94.1683383424578</v>
      </c>
      <c r="BR1471" s="0" t="str">
        <f aca="false">IF(BQ1471&gt;=90, "Very Good", IF(BQ1471&gt;=80, "Good", IF(BQ1471&gt;=70, "Slightly Good", IF(BQ1471&gt;=60, "Average", IF(BQ1471&gt;=50, "Slightly Poor", IF(BQ1471&gt;=40, "Poor", "Very Poor"))))))</f>
        <v>Very Good</v>
      </c>
      <c r="BT1471" s="2" t="n">
        <f aca="false">9.81*LN(AH1471)+30.6</f>
        <v>30.6</v>
      </c>
      <c r="BU1471" s="0" t="str">
        <f aca="false">IF(BT1471&lt;30, "Clean water", IF(AND(BT1471&gt;=30, BT1471&lt;40), "Hypolimia", IF(AND(BT1471&gt;=40,BT1471&lt;50), "Mesotrophic", IF(AND(BT1471&gt;=50, BT1471&lt;70), "Eutrophic", IF(BT1471&gt;70,"Hypertrophic")))))</f>
        <v>Hypolimia</v>
      </c>
      <c r="CM1471" s="0" t="n">
        <f aca="false">IF(G1471&gt;H1471,1,0)</f>
        <v>0</v>
      </c>
      <c r="CO1471" s="17" t="n">
        <f aca="false">14.652-0.41022*M1471+0.007991*M1471*M1471-0.000077774*M1471*M1471*M1471</f>
        <v>10.285011777894</v>
      </c>
      <c r="CP1471" s="1" t="n">
        <f aca="false">F1471/CO1471*100</f>
        <v>173.067375948546</v>
      </c>
    </row>
    <row r="1472" customFormat="false" ht="12.5" hidden="false" customHeight="false" outlineLevel="0" collapsed="false">
      <c r="A1472" s="0" t="n">
        <v>1471</v>
      </c>
      <c r="B1472" s="15" t="s">
        <v>83</v>
      </c>
      <c r="C1472" s="16" t="s">
        <v>84</v>
      </c>
      <c r="D1472" s="0" t="s">
        <v>190</v>
      </c>
      <c r="E1472" s="0" t="n">
        <v>7.5</v>
      </c>
      <c r="F1472" s="0" t="n">
        <v>9</v>
      </c>
      <c r="G1472" s="0" t="n">
        <v>0.6</v>
      </c>
      <c r="H1472" s="0" t="n">
        <v>4</v>
      </c>
      <c r="I1472" s="0" t="n">
        <v>4.7</v>
      </c>
      <c r="J1472" s="0" t="n">
        <v>2.749</v>
      </c>
      <c r="K1472" s="0" t="n">
        <v>0.025</v>
      </c>
      <c r="L1472" s="0" t="n">
        <v>2.2</v>
      </c>
      <c r="M1472" s="0" t="n">
        <v>13.9</v>
      </c>
      <c r="N1472" s="0" t="n">
        <v>0</v>
      </c>
      <c r="O1472" s="0" t="n">
        <v>265</v>
      </c>
      <c r="P1472" s="0" t="n">
        <v>55000</v>
      </c>
      <c r="AC1472" s="0" t="n">
        <v>2.713</v>
      </c>
      <c r="AD1472" s="0" t="n">
        <v>0.139</v>
      </c>
      <c r="AE1472" s="0" t="n">
        <v>2.241</v>
      </c>
      <c r="AF1472" s="0" t="n">
        <v>0.015</v>
      </c>
      <c r="AG1472" s="0" t="n">
        <v>0.004</v>
      </c>
      <c r="AH1472" s="0" t="n">
        <v>9</v>
      </c>
      <c r="AJ1472" s="0" t="n">
        <v>2000</v>
      </c>
      <c r="BF1472" s="0" t="n">
        <f aca="false">IF(E1472&lt;11,-3.6797*E1472^2+48.115*E1472-53.83,280.92*EXP(-0.2027*E1472))</f>
        <v>100.049375</v>
      </c>
      <c r="BG1472" s="1" t="n">
        <f aca="false">32.208*LN(F1472)+21.438</f>
        <v>92.206209186845</v>
      </c>
      <c r="BH1472" s="1" t="n">
        <f aca="false">IF(G1472&lt;=2, -10*G1472+100, 88.958*EXP(-0.0755*G1472))</f>
        <v>94</v>
      </c>
      <c r="BI1472" s="1" t="n">
        <f aca="false">IF(I1472&lt;=100, 0.0053*(I1472)^2-1.0332*I1472+100.76, 122.82*EXP(-0.0092*I1472))</f>
        <v>96.021037</v>
      </c>
      <c r="BJ1472" s="0" t="n">
        <f aca="false">IF(P1472&lt;=1000, -6.942*LN(P1472)+107.59, -36.304*LN(P1472)+310.72)</f>
        <v>-85.5413716048471</v>
      </c>
      <c r="BK1472" s="0" t="e">
        <f aca="false">BF1472^0.04*BG1472^0.22*BH1472^0.51*BI1472^0.06*BJ1472^0.17</f>
        <v>#NUM!</v>
      </c>
      <c r="BL1472" s="0" t="e">
        <f aca="false">IF(BK1472&gt;=90, "Very Good", IF(BK1472&gt;=80, "Good", IF(BK1472&gt;=70, "Slightly Good", IF(BK1472&gt;=60, "Average", IF(BK1472&gt;=50, "Slightly Poor", IF(BK1472&gt;=40, "Poor", "Very Poor"))))))</f>
        <v>#NUM!</v>
      </c>
      <c r="BM1472" s="2" t="n">
        <f aca="false">IF(P1472&lt;=1000, -6.942*LN(P1472)+107.59, IF(AND(P1472&gt;1000, P1472&lt;=5213),-36.304*LN(P1472)+310.72, IF(P1472&gt;5213, 10)))</f>
        <v>10</v>
      </c>
      <c r="BN1472" s="2" t="n">
        <f aca="false">BF1472^0.04*BG1472^0.22*BH1472^0.51*BI1472^0.06*BM1472^0.17</f>
        <v>64.1937875947445</v>
      </c>
      <c r="BO1472" s="3" t="str">
        <f aca="false">IF(BN1472&gt;=90, "Very Good", IF(BN1472&gt;=80, "Good", IF(BN1472&gt;=70, "Slightly Good", IF(BN1472&gt;=60, "Average", IF(BN1472&gt;=50, "Slightly Poor", IF(BN1472&gt;=40, "Poor", "Very Poor"))))))</f>
        <v>Average</v>
      </c>
      <c r="BP1472" s="2" t="n">
        <f aca="false">IF(AJ1472&lt;=1000, -6.942*LN(AJ1472)+107.59, IF(AND(AJ1472&gt;1000, AJ1472&lt;=5213),-36.304*LN(AJ1472)+310.72, IF(AJ1472&gt;5213, 10)))</f>
        <v>34.7768371087843</v>
      </c>
      <c r="BQ1472" s="2" t="n">
        <f aca="false">BF1472^0.04*BG1472^0.22*BH1472^0.51*BI1472^0.06*BP1472^0.17</f>
        <v>79.3436754872835</v>
      </c>
      <c r="BR1472" s="0" t="str">
        <f aca="false">IF(BQ1472&gt;=90, "Very Good", IF(BQ1472&gt;=80, "Good", IF(BQ1472&gt;=70, "Slightly Good", IF(BQ1472&gt;=60, "Average", IF(BQ1472&gt;=50, "Slightly Poor", IF(BQ1472&gt;=40, "Poor", "Very Poor"))))))</f>
        <v>Slightly Good</v>
      </c>
      <c r="BT1472" s="2" t="n">
        <f aca="false">9.81*LN(AH1472)+30.6</f>
        <v>52.1547731036683</v>
      </c>
      <c r="BU1472" s="0" t="str">
        <f aca="false">IF(BT1472&lt;30, "Clean water", IF(AND(BT1472&gt;=30, BT1472&lt;40), "Hypolimia", IF(AND(BT1472&gt;=40,BT1472&lt;50), "Mesotrophic", IF(AND(BT1472&gt;=50, BT1472&lt;70), "Eutrophic", IF(BT1472&gt;70,"Hypertrophic")))))</f>
        <v>Eutrophic</v>
      </c>
      <c r="CM1472" s="0" t="n">
        <f aca="false">IF(G1472&gt;H1472,1,0)</f>
        <v>0</v>
      </c>
      <c r="CO1472" s="17" t="n">
        <f aca="false">14.652-0.41022*M1472+0.007991*M1472*M1472-0.000077774*M1472*M1472*M1472</f>
        <v>10.285011777894</v>
      </c>
      <c r="CP1472" s="1" t="n">
        <f aca="false">F1472/CO1472*100</f>
        <v>87.5059766031972</v>
      </c>
    </row>
    <row r="1473" customFormat="false" ht="12.5" hidden="false" customHeight="false" outlineLevel="0" collapsed="false">
      <c r="A1473" s="0" t="n">
        <v>1472</v>
      </c>
      <c r="B1473" s="15" t="s">
        <v>133</v>
      </c>
      <c r="C1473" s="16" t="s">
        <v>134</v>
      </c>
      <c r="D1473" s="0" t="s">
        <v>190</v>
      </c>
      <c r="E1473" s="0" t="n">
        <v>8.2</v>
      </c>
      <c r="F1473" s="0" t="n">
        <v>9.5</v>
      </c>
      <c r="G1473" s="0" t="n">
        <v>3.7</v>
      </c>
      <c r="H1473" s="0" t="n">
        <v>6</v>
      </c>
      <c r="I1473" s="0" t="n">
        <v>21.8</v>
      </c>
      <c r="J1473" s="0" t="n">
        <v>4.335</v>
      </c>
      <c r="K1473" s="0" t="n">
        <v>0.263</v>
      </c>
      <c r="L1473" s="0" t="n">
        <v>4.1</v>
      </c>
      <c r="M1473" s="0" t="n">
        <v>13.8</v>
      </c>
      <c r="O1473" s="0" t="n">
        <v>3518</v>
      </c>
      <c r="BD1473" s="0" t="n">
        <v>0.195</v>
      </c>
      <c r="BF1473" s="0" t="n">
        <f aca="false">IF(E1473&lt;11,-3.6797*E1473^2+48.115*E1473-53.83,280.92*EXP(-0.2027*E1473))</f>
        <v>93.289972</v>
      </c>
      <c r="BG1473" s="1" t="n">
        <f aca="false">32.208*LN(F1473)+21.438</f>
        <v>93.947606249518</v>
      </c>
      <c r="BH1473" s="1" t="n">
        <f aca="false">IF(G1473&lt;=2, -10*G1473+100, 88.958*EXP(-0.0755*G1473))</f>
        <v>67.2767257350167</v>
      </c>
      <c r="BI1473" s="1" t="n">
        <f aca="false">IF(I1473&lt;=100, 0.0053*(I1473)^2-1.0332*I1473+100.76, 122.82*EXP(-0.0092*I1473))</f>
        <v>80.755012</v>
      </c>
      <c r="BJ1473" s="0" t="e">
        <f aca="false">IF(P1473&lt;=1000, -6.942*LN(P1473)+107.59, -36.304*LN(P1473)+310.72)</f>
        <v>#VALUE!</v>
      </c>
      <c r="BK1473" s="0" t="e">
        <f aca="false">BF1473^0.04*BG1473^0.22*BH1473^0.51*BI1473^0.06*BJ1473^0.17</f>
        <v>#VALUE!</v>
      </c>
      <c r="BL1473" s="0" t="e">
        <f aca="false">IF(BK1473&gt;=90, "Very Good", IF(BK1473&gt;=80, "Good", IF(BK1473&gt;=70, "Slightly Good", IF(BK1473&gt;=60, "Average", IF(BK1473&gt;=50, "Slightly Poor", IF(BK1473&gt;=40, "Poor", "Very Poor"))))))</f>
        <v>#VALUE!</v>
      </c>
      <c r="BM1473" s="2" t="e">
        <f aca="false">IF(P1473&lt;=1000, -6.942*LN(P1473)+107.59, IF(AND(P1473&gt;1000, P1473&lt;=5213),-36.304*LN(P1473)+310.72, IF(P1473&gt;5213, 10)))</f>
        <v>#VALUE!</v>
      </c>
      <c r="BN1473" s="2" t="e">
        <f aca="false">BF1473^0.04*BG1473^0.22*BH1473^0.51*BI1473^0.06*BM1473^0.17</f>
        <v>#VALUE!</v>
      </c>
      <c r="BO1473" s="3" t="e">
        <f aca="false">IF(BN1473&gt;=90, "Very Good", IF(BN1473&gt;=80, "Good", IF(BN1473&gt;=70, "Slightly Good", IF(BN1473&gt;=60, "Average", IF(BN1473&gt;=50, "Slightly Poor", IF(BN1473&gt;=40, "Poor", "Very Poor"))))))</f>
        <v>#VALUE!</v>
      </c>
      <c r="BP1473" s="2" t="e">
        <f aca="false">IF(AJ1473&lt;=1000, -6.942*LN(AJ1473)+107.59, IF(AND(AJ1473&gt;1000, AJ1473&lt;=5213),-36.304*LN(AJ1473)+310.72, IF(AJ1473&gt;5213, 10)))</f>
        <v>#VALUE!</v>
      </c>
      <c r="BQ1473" s="2" t="e">
        <f aca="false">BF1473^0.04*BG1473^0.22*BH1473^0.51*BI1473^0.06*BP1473^0.17</f>
        <v>#VALUE!</v>
      </c>
      <c r="BR1473" s="0" t="e">
        <f aca="false">IF(BQ1473&gt;=90, "Very Good", IF(BQ1473&gt;=80, "Good", IF(BQ1473&gt;=70, "Slightly Good", IF(BQ1473&gt;=60, "Average", IF(BQ1473&gt;=50, "Slightly Poor", IF(BQ1473&gt;=40, "Poor", "Very Poor"))))))</f>
        <v>#VALUE!</v>
      </c>
      <c r="BT1473" s="2" t="e">
        <f aca="false">9.81*LN(AH1473)+30.6</f>
        <v>#VALUE!</v>
      </c>
      <c r="BU1473" s="0" t="e">
        <f aca="false">IF(BT1473&lt;30, "Clean water", IF(AND(BT1473&gt;=30, BT1473&lt;40), "Hypolimia", IF(AND(BT1473&gt;=40,BT1473&lt;50), "Mesotrophic", IF(AND(BT1473&gt;=50, BT1473&lt;70), "Eutrophic", IF(BT1473&gt;70,"Hypertrophic")))))</f>
        <v>#VALUE!</v>
      </c>
      <c r="CM1473" s="0" t="n">
        <f aca="false">IF(G1473&gt;H1473,1,0)</f>
        <v>0</v>
      </c>
      <c r="CO1473" s="17" t="n">
        <f aca="false">14.652-0.41022*M1473+0.007991*M1473*M1473-0.000077774*M1473*M1473*M1473</f>
        <v>10.308374368272</v>
      </c>
      <c r="CP1473" s="1" t="n">
        <f aca="false">F1473/CO1473*100</f>
        <v>92.1580809990751</v>
      </c>
    </row>
    <row r="1474" customFormat="false" ht="12.5" hidden="false" customHeight="false" outlineLevel="0" collapsed="false">
      <c r="A1474" s="0" t="n">
        <v>1473</v>
      </c>
      <c r="B1474" s="15" t="s">
        <v>85</v>
      </c>
      <c r="C1474" s="16" t="s">
        <v>86</v>
      </c>
      <c r="D1474" s="0" t="s">
        <v>190</v>
      </c>
      <c r="E1474" s="0" t="n">
        <v>7.5</v>
      </c>
      <c r="F1474" s="0" t="n">
        <v>10.4</v>
      </c>
      <c r="G1474" s="0" t="n">
        <v>1</v>
      </c>
      <c r="H1474" s="0" t="n">
        <v>5.4</v>
      </c>
      <c r="I1474" s="0" t="n">
        <v>4</v>
      </c>
      <c r="J1474" s="0" t="n">
        <v>8.917</v>
      </c>
      <c r="K1474" s="0" t="n">
        <v>0.112</v>
      </c>
      <c r="L1474" s="0" t="n">
        <v>3.5</v>
      </c>
      <c r="M1474" s="0" t="n">
        <v>16.3</v>
      </c>
      <c r="N1474" s="0" t="n">
        <v>0</v>
      </c>
      <c r="O1474" s="0" t="n">
        <v>647</v>
      </c>
      <c r="P1474" s="0" t="n">
        <v>66000</v>
      </c>
      <c r="AC1474" s="0" t="n">
        <v>8.777</v>
      </c>
      <c r="AD1474" s="0" t="n">
        <v>0.24</v>
      </c>
      <c r="AE1474" s="0" t="n">
        <v>7.567</v>
      </c>
      <c r="AF1474" s="0" t="n">
        <v>0.072</v>
      </c>
      <c r="AG1474" s="0" t="n">
        <v>0.062</v>
      </c>
      <c r="AH1474" s="0" t="n">
        <v>1.7</v>
      </c>
      <c r="AJ1474" s="0" t="n">
        <v>2900</v>
      </c>
      <c r="BF1474" s="0" t="n">
        <f aca="false">IF(E1474&lt;11,-3.6797*E1474^2+48.115*E1474-53.83,280.92*EXP(-0.2027*E1474))</f>
        <v>100.049375</v>
      </c>
      <c r="BG1474" s="1" t="n">
        <f aca="false">32.208*LN(F1474)+21.438</f>
        <v>96.8628814043931</v>
      </c>
      <c r="BH1474" s="1" t="n">
        <f aca="false">IF(G1474&lt;=2, -10*G1474+100, 88.958*EXP(-0.0755*G1474))</f>
        <v>90</v>
      </c>
      <c r="BI1474" s="1" t="n">
        <f aca="false">IF(I1474&lt;=100, 0.0053*(I1474)^2-1.0332*I1474+100.76, 122.82*EXP(-0.0092*I1474))</f>
        <v>96.712</v>
      </c>
      <c r="BJ1474" s="0" t="n">
        <f aca="false">IF(P1474&lt;=1000, -6.942*LN(P1474)+107.59, -36.304*LN(P1474)+310.72)</f>
        <v>-92.1603734026948</v>
      </c>
      <c r="BK1474" s="0" t="e">
        <f aca="false">BF1474^0.04*BG1474^0.22*BH1474^0.51*BI1474^0.06*BJ1474^0.17</f>
        <v>#NUM!</v>
      </c>
      <c r="BL1474" s="0" t="e">
        <f aca="false">IF(BK1474&gt;=90, "Very Good", IF(BK1474&gt;=80, "Good", IF(BK1474&gt;=70, "Slightly Good", IF(BK1474&gt;=60, "Average", IF(BK1474&gt;=50, "Slightly Poor", IF(BK1474&gt;=40, "Poor", "Very Poor"))))))</f>
        <v>#NUM!</v>
      </c>
      <c r="BM1474" s="2" t="n">
        <f aca="false">IF(P1474&lt;=1000, -6.942*LN(P1474)+107.59, IF(AND(P1474&gt;1000, P1474&lt;=5213),-36.304*LN(P1474)+310.72, IF(P1474&gt;5213, 10)))</f>
        <v>10</v>
      </c>
      <c r="BN1474" s="2" t="n">
        <f aca="false">BF1474^0.04*BG1474^0.22*BH1474^0.51*BI1474^0.06*BM1474^0.17</f>
        <v>63.4973647008666</v>
      </c>
      <c r="BO1474" s="3" t="str">
        <f aca="false">IF(BN1474&gt;=90, "Very Good", IF(BN1474&gt;=80, "Good", IF(BN1474&gt;=70, "Slightly Good", IF(BN1474&gt;=60, "Average", IF(BN1474&gt;=50, "Slightly Poor", IF(BN1474&gt;=40, "Poor", "Very Poor"))))))</f>
        <v>Average</v>
      </c>
      <c r="BP1474" s="2" t="n">
        <f aca="false">IF(AJ1474&lt;=1000, -6.942*LN(AJ1474)+107.59, IF(AND(AJ1474&gt;1000, AJ1474&lt;=5213),-36.304*LN(AJ1474)+310.72, IF(AJ1474&gt;5213, 10)))</f>
        <v>21.2875937560594</v>
      </c>
      <c r="BQ1474" s="2" t="n">
        <f aca="false">BF1474^0.04*BG1474^0.22*BH1474^0.51*BI1474^0.06*BP1474^0.17</f>
        <v>72.20000354499</v>
      </c>
      <c r="BR1474" s="0" t="str">
        <f aca="false">IF(BQ1474&gt;=90, "Very Good", IF(BQ1474&gt;=80, "Good", IF(BQ1474&gt;=70, "Slightly Good", IF(BQ1474&gt;=60, "Average", IF(BQ1474&gt;=50, "Slightly Poor", IF(BQ1474&gt;=40, "Poor", "Very Poor"))))))</f>
        <v>Slightly Good</v>
      </c>
      <c r="BT1474" s="2" t="n">
        <f aca="false">9.81*LN(AH1474)+30.6</f>
        <v>35.8054631429199</v>
      </c>
      <c r="BU1474" s="0" t="str">
        <f aca="false">IF(BT1474&lt;30, "Clean water", IF(AND(BT1474&gt;=30, BT1474&lt;40), "Hypolimia", IF(AND(BT1474&gt;=40,BT1474&lt;50), "Mesotrophic", IF(AND(BT1474&gt;=50, BT1474&lt;70), "Eutrophic", IF(BT1474&gt;70,"Hypertrophic")))))</f>
        <v>Hypolimia</v>
      </c>
      <c r="CM1474" s="0" t="n">
        <f aca="false">IF(G1474&gt;H1474,1,0)</f>
        <v>0</v>
      </c>
      <c r="CO1474" s="17" t="n">
        <f aca="false">14.652-0.41022*M1474+0.007991*M1474*M1474-0.000077774*M1474*M1474*M1474</f>
        <v>9.751723272822</v>
      </c>
      <c r="CP1474" s="1" t="n">
        <f aca="false">F1474/CO1474*100</f>
        <v>106.647817099002</v>
      </c>
    </row>
    <row r="1475" customFormat="false" ht="12.5" hidden="false" customHeight="false" outlineLevel="0" collapsed="false">
      <c r="A1475" s="0" t="n">
        <v>1474</v>
      </c>
      <c r="B1475" s="15" t="s">
        <v>135</v>
      </c>
      <c r="C1475" s="16" t="s">
        <v>136</v>
      </c>
      <c r="D1475" s="0" t="s">
        <v>190</v>
      </c>
      <c r="E1475" s="0" t="n">
        <v>7.7</v>
      </c>
      <c r="F1475" s="0" t="n">
        <v>9.8</v>
      </c>
      <c r="G1475" s="0" t="n">
        <v>2.8</v>
      </c>
      <c r="H1475" s="0" t="n">
        <v>6.8</v>
      </c>
      <c r="I1475" s="0" t="n">
        <v>10.2</v>
      </c>
      <c r="J1475" s="0" t="n">
        <v>8.164</v>
      </c>
      <c r="K1475" s="0" t="n">
        <v>0.158</v>
      </c>
      <c r="L1475" s="0" t="n">
        <v>4.5</v>
      </c>
      <c r="M1475" s="0" t="n">
        <v>12.8</v>
      </c>
      <c r="O1475" s="0" t="n">
        <v>497</v>
      </c>
      <c r="BD1475" s="0" t="n">
        <v>0.757</v>
      </c>
      <c r="BF1475" s="0" t="n">
        <f aca="false">IF(E1475&lt;11,-3.6797*E1475^2+48.115*E1475-53.83,280.92*EXP(-0.2027*E1475))</f>
        <v>98.486087</v>
      </c>
      <c r="BG1475" s="1" t="n">
        <f aca="false">32.208*LN(F1475)+21.438</f>
        <v>94.9489718778696</v>
      </c>
      <c r="BH1475" s="1" t="n">
        <f aca="false">IF(G1475&lt;=2, -10*G1475+100, 88.958*EXP(-0.0755*G1475))</f>
        <v>72.0070728511501</v>
      </c>
      <c r="BI1475" s="1" t="n">
        <f aca="false">IF(I1475&lt;=100, 0.0053*(I1475)^2-1.0332*I1475+100.76, 122.82*EXP(-0.0092*I1475))</f>
        <v>90.772772</v>
      </c>
      <c r="BJ1475" s="0" t="e">
        <f aca="false">IF(P1475&lt;=1000, -6.942*LN(P1475)+107.59, -36.304*LN(P1475)+310.72)</f>
        <v>#VALUE!</v>
      </c>
      <c r="BK1475" s="0" t="e">
        <f aca="false">BF1475^0.04*BG1475^0.22*BH1475^0.51*BI1475^0.06*BJ1475^0.17</f>
        <v>#VALUE!</v>
      </c>
      <c r="BL1475" s="0" t="e">
        <f aca="false">IF(BK1475&gt;=90, "Very Good", IF(BK1475&gt;=80, "Good", IF(BK1475&gt;=70, "Slightly Good", IF(BK1475&gt;=60, "Average", IF(BK1475&gt;=50, "Slightly Poor", IF(BK1475&gt;=40, "Poor", "Very Poor"))))))</f>
        <v>#VALUE!</v>
      </c>
      <c r="BM1475" s="2" t="e">
        <f aca="false">IF(P1475&lt;=1000, -6.942*LN(P1475)+107.59, IF(AND(P1475&gt;1000, P1475&lt;=5213),-36.304*LN(P1475)+310.72, IF(P1475&gt;5213, 10)))</f>
        <v>#VALUE!</v>
      </c>
      <c r="BN1475" s="2" t="e">
        <f aca="false">BF1475^0.04*BG1475^0.22*BH1475^0.51*BI1475^0.06*BM1475^0.17</f>
        <v>#VALUE!</v>
      </c>
      <c r="BO1475" s="3" t="e">
        <f aca="false">IF(BN1475&gt;=90, "Very Good", IF(BN1475&gt;=80, "Good", IF(BN1475&gt;=70, "Slightly Good", IF(BN1475&gt;=60, "Average", IF(BN1475&gt;=50, "Slightly Poor", IF(BN1475&gt;=40, "Poor", "Very Poor"))))))</f>
        <v>#VALUE!</v>
      </c>
      <c r="BP1475" s="2" t="e">
        <f aca="false">IF(AJ1475&lt;=1000, -6.942*LN(AJ1475)+107.59, IF(AND(AJ1475&gt;1000, AJ1475&lt;=5213),-36.304*LN(AJ1475)+310.72, IF(AJ1475&gt;5213, 10)))</f>
        <v>#VALUE!</v>
      </c>
      <c r="BQ1475" s="2" t="e">
        <f aca="false">BF1475^0.04*BG1475^0.22*BH1475^0.51*BI1475^0.06*BP1475^0.17</f>
        <v>#VALUE!</v>
      </c>
      <c r="BR1475" s="0" t="e">
        <f aca="false">IF(BQ1475&gt;=90, "Very Good", IF(BQ1475&gt;=80, "Good", IF(BQ1475&gt;=70, "Slightly Good", IF(BQ1475&gt;=60, "Average", IF(BQ1475&gt;=50, "Slightly Poor", IF(BQ1475&gt;=40, "Poor", "Very Poor"))))))</f>
        <v>#VALUE!</v>
      </c>
      <c r="BT1475" s="2" t="e">
        <f aca="false">9.81*LN(AH1475)+30.6</f>
        <v>#VALUE!</v>
      </c>
      <c r="BU1475" s="0" t="e">
        <f aca="false">IF(BT1475&lt;30, "Clean water", IF(AND(BT1475&gt;=30, BT1475&lt;40), "Hypolimia", IF(AND(BT1475&gt;=40,BT1475&lt;50), "Mesotrophic", IF(AND(BT1475&gt;=50, BT1475&lt;70), "Eutrophic", IF(BT1475&gt;70,"Hypertrophic")))))</f>
        <v>#VALUE!</v>
      </c>
      <c r="CM1475" s="0" t="n">
        <f aca="false">IF(G1475&gt;H1475,1,0)</f>
        <v>0</v>
      </c>
      <c r="CO1475" s="17" t="n">
        <f aca="false">14.652-0.41022*M1475+0.007991*M1475*M1475-0.000077774*M1475*M1475*M1475</f>
        <v>10.547325540352</v>
      </c>
      <c r="CP1475" s="1" t="n">
        <f aca="false">F1475/CO1475*100</f>
        <v>92.9145494040847</v>
      </c>
    </row>
    <row r="1476" customFormat="false" ht="12.5" hidden="false" customHeight="false" outlineLevel="0" collapsed="false">
      <c r="A1476" s="0" t="n">
        <v>1475</v>
      </c>
      <c r="B1476" s="15" t="s">
        <v>87</v>
      </c>
      <c r="C1476" s="16" t="s">
        <v>88</v>
      </c>
      <c r="D1476" s="0" t="s">
        <v>190</v>
      </c>
      <c r="E1476" s="0" t="n">
        <v>7.1</v>
      </c>
      <c r="F1476" s="0" t="n">
        <v>7.5</v>
      </c>
      <c r="G1476" s="0" t="n">
        <v>1.6</v>
      </c>
      <c r="H1476" s="0" t="n">
        <v>4.9</v>
      </c>
      <c r="I1476" s="0" t="n">
        <v>6</v>
      </c>
      <c r="J1476" s="0" t="n">
        <v>5.354</v>
      </c>
      <c r="K1476" s="0" t="n">
        <v>0.052</v>
      </c>
      <c r="L1476" s="0" t="n">
        <v>2.9</v>
      </c>
      <c r="M1476" s="0" t="n">
        <v>14.6</v>
      </c>
      <c r="N1476" s="0" t="n">
        <v>0</v>
      </c>
      <c r="O1476" s="0" t="n">
        <v>341</v>
      </c>
      <c r="P1476" s="0" t="n">
        <v>98000</v>
      </c>
      <c r="AC1476" s="0" t="n">
        <v>5.225</v>
      </c>
      <c r="AD1476" s="0" t="n">
        <v>0.416</v>
      </c>
      <c r="AE1476" s="0" t="n">
        <v>4.239</v>
      </c>
      <c r="AF1476" s="0" t="n">
        <v>0.051</v>
      </c>
      <c r="AG1476" s="0" t="n">
        <v>0.022</v>
      </c>
      <c r="AH1476" s="0" t="n">
        <v>3.7</v>
      </c>
      <c r="AJ1476" s="0" t="n">
        <v>1100</v>
      </c>
      <c r="BF1476" s="0" t="n">
        <f aca="false">IF(E1476&lt;11,-3.6797*E1476^2+48.115*E1476-53.83,280.92*EXP(-0.2027*E1476))</f>
        <v>102.292823</v>
      </c>
      <c r="BG1476" s="1" t="n">
        <f aca="false">32.208*LN(F1476)+21.438</f>
        <v>86.3339964856253</v>
      </c>
      <c r="BH1476" s="1" t="n">
        <f aca="false">IF(G1476&lt;=2, -10*G1476+100, 88.958*EXP(-0.0755*G1476))</f>
        <v>84</v>
      </c>
      <c r="BI1476" s="1" t="n">
        <f aca="false">IF(I1476&lt;=100, 0.0053*(I1476)^2-1.0332*I1476+100.76, 122.82*EXP(-0.0092*I1476))</f>
        <v>94.7516</v>
      </c>
      <c r="BJ1476" s="0" t="n">
        <f aca="false">IF(P1476&lt;=1000, -6.942*LN(P1476)+107.59, -36.304*LN(P1476)+310.72)</f>
        <v>-106.511806993824</v>
      </c>
      <c r="BK1476" s="0" t="e">
        <f aca="false">BF1476^0.04*BG1476^0.22*BH1476^0.51*BI1476^0.06*BJ1476^0.17</f>
        <v>#NUM!</v>
      </c>
      <c r="BL1476" s="0" t="e">
        <f aca="false">IF(BK1476&gt;=90, "Very Good", IF(BK1476&gt;=80, "Good", IF(BK1476&gt;=70, "Slightly Good", IF(BK1476&gt;=60, "Average", IF(BK1476&gt;=50, "Slightly Poor", IF(BK1476&gt;=40, "Poor", "Very Poor"))))))</f>
        <v>#NUM!</v>
      </c>
      <c r="BM1476" s="2" t="n">
        <f aca="false">IF(P1476&lt;=1000, -6.942*LN(P1476)+107.59, IF(AND(P1476&gt;1000, P1476&lt;=5213),-36.304*LN(P1476)+310.72, IF(P1476&gt;5213, 10)))</f>
        <v>10</v>
      </c>
      <c r="BN1476" s="2" t="n">
        <f aca="false">BF1476^0.04*BG1476^0.22*BH1476^0.51*BI1476^0.06*BM1476^0.17</f>
        <v>59.7491101343171</v>
      </c>
      <c r="BO1476" s="3" t="str">
        <f aca="false">IF(BN1476&gt;=90, "Very Good", IF(BN1476&gt;=80, "Good", IF(BN1476&gt;=70, "Slightly Good", IF(BN1476&gt;=60, "Average", IF(BN1476&gt;=50, "Slightly Poor", IF(BN1476&gt;=40, "Poor", "Very Poor"))))))</f>
        <v>Slightly Poor</v>
      </c>
      <c r="BP1476" s="2" t="n">
        <f aca="false">IF(AJ1476&lt;=1000, -6.942*LN(AJ1476)+107.59, IF(AND(AJ1476&gt;1000, AJ1476&lt;=5213),-36.304*LN(AJ1476)+310.72, IF(AJ1476&gt;5213, 10)))</f>
        <v>56.4807115842163</v>
      </c>
      <c r="BQ1476" s="2" t="n">
        <f aca="false">BF1476^0.04*BG1476^0.22*BH1476^0.51*BI1476^0.06*BP1476^0.17</f>
        <v>80.1963252805487</v>
      </c>
      <c r="BR1476" s="0" t="str">
        <f aca="false">IF(BQ1476&gt;=90, "Very Good", IF(BQ1476&gt;=80, "Good", IF(BQ1476&gt;=70, "Slightly Good", IF(BQ1476&gt;=60, "Average", IF(BQ1476&gt;=50, "Slightly Poor", IF(BQ1476&gt;=40, "Poor", "Very Poor"))))))</f>
        <v>Good</v>
      </c>
      <c r="BT1476" s="2" t="n">
        <f aca="false">9.81*LN(AH1476)+30.6</f>
        <v>43.4347449607683</v>
      </c>
      <c r="BU1476" s="0" t="str">
        <f aca="false">IF(BT1476&lt;30, "Clean water", IF(AND(BT1476&gt;=30, BT1476&lt;40), "Hypolimia", IF(AND(BT1476&gt;=40,BT1476&lt;50), "Mesotrophic", IF(AND(BT1476&gt;=50, BT1476&lt;70), "Eutrophic", IF(BT1476&gt;70,"Hypertrophic")))))</f>
        <v>Mesotrophic</v>
      </c>
      <c r="CM1476" s="0" t="n">
        <f aca="false">IF(G1476&gt;H1476,1,0)</f>
        <v>0</v>
      </c>
      <c r="CO1476" s="17" t="n">
        <f aca="false">14.652-0.41022*M1476+0.007991*M1476*M1476-0.000077774*M1476*M1476*M1476</f>
        <v>10.124106294736</v>
      </c>
      <c r="CP1476" s="1" t="n">
        <f aca="false">F1476/CO1476*100</f>
        <v>74.0806129613594</v>
      </c>
    </row>
    <row r="1477" customFormat="false" ht="12.5" hidden="false" customHeight="false" outlineLevel="0" collapsed="false">
      <c r="A1477" s="0" t="n">
        <v>1476</v>
      </c>
      <c r="B1477" s="15" t="s">
        <v>89</v>
      </c>
      <c r="C1477" s="16" t="s">
        <v>90</v>
      </c>
      <c r="D1477" s="0" t="s">
        <v>190</v>
      </c>
      <c r="E1477" s="0" t="n">
        <v>7.4</v>
      </c>
      <c r="F1477" s="0" t="n">
        <v>6.9</v>
      </c>
      <c r="G1477" s="0" t="n">
        <v>1.2</v>
      </c>
      <c r="H1477" s="0" t="n">
        <v>2.9</v>
      </c>
      <c r="I1477" s="0" t="n">
        <v>6.2</v>
      </c>
      <c r="J1477" s="0" t="n">
        <v>2.511</v>
      </c>
      <c r="K1477" s="0" t="n">
        <v>0.024</v>
      </c>
      <c r="L1477" s="0" t="n">
        <v>2</v>
      </c>
      <c r="M1477" s="0" t="n">
        <v>13.9</v>
      </c>
      <c r="N1477" s="0" t="n">
        <v>0</v>
      </c>
      <c r="O1477" s="0" t="n">
        <v>354</v>
      </c>
      <c r="P1477" s="0" t="n">
        <v>4000</v>
      </c>
      <c r="AC1477" s="0" t="n">
        <v>2.434</v>
      </c>
      <c r="AD1477" s="0" t="n">
        <v>0.189</v>
      </c>
      <c r="AE1477" s="0" t="n">
        <v>2.009</v>
      </c>
      <c r="AF1477" s="0" t="n">
        <v>0.013</v>
      </c>
      <c r="AG1477" s="0" t="n">
        <v>0.009</v>
      </c>
      <c r="AH1477" s="0" t="n">
        <v>0.9</v>
      </c>
      <c r="AJ1477" s="0" t="n">
        <v>1000</v>
      </c>
      <c r="BF1477" s="0" t="n">
        <f aca="false">IF(E1477&lt;11,-3.6797*E1477^2+48.115*E1477-53.83,280.92*EXP(-0.2027*E1477))</f>
        <v>100.720628</v>
      </c>
      <c r="BG1477" s="1" t="n">
        <f aca="false">32.208*LN(F1477)+21.438</f>
        <v>83.6484416249163</v>
      </c>
      <c r="BH1477" s="1" t="n">
        <f aca="false">IF(G1477&lt;=2, -10*G1477+100, 88.958*EXP(-0.0755*G1477))</f>
        <v>88</v>
      </c>
      <c r="BI1477" s="1" t="n">
        <f aca="false">IF(I1477&lt;=100, 0.0053*(I1477)^2-1.0332*I1477+100.76, 122.82*EXP(-0.0092*I1477))</f>
        <v>94.557892</v>
      </c>
      <c r="BJ1477" s="0" t="n">
        <f aca="false">IF(P1477&lt;=1000, -6.942*LN(P1477)+107.59, -36.304*LN(P1477)+310.72)</f>
        <v>9.61282186573601</v>
      </c>
      <c r="BK1477" s="0" t="n">
        <f aca="false">BF1477^0.04*BG1477^0.22*BH1477^0.51*BI1477^0.06*BJ1477^0.17</f>
        <v>60.3084472266407</v>
      </c>
      <c r="BL1477" s="0" t="str">
        <f aca="false">IF(BK1477&gt;=90, "Very Good", IF(BK1477&gt;=80, "Good", IF(BK1477&gt;=70, "Slightly Good", IF(BK1477&gt;=60, "Average", IF(BK1477&gt;=50, "Slightly Poor", IF(BK1477&gt;=40, "Poor", "Very Poor"))))))</f>
        <v>Average</v>
      </c>
      <c r="BM1477" s="2" t="n">
        <f aca="false">IF(P1477&lt;=1000, -6.942*LN(P1477)+107.59, IF(AND(P1477&gt;1000, P1477&lt;=5213),-36.304*LN(P1477)+310.72, IF(P1477&gt;5213, 10)))</f>
        <v>9.61282186573601</v>
      </c>
      <c r="BN1477" s="2" t="n">
        <f aca="false">BF1477^0.04*BG1477^0.22*BH1477^0.51*BI1477^0.06*BM1477^0.17</f>
        <v>60.3084472266407</v>
      </c>
      <c r="BO1477" s="3" t="str">
        <f aca="false">IF(BN1477&gt;=90, "Very Good", IF(BN1477&gt;=80, "Good", IF(BN1477&gt;=70, "Slightly Good", IF(BN1477&gt;=60, "Average", IF(BN1477&gt;=50, "Slightly Poor", IF(BN1477&gt;=40, "Poor", "Very Poor"))))))</f>
        <v>Average</v>
      </c>
      <c r="BP1477" s="2" t="n">
        <f aca="false">IF(AJ1477&lt;=1000, -6.942*LN(AJ1477)+107.59, IF(AND(AJ1477&gt;1000, AJ1477&lt;=5213),-36.304*LN(AJ1477)+310.72, IF(AJ1477&gt;5213, 10)))</f>
        <v>59.636362853306</v>
      </c>
      <c r="BQ1477" s="2" t="n">
        <f aca="false">BF1477^0.04*BG1477^0.22*BH1477^0.51*BI1477^0.06*BP1477^0.17</f>
        <v>82.2489552133695</v>
      </c>
      <c r="BR1477" s="0" t="str">
        <f aca="false">IF(BQ1477&gt;=90, "Very Good", IF(BQ1477&gt;=80, "Good", IF(BQ1477&gt;=70, "Slightly Good", IF(BQ1477&gt;=60, "Average", IF(BQ1477&gt;=50, "Slightly Poor", IF(BQ1477&gt;=40, "Poor", "Very Poor"))))))</f>
        <v>Good</v>
      </c>
      <c r="BT1477" s="2" t="n">
        <f aca="false">9.81*LN(AH1477)+30.6</f>
        <v>29.5664133413967</v>
      </c>
      <c r="BU1477" s="0" t="str">
        <f aca="false">IF(BT1477&lt;30, "Clean water", IF(AND(BT1477&gt;=30, BT1477&lt;40), "Hypolimia", IF(AND(BT1477&gt;=40,BT1477&lt;50), "Mesotrophic", IF(AND(BT1477&gt;=50, BT1477&lt;70), "Eutrophic", IF(BT1477&gt;70,"Hypertrophic")))))</f>
        <v>Clean water</v>
      </c>
      <c r="CM1477" s="0" t="n">
        <f aca="false">IF(G1477&gt;H1477,1,0)</f>
        <v>0</v>
      </c>
      <c r="CO1477" s="17" t="n">
        <f aca="false">14.652-0.41022*M1477+0.007991*M1477*M1477-0.000077774*M1477*M1477*M1477</f>
        <v>10.285011777894</v>
      </c>
      <c r="CP1477" s="1" t="n">
        <f aca="false">F1477/CO1477*100</f>
        <v>67.0879153957845</v>
      </c>
    </row>
    <row r="1478" customFormat="false" ht="12.5" hidden="false" customHeight="false" outlineLevel="0" collapsed="false">
      <c r="A1478" s="0" t="n">
        <v>1477</v>
      </c>
      <c r="B1478" s="15" t="s">
        <v>91</v>
      </c>
      <c r="C1478" s="16" t="s">
        <v>92</v>
      </c>
      <c r="D1478" s="0" t="s">
        <v>190</v>
      </c>
      <c r="E1478" s="0" t="n">
        <v>7.1</v>
      </c>
      <c r="F1478" s="0" t="n">
        <v>8.9</v>
      </c>
      <c r="G1478" s="0" t="n">
        <v>0.2</v>
      </c>
      <c r="H1478" s="0" t="n">
        <v>1.7</v>
      </c>
      <c r="I1478" s="0" t="n">
        <v>3.4</v>
      </c>
      <c r="J1478" s="0" t="n">
        <v>5.448</v>
      </c>
      <c r="K1478" s="0" t="n">
        <v>0.01</v>
      </c>
      <c r="L1478" s="0" t="n">
        <v>0.9</v>
      </c>
      <c r="M1478" s="0" t="n">
        <v>14</v>
      </c>
      <c r="N1478" s="0" t="n">
        <v>0</v>
      </c>
      <c r="O1478" s="0" t="n">
        <v>498</v>
      </c>
      <c r="P1478" s="0" t="n">
        <v>860</v>
      </c>
      <c r="AC1478" s="0" t="n">
        <v>5.295</v>
      </c>
      <c r="AD1478" s="0" t="n">
        <v>0.035</v>
      </c>
      <c r="AE1478" s="0" t="n">
        <v>5.019</v>
      </c>
      <c r="AF1478" s="0" t="n">
        <v>0.01</v>
      </c>
      <c r="AG1478" s="0" t="n">
        <v>0.01</v>
      </c>
      <c r="AH1478" s="0" t="n">
        <v>1.6</v>
      </c>
      <c r="AJ1478" s="0" t="n">
        <v>260</v>
      </c>
      <c r="BF1478" s="0" t="n">
        <f aca="false">IF(E1478&lt;11,-3.6797*E1478^2+48.115*E1478-53.83,280.92*EXP(-0.2027*E1478))</f>
        <v>102.292823</v>
      </c>
      <c r="BG1478" s="1" t="n">
        <f aca="false">32.208*LN(F1478)+21.438</f>
        <v>91.8463395211805</v>
      </c>
      <c r="BH1478" s="1" t="n">
        <f aca="false">IF(G1478&lt;=2, -10*G1478+100, 88.958*EXP(-0.0755*G1478))</f>
        <v>98</v>
      </c>
      <c r="BI1478" s="1" t="n">
        <f aca="false">IF(I1478&lt;=100, 0.0053*(I1478)^2-1.0332*I1478+100.76, 122.82*EXP(-0.0092*I1478))</f>
        <v>97.308388</v>
      </c>
      <c r="BJ1478" s="0" t="n">
        <f aca="false">IF(P1478&lt;=1000, -6.942*LN(P1478)+107.59, -36.304*LN(P1478)+310.72)</f>
        <v>60.6833753538435</v>
      </c>
      <c r="BK1478" s="0" t="n">
        <f aca="false">BF1478^0.04*BG1478^0.22*BH1478^0.51*BI1478^0.06*BJ1478^0.17</f>
        <v>89.1668826026434</v>
      </c>
      <c r="BL1478" s="0" t="str">
        <f aca="false">IF(BK1478&gt;=90, "Very Good", IF(BK1478&gt;=80, "Good", IF(BK1478&gt;=70, "Slightly Good", IF(BK1478&gt;=60, "Average", IF(BK1478&gt;=50, "Slightly Poor", IF(BK1478&gt;=40, "Poor", "Very Poor"))))))</f>
        <v>Good</v>
      </c>
      <c r="BM1478" s="2" t="n">
        <f aca="false">IF(P1478&lt;=1000, -6.942*LN(P1478)+107.59, IF(AND(P1478&gt;1000, P1478&lt;=5213),-36.304*LN(P1478)+310.72, IF(P1478&gt;5213, 10)))</f>
        <v>60.6833753538435</v>
      </c>
      <c r="BN1478" s="2" t="n">
        <f aca="false">BF1478^0.04*BG1478^0.22*BH1478^0.51*BI1478^0.06*BM1478^0.17</f>
        <v>89.1668826026434</v>
      </c>
      <c r="BO1478" s="3" t="str">
        <f aca="false">IF(BN1478&gt;=90, "Very Good", IF(BN1478&gt;=80, "Good", IF(BN1478&gt;=70, "Slightly Good", IF(BN1478&gt;=60, "Average", IF(BN1478&gt;=50, "Slightly Poor", IF(BN1478&gt;=40, "Poor", "Very Poor"))))))</f>
        <v>Good</v>
      </c>
      <c r="BP1478" s="2" t="n">
        <f aca="false">IF(AJ1478&lt;=1000, -6.942*LN(AJ1478)+107.59, IF(AND(AJ1478&gt;1000, AJ1478&lt;=5213),-36.304*LN(AJ1478)+310.72, IF(AJ1478&gt;5213, 10)))</f>
        <v>68.9877481174902</v>
      </c>
      <c r="BQ1478" s="2" t="n">
        <f aca="false">BF1478^0.04*BG1478^0.22*BH1478^0.51*BI1478^0.06*BP1478^0.17</f>
        <v>91.1324328246625</v>
      </c>
      <c r="BR1478" s="0" t="str">
        <f aca="false">IF(BQ1478&gt;=90, "Very Good", IF(BQ1478&gt;=80, "Good", IF(BQ1478&gt;=70, "Slightly Good", IF(BQ1478&gt;=60, "Average", IF(BQ1478&gt;=50, "Slightly Poor", IF(BQ1478&gt;=40, "Poor", "Very Poor"))))))</f>
        <v>Very Good</v>
      </c>
      <c r="BT1478" s="2" t="n">
        <f aca="false">9.81*LN(AH1478)+30.6</f>
        <v>35.2107356029007</v>
      </c>
      <c r="BU1478" s="0" t="str">
        <f aca="false">IF(BT1478&lt;30, "Clean water", IF(AND(BT1478&gt;=30, BT1478&lt;40), "Hypolimia", IF(AND(BT1478&gt;=40,BT1478&lt;50), "Mesotrophic", IF(AND(BT1478&gt;=50, BT1478&lt;70), "Eutrophic", IF(BT1478&gt;70,"Hypertrophic")))))</f>
        <v>Hypolimia</v>
      </c>
      <c r="CM1478" s="0" t="n">
        <f aca="false">IF(G1478&gt;H1478,1,0)</f>
        <v>0</v>
      </c>
      <c r="CO1478" s="17" t="n">
        <f aca="false">14.652-0.41022*M1478+0.007991*M1478*M1478-0.000077774*M1478*M1478*M1478</f>
        <v>10.261744144</v>
      </c>
      <c r="CP1478" s="1" t="n">
        <f aca="false">F1478/CO1478*100</f>
        <v>86.7298957673174</v>
      </c>
    </row>
    <row r="1479" customFormat="false" ht="12.5" hidden="false" customHeight="false" outlineLevel="0" collapsed="false">
      <c r="A1479" s="0" t="n">
        <v>1478</v>
      </c>
      <c r="B1479" s="15" t="s">
        <v>137</v>
      </c>
      <c r="C1479" s="16" t="s">
        <v>138</v>
      </c>
      <c r="D1479" s="0" t="s">
        <v>190</v>
      </c>
      <c r="E1479" s="0" t="n">
        <v>7.4</v>
      </c>
      <c r="F1479" s="0" t="n">
        <v>9.4</v>
      </c>
      <c r="G1479" s="0" t="n">
        <v>3.3</v>
      </c>
      <c r="H1479" s="0" t="n">
        <v>8.3</v>
      </c>
      <c r="I1479" s="0" t="n">
        <v>10.4</v>
      </c>
      <c r="J1479" s="0" t="n">
        <v>7.583</v>
      </c>
      <c r="K1479" s="0" t="n">
        <v>0.11</v>
      </c>
      <c r="L1479" s="0" t="n">
        <v>5.2</v>
      </c>
      <c r="M1479" s="0" t="n">
        <v>14.5</v>
      </c>
      <c r="O1479" s="0" t="n">
        <v>503</v>
      </c>
      <c r="BD1479" s="0" t="n">
        <v>4.994</v>
      </c>
      <c r="BF1479" s="0" t="n">
        <f aca="false">IF(E1479&lt;11,-3.6797*E1479^2+48.115*E1479-53.83,280.92*EXP(-0.2027*E1479))</f>
        <v>100.720628</v>
      </c>
      <c r="BG1479" s="1" t="n">
        <f aca="false">32.208*LN(F1479)+21.438</f>
        <v>93.6067776722001</v>
      </c>
      <c r="BH1479" s="1" t="n">
        <f aca="false">IF(G1479&lt;=2, -10*G1479+100, 88.958*EXP(-0.0755*G1479))</f>
        <v>69.3394735712124</v>
      </c>
      <c r="BI1479" s="1" t="n">
        <f aca="false">IF(I1479&lt;=100, 0.0053*(I1479)^2-1.0332*I1479+100.76, 122.82*EXP(-0.0092*I1479))</f>
        <v>90.587968</v>
      </c>
      <c r="BJ1479" s="0" t="e">
        <f aca="false">IF(P1479&lt;=1000, -6.942*LN(P1479)+107.59, -36.304*LN(P1479)+310.72)</f>
        <v>#VALUE!</v>
      </c>
      <c r="BK1479" s="0" t="e">
        <f aca="false">BF1479^0.04*BG1479^0.22*BH1479^0.51*BI1479^0.06*BJ1479^0.17</f>
        <v>#VALUE!</v>
      </c>
      <c r="BL1479" s="0" t="e">
        <f aca="false">IF(BK1479&gt;=90, "Very Good", IF(BK1479&gt;=80, "Good", IF(BK1479&gt;=70, "Slightly Good", IF(BK1479&gt;=60, "Average", IF(BK1479&gt;=50, "Slightly Poor", IF(BK1479&gt;=40, "Poor", "Very Poor"))))))</f>
        <v>#VALUE!</v>
      </c>
      <c r="BM1479" s="2" t="e">
        <f aca="false">IF(P1479&lt;=1000, -6.942*LN(P1479)+107.59, IF(AND(P1479&gt;1000, P1479&lt;=5213),-36.304*LN(P1479)+310.72, IF(P1479&gt;5213, 10)))</f>
        <v>#VALUE!</v>
      </c>
      <c r="BN1479" s="2" t="e">
        <f aca="false">BF1479^0.04*BG1479^0.22*BH1479^0.51*BI1479^0.06*BM1479^0.17</f>
        <v>#VALUE!</v>
      </c>
      <c r="BO1479" s="3" t="e">
        <f aca="false">IF(BN1479&gt;=90, "Very Good", IF(BN1479&gt;=80, "Good", IF(BN1479&gt;=70, "Slightly Good", IF(BN1479&gt;=60, "Average", IF(BN1479&gt;=50, "Slightly Poor", IF(BN1479&gt;=40, "Poor", "Very Poor"))))))</f>
        <v>#VALUE!</v>
      </c>
      <c r="BP1479" s="2" t="e">
        <f aca="false">IF(AJ1479&lt;=1000, -6.942*LN(AJ1479)+107.59, IF(AND(AJ1479&gt;1000, AJ1479&lt;=5213),-36.304*LN(AJ1479)+310.72, IF(AJ1479&gt;5213, 10)))</f>
        <v>#VALUE!</v>
      </c>
      <c r="BQ1479" s="2" t="e">
        <f aca="false">BF1479^0.04*BG1479^0.22*BH1479^0.51*BI1479^0.06*BP1479^0.17</f>
        <v>#VALUE!</v>
      </c>
      <c r="BR1479" s="0" t="e">
        <f aca="false">IF(BQ1479&gt;=90, "Very Good", IF(BQ1479&gt;=80, "Good", IF(BQ1479&gt;=70, "Slightly Good", IF(BQ1479&gt;=60, "Average", IF(BQ1479&gt;=50, "Slightly Poor", IF(BQ1479&gt;=40, "Poor", "Very Poor"))))))</f>
        <v>#VALUE!</v>
      </c>
      <c r="BT1479" s="2" t="e">
        <f aca="false">9.81*LN(AH1479)+30.6</f>
        <v>#VALUE!</v>
      </c>
      <c r="BU1479" s="0" t="e">
        <f aca="false">IF(BT1479&lt;30, "Clean water", IF(AND(BT1479&gt;=30, BT1479&lt;40), "Hypolimia", IF(AND(BT1479&gt;=40,BT1479&lt;50), "Mesotrophic", IF(AND(BT1479&gt;=50, BT1479&lt;70), "Eutrophic", IF(BT1479&gt;70,"Hypertrophic")))))</f>
        <v>#VALUE!</v>
      </c>
      <c r="CM1479" s="0" t="n">
        <f aca="false">IF(G1479&gt;H1479,1,0)</f>
        <v>0</v>
      </c>
      <c r="CO1479" s="17" t="n">
        <f aca="false">14.652-0.41022*M1479+0.007991*M1479*M1479-0.000077774*M1479*M1479*M1479</f>
        <v>10.14681398925</v>
      </c>
      <c r="CP1479" s="1" t="n">
        <f aca="false">F1479/CO1479*100</f>
        <v>92.6399164305051</v>
      </c>
    </row>
    <row r="1480" customFormat="false" ht="12.5" hidden="false" customHeight="false" outlineLevel="0" collapsed="false">
      <c r="A1480" s="0" t="n">
        <v>1479</v>
      </c>
      <c r="B1480" s="15" t="s">
        <v>93</v>
      </c>
      <c r="C1480" s="16" t="s">
        <v>94</v>
      </c>
      <c r="D1480" s="0" t="s">
        <v>190</v>
      </c>
      <c r="E1480" s="0" t="n">
        <v>8</v>
      </c>
      <c r="F1480" s="0" t="n">
        <v>9.5</v>
      </c>
      <c r="G1480" s="0" t="n">
        <v>3.6</v>
      </c>
      <c r="H1480" s="0" t="n">
        <v>7.3</v>
      </c>
      <c r="I1480" s="0" t="n">
        <v>6</v>
      </c>
      <c r="J1480" s="0" t="n">
        <v>11.136</v>
      </c>
      <c r="K1480" s="0" t="n">
        <v>0.103</v>
      </c>
      <c r="L1480" s="0" t="n">
        <v>4.4</v>
      </c>
      <c r="M1480" s="0" t="n">
        <v>11.4</v>
      </c>
      <c r="N1480" s="0" t="n">
        <v>0</v>
      </c>
      <c r="O1480" s="0" t="n">
        <v>614</v>
      </c>
      <c r="P1480" s="0" t="n">
        <v>3200</v>
      </c>
      <c r="AC1480" s="0" t="n">
        <v>10.175</v>
      </c>
      <c r="AD1480" s="0" t="n">
        <v>1.341</v>
      </c>
      <c r="AE1480" s="0" t="n">
        <v>6.082</v>
      </c>
      <c r="AF1480" s="0" t="n">
        <v>0.048</v>
      </c>
      <c r="AG1480" s="0" t="n">
        <v>0.016</v>
      </c>
      <c r="AH1480" s="0" t="n">
        <v>5.1</v>
      </c>
      <c r="AJ1480" s="0" t="n">
        <v>3000</v>
      </c>
      <c r="BD1480" s="0" t="n">
        <v>3.708</v>
      </c>
      <c r="BF1480" s="0" t="n">
        <f aca="false">IF(E1480&lt;11,-3.6797*E1480^2+48.115*E1480-53.83,280.92*EXP(-0.2027*E1480))</f>
        <v>95.5892</v>
      </c>
      <c r="BG1480" s="1" t="n">
        <f aca="false">32.208*LN(F1480)+21.438</f>
        <v>93.947606249518</v>
      </c>
      <c r="BH1480" s="1" t="n">
        <f aca="false">IF(G1480&lt;=2, -10*G1480+100, 88.958*EXP(-0.0755*G1480))</f>
        <v>67.7865873198524</v>
      </c>
      <c r="BI1480" s="1" t="n">
        <f aca="false">IF(I1480&lt;=100, 0.0053*(I1480)^2-1.0332*I1480+100.76, 122.82*EXP(-0.0092*I1480))</f>
        <v>94.7516</v>
      </c>
      <c r="BJ1480" s="0" t="n">
        <f aca="false">IF(P1480&lt;=1000, -6.942*LN(P1480)+107.59, -36.304*LN(P1480)+310.72)</f>
        <v>17.7138253526471</v>
      </c>
      <c r="BK1480" s="0" t="n">
        <f aca="false">BF1480^0.04*BG1480^0.22*BH1480^0.51*BI1480^0.06*BJ1480^0.17</f>
        <v>59.9712123040399</v>
      </c>
      <c r="BL1480" s="0" t="str">
        <f aca="false">IF(BK1480&gt;=90, "Very Good", IF(BK1480&gt;=80, "Good", IF(BK1480&gt;=70, "Slightly Good", IF(BK1480&gt;=60, "Average", IF(BK1480&gt;=50, "Slightly Poor", IF(BK1480&gt;=40, "Poor", "Very Poor"))))))</f>
        <v>Slightly Poor</v>
      </c>
      <c r="BM1480" s="2" t="n">
        <f aca="false">IF(P1480&lt;=1000, -6.942*LN(P1480)+107.59, IF(AND(P1480&gt;1000, P1480&lt;=5213),-36.304*LN(P1480)+310.72, IF(P1480&gt;5213, 10)))</f>
        <v>17.7138253526471</v>
      </c>
      <c r="BN1480" s="2" t="n">
        <f aca="false">BF1480^0.04*BG1480^0.22*BH1480^0.51*BI1480^0.06*BM1480^0.17</f>
        <v>59.9712123040399</v>
      </c>
      <c r="BO1480" s="3" t="str">
        <f aca="false">IF(BN1480&gt;=90, "Very Good", IF(BN1480&gt;=80, "Good", IF(BN1480&gt;=70, "Slightly Good", IF(BN1480&gt;=60, "Average", IF(BN1480&gt;=50, "Slightly Poor", IF(BN1480&gt;=40, "Poor", "Very Poor"))))))</f>
        <v>Slightly Poor</v>
      </c>
      <c r="BP1480" s="2" t="n">
        <f aca="false">IF(AJ1480&lt;=1000, -6.942*LN(AJ1480)+107.59, IF(AND(AJ1480&gt;1000, AJ1480&lt;=5213),-36.304*LN(AJ1480)+310.72, IF(AJ1480&gt;5213, 10)))</f>
        <v>20.0568318240255</v>
      </c>
      <c r="BQ1480" s="2" t="n">
        <f aca="false">BF1480^0.04*BG1480^0.22*BH1480^0.51*BI1480^0.06*BP1480^0.17</f>
        <v>61.2511608159905</v>
      </c>
      <c r="BR1480" s="0" t="str">
        <f aca="false">IF(BQ1480&gt;=90, "Very Good", IF(BQ1480&gt;=80, "Good", IF(BQ1480&gt;=70, "Slightly Good", IF(BQ1480&gt;=60, "Average", IF(BQ1480&gt;=50, "Slightly Poor", IF(BQ1480&gt;=40, "Poor", "Very Poor"))))))</f>
        <v>Average</v>
      </c>
      <c r="BT1480" s="2" t="n">
        <f aca="false">9.81*LN(AH1480)+30.6</f>
        <v>46.5828496947541</v>
      </c>
      <c r="BU1480" s="0" t="str">
        <f aca="false">IF(BT1480&lt;30, "Clean water", IF(AND(BT1480&gt;=30, BT1480&lt;40), "Hypolimia", IF(AND(BT1480&gt;=40,BT1480&lt;50), "Mesotrophic", IF(AND(BT1480&gt;=50, BT1480&lt;70), "Eutrophic", IF(BT1480&gt;70,"Hypertrophic")))))</f>
        <v>Mesotrophic</v>
      </c>
      <c r="CM1480" s="0" t="n">
        <f aca="false">IF(G1480&gt;H1480,1,0)</f>
        <v>0</v>
      </c>
      <c r="CO1480" s="17" t="n">
        <f aca="false">14.652-0.41022*M1480+0.007991*M1480*M1480-0.000077774*M1480*M1480*M1480</f>
        <v>10.898776756944</v>
      </c>
      <c r="CP1480" s="1" t="n">
        <f aca="false">F1480/CO1480*100</f>
        <v>87.1657454030078</v>
      </c>
    </row>
    <row r="1481" customFormat="false" ht="12.5" hidden="false" customHeight="false" outlineLevel="0" collapsed="false">
      <c r="A1481" s="0" t="n">
        <v>1480</v>
      </c>
      <c r="B1481" s="15" t="s">
        <v>95</v>
      </c>
      <c r="C1481" s="16" t="s">
        <v>96</v>
      </c>
      <c r="D1481" s="0" t="s">
        <v>190</v>
      </c>
      <c r="E1481" s="0" t="n">
        <v>7.2</v>
      </c>
      <c r="F1481" s="0" t="n">
        <v>7.4</v>
      </c>
      <c r="G1481" s="0" t="n">
        <v>0.7</v>
      </c>
      <c r="H1481" s="0" t="n">
        <v>6</v>
      </c>
      <c r="I1481" s="0" t="n">
        <v>8.6</v>
      </c>
      <c r="J1481" s="0" t="n">
        <v>7.342</v>
      </c>
      <c r="K1481" s="0" t="n">
        <v>0.05</v>
      </c>
      <c r="L1481" s="0" t="n">
        <v>4.1</v>
      </c>
      <c r="M1481" s="0" t="n">
        <v>15.4</v>
      </c>
      <c r="N1481" s="0" t="n">
        <v>0</v>
      </c>
      <c r="O1481" s="0" t="n">
        <v>710</v>
      </c>
      <c r="P1481" s="0" t="n">
        <v>700</v>
      </c>
      <c r="AC1481" s="0" t="n">
        <v>7.191</v>
      </c>
      <c r="AD1481" s="0" t="n">
        <v>0.165</v>
      </c>
      <c r="AE1481" s="0" t="n">
        <v>6.075</v>
      </c>
      <c r="AF1481" s="0" t="n">
        <v>0.037</v>
      </c>
      <c r="AG1481" s="0" t="n">
        <v>0.021</v>
      </c>
      <c r="AH1481" s="0" t="n">
        <v>0.8</v>
      </c>
      <c r="AJ1481" s="0" t="n">
        <v>360</v>
      </c>
      <c r="BF1481" s="0" t="n">
        <f aca="false">IF(E1481&lt;11,-3.6797*E1481^2+48.115*E1481-53.83,280.92*EXP(-0.2027*E1481))</f>
        <v>101.842352</v>
      </c>
      <c r="BG1481" s="1" t="n">
        <f aca="false">32.208*LN(F1481)+21.438</f>
        <v>85.9016678467677</v>
      </c>
      <c r="BH1481" s="1" t="n">
        <f aca="false">IF(G1481&lt;=2, -10*G1481+100, 88.958*EXP(-0.0755*G1481))</f>
        <v>93</v>
      </c>
      <c r="BI1481" s="1" t="n">
        <f aca="false">IF(I1481&lt;=100, 0.0053*(I1481)^2-1.0332*I1481+100.76, 122.82*EXP(-0.0092*I1481))</f>
        <v>92.266468</v>
      </c>
      <c r="BJ1481" s="0" t="n">
        <f aca="false">IF(P1481&lt;=1000, -6.942*LN(P1481)+107.59, -36.304*LN(P1481)+310.72)</f>
        <v>62.1124003141287</v>
      </c>
      <c r="BK1481" s="0" t="n">
        <f aca="false">BF1481^0.04*BG1481^0.22*BH1481^0.51*BI1481^0.06*BJ1481^0.17</f>
        <v>85.5986151713158</v>
      </c>
      <c r="BL1481" s="0" t="str">
        <f aca="false">IF(BK1481&gt;=90, "Very Good", IF(BK1481&gt;=80, "Good", IF(BK1481&gt;=70, "Slightly Good", IF(BK1481&gt;=60, "Average", IF(BK1481&gt;=50, "Slightly Poor", IF(BK1481&gt;=40, "Poor", "Very Poor"))))))</f>
        <v>Good</v>
      </c>
      <c r="BM1481" s="2" t="n">
        <f aca="false">IF(P1481&lt;=1000, -6.942*LN(P1481)+107.59, IF(AND(P1481&gt;1000, P1481&lt;=5213),-36.304*LN(P1481)+310.72, IF(P1481&gt;5213, 10)))</f>
        <v>62.1124003141287</v>
      </c>
      <c r="BN1481" s="2" t="n">
        <f aca="false">BF1481^0.04*BG1481^0.22*BH1481^0.51*BI1481^0.06*BM1481^0.17</f>
        <v>85.5986151713158</v>
      </c>
      <c r="BO1481" s="3" t="str">
        <f aca="false">IF(BN1481&gt;=90, "Very Good", IF(BN1481&gt;=80, "Good", IF(BN1481&gt;=70, "Slightly Good", IF(BN1481&gt;=60, "Average", IF(BN1481&gt;=50, "Slightly Poor", IF(BN1481&gt;=40, "Poor", "Very Poor"))))))</f>
        <v>Good</v>
      </c>
      <c r="BP1481" s="2" t="n">
        <f aca="false">IF(AJ1481&lt;=1000, -6.942*LN(AJ1481)+107.59, IF(AND(AJ1481&gt;1000, AJ1481&lt;=5213),-36.304*LN(AJ1481)+310.72, IF(AJ1481&gt;5213, 10)))</f>
        <v>66.728665813673</v>
      </c>
      <c r="BQ1481" s="2" t="n">
        <f aca="false">BF1481^0.04*BG1481^0.22*BH1481^0.51*BI1481^0.06*BP1481^0.17</f>
        <v>86.6481990595623</v>
      </c>
      <c r="BR1481" s="0" t="str">
        <f aca="false">IF(BQ1481&gt;=90, "Very Good", IF(BQ1481&gt;=80, "Good", IF(BQ1481&gt;=70, "Slightly Good", IF(BQ1481&gt;=60, "Average", IF(BQ1481&gt;=50, "Slightly Poor", IF(BQ1481&gt;=40, "Poor", "Very Poor"))))))</f>
        <v>Good</v>
      </c>
      <c r="BT1481" s="2" t="n">
        <f aca="false">9.81*LN(AH1481)+30.6</f>
        <v>28.4109617616076</v>
      </c>
      <c r="BU1481" s="0" t="str">
        <f aca="false">IF(BT1481&lt;30, "Clean water", IF(AND(BT1481&gt;=30, BT1481&lt;40), "Hypolimia", IF(AND(BT1481&gt;=40,BT1481&lt;50), "Mesotrophic", IF(AND(BT1481&gt;=50, BT1481&lt;70), "Eutrophic", IF(BT1481&gt;70,"Hypertrophic")))))</f>
        <v>Clean water</v>
      </c>
      <c r="CM1481" s="0" t="n">
        <f aca="false">IF(G1481&gt;H1481,1,0)</f>
        <v>0</v>
      </c>
      <c r="CO1481" s="17" t="n">
        <f aca="false">14.652-0.41022*M1481+0.007991*M1481*M1481-0.000077774*M1481*M1481*M1481</f>
        <v>9.945706379664</v>
      </c>
      <c r="CP1481" s="1" t="n">
        <f aca="false">F1481/CO1481*100</f>
        <v>74.4039660685217</v>
      </c>
    </row>
    <row r="1482" customFormat="false" ht="12.5" hidden="false" customHeight="false" outlineLevel="0" collapsed="false">
      <c r="A1482" s="0" t="n">
        <v>1481</v>
      </c>
      <c r="B1482" s="15" t="s">
        <v>97</v>
      </c>
      <c r="C1482" s="16" t="s">
        <v>98</v>
      </c>
      <c r="D1482" s="0" t="s">
        <v>190</v>
      </c>
      <c r="E1482" s="0" t="n">
        <v>8.1</v>
      </c>
      <c r="F1482" s="0" t="n">
        <v>10.5</v>
      </c>
      <c r="G1482" s="0" t="n">
        <v>0.6</v>
      </c>
      <c r="H1482" s="0" t="n">
        <v>2.9</v>
      </c>
      <c r="I1482" s="0" t="n">
        <v>3.2</v>
      </c>
      <c r="J1482" s="0" t="n">
        <v>1.908</v>
      </c>
      <c r="K1482" s="0" t="n">
        <v>0.016</v>
      </c>
      <c r="L1482" s="0" t="n">
        <v>2</v>
      </c>
      <c r="M1482" s="0" t="n">
        <v>13.7</v>
      </c>
      <c r="N1482" s="0" t="n">
        <v>0</v>
      </c>
      <c r="O1482" s="0" t="n">
        <v>25</v>
      </c>
      <c r="P1482" s="0" t="n">
        <v>1300</v>
      </c>
      <c r="AC1482" s="0" t="n">
        <v>1.86</v>
      </c>
      <c r="AD1482" s="0" t="n">
        <v>0.026</v>
      </c>
      <c r="AE1482" s="0" t="n">
        <v>1.66</v>
      </c>
      <c r="AF1482" s="0" t="n">
        <v>0.01</v>
      </c>
      <c r="AG1482" s="0" t="n">
        <v>0.001</v>
      </c>
      <c r="AH1482" s="0" t="n">
        <v>8.4</v>
      </c>
      <c r="AJ1482" s="0" t="n">
        <v>8</v>
      </c>
      <c r="BF1482" s="0" t="n">
        <f aca="false">IF(E1482&lt;11,-3.6797*E1482^2+48.115*E1482-53.83,280.92*EXP(-0.2027*E1482))</f>
        <v>94.476383</v>
      </c>
      <c r="BG1482" s="1" t="n">
        <f aca="false">32.208*LN(F1482)+21.438</f>
        <v>97.1710942827213</v>
      </c>
      <c r="BH1482" s="1" t="n">
        <f aca="false">IF(G1482&lt;=2, -10*G1482+100, 88.958*EXP(-0.0755*G1482))</f>
        <v>94</v>
      </c>
      <c r="BI1482" s="1" t="n">
        <f aca="false">IF(I1482&lt;=100, 0.0053*(I1482)^2-1.0332*I1482+100.76, 122.82*EXP(-0.0092*I1482))</f>
        <v>97.508032</v>
      </c>
      <c r="BJ1482" s="0" t="n">
        <f aca="false">IF(P1482&lt;=1000, -6.942*LN(P1482)+107.59, -36.304*LN(P1482)+310.72)</f>
        <v>50.4159800946047</v>
      </c>
      <c r="BK1482" s="0" t="n">
        <f aca="false">BF1482^0.04*BG1482^0.22*BH1482^0.51*BI1482^0.06*BJ1482^0.17</f>
        <v>85.3778700562211</v>
      </c>
      <c r="BL1482" s="0" t="str">
        <f aca="false">IF(BK1482&gt;=90, "Very Good", IF(BK1482&gt;=80, "Good", IF(BK1482&gt;=70, "Slightly Good", IF(BK1482&gt;=60, "Average", IF(BK1482&gt;=50, "Slightly Poor", IF(BK1482&gt;=40, "Poor", "Very Poor"))))))</f>
        <v>Good</v>
      </c>
      <c r="BM1482" s="2" t="n">
        <f aca="false">IF(P1482&lt;=1000, -6.942*LN(P1482)+107.59, IF(AND(P1482&gt;1000, P1482&lt;=5213),-36.304*LN(P1482)+310.72, IF(P1482&gt;5213, 10)))</f>
        <v>50.4159800946047</v>
      </c>
      <c r="BN1482" s="2" t="n">
        <f aca="false">BF1482^0.04*BG1482^0.22*BH1482^0.51*BI1482^0.06*BM1482^0.17</f>
        <v>85.3778700562211</v>
      </c>
      <c r="BO1482" s="3" t="str">
        <f aca="false">IF(BN1482&gt;=90, "Very Good", IF(BN1482&gt;=80, "Good", IF(BN1482&gt;=70, "Slightly Good", IF(BN1482&gt;=60, "Average", IF(BN1482&gt;=50, "Slightly Poor", IF(BN1482&gt;=40, "Poor", "Very Poor"))))))</f>
        <v>Good</v>
      </c>
      <c r="BP1482" s="2" t="n">
        <f aca="false">IF(AJ1482&lt;=1000, -6.942*LN(AJ1482)+107.59, IF(AND(AJ1482&gt;1000, AJ1482&lt;=5213),-36.304*LN(AJ1482)+310.72, IF(AJ1482&gt;5213, 10)))</f>
        <v>93.1545168176586</v>
      </c>
      <c r="BQ1482" s="2" t="n">
        <f aca="false">BF1482^0.04*BG1482^0.22*BH1482^0.51*BI1482^0.06*BP1482^0.17</f>
        <v>94.7705466462176</v>
      </c>
      <c r="BR1482" s="0" t="str">
        <f aca="false">IF(BQ1482&gt;=90, "Very Good", IF(BQ1482&gt;=80, "Good", IF(BQ1482&gt;=70, "Slightly Good", IF(BQ1482&gt;=60, "Average", IF(BQ1482&gt;=50, "Slightly Poor", IF(BQ1482&gt;=40, "Poor", "Very Poor"))))))</f>
        <v>Very Good</v>
      </c>
      <c r="BT1482" s="2" t="n">
        <f aca="false">9.81*LN(AH1482)+30.6</f>
        <v>51.4779530343813</v>
      </c>
      <c r="BU1482" s="0" t="str">
        <f aca="false">IF(BT1482&lt;30, "Clean water", IF(AND(BT1482&gt;=30, BT1482&lt;40), "Hypolimia", IF(AND(BT1482&gt;=40,BT1482&lt;50), "Mesotrophic", IF(AND(BT1482&gt;=50, BT1482&lt;70), "Eutrophic", IF(BT1482&gt;70,"Hypertrophic")))))</f>
        <v>Eutrophic</v>
      </c>
      <c r="CM1482" s="0" t="n">
        <f aca="false">IF(G1482&gt;H1482,1,0)</f>
        <v>0</v>
      </c>
      <c r="CO1482" s="17" t="n">
        <f aca="false">14.652-0.41022*M1482+0.007991*M1482*M1482-0.000077774*M1482*M1482*M1482</f>
        <v>10.331832381778</v>
      </c>
      <c r="CP1482" s="1" t="n">
        <f aca="false">F1482/CO1482*100</f>
        <v>101.627664987274</v>
      </c>
    </row>
    <row r="1483" customFormat="false" ht="12.5" hidden="false" customHeight="false" outlineLevel="0" collapsed="false">
      <c r="A1483" s="0" t="n">
        <v>1482</v>
      </c>
      <c r="B1483" s="15" t="s">
        <v>99</v>
      </c>
      <c r="C1483" s="16" t="s">
        <v>100</v>
      </c>
      <c r="D1483" s="0" t="s">
        <v>190</v>
      </c>
      <c r="E1483" s="0" t="n">
        <v>7.9</v>
      </c>
      <c r="F1483" s="0" t="n">
        <v>10.4</v>
      </c>
      <c r="G1483" s="0" t="n">
        <v>2.2</v>
      </c>
      <c r="H1483" s="0" t="n">
        <v>4.6</v>
      </c>
      <c r="I1483" s="0" t="n">
        <v>17.4</v>
      </c>
      <c r="J1483" s="0" t="n">
        <v>5.276</v>
      </c>
      <c r="K1483" s="0" t="n">
        <v>0.114</v>
      </c>
      <c r="L1483" s="0" t="n">
        <v>3</v>
      </c>
      <c r="M1483" s="0" t="n">
        <v>14.2</v>
      </c>
      <c r="O1483" s="0" t="n">
        <v>390</v>
      </c>
      <c r="BD1483" s="0" t="n">
        <v>1.075</v>
      </c>
      <c r="BF1483" s="0" t="n">
        <f aca="false">IF(E1483&lt;11,-3.6797*E1483^2+48.115*E1483-53.83,280.92*EXP(-0.2027*E1483))</f>
        <v>96.6284230000001</v>
      </c>
      <c r="BG1483" s="1" t="n">
        <f aca="false">32.208*LN(F1483)+21.438</f>
        <v>96.8628814043931</v>
      </c>
      <c r="BH1483" s="1" t="n">
        <f aca="false">IF(G1483&lt;=2, -10*G1483+100, 88.958*EXP(-0.0755*G1483))</f>
        <v>75.3440041238757</v>
      </c>
      <c r="BI1483" s="1" t="n">
        <f aca="false">IF(I1483&lt;=100, 0.0053*(I1483)^2-1.0332*I1483+100.76, 122.82*EXP(-0.0092*I1483))</f>
        <v>84.386948</v>
      </c>
      <c r="BJ1483" s="0" t="e">
        <f aca="false">IF(P1483&lt;=1000, -6.942*LN(P1483)+107.59, -36.304*LN(P1483)+310.72)</f>
        <v>#VALUE!</v>
      </c>
      <c r="BK1483" s="0" t="e">
        <f aca="false">BF1483^0.04*BG1483^0.22*BH1483^0.51*BI1483^0.06*BJ1483^0.17</f>
        <v>#VALUE!</v>
      </c>
      <c r="BL1483" s="0" t="e">
        <f aca="false">IF(BK1483&gt;=90, "Very Good", IF(BK1483&gt;=80, "Good", IF(BK1483&gt;=70, "Slightly Good", IF(BK1483&gt;=60, "Average", IF(BK1483&gt;=50, "Slightly Poor", IF(BK1483&gt;=40, "Poor", "Very Poor"))))))</f>
        <v>#VALUE!</v>
      </c>
      <c r="BM1483" s="2" t="e">
        <f aca="false">IF(P1483&lt;=1000, -6.942*LN(P1483)+107.59, IF(AND(P1483&gt;1000, P1483&lt;=5213),-36.304*LN(P1483)+310.72, IF(P1483&gt;5213, 10)))</f>
        <v>#VALUE!</v>
      </c>
      <c r="BN1483" s="2" t="e">
        <f aca="false">BF1483^0.04*BG1483^0.22*BH1483^0.51*BI1483^0.06*BM1483^0.17</f>
        <v>#VALUE!</v>
      </c>
      <c r="BO1483" s="3" t="e">
        <f aca="false">IF(BN1483&gt;=90, "Very Good", IF(BN1483&gt;=80, "Good", IF(BN1483&gt;=70, "Slightly Good", IF(BN1483&gt;=60, "Average", IF(BN1483&gt;=50, "Slightly Poor", IF(BN1483&gt;=40, "Poor", "Very Poor"))))))</f>
        <v>#VALUE!</v>
      </c>
      <c r="BP1483" s="2" t="e">
        <f aca="false">IF(AJ1483&lt;=1000, -6.942*LN(AJ1483)+107.59, IF(AND(AJ1483&gt;1000, AJ1483&lt;=5213),-36.304*LN(AJ1483)+310.72, IF(AJ1483&gt;5213, 10)))</f>
        <v>#VALUE!</v>
      </c>
      <c r="BQ1483" s="2" t="e">
        <f aca="false">BF1483^0.04*BG1483^0.22*BH1483^0.51*BI1483^0.06*BP1483^0.17</f>
        <v>#VALUE!</v>
      </c>
      <c r="BR1483" s="0" t="e">
        <f aca="false">IF(BQ1483&gt;=90, "Very Good", IF(BQ1483&gt;=80, "Good", IF(BQ1483&gt;=70, "Slightly Good", IF(BQ1483&gt;=60, "Average", IF(BQ1483&gt;=50, "Slightly Poor", IF(BQ1483&gt;=40, "Poor", "Very Poor"))))))</f>
        <v>#VALUE!</v>
      </c>
      <c r="BT1483" s="2" t="e">
        <f aca="false">9.81*LN(AH1483)+30.6</f>
        <v>#VALUE!</v>
      </c>
      <c r="BU1483" s="0" t="e">
        <f aca="false">IF(BT1483&lt;30, "Clean water", IF(AND(BT1483&gt;=30, BT1483&lt;40), "Hypolimia", IF(AND(BT1483&gt;=40,BT1483&lt;50), "Mesotrophic", IF(AND(BT1483&gt;=50, BT1483&lt;70), "Eutrophic", IF(BT1483&gt;70,"Hypertrophic")))))</f>
        <v>#VALUE!</v>
      </c>
      <c r="CM1483" s="0" t="n">
        <f aca="false">IF(G1483&gt;H1483,1,0)</f>
        <v>0</v>
      </c>
      <c r="CO1483" s="17" t="n">
        <f aca="false">14.652-0.41022*M1483+0.007991*M1483*M1483-0.000077774*M1483*M1483*M1483</f>
        <v>10.215491879088</v>
      </c>
      <c r="CP1483" s="1" t="n">
        <f aca="false">F1483/CO1483*100</f>
        <v>101.806159929408</v>
      </c>
    </row>
    <row r="1484" customFormat="false" ht="12.5" hidden="false" customHeight="false" outlineLevel="0" collapsed="false">
      <c r="A1484" s="0" t="n">
        <v>1483</v>
      </c>
      <c r="B1484" s="15" t="s">
        <v>99</v>
      </c>
      <c r="C1484" s="16" t="s">
        <v>100</v>
      </c>
      <c r="D1484" s="0" t="s">
        <v>190</v>
      </c>
      <c r="E1484" s="0" t="n">
        <v>7.7</v>
      </c>
      <c r="F1484" s="0" t="n">
        <v>7.5</v>
      </c>
      <c r="G1484" s="0" t="n">
        <v>1.2</v>
      </c>
      <c r="H1484" s="0" t="n">
        <v>3.8</v>
      </c>
      <c r="I1484" s="0" t="n">
        <v>2</v>
      </c>
      <c r="J1484" s="0" t="n">
        <v>4.683</v>
      </c>
      <c r="K1484" s="0" t="n">
        <v>0.081</v>
      </c>
      <c r="L1484" s="0" t="n">
        <v>2.6</v>
      </c>
      <c r="M1484" s="0" t="n">
        <v>12.3</v>
      </c>
      <c r="N1484" s="0" t="n">
        <v>0</v>
      </c>
      <c r="O1484" s="0" t="n">
        <v>468</v>
      </c>
      <c r="P1484" s="0" t="n">
        <v>7000</v>
      </c>
      <c r="AC1484" s="0" t="n">
        <v>4.53</v>
      </c>
      <c r="AD1484" s="0" t="n">
        <v>0.025</v>
      </c>
      <c r="AE1484" s="0" t="n">
        <v>4.128</v>
      </c>
      <c r="AF1484" s="0" t="n">
        <v>0.074</v>
      </c>
      <c r="AG1484" s="0" t="n">
        <v>0.03</v>
      </c>
      <c r="AH1484" s="0" t="n">
        <v>0.8</v>
      </c>
      <c r="AJ1484" s="0" t="n">
        <v>1400</v>
      </c>
      <c r="BF1484" s="0" t="n">
        <f aca="false">IF(E1484&lt;11,-3.6797*E1484^2+48.115*E1484-53.83,280.92*EXP(-0.2027*E1484))</f>
        <v>98.486087</v>
      </c>
      <c r="BG1484" s="1" t="n">
        <f aca="false">32.208*LN(F1484)+21.438</f>
        <v>86.3339964856253</v>
      </c>
      <c r="BH1484" s="1" t="n">
        <f aca="false">IF(G1484&lt;=2, -10*G1484+100, 88.958*EXP(-0.0755*G1484))</f>
        <v>88</v>
      </c>
      <c r="BI1484" s="1" t="n">
        <f aca="false">IF(I1484&lt;=100, 0.0053*(I1484)^2-1.0332*I1484+100.76, 122.82*EXP(-0.0092*I1484))</f>
        <v>98.7148</v>
      </c>
      <c r="BJ1484" s="0" t="n">
        <f aca="false">IF(P1484&lt;=1000, -6.942*LN(P1484)+107.59, -36.304*LN(P1484)+310.72)</f>
        <v>-10.7034696994716</v>
      </c>
      <c r="BK1484" s="0" t="e">
        <f aca="false">BF1484^0.04*BG1484^0.22*BH1484^0.51*BI1484^0.06*BJ1484^0.17</f>
        <v>#NUM!</v>
      </c>
      <c r="BL1484" s="0" t="e">
        <f aca="false">IF(BK1484&gt;=90, "Very Good", IF(BK1484&gt;=80, "Good", IF(BK1484&gt;=70, "Slightly Good", IF(BK1484&gt;=60, "Average", IF(BK1484&gt;=50, "Slightly Poor", IF(BK1484&gt;=40, "Poor", "Very Poor"))))))</f>
        <v>#NUM!</v>
      </c>
      <c r="BM1484" s="2" t="n">
        <f aca="false">IF(P1484&lt;=1000, -6.942*LN(P1484)+107.59, IF(AND(P1484&gt;1000, P1484&lt;=5213),-36.304*LN(P1484)+310.72, IF(P1484&gt;5213, 10)))</f>
        <v>10</v>
      </c>
      <c r="BN1484" s="2" t="n">
        <f aca="false">BF1484^0.04*BG1484^0.22*BH1484^0.51*BI1484^0.06*BM1484^0.17</f>
        <v>61.2412575763832</v>
      </c>
      <c r="BO1484" s="3" t="str">
        <f aca="false">IF(BN1484&gt;=90, "Very Good", IF(BN1484&gt;=80, "Good", IF(BN1484&gt;=70, "Slightly Good", IF(BN1484&gt;=60, "Average", IF(BN1484&gt;=50, "Slightly Poor", IF(BN1484&gt;=40, "Poor", "Very Poor"))))))</f>
        <v>Average</v>
      </c>
      <c r="BP1484" s="2" t="n">
        <f aca="false">IF(AJ1484&lt;=1000, -6.942*LN(AJ1484)+107.59, IF(AND(AJ1484&gt;1000, AJ1484&lt;=5213),-36.304*LN(AJ1484)+310.72, IF(AJ1484&gt;5213, 10)))</f>
        <v>47.725564273536</v>
      </c>
      <c r="BQ1484" s="2" t="n">
        <f aca="false">BF1484^0.04*BG1484^0.22*BH1484^0.51*BI1484^0.06*BP1484^0.17</f>
        <v>79.8788460810638</v>
      </c>
      <c r="BR1484" s="0" t="str">
        <f aca="false">IF(BQ1484&gt;=90, "Very Good", IF(BQ1484&gt;=80, "Good", IF(BQ1484&gt;=70, "Slightly Good", IF(BQ1484&gt;=60, "Average", IF(BQ1484&gt;=50, "Slightly Poor", IF(BQ1484&gt;=40, "Poor", "Very Poor"))))))</f>
        <v>Slightly Good</v>
      </c>
      <c r="BT1484" s="2" t="n">
        <f aca="false">9.81*LN(AH1484)+30.6</f>
        <v>28.4109617616076</v>
      </c>
      <c r="BU1484" s="0" t="str">
        <f aca="false">IF(BT1484&lt;30, "Clean water", IF(AND(BT1484&gt;=30, BT1484&lt;40), "Hypolimia", IF(AND(BT1484&gt;=40,BT1484&lt;50), "Mesotrophic", IF(AND(BT1484&gt;=50, BT1484&lt;70), "Eutrophic", IF(BT1484&gt;70,"Hypertrophic")))))</f>
        <v>Clean water</v>
      </c>
      <c r="CM1484" s="0" t="n">
        <f aca="false">IF(G1484&gt;H1484,1,0)</f>
        <v>0</v>
      </c>
      <c r="CO1484" s="17" t="n">
        <f aca="false">14.652-0.41022*M1484+0.007991*M1484*M1484-0.000077774*M1484*M1484*M1484</f>
        <v>10.670525319942</v>
      </c>
      <c r="CP1484" s="1" t="n">
        <f aca="false">F1484/CO1484*100</f>
        <v>70.2870737393158</v>
      </c>
    </row>
    <row r="1485" customFormat="false" ht="12.5" hidden="false" customHeight="false" outlineLevel="0" collapsed="false">
      <c r="A1485" s="0" t="n">
        <v>1484</v>
      </c>
      <c r="B1485" s="15" t="s">
        <v>101</v>
      </c>
      <c r="C1485" s="16" t="s">
        <v>102</v>
      </c>
      <c r="D1485" s="0" t="s">
        <v>190</v>
      </c>
      <c r="E1485" s="0" t="n">
        <v>7.5</v>
      </c>
      <c r="F1485" s="0" t="n">
        <v>8.7</v>
      </c>
      <c r="G1485" s="0" t="n">
        <v>0.8</v>
      </c>
      <c r="H1485" s="0" t="n">
        <v>4</v>
      </c>
      <c r="I1485" s="0" t="n">
        <v>8.3</v>
      </c>
      <c r="J1485" s="0" t="n">
        <v>4.209</v>
      </c>
      <c r="K1485" s="0" t="n">
        <v>0.033</v>
      </c>
      <c r="L1485" s="0" t="n">
        <v>2.6</v>
      </c>
      <c r="M1485" s="0" t="n">
        <v>14.3</v>
      </c>
      <c r="N1485" s="0" t="n">
        <v>0</v>
      </c>
      <c r="O1485" s="0" t="n">
        <v>318</v>
      </c>
      <c r="P1485" s="0" t="n">
        <v>20000</v>
      </c>
      <c r="AC1485" s="0" t="n">
        <v>4.161</v>
      </c>
      <c r="AD1485" s="0" t="n">
        <v>0.161</v>
      </c>
      <c r="AE1485" s="0" t="n">
        <v>3.596</v>
      </c>
      <c r="AF1485" s="0" t="n">
        <v>0.027</v>
      </c>
      <c r="AG1485" s="0" t="n">
        <v>0.02</v>
      </c>
      <c r="AH1485" s="0" t="n">
        <v>4.7</v>
      </c>
      <c r="AJ1485" s="0" t="n">
        <v>1300</v>
      </c>
      <c r="BF1485" s="0" t="n">
        <f aca="false">IF(E1485&lt;11,-3.6797*E1485^2+48.115*E1485-53.83,280.92*EXP(-0.2027*E1485))</f>
        <v>100.049375</v>
      </c>
      <c r="BG1485" s="1" t="n">
        <f aca="false">32.208*LN(F1485)+21.438</f>
        <v>91.1143080104746</v>
      </c>
      <c r="BH1485" s="1" t="n">
        <f aca="false">IF(G1485&lt;=2, -10*G1485+100, 88.958*EXP(-0.0755*G1485))</f>
        <v>92</v>
      </c>
      <c r="BI1485" s="1" t="n">
        <f aca="false">IF(I1485&lt;=100, 0.0053*(I1485)^2-1.0332*I1485+100.76, 122.82*EXP(-0.0092*I1485))</f>
        <v>92.549557</v>
      </c>
      <c r="BJ1485" s="0" t="n">
        <f aca="false">IF(P1485&lt;=1000, -6.942*LN(P1485)+107.59, -36.304*LN(P1485)+310.72)</f>
        <v>-48.8162121072716</v>
      </c>
      <c r="BK1485" s="0" t="e">
        <f aca="false">BF1485^0.04*BG1485^0.22*BH1485^0.51*BI1485^0.06*BJ1485^0.17</f>
        <v>#NUM!</v>
      </c>
      <c r="BL1485" s="0" t="e">
        <f aca="false">IF(BK1485&gt;=90, "Very Good", IF(BK1485&gt;=80, "Good", IF(BK1485&gt;=70, "Slightly Good", IF(BK1485&gt;=60, "Average", IF(BK1485&gt;=50, "Slightly Poor", IF(BK1485&gt;=40, "Poor", "Very Poor"))))))</f>
        <v>#NUM!</v>
      </c>
      <c r="BM1485" s="2" t="n">
        <f aca="false">IF(P1485&lt;=1000, -6.942*LN(P1485)+107.59, IF(AND(P1485&gt;1000, P1485&lt;=5213),-36.304*LN(P1485)+310.72, IF(P1485&gt;5213, 10)))</f>
        <v>10</v>
      </c>
      <c r="BN1485" s="2" t="n">
        <f aca="false">BF1485^0.04*BG1485^0.22*BH1485^0.51*BI1485^0.06*BM1485^0.17</f>
        <v>63.1876022426913</v>
      </c>
      <c r="BO1485" s="3" t="str">
        <f aca="false">IF(BN1485&gt;=90, "Very Good", IF(BN1485&gt;=80, "Good", IF(BN1485&gt;=70, "Slightly Good", IF(BN1485&gt;=60, "Average", IF(BN1485&gt;=50, "Slightly Poor", IF(BN1485&gt;=40, "Poor", "Very Poor"))))))</f>
        <v>Average</v>
      </c>
      <c r="BP1485" s="2" t="n">
        <f aca="false">IF(AJ1485&lt;=1000, -6.942*LN(AJ1485)+107.59, IF(AND(AJ1485&gt;1000, AJ1485&lt;=5213),-36.304*LN(AJ1485)+310.72, IF(AJ1485&gt;5213, 10)))</f>
        <v>50.4159800946047</v>
      </c>
      <c r="BQ1485" s="2" t="n">
        <f aca="false">BF1485^0.04*BG1485^0.22*BH1485^0.51*BI1485^0.06*BP1485^0.17</f>
        <v>83.1894919678206</v>
      </c>
      <c r="BR1485" s="0" t="str">
        <f aca="false">IF(BQ1485&gt;=90, "Very Good", IF(BQ1485&gt;=80, "Good", IF(BQ1485&gt;=70, "Slightly Good", IF(BQ1485&gt;=60, "Average", IF(BQ1485&gt;=50, "Slightly Poor", IF(BQ1485&gt;=40, "Poor", "Very Poor"))))))</f>
        <v>Good</v>
      </c>
      <c r="BT1485" s="2" t="n">
        <f aca="false">9.81*LN(AH1485)+30.6</f>
        <v>45.7815882105041</v>
      </c>
      <c r="BU1485" s="0" t="str">
        <f aca="false">IF(BT1485&lt;30, "Clean water", IF(AND(BT1485&gt;=30, BT1485&lt;40), "Hypolimia", IF(AND(BT1485&gt;=40,BT1485&lt;50), "Mesotrophic", IF(AND(BT1485&gt;=50, BT1485&lt;70), "Eutrophic", IF(BT1485&gt;70,"Hypertrophic")))))</f>
        <v>Mesotrophic</v>
      </c>
      <c r="CM1485" s="0" t="n">
        <f aca="false">IF(G1485&gt;H1485,1,0)</f>
        <v>0</v>
      </c>
      <c r="CO1485" s="17" t="n">
        <f aca="false">14.652-0.41022*M1485+0.007991*M1485*M1485-0.000077774*M1485*M1485*M1485</f>
        <v>10.192506314782</v>
      </c>
      <c r="CP1485" s="1" t="n">
        <f aca="false">F1485/CO1485*100</f>
        <v>85.3568271758886</v>
      </c>
    </row>
    <row r="1486" customFormat="false" ht="12.5" hidden="false" customHeight="false" outlineLevel="0" collapsed="false">
      <c r="A1486" s="0" t="n">
        <v>1485</v>
      </c>
      <c r="B1486" s="15" t="s">
        <v>103</v>
      </c>
      <c r="C1486" s="16" t="s">
        <v>104</v>
      </c>
      <c r="D1486" s="0" t="s">
        <v>190</v>
      </c>
      <c r="E1486" s="0" t="n">
        <v>7.9</v>
      </c>
      <c r="F1486" s="0" t="n">
        <v>13.5</v>
      </c>
      <c r="G1486" s="0" t="n">
        <v>0.2</v>
      </c>
      <c r="H1486" s="0" t="n">
        <v>2.3</v>
      </c>
      <c r="I1486" s="0" t="n">
        <v>2.2</v>
      </c>
      <c r="J1486" s="0" t="n">
        <v>5.494</v>
      </c>
      <c r="K1486" s="0" t="n">
        <v>0.011</v>
      </c>
      <c r="L1486" s="0" t="n">
        <v>1.5</v>
      </c>
      <c r="M1486" s="0" t="n">
        <v>12.7</v>
      </c>
      <c r="N1486" s="0" t="n">
        <v>0</v>
      </c>
      <c r="O1486" s="0" t="n">
        <v>540</v>
      </c>
      <c r="P1486" s="0" t="n">
        <v>420</v>
      </c>
      <c r="AC1486" s="0" t="n">
        <v>5.34</v>
      </c>
      <c r="AD1486" s="0" t="n">
        <v>0.029</v>
      </c>
      <c r="AE1486" s="0" t="n">
        <v>4.989</v>
      </c>
      <c r="AF1486" s="0" t="n">
        <v>0.01</v>
      </c>
      <c r="AG1486" s="0" t="n">
        <v>0.005</v>
      </c>
      <c r="AH1486" s="0" t="n">
        <v>0.5</v>
      </c>
      <c r="AJ1486" s="0" t="n">
        <v>100</v>
      </c>
      <c r="BF1486" s="0" t="n">
        <f aca="false">IF(E1486&lt;11,-3.6797*E1486^2+48.115*E1486-53.83,280.92*EXP(-0.2027*E1486))</f>
        <v>96.6284230000001</v>
      </c>
      <c r="BG1486" s="1" t="n">
        <f aca="false">32.208*LN(F1486)+21.438</f>
        <v>105.265429388793</v>
      </c>
      <c r="BH1486" s="1" t="n">
        <f aca="false">IF(G1486&lt;=2, -10*G1486+100, 88.958*EXP(-0.0755*G1486))</f>
        <v>98</v>
      </c>
      <c r="BI1486" s="1" t="n">
        <f aca="false">IF(I1486&lt;=100, 0.0053*(I1486)^2-1.0332*I1486+100.76, 122.82*EXP(-0.0092*I1486))</f>
        <v>98.512612</v>
      </c>
      <c r="BJ1486" s="0" t="n">
        <f aca="false">IF(P1486&lt;=1000, -6.942*LN(P1486)+107.59, -36.304*LN(P1486)+310.72)</f>
        <v>65.6585517943122</v>
      </c>
      <c r="BK1486" s="0" t="n">
        <f aca="false">BF1486^0.04*BG1486^0.22*BH1486^0.51*BI1486^0.06*BJ1486^0.17</f>
        <v>92.9782555714723</v>
      </c>
      <c r="BL1486" s="0" t="str">
        <f aca="false">IF(BK1486&gt;=90, "Very Good", IF(BK1486&gt;=80, "Good", IF(BK1486&gt;=70, "Slightly Good", IF(BK1486&gt;=60, "Average", IF(BK1486&gt;=50, "Slightly Poor", IF(BK1486&gt;=40, "Poor", "Very Poor"))))))</f>
        <v>Very Good</v>
      </c>
      <c r="BM1486" s="2" t="n">
        <f aca="false">IF(P1486&lt;=1000, -6.942*LN(P1486)+107.59, IF(AND(P1486&gt;1000, P1486&lt;=5213),-36.304*LN(P1486)+310.72, IF(P1486&gt;5213, 10)))</f>
        <v>65.6585517943122</v>
      </c>
      <c r="BN1486" s="2" t="n">
        <f aca="false">BF1486^0.04*BG1486^0.22*BH1486^0.51*BI1486^0.06*BM1486^0.17</f>
        <v>92.9782555714723</v>
      </c>
      <c r="BO1486" s="3" t="str">
        <f aca="false">IF(BN1486&gt;=90, "Very Good", IF(BN1486&gt;=80, "Good", IF(BN1486&gt;=70, "Slightly Good", IF(BN1486&gt;=60, "Average", IF(BN1486&gt;=50, "Slightly Poor", IF(BN1486&gt;=40, "Poor", "Very Poor"))))))</f>
        <v>Very Good</v>
      </c>
      <c r="BP1486" s="2" t="n">
        <f aca="false">IF(AJ1486&lt;=1000, -6.942*LN(AJ1486)+107.59, IF(AND(AJ1486&gt;1000, AJ1486&lt;=5213),-36.304*LN(AJ1486)+310.72, IF(AJ1486&gt;5213, 10)))</f>
        <v>75.6209085688707</v>
      </c>
      <c r="BQ1486" s="2" t="n">
        <f aca="false">BF1486^0.04*BG1486^0.22*BH1486^0.51*BI1486^0.06*BP1486^0.17</f>
        <v>95.2381595936171</v>
      </c>
      <c r="BR1486" s="0" t="str">
        <f aca="false">IF(BQ1486&gt;=90, "Very Good", IF(BQ1486&gt;=80, "Good", IF(BQ1486&gt;=70, "Slightly Good", IF(BQ1486&gt;=60, "Average", IF(BQ1486&gt;=50, "Slightly Poor", IF(BQ1486&gt;=40, "Poor", "Very Poor"))))))</f>
        <v>Very Good</v>
      </c>
      <c r="BT1486" s="2" t="n">
        <f aca="false">9.81*LN(AH1486)+30.6</f>
        <v>23.8002261587069</v>
      </c>
      <c r="BU1486" s="0" t="str">
        <f aca="false">IF(BT1486&lt;30, "Clean water", IF(AND(BT1486&gt;=30, BT1486&lt;40), "Hypolimia", IF(AND(BT1486&gt;=40,BT1486&lt;50), "Mesotrophic", IF(AND(BT1486&gt;=50, BT1486&lt;70), "Eutrophic", IF(BT1486&gt;70,"Hypertrophic")))))</f>
        <v>Clean water</v>
      </c>
      <c r="CM1486" s="0" t="n">
        <f aca="false">IF(G1486&gt;H1486,1,0)</f>
        <v>0</v>
      </c>
      <c r="CO1486" s="17" t="n">
        <f aca="false">14.652-0.41022*M1486+0.007991*M1486*M1486-0.000077774*M1486*M1486*M1486</f>
        <v>10.571763450558</v>
      </c>
      <c r="CP1486" s="1" t="n">
        <f aca="false">F1486/CO1486*100</f>
        <v>127.698657495855</v>
      </c>
    </row>
    <row r="1487" customFormat="false" ht="12.5" hidden="false" customHeight="false" outlineLevel="0" collapsed="false">
      <c r="A1487" s="0" t="n">
        <v>1486</v>
      </c>
      <c r="B1487" s="15" t="s">
        <v>105</v>
      </c>
      <c r="C1487" s="16" t="s">
        <v>106</v>
      </c>
      <c r="D1487" s="0" t="s">
        <v>190</v>
      </c>
      <c r="E1487" s="0" t="n">
        <v>8.1</v>
      </c>
      <c r="F1487" s="0" t="n">
        <v>11.5</v>
      </c>
      <c r="G1487" s="0" t="n">
        <v>1.1</v>
      </c>
      <c r="H1487" s="0" t="n">
        <v>3.4</v>
      </c>
      <c r="I1487" s="0" t="n">
        <v>3.6</v>
      </c>
      <c r="J1487" s="0" t="n">
        <v>2.12</v>
      </c>
      <c r="K1487" s="0" t="n">
        <v>0.012</v>
      </c>
      <c r="L1487" s="0" t="n">
        <v>2.3</v>
      </c>
      <c r="M1487" s="0" t="n">
        <v>14</v>
      </c>
      <c r="N1487" s="0" t="n">
        <v>0</v>
      </c>
      <c r="O1487" s="0" t="n">
        <v>232</v>
      </c>
      <c r="P1487" s="0" t="n">
        <v>2000</v>
      </c>
      <c r="AC1487" s="0" t="n">
        <v>2.081</v>
      </c>
      <c r="AD1487" s="0" t="n">
        <v>0.022</v>
      </c>
      <c r="AE1487" s="0" t="n">
        <v>1.817</v>
      </c>
      <c r="AF1487" s="0" t="n">
        <v>0.008</v>
      </c>
      <c r="AG1487" s="0" t="n">
        <v>0.001</v>
      </c>
      <c r="AH1487" s="0" t="n">
        <v>16</v>
      </c>
      <c r="AJ1487" s="0" t="n">
        <v>170</v>
      </c>
      <c r="BF1487" s="0" t="n">
        <f aca="false">IF(E1487&lt;11,-3.6797*E1487^2+48.115*E1487-53.83,280.92*EXP(-0.2027*E1487))</f>
        <v>94.476383</v>
      </c>
      <c r="BG1487" s="1" t="n">
        <f aca="false">32.208*LN(F1487)+21.438</f>
        <v>100.101113315171</v>
      </c>
      <c r="BH1487" s="1" t="n">
        <f aca="false">IF(G1487&lt;=2, -10*G1487+100, 88.958*EXP(-0.0755*G1487))</f>
        <v>89</v>
      </c>
      <c r="BI1487" s="1" t="n">
        <f aca="false">IF(I1487&lt;=100, 0.0053*(I1487)^2-1.0332*I1487+100.76, 122.82*EXP(-0.0092*I1487))</f>
        <v>97.109168</v>
      </c>
      <c r="BJ1487" s="0" t="n">
        <f aca="false">IF(P1487&lt;=1000, -6.942*LN(P1487)+107.59, -36.304*LN(P1487)+310.72)</f>
        <v>34.7768371087843</v>
      </c>
      <c r="BK1487" s="0" t="n">
        <f aca="false">BF1487^0.04*BG1487^0.22*BH1487^0.51*BI1487^0.06*BJ1487^0.17</f>
        <v>78.4428422415727</v>
      </c>
      <c r="BL1487" s="0" t="str">
        <f aca="false">IF(BK1487&gt;=90, "Very Good", IF(BK1487&gt;=80, "Good", IF(BK1487&gt;=70, "Slightly Good", IF(BK1487&gt;=60, "Average", IF(BK1487&gt;=50, "Slightly Poor", IF(BK1487&gt;=40, "Poor", "Very Poor"))))))</f>
        <v>Slightly Good</v>
      </c>
      <c r="BM1487" s="2" t="n">
        <f aca="false">IF(P1487&lt;=1000, -6.942*LN(P1487)+107.59, IF(AND(P1487&gt;1000, P1487&lt;=5213),-36.304*LN(P1487)+310.72, IF(P1487&gt;5213, 10)))</f>
        <v>34.7768371087843</v>
      </c>
      <c r="BN1487" s="2" t="n">
        <f aca="false">BF1487^0.04*BG1487^0.22*BH1487^0.51*BI1487^0.06*BM1487^0.17</f>
        <v>78.4428422415727</v>
      </c>
      <c r="BO1487" s="3" t="str">
        <f aca="false">IF(BN1487&gt;=90, "Very Good", IF(BN1487&gt;=80, "Good", IF(BN1487&gt;=70, "Slightly Good", IF(BN1487&gt;=60, "Average", IF(BN1487&gt;=50, "Slightly Poor", IF(BN1487&gt;=40, "Poor", "Very Poor"))))))</f>
        <v>Slightly Good</v>
      </c>
      <c r="BP1487" s="2" t="n">
        <f aca="false">IF(AJ1487&lt;=1000, -6.942*LN(AJ1487)+107.59, IF(AND(AJ1487&gt;1000, AJ1487&lt;=5213),-36.304*LN(AJ1487)+310.72, IF(AJ1487&gt;5213, 10)))</f>
        <v>71.9372872499971</v>
      </c>
      <c r="BQ1487" s="2" t="n">
        <f aca="false">BF1487^0.04*BG1487^0.22*BH1487^0.51*BI1487^0.06*BP1487^0.17</f>
        <v>88.7597758915605</v>
      </c>
      <c r="BR1487" s="0" t="str">
        <f aca="false">IF(BQ1487&gt;=90, "Very Good", IF(BQ1487&gt;=80, "Good", IF(BQ1487&gt;=70, "Slightly Good", IF(BQ1487&gt;=60, "Average", IF(BQ1487&gt;=50, "Slightly Poor", IF(BQ1487&gt;=40, "Poor", "Very Poor"))))))</f>
        <v>Good</v>
      </c>
      <c r="BT1487" s="2" t="n">
        <f aca="false">9.81*LN(AH1487)+30.6</f>
        <v>57.7990953651723</v>
      </c>
      <c r="BU1487" s="0" t="str">
        <f aca="false">IF(BT1487&lt;30, "Clean water", IF(AND(BT1487&gt;=30, BT1487&lt;40), "Hypolimia", IF(AND(BT1487&gt;=40,BT1487&lt;50), "Mesotrophic", IF(AND(BT1487&gt;=50, BT1487&lt;70), "Eutrophic", IF(BT1487&gt;70,"Hypertrophic")))))</f>
        <v>Eutrophic</v>
      </c>
      <c r="CM1487" s="0" t="n">
        <f aca="false">IF(G1487&gt;H1487,1,0)</f>
        <v>0</v>
      </c>
      <c r="CO1487" s="17" t="n">
        <f aca="false">14.652-0.41022*M1487+0.007991*M1487*M1487-0.000077774*M1487*M1487*M1487</f>
        <v>10.261744144</v>
      </c>
      <c r="CP1487" s="1" t="n">
        <f aca="false">F1487/CO1487*100</f>
        <v>112.066719249905</v>
      </c>
    </row>
    <row r="1488" customFormat="false" ht="12.5" hidden="false" customHeight="false" outlineLevel="0" collapsed="false">
      <c r="A1488" s="0" t="n">
        <v>1487</v>
      </c>
      <c r="B1488" s="15" t="s">
        <v>107</v>
      </c>
      <c r="C1488" s="16" t="s">
        <v>108</v>
      </c>
      <c r="D1488" s="0" t="s">
        <v>190</v>
      </c>
      <c r="E1488" s="0" t="n">
        <v>7.9</v>
      </c>
      <c r="F1488" s="0" t="n">
        <v>14.3</v>
      </c>
      <c r="G1488" s="0" t="n">
        <v>0.2</v>
      </c>
      <c r="H1488" s="0" t="n">
        <v>1.4</v>
      </c>
      <c r="I1488" s="0" t="n">
        <v>1.2</v>
      </c>
      <c r="J1488" s="0" t="n">
        <v>6.322</v>
      </c>
      <c r="K1488" s="0" t="n">
        <v>0.03</v>
      </c>
      <c r="L1488" s="0" t="n">
        <v>1</v>
      </c>
      <c r="M1488" s="0" t="n">
        <v>13.8</v>
      </c>
      <c r="N1488" s="0" t="n">
        <v>0</v>
      </c>
      <c r="O1488" s="0" t="n">
        <v>591</v>
      </c>
      <c r="P1488" s="0" t="n">
        <v>3100</v>
      </c>
      <c r="AC1488" s="0" t="n">
        <v>6.205</v>
      </c>
      <c r="AD1488" s="0" t="n">
        <v>0.012</v>
      </c>
      <c r="AE1488" s="0" t="n">
        <v>5.932</v>
      </c>
      <c r="AF1488" s="0" t="n">
        <v>0.029</v>
      </c>
      <c r="AG1488" s="0" t="n">
        <v>0.028</v>
      </c>
      <c r="AH1488" s="0" t="n">
        <v>1.2</v>
      </c>
      <c r="AJ1488" s="0" t="n">
        <v>1900</v>
      </c>
      <c r="BF1488" s="0" t="n">
        <f aca="false">IF(E1488&lt;11,-3.6797*E1488^2+48.115*E1488-53.83,280.92*EXP(-0.2027*E1488))</f>
        <v>96.6284230000001</v>
      </c>
      <c r="BG1488" s="1" t="n">
        <f aca="false">32.208*LN(F1488)+21.438</f>
        <v>107.119639176259</v>
      </c>
      <c r="BH1488" s="1" t="n">
        <f aca="false">IF(G1488&lt;=2, -10*G1488+100, 88.958*EXP(-0.0755*G1488))</f>
        <v>98</v>
      </c>
      <c r="BI1488" s="1" t="n">
        <f aca="false">IF(I1488&lt;=100, 0.0053*(I1488)^2-1.0332*I1488+100.76, 122.82*EXP(-0.0092*I1488))</f>
        <v>99.527792</v>
      </c>
      <c r="BJ1488" s="0" t="n">
        <f aca="false">IF(P1488&lt;=1000, -6.942*LN(P1488)+107.59, -36.304*LN(P1488)+310.72)</f>
        <v>18.8664300962596</v>
      </c>
      <c r="BK1488" s="0" t="n">
        <f aca="false">BF1488^0.04*BG1488^0.22*BH1488^0.51*BI1488^0.06*BJ1488^0.17</f>
        <v>75.5517647170869</v>
      </c>
      <c r="BL1488" s="0" t="str">
        <f aca="false">IF(BK1488&gt;=90, "Very Good", IF(BK1488&gt;=80, "Good", IF(BK1488&gt;=70, "Slightly Good", IF(BK1488&gt;=60, "Average", IF(BK1488&gt;=50, "Slightly Poor", IF(BK1488&gt;=40, "Poor", "Very Poor"))))))</f>
        <v>Slightly Good</v>
      </c>
      <c r="BM1488" s="2" t="n">
        <f aca="false">IF(P1488&lt;=1000, -6.942*LN(P1488)+107.59, IF(AND(P1488&gt;1000, P1488&lt;=5213),-36.304*LN(P1488)+310.72, IF(P1488&gt;5213, 10)))</f>
        <v>18.8664300962596</v>
      </c>
      <c r="BN1488" s="2" t="n">
        <f aca="false">BF1488^0.04*BG1488^0.22*BH1488^0.51*BI1488^0.06*BM1488^0.17</f>
        <v>75.5517647170869</v>
      </c>
      <c r="BO1488" s="3" t="str">
        <f aca="false">IF(BN1488&gt;=90, "Very Good", IF(BN1488&gt;=80, "Good", IF(BN1488&gt;=70, "Slightly Good", IF(BN1488&gt;=60, "Average", IF(BN1488&gt;=50, "Slightly Poor", IF(BN1488&gt;=40, "Poor", "Very Poor"))))))</f>
        <v>Slightly Good</v>
      </c>
      <c r="BP1488" s="2" t="n">
        <f aca="false">IF(AJ1488&lt;=1000, -6.942*LN(AJ1488)+107.59, IF(AND(AJ1488&gt;1000, AJ1488&lt;=5213),-36.304*LN(AJ1488)+310.72, IF(AJ1488&gt;5213, 10)))</f>
        <v>36.6389888682299</v>
      </c>
      <c r="BQ1488" s="2" t="n">
        <f aca="false">BF1488^0.04*BG1488^0.22*BH1488^0.51*BI1488^0.06*BP1488^0.17</f>
        <v>84.5761185629421</v>
      </c>
      <c r="BR1488" s="0" t="str">
        <f aca="false">IF(BQ1488&gt;=90, "Very Good", IF(BQ1488&gt;=80, "Good", IF(BQ1488&gt;=70, "Slightly Good", IF(BQ1488&gt;=60, "Average", IF(BQ1488&gt;=50, "Slightly Poor", IF(BQ1488&gt;=40, "Poor", "Very Poor"))))))</f>
        <v>Good</v>
      </c>
      <c r="BT1488" s="2" t="n">
        <f aca="false">9.81*LN(AH1488)+30.6</f>
        <v>32.3885744721487</v>
      </c>
      <c r="BU1488" s="0" t="str">
        <f aca="false">IF(BT1488&lt;30, "Clean water", IF(AND(BT1488&gt;=30, BT1488&lt;40), "Hypolimia", IF(AND(BT1488&gt;=40,BT1488&lt;50), "Mesotrophic", IF(AND(BT1488&gt;=50, BT1488&lt;70), "Eutrophic", IF(BT1488&gt;70,"Hypertrophic")))))</f>
        <v>Hypolimia</v>
      </c>
      <c r="CM1488" s="0" t="n">
        <f aca="false">IF(G1488&gt;H1488,1,0)</f>
        <v>0</v>
      </c>
      <c r="CO1488" s="17" t="n">
        <f aca="false">14.652-0.41022*M1488+0.007991*M1488*M1488-0.000077774*M1488*M1488*M1488</f>
        <v>10.308374368272</v>
      </c>
      <c r="CP1488" s="1" t="n">
        <f aca="false">F1488/CO1488*100</f>
        <v>138.722164030187</v>
      </c>
    </row>
    <row r="1489" customFormat="false" ht="12.5" hidden="false" customHeight="false" outlineLevel="0" collapsed="false">
      <c r="A1489" s="0" t="n">
        <v>1488</v>
      </c>
      <c r="B1489" s="15" t="s">
        <v>109</v>
      </c>
      <c r="C1489" s="16" t="s">
        <v>110</v>
      </c>
      <c r="D1489" s="0" t="s">
        <v>190</v>
      </c>
      <c r="E1489" s="0" t="n">
        <v>7.8</v>
      </c>
      <c r="F1489" s="0" t="n">
        <v>10.3</v>
      </c>
      <c r="G1489" s="0" t="n">
        <v>2.6</v>
      </c>
      <c r="H1489" s="0" t="n">
        <v>6.3</v>
      </c>
      <c r="I1489" s="0" t="n">
        <v>6</v>
      </c>
      <c r="J1489" s="0" t="n">
        <v>10.649</v>
      </c>
      <c r="K1489" s="0" t="n">
        <v>0.155</v>
      </c>
      <c r="L1489" s="0" t="n">
        <v>3.4</v>
      </c>
      <c r="M1489" s="0" t="n">
        <v>13.2</v>
      </c>
      <c r="O1489" s="0" t="n">
        <v>400</v>
      </c>
      <c r="AC1489" s="0" t="n">
        <v>10.263</v>
      </c>
      <c r="AD1489" s="0" t="n">
        <v>0.319</v>
      </c>
      <c r="AE1489" s="0" t="n">
        <v>7.035</v>
      </c>
      <c r="AF1489" s="0" t="n">
        <v>0.101</v>
      </c>
      <c r="AG1489" s="0" t="n">
        <v>0.068</v>
      </c>
      <c r="BD1489" s="0" t="n">
        <v>2.316</v>
      </c>
      <c r="BF1489" s="0" t="n">
        <f aca="false">IF(E1489&lt;11,-3.6797*E1489^2+48.115*E1489-53.83,280.92*EXP(-0.2027*E1489))</f>
        <v>97.5940520000001</v>
      </c>
      <c r="BG1489" s="1" t="n">
        <f aca="false">32.208*LN(F1489)+21.438</f>
        <v>96.5516905777479</v>
      </c>
      <c r="BH1489" s="1" t="n">
        <f aca="false">IF(G1489&lt;=2, -10*G1489+100, 88.958*EXP(-0.0755*G1489))</f>
        <v>73.1026302934667</v>
      </c>
      <c r="BI1489" s="1" t="n">
        <f aca="false">IF(I1489&lt;=100, 0.0053*(I1489)^2-1.0332*I1489+100.76, 122.82*EXP(-0.0092*I1489))</f>
        <v>94.7516</v>
      </c>
      <c r="BJ1489" s="0" t="e">
        <f aca="false">IF(P1489&lt;=1000, -6.942*LN(P1489)+107.59, -36.304*LN(P1489)+310.72)</f>
        <v>#VALUE!</v>
      </c>
      <c r="BK1489" s="0" t="e">
        <f aca="false">BF1489^0.04*BG1489^0.22*BH1489^0.51*BI1489^0.06*BJ1489^0.17</f>
        <v>#VALUE!</v>
      </c>
      <c r="BL1489" s="0" t="e">
        <f aca="false">IF(BK1489&gt;=90, "Very Good", IF(BK1489&gt;=80, "Good", IF(BK1489&gt;=70, "Slightly Good", IF(BK1489&gt;=60, "Average", IF(BK1489&gt;=50, "Slightly Poor", IF(BK1489&gt;=40, "Poor", "Very Poor"))))))</f>
        <v>#VALUE!</v>
      </c>
      <c r="BM1489" s="2" t="e">
        <f aca="false">IF(P1489&lt;=1000, -6.942*LN(P1489)+107.59, IF(AND(P1489&gt;1000, P1489&lt;=5213),-36.304*LN(P1489)+310.72, IF(P1489&gt;5213, 10)))</f>
        <v>#VALUE!</v>
      </c>
      <c r="BN1489" s="2" t="e">
        <f aca="false">BF1489^0.04*BG1489^0.22*BH1489^0.51*BI1489^0.06*BM1489^0.17</f>
        <v>#VALUE!</v>
      </c>
      <c r="BO1489" s="3" t="e">
        <f aca="false">IF(BN1489&gt;=90, "Very Good", IF(BN1489&gt;=80, "Good", IF(BN1489&gt;=70, "Slightly Good", IF(BN1489&gt;=60, "Average", IF(BN1489&gt;=50, "Slightly Poor", IF(BN1489&gt;=40, "Poor", "Very Poor"))))))</f>
        <v>#VALUE!</v>
      </c>
      <c r="BP1489" s="2" t="e">
        <f aca="false">IF(AJ1489&lt;=1000, -6.942*LN(AJ1489)+107.59, IF(AND(AJ1489&gt;1000, AJ1489&lt;=5213),-36.304*LN(AJ1489)+310.72, IF(AJ1489&gt;5213, 10)))</f>
        <v>#VALUE!</v>
      </c>
      <c r="BQ1489" s="2" t="e">
        <f aca="false">BF1489^0.04*BG1489^0.22*BH1489^0.51*BI1489^0.06*BP1489^0.17</f>
        <v>#VALUE!</v>
      </c>
      <c r="BR1489" s="0" t="e">
        <f aca="false">IF(BQ1489&gt;=90, "Very Good", IF(BQ1489&gt;=80, "Good", IF(BQ1489&gt;=70, "Slightly Good", IF(BQ1489&gt;=60, "Average", IF(BQ1489&gt;=50, "Slightly Poor", IF(BQ1489&gt;=40, "Poor", "Very Poor"))))))</f>
        <v>#VALUE!</v>
      </c>
      <c r="BT1489" s="2" t="e">
        <f aca="false">9.81*LN(AH1489)+30.6</f>
        <v>#VALUE!</v>
      </c>
      <c r="BU1489" s="0" t="e">
        <f aca="false">IF(BT1489&lt;30, "Clean water", IF(AND(BT1489&gt;=30, BT1489&lt;40), "Hypolimia", IF(AND(BT1489&gt;=40,BT1489&lt;50), "Mesotrophic", IF(AND(BT1489&gt;=50, BT1489&lt;70), "Eutrophic", IF(BT1489&gt;70,"Hypertrophic")))))</f>
        <v>#VALUE!</v>
      </c>
      <c r="CM1489" s="0" t="n">
        <f aca="false">IF(G1489&gt;H1489,1,0)</f>
        <v>0</v>
      </c>
      <c r="CO1489" s="17" t="n">
        <f aca="false">14.652-0.41022*M1489+0.007991*M1489*M1489-0.000077774*M1489*M1489*M1489</f>
        <v>10.450570128768</v>
      </c>
      <c r="CP1489" s="1" t="n">
        <f aca="false">F1489/CO1489*100</f>
        <v>98.5592161297161</v>
      </c>
    </row>
    <row r="1490" customFormat="false" ht="12.5" hidden="false" customHeight="false" outlineLevel="0" collapsed="false">
      <c r="A1490" s="0" t="n">
        <v>1489</v>
      </c>
      <c r="B1490" s="15" t="s">
        <v>111</v>
      </c>
      <c r="C1490" s="16" t="s">
        <v>112</v>
      </c>
      <c r="D1490" s="0" t="s">
        <v>190</v>
      </c>
      <c r="E1490" s="0" t="n">
        <v>7.6</v>
      </c>
      <c r="F1490" s="0" t="n">
        <v>9.6</v>
      </c>
      <c r="G1490" s="0" t="n">
        <v>0.1</v>
      </c>
      <c r="H1490" s="0" t="n">
        <v>3.9</v>
      </c>
      <c r="I1490" s="0" t="n">
        <v>10.6</v>
      </c>
      <c r="J1490" s="0" t="n">
        <v>9.276</v>
      </c>
      <c r="K1490" s="0" t="n">
        <v>0.013</v>
      </c>
      <c r="L1490" s="0" t="n">
        <v>2.8</v>
      </c>
      <c r="M1490" s="0" t="n">
        <v>20.3</v>
      </c>
      <c r="N1490" s="0" t="n">
        <v>0</v>
      </c>
      <c r="O1490" s="0" t="n">
        <v>550</v>
      </c>
      <c r="P1490" s="0" t="n">
        <v>1400</v>
      </c>
      <c r="AC1490" s="0" t="n">
        <v>9.085</v>
      </c>
      <c r="AD1490" s="0" t="n">
        <v>1.142</v>
      </c>
      <c r="AE1490" s="0" t="n">
        <v>7.511</v>
      </c>
      <c r="AF1490" s="0" t="n">
        <v>0.011</v>
      </c>
      <c r="AG1490" s="0" t="n">
        <v>0.006</v>
      </c>
      <c r="AH1490" s="0" t="n">
        <v>0.2</v>
      </c>
      <c r="AJ1490" s="0" t="n">
        <v>650</v>
      </c>
      <c r="BF1490" s="0" t="n">
        <f aca="false">IF(E1490&lt;11,-3.6797*E1490^2+48.115*E1490-53.83,280.92*EXP(-0.2027*E1490))</f>
        <v>99.304528</v>
      </c>
      <c r="BG1490" s="1" t="n">
        <f aca="false">32.208*LN(F1490)+21.438</f>
        <v>94.2848658756438</v>
      </c>
      <c r="BH1490" s="1" t="n">
        <f aca="false">IF(G1490&lt;=2, -10*G1490+100, 88.958*EXP(-0.0755*G1490))</f>
        <v>99</v>
      </c>
      <c r="BI1490" s="1" t="n">
        <f aca="false">IF(I1490&lt;=100, 0.0053*(I1490)^2-1.0332*I1490+100.76, 122.82*EXP(-0.0092*I1490))</f>
        <v>90.403588</v>
      </c>
      <c r="BJ1490" s="0" t="n">
        <f aca="false">IF(P1490&lt;=1000, -6.942*LN(P1490)+107.59, -36.304*LN(P1490)+310.72)</f>
        <v>47.725564273536</v>
      </c>
      <c r="BK1490" s="0" t="n">
        <f aca="false">BF1490^0.04*BG1490^0.22*BH1490^0.51*BI1490^0.06*BJ1490^0.17</f>
        <v>86.0575089798974</v>
      </c>
      <c r="BL1490" s="0" t="str">
        <f aca="false">IF(BK1490&gt;=90, "Very Good", IF(BK1490&gt;=80, "Good", IF(BK1490&gt;=70, "Slightly Good", IF(BK1490&gt;=60, "Average", IF(BK1490&gt;=50, "Slightly Poor", IF(BK1490&gt;=40, "Poor", "Very Poor"))))))</f>
        <v>Good</v>
      </c>
      <c r="BM1490" s="2" t="n">
        <f aca="false">IF(P1490&lt;=1000, -6.942*LN(P1490)+107.59, IF(AND(P1490&gt;1000, P1490&lt;=5213),-36.304*LN(P1490)+310.72, IF(P1490&gt;5213, 10)))</f>
        <v>47.725564273536</v>
      </c>
      <c r="BN1490" s="2" t="n">
        <f aca="false">BF1490^0.04*BG1490^0.22*BH1490^0.51*BI1490^0.06*BM1490^0.17</f>
        <v>86.0575089798974</v>
      </c>
      <c r="BO1490" s="3" t="str">
        <f aca="false">IF(BN1490&gt;=90, "Very Good", IF(BN1490&gt;=80, "Good", IF(BN1490&gt;=70, "Slightly Good", IF(BN1490&gt;=60, "Average", IF(BN1490&gt;=50, "Slightly Poor", IF(BN1490&gt;=40, "Poor", "Very Poor"))))))</f>
        <v>Good</v>
      </c>
      <c r="BP1490" s="2" t="n">
        <f aca="false">IF(AJ1490&lt;=1000, -6.942*LN(AJ1490)+107.59, IF(AND(AJ1490&gt;1000, AJ1490&lt;=5213),-36.304*LN(AJ1490)+310.72, IF(AJ1490&gt;5213, 10)))</f>
        <v>62.6268578568198</v>
      </c>
      <c r="BQ1490" s="2" t="n">
        <f aca="false">BF1490^0.04*BG1490^0.22*BH1490^0.51*BI1490^0.06*BP1490^0.17</f>
        <v>90.1260618348771</v>
      </c>
      <c r="BR1490" s="0" t="str">
        <f aca="false">IF(BQ1490&gt;=90, "Very Good", IF(BQ1490&gt;=80, "Good", IF(BQ1490&gt;=70, "Slightly Good", IF(BQ1490&gt;=60, "Average", IF(BQ1490&gt;=50, "Slightly Poor", IF(BQ1490&gt;=40, "Poor", "Very Poor"))))))</f>
        <v>Very Good</v>
      </c>
      <c r="BT1490" s="2" t="n">
        <f aca="false">9.81*LN(AH1490)+30.6</f>
        <v>14.8114140790215</v>
      </c>
      <c r="BU1490" s="0" t="str">
        <f aca="false">IF(BT1490&lt;30, "Clean water", IF(AND(BT1490&gt;=30, BT1490&lt;40), "Hypolimia", IF(AND(BT1490&gt;=40,BT1490&lt;50), "Mesotrophic", IF(AND(BT1490&gt;=50, BT1490&lt;70), "Eutrophic", IF(BT1490&gt;70,"Hypertrophic")))))</f>
        <v>Clean water</v>
      </c>
      <c r="CM1490" s="0" t="n">
        <f aca="false">IF(G1490&gt;H1490,1,0)</f>
        <v>0</v>
      </c>
      <c r="CO1490" s="17" t="n">
        <f aca="false">14.652-0.41022*M1490+0.007991*M1490*M1490-0.000077774*M1490*M1490*M1490</f>
        <v>8.966932470502</v>
      </c>
      <c r="CP1490" s="1" t="n">
        <f aca="false">F1490/CO1490*100</f>
        <v>107.060023386822</v>
      </c>
    </row>
    <row r="1491" customFormat="false" ht="12.5" hidden="false" customHeight="false" outlineLevel="0" collapsed="false">
      <c r="A1491" s="0" t="n">
        <v>1490</v>
      </c>
      <c r="B1491" s="15" t="s">
        <v>113</v>
      </c>
      <c r="C1491" s="16" t="s">
        <v>114</v>
      </c>
      <c r="D1491" s="0" t="s">
        <v>190</v>
      </c>
      <c r="E1491" s="0" t="n">
        <v>7.8</v>
      </c>
      <c r="F1491" s="0" t="n">
        <v>12.2</v>
      </c>
      <c r="G1491" s="0" t="n">
        <v>0.4</v>
      </c>
      <c r="H1491" s="0" t="n">
        <v>4</v>
      </c>
      <c r="I1491" s="0" t="n">
        <v>11.8</v>
      </c>
      <c r="J1491" s="0" t="n">
        <v>7.949</v>
      </c>
      <c r="K1491" s="0" t="n">
        <v>0.064</v>
      </c>
      <c r="L1491" s="0" t="n">
        <v>2.6</v>
      </c>
      <c r="M1491" s="0" t="n">
        <v>14.5</v>
      </c>
      <c r="N1491" s="0" t="n">
        <v>0</v>
      </c>
      <c r="O1491" s="0" t="n">
        <v>544</v>
      </c>
      <c r="P1491" s="0" t="n">
        <v>6000</v>
      </c>
      <c r="AC1491" s="0" t="n">
        <v>7.752</v>
      </c>
      <c r="AD1491" s="0" t="n">
        <v>0.171</v>
      </c>
      <c r="AE1491" s="0" t="n">
        <v>6.862</v>
      </c>
      <c r="AF1491" s="0" t="n">
        <v>0.05</v>
      </c>
      <c r="AG1491" s="0" t="n">
        <v>0.042</v>
      </c>
      <c r="AH1491" s="0" t="n">
        <v>2.2</v>
      </c>
      <c r="AJ1491" s="0" t="n">
        <v>3600</v>
      </c>
      <c r="BF1491" s="0" t="n">
        <f aca="false">IF(E1491&lt;11,-3.6797*E1491^2+48.115*E1491-53.83,280.92*EXP(-0.2027*E1491))</f>
        <v>97.5940520000001</v>
      </c>
      <c r="BG1491" s="1" t="n">
        <f aca="false">32.208*LN(F1491)+21.438</f>
        <v>102.004249133617</v>
      </c>
      <c r="BH1491" s="1" t="n">
        <f aca="false">IF(G1491&lt;=2, -10*G1491+100, 88.958*EXP(-0.0755*G1491))</f>
        <v>96</v>
      </c>
      <c r="BI1491" s="1" t="n">
        <f aca="false">IF(I1491&lt;=100, 0.0053*(I1491)^2-1.0332*I1491+100.76, 122.82*EXP(-0.0092*I1491))</f>
        <v>89.306212</v>
      </c>
      <c r="BJ1491" s="0" t="n">
        <f aca="false">IF(P1491&lt;=1000, -6.942*LN(P1491)+107.59, -36.304*LN(P1491)+310.72)</f>
        <v>-5.10718341902276</v>
      </c>
      <c r="BK1491" s="0" t="e">
        <f aca="false">BF1491^0.04*BG1491^0.22*BH1491^0.51*BI1491^0.06*BJ1491^0.17</f>
        <v>#NUM!</v>
      </c>
      <c r="BL1491" s="0" t="e">
        <f aca="false">IF(BK1491&gt;=90, "Very Good", IF(BK1491&gt;=80, "Good", IF(BK1491&gt;=70, "Slightly Good", IF(BK1491&gt;=60, "Average", IF(BK1491&gt;=50, "Slightly Poor", IF(BK1491&gt;=40, "Poor", "Very Poor"))))))</f>
        <v>#NUM!</v>
      </c>
      <c r="BM1491" s="2" t="n">
        <f aca="false">IF(P1491&lt;=1000, -6.942*LN(P1491)+107.59, IF(AND(P1491&gt;1000, P1491&lt;=5213),-36.304*LN(P1491)+310.72, IF(P1491&gt;5213, 10)))</f>
        <v>10</v>
      </c>
      <c r="BN1491" s="2" t="n">
        <f aca="false">BF1491^0.04*BG1491^0.22*BH1491^0.51*BI1491^0.06*BM1491^0.17</f>
        <v>65.9909196742906</v>
      </c>
      <c r="BO1491" s="3" t="str">
        <f aca="false">IF(BN1491&gt;=90, "Very Good", IF(BN1491&gt;=80, "Good", IF(BN1491&gt;=70, "Slightly Good", IF(BN1491&gt;=60, "Average", IF(BN1491&gt;=50, "Slightly Poor", IF(BN1491&gt;=40, "Poor", "Very Poor"))))))</f>
        <v>Average</v>
      </c>
      <c r="BP1491" s="2" t="n">
        <f aca="false">IF(AJ1491&lt;=1000, -6.942*LN(AJ1491)+107.59, IF(AND(AJ1491&gt;1000, AJ1491&lt;=5213),-36.304*LN(AJ1491)+310.72, IF(AJ1491&gt;5213, 10)))</f>
        <v>13.4378300261777</v>
      </c>
      <c r="BQ1491" s="2" t="n">
        <f aca="false">BF1491^0.04*BG1491^0.22*BH1491^0.51*BI1491^0.06*BP1491^0.17</f>
        <v>69.3905189220718</v>
      </c>
      <c r="BR1491" s="0" t="str">
        <f aca="false">IF(BQ1491&gt;=90, "Very Good", IF(BQ1491&gt;=80, "Good", IF(BQ1491&gt;=70, "Slightly Good", IF(BQ1491&gt;=60, "Average", IF(BQ1491&gt;=50, "Slightly Poor", IF(BQ1491&gt;=40, "Poor", "Very Poor"))))))</f>
        <v>Average</v>
      </c>
      <c r="BT1491" s="2" t="n">
        <f aca="false">9.81*LN(AH1491)+30.6</f>
        <v>38.3347667051735</v>
      </c>
      <c r="BU1491" s="0" t="str">
        <f aca="false">IF(BT1491&lt;30, "Clean water", IF(AND(BT1491&gt;=30, BT1491&lt;40), "Hypolimia", IF(AND(BT1491&gt;=40,BT1491&lt;50), "Mesotrophic", IF(AND(BT1491&gt;=50, BT1491&lt;70), "Eutrophic", IF(BT1491&gt;70,"Hypertrophic")))))</f>
        <v>Hypolimia</v>
      </c>
      <c r="CM1491" s="0" t="n">
        <f aca="false">IF(G1491&gt;H1491,1,0)</f>
        <v>0</v>
      </c>
      <c r="CO1491" s="17" t="n">
        <f aca="false">14.652-0.41022*M1491+0.007991*M1491*M1491-0.000077774*M1491*M1491*M1491</f>
        <v>10.14681398925</v>
      </c>
      <c r="CP1491" s="1" t="n">
        <f aca="false">F1491/CO1491*100</f>
        <v>120.234785154485</v>
      </c>
    </row>
    <row r="1492" customFormat="false" ht="12.5" hidden="false" customHeight="false" outlineLevel="0" collapsed="false">
      <c r="A1492" s="0" t="n">
        <v>1491</v>
      </c>
      <c r="B1492" s="15" t="s">
        <v>115</v>
      </c>
      <c r="C1492" s="16" t="s">
        <v>116</v>
      </c>
      <c r="D1492" s="0" t="s">
        <v>190</v>
      </c>
      <c r="E1492" s="0" t="n">
        <v>7.5</v>
      </c>
      <c r="F1492" s="0" t="n">
        <v>9.7</v>
      </c>
      <c r="G1492" s="0" t="n">
        <v>0.9</v>
      </c>
      <c r="H1492" s="0" t="n">
        <v>6</v>
      </c>
      <c r="I1492" s="0" t="n">
        <v>15.6</v>
      </c>
      <c r="J1492" s="0" t="n">
        <v>11.662</v>
      </c>
      <c r="K1492" s="0" t="n">
        <v>0.144</v>
      </c>
      <c r="L1492" s="0" t="n">
        <v>3.8</v>
      </c>
      <c r="M1492" s="0" t="n">
        <v>19.2</v>
      </c>
      <c r="N1492" s="0" t="n">
        <v>0</v>
      </c>
      <c r="O1492" s="0" t="n">
        <v>568</v>
      </c>
      <c r="P1492" s="0" t="n">
        <v>23000</v>
      </c>
      <c r="AC1492" s="0" t="n">
        <v>11.65</v>
      </c>
      <c r="AD1492" s="0" t="n">
        <v>0.611</v>
      </c>
      <c r="AE1492" s="0" t="n">
        <v>9.996</v>
      </c>
      <c r="AF1492" s="0" t="n">
        <v>0.074</v>
      </c>
      <c r="AG1492" s="0" t="n">
        <v>0.06</v>
      </c>
      <c r="AH1492" s="0" t="n">
        <v>0.5</v>
      </c>
      <c r="AJ1492" s="0" t="n">
        <v>4900</v>
      </c>
      <c r="BF1492" s="0" t="n">
        <f aca="false">IF(E1492&lt;11,-3.6797*E1492^2+48.115*E1492-53.83,280.92*EXP(-0.2027*E1492))</f>
        <v>100.049375</v>
      </c>
      <c r="BG1492" s="1" t="n">
        <f aca="false">32.208*LN(F1492)+21.438</f>
        <v>94.6186305204847</v>
      </c>
      <c r="BH1492" s="1" t="n">
        <f aca="false">IF(G1492&lt;=2, -10*G1492+100, 88.958*EXP(-0.0755*G1492))</f>
        <v>91</v>
      </c>
      <c r="BI1492" s="1" t="n">
        <f aca="false">IF(I1492&lt;=100, 0.0053*(I1492)^2-1.0332*I1492+100.76, 122.82*EXP(-0.0092*I1492))</f>
        <v>85.931888</v>
      </c>
      <c r="BJ1492" s="0" t="n">
        <f aca="false">IF(P1492&lt;=1000, -6.942*LN(P1492)+107.59, -36.304*LN(P1492)+310.72)</f>
        <v>-53.8901296632594</v>
      </c>
      <c r="BK1492" s="0" t="e">
        <f aca="false">BF1492^0.04*BG1492^0.22*BH1492^0.51*BI1492^0.06*BJ1492^0.17</f>
        <v>#NUM!</v>
      </c>
      <c r="BL1492" s="0" t="e">
        <f aca="false">IF(BK1492&gt;=90, "Very Good", IF(BK1492&gt;=80, "Good", IF(BK1492&gt;=70, "Slightly Good", IF(BK1492&gt;=60, "Average", IF(BK1492&gt;=50, "Slightly Poor", IF(BK1492&gt;=40, "Poor", "Very Poor"))))))</f>
        <v>#NUM!</v>
      </c>
      <c r="BM1492" s="2" t="n">
        <f aca="false">IF(P1492&lt;=1000, -6.942*LN(P1492)+107.59, IF(AND(P1492&gt;1000, P1492&lt;=5213),-36.304*LN(P1492)+310.72, IF(P1492&gt;5213, 10)))</f>
        <v>10</v>
      </c>
      <c r="BN1492" s="2" t="n">
        <f aca="false">BF1492^0.04*BG1492^0.22*BH1492^0.51*BI1492^0.06*BM1492^0.17</f>
        <v>63.0788564210079</v>
      </c>
      <c r="BO1492" s="3" t="str">
        <f aca="false">IF(BN1492&gt;=90, "Very Good", IF(BN1492&gt;=80, "Good", IF(BN1492&gt;=70, "Slightly Good", IF(BN1492&gt;=60, "Average", IF(BN1492&gt;=50, "Slightly Poor", IF(BN1492&gt;=40, "Poor", "Very Poor"))))))</f>
        <v>Average</v>
      </c>
      <c r="BP1492" s="2" t="n">
        <f aca="false">IF(AJ1492&lt;=1000, -6.942*LN(AJ1492)+107.59, IF(AND(AJ1492&gt;1000, AJ1492&lt;=5213),-36.304*LN(AJ1492)+310.72, IF(AJ1492&gt;5213, 10)))</f>
        <v>2.24525746528013</v>
      </c>
      <c r="BQ1492" s="2" t="n">
        <f aca="false">BF1492^0.04*BG1492^0.22*BH1492^0.51*BI1492^0.06*BP1492^0.17</f>
        <v>48.9326861123241</v>
      </c>
      <c r="BR1492" s="0" t="str">
        <f aca="false">IF(BQ1492&gt;=90, "Very Good", IF(BQ1492&gt;=80, "Good", IF(BQ1492&gt;=70, "Slightly Good", IF(BQ1492&gt;=60, "Average", IF(BQ1492&gt;=50, "Slightly Poor", IF(BQ1492&gt;=40, "Poor", "Very Poor"))))))</f>
        <v>Poor</v>
      </c>
      <c r="BT1492" s="2" t="n">
        <f aca="false">9.81*LN(AH1492)+30.6</f>
        <v>23.8002261587069</v>
      </c>
      <c r="BU1492" s="0" t="str">
        <f aca="false">IF(BT1492&lt;30, "Clean water", IF(AND(BT1492&gt;=30, BT1492&lt;40), "Hypolimia", IF(AND(BT1492&gt;=40,BT1492&lt;50), "Mesotrophic", IF(AND(BT1492&gt;=50, BT1492&lt;70), "Eutrophic", IF(BT1492&gt;70,"Hypertrophic")))))</f>
        <v>Clean water</v>
      </c>
      <c r="CM1492" s="0" t="n">
        <f aca="false">IF(G1492&gt;H1492,1,0)</f>
        <v>0</v>
      </c>
      <c r="CO1492" s="17" t="n">
        <f aca="false">14.652-0.41022*M1492+0.007991*M1492*M1492-0.000077774*M1492*M1492*M1492</f>
        <v>9.171102578688</v>
      </c>
      <c r="CP1492" s="1" t="n">
        <f aca="false">F1492/CO1492*100</f>
        <v>105.766999297784</v>
      </c>
    </row>
    <row r="1493" customFormat="false" ht="12.5" hidden="false" customHeight="false" outlineLevel="0" collapsed="false">
      <c r="A1493" s="0" t="n">
        <v>1492</v>
      </c>
      <c r="B1493" s="15" t="s">
        <v>117</v>
      </c>
      <c r="C1493" s="16" t="s">
        <v>118</v>
      </c>
      <c r="D1493" s="0" t="s">
        <v>190</v>
      </c>
      <c r="E1493" s="0" t="n">
        <v>7.5</v>
      </c>
      <c r="F1493" s="0" t="n">
        <v>9.9</v>
      </c>
      <c r="G1493" s="0" t="n">
        <v>0.1</v>
      </c>
      <c r="H1493" s="0" t="n">
        <v>1.7</v>
      </c>
      <c r="I1493" s="0" t="n">
        <v>1.2</v>
      </c>
      <c r="J1493" s="0" t="n">
        <v>2.142</v>
      </c>
      <c r="K1493" s="0" t="n">
        <v>0.003</v>
      </c>
      <c r="L1493" s="0" t="n">
        <v>1.3</v>
      </c>
      <c r="M1493" s="0" t="n">
        <v>15.9</v>
      </c>
      <c r="N1493" s="0" t="n">
        <v>0</v>
      </c>
      <c r="O1493" s="0" t="n">
        <v>243</v>
      </c>
      <c r="P1493" s="0" t="n">
        <v>180</v>
      </c>
      <c r="AC1493" s="0" t="n">
        <v>2.019</v>
      </c>
      <c r="AD1493" s="0" t="n">
        <v>0.024</v>
      </c>
      <c r="AE1493" s="0" t="n">
        <v>1.981</v>
      </c>
      <c r="AF1493" s="0" t="n">
        <v>0.003</v>
      </c>
      <c r="AG1493" s="0" t="n">
        <v>0.003</v>
      </c>
      <c r="AH1493" s="0" t="n">
        <v>0.2</v>
      </c>
      <c r="AJ1493" s="0" t="n">
        <v>40</v>
      </c>
      <c r="BF1493" s="0" t="n">
        <f aca="false">IF(E1493&lt;11,-3.6797*E1493^2+48.115*E1493-53.83,280.92*EXP(-0.2027*E1493))</f>
        <v>100.049375</v>
      </c>
      <c r="BG1493" s="1" t="n">
        <f aca="false">32.208*LN(F1493)+21.438</f>
        <v>95.2759594579826</v>
      </c>
      <c r="BH1493" s="1" t="n">
        <f aca="false">IF(G1493&lt;=2, -10*G1493+100, 88.958*EXP(-0.0755*G1493))</f>
        <v>99</v>
      </c>
      <c r="BI1493" s="1" t="n">
        <f aca="false">IF(I1493&lt;=100, 0.0053*(I1493)^2-1.0332*I1493+100.76, 122.82*EXP(-0.0092*I1493))</f>
        <v>99.527792</v>
      </c>
      <c r="BJ1493" s="0" t="n">
        <f aca="false">IF(P1493&lt;=1000, -6.942*LN(P1493)+107.59, -36.304*LN(P1493)+310.72)</f>
        <v>71.5404935411202</v>
      </c>
      <c r="BK1493" s="0" t="n">
        <f aca="false">BF1493^0.04*BG1493^0.22*BH1493^0.51*BI1493^0.06*BJ1493^0.17</f>
        <v>92.9628325014545</v>
      </c>
      <c r="BL1493" s="0" t="str">
        <f aca="false">IF(BK1493&gt;=90, "Very Good", IF(BK1493&gt;=80, "Good", IF(BK1493&gt;=70, "Slightly Good", IF(BK1493&gt;=60, "Average", IF(BK1493&gt;=50, "Slightly Poor", IF(BK1493&gt;=40, "Poor", "Very Poor"))))))</f>
        <v>Very Good</v>
      </c>
      <c r="BM1493" s="2" t="n">
        <f aca="false">IF(P1493&lt;=1000, -6.942*LN(P1493)+107.59, IF(AND(P1493&gt;1000, P1493&lt;=5213),-36.304*LN(P1493)+310.72, IF(P1493&gt;5213, 10)))</f>
        <v>71.5404935411202</v>
      </c>
      <c r="BN1493" s="2" t="n">
        <f aca="false">BF1493^0.04*BG1493^0.22*BH1493^0.51*BI1493^0.06*BM1493^0.17</f>
        <v>92.9628325014545</v>
      </c>
      <c r="BO1493" s="3" t="str">
        <f aca="false">IF(BN1493&gt;=90, "Very Good", IF(BN1493&gt;=80, "Good", IF(BN1493&gt;=70, "Slightly Good", IF(BN1493&gt;=60, "Average", IF(BN1493&gt;=50, "Slightly Poor", IF(BN1493&gt;=40, "Poor", "Very Poor"))))))</f>
        <v>Very Good</v>
      </c>
      <c r="BP1493" s="2" t="n">
        <f aca="false">IF(AJ1493&lt;=1000, -6.942*LN(AJ1493)+107.59, IF(AND(AJ1493&gt;1000, AJ1493&lt;=5213),-36.304*LN(AJ1493)+310.72, IF(AJ1493&gt;5213, 10)))</f>
        <v>81.981798829541</v>
      </c>
      <c r="BQ1493" s="2" t="n">
        <f aca="false">BF1493^0.04*BG1493^0.22*BH1493^0.51*BI1493^0.06*BP1493^0.17</f>
        <v>95.1409502547556</v>
      </c>
      <c r="BR1493" s="0" t="str">
        <f aca="false">IF(BQ1493&gt;=90, "Very Good", IF(BQ1493&gt;=80, "Good", IF(BQ1493&gt;=70, "Slightly Good", IF(BQ1493&gt;=60, "Average", IF(BQ1493&gt;=50, "Slightly Poor", IF(BQ1493&gt;=40, "Poor", "Very Poor"))))))</f>
        <v>Very Good</v>
      </c>
      <c r="BT1493" s="2" t="n">
        <f aca="false">9.81*LN(AH1493)+30.6</f>
        <v>14.8114140790215</v>
      </c>
      <c r="BU1493" s="0" t="str">
        <f aca="false">IF(BT1493&lt;30, "Clean water", IF(AND(BT1493&gt;=30, BT1493&lt;40), "Hypolimia", IF(AND(BT1493&gt;=40,BT1493&lt;50), "Mesotrophic", IF(AND(BT1493&gt;=50, BT1493&lt;70), "Eutrophic", IF(BT1493&gt;70,"Hypertrophic")))))</f>
        <v>Clean water</v>
      </c>
      <c r="CM1493" s="0" t="n">
        <f aca="false">IF(G1493&gt;H1493,1,0)</f>
        <v>0</v>
      </c>
      <c r="CO1493" s="17" t="n">
        <f aca="false">14.652-0.41022*M1493+0.007991*M1493*M1493-0.000077774*M1493*M1493*M1493</f>
        <v>9.837080195454</v>
      </c>
      <c r="CP1493" s="1" t="n">
        <f aca="false">F1493/CO1493*100</f>
        <v>100.639618700832</v>
      </c>
    </row>
    <row r="1494" customFormat="false" ht="12.5" hidden="false" customHeight="false" outlineLevel="0" collapsed="false">
      <c r="A1494" s="0" t="n">
        <v>1493</v>
      </c>
      <c r="B1494" s="15" t="s">
        <v>119</v>
      </c>
      <c r="C1494" s="16" t="s">
        <v>120</v>
      </c>
      <c r="D1494" s="0" t="s">
        <v>190</v>
      </c>
      <c r="E1494" s="0" t="n">
        <v>7.9</v>
      </c>
      <c r="F1494" s="0" t="n">
        <v>10.1</v>
      </c>
      <c r="G1494" s="0" t="n">
        <v>0.1</v>
      </c>
      <c r="H1494" s="0" t="n">
        <v>1.7</v>
      </c>
      <c r="I1494" s="0" t="n">
        <v>2.4</v>
      </c>
      <c r="J1494" s="0" t="n">
        <v>2.398</v>
      </c>
      <c r="K1494" s="0" t="n">
        <v>0.004</v>
      </c>
      <c r="L1494" s="0" t="n">
        <v>1.3</v>
      </c>
      <c r="M1494" s="0" t="n">
        <v>14.1</v>
      </c>
      <c r="N1494" s="0" t="n">
        <v>0</v>
      </c>
      <c r="O1494" s="0" t="n">
        <v>270</v>
      </c>
      <c r="P1494" s="0" t="n">
        <v>700</v>
      </c>
      <c r="AC1494" s="0" t="n">
        <v>2.323</v>
      </c>
      <c r="AD1494" s="0" t="n">
        <v>0.023</v>
      </c>
      <c r="AE1494" s="0" t="n">
        <v>2.278</v>
      </c>
      <c r="AF1494" s="0" t="n">
        <v>0.003</v>
      </c>
      <c r="AG1494" s="0" t="n">
        <v>0.003</v>
      </c>
      <c r="AH1494" s="0" t="n">
        <v>0.5</v>
      </c>
      <c r="AJ1494" s="0" t="n">
        <v>180</v>
      </c>
      <c r="BF1494" s="0" t="n">
        <f aca="false">IF(E1494&lt;11,-3.6797*E1494^2+48.115*E1494-53.83,280.92*EXP(-0.2027*E1494))</f>
        <v>96.6284230000001</v>
      </c>
      <c r="BG1494" s="1" t="n">
        <f aca="false">32.208*LN(F1494)+21.438</f>
        <v>95.9201409312711</v>
      </c>
      <c r="BH1494" s="1" t="n">
        <f aca="false">IF(G1494&lt;=2, -10*G1494+100, 88.958*EXP(-0.0755*G1494))</f>
        <v>99</v>
      </c>
      <c r="BI1494" s="1" t="n">
        <f aca="false">IF(I1494&lt;=100, 0.0053*(I1494)^2-1.0332*I1494+100.76, 122.82*EXP(-0.0092*I1494))</f>
        <v>98.310848</v>
      </c>
      <c r="BJ1494" s="0" t="n">
        <f aca="false">IF(P1494&lt;=1000, -6.942*LN(P1494)+107.59, -36.304*LN(P1494)+310.72)</f>
        <v>62.1124003141287</v>
      </c>
      <c r="BK1494" s="0" t="n">
        <f aca="false">BF1494^0.04*BG1494^0.22*BH1494^0.51*BI1494^0.06*BJ1494^0.17</f>
        <v>90.6973718047406</v>
      </c>
      <c r="BL1494" s="0" t="str">
        <f aca="false">IF(BK1494&gt;=90, "Very Good", IF(BK1494&gt;=80, "Good", IF(BK1494&gt;=70, "Slightly Good", IF(BK1494&gt;=60, "Average", IF(BK1494&gt;=50, "Slightly Poor", IF(BK1494&gt;=40, "Poor", "Very Poor"))))))</f>
        <v>Very Good</v>
      </c>
      <c r="BM1494" s="2" t="n">
        <f aca="false">IF(P1494&lt;=1000, -6.942*LN(P1494)+107.59, IF(AND(P1494&gt;1000, P1494&lt;=5213),-36.304*LN(P1494)+310.72, IF(P1494&gt;5213, 10)))</f>
        <v>62.1124003141287</v>
      </c>
      <c r="BN1494" s="2" t="n">
        <f aca="false">BF1494^0.04*BG1494^0.22*BH1494^0.51*BI1494^0.06*BM1494^0.17</f>
        <v>90.6973718047406</v>
      </c>
      <c r="BO1494" s="3" t="str">
        <f aca="false">IF(BN1494&gt;=90, "Very Good", IF(BN1494&gt;=80, "Good", IF(BN1494&gt;=70, "Slightly Good", IF(BN1494&gt;=60, "Average", IF(BN1494&gt;=50, "Slightly Poor", IF(BN1494&gt;=40, "Poor", "Very Poor"))))))</f>
        <v>Very Good</v>
      </c>
      <c r="BP1494" s="2" t="n">
        <f aca="false">IF(AJ1494&lt;=1000, -6.942*LN(AJ1494)+107.59, IF(AND(AJ1494&gt;1000, AJ1494&lt;=5213),-36.304*LN(AJ1494)+310.72, IF(AJ1494&gt;5213, 10)))</f>
        <v>71.5404935411202</v>
      </c>
      <c r="BQ1494" s="2" t="n">
        <f aca="false">BF1494^0.04*BG1494^0.22*BH1494^0.51*BI1494^0.06*BP1494^0.17</f>
        <v>92.9026747030828</v>
      </c>
      <c r="BR1494" s="0" t="str">
        <f aca="false">IF(BQ1494&gt;=90, "Very Good", IF(BQ1494&gt;=80, "Good", IF(BQ1494&gt;=70, "Slightly Good", IF(BQ1494&gt;=60, "Average", IF(BQ1494&gt;=50, "Slightly Poor", IF(BQ1494&gt;=40, "Poor", "Very Poor"))))))</f>
        <v>Very Good</v>
      </c>
      <c r="BT1494" s="2" t="n">
        <f aca="false">9.81*LN(AH1494)+30.6</f>
        <v>23.8002261587069</v>
      </c>
      <c r="BU1494" s="0" t="str">
        <f aca="false">IF(BT1494&lt;30, "Clean water", IF(AND(BT1494&gt;=30, BT1494&lt;40), "Hypolimia", IF(AND(BT1494&gt;=40,BT1494&lt;50), "Mesotrophic", IF(AND(BT1494&gt;=50, BT1494&lt;70), "Eutrophic", IF(BT1494&gt;70,"Hypertrophic")))))</f>
        <v>Clean water</v>
      </c>
      <c r="CM1494" s="0" t="n">
        <f aca="false">IF(G1494&gt;H1494,1,0)</f>
        <v>0</v>
      </c>
      <c r="CO1494" s="17" t="n">
        <f aca="false">14.652-0.41022*M1494+0.007991*M1494*M1494-0.000077774*M1494*M1494*M1494</f>
        <v>10.238570999946</v>
      </c>
      <c r="CP1494" s="1" t="n">
        <f aca="false">F1494/CO1494*100</f>
        <v>98.6465787076465</v>
      </c>
    </row>
    <row r="1495" customFormat="false" ht="12.5" hidden="false" customHeight="false" outlineLevel="0" collapsed="false">
      <c r="A1495" s="0" t="n">
        <v>1494</v>
      </c>
      <c r="B1495" s="15" t="s">
        <v>121</v>
      </c>
      <c r="C1495" s="16" t="s">
        <v>122</v>
      </c>
      <c r="D1495" s="0" t="s">
        <v>190</v>
      </c>
      <c r="E1495" s="0" t="n">
        <v>8.2</v>
      </c>
      <c r="F1495" s="0" t="n">
        <v>14.8</v>
      </c>
      <c r="G1495" s="0" t="n">
        <v>0.2</v>
      </c>
      <c r="H1495" s="0" t="n">
        <v>2.7</v>
      </c>
      <c r="I1495" s="0" t="n">
        <v>16.6</v>
      </c>
      <c r="J1495" s="0" t="n">
        <v>2.728</v>
      </c>
      <c r="K1495" s="0" t="n">
        <v>0.026</v>
      </c>
      <c r="L1495" s="0" t="n">
        <v>1.4</v>
      </c>
      <c r="M1495" s="0" t="n">
        <v>14.6</v>
      </c>
      <c r="N1495" s="0" t="n">
        <v>0</v>
      </c>
      <c r="O1495" s="0" t="n">
        <v>312</v>
      </c>
      <c r="P1495" s="0" t="n">
        <v>1800</v>
      </c>
      <c r="AC1495" s="0" t="n">
        <v>2.645</v>
      </c>
      <c r="AD1495" s="0" t="n">
        <v>0.009</v>
      </c>
      <c r="AE1495" s="0" t="n">
        <v>2.41</v>
      </c>
      <c r="AF1495" s="0" t="n">
        <v>0.011</v>
      </c>
      <c r="AG1495" s="0" t="n">
        <v>0.011</v>
      </c>
      <c r="AH1495" s="0" t="n">
        <v>2</v>
      </c>
      <c r="AJ1495" s="0" t="n">
        <v>200</v>
      </c>
      <c r="BF1495" s="0" t="n">
        <f aca="false">IF(E1495&lt;11,-3.6797*E1495^2+48.115*E1495-53.83,280.92*EXP(-0.2027*E1495))</f>
        <v>93.289972</v>
      </c>
      <c r="BG1495" s="1" t="n">
        <f aca="false">32.208*LN(F1495)+21.438</f>
        <v>108.226552238242</v>
      </c>
      <c r="BH1495" s="1" t="n">
        <f aca="false">IF(G1495&lt;=2, -10*G1495+100, 88.958*EXP(-0.0755*G1495))</f>
        <v>98</v>
      </c>
      <c r="BI1495" s="1" t="n">
        <f aca="false">IF(I1495&lt;=100, 0.0053*(I1495)^2-1.0332*I1495+100.76, 122.82*EXP(-0.0092*I1495))</f>
        <v>85.069348</v>
      </c>
      <c r="BJ1495" s="0" t="n">
        <f aca="false">IF(P1495&lt;=1000, -6.942*LN(P1495)+107.59, -36.304*LN(P1495)+310.72)</f>
        <v>38.601845269226</v>
      </c>
      <c r="BK1495" s="0" t="n">
        <f aca="false">BF1495^0.04*BG1495^0.22*BH1495^0.51*BI1495^0.06*BJ1495^0.17</f>
        <v>84.602246569786</v>
      </c>
      <c r="BL1495" s="0" t="str">
        <f aca="false">IF(BK1495&gt;=90, "Very Good", IF(BK1495&gt;=80, "Good", IF(BK1495&gt;=70, "Slightly Good", IF(BK1495&gt;=60, "Average", IF(BK1495&gt;=50, "Slightly Poor", IF(BK1495&gt;=40, "Poor", "Very Poor"))))))</f>
        <v>Good</v>
      </c>
      <c r="BM1495" s="2" t="n">
        <f aca="false">IF(P1495&lt;=1000, -6.942*LN(P1495)+107.59, IF(AND(P1495&gt;1000, P1495&lt;=5213),-36.304*LN(P1495)+310.72, IF(P1495&gt;5213, 10)))</f>
        <v>38.601845269226</v>
      </c>
      <c r="BN1495" s="2" t="n">
        <f aca="false">BF1495^0.04*BG1495^0.22*BH1495^0.51*BI1495^0.06*BM1495^0.17</f>
        <v>84.602246569786</v>
      </c>
      <c r="BO1495" s="3" t="str">
        <f aca="false">IF(BN1495&gt;=90, "Very Good", IF(BN1495&gt;=80, "Good", IF(BN1495&gt;=70, "Slightly Good", IF(BN1495&gt;=60, "Average", IF(BN1495&gt;=50, "Slightly Poor", IF(BN1495&gt;=40, "Poor", "Very Poor"))))))</f>
        <v>Good</v>
      </c>
      <c r="BP1495" s="2" t="n">
        <f aca="false">IF(AJ1495&lt;=1000, -6.942*LN(AJ1495)+107.59, IF(AND(AJ1495&gt;1000, AJ1495&lt;=5213),-36.304*LN(AJ1495)+310.72, IF(AJ1495&gt;5213, 10)))</f>
        <v>70.8090808414235</v>
      </c>
      <c r="BQ1495" s="2" t="n">
        <f aca="false">BF1495^0.04*BG1495^0.22*BH1495^0.51*BI1495^0.06*BP1495^0.17</f>
        <v>93.7936954268433</v>
      </c>
      <c r="BR1495" s="0" t="str">
        <f aca="false">IF(BQ1495&gt;=90, "Very Good", IF(BQ1495&gt;=80, "Good", IF(BQ1495&gt;=70, "Slightly Good", IF(BQ1495&gt;=60, "Average", IF(BQ1495&gt;=50, "Slightly Poor", IF(BQ1495&gt;=40, "Poor", "Very Poor"))))))</f>
        <v>Very Good</v>
      </c>
      <c r="BT1495" s="2" t="n">
        <f aca="false">9.81*LN(AH1495)+30.6</f>
        <v>37.3997738412931</v>
      </c>
      <c r="BU1495" s="0" t="str">
        <f aca="false">IF(BT1495&lt;30, "Clean water", IF(AND(BT1495&gt;=30, BT1495&lt;40), "Hypolimia", IF(AND(BT1495&gt;=40,BT1495&lt;50), "Mesotrophic", IF(AND(BT1495&gt;=50, BT1495&lt;70), "Eutrophic", IF(BT1495&gt;70,"Hypertrophic")))))</f>
        <v>Hypolimia</v>
      </c>
      <c r="CM1495" s="0" t="n">
        <f aca="false">IF(G1495&gt;H1495,1,0)</f>
        <v>0</v>
      </c>
      <c r="CO1495" s="17" t="n">
        <f aca="false">14.652-0.41022*M1495+0.007991*M1495*M1495-0.000077774*M1495*M1495*M1495</f>
        <v>10.124106294736</v>
      </c>
      <c r="CP1495" s="1" t="n">
        <f aca="false">F1495/CO1495*100</f>
        <v>146.185742910416</v>
      </c>
    </row>
    <row r="1496" customFormat="false" ht="12.5" hidden="false" customHeight="false" outlineLevel="0" collapsed="false">
      <c r="A1496" s="0" t="n">
        <v>1495</v>
      </c>
      <c r="B1496" s="15" t="s">
        <v>140</v>
      </c>
      <c r="C1496" s="16" t="s">
        <v>141</v>
      </c>
      <c r="D1496" s="0" t="s">
        <v>190</v>
      </c>
      <c r="E1496" s="0" t="n">
        <v>7.9</v>
      </c>
      <c r="F1496" s="0" t="n">
        <v>9</v>
      </c>
      <c r="G1496" s="0" t="n">
        <v>3</v>
      </c>
      <c r="H1496" s="0" t="n">
        <v>5.9</v>
      </c>
      <c r="I1496" s="0" t="n">
        <v>8.3</v>
      </c>
      <c r="J1496" s="0" t="n">
        <v>3.829</v>
      </c>
      <c r="K1496" s="0" t="n">
        <v>0.167</v>
      </c>
      <c r="L1496" s="0" t="n">
        <v>3.5</v>
      </c>
      <c r="M1496" s="0" t="n">
        <v>12.5</v>
      </c>
      <c r="O1496" s="0" t="n">
        <v>1113</v>
      </c>
      <c r="BD1496" s="0" t="n">
        <v>0.069</v>
      </c>
      <c r="BF1496" s="0" t="n">
        <f aca="false">IF(E1496&lt;11,-3.6797*E1496^2+48.115*E1496-53.83,280.92*EXP(-0.2027*E1496))</f>
        <v>96.6284230000001</v>
      </c>
      <c r="BG1496" s="1" t="n">
        <f aca="false">32.208*LN(F1496)+21.438</f>
        <v>92.206209186845</v>
      </c>
      <c r="BH1496" s="1" t="n">
        <f aca="false">IF(G1496&lt;=2, -10*G1496+100, 88.958*EXP(-0.0755*G1496))</f>
        <v>70.9279340534787</v>
      </c>
      <c r="BI1496" s="1" t="n">
        <f aca="false">IF(I1496&lt;=100, 0.0053*(I1496)^2-1.0332*I1496+100.76, 122.82*EXP(-0.0092*I1496))</f>
        <v>92.549557</v>
      </c>
      <c r="BJ1496" s="0" t="e">
        <f aca="false">IF(P1496&lt;=1000, -6.942*LN(P1496)+107.59, -36.304*LN(P1496)+310.72)</f>
        <v>#VALUE!</v>
      </c>
      <c r="BK1496" s="0" t="e">
        <f aca="false">BF1496^0.04*BG1496^0.22*BH1496^0.51*BI1496^0.06*BJ1496^0.17</f>
        <v>#VALUE!</v>
      </c>
      <c r="BL1496" s="0" t="e">
        <f aca="false">IF(BK1496&gt;=90, "Very Good", IF(BK1496&gt;=80, "Good", IF(BK1496&gt;=70, "Slightly Good", IF(BK1496&gt;=60, "Average", IF(BK1496&gt;=50, "Slightly Poor", IF(BK1496&gt;=40, "Poor", "Very Poor"))))))</f>
        <v>#VALUE!</v>
      </c>
      <c r="BM1496" s="2" t="e">
        <f aca="false">IF(P1496&lt;=1000, -6.942*LN(P1496)+107.59, IF(AND(P1496&gt;1000, P1496&lt;=5213),-36.304*LN(P1496)+310.72, IF(P1496&gt;5213, 10)))</f>
        <v>#VALUE!</v>
      </c>
      <c r="BN1496" s="2" t="e">
        <f aca="false">BF1496^0.04*BG1496^0.22*BH1496^0.51*BI1496^0.06*BM1496^0.17</f>
        <v>#VALUE!</v>
      </c>
      <c r="BO1496" s="3" t="e">
        <f aca="false">IF(BN1496&gt;=90, "Very Good", IF(BN1496&gt;=80, "Good", IF(BN1496&gt;=70, "Slightly Good", IF(BN1496&gt;=60, "Average", IF(BN1496&gt;=50, "Slightly Poor", IF(BN1496&gt;=40, "Poor", "Very Poor"))))))</f>
        <v>#VALUE!</v>
      </c>
      <c r="BP1496" s="2" t="e">
        <f aca="false">IF(AJ1496&lt;=1000, -6.942*LN(AJ1496)+107.59, IF(AND(AJ1496&gt;1000, AJ1496&lt;=5213),-36.304*LN(AJ1496)+310.72, IF(AJ1496&gt;5213, 10)))</f>
        <v>#VALUE!</v>
      </c>
      <c r="BQ1496" s="2" t="e">
        <f aca="false">BF1496^0.04*BG1496^0.22*BH1496^0.51*BI1496^0.06*BP1496^0.17</f>
        <v>#VALUE!</v>
      </c>
      <c r="BR1496" s="0" t="e">
        <f aca="false">IF(BQ1496&gt;=90, "Very Good", IF(BQ1496&gt;=80, "Good", IF(BQ1496&gt;=70, "Slightly Good", IF(BQ1496&gt;=60, "Average", IF(BQ1496&gt;=50, "Slightly Poor", IF(BQ1496&gt;=40, "Poor", "Very Poor"))))))</f>
        <v>#VALUE!</v>
      </c>
      <c r="BT1496" s="2" t="e">
        <f aca="false">9.81*LN(AH1496)+30.6</f>
        <v>#VALUE!</v>
      </c>
      <c r="BU1496" s="0" t="e">
        <f aca="false">IF(BT1496&lt;30, "Clean water", IF(AND(BT1496&gt;=30, BT1496&lt;40), "Hypolimia", IF(AND(BT1496&gt;=40,BT1496&lt;50), "Mesotrophic", IF(AND(BT1496&gt;=50, BT1496&lt;70), "Eutrophic", IF(BT1496&gt;70,"Hypertrophic")))))</f>
        <v>#VALUE!</v>
      </c>
      <c r="CM1496" s="0" t="n">
        <f aca="false">IF(G1496&gt;H1496,1,0)</f>
        <v>0</v>
      </c>
      <c r="CO1496" s="17" t="n">
        <f aca="false">14.652-0.41022*M1496+0.007991*M1496*M1496-0.000077774*M1496*M1496*M1496</f>
        <v>10.62094140625</v>
      </c>
      <c r="CP1496" s="1" t="n">
        <f aca="false">F1496/CO1496*100</f>
        <v>84.7382511187178</v>
      </c>
    </row>
    <row r="1497" customFormat="false" ht="12.5" hidden="false" customHeight="false" outlineLevel="0" collapsed="false">
      <c r="A1497" s="0" t="n">
        <v>1496</v>
      </c>
      <c r="B1497" s="15" t="s">
        <v>123</v>
      </c>
      <c r="C1497" s="16" t="s">
        <v>124</v>
      </c>
      <c r="D1497" s="0" t="s">
        <v>190</v>
      </c>
      <c r="E1497" s="0" t="n">
        <v>7.2</v>
      </c>
      <c r="F1497" s="0" t="n">
        <v>8.5</v>
      </c>
      <c r="G1497" s="0" t="n">
        <v>1.1</v>
      </c>
      <c r="H1497" s="0" t="n">
        <v>5.5</v>
      </c>
      <c r="I1497" s="0" t="n">
        <v>2</v>
      </c>
      <c r="J1497" s="0" t="n">
        <v>8.337</v>
      </c>
      <c r="K1497" s="0" t="n">
        <v>0.083</v>
      </c>
      <c r="L1497" s="0" t="n">
        <v>3.9</v>
      </c>
      <c r="M1497" s="0" t="n">
        <v>17.6</v>
      </c>
      <c r="N1497" s="0" t="n">
        <v>0</v>
      </c>
      <c r="O1497" s="0" t="n">
        <v>568</v>
      </c>
      <c r="P1497" s="0" t="n">
        <v>29000</v>
      </c>
      <c r="AC1497" s="0" t="n">
        <v>8.137</v>
      </c>
      <c r="AD1497" s="0" t="n">
        <v>0.55</v>
      </c>
      <c r="AE1497" s="0" t="n">
        <v>6.724</v>
      </c>
      <c r="AF1497" s="0" t="n">
        <v>0.063</v>
      </c>
      <c r="AG1497" s="0" t="n">
        <v>0.048</v>
      </c>
      <c r="AH1497" s="0" t="n">
        <v>0.7</v>
      </c>
      <c r="AJ1497" s="0" t="n">
        <v>9300</v>
      </c>
      <c r="BF1497" s="0" t="n">
        <f aca="false">IF(E1497&lt;11,-3.6797*E1497^2+48.115*E1497-53.83,280.92*EXP(-0.2027*E1497))</f>
        <v>101.842352</v>
      </c>
      <c r="BG1497" s="1" t="n">
        <f aca="false">32.208*LN(F1497)+21.438</f>
        <v>90.3652509938879</v>
      </c>
      <c r="BH1497" s="1" t="n">
        <f aca="false">IF(G1497&lt;=2, -10*G1497+100, 88.958*EXP(-0.0755*G1497))</f>
        <v>89</v>
      </c>
      <c r="BI1497" s="1" t="n">
        <f aca="false">IF(I1497&lt;=100, 0.0053*(I1497)^2-1.0332*I1497+100.76, 122.82*EXP(-0.0092*I1497))</f>
        <v>98.7148</v>
      </c>
      <c r="BJ1497" s="0" t="n">
        <f aca="false">IF(P1497&lt;=1000, -6.942*LN(P1497)+107.59, -36.304*LN(P1497)+310.72)</f>
        <v>-62.3054554599964</v>
      </c>
      <c r="BK1497" s="0" t="e">
        <f aca="false">BF1497^0.04*BG1497^0.22*BH1497^0.51*BI1497^0.06*BJ1497^0.17</f>
        <v>#NUM!</v>
      </c>
      <c r="BL1497" s="0" t="e">
        <f aca="false">IF(BK1497&gt;=90, "Very Good", IF(BK1497&gt;=80, "Good", IF(BK1497&gt;=70, "Slightly Good", IF(BK1497&gt;=60, "Average", IF(BK1497&gt;=50, "Slightly Poor", IF(BK1497&gt;=40, "Poor", "Very Poor"))))))</f>
        <v>#NUM!</v>
      </c>
      <c r="BM1497" s="2" t="n">
        <f aca="false">IF(P1497&lt;=1000, -6.942*LN(P1497)+107.59, IF(AND(P1497&gt;1000, P1497&lt;=5213),-36.304*LN(P1497)+310.72, IF(P1497&gt;5213, 10)))</f>
        <v>10</v>
      </c>
      <c r="BN1497" s="2" t="n">
        <f aca="false">BF1497^0.04*BG1497^0.22*BH1497^0.51*BI1497^0.06*BM1497^0.17</f>
        <v>62.3001794253505</v>
      </c>
      <c r="BO1497" s="3" t="str">
        <f aca="false">IF(BN1497&gt;=90, "Very Good", IF(BN1497&gt;=80, "Good", IF(BN1497&gt;=70, "Slightly Good", IF(BN1497&gt;=60, "Average", IF(BN1497&gt;=50, "Slightly Poor", IF(BN1497&gt;=40, "Poor", "Very Poor"))))))</f>
        <v>Average</v>
      </c>
      <c r="BP1497" s="2" t="n">
        <f aca="false">IF(AJ1497&lt;=1000, -6.942*LN(AJ1497)+107.59, IF(AND(AJ1497&gt;1000, AJ1497&lt;=5213),-36.304*LN(AJ1497)+310.72, IF(AJ1497&gt;5213, 10)))</f>
        <v>10</v>
      </c>
      <c r="BQ1497" s="2" t="n">
        <f aca="false">BF1497^0.04*BG1497^0.22*BH1497^0.51*BI1497^0.06*BP1497^0.17</f>
        <v>62.3001794253505</v>
      </c>
      <c r="BR1497" s="0" t="str">
        <f aca="false">IF(BQ1497&gt;=90, "Very Good", IF(BQ1497&gt;=80, "Good", IF(BQ1497&gt;=70, "Slightly Good", IF(BQ1497&gt;=60, "Average", IF(BQ1497&gt;=50, "Slightly Poor", IF(BQ1497&gt;=40, "Poor", "Very Poor"))))))</f>
        <v>Average</v>
      </c>
      <c r="BT1497" s="2" t="n">
        <f aca="false">9.81*LN(AH1497)+30.6</f>
        <v>27.101018799961</v>
      </c>
      <c r="BU1497" s="0" t="str">
        <f aca="false">IF(BT1497&lt;30, "Clean water", IF(AND(BT1497&gt;=30, BT1497&lt;40), "Hypolimia", IF(AND(BT1497&gt;=40,BT1497&lt;50), "Mesotrophic", IF(AND(BT1497&gt;=50, BT1497&lt;70), "Eutrophic", IF(BT1497&gt;70,"Hypertrophic")))))</f>
        <v>Clean water</v>
      </c>
      <c r="CM1497" s="0" t="n">
        <f aca="false">IF(G1497&gt;H1497,1,0)</f>
        <v>0</v>
      </c>
      <c r="CO1497" s="17" t="n">
        <f aca="false">14.652-0.41022*M1497+0.007991*M1497*M1497-0.000077774*M1497*M1497*M1497</f>
        <v>9.483413733376</v>
      </c>
      <c r="CP1497" s="1" t="n">
        <f aca="false">F1497/CO1497*100</f>
        <v>89.6301715708663</v>
      </c>
    </row>
    <row r="1498" customFormat="false" ht="12.5" hidden="false" customHeight="false" outlineLevel="0" collapsed="false">
      <c r="A1498" s="0" t="n">
        <v>1497</v>
      </c>
      <c r="B1498" s="15" t="s">
        <v>125</v>
      </c>
      <c r="C1498" s="16" t="s">
        <v>126</v>
      </c>
      <c r="D1498" s="0" t="s">
        <v>190</v>
      </c>
      <c r="E1498" s="0" t="n">
        <v>7.8</v>
      </c>
      <c r="F1498" s="0" t="n">
        <v>12.1</v>
      </c>
      <c r="G1498" s="0" t="n">
        <v>0.5</v>
      </c>
      <c r="H1498" s="0" t="n">
        <v>2.6</v>
      </c>
      <c r="I1498" s="0" t="n">
        <v>1.6</v>
      </c>
      <c r="J1498" s="0" t="n">
        <v>7.064</v>
      </c>
      <c r="K1498" s="0" t="n">
        <v>0.016</v>
      </c>
      <c r="L1498" s="0" t="n">
        <v>1.5</v>
      </c>
      <c r="M1498" s="0" t="n">
        <v>13.2</v>
      </c>
      <c r="N1498" s="0" t="n">
        <v>0</v>
      </c>
      <c r="O1498" s="0" t="n">
        <v>572</v>
      </c>
      <c r="P1498" s="0" t="n">
        <v>2700</v>
      </c>
      <c r="AC1498" s="0" t="n">
        <v>6.883</v>
      </c>
      <c r="AD1498" s="0" t="n">
        <v>0.176</v>
      </c>
      <c r="AE1498" s="0" t="n">
        <v>6.315</v>
      </c>
      <c r="AF1498" s="0" t="n">
        <v>0.01</v>
      </c>
      <c r="AG1498" s="0" t="n">
        <v>0.008</v>
      </c>
      <c r="AH1498" s="0" t="n">
        <v>1.4</v>
      </c>
      <c r="AJ1498" s="0" t="n">
        <v>690</v>
      </c>
      <c r="BF1498" s="0" t="n">
        <f aca="false">IF(E1498&lt;11,-3.6797*E1498^2+48.115*E1498-53.83,280.92*EXP(-0.2027*E1498))</f>
        <v>97.5940520000001</v>
      </c>
      <c r="BG1498" s="1" t="n">
        <f aca="false">32.208*LN(F1498)+21.438</f>
        <v>101.739161217428</v>
      </c>
      <c r="BH1498" s="1" t="n">
        <f aca="false">IF(G1498&lt;=2, -10*G1498+100, 88.958*EXP(-0.0755*G1498))</f>
        <v>95</v>
      </c>
      <c r="BI1498" s="1" t="n">
        <f aca="false">IF(I1498&lt;=100, 0.0053*(I1498)^2-1.0332*I1498+100.76, 122.82*EXP(-0.0092*I1498))</f>
        <v>99.120448</v>
      </c>
      <c r="BJ1498" s="0" t="n">
        <f aca="false">IF(P1498&lt;=1000, -6.942*LN(P1498)+107.59, -36.304*LN(P1498)+310.72)</f>
        <v>23.8818399844672</v>
      </c>
      <c r="BK1498" s="0" t="n">
        <f aca="false">BF1498^0.04*BG1498^0.22*BH1498^0.51*BI1498^0.06*BJ1498^0.17</f>
        <v>76.5428599138844</v>
      </c>
      <c r="BL1498" s="0" t="str">
        <f aca="false">IF(BK1498&gt;=90, "Very Good", IF(BK1498&gt;=80, "Good", IF(BK1498&gt;=70, "Slightly Good", IF(BK1498&gt;=60, "Average", IF(BK1498&gt;=50, "Slightly Poor", IF(BK1498&gt;=40, "Poor", "Very Poor"))))))</f>
        <v>Slightly Good</v>
      </c>
      <c r="BM1498" s="2" t="n">
        <f aca="false">IF(P1498&lt;=1000, -6.942*LN(P1498)+107.59, IF(AND(P1498&gt;1000, P1498&lt;=5213),-36.304*LN(P1498)+310.72, IF(P1498&gt;5213, 10)))</f>
        <v>23.8818399844672</v>
      </c>
      <c r="BN1498" s="2" t="n">
        <f aca="false">BF1498^0.04*BG1498^0.22*BH1498^0.51*BI1498^0.06*BM1498^0.17</f>
        <v>76.5428599138844</v>
      </c>
      <c r="BO1498" s="3" t="str">
        <f aca="false">IF(BN1498&gt;=90, "Very Good", IF(BN1498&gt;=80, "Good", IF(BN1498&gt;=70, "Slightly Good", IF(BN1498&gt;=60, "Average", IF(BN1498&gt;=50, "Slightly Poor", IF(BN1498&gt;=40, "Poor", "Very Poor"))))))</f>
        <v>Slightly Good</v>
      </c>
      <c r="BP1498" s="2" t="n">
        <f aca="false">IF(AJ1498&lt;=1000, -6.942*LN(AJ1498)+107.59, IF(AND(AJ1498&gt;1000, AJ1498&lt;=5213),-36.304*LN(AJ1498)+310.72, IF(AJ1498&gt;5213, 10)))</f>
        <v>62.2122869295212</v>
      </c>
      <c r="BQ1498" s="2" t="n">
        <f aca="false">BF1498^0.04*BG1498^0.22*BH1498^0.51*BI1498^0.06*BP1498^0.17</f>
        <v>90.0724778130213</v>
      </c>
      <c r="BR1498" s="0" t="str">
        <f aca="false">IF(BQ1498&gt;=90, "Very Good", IF(BQ1498&gt;=80, "Good", IF(BQ1498&gt;=70, "Slightly Good", IF(BQ1498&gt;=60, "Average", IF(BQ1498&gt;=50, "Slightly Poor", IF(BQ1498&gt;=40, "Poor", "Very Poor"))))))</f>
        <v>Very Good</v>
      </c>
      <c r="BT1498" s="2" t="n">
        <f aca="false">9.81*LN(AH1498)+30.6</f>
        <v>33.9007926412541</v>
      </c>
      <c r="BU1498" s="0" t="str">
        <f aca="false">IF(BT1498&lt;30, "Clean water", IF(AND(BT1498&gt;=30, BT1498&lt;40), "Hypolimia", IF(AND(BT1498&gt;=40,BT1498&lt;50), "Mesotrophic", IF(AND(BT1498&gt;=50, BT1498&lt;70), "Eutrophic", IF(BT1498&gt;70,"Hypertrophic")))))</f>
        <v>Hypolimia</v>
      </c>
      <c r="CM1498" s="0" t="n">
        <f aca="false">IF(G1498&gt;H1498,1,0)</f>
        <v>0</v>
      </c>
      <c r="CO1498" s="17" t="n">
        <f aca="false">14.652-0.41022*M1498+0.007991*M1498*M1498-0.000077774*M1498*M1498*M1498</f>
        <v>10.450570128768</v>
      </c>
      <c r="CP1498" s="1" t="n">
        <f aca="false">F1498/CO1498*100</f>
        <v>115.783156812579</v>
      </c>
    </row>
    <row r="1499" customFormat="false" ht="12.5" hidden="false" customHeight="false" outlineLevel="0" collapsed="false">
      <c r="A1499" s="0" t="n">
        <v>1498</v>
      </c>
      <c r="B1499" s="15" t="s">
        <v>72</v>
      </c>
      <c r="C1499" s="16" t="s">
        <v>73</v>
      </c>
      <c r="D1499" s="0" t="s">
        <v>191</v>
      </c>
      <c r="E1499" s="0" t="n">
        <v>8</v>
      </c>
      <c r="F1499" s="0" t="n">
        <v>11.7</v>
      </c>
      <c r="G1499" s="0" t="n">
        <v>0.9</v>
      </c>
      <c r="H1499" s="0" t="n">
        <v>4.4</v>
      </c>
      <c r="I1499" s="0" t="n">
        <v>4.6</v>
      </c>
      <c r="J1499" s="0" t="n">
        <v>4.808</v>
      </c>
      <c r="K1499" s="0" t="n">
        <v>0.049</v>
      </c>
      <c r="L1499" s="0" t="n">
        <v>3.1</v>
      </c>
      <c r="M1499" s="0" t="n">
        <v>6.4</v>
      </c>
      <c r="N1499" s="0" t="n">
        <v>0</v>
      </c>
      <c r="O1499" s="0" t="n">
        <v>333</v>
      </c>
      <c r="P1499" s="0" t="n">
        <v>13375</v>
      </c>
      <c r="Q1499" s="0" t="n">
        <v>0</v>
      </c>
      <c r="R1499" s="0" t="n">
        <v>0</v>
      </c>
      <c r="S1499" s="0" t="n">
        <v>0</v>
      </c>
      <c r="T1499" s="0" t="n">
        <v>0</v>
      </c>
      <c r="U1499" s="0" t="n">
        <v>0</v>
      </c>
      <c r="V1499" s="0" t="n">
        <v>0</v>
      </c>
      <c r="AC1499" s="0" t="n">
        <v>4.598</v>
      </c>
      <c r="AD1499" s="0" t="n">
        <v>0.431</v>
      </c>
      <c r="AE1499" s="0" t="n">
        <v>3.665</v>
      </c>
      <c r="AF1499" s="0" t="n">
        <v>0.036</v>
      </c>
      <c r="AG1499" s="0" t="n">
        <v>0.02</v>
      </c>
      <c r="AH1499" s="0" t="n">
        <v>9.2</v>
      </c>
      <c r="AJ1499" s="0" t="n">
        <v>655</v>
      </c>
      <c r="AP1499" s="0" t="n">
        <v>0</v>
      </c>
      <c r="AY1499" s="0" t="n">
        <v>0</v>
      </c>
      <c r="BF1499" s="0" t="n">
        <f aca="false">IF(E1499&lt;11,-3.6797*E1499^2+48.115*E1499-53.83,280.92*EXP(-0.2027*E1499))</f>
        <v>95.5892</v>
      </c>
      <c r="BG1499" s="1" t="n">
        <f aca="false">32.208*LN(F1499)+21.438</f>
        <v>100.656437416814</v>
      </c>
      <c r="BH1499" s="1" t="n">
        <f aca="false">IF(G1499&lt;=2, -10*G1499+100, 88.958*EXP(-0.0755*G1499))</f>
        <v>91</v>
      </c>
      <c r="BI1499" s="1" t="n">
        <f aca="false">IF(I1499&lt;=100, 0.0053*(I1499)^2-1.0332*I1499+100.76, 122.82*EXP(-0.0092*I1499))</f>
        <v>96.119428</v>
      </c>
      <c r="BJ1499" s="0" t="n">
        <f aca="false">IF(P1499&lt;=1000, -6.942*LN(P1499)+107.59, -36.304*LN(P1499)+310.72)</f>
        <v>-34.2094799253278</v>
      </c>
      <c r="BK1499" s="0" t="e">
        <f aca="false">BF1499^0.04*BG1499^0.22*BH1499^0.51*BI1499^0.06*BJ1499^0.17</f>
        <v>#NUM!</v>
      </c>
      <c r="BL1499" s="0" t="e">
        <f aca="false">IF(BK1499&gt;=90, "Very Good", IF(BK1499&gt;=80, "Good", IF(BK1499&gt;=70, "Slightly Good", IF(BK1499&gt;=60, "Average", IF(BK1499&gt;=50, "Slightly Poor", IF(BK1499&gt;=40, "Poor", "Very Poor"))))))</f>
        <v>#NUM!</v>
      </c>
      <c r="BM1499" s="2" t="n">
        <f aca="false">IF(P1499&lt;=1000, -6.942*LN(P1499)+107.59, IF(AND(P1499&gt;1000, P1499&lt;=5213),-36.304*LN(P1499)+310.72, IF(P1499&gt;5213, 10)))</f>
        <v>10</v>
      </c>
      <c r="BN1499" s="2" t="n">
        <f aca="false">BF1499^0.04*BG1499^0.22*BH1499^0.51*BI1499^0.06*BM1499^0.17</f>
        <v>64.2571228631472</v>
      </c>
      <c r="BO1499" s="3" t="str">
        <f aca="false">IF(BN1499&gt;=90, "Very Good", IF(BN1499&gt;=80, "Good", IF(BN1499&gt;=70, "Slightly Good", IF(BN1499&gt;=60, "Average", IF(BN1499&gt;=50, "Slightly Poor", IF(BN1499&gt;=40, "Poor", "Very Poor"))))))</f>
        <v>Average</v>
      </c>
      <c r="BP1499" s="2" t="n">
        <f aca="false">IF(AJ1499&lt;=1000, -6.942*LN(AJ1499)+107.59, IF(AND(AJ1499&gt;1000, AJ1499&lt;=5213),-36.304*LN(AJ1499)+310.72, IF(AJ1499&gt;5213, 10)))</f>
        <v>62.5736621942201</v>
      </c>
      <c r="BQ1499" s="2" t="n">
        <f aca="false">BF1499^0.04*BG1499^0.22*BH1499^0.51*BI1499^0.06*BP1499^0.17</f>
        <v>87.7622690968433</v>
      </c>
      <c r="BR1499" s="0" t="str">
        <f aca="false">IF(BQ1499&gt;=90, "Very Good", IF(BQ1499&gt;=80, "Good", IF(BQ1499&gt;=70, "Slightly Good", IF(BQ1499&gt;=60, "Average", IF(BQ1499&gt;=50, "Slightly Poor", IF(BQ1499&gt;=40, "Poor", "Very Poor"))))))</f>
        <v>Good</v>
      </c>
      <c r="BT1499" s="2" t="n">
        <f aca="false">9.81*LN(AH1499)+30.6</f>
        <v>52.3703861785795</v>
      </c>
      <c r="BU1499" s="0" t="str">
        <f aca="false">IF(BT1499&lt;30, "Clean water", IF(AND(BT1499&gt;=30, BT1499&lt;40), "Hypolimia", IF(AND(BT1499&gt;=40,BT1499&lt;50), "Mesotrophic", IF(AND(BT1499&gt;=50, BT1499&lt;70), "Eutrophic", IF(BT1499&gt;70,"Hypertrophic")))))</f>
        <v>Eutrophic</v>
      </c>
      <c r="CM1499" s="0" t="n">
        <f aca="false">IF(G1499&gt;H1499,1,0)</f>
        <v>0</v>
      </c>
      <c r="CO1499" s="17" t="n">
        <f aca="false">14.652-0.41022*M1499+0.007991*M1499*M1499-0.000077774*M1499*M1499*M1499</f>
        <v>12.333515372544</v>
      </c>
      <c r="CP1499" s="1" t="n">
        <f aca="false">F1499/CO1499*100</f>
        <v>94.8634646861973</v>
      </c>
    </row>
    <row r="1500" customFormat="false" ht="12.5" hidden="false" customHeight="false" outlineLevel="0" collapsed="false">
      <c r="A1500" s="0" t="n">
        <v>1499</v>
      </c>
      <c r="B1500" s="15" t="s">
        <v>131</v>
      </c>
      <c r="C1500" s="16" t="s">
        <v>132</v>
      </c>
      <c r="D1500" s="0" t="s">
        <v>191</v>
      </c>
      <c r="E1500" s="0" t="n">
        <v>8.4</v>
      </c>
      <c r="F1500" s="0" t="n">
        <v>13.5</v>
      </c>
      <c r="G1500" s="0" t="n">
        <v>3.1</v>
      </c>
      <c r="H1500" s="0" t="n">
        <v>6.1</v>
      </c>
      <c r="I1500" s="0" t="n">
        <v>10.7</v>
      </c>
      <c r="J1500" s="0" t="n">
        <v>4.2</v>
      </c>
      <c r="K1500" s="0" t="n">
        <v>0.129</v>
      </c>
      <c r="L1500" s="0" t="n">
        <v>4</v>
      </c>
      <c r="M1500" s="0" t="n">
        <v>8.3</v>
      </c>
      <c r="O1500" s="0" t="n">
        <v>867</v>
      </c>
      <c r="BD1500" s="0" t="n">
        <v>0.01</v>
      </c>
      <c r="BF1500" s="0" t="n">
        <f aca="false">IF(E1500&lt;11,-3.6797*E1500^2+48.115*E1500-53.83,280.92*EXP(-0.2027*E1500))</f>
        <v>90.6963680000001</v>
      </c>
      <c r="BG1500" s="1" t="n">
        <f aca="false">32.208*LN(F1500)+21.438</f>
        <v>105.265429388793</v>
      </c>
      <c r="BH1500" s="1" t="n">
        <f aca="false">IF(G1500&lt;=2, -10*G1500+100, 88.958*EXP(-0.0755*G1500))</f>
        <v>70.3944446082144</v>
      </c>
      <c r="BI1500" s="1" t="n">
        <f aca="false">IF(I1500&lt;=100, 0.0053*(I1500)^2-1.0332*I1500+100.76, 122.82*EXP(-0.0092*I1500))</f>
        <v>90.311557</v>
      </c>
      <c r="BJ1500" s="0" t="e">
        <f aca="false">IF(P1500&lt;=1000, -6.942*LN(P1500)+107.59, -36.304*LN(P1500)+310.72)</f>
        <v>#VALUE!</v>
      </c>
      <c r="BK1500" s="0" t="e">
        <f aca="false">BF1500^0.04*BG1500^0.22*BH1500^0.51*BI1500^0.06*BJ1500^0.17</f>
        <v>#VALUE!</v>
      </c>
      <c r="BL1500" s="0" t="e">
        <f aca="false">IF(BK1500&gt;=90, "Very Good", IF(BK1500&gt;=80, "Good", IF(BK1500&gt;=70, "Slightly Good", IF(BK1500&gt;=60, "Average", IF(BK1500&gt;=50, "Slightly Poor", IF(BK1500&gt;=40, "Poor", "Very Poor"))))))</f>
        <v>#VALUE!</v>
      </c>
      <c r="BM1500" s="2" t="e">
        <f aca="false">IF(P1500&lt;=1000, -6.942*LN(P1500)+107.59, IF(AND(P1500&gt;1000, P1500&lt;=5213),-36.304*LN(P1500)+310.72, IF(P1500&gt;5213, 10)))</f>
        <v>#VALUE!</v>
      </c>
      <c r="BN1500" s="2" t="e">
        <f aca="false">BF1500^0.04*BG1500^0.22*BH1500^0.51*BI1500^0.06*BM1500^0.17</f>
        <v>#VALUE!</v>
      </c>
      <c r="BO1500" s="3" t="e">
        <f aca="false">IF(BN1500&gt;=90, "Very Good", IF(BN1500&gt;=80, "Good", IF(BN1500&gt;=70, "Slightly Good", IF(BN1500&gt;=60, "Average", IF(BN1500&gt;=50, "Slightly Poor", IF(BN1500&gt;=40, "Poor", "Very Poor"))))))</f>
        <v>#VALUE!</v>
      </c>
      <c r="BP1500" s="2" t="e">
        <f aca="false">IF(AJ1500&lt;=1000, -6.942*LN(AJ1500)+107.59, IF(AND(AJ1500&gt;1000, AJ1500&lt;=5213),-36.304*LN(AJ1500)+310.72, IF(AJ1500&gt;5213, 10)))</f>
        <v>#VALUE!</v>
      </c>
      <c r="BQ1500" s="2" t="e">
        <f aca="false">BF1500^0.04*BG1500^0.22*BH1500^0.51*BI1500^0.06*BP1500^0.17</f>
        <v>#VALUE!</v>
      </c>
      <c r="BR1500" s="0" t="e">
        <f aca="false">IF(BQ1500&gt;=90, "Very Good", IF(BQ1500&gt;=80, "Good", IF(BQ1500&gt;=70, "Slightly Good", IF(BQ1500&gt;=60, "Average", IF(BQ1500&gt;=50, "Slightly Poor", IF(BQ1500&gt;=40, "Poor", "Very Poor"))))))</f>
        <v>#VALUE!</v>
      </c>
      <c r="BT1500" s="2" t="e">
        <f aca="false">9.81*LN(AH1500)+30.6</f>
        <v>#VALUE!</v>
      </c>
      <c r="BU1500" s="0" t="e">
        <f aca="false">IF(BT1500&lt;30, "Clean water", IF(AND(BT1500&gt;=30, BT1500&lt;40), "Hypolimia", IF(AND(BT1500&gt;=40,BT1500&lt;50), "Mesotrophic", IF(AND(BT1500&gt;=50, BT1500&lt;70), "Eutrophic", IF(BT1500&gt;70,"Hypertrophic")))))</f>
        <v>#VALUE!</v>
      </c>
      <c r="CM1500" s="0" t="n">
        <f aca="false">IF(G1500&gt;H1500,1,0)</f>
        <v>0</v>
      </c>
      <c r="CO1500" s="17" t="n">
        <f aca="false">14.652-0.41022*M1500+0.007991*M1500*M1500-0.000077774*M1500*M1500*M1500</f>
        <v>11.753203827862</v>
      </c>
      <c r="CP1500" s="1" t="n">
        <f aca="false">F1500/CO1500*100</f>
        <v>114.862297954853</v>
      </c>
    </row>
    <row r="1501" customFormat="false" ht="12.5" hidden="false" customHeight="false" outlineLevel="0" collapsed="false">
      <c r="A1501" s="0" t="n">
        <v>1500</v>
      </c>
      <c r="B1501" s="15" t="s">
        <v>75</v>
      </c>
      <c r="C1501" s="16" t="s">
        <v>76</v>
      </c>
      <c r="D1501" s="0" t="s">
        <v>191</v>
      </c>
      <c r="E1501" s="0" t="n">
        <v>7.5</v>
      </c>
      <c r="F1501" s="0" t="n">
        <v>12.8</v>
      </c>
      <c r="G1501" s="0" t="n">
        <v>2.2</v>
      </c>
      <c r="H1501" s="0" t="n">
        <v>7.4</v>
      </c>
      <c r="I1501" s="0" t="n">
        <v>4.4</v>
      </c>
      <c r="J1501" s="0" t="n">
        <v>4.519</v>
      </c>
      <c r="K1501" s="0" t="n">
        <v>0.235</v>
      </c>
      <c r="L1501" s="0" t="n">
        <v>2.3</v>
      </c>
      <c r="M1501" s="0" t="n">
        <v>5.3</v>
      </c>
      <c r="N1501" s="0" t="n">
        <v>0</v>
      </c>
      <c r="O1501" s="0" t="n">
        <v>2604</v>
      </c>
      <c r="P1501" s="0" t="n">
        <v>35000</v>
      </c>
      <c r="Q1501" s="0" t="n">
        <v>0</v>
      </c>
      <c r="R1501" s="0" t="n">
        <v>0</v>
      </c>
      <c r="S1501" s="0" t="n">
        <v>0</v>
      </c>
      <c r="T1501" s="0" t="n">
        <v>0</v>
      </c>
      <c r="U1501" s="0" t="n">
        <v>0</v>
      </c>
      <c r="V1501" s="0" t="n">
        <v>0</v>
      </c>
      <c r="AC1501" s="0" t="n">
        <v>4.193</v>
      </c>
      <c r="AD1501" s="0" t="n">
        <v>0.751</v>
      </c>
      <c r="AE1501" s="0" t="n">
        <v>2.937</v>
      </c>
      <c r="AF1501" s="0" t="n">
        <v>0.136</v>
      </c>
      <c r="AG1501" s="0" t="n">
        <v>0.081</v>
      </c>
      <c r="AH1501" s="0" t="n">
        <v>4</v>
      </c>
      <c r="AJ1501" s="0" t="n">
        <v>7600</v>
      </c>
      <c r="AP1501" s="0" t="n">
        <v>0</v>
      </c>
      <c r="AY1501" s="0" t="n">
        <v>0</v>
      </c>
      <c r="BF1501" s="0" t="n">
        <f aca="false">IF(E1501&lt;11,-3.6797*E1501^2+48.115*E1501-53.83,280.92*EXP(-0.2027*E1501))</f>
        <v>100.049375</v>
      </c>
      <c r="BG1501" s="1" t="n">
        <f aca="false">32.208*LN(F1501)+21.438</f>
        <v>103.550530065171</v>
      </c>
      <c r="BH1501" s="1" t="n">
        <f aca="false">IF(G1501&lt;=2, -10*G1501+100, 88.958*EXP(-0.0755*G1501))</f>
        <v>75.3440041238757</v>
      </c>
      <c r="BI1501" s="1" t="n">
        <f aca="false">IF(I1501&lt;=100, 0.0053*(I1501)^2-1.0332*I1501+100.76, 122.82*EXP(-0.0092*I1501))</f>
        <v>96.316528</v>
      </c>
      <c r="BJ1501" s="0" t="n">
        <f aca="false">IF(P1501&lt;=1000, -6.942*LN(P1501)+107.59, -36.304*LN(P1501)+310.72)</f>
        <v>-69.1325036724791</v>
      </c>
      <c r="BK1501" s="0" t="e">
        <f aca="false">BF1501^0.04*BG1501^0.22*BH1501^0.51*BI1501^0.06*BJ1501^0.17</f>
        <v>#NUM!</v>
      </c>
      <c r="BL1501" s="0" t="e">
        <f aca="false">IF(BK1501&gt;=90, "Very Good", IF(BK1501&gt;=80, "Good", IF(BK1501&gt;=70, "Slightly Good", IF(BK1501&gt;=60, "Average", IF(BK1501&gt;=50, "Slightly Poor", IF(BK1501&gt;=40, "Poor", "Very Poor"))))))</f>
        <v>#NUM!</v>
      </c>
      <c r="BM1501" s="2" t="n">
        <f aca="false">IF(P1501&lt;=1000, -6.942*LN(P1501)+107.59, IF(AND(P1501&gt;1000, P1501&lt;=5213),-36.304*LN(P1501)+310.72, IF(P1501&gt;5213, 10)))</f>
        <v>10</v>
      </c>
      <c r="BN1501" s="2" t="n">
        <f aca="false">BF1501^0.04*BG1501^0.22*BH1501^0.51*BI1501^0.06*BM1501^0.17</f>
        <v>58.8381449094726</v>
      </c>
      <c r="BO1501" s="3" t="str">
        <f aca="false">IF(BN1501&gt;=90, "Very Good", IF(BN1501&gt;=80, "Good", IF(BN1501&gt;=70, "Slightly Good", IF(BN1501&gt;=60, "Average", IF(BN1501&gt;=50, "Slightly Poor", IF(BN1501&gt;=40, "Poor", "Very Poor"))))))</f>
        <v>Slightly Poor</v>
      </c>
      <c r="BP1501" s="2" t="n">
        <f aca="false">IF(AJ1501&lt;=1000, -6.942*LN(AJ1501)+107.59, IF(AND(AJ1501&gt;1000, AJ1501&lt;=5213),-36.304*LN(AJ1501)+310.72, IF(AJ1501&gt;5213, 10)))</f>
        <v>10</v>
      </c>
      <c r="BQ1501" s="2" t="n">
        <f aca="false">BF1501^0.04*BG1501^0.22*BH1501^0.51*BI1501^0.06*BP1501^0.17</f>
        <v>58.8381449094726</v>
      </c>
      <c r="BR1501" s="0" t="str">
        <f aca="false">IF(BQ1501&gt;=90, "Very Good", IF(BQ1501&gt;=80, "Good", IF(BQ1501&gt;=70, "Slightly Good", IF(BQ1501&gt;=60, "Average", IF(BQ1501&gt;=50, "Slightly Poor", IF(BQ1501&gt;=40, "Poor", "Very Poor"))))))</f>
        <v>Slightly Poor</v>
      </c>
      <c r="BT1501" s="2" t="n">
        <f aca="false">9.81*LN(AH1501)+30.6</f>
        <v>44.1995476825861</v>
      </c>
      <c r="BU1501" s="0" t="str">
        <f aca="false">IF(BT1501&lt;30, "Clean water", IF(AND(BT1501&gt;=30, BT1501&lt;40), "Hypolimia", IF(AND(BT1501&gt;=40,BT1501&lt;50), "Mesotrophic", IF(AND(BT1501&gt;=50, BT1501&lt;70), "Eutrophic", IF(BT1501&gt;70,"Hypertrophic")))))</f>
        <v>Mesotrophic</v>
      </c>
      <c r="CM1501" s="0" t="n">
        <f aca="false">IF(G1501&gt;H1501,1,0)</f>
        <v>0</v>
      </c>
      <c r="CO1501" s="17" t="n">
        <f aca="false">14.652-0.41022*M1501+0.007991*M1501*M1501-0.000077774*M1501*M1501*M1501</f>
        <v>12.690722430202</v>
      </c>
      <c r="CP1501" s="1" t="n">
        <f aca="false">F1501/CO1501*100</f>
        <v>100.861082341049</v>
      </c>
    </row>
    <row r="1502" customFormat="false" ht="12.5" hidden="false" customHeight="false" outlineLevel="0" collapsed="false">
      <c r="A1502" s="0" t="n">
        <v>1501</v>
      </c>
      <c r="B1502" s="15" t="s">
        <v>77</v>
      </c>
      <c r="C1502" s="16" t="s">
        <v>78</v>
      </c>
      <c r="D1502" s="0" t="s">
        <v>191</v>
      </c>
      <c r="E1502" s="0" t="n">
        <v>9</v>
      </c>
      <c r="F1502" s="0" t="n">
        <v>12</v>
      </c>
      <c r="G1502" s="0" t="n">
        <v>0.8</v>
      </c>
      <c r="H1502" s="0" t="n">
        <v>3.5</v>
      </c>
      <c r="I1502" s="0" t="n">
        <v>3.2</v>
      </c>
      <c r="J1502" s="0" t="n">
        <v>3.24</v>
      </c>
      <c r="K1502" s="0" t="n">
        <v>0.055</v>
      </c>
      <c r="L1502" s="0" t="n">
        <v>2.1</v>
      </c>
      <c r="M1502" s="0" t="n">
        <v>6.1</v>
      </c>
      <c r="N1502" s="0" t="n">
        <v>0</v>
      </c>
      <c r="O1502" s="0" t="n">
        <v>215</v>
      </c>
      <c r="P1502" s="0" t="n">
        <v>240</v>
      </c>
      <c r="Q1502" s="0" t="n">
        <v>0</v>
      </c>
      <c r="R1502" s="0" t="n">
        <v>0</v>
      </c>
      <c r="S1502" s="0" t="n">
        <v>0</v>
      </c>
      <c r="T1502" s="0" t="n">
        <v>0</v>
      </c>
      <c r="U1502" s="0" t="n">
        <v>0</v>
      </c>
      <c r="V1502" s="0" t="n">
        <v>0</v>
      </c>
      <c r="AC1502" s="0" t="n">
        <v>3.15</v>
      </c>
      <c r="AD1502" s="0" t="n">
        <v>0.074</v>
      </c>
      <c r="AE1502" s="0" t="n">
        <v>2.355</v>
      </c>
      <c r="AF1502" s="0" t="n">
        <v>0.04</v>
      </c>
      <c r="AG1502" s="0" t="n">
        <v>0.024</v>
      </c>
      <c r="AH1502" s="0" t="n">
        <v>6</v>
      </c>
      <c r="AJ1502" s="0" t="n">
        <v>130</v>
      </c>
      <c r="AP1502" s="0" t="n">
        <v>0</v>
      </c>
      <c r="AY1502" s="0" t="n">
        <v>0</v>
      </c>
      <c r="BD1502" s="0" t="n">
        <v>145.18</v>
      </c>
      <c r="BF1502" s="0" t="n">
        <f aca="false">IF(E1502&lt;11,-3.6797*E1502^2+48.115*E1502-53.83,280.92*EXP(-0.2027*E1502))</f>
        <v>81.1493</v>
      </c>
      <c r="BG1502" s="1" t="n">
        <f aca="false">32.208*LN(F1502)+21.438</f>
        <v>101.471873376372</v>
      </c>
      <c r="BH1502" s="1" t="n">
        <f aca="false">IF(G1502&lt;=2, -10*G1502+100, 88.958*EXP(-0.0755*G1502))</f>
        <v>92</v>
      </c>
      <c r="BI1502" s="1" t="n">
        <f aca="false">IF(I1502&lt;=100, 0.0053*(I1502)^2-1.0332*I1502+100.76, 122.82*EXP(-0.0092*I1502))</f>
        <v>97.508032</v>
      </c>
      <c r="BJ1502" s="0" t="n">
        <f aca="false">IF(P1502&lt;=1000, -6.942*LN(P1502)+107.59, -36.304*LN(P1502)+310.72)</f>
        <v>69.5434045941599</v>
      </c>
      <c r="BK1502" s="0" t="n">
        <f aca="false">BF1502^0.04*BG1502^0.22*BH1502^0.51*BI1502^0.06*BJ1502^0.17</f>
        <v>89.50043930226</v>
      </c>
      <c r="BL1502" s="0" t="str">
        <f aca="false">IF(BK1502&gt;=90, "Very Good", IF(BK1502&gt;=80, "Good", IF(BK1502&gt;=70, "Slightly Good", IF(BK1502&gt;=60, "Average", IF(BK1502&gt;=50, "Slightly Poor", IF(BK1502&gt;=40, "Poor", "Very Poor"))))))</f>
        <v>Good</v>
      </c>
      <c r="BM1502" s="2" t="n">
        <f aca="false">IF(P1502&lt;=1000, -6.942*LN(P1502)+107.59, IF(AND(P1502&gt;1000, P1502&lt;=5213),-36.304*LN(P1502)+310.72, IF(P1502&gt;5213, 10)))</f>
        <v>69.5434045941599</v>
      </c>
      <c r="BN1502" s="2" t="n">
        <f aca="false">BF1502^0.04*BG1502^0.22*BH1502^0.51*BI1502^0.06*BM1502^0.17</f>
        <v>89.50043930226</v>
      </c>
      <c r="BO1502" s="3" t="str">
        <f aca="false">IF(BN1502&gt;=90, "Very Good", IF(BN1502&gt;=80, "Good", IF(BN1502&gt;=70, "Slightly Good", IF(BN1502&gt;=60, "Average", IF(BN1502&gt;=50, "Slightly Poor", IF(BN1502&gt;=40, "Poor", "Very Poor"))))))</f>
        <v>Good</v>
      </c>
      <c r="BP1502" s="2" t="n">
        <f aca="false">IF(AJ1502&lt;=1000, -6.942*LN(AJ1502)+107.59, IF(AND(AJ1502&gt;1000, AJ1502&lt;=5213),-36.304*LN(AJ1502)+310.72, IF(AJ1502&gt;5213, 10)))</f>
        <v>73.7995758449374</v>
      </c>
      <c r="BQ1502" s="2" t="n">
        <f aca="false">BF1502^0.04*BG1502^0.22*BH1502^0.51*BI1502^0.06*BP1502^0.17</f>
        <v>90.4088225019581</v>
      </c>
      <c r="BR1502" s="0" t="str">
        <f aca="false">IF(BQ1502&gt;=90, "Very Good", IF(BQ1502&gt;=80, "Good", IF(BQ1502&gt;=70, "Slightly Good", IF(BQ1502&gt;=60, "Average", IF(BQ1502&gt;=50, "Slightly Poor", IF(BQ1502&gt;=40, "Poor", "Very Poor"))))))</f>
        <v>Very Good</v>
      </c>
      <c r="BT1502" s="2" t="n">
        <f aca="false">9.81*LN(AH1502)+30.6</f>
        <v>48.1771603931272</v>
      </c>
      <c r="BU1502" s="0" t="str">
        <f aca="false">IF(BT1502&lt;30, "Clean water", IF(AND(BT1502&gt;=30, BT1502&lt;40), "Hypolimia", IF(AND(BT1502&gt;=40,BT1502&lt;50), "Mesotrophic", IF(AND(BT1502&gt;=50, BT1502&lt;70), "Eutrophic", IF(BT1502&gt;70,"Hypertrophic")))))</f>
        <v>Mesotrophic</v>
      </c>
      <c r="CM1502" s="0" t="n">
        <f aca="false">IF(G1502&gt;H1502,1,0)</f>
        <v>0</v>
      </c>
      <c r="CO1502" s="17" t="n">
        <f aca="false">14.652-0.41022*M1502+0.007991*M1502*M1502-0.000077774*M1502*M1502*M1502</f>
        <v>12.429349889706</v>
      </c>
      <c r="CP1502" s="1" t="n">
        <f aca="false">F1502/CO1502*100</f>
        <v>96.5456770183806</v>
      </c>
    </row>
    <row r="1503" customFormat="false" ht="12.5" hidden="false" customHeight="false" outlineLevel="0" collapsed="false">
      <c r="A1503" s="0" t="n">
        <v>1502</v>
      </c>
      <c r="B1503" s="15" t="s">
        <v>79</v>
      </c>
      <c r="C1503" s="16" t="s">
        <v>80</v>
      </c>
      <c r="D1503" s="0" t="s">
        <v>191</v>
      </c>
      <c r="E1503" s="0" t="n">
        <v>8.4</v>
      </c>
      <c r="F1503" s="0" t="n">
        <v>13.4</v>
      </c>
      <c r="G1503" s="0" t="n">
        <v>1</v>
      </c>
      <c r="H1503" s="0" t="n">
        <v>4</v>
      </c>
      <c r="I1503" s="0" t="n">
        <v>3.2</v>
      </c>
      <c r="J1503" s="0" t="n">
        <v>5.597</v>
      </c>
      <c r="K1503" s="0" t="n">
        <v>0.057</v>
      </c>
      <c r="L1503" s="0" t="n">
        <v>2.4</v>
      </c>
      <c r="M1503" s="0" t="n">
        <v>6</v>
      </c>
      <c r="N1503" s="0" t="n">
        <v>0</v>
      </c>
      <c r="O1503" s="0" t="n">
        <v>304</v>
      </c>
      <c r="P1503" s="0" t="n">
        <v>1362</v>
      </c>
      <c r="Q1503" s="0" t="n">
        <v>0</v>
      </c>
      <c r="R1503" s="0" t="n">
        <v>0</v>
      </c>
      <c r="S1503" s="0" t="n">
        <v>0</v>
      </c>
      <c r="T1503" s="0" t="n">
        <v>0</v>
      </c>
      <c r="U1503" s="0" t="n">
        <v>0</v>
      </c>
      <c r="V1503" s="0" t="n">
        <v>0</v>
      </c>
      <c r="AC1503" s="0" t="n">
        <v>5.563</v>
      </c>
      <c r="AD1503" s="0" t="n">
        <v>0.398</v>
      </c>
      <c r="AE1503" s="0" t="n">
        <v>4.285</v>
      </c>
      <c r="AF1503" s="0" t="n">
        <v>0.038</v>
      </c>
      <c r="AG1503" s="0" t="n">
        <v>0.022</v>
      </c>
      <c r="AH1503" s="0" t="n">
        <v>3.9</v>
      </c>
      <c r="AJ1503" s="0" t="n">
        <v>404</v>
      </c>
      <c r="AP1503" s="0" t="n">
        <v>0</v>
      </c>
      <c r="AY1503" s="0" t="n">
        <v>0</v>
      </c>
      <c r="BD1503" s="0" t="n">
        <v>144.185</v>
      </c>
      <c r="BF1503" s="0" t="n">
        <f aca="false">IF(E1503&lt;11,-3.6797*E1503^2+48.115*E1503-53.83,280.92*EXP(-0.2027*E1503))</f>
        <v>90.6963680000001</v>
      </c>
      <c r="BG1503" s="1" t="n">
        <f aca="false">32.208*LN(F1503)+21.438</f>
        <v>105.025963601667</v>
      </c>
      <c r="BH1503" s="1" t="n">
        <f aca="false">IF(G1503&lt;=2, -10*G1503+100, 88.958*EXP(-0.0755*G1503))</f>
        <v>90</v>
      </c>
      <c r="BI1503" s="1" t="n">
        <f aca="false">IF(I1503&lt;=100, 0.0053*(I1503)^2-1.0332*I1503+100.76, 122.82*EXP(-0.0092*I1503))</f>
        <v>97.508032</v>
      </c>
      <c r="BJ1503" s="0" t="n">
        <f aca="false">IF(P1503&lt;=1000, -6.942*LN(P1503)+107.59, -36.304*LN(P1503)+310.72)</f>
        <v>48.7245787944998</v>
      </c>
      <c r="BK1503" s="0" t="n">
        <f aca="false">BF1503^0.04*BG1503^0.22*BH1503^0.51*BI1503^0.06*BJ1503^0.17</f>
        <v>84.3164170819638</v>
      </c>
      <c r="BL1503" s="0" t="str">
        <f aca="false">IF(BK1503&gt;=90, "Very Good", IF(BK1503&gt;=80, "Good", IF(BK1503&gt;=70, "Slightly Good", IF(BK1503&gt;=60, "Average", IF(BK1503&gt;=50, "Slightly Poor", IF(BK1503&gt;=40, "Poor", "Very Poor"))))))</f>
        <v>Good</v>
      </c>
      <c r="BM1503" s="2" t="n">
        <f aca="false">IF(P1503&lt;=1000, -6.942*LN(P1503)+107.59, IF(AND(P1503&gt;1000, P1503&lt;=5213),-36.304*LN(P1503)+310.72, IF(P1503&gt;5213, 10)))</f>
        <v>48.7245787944998</v>
      </c>
      <c r="BN1503" s="2" t="n">
        <f aca="false">BF1503^0.04*BG1503^0.22*BH1503^0.51*BI1503^0.06*BM1503^0.17</f>
        <v>84.3164170819638</v>
      </c>
      <c r="BO1503" s="3" t="str">
        <f aca="false">IF(BN1503&gt;=90, "Very Good", IF(BN1503&gt;=80, "Good", IF(BN1503&gt;=70, "Slightly Good", IF(BN1503&gt;=60, "Average", IF(BN1503&gt;=50, "Slightly Poor", IF(BN1503&gt;=40, "Poor", "Very Poor"))))))</f>
        <v>Good</v>
      </c>
      <c r="BP1503" s="2" t="n">
        <f aca="false">IF(AJ1503&lt;=1000, -6.942*LN(AJ1503)+107.59, IF(AND(AJ1503&gt;1000, AJ1503&lt;=5213),-36.304*LN(AJ1503)+310.72, IF(AJ1503&gt;5213, 10)))</f>
        <v>65.9281779171937</v>
      </c>
      <c r="BQ1503" s="2" t="n">
        <f aca="false">BF1503^0.04*BG1503^0.22*BH1503^0.51*BI1503^0.06*BP1503^0.17</f>
        <v>88.7640378655203</v>
      </c>
      <c r="BR1503" s="0" t="str">
        <f aca="false">IF(BQ1503&gt;=90, "Very Good", IF(BQ1503&gt;=80, "Good", IF(BQ1503&gt;=70, "Slightly Good", IF(BQ1503&gt;=60, "Average", IF(BQ1503&gt;=50, "Slightly Poor", IF(BQ1503&gt;=40, "Poor", "Very Poor"))))))</f>
        <v>Good</v>
      </c>
      <c r="BT1503" s="2" t="n">
        <f aca="false">9.81*LN(AH1503)+30.6</f>
        <v>43.9511799862602</v>
      </c>
      <c r="BU1503" s="0" t="str">
        <f aca="false">IF(BT1503&lt;30, "Clean water", IF(AND(BT1503&gt;=30, BT1503&lt;40), "Hypolimia", IF(AND(BT1503&gt;=40,BT1503&lt;50), "Mesotrophic", IF(AND(BT1503&gt;=50, BT1503&lt;70), "Eutrophic", IF(BT1503&gt;70,"Hypertrophic")))))</f>
        <v>Mesotrophic</v>
      </c>
      <c r="CM1503" s="0" t="n">
        <f aca="false">IF(G1503&gt;H1503,1,0)</f>
        <v>0</v>
      </c>
      <c r="CO1503" s="17" t="n">
        <f aca="false">14.652-0.41022*M1503+0.007991*M1503*M1503-0.000077774*M1503*M1503*M1503</f>
        <v>12.461556816</v>
      </c>
      <c r="CP1503" s="1" t="n">
        <f aca="false">F1503/CO1503*100</f>
        <v>107.530705816749</v>
      </c>
    </row>
    <row r="1504" customFormat="false" ht="12.5" hidden="false" customHeight="false" outlineLevel="0" collapsed="false">
      <c r="A1504" s="0" t="n">
        <v>1503</v>
      </c>
      <c r="B1504" s="15" t="s">
        <v>81</v>
      </c>
      <c r="C1504" s="16" t="s">
        <v>82</v>
      </c>
      <c r="D1504" s="0" t="s">
        <v>191</v>
      </c>
      <c r="E1504" s="0" t="n">
        <v>8.1</v>
      </c>
      <c r="F1504" s="0" t="n">
        <v>15.8</v>
      </c>
      <c r="G1504" s="0" t="n">
        <v>0.1</v>
      </c>
      <c r="H1504" s="0" t="n">
        <v>2.8</v>
      </c>
      <c r="I1504" s="0" t="n">
        <v>2.2</v>
      </c>
      <c r="J1504" s="0" t="n">
        <v>3.644</v>
      </c>
      <c r="K1504" s="0" t="n">
        <v>0.035</v>
      </c>
      <c r="L1504" s="0" t="n">
        <v>1.8</v>
      </c>
      <c r="M1504" s="0" t="n">
        <v>4.8</v>
      </c>
      <c r="N1504" s="0" t="n">
        <v>0</v>
      </c>
      <c r="O1504" s="0" t="n">
        <v>332</v>
      </c>
      <c r="P1504" s="0" t="n">
        <v>5200</v>
      </c>
      <c r="Q1504" s="0" t="n">
        <v>0</v>
      </c>
      <c r="R1504" s="0" t="n">
        <v>0</v>
      </c>
      <c r="S1504" s="0" t="n">
        <v>0</v>
      </c>
      <c r="T1504" s="0" t="n">
        <v>0</v>
      </c>
      <c r="U1504" s="0" t="n">
        <v>0</v>
      </c>
      <c r="V1504" s="0" t="n">
        <v>0</v>
      </c>
      <c r="AC1504" s="0" t="n">
        <v>3.629</v>
      </c>
      <c r="AD1504" s="0" t="n">
        <v>0.059</v>
      </c>
      <c r="AE1504" s="0" t="n">
        <v>3.18</v>
      </c>
      <c r="AF1504" s="0" t="n">
        <v>0.032</v>
      </c>
      <c r="AG1504" s="0" t="n">
        <v>0.02</v>
      </c>
      <c r="AH1504" s="0" t="n">
        <v>2.9</v>
      </c>
      <c r="AJ1504" s="0" t="n">
        <v>520</v>
      </c>
      <c r="AP1504" s="0" t="n">
        <v>0</v>
      </c>
      <c r="AY1504" s="0" t="n">
        <v>0</v>
      </c>
      <c r="BF1504" s="0" t="n">
        <f aca="false">IF(E1504&lt;11,-3.6797*E1504^2+48.115*E1504-53.83,280.92*EXP(-0.2027*E1504))</f>
        <v>94.476383</v>
      </c>
      <c r="BG1504" s="1" t="n">
        <f aca="false">32.208*LN(F1504)+21.438</f>
        <v>110.33240014858</v>
      </c>
      <c r="BH1504" s="1" t="n">
        <f aca="false">IF(G1504&lt;=2, -10*G1504+100, 88.958*EXP(-0.0755*G1504))</f>
        <v>99</v>
      </c>
      <c r="BI1504" s="1" t="n">
        <f aca="false">IF(I1504&lt;=100, 0.0053*(I1504)^2-1.0332*I1504+100.76, 122.82*EXP(-0.0092*I1504))</f>
        <v>98.512612</v>
      </c>
      <c r="BJ1504" s="0" t="n">
        <f aca="false">IF(P1504&lt;=1000, -6.942*LN(P1504)+107.59, -36.304*LN(P1504)+310.72)</f>
        <v>0.087949608508211</v>
      </c>
      <c r="BK1504" s="0" t="n">
        <f aca="false">BF1504^0.04*BG1504^0.22*BH1504^0.51*BI1504^0.06*BJ1504^0.17</f>
        <v>30.6415569602142</v>
      </c>
      <c r="BL1504" s="0" t="str">
        <f aca="false">IF(BK1504&gt;=90, "Very Good", IF(BK1504&gt;=80, "Good", IF(BK1504&gt;=70, "Slightly Good", IF(BK1504&gt;=60, "Average", IF(BK1504&gt;=50, "Slightly Poor", IF(BK1504&gt;=40, "Poor", "Very Poor"))))))</f>
        <v>Very Poor</v>
      </c>
      <c r="BM1504" s="2" t="n">
        <f aca="false">IF(P1504&lt;=1000, -6.942*LN(P1504)+107.59, IF(AND(P1504&gt;1000, P1504&lt;=5213),-36.304*LN(P1504)+310.72, IF(P1504&gt;5213, 10)))</f>
        <v>0.087949608508211</v>
      </c>
      <c r="BN1504" s="2" t="n">
        <f aca="false">BF1504^0.04*BG1504^0.22*BH1504^0.51*BI1504^0.06*BM1504^0.17</f>
        <v>30.6415569602142</v>
      </c>
      <c r="BO1504" s="3" t="str">
        <f aca="false">IF(BN1504&gt;=90, "Very Good", IF(BN1504&gt;=80, "Good", IF(BN1504&gt;=70, "Slightly Good", IF(BN1504&gt;=60, "Average", IF(BN1504&gt;=50, "Slightly Poor", IF(BN1504&gt;=40, "Poor", "Very Poor"))))))</f>
        <v>Very Poor</v>
      </c>
      <c r="BP1504" s="2" t="n">
        <f aca="false">IF(AJ1504&lt;=1000, -6.942*LN(AJ1504)+107.59, IF(AND(AJ1504&gt;1000, AJ1504&lt;=5213),-36.304*LN(AJ1504)+310.72, IF(AJ1504&gt;5213, 10)))</f>
        <v>64.1759203900431</v>
      </c>
      <c r="BQ1504" s="2" t="n">
        <f aca="false">BF1504^0.04*BG1504^0.22*BH1504^0.51*BI1504^0.06*BP1504^0.17</f>
        <v>93.9819219326447</v>
      </c>
      <c r="BR1504" s="0" t="str">
        <f aca="false">IF(BQ1504&gt;=90, "Very Good", IF(BQ1504&gt;=80, "Good", IF(BQ1504&gt;=70, "Slightly Good", IF(BQ1504&gt;=60, "Average", IF(BQ1504&gt;=50, "Slightly Poor", IF(BQ1504&gt;=40, "Poor", "Very Poor"))))))</f>
        <v>Very Good</v>
      </c>
      <c r="BT1504" s="2" t="n">
        <f aca="false">9.81*LN(AH1504)+30.6</f>
        <v>41.0448123298957</v>
      </c>
      <c r="BU1504" s="0" t="str">
        <f aca="false">IF(BT1504&lt;30, "Clean water", IF(AND(BT1504&gt;=30, BT1504&lt;40), "Hypolimia", IF(AND(BT1504&gt;=40,BT1504&lt;50), "Mesotrophic", IF(AND(BT1504&gt;=50, BT1504&lt;70), "Eutrophic", IF(BT1504&gt;70,"Hypertrophic")))))</f>
        <v>Mesotrophic</v>
      </c>
      <c r="CM1504" s="0" t="n">
        <f aca="false">IF(G1504&gt;H1504,1,0)</f>
        <v>0</v>
      </c>
      <c r="CO1504" s="17" t="n">
        <f aca="false">14.652-0.41022*M1504+0.007991*M1504*M1504-0.000077774*M1504*M1504*M1504</f>
        <v>12.858455457792</v>
      </c>
      <c r="CP1504" s="1" t="n">
        <f aca="false">F1504/CO1504*100</f>
        <v>122.876344300166</v>
      </c>
    </row>
    <row r="1505" customFormat="false" ht="12.5" hidden="false" customHeight="false" outlineLevel="0" collapsed="false">
      <c r="A1505" s="0" t="n">
        <v>1504</v>
      </c>
      <c r="B1505" s="15" t="s">
        <v>83</v>
      </c>
      <c r="C1505" s="16" t="s">
        <v>84</v>
      </c>
      <c r="D1505" s="0" t="s">
        <v>191</v>
      </c>
      <c r="E1505" s="0" t="n">
        <v>7.7</v>
      </c>
      <c r="F1505" s="0" t="n">
        <v>12.5</v>
      </c>
      <c r="G1505" s="0" t="n">
        <v>1</v>
      </c>
      <c r="H1505" s="0" t="n">
        <v>3.9</v>
      </c>
      <c r="I1505" s="0" t="n">
        <v>4.8</v>
      </c>
      <c r="J1505" s="0" t="n">
        <v>2.998</v>
      </c>
      <c r="K1505" s="0" t="n">
        <v>0.036</v>
      </c>
      <c r="L1505" s="0" t="n">
        <v>1.8</v>
      </c>
      <c r="M1505" s="0" t="n">
        <v>4.9</v>
      </c>
      <c r="N1505" s="0" t="n">
        <v>0</v>
      </c>
      <c r="O1505" s="0" t="n">
        <v>232</v>
      </c>
      <c r="P1505" s="0" t="n">
        <v>1300</v>
      </c>
      <c r="Q1505" s="0" t="n">
        <v>0</v>
      </c>
      <c r="R1505" s="0" t="n">
        <v>0</v>
      </c>
      <c r="S1505" s="0" t="n">
        <v>0</v>
      </c>
      <c r="T1505" s="0" t="n">
        <v>0</v>
      </c>
      <c r="U1505" s="0" t="n">
        <v>0</v>
      </c>
      <c r="V1505" s="0" t="n">
        <v>0</v>
      </c>
      <c r="AC1505" s="0" t="n">
        <v>2.953</v>
      </c>
      <c r="AD1505" s="0" t="n">
        <v>0.094</v>
      </c>
      <c r="AE1505" s="0" t="n">
        <v>2.49</v>
      </c>
      <c r="AF1505" s="0" t="n">
        <v>0.024</v>
      </c>
      <c r="AG1505" s="0" t="n">
        <v>0.014</v>
      </c>
      <c r="AH1505" s="0" t="n">
        <v>4.5</v>
      </c>
      <c r="AJ1505" s="0" t="n">
        <v>240</v>
      </c>
      <c r="AP1505" s="0" t="n">
        <v>0</v>
      </c>
      <c r="AY1505" s="0" t="n">
        <v>0</v>
      </c>
      <c r="BF1505" s="0" t="n">
        <f aca="false">IF(E1505&lt;11,-3.6797*E1505^2+48.115*E1505-53.83,280.92*EXP(-0.2027*E1505))</f>
        <v>98.486087</v>
      </c>
      <c r="BG1505" s="1" t="n">
        <f aca="false">32.208*LN(F1505)+21.438</f>
        <v>102.78666817588</v>
      </c>
      <c r="BH1505" s="1" t="n">
        <f aca="false">IF(G1505&lt;=2, -10*G1505+100, 88.958*EXP(-0.0755*G1505))</f>
        <v>90</v>
      </c>
      <c r="BI1505" s="1" t="n">
        <f aca="false">IF(I1505&lt;=100, 0.0053*(I1505)^2-1.0332*I1505+100.76, 122.82*EXP(-0.0092*I1505))</f>
        <v>95.922752</v>
      </c>
      <c r="BJ1505" s="0" t="n">
        <f aca="false">IF(P1505&lt;=1000, -6.942*LN(P1505)+107.59, -36.304*LN(P1505)+310.72)</f>
        <v>50.4159800946047</v>
      </c>
      <c r="BK1505" s="0" t="n">
        <f aca="false">BF1505^0.04*BG1505^0.22*BH1505^0.51*BI1505^0.06*BJ1505^0.17</f>
        <v>84.6012272075323</v>
      </c>
      <c r="BL1505" s="0" t="str">
        <f aca="false">IF(BK1505&gt;=90, "Very Good", IF(BK1505&gt;=80, "Good", IF(BK1505&gt;=70, "Slightly Good", IF(BK1505&gt;=60, "Average", IF(BK1505&gt;=50, "Slightly Poor", IF(BK1505&gt;=40, "Poor", "Very Poor"))))))</f>
        <v>Good</v>
      </c>
      <c r="BM1505" s="2" t="n">
        <f aca="false">IF(P1505&lt;=1000, -6.942*LN(P1505)+107.59, IF(AND(P1505&gt;1000, P1505&lt;=5213),-36.304*LN(P1505)+310.72, IF(P1505&gt;5213, 10)))</f>
        <v>50.4159800946047</v>
      </c>
      <c r="BN1505" s="2" t="n">
        <f aca="false">BF1505^0.04*BG1505^0.22*BH1505^0.51*BI1505^0.06*BM1505^0.17</f>
        <v>84.6012272075323</v>
      </c>
      <c r="BO1505" s="3" t="str">
        <f aca="false">IF(BN1505&gt;=90, "Very Good", IF(BN1505&gt;=80, "Good", IF(BN1505&gt;=70, "Slightly Good", IF(BN1505&gt;=60, "Average", IF(BN1505&gt;=50, "Slightly Poor", IF(BN1505&gt;=40, "Poor", "Very Poor"))))))</f>
        <v>Good</v>
      </c>
      <c r="BP1505" s="2" t="n">
        <f aca="false">IF(AJ1505&lt;=1000, -6.942*LN(AJ1505)+107.59, IF(AND(AJ1505&gt;1000, AJ1505&lt;=5213),-36.304*LN(AJ1505)+310.72, IF(AJ1505&gt;5213, 10)))</f>
        <v>69.5434045941599</v>
      </c>
      <c r="BQ1505" s="2" t="n">
        <f aca="false">BF1505^0.04*BG1505^0.22*BH1505^0.51*BI1505^0.06*BP1505^0.17</f>
        <v>89.3559708235509</v>
      </c>
      <c r="BR1505" s="0" t="str">
        <f aca="false">IF(BQ1505&gt;=90, "Very Good", IF(BQ1505&gt;=80, "Good", IF(BQ1505&gt;=70, "Slightly Good", IF(BQ1505&gt;=60, "Average", IF(BQ1505&gt;=50, "Slightly Poor", IF(BQ1505&gt;=40, "Poor", "Very Poor"))))))</f>
        <v>Good</v>
      </c>
      <c r="BT1505" s="2" t="n">
        <f aca="false">9.81*LN(AH1505)+30.6</f>
        <v>45.3549992623753</v>
      </c>
      <c r="BU1505" s="0" t="str">
        <f aca="false">IF(BT1505&lt;30, "Clean water", IF(AND(BT1505&gt;=30, BT1505&lt;40), "Hypolimia", IF(AND(BT1505&gt;=40,BT1505&lt;50), "Mesotrophic", IF(AND(BT1505&gt;=50, BT1505&lt;70), "Eutrophic", IF(BT1505&gt;70,"Hypertrophic")))))</f>
        <v>Mesotrophic</v>
      </c>
      <c r="CM1505" s="0" t="n">
        <f aca="false">IF(G1505&gt;H1505,1,0)</f>
        <v>0</v>
      </c>
      <c r="CO1505" s="17" t="n">
        <f aca="false">14.652-0.41022*M1505+0.007991*M1505*M1505-0.000077774*M1505*M1505*M1505</f>
        <v>12.824635876674</v>
      </c>
      <c r="CP1505" s="1" t="n">
        <f aca="false">F1505/CO1505*100</f>
        <v>97.4686542386403</v>
      </c>
    </row>
    <row r="1506" customFormat="false" ht="12.5" hidden="false" customHeight="false" outlineLevel="0" collapsed="false">
      <c r="A1506" s="0" t="n">
        <v>1505</v>
      </c>
      <c r="B1506" s="15" t="s">
        <v>133</v>
      </c>
      <c r="C1506" s="16" t="s">
        <v>134</v>
      </c>
      <c r="D1506" s="0" t="s">
        <v>191</v>
      </c>
      <c r="E1506" s="0" t="n">
        <v>8.2</v>
      </c>
      <c r="F1506" s="0" t="n">
        <v>10.9</v>
      </c>
      <c r="G1506" s="0" t="n">
        <v>4.2</v>
      </c>
      <c r="H1506" s="0" t="n">
        <v>6</v>
      </c>
      <c r="I1506" s="0" t="n">
        <v>8.9</v>
      </c>
      <c r="J1506" s="0" t="n">
        <v>5.399</v>
      </c>
      <c r="K1506" s="0" t="n">
        <v>0.317</v>
      </c>
      <c r="L1506" s="0" t="n">
        <v>4.5</v>
      </c>
      <c r="M1506" s="0" t="n">
        <v>8.3</v>
      </c>
      <c r="O1506" s="0" t="n">
        <v>5400</v>
      </c>
      <c r="BD1506" s="0" t="n">
        <v>0.1</v>
      </c>
      <c r="BF1506" s="0" t="n">
        <f aca="false">IF(E1506&lt;11,-3.6797*E1506^2+48.115*E1506-53.83,280.92*EXP(-0.2027*E1506))</f>
        <v>93.289972</v>
      </c>
      <c r="BG1506" s="1" t="n">
        <f aca="false">32.208*LN(F1506)+21.438</f>
        <v>98.375271915684</v>
      </c>
      <c r="BH1506" s="1" t="n">
        <f aca="false">IF(G1506&lt;=2, -10*G1506+100, 88.958*EXP(-0.0755*G1506))</f>
        <v>64.7843685536842</v>
      </c>
      <c r="BI1506" s="1" t="n">
        <f aca="false">IF(I1506&lt;=100, 0.0053*(I1506)^2-1.0332*I1506+100.76, 122.82*EXP(-0.0092*I1506))</f>
        <v>91.984333</v>
      </c>
      <c r="BJ1506" s="0" t="e">
        <f aca="false">IF(P1506&lt;=1000, -6.942*LN(P1506)+107.59, -36.304*LN(P1506)+310.72)</f>
        <v>#VALUE!</v>
      </c>
      <c r="BK1506" s="0" t="e">
        <f aca="false">BF1506^0.04*BG1506^0.22*BH1506^0.51*BI1506^0.06*BJ1506^0.17</f>
        <v>#VALUE!</v>
      </c>
      <c r="BL1506" s="0" t="e">
        <f aca="false">IF(BK1506&gt;=90, "Very Good", IF(BK1506&gt;=80, "Good", IF(BK1506&gt;=70, "Slightly Good", IF(BK1506&gt;=60, "Average", IF(BK1506&gt;=50, "Slightly Poor", IF(BK1506&gt;=40, "Poor", "Very Poor"))))))</f>
        <v>#VALUE!</v>
      </c>
      <c r="BM1506" s="2" t="e">
        <f aca="false">IF(P1506&lt;=1000, -6.942*LN(P1506)+107.59, IF(AND(P1506&gt;1000, P1506&lt;=5213),-36.304*LN(P1506)+310.72, IF(P1506&gt;5213, 10)))</f>
        <v>#VALUE!</v>
      </c>
      <c r="BN1506" s="2" t="e">
        <f aca="false">BF1506^0.04*BG1506^0.22*BH1506^0.51*BI1506^0.06*BM1506^0.17</f>
        <v>#VALUE!</v>
      </c>
      <c r="BO1506" s="3" t="e">
        <f aca="false">IF(BN1506&gt;=90, "Very Good", IF(BN1506&gt;=80, "Good", IF(BN1506&gt;=70, "Slightly Good", IF(BN1506&gt;=60, "Average", IF(BN1506&gt;=50, "Slightly Poor", IF(BN1506&gt;=40, "Poor", "Very Poor"))))))</f>
        <v>#VALUE!</v>
      </c>
      <c r="BP1506" s="2" t="e">
        <f aca="false">IF(AJ1506&lt;=1000, -6.942*LN(AJ1506)+107.59, IF(AND(AJ1506&gt;1000, AJ1506&lt;=5213),-36.304*LN(AJ1506)+310.72, IF(AJ1506&gt;5213, 10)))</f>
        <v>#VALUE!</v>
      </c>
      <c r="BQ1506" s="2" t="e">
        <f aca="false">BF1506^0.04*BG1506^0.22*BH1506^0.51*BI1506^0.06*BP1506^0.17</f>
        <v>#VALUE!</v>
      </c>
      <c r="BR1506" s="0" t="e">
        <f aca="false">IF(BQ1506&gt;=90, "Very Good", IF(BQ1506&gt;=80, "Good", IF(BQ1506&gt;=70, "Slightly Good", IF(BQ1506&gt;=60, "Average", IF(BQ1506&gt;=50, "Slightly Poor", IF(BQ1506&gt;=40, "Poor", "Very Poor"))))))</f>
        <v>#VALUE!</v>
      </c>
      <c r="BT1506" s="2" t="e">
        <f aca="false">9.81*LN(AH1506)+30.6</f>
        <v>#VALUE!</v>
      </c>
      <c r="BU1506" s="0" t="e">
        <f aca="false">IF(BT1506&lt;30, "Clean water", IF(AND(BT1506&gt;=30, BT1506&lt;40), "Hypolimia", IF(AND(BT1506&gt;=40,BT1506&lt;50), "Mesotrophic", IF(AND(BT1506&gt;=50, BT1506&lt;70), "Eutrophic", IF(BT1506&gt;70,"Hypertrophic")))))</f>
        <v>#VALUE!</v>
      </c>
      <c r="CM1506" s="0" t="n">
        <f aca="false">IF(G1506&gt;H1506,1,0)</f>
        <v>0</v>
      </c>
      <c r="CO1506" s="17" t="n">
        <f aca="false">14.652-0.41022*M1506+0.007991*M1506*M1506-0.000077774*M1506*M1506*M1506</f>
        <v>11.753203827862</v>
      </c>
      <c r="CP1506" s="1" t="n">
        <f aca="false">F1506/CO1506*100</f>
        <v>92.7406702005847</v>
      </c>
    </row>
    <row r="1507" customFormat="false" ht="12.5" hidden="false" customHeight="false" outlineLevel="0" collapsed="false">
      <c r="A1507" s="0" t="n">
        <v>1506</v>
      </c>
      <c r="B1507" s="15" t="s">
        <v>85</v>
      </c>
      <c r="C1507" s="16" t="s">
        <v>86</v>
      </c>
      <c r="D1507" s="0" t="s">
        <v>191</v>
      </c>
      <c r="E1507" s="0" t="n">
        <v>7.5</v>
      </c>
      <c r="F1507" s="0" t="n">
        <v>11.2</v>
      </c>
      <c r="G1507" s="0" t="n">
        <v>1.8</v>
      </c>
      <c r="H1507" s="0" t="n">
        <v>4.8</v>
      </c>
      <c r="I1507" s="0" t="n">
        <v>2.6</v>
      </c>
      <c r="J1507" s="0" t="n">
        <v>7.533</v>
      </c>
      <c r="K1507" s="0" t="n">
        <v>0.103</v>
      </c>
      <c r="L1507" s="0" t="n">
        <v>3.4</v>
      </c>
      <c r="M1507" s="0" t="n">
        <v>7.7</v>
      </c>
      <c r="N1507" s="0" t="n">
        <v>0</v>
      </c>
      <c r="O1507" s="0" t="n">
        <v>581</v>
      </c>
      <c r="P1507" s="0" t="n">
        <v>100000</v>
      </c>
      <c r="Q1507" s="0" t="n">
        <v>0</v>
      </c>
      <c r="R1507" s="0" t="n">
        <v>0</v>
      </c>
      <c r="S1507" s="0" t="n">
        <v>0</v>
      </c>
      <c r="T1507" s="0" t="n">
        <v>0</v>
      </c>
      <c r="U1507" s="0" t="n">
        <v>0</v>
      </c>
      <c r="V1507" s="0" t="n">
        <v>0</v>
      </c>
      <c r="AC1507" s="0" t="n">
        <v>7.377</v>
      </c>
      <c r="AD1507" s="0" t="n">
        <v>0.654</v>
      </c>
      <c r="AE1507" s="0" t="n">
        <v>6.023</v>
      </c>
      <c r="AF1507" s="0" t="n">
        <v>0.059</v>
      </c>
      <c r="AG1507" s="0" t="n">
        <v>0.043</v>
      </c>
      <c r="AH1507" s="0" t="n">
        <v>2.1</v>
      </c>
      <c r="AJ1507" s="0" t="n">
        <v>1200</v>
      </c>
      <c r="AP1507" s="0" t="n">
        <v>0</v>
      </c>
      <c r="AY1507" s="0" t="n">
        <v>0</v>
      </c>
      <c r="BF1507" s="0" t="n">
        <f aca="false">IF(E1507&lt;11,-3.6797*E1507^2+48.115*E1507-53.83,280.92*EXP(-0.2027*E1507))</f>
        <v>100.049375</v>
      </c>
      <c r="BG1507" s="1" t="n">
        <f aca="false">32.208*LN(F1507)+21.438</f>
        <v>99.2497509715202</v>
      </c>
      <c r="BH1507" s="1" t="n">
        <f aca="false">IF(G1507&lt;=2, -10*G1507+100, 88.958*EXP(-0.0755*G1507))</f>
        <v>82</v>
      </c>
      <c r="BI1507" s="1" t="n">
        <f aca="false">IF(I1507&lt;=100, 0.0053*(I1507)^2-1.0332*I1507+100.76, 122.82*EXP(-0.0092*I1507))</f>
        <v>98.109508</v>
      </c>
      <c r="BJ1507" s="0" t="n">
        <f aca="false">IF(P1507&lt;=1000, -6.942*LN(P1507)+107.59, -36.304*LN(P1507)+310.72)</f>
        <v>-107.245246080279</v>
      </c>
      <c r="BK1507" s="0" t="e">
        <f aca="false">BF1507^0.04*BG1507^0.22*BH1507^0.51*BI1507^0.06*BJ1507^0.17</f>
        <v>#NUM!</v>
      </c>
      <c r="BL1507" s="0" t="e">
        <f aca="false">IF(BK1507&gt;=90, "Very Good", IF(BK1507&gt;=80, "Good", IF(BK1507&gt;=70, "Slightly Good", IF(BK1507&gt;=60, "Average", IF(BK1507&gt;=50, "Slightly Poor", IF(BK1507&gt;=40, "Poor", "Very Poor"))))))</f>
        <v>#NUM!</v>
      </c>
      <c r="BM1507" s="2" t="n">
        <f aca="false">IF(P1507&lt;=1000, -6.942*LN(P1507)+107.59, IF(AND(P1507&gt;1000, P1507&lt;=5213),-36.304*LN(P1507)+310.72, IF(P1507&gt;5213, 10)))</f>
        <v>10</v>
      </c>
      <c r="BN1507" s="2" t="n">
        <f aca="false">BF1507^0.04*BG1507^0.22*BH1507^0.51*BI1507^0.06*BM1507^0.17</f>
        <v>60.9307858511528</v>
      </c>
      <c r="BO1507" s="3" t="str">
        <f aca="false">IF(BN1507&gt;=90, "Very Good", IF(BN1507&gt;=80, "Good", IF(BN1507&gt;=70, "Slightly Good", IF(BN1507&gt;=60, "Average", IF(BN1507&gt;=50, "Slightly Poor", IF(BN1507&gt;=40, "Poor", "Very Poor"))))))</f>
        <v>Average</v>
      </c>
      <c r="BP1507" s="2" t="n">
        <f aca="false">IF(AJ1507&lt;=1000, -6.942*LN(AJ1507)+107.59, IF(AND(AJ1507&gt;1000, AJ1507&lt;=5213),-36.304*LN(AJ1507)+310.72, IF(AJ1507&gt;5213, 10)))</f>
        <v>53.3218505539848</v>
      </c>
      <c r="BQ1507" s="2" t="n">
        <f aca="false">BF1507^0.04*BG1507^0.22*BH1507^0.51*BI1507^0.06*BP1507^0.17</f>
        <v>80.9861336240152</v>
      </c>
      <c r="BR1507" s="0" t="str">
        <f aca="false">IF(BQ1507&gt;=90, "Very Good", IF(BQ1507&gt;=80, "Good", IF(BQ1507&gt;=70, "Slightly Good", IF(BQ1507&gt;=60, "Average", IF(BQ1507&gt;=50, "Slightly Poor", IF(BQ1507&gt;=40, "Poor", "Very Poor"))))))</f>
        <v>Good</v>
      </c>
      <c r="BT1507" s="2" t="n">
        <f aca="false">9.81*LN(AH1507)+30.6</f>
        <v>37.8784053517952</v>
      </c>
      <c r="BU1507" s="0" t="str">
        <f aca="false">IF(BT1507&lt;30, "Clean water", IF(AND(BT1507&gt;=30, BT1507&lt;40), "Hypolimia", IF(AND(BT1507&gt;=40,BT1507&lt;50), "Mesotrophic", IF(AND(BT1507&gt;=50, BT1507&lt;70), "Eutrophic", IF(BT1507&gt;70,"Hypertrophic")))))</f>
        <v>Hypolimia</v>
      </c>
      <c r="CM1507" s="0" t="n">
        <f aca="false">IF(G1507&gt;H1507,1,0)</f>
        <v>0</v>
      </c>
      <c r="CO1507" s="17" t="n">
        <f aca="false">14.652-0.41022*M1507+0.007991*M1507*M1507-0.000077774*M1507*M1507*M1507</f>
        <v>11.931585992458</v>
      </c>
      <c r="CP1507" s="1" t="n">
        <f aca="false">F1507/CO1507*100</f>
        <v>93.8684933174815</v>
      </c>
    </row>
    <row r="1508" customFormat="false" ht="12.5" hidden="false" customHeight="false" outlineLevel="0" collapsed="false">
      <c r="A1508" s="0" t="n">
        <v>1507</v>
      </c>
      <c r="B1508" s="15" t="s">
        <v>135</v>
      </c>
      <c r="C1508" s="16" t="s">
        <v>136</v>
      </c>
      <c r="D1508" s="0" t="s">
        <v>191</v>
      </c>
      <c r="E1508" s="0" t="n">
        <v>7.7</v>
      </c>
      <c r="F1508" s="0" t="n">
        <v>10.9</v>
      </c>
      <c r="G1508" s="0" t="n">
        <v>3</v>
      </c>
      <c r="H1508" s="0" t="n">
        <v>6.3</v>
      </c>
      <c r="I1508" s="0" t="n">
        <v>4.3</v>
      </c>
      <c r="J1508" s="0" t="n">
        <v>8.026</v>
      </c>
      <c r="K1508" s="0" t="n">
        <v>0.197</v>
      </c>
      <c r="L1508" s="0" t="n">
        <v>4.2</v>
      </c>
      <c r="M1508" s="0" t="n">
        <v>7.8</v>
      </c>
      <c r="O1508" s="0" t="n">
        <v>511</v>
      </c>
      <c r="BD1508" s="0" t="n">
        <v>0.564</v>
      </c>
      <c r="BF1508" s="0" t="n">
        <f aca="false">IF(E1508&lt;11,-3.6797*E1508^2+48.115*E1508-53.83,280.92*EXP(-0.2027*E1508))</f>
        <v>98.486087</v>
      </c>
      <c r="BG1508" s="1" t="n">
        <f aca="false">32.208*LN(F1508)+21.438</f>
        <v>98.375271915684</v>
      </c>
      <c r="BH1508" s="1" t="n">
        <f aca="false">IF(G1508&lt;=2, -10*G1508+100, 88.958*EXP(-0.0755*G1508))</f>
        <v>70.9279340534787</v>
      </c>
      <c r="BI1508" s="1" t="n">
        <f aca="false">IF(I1508&lt;=100, 0.0053*(I1508)^2-1.0332*I1508+100.76, 122.82*EXP(-0.0092*I1508))</f>
        <v>96.415237</v>
      </c>
      <c r="BJ1508" s="0" t="e">
        <f aca="false">IF(P1508&lt;=1000, -6.942*LN(P1508)+107.59, -36.304*LN(P1508)+310.72)</f>
        <v>#VALUE!</v>
      </c>
      <c r="BK1508" s="0" t="e">
        <f aca="false">BF1508^0.04*BG1508^0.22*BH1508^0.51*BI1508^0.06*BJ1508^0.17</f>
        <v>#VALUE!</v>
      </c>
      <c r="BL1508" s="0" t="e">
        <f aca="false">IF(BK1508&gt;=90, "Very Good", IF(BK1508&gt;=80, "Good", IF(BK1508&gt;=70, "Slightly Good", IF(BK1508&gt;=60, "Average", IF(BK1508&gt;=50, "Slightly Poor", IF(BK1508&gt;=40, "Poor", "Very Poor"))))))</f>
        <v>#VALUE!</v>
      </c>
      <c r="BM1508" s="2" t="e">
        <f aca="false">IF(P1508&lt;=1000, -6.942*LN(P1508)+107.59, IF(AND(P1508&gt;1000, P1508&lt;=5213),-36.304*LN(P1508)+310.72, IF(P1508&gt;5213, 10)))</f>
        <v>#VALUE!</v>
      </c>
      <c r="BN1508" s="2" t="e">
        <f aca="false">BF1508^0.04*BG1508^0.22*BH1508^0.51*BI1508^0.06*BM1508^0.17</f>
        <v>#VALUE!</v>
      </c>
      <c r="BO1508" s="3" t="e">
        <f aca="false">IF(BN1508&gt;=90, "Very Good", IF(BN1508&gt;=80, "Good", IF(BN1508&gt;=70, "Slightly Good", IF(BN1508&gt;=60, "Average", IF(BN1508&gt;=50, "Slightly Poor", IF(BN1508&gt;=40, "Poor", "Very Poor"))))))</f>
        <v>#VALUE!</v>
      </c>
      <c r="BP1508" s="2" t="e">
        <f aca="false">IF(AJ1508&lt;=1000, -6.942*LN(AJ1508)+107.59, IF(AND(AJ1508&gt;1000, AJ1508&lt;=5213),-36.304*LN(AJ1508)+310.72, IF(AJ1508&gt;5213, 10)))</f>
        <v>#VALUE!</v>
      </c>
      <c r="BQ1508" s="2" t="e">
        <f aca="false">BF1508^0.04*BG1508^0.22*BH1508^0.51*BI1508^0.06*BP1508^0.17</f>
        <v>#VALUE!</v>
      </c>
      <c r="BR1508" s="0" t="e">
        <f aca="false">IF(BQ1508&gt;=90, "Very Good", IF(BQ1508&gt;=80, "Good", IF(BQ1508&gt;=70, "Slightly Good", IF(BQ1508&gt;=60, "Average", IF(BQ1508&gt;=50, "Slightly Poor", IF(BQ1508&gt;=40, "Poor", "Very Poor"))))))</f>
        <v>#VALUE!</v>
      </c>
      <c r="BT1508" s="2" t="e">
        <f aca="false">9.81*LN(AH1508)+30.6</f>
        <v>#VALUE!</v>
      </c>
      <c r="BU1508" s="0" t="e">
        <f aca="false">IF(BT1508&lt;30, "Clean water", IF(AND(BT1508&gt;=30, BT1508&lt;40), "Hypolimia", IF(AND(BT1508&gt;=40,BT1508&lt;50), "Mesotrophic", IF(AND(BT1508&gt;=50, BT1508&lt;70), "Eutrophic", IF(BT1508&gt;70,"Hypertrophic")))))</f>
        <v>#VALUE!</v>
      </c>
      <c r="CM1508" s="0" t="n">
        <f aca="false">IF(G1508&gt;H1508,1,0)</f>
        <v>0</v>
      </c>
      <c r="CO1508" s="17" t="n">
        <f aca="false">14.652-0.41022*M1508+0.007991*M1508*M1508-0.000077774*M1508*M1508*M1508</f>
        <v>11.901548632752</v>
      </c>
      <c r="CP1508" s="1" t="n">
        <f aca="false">F1508/CO1508*100</f>
        <v>91.5847200758746</v>
      </c>
    </row>
    <row r="1509" customFormat="false" ht="12.5" hidden="false" customHeight="false" outlineLevel="0" collapsed="false">
      <c r="A1509" s="0" t="n">
        <v>1508</v>
      </c>
      <c r="B1509" s="15" t="s">
        <v>87</v>
      </c>
      <c r="C1509" s="16" t="s">
        <v>88</v>
      </c>
      <c r="D1509" s="0" t="s">
        <v>191</v>
      </c>
      <c r="E1509" s="0" t="n">
        <v>7.4</v>
      </c>
      <c r="F1509" s="0" t="n">
        <v>11.9</v>
      </c>
      <c r="G1509" s="0" t="n">
        <v>0.7</v>
      </c>
      <c r="H1509" s="0" t="n">
        <v>4.3</v>
      </c>
      <c r="I1509" s="0" t="n">
        <v>3</v>
      </c>
      <c r="J1509" s="0" t="n">
        <v>3.612</v>
      </c>
      <c r="K1509" s="0" t="n">
        <v>0.032</v>
      </c>
      <c r="L1509" s="0" t="n">
        <v>2.4</v>
      </c>
      <c r="M1509" s="0" t="n">
        <v>5.6</v>
      </c>
      <c r="N1509" s="0" t="n">
        <v>0</v>
      </c>
      <c r="O1509" s="0" t="n">
        <v>271</v>
      </c>
      <c r="P1509" s="0" t="n">
        <v>3500</v>
      </c>
      <c r="Q1509" s="0" t="n">
        <v>0</v>
      </c>
      <c r="R1509" s="0" t="n">
        <v>0</v>
      </c>
      <c r="S1509" s="0" t="n">
        <v>0</v>
      </c>
      <c r="T1509" s="0" t="n">
        <v>0</v>
      </c>
      <c r="U1509" s="0" t="n">
        <v>0</v>
      </c>
      <c r="V1509" s="0" t="n">
        <v>0</v>
      </c>
      <c r="AC1509" s="0" t="n">
        <v>3.605</v>
      </c>
      <c r="AD1509" s="0" t="n">
        <v>0.341</v>
      </c>
      <c r="AE1509" s="0" t="n">
        <v>2.762</v>
      </c>
      <c r="AF1509" s="0" t="n">
        <v>0.021</v>
      </c>
      <c r="AG1509" s="0" t="n">
        <v>0.014</v>
      </c>
      <c r="AH1509" s="0" t="n">
        <v>4.9</v>
      </c>
      <c r="AJ1509" s="0" t="n">
        <v>290</v>
      </c>
      <c r="AP1509" s="0" t="n">
        <v>0</v>
      </c>
      <c r="AY1509" s="0" t="n">
        <v>0</v>
      </c>
      <c r="BF1509" s="0" t="n">
        <f aca="false">IF(E1509&lt;11,-3.6797*E1509^2+48.115*E1509-53.83,280.92*EXP(-0.2027*E1509))</f>
        <v>100.720628</v>
      </c>
      <c r="BG1509" s="1" t="n">
        <f aca="false">32.208*LN(F1509)+21.438</f>
        <v>101.202348790984</v>
      </c>
      <c r="BH1509" s="1" t="n">
        <f aca="false">IF(G1509&lt;=2, -10*G1509+100, 88.958*EXP(-0.0755*G1509))</f>
        <v>93</v>
      </c>
      <c r="BI1509" s="1" t="n">
        <f aca="false">IF(I1509&lt;=100, 0.0053*(I1509)^2-1.0332*I1509+100.76, 122.82*EXP(-0.0092*I1509))</f>
        <v>97.7081</v>
      </c>
      <c r="BJ1509" s="0" t="n">
        <f aca="false">IF(P1509&lt;=1000, -6.942*LN(P1509)+107.59, -36.304*LN(P1509)+310.72)</f>
        <v>14.4605455435767</v>
      </c>
      <c r="BK1509" s="0" t="n">
        <f aca="false">BF1509^0.04*BG1509^0.22*BH1509^0.51*BI1509^0.06*BJ1509^0.17</f>
        <v>69.4736634236947</v>
      </c>
      <c r="BL1509" s="0" t="str">
        <f aca="false">IF(BK1509&gt;=90, "Very Good", IF(BK1509&gt;=80, "Good", IF(BK1509&gt;=70, "Slightly Good", IF(BK1509&gt;=60, "Average", IF(BK1509&gt;=50, "Slightly Poor", IF(BK1509&gt;=40, "Poor", "Very Poor"))))))</f>
        <v>Average</v>
      </c>
      <c r="BM1509" s="2" t="n">
        <f aca="false">IF(P1509&lt;=1000, -6.942*LN(P1509)+107.59, IF(AND(P1509&gt;1000, P1509&lt;=5213),-36.304*LN(P1509)+310.72, IF(P1509&gt;5213, 10)))</f>
        <v>14.4605455435767</v>
      </c>
      <c r="BN1509" s="2" t="n">
        <f aca="false">BF1509^0.04*BG1509^0.22*BH1509^0.51*BI1509^0.06*BM1509^0.17</f>
        <v>69.4736634236947</v>
      </c>
      <c r="BO1509" s="3" t="str">
        <f aca="false">IF(BN1509&gt;=90, "Very Good", IF(BN1509&gt;=80, "Good", IF(BN1509&gt;=70, "Slightly Good", IF(BN1509&gt;=60, "Average", IF(BN1509&gt;=50, "Slightly Poor", IF(BN1509&gt;=40, "Poor", "Very Poor"))))))</f>
        <v>Average</v>
      </c>
      <c r="BP1509" s="2" t="n">
        <f aca="false">IF(AJ1509&lt;=1000, -6.942*LN(AJ1509)+107.59, IF(AND(AJ1509&gt;1000, AJ1509&lt;=5213),-36.304*LN(AJ1509)+310.72, IF(AJ1509&gt;5213, 10)))</f>
        <v>68.2296866326692</v>
      </c>
      <c r="BQ1509" s="2" t="n">
        <f aca="false">BF1509^0.04*BG1509^0.22*BH1509^0.51*BI1509^0.06*BP1509^0.17</f>
        <v>90.4407758172526</v>
      </c>
      <c r="BR1509" s="0" t="str">
        <f aca="false">IF(BQ1509&gt;=90, "Very Good", IF(BQ1509&gt;=80, "Good", IF(BQ1509&gt;=70, "Slightly Good", IF(BQ1509&gt;=60, "Average", IF(BQ1509&gt;=50, "Slightly Poor", IF(BQ1509&gt;=40, "Poor", "Very Poor"))))))</f>
        <v>Very Good</v>
      </c>
      <c r="BT1509" s="2" t="n">
        <f aca="false">9.81*LN(AH1509)+30.6</f>
        <v>46.1903973621937</v>
      </c>
      <c r="BU1509" s="0" t="str">
        <f aca="false">IF(BT1509&lt;30, "Clean water", IF(AND(BT1509&gt;=30, BT1509&lt;40), "Hypolimia", IF(AND(BT1509&gt;=40,BT1509&lt;50), "Mesotrophic", IF(AND(BT1509&gt;=50, BT1509&lt;70), "Eutrophic", IF(BT1509&gt;70,"Hypertrophic")))))</f>
        <v>Mesotrophic</v>
      </c>
      <c r="CM1509" s="0" t="n">
        <f aca="false">IF(G1509&gt;H1509,1,0)</f>
        <v>0</v>
      </c>
      <c r="CO1509" s="17" t="n">
        <f aca="false">14.652-0.41022*M1509+0.007991*M1509*M1509-0.000077774*M1509*M1509*M1509</f>
        <v>12.591707401216</v>
      </c>
      <c r="CP1509" s="1" t="n">
        <f aca="false">F1509/CO1509*100</f>
        <v>94.5066433075692</v>
      </c>
    </row>
    <row r="1510" customFormat="false" ht="12.5" hidden="false" customHeight="false" outlineLevel="0" collapsed="false">
      <c r="A1510" s="0" t="n">
        <v>1509</v>
      </c>
      <c r="B1510" s="15" t="s">
        <v>89</v>
      </c>
      <c r="C1510" s="16" t="s">
        <v>90</v>
      </c>
      <c r="D1510" s="0" t="s">
        <v>191</v>
      </c>
      <c r="E1510" s="0" t="n">
        <v>7.7</v>
      </c>
      <c r="F1510" s="0" t="n">
        <v>10.9</v>
      </c>
      <c r="G1510" s="0" t="n">
        <v>1.3</v>
      </c>
      <c r="H1510" s="0" t="n">
        <v>3.3</v>
      </c>
      <c r="I1510" s="0" t="n">
        <v>4.4</v>
      </c>
      <c r="J1510" s="0" t="n">
        <v>3.092</v>
      </c>
      <c r="K1510" s="0" t="n">
        <v>0.061</v>
      </c>
      <c r="L1510" s="0" t="n">
        <v>2.1</v>
      </c>
      <c r="M1510" s="0" t="n">
        <v>7.1</v>
      </c>
      <c r="N1510" s="0" t="n">
        <v>0</v>
      </c>
      <c r="O1510" s="0" t="n">
        <v>343</v>
      </c>
      <c r="P1510" s="0" t="n">
        <v>7900</v>
      </c>
      <c r="Q1510" s="0" t="n">
        <v>0</v>
      </c>
      <c r="R1510" s="0" t="n">
        <v>0</v>
      </c>
      <c r="S1510" s="0" t="n">
        <v>0</v>
      </c>
      <c r="T1510" s="0" t="n">
        <v>0</v>
      </c>
      <c r="U1510" s="0" t="n">
        <v>0</v>
      </c>
      <c r="V1510" s="0" t="n">
        <v>0</v>
      </c>
      <c r="AC1510" s="0" t="n">
        <v>2.994</v>
      </c>
      <c r="AD1510" s="0" t="n">
        <v>0.447</v>
      </c>
      <c r="AE1510" s="0" t="n">
        <v>2.307</v>
      </c>
      <c r="AF1510" s="0" t="n">
        <v>0.036</v>
      </c>
      <c r="AG1510" s="0" t="n">
        <v>0.024</v>
      </c>
      <c r="AH1510" s="0" t="n">
        <v>0.9</v>
      </c>
      <c r="AJ1510" s="0" t="n">
        <v>400</v>
      </c>
      <c r="AP1510" s="0" t="n">
        <v>0</v>
      </c>
      <c r="AY1510" s="0" t="n">
        <v>0</v>
      </c>
      <c r="BF1510" s="0" t="n">
        <f aca="false">IF(E1510&lt;11,-3.6797*E1510^2+48.115*E1510-53.83,280.92*EXP(-0.2027*E1510))</f>
        <v>98.486087</v>
      </c>
      <c r="BG1510" s="1" t="n">
        <f aca="false">32.208*LN(F1510)+21.438</f>
        <v>98.375271915684</v>
      </c>
      <c r="BH1510" s="1" t="n">
        <f aca="false">IF(G1510&lt;=2, -10*G1510+100, 88.958*EXP(-0.0755*G1510))</f>
        <v>87</v>
      </c>
      <c r="BI1510" s="1" t="n">
        <f aca="false">IF(I1510&lt;=100, 0.0053*(I1510)^2-1.0332*I1510+100.76, 122.82*EXP(-0.0092*I1510))</f>
        <v>96.316528</v>
      </c>
      <c r="BJ1510" s="0" t="n">
        <f aca="false">IF(P1510&lt;=1000, -6.942*LN(P1510)+107.59, -36.304*LN(P1510)+310.72)</f>
        <v>-15.0945332680744</v>
      </c>
      <c r="BK1510" s="0" t="e">
        <f aca="false">BF1510^0.04*BG1510^0.22*BH1510^0.51*BI1510^0.06*BJ1510^0.17</f>
        <v>#NUM!</v>
      </c>
      <c r="BL1510" s="0" t="e">
        <f aca="false">IF(BK1510&gt;=90, "Very Good", IF(BK1510&gt;=80, "Good", IF(BK1510&gt;=70, "Slightly Good", IF(BK1510&gt;=60, "Average", IF(BK1510&gt;=50, "Slightly Poor", IF(BK1510&gt;=40, "Poor", "Very Poor"))))))</f>
        <v>#NUM!</v>
      </c>
      <c r="BM1510" s="2" t="n">
        <f aca="false">IF(P1510&lt;=1000, -6.942*LN(P1510)+107.59, IF(AND(P1510&gt;1000, P1510&lt;=5213),-36.304*LN(P1510)+310.72, IF(P1510&gt;5213, 10)))</f>
        <v>10</v>
      </c>
      <c r="BN1510" s="2" t="n">
        <f aca="false">BF1510^0.04*BG1510^0.22*BH1510^0.51*BI1510^0.06*BM1510^0.17</f>
        <v>62.5672074088489</v>
      </c>
      <c r="BO1510" s="3" t="str">
        <f aca="false">IF(BN1510&gt;=90, "Very Good", IF(BN1510&gt;=80, "Good", IF(BN1510&gt;=70, "Slightly Good", IF(BN1510&gt;=60, "Average", IF(BN1510&gt;=50, "Slightly Poor", IF(BN1510&gt;=40, "Poor", "Very Poor"))))))</f>
        <v>Average</v>
      </c>
      <c r="BP1510" s="2" t="n">
        <f aca="false">IF(AJ1510&lt;=1000, -6.942*LN(AJ1510)+107.59, IF(AND(AJ1510&gt;1000, AJ1510&lt;=5213),-36.304*LN(AJ1510)+310.72, IF(AJ1510&gt;5213, 10)))</f>
        <v>65.9972531139764</v>
      </c>
      <c r="BQ1510" s="2" t="n">
        <f aca="false">BF1510^0.04*BG1510^0.22*BH1510^0.51*BI1510^0.06*BP1510^0.17</f>
        <v>86.2315450359548</v>
      </c>
      <c r="BR1510" s="0" t="str">
        <f aca="false">IF(BQ1510&gt;=90, "Very Good", IF(BQ1510&gt;=80, "Good", IF(BQ1510&gt;=70, "Slightly Good", IF(BQ1510&gt;=60, "Average", IF(BQ1510&gt;=50, "Slightly Poor", IF(BQ1510&gt;=40, "Poor", "Very Poor"))))))</f>
        <v>Good</v>
      </c>
      <c r="BT1510" s="2" t="n">
        <f aca="false">9.81*LN(AH1510)+30.6</f>
        <v>29.5664133413967</v>
      </c>
      <c r="BU1510" s="0" t="str">
        <f aca="false">IF(BT1510&lt;30, "Clean water", IF(AND(BT1510&gt;=30, BT1510&lt;40), "Hypolimia", IF(AND(BT1510&gt;=40,BT1510&lt;50), "Mesotrophic", IF(AND(BT1510&gt;=50, BT1510&lt;70), "Eutrophic", IF(BT1510&gt;70,"Hypertrophic")))))</f>
        <v>Clean water</v>
      </c>
      <c r="CM1510" s="0" t="n">
        <f aca="false">IF(G1510&gt;H1510,1,0)</f>
        <v>0</v>
      </c>
      <c r="CO1510" s="17" t="n">
        <f aca="false">14.652-0.41022*M1510+0.007991*M1510*M1510-0.000077774*M1510*M1510*M1510</f>
        <v>12.114428139886</v>
      </c>
      <c r="CP1510" s="1" t="n">
        <f aca="false">F1510/CO1510*100</f>
        <v>89.9753572693409</v>
      </c>
    </row>
    <row r="1511" customFormat="false" ht="12.5" hidden="false" customHeight="false" outlineLevel="0" collapsed="false">
      <c r="A1511" s="0" t="n">
        <v>1510</v>
      </c>
      <c r="B1511" s="15" t="s">
        <v>91</v>
      </c>
      <c r="C1511" s="16" t="s">
        <v>92</v>
      </c>
      <c r="D1511" s="0" t="s">
        <v>191</v>
      </c>
      <c r="E1511" s="0" t="n">
        <v>7.4</v>
      </c>
      <c r="F1511" s="0" t="n">
        <v>10.2</v>
      </c>
      <c r="G1511" s="0" t="n">
        <v>0.7</v>
      </c>
      <c r="H1511" s="0" t="n">
        <v>1.9</v>
      </c>
      <c r="I1511" s="0" t="n">
        <v>0.4</v>
      </c>
      <c r="J1511" s="0" t="n">
        <v>5.579</v>
      </c>
      <c r="K1511" s="0" t="n">
        <v>0.025</v>
      </c>
      <c r="L1511" s="0" t="n">
        <v>1</v>
      </c>
      <c r="M1511" s="0" t="n">
        <v>7.4</v>
      </c>
      <c r="N1511" s="0" t="n">
        <v>0</v>
      </c>
      <c r="O1511" s="0" t="n">
        <v>483</v>
      </c>
      <c r="P1511" s="0" t="n">
        <v>6400</v>
      </c>
      <c r="Q1511" s="0" t="n">
        <v>0</v>
      </c>
      <c r="R1511" s="0" t="n">
        <v>0</v>
      </c>
      <c r="S1511" s="0" t="n">
        <v>0</v>
      </c>
      <c r="T1511" s="0" t="n">
        <v>0</v>
      </c>
      <c r="U1511" s="0" t="n">
        <v>0</v>
      </c>
      <c r="V1511" s="0" t="n">
        <v>0</v>
      </c>
      <c r="AC1511" s="0" t="n">
        <v>5.393</v>
      </c>
      <c r="AD1511" s="0" t="n">
        <v>0.058</v>
      </c>
      <c r="AE1511" s="0" t="n">
        <v>4.988</v>
      </c>
      <c r="AF1511" s="0" t="n">
        <v>0.018</v>
      </c>
      <c r="AG1511" s="0" t="n">
        <v>0.012</v>
      </c>
      <c r="AH1511" s="0" t="n">
        <v>1.1</v>
      </c>
      <c r="AJ1511" s="0" t="n">
        <v>280</v>
      </c>
      <c r="AP1511" s="0" t="n">
        <v>0</v>
      </c>
      <c r="AY1511" s="0" t="n">
        <v>0</v>
      </c>
      <c r="BF1511" s="0" t="n">
        <f aca="false">IF(E1511&lt;11,-3.6797*E1511^2+48.115*E1511-53.83,280.92*EXP(-0.2027*E1511))</f>
        <v>100.720628</v>
      </c>
      <c r="BG1511" s="1" t="n">
        <f aca="false">32.208*LN(F1511)+21.438</f>
        <v>96.2374636951076</v>
      </c>
      <c r="BH1511" s="1" t="n">
        <f aca="false">IF(G1511&lt;=2, -10*G1511+100, 88.958*EXP(-0.0755*G1511))</f>
        <v>93</v>
      </c>
      <c r="BI1511" s="1" t="n">
        <f aca="false">IF(I1511&lt;=100, 0.0053*(I1511)^2-1.0332*I1511+100.76, 122.82*EXP(-0.0092*I1511))</f>
        <v>100.347568</v>
      </c>
      <c r="BJ1511" s="0" t="n">
        <f aca="false">IF(P1511&lt;=1000, -6.942*LN(P1511)+107.59, -36.304*LN(P1511)+310.72)</f>
        <v>-7.45018989040113</v>
      </c>
      <c r="BK1511" s="0" t="e">
        <f aca="false">BF1511^0.04*BG1511^0.22*BH1511^0.51*BI1511^0.06*BJ1511^0.17</f>
        <v>#NUM!</v>
      </c>
      <c r="BL1511" s="0" t="e">
        <f aca="false">IF(BK1511&gt;=90, "Very Good", IF(BK1511&gt;=80, "Good", IF(BK1511&gt;=70, "Slightly Good", IF(BK1511&gt;=60, "Average", IF(BK1511&gt;=50, "Slightly Poor", IF(BK1511&gt;=40, "Poor", "Very Poor"))))))</f>
        <v>#NUM!</v>
      </c>
      <c r="BM1511" s="2" t="n">
        <f aca="false">IF(P1511&lt;=1000, -6.942*LN(P1511)+107.59, IF(AND(P1511&gt;1000, P1511&lt;=5213),-36.304*LN(P1511)+310.72, IF(P1511&gt;5213, 10)))</f>
        <v>10</v>
      </c>
      <c r="BN1511" s="2" t="n">
        <f aca="false">BF1511^0.04*BG1511^0.22*BH1511^0.51*BI1511^0.06*BM1511^0.17</f>
        <v>64.6364013524072</v>
      </c>
      <c r="BO1511" s="3" t="str">
        <f aca="false">IF(BN1511&gt;=90, "Very Good", IF(BN1511&gt;=80, "Good", IF(BN1511&gt;=70, "Slightly Good", IF(BN1511&gt;=60, "Average", IF(BN1511&gt;=50, "Slightly Poor", IF(BN1511&gt;=40, "Poor", "Very Poor"))))))</f>
        <v>Average</v>
      </c>
      <c r="BP1511" s="2" t="n">
        <f aca="false">IF(AJ1511&lt;=1000, -6.942*LN(AJ1511)+107.59, IF(AND(AJ1511&gt;1000, AJ1511&lt;=5213),-36.304*LN(AJ1511)+310.72, IF(AJ1511&gt;5213, 10)))</f>
        <v>68.4732905747991</v>
      </c>
      <c r="BQ1511" s="2" t="n">
        <f aca="false">BF1511^0.04*BG1511^0.22*BH1511^0.51*BI1511^0.06*BP1511^0.17</f>
        <v>89.642874207336</v>
      </c>
      <c r="BR1511" s="0" t="str">
        <f aca="false">IF(BQ1511&gt;=90, "Very Good", IF(BQ1511&gt;=80, "Good", IF(BQ1511&gt;=70, "Slightly Good", IF(BQ1511&gt;=60, "Average", IF(BQ1511&gt;=50, "Slightly Poor", IF(BQ1511&gt;=40, "Poor", "Very Poor"))))))</f>
        <v>Good</v>
      </c>
      <c r="BT1511" s="2" t="n">
        <f aca="false">9.81*LN(AH1511)+30.6</f>
        <v>31.5349928638804</v>
      </c>
      <c r="BU1511" s="0" t="str">
        <f aca="false">IF(BT1511&lt;30, "Clean water", IF(AND(BT1511&gt;=30, BT1511&lt;40), "Hypolimia", IF(AND(BT1511&gt;=40,BT1511&lt;50), "Mesotrophic", IF(AND(BT1511&gt;=50, BT1511&lt;70), "Eutrophic", IF(BT1511&gt;70,"Hypertrophic")))))</f>
        <v>Hypolimia</v>
      </c>
      <c r="CM1511" s="0" t="n">
        <f aca="false">IF(G1511&gt;H1511,1,0)</f>
        <v>0</v>
      </c>
      <c r="CO1511" s="17" t="n">
        <f aca="false">14.652-0.41022*M1511+0.007991*M1511*M1511-0.000077774*M1511*M1511*M1511</f>
        <v>12.022443268624</v>
      </c>
      <c r="CP1511" s="1" t="n">
        <f aca="false">F1511/CO1511*100</f>
        <v>84.8413236153072</v>
      </c>
    </row>
    <row r="1512" customFormat="false" ht="12.5" hidden="false" customHeight="false" outlineLevel="0" collapsed="false">
      <c r="A1512" s="0" t="n">
        <v>1511</v>
      </c>
      <c r="B1512" s="15" t="s">
        <v>137</v>
      </c>
      <c r="C1512" s="16" t="s">
        <v>138</v>
      </c>
      <c r="D1512" s="0" t="s">
        <v>191</v>
      </c>
      <c r="E1512" s="0" t="n">
        <v>7.5</v>
      </c>
      <c r="F1512" s="0" t="n">
        <v>10.5</v>
      </c>
      <c r="G1512" s="0" t="n">
        <v>3.6</v>
      </c>
      <c r="H1512" s="0" t="n">
        <v>9.1</v>
      </c>
      <c r="I1512" s="0" t="n">
        <v>10.9</v>
      </c>
      <c r="J1512" s="0" t="n">
        <v>9.691</v>
      </c>
      <c r="K1512" s="0" t="n">
        <v>0.13</v>
      </c>
      <c r="L1512" s="0" t="n">
        <v>5.8</v>
      </c>
      <c r="M1512" s="0" t="n">
        <v>9.5</v>
      </c>
      <c r="O1512" s="0" t="n">
        <v>561</v>
      </c>
      <c r="BD1512" s="0" t="n">
        <v>4.382</v>
      </c>
      <c r="BF1512" s="0" t="n">
        <f aca="false">IF(E1512&lt;11,-3.6797*E1512^2+48.115*E1512-53.83,280.92*EXP(-0.2027*E1512))</f>
        <v>100.049375</v>
      </c>
      <c r="BG1512" s="1" t="n">
        <f aca="false">32.208*LN(F1512)+21.438</f>
        <v>97.1710942827213</v>
      </c>
      <c r="BH1512" s="1" t="n">
        <f aca="false">IF(G1512&lt;=2, -10*G1512+100, 88.958*EXP(-0.0755*G1512))</f>
        <v>67.7865873198524</v>
      </c>
      <c r="BI1512" s="1" t="n">
        <f aca="false">IF(I1512&lt;=100, 0.0053*(I1512)^2-1.0332*I1512+100.76, 122.82*EXP(-0.0092*I1512))</f>
        <v>90.127813</v>
      </c>
      <c r="BJ1512" s="0" t="e">
        <f aca="false">IF(P1512&lt;=1000, -6.942*LN(P1512)+107.59, -36.304*LN(P1512)+310.72)</f>
        <v>#VALUE!</v>
      </c>
      <c r="BK1512" s="0" t="e">
        <f aca="false">BF1512^0.04*BG1512^0.22*BH1512^0.51*BI1512^0.06*BJ1512^0.17</f>
        <v>#VALUE!</v>
      </c>
      <c r="BL1512" s="0" t="e">
        <f aca="false">IF(BK1512&gt;=90, "Very Good", IF(BK1512&gt;=80, "Good", IF(BK1512&gt;=70, "Slightly Good", IF(BK1512&gt;=60, "Average", IF(BK1512&gt;=50, "Slightly Poor", IF(BK1512&gt;=40, "Poor", "Very Poor"))))))</f>
        <v>#VALUE!</v>
      </c>
      <c r="BM1512" s="2" t="e">
        <f aca="false">IF(P1512&lt;=1000, -6.942*LN(P1512)+107.59, IF(AND(P1512&gt;1000, P1512&lt;=5213),-36.304*LN(P1512)+310.72, IF(P1512&gt;5213, 10)))</f>
        <v>#VALUE!</v>
      </c>
      <c r="BN1512" s="2" t="e">
        <f aca="false">BF1512^0.04*BG1512^0.22*BH1512^0.51*BI1512^0.06*BM1512^0.17</f>
        <v>#VALUE!</v>
      </c>
      <c r="BO1512" s="3" t="e">
        <f aca="false">IF(BN1512&gt;=90, "Very Good", IF(BN1512&gt;=80, "Good", IF(BN1512&gt;=70, "Slightly Good", IF(BN1512&gt;=60, "Average", IF(BN1512&gt;=50, "Slightly Poor", IF(BN1512&gt;=40, "Poor", "Very Poor"))))))</f>
        <v>#VALUE!</v>
      </c>
      <c r="BP1512" s="2" t="e">
        <f aca="false">IF(AJ1512&lt;=1000, -6.942*LN(AJ1512)+107.59, IF(AND(AJ1512&gt;1000, AJ1512&lt;=5213),-36.304*LN(AJ1512)+310.72, IF(AJ1512&gt;5213, 10)))</f>
        <v>#VALUE!</v>
      </c>
      <c r="BQ1512" s="2" t="e">
        <f aca="false">BF1512^0.04*BG1512^0.22*BH1512^0.51*BI1512^0.06*BP1512^0.17</f>
        <v>#VALUE!</v>
      </c>
      <c r="BR1512" s="0" t="e">
        <f aca="false">IF(BQ1512&gt;=90, "Very Good", IF(BQ1512&gt;=80, "Good", IF(BQ1512&gt;=70, "Slightly Good", IF(BQ1512&gt;=60, "Average", IF(BQ1512&gt;=50, "Slightly Poor", IF(BQ1512&gt;=40, "Poor", "Very Poor"))))))</f>
        <v>#VALUE!</v>
      </c>
      <c r="BT1512" s="2" t="e">
        <f aca="false">9.81*LN(AH1512)+30.6</f>
        <v>#VALUE!</v>
      </c>
      <c r="BU1512" s="0" t="e">
        <f aca="false">IF(BT1512&lt;30, "Clean water", IF(AND(BT1512&gt;=30, BT1512&lt;40), "Hypolimia", IF(AND(BT1512&gt;=40,BT1512&lt;50), "Mesotrophic", IF(AND(BT1512&gt;=50, BT1512&lt;70), "Eutrophic", IF(BT1512&gt;70,"Hypertrophic")))))</f>
        <v>#VALUE!</v>
      </c>
      <c r="CM1512" s="0" t="n">
        <f aca="false">IF(G1512&gt;H1512,1,0)</f>
        <v>0</v>
      </c>
      <c r="CO1512" s="17" t="n">
        <f aca="false">14.652-0.41022*M1512+0.007991*M1512*M1512-0.000077774*M1512*M1512*M1512</f>
        <v>11.40941626675</v>
      </c>
      <c r="CP1512" s="1" t="n">
        <f aca="false">F1512/CO1512*100</f>
        <v>92.0292480746778</v>
      </c>
    </row>
    <row r="1513" customFormat="false" ht="12.5" hidden="false" customHeight="false" outlineLevel="0" collapsed="false">
      <c r="A1513" s="0" t="n">
        <v>1512</v>
      </c>
      <c r="B1513" s="15" t="s">
        <v>93</v>
      </c>
      <c r="C1513" s="16" t="s">
        <v>94</v>
      </c>
      <c r="D1513" s="0" t="s">
        <v>191</v>
      </c>
      <c r="E1513" s="0" t="n">
        <v>8.5</v>
      </c>
      <c r="F1513" s="0" t="n">
        <v>10.6</v>
      </c>
      <c r="G1513" s="0" t="n">
        <v>2.6</v>
      </c>
      <c r="H1513" s="0" t="n">
        <v>7.5</v>
      </c>
      <c r="I1513" s="0" t="n">
        <v>3.6</v>
      </c>
      <c r="J1513" s="0" t="n">
        <v>10.73</v>
      </c>
      <c r="K1513" s="0" t="n">
        <v>0.08</v>
      </c>
      <c r="L1513" s="0" t="n">
        <v>4.8</v>
      </c>
      <c r="M1513" s="0" t="n">
        <v>7.4</v>
      </c>
      <c r="N1513" s="0" t="n">
        <v>0</v>
      </c>
      <c r="O1513" s="0" t="n">
        <v>674</v>
      </c>
      <c r="P1513" s="0" t="n">
        <v>5500</v>
      </c>
      <c r="Q1513" s="0" t="n">
        <v>0</v>
      </c>
      <c r="R1513" s="0" t="n">
        <v>0</v>
      </c>
      <c r="S1513" s="0" t="n">
        <v>0</v>
      </c>
      <c r="T1513" s="0" t="n">
        <v>0</v>
      </c>
      <c r="U1513" s="0" t="n">
        <v>0</v>
      </c>
      <c r="V1513" s="0" t="n">
        <v>0</v>
      </c>
      <c r="AC1513" s="0" t="n">
        <v>10.715</v>
      </c>
      <c r="AD1513" s="0" t="n">
        <v>1.703</v>
      </c>
      <c r="AE1513" s="0" t="n">
        <v>6.428</v>
      </c>
      <c r="AF1513" s="0" t="n">
        <v>0.035</v>
      </c>
      <c r="AG1513" s="0" t="n">
        <v>0.007</v>
      </c>
      <c r="AH1513" s="0" t="n">
        <v>2.2</v>
      </c>
      <c r="AJ1513" s="0" t="n">
        <v>1100</v>
      </c>
      <c r="AP1513" s="0" t="n">
        <v>0</v>
      </c>
      <c r="AY1513" s="0" t="n">
        <v>0.0005</v>
      </c>
      <c r="BD1513" s="0" t="n">
        <v>3.511</v>
      </c>
      <c r="BF1513" s="0" t="n">
        <f aca="false">IF(E1513&lt;11,-3.6797*E1513^2+48.115*E1513-53.83,280.92*EXP(-0.2027*E1513))</f>
        <v>89.289175</v>
      </c>
      <c r="BG1513" s="1" t="n">
        <f aca="false">32.208*LN(F1513)+21.438</f>
        <v>97.4763856680092</v>
      </c>
      <c r="BH1513" s="1" t="n">
        <f aca="false">IF(G1513&lt;=2, -10*G1513+100, 88.958*EXP(-0.0755*G1513))</f>
        <v>73.1026302934667</v>
      </c>
      <c r="BI1513" s="1" t="n">
        <f aca="false">IF(I1513&lt;=100, 0.0053*(I1513)^2-1.0332*I1513+100.76, 122.82*EXP(-0.0092*I1513))</f>
        <v>97.109168</v>
      </c>
      <c r="BJ1513" s="0" t="n">
        <f aca="false">IF(P1513&lt;=1000, -6.942*LN(P1513)+107.59, -36.304*LN(P1513)+310.72)</f>
        <v>-1.94832238879127</v>
      </c>
      <c r="BK1513" s="0" t="e">
        <f aca="false">BF1513^0.04*BG1513^0.22*BH1513^0.51*BI1513^0.06*BJ1513^0.17</f>
        <v>#NUM!</v>
      </c>
      <c r="BL1513" s="0" t="e">
        <f aca="false">IF(BK1513&gt;=90, "Very Good", IF(BK1513&gt;=80, "Good", IF(BK1513&gt;=70, "Slightly Good", IF(BK1513&gt;=60, "Average", IF(BK1513&gt;=50, "Slightly Poor", IF(BK1513&gt;=40, "Poor", "Very Poor"))))))</f>
        <v>#NUM!</v>
      </c>
      <c r="BM1513" s="2" t="n">
        <f aca="false">IF(P1513&lt;=1000, -6.942*LN(P1513)+107.59, IF(AND(P1513&gt;1000, P1513&lt;=5213),-36.304*LN(P1513)+310.72, IF(P1513&gt;5213, 10)))</f>
        <v>10</v>
      </c>
      <c r="BN1513" s="2" t="n">
        <f aca="false">BF1513^0.04*BG1513^0.22*BH1513^0.51*BI1513^0.06*BM1513^0.17</f>
        <v>56.9418102869202</v>
      </c>
      <c r="BO1513" s="3" t="str">
        <f aca="false">IF(BN1513&gt;=90, "Very Good", IF(BN1513&gt;=80, "Good", IF(BN1513&gt;=70, "Slightly Good", IF(BN1513&gt;=60, "Average", IF(BN1513&gt;=50, "Slightly Poor", IF(BN1513&gt;=40, "Poor", "Very Poor"))))))</f>
        <v>Slightly Poor</v>
      </c>
      <c r="BP1513" s="2" t="n">
        <f aca="false">IF(AJ1513&lt;=1000, -6.942*LN(AJ1513)+107.59, IF(AND(AJ1513&gt;1000, AJ1513&lt;=5213),-36.304*LN(AJ1513)+310.72, IF(AJ1513&gt;5213, 10)))</f>
        <v>56.4807115842163</v>
      </c>
      <c r="BQ1513" s="2" t="n">
        <f aca="false">BF1513^0.04*BG1513^0.22*BH1513^0.51*BI1513^0.06*BP1513^0.17</f>
        <v>76.4283171676953</v>
      </c>
      <c r="BR1513" s="0" t="str">
        <f aca="false">IF(BQ1513&gt;=90, "Very Good", IF(BQ1513&gt;=80, "Good", IF(BQ1513&gt;=70, "Slightly Good", IF(BQ1513&gt;=60, "Average", IF(BQ1513&gt;=50, "Slightly Poor", IF(BQ1513&gt;=40, "Poor", "Very Poor"))))))</f>
        <v>Slightly Good</v>
      </c>
      <c r="BT1513" s="2" t="n">
        <f aca="false">9.81*LN(AH1513)+30.6</f>
        <v>38.3347667051735</v>
      </c>
      <c r="BU1513" s="0" t="str">
        <f aca="false">IF(BT1513&lt;30, "Clean water", IF(AND(BT1513&gt;=30, BT1513&lt;40), "Hypolimia", IF(AND(BT1513&gt;=40,BT1513&lt;50), "Mesotrophic", IF(AND(BT1513&gt;=50, BT1513&lt;70), "Eutrophic", IF(BT1513&gt;70,"Hypertrophic")))))</f>
        <v>Hypolimia</v>
      </c>
      <c r="CM1513" s="0" t="n">
        <f aca="false">IF(G1513&gt;H1513,1,0)</f>
        <v>0</v>
      </c>
      <c r="CO1513" s="17" t="n">
        <f aca="false">14.652-0.41022*M1513+0.007991*M1513*M1513-0.000077774*M1513*M1513*M1513</f>
        <v>12.022443268624</v>
      </c>
      <c r="CP1513" s="1" t="n">
        <f aca="false">F1513/CO1513*100</f>
        <v>88.1684343453192</v>
      </c>
    </row>
    <row r="1514" customFormat="false" ht="12.5" hidden="false" customHeight="false" outlineLevel="0" collapsed="false">
      <c r="A1514" s="0" t="n">
        <v>1513</v>
      </c>
      <c r="B1514" s="15" t="s">
        <v>95</v>
      </c>
      <c r="C1514" s="16" t="s">
        <v>96</v>
      </c>
      <c r="D1514" s="0" t="s">
        <v>191</v>
      </c>
      <c r="E1514" s="0" t="n">
        <v>7.4</v>
      </c>
      <c r="F1514" s="0" t="n">
        <v>8.3</v>
      </c>
      <c r="G1514" s="0" t="n">
        <v>1.5</v>
      </c>
      <c r="H1514" s="0" t="n">
        <v>7.3</v>
      </c>
      <c r="I1514" s="0" t="n">
        <v>2.6</v>
      </c>
      <c r="J1514" s="0" t="n">
        <v>9.325</v>
      </c>
      <c r="K1514" s="0" t="n">
        <v>0.06</v>
      </c>
      <c r="L1514" s="0" t="n">
        <v>4.7</v>
      </c>
      <c r="M1514" s="0" t="n">
        <v>6.9</v>
      </c>
      <c r="N1514" s="0" t="n">
        <v>0</v>
      </c>
      <c r="O1514" s="0" t="n">
        <v>647</v>
      </c>
      <c r="P1514" s="0" t="n">
        <v>19000</v>
      </c>
      <c r="Q1514" s="0" t="n">
        <v>0</v>
      </c>
      <c r="R1514" s="0" t="n">
        <v>0</v>
      </c>
      <c r="S1514" s="0" t="n">
        <v>0</v>
      </c>
      <c r="T1514" s="0" t="n">
        <v>0</v>
      </c>
      <c r="U1514" s="0" t="n">
        <v>0</v>
      </c>
      <c r="V1514" s="0" t="n">
        <v>0</v>
      </c>
      <c r="AC1514" s="0" t="n">
        <v>8.926</v>
      </c>
      <c r="AD1514" s="0" t="n">
        <v>3.08</v>
      </c>
      <c r="AE1514" s="0" t="n">
        <v>4.937</v>
      </c>
      <c r="AF1514" s="0" t="n">
        <v>0.035</v>
      </c>
      <c r="AG1514" s="0" t="n">
        <v>0.015</v>
      </c>
      <c r="AH1514" s="0" t="n">
        <v>1.1</v>
      </c>
      <c r="AJ1514" s="0" t="n">
        <v>1300</v>
      </c>
      <c r="AP1514" s="0" t="n">
        <v>0</v>
      </c>
      <c r="AY1514" s="0" t="n">
        <v>0</v>
      </c>
      <c r="BF1514" s="0" t="n">
        <f aca="false">IF(E1514&lt;11,-3.6797*E1514^2+48.115*E1514-53.83,280.92*EXP(-0.2027*E1514))</f>
        <v>100.720628</v>
      </c>
      <c r="BG1514" s="1" t="n">
        <f aca="false">32.208*LN(F1514)+21.438</f>
        <v>89.5983576207606</v>
      </c>
      <c r="BH1514" s="1" t="n">
        <f aca="false">IF(G1514&lt;=2, -10*G1514+100, 88.958*EXP(-0.0755*G1514))</f>
        <v>85</v>
      </c>
      <c r="BI1514" s="1" t="n">
        <f aca="false">IF(I1514&lt;=100, 0.0053*(I1514)^2-1.0332*I1514+100.76, 122.82*EXP(-0.0092*I1514))</f>
        <v>98.109508</v>
      </c>
      <c r="BJ1514" s="0" t="n">
        <f aca="false">IF(P1514&lt;=1000, -6.942*LN(P1514)+107.59, -36.304*LN(P1514)+310.72)</f>
        <v>-46.9540603478259</v>
      </c>
      <c r="BK1514" s="0" t="e">
        <f aca="false">BF1514^0.04*BG1514^0.22*BH1514^0.51*BI1514^0.06*BJ1514^0.17</f>
        <v>#NUM!</v>
      </c>
      <c r="BL1514" s="0" t="e">
        <f aca="false">IF(BK1514&gt;=90, "Very Good", IF(BK1514&gt;=80, "Good", IF(BK1514&gt;=70, "Slightly Good", IF(BK1514&gt;=60, "Average", IF(BK1514&gt;=50, "Slightly Poor", IF(BK1514&gt;=40, "Poor", "Very Poor"))))))</f>
        <v>#NUM!</v>
      </c>
      <c r="BM1514" s="2" t="n">
        <f aca="false">IF(P1514&lt;=1000, -6.942*LN(P1514)+107.59, IF(AND(P1514&gt;1000, P1514&lt;=5213),-36.304*LN(P1514)+310.72, IF(P1514&gt;5213, 10)))</f>
        <v>10</v>
      </c>
      <c r="BN1514" s="2" t="n">
        <f aca="false">BF1514^0.04*BG1514^0.22*BH1514^0.51*BI1514^0.06*BM1514^0.17</f>
        <v>60.6927849154874</v>
      </c>
      <c r="BO1514" s="3" t="str">
        <f aca="false">IF(BN1514&gt;=90, "Very Good", IF(BN1514&gt;=80, "Good", IF(BN1514&gt;=70, "Slightly Good", IF(BN1514&gt;=60, "Average", IF(BN1514&gt;=50, "Slightly Poor", IF(BN1514&gt;=40, "Poor", "Very Poor"))))))</f>
        <v>Average</v>
      </c>
      <c r="BP1514" s="2" t="n">
        <f aca="false">IF(AJ1514&lt;=1000, -6.942*LN(AJ1514)+107.59, IF(AND(AJ1514&gt;1000, AJ1514&lt;=5213),-36.304*LN(AJ1514)+310.72, IF(AJ1514&gt;5213, 10)))</f>
        <v>50.4159800946047</v>
      </c>
      <c r="BQ1514" s="2" t="n">
        <f aca="false">BF1514^0.04*BG1514^0.22*BH1514^0.51*BI1514^0.06*BP1514^0.17</f>
        <v>79.9049459708784</v>
      </c>
      <c r="BR1514" s="0" t="str">
        <f aca="false">IF(BQ1514&gt;=90, "Very Good", IF(BQ1514&gt;=80, "Good", IF(BQ1514&gt;=70, "Slightly Good", IF(BQ1514&gt;=60, "Average", IF(BQ1514&gt;=50, "Slightly Poor", IF(BQ1514&gt;=40, "Poor", "Very Poor"))))))</f>
        <v>Slightly Good</v>
      </c>
      <c r="BT1514" s="2" t="n">
        <f aca="false">9.81*LN(AH1514)+30.6</f>
        <v>31.5349928638804</v>
      </c>
      <c r="BU1514" s="0" t="str">
        <f aca="false">IF(BT1514&lt;30, "Clean water", IF(AND(BT1514&gt;=30, BT1514&lt;40), "Hypolimia", IF(AND(BT1514&gt;=40,BT1514&lt;50), "Mesotrophic", IF(AND(BT1514&gt;=50, BT1514&lt;70), "Eutrophic", IF(BT1514&gt;70,"Hypertrophic")))))</f>
        <v>Hypolimia</v>
      </c>
      <c r="CM1514" s="0" t="n">
        <f aca="false">IF(G1514&gt;H1514,1,0)</f>
        <v>0</v>
      </c>
      <c r="CO1514" s="17" t="n">
        <f aca="false">14.652-0.41022*M1514+0.007991*M1514*M1514-0.000077774*M1514*M1514*M1514</f>
        <v>12.176384051034</v>
      </c>
      <c r="CP1514" s="1" t="n">
        <f aca="false">F1514/CO1514*100</f>
        <v>68.1647356490466</v>
      </c>
    </row>
    <row r="1515" customFormat="false" ht="12.5" hidden="false" customHeight="false" outlineLevel="0" collapsed="false">
      <c r="A1515" s="0" t="n">
        <v>1514</v>
      </c>
      <c r="B1515" s="15" t="s">
        <v>97</v>
      </c>
      <c r="C1515" s="16" t="s">
        <v>98</v>
      </c>
      <c r="D1515" s="0" t="s">
        <v>191</v>
      </c>
      <c r="E1515" s="0" t="n">
        <v>8.5</v>
      </c>
      <c r="F1515" s="0" t="n">
        <v>12.3</v>
      </c>
      <c r="G1515" s="0" t="n">
        <v>0.3</v>
      </c>
      <c r="H1515" s="0" t="n">
        <v>3.3</v>
      </c>
      <c r="I1515" s="0" t="n">
        <v>3.2</v>
      </c>
      <c r="J1515" s="0" t="n">
        <v>2.35</v>
      </c>
      <c r="K1515" s="0" t="n">
        <v>0.052</v>
      </c>
      <c r="L1515" s="0" t="n">
        <v>1.6</v>
      </c>
      <c r="M1515" s="0" t="n">
        <v>5.6</v>
      </c>
      <c r="N1515" s="0" t="n">
        <v>0</v>
      </c>
      <c r="O1515" s="0" t="n">
        <v>221</v>
      </c>
      <c r="P1515" s="0" t="n">
        <v>370</v>
      </c>
      <c r="Q1515" s="0" t="n">
        <v>0</v>
      </c>
      <c r="R1515" s="0" t="n">
        <v>0</v>
      </c>
      <c r="S1515" s="0" t="n">
        <v>0</v>
      </c>
      <c r="T1515" s="0" t="n">
        <v>0</v>
      </c>
      <c r="U1515" s="0" t="n">
        <v>0</v>
      </c>
      <c r="V1515" s="0" t="n">
        <v>0</v>
      </c>
      <c r="AC1515" s="0" t="n">
        <v>2.35</v>
      </c>
      <c r="AD1515" s="0" t="n">
        <v>0.02</v>
      </c>
      <c r="AE1515" s="0" t="n">
        <v>2.04</v>
      </c>
      <c r="AF1515" s="0" t="n">
        <v>0.035</v>
      </c>
      <c r="AG1515" s="0" t="n">
        <v>0.004</v>
      </c>
      <c r="AH1515" s="0" t="n">
        <v>7.2</v>
      </c>
      <c r="AJ1515" s="0" t="n">
        <v>21</v>
      </c>
      <c r="AP1515" s="0" t="n">
        <v>0</v>
      </c>
      <c r="AY1515" s="0" t="n">
        <v>0</v>
      </c>
      <c r="BF1515" s="0" t="n">
        <f aca="false">IF(E1515&lt;11,-3.6797*E1515^2+48.115*E1515-53.83,280.92*EXP(-0.2027*E1515))</f>
        <v>89.289175</v>
      </c>
      <c r="BG1515" s="1" t="n">
        <f aca="false">32.208*LN(F1515)+21.438</f>
        <v>102.267173042683</v>
      </c>
      <c r="BH1515" s="1" t="n">
        <f aca="false">IF(G1515&lt;=2, -10*G1515+100, 88.958*EXP(-0.0755*G1515))</f>
        <v>97</v>
      </c>
      <c r="BI1515" s="1" t="n">
        <f aca="false">IF(I1515&lt;=100, 0.0053*(I1515)^2-1.0332*I1515+100.76, 122.82*EXP(-0.0092*I1515))</f>
        <v>97.508032</v>
      </c>
      <c r="BJ1515" s="0" t="n">
        <f aca="false">IF(P1515&lt;=1000, -6.942*LN(P1515)+107.59, -36.304*LN(P1515)+310.72)</f>
        <v>66.5384621348591</v>
      </c>
      <c r="BK1515" s="0" t="n">
        <f aca="false">BF1515^0.04*BG1515^0.22*BH1515^0.51*BI1515^0.06*BJ1515^0.17</f>
        <v>91.7682193027452</v>
      </c>
      <c r="BL1515" s="0" t="str">
        <f aca="false">IF(BK1515&gt;=90, "Very Good", IF(BK1515&gt;=80, "Good", IF(BK1515&gt;=70, "Slightly Good", IF(BK1515&gt;=60, "Average", IF(BK1515&gt;=50, "Slightly Poor", IF(BK1515&gt;=40, "Poor", "Very Poor"))))))</f>
        <v>Very Good</v>
      </c>
      <c r="BM1515" s="2" t="n">
        <f aca="false">IF(P1515&lt;=1000, -6.942*LN(P1515)+107.59, IF(AND(P1515&gt;1000, P1515&lt;=5213),-36.304*LN(P1515)+310.72, IF(P1515&gt;5213, 10)))</f>
        <v>66.5384621348591</v>
      </c>
      <c r="BN1515" s="2" t="n">
        <f aca="false">BF1515^0.04*BG1515^0.22*BH1515^0.51*BI1515^0.06*BM1515^0.17</f>
        <v>91.7682193027452</v>
      </c>
      <c r="BO1515" s="3" t="str">
        <f aca="false">IF(BN1515&gt;=90, "Very Good", IF(BN1515&gt;=80, "Good", IF(BN1515&gt;=70, "Slightly Good", IF(BN1515&gt;=60, "Average", IF(BN1515&gt;=50, "Slightly Poor", IF(BN1515&gt;=40, "Poor", "Very Poor"))))))</f>
        <v>Very Good</v>
      </c>
      <c r="BP1515" s="2" t="n">
        <f aca="false">IF(AJ1515&lt;=1000, -6.942*LN(AJ1515)+107.59, IF(AND(AJ1515&gt;1000, AJ1515&lt;=5213),-36.304*LN(AJ1515)+310.72, IF(AJ1515&gt;5213, 10)))</f>
        <v>86.454925237324</v>
      </c>
      <c r="BQ1515" s="2" t="n">
        <f aca="false">BF1515^0.04*BG1515^0.22*BH1515^0.51*BI1515^0.06*BP1515^0.17</f>
        <v>95.9454074038867</v>
      </c>
      <c r="BR1515" s="0" t="str">
        <f aca="false">IF(BQ1515&gt;=90, "Very Good", IF(BQ1515&gt;=80, "Good", IF(BQ1515&gt;=70, "Slightly Good", IF(BQ1515&gt;=60, "Average", IF(BQ1515&gt;=50, "Slightly Poor", IF(BQ1515&gt;=40, "Poor", "Very Poor"))))))</f>
        <v>Very Good</v>
      </c>
      <c r="BT1515" s="2" t="n">
        <f aca="false">9.81*LN(AH1515)+30.6</f>
        <v>49.9657348652759</v>
      </c>
      <c r="BU1515" s="0" t="str">
        <f aca="false">IF(BT1515&lt;30, "Clean water", IF(AND(BT1515&gt;=30, BT1515&lt;40), "Hypolimia", IF(AND(BT1515&gt;=40,BT1515&lt;50), "Mesotrophic", IF(AND(BT1515&gt;=50, BT1515&lt;70), "Eutrophic", IF(BT1515&gt;70,"Hypertrophic")))))</f>
        <v>Mesotrophic</v>
      </c>
      <c r="CM1515" s="0" t="n">
        <f aca="false">IF(G1515&gt;H1515,1,0)</f>
        <v>0</v>
      </c>
      <c r="CO1515" s="17" t="n">
        <f aca="false">14.652-0.41022*M1515+0.007991*M1515*M1515-0.000077774*M1515*M1515*M1515</f>
        <v>12.591707401216</v>
      </c>
      <c r="CP1515" s="1" t="n">
        <f aca="false">F1515/CO1515*100</f>
        <v>97.6833372002606</v>
      </c>
    </row>
    <row r="1516" customFormat="false" ht="12.5" hidden="false" customHeight="false" outlineLevel="0" collapsed="false">
      <c r="A1516" s="0" t="n">
        <v>1515</v>
      </c>
      <c r="B1516" s="15" t="s">
        <v>99</v>
      </c>
      <c r="C1516" s="16" t="s">
        <v>100</v>
      </c>
      <c r="D1516" s="0" t="s">
        <v>191</v>
      </c>
      <c r="E1516" s="0" t="n">
        <v>7.7</v>
      </c>
      <c r="F1516" s="0" t="n">
        <v>12.7</v>
      </c>
      <c r="G1516" s="0" t="n">
        <v>0.9</v>
      </c>
      <c r="H1516" s="0" t="n">
        <v>3.4</v>
      </c>
      <c r="I1516" s="0" t="n">
        <v>1.2</v>
      </c>
      <c r="J1516" s="0" t="n">
        <v>5.287</v>
      </c>
      <c r="K1516" s="0" t="n">
        <v>0.05</v>
      </c>
      <c r="L1516" s="0" t="n">
        <v>2.2</v>
      </c>
      <c r="M1516" s="0" t="n">
        <v>4.7</v>
      </c>
      <c r="N1516" s="0" t="n">
        <v>0</v>
      </c>
      <c r="O1516" s="0" t="n">
        <v>499</v>
      </c>
      <c r="P1516" s="0" t="n">
        <v>36000</v>
      </c>
      <c r="Q1516" s="0" t="n">
        <v>0</v>
      </c>
      <c r="R1516" s="0" t="n">
        <v>0</v>
      </c>
      <c r="S1516" s="0" t="n">
        <v>0</v>
      </c>
      <c r="T1516" s="0" t="n">
        <v>0</v>
      </c>
      <c r="U1516" s="0" t="n">
        <v>0</v>
      </c>
      <c r="V1516" s="0" t="n">
        <v>0</v>
      </c>
      <c r="AC1516" s="0" t="n">
        <v>5.202</v>
      </c>
      <c r="AD1516" s="0" t="n">
        <v>0.11</v>
      </c>
      <c r="AE1516" s="0" t="n">
        <v>4.615</v>
      </c>
      <c r="AF1516" s="0" t="n">
        <v>0.031</v>
      </c>
      <c r="AG1516" s="0" t="n">
        <v>0.017</v>
      </c>
      <c r="AH1516" s="0" t="n">
        <v>2.2</v>
      </c>
      <c r="AJ1516" s="0" t="n">
        <v>1500</v>
      </c>
      <c r="AP1516" s="0" t="n">
        <v>0</v>
      </c>
      <c r="AY1516" s="0" t="n">
        <v>0</v>
      </c>
      <c r="BF1516" s="0" t="n">
        <f aca="false">IF(E1516&lt;11,-3.6797*E1516^2+48.115*E1516-53.83,280.92*EXP(-0.2027*E1516))</f>
        <v>98.486087</v>
      </c>
      <c r="BG1516" s="1" t="n">
        <f aca="false">32.208*LN(F1516)+21.438</f>
        <v>103.297917005506</v>
      </c>
      <c r="BH1516" s="1" t="n">
        <f aca="false">IF(G1516&lt;=2, -10*G1516+100, 88.958*EXP(-0.0755*G1516))</f>
        <v>91</v>
      </c>
      <c r="BI1516" s="1" t="n">
        <f aca="false">IF(I1516&lt;=100, 0.0053*(I1516)^2-1.0332*I1516+100.76, 122.82*EXP(-0.0092*I1516))</f>
        <v>99.527792</v>
      </c>
      <c r="BJ1516" s="0" t="n">
        <f aca="false">IF(P1516&lt;=1000, -6.942*LN(P1516)+107.59, -36.304*LN(P1516)+310.72)</f>
        <v>-70.1552191898782</v>
      </c>
      <c r="BK1516" s="0" t="e">
        <f aca="false">BF1516^0.04*BG1516^0.22*BH1516^0.51*BI1516^0.06*BJ1516^0.17</f>
        <v>#NUM!</v>
      </c>
      <c r="BL1516" s="0" t="e">
        <f aca="false">IF(BK1516&gt;=90, "Very Good", IF(BK1516&gt;=80, "Good", IF(BK1516&gt;=70, "Slightly Good", IF(BK1516&gt;=60, "Average", IF(BK1516&gt;=50, "Slightly Poor", IF(BK1516&gt;=40, "Poor", "Very Poor"))))))</f>
        <v>#NUM!</v>
      </c>
      <c r="BM1516" s="2" t="n">
        <f aca="false">IF(P1516&lt;=1000, -6.942*LN(P1516)+107.59, IF(AND(P1516&gt;1000, P1516&lt;=5213),-36.304*LN(P1516)+310.72, IF(P1516&gt;5213, 10)))</f>
        <v>10</v>
      </c>
      <c r="BN1516" s="2" t="n">
        <f aca="false">BF1516^0.04*BG1516^0.22*BH1516^0.51*BI1516^0.06*BM1516^0.17</f>
        <v>64.8369999652753</v>
      </c>
      <c r="BO1516" s="3" t="str">
        <f aca="false">IF(BN1516&gt;=90, "Very Good", IF(BN1516&gt;=80, "Good", IF(BN1516&gt;=70, "Slightly Good", IF(BN1516&gt;=60, "Average", IF(BN1516&gt;=50, "Slightly Poor", IF(BN1516&gt;=40, "Poor", "Very Poor"))))))</f>
        <v>Average</v>
      </c>
      <c r="BP1516" s="2" t="n">
        <f aca="false">IF(AJ1516&lt;=1000, -6.942*LN(AJ1516)+107.59, IF(AND(AJ1516&gt;1000, AJ1516&lt;=5213),-36.304*LN(AJ1516)+310.72, IF(AJ1516&gt;5213, 10)))</f>
        <v>45.2208470670737</v>
      </c>
      <c r="BQ1516" s="2" t="n">
        <f aca="false">BF1516^0.04*BG1516^0.22*BH1516^0.51*BI1516^0.06*BP1516^0.17</f>
        <v>83.7973895052281</v>
      </c>
      <c r="BR1516" s="0" t="str">
        <f aca="false">IF(BQ1516&gt;=90, "Very Good", IF(BQ1516&gt;=80, "Good", IF(BQ1516&gt;=70, "Slightly Good", IF(BQ1516&gt;=60, "Average", IF(BQ1516&gt;=50, "Slightly Poor", IF(BQ1516&gt;=40, "Poor", "Very Poor"))))))</f>
        <v>Good</v>
      </c>
      <c r="BT1516" s="2" t="n">
        <f aca="false">9.81*LN(AH1516)+30.6</f>
        <v>38.3347667051735</v>
      </c>
      <c r="BU1516" s="0" t="str">
        <f aca="false">IF(BT1516&lt;30, "Clean water", IF(AND(BT1516&gt;=30, BT1516&lt;40), "Hypolimia", IF(AND(BT1516&gt;=40,BT1516&lt;50), "Mesotrophic", IF(AND(BT1516&gt;=50, BT1516&lt;70), "Eutrophic", IF(BT1516&gt;70,"Hypertrophic")))))</f>
        <v>Hypolimia</v>
      </c>
      <c r="CM1516" s="0" t="n">
        <f aca="false">IF(G1516&gt;H1516,1,0)</f>
        <v>0</v>
      </c>
      <c r="CO1516" s="17" t="n">
        <f aca="false">14.652-0.41022*M1516+0.007991*M1516*M1516-0.000077774*M1516*M1516*M1516</f>
        <v>12.892412459998</v>
      </c>
      <c r="CP1516" s="1" t="n">
        <f aca="false">F1516/CO1516*100</f>
        <v>98.5075527129231</v>
      </c>
    </row>
    <row r="1517" customFormat="false" ht="12.5" hidden="false" customHeight="false" outlineLevel="0" collapsed="false">
      <c r="A1517" s="0" t="n">
        <v>1516</v>
      </c>
      <c r="B1517" s="15" t="s">
        <v>99</v>
      </c>
      <c r="C1517" s="16" t="s">
        <v>100</v>
      </c>
      <c r="D1517" s="0" t="s">
        <v>191</v>
      </c>
      <c r="E1517" s="0" t="n">
        <v>7.8</v>
      </c>
      <c r="F1517" s="0" t="n">
        <v>11</v>
      </c>
      <c r="G1517" s="0" t="n">
        <v>1.8</v>
      </c>
      <c r="H1517" s="0" t="n">
        <v>4.4</v>
      </c>
      <c r="I1517" s="0" t="n">
        <v>2.9</v>
      </c>
      <c r="J1517" s="0" t="n">
        <v>5.807</v>
      </c>
      <c r="K1517" s="0" t="n">
        <v>0.124</v>
      </c>
      <c r="L1517" s="0" t="n">
        <v>3.5</v>
      </c>
      <c r="M1517" s="0" t="n">
        <v>9.6</v>
      </c>
      <c r="O1517" s="0" t="n">
        <v>456</v>
      </c>
      <c r="BD1517" s="0" t="n">
        <v>0.413</v>
      </c>
      <c r="BF1517" s="0" t="n">
        <f aca="false">IF(E1517&lt;11,-3.6797*E1517^2+48.115*E1517-53.83,280.92*EXP(-0.2027*E1517))</f>
        <v>97.5940520000001</v>
      </c>
      <c r="BG1517" s="1" t="n">
        <f aca="false">32.208*LN(F1517)+21.438</f>
        <v>98.6694109462899</v>
      </c>
      <c r="BH1517" s="1" t="n">
        <f aca="false">IF(G1517&lt;=2, -10*G1517+100, 88.958*EXP(-0.0755*G1517))</f>
        <v>82</v>
      </c>
      <c r="BI1517" s="1" t="n">
        <f aca="false">IF(I1517&lt;=100, 0.0053*(I1517)^2-1.0332*I1517+100.76, 122.82*EXP(-0.0092*I1517))</f>
        <v>97.808293</v>
      </c>
      <c r="BJ1517" s="0" t="e">
        <f aca="false">IF(P1517&lt;=1000, -6.942*LN(P1517)+107.59, -36.304*LN(P1517)+310.72)</f>
        <v>#VALUE!</v>
      </c>
      <c r="BK1517" s="0" t="e">
        <f aca="false">BF1517^0.04*BG1517^0.22*BH1517^0.51*BI1517^0.06*BJ1517^0.17</f>
        <v>#VALUE!</v>
      </c>
      <c r="BL1517" s="0" t="e">
        <f aca="false">IF(BK1517&gt;=90, "Very Good", IF(BK1517&gt;=80, "Good", IF(BK1517&gt;=70, "Slightly Good", IF(BK1517&gt;=60, "Average", IF(BK1517&gt;=50, "Slightly Poor", IF(BK1517&gt;=40, "Poor", "Very Poor"))))))</f>
        <v>#VALUE!</v>
      </c>
      <c r="BM1517" s="2" t="e">
        <f aca="false">IF(P1517&lt;=1000, -6.942*LN(P1517)+107.59, IF(AND(P1517&gt;1000, P1517&lt;=5213),-36.304*LN(P1517)+310.72, IF(P1517&gt;5213, 10)))</f>
        <v>#VALUE!</v>
      </c>
      <c r="BN1517" s="2" t="e">
        <f aca="false">BF1517^0.04*BG1517^0.22*BH1517^0.51*BI1517^0.06*BM1517^0.17</f>
        <v>#VALUE!</v>
      </c>
      <c r="BO1517" s="3" t="e">
        <f aca="false">IF(BN1517&gt;=90, "Very Good", IF(BN1517&gt;=80, "Good", IF(BN1517&gt;=70, "Slightly Good", IF(BN1517&gt;=60, "Average", IF(BN1517&gt;=50, "Slightly Poor", IF(BN1517&gt;=40, "Poor", "Very Poor"))))))</f>
        <v>#VALUE!</v>
      </c>
      <c r="BP1517" s="2" t="e">
        <f aca="false">IF(AJ1517&lt;=1000, -6.942*LN(AJ1517)+107.59, IF(AND(AJ1517&gt;1000, AJ1517&lt;=5213),-36.304*LN(AJ1517)+310.72, IF(AJ1517&gt;5213, 10)))</f>
        <v>#VALUE!</v>
      </c>
      <c r="BQ1517" s="2" t="e">
        <f aca="false">BF1517^0.04*BG1517^0.22*BH1517^0.51*BI1517^0.06*BP1517^0.17</f>
        <v>#VALUE!</v>
      </c>
      <c r="BR1517" s="0" t="e">
        <f aca="false">IF(BQ1517&gt;=90, "Very Good", IF(BQ1517&gt;=80, "Good", IF(BQ1517&gt;=70, "Slightly Good", IF(BQ1517&gt;=60, "Average", IF(BQ1517&gt;=50, "Slightly Poor", IF(BQ1517&gt;=40, "Poor", "Very Poor"))))))</f>
        <v>#VALUE!</v>
      </c>
      <c r="BT1517" s="2" t="e">
        <f aca="false">9.81*LN(AH1517)+30.6</f>
        <v>#VALUE!</v>
      </c>
      <c r="BU1517" s="0" t="e">
        <f aca="false">IF(BT1517&lt;30, "Clean water", IF(AND(BT1517&gt;=30, BT1517&lt;40), "Hypolimia", IF(AND(BT1517&gt;=40,BT1517&lt;50), "Mesotrophic", IF(AND(BT1517&gt;=50, BT1517&lt;70), "Eutrophic", IF(BT1517&gt;70,"Hypertrophic")))))</f>
        <v>#VALUE!</v>
      </c>
      <c r="CM1517" s="0" t="n">
        <f aca="false">IF(G1517&gt;H1517,1,0)</f>
        <v>0</v>
      </c>
      <c r="CO1517" s="17" t="n">
        <f aca="false">14.652-0.41022*M1517+0.007991*M1517*M1517-0.000077774*M1517*M1517*M1517</f>
        <v>11.381529102336</v>
      </c>
      <c r="CP1517" s="1" t="n">
        <f aca="false">F1517/CO1517*100</f>
        <v>96.6478221080356</v>
      </c>
    </row>
    <row r="1518" customFormat="false" ht="12.5" hidden="false" customHeight="false" outlineLevel="0" collapsed="false">
      <c r="A1518" s="0" t="n">
        <v>1517</v>
      </c>
      <c r="B1518" s="15" t="s">
        <v>101</v>
      </c>
      <c r="C1518" s="16" t="s">
        <v>102</v>
      </c>
      <c r="D1518" s="0" t="s">
        <v>191</v>
      </c>
      <c r="E1518" s="0" t="n">
        <v>7.4</v>
      </c>
      <c r="F1518" s="0" t="n">
        <v>11.7</v>
      </c>
      <c r="G1518" s="0" t="n">
        <v>0.7</v>
      </c>
      <c r="H1518" s="0" t="n">
        <v>4.4</v>
      </c>
      <c r="I1518" s="0" t="n">
        <v>3.2</v>
      </c>
      <c r="J1518" s="0" t="n">
        <v>4.98</v>
      </c>
      <c r="K1518" s="0" t="n">
        <v>0.05</v>
      </c>
      <c r="L1518" s="0" t="n">
        <v>2.6</v>
      </c>
      <c r="M1518" s="0" t="n">
        <v>5.7</v>
      </c>
      <c r="N1518" s="0" t="n">
        <v>0</v>
      </c>
      <c r="O1518" s="0" t="n">
        <v>300</v>
      </c>
      <c r="P1518" s="0" t="n">
        <v>4900</v>
      </c>
      <c r="Q1518" s="0" t="n">
        <v>0</v>
      </c>
      <c r="R1518" s="0" t="n">
        <v>0</v>
      </c>
      <c r="S1518" s="0" t="n">
        <v>0</v>
      </c>
      <c r="T1518" s="0" t="n">
        <v>0</v>
      </c>
      <c r="U1518" s="0" t="n">
        <v>0</v>
      </c>
      <c r="V1518" s="0" t="n">
        <v>0</v>
      </c>
      <c r="AC1518" s="0" t="n">
        <v>4.928</v>
      </c>
      <c r="AD1518" s="0" t="n">
        <v>0.325</v>
      </c>
      <c r="AE1518" s="0" t="n">
        <v>3.867</v>
      </c>
      <c r="AF1518" s="0" t="n">
        <v>0.036</v>
      </c>
      <c r="AG1518" s="0" t="n">
        <v>0.029</v>
      </c>
      <c r="AH1518" s="0" t="n">
        <v>4.2</v>
      </c>
      <c r="AJ1518" s="0" t="n">
        <v>410</v>
      </c>
      <c r="AP1518" s="0" t="n">
        <v>0</v>
      </c>
      <c r="AY1518" s="0" t="n">
        <v>0</v>
      </c>
      <c r="BF1518" s="0" t="n">
        <f aca="false">IF(E1518&lt;11,-3.6797*E1518^2+48.115*E1518-53.83,280.92*EXP(-0.2027*E1518))</f>
        <v>100.720628</v>
      </c>
      <c r="BG1518" s="1" t="n">
        <f aca="false">32.208*LN(F1518)+21.438</f>
        <v>100.656437416814</v>
      </c>
      <c r="BH1518" s="1" t="n">
        <f aca="false">IF(G1518&lt;=2, -10*G1518+100, 88.958*EXP(-0.0755*G1518))</f>
        <v>93</v>
      </c>
      <c r="BI1518" s="1" t="n">
        <f aca="false">IF(I1518&lt;=100, 0.0053*(I1518)^2-1.0332*I1518+100.76, 122.82*EXP(-0.0092*I1518))</f>
        <v>97.508032</v>
      </c>
      <c r="BJ1518" s="0" t="n">
        <f aca="false">IF(P1518&lt;=1000, -6.942*LN(P1518)+107.59, -36.304*LN(P1518)+310.72)</f>
        <v>2.24525746528013</v>
      </c>
      <c r="BK1518" s="0" t="n">
        <f aca="false">BF1518^0.04*BG1518^0.22*BH1518^0.51*BI1518^0.06*BJ1518^0.17</f>
        <v>50.5514772891396</v>
      </c>
      <c r="BL1518" s="0" t="str">
        <f aca="false">IF(BK1518&gt;=90, "Very Good", IF(BK1518&gt;=80, "Good", IF(BK1518&gt;=70, "Slightly Good", IF(BK1518&gt;=60, "Average", IF(BK1518&gt;=50, "Slightly Poor", IF(BK1518&gt;=40, "Poor", "Very Poor"))))))</f>
        <v>Slightly Poor</v>
      </c>
      <c r="BM1518" s="2" t="n">
        <f aca="false">IF(P1518&lt;=1000, -6.942*LN(P1518)+107.59, IF(AND(P1518&gt;1000, P1518&lt;=5213),-36.304*LN(P1518)+310.72, IF(P1518&gt;5213, 10)))</f>
        <v>2.24525746528013</v>
      </c>
      <c r="BN1518" s="2" t="n">
        <f aca="false">BF1518^0.04*BG1518^0.22*BH1518^0.51*BI1518^0.06*BM1518^0.17</f>
        <v>50.5514772891396</v>
      </c>
      <c r="BO1518" s="3" t="str">
        <f aca="false">IF(BN1518&gt;=90, "Very Good", IF(BN1518&gt;=80, "Good", IF(BN1518&gt;=70, "Slightly Good", IF(BN1518&gt;=60, "Average", IF(BN1518&gt;=50, "Slightly Poor", IF(BN1518&gt;=40, "Poor", "Very Poor"))))))</f>
        <v>Slightly Poor</v>
      </c>
      <c r="BP1518" s="2" t="n">
        <f aca="false">IF(AJ1518&lt;=1000, -6.942*LN(AJ1518)+107.59, IF(AND(AJ1518&gt;1000, AJ1518&lt;=5213),-36.304*LN(AJ1518)+310.72, IF(AJ1518&gt;5213, 10)))</f>
        <v>65.825836997374</v>
      </c>
      <c r="BQ1518" s="2" t="n">
        <f aca="false">BF1518^0.04*BG1518^0.22*BH1518^0.51*BI1518^0.06*BP1518^0.17</f>
        <v>89.7730525352249</v>
      </c>
      <c r="BR1518" s="0" t="str">
        <f aca="false">IF(BQ1518&gt;=90, "Very Good", IF(BQ1518&gt;=80, "Good", IF(BQ1518&gt;=70, "Slightly Good", IF(BQ1518&gt;=60, "Average", IF(BQ1518&gt;=50, "Slightly Poor", IF(BQ1518&gt;=40, "Poor", "Very Poor"))))))</f>
        <v>Good</v>
      </c>
      <c r="BT1518" s="2" t="n">
        <f aca="false">9.81*LN(AH1518)+30.6</f>
        <v>44.6781791930883</v>
      </c>
      <c r="BU1518" s="0" t="str">
        <f aca="false">IF(BT1518&lt;30, "Clean water", IF(AND(BT1518&gt;=30, BT1518&lt;40), "Hypolimia", IF(AND(BT1518&gt;=40,BT1518&lt;50), "Mesotrophic", IF(AND(BT1518&gt;=50, BT1518&lt;70), "Eutrophic", IF(BT1518&gt;70,"Hypertrophic")))))</f>
        <v>Mesotrophic</v>
      </c>
      <c r="CM1518" s="0" t="n">
        <f aca="false">IF(G1518&gt;H1518,1,0)</f>
        <v>0</v>
      </c>
      <c r="CO1518" s="17" t="n">
        <f aca="false">14.652-0.41022*M1518+0.007991*M1518*M1518-0.000077774*M1518*M1518*M1518</f>
        <v>12.558970389618</v>
      </c>
      <c r="CP1518" s="1" t="n">
        <f aca="false">F1518/CO1518*100</f>
        <v>93.1605031067827</v>
      </c>
    </row>
    <row r="1519" customFormat="false" ht="12.5" hidden="false" customHeight="false" outlineLevel="0" collapsed="false">
      <c r="A1519" s="0" t="n">
        <v>1518</v>
      </c>
      <c r="B1519" s="15" t="s">
        <v>103</v>
      </c>
      <c r="C1519" s="16" t="s">
        <v>104</v>
      </c>
      <c r="D1519" s="0" t="s">
        <v>191</v>
      </c>
      <c r="E1519" s="0" t="n">
        <v>8</v>
      </c>
      <c r="F1519" s="0" t="n">
        <v>16.6</v>
      </c>
      <c r="G1519" s="0" t="n">
        <v>0.7</v>
      </c>
      <c r="H1519" s="0" t="n">
        <v>2.5</v>
      </c>
      <c r="I1519" s="0" t="n">
        <v>0.2</v>
      </c>
      <c r="J1519" s="0" t="n">
        <v>6.434</v>
      </c>
      <c r="K1519" s="0" t="n">
        <v>0.026</v>
      </c>
      <c r="L1519" s="0" t="n">
        <v>1.6</v>
      </c>
      <c r="M1519" s="0" t="n">
        <v>4</v>
      </c>
      <c r="N1519" s="0" t="n">
        <v>0</v>
      </c>
      <c r="O1519" s="0" t="n">
        <v>525</v>
      </c>
      <c r="P1519" s="0" t="n">
        <v>5000</v>
      </c>
      <c r="Q1519" s="0" t="n">
        <v>0</v>
      </c>
      <c r="R1519" s="0" t="n">
        <v>0</v>
      </c>
      <c r="S1519" s="0" t="n">
        <v>0</v>
      </c>
      <c r="T1519" s="0" t="n">
        <v>0</v>
      </c>
      <c r="U1519" s="0" t="n">
        <v>0</v>
      </c>
      <c r="V1519" s="0" t="n">
        <v>0</v>
      </c>
      <c r="AC1519" s="0" t="n">
        <v>6.128</v>
      </c>
      <c r="AD1519" s="0" t="n">
        <v>0</v>
      </c>
      <c r="AE1519" s="0" t="n">
        <v>5.694</v>
      </c>
      <c r="AF1519" s="0" t="n">
        <v>0.013</v>
      </c>
      <c r="AG1519" s="0" t="n">
        <v>0.006</v>
      </c>
      <c r="AH1519" s="0" t="n">
        <v>0.5</v>
      </c>
      <c r="AJ1519" s="0" t="n">
        <v>80</v>
      </c>
      <c r="AP1519" s="0" t="n">
        <v>0</v>
      </c>
      <c r="AY1519" s="0" t="n">
        <v>0</v>
      </c>
      <c r="BF1519" s="0" t="n">
        <f aca="false">IF(E1519&lt;11,-3.6797*E1519^2+48.115*E1519-53.83,280.92*EXP(-0.2027*E1519))</f>
        <v>95.5892</v>
      </c>
      <c r="BG1519" s="1" t="n">
        <f aca="false">32.208*LN(F1519)+21.438</f>
        <v>111.923242012235</v>
      </c>
      <c r="BH1519" s="1" t="n">
        <f aca="false">IF(G1519&lt;=2, -10*G1519+100, 88.958*EXP(-0.0755*G1519))</f>
        <v>93</v>
      </c>
      <c r="BI1519" s="1" t="n">
        <f aca="false">IF(I1519&lt;=100, 0.0053*(I1519)^2-1.0332*I1519+100.76, 122.82*EXP(-0.0092*I1519))</f>
        <v>100.553572</v>
      </c>
      <c r="BJ1519" s="0" t="n">
        <f aca="false">IF(P1519&lt;=1000, -6.942*LN(P1519)+107.59, -36.304*LN(P1519)+310.72)</f>
        <v>1.5118183788249</v>
      </c>
      <c r="BK1519" s="0" t="n">
        <f aca="false">BF1519^0.04*BG1519^0.22*BH1519^0.51*BI1519^0.06*BJ1519^0.17</f>
        <v>48.3686431342421</v>
      </c>
      <c r="BL1519" s="0" t="str">
        <f aca="false">IF(BK1519&gt;=90, "Very Good", IF(BK1519&gt;=80, "Good", IF(BK1519&gt;=70, "Slightly Good", IF(BK1519&gt;=60, "Average", IF(BK1519&gt;=50, "Slightly Poor", IF(BK1519&gt;=40, "Poor", "Very Poor"))))))</f>
        <v>Poor</v>
      </c>
      <c r="BM1519" s="2" t="n">
        <f aca="false">IF(P1519&lt;=1000, -6.942*LN(P1519)+107.59, IF(AND(P1519&gt;1000, P1519&lt;=5213),-36.304*LN(P1519)+310.72, IF(P1519&gt;5213, 10)))</f>
        <v>1.5118183788249</v>
      </c>
      <c r="BN1519" s="2" t="n">
        <f aca="false">BF1519^0.04*BG1519^0.22*BH1519^0.51*BI1519^0.06*BM1519^0.17</f>
        <v>48.3686431342421</v>
      </c>
      <c r="BO1519" s="3" t="str">
        <f aca="false">IF(BN1519&gt;=90, "Very Good", IF(BN1519&gt;=80, "Good", IF(BN1519&gt;=70, "Slightly Good", IF(BN1519&gt;=60, "Average", IF(BN1519&gt;=50, "Slightly Poor", IF(BN1519&gt;=40, "Poor", "Very Poor"))))))</f>
        <v>Poor</v>
      </c>
      <c r="BP1519" s="2" t="n">
        <f aca="false">IF(AJ1519&lt;=1000, -6.942*LN(AJ1519)+107.59, IF(AND(AJ1519&gt;1000, AJ1519&lt;=5213),-36.304*LN(AJ1519)+310.72, IF(AJ1519&gt;5213, 10)))</f>
        <v>77.1699711020939</v>
      </c>
      <c r="BQ1519" s="2" t="n">
        <f aca="false">BF1519^0.04*BG1519^0.22*BH1519^0.51*BI1519^0.06*BP1519^0.17</f>
        <v>94.3876528045868</v>
      </c>
      <c r="BR1519" s="0" t="str">
        <f aca="false">IF(BQ1519&gt;=90, "Very Good", IF(BQ1519&gt;=80, "Good", IF(BQ1519&gt;=70, "Slightly Good", IF(BQ1519&gt;=60, "Average", IF(BQ1519&gt;=50, "Slightly Poor", IF(BQ1519&gt;=40, "Poor", "Very Poor"))))))</f>
        <v>Very Good</v>
      </c>
      <c r="BT1519" s="2" t="n">
        <f aca="false">9.81*LN(AH1519)+30.6</f>
        <v>23.8002261587069</v>
      </c>
      <c r="BU1519" s="0" t="str">
        <f aca="false">IF(BT1519&lt;30, "Clean water", IF(AND(BT1519&gt;=30, BT1519&lt;40), "Hypolimia", IF(AND(BT1519&gt;=40,BT1519&lt;50), "Mesotrophic", IF(AND(BT1519&gt;=50, BT1519&lt;70), "Eutrophic", IF(BT1519&gt;70,"Hypertrophic")))))</f>
        <v>Clean water</v>
      </c>
      <c r="CM1519" s="0" t="n">
        <f aca="false">IF(G1519&gt;H1519,1,0)</f>
        <v>0</v>
      </c>
      <c r="CO1519" s="17" t="n">
        <f aca="false">14.652-0.41022*M1519+0.007991*M1519*M1519-0.000077774*M1519*M1519*M1519</f>
        <v>13.133998464</v>
      </c>
      <c r="CP1519" s="1" t="n">
        <f aca="false">F1519/CO1519*100</f>
        <v>126.3895381555</v>
      </c>
    </row>
    <row r="1520" customFormat="false" ht="12.5" hidden="false" customHeight="false" outlineLevel="0" collapsed="false">
      <c r="A1520" s="0" t="n">
        <v>1519</v>
      </c>
      <c r="B1520" s="15" t="s">
        <v>105</v>
      </c>
      <c r="C1520" s="16" t="s">
        <v>106</v>
      </c>
      <c r="D1520" s="0" t="s">
        <v>191</v>
      </c>
      <c r="E1520" s="0" t="n">
        <v>8.2</v>
      </c>
      <c r="F1520" s="0" t="n">
        <v>12.6</v>
      </c>
      <c r="G1520" s="0" t="n">
        <v>0.6</v>
      </c>
      <c r="H1520" s="0" t="n">
        <v>3.7</v>
      </c>
      <c r="I1520" s="0" t="n">
        <v>3.6</v>
      </c>
      <c r="J1520" s="0" t="n">
        <v>2.623</v>
      </c>
      <c r="K1520" s="0" t="n">
        <v>0.031</v>
      </c>
      <c r="L1520" s="0" t="n">
        <v>1.8</v>
      </c>
      <c r="M1520" s="0" t="n">
        <v>5.2</v>
      </c>
      <c r="N1520" s="0" t="n">
        <v>0</v>
      </c>
      <c r="O1520" s="0" t="n">
        <v>229</v>
      </c>
      <c r="P1520" s="0" t="n">
        <v>460</v>
      </c>
      <c r="Q1520" s="0" t="n">
        <v>0</v>
      </c>
      <c r="R1520" s="0" t="n">
        <v>0</v>
      </c>
      <c r="S1520" s="0" t="n">
        <v>0</v>
      </c>
      <c r="T1520" s="0" t="n">
        <v>0</v>
      </c>
      <c r="U1520" s="0" t="n">
        <v>0</v>
      </c>
      <c r="V1520" s="0" t="n">
        <v>0</v>
      </c>
      <c r="AC1520" s="0" t="n">
        <v>2.524</v>
      </c>
      <c r="AD1520" s="0" t="n">
        <v>0.046</v>
      </c>
      <c r="AE1520" s="0" t="n">
        <v>2.309</v>
      </c>
      <c r="AF1520" s="0" t="n">
        <v>0.014</v>
      </c>
      <c r="AG1520" s="0" t="n">
        <v>0.007</v>
      </c>
      <c r="AH1520" s="0" t="n">
        <v>8.1</v>
      </c>
      <c r="AJ1520" s="0" t="n">
        <v>17</v>
      </c>
      <c r="AP1520" s="0" t="n">
        <v>0</v>
      </c>
      <c r="AY1520" s="0" t="n">
        <v>0</v>
      </c>
      <c r="BF1520" s="0" t="n">
        <f aca="false">IF(E1520&lt;11,-3.6797*E1520^2+48.115*E1520-53.83,280.92*EXP(-0.2027*E1520))</f>
        <v>93.289972</v>
      </c>
      <c r="BG1520" s="1" t="n">
        <f aca="false">32.208*LN(F1520)+21.438</f>
        <v>103.043306983941</v>
      </c>
      <c r="BH1520" s="1" t="n">
        <f aca="false">IF(G1520&lt;=2, -10*G1520+100, 88.958*EXP(-0.0755*G1520))</f>
        <v>94</v>
      </c>
      <c r="BI1520" s="1" t="n">
        <f aca="false">IF(I1520&lt;=100, 0.0053*(I1520)^2-1.0332*I1520+100.76, 122.82*EXP(-0.0092*I1520))</f>
        <v>97.109168</v>
      </c>
      <c r="BJ1520" s="0" t="n">
        <f aca="false">IF(P1520&lt;=1000, -6.942*LN(P1520)+107.59, -36.304*LN(P1520)+310.72)</f>
        <v>65.0270257100081</v>
      </c>
      <c r="BK1520" s="0" t="n">
        <f aca="false">BF1520^0.04*BG1520^0.22*BH1520^0.51*BI1520^0.06*BJ1520^0.17</f>
        <v>90.2432094897222</v>
      </c>
      <c r="BL1520" s="0" t="str">
        <f aca="false">IF(BK1520&gt;=90, "Very Good", IF(BK1520&gt;=80, "Good", IF(BK1520&gt;=70, "Slightly Good", IF(BK1520&gt;=60, "Average", IF(BK1520&gt;=50, "Slightly Poor", IF(BK1520&gt;=40, "Poor", "Very Poor"))))))</f>
        <v>Very Good</v>
      </c>
      <c r="BM1520" s="2" t="n">
        <f aca="false">IF(P1520&lt;=1000, -6.942*LN(P1520)+107.59, IF(AND(P1520&gt;1000, P1520&lt;=5213),-36.304*LN(P1520)+310.72, IF(P1520&gt;5213, 10)))</f>
        <v>65.0270257100081</v>
      </c>
      <c r="BN1520" s="2" t="n">
        <f aca="false">BF1520^0.04*BG1520^0.22*BH1520^0.51*BI1520^0.06*BM1520^0.17</f>
        <v>90.2432094897222</v>
      </c>
      <c r="BO1520" s="3" t="str">
        <f aca="false">IF(BN1520&gt;=90, "Very Good", IF(BN1520&gt;=80, "Good", IF(BN1520&gt;=70, "Slightly Good", IF(BN1520&gt;=60, "Average", IF(BN1520&gt;=50, "Slightly Poor", IF(BN1520&gt;=40, "Poor", "Very Poor"))))))</f>
        <v>Very Good</v>
      </c>
      <c r="BP1520" s="2" t="n">
        <f aca="false">IF(AJ1520&lt;=1000, -6.942*LN(AJ1520)+107.59, IF(AND(AJ1520&gt;1000, AJ1520&lt;=5213),-36.304*LN(AJ1520)+310.72, IF(AJ1520&gt;5213, 10)))</f>
        <v>87.9218329655618</v>
      </c>
      <c r="BQ1520" s="2" t="n">
        <f aca="false">BF1520^0.04*BG1520^0.22*BH1520^0.51*BI1520^0.06*BP1520^0.17</f>
        <v>94.9915591224394</v>
      </c>
      <c r="BR1520" s="0" t="str">
        <f aca="false">IF(BQ1520&gt;=90, "Very Good", IF(BQ1520&gt;=80, "Good", IF(BQ1520&gt;=70, "Slightly Good", IF(BQ1520&gt;=60, "Average", IF(BQ1520&gt;=50, "Slightly Poor", IF(BQ1520&gt;=40, "Poor", "Very Poor"))))))</f>
        <v>Very Good</v>
      </c>
      <c r="BT1520" s="2" t="n">
        <f aca="false">9.81*LN(AH1520)+30.6</f>
        <v>51.121186445065</v>
      </c>
      <c r="BU1520" s="0" t="str">
        <f aca="false">IF(BT1520&lt;30, "Clean water", IF(AND(BT1520&gt;=30, BT1520&lt;40), "Hypolimia", IF(AND(BT1520&gt;=40,BT1520&lt;50), "Mesotrophic", IF(AND(BT1520&gt;=50, BT1520&lt;70), "Eutrophic", IF(BT1520&gt;70,"Hypertrophic")))))</f>
        <v>Eutrophic</v>
      </c>
      <c r="CM1520" s="0" t="n">
        <f aca="false">IF(G1520&gt;H1520,1,0)</f>
        <v>0</v>
      </c>
      <c r="CO1520" s="17" t="n">
        <f aca="false">14.652-0.41022*M1520+0.007991*M1520*M1520-0.000077774*M1520*M1520*M1520</f>
        <v>12.723996993408</v>
      </c>
      <c r="CP1520" s="1" t="n">
        <f aca="false">F1520/CO1520*100</f>
        <v>99.0254870896917</v>
      </c>
    </row>
    <row r="1521" customFormat="false" ht="12.5" hidden="false" customHeight="false" outlineLevel="0" collapsed="false">
      <c r="A1521" s="0" t="n">
        <v>1520</v>
      </c>
      <c r="B1521" s="15" t="s">
        <v>107</v>
      </c>
      <c r="C1521" s="16" t="s">
        <v>108</v>
      </c>
      <c r="D1521" s="0" t="s">
        <v>191</v>
      </c>
      <c r="E1521" s="0" t="n">
        <v>7.9</v>
      </c>
      <c r="F1521" s="0" t="n">
        <v>12.6</v>
      </c>
      <c r="G1521" s="0" t="n">
        <v>0.6</v>
      </c>
      <c r="H1521" s="0" t="n">
        <v>1.6</v>
      </c>
      <c r="I1521" s="0" t="n">
        <v>0.8</v>
      </c>
      <c r="J1521" s="0" t="n">
        <v>6.461</v>
      </c>
      <c r="K1521" s="0" t="n">
        <v>0.06</v>
      </c>
      <c r="L1521" s="0" t="n">
        <v>1</v>
      </c>
      <c r="M1521" s="0" t="n">
        <v>7.6</v>
      </c>
      <c r="N1521" s="0" t="n">
        <v>0</v>
      </c>
      <c r="O1521" s="0" t="n">
        <v>591</v>
      </c>
      <c r="P1521" s="0" t="n">
        <v>4300</v>
      </c>
      <c r="Q1521" s="0" t="n">
        <v>0</v>
      </c>
      <c r="R1521" s="0" t="n">
        <v>0</v>
      </c>
      <c r="S1521" s="0" t="n">
        <v>0</v>
      </c>
      <c r="T1521" s="0" t="n">
        <v>0</v>
      </c>
      <c r="U1521" s="0" t="n">
        <v>0</v>
      </c>
      <c r="V1521" s="0" t="n">
        <v>0</v>
      </c>
      <c r="AC1521" s="0" t="n">
        <v>6.441</v>
      </c>
      <c r="AD1521" s="0" t="n">
        <v>0.059</v>
      </c>
      <c r="AE1521" s="0" t="n">
        <v>6.094</v>
      </c>
      <c r="AF1521" s="0" t="n">
        <v>0.053</v>
      </c>
      <c r="AG1521" s="0" t="n">
        <v>0.044</v>
      </c>
      <c r="AH1521" s="0" t="n">
        <v>0.6</v>
      </c>
      <c r="AJ1521" s="0" t="n">
        <v>1300</v>
      </c>
      <c r="AP1521" s="0" t="n">
        <v>0</v>
      </c>
      <c r="AY1521" s="0" t="n">
        <v>0</v>
      </c>
      <c r="BF1521" s="0" t="n">
        <f aca="false">IF(E1521&lt;11,-3.6797*E1521^2+48.115*E1521-53.83,280.92*EXP(-0.2027*E1521))</f>
        <v>96.6284230000001</v>
      </c>
      <c r="BG1521" s="1" t="n">
        <f aca="false">32.208*LN(F1521)+21.438</f>
        <v>103.043306983941</v>
      </c>
      <c r="BH1521" s="1" t="n">
        <f aca="false">IF(G1521&lt;=2, -10*G1521+100, 88.958*EXP(-0.0755*G1521))</f>
        <v>94</v>
      </c>
      <c r="BI1521" s="1" t="n">
        <f aca="false">IF(I1521&lt;=100, 0.0053*(I1521)^2-1.0332*I1521+100.76, 122.82*EXP(-0.0092*I1521))</f>
        <v>99.936832</v>
      </c>
      <c r="BJ1521" s="0" t="n">
        <f aca="false">IF(P1521&lt;=1000, -6.942*LN(P1521)+107.59, -36.304*LN(P1521)+310.72)</f>
        <v>6.98729256774925</v>
      </c>
      <c r="BK1521" s="0" t="n">
        <f aca="false">BF1521^0.04*BG1521^0.22*BH1521^0.51*BI1521^0.06*BJ1521^0.17</f>
        <v>61.9554915335386</v>
      </c>
      <c r="BL1521" s="0" t="str">
        <f aca="false">IF(BK1521&gt;=90, "Very Good", IF(BK1521&gt;=80, "Good", IF(BK1521&gt;=70, "Slightly Good", IF(BK1521&gt;=60, "Average", IF(BK1521&gt;=50, "Slightly Poor", IF(BK1521&gt;=40, "Poor", "Very Poor"))))))</f>
        <v>Average</v>
      </c>
      <c r="BM1521" s="2" t="n">
        <f aca="false">IF(P1521&lt;=1000, -6.942*LN(P1521)+107.59, IF(AND(P1521&gt;1000, P1521&lt;=5213),-36.304*LN(P1521)+310.72, IF(P1521&gt;5213, 10)))</f>
        <v>6.98729256774925</v>
      </c>
      <c r="BN1521" s="2" t="n">
        <f aca="false">BF1521^0.04*BG1521^0.22*BH1521^0.51*BI1521^0.06*BM1521^0.17</f>
        <v>61.9554915335386</v>
      </c>
      <c r="BO1521" s="3" t="str">
        <f aca="false">IF(BN1521&gt;=90, "Very Good", IF(BN1521&gt;=80, "Good", IF(BN1521&gt;=70, "Slightly Good", IF(BN1521&gt;=60, "Average", IF(BN1521&gt;=50, "Slightly Poor", IF(BN1521&gt;=40, "Poor", "Very Poor"))))))</f>
        <v>Average</v>
      </c>
      <c r="BP1521" s="2" t="n">
        <f aca="false">IF(AJ1521&lt;=1000, -6.942*LN(AJ1521)+107.59, IF(AND(AJ1521&gt;1000, AJ1521&lt;=5213),-36.304*LN(AJ1521)+310.72, IF(AJ1521&gt;5213, 10)))</f>
        <v>50.4159800946047</v>
      </c>
      <c r="BQ1521" s="2" t="n">
        <f aca="false">BF1521^0.04*BG1521^0.22*BH1521^0.51*BI1521^0.06*BP1521^0.17</f>
        <v>86.6929707778954</v>
      </c>
      <c r="BR1521" s="0" t="str">
        <f aca="false">IF(BQ1521&gt;=90, "Very Good", IF(BQ1521&gt;=80, "Good", IF(BQ1521&gt;=70, "Slightly Good", IF(BQ1521&gt;=60, "Average", IF(BQ1521&gt;=50, "Slightly Poor", IF(BQ1521&gt;=40, "Poor", "Very Poor"))))))</f>
        <v>Good</v>
      </c>
      <c r="BT1521" s="2" t="n">
        <f aca="false">9.81*LN(AH1521)+30.6</f>
        <v>25.5888006308556</v>
      </c>
      <c r="BU1521" s="0" t="str">
        <f aca="false">IF(BT1521&lt;30, "Clean water", IF(AND(BT1521&gt;=30, BT1521&lt;40), "Hypolimia", IF(AND(BT1521&gt;=40,BT1521&lt;50), "Mesotrophic", IF(AND(BT1521&gt;=50, BT1521&lt;70), "Eutrophic", IF(BT1521&gt;70,"Hypertrophic")))))</f>
        <v>Clean water</v>
      </c>
      <c r="CM1521" s="0" t="n">
        <f aca="false">IF(G1521&gt;H1521,1,0)</f>
        <v>0</v>
      </c>
      <c r="CO1521" s="17" t="n">
        <f aca="false">14.652-0.41022*M1521+0.007991*M1521*M1521-0.000077774*M1521*M1521*M1521</f>
        <v>11.961747240576</v>
      </c>
      <c r="CP1521" s="1" t="n">
        <f aca="false">F1521/CO1521*100</f>
        <v>105.335782027386</v>
      </c>
    </row>
    <row r="1522" customFormat="false" ht="12.5" hidden="false" customHeight="false" outlineLevel="0" collapsed="false">
      <c r="A1522" s="0" t="n">
        <v>1521</v>
      </c>
      <c r="B1522" s="15" t="s">
        <v>109</v>
      </c>
      <c r="C1522" s="16" t="s">
        <v>110</v>
      </c>
      <c r="D1522" s="0" t="s">
        <v>191</v>
      </c>
      <c r="E1522" s="0" t="n">
        <v>7.7</v>
      </c>
      <c r="F1522" s="0" t="n">
        <v>11.8</v>
      </c>
      <c r="G1522" s="0" t="n">
        <v>1.5</v>
      </c>
      <c r="H1522" s="0" t="n">
        <v>5.6</v>
      </c>
      <c r="I1522" s="0" t="n">
        <v>3.6</v>
      </c>
      <c r="J1522" s="0" t="n">
        <v>11.54</v>
      </c>
      <c r="K1522" s="0" t="n">
        <v>0.14</v>
      </c>
      <c r="L1522" s="0" t="n">
        <v>3.5</v>
      </c>
      <c r="M1522" s="0" t="n">
        <v>9.2</v>
      </c>
      <c r="O1522" s="0" t="n">
        <v>415</v>
      </c>
      <c r="AC1522" s="0" t="n">
        <v>10.82</v>
      </c>
      <c r="AD1522" s="0" t="n">
        <v>0.273</v>
      </c>
      <c r="AE1522" s="0" t="n">
        <v>5.43</v>
      </c>
      <c r="AF1522" s="0" t="n">
        <v>0.11</v>
      </c>
      <c r="AG1522" s="0" t="n">
        <v>0.069</v>
      </c>
      <c r="BD1522" s="0" t="n">
        <v>2.13</v>
      </c>
      <c r="BF1522" s="0" t="n">
        <f aca="false">IF(E1522&lt;11,-3.6797*E1522^2+48.115*E1522-53.83,280.92*EXP(-0.2027*E1522))</f>
        <v>98.486087</v>
      </c>
      <c r="BG1522" s="1" t="n">
        <f aca="false">32.208*LN(F1522)+21.438</f>
        <v>100.930549709638</v>
      </c>
      <c r="BH1522" s="1" t="n">
        <f aca="false">IF(G1522&lt;=2, -10*G1522+100, 88.958*EXP(-0.0755*G1522))</f>
        <v>85</v>
      </c>
      <c r="BI1522" s="1" t="n">
        <f aca="false">IF(I1522&lt;=100, 0.0053*(I1522)^2-1.0332*I1522+100.76, 122.82*EXP(-0.0092*I1522))</f>
        <v>97.109168</v>
      </c>
      <c r="BJ1522" s="0" t="e">
        <f aca="false">IF(P1522&lt;=1000, -6.942*LN(P1522)+107.59, -36.304*LN(P1522)+310.72)</f>
        <v>#VALUE!</v>
      </c>
      <c r="BK1522" s="0" t="e">
        <f aca="false">BF1522^0.04*BG1522^0.22*BH1522^0.51*BI1522^0.06*BJ1522^0.17</f>
        <v>#VALUE!</v>
      </c>
      <c r="BL1522" s="0" t="e">
        <f aca="false">IF(BK1522&gt;=90, "Very Good", IF(BK1522&gt;=80, "Good", IF(BK1522&gt;=70, "Slightly Good", IF(BK1522&gt;=60, "Average", IF(BK1522&gt;=50, "Slightly Poor", IF(BK1522&gt;=40, "Poor", "Very Poor"))))))</f>
        <v>#VALUE!</v>
      </c>
      <c r="BM1522" s="2" t="e">
        <f aca="false">IF(P1522&lt;=1000, -6.942*LN(P1522)+107.59, IF(AND(P1522&gt;1000, P1522&lt;=5213),-36.304*LN(P1522)+310.72, IF(P1522&gt;5213, 10)))</f>
        <v>#VALUE!</v>
      </c>
      <c r="BN1522" s="2" t="e">
        <f aca="false">BF1522^0.04*BG1522^0.22*BH1522^0.51*BI1522^0.06*BM1522^0.17</f>
        <v>#VALUE!</v>
      </c>
      <c r="BO1522" s="3" t="e">
        <f aca="false">IF(BN1522&gt;=90, "Very Good", IF(BN1522&gt;=80, "Good", IF(BN1522&gt;=70, "Slightly Good", IF(BN1522&gt;=60, "Average", IF(BN1522&gt;=50, "Slightly Poor", IF(BN1522&gt;=40, "Poor", "Very Poor"))))))</f>
        <v>#VALUE!</v>
      </c>
      <c r="BP1522" s="2" t="e">
        <f aca="false">IF(AJ1522&lt;=1000, -6.942*LN(AJ1522)+107.59, IF(AND(AJ1522&gt;1000, AJ1522&lt;=5213),-36.304*LN(AJ1522)+310.72, IF(AJ1522&gt;5213, 10)))</f>
        <v>#VALUE!</v>
      </c>
      <c r="BQ1522" s="2" t="e">
        <f aca="false">BF1522^0.04*BG1522^0.22*BH1522^0.51*BI1522^0.06*BP1522^0.17</f>
        <v>#VALUE!</v>
      </c>
      <c r="BR1522" s="0" t="e">
        <f aca="false">IF(BQ1522&gt;=90, "Very Good", IF(BQ1522&gt;=80, "Good", IF(BQ1522&gt;=70, "Slightly Good", IF(BQ1522&gt;=60, "Average", IF(BQ1522&gt;=50, "Slightly Poor", IF(BQ1522&gt;=40, "Poor", "Very Poor"))))))</f>
        <v>#VALUE!</v>
      </c>
      <c r="BT1522" s="2" t="e">
        <f aca="false">9.81*LN(AH1522)+30.6</f>
        <v>#VALUE!</v>
      </c>
      <c r="BU1522" s="0" t="e">
        <f aca="false">IF(BT1522&lt;30, "Clean water", IF(AND(BT1522&gt;=30, BT1522&lt;40), "Hypolimia", IF(AND(BT1522&gt;=40,BT1522&lt;50), "Mesotrophic", IF(AND(BT1522&gt;=50, BT1522&lt;70), "Eutrophic", IF(BT1522&gt;70,"Hypertrophic")))))</f>
        <v>#VALUE!</v>
      </c>
      <c r="CM1522" s="0" t="n">
        <f aca="false">IF(G1522&gt;H1522,1,0)</f>
        <v>0</v>
      </c>
      <c r="CO1522" s="17" t="n">
        <f aca="false">14.652-0.41022*M1522+0.007991*M1522*M1522-0.000077774*M1522*M1522*M1522</f>
        <v>11.493772559488</v>
      </c>
      <c r="CP1522" s="1" t="n">
        <f aca="false">F1522/CO1522*100</f>
        <v>102.664290066008</v>
      </c>
    </row>
    <row r="1523" customFormat="false" ht="12.5" hidden="false" customHeight="false" outlineLevel="0" collapsed="false">
      <c r="A1523" s="0" t="n">
        <v>1522</v>
      </c>
      <c r="B1523" s="15" t="s">
        <v>111</v>
      </c>
      <c r="C1523" s="16" t="s">
        <v>112</v>
      </c>
      <c r="D1523" s="0" t="s">
        <v>191</v>
      </c>
      <c r="E1523" s="0" t="n">
        <v>7.9</v>
      </c>
      <c r="F1523" s="0" t="n">
        <v>12.6</v>
      </c>
      <c r="G1523" s="0" t="n">
        <v>0.6</v>
      </c>
      <c r="H1523" s="0" t="n">
        <v>3.9</v>
      </c>
      <c r="I1523" s="0" t="n">
        <v>0.6</v>
      </c>
      <c r="J1523" s="0" t="n">
        <v>9.419</v>
      </c>
      <c r="K1523" s="0" t="n">
        <v>0.013</v>
      </c>
      <c r="L1523" s="0" t="n">
        <v>2.6</v>
      </c>
      <c r="M1523" s="0" t="n">
        <v>13.7</v>
      </c>
      <c r="N1523" s="0" t="n">
        <v>0</v>
      </c>
      <c r="O1523" s="0" t="n">
        <v>526</v>
      </c>
      <c r="P1523" s="0" t="n">
        <v>11000</v>
      </c>
      <c r="Q1523" s="0" t="n">
        <v>0</v>
      </c>
      <c r="R1523" s="0" t="n">
        <v>0</v>
      </c>
      <c r="S1523" s="0" t="n">
        <v>0</v>
      </c>
      <c r="T1523" s="0" t="n">
        <v>0</v>
      </c>
      <c r="U1523" s="0" t="n">
        <v>0</v>
      </c>
      <c r="V1523" s="0" t="n">
        <v>0</v>
      </c>
      <c r="AC1523" s="0" t="n">
        <v>9.015</v>
      </c>
      <c r="AD1523" s="0" t="n">
        <v>0.028</v>
      </c>
      <c r="AE1523" s="0" t="n">
        <v>8.92</v>
      </c>
      <c r="AF1523" s="0" t="n">
        <v>0.011</v>
      </c>
      <c r="AG1523" s="0" t="n">
        <v>0.006</v>
      </c>
      <c r="AH1523" s="0" t="n">
        <v>0.3</v>
      </c>
      <c r="AJ1523" s="0" t="n">
        <v>270</v>
      </c>
      <c r="AP1523" s="0" t="n">
        <v>0</v>
      </c>
      <c r="AY1523" s="0" t="n">
        <v>0</v>
      </c>
      <c r="BF1523" s="0" t="n">
        <f aca="false">IF(E1523&lt;11,-3.6797*E1523^2+48.115*E1523-53.83,280.92*EXP(-0.2027*E1523))</f>
        <v>96.6284230000001</v>
      </c>
      <c r="BG1523" s="1" t="n">
        <f aca="false">32.208*LN(F1523)+21.438</f>
        <v>103.043306983941</v>
      </c>
      <c r="BH1523" s="1" t="n">
        <f aca="false">IF(G1523&lt;=2, -10*G1523+100, 88.958*EXP(-0.0755*G1523))</f>
        <v>94</v>
      </c>
      <c r="BI1523" s="1" t="n">
        <f aca="false">IF(I1523&lt;=100, 0.0053*(I1523)^2-1.0332*I1523+100.76, 122.82*EXP(-0.0092*I1523))</f>
        <v>100.141988</v>
      </c>
      <c r="BJ1523" s="0" t="n">
        <f aca="false">IF(P1523&lt;=1000, -6.942*LN(P1523)+107.59, -36.304*LN(P1523)+310.72)</f>
        <v>-27.1123376318395</v>
      </c>
      <c r="BK1523" s="0" t="e">
        <f aca="false">BF1523^0.04*BG1523^0.22*BH1523^0.51*BI1523^0.06*BJ1523^0.17</f>
        <v>#NUM!</v>
      </c>
      <c r="BL1523" s="0" t="e">
        <f aca="false">IF(BK1523&gt;=90, "Very Good", IF(BK1523&gt;=80, "Good", IF(BK1523&gt;=70, "Slightly Good", IF(BK1523&gt;=60, "Average", IF(BK1523&gt;=50, "Slightly Poor", IF(BK1523&gt;=40, "Poor", "Very Poor"))))))</f>
        <v>#NUM!</v>
      </c>
      <c r="BM1523" s="2" t="n">
        <f aca="false">IF(P1523&lt;=1000, -6.942*LN(P1523)+107.59, IF(AND(P1523&gt;1000, P1523&lt;=5213),-36.304*LN(P1523)+310.72, IF(P1523&gt;5213, 10)))</f>
        <v>10</v>
      </c>
      <c r="BN1523" s="2" t="n">
        <f aca="false">BF1523^0.04*BG1523^0.22*BH1523^0.51*BI1523^0.06*BM1523^0.17</f>
        <v>65.8568155453012</v>
      </c>
      <c r="BO1523" s="3" t="str">
        <f aca="false">IF(BN1523&gt;=90, "Very Good", IF(BN1523&gt;=80, "Good", IF(BN1523&gt;=70, "Slightly Good", IF(BN1523&gt;=60, "Average", IF(BN1523&gt;=50, "Slightly Poor", IF(BN1523&gt;=40, "Poor", "Very Poor"))))))</f>
        <v>Average</v>
      </c>
      <c r="BP1523" s="2" t="n">
        <f aca="false">IF(AJ1523&lt;=1000, -6.942*LN(AJ1523)+107.59, IF(AND(AJ1523&gt;1000, AJ1523&lt;=5213),-36.304*LN(AJ1523)+310.72, IF(AJ1523&gt;5213, 10)))</f>
        <v>68.7257547606333</v>
      </c>
      <c r="BQ1523" s="2" t="n">
        <f aca="false">BF1523^0.04*BG1523^0.22*BH1523^0.51*BI1523^0.06*BP1523^0.17</f>
        <v>91.3926026033226</v>
      </c>
      <c r="BR1523" s="0" t="str">
        <f aca="false">IF(BQ1523&gt;=90, "Very Good", IF(BQ1523&gt;=80, "Good", IF(BQ1523&gt;=70, "Slightly Good", IF(BQ1523&gt;=60, "Average", IF(BQ1523&gt;=50, "Slightly Poor", IF(BQ1523&gt;=40, "Poor", "Very Poor"))))))</f>
        <v>Very Good</v>
      </c>
      <c r="BT1523" s="2" t="n">
        <f aca="false">9.81*LN(AH1523)+30.6</f>
        <v>18.7890267895626</v>
      </c>
      <c r="BU1523" s="0" t="str">
        <f aca="false">IF(BT1523&lt;30, "Clean water", IF(AND(BT1523&gt;=30, BT1523&lt;40), "Hypolimia", IF(AND(BT1523&gt;=40,BT1523&lt;50), "Mesotrophic", IF(AND(BT1523&gt;=50, BT1523&lt;70), "Eutrophic", IF(BT1523&gt;70,"Hypertrophic")))))</f>
        <v>Clean water</v>
      </c>
      <c r="CM1523" s="0" t="n">
        <f aca="false">IF(G1523&gt;H1523,1,0)</f>
        <v>0</v>
      </c>
      <c r="CO1523" s="17" t="n">
        <f aca="false">14.652-0.41022*M1523+0.007991*M1523*M1523-0.000077774*M1523*M1523*M1523</f>
        <v>10.331832381778</v>
      </c>
      <c r="CP1523" s="1" t="n">
        <f aca="false">F1523/CO1523*100</f>
        <v>121.953197984728</v>
      </c>
    </row>
    <row r="1524" customFormat="false" ht="12.5" hidden="false" customHeight="false" outlineLevel="0" collapsed="false">
      <c r="A1524" s="0" t="n">
        <v>1523</v>
      </c>
      <c r="B1524" s="15" t="s">
        <v>113</v>
      </c>
      <c r="C1524" s="16" t="s">
        <v>114</v>
      </c>
      <c r="D1524" s="0" t="s">
        <v>191</v>
      </c>
      <c r="E1524" s="0" t="n">
        <v>8</v>
      </c>
      <c r="F1524" s="0" t="n">
        <v>13.9</v>
      </c>
      <c r="G1524" s="0" t="n">
        <v>1</v>
      </c>
      <c r="H1524" s="0" t="n">
        <v>4.2</v>
      </c>
      <c r="I1524" s="0" t="n">
        <v>2.2</v>
      </c>
      <c r="J1524" s="0" t="n">
        <v>7.662</v>
      </c>
      <c r="K1524" s="0" t="n">
        <v>0.077</v>
      </c>
      <c r="L1524" s="0" t="n">
        <v>3</v>
      </c>
      <c r="M1524" s="0" t="n">
        <v>5.4</v>
      </c>
      <c r="N1524" s="0" t="n">
        <v>0</v>
      </c>
      <c r="O1524" s="0" t="n">
        <v>543</v>
      </c>
      <c r="P1524" s="0" t="n">
        <v>27000</v>
      </c>
      <c r="Q1524" s="0" t="n">
        <v>0</v>
      </c>
      <c r="R1524" s="0" t="n">
        <v>0</v>
      </c>
      <c r="S1524" s="0" t="n">
        <v>0</v>
      </c>
      <c r="T1524" s="0" t="n">
        <v>0</v>
      </c>
      <c r="U1524" s="0" t="n">
        <v>0</v>
      </c>
      <c r="V1524" s="0" t="n">
        <v>0</v>
      </c>
      <c r="AC1524" s="0" t="n">
        <v>7.465</v>
      </c>
      <c r="AD1524" s="0" t="n">
        <v>0.119</v>
      </c>
      <c r="AE1524" s="0" t="n">
        <v>6.489</v>
      </c>
      <c r="AF1524" s="0" t="n">
        <v>0.052</v>
      </c>
      <c r="AG1524" s="0" t="n">
        <v>0.036</v>
      </c>
      <c r="AH1524" s="0" t="n">
        <v>3.5</v>
      </c>
      <c r="AJ1524" s="0" t="n">
        <v>980</v>
      </c>
      <c r="AP1524" s="0" t="n">
        <v>0</v>
      </c>
      <c r="AY1524" s="0" t="n">
        <v>0</v>
      </c>
      <c r="BF1524" s="0" t="n">
        <f aca="false">IF(E1524&lt;11,-3.6797*E1524^2+48.115*E1524-53.83,280.92*EXP(-0.2027*E1524))</f>
        <v>95.5892</v>
      </c>
      <c r="BG1524" s="1" t="n">
        <f aca="false">32.208*LN(F1524)+21.438</f>
        <v>106.205875763121</v>
      </c>
      <c r="BH1524" s="1" t="n">
        <f aca="false">IF(G1524&lt;=2, -10*G1524+100, 88.958*EXP(-0.0755*G1524))</f>
        <v>90</v>
      </c>
      <c r="BI1524" s="1" t="n">
        <f aca="false">IF(I1524&lt;=100, 0.0053*(I1524)^2-1.0332*I1524+100.76, 122.82*EXP(-0.0092*I1524))</f>
        <v>98.512612</v>
      </c>
      <c r="BJ1524" s="0" t="n">
        <f aca="false">IF(P1524&lt;=1000, -6.942*LN(P1524)+107.59, -36.304*LN(P1524)+310.72)</f>
        <v>-59.7112092315887</v>
      </c>
      <c r="BK1524" s="0" t="e">
        <f aca="false">BF1524^0.04*BG1524^0.22*BH1524^0.51*BI1524^0.06*BJ1524^0.17</f>
        <v>#NUM!</v>
      </c>
      <c r="BL1524" s="0" t="e">
        <f aca="false">IF(BK1524&gt;=90, "Very Good", IF(BK1524&gt;=80, "Good", IF(BK1524&gt;=70, "Slightly Good", IF(BK1524&gt;=60, "Average", IF(BK1524&gt;=50, "Slightly Poor", IF(BK1524&gt;=40, "Poor", "Very Poor"))))))</f>
        <v>#NUM!</v>
      </c>
      <c r="BM1524" s="2" t="n">
        <f aca="false">IF(P1524&lt;=1000, -6.942*LN(P1524)+107.59, IF(AND(P1524&gt;1000, P1524&lt;=5213),-36.304*LN(P1524)+310.72, IF(P1524&gt;5213, 10)))</f>
        <v>10</v>
      </c>
      <c r="BN1524" s="2" t="n">
        <f aca="false">BF1524^0.04*BG1524^0.22*BH1524^0.51*BI1524^0.06*BM1524^0.17</f>
        <v>64.7503652730559</v>
      </c>
      <c r="BO1524" s="3" t="str">
        <f aca="false">IF(BN1524&gt;=90, "Very Good", IF(BN1524&gt;=80, "Good", IF(BN1524&gt;=70, "Slightly Good", IF(BN1524&gt;=60, "Average", IF(BN1524&gt;=50, "Slightly Poor", IF(BN1524&gt;=40, "Poor", "Very Poor"))))))</f>
        <v>Average</v>
      </c>
      <c r="BP1524" s="2" t="n">
        <f aca="false">IF(AJ1524&lt;=1000, -6.942*LN(AJ1524)+107.59, IF(AND(AJ1524&gt;1000, AJ1524&lt;=5213),-36.304*LN(AJ1524)+310.72, IF(AJ1524&gt;5213, 10)))</f>
        <v>59.7766100475042</v>
      </c>
      <c r="BQ1524" s="2" t="n">
        <f aca="false">BF1524^0.04*BG1524^0.22*BH1524^0.51*BI1524^0.06*BP1524^0.17</f>
        <v>87.7510942379832</v>
      </c>
      <c r="BR1524" s="0" t="str">
        <f aca="false">IF(BQ1524&gt;=90, "Very Good", IF(BQ1524&gt;=80, "Good", IF(BQ1524&gt;=70, "Slightly Good", IF(BQ1524&gt;=60, "Average", IF(BQ1524&gt;=50, "Slightly Poor", IF(BQ1524&gt;=40, "Poor", "Very Poor"))))))</f>
        <v>Good</v>
      </c>
      <c r="BT1524" s="2" t="n">
        <f aca="false">9.81*LN(AH1524)+30.6</f>
        <v>42.8896047209396</v>
      </c>
      <c r="BU1524" s="0" t="str">
        <f aca="false">IF(BT1524&lt;30, "Clean water", IF(AND(BT1524&gt;=30, BT1524&lt;40), "Hypolimia", IF(AND(BT1524&gt;=40,BT1524&lt;50), "Mesotrophic", IF(AND(BT1524&gt;=50, BT1524&lt;70), "Eutrophic", IF(BT1524&gt;70,"Hypertrophic")))))</f>
        <v>Mesotrophic</v>
      </c>
      <c r="CM1524" s="0" t="n">
        <f aca="false">IF(G1524&gt;H1524,1,0)</f>
        <v>0</v>
      </c>
      <c r="CO1524" s="17" t="n">
        <f aca="false">14.652-0.41022*M1524+0.007991*M1524*M1524-0.000077774*M1524*M1524*M1524</f>
        <v>12.657582954864</v>
      </c>
      <c r="CP1524" s="1" t="n">
        <f aca="false">F1524/CO1524*100</f>
        <v>109.815594727416</v>
      </c>
    </row>
    <row r="1525" customFormat="false" ht="12.5" hidden="false" customHeight="false" outlineLevel="0" collapsed="false">
      <c r="A1525" s="0" t="n">
        <v>1524</v>
      </c>
      <c r="B1525" s="15" t="s">
        <v>115</v>
      </c>
      <c r="C1525" s="16" t="s">
        <v>116</v>
      </c>
      <c r="D1525" s="0" t="s">
        <v>191</v>
      </c>
      <c r="E1525" s="0" t="n">
        <v>7.7</v>
      </c>
      <c r="F1525" s="0" t="n">
        <v>10.7</v>
      </c>
      <c r="G1525" s="0" t="n">
        <v>3</v>
      </c>
      <c r="H1525" s="0" t="n">
        <v>5.3</v>
      </c>
      <c r="I1525" s="0" t="n">
        <v>4.4</v>
      </c>
      <c r="J1525" s="0" t="n">
        <v>11.514</v>
      </c>
      <c r="K1525" s="0" t="n">
        <v>0.153</v>
      </c>
      <c r="L1525" s="0" t="n">
        <v>4.1</v>
      </c>
      <c r="M1525" s="0" t="n">
        <v>13.3</v>
      </c>
      <c r="N1525" s="0" t="n">
        <v>0</v>
      </c>
      <c r="O1525" s="0" t="n">
        <v>569</v>
      </c>
      <c r="P1525" s="0" t="n">
        <v>380000</v>
      </c>
      <c r="Q1525" s="0" t="n">
        <v>0</v>
      </c>
      <c r="R1525" s="0" t="n">
        <v>0</v>
      </c>
      <c r="S1525" s="0" t="n">
        <v>0</v>
      </c>
      <c r="T1525" s="0" t="n">
        <v>0</v>
      </c>
      <c r="U1525" s="0" t="n">
        <v>0</v>
      </c>
      <c r="V1525" s="0" t="n">
        <v>0</v>
      </c>
      <c r="AC1525" s="0" t="n">
        <v>11.174</v>
      </c>
      <c r="AD1525" s="0" t="n">
        <v>1.43</v>
      </c>
      <c r="AE1525" s="0" t="n">
        <v>9.091</v>
      </c>
      <c r="AF1525" s="0" t="n">
        <v>0.073</v>
      </c>
      <c r="AG1525" s="0" t="n">
        <v>0.051</v>
      </c>
      <c r="AH1525" s="0" t="n">
        <v>1</v>
      </c>
      <c r="AJ1525" s="0" t="n">
        <v>17000</v>
      </c>
      <c r="AP1525" s="0" t="n">
        <v>0</v>
      </c>
      <c r="AY1525" s="0" t="n">
        <v>0</v>
      </c>
      <c r="BF1525" s="0" t="n">
        <f aca="false">IF(E1525&lt;11,-3.6797*E1525^2+48.115*E1525-53.83,280.92*EXP(-0.2027*E1525))</f>
        <v>98.486087</v>
      </c>
      <c r="BG1525" s="1" t="n">
        <f aca="false">32.208*LN(F1525)+21.438</f>
        <v>97.7788104251968</v>
      </c>
      <c r="BH1525" s="1" t="n">
        <f aca="false">IF(G1525&lt;=2, -10*G1525+100, 88.958*EXP(-0.0755*G1525))</f>
        <v>70.9279340534787</v>
      </c>
      <c r="BI1525" s="1" t="n">
        <f aca="false">IF(I1525&lt;=100, 0.0053*(I1525)^2-1.0332*I1525+100.76, 122.82*EXP(-0.0092*I1525))</f>
        <v>96.316528</v>
      </c>
      <c r="BJ1525" s="0" t="n">
        <f aca="false">IF(P1525&lt;=1000, -6.942*LN(P1525)+107.59, -36.304*LN(P1525)+310.72)</f>
        <v>-155.71112480693</v>
      </c>
      <c r="BK1525" s="0" t="e">
        <f aca="false">BF1525^0.04*BG1525^0.22*BH1525^0.51*BI1525^0.06*BJ1525^0.17</f>
        <v>#NUM!</v>
      </c>
      <c r="BL1525" s="0" t="e">
        <f aca="false">IF(BK1525&gt;=90, "Very Good", IF(BK1525&gt;=80, "Good", IF(BK1525&gt;=70, "Slightly Good", IF(BK1525&gt;=60, "Average", IF(BK1525&gt;=50, "Slightly Poor", IF(BK1525&gt;=40, "Poor", "Very Poor"))))))</f>
        <v>#NUM!</v>
      </c>
      <c r="BM1525" s="2" t="n">
        <f aca="false">IF(P1525&lt;=1000, -6.942*LN(P1525)+107.59, IF(AND(P1525&gt;1000, P1525&lt;=5213),-36.304*LN(P1525)+310.72, IF(P1525&gt;5213, 10)))</f>
        <v>10</v>
      </c>
      <c r="BN1525" s="2" t="n">
        <f aca="false">BF1525^0.04*BG1525^0.22*BH1525^0.51*BI1525^0.06*BM1525^0.17</f>
        <v>56.3025049542212</v>
      </c>
      <c r="BO1525" s="3" t="str">
        <f aca="false">IF(BN1525&gt;=90, "Very Good", IF(BN1525&gt;=80, "Good", IF(BN1525&gt;=70, "Slightly Good", IF(BN1525&gt;=60, "Average", IF(BN1525&gt;=50, "Slightly Poor", IF(BN1525&gt;=40, "Poor", "Very Poor"))))))</f>
        <v>Slightly Poor</v>
      </c>
      <c r="BP1525" s="2" t="n">
        <f aca="false">IF(AJ1525&lt;=1000, -6.942*LN(AJ1525)+107.59, IF(AND(AJ1525&gt;1000, AJ1525&lt;=5213),-36.304*LN(AJ1525)+310.72, IF(AJ1525&gt;5213, 10)))</f>
        <v>10</v>
      </c>
      <c r="BQ1525" s="2" t="n">
        <f aca="false">BF1525^0.04*BG1525^0.22*BH1525^0.51*BI1525^0.06*BP1525^0.17</f>
        <v>56.3025049542212</v>
      </c>
      <c r="BR1525" s="0" t="str">
        <f aca="false">IF(BQ1525&gt;=90, "Very Good", IF(BQ1525&gt;=80, "Good", IF(BQ1525&gt;=70, "Slightly Good", IF(BQ1525&gt;=60, "Average", IF(BQ1525&gt;=50, "Slightly Poor", IF(BQ1525&gt;=40, "Poor", "Very Poor"))))))</f>
        <v>Slightly Poor</v>
      </c>
      <c r="BT1525" s="2" t="n">
        <f aca="false">9.81*LN(AH1525)+30.6</f>
        <v>30.6</v>
      </c>
      <c r="BU1525" s="0" t="str">
        <f aca="false">IF(BT1525&lt;30, "Clean water", IF(AND(BT1525&gt;=30, BT1525&lt;40), "Hypolimia", IF(AND(BT1525&gt;=40,BT1525&lt;50), "Mesotrophic", IF(AND(BT1525&gt;=50, BT1525&lt;70), "Eutrophic", IF(BT1525&gt;70,"Hypertrophic")))))</f>
        <v>Hypolimia</v>
      </c>
      <c r="CM1525" s="0" t="n">
        <f aca="false">IF(G1525&gt;H1525,1,0)</f>
        <v>0</v>
      </c>
      <c r="CO1525" s="17" t="n">
        <f aca="false">14.652-0.41022*M1525+0.007991*M1525*M1525-0.000077774*M1525*M1525*M1525</f>
        <v>10.426627999962</v>
      </c>
      <c r="CP1525" s="1" t="n">
        <f aca="false">F1525/CO1525*100</f>
        <v>102.621863943348</v>
      </c>
    </row>
    <row r="1526" customFormat="false" ht="12.5" hidden="false" customHeight="false" outlineLevel="0" collapsed="false">
      <c r="A1526" s="0" t="n">
        <v>1525</v>
      </c>
      <c r="B1526" s="15" t="s">
        <v>117</v>
      </c>
      <c r="C1526" s="16" t="s">
        <v>118</v>
      </c>
      <c r="D1526" s="0" t="s">
        <v>191</v>
      </c>
      <c r="E1526" s="0" t="n">
        <v>7.6</v>
      </c>
      <c r="F1526" s="0" t="n">
        <v>12</v>
      </c>
      <c r="G1526" s="0" t="n">
        <v>0.2</v>
      </c>
      <c r="H1526" s="0" t="n">
        <v>2.3</v>
      </c>
      <c r="I1526" s="0" t="n">
        <v>1.2</v>
      </c>
      <c r="J1526" s="0" t="n">
        <v>2.869</v>
      </c>
      <c r="K1526" s="0" t="n">
        <v>0.011</v>
      </c>
      <c r="L1526" s="0" t="n">
        <v>1.6</v>
      </c>
      <c r="M1526" s="0" t="n">
        <v>8.2</v>
      </c>
      <c r="N1526" s="0" t="n">
        <v>0</v>
      </c>
      <c r="O1526" s="0" t="n">
        <v>238</v>
      </c>
      <c r="P1526" s="0" t="n">
        <v>2300</v>
      </c>
      <c r="Q1526" s="0" t="n">
        <v>0</v>
      </c>
      <c r="R1526" s="0" t="n">
        <v>0</v>
      </c>
      <c r="S1526" s="0" t="n">
        <v>0</v>
      </c>
      <c r="T1526" s="0" t="n">
        <v>0</v>
      </c>
      <c r="U1526" s="0" t="n">
        <v>0</v>
      </c>
      <c r="V1526" s="0" t="n">
        <v>0</v>
      </c>
      <c r="AC1526" s="0" t="n">
        <v>2.782</v>
      </c>
      <c r="AD1526" s="0" t="n">
        <v>0.102</v>
      </c>
      <c r="AE1526" s="0" t="n">
        <v>2.456</v>
      </c>
      <c r="AF1526" s="0" t="n">
        <v>0.003</v>
      </c>
      <c r="AG1526" s="0" t="n">
        <v>0</v>
      </c>
      <c r="AH1526" s="0" t="n">
        <v>0.3</v>
      </c>
      <c r="AJ1526" s="0" t="n">
        <v>110</v>
      </c>
      <c r="AP1526" s="0" t="n">
        <v>0</v>
      </c>
      <c r="AY1526" s="0" t="n">
        <v>0</v>
      </c>
      <c r="BF1526" s="0" t="n">
        <f aca="false">IF(E1526&lt;11,-3.6797*E1526^2+48.115*E1526-53.83,280.92*EXP(-0.2027*E1526))</f>
        <v>99.304528</v>
      </c>
      <c r="BG1526" s="1" t="n">
        <f aca="false">32.208*LN(F1526)+21.438</f>
        <v>101.471873376372</v>
      </c>
      <c r="BH1526" s="1" t="n">
        <f aca="false">IF(G1526&lt;=2, -10*G1526+100, 88.958*EXP(-0.0755*G1526))</f>
        <v>98</v>
      </c>
      <c r="BI1526" s="1" t="n">
        <f aca="false">IF(I1526&lt;=100, 0.0053*(I1526)^2-1.0332*I1526+100.76, 122.82*EXP(-0.0092*I1526))</f>
        <v>99.527792</v>
      </c>
      <c r="BJ1526" s="0" t="n">
        <f aca="false">IF(P1526&lt;=1000, -6.942*LN(P1526)+107.59, -36.304*LN(P1526)+310.72)</f>
        <v>29.7029195527965</v>
      </c>
      <c r="BK1526" s="0" t="n">
        <f aca="false">BF1526^0.04*BG1526^0.22*BH1526^0.51*BI1526^0.06*BJ1526^0.17</f>
        <v>80.733285302057</v>
      </c>
      <c r="BL1526" s="0" t="str">
        <f aca="false">IF(BK1526&gt;=90, "Very Good", IF(BK1526&gt;=80, "Good", IF(BK1526&gt;=70, "Slightly Good", IF(BK1526&gt;=60, "Average", IF(BK1526&gt;=50, "Slightly Poor", IF(BK1526&gt;=40, "Poor", "Very Poor"))))))</f>
        <v>Good</v>
      </c>
      <c r="BM1526" s="2" t="n">
        <f aca="false">IF(P1526&lt;=1000, -6.942*LN(P1526)+107.59, IF(AND(P1526&gt;1000, P1526&lt;=5213),-36.304*LN(P1526)+310.72, IF(P1526&gt;5213, 10)))</f>
        <v>29.7029195527965</v>
      </c>
      <c r="BN1526" s="2" t="n">
        <f aca="false">BF1526^0.04*BG1526^0.22*BH1526^0.51*BI1526^0.06*BM1526^0.17</f>
        <v>80.733285302057</v>
      </c>
      <c r="BO1526" s="3" t="str">
        <f aca="false">IF(BN1526&gt;=90, "Very Good", IF(BN1526&gt;=80, "Good", IF(BN1526&gt;=70, "Slightly Good", IF(BN1526&gt;=60, "Average", IF(BN1526&gt;=50, "Slightly Poor", IF(BN1526&gt;=40, "Poor", "Very Poor"))))))</f>
        <v>Good</v>
      </c>
      <c r="BP1526" s="2" t="n">
        <f aca="false">IF(AJ1526&lt;=1000, -6.942*LN(AJ1526)+107.59, IF(AND(AJ1526&gt;1000, AJ1526&lt;=5213),-36.304*LN(AJ1526)+310.72, IF(AJ1526&gt;5213, 10)))</f>
        <v>74.9592653006691</v>
      </c>
      <c r="BQ1526" s="2" t="n">
        <f aca="false">BF1526^0.04*BG1526^0.22*BH1526^0.51*BI1526^0.06*BP1526^0.17</f>
        <v>94.4924428570294</v>
      </c>
      <c r="BR1526" s="0" t="str">
        <f aca="false">IF(BQ1526&gt;=90, "Very Good", IF(BQ1526&gt;=80, "Good", IF(BQ1526&gt;=70, "Slightly Good", IF(BQ1526&gt;=60, "Average", IF(BQ1526&gt;=50, "Slightly Poor", IF(BQ1526&gt;=40, "Poor", "Very Poor"))))))</f>
        <v>Very Good</v>
      </c>
      <c r="BT1526" s="2" t="n">
        <f aca="false">9.81*LN(AH1526)+30.6</f>
        <v>18.7890267895626</v>
      </c>
      <c r="BU1526" s="0" t="str">
        <f aca="false">IF(BT1526&lt;30, "Clean water", IF(AND(BT1526&gt;=30, BT1526&lt;40), "Hypolimia", IF(AND(BT1526&gt;=40,BT1526&lt;50), "Mesotrophic", IF(AND(BT1526&gt;=50, BT1526&lt;70), "Eutrophic", IF(BT1526&gt;70,"Hypertrophic")))))</f>
        <v>Clean water</v>
      </c>
      <c r="CM1526" s="0" t="n">
        <f aca="false">IF(G1526&gt;H1526,1,0)</f>
        <v>0</v>
      </c>
      <c r="CO1526" s="17" t="n">
        <f aca="false">14.652-0.41022*M1526+0.007991*M1526*M1526-0.000077774*M1526*M1526*M1526</f>
        <v>11.782628745168</v>
      </c>
      <c r="CP1526" s="1" t="n">
        <f aca="false">F1526/CO1526*100</f>
        <v>101.844845149018</v>
      </c>
    </row>
    <row r="1527" customFormat="false" ht="12.5" hidden="false" customHeight="false" outlineLevel="0" collapsed="false">
      <c r="A1527" s="0" t="n">
        <v>1526</v>
      </c>
      <c r="B1527" s="15" t="s">
        <v>119</v>
      </c>
      <c r="C1527" s="16" t="s">
        <v>120</v>
      </c>
      <c r="D1527" s="0" t="s">
        <v>191</v>
      </c>
      <c r="E1527" s="0" t="n">
        <v>7.7</v>
      </c>
      <c r="F1527" s="0" t="n">
        <v>12.2</v>
      </c>
      <c r="G1527" s="0" t="n">
        <v>0.8</v>
      </c>
      <c r="H1527" s="0" t="n">
        <v>2.2</v>
      </c>
      <c r="I1527" s="0" t="n">
        <v>0.4</v>
      </c>
      <c r="J1527" s="0" t="n">
        <v>3</v>
      </c>
      <c r="K1527" s="0" t="n">
        <v>0.008</v>
      </c>
      <c r="L1527" s="0" t="n">
        <v>1.5</v>
      </c>
      <c r="M1527" s="0" t="n">
        <v>6.3</v>
      </c>
      <c r="N1527" s="0" t="n">
        <v>0</v>
      </c>
      <c r="O1527" s="0" t="n">
        <v>268</v>
      </c>
      <c r="P1527" s="0" t="n">
        <v>3000</v>
      </c>
      <c r="Q1527" s="0" t="n">
        <v>0</v>
      </c>
      <c r="R1527" s="0" t="n">
        <v>0</v>
      </c>
      <c r="S1527" s="0" t="n">
        <v>0</v>
      </c>
      <c r="T1527" s="0" t="n">
        <v>0</v>
      </c>
      <c r="U1527" s="0" t="n">
        <v>0</v>
      </c>
      <c r="V1527" s="0" t="n">
        <v>0</v>
      </c>
      <c r="AC1527" s="0" t="n">
        <v>2.959</v>
      </c>
      <c r="AD1527" s="0" t="n">
        <v>0.069</v>
      </c>
      <c r="AE1527" s="0" t="n">
        <v>2.695</v>
      </c>
      <c r="AF1527" s="0" t="n">
        <v>0.006</v>
      </c>
      <c r="AG1527" s="0" t="n">
        <v>0</v>
      </c>
      <c r="AH1527" s="0" t="n">
        <v>0.4</v>
      </c>
      <c r="AJ1527" s="0" t="n">
        <v>92</v>
      </c>
      <c r="AP1527" s="0" t="n">
        <v>0</v>
      </c>
      <c r="AY1527" s="0" t="n">
        <v>0</v>
      </c>
      <c r="BF1527" s="0" t="n">
        <f aca="false">IF(E1527&lt;11,-3.6797*E1527^2+48.115*E1527-53.83,280.92*EXP(-0.2027*E1527))</f>
        <v>98.486087</v>
      </c>
      <c r="BG1527" s="1" t="n">
        <f aca="false">32.208*LN(F1527)+21.438</f>
        <v>102.004249133617</v>
      </c>
      <c r="BH1527" s="1" t="n">
        <f aca="false">IF(G1527&lt;=2, -10*G1527+100, 88.958*EXP(-0.0755*G1527))</f>
        <v>92</v>
      </c>
      <c r="BI1527" s="1" t="n">
        <f aca="false">IF(I1527&lt;=100, 0.0053*(I1527)^2-1.0332*I1527+100.76, 122.82*EXP(-0.0092*I1527))</f>
        <v>100.347568</v>
      </c>
      <c r="BJ1527" s="0" t="n">
        <f aca="false">IF(P1527&lt;=1000, -6.942*LN(P1527)+107.59, -36.304*LN(P1527)+310.72)</f>
        <v>20.0568318240255</v>
      </c>
      <c r="BK1527" s="0" t="n">
        <f aca="false">BF1527^0.04*BG1527^0.22*BH1527^0.51*BI1527^0.06*BJ1527^0.17</f>
        <v>73.2213636663048</v>
      </c>
      <c r="BL1527" s="0" t="str">
        <f aca="false">IF(BK1527&gt;=90, "Very Good", IF(BK1527&gt;=80, "Good", IF(BK1527&gt;=70, "Slightly Good", IF(BK1527&gt;=60, "Average", IF(BK1527&gt;=50, "Slightly Poor", IF(BK1527&gt;=40, "Poor", "Very Poor"))))))</f>
        <v>Slightly Good</v>
      </c>
      <c r="BM1527" s="2" t="n">
        <f aca="false">IF(P1527&lt;=1000, -6.942*LN(P1527)+107.59, IF(AND(P1527&gt;1000, P1527&lt;=5213),-36.304*LN(P1527)+310.72, IF(P1527&gt;5213, 10)))</f>
        <v>20.0568318240255</v>
      </c>
      <c r="BN1527" s="2" t="n">
        <f aca="false">BF1527^0.04*BG1527^0.22*BH1527^0.51*BI1527^0.06*BM1527^0.17</f>
        <v>73.2213636663048</v>
      </c>
      <c r="BO1527" s="3" t="str">
        <f aca="false">IF(BN1527&gt;=90, "Very Good", IF(BN1527&gt;=80, "Good", IF(BN1527&gt;=70, "Slightly Good", IF(BN1527&gt;=60, "Average", IF(BN1527&gt;=50, "Slightly Poor", IF(BN1527&gt;=40, "Poor", "Very Poor"))))))</f>
        <v>Slightly Good</v>
      </c>
      <c r="BP1527" s="2" t="n">
        <f aca="false">IF(AJ1527&lt;=1000, -6.942*LN(AJ1527)+107.59, IF(AND(AJ1527&gt;1000, AJ1527&lt;=5213),-36.304*LN(AJ1527)+310.72, IF(AJ1527&gt;5213, 10)))</f>
        <v>76.1997436981256</v>
      </c>
      <c r="BQ1527" s="2" t="n">
        <f aca="false">BF1527^0.04*BG1527^0.22*BH1527^0.51*BI1527^0.06*BP1527^0.17</f>
        <v>91.8724531786678</v>
      </c>
      <c r="BR1527" s="0" t="str">
        <f aca="false">IF(BQ1527&gt;=90, "Very Good", IF(BQ1527&gt;=80, "Good", IF(BQ1527&gt;=70, "Slightly Good", IF(BQ1527&gt;=60, "Average", IF(BQ1527&gt;=50, "Slightly Poor", IF(BQ1527&gt;=40, "Poor", "Very Poor"))))))</f>
        <v>Very Good</v>
      </c>
      <c r="BT1527" s="2" t="n">
        <f aca="false">9.81*LN(AH1527)+30.6</f>
        <v>21.6111879203145</v>
      </c>
      <c r="BU1527" s="0" t="str">
        <f aca="false">IF(BT1527&lt;30, "Clean water", IF(AND(BT1527&gt;=30, BT1527&lt;40), "Hypolimia", IF(AND(BT1527&gt;=40,BT1527&lt;50), "Mesotrophic", IF(AND(BT1527&gt;=50, BT1527&lt;70), "Eutrophic", IF(BT1527&gt;70,"Hypertrophic")))))</f>
        <v>Clean water</v>
      </c>
      <c r="CM1527" s="0" t="n">
        <f aca="false">IF(G1527&gt;H1527,1,0)</f>
        <v>0</v>
      </c>
      <c r="CO1527" s="17" t="n">
        <f aca="false">14.652-0.41022*M1527+0.007991*M1527*M1527-0.000077774*M1527*M1527*M1527</f>
        <v>12.365329634622</v>
      </c>
      <c r="CP1527" s="1" t="n">
        <f aca="false">F1527/CO1527*100</f>
        <v>98.6629581296475</v>
      </c>
    </row>
    <row r="1528" customFormat="false" ht="12.5" hidden="false" customHeight="false" outlineLevel="0" collapsed="false">
      <c r="A1528" s="0" t="n">
        <v>1527</v>
      </c>
      <c r="B1528" s="15" t="s">
        <v>121</v>
      </c>
      <c r="C1528" s="16" t="s">
        <v>122</v>
      </c>
      <c r="D1528" s="0" t="s">
        <v>191</v>
      </c>
      <c r="E1528" s="0" t="n">
        <v>7.9</v>
      </c>
      <c r="F1528" s="0" t="n">
        <v>15.1</v>
      </c>
      <c r="G1528" s="0" t="n">
        <v>0.9</v>
      </c>
      <c r="H1528" s="0" t="n">
        <v>2.3</v>
      </c>
      <c r="I1528" s="0" t="n">
        <v>1.2</v>
      </c>
      <c r="J1528" s="0" t="n">
        <v>3.046</v>
      </c>
      <c r="K1528" s="0" t="n">
        <v>0.017</v>
      </c>
      <c r="L1528" s="0" t="n">
        <v>1.6</v>
      </c>
      <c r="M1528" s="0" t="n">
        <v>4.8</v>
      </c>
      <c r="N1528" s="0" t="n">
        <v>0</v>
      </c>
      <c r="O1528" s="0" t="n">
        <v>287</v>
      </c>
      <c r="P1528" s="0" t="n">
        <v>2800</v>
      </c>
      <c r="Q1528" s="0" t="n">
        <v>0</v>
      </c>
      <c r="R1528" s="0" t="n">
        <v>0</v>
      </c>
      <c r="S1528" s="0" t="n">
        <v>0</v>
      </c>
      <c r="T1528" s="0" t="n">
        <v>0</v>
      </c>
      <c r="U1528" s="0" t="n">
        <v>0</v>
      </c>
      <c r="V1528" s="0" t="n">
        <v>0</v>
      </c>
      <c r="AC1528" s="0" t="n">
        <v>2.97</v>
      </c>
      <c r="AD1528" s="0" t="n">
        <v>0.039</v>
      </c>
      <c r="AE1528" s="0" t="n">
        <v>2.668</v>
      </c>
      <c r="AF1528" s="0" t="n">
        <v>0.014</v>
      </c>
      <c r="AG1528" s="0" t="n">
        <v>0.007</v>
      </c>
      <c r="AH1528" s="0" t="n">
        <v>1</v>
      </c>
      <c r="AJ1528" s="0" t="n">
        <v>21</v>
      </c>
      <c r="AP1528" s="0" t="n">
        <v>0</v>
      </c>
      <c r="AY1528" s="0" t="n">
        <v>0</v>
      </c>
      <c r="BF1528" s="0" t="n">
        <f aca="false">IF(E1528&lt;11,-3.6797*E1528^2+48.115*E1528-53.83,280.92*EXP(-0.2027*E1528))</f>
        <v>96.6284230000001</v>
      </c>
      <c r="BG1528" s="1" t="n">
        <f aca="false">32.208*LN(F1528)+21.438</f>
        <v>108.872888308983</v>
      </c>
      <c r="BH1528" s="1" t="n">
        <f aca="false">IF(G1528&lt;=2, -10*G1528+100, 88.958*EXP(-0.0755*G1528))</f>
        <v>91</v>
      </c>
      <c r="BI1528" s="1" t="n">
        <f aca="false">IF(I1528&lt;=100, 0.0053*(I1528)^2-1.0332*I1528+100.76, 122.82*EXP(-0.0092*I1528))</f>
        <v>99.527792</v>
      </c>
      <c r="BJ1528" s="0" t="n">
        <f aca="false">IF(P1528&lt;=1000, -6.942*LN(P1528)+107.59, -36.304*LN(P1528)+310.72)</f>
        <v>22.5615490304878</v>
      </c>
      <c r="BK1528" s="0" t="n">
        <f aca="false">BF1528^0.04*BG1528^0.22*BH1528^0.51*BI1528^0.06*BJ1528^0.17</f>
        <v>75.2639534513204</v>
      </c>
      <c r="BL1528" s="0" t="str">
        <f aca="false">IF(BK1528&gt;=90, "Very Good", IF(BK1528&gt;=80, "Good", IF(BK1528&gt;=70, "Slightly Good", IF(BK1528&gt;=60, "Average", IF(BK1528&gt;=50, "Slightly Poor", IF(BK1528&gt;=40, "Poor", "Very Poor"))))))</f>
        <v>Slightly Good</v>
      </c>
      <c r="BM1528" s="2" t="n">
        <f aca="false">IF(P1528&lt;=1000, -6.942*LN(P1528)+107.59, IF(AND(P1528&gt;1000, P1528&lt;=5213),-36.304*LN(P1528)+310.72, IF(P1528&gt;5213, 10)))</f>
        <v>22.5615490304878</v>
      </c>
      <c r="BN1528" s="2" t="n">
        <f aca="false">BF1528^0.04*BG1528^0.22*BH1528^0.51*BI1528^0.06*BM1528^0.17</f>
        <v>75.2639534513204</v>
      </c>
      <c r="BO1528" s="3" t="str">
        <f aca="false">IF(BN1528&gt;=90, "Very Good", IF(BN1528&gt;=80, "Good", IF(BN1528&gt;=70, "Slightly Good", IF(BN1528&gt;=60, "Average", IF(BN1528&gt;=50, "Slightly Poor", IF(BN1528&gt;=40, "Poor", "Very Poor"))))))</f>
        <v>Slightly Good</v>
      </c>
      <c r="BP1528" s="2" t="n">
        <f aca="false">IF(AJ1528&lt;=1000, -6.942*LN(AJ1528)+107.59, IF(AND(AJ1528&gt;1000, AJ1528&lt;=5213),-36.304*LN(AJ1528)+310.72, IF(AJ1528&gt;5213, 10)))</f>
        <v>86.454925237324</v>
      </c>
      <c r="BQ1528" s="2" t="n">
        <f aca="false">BF1528^0.04*BG1528^0.22*BH1528^0.51*BI1528^0.06*BP1528^0.17</f>
        <v>94.5733052407643</v>
      </c>
      <c r="BR1528" s="0" t="str">
        <f aca="false">IF(BQ1528&gt;=90, "Very Good", IF(BQ1528&gt;=80, "Good", IF(BQ1528&gt;=70, "Slightly Good", IF(BQ1528&gt;=60, "Average", IF(BQ1528&gt;=50, "Slightly Poor", IF(BQ1528&gt;=40, "Poor", "Very Poor"))))))</f>
        <v>Very Good</v>
      </c>
      <c r="BT1528" s="2" t="n">
        <f aca="false">9.81*LN(AH1528)+30.6</f>
        <v>30.6</v>
      </c>
      <c r="BU1528" s="0" t="str">
        <f aca="false">IF(BT1528&lt;30, "Clean water", IF(AND(BT1528&gt;=30, BT1528&lt;40), "Hypolimia", IF(AND(BT1528&gt;=40,BT1528&lt;50), "Mesotrophic", IF(AND(BT1528&gt;=50, BT1528&lt;70), "Eutrophic", IF(BT1528&gt;70,"Hypertrophic")))))</f>
        <v>Hypolimia</v>
      </c>
      <c r="CM1528" s="0" t="n">
        <f aca="false">IF(G1528&gt;H1528,1,0)</f>
        <v>0</v>
      </c>
      <c r="CO1528" s="17" t="n">
        <f aca="false">14.652-0.41022*M1528+0.007991*M1528*M1528-0.000077774*M1528*M1528*M1528</f>
        <v>12.858455457792</v>
      </c>
      <c r="CP1528" s="1" t="n">
        <f aca="false">F1528/CO1528*100</f>
        <v>117.43245562864</v>
      </c>
    </row>
    <row r="1529" customFormat="false" ht="12.5" hidden="false" customHeight="false" outlineLevel="0" collapsed="false">
      <c r="A1529" s="0" t="n">
        <v>1528</v>
      </c>
      <c r="B1529" s="15" t="s">
        <v>140</v>
      </c>
      <c r="C1529" s="16" t="s">
        <v>141</v>
      </c>
      <c r="D1529" s="0" t="s">
        <v>191</v>
      </c>
      <c r="E1529" s="0" t="n">
        <v>7.9</v>
      </c>
      <c r="F1529" s="0" t="n">
        <v>9</v>
      </c>
      <c r="G1529" s="0" t="n">
        <v>3.3</v>
      </c>
      <c r="H1529" s="0" t="n">
        <v>6</v>
      </c>
      <c r="I1529" s="0" t="n">
        <v>11.2</v>
      </c>
      <c r="J1529" s="0" t="n">
        <v>5.386</v>
      </c>
      <c r="K1529" s="0" t="n">
        <v>0.222</v>
      </c>
      <c r="L1529" s="0" t="n">
        <v>3.5</v>
      </c>
      <c r="M1529" s="0" t="n">
        <v>8.4</v>
      </c>
      <c r="O1529" s="0" t="n">
        <v>1067</v>
      </c>
      <c r="BD1529" s="0" t="n">
        <v>0.051</v>
      </c>
      <c r="BF1529" s="0" t="n">
        <f aca="false">IF(E1529&lt;11,-3.6797*E1529^2+48.115*E1529-53.83,280.92*EXP(-0.2027*E1529))</f>
        <v>96.6284230000001</v>
      </c>
      <c r="BG1529" s="1" t="n">
        <f aca="false">32.208*LN(F1529)+21.438</f>
        <v>92.206209186845</v>
      </c>
      <c r="BH1529" s="1" t="n">
        <f aca="false">IF(G1529&lt;=2, -10*G1529+100, 88.958*EXP(-0.0755*G1529))</f>
        <v>69.3394735712124</v>
      </c>
      <c r="BI1529" s="1" t="n">
        <f aca="false">IF(I1529&lt;=100, 0.0053*(I1529)^2-1.0332*I1529+100.76, 122.82*EXP(-0.0092*I1529))</f>
        <v>89.852992</v>
      </c>
      <c r="BJ1529" s="0" t="e">
        <f aca="false">IF(P1529&lt;=1000, -6.942*LN(P1529)+107.59, -36.304*LN(P1529)+310.72)</f>
        <v>#VALUE!</v>
      </c>
      <c r="BK1529" s="0" t="e">
        <f aca="false">BF1529^0.04*BG1529^0.22*BH1529^0.51*BI1529^0.06*BJ1529^0.17</f>
        <v>#VALUE!</v>
      </c>
      <c r="BL1529" s="0" t="e">
        <f aca="false">IF(BK1529&gt;=90, "Very Good", IF(BK1529&gt;=80, "Good", IF(BK1529&gt;=70, "Slightly Good", IF(BK1529&gt;=60, "Average", IF(BK1529&gt;=50, "Slightly Poor", IF(BK1529&gt;=40, "Poor", "Very Poor"))))))</f>
        <v>#VALUE!</v>
      </c>
      <c r="BM1529" s="2" t="e">
        <f aca="false">IF(P1529&lt;=1000, -6.942*LN(P1529)+107.59, IF(AND(P1529&gt;1000, P1529&lt;=5213),-36.304*LN(P1529)+310.72, IF(P1529&gt;5213, 10)))</f>
        <v>#VALUE!</v>
      </c>
      <c r="BN1529" s="2" t="e">
        <f aca="false">BF1529^0.04*BG1529^0.22*BH1529^0.51*BI1529^0.06*BM1529^0.17</f>
        <v>#VALUE!</v>
      </c>
      <c r="BO1529" s="3" t="e">
        <f aca="false">IF(BN1529&gt;=90, "Very Good", IF(BN1529&gt;=80, "Good", IF(BN1529&gt;=70, "Slightly Good", IF(BN1529&gt;=60, "Average", IF(BN1529&gt;=50, "Slightly Poor", IF(BN1529&gt;=40, "Poor", "Very Poor"))))))</f>
        <v>#VALUE!</v>
      </c>
      <c r="BP1529" s="2" t="e">
        <f aca="false">IF(AJ1529&lt;=1000, -6.942*LN(AJ1529)+107.59, IF(AND(AJ1529&gt;1000, AJ1529&lt;=5213),-36.304*LN(AJ1529)+310.72, IF(AJ1529&gt;5213, 10)))</f>
        <v>#VALUE!</v>
      </c>
      <c r="BQ1529" s="2" t="e">
        <f aca="false">BF1529^0.04*BG1529^0.22*BH1529^0.51*BI1529^0.06*BP1529^0.17</f>
        <v>#VALUE!</v>
      </c>
      <c r="BR1529" s="0" t="e">
        <f aca="false">IF(BQ1529&gt;=90, "Very Good", IF(BQ1529&gt;=80, "Good", IF(BQ1529&gt;=70, "Slightly Good", IF(BQ1529&gt;=60, "Average", IF(BQ1529&gt;=50, "Slightly Poor", IF(BQ1529&gt;=40, "Poor", "Very Poor"))))))</f>
        <v>#VALUE!</v>
      </c>
      <c r="BT1529" s="2" t="e">
        <f aca="false">9.81*LN(AH1529)+30.6</f>
        <v>#VALUE!</v>
      </c>
      <c r="BU1529" s="0" t="e">
        <f aca="false">IF(BT1529&lt;30, "Clean water", IF(AND(BT1529&gt;=30, BT1529&lt;40), "Hypolimia", IF(AND(BT1529&gt;=40,BT1529&lt;50), "Mesotrophic", IF(AND(BT1529&gt;=50, BT1529&lt;70), "Eutrophic", IF(BT1529&gt;70,"Hypertrophic")))))</f>
        <v>#VALUE!</v>
      </c>
      <c r="CM1529" s="0" t="n">
        <f aca="false">IF(G1529&gt;H1529,1,0)</f>
        <v>0</v>
      </c>
      <c r="CO1529" s="17" t="n">
        <f aca="false">14.652-0.41022*M1529+0.007991*M1529*M1529-0.000077774*M1529*M1529*M1529</f>
        <v>11.723899999104</v>
      </c>
      <c r="CP1529" s="1" t="n">
        <f aca="false">F1529/CO1529*100</f>
        <v>76.7662637918084</v>
      </c>
    </row>
    <row r="1530" customFormat="false" ht="12.5" hidden="false" customHeight="false" outlineLevel="0" collapsed="false">
      <c r="A1530" s="0" t="n">
        <v>1529</v>
      </c>
      <c r="B1530" s="15" t="s">
        <v>123</v>
      </c>
      <c r="C1530" s="16" t="s">
        <v>124</v>
      </c>
      <c r="D1530" s="0" t="s">
        <v>191</v>
      </c>
      <c r="E1530" s="0" t="n">
        <v>7.5</v>
      </c>
      <c r="F1530" s="0" t="n">
        <v>11.7</v>
      </c>
      <c r="G1530" s="0" t="n">
        <v>1.8</v>
      </c>
      <c r="H1530" s="0" t="n">
        <v>6.2</v>
      </c>
      <c r="I1530" s="0" t="n">
        <v>2</v>
      </c>
      <c r="J1530" s="0" t="n">
        <v>9.211</v>
      </c>
      <c r="K1530" s="0" t="n">
        <v>0.059</v>
      </c>
      <c r="L1530" s="0" t="n">
        <v>4.2</v>
      </c>
      <c r="M1530" s="0" t="n">
        <v>10.6</v>
      </c>
      <c r="N1530" s="0" t="n">
        <v>0</v>
      </c>
      <c r="O1530" s="0" t="n">
        <v>565</v>
      </c>
      <c r="P1530" s="0" t="n">
        <v>22000</v>
      </c>
      <c r="Q1530" s="0" t="n">
        <v>0</v>
      </c>
      <c r="R1530" s="0" t="n">
        <v>0</v>
      </c>
      <c r="S1530" s="0" t="n">
        <v>0</v>
      </c>
      <c r="T1530" s="0" t="n">
        <v>0</v>
      </c>
      <c r="U1530" s="0" t="n">
        <v>0</v>
      </c>
      <c r="V1530" s="0" t="n">
        <v>0</v>
      </c>
      <c r="AC1530" s="0" t="n">
        <v>8.977</v>
      </c>
      <c r="AD1530" s="0" t="n">
        <v>2.48</v>
      </c>
      <c r="AE1530" s="0" t="n">
        <v>5.549</v>
      </c>
      <c r="AF1530" s="0" t="n">
        <v>0.036</v>
      </c>
      <c r="AG1530" s="0" t="n">
        <v>0.016</v>
      </c>
      <c r="AH1530" s="0" t="n">
        <v>1.5</v>
      </c>
      <c r="AJ1530" s="0" t="n">
        <v>1900</v>
      </c>
      <c r="AP1530" s="0" t="n">
        <v>0</v>
      </c>
      <c r="AY1530" s="0" t="n">
        <v>0</v>
      </c>
      <c r="BF1530" s="0" t="n">
        <f aca="false">IF(E1530&lt;11,-3.6797*E1530^2+48.115*E1530-53.83,280.92*EXP(-0.2027*E1530))</f>
        <v>100.049375</v>
      </c>
      <c r="BG1530" s="1" t="n">
        <f aca="false">32.208*LN(F1530)+21.438</f>
        <v>100.656437416814</v>
      </c>
      <c r="BH1530" s="1" t="n">
        <f aca="false">IF(G1530&lt;=2, -10*G1530+100, 88.958*EXP(-0.0755*G1530))</f>
        <v>82</v>
      </c>
      <c r="BI1530" s="1" t="n">
        <f aca="false">IF(I1530&lt;=100, 0.0053*(I1530)^2-1.0332*I1530+100.76, 122.82*EXP(-0.0092*I1530))</f>
        <v>98.7148</v>
      </c>
      <c r="BJ1530" s="0" t="n">
        <f aca="false">IF(P1530&lt;=1000, -6.942*LN(P1530)+107.59, -36.304*LN(P1530)+310.72)</f>
        <v>-52.2763528748878</v>
      </c>
      <c r="BK1530" s="0" t="e">
        <f aca="false">BF1530^0.04*BG1530^0.22*BH1530^0.51*BI1530^0.06*BJ1530^0.17</f>
        <v>#NUM!</v>
      </c>
      <c r="BL1530" s="0" t="e">
        <f aca="false">IF(BK1530&gt;=90, "Very Good", IF(BK1530&gt;=80, "Good", IF(BK1530&gt;=70, "Slightly Good", IF(BK1530&gt;=60, "Average", IF(BK1530&gt;=50, "Slightly Poor", IF(BK1530&gt;=40, "Poor", "Very Poor"))))))</f>
        <v>#NUM!</v>
      </c>
      <c r="BM1530" s="2" t="n">
        <f aca="false">IF(P1530&lt;=1000, -6.942*LN(P1530)+107.59, IF(AND(P1530&gt;1000, P1530&lt;=5213),-36.304*LN(P1530)+310.72, IF(P1530&gt;5213, 10)))</f>
        <v>10</v>
      </c>
      <c r="BN1530" s="2" t="n">
        <f aca="false">BF1530^0.04*BG1530^0.22*BH1530^0.51*BI1530^0.06*BM1530^0.17</f>
        <v>61.1422924844739</v>
      </c>
      <c r="BO1530" s="3" t="str">
        <f aca="false">IF(BN1530&gt;=90, "Very Good", IF(BN1530&gt;=80, "Good", IF(BN1530&gt;=70, "Slightly Good", IF(BN1530&gt;=60, "Average", IF(BN1530&gt;=50, "Slightly Poor", IF(BN1530&gt;=40, "Poor", "Very Poor"))))))</f>
        <v>Average</v>
      </c>
      <c r="BP1530" s="2" t="n">
        <f aca="false">IF(AJ1530&lt;=1000, -6.942*LN(AJ1530)+107.59, IF(AND(AJ1530&gt;1000, AJ1530&lt;=5213),-36.304*LN(AJ1530)+310.72, IF(AJ1530&gt;5213, 10)))</f>
        <v>36.6389888682299</v>
      </c>
      <c r="BQ1530" s="2" t="n">
        <f aca="false">BF1530^0.04*BG1530^0.22*BH1530^0.51*BI1530^0.06*BP1530^0.17</f>
        <v>76.2451301012735</v>
      </c>
      <c r="BR1530" s="0" t="str">
        <f aca="false">IF(BQ1530&gt;=90, "Very Good", IF(BQ1530&gt;=80, "Good", IF(BQ1530&gt;=70, "Slightly Good", IF(BQ1530&gt;=60, "Average", IF(BQ1530&gt;=50, "Slightly Poor", IF(BQ1530&gt;=40, "Poor", "Very Poor"))))))</f>
        <v>Slightly Good</v>
      </c>
      <c r="BT1530" s="2" t="n">
        <f aca="false">9.81*LN(AH1530)+30.6</f>
        <v>34.5776127105411</v>
      </c>
      <c r="BU1530" s="0" t="str">
        <f aca="false">IF(BT1530&lt;30, "Clean water", IF(AND(BT1530&gt;=30, BT1530&lt;40), "Hypolimia", IF(AND(BT1530&gt;=40,BT1530&lt;50), "Mesotrophic", IF(AND(BT1530&gt;=50, BT1530&lt;70), "Eutrophic", IF(BT1530&gt;70,"Hypertrophic")))))</f>
        <v>Hypolimia</v>
      </c>
      <c r="CM1530" s="0" t="n">
        <f aca="false">IF(G1530&gt;H1530,1,0)</f>
        <v>0</v>
      </c>
      <c r="CO1530" s="17" t="n">
        <f aca="false">14.652-0.41022*M1530+0.007991*M1530*M1530-0.000077774*M1530*M1530*M1530</f>
        <v>11.108906681616</v>
      </c>
      <c r="CP1530" s="1" t="n">
        <f aca="false">F1530/CO1530*100</f>
        <v>105.320895523969</v>
      </c>
    </row>
    <row r="1531" customFormat="false" ht="12.5" hidden="false" customHeight="false" outlineLevel="0" collapsed="false">
      <c r="A1531" s="0" t="n">
        <v>1530</v>
      </c>
      <c r="B1531" s="15" t="s">
        <v>125</v>
      </c>
      <c r="C1531" s="16" t="s">
        <v>126</v>
      </c>
      <c r="D1531" s="0" t="s">
        <v>191</v>
      </c>
      <c r="E1531" s="0" t="n">
        <v>8</v>
      </c>
      <c r="F1531" s="0" t="n">
        <v>12.7</v>
      </c>
      <c r="G1531" s="0" t="n">
        <v>2.5</v>
      </c>
      <c r="H1531" s="0" t="n">
        <v>2.6</v>
      </c>
      <c r="I1531" s="0" t="n">
        <v>0.8</v>
      </c>
      <c r="J1531" s="0" t="n">
        <v>7.557</v>
      </c>
      <c r="K1531" s="0" t="n">
        <v>0.028</v>
      </c>
      <c r="L1531" s="0" t="n">
        <v>1.5</v>
      </c>
      <c r="M1531" s="0" t="n">
        <v>5.9</v>
      </c>
      <c r="N1531" s="0" t="n">
        <v>0</v>
      </c>
      <c r="O1531" s="0" t="n">
        <v>582</v>
      </c>
      <c r="P1531" s="0" t="n">
        <v>4700</v>
      </c>
      <c r="Q1531" s="0" t="n">
        <v>0</v>
      </c>
      <c r="R1531" s="0" t="n">
        <v>0</v>
      </c>
      <c r="S1531" s="0" t="n">
        <v>0</v>
      </c>
      <c r="T1531" s="0" t="n">
        <v>0</v>
      </c>
      <c r="U1531" s="0" t="n">
        <v>0</v>
      </c>
      <c r="V1531" s="0" t="n">
        <v>0</v>
      </c>
      <c r="AC1531" s="0" t="n">
        <v>7.43</v>
      </c>
      <c r="AD1531" s="0" t="n">
        <v>1.16</v>
      </c>
      <c r="AE1531" s="0" t="n">
        <v>5.79</v>
      </c>
      <c r="AF1531" s="0" t="n">
        <v>0.016</v>
      </c>
      <c r="AG1531" s="0" t="n">
        <v>0.008</v>
      </c>
      <c r="AH1531" s="0" t="n">
        <v>3.8</v>
      </c>
      <c r="AJ1531" s="0" t="n">
        <v>280</v>
      </c>
      <c r="AP1531" s="0" t="n">
        <v>0</v>
      </c>
      <c r="AY1531" s="0" t="n">
        <v>0</v>
      </c>
      <c r="BF1531" s="0" t="n">
        <f aca="false">IF(E1531&lt;11,-3.6797*E1531^2+48.115*E1531-53.83,280.92*EXP(-0.2027*E1531))</f>
        <v>95.5892</v>
      </c>
      <c r="BG1531" s="1" t="n">
        <f aca="false">32.208*LN(F1531)+21.438</f>
        <v>103.297917005506</v>
      </c>
      <c r="BH1531" s="1" t="n">
        <f aca="false">IF(G1531&lt;=2, -10*G1531+100, 88.958*EXP(-0.0755*G1531))</f>
        <v>73.6566439219523</v>
      </c>
      <c r="BI1531" s="1" t="n">
        <f aca="false">IF(I1531&lt;=100, 0.0053*(I1531)^2-1.0332*I1531+100.76, 122.82*EXP(-0.0092*I1531))</f>
        <v>99.936832</v>
      </c>
      <c r="BJ1531" s="0" t="n">
        <f aca="false">IF(P1531&lt;=1000, -6.942*LN(P1531)+107.59, -36.304*LN(P1531)+310.72)</f>
        <v>3.75814303540642</v>
      </c>
      <c r="BK1531" s="0" t="n">
        <f aca="false">BF1531^0.04*BG1531^0.22*BH1531^0.51*BI1531^0.06*BJ1531^0.17</f>
        <v>49.2406272432435</v>
      </c>
      <c r="BL1531" s="0" t="str">
        <f aca="false">IF(BK1531&gt;=90, "Very Good", IF(BK1531&gt;=80, "Good", IF(BK1531&gt;=70, "Slightly Good", IF(BK1531&gt;=60, "Average", IF(BK1531&gt;=50, "Slightly Poor", IF(BK1531&gt;=40, "Poor", "Very Poor"))))))</f>
        <v>Poor</v>
      </c>
      <c r="BM1531" s="2" t="n">
        <f aca="false">IF(P1531&lt;=1000, -6.942*LN(P1531)+107.59, IF(AND(P1531&gt;1000, P1531&lt;=5213),-36.304*LN(P1531)+310.72, IF(P1531&gt;5213, 10)))</f>
        <v>3.75814303540642</v>
      </c>
      <c r="BN1531" s="2" t="n">
        <f aca="false">BF1531^0.04*BG1531^0.22*BH1531^0.51*BI1531^0.06*BM1531^0.17</f>
        <v>49.2406272432435</v>
      </c>
      <c r="BO1531" s="3" t="str">
        <f aca="false">IF(BN1531&gt;=90, "Very Good", IF(BN1531&gt;=80, "Good", IF(BN1531&gt;=70, "Slightly Good", IF(BN1531&gt;=60, "Average", IF(BN1531&gt;=50, "Slightly Poor", IF(BN1531&gt;=40, "Poor", "Very Poor"))))))</f>
        <v>Poor</v>
      </c>
      <c r="BP1531" s="2" t="n">
        <f aca="false">IF(AJ1531&lt;=1000, -6.942*LN(AJ1531)+107.59, IF(AND(AJ1531&gt;1000, AJ1531&lt;=5213),-36.304*LN(AJ1531)+310.72, IF(AJ1531&gt;5213, 10)))</f>
        <v>68.4732905747991</v>
      </c>
      <c r="BQ1531" s="2" t="n">
        <f aca="false">BF1531^0.04*BG1531^0.22*BH1531^0.51*BI1531^0.06*BP1531^0.17</f>
        <v>80.6522928511799</v>
      </c>
      <c r="BR1531" s="0" t="str">
        <f aca="false">IF(BQ1531&gt;=90, "Very Good", IF(BQ1531&gt;=80, "Good", IF(BQ1531&gt;=70, "Slightly Good", IF(BQ1531&gt;=60, "Average", IF(BQ1531&gt;=50, "Slightly Poor", IF(BQ1531&gt;=40, "Poor", "Very Poor"))))))</f>
        <v>Good</v>
      </c>
      <c r="BT1531" s="2" t="n">
        <f aca="false">9.81*LN(AH1531)+30.6</f>
        <v>43.6963604646443</v>
      </c>
      <c r="BU1531" s="0" t="str">
        <f aca="false">IF(BT1531&lt;30, "Clean water", IF(AND(BT1531&gt;=30, BT1531&lt;40), "Hypolimia", IF(AND(BT1531&gt;=40,BT1531&lt;50), "Mesotrophic", IF(AND(BT1531&gt;=50, BT1531&lt;70), "Eutrophic", IF(BT1531&gt;70,"Hypertrophic")))))</f>
        <v>Mesotrophic</v>
      </c>
      <c r="CM1531" s="0" t="n">
        <f aca="false">IF(G1531&gt;H1531,1,0)</f>
        <v>0</v>
      </c>
      <c r="CO1531" s="17" t="n">
        <f aca="false">14.652-0.41022*M1531+0.007991*M1531*M1531-0.000077774*M1531*M1531*M1531</f>
        <v>12.493895563654</v>
      </c>
      <c r="CP1531" s="1" t="n">
        <f aca="false">F1531/CO1531*100</f>
        <v>101.649641101096</v>
      </c>
    </row>
    <row r="1532" customFormat="false" ht="12.5" hidden="false" customHeight="false" outlineLevel="0" collapsed="false">
      <c r="A1532" s="0" t="n">
        <v>1531</v>
      </c>
      <c r="B1532" s="15" t="s">
        <v>72</v>
      </c>
      <c r="C1532" s="16" t="s">
        <v>73</v>
      </c>
      <c r="D1532" s="0" t="s">
        <v>192</v>
      </c>
      <c r="E1532" s="0" t="n">
        <v>8.4</v>
      </c>
      <c r="F1532" s="0" t="n">
        <v>12.8</v>
      </c>
      <c r="G1532" s="0" t="n">
        <v>0.8</v>
      </c>
      <c r="H1532" s="0" t="n">
        <v>4.2</v>
      </c>
      <c r="I1532" s="0" t="n">
        <v>7.8</v>
      </c>
      <c r="J1532" s="0" t="n">
        <v>4.458</v>
      </c>
      <c r="K1532" s="0" t="n">
        <v>0.028</v>
      </c>
      <c r="L1532" s="0" t="n">
        <v>2.4</v>
      </c>
      <c r="M1532" s="0" t="n">
        <v>5.2</v>
      </c>
      <c r="N1532" s="0" t="n">
        <v>0</v>
      </c>
      <c r="O1532" s="0" t="n">
        <v>305</v>
      </c>
      <c r="P1532" s="0" t="n">
        <v>49460</v>
      </c>
      <c r="Q1532" s="0" t="n">
        <v>0</v>
      </c>
      <c r="R1532" s="0" t="n">
        <v>0</v>
      </c>
      <c r="S1532" s="0" t="n">
        <v>0</v>
      </c>
      <c r="U1532" s="0" t="n">
        <v>0</v>
      </c>
      <c r="V1532" s="0" t="n">
        <v>0</v>
      </c>
      <c r="AC1532" s="0" t="n">
        <v>4.165</v>
      </c>
      <c r="AD1532" s="0" t="n">
        <v>0.515</v>
      </c>
      <c r="AE1532" s="0" t="n">
        <v>3.148</v>
      </c>
      <c r="AF1532" s="0" t="n">
        <v>0.017</v>
      </c>
      <c r="AG1532" s="0" t="n">
        <v>0.008</v>
      </c>
      <c r="AH1532" s="0" t="n">
        <v>9.5</v>
      </c>
      <c r="AJ1532" s="0" t="n">
        <v>378</v>
      </c>
      <c r="AP1532" s="0" t="n">
        <v>0</v>
      </c>
      <c r="AY1532" s="0" t="n">
        <v>0</v>
      </c>
      <c r="BF1532" s="0" t="n">
        <f aca="false">IF(E1532&lt;11,-3.6797*E1532^2+48.115*E1532-53.83,280.92*EXP(-0.2027*E1532))</f>
        <v>90.6963680000001</v>
      </c>
      <c r="BG1532" s="1" t="n">
        <f aca="false">32.208*LN(F1532)+21.438</f>
        <v>103.550530065171</v>
      </c>
      <c r="BH1532" s="1" t="n">
        <f aca="false">IF(G1532&lt;=2, -10*G1532+100, 88.958*EXP(-0.0755*G1532))</f>
        <v>92</v>
      </c>
      <c r="BI1532" s="1" t="n">
        <f aca="false">IF(I1532&lt;=100, 0.0053*(I1532)^2-1.0332*I1532+100.76, 122.82*EXP(-0.0092*I1532))</f>
        <v>93.023492</v>
      </c>
      <c r="BJ1532" s="0" t="n">
        <f aca="false">IF(P1532&lt;=1000, -6.942*LN(P1532)+107.59, -36.304*LN(P1532)+310.72)</f>
        <v>-81.6870150192016</v>
      </c>
      <c r="BK1532" s="0" t="e">
        <f aca="false">BF1532^0.04*BG1532^0.22*BH1532^0.51*BI1532^0.06*BJ1532^0.17</f>
        <v>#NUM!</v>
      </c>
      <c r="BL1532" s="0" t="e">
        <f aca="false">IF(BK1532&gt;=90, "Very Good", IF(BK1532&gt;=80, "Good", IF(BK1532&gt;=70, "Slightly Good", IF(BK1532&gt;=60, "Average", IF(BK1532&gt;=50, "Slightly Poor", IF(BK1532&gt;=40, "Poor", "Very Poor"))))))</f>
        <v>#NUM!</v>
      </c>
      <c r="BM1532" s="2" t="n">
        <f aca="false">IF(P1532&lt;=1000, -6.942*LN(P1532)+107.59, IF(AND(P1532&gt;1000, P1532&lt;=5213),-36.304*LN(P1532)+310.72, IF(P1532&gt;5213, 10)))</f>
        <v>10</v>
      </c>
      <c r="BN1532" s="2" t="n">
        <f aca="false">BF1532^0.04*BG1532^0.22*BH1532^0.51*BI1532^0.06*BM1532^0.17</f>
        <v>64.7566625546995</v>
      </c>
      <c r="BO1532" s="3" t="str">
        <f aca="false">IF(BN1532&gt;=90, "Very Good", IF(BN1532&gt;=80, "Good", IF(BN1532&gt;=70, "Slightly Good", IF(BN1532&gt;=60, "Average", IF(BN1532&gt;=50, "Slightly Poor", IF(BN1532&gt;=40, "Poor", "Very Poor"))))))</f>
        <v>Average</v>
      </c>
      <c r="BP1532" s="2" t="n">
        <f aca="false">IF(AJ1532&lt;=1000, -6.942*LN(AJ1532)+107.59, IF(AND(AJ1532&gt;1000, AJ1532&lt;=5213),-36.304*LN(AJ1532)+310.72, IF(AJ1532&gt;5213, 10)))</f>
        <v>66.3899644940088</v>
      </c>
      <c r="BQ1532" s="2" t="n">
        <f aca="false">BF1532^0.04*BG1532^0.22*BH1532^0.51*BI1532^0.06*BP1532^0.17</f>
        <v>89.3391615031453</v>
      </c>
      <c r="BR1532" s="0" t="str">
        <f aca="false">IF(BQ1532&gt;=90, "Very Good", IF(BQ1532&gt;=80, "Good", IF(BQ1532&gt;=70, "Slightly Good", IF(BQ1532&gt;=60, "Average", IF(BQ1532&gt;=50, "Slightly Poor", IF(BQ1532&gt;=40, "Poor", "Very Poor"))))))</f>
        <v>Good</v>
      </c>
      <c r="BT1532" s="2" t="n">
        <f aca="false">9.81*LN(AH1532)+30.6</f>
        <v>52.6851725443297</v>
      </c>
      <c r="BU1532" s="0" t="str">
        <f aca="false">IF(BT1532&lt;30, "Clean water", IF(AND(BT1532&gt;=30, BT1532&lt;40), "Hypolimia", IF(AND(BT1532&gt;=40,BT1532&lt;50), "Mesotrophic", IF(AND(BT1532&gt;=50, BT1532&lt;70), "Eutrophic", IF(BT1532&gt;70,"Hypertrophic")))))</f>
        <v>Eutrophic</v>
      </c>
      <c r="CM1532" s="0" t="n">
        <f aca="false">IF(G1532&gt;H1532,1,0)</f>
        <v>0</v>
      </c>
      <c r="CO1532" s="17" t="n">
        <f aca="false">14.652-0.41022*M1532+0.007991*M1532*M1532-0.000077774*M1532*M1532*M1532</f>
        <v>12.723996993408</v>
      </c>
      <c r="CP1532" s="1" t="n">
        <f aca="false">F1532/CO1532*100</f>
        <v>100.5973202181</v>
      </c>
    </row>
    <row r="1533" customFormat="false" ht="12.5" hidden="false" customHeight="false" outlineLevel="0" collapsed="false">
      <c r="A1533" s="0" t="n">
        <v>1532</v>
      </c>
      <c r="B1533" s="15" t="s">
        <v>131</v>
      </c>
      <c r="C1533" s="16" t="s">
        <v>132</v>
      </c>
      <c r="D1533" s="0" t="s">
        <v>192</v>
      </c>
      <c r="E1533" s="0" t="n">
        <v>8.5</v>
      </c>
      <c r="F1533" s="0" t="n">
        <v>13.5</v>
      </c>
      <c r="G1533" s="0" t="n">
        <v>2.1</v>
      </c>
      <c r="H1533" s="0" t="n">
        <v>4.4</v>
      </c>
      <c r="I1533" s="0" t="n">
        <v>3.6</v>
      </c>
      <c r="J1533" s="0" t="n">
        <v>2.905</v>
      </c>
      <c r="K1533" s="0" t="n">
        <v>0.095</v>
      </c>
      <c r="L1533" s="0" t="n">
        <v>3.8</v>
      </c>
      <c r="M1533" s="0" t="n">
        <v>10.2</v>
      </c>
      <c r="O1533" s="0" t="n">
        <v>731</v>
      </c>
      <c r="BD1533" s="0" t="n">
        <v>0.008</v>
      </c>
      <c r="BF1533" s="0" t="n">
        <f aca="false">IF(E1533&lt;11,-3.6797*E1533^2+48.115*E1533-53.83,280.92*EXP(-0.2027*E1533))</f>
        <v>89.289175</v>
      </c>
      <c r="BG1533" s="1" t="n">
        <f aca="false">32.208*LN(F1533)+21.438</f>
        <v>105.265429388793</v>
      </c>
      <c r="BH1533" s="1" t="n">
        <f aca="false">IF(G1533&lt;=2, -10*G1533+100, 88.958*EXP(-0.0755*G1533))</f>
        <v>75.9150041678102</v>
      </c>
      <c r="BI1533" s="1" t="n">
        <f aca="false">IF(I1533&lt;=100, 0.0053*(I1533)^2-1.0332*I1533+100.76, 122.82*EXP(-0.0092*I1533))</f>
        <v>97.109168</v>
      </c>
      <c r="BJ1533" s="0" t="e">
        <f aca="false">IF(P1533&lt;=1000, -6.942*LN(P1533)+107.59, -36.304*LN(P1533)+310.72)</f>
        <v>#VALUE!</v>
      </c>
      <c r="BK1533" s="0" t="e">
        <f aca="false">BF1533^0.04*BG1533^0.22*BH1533^0.51*BI1533^0.06*BJ1533^0.17</f>
        <v>#VALUE!</v>
      </c>
      <c r="BL1533" s="0" t="e">
        <f aca="false">IF(BK1533&gt;=90, "Very Good", IF(BK1533&gt;=80, "Good", IF(BK1533&gt;=70, "Slightly Good", IF(BK1533&gt;=60, "Average", IF(BK1533&gt;=50, "Slightly Poor", IF(BK1533&gt;=40, "Poor", "Very Poor"))))))</f>
        <v>#VALUE!</v>
      </c>
      <c r="BM1533" s="2" t="e">
        <f aca="false">IF(P1533&lt;=1000, -6.942*LN(P1533)+107.59, IF(AND(P1533&gt;1000, P1533&lt;=5213),-36.304*LN(P1533)+310.72, IF(P1533&gt;5213, 10)))</f>
        <v>#VALUE!</v>
      </c>
      <c r="BN1533" s="2" t="e">
        <f aca="false">BF1533^0.04*BG1533^0.22*BH1533^0.51*BI1533^0.06*BM1533^0.17</f>
        <v>#VALUE!</v>
      </c>
      <c r="BO1533" s="3" t="e">
        <f aca="false">IF(BN1533&gt;=90, "Very Good", IF(BN1533&gt;=80, "Good", IF(BN1533&gt;=70, "Slightly Good", IF(BN1533&gt;=60, "Average", IF(BN1533&gt;=50, "Slightly Poor", IF(BN1533&gt;=40, "Poor", "Very Poor"))))))</f>
        <v>#VALUE!</v>
      </c>
      <c r="BP1533" s="2" t="e">
        <f aca="false">IF(AJ1533&lt;=1000, -6.942*LN(AJ1533)+107.59, IF(AND(AJ1533&gt;1000, AJ1533&lt;=5213),-36.304*LN(AJ1533)+310.72, IF(AJ1533&gt;5213, 10)))</f>
        <v>#VALUE!</v>
      </c>
      <c r="BQ1533" s="2" t="e">
        <f aca="false">BF1533^0.04*BG1533^0.22*BH1533^0.51*BI1533^0.06*BP1533^0.17</f>
        <v>#VALUE!</v>
      </c>
      <c r="BR1533" s="0" t="e">
        <f aca="false">IF(BQ1533&gt;=90, "Very Good", IF(BQ1533&gt;=80, "Good", IF(BQ1533&gt;=70, "Slightly Good", IF(BQ1533&gt;=60, "Average", IF(BQ1533&gt;=50, "Slightly Poor", IF(BQ1533&gt;=40, "Poor", "Very Poor"))))))</f>
        <v>#VALUE!</v>
      </c>
      <c r="BT1533" s="2" t="e">
        <f aca="false">9.81*LN(AH1533)+30.6</f>
        <v>#VALUE!</v>
      </c>
      <c r="BU1533" s="0" t="e">
        <f aca="false">IF(BT1533&lt;30, "Clean water", IF(AND(BT1533&gt;=30, BT1533&lt;40), "Hypolimia", IF(AND(BT1533&gt;=40,BT1533&lt;50), "Mesotrophic", IF(AND(BT1533&gt;=50, BT1533&lt;70), "Eutrophic", IF(BT1533&gt;70,"Hypertrophic")))))</f>
        <v>#VALUE!</v>
      </c>
      <c r="CM1533" s="0" t="n">
        <f aca="false">IF(G1533&gt;H1533,1,0)</f>
        <v>0</v>
      </c>
      <c r="CO1533" s="17" t="n">
        <f aca="false">14.652-0.41022*M1533+0.007991*M1533*M1533-0.000077774*M1533*M1533*M1533</f>
        <v>11.216605249008</v>
      </c>
      <c r="CP1533" s="1" t="n">
        <f aca="false">F1533/CO1533*100</f>
        <v>120.357271209076</v>
      </c>
    </row>
    <row r="1534" customFormat="false" ht="12.5" hidden="false" customHeight="false" outlineLevel="0" collapsed="false">
      <c r="A1534" s="0" t="n">
        <v>1533</v>
      </c>
      <c r="B1534" s="15" t="s">
        <v>75</v>
      </c>
      <c r="C1534" s="16" t="s">
        <v>76</v>
      </c>
      <c r="D1534" s="0" t="s">
        <v>192</v>
      </c>
      <c r="E1534" s="0" t="n">
        <v>7.5</v>
      </c>
      <c r="F1534" s="0" t="n">
        <v>13</v>
      </c>
      <c r="G1534" s="0" t="n">
        <v>1.7</v>
      </c>
      <c r="H1534" s="0" t="n">
        <v>3.4</v>
      </c>
      <c r="I1534" s="0" t="n">
        <v>19.2</v>
      </c>
      <c r="J1534" s="0" t="n">
        <v>5.154</v>
      </c>
      <c r="K1534" s="0" t="n">
        <v>0.075</v>
      </c>
      <c r="L1534" s="0" t="n">
        <v>1.8</v>
      </c>
      <c r="M1534" s="0" t="n">
        <v>2.5</v>
      </c>
      <c r="N1534" s="0" t="n">
        <v>0</v>
      </c>
      <c r="O1534" s="0" t="n">
        <v>685</v>
      </c>
      <c r="P1534" s="0" t="n">
        <v>30000</v>
      </c>
      <c r="AC1534" s="0" t="n">
        <v>5.008</v>
      </c>
      <c r="AD1534" s="0" t="n">
        <v>0.325</v>
      </c>
      <c r="AE1534" s="0" t="n">
        <v>4.119</v>
      </c>
      <c r="AF1534" s="0" t="n">
        <v>0.07</v>
      </c>
      <c r="AG1534" s="0" t="n">
        <v>0.051</v>
      </c>
      <c r="AH1534" s="0" t="n">
        <v>23.3</v>
      </c>
      <c r="AJ1534" s="0" t="n">
        <v>1100</v>
      </c>
      <c r="BF1534" s="0" t="n">
        <f aca="false">IF(E1534&lt;11,-3.6797*E1534^2+48.115*E1534-53.83,280.92*EXP(-0.2027*E1534))</f>
        <v>100.049375</v>
      </c>
      <c r="BG1534" s="1" t="n">
        <f aca="false">32.208*LN(F1534)+21.438</f>
        <v>104.049888905121</v>
      </c>
      <c r="BH1534" s="1" t="n">
        <f aca="false">IF(G1534&lt;=2, -10*G1534+100, 88.958*EXP(-0.0755*G1534))</f>
        <v>83</v>
      </c>
      <c r="BI1534" s="1" t="n">
        <f aca="false">IF(I1534&lt;=100, 0.0053*(I1534)^2-1.0332*I1534+100.76, 122.82*EXP(-0.0092*I1534))</f>
        <v>82.876352</v>
      </c>
      <c r="BJ1534" s="0" t="n">
        <f aca="false">IF(P1534&lt;=1000, -6.942*LN(P1534)+107.59, -36.304*LN(P1534)+310.72)</f>
        <v>-63.5362173920304</v>
      </c>
      <c r="BK1534" s="0" t="e">
        <f aca="false">BF1534^0.04*BG1534^0.22*BH1534^0.51*BI1534^0.06*BJ1534^0.17</f>
        <v>#NUM!</v>
      </c>
      <c r="BL1534" s="0" t="e">
        <f aca="false">IF(BK1534&gt;=90, "Very Good", IF(BK1534&gt;=80, "Good", IF(BK1534&gt;=70, "Slightly Good", IF(BK1534&gt;=60, "Average", IF(BK1534&gt;=50, "Slightly Poor", IF(BK1534&gt;=40, "Poor", "Very Poor"))))))</f>
        <v>#NUM!</v>
      </c>
      <c r="BM1534" s="2" t="n">
        <f aca="false">IF(P1534&lt;=1000, -6.942*LN(P1534)+107.59, IF(AND(P1534&gt;1000, P1534&lt;=5213),-36.304*LN(P1534)+310.72, IF(P1534&gt;5213, 10)))</f>
        <v>10</v>
      </c>
      <c r="BN1534" s="2" t="n">
        <f aca="false">BF1534^0.04*BG1534^0.22*BH1534^0.51*BI1534^0.06*BM1534^0.17</f>
        <v>61.3249773502951</v>
      </c>
      <c r="BO1534" s="3" t="str">
        <f aca="false">IF(BN1534&gt;=90, "Very Good", IF(BN1534&gt;=80, "Good", IF(BN1534&gt;=70, "Slightly Good", IF(BN1534&gt;=60, "Average", IF(BN1534&gt;=50, "Slightly Poor", IF(BN1534&gt;=40, "Poor", "Very Poor"))))))</f>
        <v>Average</v>
      </c>
      <c r="BP1534" s="2" t="n">
        <f aca="false">IF(AJ1534&lt;=1000, -6.942*LN(AJ1534)+107.59, IF(AND(AJ1534&gt;1000, AJ1534&lt;=5213),-36.304*LN(AJ1534)+310.72, IF(AJ1534&gt;5213, 10)))</f>
        <v>56.4807115842163</v>
      </c>
      <c r="BQ1534" s="2" t="n">
        <f aca="false">BF1534^0.04*BG1534^0.22*BH1534^0.51*BI1534^0.06*BP1534^0.17</f>
        <v>82.3114824697925</v>
      </c>
      <c r="BR1534" s="0" t="str">
        <f aca="false">IF(BQ1534&gt;=90, "Very Good", IF(BQ1534&gt;=80, "Good", IF(BQ1534&gt;=70, "Slightly Good", IF(BQ1534&gt;=60, "Average", IF(BQ1534&gt;=50, "Slightly Poor", IF(BQ1534&gt;=40, "Poor", "Very Poor"))))))</f>
        <v>Good</v>
      </c>
      <c r="BT1534" s="2" t="n">
        <f aca="false">9.81*LN(AH1534)+30.6</f>
        <v>61.4863274672079</v>
      </c>
      <c r="BU1534" s="0" t="str">
        <f aca="false">IF(BT1534&lt;30, "Clean water", IF(AND(BT1534&gt;=30, BT1534&lt;40), "Hypolimia", IF(AND(BT1534&gt;=40,BT1534&lt;50), "Mesotrophic", IF(AND(BT1534&gt;=50, BT1534&lt;70), "Eutrophic", IF(BT1534&gt;70,"Hypertrophic")))))</f>
        <v>Eutrophic</v>
      </c>
      <c r="CM1534" s="0" t="n">
        <f aca="false">IF(G1534&gt;H1534,1,0)</f>
        <v>0</v>
      </c>
      <c r="CO1534" s="17" t="n">
        <f aca="false">14.652-0.41022*M1534+0.007991*M1534*M1534-0.000077774*M1534*M1534*M1534</f>
        <v>13.67517853125</v>
      </c>
      <c r="CP1534" s="1" t="n">
        <f aca="false">F1534/CO1534*100</f>
        <v>95.0627443019694</v>
      </c>
    </row>
    <row r="1535" customFormat="false" ht="12.5" hidden="false" customHeight="false" outlineLevel="0" collapsed="false">
      <c r="A1535" s="0" t="n">
        <v>1534</v>
      </c>
      <c r="B1535" s="15" t="s">
        <v>77</v>
      </c>
      <c r="C1535" s="16" t="s">
        <v>78</v>
      </c>
      <c r="D1535" s="0" t="s">
        <v>192</v>
      </c>
      <c r="E1535" s="0" t="n">
        <v>8.1</v>
      </c>
      <c r="F1535" s="0" t="n">
        <v>12.9</v>
      </c>
      <c r="G1535" s="0" t="n">
        <v>1.2</v>
      </c>
      <c r="H1535" s="0" t="n">
        <v>4</v>
      </c>
      <c r="I1535" s="0" t="n">
        <v>6.4</v>
      </c>
      <c r="J1535" s="0" t="n">
        <v>2.61</v>
      </c>
      <c r="K1535" s="0" t="n">
        <v>0.06</v>
      </c>
      <c r="L1535" s="0" t="n">
        <v>2.1</v>
      </c>
      <c r="M1535" s="0" t="n">
        <v>3.5</v>
      </c>
      <c r="N1535" s="0" t="n">
        <v>0</v>
      </c>
      <c r="O1535" s="0" t="n">
        <v>193</v>
      </c>
      <c r="P1535" s="0" t="n">
        <v>350</v>
      </c>
      <c r="AC1535" s="0" t="n">
        <v>2.545</v>
      </c>
      <c r="AD1535" s="0" t="n">
        <v>0.201</v>
      </c>
      <c r="AE1535" s="0" t="n">
        <v>2.198</v>
      </c>
      <c r="AF1535" s="0" t="n">
        <v>0.025</v>
      </c>
      <c r="AG1535" s="0" t="n">
        <v>0.017</v>
      </c>
      <c r="AH1535" s="0" t="n">
        <v>9.4</v>
      </c>
      <c r="AJ1535" s="0" t="n">
        <v>78</v>
      </c>
      <c r="BD1535" s="0" t="n">
        <v>144.29</v>
      </c>
      <c r="BF1535" s="0" t="n">
        <f aca="false">IF(E1535&lt;11,-3.6797*E1535^2+48.115*E1535-53.83,280.92*EXP(-0.2027*E1535))</f>
        <v>94.476383</v>
      </c>
      <c r="BG1535" s="1" t="n">
        <f aca="false">32.208*LN(F1535)+21.438</f>
        <v>103.801177244529</v>
      </c>
      <c r="BH1535" s="1" t="n">
        <f aca="false">IF(G1535&lt;=2, -10*G1535+100, 88.958*EXP(-0.0755*G1535))</f>
        <v>88</v>
      </c>
      <c r="BI1535" s="1" t="n">
        <f aca="false">IF(I1535&lt;=100, 0.0053*(I1535)^2-1.0332*I1535+100.76, 122.82*EXP(-0.0092*I1535))</f>
        <v>94.364608</v>
      </c>
      <c r="BJ1535" s="0" t="n">
        <f aca="false">IF(P1535&lt;=1000, -6.942*LN(P1535)+107.59, -36.304*LN(P1535)+310.72)</f>
        <v>66.9242280415758</v>
      </c>
      <c r="BK1535" s="0" t="n">
        <f aca="false">BF1535^0.04*BG1535^0.22*BH1535^0.51*BI1535^0.06*BJ1535^0.17</f>
        <v>87.7205439156337</v>
      </c>
      <c r="BL1535" s="0" t="str">
        <f aca="false">IF(BK1535&gt;=90, "Very Good", IF(BK1535&gt;=80, "Good", IF(BK1535&gt;=70, "Slightly Good", IF(BK1535&gt;=60, "Average", IF(BK1535&gt;=50, "Slightly Poor", IF(BK1535&gt;=40, "Poor", "Very Poor"))))))</f>
        <v>Good</v>
      </c>
      <c r="BM1535" s="2" t="n">
        <f aca="false">IF(P1535&lt;=1000, -6.942*LN(P1535)+107.59, IF(AND(P1535&gt;1000, P1535&lt;=5213),-36.304*LN(P1535)+310.72, IF(P1535&gt;5213, 10)))</f>
        <v>66.9242280415758</v>
      </c>
      <c r="BN1535" s="2" t="n">
        <f aca="false">BF1535^0.04*BG1535^0.22*BH1535^0.51*BI1535^0.06*BM1535^0.17</f>
        <v>87.7205439156337</v>
      </c>
      <c r="BO1535" s="3" t="str">
        <f aca="false">IF(BN1535&gt;=90, "Very Good", IF(BN1535&gt;=80, "Good", IF(BN1535&gt;=70, "Slightly Good", IF(BN1535&gt;=60, "Average", IF(BN1535&gt;=50, "Slightly Poor", IF(BN1535&gt;=40, "Poor", "Very Poor"))))))</f>
        <v>Good</v>
      </c>
      <c r="BP1535" s="2" t="n">
        <f aca="false">IF(AJ1535&lt;=1000, -6.942*LN(AJ1535)+107.59, IF(AND(AJ1535&gt;1000, AJ1535&lt;=5213),-36.304*LN(AJ1535)+310.72, IF(AJ1535&gt;5213, 10)))</f>
        <v>77.3457273251209</v>
      </c>
      <c r="BQ1535" s="2" t="n">
        <f aca="false">BF1535^0.04*BG1535^0.22*BH1535^0.51*BI1535^0.06*BP1535^0.17</f>
        <v>89.9055119999004</v>
      </c>
      <c r="BR1535" s="0" t="str">
        <f aca="false">IF(BQ1535&gt;=90, "Very Good", IF(BQ1535&gt;=80, "Good", IF(BQ1535&gt;=70, "Slightly Good", IF(BQ1535&gt;=60, "Average", IF(BQ1535&gt;=50, "Slightly Poor", IF(BQ1535&gt;=40, "Poor", "Very Poor"))))))</f>
        <v>Good</v>
      </c>
      <c r="BT1535" s="2" t="n">
        <f aca="false">9.81*LN(AH1535)+30.6</f>
        <v>52.5813620517972</v>
      </c>
      <c r="BU1535" s="0" t="str">
        <f aca="false">IF(BT1535&lt;30, "Clean water", IF(AND(BT1535&gt;=30, BT1535&lt;40), "Hypolimia", IF(AND(BT1535&gt;=40,BT1535&lt;50), "Mesotrophic", IF(AND(BT1535&gt;=50, BT1535&lt;70), "Eutrophic", IF(BT1535&gt;70,"Hypertrophic")))))</f>
        <v>Eutrophic</v>
      </c>
      <c r="CM1535" s="0" t="n">
        <f aca="false">IF(G1535&gt;H1535,1,0)</f>
        <v>0</v>
      </c>
      <c r="CO1535" s="17" t="n">
        <f aca="false">14.652-0.41022*M1535+0.007991*M1535*M1535-0.000077774*M1535*M1535*M1535</f>
        <v>13.31078518975</v>
      </c>
      <c r="CP1535" s="1" t="n">
        <f aca="false">F1535/CO1535*100</f>
        <v>96.9138921266168</v>
      </c>
    </row>
    <row r="1536" customFormat="false" ht="12.5" hidden="false" customHeight="false" outlineLevel="0" collapsed="false">
      <c r="A1536" s="0" t="n">
        <v>1535</v>
      </c>
      <c r="B1536" s="15" t="s">
        <v>79</v>
      </c>
      <c r="C1536" s="16" t="s">
        <v>80</v>
      </c>
      <c r="D1536" s="0" t="s">
        <v>192</v>
      </c>
      <c r="E1536" s="0" t="n">
        <v>8.1</v>
      </c>
      <c r="F1536" s="0" t="n">
        <v>13.8</v>
      </c>
      <c r="G1536" s="0" t="n">
        <v>1.1</v>
      </c>
      <c r="H1536" s="0" t="n">
        <v>4</v>
      </c>
      <c r="I1536" s="0" t="n">
        <v>4.1</v>
      </c>
      <c r="J1536" s="0" t="n">
        <v>5.282</v>
      </c>
      <c r="K1536" s="0" t="n">
        <v>0.047</v>
      </c>
      <c r="L1536" s="0" t="n">
        <v>2.4</v>
      </c>
      <c r="M1536" s="0" t="n">
        <v>4.5</v>
      </c>
      <c r="N1536" s="0" t="n">
        <v>0</v>
      </c>
      <c r="O1536" s="0" t="n">
        <v>256</v>
      </c>
      <c r="P1536" s="0" t="n">
        <v>1140</v>
      </c>
      <c r="Q1536" s="0" t="n">
        <v>0</v>
      </c>
      <c r="R1536" s="0" t="n">
        <v>0</v>
      </c>
      <c r="S1536" s="0" t="n">
        <v>0</v>
      </c>
      <c r="T1536" s="0" t="n">
        <v>0</v>
      </c>
      <c r="U1536" s="0" t="n">
        <v>0</v>
      </c>
      <c r="V1536" s="0" t="n">
        <v>0</v>
      </c>
      <c r="AC1536" s="0" t="n">
        <v>5.033</v>
      </c>
      <c r="AD1536" s="0" t="n">
        <v>0.529</v>
      </c>
      <c r="AE1536" s="0" t="n">
        <v>3.748</v>
      </c>
      <c r="AF1536" s="0" t="n">
        <v>0.025</v>
      </c>
      <c r="AG1536" s="0" t="n">
        <v>0.015</v>
      </c>
      <c r="AH1536" s="0" t="n">
        <v>6.1</v>
      </c>
      <c r="AJ1536" s="0" t="n">
        <v>400</v>
      </c>
      <c r="AP1536" s="0" t="n">
        <v>0</v>
      </c>
      <c r="AY1536" s="0" t="n">
        <v>0</v>
      </c>
      <c r="BD1536" s="0" t="n">
        <v>143.721</v>
      </c>
      <c r="BF1536" s="0" t="n">
        <f aca="false">IF(E1536&lt;11,-3.6797*E1536^2+48.115*E1536-53.83,280.92*EXP(-0.2027*E1536))</f>
        <v>94.476383</v>
      </c>
      <c r="BG1536" s="1" t="n">
        <f aca="false">32.208*LN(F1536)+21.438</f>
        <v>105.973326016391</v>
      </c>
      <c r="BH1536" s="1" t="n">
        <f aca="false">IF(G1536&lt;=2, -10*G1536+100, 88.958*EXP(-0.0755*G1536))</f>
        <v>89</v>
      </c>
      <c r="BI1536" s="1" t="n">
        <f aca="false">IF(I1536&lt;=100, 0.0053*(I1536)^2-1.0332*I1536+100.76, 122.82*EXP(-0.0092*I1536))</f>
        <v>96.612973</v>
      </c>
      <c r="BJ1536" s="0" t="n">
        <f aca="false">IF(P1536&lt;=1000, -6.942*LN(P1536)+107.59, -36.304*LN(P1536)+310.72)</f>
        <v>55.1840023134304</v>
      </c>
      <c r="BK1536" s="0" t="n">
        <f aca="false">BF1536^0.04*BG1536^0.22*BH1536^0.51*BI1536^0.06*BJ1536^0.17</f>
        <v>85.892540433402</v>
      </c>
      <c r="BL1536" s="0" t="str">
        <f aca="false">IF(BK1536&gt;=90, "Very Good", IF(BK1536&gt;=80, "Good", IF(BK1536&gt;=70, "Slightly Good", IF(BK1536&gt;=60, "Average", IF(BK1536&gt;=50, "Slightly Poor", IF(BK1536&gt;=40, "Poor", "Very Poor"))))))</f>
        <v>Good</v>
      </c>
      <c r="BM1536" s="2" t="n">
        <f aca="false">IF(P1536&lt;=1000, -6.942*LN(P1536)+107.59, IF(AND(P1536&gt;1000, P1536&lt;=5213),-36.304*LN(P1536)+310.72, IF(P1536&gt;5213, 10)))</f>
        <v>55.1840023134304</v>
      </c>
      <c r="BN1536" s="2" t="n">
        <f aca="false">BF1536^0.04*BG1536^0.22*BH1536^0.51*BI1536^0.06*BM1536^0.17</f>
        <v>85.892540433402</v>
      </c>
      <c r="BO1536" s="3" t="str">
        <f aca="false">IF(BN1536&gt;=90, "Very Good", IF(BN1536&gt;=80, "Good", IF(BN1536&gt;=70, "Slightly Good", IF(BN1536&gt;=60, "Average", IF(BN1536&gt;=50, "Slightly Poor", IF(BN1536&gt;=40, "Poor", "Very Poor"))))))</f>
        <v>Good</v>
      </c>
      <c r="BP1536" s="2" t="n">
        <f aca="false">IF(AJ1536&lt;=1000, -6.942*LN(AJ1536)+107.59, IF(AND(AJ1536&gt;1000, AJ1536&lt;=5213),-36.304*LN(AJ1536)+310.72, IF(AJ1536&gt;5213, 10)))</f>
        <v>65.9972531139764</v>
      </c>
      <c r="BQ1536" s="2" t="n">
        <f aca="false">BF1536^0.04*BG1536^0.22*BH1536^0.51*BI1536^0.06*BP1536^0.17</f>
        <v>88.5455216856723</v>
      </c>
      <c r="BR1536" s="0" t="str">
        <f aca="false">IF(BQ1536&gt;=90, "Very Good", IF(BQ1536&gt;=80, "Good", IF(BQ1536&gt;=70, "Slightly Good", IF(BQ1536&gt;=60, "Average", IF(BQ1536&gt;=50, "Slightly Poor", IF(BQ1536&gt;=40, "Poor", "Very Poor"))))))</f>
        <v>Good</v>
      </c>
      <c r="BT1536" s="2" t="n">
        <f aca="false">9.81*LN(AH1536)+30.6</f>
        <v>48.3393128452686</v>
      </c>
      <c r="BU1536" s="0" t="str">
        <f aca="false">IF(BT1536&lt;30, "Clean water", IF(AND(BT1536&gt;=30, BT1536&lt;40), "Hypolimia", IF(AND(BT1536&gt;=40,BT1536&lt;50), "Mesotrophic", IF(AND(BT1536&gt;=50, BT1536&lt;70), "Eutrophic", IF(BT1536&gt;70,"Hypertrophic")))))</f>
        <v>Mesotrophic</v>
      </c>
      <c r="CM1536" s="0" t="n">
        <f aca="false">IF(G1536&gt;H1536,1,0)</f>
        <v>0</v>
      </c>
      <c r="CO1536" s="17" t="n">
        <f aca="false">14.652-0.41022*M1536+0.007991*M1536*M1536-0.000077774*M1536*M1536*M1536</f>
        <v>12.96074059425</v>
      </c>
      <c r="CP1536" s="1" t="n">
        <f aca="false">F1536/CO1536*100</f>
        <v>106.475396985588</v>
      </c>
    </row>
    <row r="1537" customFormat="false" ht="12.5" hidden="false" customHeight="false" outlineLevel="0" collapsed="false">
      <c r="A1537" s="0" t="n">
        <v>1536</v>
      </c>
      <c r="B1537" s="15" t="s">
        <v>81</v>
      </c>
      <c r="C1537" s="16" t="s">
        <v>82</v>
      </c>
      <c r="D1537" s="0" t="s">
        <v>192</v>
      </c>
      <c r="E1537" s="0" t="n">
        <v>7.9</v>
      </c>
      <c r="F1537" s="0" t="n">
        <v>15.1</v>
      </c>
      <c r="G1537" s="0" t="n">
        <v>1.5</v>
      </c>
      <c r="H1537" s="0" t="n">
        <v>2</v>
      </c>
      <c r="I1537" s="0" t="n">
        <v>0.4</v>
      </c>
      <c r="J1537" s="0" t="n">
        <v>3.409</v>
      </c>
      <c r="K1537" s="0" t="n">
        <v>0.019</v>
      </c>
      <c r="L1537" s="0" t="n">
        <v>1.6</v>
      </c>
      <c r="M1537" s="0" t="n">
        <v>2.9</v>
      </c>
      <c r="N1537" s="0" t="n">
        <v>0</v>
      </c>
      <c r="O1537" s="0" t="n">
        <v>285</v>
      </c>
      <c r="P1537" s="0" t="n">
        <v>5300</v>
      </c>
      <c r="AC1537" s="0" t="n">
        <v>3.166</v>
      </c>
      <c r="AD1537" s="0" t="n">
        <v>0.125</v>
      </c>
      <c r="AE1537" s="0" t="n">
        <v>2.776</v>
      </c>
      <c r="AF1537" s="0" t="n">
        <v>0.017</v>
      </c>
      <c r="AG1537" s="0" t="n">
        <v>0.011</v>
      </c>
      <c r="AH1537" s="0" t="n">
        <v>2.5</v>
      </c>
      <c r="AJ1537" s="0" t="n">
        <v>400</v>
      </c>
      <c r="BF1537" s="0" t="n">
        <f aca="false">IF(E1537&lt;11,-3.6797*E1537^2+48.115*E1537-53.83,280.92*EXP(-0.2027*E1537))</f>
        <v>96.6284230000001</v>
      </c>
      <c r="BG1537" s="1" t="n">
        <f aca="false">32.208*LN(F1537)+21.438</f>
        <v>108.872888308983</v>
      </c>
      <c r="BH1537" s="1" t="n">
        <f aca="false">IF(G1537&lt;=2, -10*G1537+100, 88.958*EXP(-0.0755*G1537))</f>
        <v>85</v>
      </c>
      <c r="BI1537" s="1" t="n">
        <f aca="false">IF(I1537&lt;=100, 0.0053*(I1537)^2-1.0332*I1537+100.76, 122.82*EXP(-0.0092*I1537))</f>
        <v>100.347568</v>
      </c>
      <c r="BJ1537" s="0" t="n">
        <f aca="false">IF(P1537&lt;=1000, -6.942*LN(P1537)+107.59, -36.304*LN(P1537)+310.72)</f>
        <v>-0.603576061707884</v>
      </c>
      <c r="BK1537" s="0" t="e">
        <f aca="false">BF1537^0.04*BG1537^0.22*BH1537^0.51*BI1537^0.06*BJ1537^0.17</f>
        <v>#NUM!</v>
      </c>
      <c r="BL1537" s="0" t="e">
        <f aca="false">IF(BK1537&gt;=90, "Very Good", IF(BK1537&gt;=80, "Good", IF(BK1537&gt;=70, "Slightly Good", IF(BK1537&gt;=60, "Average", IF(BK1537&gt;=50, "Slightly Poor", IF(BK1537&gt;=40, "Poor", "Very Poor"))))))</f>
        <v>#NUM!</v>
      </c>
      <c r="BM1537" s="2" t="n">
        <f aca="false">IF(P1537&lt;=1000, -6.942*LN(P1537)+107.59, IF(AND(P1537&gt;1000, P1537&lt;=5213),-36.304*LN(P1537)+310.72, IF(P1537&gt;5213, 10)))</f>
        <v>10</v>
      </c>
      <c r="BN1537" s="2" t="n">
        <f aca="false">BF1537^0.04*BG1537^0.22*BH1537^0.51*BI1537^0.06*BM1537^0.17</f>
        <v>63.3316207891655</v>
      </c>
      <c r="BO1537" s="3" t="str">
        <f aca="false">IF(BN1537&gt;=90, "Very Good", IF(BN1537&gt;=80, "Good", IF(BN1537&gt;=70, "Slightly Good", IF(BN1537&gt;=60, "Average", IF(BN1537&gt;=50, "Slightly Poor", IF(BN1537&gt;=40, "Poor", "Very Poor"))))))</f>
        <v>Average</v>
      </c>
      <c r="BP1537" s="2" t="n">
        <f aca="false">IF(AJ1537&lt;=1000, -6.942*LN(AJ1537)+107.59, IF(AND(AJ1537&gt;1000, AJ1537&lt;=5213),-36.304*LN(AJ1537)+310.72, IF(AJ1537&gt;5213, 10)))</f>
        <v>65.9972531139764</v>
      </c>
      <c r="BQ1537" s="2" t="n">
        <f aca="false">BF1537^0.04*BG1537^0.22*BH1537^0.51*BI1537^0.06*BP1537^0.17</f>
        <v>87.2850769028978</v>
      </c>
      <c r="BR1537" s="0" t="str">
        <f aca="false">IF(BQ1537&gt;=90, "Very Good", IF(BQ1537&gt;=80, "Good", IF(BQ1537&gt;=70, "Slightly Good", IF(BQ1537&gt;=60, "Average", IF(BQ1537&gt;=50, "Slightly Poor", IF(BQ1537&gt;=40, "Poor", "Very Poor"))))))</f>
        <v>Good</v>
      </c>
      <c r="BT1537" s="2" t="n">
        <f aca="false">9.81*LN(AH1537)+30.6</f>
        <v>39.5888120796855</v>
      </c>
      <c r="BU1537" s="0" t="str">
        <f aca="false">IF(BT1537&lt;30, "Clean water", IF(AND(BT1537&gt;=30, BT1537&lt;40), "Hypolimia", IF(AND(BT1537&gt;=40,BT1537&lt;50), "Mesotrophic", IF(AND(BT1537&gt;=50, BT1537&lt;70), "Eutrophic", IF(BT1537&gt;70,"Hypertrophic")))))</f>
        <v>Hypolimia</v>
      </c>
      <c r="CM1537" s="0" t="n">
        <f aca="false">IF(G1537&gt;H1537,1,0)</f>
        <v>0</v>
      </c>
      <c r="CO1537" s="17" t="n">
        <f aca="false">14.652-0.41022*M1537+0.007991*M1537*M1537-0.000077774*M1537*M1537*M1537</f>
        <v>13.527669479914</v>
      </c>
      <c r="CP1537" s="1" t="n">
        <f aca="false">F1537/CO1537*100</f>
        <v>111.623070200086</v>
      </c>
    </row>
    <row r="1538" customFormat="false" ht="12.5" hidden="false" customHeight="false" outlineLevel="0" collapsed="false">
      <c r="A1538" s="0" t="n">
        <v>1537</v>
      </c>
      <c r="B1538" s="15" t="s">
        <v>83</v>
      </c>
      <c r="C1538" s="16" t="s">
        <v>84</v>
      </c>
      <c r="D1538" s="0" t="s">
        <v>192</v>
      </c>
      <c r="E1538" s="0" t="n">
        <v>8.7</v>
      </c>
      <c r="F1538" s="0" t="n">
        <v>13.1</v>
      </c>
      <c r="G1538" s="0" t="n">
        <v>1</v>
      </c>
      <c r="H1538" s="0" t="n">
        <v>4.2</v>
      </c>
      <c r="I1538" s="0" t="n">
        <v>5.8</v>
      </c>
      <c r="J1538" s="0" t="n">
        <v>3.387</v>
      </c>
      <c r="K1538" s="0" t="n">
        <v>0.048</v>
      </c>
      <c r="L1538" s="0" t="n">
        <v>2</v>
      </c>
      <c r="M1538" s="0" t="n">
        <v>3.6</v>
      </c>
      <c r="N1538" s="0" t="n">
        <v>0</v>
      </c>
      <c r="O1538" s="0" t="n">
        <v>233</v>
      </c>
      <c r="P1538" s="0" t="n">
        <v>4600</v>
      </c>
      <c r="AC1538" s="0" t="n">
        <v>3.25</v>
      </c>
      <c r="AD1538" s="0" t="n">
        <v>0.409</v>
      </c>
      <c r="AE1538" s="0" t="n">
        <v>2.441</v>
      </c>
      <c r="AF1538" s="0" t="n">
        <v>0.026</v>
      </c>
      <c r="AG1538" s="0" t="n">
        <v>0.02</v>
      </c>
      <c r="AH1538" s="0" t="n">
        <v>7.5</v>
      </c>
      <c r="AJ1538" s="0" t="n">
        <v>130</v>
      </c>
      <c r="BF1538" s="0" t="n">
        <f aca="false">IF(E1538&lt;11,-3.6797*E1538^2+48.115*E1538-53.83,280.92*EXP(-0.2027*E1538))</f>
        <v>86.2540070000001</v>
      </c>
      <c r="BG1538" s="1" t="n">
        <f aca="false">32.208*LN(F1538)+21.438</f>
        <v>104.29669471051</v>
      </c>
      <c r="BH1538" s="1" t="n">
        <f aca="false">IF(G1538&lt;=2, -10*G1538+100, 88.958*EXP(-0.0755*G1538))</f>
        <v>90</v>
      </c>
      <c r="BI1538" s="1" t="n">
        <f aca="false">IF(I1538&lt;=100, 0.0053*(I1538)^2-1.0332*I1538+100.76, 122.82*EXP(-0.0092*I1538))</f>
        <v>94.945732</v>
      </c>
      <c r="BJ1538" s="0" t="n">
        <f aca="false">IF(P1538&lt;=1000, -6.942*LN(P1538)+107.59, -36.304*LN(P1538)+310.72)</f>
        <v>4.5389043097482</v>
      </c>
      <c r="BK1538" s="0" t="n">
        <f aca="false">BF1538^0.04*BG1538^0.22*BH1538^0.51*BI1538^0.06*BJ1538^0.17</f>
        <v>56.0330899554564</v>
      </c>
      <c r="BL1538" s="0" t="str">
        <f aca="false">IF(BK1538&gt;=90, "Very Good", IF(BK1538&gt;=80, "Good", IF(BK1538&gt;=70, "Slightly Good", IF(BK1538&gt;=60, "Average", IF(BK1538&gt;=50, "Slightly Poor", IF(BK1538&gt;=40, "Poor", "Very Poor"))))))</f>
        <v>Slightly Poor</v>
      </c>
      <c r="BM1538" s="2" t="n">
        <f aca="false">IF(P1538&lt;=1000, -6.942*LN(P1538)+107.59, IF(AND(P1538&gt;1000, P1538&lt;=5213),-36.304*LN(P1538)+310.72, IF(P1538&gt;5213, 10)))</f>
        <v>4.5389043097482</v>
      </c>
      <c r="BN1538" s="2" t="n">
        <f aca="false">BF1538^0.04*BG1538^0.22*BH1538^0.51*BI1538^0.06*BM1538^0.17</f>
        <v>56.0330899554564</v>
      </c>
      <c r="BO1538" s="3" t="str">
        <f aca="false">IF(BN1538&gt;=90, "Very Good", IF(BN1538&gt;=80, "Good", IF(BN1538&gt;=70, "Slightly Good", IF(BN1538&gt;=60, "Average", IF(BN1538&gt;=50, "Slightly Poor", IF(BN1538&gt;=40, "Poor", "Very Poor"))))))</f>
        <v>Slightly Poor</v>
      </c>
      <c r="BP1538" s="2" t="n">
        <f aca="false">IF(AJ1538&lt;=1000, -6.942*LN(AJ1538)+107.59, IF(AND(AJ1538&gt;1000, AJ1538&lt;=5213),-36.304*LN(AJ1538)+310.72, IF(AJ1538&gt;5213, 10)))</f>
        <v>73.7995758449374</v>
      </c>
      <c r="BQ1538" s="2" t="n">
        <f aca="false">BF1538^0.04*BG1538^0.22*BH1538^0.51*BI1538^0.06*BP1538^0.17</f>
        <v>90.0185586738754</v>
      </c>
      <c r="BR1538" s="0" t="str">
        <f aca="false">IF(BQ1538&gt;=90, "Very Good", IF(BQ1538&gt;=80, "Good", IF(BQ1538&gt;=70, "Slightly Good", IF(BQ1538&gt;=60, "Average", IF(BQ1538&gt;=50, "Slightly Poor", IF(BQ1538&gt;=40, "Poor", "Very Poor"))))))</f>
        <v>Very Good</v>
      </c>
      <c r="BT1538" s="2" t="n">
        <f aca="false">9.81*LN(AH1538)+30.6</f>
        <v>50.3661986315196</v>
      </c>
      <c r="BU1538" s="0" t="str">
        <f aca="false">IF(BT1538&lt;30, "Clean water", IF(AND(BT1538&gt;=30, BT1538&lt;40), "Hypolimia", IF(AND(BT1538&gt;=40,BT1538&lt;50), "Mesotrophic", IF(AND(BT1538&gt;=50, BT1538&lt;70), "Eutrophic", IF(BT1538&gt;70,"Hypertrophic")))))</f>
        <v>Eutrophic</v>
      </c>
      <c r="CM1538" s="0" t="n">
        <f aca="false">IF(G1538&gt;H1538,1,0)</f>
        <v>0</v>
      </c>
      <c r="CO1538" s="17" t="n">
        <f aca="false">14.652-0.41022*M1538+0.007991*M1538*M1538-0.000077774*M1538*M1538*M1538</f>
        <v>13.275142736256</v>
      </c>
      <c r="CP1538" s="1" t="n">
        <f aca="false">F1538/CO1538*100</f>
        <v>98.6806715397668</v>
      </c>
    </row>
    <row r="1539" customFormat="false" ht="12.5" hidden="false" customHeight="false" outlineLevel="0" collapsed="false">
      <c r="A1539" s="0" t="n">
        <v>1538</v>
      </c>
      <c r="B1539" s="15" t="s">
        <v>133</v>
      </c>
      <c r="C1539" s="16" t="s">
        <v>134</v>
      </c>
      <c r="D1539" s="0" t="s">
        <v>192</v>
      </c>
      <c r="E1539" s="0" t="n">
        <v>8</v>
      </c>
      <c r="F1539" s="0" t="n">
        <v>12.5</v>
      </c>
      <c r="G1539" s="0" t="n">
        <v>2.8</v>
      </c>
      <c r="H1539" s="0" t="n">
        <v>4.4</v>
      </c>
      <c r="I1539" s="0" t="n">
        <v>8.7</v>
      </c>
      <c r="J1539" s="0" t="n">
        <v>5.39</v>
      </c>
      <c r="K1539" s="0" t="n">
        <v>0.322</v>
      </c>
      <c r="L1539" s="0" t="n">
        <v>3</v>
      </c>
      <c r="M1539" s="0" t="n">
        <v>9.6</v>
      </c>
      <c r="O1539" s="0" t="n">
        <v>464</v>
      </c>
      <c r="BD1539" s="0" t="n">
        <v>0.091</v>
      </c>
      <c r="BF1539" s="0" t="n">
        <f aca="false">IF(E1539&lt;11,-3.6797*E1539^2+48.115*E1539-53.83,280.92*EXP(-0.2027*E1539))</f>
        <v>95.5892</v>
      </c>
      <c r="BG1539" s="1" t="n">
        <f aca="false">32.208*LN(F1539)+21.438</f>
        <v>102.78666817588</v>
      </c>
      <c r="BH1539" s="1" t="n">
        <f aca="false">IF(G1539&lt;=2, -10*G1539+100, 88.958*EXP(-0.0755*G1539))</f>
        <v>72.0070728511501</v>
      </c>
      <c r="BI1539" s="1" t="n">
        <f aca="false">IF(I1539&lt;=100, 0.0053*(I1539)^2-1.0332*I1539+100.76, 122.82*EXP(-0.0092*I1539))</f>
        <v>92.172317</v>
      </c>
      <c r="BJ1539" s="0" t="e">
        <f aca="false">IF(P1539&lt;=1000, -6.942*LN(P1539)+107.59, -36.304*LN(P1539)+310.72)</f>
        <v>#VALUE!</v>
      </c>
      <c r="BK1539" s="0" t="e">
        <f aca="false">BF1539^0.04*BG1539^0.22*BH1539^0.51*BI1539^0.06*BJ1539^0.17</f>
        <v>#VALUE!</v>
      </c>
      <c r="BL1539" s="0" t="e">
        <f aca="false">IF(BK1539&gt;=90, "Very Good", IF(BK1539&gt;=80, "Good", IF(BK1539&gt;=70, "Slightly Good", IF(BK1539&gt;=60, "Average", IF(BK1539&gt;=50, "Slightly Poor", IF(BK1539&gt;=40, "Poor", "Very Poor"))))))</f>
        <v>#VALUE!</v>
      </c>
      <c r="BM1539" s="2" t="e">
        <f aca="false">IF(P1539&lt;=1000, -6.942*LN(P1539)+107.59, IF(AND(P1539&gt;1000, P1539&lt;=5213),-36.304*LN(P1539)+310.72, IF(P1539&gt;5213, 10)))</f>
        <v>#VALUE!</v>
      </c>
      <c r="BN1539" s="2" t="e">
        <f aca="false">BF1539^0.04*BG1539^0.22*BH1539^0.51*BI1539^0.06*BM1539^0.17</f>
        <v>#VALUE!</v>
      </c>
      <c r="BO1539" s="3" t="e">
        <f aca="false">IF(BN1539&gt;=90, "Very Good", IF(BN1539&gt;=80, "Good", IF(BN1539&gt;=70, "Slightly Good", IF(BN1539&gt;=60, "Average", IF(BN1539&gt;=50, "Slightly Poor", IF(BN1539&gt;=40, "Poor", "Very Poor"))))))</f>
        <v>#VALUE!</v>
      </c>
      <c r="BP1539" s="2" t="e">
        <f aca="false">IF(AJ1539&lt;=1000, -6.942*LN(AJ1539)+107.59, IF(AND(AJ1539&gt;1000, AJ1539&lt;=5213),-36.304*LN(AJ1539)+310.72, IF(AJ1539&gt;5213, 10)))</f>
        <v>#VALUE!</v>
      </c>
      <c r="BQ1539" s="2" t="e">
        <f aca="false">BF1539^0.04*BG1539^0.22*BH1539^0.51*BI1539^0.06*BP1539^0.17</f>
        <v>#VALUE!</v>
      </c>
      <c r="BR1539" s="0" t="e">
        <f aca="false">IF(BQ1539&gt;=90, "Very Good", IF(BQ1539&gt;=80, "Good", IF(BQ1539&gt;=70, "Slightly Good", IF(BQ1539&gt;=60, "Average", IF(BQ1539&gt;=50, "Slightly Poor", IF(BQ1539&gt;=40, "Poor", "Very Poor"))))))</f>
        <v>#VALUE!</v>
      </c>
      <c r="BT1539" s="2" t="e">
        <f aca="false">9.81*LN(AH1539)+30.6</f>
        <v>#VALUE!</v>
      </c>
      <c r="BU1539" s="0" t="e">
        <f aca="false">IF(BT1539&lt;30, "Clean water", IF(AND(BT1539&gt;=30, BT1539&lt;40), "Hypolimia", IF(AND(BT1539&gt;=40,BT1539&lt;50), "Mesotrophic", IF(AND(BT1539&gt;=50, BT1539&lt;70), "Eutrophic", IF(BT1539&gt;70,"Hypertrophic")))))</f>
        <v>#VALUE!</v>
      </c>
      <c r="CM1539" s="0" t="n">
        <f aca="false">IF(G1539&gt;H1539,1,0)</f>
        <v>0</v>
      </c>
      <c r="CO1539" s="17" t="n">
        <f aca="false">14.652-0.41022*M1539+0.007991*M1539*M1539-0.000077774*M1539*M1539*M1539</f>
        <v>11.381529102336</v>
      </c>
      <c r="CP1539" s="1" t="n">
        <f aca="false">F1539/CO1539*100</f>
        <v>109.827070577313</v>
      </c>
    </row>
    <row r="1540" customFormat="false" ht="12.5" hidden="false" customHeight="false" outlineLevel="0" collapsed="false">
      <c r="A1540" s="0" t="n">
        <v>1539</v>
      </c>
      <c r="B1540" s="15" t="s">
        <v>85</v>
      </c>
      <c r="C1540" s="16" t="s">
        <v>86</v>
      </c>
      <c r="D1540" s="0" t="s">
        <v>192</v>
      </c>
      <c r="E1540" s="0" t="n">
        <v>7.6</v>
      </c>
      <c r="F1540" s="0" t="n">
        <v>12.8</v>
      </c>
      <c r="G1540" s="0" t="n">
        <v>2.2</v>
      </c>
      <c r="H1540" s="0" t="n">
        <v>5.3</v>
      </c>
      <c r="I1540" s="0" t="n">
        <v>2.6</v>
      </c>
      <c r="J1540" s="0" t="n">
        <v>8.188</v>
      </c>
      <c r="K1540" s="0" t="n">
        <v>0.099</v>
      </c>
      <c r="L1540" s="0" t="n">
        <v>3.8</v>
      </c>
      <c r="M1540" s="0" t="n">
        <v>5.9</v>
      </c>
      <c r="N1540" s="0" t="n">
        <v>0</v>
      </c>
      <c r="O1540" s="0" t="n">
        <v>590</v>
      </c>
      <c r="P1540" s="0" t="n">
        <v>30000</v>
      </c>
      <c r="AC1540" s="0" t="n">
        <v>7.705</v>
      </c>
      <c r="AD1540" s="0" t="n">
        <v>0.883</v>
      </c>
      <c r="AE1540" s="0" t="n">
        <v>6.269</v>
      </c>
      <c r="AF1540" s="0" t="n">
        <v>0.059</v>
      </c>
      <c r="AG1540" s="0" t="n">
        <v>0.041</v>
      </c>
      <c r="AH1540" s="0" t="n">
        <v>1.1</v>
      </c>
      <c r="AJ1540" s="0" t="n">
        <v>400</v>
      </c>
      <c r="BF1540" s="0" t="n">
        <f aca="false">IF(E1540&lt;11,-3.6797*E1540^2+48.115*E1540-53.83,280.92*EXP(-0.2027*E1540))</f>
        <v>99.304528</v>
      </c>
      <c r="BG1540" s="1" t="n">
        <f aca="false">32.208*LN(F1540)+21.438</f>
        <v>103.550530065171</v>
      </c>
      <c r="BH1540" s="1" t="n">
        <f aca="false">IF(G1540&lt;=2, -10*G1540+100, 88.958*EXP(-0.0755*G1540))</f>
        <v>75.3440041238757</v>
      </c>
      <c r="BI1540" s="1" t="n">
        <f aca="false">IF(I1540&lt;=100, 0.0053*(I1540)^2-1.0332*I1540+100.76, 122.82*EXP(-0.0092*I1540))</f>
        <v>98.109508</v>
      </c>
      <c r="BJ1540" s="0" t="n">
        <f aca="false">IF(P1540&lt;=1000, -6.942*LN(P1540)+107.59, -36.304*LN(P1540)+310.72)</f>
        <v>-63.5362173920304</v>
      </c>
      <c r="BK1540" s="0" t="e">
        <f aca="false">BF1540^0.04*BG1540^0.22*BH1540^0.51*BI1540^0.06*BJ1540^0.17</f>
        <v>#NUM!</v>
      </c>
      <c r="BL1540" s="0" t="e">
        <f aca="false">IF(BK1540&gt;=90, "Very Good", IF(BK1540&gt;=80, "Good", IF(BK1540&gt;=70, "Slightly Good", IF(BK1540&gt;=60, "Average", IF(BK1540&gt;=50, "Slightly Poor", IF(BK1540&gt;=40, "Poor", "Very Poor"))))))</f>
        <v>#NUM!</v>
      </c>
      <c r="BM1540" s="2" t="n">
        <f aca="false">IF(P1540&lt;=1000, -6.942*LN(P1540)+107.59, IF(AND(P1540&gt;1000, P1540&lt;=5213),-36.304*LN(P1540)+310.72, IF(P1540&gt;5213, 10)))</f>
        <v>10</v>
      </c>
      <c r="BN1540" s="2" t="n">
        <f aca="false">BF1540^0.04*BG1540^0.22*BH1540^0.51*BI1540^0.06*BM1540^0.17</f>
        <v>58.885690923749</v>
      </c>
      <c r="BO1540" s="3" t="str">
        <f aca="false">IF(BN1540&gt;=90, "Very Good", IF(BN1540&gt;=80, "Good", IF(BN1540&gt;=70, "Slightly Good", IF(BN1540&gt;=60, "Average", IF(BN1540&gt;=50, "Slightly Poor", IF(BN1540&gt;=40, "Poor", "Very Poor"))))))</f>
        <v>Slightly Poor</v>
      </c>
      <c r="BP1540" s="2" t="n">
        <f aca="false">IF(AJ1540&lt;=1000, -6.942*LN(AJ1540)+107.59, IF(AND(AJ1540&gt;1000, AJ1540&lt;=5213),-36.304*LN(AJ1540)+310.72, IF(AJ1540&gt;5213, 10)))</f>
        <v>65.9972531139764</v>
      </c>
      <c r="BQ1540" s="2" t="n">
        <f aca="false">BF1540^0.04*BG1540^0.22*BH1540^0.51*BI1540^0.06*BP1540^0.17</f>
        <v>81.157595474629</v>
      </c>
      <c r="BR1540" s="0" t="str">
        <f aca="false">IF(BQ1540&gt;=90, "Very Good", IF(BQ1540&gt;=80, "Good", IF(BQ1540&gt;=70, "Slightly Good", IF(BQ1540&gt;=60, "Average", IF(BQ1540&gt;=50, "Slightly Poor", IF(BQ1540&gt;=40, "Poor", "Very Poor"))))))</f>
        <v>Good</v>
      </c>
      <c r="BT1540" s="2" t="n">
        <f aca="false">9.81*LN(AH1540)+30.6</f>
        <v>31.5349928638804</v>
      </c>
      <c r="BU1540" s="0" t="str">
        <f aca="false">IF(BT1540&lt;30, "Clean water", IF(AND(BT1540&gt;=30, BT1540&lt;40), "Hypolimia", IF(AND(BT1540&gt;=40,BT1540&lt;50), "Mesotrophic", IF(AND(BT1540&gt;=50, BT1540&lt;70), "Eutrophic", IF(BT1540&gt;70,"Hypertrophic")))))</f>
        <v>Hypolimia</v>
      </c>
      <c r="CM1540" s="0" t="n">
        <f aca="false">IF(G1540&gt;H1540,1,0)</f>
        <v>0</v>
      </c>
      <c r="CO1540" s="17" t="n">
        <f aca="false">14.652-0.41022*M1540+0.007991*M1540*M1540-0.000077774*M1540*M1540*M1540</f>
        <v>12.493895563654</v>
      </c>
      <c r="CP1540" s="1" t="n">
        <f aca="false">F1540/CO1540*100</f>
        <v>102.450031975907</v>
      </c>
    </row>
    <row r="1541" customFormat="false" ht="12.5" hidden="false" customHeight="false" outlineLevel="0" collapsed="false">
      <c r="A1541" s="0" t="n">
        <v>1540</v>
      </c>
      <c r="B1541" s="15" t="s">
        <v>135</v>
      </c>
      <c r="C1541" s="16" t="s">
        <v>136</v>
      </c>
      <c r="D1541" s="0" t="s">
        <v>192</v>
      </c>
      <c r="E1541" s="0" t="n">
        <v>7.8</v>
      </c>
      <c r="F1541" s="0" t="n">
        <v>9.7</v>
      </c>
      <c r="G1541" s="0" t="n">
        <v>2.5</v>
      </c>
      <c r="H1541" s="0" t="n">
        <v>7.5</v>
      </c>
      <c r="I1541" s="0" t="n">
        <v>11.8</v>
      </c>
      <c r="J1541" s="0" t="n">
        <v>8.413</v>
      </c>
      <c r="K1541" s="0" t="n">
        <v>0.111</v>
      </c>
      <c r="L1541" s="0" t="n">
        <v>5.1</v>
      </c>
      <c r="M1541" s="0" t="n">
        <v>9.8</v>
      </c>
      <c r="O1541" s="0" t="n">
        <v>578</v>
      </c>
      <c r="BD1541" s="0" t="n">
        <v>0.478</v>
      </c>
      <c r="BF1541" s="0" t="n">
        <f aca="false">IF(E1541&lt;11,-3.6797*E1541^2+48.115*E1541-53.83,280.92*EXP(-0.2027*E1541))</f>
        <v>97.5940520000001</v>
      </c>
      <c r="BG1541" s="1" t="n">
        <f aca="false">32.208*LN(F1541)+21.438</f>
        <v>94.6186305204847</v>
      </c>
      <c r="BH1541" s="1" t="n">
        <f aca="false">IF(G1541&lt;=2, -10*G1541+100, 88.958*EXP(-0.0755*G1541))</f>
        <v>73.6566439219523</v>
      </c>
      <c r="BI1541" s="1" t="n">
        <f aca="false">IF(I1541&lt;=100, 0.0053*(I1541)^2-1.0332*I1541+100.76, 122.82*EXP(-0.0092*I1541))</f>
        <v>89.306212</v>
      </c>
      <c r="BJ1541" s="0" t="e">
        <f aca="false">IF(P1541&lt;=1000, -6.942*LN(P1541)+107.59, -36.304*LN(P1541)+310.72)</f>
        <v>#VALUE!</v>
      </c>
      <c r="BK1541" s="0" t="e">
        <f aca="false">BF1541^0.04*BG1541^0.22*BH1541^0.51*BI1541^0.06*BJ1541^0.17</f>
        <v>#VALUE!</v>
      </c>
      <c r="BL1541" s="0" t="e">
        <f aca="false">IF(BK1541&gt;=90, "Very Good", IF(BK1541&gt;=80, "Good", IF(BK1541&gt;=70, "Slightly Good", IF(BK1541&gt;=60, "Average", IF(BK1541&gt;=50, "Slightly Poor", IF(BK1541&gt;=40, "Poor", "Very Poor"))))))</f>
        <v>#VALUE!</v>
      </c>
      <c r="BM1541" s="2" t="e">
        <f aca="false">IF(P1541&lt;=1000, -6.942*LN(P1541)+107.59, IF(AND(P1541&gt;1000, P1541&lt;=5213),-36.304*LN(P1541)+310.72, IF(P1541&gt;5213, 10)))</f>
        <v>#VALUE!</v>
      </c>
      <c r="BN1541" s="2" t="e">
        <f aca="false">BF1541^0.04*BG1541^0.22*BH1541^0.51*BI1541^0.06*BM1541^0.17</f>
        <v>#VALUE!</v>
      </c>
      <c r="BO1541" s="3" t="e">
        <f aca="false">IF(BN1541&gt;=90, "Very Good", IF(BN1541&gt;=80, "Good", IF(BN1541&gt;=70, "Slightly Good", IF(BN1541&gt;=60, "Average", IF(BN1541&gt;=50, "Slightly Poor", IF(BN1541&gt;=40, "Poor", "Very Poor"))))))</f>
        <v>#VALUE!</v>
      </c>
      <c r="BP1541" s="2" t="e">
        <f aca="false">IF(AJ1541&lt;=1000, -6.942*LN(AJ1541)+107.59, IF(AND(AJ1541&gt;1000, AJ1541&lt;=5213),-36.304*LN(AJ1541)+310.72, IF(AJ1541&gt;5213, 10)))</f>
        <v>#VALUE!</v>
      </c>
      <c r="BQ1541" s="2" t="e">
        <f aca="false">BF1541^0.04*BG1541^0.22*BH1541^0.51*BI1541^0.06*BP1541^0.17</f>
        <v>#VALUE!</v>
      </c>
      <c r="BR1541" s="0" t="e">
        <f aca="false">IF(BQ1541&gt;=90, "Very Good", IF(BQ1541&gt;=80, "Good", IF(BQ1541&gt;=70, "Slightly Good", IF(BQ1541&gt;=60, "Average", IF(BQ1541&gt;=50, "Slightly Poor", IF(BQ1541&gt;=40, "Poor", "Very Poor"))))))</f>
        <v>#VALUE!</v>
      </c>
      <c r="BT1541" s="2" t="e">
        <f aca="false">9.81*LN(AH1541)+30.6</f>
        <v>#VALUE!</v>
      </c>
      <c r="BU1541" s="0" t="e">
        <f aca="false">IF(BT1541&lt;30, "Clean water", IF(AND(BT1541&gt;=30, BT1541&lt;40), "Hypolimia", IF(AND(BT1541&gt;=40,BT1541&lt;50), "Mesotrophic", IF(AND(BT1541&gt;=50, BT1541&lt;70), "Eutrophic", IF(BT1541&gt;70,"Hypertrophic")))))</f>
        <v>#VALUE!</v>
      </c>
      <c r="CM1541" s="0" t="n">
        <f aca="false">IF(G1541&gt;H1541,1,0)</f>
        <v>0</v>
      </c>
      <c r="CO1541" s="17" t="n">
        <f aca="false">14.652-0.41022*M1541+0.007991*M1541*M1541-0.000077774*M1541*M1541*M1541</f>
        <v>11.326099373392</v>
      </c>
      <c r="CP1541" s="1" t="n">
        <f aca="false">F1541/CO1541*100</f>
        <v>85.6429003509175</v>
      </c>
    </row>
    <row r="1542" customFormat="false" ht="12.5" hidden="false" customHeight="false" outlineLevel="0" collapsed="false">
      <c r="A1542" s="0" t="n">
        <v>1541</v>
      </c>
      <c r="B1542" s="15" t="s">
        <v>87</v>
      </c>
      <c r="C1542" s="16" t="s">
        <v>88</v>
      </c>
      <c r="D1542" s="0" t="s">
        <v>192</v>
      </c>
      <c r="E1542" s="0" t="n">
        <v>8</v>
      </c>
      <c r="F1542" s="0" t="n">
        <v>12.8</v>
      </c>
      <c r="G1542" s="0" t="n">
        <v>1</v>
      </c>
      <c r="H1542" s="0" t="n">
        <v>4.8</v>
      </c>
      <c r="I1542" s="0" t="n">
        <v>7.2</v>
      </c>
      <c r="J1542" s="0" t="n">
        <v>3.978</v>
      </c>
      <c r="K1542" s="0" t="n">
        <v>0.054</v>
      </c>
      <c r="L1542" s="0" t="n">
        <v>2.4</v>
      </c>
      <c r="M1542" s="0" t="n">
        <v>3.8</v>
      </c>
      <c r="N1542" s="0" t="n">
        <v>0</v>
      </c>
      <c r="O1542" s="0" t="n">
        <v>264</v>
      </c>
      <c r="P1542" s="0" t="n">
        <v>6500</v>
      </c>
      <c r="AC1542" s="0" t="n">
        <v>3.844</v>
      </c>
      <c r="AD1542" s="0" t="n">
        <v>0.633</v>
      </c>
      <c r="AE1542" s="0" t="n">
        <v>2.753</v>
      </c>
      <c r="AF1542" s="0" t="n">
        <v>0.028</v>
      </c>
      <c r="AG1542" s="0" t="n">
        <v>0.02</v>
      </c>
      <c r="AH1542" s="0" t="n">
        <v>6.4</v>
      </c>
      <c r="AJ1542" s="0" t="n">
        <v>70</v>
      </c>
      <c r="BF1542" s="0" t="n">
        <f aca="false">IF(E1542&lt;11,-3.6797*E1542^2+48.115*E1542-53.83,280.92*EXP(-0.2027*E1542))</f>
        <v>95.5892</v>
      </c>
      <c r="BG1542" s="1" t="n">
        <f aca="false">32.208*LN(F1542)+21.438</f>
        <v>103.550530065171</v>
      </c>
      <c r="BH1542" s="1" t="n">
        <f aca="false">IF(G1542&lt;=2, -10*G1542+100, 88.958*EXP(-0.0755*G1542))</f>
        <v>90</v>
      </c>
      <c r="BI1542" s="1" t="n">
        <f aca="false">IF(I1542&lt;=100, 0.0053*(I1542)^2-1.0332*I1542+100.76, 122.82*EXP(-0.0092*I1542))</f>
        <v>93.595712</v>
      </c>
      <c r="BJ1542" s="0" t="n">
        <f aca="false">IF(P1542&lt;=1000, -6.942*LN(P1542)+107.59, -36.304*LN(P1542)+310.72)</f>
        <v>-8.01305387840284</v>
      </c>
      <c r="BK1542" s="0" t="e">
        <f aca="false">BF1542^0.04*BG1542^0.22*BH1542^0.51*BI1542^0.06*BJ1542^0.17</f>
        <v>#NUM!</v>
      </c>
      <c r="BL1542" s="0" t="e">
        <f aca="false">IF(BK1542&gt;=90, "Very Good", IF(BK1542&gt;=80, "Good", IF(BK1542&gt;=70, "Slightly Good", IF(BK1542&gt;=60, "Average", IF(BK1542&gt;=50, "Slightly Poor", IF(BK1542&gt;=40, "Poor", "Very Poor"))))))</f>
        <v>#NUM!</v>
      </c>
      <c r="BM1542" s="2" t="n">
        <f aca="false">IF(P1542&lt;=1000, -6.942*LN(P1542)+107.59, IF(AND(P1542&gt;1000, P1542&lt;=5213),-36.304*LN(P1542)+310.72, IF(P1542&gt;5213, 10)))</f>
        <v>10</v>
      </c>
      <c r="BN1542" s="2" t="n">
        <f aca="false">BF1542^0.04*BG1542^0.22*BH1542^0.51*BI1542^0.06*BM1542^0.17</f>
        <v>64.1931817067326</v>
      </c>
      <c r="BO1542" s="3" t="str">
        <f aca="false">IF(BN1542&gt;=90, "Very Good", IF(BN1542&gt;=80, "Good", IF(BN1542&gt;=70, "Slightly Good", IF(BN1542&gt;=60, "Average", IF(BN1542&gt;=50, "Slightly Poor", IF(BN1542&gt;=40, "Poor", "Very Poor"))))))</f>
        <v>Average</v>
      </c>
      <c r="BP1542" s="2" t="n">
        <f aca="false">IF(AJ1542&lt;=1000, -6.942*LN(AJ1542)+107.59, IF(AND(AJ1542&gt;1000, AJ1542&lt;=5213),-36.304*LN(AJ1542)+310.72, IF(AJ1542&gt;5213, 10)))</f>
        <v>78.0969460296934</v>
      </c>
      <c r="BQ1542" s="2" t="n">
        <f aca="false">BF1542^0.04*BG1542^0.22*BH1542^0.51*BI1542^0.06*BP1542^0.17</f>
        <v>91.0409310609238</v>
      </c>
      <c r="BR1542" s="0" t="str">
        <f aca="false">IF(BQ1542&gt;=90, "Very Good", IF(BQ1542&gt;=80, "Good", IF(BQ1542&gt;=70, "Slightly Good", IF(BQ1542&gt;=60, "Average", IF(BQ1542&gt;=50, "Slightly Poor", IF(BQ1542&gt;=40, "Poor", "Very Poor"))))))</f>
        <v>Very Good</v>
      </c>
      <c r="BT1542" s="2" t="n">
        <f aca="false">9.81*LN(AH1542)+30.6</f>
        <v>48.8102832854868</v>
      </c>
      <c r="BU1542" s="0" t="str">
        <f aca="false">IF(BT1542&lt;30, "Clean water", IF(AND(BT1542&gt;=30, BT1542&lt;40), "Hypolimia", IF(AND(BT1542&gt;=40,BT1542&lt;50), "Mesotrophic", IF(AND(BT1542&gt;=50, BT1542&lt;70), "Eutrophic", IF(BT1542&gt;70,"Hypertrophic")))))</f>
        <v>Mesotrophic</v>
      </c>
      <c r="CM1542" s="0" t="n">
        <f aca="false">IF(G1542&gt;H1542,1,0)</f>
        <v>0</v>
      </c>
      <c r="CO1542" s="17" t="n">
        <f aca="false">14.652-0.41022*M1542+0.007991*M1542*M1542-0.000077774*M1542*M1542*M1542</f>
        <v>13.204286425072</v>
      </c>
      <c r="CP1542" s="1" t="n">
        <f aca="false">F1542/CO1542*100</f>
        <v>96.9382183023208</v>
      </c>
    </row>
    <row r="1543" customFormat="false" ht="12.5" hidden="false" customHeight="false" outlineLevel="0" collapsed="false">
      <c r="A1543" s="0" t="n">
        <v>1542</v>
      </c>
      <c r="B1543" s="15" t="s">
        <v>89</v>
      </c>
      <c r="C1543" s="16" t="s">
        <v>90</v>
      </c>
      <c r="D1543" s="0" t="s">
        <v>192</v>
      </c>
      <c r="E1543" s="0" t="n">
        <v>7.5</v>
      </c>
      <c r="F1543" s="0" t="n">
        <v>12.3</v>
      </c>
      <c r="G1543" s="0" t="n">
        <v>1.7</v>
      </c>
      <c r="H1543" s="0" t="n">
        <v>3.1</v>
      </c>
      <c r="I1543" s="0" t="n">
        <v>5.4</v>
      </c>
      <c r="J1543" s="0" t="n">
        <v>3.431</v>
      </c>
      <c r="K1543" s="0" t="n">
        <v>0.044</v>
      </c>
      <c r="L1543" s="0" t="n">
        <v>2.1</v>
      </c>
      <c r="M1543" s="0" t="n">
        <v>2.3</v>
      </c>
      <c r="N1543" s="0" t="n">
        <v>0</v>
      </c>
      <c r="O1543" s="0" t="n">
        <v>323</v>
      </c>
      <c r="P1543" s="0" t="n">
        <v>7000</v>
      </c>
      <c r="AC1543" s="0" t="n">
        <v>3.245</v>
      </c>
      <c r="AD1543" s="0" t="n">
        <v>0.283</v>
      </c>
      <c r="AE1543" s="0" t="n">
        <v>2.584</v>
      </c>
      <c r="AF1543" s="0" t="n">
        <v>0.027</v>
      </c>
      <c r="AG1543" s="0" t="n">
        <v>0.016</v>
      </c>
      <c r="AH1543" s="0" t="n">
        <v>1.4</v>
      </c>
      <c r="AJ1543" s="0" t="n">
        <v>190</v>
      </c>
      <c r="BF1543" s="0" t="n">
        <f aca="false">IF(E1543&lt;11,-3.6797*E1543^2+48.115*E1543-53.83,280.92*EXP(-0.2027*E1543))</f>
        <v>100.049375</v>
      </c>
      <c r="BG1543" s="1" t="n">
        <f aca="false">32.208*LN(F1543)+21.438</f>
        <v>102.267173042683</v>
      </c>
      <c r="BH1543" s="1" t="n">
        <f aca="false">IF(G1543&lt;=2, -10*G1543+100, 88.958*EXP(-0.0755*G1543))</f>
        <v>83</v>
      </c>
      <c r="BI1543" s="1" t="n">
        <f aca="false">IF(I1543&lt;=100, 0.0053*(I1543)^2-1.0332*I1543+100.76, 122.82*EXP(-0.0092*I1543))</f>
        <v>95.335268</v>
      </c>
      <c r="BJ1543" s="0" t="n">
        <f aca="false">IF(P1543&lt;=1000, -6.942*LN(P1543)+107.59, -36.304*LN(P1543)+310.72)</f>
        <v>-10.7034696994716</v>
      </c>
      <c r="BK1543" s="0" t="e">
        <f aca="false">BF1543^0.04*BG1543^0.22*BH1543^0.51*BI1543^0.06*BJ1543^0.17</f>
        <v>#NUM!</v>
      </c>
      <c r="BL1543" s="0" t="e">
        <f aca="false">IF(BK1543&gt;=90, "Very Good", IF(BK1543&gt;=80, "Good", IF(BK1543&gt;=70, "Slightly Good", IF(BK1543&gt;=60, "Average", IF(BK1543&gt;=50, "Slightly Poor", IF(BK1543&gt;=40, "Poor", "Very Poor"))))))</f>
        <v>#NUM!</v>
      </c>
      <c r="BM1543" s="2" t="n">
        <f aca="false">IF(P1543&lt;=1000, -6.942*LN(P1543)+107.59, IF(AND(P1543&gt;1000, P1543&lt;=5213),-36.304*LN(P1543)+310.72, IF(P1543&gt;5213, 10)))</f>
        <v>10</v>
      </c>
      <c r="BN1543" s="2" t="n">
        <f aca="false">BF1543^0.04*BG1543^0.22*BH1543^0.51*BI1543^0.06*BM1543^0.17</f>
        <v>61.6077847523253</v>
      </c>
      <c r="BO1543" s="3" t="str">
        <f aca="false">IF(BN1543&gt;=90, "Very Good", IF(BN1543&gt;=80, "Good", IF(BN1543&gt;=70, "Slightly Good", IF(BN1543&gt;=60, "Average", IF(BN1543&gt;=50, "Slightly Poor", IF(BN1543&gt;=40, "Poor", "Very Poor"))))))</f>
        <v>Average</v>
      </c>
      <c r="BP1543" s="2" t="n">
        <f aca="false">IF(AJ1543&lt;=1000, -6.942*LN(AJ1543)+107.59, IF(AND(AJ1543&gt;1000, AJ1543&lt;=5213),-36.304*LN(AJ1543)+310.72, IF(AJ1543&gt;5213, 10)))</f>
        <v>71.1651588910619</v>
      </c>
      <c r="BQ1543" s="2" t="n">
        <f aca="false">BF1543^0.04*BG1543^0.22*BH1543^0.51*BI1543^0.06*BP1543^0.17</f>
        <v>86.0044761646237</v>
      </c>
      <c r="BR1543" s="0" t="str">
        <f aca="false">IF(BQ1543&gt;=90, "Very Good", IF(BQ1543&gt;=80, "Good", IF(BQ1543&gt;=70, "Slightly Good", IF(BQ1543&gt;=60, "Average", IF(BQ1543&gt;=50, "Slightly Poor", IF(BQ1543&gt;=40, "Poor", "Very Poor"))))))</f>
        <v>Good</v>
      </c>
      <c r="BT1543" s="2" t="n">
        <f aca="false">9.81*LN(AH1543)+30.6</f>
        <v>33.9007926412541</v>
      </c>
      <c r="BU1543" s="0" t="str">
        <f aca="false">IF(BT1543&lt;30, "Clean water", IF(AND(BT1543&gt;=30, BT1543&lt;40), "Hypolimia", IF(AND(BT1543&gt;=40,BT1543&lt;50), "Mesotrophic", IF(AND(BT1543&gt;=50, BT1543&lt;70), "Eutrophic", IF(BT1543&gt;70,"Hypertrophic")))))</f>
        <v>Hypolimia</v>
      </c>
      <c r="CM1543" s="0" t="n">
        <f aca="false">IF(G1543&gt;H1543,1,0)</f>
        <v>0</v>
      </c>
      <c r="CO1543" s="17" t="n">
        <f aca="false">14.652-0.41022*M1543+0.007991*M1543*M1543-0.000077774*M1543*M1543*M1543</f>
        <v>13.749820113742</v>
      </c>
      <c r="CP1543" s="1" t="n">
        <f aca="false">F1543/CO1543*100</f>
        <v>89.4557157711976</v>
      </c>
    </row>
    <row r="1544" customFormat="false" ht="12.5" hidden="false" customHeight="false" outlineLevel="0" collapsed="false">
      <c r="A1544" s="0" t="n">
        <v>1543</v>
      </c>
      <c r="B1544" s="15" t="s">
        <v>91</v>
      </c>
      <c r="C1544" s="16" t="s">
        <v>92</v>
      </c>
      <c r="D1544" s="0" t="s">
        <v>192</v>
      </c>
      <c r="E1544" s="0" t="n">
        <v>7.4</v>
      </c>
      <c r="F1544" s="0" t="n">
        <v>11.4</v>
      </c>
      <c r="G1544" s="0" t="n">
        <v>0.8</v>
      </c>
      <c r="H1544" s="0" t="n">
        <v>1.2</v>
      </c>
      <c r="I1544" s="0" t="n">
        <v>1</v>
      </c>
      <c r="J1544" s="0" t="n">
        <v>5.698</v>
      </c>
      <c r="K1544" s="0" t="n">
        <v>0.008</v>
      </c>
      <c r="L1544" s="0" t="n">
        <v>1</v>
      </c>
      <c r="M1544" s="0" t="n">
        <v>4.8</v>
      </c>
      <c r="N1544" s="0" t="n">
        <v>0</v>
      </c>
      <c r="O1544" s="0" t="n">
        <v>430</v>
      </c>
      <c r="P1544" s="0" t="n">
        <v>2800</v>
      </c>
      <c r="AC1544" s="0" t="n">
        <v>5.486</v>
      </c>
      <c r="AD1544" s="0" t="n">
        <v>0</v>
      </c>
      <c r="AE1544" s="0" t="n">
        <v>5.159</v>
      </c>
      <c r="AF1544" s="0" t="n">
        <v>0.008</v>
      </c>
      <c r="AG1544" s="0" t="n">
        <v>0.003</v>
      </c>
      <c r="AH1544" s="0" t="n">
        <v>1.7</v>
      </c>
      <c r="AJ1544" s="0" t="n">
        <v>120</v>
      </c>
      <c r="BF1544" s="0" t="n">
        <f aca="false">IF(E1544&lt;11,-3.6797*E1544^2+48.115*E1544-53.83,280.92*EXP(-0.2027*E1544))</f>
        <v>100.720628</v>
      </c>
      <c r="BG1544" s="1" t="n">
        <f aca="false">32.208*LN(F1544)+21.438</f>
        <v>99.8198189507377</v>
      </c>
      <c r="BH1544" s="1" t="n">
        <f aca="false">IF(G1544&lt;=2, -10*G1544+100, 88.958*EXP(-0.0755*G1544))</f>
        <v>92</v>
      </c>
      <c r="BI1544" s="1" t="n">
        <f aca="false">IF(I1544&lt;=100, 0.0053*(I1544)^2-1.0332*I1544+100.76, 122.82*EXP(-0.0092*I1544))</f>
        <v>99.7321</v>
      </c>
      <c r="BJ1544" s="0" t="n">
        <f aca="false">IF(P1544&lt;=1000, -6.942*LN(P1544)+107.59, -36.304*LN(P1544)+310.72)</f>
        <v>22.5615490304878</v>
      </c>
      <c r="BK1544" s="0" t="n">
        <f aca="false">BF1544^0.04*BG1544^0.22*BH1544^0.51*BI1544^0.06*BJ1544^0.17</f>
        <v>74.3852853405744</v>
      </c>
      <c r="BL1544" s="0" t="str">
        <f aca="false">IF(BK1544&gt;=90, "Very Good", IF(BK1544&gt;=80, "Good", IF(BK1544&gt;=70, "Slightly Good", IF(BK1544&gt;=60, "Average", IF(BK1544&gt;=50, "Slightly Poor", IF(BK1544&gt;=40, "Poor", "Very Poor"))))))</f>
        <v>Slightly Good</v>
      </c>
      <c r="BM1544" s="2" t="n">
        <f aca="false">IF(P1544&lt;=1000, -6.942*LN(P1544)+107.59, IF(AND(P1544&gt;1000, P1544&lt;=5213),-36.304*LN(P1544)+310.72, IF(P1544&gt;5213, 10)))</f>
        <v>22.5615490304878</v>
      </c>
      <c r="BN1544" s="2" t="n">
        <f aca="false">BF1544^0.04*BG1544^0.22*BH1544^0.51*BI1544^0.06*BM1544^0.17</f>
        <v>74.3852853405744</v>
      </c>
      <c r="BO1544" s="3" t="str">
        <f aca="false">IF(BN1544&gt;=90, "Very Good", IF(BN1544&gt;=80, "Good", IF(BN1544&gt;=70, "Slightly Good", IF(BN1544&gt;=60, "Average", IF(BN1544&gt;=50, "Slightly Poor", IF(BN1544&gt;=40, "Poor", "Very Poor"))))))</f>
        <v>Slightly Good</v>
      </c>
      <c r="BP1544" s="2" t="n">
        <f aca="false">IF(AJ1544&lt;=1000, -6.942*LN(AJ1544)+107.59, IF(AND(AJ1544&gt;1000, AJ1544&lt;=5213),-36.304*LN(AJ1544)+310.72, IF(AJ1544&gt;5213, 10)))</f>
        <v>74.3552323216071</v>
      </c>
      <c r="BQ1544" s="2" t="n">
        <f aca="false">BF1544^0.04*BG1544^0.22*BH1544^0.51*BI1544^0.06*BP1544^0.17</f>
        <v>91.1039650437608</v>
      </c>
      <c r="BR1544" s="0" t="str">
        <f aca="false">IF(BQ1544&gt;=90, "Very Good", IF(BQ1544&gt;=80, "Good", IF(BQ1544&gt;=70, "Slightly Good", IF(BQ1544&gt;=60, "Average", IF(BQ1544&gt;=50, "Slightly Poor", IF(BQ1544&gt;=40, "Poor", "Very Poor"))))))</f>
        <v>Very Good</v>
      </c>
      <c r="BT1544" s="2" t="n">
        <f aca="false">9.81*LN(AH1544)+30.6</f>
        <v>35.8054631429199</v>
      </c>
      <c r="BU1544" s="0" t="str">
        <f aca="false">IF(BT1544&lt;30, "Clean water", IF(AND(BT1544&gt;=30, BT1544&lt;40), "Hypolimia", IF(AND(BT1544&gt;=40,BT1544&lt;50), "Mesotrophic", IF(AND(BT1544&gt;=50, BT1544&lt;70), "Eutrophic", IF(BT1544&gt;70,"Hypertrophic")))))</f>
        <v>Hypolimia</v>
      </c>
      <c r="CM1544" s="0" t="n">
        <f aca="false">IF(G1544&gt;H1544,1,0)</f>
        <v>0</v>
      </c>
      <c r="CO1544" s="17" t="n">
        <f aca="false">14.652-0.41022*M1544+0.007991*M1544*M1544-0.000077774*M1544*M1544*M1544</f>
        <v>12.858455457792</v>
      </c>
      <c r="CP1544" s="1" t="n">
        <f aca="false">F1544/CO1544*100</f>
        <v>88.6576155077148</v>
      </c>
    </row>
    <row r="1545" customFormat="false" ht="12.5" hidden="false" customHeight="false" outlineLevel="0" collapsed="false">
      <c r="A1545" s="0" t="n">
        <v>1544</v>
      </c>
      <c r="B1545" s="15" t="s">
        <v>137</v>
      </c>
      <c r="C1545" s="16" t="s">
        <v>138</v>
      </c>
      <c r="D1545" s="0" t="s">
        <v>192</v>
      </c>
      <c r="E1545" s="0" t="n">
        <v>7.5</v>
      </c>
      <c r="F1545" s="0" t="n">
        <v>9.8</v>
      </c>
      <c r="G1545" s="0" t="n">
        <v>3.5</v>
      </c>
      <c r="H1545" s="0" t="n">
        <v>8.6</v>
      </c>
      <c r="I1545" s="0" t="n">
        <v>6.6</v>
      </c>
      <c r="J1545" s="0" t="n">
        <v>10.078</v>
      </c>
      <c r="K1545" s="0" t="n">
        <v>0.127</v>
      </c>
      <c r="L1545" s="0" t="n">
        <v>5.9</v>
      </c>
      <c r="M1545" s="0" t="n">
        <v>12.8</v>
      </c>
      <c r="O1545" s="0" t="n">
        <v>615</v>
      </c>
      <c r="BD1545" s="0" t="n">
        <v>3.871</v>
      </c>
      <c r="BF1545" s="0" t="n">
        <f aca="false">IF(E1545&lt;11,-3.6797*E1545^2+48.115*E1545-53.83,280.92*EXP(-0.2027*E1545))</f>
        <v>100.049375</v>
      </c>
      <c r="BG1545" s="1" t="n">
        <f aca="false">32.208*LN(F1545)+21.438</f>
        <v>94.9489718778696</v>
      </c>
      <c r="BH1545" s="1" t="n">
        <f aca="false">IF(G1545&lt;=2, -10*G1545+100, 88.958*EXP(-0.0755*G1545))</f>
        <v>68.3003129279866</v>
      </c>
      <c r="BI1545" s="1" t="n">
        <f aca="false">IF(I1545&lt;=100, 0.0053*(I1545)^2-1.0332*I1545+100.76, 122.82*EXP(-0.0092*I1545))</f>
        <v>94.171748</v>
      </c>
      <c r="BJ1545" s="0" t="e">
        <f aca="false">IF(P1545&lt;=1000, -6.942*LN(P1545)+107.59, -36.304*LN(P1545)+310.72)</f>
        <v>#VALUE!</v>
      </c>
      <c r="BK1545" s="0" t="e">
        <f aca="false">BF1545^0.04*BG1545^0.22*BH1545^0.51*BI1545^0.06*BJ1545^0.17</f>
        <v>#VALUE!</v>
      </c>
      <c r="BL1545" s="0" t="e">
        <f aca="false">IF(BK1545&gt;=90, "Very Good", IF(BK1545&gt;=80, "Good", IF(BK1545&gt;=70, "Slightly Good", IF(BK1545&gt;=60, "Average", IF(BK1545&gt;=50, "Slightly Poor", IF(BK1545&gt;=40, "Poor", "Very Poor"))))))</f>
        <v>#VALUE!</v>
      </c>
      <c r="BM1545" s="2" t="e">
        <f aca="false">IF(P1545&lt;=1000, -6.942*LN(P1545)+107.59, IF(AND(P1545&gt;1000, P1545&lt;=5213),-36.304*LN(P1545)+310.72, IF(P1545&gt;5213, 10)))</f>
        <v>#VALUE!</v>
      </c>
      <c r="BN1545" s="2" t="e">
        <f aca="false">BF1545^0.04*BG1545^0.22*BH1545^0.51*BI1545^0.06*BM1545^0.17</f>
        <v>#VALUE!</v>
      </c>
      <c r="BO1545" s="3" t="e">
        <f aca="false">IF(BN1545&gt;=90, "Very Good", IF(BN1545&gt;=80, "Good", IF(BN1545&gt;=70, "Slightly Good", IF(BN1545&gt;=60, "Average", IF(BN1545&gt;=50, "Slightly Poor", IF(BN1545&gt;=40, "Poor", "Very Poor"))))))</f>
        <v>#VALUE!</v>
      </c>
      <c r="BP1545" s="2" t="e">
        <f aca="false">IF(AJ1545&lt;=1000, -6.942*LN(AJ1545)+107.59, IF(AND(AJ1545&gt;1000, AJ1545&lt;=5213),-36.304*LN(AJ1545)+310.72, IF(AJ1545&gt;5213, 10)))</f>
        <v>#VALUE!</v>
      </c>
      <c r="BQ1545" s="2" t="e">
        <f aca="false">BF1545^0.04*BG1545^0.22*BH1545^0.51*BI1545^0.06*BP1545^0.17</f>
        <v>#VALUE!</v>
      </c>
      <c r="BR1545" s="0" t="e">
        <f aca="false">IF(BQ1545&gt;=90, "Very Good", IF(BQ1545&gt;=80, "Good", IF(BQ1545&gt;=70, "Slightly Good", IF(BQ1545&gt;=60, "Average", IF(BQ1545&gt;=50, "Slightly Poor", IF(BQ1545&gt;=40, "Poor", "Very Poor"))))))</f>
        <v>#VALUE!</v>
      </c>
      <c r="BT1545" s="2" t="e">
        <f aca="false">9.81*LN(AH1545)+30.6</f>
        <v>#VALUE!</v>
      </c>
      <c r="BU1545" s="0" t="e">
        <f aca="false">IF(BT1545&lt;30, "Clean water", IF(AND(BT1545&gt;=30, BT1545&lt;40), "Hypolimia", IF(AND(BT1545&gt;=40,BT1545&lt;50), "Mesotrophic", IF(AND(BT1545&gt;=50, BT1545&lt;70), "Eutrophic", IF(BT1545&gt;70,"Hypertrophic")))))</f>
        <v>#VALUE!</v>
      </c>
      <c r="CM1545" s="0" t="n">
        <f aca="false">IF(G1545&gt;H1545,1,0)</f>
        <v>0</v>
      </c>
      <c r="CO1545" s="17" t="n">
        <f aca="false">14.652-0.41022*M1545+0.007991*M1545*M1545-0.000077774*M1545*M1545*M1545</f>
        <v>10.547325540352</v>
      </c>
      <c r="CP1545" s="1" t="n">
        <f aca="false">F1545/CO1545*100</f>
        <v>92.9145494040847</v>
      </c>
    </row>
    <row r="1546" customFormat="false" ht="12.5" hidden="false" customHeight="false" outlineLevel="0" collapsed="false">
      <c r="A1546" s="0" t="n">
        <v>1545</v>
      </c>
      <c r="B1546" s="15" t="s">
        <v>93</v>
      </c>
      <c r="C1546" s="16" t="s">
        <v>94</v>
      </c>
      <c r="D1546" s="0" t="s">
        <v>192</v>
      </c>
      <c r="E1546" s="0" t="n">
        <v>7.5</v>
      </c>
      <c r="F1546" s="0" t="n">
        <v>10.7</v>
      </c>
      <c r="G1546" s="0" t="n">
        <v>3.5</v>
      </c>
      <c r="H1546" s="0" t="n">
        <v>8.4</v>
      </c>
      <c r="I1546" s="0" t="n">
        <v>5.6</v>
      </c>
      <c r="J1546" s="0" t="n">
        <v>10.335</v>
      </c>
      <c r="K1546" s="0" t="n">
        <v>0.13</v>
      </c>
      <c r="L1546" s="0" t="n">
        <v>5.1</v>
      </c>
      <c r="M1546" s="0" t="n">
        <v>6.1</v>
      </c>
      <c r="N1546" s="0" t="n">
        <v>0</v>
      </c>
      <c r="O1546" s="0" t="n">
        <v>621</v>
      </c>
      <c r="P1546" s="0" t="n">
        <v>4500</v>
      </c>
      <c r="AC1546" s="0" t="n">
        <v>9.62</v>
      </c>
      <c r="AD1546" s="0" t="n">
        <v>3.214</v>
      </c>
      <c r="AE1546" s="0" t="n">
        <v>5.438</v>
      </c>
      <c r="AF1546" s="0" t="n">
        <v>0.04</v>
      </c>
      <c r="AG1546" s="0" t="n">
        <v>0.015</v>
      </c>
      <c r="AH1546" s="0" t="n">
        <v>3.1</v>
      </c>
      <c r="AJ1546" s="0" t="n">
        <v>1300</v>
      </c>
      <c r="BD1546" s="0" t="n">
        <v>4.068</v>
      </c>
      <c r="BF1546" s="0" t="n">
        <f aca="false">IF(E1546&lt;11,-3.6797*E1546^2+48.115*E1546-53.83,280.92*EXP(-0.2027*E1546))</f>
        <v>100.049375</v>
      </c>
      <c r="BG1546" s="1" t="n">
        <f aca="false">32.208*LN(F1546)+21.438</f>
        <v>97.7788104251968</v>
      </c>
      <c r="BH1546" s="1" t="n">
        <f aca="false">IF(G1546&lt;=2, -10*G1546+100, 88.958*EXP(-0.0755*G1546))</f>
        <v>68.3003129279866</v>
      </c>
      <c r="BI1546" s="1" t="n">
        <f aca="false">IF(I1546&lt;=100, 0.0053*(I1546)^2-1.0332*I1546+100.76, 122.82*EXP(-0.0092*I1546))</f>
        <v>95.140288</v>
      </c>
      <c r="BJ1546" s="0" t="n">
        <f aca="false">IF(P1546&lt;=1000, -6.942*LN(P1546)+107.59, -36.304*LN(P1546)+310.72)</f>
        <v>5.33682653926667</v>
      </c>
      <c r="BK1546" s="0" t="n">
        <f aca="false">BF1546^0.04*BG1546^0.22*BH1546^0.51*BI1546^0.06*BJ1546^0.17</f>
        <v>49.631566889746</v>
      </c>
      <c r="BL1546" s="0" t="str">
        <f aca="false">IF(BK1546&gt;=90, "Very Good", IF(BK1546&gt;=80, "Good", IF(BK1546&gt;=70, "Slightly Good", IF(BK1546&gt;=60, "Average", IF(BK1546&gt;=50, "Slightly Poor", IF(BK1546&gt;=40, "Poor", "Very Poor"))))))</f>
        <v>Poor</v>
      </c>
      <c r="BM1546" s="2" t="n">
        <f aca="false">IF(P1546&lt;=1000, -6.942*LN(P1546)+107.59, IF(AND(P1546&gt;1000, P1546&lt;=5213),-36.304*LN(P1546)+310.72, IF(P1546&gt;5213, 10)))</f>
        <v>5.33682653926667</v>
      </c>
      <c r="BN1546" s="2" t="n">
        <f aca="false">BF1546^0.04*BG1546^0.22*BH1546^0.51*BI1546^0.06*BM1546^0.17</f>
        <v>49.631566889746</v>
      </c>
      <c r="BO1546" s="3" t="str">
        <f aca="false">IF(BN1546&gt;=90, "Very Good", IF(BN1546&gt;=80, "Good", IF(BN1546&gt;=70, "Slightly Good", IF(BN1546&gt;=60, "Average", IF(BN1546&gt;=50, "Slightly Poor", IF(BN1546&gt;=40, "Poor", "Very Poor"))))))</f>
        <v>Poor</v>
      </c>
      <c r="BP1546" s="2" t="n">
        <f aca="false">IF(AJ1546&lt;=1000, -6.942*LN(AJ1546)+107.59, IF(AND(AJ1546&gt;1000, AJ1546&lt;=5213),-36.304*LN(AJ1546)+310.72, IF(AJ1546&gt;5213, 10)))</f>
        <v>50.4159800946047</v>
      </c>
      <c r="BQ1546" s="2" t="n">
        <f aca="false">BF1546^0.04*BG1546^0.22*BH1546^0.51*BI1546^0.06*BP1546^0.17</f>
        <v>72.7036907178901</v>
      </c>
      <c r="BR1546" s="0" t="str">
        <f aca="false">IF(BQ1546&gt;=90, "Very Good", IF(BQ1546&gt;=80, "Good", IF(BQ1546&gt;=70, "Slightly Good", IF(BQ1546&gt;=60, "Average", IF(BQ1546&gt;=50, "Slightly Poor", IF(BQ1546&gt;=40, "Poor", "Very Poor"))))))</f>
        <v>Slightly Good</v>
      </c>
      <c r="BT1546" s="2" t="n">
        <f aca="false">9.81*LN(AH1546)+30.6</f>
        <v>41.6990547137277</v>
      </c>
      <c r="BU1546" s="0" t="str">
        <f aca="false">IF(BT1546&lt;30, "Clean water", IF(AND(BT1546&gt;=30, BT1546&lt;40), "Hypolimia", IF(AND(BT1546&gt;=40,BT1546&lt;50), "Mesotrophic", IF(AND(BT1546&gt;=50, BT1546&lt;70), "Eutrophic", IF(BT1546&gt;70,"Hypertrophic")))))</f>
        <v>Mesotrophic</v>
      </c>
      <c r="CM1546" s="0" t="n">
        <f aca="false">IF(G1546&gt;H1546,1,0)</f>
        <v>0</v>
      </c>
      <c r="CO1546" s="17" t="n">
        <f aca="false">14.652-0.41022*M1546+0.007991*M1546*M1546-0.000077774*M1546*M1546*M1546</f>
        <v>12.429349889706</v>
      </c>
      <c r="CP1546" s="1" t="n">
        <f aca="false">F1546/CO1546*100</f>
        <v>86.086562008056</v>
      </c>
    </row>
    <row r="1547" customFormat="false" ht="12.5" hidden="false" customHeight="false" outlineLevel="0" collapsed="false">
      <c r="A1547" s="0" t="n">
        <v>1546</v>
      </c>
      <c r="B1547" s="15" t="s">
        <v>95</v>
      </c>
      <c r="C1547" s="16" t="s">
        <v>96</v>
      </c>
      <c r="D1547" s="0" t="s">
        <v>192</v>
      </c>
      <c r="E1547" s="0" t="n">
        <v>7.7</v>
      </c>
      <c r="F1547" s="0" t="n">
        <v>10.7</v>
      </c>
      <c r="G1547" s="0" t="n">
        <v>2</v>
      </c>
      <c r="H1547" s="0" t="n">
        <v>6.8</v>
      </c>
      <c r="I1547" s="0" t="n">
        <v>12.6</v>
      </c>
      <c r="J1547" s="0" t="n">
        <v>8.469</v>
      </c>
      <c r="K1547" s="0" t="n">
        <v>0.081</v>
      </c>
      <c r="L1547" s="0" t="n">
        <v>4.6</v>
      </c>
      <c r="M1547" s="0" t="n">
        <v>5.4</v>
      </c>
      <c r="N1547" s="0" t="n">
        <v>0</v>
      </c>
      <c r="O1547" s="0" t="n">
        <v>602</v>
      </c>
      <c r="P1547" s="0" t="n">
        <v>3600</v>
      </c>
      <c r="AC1547" s="0" t="n">
        <v>8.03</v>
      </c>
      <c r="AD1547" s="0" t="n">
        <v>2.64</v>
      </c>
      <c r="AE1547" s="0" t="n">
        <v>4.798</v>
      </c>
      <c r="AF1547" s="0" t="n">
        <v>0.03</v>
      </c>
      <c r="AG1547" s="0" t="n">
        <v>0.011</v>
      </c>
      <c r="AH1547" s="0" t="n">
        <v>1.6</v>
      </c>
      <c r="AJ1547" s="0" t="n">
        <v>1800</v>
      </c>
      <c r="BF1547" s="0" t="n">
        <f aca="false">IF(E1547&lt;11,-3.6797*E1547^2+48.115*E1547-53.83,280.92*EXP(-0.2027*E1547))</f>
        <v>98.486087</v>
      </c>
      <c r="BG1547" s="1" t="n">
        <f aca="false">32.208*LN(F1547)+21.438</f>
        <v>97.7788104251968</v>
      </c>
      <c r="BH1547" s="1" t="n">
        <f aca="false">IF(G1547&lt;=2, -10*G1547+100, 88.958*EXP(-0.0755*G1547))</f>
        <v>80</v>
      </c>
      <c r="BI1547" s="1" t="n">
        <f aca="false">IF(I1547&lt;=100, 0.0053*(I1547)^2-1.0332*I1547+100.76, 122.82*EXP(-0.0092*I1547))</f>
        <v>88.583108</v>
      </c>
      <c r="BJ1547" s="0" t="n">
        <f aca="false">IF(P1547&lt;=1000, -6.942*LN(P1547)+107.59, -36.304*LN(P1547)+310.72)</f>
        <v>13.4378300261777</v>
      </c>
      <c r="BK1547" s="0" t="n">
        <f aca="false">BF1547^0.04*BG1547^0.22*BH1547^0.51*BI1547^0.06*BJ1547^0.17</f>
        <v>62.6356722208207</v>
      </c>
      <c r="BL1547" s="0" t="str">
        <f aca="false">IF(BK1547&gt;=90, "Very Good", IF(BK1547&gt;=80, "Good", IF(BK1547&gt;=70, "Slightly Good", IF(BK1547&gt;=60, "Average", IF(BK1547&gt;=50, "Slightly Poor", IF(BK1547&gt;=40, "Poor", "Very Poor"))))))</f>
        <v>Average</v>
      </c>
      <c r="BM1547" s="2" t="n">
        <f aca="false">IF(P1547&lt;=1000, -6.942*LN(P1547)+107.59, IF(AND(P1547&gt;1000, P1547&lt;=5213),-36.304*LN(P1547)+310.72, IF(P1547&gt;5213, 10)))</f>
        <v>13.4378300261777</v>
      </c>
      <c r="BN1547" s="2" t="n">
        <f aca="false">BF1547^0.04*BG1547^0.22*BH1547^0.51*BI1547^0.06*BM1547^0.17</f>
        <v>62.6356722208207</v>
      </c>
      <c r="BO1547" s="3" t="str">
        <f aca="false">IF(BN1547&gt;=90, "Very Good", IF(BN1547&gt;=80, "Good", IF(BN1547&gt;=70, "Slightly Good", IF(BN1547&gt;=60, "Average", IF(BN1547&gt;=50, "Slightly Poor", IF(BN1547&gt;=40, "Poor", "Very Poor"))))))</f>
        <v>Average</v>
      </c>
      <c r="BP1547" s="2" t="n">
        <f aca="false">IF(AJ1547&lt;=1000, -6.942*LN(AJ1547)+107.59, IF(AND(AJ1547&gt;1000, AJ1547&lt;=5213),-36.304*LN(AJ1547)+310.72, IF(AJ1547&gt;5213, 10)))</f>
        <v>38.601845269226</v>
      </c>
      <c r="BQ1547" s="2" t="n">
        <f aca="false">BF1547^0.04*BG1547^0.22*BH1547^0.51*BI1547^0.06*BP1547^0.17</f>
        <v>74.9426696126027</v>
      </c>
      <c r="BR1547" s="0" t="str">
        <f aca="false">IF(BQ1547&gt;=90, "Very Good", IF(BQ1547&gt;=80, "Good", IF(BQ1547&gt;=70, "Slightly Good", IF(BQ1547&gt;=60, "Average", IF(BQ1547&gt;=50, "Slightly Poor", IF(BQ1547&gt;=40, "Poor", "Very Poor"))))))</f>
        <v>Slightly Good</v>
      </c>
      <c r="BT1547" s="2" t="n">
        <f aca="false">9.81*LN(AH1547)+30.6</f>
        <v>35.2107356029007</v>
      </c>
      <c r="BU1547" s="0" t="str">
        <f aca="false">IF(BT1547&lt;30, "Clean water", IF(AND(BT1547&gt;=30, BT1547&lt;40), "Hypolimia", IF(AND(BT1547&gt;=40,BT1547&lt;50), "Mesotrophic", IF(AND(BT1547&gt;=50, BT1547&lt;70), "Eutrophic", IF(BT1547&gt;70,"Hypertrophic")))))</f>
        <v>Hypolimia</v>
      </c>
      <c r="CM1547" s="0" t="n">
        <f aca="false">IF(G1547&gt;H1547,1,0)</f>
        <v>0</v>
      </c>
      <c r="CO1547" s="17" t="n">
        <f aca="false">14.652-0.41022*M1547+0.007991*M1547*M1547-0.000077774*M1547*M1547*M1547</f>
        <v>12.657582954864</v>
      </c>
      <c r="CP1547" s="1" t="n">
        <f aca="false">F1547/CO1547*100</f>
        <v>84.5343067326156</v>
      </c>
    </row>
    <row r="1548" customFormat="false" ht="12.5" hidden="false" customHeight="false" outlineLevel="0" collapsed="false">
      <c r="A1548" s="0" t="n">
        <v>1547</v>
      </c>
      <c r="B1548" s="15" t="s">
        <v>97</v>
      </c>
      <c r="C1548" s="16" t="s">
        <v>98</v>
      </c>
      <c r="D1548" s="0" t="s">
        <v>192</v>
      </c>
      <c r="E1548" s="0" t="n">
        <v>8.3</v>
      </c>
      <c r="F1548" s="0" t="n">
        <v>12.8</v>
      </c>
      <c r="G1548" s="0" t="n">
        <v>0.7</v>
      </c>
      <c r="H1548" s="0" t="n">
        <v>3.9</v>
      </c>
      <c r="I1548" s="0" t="n">
        <v>3.4</v>
      </c>
      <c r="J1548" s="0" t="n">
        <v>3.204</v>
      </c>
      <c r="K1548" s="0" t="n">
        <v>0.037</v>
      </c>
      <c r="L1548" s="0" t="n">
        <v>2</v>
      </c>
      <c r="M1548" s="0" t="n">
        <v>3.9</v>
      </c>
      <c r="N1548" s="0" t="n">
        <v>0</v>
      </c>
      <c r="O1548" s="0" t="n">
        <v>196</v>
      </c>
      <c r="P1548" s="0" t="n">
        <v>230</v>
      </c>
      <c r="AC1548" s="0" t="n">
        <v>2.916</v>
      </c>
      <c r="AD1548" s="0" t="n">
        <v>0.045</v>
      </c>
      <c r="AE1548" s="0" t="n">
        <v>2.415</v>
      </c>
      <c r="AF1548" s="0" t="n">
        <v>0.012</v>
      </c>
      <c r="AG1548" s="0" t="n">
        <v>0.009</v>
      </c>
      <c r="AH1548" s="0" t="n">
        <v>11.5</v>
      </c>
      <c r="AJ1548" s="0" t="n">
        <v>9</v>
      </c>
      <c r="BF1548" s="0" t="n">
        <f aca="false">IF(E1548&lt;11,-3.6797*E1548^2+48.115*E1548-53.83,280.92*EXP(-0.2027*E1548))</f>
        <v>92.029967</v>
      </c>
      <c r="BG1548" s="1" t="n">
        <f aca="false">32.208*LN(F1548)+21.438</f>
        <v>103.550530065171</v>
      </c>
      <c r="BH1548" s="1" t="n">
        <f aca="false">IF(G1548&lt;=2, -10*G1548+100, 88.958*EXP(-0.0755*G1548))</f>
        <v>93</v>
      </c>
      <c r="BI1548" s="1" t="n">
        <f aca="false">IF(I1548&lt;=100, 0.0053*(I1548)^2-1.0332*I1548+100.76, 122.82*EXP(-0.0092*I1548))</f>
        <v>97.308388</v>
      </c>
      <c r="BJ1548" s="0" t="n">
        <f aca="false">IF(P1548&lt;=1000, -6.942*LN(P1548)+107.59, -36.304*LN(P1548)+310.72)</f>
        <v>69.8388534374552</v>
      </c>
      <c r="BK1548" s="0" t="n">
        <f aca="false">BF1548^0.04*BG1548^0.22*BH1548^0.51*BI1548^0.06*BJ1548^0.17</f>
        <v>90.9080851452167</v>
      </c>
      <c r="BL1548" s="0" t="str">
        <f aca="false">IF(BK1548&gt;=90, "Very Good", IF(BK1548&gt;=80, "Good", IF(BK1548&gt;=70, "Slightly Good", IF(BK1548&gt;=60, "Average", IF(BK1548&gt;=50, "Slightly Poor", IF(BK1548&gt;=40, "Poor", "Very Poor"))))))</f>
        <v>Very Good</v>
      </c>
      <c r="BM1548" s="2" t="n">
        <f aca="false">IF(P1548&lt;=1000, -6.942*LN(P1548)+107.59, IF(AND(P1548&gt;1000, P1548&lt;=5213),-36.304*LN(P1548)+310.72, IF(P1548&gt;5213, 10)))</f>
        <v>69.8388534374552</v>
      </c>
      <c r="BN1548" s="2" t="n">
        <f aca="false">BF1548^0.04*BG1548^0.22*BH1548^0.51*BI1548^0.06*BM1548^0.17</f>
        <v>90.9080851452167</v>
      </c>
      <c r="BO1548" s="3" t="str">
        <f aca="false">IF(BN1548&gt;=90, "Very Good", IF(BN1548&gt;=80, "Good", IF(BN1548&gt;=70, "Slightly Good", IF(BN1548&gt;=60, "Average", IF(BN1548&gt;=50, "Slightly Poor", IF(BN1548&gt;=40, "Poor", "Very Poor"))))))</f>
        <v>Very Good</v>
      </c>
      <c r="BP1548" s="2" t="n">
        <f aca="false">IF(AJ1548&lt;=1000, -6.942*LN(AJ1548)+107.59, IF(AND(AJ1548&gt;1000, AJ1548&lt;=5213),-36.304*LN(AJ1548)+310.72, IF(AJ1548&gt;5213, 10)))</f>
        <v>92.336866984132</v>
      </c>
      <c r="BQ1548" s="2" t="n">
        <f aca="false">BF1548^0.04*BG1548^0.22*BH1548^0.51*BI1548^0.06*BP1548^0.17</f>
        <v>95.3278450914884</v>
      </c>
      <c r="BR1548" s="0" t="str">
        <f aca="false">IF(BQ1548&gt;=90, "Very Good", IF(BQ1548&gt;=80, "Good", IF(BQ1548&gt;=70, "Slightly Good", IF(BQ1548&gt;=60, "Average", IF(BQ1548&gt;=50, "Slightly Poor", IF(BQ1548&gt;=40, "Poor", "Very Poor"))))))</f>
        <v>Very Good</v>
      </c>
      <c r="BT1548" s="2" t="n">
        <f aca="false">9.81*LN(AH1548)+30.6</f>
        <v>54.5594244169719</v>
      </c>
      <c r="BU1548" s="0" t="str">
        <f aca="false">IF(BT1548&lt;30, "Clean water", IF(AND(BT1548&gt;=30, BT1548&lt;40), "Hypolimia", IF(AND(BT1548&gt;=40,BT1548&lt;50), "Mesotrophic", IF(AND(BT1548&gt;=50, BT1548&lt;70), "Eutrophic", IF(BT1548&gt;70,"Hypertrophic")))))</f>
        <v>Eutrophic</v>
      </c>
      <c r="CM1548" s="0" t="n">
        <f aca="false">IF(G1548&gt;H1548,1,0)</f>
        <v>0</v>
      </c>
      <c r="CO1548" s="17" t="n">
        <f aca="false">14.652-0.41022*M1548+0.007991*M1548*M1548-0.000077774*M1548*M1548*M1548</f>
        <v>13.169071634094</v>
      </c>
      <c r="CP1548" s="1" t="n">
        <f aca="false">F1548/CO1548*100</f>
        <v>97.1974362024238</v>
      </c>
    </row>
    <row r="1549" customFormat="false" ht="12.5" hidden="false" customHeight="false" outlineLevel="0" collapsed="false">
      <c r="A1549" s="0" t="n">
        <v>1548</v>
      </c>
      <c r="B1549" s="15" t="s">
        <v>99</v>
      </c>
      <c r="C1549" s="16" t="s">
        <v>100</v>
      </c>
      <c r="D1549" s="0" t="s">
        <v>192</v>
      </c>
      <c r="E1549" s="0" t="n">
        <v>7.8</v>
      </c>
      <c r="F1549" s="0" t="n">
        <v>10.6</v>
      </c>
      <c r="G1549" s="0" t="n">
        <v>2.2</v>
      </c>
      <c r="H1549" s="0" t="n">
        <v>4.7</v>
      </c>
      <c r="I1549" s="0" t="n">
        <v>4.3</v>
      </c>
      <c r="J1549" s="0" t="n">
        <v>6.441</v>
      </c>
      <c r="K1549" s="0" t="n">
        <v>0.044</v>
      </c>
      <c r="L1549" s="0" t="n">
        <v>3</v>
      </c>
      <c r="M1549" s="0" t="n">
        <v>9.3</v>
      </c>
      <c r="O1549" s="0" t="n">
        <v>419</v>
      </c>
      <c r="BD1549" s="0" t="n">
        <v>0.506</v>
      </c>
      <c r="BF1549" s="0" t="n">
        <f aca="false">IF(E1549&lt;11,-3.6797*E1549^2+48.115*E1549-53.83,280.92*EXP(-0.2027*E1549))</f>
        <v>97.5940520000001</v>
      </c>
      <c r="BG1549" s="1" t="n">
        <f aca="false">32.208*LN(F1549)+21.438</f>
        <v>97.4763856680092</v>
      </c>
      <c r="BH1549" s="1" t="n">
        <f aca="false">IF(G1549&lt;=2, -10*G1549+100, 88.958*EXP(-0.0755*G1549))</f>
        <v>75.3440041238757</v>
      </c>
      <c r="BI1549" s="1" t="n">
        <f aca="false">IF(I1549&lt;=100, 0.0053*(I1549)^2-1.0332*I1549+100.76, 122.82*EXP(-0.0092*I1549))</f>
        <v>96.415237</v>
      </c>
      <c r="BJ1549" s="0" t="e">
        <f aca="false">IF(P1549&lt;=1000, -6.942*LN(P1549)+107.59, -36.304*LN(P1549)+310.72)</f>
        <v>#VALUE!</v>
      </c>
      <c r="BK1549" s="0" t="e">
        <f aca="false">BF1549^0.04*BG1549^0.22*BH1549^0.51*BI1549^0.06*BJ1549^0.17</f>
        <v>#VALUE!</v>
      </c>
      <c r="BL1549" s="0" t="e">
        <f aca="false">IF(BK1549&gt;=90, "Very Good", IF(BK1549&gt;=80, "Good", IF(BK1549&gt;=70, "Slightly Good", IF(BK1549&gt;=60, "Average", IF(BK1549&gt;=50, "Slightly Poor", IF(BK1549&gt;=40, "Poor", "Very Poor"))))))</f>
        <v>#VALUE!</v>
      </c>
      <c r="BM1549" s="2" t="e">
        <f aca="false">IF(P1549&lt;=1000, -6.942*LN(P1549)+107.59, IF(AND(P1549&gt;1000, P1549&lt;=5213),-36.304*LN(P1549)+310.72, IF(P1549&gt;5213, 10)))</f>
        <v>#VALUE!</v>
      </c>
      <c r="BN1549" s="2" t="e">
        <f aca="false">BF1549^0.04*BG1549^0.22*BH1549^0.51*BI1549^0.06*BM1549^0.17</f>
        <v>#VALUE!</v>
      </c>
      <c r="BO1549" s="3" t="e">
        <f aca="false">IF(BN1549&gt;=90, "Very Good", IF(BN1549&gt;=80, "Good", IF(BN1549&gt;=70, "Slightly Good", IF(BN1549&gt;=60, "Average", IF(BN1549&gt;=50, "Slightly Poor", IF(BN1549&gt;=40, "Poor", "Very Poor"))))))</f>
        <v>#VALUE!</v>
      </c>
      <c r="BP1549" s="2" t="e">
        <f aca="false">IF(AJ1549&lt;=1000, -6.942*LN(AJ1549)+107.59, IF(AND(AJ1549&gt;1000, AJ1549&lt;=5213),-36.304*LN(AJ1549)+310.72, IF(AJ1549&gt;5213, 10)))</f>
        <v>#VALUE!</v>
      </c>
      <c r="BQ1549" s="2" t="e">
        <f aca="false">BF1549^0.04*BG1549^0.22*BH1549^0.51*BI1549^0.06*BP1549^0.17</f>
        <v>#VALUE!</v>
      </c>
      <c r="BR1549" s="0" t="e">
        <f aca="false">IF(BQ1549&gt;=90, "Very Good", IF(BQ1549&gt;=80, "Good", IF(BQ1549&gt;=70, "Slightly Good", IF(BQ1549&gt;=60, "Average", IF(BQ1549&gt;=50, "Slightly Poor", IF(BQ1549&gt;=40, "Poor", "Very Poor"))))))</f>
        <v>#VALUE!</v>
      </c>
      <c r="BT1549" s="2" t="e">
        <f aca="false">9.81*LN(AH1549)+30.6</f>
        <v>#VALUE!</v>
      </c>
      <c r="BU1549" s="0" t="e">
        <f aca="false">IF(BT1549&lt;30, "Clean water", IF(AND(BT1549&gt;=30, BT1549&lt;40), "Hypolimia", IF(AND(BT1549&gt;=40,BT1549&lt;50), "Mesotrophic", IF(AND(BT1549&gt;=50, BT1549&lt;70), "Eutrophic", IF(BT1549&gt;70,"Hypertrophic")))))</f>
        <v>#VALUE!</v>
      </c>
      <c r="CM1549" s="0" t="n">
        <f aca="false">IF(G1549&gt;H1549,1,0)</f>
        <v>0</v>
      </c>
      <c r="CO1549" s="17" t="n">
        <f aca="false">14.652-0.41022*M1549+0.007991*M1549*M1549-0.000077774*M1549*M1549*M1549</f>
        <v>11.465537528682</v>
      </c>
      <c r="CP1549" s="1" t="n">
        <f aca="false">F1549/CO1549*100</f>
        <v>92.4509642350672</v>
      </c>
    </row>
    <row r="1550" customFormat="false" ht="12.5" hidden="false" customHeight="false" outlineLevel="0" collapsed="false">
      <c r="A1550" s="0" t="n">
        <v>1549</v>
      </c>
      <c r="B1550" s="15" t="s">
        <v>99</v>
      </c>
      <c r="C1550" s="16" t="s">
        <v>100</v>
      </c>
      <c r="D1550" s="0" t="s">
        <v>192</v>
      </c>
      <c r="E1550" s="0" t="n">
        <v>7.8</v>
      </c>
      <c r="F1550" s="0" t="n">
        <v>12.9</v>
      </c>
      <c r="G1550" s="0" t="n">
        <v>1.2</v>
      </c>
      <c r="H1550" s="0" t="n">
        <v>3.3</v>
      </c>
      <c r="I1550" s="0" t="n">
        <v>1.2</v>
      </c>
      <c r="J1550" s="0" t="n">
        <v>6.108</v>
      </c>
      <c r="K1550" s="0" t="n">
        <v>0.029</v>
      </c>
      <c r="L1550" s="0" t="n">
        <v>2</v>
      </c>
      <c r="M1550" s="0" t="n">
        <v>2.2</v>
      </c>
      <c r="N1550" s="0" t="n">
        <v>0</v>
      </c>
      <c r="O1550" s="0" t="n">
        <v>434</v>
      </c>
      <c r="P1550" s="0" t="n">
        <v>6300</v>
      </c>
      <c r="AC1550" s="0" t="n">
        <v>5.777</v>
      </c>
      <c r="AD1550" s="0" t="n">
        <v>0.738</v>
      </c>
      <c r="AE1550" s="0" t="n">
        <v>4.47</v>
      </c>
      <c r="AF1550" s="0" t="n">
        <v>0.022</v>
      </c>
      <c r="AG1550" s="0" t="n">
        <v>0.011</v>
      </c>
      <c r="AH1550" s="0" t="n">
        <v>0.4</v>
      </c>
      <c r="AJ1550" s="0" t="n">
        <v>30</v>
      </c>
      <c r="BF1550" s="0" t="n">
        <f aca="false">IF(E1550&lt;11,-3.6797*E1550^2+48.115*E1550-53.83,280.92*EXP(-0.2027*E1550))</f>
        <v>97.5940520000001</v>
      </c>
      <c r="BG1550" s="1" t="n">
        <f aca="false">32.208*LN(F1550)+21.438</f>
        <v>103.801177244529</v>
      </c>
      <c r="BH1550" s="1" t="n">
        <f aca="false">IF(G1550&lt;=2, -10*G1550+100, 88.958*EXP(-0.0755*G1550))</f>
        <v>88</v>
      </c>
      <c r="BI1550" s="1" t="n">
        <f aca="false">IF(I1550&lt;=100, 0.0053*(I1550)^2-1.0332*I1550+100.76, 122.82*EXP(-0.0092*I1550))</f>
        <v>99.527792</v>
      </c>
      <c r="BJ1550" s="0" t="n">
        <f aca="false">IF(P1550&lt;=1000, -6.942*LN(P1550)+107.59, -36.304*LN(P1550)+310.72)</f>
        <v>-6.87846153902984</v>
      </c>
      <c r="BK1550" s="0" t="e">
        <f aca="false">BF1550^0.04*BG1550^0.22*BH1550^0.51*BI1550^0.06*BJ1550^0.17</f>
        <v>#NUM!</v>
      </c>
      <c r="BL1550" s="0" t="e">
        <f aca="false">IF(BK1550&gt;=90, "Very Good", IF(BK1550&gt;=80, "Good", IF(BK1550&gt;=70, "Slightly Good", IF(BK1550&gt;=60, "Average", IF(BK1550&gt;=50, "Slightly Poor", IF(BK1550&gt;=40, "Poor", "Very Poor"))))))</f>
        <v>#NUM!</v>
      </c>
      <c r="BM1550" s="2" t="n">
        <f aca="false">IF(P1550&lt;=1000, -6.942*LN(P1550)+107.59, IF(AND(P1550&gt;1000, P1550&lt;=5213),-36.304*LN(P1550)+310.72, IF(P1550&gt;5213, 10)))</f>
        <v>10</v>
      </c>
      <c r="BN1550" s="2" t="n">
        <f aca="false">BF1550^0.04*BG1550^0.22*BH1550^0.51*BI1550^0.06*BM1550^0.17</f>
        <v>63.7828998582791</v>
      </c>
      <c r="BO1550" s="3" t="str">
        <f aca="false">IF(BN1550&gt;=90, "Very Good", IF(BN1550&gt;=80, "Good", IF(BN1550&gt;=70, "Slightly Good", IF(BN1550&gt;=60, "Average", IF(BN1550&gt;=50, "Slightly Poor", IF(BN1550&gt;=40, "Poor", "Very Poor"))))))</f>
        <v>Average</v>
      </c>
      <c r="BP1550" s="2" t="n">
        <f aca="false">IF(AJ1550&lt;=1000, -6.942*LN(AJ1550)+107.59, IF(AND(AJ1550&gt;1000, AJ1550&lt;=5213),-36.304*LN(AJ1550)+310.72, IF(AJ1550&gt;5213, 10)))</f>
        <v>83.9788877765013</v>
      </c>
      <c r="BQ1550" s="2" t="n">
        <f aca="false">BF1550^0.04*BG1550^0.22*BH1550^0.51*BI1550^0.06*BP1550^0.17</f>
        <v>91.5826446306066</v>
      </c>
      <c r="BR1550" s="0" t="str">
        <f aca="false">IF(BQ1550&gt;=90, "Very Good", IF(BQ1550&gt;=80, "Good", IF(BQ1550&gt;=70, "Slightly Good", IF(BQ1550&gt;=60, "Average", IF(BQ1550&gt;=50, "Slightly Poor", IF(BQ1550&gt;=40, "Poor", "Very Poor"))))))</f>
        <v>Very Good</v>
      </c>
      <c r="BT1550" s="2" t="n">
        <f aca="false">9.81*LN(AH1550)+30.6</f>
        <v>21.6111879203145</v>
      </c>
      <c r="BU1550" s="0" t="str">
        <f aca="false">IF(BT1550&lt;30, "Clean water", IF(AND(BT1550&gt;=30, BT1550&lt;40), "Hypolimia", IF(AND(BT1550&gt;=40,BT1550&lt;50), "Mesotrophic", IF(AND(BT1550&gt;=50, BT1550&lt;70), "Eutrophic", IF(BT1550&gt;70,"Hypertrophic")))))</f>
        <v>Clean water</v>
      </c>
      <c r="CM1550" s="0" t="n">
        <f aca="false">IF(G1550&gt;H1550,1,0)</f>
        <v>0</v>
      </c>
      <c r="CO1550" s="17" t="n">
        <f aca="false">14.652-0.41022*M1550+0.007991*M1550*M1550-0.000077774*M1550*M1550*M1550</f>
        <v>13.787364302448</v>
      </c>
      <c r="CP1550" s="1" t="n">
        <f aca="false">F1550/CO1550*100</f>
        <v>93.5639308356388</v>
      </c>
    </row>
    <row r="1551" customFormat="false" ht="12.5" hidden="false" customHeight="false" outlineLevel="0" collapsed="false">
      <c r="A1551" s="0" t="n">
        <v>1550</v>
      </c>
      <c r="B1551" s="15" t="s">
        <v>101</v>
      </c>
      <c r="C1551" s="16" t="s">
        <v>102</v>
      </c>
      <c r="D1551" s="0" t="s">
        <v>192</v>
      </c>
      <c r="E1551" s="0" t="n">
        <v>7.8</v>
      </c>
      <c r="F1551" s="0" t="n">
        <v>12.9</v>
      </c>
      <c r="G1551" s="0" t="n">
        <v>0.6</v>
      </c>
      <c r="H1551" s="0" t="n">
        <v>3.8</v>
      </c>
      <c r="I1551" s="0" t="n">
        <v>5.4</v>
      </c>
      <c r="J1551" s="0" t="n">
        <v>3.798</v>
      </c>
      <c r="K1551" s="0" t="n">
        <v>0.039</v>
      </c>
      <c r="L1551" s="0" t="n">
        <v>1.9</v>
      </c>
      <c r="M1551" s="0" t="n">
        <v>3.2</v>
      </c>
      <c r="N1551" s="0" t="n">
        <v>0</v>
      </c>
      <c r="O1551" s="0" t="n">
        <v>263</v>
      </c>
      <c r="P1551" s="0" t="n">
        <v>2900</v>
      </c>
      <c r="AC1551" s="0" t="n">
        <v>3.651</v>
      </c>
      <c r="AD1551" s="0" t="n">
        <v>0.286</v>
      </c>
      <c r="AE1551" s="0" t="n">
        <v>2.893</v>
      </c>
      <c r="AF1551" s="0" t="n">
        <v>0.019</v>
      </c>
      <c r="AG1551" s="0" t="n">
        <v>0.016</v>
      </c>
      <c r="AH1551" s="0" t="n">
        <v>7.9</v>
      </c>
      <c r="AJ1551" s="0" t="n">
        <v>5</v>
      </c>
      <c r="BF1551" s="0" t="n">
        <f aca="false">IF(E1551&lt;11,-3.6797*E1551^2+48.115*E1551-53.83,280.92*EXP(-0.2027*E1551))</f>
        <v>97.5940520000001</v>
      </c>
      <c r="BG1551" s="1" t="n">
        <f aca="false">32.208*LN(F1551)+21.438</f>
        <v>103.801177244529</v>
      </c>
      <c r="BH1551" s="1" t="n">
        <f aca="false">IF(G1551&lt;=2, -10*G1551+100, 88.958*EXP(-0.0755*G1551))</f>
        <v>94</v>
      </c>
      <c r="BI1551" s="1" t="n">
        <f aca="false">IF(I1551&lt;=100, 0.0053*(I1551)^2-1.0332*I1551+100.76, 122.82*EXP(-0.0092*I1551))</f>
        <v>95.335268</v>
      </c>
      <c r="BJ1551" s="0" t="n">
        <f aca="false">IF(P1551&lt;=1000, -6.942*LN(P1551)+107.59, -36.304*LN(P1551)+310.72)</f>
        <v>21.2875937560594</v>
      </c>
      <c r="BK1551" s="0" t="n">
        <f aca="false">BF1551^0.04*BG1551^0.22*BH1551^0.51*BI1551^0.06*BJ1551^0.17</f>
        <v>74.812363224169</v>
      </c>
      <c r="BL1551" s="0" t="str">
        <f aca="false">IF(BK1551&gt;=90, "Very Good", IF(BK1551&gt;=80, "Good", IF(BK1551&gt;=70, "Slightly Good", IF(BK1551&gt;=60, "Average", IF(BK1551&gt;=50, "Slightly Poor", IF(BK1551&gt;=40, "Poor", "Very Poor"))))))</f>
        <v>Slightly Good</v>
      </c>
      <c r="BM1551" s="2" t="n">
        <f aca="false">IF(P1551&lt;=1000, -6.942*LN(P1551)+107.59, IF(AND(P1551&gt;1000, P1551&lt;=5213),-36.304*LN(P1551)+310.72, IF(P1551&gt;5213, 10)))</f>
        <v>21.2875937560594</v>
      </c>
      <c r="BN1551" s="2" t="n">
        <f aca="false">BF1551^0.04*BG1551^0.22*BH1551^0.51*BI1551^0.06*BM1551^0.17</f>
        <v>74.812363224169</v>
      </c>
      <c r="BO1551" s="3" t="str">
        <f aca="false">IF(BN1551&gt;=90, "Very Good", IF(BN1551&gt;=80, "Good", IF(BN1551&gt;=70, "Slightly Good", IF(BN1551&gt;=60, "Average", IF(BN1551&gt;=50, "Slightly Poor", IF(BN1551&gt;=40, "Poor", "Very Poor"))))))</f>
        <v>Slightly Good</v>
      </c>
      <c r="BP1551" s="2" t="n">
        <f aca="false">IF(AJ1551&lt;=1000, -6.942*LN(AJ1551)+107.59, IF(AND(AJ1551&gt;1000, AJ1551&lt;=5213),-36.304*LN(AJ1551)+310.72, IF(AJ1551&gt;5213, 10)))</f>
        <v>96.4172820118825</v>
      </c>
      <c r="BQ1551" s="2" t="n">
        <f aca="false">BF1551^0.04*BG1551^0.22*BH1551^0.51*BI1551^0.06*BP1551^0.17</f>
        <v>96.715968827125</v>
      </c>
      <c r="BR1551" s="0" t="str">
        <f aca="false">IF(BQ1551&gt;=90, "Very Good", IF(BQ1551&gt;=80, "Good", IF(BQ1551&gt;=70, "Slightly Good", IF(BQ1551&gt;=60, "Average", IF(BQ1551&gt;=50, "Slightly Poor", IF(BQ1551&gt;=40, "Poor", "Very Poor"))))))</f>
        <v>Very Good</v>
      </c>
      <c r="BT1551" s="2" t="n">
        <f aca="false">9.81*LN(AH1551)+30.6</f>
        <v>50.8759236704299</v>
      </c>
      <c r="BU1551" s="0" t="str">
        <f aca="false">IF(BT1551&lt;30, "Clean water", IF(AND(BT1551&gt;=30, BT1551&lt;40), "Hypolimia", IF(AND(BT1551&gt;=40,BT1551&lt;50), "Mesotrophic", IF(AND(BT1551&gt;=50, BT1551&lt;70), "Eutrophic", IF(BT1551&gt;70,"Hypertrophic")))))</f>
        <v>Eutrophic</v>
      </c>
      <c r="CM1551" s="0" t="n">
        <f aca="false">IF(G1551&gt;H1551,1,0)</f>
        <v>0</v>
      </c>
      <c r="CO1551" s="17" t="n">
        <f aca="false">14.652-0.41022*M1551+0.007991*M1551*M1551-0.000077774*M1551*M1551*M1551</f>
        <v>13.418575341568</v>
      </c>
      <c r="CP1551" s="1" t="n">
        <f aca="false">F1551/CO1551*100</f>
        <v>96.1353919595208</v>
      </c>
    </row>
    <row r="1552" customFormat="false" ht="12.5" hidden="false" customHeight="false" outlineLevel="0" collapsed="false">
      <c r="A1552" s="0" t="n">
        <v>1551</v>
      </c>
      <c r="B1552" s="15" t="s">
        <v>103</v>
      </c>
      <c r="C1552" s="16" t="s">
        <v>104</v>
      </c>
      <c r="D1552" s="0" t="s">
        <v>192</v>
      </c>
      <c r="E1552" s="0" t="n">
        <v>7.8</v>
      </c>
      <c r="F1552" s="0" t="n">
        <v>14.2</v>
      </c>
      <c r="G1552" s="0" t="n">
        <v>1.3</v>
      </c>
      <c r="H1552" s="0" t="n">
        <v>2.4</v>
      </c>
      <c r="I1552" s="0" t="n">
        <v>13.6</v>
      </c>
      <c r="J1552" s="0" t="n">
        <v>6.082</v>
      </c>
      <c r="K1552" s="0" t="n">
        <v>0.044</v>
      </c>
      <c r="L1552" s="0" t="n">
        <v>1.5</v>
      </c>
      <c r="M1552" s="0" t="n">
        <v>2.6</v>
      </c>
      <c r="N1552" s="0" t="n">
        <v>0</v>
      </c>
      <c r="O1552" s="0" t="n">
        <v>388</v>
      </c>
      <c r="P1552" s="0" t="n">
        <v>2900</v>
      </c>
      <c r="AC1552" s="0" t="n">
        <v>5.814</v>
      </c>
      <c r="AD1552" s="0" t="n">
        <v>0.046</v>
      </c>
      <c r="AE1552" s="0" t="n">
        <v>5.347</v>
      </c>
      <c r="AF1552" s="0" t="n">
        <v>0.017</v>
      </c>
      <c r="AG1552" s="0" t="n">
        <v>0.01</v>
      </c>
      <c r="AH1552" s="0" t="n">
        <v>0.5</v>
      </c>
      <c r="AJ1552" s="0" t="n">
        <v>40</v>
      </c>
      <c r="BF1552" s="0" t="n">
        <f aca="false">IF(E1552&lt;11,-3.6797*E1552^2+48.115*E1552-53.83,280.92*EXP(-0.2027*E1552))</f>
        <v>97.5940520000001</v>
      </c>
      <c r="BG1552" s="1" t="n">
        <f aca="false">32.208*LN(F1552)+21.438</f>
        <v>106.893617196069</v>
      </c>
      <c r="BH1552" s="1" t="n">
        <f aca="false">IF(G1552&lt;=2, -10*G1552+100, 88.958*EXP(-0.0755*G1552))</f>
        <v>87</v>
      </c>
      <c r="BI1552" s="1" t="n">
        <f aca="false">IF(I1552&lt;=100, 0.0053*(I1552)^2-1.0332*I1552+100.76, 122.82*EXP(-0.0092*I1552))</f>
        <v>87.688768</v>
      </c>
      <c r="BJ1552" s="0" t="n">
        <f aca="false">IF(P1552&lt;=1000, -6.942*LN(P1552)+107.59, -36.304*LN(P1552)+310.72)</f>
        <v>21.2875937560594</v>
      </c>
      <c r="BK1552" s="0" t="n">
        <f aca="false">BF1552^0.04*BG1552^0.22*BH1552^0.51*BI1552^0.06*BJ1552^0.17</f>
        <v>72.0210251156624</v>
      </c>
      <c r="BL1552" s="0" t="str">
        <f aca="false">IF(BK1552&gt;=90, "Very Good", IF(BK1552&gt;=80, "Good", IF(BK1552&gt;=70, "Slightly Good", IF(BK1552&gt;=60, "Average", IF(BK1552&gt;=50, "Slightly Poor", IF(BK1552&gt;=40, "Poor", "Very Poor"))))))</f>
        <v>Slightly Good</v>
      </c>
      <c r="BM1552" s="2" t="n">
        <f aca="false">IF(P1552&lt;=1000, -6.942*LN(P1552)+107.59, IF(AND(P1552&gt;1000, P1552&lt;=5213),-36.304*LN(P1552)+310.72, IF(P1552&gt;5213, 10)))</f>
        <v>21.2875937560594</v>
      </c>
      <c r="BN1552" s="2" t="n">
        <f aca="false">BF1552^0.04*BG1552^0.22*BH1552^0.51*BI1552^0.06*BM1552^0.17</f>
        <v>72.0210251156624</v>
      </c>
      <c r="BO1552" s="3" t="str">
        <f aca="false">IF(BN1552&gt;=90, "Very Good", IF(BN1552&gt;=80, "Good", IF(BN1552&gt;=70, "Slightly Good", IF(BN1552&gt;=60, "Average", IF(BN1552&gt;=50, "Slightly Poor", IF(BN1552&gt;=40, "Poor", "Very Poor"))))))</f>
        <v>Slightly Good</v>
      </c>
      <c r="BP1552" s="2" t="n">
        <f aca="false">IF(AJ1552&lt;=1000, -6.942*LN(AJ1552)+107.59, IF(AND(AJ1552&gt;1000, AJ1552&lt;=5213),-36.304*LN(AJ1552)+310.72, IF(AJ1552&gt;5213, 10)))</f>
        <v>81.981798829541</v>
      </c>
      <c r="BQ1552" s="2" t="n">
        <f aca="false">BF1552^0.04*BG1552^0.22*BH1552^0.51*BI1552^0.06*BP1552^0.17</f>
        <v>90.5752927634141</v>
      </c>
      <c r="BR1552" s="0" t="str">
        <f aca="false">IF(BQ1552&gt;=90, "Very Good", IF(BQ1552&gt;=80, "Good", IF(BQ1552&gt;=70, "Slightly Good", IF(BQ1552&gt;=60, "Average", IF(BQ1552&gt;=50, "Slightly Poor", IF(BQ1552&gt;=40, "Poor", "Very Poor"))))))</f>
        <v>Very Good</v>
      </c>
      <c r="BT1552" s="2" t="n">
        <f aca="false">9.81*LN(AH1552)+30.6</f>
        <v>23.8002261587069</v>
      </c>
      <c r="BU1552" s="0" t="str">
        <f aca="false">IF(BT1552&lt;30, "Clean water", IF(AND(BT1552&gt;=30, BT1552&lt;40), "Hypolimia", IF(AND(BT1552&gt;=40,BT1552&lt;50), "Mesotrophic", IF(AND(BT1552&gt;=50, BT1552&lt;70), "Eutrophic", IF(BT1552&gt;70,"Hypertrophic")))))</f>
        <v>Clean water</v>
      </c>
      <c r="CM1552" s="0" t="n">
        <f aca="false">IF(G1552&gt;H1552,1,0)</f>
        <v>0</v>
      </c>
      <c r="CO1552" s="17" t="n">
        <f aca="false">14.652-0.41022*M1552+0.007991*M1552*M1552-0.000077774*M1552*M1552*M1552</f>
        <v>13.638080204176</v>
      </c>
      <c r="CP1552" s="1" t="n">
        <f aca="false">F1552/CO1552*100</f>
        <v>104.120226508508</v>
      </c>
    </row>
    <row r="1553" customFormat="false" ht="12.5" hidden="false" customHeight="false" outlineLevel="0" collapsed="false">
      <c r="A1553" s="0" t="n">
        <v>1552</v>
      </c>
      <c r="B1553" s="15" t="s">
        <v>105</v>
      </c>
      <c r="C1553" s="16" t="s">
        <v>106</v>
      </c>
      <c r="D1553" s="0" t="s">
        <v>192</v>
      </c>
      <c r="E1553" s="0" t="n">
        <v>8.3</v>
      </c>
      <c r="F1553" s="0" t="n">
        <v>13.5</v>
      </c>
      <c r="G1553" s="0" t="n">
        <v>0.8</v>
      </c>
      <c r="H1553" s="0" t="n">
        <v>4</v>
      </c>
      <c r="I1553" s="0" t="n">
        <v>5.2</v>
      </c>
      <c r="J1553" s="0" t="n">
        <v>3.044</v>
      </c>
      <c r="K1553" s="0" t="n">
        <v>0.024</v>
      </c>
      <c r="L1553" s="0" t="n">
        <v>2.2</v>
      </c>
      <c r="M1553" s="0" t="n">
        <v>3.8</v>
      </c>
      <c r="N1553" s="0" t="n">
        <v>0</v>
      </c>
      <c r="O1553" s="0" t="n">
        <v>202</v>
      </c>
      <c r="P1553" s="0" t="n">
        <v>560</v>
      </c>
      <c r="AC1553" s="0" t="n">
        <v>2.953</v>
      </c>
      <c r="AD1553" s="0" t="n">
        <v>0.112</v>
      </c>
      <c r="AE1553" s="0" t="n">
        <v>2.264</v>
      </c>
      <c r="AF1553" s="0" t="n">
        <v>0.02</v>
      </c>
      <c r="AG1553" s="0" t="n">
        <v>0.007</v>
      </c>
      <c r="AH1553" s="0" t="n">
        <v>11.1</v>
      </c>
      <c r="AJ1553" s="0" t="n">
        <v>9</v>
      </c>
      <c r="BF1553" s="0" t="n">
        <f aca="false">IF(E1553&lt;11,-3.6797*E1553^2+48.115*E1553-53.83,280.92*EXP(-0.2027*E1553))</f>
        <v>92.029967</v>
      </c>
      <c r="BG1553" s="1" t="n">
        <f aca="false">32.208*LN(F1553)+21.438</f>
        <v>105.265429388793</v>
      </c>
      <c r="BH1553" s="1" t="n">
        <f aca="false">IF(G1553&lt;=2, -10*G1553+100, 88.958*EXP(-0.0755*G1553))</f>
        <v>92</v>
      </c>
      <c r="BI1553" s="1" t="n">
        <f aca="false">IF(I1553&lt;=100, 0.0053*(I1553)^2-1.0332*I1553+100.76, 122.82*EXP(-0.0092*I1553))</f>
        <v>95.530672</v>
      </c>
      <c r="BJ1553" s="0" t="n">
        <f aca="false">IF(P1553&lt;=1000, -6.942*LN(P1553)+107.59, -36.304*LN(P1553)+310.72)</f>
        <v>63.6614628473519</v>
      </c>
      <c r="BK1553" s="0" t="n">
        <f aca="false">BF1553^0.04*BG1553^0.22*BH1553^0.51*BI1553^0.06*BJ1553^0.17</f>
        <v>89.2194261364056</v>
      </c>
      <c r="BL1553" s="0" t="str">
        <f aca="false">IF(BK1553&gt;=90, "Very Good", IF(BK1553&gt;=80, "Good", IF(BK1553&gt;=70, "Slightly Good", IF(BK1553&gt;=60, "Average", IF(BK1553&gt;=50, "Slightly Poor", IF(BK1553&gt;=40, "Poor", "Very Poor"))))))</f>
        <v>Good</v>
      </c>
      <c r="BM1553" s="2" t="n">
        <f aca="false">IF(P1553&lt;=1000, -6.942*LN(P1553)+107.59, IF(AND(P1553&gt;1000, P1553&lt;=5213),-36.304*LN(P1553)+310.72, IF(P1553&gt;5213, 10)))</f>
        <v>63.6614628473519</v>
      </c>
      <c r="BN1553" s="2" t="n">
        <f aca="false">BF1553^0.04*BG1553^0.22*BH1553^0.51*BI1553^0.06*BM1553^0.17</f>
        <v>89.2194261364056</v>
      </c>
      <c r="BO1553" s="3" t="str">
        <f aca="false">IF(BN1553&gt;=90, "Very Good", IF(BN1553&gt;=80, "Good", IF(BN1553&gt;=70, "Slightly Good", IF(BN1553&gt;=60, "Average", IF(BN1553&gt;=50, "Slightly Poor", IF(BN1553&gt;=40, "Poor", "Very Poor"))))))</f>
        <v>Good</v>
      </c>
      <c r="BP1553" s="2" t="n">
        <f aca="false">IF(AJ1553&lt;=1000, -6.942*LN(AJ1553)+107.59, IF(AND(AJ1553&gt;1000, AJ1553&lt;=5213),-36.304*LN(AJ1553)+310.72, IF(AJ1553&gt;5213, 10)))</f>
        <v>92.336866984132</v>
      </c>
      <c r="BQ1553" s="2" t="n">
        <f aca="false">BF1553^0.04*BG1553^0.22*BH1553^0.51*BI1553^0.06*BP1553^0.17</f>
        <v>95.0416952246659</v>
      </c>
      <c r="BR1553" s="0" t="str">
        <f aca="false">IF(BQ1553&gt;=90, "Very Good", IF(BQ1553&gt;=80, "Good", IF(BQ1553&gt;=70, "Slightly Good", IF(BQ1553&gt;=60, "Average", IF(BQ1553&gt;=50, "Slightly Poor", IF(BQ1553&gt;=40, "Poor", "Very Poor"))))))</f>
        <v>Very Good</v>
      </c>
      <c r="BT1553" s="2" t="n">
        <f aca="false">9.81*LN(AH1553)+30.6</f>
        <v>54.2121315126024</v>
      </c>
      <c r="BU1553" s="0" t="str">
        <f aca="false">IF(BT1553&lt;30, "Clean water", IF(AND(BT1553&gt;=30, BT1553&lt;40), "Hypolimia", IF(AND(BT1553&gt;=40,BT1553&lt;50), "Mesotrophic", IF(AND(BT1553&gt;=50, BT1553&lt;70), "Eutrophic", IF(BT1553&gt;70,"Hypertrophic")))))</f>
        <v>Eutrophic</v>
      </c>
      <c r="CM1553" s="0" t="n">
        <f aca="false">IF(G1553&gt;H1553,1,0)</f>
        <v>0</v>
      </c>
      <c r="CO1553" s="17" t="n">
        <f aca="false">14.652-0.41022*M1553+0.007991*M1553*M1553-0.000077774*M1553*M1553*M1553</f>
        <v>13.204286425072</v>
      </c>
      <c r="CP1553" s="1" t="n">
        <f aca="false">F1553/CO1553*100</f>
        <v>102.239527115729</v>
      </c>
    </row>
    <row r="1554" customFormat="false" ht="12.5" hidden="false" customHeight="false" outlineLevel="0" collapsed="false">
      <c r="A1554" s="0" t="n">
        <v>1553</v>
      </c>
      <c r="B1554" s="15" t="s">
        <v>107</v>
      </c>
      <c r="C1554" s="16" t="s">
        <v>108</v>
      </c>
      <c r="D1554" s="0" t="s">
        <v>192</v>
      </c>
      <c r="E1554" s="0" t="n">
        <v>7.5</v>
      </c>
      <c r="F1554" s="0" t="n">
        <v>11.9</v>
      </c>
      <c r="G1554" s="0" t="n">
        <v>0.8</v>
      </c>
      <c r="H1554" s="0" t="n">
        <v>1.3</v>
      </c>
      <c r="I1554" s="0" t="n">
        <v>1</v>
      </c>
      <c r="J1554" s="0" t="n">
        <v>6.849</v>
      </c>
      <c r="K1554" s="0" t="n">
        <v>0.058</v>
      </c>
      <c r="L1554" s="0" t="n">
        <v>1</v>
      </c>
      <c r="M1554" s="0" t="n">
        <v>4.2</v>
      </c>
      <c r="N1554" s="0" t="n">
        <v>0</v>
      </c>
      <c r="O1554" s="0" t="n">
        <v>495</v>
      </c>
      <c r="P1554" s="0" t="n">
        <v>23000</v>
      </c>
      <c r="AC1554" s="0" t="n">
        <v>6.523</v>
      </c>
      <c r="AD1554" s="0" t="n">
        <v>0.092</v>
      </c>
      <c r="AE1554" s="0" t="n">
        <v>6.118</v>
      </c>
      <c r="AF1554" s="0" t="n">
        <v>0.054</v>
      </c>
      <c r="AG1554" s="0" t="n">
        <v>0.045</v>
      </c>
      <c r="AH1554" s="0" t="n">
        <v>0.4</v>
      </c>
      <c r="AJ1554" s="0" t="n">
        <v>1900</v>
      </c>
      <c r="BF1554" s="0" t="n">
        <f aca="false">IF(E1554&lt;11,-3.6797*E1554^2+48.115*E1554-53.83,280.92*EXP(-0.2027*E1554))</f>
        <v>100.049375</v>
      </c>
      <c r="BG1554" s="1" t="n">
        <f aca="false">32.208*LN(F1554)+21.438</f>
        <v>101.202348790984</v>
      </c>
      <c r="BH1554" s="1" t="n">
        <f aca="false">IF(G1554&lt;=2, -10*G1554+100, 88.958*EXP(-0.0755*G1554))</f>
        <v>92</v>
      </c>
      <c r="BI1554" s="1" t="n">
        <f aca="false">IF(I1554&lt;=100, 0.0053*(I1554)^2-1.0332*I1554+100.76, 122.82*EXP(-0.0092*I1554))</f>
        <v>99.7321</v>
      </c>
      <c r="BJ1554" s="0" t="n">
        <f aca="false">IF(P1554&lt;=1000, -6.942*LN(P1554)+107.59, -36.304*LN(P1554)+310.72)</f>
        <v>-53.8901296632594</v>
      </c>
      <c r="BK1554" s="0" t="e">
        <f aca="false">BF1554^0.04*BG1554^0.22*BH1554^0.51*BI1554^0.06*BJ1554^0.17</f>
        <v>#NUM!</v>
      </c>
      <c r="BL1554" s="0" t="e">
        <f aca="false">IF(BK1554&gt;=90, "Very Good", IF(BK1554&gt;=80, "Good", IF(BK1554&gt;=70, "Slightly Good", IF(BK1554&gt;=60, "Average", IF(BK1554&gt;=50, "Slightly Poor", IF(BK1554&gt;=40, "Poor", "Very Poor"))))))</f>
        <v>#NUM!</v>
      </c>
      <c r="BM1554" s="2" t="n">
        <f aca="false">IF(P1554&lt;=1000, -6.942*LN(P1554)+107.59, IF(AND(P1554&gt;1000, P1554&lt;=5213),-36.304*LN(P1554)+310.72, IF(P1554&gt;5213, 10)))</f>
        <v>10</v>
      </c>
      <c r="BN1554" s="2" t="n">
        <f aca="false">BF1554^0.04*BG1554^0.22*BH1554^0.51*BI1554^0.06*BM1554^0.17</f>
        <v>64.9549713029021</v>
      </c>
      <c r="BO1554" s="3" t="str">
        <f aca="false">IF(BN1554&gt;=90, "Very Good", IF(BN1554&gt;=80, "Good", IF(BN1554&gt;=70, "Slightly Good", IF(BN1554&gt;=60, "Average", IF(BN1554&gt;=50, "Slightly Poor", IF(BN1554&gt;=40, "Poor", "Very Poor"))))))</f>
        <v>Average</v>
      </c>
      <c r="BP1554" s="2" t="n">
        <f aca="false">IF(AJ1554&lt;=1000, -6.942*LN(AJ1554)+107.59, IF(AND(AJ1554&gt;1000, AJ1554&lt;=5213),-36.304*LN(AJ1554)+310.72, IF(AJ1554&gt;5213, 10)))</f>
        <v>36.6389888682299</v>
      </c>
      <c r="BQ1554" s="2" t="n">
        <f aca="false">BF1554^0.04*BG1554^0.22*BH1554^0.51*BI1554^0.06*BP1554^0.17</f>
        <v>80.9995837001348</v>
      </c>
      <c r="BR1554" s="0" t="str">
        <f aca="false">IF(BQ1554&gt;=90, "Very Good", IF(BQ1554&gt;=80, "Good", IF(BQ1554&gt;=70, "Slightly Good", IF(BQ1554&gt;=60, "Average", IF(BQ1554&gt;=50, "Slightly Poor", IF(BQ1554&gt;=40, "Poor", "Very Poor"))))))</f>
        <v>Good</v>
      </c>
      <c r="BT1554" s="2" t="n">
        <f aca="false">9.81*LN(AH1554)+30.6</f>
        <v>21.6111879203145</v>
      </c>
      <c r="BU1554" s="0" t="str">
        <f aca="false">IF(BT1554&lt;30, "Clean water", IF(AND(BT1554&gt;=30, BT1554&lt;40), "Hypolimia", IF(AND(BT1554&gt;=40,BT1554&lt;50), "Mesotrophic", IF(AND(BT1554&gt;=50, BT1554&lt;70), "Eutrophic", IF(BT1554&gt;70,"Hypertrophic")))))</f>
        <v>Clean water</v>
      </c>
      <c r="CM1554" s="0" t="n">
        <f aca="false">IF(G1554&gt;H1554,1,0)</f>
        <v>0</v>
      </c>
      <c r="CO1554" s="17" t="n">
        <f aca="false">14.652-0.41022*M1554+0.007991*M1554*M1554-0.000077774*M1554*M1554*M1554</f>
        <v>13.064275119888</v>
      </c>
      <c r="CP1554" s="1" t="n">
        <f aca="false">F1554/CO1554*100</f>
        <v>91.0881001111527</v>
      </c>
    </row>
    <row r="1555" customFormat="false" ht="12.5" hidden="false" customHeight="false" outlineLevel="0" collapsed="false">
      <c r="A1555" s="0" t="n">
        <v>1554</v>
      </c>
      <c r="B1555" s="15" t="s">
        <v>109</v>
      </c>
      <c r="C1555" s="16" t="s">
        <v>110</v>
      </c>
      <c r="D1555" s="0" t="s">
        <v>192</v>
      </c>
      <c r="E1555" s="0" t="n">
        <v>7.5</v>
      </c>
      <c r="F1555" s="0" t="n">
        <v>11.7</v>
      </c>
      <c r="G1555" s="0" t="n">
        <v>1.7</v>
      </c>
      <c r="H1555" s="0" t="n">
        <v>6.3</v>
      </c>
      <c r="I1555" s="0" t="n">
        <v>4</v>
      </c>
      <c r="J1555" s="0" t="n">
        <v>8.51</v>
      </c>
      <c r="K1555" s="0" t="n">
        <v>0.145</v>
      </c>
      <c r="L1555" s="0" t="n">
        <v>3.8</v>
      </c>
      <c r="M1555" s="0" t="n">
        <v>7.8</v>
      </c>
      <c r="O1555" s="0" t="n">
        <v>374</v>
      </c>
      <c r="AC1555" s="0" t="n">
        <v>8.22</v>
      </c>
      <c r="AD1555" s="0" t="n">
        <v>0.315</v>
      </c>
      <c r="AE1555" s="0" t="n">
        <v>6.694</v>
      </c>
      <c r="AF1555" s="0" t="n">
        <v>0.075</v>
      </c>
      <c r="AG1555" s="0" t="n">
        <v>0.048</v>
      </c>
      <c r="BD1555" s="0" t="n">
        <v>2.389</v>
      </c>
      <c r="BF1555" s="0" t="n">
        <f aca="false">IF(E1555&lt;11,-3.6797*E1555^2+48.115*E1555-53.83,280.92*EXP(-0.2027*E1555))</f>
        <v>100.049375</v>
      </c>
      <c r="BG1555" s="1" t="n">
        <f aca="false">32.208*LN(F1555)+21.438</f>
        <v>100.656437416814</v>
      </c>
      <c r="BH1555" s="1" t="n">
        <f aca="false">IF(G1555&lt;=2, -10*G1555+100, 88.958*EXP(-0.0755*G1555))</f>
        <v>83</v>
      </c>
      <c r="BI1555" s="1" t="n">
        <f aca="false">IF(I1555&lt;=100, 0.0053*(I1555)^2-1.0332*I1555+100.76, 122.82*EXP(-0.0092*I1555))</f>
        <v>96.712</v>
      </c>
      <c r="BJ1555" s="0" t="e">
        <f aca="false">IF(P1555&lt;=1000, -6.942*LN(P1555)+107.59, -36.304*LN(P1555)+310.72)</f>
        <v>#VALUE!</v>
      </c>
      <c r="BK1555" s="0" t="e">
        <f aca="false">BF1555^0.04*BG1555^0.22*BH1555^0.51*BI1555^0.06*BJ1555^0.17</f>
        <v>#VALUE!</v>
      </c>
      <c r="BL1555" s="0" t="e">
        <f aca="false">IF(BK1555&gt;=90, "Very Good", IF(BK1555&gt;=80, "Good", IF(BK1555&gt;=70, "Slightly Good", IF(BK1555&gt;=60, "Average", IF(BK1555&gt;=50, "Slightly Poor", IF(BK1555&gt;=40, "Poor", "Very Poor"))))))</f>
        <v>#VALUE!</v>
      </c>
      <c r="BM1555" s="2" t="e">
        <f aca="false">IF(P1555&lt;=1000, -6.942*LN(P1555)+107.59, IF(AND(P1555&gt;1000, P1555&lt;=5213),-36.304*LN(P1555)+310.72, IF(P1555&gt;5213, 10)))</f>
        <v>#VALUE!</v>
      </c>
      <c r="BN1555" s="2" t="e">
        <f aca="false">BF1555^0.04*BG1555^0.22*BH1555^0.51*BI1555^0.06*BM1555^0.17</f>
        <v>#VALUE!</v>
      </c>
      <c r="BO1555" s="3" t="e">
        <f aca="false">IF(BN1555&gt;=90, "Very Good", IF(BN1555&gt;=80, "Good", IF(BN1555&gt;=70, "Slightly Good", IF(BN1555&gt;=60, "Average", IF(BN1555&gt;=50, "Slightly Poor", IF(BN1555&gt;=40, "Poor", "Very Poor"))))))</f>
        <v>#VALUE!</v>
      </c>
      <c r="BP1555" s="2" t="e">
        <f aca="false">IF(AJ1555&lt;=1000, -6.942*LN(AJ1555)+107.59, IF(AND(AJ1555&gt;1000, AJ1555&lt;=5213),-36.304*LN(AJ1555)+310.72, IF(AJ1555&gt;5213, 10)))</f>
        <v>#VALUE!</v>
      </c>
      <c r="BQ1555" s="2" t="e">
        <f aca="false">BF1555^0.04*BG1555^0.22*BH1555^0.51*BI1555^0.06*BP1555^0.17</f>
        <v>#VALUE!</v>
      </c>
      <c r="BR1555" s="0" t="e">
        <f aca="false">IF(BQ1555&gt;=90, "Very Good", IF(BQ1555&gt;=80, "Good", IF(BQ1555&gt;=70, "Slightly Good", IF(BQ1555&gt;=60, "Average", IF(BQ1555&gt;=50, "Slightly Poor", IF(BQ1555&gt;=40, "Poor", "Very Poor"))))))</f>
        <v>#VALUE!</v>
      </c>
      <c r="BT1555" s="2" t="e">
        <f aca="false">9.81*LN(AH1555)+30.6</f>
        <v>#VALUE!</v>
      </c>
      <c r="BU1555" s="0" t="e">
        <f aca="false">IF(BT1555&lt;30, "Clean water", IF(AND(BT1555&gt;=30, BT1555&lt;40), "Hypolimia", IF(AND(BT1555&gt;=40,BT1555&lt;50), "Mesotrophic", IF(AND(BT1555&gt;=50, BT1555&lt;70), "Eutrophic", IF(BT1555&gt;70,"Hypertrophic")))))</f>
        <v>#VALUE!</v>
      </c>
      <c r="CM1555" s="0" t="n">
        <f aca="false">IF(G1555&gt;H1555,1,0)</f>
        <v>0</v>
      </c>
      <c r="CO1555" s="17" t="n">
        <f aca="false">14.652-0.41022*M1555+0.007991*M1555*M1555-0.000077774*M1555*M1555*M1555</f>
        <v>11.901548632752</v>
      </c>
      <c r="CP1555" s="1" t="n">
        <f aca="false">F1555/CO1555*100</f>
        <v>98.30653439337</v>
      </c>
    </row>
    <row r="1556" customFormat="false" ht="12.5" hidden="false" customHeight="false" outlineLevel="0" collapsed="false">
      <c r="A1556" s="0" t="n">
        <v>1555</v>
      </c>
      <c r="B1556" s="15" t="s">
        <v>111</v>
      </c>
      <c r="C1556" s="16" t="s">
        <v>112</v>
      </c>
      <c r="D1556" s="0" t="s">
        <v>192</v>
      </c>
      <c r="E1556" s="0" t="n">
        <v>7.7</v>
      </c>
      <c r="F1556" s="0" t="n">
        <v>11.7</v>
      </c>
      <c r="G1556" s="0" t="n">
        <v>0.6</v>
      </c>
      <c r="H1556" s="0" t="n">
        <v>3.8</v>
      </c>
      <c r="I1556" s="0" t="n">
        <v>0.6</v>
      </c>
      <c r="J1556" s="0" t="n">
        <v>8.043</v>
      </c>
      <c r="K1556" s="0" t="n">
        <v>0.011</v>
      </c>
      <c r="L1556" s="0" t="n">
        <v>2.3</v>
      </c>
      <c r="M1556" s="0" t="n">
        <v>8.9</v>
      </c>
      <c r="N1556" s="0" t="n">
        <v>0</v>
      </c>
      <c r="O1556" s="0" t="n">
        <v>406</v>
      </c>
      <c r="P1556" s="0" t="n">
        <v>6600</v>
      </c>
      <c r="AC1556" s="0" t="n">
        <v>7.65</v>
      </c>
      <c r="AD1556" s="0" t="n">
        <v>0.026</v>
      </c>
      <c r="AE1556" s="0" t="n">
        <v>7.111</v>
      </c>
      <c r="AF1556" s="0" t="n">
        <v>0.011</v>
      </c>
      <c r="AG1556" s="0" t="n">
        <v>0.005</v>
      </c>
      <c r="AH1556" s="0" t="n">
        <v>0.3</v>
      </c>
      <c r="AJ1556" s="0" t="n">
        <v>90</v>
      </c>
      <c r="BF1556" s="0" t="n">
        <f aca="false">IF(E1556&lt;11,-3.6797*E1556^2+48.115*E1556-53.83,280.92*EXP(-0.2027*E1556))</f>
        <v>98.486087</v>
      </c>
      <c r="BG1556" s="1" t="n">
        <f aca="false">32.208*LN(F1556)+21.438</f>
        <v>100.656437416814</v>
      </c>
      <c r="BH1556" s="1" t="n">
        <f aca="false">IF(G1556&lt;=2, -10*G1556+100, 88.958*EXP(-0.0755*G1556))</f>
        <v>94</v>
      </c>
      <c r="BI1556" s="1" t="n">
        <f aca="false">IF(I1556&lt;=100, 0.0053*(I1556)^2-1.0332*I1556+100.76, 122.82*EXP(-0.0092*I1556))</f>
        <v>100.141988</v>
      </c>
      <c r="BJ1556" s="0" t="n">
        <f aca="false">IF(P1556&lt;=1000, -6.942*LN(P1556)+107.59, -36.304*LN(P1556)+310.72)</f>
        <v>-8.56732418663904</v>
      </c>
      <c r="BK1556" s="0" t="e">
        <f aca="false">BF1556^0.04*BG1556^0.22*BH1556^0.51*BI1556^0.06*BJ1556^0.17</f>
        <v>#NUM!</v>
      </c>
      <c r="BL1556" s="0" t="e">
        <f aca="false">IF(BK1556&gt;=90, "Very Good", IF(BK1556&gt;=80, "Good", IF(BK1556&gt;=70, "Slightly Good", IF(BK1556&gt;=60, "Average", IF(BK1556&gt;=50, "Slightly Poor", IF(BK1556&gt;=40, "Poor", "Very Poor"))))))</f>
        <v>#NUM!</v>
      </c>
      <c r="BM1556" s="2" t="n">
        <f aca="false">IF(P1556&lt;=1000, -6.942*LN(P1556)+107.59, IF(AND(P1556&gt;1000, P1556&lt;=5213),-36.304*LN(P1556)+310.72, IF(P1556&gt;5213, 10)))</f>
        <v>10</v>
      </c>
      <c r="BN1556" s="2" t="n">
        <f aca="false">BF1556^0.04*BG1556^0.22*BH1556^0.51*BI1556^0.06*BM1556^0.17</f>
        <v>65.5680571549335</v>
      </c>
      <c r="BO1556" s="3" t="str">
        <f aca="false">IF(BN1556&gt;=90, "Very Good", IF(BN1556&gt;=80, "Good", IF(BN1556&gt;=70, "Slightly Good", IF(BN1556&gt;=60, "Average", IF(BN1556&gt;=50, "Slightly Poor", IF(BN1556&gt;=40, "Poor", "Very Poor"))))))</f>
        <v>Average</v>
      </c>
      <c r="BP1556" s="2" t="n">
        <f aca="false">IF(AJ1556&lt;=1000, -6.942*LN(AJ1556)+107.59, IF(AND(AJ1556&gt;1000, AJ1556&lt;=5213),-36.304*LN(AJ1556)+310.72, IF(AJ1556&gt;5213, 10)))</f>
        <v>76.3523212685673</v>
      </c>
      <c r="BQ1556" s="2" t="n">
        <f aca="false">BF1556^0.04*BG1556^0.22*BH1556^0.51*BI1556^0.06*BP1556^0.17</f>
        <v>92.6343582035935</v>
      </c>
      <c r="BR1556" s="0" t="str">
        <f aca="false">IF(BQ1556&gt;=90, "Very Good", IF(BQ1556&gt;=80, "Good", IF(BQ1556&gt;=70, "Slightly Good", IF(BQ1556&gt;=60, "Average", IF(BQ1556&gt;=50, "Slightly Poor", IF(BQ1556&gt;=40, "Poor", "Very Poor"))))))</f>
        <v>Very Good</v>
      </c>
      <c r="BT1556" s="2" t="n">
        <f aca="false">9.81*LN(AH1556)+30.6</f>
        <v>18.7890267895626</v>
      </c>
      <c r="BU1556" s="0" t="str">
        <f aca="false">IF(BT1556&lt;30, "Clean water", IF(AND(BT1556&gt;=30, BT1556&lt;40), "Hypolimia", IF(AND(BT1556&gt;=40,BT1556&lt;50), "Mesotrophic", IF(AND(BT1556&gt;=50, BT1556&lt;70), "Eutrophic", IF(BT1556&gt;70,"Hypertrophic")))))</f>
        <v>Clean water</v>
      </c>
      <c r="CM1556" s="0" t="n">
        <f aca="false">IF(G1556&gt;H1556,1,0)</f>
        <v>0</v>
      </c>
      <c r="CO1556" s="17" t="n">
        <f aca="false">14.652-0.41022*M1556+0.007991*M1556*M1556-0.000077774*M1556*M1556*M1556</f>
        <v>11.579180850994</v>
      </c>
      <c r="CP1556" s="1" t="n">
        <f aca="false">F1556/CO1556*100</f>
        <v>101.043417065169</v>
      </c>
    </row>
    <row r="1557" customFormat="false" ht="12.5" hidden="false" customHeight="false" outlineLevel="0" collapsed="false">
      <c r="A1557" s="0" t="n">
        <v>1556</v>
      </c>
      <c r="B1557" s="15" t="s">
        <v>113</v>
      </c>
      <c r="C1557" s="16" t="s">
        <v>114</v>
      </c>
      <c r="D1557" s="0" t="s">
        <v>192</v>
      </c>
      <c r="E1557" s="0" t="n">
        <v>7.7</v>
      </c>
      <c r="F1557" s="0" t="n">
        <v>12.6</v>
      </c>
      <c r="G1557" s="0" t="n">
        <v>1.2</v>
      </c>
      <c r="H1557" s="0" t="n">
        <v>4.4</v>
      </c>
      <c r="I1557" s="0" t="n">
        <v>4.6</v>
      </c>
      <c r="J1557" s="0" t="n">
        <v>7.915</v>
      </c>
      <c r="K1557" s="0" t="n">
        <v>0.066</v>
      </c>
      <c r="L1557" s="0" t="n">
        <v>3</v>
      </c>
      <c r="M1557" s="0" t="n">
        <v>3.9</v>
      </c>
      <c r="N1557" s="0" t="n">
        <v>0</v>
      </c>
      <c r="O1557" s="0" t="n">
        <v>470</v>
      </c>
      <c r="P1557" s="0" t="n">
        <v>7900</v>
      </c>
      <c r="AC1557" s="0" t="n">
        <v>7.581</v>
      </c>
      <c r="AD1557" s="0" t="n">
        <v>0.322</v>
      </c>
      <c r="AE1557" s="0" t="n">
        <v>6.621</v>
      </c>
      <c r="AF1557" s="0" t="n">
        <v>0.036</v>
      </c>
      <c r="AG1557" s="0" t="n">
        <v>0.019</v>
      </c>
      <c r="AH1557" s="0" t="n">
        <v>1.1</v>
      </c>
      <c r="AJ1557" s="0" t="n">
        <v>250</v>
      </c>
      <c r="BF1557" s="0" t="n">
        <f aca="false">IF(E1557&lt;11,-3.6797*E1557^2+48.115*E1557-53.83,280.92*EXP(-0.2027*E1557))</f>
        <v>98.486087</v>
      </c>
      <c r="BG1557" s="1" t="n">
        <f aca="false">32.208*LN(F1557)+21.438</f>
        <v>103.043306983941</v>
      </c>
      <c r="BH1557" s="1" t="n">
        <f aca="false">IF(G1557&lt;=2, -10*G1557+100, 88.958*EXP(-0.0755*G1557))</f>
        <v>88</v>
      </c>
      <c r="BI1557" s="1" t="n">
        <f aca="false">IF(I1557&lt;=100, 0.0053*(I1557)^2-1.0332*I1557+100.76, 122.82*EXP(-0.0092*I1557))</f>
        <v>96.119428</v>
      </c>
      <c r="BJ1557" s="0" t="n">
        <f aca="false">IF(P1557&lt;=1000, -6.942*LN(P1557)+107.59, -36.304*LN(P1557)+310.72)</f>
        <v>-15.0945332680744</v>
      </c>
      <c r="BK1557" s="0" t="e">
        <f aca="false">BF1557^0.04*BG1557^0.22*BH1557^0.51*BI1557^0.06*BJ1557^0.17</f>
        <v>#NUM!</v>
      </c>
      <c r="BL1557" s="0" t="e">
        <f aca="false">IF(BK1557&gt;=90, "Very Good", IF(BK1557&gt;=80, "Good", IF(BK1557&gt;=70, "Slightly Good", IF(BK1557&gt;=60, "Average", IF(BK1557&gt;=50, "Slightly Poor", IF(BK1557&gt;=40, "Poor", "Very Poor"))))))</f>
        <v>#NUM!</v>
      </c>
      <c r="BM1557" s="2" t="n">
        <f aca="false">IF(P1557&lt;=1000, -6.942*LN(P1557)+107.59, IF(AND(P1557&gt;1000, P1557&lt;=5213),-36.304*LN(P1557)+310.72, IF(P1557&gt;5213, 10)))</f>
        <v>10</v>
      </c>
      <c r="BN1557" s="2" t="n">
        <f aca="false">BF1557^0.04*BG1557^0.22*BH1557^0.51*BI1557^0.06*BM1557^0.17</f>
        <v>63.5702884650771</v>
      </c>
      <c r="BO1557" s="3" t="str">
        <f aca="false">IF(BN1557&gt;=90, "Very Good", IF(BN1557&gt;=80, "Good", IF(BN1557&gt;=70, "Slightly Good", IF(BN1557&gt;=60, "Average", IF(BN1557&gt;=50, "Slightly Poor", IF(BN1557&gt;=40, "Poor", "Very Poor"))))))</f>
        <v>Average</v>
      </c>
      <c r="BP1557" s="2" t="n">
        <f aca="false">IF(AJ1557&lt;=1000, -6.942*LN(AJ1557)+107.59, IF(AND(AJ1557&gt;1000, AJ1557&lt;=5213),-36.304*LN(AJ1557)+310.72, IF(AJ1557&gt;5213, 10)))</f>
        <v>69.2600183082003</v>
      </c>
      <c r="BQ1557" s="2" t="n">
        <f aca="false">BF1557^0.04*BG1557^0.22*BH1557^0.51*BI1557^0.06*BP1557^0.17</f>
        <v>88.3356938196214</v>
      </c>
      <c r="BR1557" s="0" t="str">
        <f aca="false">IF(BQ1557&gt;=90, "Very Good", IF(BQ1557&gt;=80, "Good", IF(BQ1557&gt;=70, "Slightly Good", IF(BQ1557&gt;=60, "Average", IF(BQ1557&gt;=50, "Slightly Poor", IF(BQ1557&gt;=40, "Poor", "Very Poor"))))))</f>
        <v>Good</v>
      </c>
      <c r="BT1557" s="2" t="n">
        <f aca="false">9.81*LN(AH1557)+30.6</f>
        <v>31.5349928638804</v>
      </c>
      <c r="BU1557" s="0" t="str">
        <f aca="false">IF(BT1557&lt;30, "Clean water", IF(AND(BT1557&gt;=30, BT1557&lt;40), "Hypolimia", IF(AND(BT1557&gt;=40,BT1557&lt;50), "Mesotrophic", IF(AND(BT1557&gt;=50, BT1557&lt;70), "Eutrophic", IF(BT1557&gt;70,"Hypertrophic")))))</f>
        <v>Hypolimia</v>
      </c>
      <c r="CM1557" s="0" t="n">
        <f aca="false">IF(G1557&gt;H1557,1,0)</f>
        <v>0</v>
      </c>
      <c r="CO1557" s="17" t="n">
        <f aca="false">14.652-0.41022*M1557+0.007991*M1557*M1557-0.000077774*M1557*M1557*M1557</f>
        <v>13.169071634094</v>
      </c>
      <c r="CP1557" s="1" t="n">
        <f aca="false">F1557/CO1557*100</f>
        <v>95.6787262617609</v>
      </c>
    </row>
    <row r="1558" customFormat="false" ht="12.5" hidden="false" customHeight="false" outlineLevel="0" collapsed="false">
      <c r="A1558" s="0" t="n">
        <v>1557</v>
      </c>
      <c r="B1558" s="15" t="s">
        <v>115</v>
      </c>
      <c r="C1558" s="16" t="s">
        <v>116</v>
      </c>
      <c r="D1558" s="0" t="s">
        <v>192</v>
      </c>
      <c r="E1558" s="0" t="n">
        <v>7.4</v>
      </c>
      <c r="F1558" s="0" t="n">
        <v>9.9</v>
      </c>
      <c r="G1558" s="0" t="n">
        <v>2.6</v>
      </c>
      <c r="H1558" s="0" t="n">
        <v>6.3</v>
      </c>
      <c r="I1558" s="0" t="n">
        <v>9.6</v>
      </c>
      <c r="J1558" s="0" t="n">
        <v>12.742</v>
      </c>
      <c r="K1558" s="0" t="n">
        <v>0.179</v>
      </c>
      <c r="L1558" s="0" t="n">
        <v>4.4</v>
      </c>
      <c r="M1558" s="0" t="n">
        <v>10.5</v>
      </c>
      <c r="N1558" s="0" t="n">
        <v>0</v>
      </c>
      <c r="O1558" s="0" t="n">
        <v>533</v>
      </c>
      <c r="P1558" s="0" t="n">
        <v>19000</v>
      </c>
      <c r="AC1558" s="0" t="n">
        <v>11.7</v>
      </c>
      <c r="AD1558" s="0" t="n">
        <v>1.68</v>
      </c>
      <c r="AE1558" s="0" t="n">
        <v>9.991</v>
      </c>
      <c r="AF1558" s="0" t="n">
        <v>0.052</v>
      </c>
      <c r="AG1558" s="0" t="n">
        <v>0.029</v>
      </c>
      <c r="AH1558" s="0" t="n">
        <v>0.4</v>
      </c>
      <c r="AJ1558" s="0" t="n">
        <v>1400</v>
      </c>
      <c r="BF1558" s="0" t="n">
        <f aca="false">IF(E1558&lt;11,-3.6797*E1558^2+48.115*E1558-53.83,280.92*EXP(-0.2027*E1558))</f>
        <v>100.720628</v>
      </c>
      <c r="BG1558" s="1" t="n">
        <f aca="false">32.208*LN(F1558)+21.438</f>
        <v>95.2759594579826</v>
      </c>
      <c r="BH1558" s="1" t="n">
        <f aca="false">IF(G1558&lt;=2, -10*G1558+100, 88.958*EXP(-0.0755*G1558))</f>
        <v>73.1026302934667</v>
      </c>
      <c r="BI1558" s="1" t="n">
        <f aca="false">IF(I1558&lt;=100, 0.0053*(I1558)^2-1.0332*I1558+100.76, 122.82*EXP(-0.0092*I1558))</f>
        <v>91.329728</v>
      </c>
      <c r="BJ1558" s="0" t="n">
        <f aca="false">IF(P1558&lt;=1000, -6.942*LN(P1558)+107.59, -36.304*LN(P1558)+310.72)</f>
        <v>-46.9540603478259</v>
      </c>
      <c r="BK1558" s="0" t="e">
        <f aca="false">BF1558^0.04*BG1558^0.22*BH1558^0.51*BI1558^0.06*BJ1558^0.17</f>
        <v>#NUM!</v>
      </c>
      <c r="BL1558" s="0" t="e">
        <f aca="false">IF(BK1558&gt;=90, "Very Good", IF(BK1558&gt;=80, "Good", IF(BK1558&gt;=70, "Slightly Good", IF(BK1558&gt;=60, "Average", IF(BK1558&gt;=50, "Slightly Poor", IF(BK1558&gt;=40, "Poor", "Very Poor"))))))</f>
        <v>#NUM!</v>
      </c>
      <c r="BM1558" s="2" t="n">
        <f aca="false">IF(P1558&lt;=1000, -6.942*LN(P1558)+107.59, IF(AND(P1558&gt;1000, P1558&lt;=5213),-36.304*LN(P1558)+310.72, IF(P1558&gt;5213, 10)))</f>
        <v>10</v>
      </c>
      <c r="BN1558" s="2" t="n">
        <f aca="false">BF1558^0.04*BG1558^0.22*BH1558^0.51*BI1558^0.06*BM1558^0.17</f>
        <v>56.7209676794041</v>
      </c>
      <c r="BO1558" s="3" t="str">
        <f aca="false">IF(BN1558&gt;=90, "Very Good", IF(BN1558&gt;=80, "Good", IF(BN1558&gt;=70, "Slightly Good", IF(BN1558&gt;=60, "Average", IF(BN1558&gt;=50, "Slightly Poor", IF(BN1558&gt;=40, "Poor", "Very Poor"))))))</f>
        <v>Slightly Poor</v>
      </c>
      <c r="BP1558" s="2" t="n">
        <f aca="false">IF(AJ1558&lt;=1000, -6.942*LN(AJ1558)+107.59, IF(AND(AJ1558&gt;1000, AJ1558&lt;=5213),-36.304*LN(AJ1558)+310.72, IF(AJ1558&gt;5213, 10)))</f>
        <v>47.725564273536</v>
      </c>
      <c r="BQ1558" s="2" t="n">
        <f aca="false">BF1558^0.04*BG1558^0.22*BH1558^0.51*BI1558^0.06*BP1558^0.17</f>
        <v>73.9828936592471</v>
      </c>
      <c r="BR1558" s="0" t="str">
        <f aca="false">IF(BQ1558&gt;=90, "Very Good", IF(BQ1558&gt;=80, "Good", IF(BQ1558&gt;=70, "Slightly Good", IF(BQ1558&gt;=60, "Average", IF(BQ1558&gt;=50, "Slightly Poor", IF(BQ1558&gt;=40, "Poor", "Very Poor"))))))</f>
        <v>Slightly Good</v>
      </c>
      <c r="BT1558" s="2" t="n">
        <f aca="false">9.81*LN(AH1558)+30.6</f>
        <v>21.6111879203145</v>
      </c>
      <c r="BU1558" s="0" t="str">
        <f aca="false">IF(BT1558&lt;30, "Clean water", IF(AND(BT1558&gt;=30, BT1558&lt;40), "Hypolimia", IF(AND(BT1558&gt;=40,BT1558&lt;50), "Mesotrophic", IF(AND(BT1558&gt;=50, BT1558&lt;70), "Eutrophic", IF(BT1558&gt;70,"Hypertrophic")))))</f>
        <v>Clean water</v>
      </c>
      <c r="CM1558" s="0" t="n">
        <f aca="false">IF(G1558&gt;H1558,1,0)</f>
        <v>0</v>
      </c>
      <c r="CO1558" s="17" t="n">
        <f aca="false">14.652-0.41022*M1558+0.007991*M1558*M1558-0.000077774*M1558*M1558*M1558</f>
        <v>11.13566462325</v>
      </c>
      <c r="CP1558" s="1" t="n">
        <f aca="false">F1558/CO1558*100</f>
        <v>88.9035395276716</v>
      </c>
    </row>
    <row r="1559" customFormat="false" ht="12.5" hidden="false" customHeight="false" outlineLevel="0" collapsed="false">
      <c r="A1559" s="0" t="n">
        <v>1558</v>
      </c>
      <c r="B1559" s="15" t="s">
        <v>117</v>
      </c>
      <c r="C1559" s="16" t="s">
        <v>118</v>
      </c>
      <c r="D1559" s="0" t="s">
        <v>192</v>
      </c>
      <c r="E1559" s="0" t="n">
        <v>7.5</v>
      </c>
      <c r="F1559" s="0" t="n">
        <v>13.3</v>
      </c>
      <c r="G1559" s="0" t="n">
        <v>1.1</v>
      </c>
      <c r="H1559" s="0" t="n">
        <v>1.8</v>
      </c>
      <c r="I1559" s="0" t="n">
        <v>1.4</v>
      </c>
      <c r="J1559" s="0" t="n">
        <v>2.809</v>
      </c>
      <c r="K1559" s="0" t="n">
        <v>0</v>
      </c>
      <c r="L1559" s="0" t="n">
        <v>1.3</v>
      </c>
      <c r="M1559" s="0" t="n">
        <v>3.8</v>
      </c>
      <c r="N1559" s="0" t="n">
        <v>0</v>
      </c>
      <c r="O1559" s="0" t="n">
        <v>213</v>
      </c>
      <c r="P1559" s="0" t="n">
        <v>77</v>
      </c>
      <c r="AC1559" s="0" t="n">
        <v>2.674</v>
      </c>
      <c r="AD1559" s="0" t="n">
        <v>0.166</v>
      </c>
      <c r="AE1559" s="0" t="n">
        <v>2.265</v>
      </c>
      <c r="AF1559" s="0" t="n">
        <v>0</v>
      </c>
      <c r="AG1559" s="0" t="n">
        <v>0</v>
      </c>
      <c r="AH1559" s="0" t="n">
        <v>0.4</v>
      </c>
      <c r="AJ1559" s="0" t="n">
        <v>0</v>
      </c>
      <c r="BF1559" s="0" t="n">
        <f aca="false">IF(E1559&lt;11,-3.6797*E1559^2+48.115*E1559-53.83,280.92*EXP(-0.2027*E1559))</f>
        <v>100.049375</v>
      </c>
      <c r="BG1559" s="1" t="n">
        <f aca="false">32.208*LN(F1559)+21.438</f>
        <v>104.784704046614</v>
      </c>
      <c r="BH1559" s="1" t="n">
        <f aca="false">IF(G1559&lt;=2, -10*G1559+100, 88.958*EXP(-0.0755*G1559))</f>
        <v>89</v>
      </c>
      <c r="BI1559" s="1" t="n">
        <f aca="false">IF(I1559&lt;=100, 0.0053*(I1559)^2-1.0332*I1559+100.76, 122.82*EXP(-0.0092*I1559))</f>
        <v>99.323908</v>
      </c>
      <c r="BJ1559" s="0" t="n">
        <f aca="false">IF(P1559&lt;=1000, -6.942*LN(P1559)+107.59, -36.304*LN(P1559)+310.72)</f>
        <v>77.4353027614917</v>
      </c>
      <c r="BK1559" s="0" t="n">
        <f aca="false">BF1559^0.04*BG1559^0.22*BH1559^0.51*BI1559^0.06*BJ1559^0.17</f>
        <v>91.1183554327987</v>
      </c>
      <c r="BL1559" s="0" t="str">
        <f aca="false">IF(BK1559&gt;=90, "Very Good", IF(BK1559&gt;=80, "Good", IF(BK1559&gt;=70, "Slightly Good", IF(BK1559&gt;=60, "Average", IF(BK1559&gt;=50, "Slightly Poor", IF(BK1559&gt;=40, "Poor", "Very Poor"))))))</f>
        <v>Very Good</v>
      </c>
      <c r="BM1559" s="2" t="n">
        <f aca="false">IF(P1559&lt;=1000, -6.942*LN(P1559)+107.59, IF(AND(P1559&gt;1000, P1559&lt;=5213),-36.304*LN(P1559)+310.72, IF(P1559&gt;5213, 10)))</f>
        <v>77.4353027614917</v>
      </c>
      <c r="BN1559" s="2" t="n">
        <f aca="false">BF1559^0.04*BG1559^0.22*BH1559^0.51*BI1559^0.06*BM1559^0.17</f>
        <v>91.1183554327987</v>
      </c>
      <c r="BO1559" s="3" t="str">
        <f aca="false">IF(BN1559&gt;=90, "Very Good", IF(BN1559&gt;=80, "Good", IF(BN1559&gt;=70, "Slightly Good", IF(BN1559&gt;=60, "Average", IF(BN1559&gt;=50, "Slightly Poor", IF(BN1559&gt;=40, "Poor", "Very Poor"))))))</f>
        <v>Very Good</v>
      </c>
      <c r="BP1559" s="2" t="e">
        <f aca="false">IF(AJ1559&lt;=1000, -6.942*LN(AJ1559)+107.59, IF(AND(AJ1559&gt;1000, AJ1559&lt;=5213),-36.304*LN(AJ1559)+310.72, IF(AJ1559&gt;5213, 10)))</f>
        <v>#VALUE!</v>
      </c>
      <c r="BQ1559" s="2" t="e">
        <f aca="false">BF1559^0.04*BG1559^0.22*BH1559^0.51*BI1559^0.06*BP1559^0.17</f>
        <v>#VALUE!</v>
      </c>
      <c r="BR1559" s="0" t="e">
        <f aca="false">IF(BQ1559&gt;=90, "Very Good", IF(BQ1559&gt;=80, "Good", IF(BQ1559&gt;=70, "Slightly Good", IF(BQ1559&gt;=60, "Average", IF(BQ1559&gt;=50, "Slightly Poor", IF(BQ1559&gt;=40, "Poor", "Very Poor"))))))</f>
        <v>#VALUE!</v>
      </c>
      <c r="BT1559" s="2" t="n">
        <f aca="false">9.81*LN(AH1559)+30.6</f>
        <v>21.6111879203145</v>
      </c>
      <c r="BU1559" s="0" t="str">
        <f aca="false">IF(BT1559&lt;30, "Clean water", IF(AND(BT1559&gt;=30, BT1559&lt;40), "Hypolimia", IF(AND(BT1559&gt;=40,BT1559&lt;50), "Mesotrophic", IF(AND(BT1559&gt;=50, BT1559&lt;70), "Eutrophic", IF(BT1559&gt;70,"Hypertrophic")))))</f>
        <v>Clean water</v>
      </c>
      <c r="CM1559" s="0" t="n">
        <f aca="false">IF(G1559&gt;H1559,1,0)</f>
        <v>0</v>
      </c>
      <c r="CO1559" s="17" t="n">
        <f aca="false">14.652-0.41022*M1559+0.007991*M1559*M1559-0.000077774*M1559*M1559*M1559</f>
        <v>13.204286425072</v>
      </c>
      <c r="CP1559" s="1" t="n">
        <f aca="false">F1559/CO1559*100</f>
        <v>100.724867454755</v>
      </c>
    </row>
    <row r="1560" customFormat="false" ht="12.5" hidden="false" customHeight="false" outlineLevel="0" collapsed="false">
      <c r="A1560" s="0" t="n">
        <v>1559</v>
      </c>
      <c r="B1560" s="15" t="s">
        <v>119</v>
      </c>
      <c r="C1560" s="16" t="s">
        <v>120</v>
      </c>
      <c r="D1560" s="0" t="s">
        <v>192</v>
      </c>
      <c r="E1560" s="0" t="n">
        <v>7.4</v>
      </c>
      <c r="F1560" s="0" t="n">
        <v>14</v>
      </c>
      <c r="G1560" s="0" t="n">
        <v>1.3</v>
      </c>
      <c r="H1560" s="0" t="n">
        <v>1.8</v>
      </c>
      <c r="I1560" s="0" t="n">
        <v>0.4</v>
      </c>
      <c r="J1560" s="0" t="n">
        <v>3.002</v>
      </c>
      <c r="K1560" s="0" t="n">
        <v>0</v>
      </c>
      <c r="L1560" s="0" t="n">
        <v>1.2</v>
      </c>
      <c r="M1560" s="0" t="n">
        <v>2.5</v>
      </c>
      <c r="N1560" s="0" t="n">
        <v>0</v>
      </c>
      <c r="O1560" s="0" t="n">
        <v>239</v>
      </c>
      <c r="P1560" s="0" t="n">
        <v>1400</v>
      </c>
      <c r="AC1560" s="0" t="n">
        <v>2.913</v>
      </c>
      <c r="AD1560" s="0" t="n">
        <v>0.069</v>
      </c>
      <c r="AE1560" s="0" t="n">
        <v>2.505</v>
      </c>
      <c r="AF1560" s="0" t="n">
        <v>0</v>
      </c>
      <c r="AG1560" s="0" t="n">
        <v>0</v>
      </c>
      <c r="AH1560" s="0" t="n">
        <v>0.4</v>
      </c>
      <c r="AJ1560" s="0" t="n">
        <v>120</v>
      </c>
      <c r="BF1560" s="0" t="n">
        <f aca="false">IF(E1560&lt;11,-3.6797*E1560^2+48.115*E1560-53.83,280.92*EXP(-0.2027*E1560))</f>
        <v>100.720628</v>
      </c>
      <c r="BG1560" s="1" t="n">
        <f aca="false">32.208*LN(F1560)+21.438</f>
        <v>106.436758472248</v>
      </c>
      <c r="BH1560" s="1" t="n">
        <f aca="false">IF(G1560&lt;=2, -10*G1560+100, 88.958*EXP(-0.0755*G1560))</f>
        <v>87</v>
      </c>
      <c r="BI1560" s="1" t="n">
        <f aca="false">IF(I1560&lt;=100, 0.0053*(I1560)^2-1.0332*I1560+100.76, 122.82*EXP(-0.0092*I1560))</f>
        <v>100.347568</v>
      </c>
      <c r="BJ1560" s="0" t="n">
        <f aca="false">IF(P1560&lt;=1000, -6.942*LN(P1560)+107.59, -36.304*LN(P1560)+310.72)</f>
        <v>47.725564273536</v>
      </c>
      <c r="BK1560" s="0" t="n">
        <f aca="false">BF1560^0.04*BG1560^0.22*BH1560^0.51*BI1560^0.06*BJ1560^0.17</f>
        <v>83.3139662224598</v>
      </c>
      <c r="BL1560" s="0" t="str">
        <f aca="false">IF(BK1560&gt;=90, "Very Good", IF(BK1560&gt;=80, "Good", IF(BK1560&gt;=70, "Slightly Good", IF(BK1560&gt;=60, "Average", IF(BK1560&gt;=50, "Slightly Poor", IF(BK1560&gt;=40, "Poor", "Very Poor"))))))</f>
        <v>Good</v>
      </c>
      <c r="BM1560" s="2" t="n">
        <f aca="false">IF(P1560&lt;=1000, -6.942*LN(P1560)+107.59, IF(AND(P1560&gt;1000, P1560&lt;=5213),-36.304*LN(P1560)+310.72, IF(P1560&gt;5213, 10)))</f>
        <v>47.725564273536</v>
      </c>
      <c r="BN1560" s="2" t="n">
        <f aca="false">BF1560^0.04*BG1560^0.22*BH1560^0.51*BI1560^0.06*BM1560^0.17</f>
        <v>83.3139662224598</v>
      </c>
      <c r="BO1560" s="3" t="str">
        <f aca="false">IF(BN1560&gt;=90, "Very Good", IF(BN1560&gt;=80, "Good", IF(BN1560&gt;=70, "Slightly Good", IF(BN1560&gt;=60, "Average", IF(BN1560&gt;=50, "Slightly Poor", IF(BN1560&gt;=40, "Poor", "Very Poor"))))))</f>
        <v>Good</v>
      </c>
      <c r="BP1560" s="2" t="n">
        <f aca="false">IF(AJ1560&lt;=1000, -6.942*LN(AJ1560)+107.59, IF(AND(AJ1560&gt;1000, AJ1560&lt;=5213),-36.304*LN(AJ1560)+310.72, IF(AJ1560&gt;5213, 10)))</f>
        <v>74.3552323216071</v>
      </c>
      <c r="BQ1560" s="2" t="n">
        <f aca="false">BF1560^0.04*BG1560^0.22*BH1560^0.51*BI1560^0.06*BP1560^0.17</f>
        <v>89.8365548101786</v>
      </c>
      <c r="BR1560" s="0" t="str">
        <f aca="false">IF(BQ1560&gt;=90, "Very Good", IF(BQ1560&gt;=80, "Good", IF(BQ1560&gt;=70, "Slightly Good", IF(BQ1560&gt;=60, "Average", IF(BQ1560&gt;=50, "Slightly Poor", IF(BQ1560&gt;=40, "Poor", "Very Poor"))))))</f>
        <v>Good</v>
      </c>
      <c r="BT1560" s="2" t="n">
        <f aca="false">9.81*LN(AH1560)+30.6</f>
        <v>21.6111879203145</v>
      </c>
      <c r="BU1560" s="0" t="str">
        <f aca="false">IF(BT1560&lt;30, "Clean water", IF(AND(BT1560&gt;=30, BT1560&lt;40), "Hypolimia", IF(AND(BT1560&gt;=40,BT1560&lt;50), "Mesotrophic", IF(AND(BT1560&gt;=50, BT1560&lt;70), "Eutrophic", IF(BT1560&gt;70,"Hypertrophic")))))</f>
        <v>Clean water</v>
      </c>
      <c r="CM1560" s="0" t="n">
        <f aca="false">IF(G1560&gt;H1560,1,0)</f>
        <v>0</v>
      </c>
      <c r="CO1560" s="17" t="n">
        <f aca="false">14.652-0.41022*M1560+0.007991*M1560*M1560-0.000077774*M1560*M1560*M1560</f>
        <v>13.67517853125</v>
      </c>
      <c r="CP1560" s="1" t="n">
        <f aca="false">F1560/CO1560*100</f>
        <v>102.375263094429</v>
      </c>
    </row>
    <row r="1561" customFormat="false" ht="12.5" hidden="false" customHeight="false" outlineLevel="0" collapsed="false">
      <c r="A1561" s="0" t="n">
        <v>1560</v>
      </c>
      <c r="B1561" s="15" t="s">
        <v>121</v>
      </c>
      <c r="C1561" s="16" t="s">
        <v>122</v>
      </c>
      <c r="D1561" s="0" t="s">
        <v>192</v>
      </c>
      <c r="E1561" s="0" t="n">
        <v>7.5</v>
      </c>
      <c r="F1561" s="0" t="n">
        <v>13.8</v>
      </c>
      <c r="G1561" s="0" t="n">
        <v>1.5</v>
      </c>
      <c r="H1561" s="0" t="n">
        <v>1.9</v>
      </c>
      <c r="I1561" s="0" t="n">
        <v>1.4</v>
      </c>
      <c r="J1561" s="0" t="n">
        <v>3.579</v>
      </c>
      <c r="K1561" s="0" t="n">
        <v>0.012</v>
      </c>
      <c r="L1561" s="0" t="n">
        <v>1.3</v>
      </c>
      <c r="M1561" s="0" t="n">
        <v>2.5</v>
      </c>
      <c r="N1561" s="0" t="n">
        <v>0</v>
      </c>
      <c r="O1561" s="0" t="n">
        <v>291</v>
      </c>
      <c r="P1561" s="0" t="n">
        <v>740</v>
      </c>
      <c r="AC1561" s="0" t="n">
        <v>3.428</v>
      </c>
      <c r="AD1561" s="0" t="n">
        <v>0.049</v>
      </c>
      <c r="AE1561" s="0" t="n">
        <v>2.994</v>
      </c>
      <c r="AF1561" s="0" t="n">
        <v>0.011</v>
      </c>
      <c r="AG1561" s="0" t="n">
        <v>0.007</v>
      </c>
      <c r="AH1561" s="0" t="n">
        <v>0.7</v>
      </c>
      <c r="AJ1561" s="0" t="n">
        <v>30</v>
      </c>
      <c r="BF1561" s="0" t="n">
        <f aca="false">IF(E1561&lt;11,-3.6797*E1561^2+48.115*E1561-53.83,280.92*EXP(-0.2027*E1561))</f>
        <v>100.049375</v>
      </c>
      <c r="BG1561" s="1" t="n">
        <f aca="false">32.208*LN(F1561)+21.438</f>
        <v>105.973326016391</v>
      </c>
      <c r="BH1561" s="1" t="n">
        <f aca="false">IF(G1561&lt;=2, -10*G1561+100, 88.958*EXP(-0.0755*G1561))</f>
        <v>85</v>
      </c>
      <c r="BI1561" s="1" t="n">
        <f aca="false">IF(I1561&lt;=100, 0.0053*(I1561)^2-1.0332*I1561+100.76, 122.82*EXP(-0.0092*I1561))</f>
        <v>99.323908</v>
      </c>
      <c r="BJ1561" s="0" t="n">
        <f aca="false">IF(P1561&lt;=1000, -6.942*LN(P1561)+107.59, -36.304*LN(P1561)+310.72)</f>
        <v>61.726634407412</v>
      </c>
      <c r="BK1561" s="0" t="n">
        <f aca="false">BF1561^0.04*BG1561^0.22*BH1561^0.51*BI1561^0.06*BJ1561^0.17</f>
        <v>85.8537048897176</v>
      </c>
      <c r="BL1561" s="0" t="str">
        <f aca="false">IF(BK1561&gt;=90, "Very Good", IF(BK1561&gt;=80, "Good", IF(BK1561&gt;=70, "Slightly Good", IF(BK1561&gt;=60, "Average", IF(BK1561&gt;=50, "Slightly Poor", IF(BK1561&gt;=40, "Poor", "Very Poor"))))))</f>
        <v>Good</v>
      </c>
      <c r="BM1561" s="2" t="n">
        <f aca="false">IF(P1561&lt;=1000, -6.942*LN(P1561)+107.59, IF(AND(P1561&gt;1000, P1561&lt;=5213),-36.304*LN(P1561)+310.72, IF(P1561&gt;5213, 10)))</f>
        <v>61.726634407412</v>
      </c>
      <c r="BN1561" s="2" t="n">
        <f aca="false">BF1561^0.04*BG1561^0.22*BH1561^0.51*BI1561^0.06*BM1561^0.17</f>
        <v>85.8537048897176</v>
      </c>
      <c r="BO1561" s="3" t="str">
        <f aca="false">IF(BN1561&gt;=90, "Very Good", IF(BN1561&gt;=80, "Good", IF(BN1561&gt;=70, "Slightly Good", IF(BN1561&gt;=60, "Average", IF(BN1561&gt;=50, "Slightly Poor", IF(BN1561&gt;=40, "Poor", "Very Poor"))))))</f>
        <v>Good</v>
      </c>
      <c r="BP1561" s="2" t="n">
        <f aca="false">IF(AJ1561&lt;=1000, -6.942*LN(AJ1561)+107.59, IF(AND(AJ1561&gt;1000, AJ1561&lt;=5213),-36.304*LN(AJ1561)+310.72, IF(AJ1561&gt;5213, 10)))</f>
        <v>83.9788877765013</v>
      </c>
      <c r="BQ1561" s="2" t="n">
        <f aca="false">BF1561^0.04*BG1561^0.22*BH1561^0.51*BI1561^0.06*BP1561^0.17</f>
        <v>90.4664648395954</v>
      </c>
      <c r="BR1561" s="0" t="str">
        <f aca="false">IF(BQ1561&gt;=90, "Very Good", IF(BQ1561&gt;=80, "Good", IF(BQ1561&gt;=70, "Slightly Good", IF(BQ1561&gt;=60, "Average", IF(BQ1561&gt;=50, "Slightly Poor", IF(BQ1561&gt;=40, "Poor", "Very Poor"))))))</f>
        <v>Very Good</v>
      </c>
      <c r="BT1561" s="2" t="n">
        <f aca="false">9.81*LN(AH1561)+30.6</f>
        <v>27.101018799961</v>
      </c>
      <c r="BU1561" s="0" t="str">
        <f aca="false">IF(BT1561&lt;30, "Clean water", IF(AND(BT1561&gt;=30, BT1561&lt;40), "Hypolimia", IF(AND(BT1561&gt;=40,BT1561&lt;50), "Mesotrophic", IF(AND(BT1561&gt;=50, BT1561&lt;70), "Eutrophic", IF(BT1561&gt;70,"Hypertrophic")))))</f>
        <v>Clean water</v>
      </c>
      <c r="CM1561" s="0" t="n">
        <f aca="false">IF(G1561&gt;H1561,1,0)</f>
        <v>0</v>
      </c>
      <c r="CO1561" s="17" t="n">
        <f aca="false">14.652-0.41022*M1561+0.007991*M1561*M1561-0.000077774*M1561*M1561*M1561</f>
        <v>13.67517853125</v>
      </c>
      <c r="CP1561" s="1" t="n">
        <f aca="false">F1561/CO1561*100</f>
        <v>100.912759335937</v>
      </c>
    </row>
    <row r="1562" customFormat="false" ht="12.5" hidden="false" customHeight="false" outlineLevel="0" collapsed="false">
      <c r="A1562" s="0" t="n">
        <v>1561</v>
      </c>
      <c r="B1562" s="15" t="s">
        <v>140</v>
      </c>
      <c r="C1562" s="16" t="s">
        <v>141</v>
      </c>
      <c r="D1562" s="0" t="s">
        <v>192</v>
      </c>
      <c r="E1562" s="0" t="n">
        <v>8</v>
      </c>
      <c r="F1562" s="0" t="n">
        <v>13.2</v>
      </c>
      <c r="G1562" s="0" t="n">
        <v>3.1</v>
      </c>
      <c r="H1562" s="0" t="n">
        <v>4.9</v>
      </c>
      <c r="I1562" s="0" t="n">
        <v>4.5</v>
      </c>
      <c r="J1562" s="0" t="n">
        <v>5.39</v>
      </c>
      <c r="K1562" s="0" t="n">
        <v>0.311</v>
      </c>
      <c r="L1562" s="0" t="n">
        <v>3.4</v>
      </c>
      <c r="M1562" s="0" t="n">
        <v>9</v>
      </c>
      <c r="O1562" s="0" t="n">
        <v>1040</v>
      </c>
      <c r="BD1562" s="0" t="n">
        <v>0.048</v>
      </c>
      <c r="BF1562" s="0" t="n">
        <f aca="false">IF(E1562&lt;11,-3.6797*E1562^2+48.115*E1562-53.83,280.92*EXP(-0.2027*E1562))</f>
        <v>95.5892</v>
      </c>
      <c r="BG1562" s="1" t="n">
        <f aca="false">32.208*LN(F1562)+21.438</f>
        <v>104.54162364751</v>
      </c>
      <c r="BH1562" s="1" t="n">
        <f aca="false">IF(G1562&lt;=2, -10*G1562+100, 88.958*EXP(-0.0755*G1562))</f>
        <v>70.3944446082144</v>
      </c>
      <c r="BI1562" s="1" t="n">
        <f aca="false">IF(I1562&lt;=100, 0.0053*(I1562)^2-1.0332*I1562+100.76, 122.82*EXP(-0.0092*I1562))</f>
        <v>96.217925</v>
      </c>
      <c r="BJ1562" s="0" t="e">
        <f aca="false">IF(P1562&lt;=1000, -6.942*LN(P1562)+107.59, -36.304*LN(P1562)+310.72)</f>
        <v>#VALUE!</v>
      </c>
      <c r="BK1562" s="0" t="e">
        <f aca="false">BF1562^0.04*BG1562^0.22*BH1562^0.51*BI1562^0.06*BJ1562^0.17</f>
        <v>#VALUE!</v>
      </c>
      <c r="BL1562" s="0" t="e">
        <f aca="false">IF(BK1562&gt;=90, "Very Good", IF(BK1562&gt;=80, "Good", IF(BK1562&gt;=70, "Slightly Good", IF(BK1562&gt;=60, "Average", IF(BK1562&gt;=50, "Slightly Poor", IF(BK1562&gt;=40, "Poor", "Very Poor"))))))</f>
        <v>#VALUE!</v>
      </c>
      <c r="BM1562" s="2" t="e">
        <f aca="false">IF(P1562&lt;=1000, -6.942*LN(P1562)+107.59, IF(AND(P1562&gt;1000, P1562&lt;=5213),-36.304*LN(P1562)+310.72, IF(P1562&gt;5213, 10)))</f>
        <v>#VALUE!</v>
      </c>
      <c r="BN1562" s="2" t="e">
        <f aca="false">BF1562^0.04*BG1562^0.22*BH1562^0.51*BI1562^0.06*BM1562^0.17</f>
        <v>#VALUE!</v>
      </c>
      <c r="BO1562" s="3" t="e">
        <f aca="false">IF(BN1562&gt;=90, "Very Good", IF(BN1562&gt;=80, "Good", IF(BN1562&gt;=70, "Slightly Good", IF(BN1562&gt;=60, "Average", IF(BN1562&gt;=50, "Slightly Poor", IF(BN1562&gt;=40, "Poor", "Very Poor"))))))</f>
        <v>#VALUE!</v>
      </c>
      <c r="BP1562" s="2" t="e">
        <f aca="false">IF(AJ1562&lt;=1000, -6.942*LN(AJ1562)+107.59, IF(AND(AJ1562&gt;1000, AJ1562&lt;=5213),-36.304*LN(AJ1562)+310.72, IF(AJ1562&gt;5213, 10)))</f>
        <v>#VALUE!</v>
      </c>
      <c r="BQ1562" s="2" t="e">
        <f aca="false">BF1562^0.04*BG1562^0.22*BH1562^0.51*BI1562^0.06*BP1562^0.17</f>
        <v>#VALUE!</v>
      </c>
      <c r="BR1562" s="0" t="e">
        <f aca="false">IF(BQ1562&gt;=90, "Very Good", IF(BQ1562&gt;=80, "Good", IF(BQ1562&gt;=70, "Slightly Good", IF(BQ1562&gt;=60, "Average", IF(BQ1562&gt;=50, "Slightly Poor", IF(BQ1562&gt;=40, "Poor", "Very Poor"))))))</f>
        <v>#VALUE!</v>
      </c>
      <c r="BT1562" s="2" t="e">
        <f aca="false">9.81*LN(AH1562)+30.6</f>
        <v>#VALUE!</v>
      </c>
      <c r="BU1562" s="0" t="e">
        <f aca="false">IF(BT1562&lt;30, "Clean water", IF(AND(BT1562&gt;=30, BT1562&lt;40), "Hypolimia", IF(AND(BT1562&gt;=40,BT1562&lt;50), "Mesotrophic", IF(AND(BT1562&gt;=50, BT1562&lt;70), "Eutrophic", IF(BT1562&gt;70,"Hypertrophic")))))</f>
        <v>#VALUE!</v>
      </c>
      <c r="CM1562" s="0" t="n">
        <f aca="false">IF(G1562&gt;H1562,1,0)</f>
        <v>0</v>
      </c>
      <c r="CO1562" s="17" t="n">
        <f aca="false">14.652-0.41022*M1562+0.007991*M1562*M1562-0.000077774*M1562*M1562*M1562</f>
        <v>11.550593754</v>
      </c>
      <c r="CP1562" s="1" t="n">
        <f aca="false">F1562/CO1562*100</f>
        <v>114.279839470839</v>
      </c>
    </row>
    <row r="1563" customFormat="false" ht="12.5" hidden="false" customHeight="false" outlineLevel="0" collapsed="false">
      <c r="A1563" s="0" t="n">
        <v>1562</v>
      </c>
      <c r="B1563" s="15" t="s">
        <v>123</v>
      </c>
      <c r="C1563" s="16" t="s">
        <v>124</v>
      </c>
      <c r="D1563" s="0" t="s">
        <v>192</v>
      </c>
      <c r="E1563" s="0" t="n">
        <v>7.4</v>
      </c>
      <c r="F1563" s="0" t="n">
        <v>11.2</v>
      </c>
      <c r="G1563" s="0" t="n">
        <v>2</v>
      </c>
      <c r="H1563" s="0" t="n">
        <v>6.6</v>
      </c>
      <c r="I1563" s="0" t="n">
        <v>3.8</v>
      </c>
      <c r="J1563" s="0" t="n">
        <v>9.892</v>
      </c>
      <c r="K1563" s="0" t="n">
        <v>0.085</v>
      </c>
      <c r="L1563" s="0" t="n">
        <v>4.4</v>
      </c>
      <c r="M1563" s="0" t="n">
        <v>7.8</v>
      </c>
      <c r="N1563" s="0" t="n">
        <v>0</v>
      </c>
      <c r="O1563" s="0" t="n">
        <v>555</v>
      </c>
      <c r="P1563" s="0" t="n">
        <v>13000</v>
      </c>
      <c r="AC1563" s="0" t="n">
        <v>8.73</v>
      </c>
      <c r="AD1563" s="0" t="n">
        <v>4.23</v>
      </c>
      <c r="AE1563" s="0" t="n">
        <v>4.313</v>
      </c>
      <c r="AF1563" s="0" t="n">
        <v>0.042</v>
      </c>
      <c r="AG1563" s="0" t="n">
        <v>0.018</v>
      </c>
      <c r="AH1563" s="0" t="n">
        <v>0.8</v>
      </c>
      <c r="AJ1563" s="0" t="n">
        <v>840</v>
      </c>
      <c r="BF1563" s="0" t="n">
        <f aca="false">IF(E1563&lt;11,-3.6797*E1563^2+48.115*E1563-53.83,280.92*EXP(-0.2027*E1563))</f>
        <v>100.720628</v>
      </c>
      <c r="BG1563" s="1" t="n">
        <f aca="false">32.208*LN(F1563)+21.438</f>
        <v>99.2497509715202</v>
      </c>
      <c r="BH1563" s="1" t="n">
        <f aca="false">IF(G1563&lt;=2, -10*G1563+100, 88.958*EXP(-0.0755*G1563))</f>
        <v>80</v>
      </c>
      <c r="BI1563" s="1" t="n">
        <f aca="false">IF(I1563&lt;=100, 0.0053*(I1563)^2-1.0332*I1563+100.76, 122.82*EXP(-0.0092*I1563))</f>
        <v>96.910372</v>
      </c>
      <c r="BJ1563" s="0" t="n">
        <f aca="false">IF(P1563&lt;=1000, -6.942*LN(P1563)+107.59, -36.304*LN(P1563)+310.72)</f>
        <v>-33.1770691214511</v>
      </c>
      <c r="BK1563" s="0" t="e">
        <f aca="false">BF1563^0.04*BG1563^0.22*BH1563^0.51*BI1563^0.06*BJ1563^0.17</f>
        <v>#NUM!</v>
      </c>
      <c r="BL1563" s="0" t="e">
        <f aca="false">IF(BK1563&gt;=90, "Very Good", IF(BK1563&gt;=80, "Good", IF(BK1563&gt;=70, "Slightly Good", IF(BK1563&gt;=60, "Average", IF(BK1563&gt;=50, "Slightly Poor", IF(BK1563&gt;=40, "Poor", "Very Poor"))))))</f>
        <v>#NUM!</v>
      </c>
      <c r="BM1563" s="2" t="n">
        <f aca="false">IF(P1563&lt;=1000, -6.942*LN(P1563)+107.59, IF(AND(P1563&gt;1000, P1563&lt;=5213),-36.304*LN(P1563)+310.72, IF(P1563&gt;5213, 10)))</f>
        <v>10</v>
      </c>
      <c r="BN1563" s="2" t="n">
        <f aca="false">BF1563^0.04*BG1563^0.22*BH1563^0.51*BI1563^0.06*BM1563^0.17</f>
        <v>60.1399855849135</v>
      </c>
      <c r="BO1563" s="3" t="str">
        <f aca="false">IF(BN1563&gt;=90, "Very Good", IF(BN1563&gt;=80, "Good", IF(BN1563&gt;=70, "Slightly Good", IF(BN1563&gt;=60, "Average", IF(BN1563&gt;=50, "Slightly Poor", IF(BN1563&gt;=40, "Poor", "Very Poor"))))))</f>
        <v>Average</v>
      </c>
      <c r="BP1563" s="2" t="n">
        <f aca="false">IF(AJ1563&lt;=1000, -6.942*LN(AJ1563)+107.59, IF(AND(AJ1563&gt;1000, AJ1563&lt;=5213),-36.304*LN(AJ1563)+310.72, IF(AJ1563&gt;5213, 10)))</f>
        <v>60.8467240668651</v>
      </c>
      <c r="BQ1563" s="2" t="n">
        <f aca="false">BF1563^0.04*BG1563^0.22*BH1563^0.51*BI1563^0.06*BP1563^0.17</f>
        <v>81.749224946979</v>
      </c>
      <c r="BR1563" s="0" t="str">
        <f aca="false">IF(BQ1563&gt;=90, "Very Good", IF(BQ1563&gt;=80, "Good", IF(BQ1563&gt;=70, "Slightly Good", IF(BQ1563&gt;=60, "Average", IF(BQ1563&gt;=50, "Slightly Poor", IF(BQ1563&gt;=40, "Poor", "Very Poor"))))))</f>
        <v>Good</v>
      </c>
      <c r="BT1563" s="2" t="n">
        <f aca="false">9.81*LN(AH1563)+30.6</f>
        <v>28.4109617616076</v>
      </c>
      <c r="BU1563" s="0" t="str">
        <f aca="false">IF(BT1563&lt;30, "Clean water", IF(AND(BT1563&gt;=30, BT1563&lt;40), "Hypolimia", IF(AND(BT1563&gt;=40,BT1563&lt;50), "Mesotrophic", IF(AND(BT1563&gt;=50, BT1563&lt;70), "Eutrophic", IF(BT1563&gt;70,"Hypertrophic")))))</f>
        <v>Clean water</v>
      </c>
      <c r="CM1563" s="0" t="n">
        <f aca="false">IF(G1563&gt;H1563,1,0)</f>
        <v>0</v>
      </c>
      <c r="CO1563" s="17" t="n">
        <f aca="false">14.652-0.41022*M1563+0.007991*M1563*M1563-0.000077774*M1563*M1563*M1563</f>
        <v>11.901548632752</v>
      </c>
      <c r="CP1563" s="1" t="n">
        <f aca="false">F1563/CO1563*100</f>
        <v>94.1054004449354</v>
      </c>
    </row>
    <row r="1564" customFormat="false" ht="12.5" hidden="false" customHeight="false" outlineLevel="0" collapsed="false">
      <c r="A1564" s="0" t="n">
        <v>1563</v>
      </c>
      <c r="B1564" s="15" t="s">
        <v>125</v>
      </c>
      <c r="C1564" s="16" t="s">
        <v>126</v>
      </c>
      <c r="D1564" s="0" t="s">
        <v>192</v>
      </c>
      <c r="E1564" s="0" t="n">
        <v>8</v>
      </c>
      <c r="F1564" s="0" t="n">
        <v>14.1</v>
      </c>
      <c r="G1564" s="0" t="n">
        <v>1.3</v>
      </c>
      <c r="H1564" s="0" t="n">
        <v>2.2</v>
      </c>
      <c r="I1564" s="0" t="n">
        <v>0.8</v>
      </c>
      <c r="J1564" s="0" t="n">
        <v>7.421</v>
      </c>
      <c r="K1564" s="0" t="n">
        <v>0.023</v>
      </c>
      <c r="L1564" s="0" t="n">
        <v>1.4</v>
      </c>
      <c r="M1564" s="0" t="n">
        <v>5.3</v>
      </c>
      <c r="N1564" s="0" t="n">
        <v>0</v>
      </c>
      <c r="O1564" s="0" t="n">
        <v>542</v>
      </c>
      <c r="P1564" s="0" t="n">
        <v>4300</v>
      </c>
      <c r="AC1564" s="0" t="n">
        <v>7.13</v>
      </c>
      <c r="AD1564" s="0" t="n">
        <v>0.091</v>
      </c>
      <c r="AE1564" s="0" t="n">
        <v>5.883</v>
      </c>
      <c r="AF1564" s="0" t="n">
        <v>0.019</v>
      </c>
      <c r="AG1564" s="0" t="n">
        <v>0.01</v>
      </c>
      <c r="AH1564" s="0" t="n">
        <v>1.1</v>
      </c>
      <c r="AJ1564" s="0" t="n">
        <v>400</v>
      </c>
      <c r="BF1564" s="0" t="n">
        <f aca="false">IF(E1564&lt;11,-3.6797*E1564^2+48.115*E1564-53.83,280.92*EXP(-0.2027*E1564))</f>
        <v>95.5892</v>
      </c>
      <c r="BG1564" s="1" t="n">
        <f aca="false">32.208*LN(F1564)+21.438</f>
        <v>106.665997874148</v>
      </c>
      <c r="BH1564" s="1" t="n">
        <f aca="false">IF(G1564&lt;=2, -10*G1564+100, 88.958*EXP(-0.0755*G1564))</f>
        <v>87</v>
      </c>
      <c r="BI1564" s="1" t="n">
        <f aca="false">IF(I1564&lt;=100, 0.0053*(I1564)^2-1.0332*I1564+100.76, 122.82*EXP(-0.0092*I1564))</f>
        <v>99.936832</v>
      </c>
      <c r="BJ1564" s="0" t="n">
        <f aca="false">IF(P1564&lt;=1000, -6.942*LN(P1564)+107.59, -36.304*LN(P1564)+310.72)</f>
        <v>6.98729256774925</v>
      </c>
      <c r="BK1564" s="0" t="n">
        <f aca="false">BF1564^0.04*BG1564^0.22*BH1564^0.51*BI1564^0.06*BJ1564^0.17</f>
        <v>59.9864200802587</v>
      </c>
      <c r="BL1564" s="0" t="str">
        <f aca="false">IF(BK1564&gt;=90, "Very Good", IF(BK1564&gt;=80, "Good", IF(BK1564&gt;=70, "Slightly Good", IF(BK1564&gt;=60, "Average", IF(BK1564&gt;=50, "Slightly Poor", IF(BK1564&gt;=40, "Poor", "Very Poor"))))))</f>
        <v>Slightly Poor</v>
      </c>
      <c r="BM1564" s="2" t="n">
        <f aca="false">IF(P1564&lt;=1000, -6.942*LN(P1564)+107.59, IF(AND(P1564&gt;1000, P1564&lt;=5213),-36.304*LN(P1564)+310.72, IF(P1564&gt;5213, 10)))</f>
        <v>6.98729256774925</v>
      </c>
      <c r="BN1564" s="2" t="n">
        <f aca="false">BF1564^0.04*BG1564^0.22*BH1564^0.51*BI1564^0.06*BM1564^0.17</f>
        <v>59.9864200802587</v>
      </c>
      <c r="BO1564" s="3" t="str">
        <f aca="false">IF(BN1564&gt;=90, "Very Good", IF(BN1564&gt;=80, "Good", IF(BN1564&gt;=70, "Slightly Good", IF(BN1564&gt;=60, "Average", IF(BN1564&gt;=50, "Slightly Poor", IF(BN1564&gt;=40, "Poor", "Very Poor"))))))</f>
        <v>Slightly Poor</v>
      </c>
      <c r="BP1564" s="2" t="n">
        <f aca="false">IF(AJ1564&lt;=1000, -6.942*LN(AJ1564)+107.59, IF(AND(AJ1564&gt;1000, AJ1564&lt;=5213),-36.304*LN(AJ1564)+310.72, IF(AJ1564&gt;5213, 10)))</f>
        <v>65.9972531139764</v>
      </c>
      <c r="BQ1564" s="2" t="n">
        <f aca="false">BF1564^0.04*BG1564^0.22*BH1564^0.51*BI1564^0.06*BP1564^0.17</f>
        <v>87.8698374381754</v>
      </c>
      <c r="BR1564" s="0" t="str">
        <f aca="false">IF(BQ1564&gt;=90, "Very Good", IF(BQ1564&gt;=80, "Good", IF(BQ1564&gt;=70, "Slightly Good", IF(BQ1564&gt;=60, "Average", IF(BQ1564&gt;=50, "Slightly Poor", IF(BQ1564&gt;=40, "Poor", "Very Poor"))))))</f>
        <v>Good</v>
      </c>
      <c r="BT1564" s="2" t="n">
        <f aca="false">9.81*LN(AH1564)+30.6</f>
        <v>31.5349928638804</v>
      </c>
      <c r="BU1564" s="0" t="str">
        <f aca="false">IF(BT1564&lt;30, "Clean water", IF(AND(BT1564&gt;=30, BT1564&lt;40), "Hypolimia", IF(AND(BT1564&gt;=40,BT1564&lt;50), "Mesotrophic", IF(AND(BT1564&gt;=50, BT1564&lt;70), "Eutrophic", IF(BT1564&gt;70,"Hypertrophic")))))</f>
        <v>Hypolimia</v>
      </c>
      <c r="CM1564" s="0" t="n">
        <f aca="false">IF(G1564&gt;H1564,1,0)</f>
        <v>0</v>
      </c>
      <c r="CO1564" s="17" t="n">
        <f aca="false">14.652-0.41022*M1564+0.007991*M1564*M1564-0.000077774*M1564*M1564*M1564</f>
        <v>12.690722430202</v>
      </c>
      <c r="CP1564" s="1" t="n">
        <f aca="false">F1564/CO1564*100</f>
        <v>111.104786016312</v>
      </c>
    </row>
    <row r="1565" customFormat="false" ht="12.5" hidden="false" customHeight="false" outlineLevel="0" collapsed="false">
      <c r="A1565" s="0" t="n">
        <v>1564</v>
      </c>
      <c r="B1565" s="15" t="s">
        <v>72</v>
      </c>
      <c r="C1565" s="16" t="s">
        <v>73</v>
      </c>
      <c r="D1565" s="0" t="s">
        <v>193</v>
      </c>
      <c r="E1565" s="0" t="n">
        <v>8.1</v>
      </c>
      <c r="F1565" s="0" t="n">
        <v>13.4</v>
      </c>
      <c r="G1565" s="0" t="n">
        <v>2</v>
      </c>
      <c r="H1565" s="0" t="n">
        <v>5.2</v>
      </c>
      <c r="I1565" s="0" t="n">
        <v>26.2</v>
      </c>
      <c r="J1565" s="0" t="n">
        <v>4.998</v>
      </c>
      <c r="K1565" s="0" t="n">
        <v>0.04</v>
      </c>
      <c r="L1565" s="0" t="n">
        <v>2.7</v>
      </c>
      <c r="M1565" s="0" t="n">
        <v>5.4</v>
      </c>
      <c r="N1565" s="0" t="n">
        <v>0</v>
      </c>
      <c r="O1565" s="0" t="n">
        <v>323</v>
      </c>
      <c r="P1565" s="0" t="n">
        <v>27200</v>
      </c>
      <c r="Q1565" s="0" t="n">
        <v>0</v>
      </c>
      <c r="R1565" s="0" t="n">
        <v>0</v>
      </c>
      <c r="S1565" s="0" t="n">
        <v>0</v>
      </c>
      <c r="T1565" s="0" t="n">
        <v>0</v>
      </c>
      <c r="U1565" s="0" t="n">
        <v>0</v>
      </c>
      <c r="V1565" s="0" t="n">
        <v>0</v>
      </c>
      <c r="AC1565" s="0" t="n">
        <v>4.735</v>
      </c>
      <c r="AD1565" s="0" t="n">
        <v>0.55</v>
      </c>
      <c r="AE1565" s="0" t="n">
        <v>3.611</v>
      </c>
      <c r="AF1565" s="0" t="n">
        <v>0.013</v>
      </c>
      <c r="AG1565" s="0" t="n">
        <v>0.004</v>
      </c>
      <c r="AH1565" s="0" t="n">
        <v>19.6</v>
      </c>
      <c r="AJ1565" s="0" t="n">
        <v>335</v>
      </c>
      <c r="AP1565" s="0" t="n">
        <v>0</v>
      </c>
      <c r="AY1565" s="0" t="n">
        <v>0</v>
      </c>
      <c r="BF1565" s="0" t="n">
        <f aca="false">IF(E1565&lt;11,-3.6797*E1565^2+48.115*E1565-53.83,280.92*EXP(-0.2027*E1565))</f>
        <v>94.476383</v>
      </c>
      <c r="BG1565" s="1" t="n">
        <f aca="false">32.208*LN(F1565)+21.438</f>
        <v>105.025963601667</v>
      </c>
      <c r="BH1565" s="1" t="n">
        <f aca="false">IF(G1565&lt;=2, -10*G1565+100, 88.958*EXP(-0.0755*G1565))</f>
        <v>80</v>
      </c>
      <c r="BI1565" s="1" t="n">
        <f aca="false">IF(I1565&lt;=100, 0.0053*(I1565)^2-1.0332*I1565+100.76, 122.82*EXP(-0.0092*I1565))</f>
        <v>77.328292</v>
      </c>
      <c r="BJ1565" s="0" t="n">
        <f aca="false">IF(P1565&lt;=1000, -6.942*LN(P1565)+107.59, -36.304*LN(P1565)+310.72)</f>
        <v>-59.9791366469216</v>
      </c>
      <c r="BK1565" s="0" t="e">
        <f aca="false">BF1565^0.04*BG1565^0.22*BH1565^0.51*BI1565^0.06*BJ1565^0.17</f>
        <v>#NUM!</v>
      </c>
      <c r="BL1565" s="0" t="e">
        <f aca="false">IF(BK1565&gt;=90, "Very Good", IF(BK1565&gt;=80, "Good", IF(BK1565&gt;=70, "Slightly Good", IF(BK1565&gt;=60, "Average", IF(BK1565&gt;=50, "Slightly Poor", IF(BK1565&gt;=40, "Poor", "Very Poor"))))))</f>
        <v>#NUM!</v>
      </c>
      <c r="BM1565" s="2" t="n">
        <f aca="false">IF(P1565&lt;=1000, -6.942*LN(P1565)+107.59, IF(AND(P1565&gt;1000, P1565&lt;=5213),-36.304*LN(P1565)+310.72, IF(P1565&gt;5213, 10)))</f>
        <v>10</v>
      </c>
      <c r="BN1565" s="2" t="n">
        <f aca="false">BF1565^0.04*BG1565^0.22*BH1565^0.51*BI1565^0.06*BM1565^0.17</f>
        <v>59.9203576941622</v>
      </c>
      <c r="BO1565" s="3" t="str">
        <f aca="false">IF(BN1565&gt;=90, "Very Good", IF(BN1565&gt;=80, "Good", IF(BN1565&gt;=70, "Slightly Good", IF(BN1565&gt;=60, "Average", IF(BN1565&gt;=50, "Slightly Poor", IF(BN1565&gt;=40, "Poor", "Very Poor"))))))</f>
        <v>Slightly Poor</v>
      </c>
      <c r="BP1565" s="2" t="n">
        <f aca="false">IF(AJ1565&lt;=1000, -6.942*LN(AJ1565)+107.59, IF(AND(AJ1565&gt;1000, AJ1565&lt;=5213),-36.304*LN(AJ1565)+310.72, IF(AJ1565&gt;5213, 10)))</f>
        <v>67.2283058480704</v>
      </c>
      <c r="BQ1565" s="2" t="n">
        <f aca="false">BF1565^0.04*BG1565^0.22*BH1565^0.51*BI1565^0.06*BP1565^0.17</f>
        <v>82.8434669632229</v>
      </c>
      <c r="BR1565" s="0" t="str">
        <f aca="false">IF(BQ1565&gt;=90, "Very Good", IF(BQ1565&gt;=80, "Good", IF(BQ1565&gt;=70, "Slightly Good", IF(BQ1565&gt;=60, "Average", IF(BQ1565&gt;=50, "Slightly Poor", IF(BQ1565&gt;=40, "Poor", "Very Poor"))))))</f>
        <v>Good</v>
      </c>
      <c r="BT1565" s="2" t="n">
        <f aca="false">9.81*LN(AH1565)+30.6</f>
        <v>59.7899450447798</v>
      </c>
      <c r="BU1565" s="0" t="str">
        <f aca="false">IF(BT1565&lt;30, "Clean water", IF(AND(BT1565&gt;=30, BT1565&lt;40), "Hypolimia", IF(AND(BT1565&gt;=40,BT1565&lt;50), "Mesotrophic", IF(AND(BT1565&gt;=50, BT1565&lt;70), "Eutrophic", IF(BT1565&gt;70,"Hypertrophic")))))</f>
        <v>Eutrophic</v>
      </c>
      <c r="CM1565" s="0" t="n">
        <f aca="false">IF(G1565&gt;H1565,1,0)</f>
        <v>0</v>
      </c>
      <c r="CO1565" s="17" t="n">
        <f aca="false">14.652-0.41022*M1565+0.007991*M1565*M1565-0.000077774*M1565*M1565*M1565</f>
        <v>12.657582954864</v>
      </c>
      <c r="CP1565" s="1" t="n">
        <f aca="false">F1565/CO1565*100</f>
        <v>105.865393478229</v>
      </c>
    </row>
    <row r="1566" customFormat="false" ht="12.5" hidden="false" customHeight="false" outlineLevel="0" collapsed="false">
      <c r="A1566" s="0" t="n">
        <v>1565</v>
      </c>
      <c r="B1566" s="15" t="s">
        <v>131</v>
      </c>
      <c r="C1566" s="16" t="s">
        <v>132</v>
      </c>
      <c r="D1566" s="0" t="s">
        <v>193</v>
      </c>
      <c r="E1566" s="0" t="n">
        <v>8.4</v>
      </c>
      <c r="F1566" s="0" t="n">
        <v>13.9</v>
      </c>
      <c r="G1566" s="0" t="n">
        <v>3.7</v>
      </c>
      <c r="H1566" s="0" t="n">
        <v>6.7</v>
      </c>
      <c r="I1566" s="0" t="n">
        <v>10.5</v>
      </c>
      <c r="J1566" s="0" t="n">
        <v>4.467</v>
      </c>
      <c r="K1566" s="0" t="n">
        <v>0.152</v>
      </c>
      <c r="L1566" s="0" t="n">
        <v>4.3</v>
      </c>
      <c r="M1566" s="0" t="n">
        <v>12.5</v>
      </c>
      <c r="O1566" s="0" t="n">
        <v>796</v>
      </c>
      <c r="BD1566" s="0" t="n">
        <v>0.01</v>
      </c>
      <c r="BF1566" s="0" t="n">
        <f aca="false">IF(E1566&lt;11,-3.6797*E1566^2+48.115*E1566-53.83,280.92*EXP(-0.2027*E1566))</f>
        <v>90.6963680000001</v>
      </c>
      <c r="BG1566" s="1" t="n">
        <f aca="false">32.208*LN(F1566)+21.438</f>
        <v>106.205875763121</v>
      </c>
      <c r="BH1566" s="1" t="n">
        <f aca="false">IF(G1566&lt;=2, -10*G1566+100, 88.958*EXP(-0.0755*G1566))</f>
        <v>67.2767257350167</v>
      </c>
      <c r="BI1566" s="1" t="n">
        <f aca="false">IF(I1566&lt;=100, 0.0053*(I1566)^2-1.0332*I1566+100.76, 122.82*EXP(-0.0092*I1566))</f>
        <v>90.495725</v>
      </c>
      <c r="BJ1566" s="0" t="e">
        <f aca="false">IF(P1566&lt;=1000, -6.942*LN(P1566)+107.59, -36.304*LN(P1566)+310.72)</f>
        <v>#VALUE!</v>
      </c>
      <c r="BK1566" s="0" t="e">
        <f aca="false">BF1566^0.04*BG1566^0.22*BH1566^0.51*BI1566^0.06*BJ1566^0.17</f>
        <v>#VALUE!</v>
      </c>
      <c r="BL1566" s="0" t="e">
        <f aca="false">IF(BK1566&gt;=90, "Very Good", IF(BK1566&gt;=80, "Good", IF(BK1566&gt;=70, "Slightly Good", IF(BK1566&gt;=60, "Average", IF(BK1566&gt;=50, "Slightly Poor", IF(BK1566&gt;=40, "Poor", "Very Poor"))))))</f>
        <v>#VALUE!</v>
      </c>
      <c r="BM1566" s="2" t="e">
        <f aca="false">IF(P1566&lt;=1000, -6.942*LN(P1566)+107.59, IF(AND(P1566&gt;1000, P1566&lt;=5213),-36.304*LN(P1566)+310.72, IF(P1566&gt;5213, 10)))</f>
        <v>#VALUE!</v>
      </c>
      <c r="BN1566" s="2" t="e">
        <f aca="false">BF1566^0.04*BG1566^0.22*BH1566^0.51*BI1566^0.06*BM1566^0.17</f>
        <v>#VALUE!</v>
      </c>
      <c r="BO1566" s="3" t="e">
        <f aca="false">IF(BN1566&gt;=90, "Very Good", IF(BN1566&gt;=80, "Good", IF(BN1566&gt;=70, "Slightly Good", IF(BN1566&gt;=60, "Average", IF(BN1566&gt;=50, "Slightly Poor", IF(BN1566&gt;=40, "Poor", "Very Poor"))))))</f>
        <v>#VALUE!</v>
      </c>
      <c r="BP1566" s="2" t="e">
        <f aca="false">IF(AJ1566&lt;=1000, -6.942*LN(AJ1566)+107.59, IF(AND(AJ1566&gt;1000, AJ1566&lt;=5213),-36.304*LN(AJ1566)+310.72, IF(AJ1566&gt;5213, 10)))</f>
        <v>#VALUE!</v>
      </c>
      <c r="BQ1566" s="2" t="e">
        <f aca="false">BF1566^0.04*BG1566^0.22*BH1566^0.51*BI1566^0.06*BP1566^0.17</f>
        <v>#VALUE!</v>
      </c>
      <c r="BR1566" s="0" t="e">
        <f aca="false">IF(BQ1566&gt;=90, "Very Good", IF(BQ1566&gt;=80, "Good", IF(BQ1566&gt;=70, "Slightly Good", IF(BQ1566&gt;=60, "Average", IF(BQ1566&gt;=50, "Slightly Poor", IF(BQ1566&gt;=40, "Poor", "Very Poor"))))))</f>
        <v>#VALUE!</v>
      </c>
      <c r="BT1566" s="2" t="e">
        <f aca="false">9.81*LN(AH1566)+30.6</f>
        <v>#VALUE!</v>
      </c>
      <c r="BU1566" s="0" t="e">
        <f aca="false">IF(BT1566&lt;30, "Clean water", IF(AND(BT1566&gt;=30, BT1566&lt;40), "Hypolimia", IF(AND(BT1566&gt;=40,BT1566&lt;50), "Mesotrophic", IF(AND(BT1566&gt;=50, BT1566&lt;70), "Eutrophic", IF(BT1566&gt;70,"Hypertrophic")))))</f>
        <v>#VALUE!</v>
      </c>
      <c r="CM1566" s="0" t="n">
        <f aca="false">IF(G1566&gt;H1566,1,0)</f>
        <v>0</v>
      </c>
      <c r="CO1566" s="17" t="n">
        <f aca="false">14.652-0.41022*M1566+0.007991*M1566*M1566-0.000077774*M1566*M1566*M1566</f>
        <v>10.62094140625</v>
      </c>
      <c r="CP1566" s="1" t="n">
        <f aca="false">F1566/CO1566*100</f>
        <v>130.873521172242</v>
      </c>
    </row>
    <row r="1567" customFormat="false" ht="12.5" hidden="false" customHeight="false" outlineLevel="0" collapsed="false">
      <c r="A1567" s="0" t="n">
        <v>1566</v>
      </c>
      <c r="B1567" s="15" t="s">
        <v>75</v>
      </c>
      <c r="C1567" s="16" t="s">
        <v>76</v>
      </c>
      <c r="D1567" s="0" t="s">
        <v>193</v>
      </c>
      <c r="E1567" s="0" t="n">
        <v>8</v>
      </c>
      <c r="F1567" s="0" t="n">
        <v>12.1</v>
      </c>
      <c r="G1567" s="0" t="n">
        <v>1</v>
      </c>
      <c r="H1567" s="0" t="n">
        <v>5.4</v>
      </c>
      <c r="I1567" s="0" t="n">
        <v>4.2</v>
      </c>
      <c r="J1567" s="0" t="n">
        <v>4.244</v>
      </c>
      <c r="K1567" s="0" t="n">
        <v>0.098</v>
      </c>
      <c r="L1567" s="0" t="n">
        <v>1.8</v>
      </c>
      <c r="M1567" s="0" t="n">
        <v>5.5</v>
      </c>
      <c r="N1567" s="0" t="n">
        <v>0</v>
      </c>
      <c r="O1567" s="0" t="n">
        <v>1316</v>
      </c>
      <c r="P1567" s="0" t="n">
        <v>210000</v>
      </c>
      <c r="AC1567" s="0" t="n">
        <v>4.131</v>
      </c>
      <c r="AD1567" s="0" t="n">
        <v>0.393</v>
      </c>
      <c r="AE1567" s="0" t="n">
        <v>3.398</v>
      </c>
      <c r="AF1567" s="0" t="n">
        <v>0.066</v>
      </c>
      <c r="AG1567" s="0" t="n">
        <v>0.065</v>
      </c>
      <c r="AH1567" s="0" t="n">
        <v>3.6</v>
      </c>
      <c r="AJ1567" s="0" t="n">
        <v>790</v>
      </c>
      <c r="BF1567" s="0" t="n">
        <f aca="false">IF(E1567&lt;11,-3.6797*E1567^2+48.115*E1567-53.83,280.92*EXP(-0.2027*E1567))</f>
        <v>95.5892</v>
      </c>
      <c r="BG1567" s="1" t="n">
        <f aca="false">32.208*LN(F1567)+21.438</f>
        <v>101.739161217428</v>
      </c>
      <c r="BH1567" s="1" t="n">
        <f aca="false">IF(G1567&lt;=2, -10*G1567+100, 88.958*EXP(-0.0755*G1567))</f>
        <v>90</v>
      </c>
      <c r="BI1567" s="1" t="n">
        <f aca="false">IF(I1567&lt;=100, 0.0053*(I1567)^2-1.0332*I1567+100.76, 122.82*EXP(-0.0092*I1567))</f>
        <v>96.514052</v>
      </c>
      <c r="BJ1567" s="0" t="n">
        <f aca="false">IF(P1567&lt;=1000, -6.942*LN(P1567)+107.59, -36.304*LN(P1567)+310.72)</f>
        <v>-134.180539443335</v>
      </c>
      <c r="BK1567" s="0" t="e">
        <f aca="false">BF1567^0.04*BG1567^0.22*BH1567^0.51*BI1567^0.06*BJ1567^0.17</f>
        <v>#NUM!</v>
      </c>
      <c r="BL1567" s="0" t="e">
        <f aca="false">IF(BK1567&gt;=90, "Very Good", IF(BK1567&gt;=80, "Good", IF(BK1567&gt;=70, "Slightly Good", IF(BK1567&gt;=60, "Average", IF(BK1567&gt;=50, "Slightly Poor", IF(BK1567&gt;=40, "Poor", "Very Poor"))))))</f>
        <v>#NUM!</v>
      </c>
      <c r="BM1567" s="2" t="n">
        <f aca="false">IF(P1567&lt;=1000, -6.942*LN(P1567)+107.59, IF(AND(P1567&gt;1000, P1567&lt;=5213),-36.304*LN(P1567)+310.72, IF(P1567&gt;5213, 10)))</f>
        <v>10</v>
      </c>
      <c r="BN1567" s="2" t="n">
        <f aca="false">BF1567^0.04*BG1567^0.22*BH1567^0.51*BI1567^0.06*BM1567^0.17</f>
        <v>64.0623490573879</v>
      </c>
      <c r="BO1567" s="3" t="str">
        <f aca="false">IF(BN1567&gt;=90, "Very Good", IF(BN1567&gt;=80, "Good", IF(BN1567&gt;=70, "Slightly Good", IF(BN1567&gt;=60, "Average", IF(BN1567&gt;=50, "Slightly Poor", IF(BN1567&gt;=40, "Poor", "Very Poor"))))))</f>
        <v>Average</v>
      </c>
      <c r="BP1567" s="2" t="n">
        <f aca="false">IF(AJ1567&lt;=1000, -6.942*LN(AJ1567)+107.59, IF(AND(AJ1567&gt;1000, AJ1567&lt;=5213),-36.304*LN(AJ1567)+310.72, IF(AJ1567&gt;5213, 10)))</f>
        <v>61.2727472926093</v>
      </c>
      <c r="BQ1567" s="2" t="n">
        <f aca="false">BF1567^0.04*BG1567^0.22*BH1567^0.51*BI1567^0.06*BP1567^0.17</f>
        <v>87.1843049289271</v>
      </c>
      <c r="BR1567" s="0" t="str">
        <f aca="false">IF(BQ1567&gt;=90, "Very Good", IF(BQ1567&gt;=80, "Good", IF(BQ1567&gt;=70, "Slightly Good", IF(BQ1567&gt;=60, "Average", IF(BQ1567&gt;=50, "Slightly Poor", IF(BQ1567&gt;=40, "Poor", "Very Poor"))))))</f>
        <v>Good</v>
      </c>
      <c r="BT1567" s="2" t="n">
        <f aca="false">9.81*LN(AH1567)+30.6</f>
        <v>43.1659610239829</v>
      </c>
      <c r="BU1567" s="0" t="str">
        <f aca="false">IF(BT1567&lt;30, "Clean water", IF(AND(BT1567&gt;=30, BT1567&lt;40), "Hypolimia", IF(AND(BT1567&gt;=40,BT1567&lt;50), "Mesotrophic", IF(AND(BT1567&gt;=50, BT1567&lt;70), "Eutrophic", IF(BT1567&gt;70,"Hypertrophic")))))</f>
        <v>Mesotrophic</v>
      </c>
      <c r="CM1567" s="0" t="n">
        <f aca="false">IF(G1567&gt;H1567,1,0)</f>
        <v>0</v>
      </c>
      <c r="CO1567" s="17" t="n">
        <f aca="false">14.652-0.41022*M1567+0.007991*M1567*M1567-0.000077774*M1567*M1567*M1567</f>
        <v>12.62457810075</v>
      </c>
      <c r="CP1567" s="1" t="n">
        <f aca="false">F1567/CO1567*100</f>
        <v>95.8447870767354</v>
      </c>
    </row>
    <row r="1568" customFormat="false" ht="12.5" hidden="false" customHeight="false" outlineLevel="0" collapsed="false">
      <c r="A1568" s="0" t="n">
        <v>1567</v>
      </c>
      <c r="B1568" s="15" t="s">
        <v>77</v>
      </c>
      <c r="C1568" s="16" t="s">
        <v>78</v>
      </c>
      <c r="D1568" s="0" t="s">
        <v>193</v>
      </c>
      <c r="E1568" s="0" t="n">
        <v>8.9</v>
      </c>
      <c r="F1568" s="0" t="n">
        <v>14.2</v>
      </c>
      <c r="G1568" s="0" t="n">
        <v>1.8</v>
      </c>
      <c r="H1568" s="0" t="n">
        <v>4.4</v>
      </c>
      <c r="I1568" s="0" t="n">
        <v>6.7</v>
      </c>
      <c r="J1568" s="0" t="n">
        <v>3.55</v>
      </c>
      <c r="K1568" s="0" t="n">
        <v>0.03</v>
      </c>
      <c r="L1568" s="0" t="n">
        <v>2.4</v>
      </c>
      <c r="M1568" s="0" t="n">
        <v>4</v>
      </c>
      <c r="N1568" s="0" t="n">
        <v>0</v>
      </c>
      <c r="O1568" s="0" t="n">
        <v>251</v>
      </c>
      <c r="P1568" s="0" t="n">
        <v>130</v>
      </c>
      <c r="AC1568" s="0" t="n">
        <v>3.315</v>
      </c>
      <c r="AD1568" s="0" t="n">
        <v>0.061</v>
      </c>
      <c r="AE1568" s="0" t="n">
        <v>2.559</v>
      </c>
      <c r="AF1568" s="0" t="n">
        <v>0.005</v>
      </c>
      <c r="AG1568" s="0" t="n">
        <v>0.001</v>
      </c>
      <c r="AH1568" s="0" t="n">
        <v>23.5</v>
      </c>
      <c r="AJ1568" s="0" t="n">
        <v>42</v>
      </c>
      <c r="BD1568" s="0" t="n">
        <v>125.24</v>
      </c>
      <c r="BF1568" s="0" t="n">
        <f aca="false">IF(E1568&lt;11,-3.6797*E1568^2+48.115*E1568-53.83,280.92*EXP(-0.2027*E1568))</f>
        <v>82.9244630000001</v>
      </c>
      <c r="BG1568" s="1" t="n">
        <f aca="false">32.208*LN(F1568)+21.438</f>
        <v>106.893617196069</v>
      </c>
      <c r="BH1568" s="1" t="n">
        <f aca="false">IF(G1568&lt;=2, -10*G1568+100, 88.958*EXP(-0.0755*G1568))</f>
        <v>82</v>
      </c>
      <c r="BI1568" s="1" t="n">
        <f aca="false">IF(I1568&lt;=100, 0.0053*(I1568)^2-1.0332*I1568+100.76, 122.82*EXP(-0.0092*I1568))</f>
        <v>94.075477</v>
      </c>
      <c r="BJ1568" s="0" t="n">
        <f aca="false">IF(P1568&lt;=1000, -6.942*LN(P1568)+107.59, -36.304*LN(P1568)+310.72)</f>
        <v>73.7995758449374</v>
      </c>
      <c r="BK1568" s="0" t="n">
        <f aca="false">BF1568^0.04*BG1568^0.22*BH1568^0.51*BI1568^0.06*BJ1568^0.17</f>
        <v>86.1270365912047</v>
      </c>
      <c r="BL1568" s="0" t="str">
        <f aca="false">IF(BK1568&gt;=90, "Very Good", IF(BK1568&gt;=80, "Good", IF(BK1568&gt;=70, "Slightly Good", IF(BK1568&gt;=60, "Average", IF(BK1568&gt;=50, "Slightly Poor", IF(BK1568&gt;=40, "Poor", "Very Poor"))))))</f>
        <v>Good</v>
      </c>
      <c r="BM1568" s="2" t="n">
        <f aca="false">IF(P1568&lt;=1000, -6.942*LN(P1568)+107.59, IF(AND(P1568&gt;1000, P1568&lt;=5213),-36.304*LN(P1568)+310.72, IF(P1568&gt;5213, 10)))</f>
        <v>73.7995758449374</v>
      </c>
      <c r="BN1568" s="2" t="n">
        <f aca="false">BF1568^0.04*BG1568^0.22*BH1568^0.51*BI1568^0.06*BM1568^0.17</f>
        <v>86.1270365912047</v>
      </c>
      <c r="BO1568" s="3" t="str">
        <f aca="false">IF(BN1568&gt;=90, "Very Good", IF(BN1568&gt;=80, "Good", IF(BN1568&gt;=70, "Slightly Good", IF(BN1568&gt;=60, "Average", IF(BN1568&gt;=50, "Slightly Poor", IF(BN1568&gt;=40, "Poor", "Very Poor"))))))</f>
        <v>Good</v>
      </c>
      <c r="BP1568" s="2" t="n">
        <f aca="false">IF(AJ1568&lt;=1000, -6.942*LN(AJ1568)+107.59, IF(AND(AJ1568&gt;1000, AJ1568&lt;=5213),-36.304*LN(AJ1568)+310.72, IF(AJ1568&gt;5213, 10)))</f>
        <v>81.6430975098769</v>
      </c>
      <c r="BQ1568" s="2" t="n">
        <f aca="false">BF1568^0.04*BG1568^0.22*BH1568^0.51*BI1568^0.06*BP1568^0.17</f>
        <v>87.618670252455</v>
      </c>
      <c r="BR1568" s="0" t="str">
        <f aca="false">IF(BQ1568&gt;=90, "Very Good", IF(BQ1568&gt;=80, "Good", IF(BQ1568&gt;=70, "Slightly Good", IF(BQ1568&gt;=60, "Average", IF(BQ1568&gt;=50, "Slightly Poor", IF(BQ1568&gt;=40, "Poor", "Very Poor"))))))</f>
        <v>Good</v>
      </c>
      <c r="BT1568" s="2" t="n">
        <f aca="false">9.81*LN(AH1568)+30.6</f>
        <v>61.5701741314826</v>
      </c>
      <c r="BU1568" s="0" t="str">
        <f aca="false">IF(BT1568&lt;30, "Clean water", IF(AND(BT1568&gt;=30, BT1568&lt;40), "Hypolimia", IF(AND(BT1568&gt;=40,BT1568&lt;50), "Mesotrophic", IF(AND(BT1568&gt;=50, BT1568&lt;70), "Eutrophic", IF(BT1568&gt;70,"Hypertrophic")))))</f>
        <v>Eutrophic</v>
      </c>
      <c r="CM1568" s="0" t="n">
        <f aca="false">IF(G1568&gt;H1568,1,0)</f>
        <v>0</v>
      </c>
      <c r="CO1568" s="17" t="n">
        <f aca="false">14.652-0.41022*M1568+0.007991*M1568*M1568-0.000077774*M1568*M1568*M1568</f>
        <v>13.133998464</v>
      </c>
      <c r="CP1568" s="1" t="n">
        <f aca="false">F1568/CO1568*100</f>
        <v>108.11635191615</v>
      </c>
    </row>
    <row r="1569" customFormat="false" ht="12.5" hidden="false" customHeight="false" outlineLevel="0" collapsed="false">
      <c r="A1569" s="0" t="n">
        <v>1568</v>
      </c>
      <c r="B1569" s="15" t="s">
        <v>79</v>
      </c>
      <c r="C1569" s="16" t="s">
        <v>80</v>
      </c>
      <c r="D1569" s="0" t="s">
        <v>193</v>
      </c>
      <c r="E1569" s="0" t="n">
        <v>8</v>
      </c>
      <c r="F1569" s="0" t="n">
        <v>13.2</v>
      </c>
      <c r="G1569" s="0" t="n">
        <v>2.1</v>
      </c>
      <c r="H1569" s="0" t="n">
        <v>4.8</v>
      </c>
      <c r="I1569" s="0" t="n">
        <v>5.8</v>
      </c>
      <c r="J1569" s="0" t="n">
        <v>5.833</v>
      </c>
      <c r="K1569" s="0" t="n">
        <v>0.058</v>
      </c>
      <c r="L1569" s="0" t="n">
        <v>2.8</v>
      </c>
      <c r="M1569" s="0" t="n">
        <v>5.3</v>
      </c>
      <c r="N1569" s="0" t="n">
        <v>0</v>
      </c>
      <c r="O1569" s="0" t="n">
        <v>262</v>
      </c>
      <c r="P1569" s="0" t="n">
        <v>16813</v>
      </c>
      <c r="Q1569" s="0" t="n">
        <v>0</v>
      </c>
      <c r="R1569" s="0" t="n">
        <v>0</v>
      </c>
      <c r="S1569" s="0" t="n">
        <v>0</v>
      </c>
      <c r="T1569" s="0" t="n">
        <v>0</v>
      </c>
      <c r="U1569" s="0" t="n">
        <v>0</v>
      </c>
      <c r="V1569" s="0" t="n">
        <v>0</v>
      </c>
      <c r="AC1569" s="0" t="n">
        <v>5.698</v>
      </c>
      <c r="AD1569" s="0" t="n">
        <v>0.693</v>
      </c>
      <c r="AE1569" s="0" t="n">
        <v>3.948</v>
      </c>
      <c r="AF1569" s="0" t="n">
        <v>0.015</v>
      </c>
      <c r="AG1569" s="0" t="n">
        <v>0.003</v>
      </c>
      <c r="AH1569" s="0" t="n">
        <v>17</v>
      </c>
      <c r="AJ1569" s="0" t="n">
        <v>2328</v>
      </c>
      <c r="AP1569" s="0" t="n">
        <v>0</v>
      </c>
      <c r="AY1569" s="0" t="n">
        <v>0</v>
      </c>
      <c r="BD1569" s="0" t="n">
        <v>122.968</v>
      </c>
      <c r="BF1569" s="0" t="n">
        <f aca="false">IF(E1569&lt;11,-3.6797*E1569^2+48.115*E1569-53.83,280.92*EXP(-0.2027*E1569))</f>
        <v>95.5892</v>
      </c>
      <c r="BG1569" s="1" t="n">
        <f aca="false">32.208*LN(F1569)+21.438</f>
        <v>104.54162364751</v>
      </c>
      <c r="BH1569" s="1" t="n">
        <f aca="false">IF(G1569&lt;=2, -10*G1569+100, 88.958*EXP(-0.0755*G1569))</f>
        <v>75.9150041678102</v>
      </c>
      <c r="BI1569" s="1" t="n">
        <f aca="false">IF(I1569&lt;=100, 0.0053*(I1569)^2-1.0332*I1569+100.76, 122.82*EXP(-0.0092*I1569))</f>
        <v>94.945732</v>
      </c>
      <c r="BJ1569" s="0" t="n">
        <f aca="false">IF(P1569&lt;=1000, -6.942*LN(P1569)+107.59, -36.304*LN(P1569)+310.72)</f>
        <v>-42.5145682578478</v>
      </c>
      <c r="BK1569" s="0" t="e">
        <f aca="false">BF1569^0.04*BG1569^0.22*BH1569^0.51*BI1569^0.06*BJ1569^0.17</f>
        <v>#NUM!</v>
      </c>
      <c r="BL1569" s="0" t="e">
        <f aca="false">IF(BK1569&gt;=90, "Very Good", IF(BK1569&gt;=80, "Good", IF(BK1569&gt;=70, "Slightly Good", IF(BK1569&gt;=60, "Average", IF(BK1569&gt;=50, "Slightly Poor", IF(BK1569&gt;=40, "Poor", "Very Poor"))))))</f>
        <v>#NUM!</v>
      </c>
      <c r="BM1569" s="2" t="n">
        <f aca="false">IF(P1569&lt;=1000, -6.942*LN(P1569)+107.59, IF(AND(P1569&gt;1000, P1569&lt;=5213),-36.304*LN(P1569)+310.72, IF(P1569&gt;5213, 10)))</f>
        <v>10</v>
      </c>
      <c r="BN1569" s="2" t="n">
        <f aca="false">BF1569^0.04*BG1569^0.22*BH1569^0.51*BI1569^0.06*BM1569^0.17</f>
        <v>59.0303827544086</v>
      </c>
      <c r="BO1569" s="3" t="str">
        <f aca="false">IF(BN1569&gt;=90, "Very Good", IF(BN1569&gt;=80, "Good", IF(BN1569&gt;=70, "Slightly Good", IF(BN1569&gt;=60, "Average", IF(BN1569&gt;=50, "Slightly Poor", IF(BN1569&gt;=40, "Poor", "Very Poor"))))))</f>
        <v>Slightly Poor</v>
      </c>
      <c r="BP1569" s="2" t="n">
        <f aca="false">IF(AJ1569&lt;=1000, -6.942*LN(AJ1569)+107.59, IF(AND(AJ1569&gt;1000, AJ1569&lt;=5213),-36.304*LN(AJ1569)+310.72, IF(AJ1569&gt;5213, 10)))</f>
        <v>29.2636263794614</v>
      </c>
      <c r="BQ1569" s="2" t="n">
        <f aca="false">BF1569^0.04*BG1569^0.22*BH1569^0.51*BI1569^0.06*BP1569^0.17</f>
        <v>70.8518808435835</v>
      </c>
      <c r="BR1569" s="0" t="str">
        <f aca="false">IF(BQ1569&gt;=90, "Very Good", IF(BQ1569&gt;=80, "Good", IF(BQ1569&gt;=70, "Slightly Good", IF(BQ1569&gt;=60, "Average", IF(BQ1569&gt;=50, "Slightly Poor", IF(BQ1569&gt;=40, "Poor", "Very Poor"))))))</f>
        <v>Slightly Good</v>
      </c>
      <c r="BT1569" s="2" t="n">
        <f aca="false">9.81*LN(AH1569)+30.6</f>
        <v>58.3938229051915</v>
      </c>
      <c r="BU1569" s="0" t="str">
        <f aca="false">IF(BT1569&lt;30, "Clean water", IF(AND(BT1569&gt;=30, BT1569&lt;40), "Hypolimia", IF(AND(BT1569&gt;=40,BT1569&lt;50), "Mesotrophic", IF(AND(BT1569&gt;=50, BT1569&lt;70), "Eutrophic", IF(BT1569&gt;70,"Hypertrophic")))))</f>
        <v>Eutrophic</v>
      </c>
      <c r="CM1569" s="0" t="n">
        <f aca="false">IF(G1569&gt;H1569,1,0)</f>
        <v>0</v>
      </c>
      <c r="CO1569" s="17" t="n">
        <f aca="false">14.652-0.41022*M1569+0.007991*M1569*M1569-0.000077774*M1569*M1569*M1569</f>
        <v>12.690722430202</v>
      </c>
      <c r="CP1569" s="1" t="n">
        <f aca="false">F1569/CO1569*100</f>
        <v>104.012991164207</v>
      </c>
    </row>
    <row r="1570" customFormat="false" ht="12.5" hidden="false" customHeight="false" outlineLevel="0" collapsed="false">
      <c r="A1570" s="0" t="n">
        <v>1569</v>
      </c>
      <c r="B1570" s="15" t="s">
        <v>81</v>
      </c>
      <c r="C1570" s="16" t="s">
        <v>82</v>
      </c>
      <c r="D1570" s="0" t="s">
        <v>193</v>
      </c>
      <c r="E1570" s="0" t="n">
        <v>8.4</v>
      </c>
      <c r="F1570" s="0" t="n">
        <v>14.8</v>
      </c>
      <c r="G1570" s="0" t="n">
        <v>0.8</v>
      </c>
      <c r="H1570" s="0" t="n">
        <v>2.5</v>
      </c>
      <c r="I1570" s="0" t="n">
        <v>1.8</v>
      </c>
      <c r="J1570" s="0" t="n">
        <v>4.177</v>
      </c>
      <c r="K1570" s="0" t="n">
        <v>0.014</v>
      </c>
      <c r="L1570" s="0" t="n">
        <v>1.8</v>
      </c>
      <c r="M1570" s="0" t="n">
        <v>6.3</v>
      </c>
      <c r="N1570" s="0" t="n">
        <v>0</v>
      </c>
      <c r="O1570" s="0" t="n">
        <v>327</v>
      </c>
      <c r="P1570" s="0" t="n">
        <v>2300</v>
      </c>
      <c r="AC1570" s="0" t="n">
        <v>4.04</v>
      </c>
      <c r="AD1570" s="0" t="n">
        <v>0.051</v>
      </c>
      <c r="AE1570" s="0" t="n">
        <v>3.712</v>
      </c>
      <c r="AF1570" s="0" t="n">
        <v>0.005</v>
      </c>
      <c r="AG1570" s="0" t="n">
        <v>0.003</v>
      </c>
      <c r="AH1570" s="0" t="n">
        <v>3.1</v>
      </c>
      <c r="AJ1570" s="0" t="n">
        <v>50</v>
      </c>
      <c r="BF1570" s="0" t="n">
        <f aca="false">IF(E1570&lt;11,-3.6797*E1570^2+48.115*E1570-53.83,280.92*EXP(-0.2027*E1570))</f>
        <v>90.6963680000001</v>
      </c>
      <c r="BG1570" s="1" t="n">
        <f aca="false">32.208*LN(F1570)+21.438</f>
        <v>108.226552238242</v>
      </c>
      <c r="BH1570" s="1" t="n">
        <f aca="false">IF(G1570&lt;=2, -10*G1570+100, 88.958*EXP(-0.0755*G1570))</f>
        <v>92</v>
      </c>
      <c r="BI1570" s="1" t="n">
        <f aca="false">IF(I1570&lt;=100, 0.0053*(I1570)^2-1.0332*I1570+100.76, 122.82*EXP(-0.0092*I1570))</f>
        <v>98.917412</v>
      </c>
      <c r="BJ1570" s="0" t="n">
        <f aca="false">IF(P1570&lt;=1000, -6.942*LN(P1570)+107.59, -36.304*LN(P1570)+310.72)</f>
        <v>29.7029195527965</v>
      </c>
      <c r="BK1570" s="0" t="n">
        <f aca="false">BF1570^0.04*BG1570^0.22*BH1570^0.51*BI1570^0.06*BJ1570^0.17</f>
        <v>78.973438442338</v>
      </c>
      <c r="BL1570" s="0" t="str">
        <f aca="false">IF(BK1570&gt;=90, "Very Good", IF(BK1570&gt;=80, "Good", IF(BK1570&gt;=70, "Slightly Good", IF(BK1570&gt;=60, "Average", IF(BK1570&gt;=50, "Slightly Poor", IF(BK1570&gt;=40, "Poor", "Very Poor"))))))</f>
        <v>Slightly Good</v>
      </c>
      <c r="BM1570" s="2" t="n">
        <f aca="false">IF(P1570&lt;=1000, -6.942*LN(P1570)+107.59, IF(AND(P1570&gt;1000, P1570&lt;=5213),-36.304*LN(P1570)+310.72, IF(P1570&gt;5213, 10)))</f>
        <v>29.7029195527965</v>
      </c>
      <c r="BN1570" s="2" t="n">
        <f aca="false">BF1570^0.04*BG1570^0.22*BH1570^0.51*BI1570^0.06*BM1570^0.17</f>
        <v>78.973438442338</v>
      </c>
      <c r="BO1570" s="3" t="str">
        <f aca="false">IF(BN1570&gt;=90, "Very Good", IF(BN1570&gt;=80, "Good", IF(BN1570&gt;=70, "Slightly Good", IF(BN1570&gt;=60, "Average", IF(BN1570&gt;=50, "Slightly Poor", IF(BN1570&gt;=40, "Poor", "Very Poor"))))))</f>
        <v>Slightly Good</v>
      </c>
      <c r="BP1570" s="2" t="n">
        <f aca="false">IF(AJ1570&lt;=1000, -6.942*LN(AJ1570)+107.59, IF(AND(AJ1570&gt;1000, AJ1570&lt;=5213),-36.304*LN(AJ1570)+310.72, IF(AJ1570&gt;5213, 10)))</f>
        <v>80.4327362963178</v>
      </c>
      <c r="BQ1570" s="2" t="n">
        <f aca="false">BF1570^0.04*BG1570^0.22*BH1570^0.51*BI1570^0.06*BP1570^0.17</f>
        <v>93.5467657659796</v>
      </c>
      <c r="BR1570" s="0" t="str">
        <f aca="false">IF(BQ1570&gt;=90, "Very Good", IF(BQ1570&gt;=80, "Good", IF(BQ1570&gt;=70, "Slightly Good", IF(BQ1570&gt;=60, "Average", IF(BQ1570&gt;=50, "Slightly Poor", IF(BQ1570&gt;=40, "Poor", "Very Poor"))))))</f>
        <v>Very Good</v>
      </c>
      <c r="BT1570" s="2" t="n">
        <f aca="false">9.81*LN(AH1570)+30.6</f>
        <v>41.6990547137277</v>
      </c>
      <c r="BU1570" s="0" t="str">
        <f aca="false">IF(BT1570&lt;30, "Clean water", IF(AND(BT1570&gt;=30, BT1570&lt;40), "Hypolimia", IF(AND(BT1570&gt;=40,BT1570&lt;50), "Mesotrophic", IF(AND(BT1570&gt;=50, BT1570&lt;70), "Eutrophic", IF(BT1570&gt;70,"Hypertrophic")))))</f>
        <v>Mesotrophic</v>
      </c>
      <c r="CM1570" s="0" t="n">
        <f aca="false">IF(G1570&gt;H1570,1,0)</f>
        <v>0</v>
      </c>
      <c r="CO1570" s="17" t="n">
        <f aca="false">14.652-0.41022*M1570+0.007991*M1570*M1570-0.000077774*M1570*M1570*M1570</f>
        <v>12.365329634622</v>
      </c>
      <c r="CP1570" s="1" t="n">
        <f aca="false">F1570/CO1570*100</f>
        <v>119.689490190064</v>
      </c>
    </row>
    <row r="1571" customFormat="false" ht="12.5" hidden="false" customHeight="false" outlineLevel="0" collapsed="false">
      <c r="A1571" s="0" t="n">
        <v>1570</v>
      </c>
      <c r="B1571" s="15" t="s">
        <v>83</v>
      </c>
      <c r="C1571" s="16" t="s">
        <v>84</v>
      </c>
      <c r="D1571" s="0" t="s">
        <v>193</v>
      </c>
      <c r="E1571" s="0" t="n">
        <v>8.7</v>
      </c>
      <c r="F1571" s="0" t="n">
        <v>13.7</v>
      </c>
      <c r="G1571" s="0" t="n">
        <v>2</v>
      </c>
      <c r="H1571" s="0" t="n">
        <v>5.1</v>
      </c>
      <c r="I1571" s="0" t="n">
        <v>7</v>
      </c>
      <c r="J1571" s="0" t="n">
        <v>3.721</v>
      </c>
      <c r="K1571" s="0" t="n">
        <v>0.028</v>
      </c>
      <c r="L1571" s="0" t="n">
        <v>2.5</v>
      </c>
      <c r="M1571" s="0" t="n">
        <v>4.4</v>
      </c>
      <c r="N1571" s="0" t="n">
        <v>0</v>
      </c>
      <c r="O1571" s="0" t="n">
        <v>276</v>
      </c>
      <c r="P1571" s="0" t="n">
        <v>13000</v>
      </c>
      <c r="AC1571" s="0" t="n">
        <v>3.47</v>
      </c>
      <c r="AD1571" s="0" t="n">
        <v>0.564</v>
      </c>
      <c r="AE1571" s="0" t="n">
        <v>2.867</v>
      </c>
      <c r="AF1571" s="0" t="n">
        <v>0.012</v>
      </c>
      <c r="AG1571" s="0" t="n">
        <v>0.001</v>
      </c>
      <c r="AH1571" s="0" t="n">
        <v>17.9</v>
      </c>
      <c r="AJ1571" s="0" t="n">
        <v>270</v>
      </c>
      <c r="BF1571" s="0" t="n">
        <f aca="false">IF(E1571&lt;11,-3.6797*E1571^2+48.115*E1571-53.83,280.92*EXP(-0.2027*E1571))</f>
        <v>86.2540070000001</v>
      </c>
      <c r="BG1571" s="1" t="n">
        <f aca="false">32.208*LN(F1571)+21.438</f>
        <v>105.73908498392</v>
      </c>
      <c r="BH1571" s="1" t="n">
        <f aca="false">IF(G1571&lt;=2, -10*G1571+100, 88.958*EXP(-0.0755*G1571))</f>
        <v>80</v>
      </c>
      <c r="BI1571" s="1" t="n">
        <f aca="false">IF(I1571&lt;=100, 0.0053*(I1571)^2-1.0332*I1571+100.76, 122.82*EXP(-0.0092*I1571))</f>
        <v>93.7873</v>
      </c>
      <c r="BJ1571" s="0" t="n">
        <f aca="false">IF(P1571&lt;=1000, -6.942*LN(P1571)+107.59, -36.304*LN(P1571)+310.72)</f>
        <v>-33.1770691214511</v>
      </c>
      <c r="BK1571" s="0" t="e">
        <f aca="false">BF1571^0.04*BG1571^0.22*BH1571^0.51*BI1571^0.06*BJ1571^0.17</f>
        <v>#NUM!</v>
      </c>
      <c r="BL1571" s="0" t="e">
        <f aca="false">IF(BK1571&gt;=90, "Very Good", IF(BK1571&gt;=80, "Good", IF(BK1571&gt;=70, "Slightly Good", IF(BK1571&gt;=60, "Average", IF(BK1571&gt;=50, "Slightly Poor", IF(BK1571&gt;=40, "Poor", "Very Poor"))))))</f>
        <v>#NUM!</v>
      </c>
      <c r="BM1571" s="2" t="n">
        <f aca="false">IF(P1571&lt;=1000, -6.942*LN(P1571)+107.59, IF(AND(P1571&gt;1000, P1571&lt;=5213),-36.304*LN(P1571)+310.72, IF(P1571&gt;5213, 10)))</f>
        <v>10</v>
      </c>
      <c r="BN1571" s="2" t="n">
        <f aca="false">BF1571^0.04*BG1571^0.22*BH1571^0.51*BI1571^0.06*BM1571^0.17</f>
        <v>60.4877635106485</v>
      </c>
      <c r="BO1571" s="3" t="str">
        <f aca="false">IF(BN1571&gt;=90, "Very Good", IF(BN1571&gt;=80, "Good", IF(BN1571&gt;=70, "Slightly Good", IF(BN1571&gt;=60, "Average", IF(BN1571&gt;=50, "Slightly Poor", IF(BN1571&gt;=40, "Poor", "Very Poor"))))))</f>
        <v>Average</v>
      </c>
      <c r="BP1571" s="2" t="n">
        <f aca="false">IF(AJ1571&lt;=1000, -6.942*LN(AJ1571)+107.59, IF(AND(AJ1571&gt;1000, AJ1571&lt;=5213),-36.304*LN(AJ1571)+310.72, IF(AJ1571&gt;5213, 10)))</f>
        <v>68.7257547606333</v>
      </c>
      <c r="BQ1571" s="2" t="n">
        <f aca="false">BF1571^0.04*BG1571^0.22*BH1571^0.51*BI1571^0.06*BP1571^0.17</f>
        <v>83.941716390611</v>
      </c>
      <c r="BR1571" s="0" t="str">
        <f aca="false">IF(BQ1571&gt;=90, "Very Good", IF(BQ1571&gt;=80, "Good", IF(BQ1571&gt;=70, "Slightly Good", IF(BQ1571&gt;=60, "Average", IF(BQ1571&gt;=50, "Slightly Poor", IF(BQ1571&gt;=40, "Poor", "Very Poor"))))))</f>
        <v>Good</v>
      </c>
      <c r="BT1571" s="2" t="n">
        <f aca="false">9.81*LN(AH1571)+30.6</f>
        <v>58.8998949930262</v>
      </c>
      <c r="BU1571" s="0" t="str">
        <f aca="false">IF(BT1571&lt;30, "Clean water", IF(AND(BT1571&gt;=30, BT1571&lt;40), "Hypolimia", IF(AND(BT1571&gt;=40,BT1571&lt;50), "Mesotrophic", IF(AND(BT1571&gt;=50, BT1571&lt;70), "Eutrophic", IF(BT1571&gt;70,"Hypertrophic")))))</f>
        <v>Eutrophic</v>
      </c>
      <c r="CM1571" s="0" t="n">
        <f aca="false">IF(G1571&gt;H1571,1,0)</f>
        <v>0</v>
      </c>
      <c r="CO1571" s="17" t="n">
        <f aca="false">14.652-0.41022*M1571+0.007991*M1571*M1571-0.000077774*M1571*M1571*M1571</f>
        <v>12.995112659584</v>
      </c>
      <c r="CP1571" s="1" t="n">
        <f aca="false">F1571/CO1571*100</f>
        <v>105.424249553513</v>
      </c>
    </row>
    <row r="1572" customFormat="false" ht="12.5" hidden="false" customHeight="false" outlineLevel="0" collapsed="false">
      <c r="A1572" s="0" t="n">
        <v>1571</v>
      </c>
      <c r="B1572" s="15" t="s">
        <v>133</v>
      </c>
      <c r="C1572" s="16" t="s">
        <v>134</v>
      </c>
      <c r="D1572" s="0" t="s">
        <v>193</v>
      </c>
      <c r="E1572" s="0" t="n">
        <v>8.3</v>
      </c>
      <c r="F1572" s="0" t="n">
        <v>11</v>
      </c>
      <c r="G1572" s="0" t="n">
        <v>3.8</v>
      </c>
      <c r="H1572" s="0" t="n">
        <v>5.5</v>
      </c>
      <c r="I1572" s="0" t="n">
        <v>17.2</v>
      </c>
      <c r="J1572" s="0" t="n">
        <v>4.872</v>
      </c>
      <c r="K1572" s="0" t="n">
        <v>0.268</v>
      </c>
      <c r="L1572" s="0" t="n">
        <v>3.9</v>
      </c>
      <c r="M1572" s="0" t="n">
        <v>10.8</v>
      </c>
      <c r="O1572" s="0" t="n">
        <v>4503</v>
      </c>
      <c r="BD1572" s="0" t="n">
        <v>0.1</v>
      </c>
      <c r="BF1572" s="0" t="n">
        <f aca="false">IF(E1572&lt;11,-3.6797*E1572^2+48.115*E1572-53.83,280.92*EXP(-0.2027*E1572))</f>
        <v>92.029967</v>
      </c>
      <c r="BG1572" s="1" t="n">
        <f aca="false">32.208*LN(F1572)+21.438</f>
        <v>98.6694109462899</v>
      </c>
      <c r="BH1572" s="1" t="n">
        <f aca="false">IF(G1572&lt;=2, -10*G1572+100, 88.958*EXP(-0.0755*G1572))</f>
        <v>66.7706991099565</v>
      </c>
      <c r="BI1572" s="1" t="n">
        <f aca="false">IF(I1572&lt;=100, 0.0053*(I1572)^2-1.0332*I1572+100.76, 122.82*EXP(-0.0092*I1572))</f>
        <v>84.556912</v>
      </c>
      <c r="BJ1572" s="0" t="e">
        <f aca="false">IF(P1572&lt;=1000, -6.942*LN(P1572)+107.59, -36.304*LN(P1572)+310.72)</f>
        <v>#VALUE!</v>
      </c>
      <c r="BK1572" s="0" t="e">
        <f aca="false">BF1572^0.04*BG1572^0.22*BH1572^0.51*BI1572^0.06*BJ1572^0.17</f>
        <v>#VALUE!</v>
      </c>
      <c r="BL1572" s="0" t="e">
        <f aca="false">IF(BK1572&gt;=90, "Very Good", IF(BK1572&gt;=80, "Good", IF(BK1572&gt;=70, "Slightly Good", IF(BK1572&gt;=60, "Average", IF(BK1572&gt;=50, "Slightly Poor", IF(BK1572&gt;=40, "Poor", "Very Poor"))))))</f>
        <v>#VALUE!</v>
      </c>
      <c r="BM1572" s="2" t="e">
        <f aca="false">IF(P1572&lt;=1000, -6.942*LN(P1572)+107.59, IF(AND(P1572&gt;1000, P1572&lt;=5213),-36.304*LN(P1572)+310.72, IF(P1572&gt;5213, 10)))</f>
        <v>#VALUE!</v>
      </c>
      <c r="BN1572" s="2" t="e">
        <f aca="false">BF1572^0.04*BG1572^0.22*BH1572^0.51*BI1572^0.06*BM1572^0.17</f>
        <v>#VALUE!</v>
      </c>
      <c r="BO1572" s="3" t="e">
        <f aca="false">IF(BN1572&gt;=90, "Very Good", IF(BN1572&gt;=80, "Good", IF(BN1572&gt;=70, "Slightly Good", IF(BN1572&gt;=60, "Average", IF(BN1572&gt;=50, "Slightly Poor", IF(BN1572&gt;=40, "Poor", "Very Poor"))))))</f>
        <v>#VALUE!</v>
      </c>
      <c r="BP1572" s="2" t="e">
        <f aca="false">IF(AJ1572&lt;=1000, -6.942*LN(AJ1572)+107.59, IF(AND(AJ1572&gt;1000, AJ1572&lt;=5213),-36.304*LN(AJ1572)+310.72, IF(AJ1572&gt;5213, 10)))</f>
        <v>#VALUE!</v>
      </c>
      <c r="BQ1572" s="2" t="e">
        <f aca="false">BF1572^0.04*BG1572^0.22*BH1572^0.51*BI1572^0.06*BP1572^0.17</f>
        <v>#VALUE!</v>
      </c>
      <c r="BR1572" s="0" t="e">
        <f aca="false">IF(BQ1572&gt;=90, "Very Good", IF(BQ1572&gt;=80, "Good", IF(BQ1572&gt;=70, "Slightly Good", IF(BQ1572&gt;=60, "Average", IF(BQ1572&gt;=50, "Slightly Poor", IF(BQ1572&gt;=40, "Poor", "Very Poor"))))))</f>
        <v>#VALUE!</v>
      </c>
      <c r="BT1572" s="2" t="e">
        <f aca="false">9.81*LN(AH1572)+30.6</f>
        <v>#VALUE!</v>
      </c>
      <c r="BU1572" s="0" t="e">
        <f aca="false">IF(BT1572&lt;30, "Clean water", IF(AND(BT1572&gt;=30, BT1572&lt;40), "Hypolimia", IF(AND(BT1572&gt;=40,BT1572&lt;50), "Mesotrophic", IF(AND(BT1572&gt;=50, BT1572&lt;70), "Eutrophic", IF(BT1572&gt;70,"Hypertrophic")))))</f>
        <v>#VALUE!</v>
      </c>
      <c r="CM1572" s="0" t="n">
        <f aca="false">IF(G1572&gt;H1572,1,0)</f>
        <v>0</v>
      </c>
      <c r="CO1572" s="17" t="n">
        <f aca="false">14.652-0.41022*M1572+0.007991*M1572*M1572-0.000077774*M1572*M1572*M1572</f>
        <v>11.055721398912</v>
      </c>
      <c r="CP1572" s="1" t="n">
        <f aca="false">F1572/CO1572*100</f>
        <v>99.495994907058</v>
      </c>
    </row>
    <row r="1573" customFormat="false" ht="12.5" hidden="false" customHeight="false" outlineLevel="0" collapsed="false">
      <c r="A1573" s="0" t="n">
        <v>1572</v>
      </c>
      <c r="B1573" s="15" t="s">
        <v>85</v>
      </c>
      <c r="C1573" s="16" t="s">
        <v>86</v>
      </c>
      <c r="D1573" s="0" t="s">
        <v>193</v>
      </c>
      <c r="E1573" s="0" t="n">
        <v>7.8</v>
      </c>
      <c r="F1573" s="0" t="n">
        <v>12.4</v>
      </c>
      <c r="G1573" s="0" t="n">
        <v>1.5</v>
      </c>
      <c r="H1573" s="0" t="n">
        <v>7.1</v>
      </c>
      <c r="I1573" s="0" t="n">
        <v>6.8</v>
      </c>
      <c r="J1573" s="0" t="n">
        <v>8.922</v>
      </c>
      <c r="K1573" s="0" t="n">
        <v>0.1</v>
      </c>
      <c r="L1573" s="0" t="n">
        <v>4.3</v>
      </c>
      <c r="M1573" s="0" t="n">
        <v>9.7</v>
      </c>
      <c r="N1573" s="0" t="n">
        <v>0</v>
      </c>
      <c r="O1573" s="0" t="n">
        <v>623</v>
      </c>
      <c r="P1573" s="0" t="n">
        <v>19000</v>
      </c>
      <c r="AC1573" s="0" t="n">
        <v>8.518</v>
      </c>
      <c r="AD1573" s="0" t="n">
        <v>0.548</v>
      </c>
      <c r="AE1573" s="0" t="n">
        <v>7.503</v>
      </c>
      <c r="AF1573" s="0" t="n">
        <v>0.064</v>
      </c>
      <c r="AG1573" s="0" t="n">
        <v>0.048</v>
      </c>
      <c r="AH1573" s="0" t="n">
        <v>12.2</v>
      </c>
      <c r="AJ1573" s="0" t="n">
        <v>710</v>
      </c>
      <c r="BF1573" s="0" t="n">
        <f aca="false">IF(E1573&lt;11,-3.6797*E1573^2+48.115*E1573-53.83,280.92*EXP(-0.2027*E1573))</f>
        <v>97.5940520000001</v>
      </c>
      <c r="BG1573" s="1" t="n">
        <f aca="false">32.208*LN(F1573)+21.438</f>
        <v>102.527967989855</v>
      </c>
      <c r="BH1573" s="1" t="n">
        <f aca="false">IF(G1573&lt;=2, -10*G1573+100, 88.958*EXP(-0.0755*G1573))</f>
        <v>85</v>
      </c>
      <c r="BI1573" s="1" t="n">
        <f aca="false">IF(I1573&lt;=100, 0.0053*(I1573)^2-1.0332*I1573+100.76, 122.82*EXP(-0.0092*I1573))</f>
        <v>93.979312</v>
      </c>
      <c r="BJ1573" s="0" t="n">
        <f aca="false">IF(P1573&lt;=1000, -6.942*LN(P1573)+107.59, -36.304*LN(P1573)+310.72)</f>
        <v>-46.9540603478259</v>
      </c>
      <c r="BK1573" s="0" t="e">
        <f aca="false">BF1573^0.04*BG1573^0.22*BH1573^0.51*BI1573^0.06*BJ1573^0.17</f>
        <v>#NUM!</v>
      </c>
      <c r="BL1573" s="0" t="e">
        <f aca="false">IF(BK1573&gt;=90, "Very Good", IF(BK1573&gt;=80, "Good", IF(BK1573&gt;=70, "Slightly Good", IF(BK1573&gt;=60, "Average", IF(BK1573&gt;=50, "Slightly Poor", IF(BK1573&gt;=40, "Poor", "Very Poor"))))))</f>
        <v>#NUM!</v>
      </c>
      <c r="BM1573" s="2" t="n">
        <f aca="false">IF(P1573&lt;=1000, -6.942*LN(P1573)+107.59, IF(AND(P1573&gt;1000, P1573&lt;=5213),-36.304*LN(P1573)+310.72, IF(P1573&gt;5213, 10)))</f>
        <v>10</v>
      </c>
      <c r="BN1573" s="2" t="n">
        <f aca="false">BF1573^0.04*BG1573^0.22*BH1573^0.51*BI1573^0.06*BM1573^0.17</f>
        <v>62.2798902840755</v>
      </c>
      <c r="BO1573" s="3" t="str">
        <f aca="false">IF(BN1573&gt;=90, "Very Good", IF(BN1573&gt;=80, "Good", IF(BN1573&gt;=70, "Slightly Good", IF(BN1573&gt;=60, "Average", IF(BN1573&gt;=50, "Slightly Poor", IF(BN1573&gt;=40, "Poor", "Very Poor"))))))</f>
        <v>Average</v>
      </c>
      <c r="BP1573" s="2" t="n">
        <f aca="false">IF(AJ1573&lt;=1000, -6.942*LN(AJ1573)+107.59, IF(AND(AJ1573&gt;1000, AJ1573&lt;=5213),-36.304*LN(AJ1573)+310.72, IF(AJ1573&gt;5213, 10)))</f>
        <v>62.0139305780145</v>
      </c>
      <c r="BQ1573" s="2" t="n">
        <f aca="false">BF1573^0.04*BG1573^0.22*BH1573^0.51*BI1573^0.06*BP1573^0.17</f>
        <v>84.9319338459148</v>
      </c>
      <c r="BR1573" s="0" t="str">
        <f aca="false">IF(BQ1573&gt;=90, "Very Good", IF(BQ1573&gt;=80, "Good", IF(BQ1573&gt;=70, "Slightly Good", IF(BQ1573&gt;=60, "Average", IF(BQ1573&gt;=50, "Slightly Poor", IF(BQ1573&gt;=40, "Poor", "Very Poor"))))))</f>
        <v>Good</v>
      </c>
      <c r="BT1573" s="2" t="n">
        <f aca="false">9.81*LN(AH1573)+30.6</f>
        <v>55.1390866865617</v>
      </c>
      <c r="BU1573" s="0" t="str">
        <f aca="false">IF(BT1573&lt;30, "Clean water", IF(AND(BT1573&gt;=30, BT1573&lt;40), "Hypolimia", IF(AND(BT1573&gt;=40,BT1573&lt;50), "Mesotrophic", IF(AND(BT1573&gt;=50, BT1573&lt;70), "Eutrophic", IF(BT1573&gt;70,"Hypertrophic")))))</f>
        <v>Eutrophic</v>
      </c>
      <c r="CM1573" s="0" t="n">
        <f aca="false">IF(G1573&gt;H1573,1,0)</f>
        <v>0</v>
      </c>
      <c r="CO1573" s="17" t="n">
        <f aca="false">14.652-0.41022*M1573+0.007991*M1573*M1573-0.000077774*M1573*M1573*M1573</f>
        <v>11.353756960098</v>
      </c>
      <c r="CP1573" s="1" t="n">
        <f aca="false">F1573/CO1573*100</f>
        <v>109.214950113684</v>
      </c>
    </row>
    <row r="1574" customFormat="false" ht="12.5" hidden="false" customHeight="false" outlineLevel="0" collapsed="false">
      <c r="A1574" s="0" t="n">
        <v>1573</v>
      </c>
      <c r="B1574" s="15" t="s">
        <v>135</v>
      </c>
      <c r="C1574" s="16" t="s">
        <v>136</v>
      </c>
      <c r="D1574" s="0" t="s">
        <v>193</v>
      </c>
      <c r="E1574" s="0" t="n">
        <v>7.7</v>
      </c>
      <c r="F1574" s="0" t="n">
        <v>10.3</v>
      </c>
      <c r="G1574" s="0" t="n">
        <v>3.8</v>
      </c>
      <c r="H1574" s="0" t="n">
        <v>7</v>
      </c>
      <c r="I1574" s="0" t="n">
        <v>9.9</v>
      </c>
      <c r="J1574" s="0" t="n">
        <v>7.844</v>
      </c>
      <c r="K1574" s="0" t="n">
        <v>0.171</v>
      </c>
      <c r="L1574" s="0" t="n">
        <v>4.8</v>
      </c>
      <c r="M1574" s="0" t="n">
        <v>8.8</v>
      </c>
      <c r="O1574" s="0" t="n">
        <v>632</v>
      </c>
      <c r="BD1574" s="0" t="n">
        <v>0.568</v>
      </c>
      <c r="BF1574" s="0" t="n">
        <f aca="false">IF(E1574&lt;11,-3.6797*E1574^2+48.115*E1574-53.83,280.92*EXP(-0.2027*E1574))</f>
        <v>98.486087</v>
      </c>
      <c r="BG1574" s="1" t="n">
        <f aca="false">32.208*LN(F1574)+21.438</f>
        <v>96.5516905777479</v>
      </c>
      <c r="BH1574" s="1" t="n">
        <f aca="false">IF(G1574&lt;=2, -10*G1574+100, 88.958*EXP(-0.0755*G1574))</f>
        <v>66.7706991099565</v>
      </c>
      <c r="BI1574" s="1" t="n">
        <f aca="false">IF(I1574&lt;=100, 0.0053*(I1574)^2-1.0332*I1574+100.76, 122.82*EXP(-0.0092*I1574))</f>
        <v>91.050773</v>
      </c>
      <c r="BJ1574" s="0" t="e">
        <f aca="false">IF(P1574&lt;=1000, -6.942*LN(P1574)+107.59, -36.304*LN(P1574)+310.72)</f>
        <v>#VALUE!</v>
      </c>
      <c r="BK1574" s="0" t="e">
        <f aca="false">BF1574^0.04*BG1574^0.22*BH1574^0.51*BI1574^0.06*BJ1574^0.17</f>
        <v>#VALUE!</v>
      </c>
      <c r="BL1574" s="0" t="e">
        <f aca="false">IF(BK1574&gt;=90, "Very Good", IF(BK1574&gt;=80, "Good", IF(BK1574&gt;=70, "Slightly Good", IF(BK1574&gt;=60, "Average", IF(BK1574&gt;=50, "Slightly Poor", IF(BK1574&gt;=40, "Poor", "Very Poor"))))))</f>
        <v>#VALUE!</v>
      </c>
      <c r="BM1574" s="2" t="e">
        <f aca="false">IF(P1574&lt;=1000, -6.942*LN(P1574)+107.59, IF(AND(P1574&gt;1000, P1574&lt;=5213),-36.304*LN(P1574)+310.72, IF(P1574&gt;5213, 10)))</f>
        <v>#VALUE!</v>
      </c>
      <c r="BN1574" s="2" t="e">
        <f aca="false">BF1574^0.04*BG1574^0.22*BH1574^0.51*BI1574^0.06*BM1574^0.17</f>
        <v>#VALUE!</v>
      </c>
      <c r="BO1574" s="3" t="e">
        <f aca="false">IF(BN1574&gt;=90, "Very Good", IF(BN1574&gt;=80, "Good", IF(BN1574&gt;=70, "Slightly Good", IF(BN1574&gt;=60, "Average", IF(BN1574&gt;=50, "Slightly Poor", IF(BN1574&gt;=40, "Poor", "Very Poor"))))))</f>
        <v>#VALUE!</v>
      </c>
      <c r="BP1574" s="2" t="e">
        <f aca="false">IF(AJ1574&lt;=1000, -6.942*LN(AJ1574)+107.59, IF(AND(AJ1574&gt;1000, AJ1574&lt;=5213),-36.304*LN(AJ1574)+310.72, IF(AJ1574&gt;5213, 10)))</f>
        <v>#VALUE!</v>
      </c>
      <c r="BQ1574" s="2" t="e">
        <f aca="false">BF1574^0.04*BG1574^0.22*BH1574^0.51*BI1574^0.06*BP1574^0.17</f>
        <v>#VALUE!</v>
      </c>
      <c r="BR1574" s="0" t="e">
        <f aca="false">IF(BQ1574&gt;=90, "Very Good", IF(BQ1574&gt;=80, "Good", IF(BQ1574&gt;=70, "Slightly Good", IF(BQ1574&gt;=60, "Average", IF(BQ1574&gt;=50, "Slightly Poor", IF(BQ1574&gt;=40, "Poor", "Very Poor"))))))</f>
        <v>#VALUE!</v>
      </c>
      <c r="BT1574" s="2" t="e">
        <f aca="false">9.81*LN(AH1574)+30.6</f>
        <v>#VALUE!</v>
      </c>
      <c r="BU1574" s="0" t="e">
        <f aca="false">IF(BT1574&lt;30, "Clean water", IF(AND(BT1574&gt;=30, BT1574&lt;40), "Hypolimia", IF(AND(BT1574&gt;=40,BT1574&lt;50), "Mesotrophic", IF(AND(BT1574&gt;=50, BT1574&lt;70), "Eutrophic", IF(BT1574&gt;70,"Hypertrophic")))))</f>
        <v>#VALUE!</v>
      </c>
      <c r="CM1574" s="0" t="n">
        <f aca="false">IF(G1574&gt;H1574,1,0)</f>
        <v>0</v>
      </c>
      <c r="CO1574" s="17" t="n">
        <f aca="false">14.652-0.41022*M1574+0.007991*M1574*M1574-0.000077774*M1574*M1574*M1574</f>
        <v>11.607886236672</v>
      </c>
      <c r="CP1574" s="1" t="n">
        <f aca="false">F1574/CO1574*100</f>
        <v>88.7327786471573</v>
      </c>
    </row>
    <row r="1575" customFormat="false" ht="12.5" hidden="false" customHeight="false" outlineLevel="0" collapsed="false">
      <c r="A1575" s="0" t="n">
        <v>1574</v>
      </c>
      <c r="B1575" s="15" t="s">
        <v>87</v>
      </c>
      <c r="C1575" s="16" t="s">
        <v>88</v>
      </c>
      <c r="D1575" s="0" t="s">
        <v>193</v>
      </c>
      <c r="E1575" s="0" t="n">
        <v>8.1</v>
      </c>
      <c r="F1575" s="0" t="n">
        <v>12.6</v>
      </c>
      <c r="G1575" s="0" t="n">
        <v>2</v>
      </c>
      <c r="H1575" s="0" t="n">
        <v>5.2</v>
      </c>
      <c r="I1575" s="0" t="n">
        <v>7.4</v>
      </c>
      <c r="J1575" s="0" t="n">
        <v>4.062</v>
      </c>
      <c r="K1575" s="0" t="n">
        <v>0.042</v>
      </c>
      <c r="L1575" s="0" t="n">
        <v>2.6</v>
      </c>
      <c r="M1575" s="0" t="n">
        <v>4.8</v>
      </c>
      <c r="N1575" s="0" t="n">
        <v>0</v>
      </c>
      <c r="O1575" s="0" t="n">
        <v>294</v>
      </c>
      <c r="P1575" s="0" t="n">
        <v>13000</v>
      </c>
      <c r="AC1575" s="0" t="n">
        <v>3.946</v>
      </c>
      <c r="AD1575" s="0" t="n">
        <v>0.585</v>
      </c>
      <c r="AE1575" s="0" t="n">
        <v>3.258</v>
      </c>
      <c r="AF1575" s="0" t="n">
        <v>0.014</v>
      </c>
      <c r="AG1575" s="0" t="n">
        <v>0.001</v>
      </c>
      <c r="AH1575" s="0" t="n">
        <v>14.5</v>
      </c>
      <c r="AJ1575" s="0" t="n">
        <v>210</v>
      </c>
      <c r="BF1575" s="0" t="n">
        <f aca="false">IF(E1575&lt;11,-3.6797*E1575^2+48.115*E1575-53.83,280.92*EXP(-0.2027*E1575))</f>
        <v>94.476383</v>
      </c>
      <c r="BG1575" s="1" t="n">
        <f aca="false">32.208*LN(F1575)+21.438</f>
        <v>103.043306983941</v>
      </c>
      <c r="BH1575" s="1" t="n">
        <f aca="false">IF(G1575&lt;=2, -10*G1575+100, 88.958*EXP(-0.0755*G1575))</f>
        <v>80</v>
      </c>
      <c r="BI1575" s="1" t="n">
        <f aca="false">IF(I1575&lt;=100, 0.0053*(I1575)^2-1.0332*I1575+100.76, 122.82*EXP(-0.0092*I1575))</f>
        <v>93.404548</v>
      </c>
      <c r="BJ1575" s="0" t="n">
        <f aca="false">IF(P1575&lt;=1000, -6.942*LN(P1575)+107.59, -36.304*LN(P1575)+310.72)</f>
        <v>-33.1770691214511</v>
      </c>
      <c r="BK1575" s="0" t="e">
        <f aca="false">BF1575^0.04*BG1575^0.22*BH1575^0.51*BI1575^0.06*BJ1575^0.17</f>
        <v>#NUM!</v>
      </c>
      <c r="BL1575" s="0" t="e">
        <f aca="false">IF(BK1575&gt;=90, "Very Good", IF(BK1575&gt;=80, "Good", IF(BK1575&gt;=70, "Slightly Good", IF(BK1575&gt;=60, "Average", IF(BK1575&gt;=50, "Slightly Poor", IF(BK1575&gt;=40, "Poor", "Very Poor"))))))</f>
        <v>#NUM!</v>
      </c>
      <c r="BM1575" s="2" t="n">
        <f aca="false">IF(P1575&lt;=1000, -6.942*LN(P1575)+107.59, IF(AND(P1575&gt;1000, P1575&lt;=5213),-36.304*LN(P1575)+310.72, IF(P1575&gt;5213, 10)))</f>
        <v>10</v>
      </c>
      <c r="BN1575" s="2" t="n">
        <f aca="false">BF1575^0.04*BG1575^0.22*BH1575^0.51*BI1575^0.06*BM1575^0.17</f>
        <v>60.3497198595838</v>
      </c>
      <c r="BO1575" s="3" t="str">
        <f aca="false">IF(BN1575&gt;=90, "Very Good", IF(BN1575&gt;=80, "Good", IF(BN1575&gt;=70, "Slightly Good", IF(BN1575&gt;=60, "Average", IF(BN1575&gt;=50, "Slightly Poor", IF(BN1575&gt;=40, "Poor", "Very Poor"))))))</f>
        <v>Average</v>
      </c>
      <c r="BP1575" s="2" t="n">
        <f aca="false">IF(AJ1575&lt;=1000, -6.942*LN(AJ1575)+107.59, IF(AND(AJ1575&gt;1000, AJ1575&lt;=5213),-36.304*LN(AJ1575)+310.72, IF(AJ1575&gt;5213, 10)))</f>
        <v>70.4703795217593</v>
      </c>
      <c r="BQ1575" s="2" t="n">
        <f aca="false">BF1575^0.04*BG1575^0.22*BH1575^0.51*BI1575^0.06*BP1575^0.17</f>
        <v>84.1078210925642</v>
      </c>
      <c r="BR1575" s="0" t="str">
        <f aca="false">IF(BQ1575&gt;=90, "Very Good", IF(BQ1575&gt;=80, "Good", IF(BQ1575&gt;=70, "Slightly Good", IF(BQ1575&gt;=60, "Average", IF(BQ1575&gt;=50, "Slightly Poor", IF(BQ1575&gt;=40, "Poor", "Very Poor"))))))</f>
        <v>Good</v>
      </c>
      <c r="BT1575" s="2" t="n">
        <f aca="false">9.81*LN(AH1575)+30.6</f>
        <v>56.8333982508743</v>
      </c>
      <c r="BU1575" s="0" t="str">
        <f aca="false">IF(BT1575&lt;30, "Clean water", IF(AND(BT1575&gt;=30, BT1575&lt;40), "Hypolimia", IF(AND(BT1575&gt;=40,BT1575&lt;50), "Mesotrophic", IF(AND(BT1575&gt;=50, BT1575&lt;70), "Eutrophic", IF(BT1575&gt;70,"Hypertrophic")))))</f>
        <v>Eutrophic</v>
      </c>
      <c r="CM1575" s="0" t="n">
        <f aca="false">IF(G1575&gt;H1575,1,0)</f>
        <v>0</v>
      </c>
      <c r="CO1575" s="17" t="n">
        <f aca="false">14.652-0.41022*M1575+0.007991*M1575*M1575-0.000077774*M1575*M1575*M1575</f>
        <v>12.858455457792</v>
      </c>
      <c r="CP1575" s="1" t="n">
        <f aca="false">F1575/CO1575*100</f>
        <v>97.9899960874743</v>
      </c>
    </row>
    <row r="1576" customFormat="false" ht="12.5" hidden="false" customHeight="false" outlineLevel="0" collapsed="false">
      <c r="A1576" s="0" t="n">
        <v>1575</v>
      </c>
      <c r="B1576" s="15" t="s">
        <v>89</v>
      </c>
      <c r="C1576" s="16" t="s">
        <v>90</v>
      </c>
      <c r="D1576" s="0" t="s">
        <v>193</v>
      </c>
      <c r="E1576" s="0" t="n">
        <v>7.9</v>
      </c>
      <c r="F1576" s="0" t="n">
        <v>10.9</v>
      </c>
      <c r="G1576" s="0" t="n">
        <v>1.2</v>
      </c>
      <c r="H1576" s="0" t="n">
        <v>2.9</v>
      </c>
      <c r="I1576" s="0" t="n">
        <v>6.8</v>
      </c>
      <c r="J1576" s="0" t="n">
        <v>3.052</v>
      </c>
      <c r="K1576" s="0" t="n">
        <v>0.038</v>
      </c>
      <c r="L1576" s="0" t="n">
        <v>2</v>
      </c>
      <c r="M1576" s="0" t="n">
        <v>4.7</v>
      </c>
      <c r="N1576" s="0" t="n">
        <v>0</v>
      </c>
      <c r="O1576" s="0" t="n">
        <v>311</v>
      </c>
      <c r="P1576" s="0" t="n">
        <v>2400</v>
      </c>
      <c r="AC1576" s="0" t="n">
        <v>2.958</v>
      </c>
      <c r="AD1576" s="0" t="n">
        <v>0.178</v>
      </c>
      <c r="AE1576" s="0" t="n">
        <v>2.501</v>
      </c>
      <c r="AF1576" s="0" t="n">
        <v>0.01</v>
      </c>
      <c r="AG1576" s="0" t="n">
        <v>0.01</v>
      </c>
      <c r="AH1576" s="0" t="n">
        <v>18</v>
      </c>
      <c r="AJ1576" s="0" t="n">
        <v>110</v>
      </c>
      <c r="BF1576" s="0" t="n">
        <f aca="false">IF(E1576&lt;11,-3.6797*E1576^2+48.115*E1576-53.83,280.92*EXP(-0.2027*E1576))</f>
        <v>96.6284230000001</v>
      </c>
      <c r="BG1576" s="1" t="n">
        <f aca="false">32.208*LN(F1576)+21.438</f>
        <v>98.375271915684</v>
      </c>
      <c r="BH1576" s="1" t="n">
        <f aca="false">IF(G1576&lt;=2, -10*G1576+100, 88.958*EXP(-0.0755*G1576))</f>
        <v>88</v>
      </c>
      <c r="BI1576" s="1" t="n">
        <f aca="false">IF(I1576&lt;=100, 0.0053*(I1576)^2-1.0332*I1576+100.76, 122.82*EXP(-0.0092*I1576))</f>
        <v>93.979312</v>
      </c>
      <c r="BJ1576" s="0" t="n">
        <f aca="false">IF(P1576&lt;=1000, -6.942*LN(P1576)+107.59, -36.304*LN(P1576)+310.72)</f>
        <v>28.1578353109365</v>
      </c>
      <c r="BK1576" s="0" t="n">
        <f aca="false">BF1576^0.04*BG1576^0.22*BH1576^0.51*BI1576^0.06*BJ1576^0.17</f>
        <v>74.8753864993616</v>
      </c>
      <c r="BL1576" s="0" t="str">
        <f aca="false">IF(BK1576&gt;=90, "Very Good", IF(BK1576&gt;=80, "Good", IF(BK1576&gt;=70, "Slightly Good", IF(BK1576&gt;=60, "Average", IF(BK1576&gt;=50, "Slightly Poor", IF(BK1576&gt;=40, "Poor", "Very Poor"))))))</f>
        <v>Slightly Good</v>
      </c>
      <c r="BM1576" s="2" t="n">
        <f aca="false">IF(P1576&lt;=1000, -6.942*LN(P1576)+107.59, IF(AND(P1576&gt;1000, P1576&lt;=5213),-36.304*LN(P1576)+310.72, IF(P1576&gt;5213, 10)))</f>
        <v>28.1578353109365</v>
      </c>
      <c r="BN1576" s="2" t="n">
        <f aca="false">BF1576^0.04*BG1576^0.22*BH1576^0.51*BI1576^0.06*BM1576^0.17</f>
        <v>74.8753864993616</v>
      </c>
      <c r="BO1576" s="3" t="str">
        <f aca="false">IF(BN1576&gt;=90, "Very Good", IF(BN1576&gt;=80, "Good", IF(BN1576&gt;=70, "Slightly Good", IF(BN1576&gt;=60, "Average", IF(BN1576&gt;=50, "Slightly Poor", IF(BN1576&gt;=40, "Poor", "Very Poor"))))))</f>
        <v>Slightly Good</v>
      </c>
      <c r="BP1576" s="2" t="n">
        <f aca="false">IF(AJ1576&lt;=1000, -6.942*LN(AJ1576)+107.59, IF(AND(AJ1576&gt;1000, AJ1576&lt;=5213),-36.304*LN(AJ1576)+310.72, IF(AJ1576&gt;5213, 10)))</f>
        <v>74.9592653006691</v>
      </c>
      <c r="BQ1576" s="2" t="n">
        <f aca="false">BF1576^0.04*BG1576^0.22*BH1576^0.51*BI1576^0.06*BP1576^0.17</f>
        <v>88.4356774111322</v>
      </c>
      <c r="BR1576" s="0" t="str">
        <f aca="false">IF(BQ1576&gt;=90, "Very Good", IF(BQ1576&gt;=80, "Good", IF(BQ1576&gt;=70, "Slightly Good", IF(BQ1576&gt;=60, "Average", IF(BQ1576&gt;=50, "Slightly Poor", IF(BQ1576&gt;=40, "Poor", "Very Poor"))))))</f>
        <v>Good</v>
      </c>
      <c r="BT1576" s="2" t="n">
        <f aca="false">9.81*LN(AH1576)+30.6</f>
        <v>58.9545469449614</v>
      </c>
      <c r="BU1576" s="0" t="str">
        <f aca="false">IF(BT1576&lt;30, "Clean water", IF(AND(BT1576&gt;=30, BT1576&lt;40), "Hypolimia", IF(AND(BT1576&gt;=40,BT1576&lt;50), "Mesotrophic", IF(AND(BT1576&gt;=50, BT1576&lt;70), "Eutrophic", IF(BT1576&gt;70,"Hypertrophic")))))</f>
        <v>Eutrophic</v>
      </c>
      <c r="CM1576" s="0" t="n">
        <f aca="false">IF(G1576&gt;H1576,1,0)</f>
        <v>0</v>
      </c>
      <c r="CO1576" s="17" t="n">
        <f aca="false">14.652-0.41022*M1576+0.007991*M1576*M1576-0.000077774*M1576*M1576*M1576</f>
        <v>12.892412459998</v>
      </c>
      <c r="CP1576" s="1" t="n">
        <f aca="false">F1576/CO1576*100</f>
        <v>84.5458523284144</v>
      </c>
    </row>
    <row r="1577" customFormat="false" ht="12.5" hidden="false" customHeight="false" outlineLevel="0" collapsed="false">
      <c r="A1577" s="0" t="n">
        <v>1576</v>
      </c>
      <c r="B1577" s="15" t="s">
        <v>91</v>
      </c>
      <c r="C1577" s="16" t="s">
        <v>92</v>
      </c>
      <c r="D1577" s="0" t="s">
        <v>193</v>
      </c>
      <c r="E1577" s="0" t="n">
        <v>7.6</v>
      </c>
      <c r="F1577" s="0" t="n">
        <v>10</v>
      </c>
      <c r="G1577" s="0" t="n">
        <v>0.4</v>
      </c>
      <c r="H1577" s="0" t="n">
        <v>1.3</v>
      </c>
      <c r="I1577" s="0" t="n">
        <v>1.6</v>
      </c>
      <c r="J1577" s="0" t="n">
        <v>5.281</v>
      </c>
      <c r="K1577" s="0" t="n">
        <v>0.01</v>
      </c>
      <c r="L1577" s="0" t="n">
        <v>1</v>
      </c>
      <c r="M1577" s="0" t="n">
        <v>6.5</v>
      </c>
      <c r="N1577" s="0" t="n">
        <v>0</v>
      </c>
      <c r="O1577" s="0" t="n">
        <v>434</v>
      </c>
      <c r="P1577" s="0" t="n">
        <v>2300</v>
      </c>
      <c r="AC1577" s="0" t="n">
        <v>5.09</v>
      </c>
      <c r="AD1577" s="0" t="n">
        <v>0.063</v>
      </c>
      <c r="AE1577" s="0" t="n">
        <v>4.963</v>
      </c>
      <c r="AF1577" s="0" t="n">
        <v>0.005</v>
      </c>
      <c r="AG1577" s="0" t="n">
        <v>0.003</v>
      </c>
      <c r="AH1577" s="0" t="n">
        <v>1.2</v>
      </c>
      <c r="AJ1577" s="0" t="n">
        <v>53</v>
      </c>
      <c r="BF1577" s="0" t="n">
        <f aca="false">IF(E1577&lt;11,-3.6797*E1577^2+48.115*E1577-53.83,280.92*EXP(-0.2027*E1577))</f>
        <v>99.304528</v>
      </c>
      <c r="BG1577" s="1" t="n">
        <f aca="false">32.208*LN(F1577)+21.438</f>
        <v>95.5996606751522</v>
      </c>
      <c r="BH1577" s="1" t="n">
        <f aca="false">IF(G1577&lt;=2, -10*G1577+100, 88.958*EXP(-0.0755*G1577))</f>
        <v>96</v>
      </c>
      <c r="BI1577" s="1" t="n">
        <f aca="false">IF(I1577&lt;=100, 0.0053*(I1577)^2-1.0332*I1577+100.76, 122.82*EXP(-0.0092*I1577))</f>
        <v>99.120448</v>
      </c>
      <c r="BJ1577" s="0" t="n">
        <f aca="false">IF(P1577&lt;=1000, -6.942*LN(P1577)+107.59, -36.304*LN(P1577)+310.72)</f>
        <v>29.7029195527965</v>
      </c>
      <c r="BK1577" s="0" t="n">
        <f aca="false">BF1577^0.04*BG1577^0.22*BH1577^0.51*BI1577^0.06*BJ1577^0.17</f>
        <v>78.8284772177098</v>
      </c>
      <c r="BL1577" s="0" t="str">
        <f aca="false">IF(BK1577&gt;=90, "Very Good", IF(BK1577&gt;=80, "Good", IF(BK1577&gt;=70, "Slightly Good", IF(BK1577&gt;=60, "Average", IF(BK1577&gt;=50, "Slightly Poor", IF(BK1577&gt;=40, "Poor", "Very Poor"))))))</f>
        <v>Slightly Good</v>
      </c>
      <c r="BM1577" s="2" t="n">
        <f aca="false">IF(P1577&lt;=1000, -6.942*LN(P1577)+107.59, IF(AND(P1577&gt;1000, P1577&lt;=5213),-36.304*LN(P1577)+310.72, IF(P1577&gt;5213, 10)))</f>
        <v>29.7029195527965</v>
      </c>
      <c r="BN1577" s="2" t="n">
        <f aca="false">BF1577^0.04*BG1577^0.22*BH1577^0.51*BI1577^0.06*BM1577^0.17</f>
        <v>78.8284772177098</v>
      </c>
      <c r="BO1577" s="3" t="str">
        <f aca="false">IF(BN1577&gt;=90, "Very Good", IF(BN1577&gt;=80, "Good", IF(BN1577&gt;=70, "Slightly Good", IF(BN1577&gt;=60, "Average", IF(BN1577&gt;=50, "Slightly Poor", IF(BN1577&gt;=40, "Poor", "Very Poor"))))))</f>
        <v>Slightly Good</v>
      </c>
      <c r="BP1577" s="2" t="n">
        <f aca="false">IF(AJ1577&lt;=1000, -6.942*LN(AJ1577)+107.59, IF(AND(AJ1577&gt;1000, AJ1577&lt;=5213),-36.304*LN(AJ1577)+310.72, IF(AJ1577&gt;5213, 10)))</f>
        <v>80.0282335361212</v>
      </c>
      <c r="BQ1577" s="2" t="n">
        <f aca="false">BF1577^0.04*BG1577^0.22*BH1577^0.51*BI1577^0.06*BP1577^0.17</f>
        <v>93.2950566399008</v>
      </c>
      <c r="BR1577" s="0" t="str">
        <f aca="false">IF(BQ1577&gt;=90, "Very Good", IF(BQ1577&gt;=80, "Good", IF(BQ1577&gt;=70, "Slightly Good", IF(BQ1577&gt;=60, "Average", IF(BQ1577&gt;=50, "Slightly Poor", IF(BQ1577&gt;=40, "Poor", "Very Poor"))))))</f>
        <v>Very Good</v>
      </c>
      <c r="BT1577" s="2" t="n">
        <f aca="false">9.81*LN(AH1577)+30.6</f>
        <v>32.3885744721487</v>
      </c>
      <c r="BU1577" s="0" t="str">
        <f aca="false">IF(BT1577&lt;30, "Clean water", IF(AND(BT1577&gt;=30, BT1577&lt;40), "Hypolimia", IF(AND(BT1577&gt;=40,BT1577&lt;50), "Mesotrophic", IF(AND(BT1577&gt;=50, BT1577&lt;70), "Eutrophic", IF(BT1577&gt;70,"Hypertrophic")))))</f>
        <v>Hypolimia</v>
      </c>
      <c r="CM1577" s="0" t="n">
        <f aca="false">IF(G1577&gt;H1577,1,0)</f>
        <v>0</v>
      </c>
      <c r="CO1577" s="17" t="n">
        <f aca="false">14.652-0.41022*M1577+0.007991*M1577*M1577-0.000077774*M1577*M1577*M1577</f>
        <v>12.30183106525</v>
      </c>
      <c r="CP1577" s="1" t="n">
        <f aca="false">F1577/CO1577*100</f>
        <v>81.2887117938713</v>
      </c>
    </row>
    <row r="1578" customFormat="false" ht="12.5" hidden="false" customHeight="false" outlineLevel="0" collapsed="false">
      <c r="A1578" s="0" t="n">
        <v>1577</v>
      </c>
      <c r="B1578" s="15" t="s">
        <v>137</v>
      </c>
      <c r="C1578" s="16" t="s">
        <v>138</v>
      </c>
      <c r="D1578" s="0" t="s">
        <v>193</v>
      </c>
      <c r="E1578" s="0" t="n">
        <v>7.5</v>
      </c>
      <c r="F1578" s="0" t="n">
        <v>10.5</v>
      </c>
      <c r="G1578" s="0" t="n">
        <v>2.8</v>
      </c>
      <c r="H1578" s="0" t="n">
        <v>8.3</v>
      </c>
      <c r="I1578" s="0" t="n">
        <v>3.8</v>
      </c>
      <c r="J1578" s="0" t="n">
        <v>10.34</v>
      </c>
      <c r="K1578" s="0" t="n">
        <v>0.073</v>
      </c>
      <c r="L1578" s="0" t="n">
        <v>5.8</v>
      </c>
      <c r="M1578" s="0" t="n">
        <v>11.1</v>
      </c>
      <c r="O1578" s="0" t="n">
        <v>783</v>
      </c>
      <c r="BD1578" s="0" t="n">
        <v>3.958</v>
      </c>
      <c r="BF1578" s="0" t="n">
        <f aca="false">IF(E1578&lt;11,-3.6797*E1578^2+48.115*E1578-53.83,280.92*EXP(-0.2027*E1578))</f>
        <v>100.049375</v>
      </c>
      <c r="BG1578" s="1" t="n">
        <f aca="false">32.208*LN(F1578)+21.438</f>
        <v>97.1710942827213</v>
      </c>
      <c r="BH1578" s="1" t="n">
        <f aca="false">IF(G1578&lt;=2, -10*G1578+100, 88.958*EXP(-0.0755*G1578))</f>
        <v>72.0070728511501</v>
      </c>
      <c r="BI1578" s="1" t="n">
        <f aca="false">IF(I1578&lt;=100, 0.0053*(I1578)^2-1.0332*I1578+100.76, 122.82*EXP(-0.0092*I1578))</f>
        <v>96.910372</v>
      </c>
      <c r="BJ1578" s="0" t="e">
        <f aca="false">IF(P1578&lt;=1000, -6.942*LN(P1578)+107.59, -36.304*LN(P1578)+310.72)</f>
        <v>#VALUE!</v>
      </c>
      <c r="BK1578" s="0" t="e">
        <f aca="false">BF1578^0.04*BG1578^0.22*BH1578^0.51*BI1578^0.06*BJ1578^0.17</f>
        <v>#VALUE!</v>
      </c>
      <c r="BL1578" s="0" t="e">
        <f aca="false">IF(BK1578&gt;=90, "Very Good", IF(BK1578&gt;=80, "Good", IF(BK1578&gt;=70, "Slightly Good", IF(BK1578&gt;=60, "Average", IF(BK1578&gt;=50, "Slightly Poor", IF(BK1578&gt;=40, "Poor", "Very Poor"))))))</f>
        <v>#VALUE!</v>
      </c>
      <c r="BM1578" s="2" t="e">
        <f aca="false">IF(P1578&lt;=1000, -6.942*LN(P1578)+107.59, IF(AND(P1578&gt;1000, P1578&lt;=5213),-36.304*LN(P1578)+310.72, IF(P1578&gt;5213, 10)))</f>
        <v>#VALUE!</v>
      </c>
      <c r="BN1578" s="2" t="e">
        <f aca="false">BF1578^0.04*BG1578^0.22*BH1578^0.51*BI1578^0.06*BM1578^0.17</f>
        <v>#VALUE!</v>
      </c>
      <c r="BO1578" s="3" t="e">
        <f aca="false">IF(BN1578&gt;=90, "Very Good", IF(BN1578&gt;=80, "Good", IF(BN1578&gt;=70, "Slightly Good", IF(BN1578&gt;=60, "Average", IF(BN1578&gt;=50, "Slightly Poor", IF(BN1578&gt;=40, "Poor", "Very Poor"))))))</f>
        <v>#VALUE!</v>
      </c>
      <c r="BP1578" s="2" t="e">
        <f aca="false">IF(AJ1578&lt;=1000, -6.942*LN(AJ1578)+107.59, IF(AND(AJ1578&gt;1000, AJ1578&lt;=5213),-36.304*LN(AJ1578)+310.72, IF(AJ1578&gt;5213, 10)))</f>
        <v>#VALUE!</v>
      </c>
      <c r="BQ1578" s="2" t="e">
        <f aca="false">BF1578^0.04*BG1578^0.22*BH1578^0.51*BI1578^0.06*BP1578^0.17</f>
        <v>#VALUE!</v>
      </c>
      <c r="BR1578" s="0" t="e">
        <f aca="false">IF(BQ1578&gt;=90, "Very Good", IF(BQ1578&gt;=80, "Good", IF(BQ1578&gt;=70, "Slightly Good", IF(BQ1578&gt;=60, "Average", IF(BQ1578&gt;=50, "Slightly Poor", IF(BQ1578&gt;=40, "Poor", "Very Poor"))))))</f>
        <v>#VALUE!</v>
      </c>
      <c r="BT1578" s="2" t="e">
        <f aca="false">9.81*LN(AH1578)+30.6</f>
        <v>#VALUE!</v>
      </c>
      <c r="BU1578" s="0" t="e">
        <f aca="false">IF(BT1578&lt;30, "Clean water", IF(AND(BT1578&gt;=30, BT1578&lt;40), "Hypolimia", IF(AND(BT1578&gt;=40,BT1578&lt;50), "Mesotrophic", IF(AND(BT1578&gt;=50, BT1578&lt;70), "Eutrophic", IF(BT1578&gt;70,"Hypertrophic")))))</f>
        <v>#VALUE!</v>
      </c>
      <c r="CM1578" s="0" t="n">
        <f aca="false">IF(G1578&gt;H1578,1,0)</f>
        <v>0</v>
      </c>
      <c r="CO1578" s="17" t="n">
        <f aca="false">14.652-0.41022*M1578+0.007991*M1578*M1578-0.000077774*M1578*M1578*M1578</f>
        <v>10.976762976606</v>
      </c>
      <c r="CP1578" s="1" t="n">
        <f aca="false">F1578/CO1578*100</f>
        <v>95.6566159110651</v>
      </c>
    </row>
    <row r="1579" customFormat="false" ht="12.5" hidden="false" customHeight="false" outlineLevel="0" collapsed="false">
      <c r="A1579" s="0" t="n">
        <v>1578</v>
      </c>
      <c r="B1579" s="15" t="s">
        <v>93</v>
      </c>
      <c r="C1579" s="16" t="s">
        <v>94</v>
      </c>
      <c r="D1579" s="0" t="s">
        <v>193</v>
      </c>
      <c r="E1579" s="0" t="n">
        <v>7.5</v>
      </c>
      <c r="F1579" s="0" t="n">
        <v>9.6</v>
      </c>
      <c r="G1579" s="0" t="n">
        <v>3.7</v>
      </c>
      <c r="H1579" s="0" t="n">
        <v>8.7</v>
      </c>
      <c r="I1579" s="0" t="n">
        <v>6.3</v>
      </c>
      <c r="J1579" s="0" t="n">
        <v>12.59</v>
      </c>
      <c r="K1579" s="0" t="n">
        <v>0.105</v>
      </c>
      <c r="L1579" s="0" t="n">
        <v>5.6</v>
      </c>
      <c r="M1579" s="0" t="n">
        <v>10.3</v>
      </c>
      <c r="N1579" s="0" t="n">
        <v>0</v>
      </c>
      <c r="O1579" s="0" t="n">
        <v>842</v>
      </c>
      <c r="P1579" s="0" t="n">
        <v>5700</v>
      </c>
      <c r="AC1579" s="0" t="n">
        <v>12.02</v>
      </c>
      <c r="AD1579" s="0" t="n">
        <v>3.173</v>
      </c>
      <c r="AE1579" s="0" t="n">
        <v>5.84</v>
      </c>
      <c r="AF1579" s="0" t="n">
        <v>0.035</v>
      </c>
      <c r="AG1579" s="0" t="n">
        <v>0.007</v>
      </c>
      <c r="AH1579" s="0" t="n">
        <v>4.7</v>
      </c>
      <c r="AJ1579" s="0" t="n">
        <v>1300</v>
      </c>
      <c r="BD1579" s="0" t="n">
        <v>3.678</v>
      </c>
      <c r="BF1579" s="0" t="n">
        <f aca="false">IF(E1579&lt;11,-3.6797*E1579^2+48.115*E1579-53.83,280.92*EXP(-0.2027*E1579))</f>
        <v>100.049375</v>
      </c>
      <c r="BG1579" s="1" t="n">
        <f aca="false">32.208*LN(F1579)+21.438</f>
        <v>94.2848658756438</v>
      </c>
      <c r="BH1579" s="1" t="n">
        <f aca="false">IF(G1579&lt;=2, -10*G1579+100, 88.958*EXP(-0.0755*G1579))</f>
        <v>67.2767257350167</v>
      </c>
      <c r="BI1579" s="1" t="n">
        <f aca="false">IF(I1579&lt;=100, 0.0053*(I1579)^2-1.0332*I1579+100.76, 122.82*EXP(-0.0092*I1579))</f>
        <v>94.461197</v>
      </c>
      <c r="BJ1579" s="0" t="n">
        <f aca="false">IF(P1579&lt;=1000, -6.942*LN(P1579)+107.59, -36.304*LN(P1579)+310.72)</f>
        <v>-3.24503165957714</v>
      </c>
      <c r="BK1579" s="0" t="e">
        <f aca="false">BF1579^0.04*BG1579^0.22*BH1579^0.51*BI1579^0.06*BJ1579^0.17</f>
        <v>#NUM!</v>
      </c>
      <c r="BL1579" s="0" t="e">
        <f aca="false">IF(BK1579&gt;=90, "Very Good", IF(BK1579&gt;=80, "Good", IF(BK1579&gt;=70, "Slightly Good", IF(BK1579&gt;=60, "Average", IF(BK1579&gt;=50, "Slightly Poor", IF(BK1579&gt;=40, "Poor", "Very Poor"))))))</f>
        <v>#NUM!</v>
      </c>
      <c r="BM1579" s="2" t="n">
        <f aca="false">IF(P1579&lt;=1000, -6.942*LN(P1579)+107.59, IF(AND(P1579&gt;1000, P1579&lt;=5213),-36.304*LN(P1579)+310.72, IF(P1579&gt;5213, 10)))</f>
        <v>10</v>
      </c>
      <c r="BN1579" s="2" t="n">
        <f aca="false">BF1579^0.04*BG1579^0.22*BH1579^0.51*BI1579^0.06*BM1579^0.17</f>
        <v>54.3390562007048</v>
      </c>
      <c r="BO1579" s="3" t="str">
        <f aca="false">IF(BN1579&gt;=90, "Very Good", IF(BN1579&gt;=80, "Good", IF(BN1579&gt;=70, "Slightly Good", IF(BN1579&gt;=60, "Average", IF(BN1579&gt;=50, "Slightly Poor", IF(BN1579&gt;=40, "Poor", "Very Poor"))))))</f>
        <v>Slightly Poor</v>
      </c>
      <c r="BP1579" s="2" t="n">
        <f aca="false">IF(AJ1579&lt;=1000, -6.942*LN(AJ1579)+107.59, IF(AND(AJ1579&gt;1000, AJ1579&lt;=5213),-36.304*LN(AJ1579)+310.72, IF(AJ1579&gt;5213, 10)))</f>
        <v>50.4159800946047</v>
      </c>
      <c r="BQ1579" s="2" t="n">
        <f aca="false">BF1579^0.04*BG1579^0.22*BH1579^0.51*BI1579^0.06*BP1579^0.17</f>
        <v>71.5399590885781</v>
      </c>
      <c r="BR1579" s="0" t="str">
        <f aca="false">IF(BQ1579&gt;=90, "Very Good", IF(BQ1579&gt;=80, "Good", IF(BQ1579&gt;=70, "Slightly Good", IF(BQ1579&gt;=60, "Average", IF(BQ1579&gt;=50, "Slightly Poor", IF(BQ1579&gt;=40, "Poor", "Very Poor"))))))</f>
        <v>Slightly Good</v>
      </c>
      <c r="BT1579" s="2" t="n">
        <f aca="false">9.81*LN(AH1579)+30.6</f>
        <v>45.7815882105041</v>
      </c>
      <c r="BU1579" s="0" t="str">
        <f aca="false">IF(BT1579&lt;30, "Clean water", IF(AND(BT1579&gt;=30, BT1579&lt;40), "Hypolimia", IF(AND(BT1579&gt;=40,BT1579&lt;50), "Mesotrophic", IF(AND(BT1579&gt;=50, BT1579&lt;70), "Eutrophic", IF(BT1579&gt;70,"Hypertrophic")))))</f>
        <v>Mesotrophic</v>
      </c>
      <c r="CM1579" s="0" t="n">
        <f aca="false">IF(G1579&gt;H1579,1,0)</f>
        <v>0</v>
      </c>
      <c r="CO1579" s="17" t="n">
        <f aca="false">14.652-0.41022*M1579+0.007991*M1579*M1579-0.000077774*M1579*M1579*M1579</f>
        <v>11.189513440302</v>
      </c>
      <c r="CP1579" s="1" t="n">
        <f aca="false">F1579/CO1579*100</f>
        <v>85.7946152101936</v>
      </c>
    </row>
    <row r="1580" customFormat="false" ht="12.5" hidden="false" customHeight="false" outlineLevel="0" collapsed="false">
      <c r="A1580" s="0" t="n">
        <v>1579</v>
      </c>
      <c r="B1580" s="15" t="s">
        <v>95</v>
      </c>
      <c r="C1580" s="16" t="s">
        <v>96</v>
      </c>
      <c r="D1580" s="0" t="s">
        <v>193</v>
      </c>
      <c r="E1580" s="0" t="n">
        <v>7.9</v>
      </c>
      <c r="F1580" s="0" t="n">
        <v>7.1</v>
      </c>
      <c r="G1580" s="0" t="n">
        <v>3.1</v>
      </c>
      <c r="H1580" s="0" t="n">
        <v>8.8</v>
      </c>
      <c r="I1580" s="0" t="n">
        <v>17.2</v>
      </c>
      <c r="J1580" s="0" t="n">
        <v>10.258</v>
      </c>
      <c r="K1580" s="0" t="n">
        <v>0.168</v>
      </c>
      <c r="L1580" s="0" t="n">
        <v>5.2</v>
      </c>
      <c r="M1580" s="0" t="n">
        <v>9.5</v>
      </c>
      <c r="N1580" s="0" t="n">
        <v>0</v>
      </c>
      <c r="O1580" s="0" t="n">
        <v>636</v>
      </c>
      <c r="P1580" s="0" t="n">
        <v>6100</v>
      </c>
      <c r="AC1580" s="0" t="n">
        <v>9.998</v>
      </c>
      <c r="AD1580" s="0" t="n">
        <v>3.934</v>
      </c>
      <c r="AE1580" s="0" t="n">
        <v>5.247</v>
      </c>
      <c r="AF1580" s="0" t="n">
        <v>0.031</v>
      </c>
      <c r="AG1580" s="0" t="n">
        <v>0.021</v>
      </c>
      <c r="AH1580" s="0" t="n">
        <v>5.4</v>
      </c>
      <c r="AJ1580" s="0" t="n">
        <v>190</v>
      </c>
      <c r="BF1580" s="0" t="n">
        <f aca="false">IF(E1580&lt;11,-3.6797*E1580^2+48.115*E1580-53.83,280.92*EXP(-0.2027*E1580))</f>
        <v>96.6284230000001</v>
      </c>
      <c r="BG1580" s="1" t="n">
        <f aca="false">32.208*LN(F1580)+21.438</f>
        <v>84.5687328045945</v>
      </c>
      <c r="BH1580" s="1" t="n">
        <f aca="false">IF(G1580&lt;=2, -10*G1580+100, 88.958*EXP(-0.0755*G1580))</f>
        <v>70.3944446082144</v>
      </c>
      <c r="BI1580" s="1" t="n">
        <f aca="false">IF(I1580&lt;=100, 0.0053*(I1580)^2-1.0332*I1580+100.76, 122.82*EXP(-0.0092*I1580))</f>
        <v>84.556912</v>
      </c>
      <c r="BJ1580" s="0" t="n">
        <f aca="false">IF(P1580&lt;=1000, -6.942*LN(P1580)+107.59, -36.304*LN(P1580)+310.72)</f>
        <v>-5.70726319705955</v>
      </c>
      <c r="BK1580" s="0" t="e">
        <f aca="false">BF1580^0.04*BG1580^0.22*BH1580^0.51*BI1580^0.06*BJ1580^0.17</f>
        <v>#NUM!</v>
      </c>
      <c r="BL1580" s="0" t="e">
        <f aca="false">IF(BK1580&gt;=90, "Very Good", IF(BK1580&gt;=80, "Good", IF(BK1580&gt;=70, "Slightly Good", IF(BK1580&gt;=60, "Average", IF(BK1580&gt;=50, "Slightly Poor", IF(BK1580&gt;=40, "Poor", "Very Poor"))))))</f>
        <v>#NUM!</v>
      </c>
      <c r="BM1580" s="2" t="n">
        <f aca="false">IF(P1580&lt;=1000, -6.942*LN(P1580)+107.59, IF(AND(P1580&gt;1000, P1580&lt;=5213),-36.304*LN(P1580)+310.72, IF(P1580&gt;5213, 10)))</f>
        <v>10</v>
      </c>
      <c r="BN1580" s="2" t="n">
        <f aca="false">BF1580^0.04*BG1580^0.22*BH1580^0.51*BI1580^0.06*BM1580^0.17</f>
        <v>53.859693902743</v>
      </c>
      <c r="BO1580" s="3" t="str">
        <f aca="false">IF(BN1580&gt;=90, "Very Good", IF(BN1580&gt;=80, "Good", IF(BN1580&gt;=70, "Slightly Good", IF(BN1580&gt;=60, "Average", IF(BN1580&gt;=50, "Slightly Poor", IF(BN1580&gt;=40, "Poor", "Very Poor"))))))</f>
        <v>Slightly Poor</v>
      </c>
      <c r="BP1580" s="2" t="n">
        <f aca="false">IF(AJ1580&lt;=1000, -6.942*LN(AJ1580)+107.59, IF(AND(AJ1580&gt;1000, AJ1580&lt;=5213),-36.304*LN(AJ1580)+310.72, IF(AJ1580&gt;5213, 10)))</f>
        <v>71.1651588910619</v>
      </c>
      <c r="BQ1580" s="2" t="n">
        <f aca="false">BF1580^0.04*BG1580^0.22*BH1580^0.51*BI1580^0.06*BP1580^0.17</f>
        <v>75.1881402506939</v>
      </c>
      <c r="BR1580" s="0" t="str">
        <f aca="false">IF(BQ1580&gt;=90, "Very Good", IF(BQ1580&gt;=80, "Good", IF(BQ1580&gt;=70, "Slightly Good", IF(BQ1580&gt;=60, "Average", IF(BQ1580&gt;=50, "Slightly Poor", IF(BQ1580&gt;=40, "Poor", "Very Poor"))))))</f>
        <v>Slightly Good</v>
      </c>
      <c r="BT1580" s="2" t="n">
        <f aca="false">9.81*LN(AH1580)+30.6</f>
        <v>47.143573734524</v>
      </c>
      <c r="BU1580" s="0" t="str">
        <f aca="false">IF(BT1580&lt;30, "Clean water", IF(AND(BT1580&gt;=30, BT1580&lt;40), "Hypolimia", IF(AND(BT1580&gt;=40,BT1580&lt;50), "Mesotrophic", IF(AND(BT1580&gt;=50, BT1580&lt;70), "Eutrophic", IF(BT1580&gt;70,"Hypertrophic")))))</f>
        <v>Mesotrophic</v>
      </c>
      <c r="CM1580" s="0" t="n">
        <f aca="false">IF(G1580&gt;H1580,1,0)</f>
        <v>0</v>
      </c>
      <c r="CO1580" s="17" t="n">
        <f aca="false">14.652-0.41022*M1580+0.007991*M1580*M1580-0.000077774*M1580*M1580*M1580</f>
        <v>11.40941626675</v>
      </c>
      <c r="CP1580" s="1" t="n">
        <f aca="false">F1580/CO1580*100</f>
        <v>62.2293010790679</v>
      </c>
    </row>
    <row r="1581" customFormat="false" ht="12.5" hidden="false" customHeight="false" outlineLevel="0" collapsed="false">
      <c r="A1581" s="0" t="n">
        <v>1580</v>
      </c>
      <c r="B1581" s="15" t="s">
        <v>97</v>
      </c>
      <c r="C1581" s="16" t="s">
        <v>98</v>
      </c>
      <c r="D1581" s="0" t="s">
        <v>193</v>
      </c>
      <c r="E1581" s="0" t="n">
        <v>8</v>
      </c>
      <c r="F1581" s="0" t="n">
        <v>13.4</v>
      </c>
      <c r="G1581" s="0" t="n">
        <v>1.3</v>
      </c>
      <c r="H1581" s="0" t="n">
        <v>4</v>
      </c>
      <c r="I1581" s="0" t="n">
        <v>9.6</v>
      </c>
      <c r="J1581" s="0" t="n">
        <v>3.083</v>
      </c>
      <c r="K1581" s="0" t="n">
        <v>0.013</v>
      </c>
      <c r="L1581" s="0" t="n">
        <v>2</v>
      </c>
      <c r="M1581" s="0" t="n">
        <v>5.1</v>
      </c>
      <c r="N1581" s="0" t="n">
        <v>0</v>
      </c>
      <c r="O1581" s="0" t="n">
        <v>240</v>
      </c>
      <c r="P1581" s="0" t="n">
        <v>1560</v>
      </c>
      <c r="AC1581" s="0" t="n">
        <v>3.041</v>
      </c>
      <c r="AD1581" s="0" t="n">
        <v>0.035</v>
      </c>
      <c r="AE1581" s="0" t="n">
        <v>2.441</v>
      </c>
      <c r="AF1581" s="0" t="n">
        <v>0.009</v>
      </c>
      <c r="AG1581" s="0" t="n">
        <v>0.002</v>
      </c>
      <c r="AH1581" s="0" t="n">
        <v>13.9</v>
      </c>
      <c r="AJ1581" s="0" t="n">
        <v>21</v>
      </c>
      <c r="BF1581" s="0" t="n">
        <f aca="false">IF(E1581&lt;11,-3.6797*E1581^2+48.115*E1581-53.83,280.92*EXP(-0.2027*E1581))</f>
        <v>95.5892</v>
      </c>
      <c r="BG1581" s="1" t="n">
        <f aca="false">32.208*LN(F1581)+21.438</f>
        <v>105.025963601667</v>
      </c>
      <c r="BH1581" s="1" t="n">
        <f aca="false">IF(G1581&lt;=2, -10*G1581+100, 88.958*EXP(-0.0755*G1581))</f>
        <v>87</v>
      </c>
      <c r="BI1581" s="1" t="n">
        <f aca="false">IF(I1581&lt;=100, 0.0053*(I1581)^2-1.0332*I1581+100.76, 122.82*EXP(-0.0092*I1581))</f>
        <v>91.329728</v>
      </c>
      <c r="BJ1581" s="0" t="n">
        <f aca="false">IF(P1581&lt;=1000, -6.942*LN(P1581)+107.59, -36.304*LN(P1581)+310.72)</f>
        <v>43.7969782967569</v>
      </c>
      <c r="BK1581" s="0" t="n">
        <f aca="false">BF1581^0.04*BG1581^0.22*BH1581^0.51*BI1581^0.06*BJ1581^0.17</f>
        <v>81.2341565182831</v>
      </c>
      <c r="BL1581" s="0" t="str">
        <f aca="false">IF(BK1581&gt;=90, "Very Good", IF(BK1581&gt;=80, "Good", IF(BK1581&gt;=70, "Slightly Good", IF(BK1581&gt;=60, "Average", IF(BK1581&gt;=50, "Slightly Poor", IF(BK1581&gt;=40, "Poor", "Very Poor"))))))</f>
        <v>Good</v>
      </c>
      <c r="BM1581" s="2" t="n">
        <f aca="false">IF(P1581&lt;=1000, -6.942*LN(P1581)+107.59, IF(AND(P1581&gt;1000, P1581&lt;=5213),-36.304*LN(P1581)+310.72, IF(P1581&gt;5213, 10)))</f>
        <v>43.7969782967569</v>
      </c>
      <c r="BN1581" s="2" t="n">
        <f aca="false">BF1581^0.04*BG1581^0.22*BH1581^0.51*BI1581^0.06*BM1581^0.17</f>
        <v>81.2341565182831</v>
      </c>
      <c r="BO1581" s="3" t="str">
        <f aca="false">IF(BN1581&gt;=90, "Very Good", IF(BN1581&gt;=80, "Good", IF(BN1581&gt;=70, "Slightly Good", IF(BN1581&gt;=60, "Average", IF(BN1581&gt;=50, "Slightly Poor", IF(BN1581&gt;=40, "Poor", "Very Poor"))))))</f>
        <v>Good</v>
      </c>
      <c r="BP1581" s="2" t="n">
        <f aca="false">IF(AJ1581&lt;=1000, -6.942*LN(AJ1581)+107.59, IF(AND(AJ1581&gt;1000, AJ1581&lt;=5213),-36.304*LN(AJ1581)+310.72, IF(AJ1581&gt;5213, 10)))</f>
        <v>86.454925237324</v>
      </c>
      <c r="BQ1581" s="2" t="n">
        <f aca="false">BF1581^0.04*BG1581^0.22*BH1581^0.51*BI1581^0.06*BP1581^0.17</f>
        <v>91.1900441464648</v>
      </c>
      <c r="BR1581" s="0" t="str">
        <f aca="false">IF(BQ1581&gt;=90, "Very Good", IF(BQ1581&gt;=80, "Good", IF(BQ1581&gt;=70, "Slightly Good", IF(BQ1581&gt;=60, "Average", IF(BQ1581&gt;=50, "Slightly Poor", IF(BQ1581&gt;=40, "Poor", "Very Poor"))))))</f>
        <v>Very Good</v>
      </c>
      <c r="BT1581" s="2" t="n">
        <f aca="false">9.81*LN(AH1581)+30.6</f>
        <v>56.4188295217405</v>
      </c>
      <c r="BU1581" s="0" t="str">
        <f aca="false">IF(BT1581&lt;30, "Clean water", IF(AND(BT1581&gt;=30, BT1581&lt;40), "Hypolimia", IF(AND(BT1581&gt;=40,BT1581&lt;50), "Mesotrophic", IF(AND(BT1581&gt;=50, BT1581&lt;70), "Eutrophic", IF(BT1581&gt;70,"Hypertrophic")))))</f>
        <v>Eutrophic</v>
      </c>
      <c r="CM1581" s="0" t="n">
        <f aca="false">IF(G1581&gt;H1581,1,0)</f>
        <v>0</v>
      </c>
      <c r="CO1581" s="17" t="n">
        <f aca="false">14.652-0.41022*M1581+0.007991*M1581*M1581-0.000077774*M1581*M1581*M1581</f>
        <v>12.757407111126</v>
      </c>
      <c r="CP1581" s="1" t="n">
        <f aca="false">F1581/CO1581*100</f>
        <v>105.037017971415</v>
      </c>
    </row>
    <row r="1582" customFormat="false" ht="12.5" hidden="false" customHeight="false" outlineLevel="0" collapsed="false">
      <c r="A1582" s="0" t="n">
        <v>1581</v>
      </c>
      <c r="B1582" s="15" t="s">
        <v>99</v>
      </c>
      <c r="C1582" s="16" t="s">
        <v>100</v>
      </c>
      <c r="D1582" s="0" t="s">
        <v>193</v>
      </c>
      <c r="E1582" s="0" t="n">
        <v>8</v>
      </c>
      <c r="F1582" s="0" t="n">
        <v>12.4</v>
      </c>
      <c r="G1582" s="0" t="n">
        <v>2.6</v>
      </c>
      <c r="H1582" s="0" t="n">
        <v>5.2</v>
      </c>
      <c r="I1582" s="0" t="n">
        <v>9.5</v>
      </c>
      <c r="J1582" s="0" t="n">
        <v>5.265</v>
      </c>
      <c r="K1582" s="0" t="n">
        <v>0.078</v>
      </c>
      <c r="L1582" s="0" t="n">
        <v>2.9</v>
      </c>
      <c r="M1582" s="0" t="n">
        <v>11.2</v>
      </c>
      <c r="O1582" s="0" t="n">
        <v>387</v>
      </c>
      <c r="BD1582" s="0" t="n">
        <v>0.487</v>
      </c>
      <c r="BF1582" s="0" t="n">
        <f aca="false">IF(E1582&lt;11,-3.6797*E1582^2+48.115*E1582-53.83,280.92*EXP(-0.2027*E1582))</f>
        <v>95.5892</v>
      </c>
      <c r="BG1582" s="1" t="n">
        <f aca="false">32.208*LN(F1582)+21.438</f>
        <v>102.527967989855</v>
      </c>
      <c r="BH1582" s="1" t="n">
        <f aca="false">IF(G1582&lt;=2, -10*G1582+100, 88.958*EXP(-0.0755*G1582))</f>
        <v>73.1026302934667</v>
      </c>
      <c r="BI1582" s="1" t="n">
        <f aca="false">IF(I1582&lt;=100, 0.0053*(I1582)^2-1.0332*I1582+100.76, 122.82*EXP(-0.0092*I1582))</f>
        <v>91.422925</v>
      </c>
      <c r="BJ1582" s="0" t="e">
        <f aca="false">IF(P1582&lt;=1000, -6.942*LN(P1582)+107.59, -36.304*LN(P1582)+310.72)</f>
        <v>#VALUE!</v>
      </c>
      <c r="BK1582" s="0" t="e">
        <f aca="false">BF1582^0.04*BG1582^0.22*BH1582^0.51*BI1582^0.06*BJ1582^0.17</f>
        <v>#VALUE!</v>
      </c>
      <c r="BL1582" s="0" t="e">
        <f aca="false">IF(BK1582&gt;=90, "Very Good", IF(BK1582&gt;=80, "Good", IF(BK1582&gt;=70, "Slightly Good", IF(BK1582&gt;=60, "Average", IF(BK1582&gt;=50, "Slightly Poor", IF(BK1582&gt;=40, "Poor", "Very Poor"))))))</f>
        <v>#VALUE!</v>
      </c>
      <c r="BM1582" s="2" t="e">
        <f aca="false">IF(P1582&lt;=1000, -6.942*LN(P1582)+107.59, IF(AND(P1582&gt;1000, P1582&lt;=5213),-36.304*LN(P1582)+310.72, IF(P1582&gt;5213, 10)))</f>
        <v>#VALUE!</v>
      </c>
      <c r="BN1582" s="2" t="e">
        <f aca="false">BF1582^0.04*BG1582^0.22*BH1582^0.51*BI1582^0.06*BM1582^0.17</f>
        <v>#VALUE!</v>
      </c>
      <c r="BO1582" s="3" t="e">
        <f aca="false">IF(BN1582&gt;=90, "Very Good", IF(BN1582&gt;=80, "Good", IF(BN1582&gt;=70, "Slightly Good", IF(BN1582&gt;=60, "Average", IF(BN1582&gt;=50, "Slightly Poor", IF(BN1582&gt;=40, "Poor", "Very Poor"))))))</f>
        <v>#VALUE!</v>
      </c>
      <c r="BP1582" s="2" t="e">
        <f aca="false">IF(AJ1582&lt;=1000, -6.942*LN(AJ1582)+107.59, IF(AND(AJ1582&gt;1000, AJ1582&lt;=5213),-36.304*LN(AJ1582)+310.72, IF(AJ1582&gt;5213, 10)))</f>
        <v>#VALUE!</v>
      </c>
      <c r="BQ1582" s="2" t="e">
        <f aca="false">BF1582^0.04*BG1582^0.22*BH1582^0.51*BI1582^0.06*BP1582^0.17</f>
        <v>#VALUE!</v>
      </c>
      <c r="BR1582" s="0" t="e">
        <f aca="false">IF(BQ1582&gt;=90, "Very Good", IF(BQ1582&gt;=80, "Good", IF(BQ1582&gt;=70, "Slightly Good", IF(BQ1582&gt;=60, "Average", IF(BQ1582&gt;=50, "Slightly Poor", IF(BQ1582&gt;=40, "Poor", "Very Poor"))))))</f>
        <v>#VALUE!</v>
      </c>
      <c r="BT1582" s="2" t="e">
        <f aca="false">9.81*LN(AH1582)+30.6</f>
        <v>#VALUE!</v>
      </c>
      <c r="BU1582" s="0" t="e">
        <f aca="false">IF(BT1582&lt;30, "Clean water", IF(AND(BT1582&gt;=30, BT1582&lt;40), "Hypolimia", IF(AND(BT1582&gt;=40,BT1582&lt;50), "Mesotrophic", IF(AND(BT1582&gt;=50, BT1582&lt;70), "Eutrophic", IF(BT1582&gt;70,"Hypertrophic")))))</f>
        <v>#VALUE!</v>
      </c>
      <c r="CM1582" s="0" t="n">
        <f aca="false">IF(G1582&gt;H1582,1,0)</f>
        <v>0</v>
      </c>
      <c r="CO1582" s="17" t="n">
        <f aca="false">14.652-0.41022*M1582+0.007991*M1582*M1582-0.000077774*M1582*M1582*M1582</f>
        <v>10.950660169728</v>
      </c>
      <c r="CP1582" s="1" t="n">
        <f aca="false">F1582/CO1582*100</f>
        <v>113.235182242972</v>
      </c>
    </row>
    <row r="1583" customFormat="false" ht="12.5" hidden="false" customHeight="false" outlineLevel="0" collapsed="false">
      <c r="A1583" s="0" t="n">
        <v>1582</v>
      </c>
      <c r="B1583" s="15" t="s">
        <v>99</v>
      </c>
      <c r="C1583" s="16" t="s">
        <v>100</v>
      </c>
      <c r="D1583" s="0" t="s">
        <v>193</v>
      </c>
      <c r="E1583" s="0" t="n">
        <v>7.2</v>
      </c>
      <c r="F1583" s="0" t="n">
        <v>10</v>
      </c>
      <c r="G1583" s="0" t="n">
        <v>0.6</v>
      </c>
      <c r="H1583" s="0" t="n">
        <v>3.9</v>
      </c>
      <c r="I1583" s="0" t="n">
        <v>5</v>
      </c>
      <c r="J1583" s="0" t="n">
        <v>6.394</v>
      </c>
      <c r="K1583" s="0" t="n">
        <v>0.039</v>
      </c>
      <c r="L1583" s="0" t="n">
        <v>2.6</v>
      </c>
      <c r="M1583" s="0" t="n">
        <v>5.2</v>
      </c>
      <c r="N1583" s="0" t="n">
        <v>0</v>
      </c>
      <c r="O1583" s="0" t="n">
        <v>474</v>
      </c>
      <c r="P1583" s="0" t="n">
        <v>43000</v>
      </c>
      <c r="AC1583" s="0" t="n">
        <v>6.249</v>
      </c>
      <c r="AD1583" s="0" t="n">
        <v>0.394</v>
      </c>
      <c r="AE1583" s="0" t="n">
        <v>5.438</v>
      </c>
      <c r="AF1583" s="0" t="n">
        <v>0.016</v>
      </c>
      <c r="AG1583" s="0" t="n">
        <v>0.01</v>
      </c>
      <c r="AH1583" s="0" t="n">
        <v>4.8</v>
      </c>
      <c r="AJ1583" s="0" t="n">
        <v>12000</v>
      </c>
      <c r="BF1583" s="0" t="n">
        <f aca="false">IF(E1583&lt;11,-3.6797*E1583^2+48.115*E1583-53.83,280.92*EXP(-0.2027*E1583))</f>
        <v>101.842352</v>
      </c>
      <c r="BG1583" s="1" t="n">
        <f aca="false">32.208*LN(F1583)+21.438</f>
        <v>95.5996606751522</v>
      </c>
      <c r="BH1583" s="1" t="n">
        <f aca="false">IF(G1583&lt;=2, -10*G1583+100, 88.958*EXP(-0.0755*G1583))</f>
        <v>94</v>
      </c>
      <c r="BI1583" s="1" t="n">
        <f aca="false">IF(I1583&lt;=100, 0.0053*(I1583)^2-1.0332*I1583+100.76, 122.82*EXP(-0.0092*I1583))</f>
        <v>95.7265</v>
      </c>
      <c r="BJ1583" s="0" t="n">
        <f aca="false">IF(P1583&lt;=1000, -6.942*LN(P1583)+107.59, -36.304*LN(P1583)+310.72)</f>
        <v>-76.6057566483066</v>
      </c>
      <c r="BK1583" s="0" t="e">
        <f aca="false">BF1583^0.04*BG1583^0.22*BH1583^0.51*BI1583^0.06*BJ1583^0.17</f>
        <v>#NUM!</v>
      </c>
      <c r="BL1583" s="0" t="e">
        <f aca="false">IF(BK1583&gt;=90, "Very Good", IF(BK1583&gt;=80, "Good", IF(BK1583&gt;=70, "Slightly Good", IF(BK1583&gt;=60, "Average", IF(BK1583&gt;=50, "Slightly Poor", IF(BK1583&gt;=40, "Poor", "Very Poor"))))))</f>
        <v>#NUM!</v>
      </c>
      <c r="BM1583" s="2" t="n">
        <f aca="false">IF(P1583&lt;=1000, -6.942*LN(P1583)+107.59, IF(AND(P1583&gt;1000, P1583&lt;=5213),-36.304*LN(P1583)+310.72, IF(P1583&gt;5213, 10)))</f>
        <v>10</v>
      </c>
      <c r="BN1583" s="2" t="n">
        <f aca="false">BF1583^0.04*BG1583^0.22*BH1583^0.51*BI1583^0.06*BM1583^0.17</f>
        <v>64.7402944249684</v>
      </c>
      <c r="BO1583" s="3" t="str">
        <f aca="false">IF(BN1583&gt;=90, "Very Good", IF(BN1583&gt;=80, "Good", IF(BN1583&gt;=70, "Slightly Good", IF(BN1583&gt;=60, "Average", IF(BN1583&gt;=50, "Slightly Poor", IF(BN1583&gt;=40, "Poor", "Very Poor"))))))</f>
        <v>Average</v>
      </c>
      <c r="BP1583" s="2" t="n">
        <f aca="false">IF(AJ1583&lt;=1000, -6.942*LN(AJ1583)+107.59, IF(AND(AJ1583&gt;1000, AJ1583&lt;=5213),-36.304*LN(AJ1583)+310.72, IF(AJ1583&gt;5213, 10)))</f>
        <v>10</v>
      </c>
      <c r="BQ1583" s="2" t="n">
        <f aca="false">BF1583^0.04*BG1583^0.22*BH1583^0.51*BI1583^0.06*BP1583^0.17</f>
        <v>64.7402944249684</v>
      </c>
      <c r="BR1583" s="0" t="str">
        <f aca="false">IF(BQ1583&gt;=90, "Very Good", IF(BQ1583&gt;=80, "Good", IF(BQ1583&gt;=70, "Slightly Good", IF(BQ1583&gt;=60, "Average", IF(BQ1583&gt;=50, "Slightly Poor", IF(BQ1583&gt;=40, "Poor", "Very Poor"))))))</f>
        <v>Average</v>
      </c>
      <c r="BT1583" s="2" t="n">
        <f aca="false">9.81*LN(AH1583)+30.6</f>
        <v>45.9881221547348</v>
      </c>
      <c r="BU1583" s="0" t="str">
        <f aca="false">IF(BT1583&lt;30, "Clean water", IF(AND(BT1583&gt;=30, BT1583&lt;40), "Hypolimia", IF(AND(BT1583&gt;=40,BT1583&lt;50), "Mesotrophic", IF(AND(BT1583&gt;=50, BT1583&lt;70), "Eutrophic", IF(BT1583&gt;70,"Hypertrophic")))))</f>
        <v>Mesotrophic</v>
      </c>
      <c r="CM1583" s="0" t="n">
        <f aca="false">IF(G1583&gt;H1583,1,0)</f>
        <v>0</v>
      </c>
      <c r="CO1583" s="17" t="n">
        <f aca="false">14.652-0.41022*M1583+0.007991*M1583*M1583-0.000077774*M1583*M1583*M1583</f>
        <v>12.723996993408</v>
      </c>
      <c r="CP1583" s="1" t="n">
        <f aca="false">F1583/CO1583*100</f>
        <v>78.5916564203902</v>
      </c>
    </row>
    <row r="1584" customFormat="false" ht="12.5" hidden="false" customHeight="false" outlineLevel="0" collapsed="false">
      <c r="A1584" s="0" t="n">
        <v>1583</v>
      </c>
      <c r="B1584" s="15" t="s">
        <v>101</v>
      </c>
      <c r="C1584" s="16" t="s">
        <v>102</v>
      </c>
      <c r="D1584" s="0" t="s">
        <v>193</v>
      </c>
      <c r="E1584" s="0" t="n">
        <v>7.8</v>
      </c>
      <c r="F1584" s="0" t="n">
        <v>14</v>
      </c>
      <c r="G1584" s="0" t="n">
        <v>1.6</v>
      </c>
      <c r="H1584" s="0" t="n">
        <v>5</v>
      </c>
      <c r="I1584" s="0" t="n">
        <v>12.4</v>
      </c>
      <c r="J1584" s="0" t="n">
        <v>4.143</v>
      </c>
      <c r="K1584" s="0" t="n">
        <v>0.043</v>
      </c>
      <c r="L1584" s="0" t="n">
        <v>2.6</v>
      </c>
      <c r="M1584" s="0" t="n">
        <v>4.2</v>
      </c>
      <c r="N1584" s="0" t="n">
        <v>0</v>
      </c>
      <c r="O1584" s="0" t="n">
        <v>280</v>
      </c>
      <c r="P1584" s="0" t="n">
        <v>8000</v>
      </c>
      <c r="AC1584" s="0" t="n">
        <v>4.098</v>
      </c>
      <c r="AD1584" s="0" t="n">
        <v>0.285</v>
      </c>
      <c r="AE1584" s="0" t="n">
        <v>3.794</v>
      </c>
      <c r="AF1584" s="0" t="n">
        <v>0.012</v>
      </c>
      <c r="AG1584" s="0" t="n">
        <v>0.001</v>
      </c>
      <c r="AH1584" s="0" t="n">
        <v>16.4</v>
      </c>
      <c r="AJ1584" s="0" t="n">
        <v>192</v>
      </c>
      <c r="BF1584" s="0" t="n">
        <f aca="false">IF(E1584&lt;11,-3.6797*E1584^2+48.115*E1584-53.83,280.92*EXP(-0.2027*E1584))</f>
        <v>97.5940520000001</v>
      </c>
      <c r="BG1584" s="1" t="n">
        <f aca="false">32.208*LN(F1584)+21.438</f>
        <v>106.436758472248</v>
      </c>
      <c r="BH1584" s="1" t="n">
        <f aca="false">IF(G1584&lt;=2, -10*G1584+100, 88.958*EXP(-0.0755*G1584))</f>
        <v>84</v>
      </c>
      <c r="BI1584" s="1" t="n">
        <f aca="false">IF(I1584&lt;=100, 0.0053*(I1584)^2-1.0332*I1584+100.76, 122.82*EXP(-0.0092*I1584))</f>
        <v>88.763248</v>
      </c>
      <c r="BJ1584" s="0" t="n">
        <f aca="false">IF(P1584&lt;=1000, -6.942*LN(P1584)+107.59, -36.304*LN(P1584)+310.72)</f>
        <v>-15.5511933773122</v>
      </c>
      <c r="BK1584" s="0" t="e">
        <f aca="false">BF1584^0.04*BG1584^0.22*BH1584^0.51*BI1584^0.06*BJ1584^0.17</f>
        <v>#NUM!</v>
      </c>
      <c r="BL1584" s="0" t="e">
        <f aca="false">IF(BK1584&gt;=90, "Very Good", IF(BK1584&gt;=80, "Good", IF(BK1584&gt;=70, "Slightly Good", IF(BK1584&gt;=60, "Average", IF(BK1584&gt;=50, "Slightly Poor", IF(BK1584&gt;=40, "Poor", "Very Poor"))))))</f>
        <v>#NUM!</v>
      </c>
      <c r="BM1584" s="2" t="n">
        <f aca="false">IF(P1584&lt;=1000, -6.942*LN(P1584)+107.59, IF(AND(P1584&gt;1000, P1584&lt;=5213),-36.304*LN(P1584)+310.72, IF(P1584&gt;5213, 10)))</f>
        <v>10</v>
      </c>
      <c r="BN1584" s="2" t="n">
        <f aca="false">BF1584^0.04*BG1584^0.22*BH1584^0.51*BI1584^0.06*BM1584^0.17</f>
        <v>62.2033137940547</v>
      </c>
      <c r="BO1584" s="3" t="str">
        <f aca="false">IF(BN1584&gt;=90, "Very Good", IF(BN1584&gt;=80, "Good", IF(BN1584&gt;=70, "Slightly Good", IF(BN1584&gt;=60, "Average", IF(BN1584&gt;=50, "Slightly Poor", IF(BN1584&gt;=40, "Poor", "Very Poor"))))))</f>
        <v>Average</v>
      </c>
      <c r="BP1584" s="2" t="n">
        <f aca="false">IF(AJ1584&lt;=1000, -6.942*LN(AJ1584)+107.59, IF(AND(AJ1584&gt;1000, AJ1584&lt;=5213),-36.304*LN(AJ1584)+310.72, IF(AJ1584&gt;5213, 10)))</f>
        <v>71.0924671273831</v>
      </c>
      <c r="BQ1584" s="2" t="n">
        <f aca="false">BF1584^0.04*BG1584^0.22*BH1584^0.51*BI1584^0.06*BP1584^0.17</f>
        <v>86.8207496325421</v>
      </c>
      <c r="BR1584" s="0" t="str">
        <f aca="false">IF(BQ1584&gt;=90, "Very Good", IF(BQ1584&gt;=80, "Good", IF(BQ1584&gt;=70, "Slightly Good", IF(BQ1584&gt;=60, "Average", IF(BQ1584&gt;=50, "Slightly Poor", IF(BQ1584&gt;=40, "Poor", "Very Poor"))))))</f>
        <v>Good</v>
      </c>
      <c r="BT1584" s="2" t="n">
        <f aca="false">9.81*LN(AH1584)+30.6</f>
        <v>58.0413298946838</v>
      </c>
      <c r="BU1584" s="0" t="str">
        <f aca="false">IF(BT1584&lt;30, "Clean water", IF(AND(BT1584&gt;=30, BT1584&lt;40), "Hypolimia", IF(AND(BT1584&gt;=40,BT1584&lt;50), "Mesotrophic", IF(AND(BT1584&gt;=50, BT1584&lt;70), "Eutrophic", IF(BT1584&gt;70,"Hypertrophic")))))</f>
        <v>Eutrophic</v>
      </c>
      <c r="CM1584" s="0" t="n">
        <f aca="false">IF(G1584&gt;H1584,1,0)</f>
        <v>0</v>
      </c>
      <c r="CO1584" s="17" t="n">
        <f aca="false">14.652-0.41022*M1584+0.007991*M1584*M1584-0.000077774*M1584*M1584*M1584</f>
        <v>13.064275119888</v>
      </c>
      <c r="CP1584" s="1" t="n">
        <f aca="false">F1584/CO1584*100</f>
        <v>107.162470719003</v>
      </c>
    </row>
    <row r="1585" customFormat="false" ht="12.5" hidden="false" customHeight="false" outlineLevel="0" collapsed="false">
      <c r="A1585" s="0" t="n">
        <v>1584</v>
      </c>
      <c r="B1585" s="15" t="s">
        <v>103</v>
      </c>
      <c r="C1585" s="16" t="s">
        <v>104</v>
      </c>
      <c r="D1585" s="0" t="s">
        <v>193</v>
      </c>
      <c r="E1585" s="0" t="n">
        <v>8.7</v>
      </c>
      <c r="F1585" s="0" t="n">
        <v>12.3</v>
      </c>
      <c r="G1585" s="0" t="n">
        <v>0.7</v>
      </c>
      <c r="H1585" s="0" t="n">
        <v>2.3</v>
      </c>
      <c r="I1585" s="0" t="n">
        <v>3.8</v>
      </c>
      <c r="J1585" s="0" t="n">
        <v>6.349</v>
      </c>
      <c r="K1585" s="0" t="n">
        <v>0.016</v>
      </c>
      <c r="L1585" s="0" t="n">
        <v>1.6</v>
      </c>
      <c r="M1585" s="0" t="n">
        <v>7.5</v>
      </c>
      <c r="N1585" s="0" t="n">
        <v>0</v>
      </c>
      <c r="O1585" s="0" t="n">
        <v>383</v>
      </c>
      <c r="P1585" s="0" t="n">
        <v>1100</v>
      </c>
      <c r="AC1585" s="0" t="n">
        <v>6.214</v>
      </c>
      <c r="AD1585" s="0" t="n">
        <v>0.067</v>
      </c>
      <c r="AE1585" s="0" t="n">
        <v>6.137</v>
      </c>
      <c r="AF1585" s="0" t="n">
        <v>0.009</v>
      </c>
      <c r="AG1585" s="0" t="n">
        <v>0.004</v>
      </c>
      <c r="AH1585" s="0" t="n">
        <v>3</v>
      </c>
      <c r="AJ1585" s="0" t="n">
        <v>10</v>
      </c>
      <c r="BF1585" s="0" t="n">
        <f aca="false">IF(E1585&lt;11,-3.6797*E1585^2+48.115*E1585-53.83,280.92*EXP(-0.2027*E1585))</f>
        <v>86.2540070000001</v>
      </c>
      <c r="BG1585" s="1" t="n">
        <f aca="false">32.208*LN(F1585)+21.438</f>
        <v>102.267173042683</v>
      </c>
      <c r="BH1585" s="1" t="n">
        <f aca="false">IF(G1585&lt;=2, -10*G1585+100, 88.958*EXP(-0.0755*G1585))</f>
        <v>93</v>
      </c>
      <c r="BI1585" s="1" t="n">
        <f aca="false">IF(I1585&lt;=100, 0.0053*(I1585)^2-1.0332*I1585+100.76, 122.82*EXP(-0.0092*I1585))</f>
        <v>96.910372</v>
      </c>
      <c r="BJ1585" s="0" t="n">
        <f aca="false">IF(P1585&lt;=1000, -6.942*LN(P1585)+107.59, -36.304*LN(P1585)+310.72)</f>
        <v>56.4807115842163</v>
      </c>
      <c r="BK1585" s="0" t="n">
        <f aca="false">BF1585^0.04*BG1585^0.22*BH1585^0.51*BI1585^0.06*BJ1585^0.17</f>
        <v>87.1976323722405</v>
      </c>
      <c r="BL1585" s="0" t="str">
        <f aca="false">IF(BK1585&gt;=90, "Very Good", IF(BK1585&gt;=80, "Good", IF(BK1585&gt;=70, "Slightly Good", IF(BK1585&gt;=60, "Average", IF(BK1585&gt;=50, "Slightly Poor", IF(BK1585&gt;=40, "Poor", "Very Poor"))))))</f>
        <v>Good</v>
      </c>
      <c r="BM1585" s="2" t="n">
        <f aca="false">IF(P1585&lt;=1000, -6.942*LN(P1585)+107.59, IF(AND(P1585&gt;1000, P1585&lt;=5213),-36.304*LN(P1585)+310.72, IF(P1585&gt;5213, 10)))</f>
        <v>56.4807115842163</v>
      </c>
      <c r="BN1585" s="2" t="n">
        <f aca="false">BF1585^0.04*BG1585^0.22*BH1585^0.51*BI1585^0.06*BM1585^0.17</f>
        <v>87.1976323722405</v>
      </c>
      <c r="BO1585" s="3" t="str">
        <f aca="false">IF(BN1585&gt;=90, "Very Good", IF(BN1585&gt;=80, "Good", IF(BN1585&gt;=70, "Slightly Good", IF(BN1585&gt;=60, "Average", IF(BN1585&gt;=50, "Slightly Poor", IF(BN1585&gt;=40, "Poor", "Very Poor"))))))</f>
        <v>Good</v>
      </c>
      <c r="BP1585" s="2" t="n">
        <f aca="false">IF(AJ1585&lt;=1000, -6.942*LN(AJ1585)+107.59, IF(AND(AJ1585&gt;1000, AJ1585&lt;=5213),-36.304*LN(AJ1585)+310.72, IF(AJ1585&gt;5213, 10)))</f>
        <v>91.6054542844353</v>
      </c>
      <c r="BQ1585" s="2" t="n">
        <f aca="false">BF1585^0.04*BG1585^0.22*BH1585^0.51*BI1585^0.06*BP1585^0.17</f>
        <v>94.6691095892509</v>
      </c>
      <c r="BR1585" s="0" t="str">
        <f aca="false">IF(BQ1585&gt;=90, "Very Good", IF(BQ1585&gt;=80, "Good", IF(BQ1585&gt;=70, "Slightly Good", IF(BQ1585&gt;=60, "Average", IF(BQ1585&gt;=50, "Slightly Poor", IF(BQ1585&gt;=40, "Poor", "Very Poor"))))))</f>
        <v>Very Good</v>
      </c>
      <c r="BT1585" s="2" t="n">
        <f aca="false">9.81*LN(AH1585)+30.6</f>
        <v>41.3773865518342</v>
      </c>
      <c r="BU1585" s="0" t="str">
        <f aca="false">IF(BT1585&lt;30, "Clean water", IF(AND(BT1585&gt;=30, BT1585&lt;40), "Hypolimia", IF(AND(BT1585&gt;=40,BT1585&lt;50), "Mesotrophic", IF(AND(BT1585&gt;=50, BT1585&lt;70), "Eutrophic", IF(BT1585&gt;70,"Hypertrophic")))))</f>
        <v>Mesotrophic</v>
      </c>
      <c r="CM1585" s="0" t="n">
        <f aca="false">IF(G1585&gt;H1585,1,0)</f>
        <v>0</v>
      </c>
      <c r="CO1585" s="17" t="n">
        <f aca="false">14.652-0.41022*M1585+0.007991*M1585*M1585-0.000077774*M1585*M1585*M1585</f>
        <v>11.99203284375</v>
      </c>
      <c r="CP1585" s="1" t="n">
        <f aca="false">F1585/CO1585*100</f>
        <v>102.568098005256</v>
      </c>
    </row>
    <row r="1586" customFormat="false" ht="12.5" hidden="false" customHeight="false" outlineLevel="0" collapsed="false">
      <c r="A1586" s="0" t="n">
        <v>1585</v>
      </c>
      <c r="B1586" s="15" t="s">
        <v>105</v>
      </c>
      <c r="C1586" s="16" t="s">
        <v>106</v>
      </c>
      <c r="D1586" s="0" t="s">
        <v>193</v>
      </c>
      <c r="E1586" s="0" t="n">
        <v>8.3</v>
      </c>
      <c r="F1586" s="0" t="n">
        <v>14.1</v>
      </c>
      <c r="G1586" s="0" t="n">
        <v>1.9</v>
      </c>
      <c r="H1586" s="0" t="n">
        <v>4.3</v>
      </c>
      <c r="I1586" s="0" t="n">
        <v>7</v>
      </c>
      <c r="J1586" s="0" t="n">
        <v>3.02</v>
      </c>
      <c r="K1586" s="0" t="n">
        <v>0.013</v>
      </c>
      <c r="L1586" s="0" t="n">
        <v>2.4</v>
      </c>
      <c r="M1586" s="0" t="n">
        <v>4.3</v>
      </c>
      <c r="N1586" s="0" t="n">
        <v>0</v>
      </c>
      <c r="O1586" s="0" t="n">
        <v>232</v>
      </c>
      <c r="P1586" s="0" t="n">
        <v>1380</v>
      </c>
      <c r="AC1586" s="0" t="n">
        <v>2.945</v>
      </c>
      <c r="AD1586" s="0" t="n">
        <v>0.036</v>
      </c>
      <c r="AE1586" s="0" t="n">
        <v>2.413</v>
      </c>
      <c r="AF1586" s="0" t="n">
        <v>0.009</v>
      </c>
      <c r="AG1586" s="0" t="n">
        <v>0.001</v>
      </c>
      <c r="AH1586" s="0" t="n">
        <v>32.1</v>
      </c>
      <c r="AJ1586" s="0" t="n">
        <v>34</v>
      </c>
      <c r="BF1586" s="0" t="n">
        <f aca="false">IF(E1586&lt;11,-3.6797*E1586^2+48.115*E1586-53.83,280.92*EXP(-0.2027*E1586))</f>
        <v>92.029967</v>
      </c>
      <c r="BG1586" s="1" t="n">
        <f aca="false">32.208*LN(F1586)+21.438</f>
        <v>106.665997874148</v>
      </c>
      <c r="BH1586" s="1" t="n">
        <f aca="false">IF(G1586&lt;=2, -10*G1586+100, 88.958*EXP(-0.0755*G1586))</f>
        <v>81</v>
      </c>
      <c r="BI1586" s="1" t="n">
        <f aca="false">IF(I1586&lt;=100, 0.0053*(I1586)^2-1.0332*I1586+100.76, 122.82*EXP(-0.0092*I1586))</f>
        <v>93.7873</v>
      </c>
      <c r="BJ1586" s="0" t="n">
        <f aca="false">IF(P1586&lt;=1000, -6.942*LN(P1586)+107.59, -36.304*LN(P1586)+310.72)</f>
        <v>48.2479329979971</v>
      </c>
      <c r="BK1586" s="0" t="n">
        <f aca="false">BF1586^0.04*BG1586^0.22*BH1586^0.51*BI1586^0.06*BJ1586^0.17</f>
        <v>79.9043224983614</v>
      </c>
      <c r="BL1586" s="0" t="str">
        <f aca="false">IF(BK1586&gt;=90, "Very Good", IF(BK1586&gt;=80, "Good", IF(BK1586&gt;=70, "Slightly Good", IF(BK1586&gt;=60, "Average", IF(BK1586&gt;=50, "Slightly Poor", IF(BK1586&gt;=40, "Poor", "Very Poor"))))))</f>
        <v>Slightly Good</v>
      </c>
      <c r="BM1586" s="2" t="n">
        <f aca="false">IF(P1586&lt;=1000, -6.942*LN(P1586)+107.59, IF(AND(P1586&gt;1000, P1586&lt;=5213),-36.304*LN(P1586)+310.72, IF(P1586&gt;5213, 10)))</f>
        <v>48.2479329979971</v>
      </c>
      <c r="BN1586" s="2" t="n">
        <f aca="false">BF1586^0.04*BG1586^0.22*BH1586^0.51*BI1586^0.06*BM1586^0.17</f>
        <v>79.9043224983614</v>
      </c>
      <c r="BO1586" s="3" t="str">
        <f aca="false">IF(BN1586&gt;=90, "Very Good", IF(BN1586&gt;=80, "Good", IF(BN1586&gt;=70, "Slightly Good", IF(BN1586&gt;=60, "Average", IF(BN1586&gt;=50, "Slightly Poor", IF(BN1586&gt;=40, "Poor", "Very Poor"))))))</f>
        <v>Slightly Good</v>
      </c>
      <c r="BP1586" s="2" t="n">
        <f aca="false">IF(AJ1586&lt;=1000, -6.942*LN(AJ1586)+107.59, IF(AND(AJ1586&gt;1000, AJ1586&lt;=5213),-36.304*LN(AJ1586)+310.72, IF(AJ1586&gt;5213, 10)))</f>
        <v>83.1100052381146</v>
      </c>
      <c r="BQ1586" s="2" t="n">
        <f aca="false">BF1586^0.04*BG1586^0.22*BH1586^0.51*BI1586^0.06*BP1586^0.17</f>
        <v>87.6435489352674</v>
      </c>
      <c r="BR1586" s="0" t="str">
        <f aca="false">IF(BQ1586&gt;=90, "Very Good", IF(BQ1586&gt;=80, "Good", IF(BQ1586&gt;=70, "Slightly Good", IF(BQ1586&gt;=60, "Average", IF(BQ1586&gt;=50, "Slightly Poor", IF(BQ1586&gt;=40, "Poor", "Very Poor"))))))</f>
        <v>Good</v>
      </c>
      <c r="BT1586" s="2" t="n">
        <f aca="false">9.81*LN(AH1586)+30.6</f>
        <v>64.6294776556339</v>
      </c>
      <c r="BU1586" s="0" t="str">
        <f aca="false">IF(BT1586&lt;30, "Clean water", IF(AND(BT1586&gt;=30, BT1586&lt;40), "Hypolimia", IF(AND(BT1586&gt;=40,BT1586&lt;50), "Mesotrophic", IF(AND(BT1586&gt;=50, BT1586&lt;70), "Eutrophic", IF(BT1586&gt;70,"Hypertrophic")))))</f>
        <v>Eutrophic</v>
      </c>
      <c r="CM1586" s="0" t="n">
        <f aca="false">IF(G1586&gt;H1586,1,0)</f>
        <v>0</v>
      </c>
      <c r="CO1586" s="17" t="n">
        <f aca="false">14.652-0.41022*M1586+0.007991*M1586*M1586-0.000077774*M1586*M1586*M1586</f>
        <v>13.029624012582</v>
      </c>
      <c r="CP1586" s="1" t="n">
        <f aca="false">F1586/CO1586*100</f>
        <v>108.214941477854</v>
      </c>
    </row>
    <row r="1587" customFormat="false" ht="12.5" hidden="false" customHeight="false" outlineLevel="0" collapsed="false">
      <c r="A1587" s="0" t="n">
        <v>1586</v>
      </c>
      <c r="B1587" s="15" t="s">
        <v>107</v>
      </c>
      <c r="C1587" s="16" t="s">
        <v>108</v>
      </c>
      <c r="D1587" s="0" t="s">
        <v>193</v>
      </c>
      <c r="E1587" s="0" t="n">
        <v>7.9</v>
      </c>
      <c r="F1587" s="0" t="n">
        <v>12.7</v>
      </c>
      <c r="G1587" s="0" t="n">
        <v>0.4</v>
      </c>
      <c r="H1587" s="0" t="n">
        <v>1.3</v>
      </c>
      <c r="I1587" s="0" t="n">
        <v>1.4</v>
      </c>
      <c r="J1587" s="0" t="n">
        <v>6.215</v>
      </c>
      <c r="K1587" s="0" t="n">
        <v>0.024</v>
      </c>
      <c r="L1587" s="0" t="n">
        <v>0.9</v>
      </c>
      <c r="M1587" s="0" t="n">
        <v>6.6</v>
      </c>
      <c r="N1587" s="0" t="n">
        <v>0</v>
      </c>
      <c r="O1587" s="0" t="n">
        <v>571</v>
      </c>
      <c r="P1587" s="0" t="n">
        <v>2900</v>
      </c>
      <c r="AC1587" s="0" t="n">
        <v>6.095</v>
      </c>
      <c r="AD1587" s="0" t="n">
        <v>0.064</v>
      </c>
      <c r="AE1587" s="0" t="n">
        <v>5.914</v>
      </c>
      <c r="AF1587" s="0" t="n">
        <v>0.015</v>
      </c>
      <c r="AG1587" s="0" t="n">
        <v>0.015</v>
      </c>
      <c r="AH1587" s="0" t="n">
        <v>3.1</v>
      </c>
      <c r="AJ1587" s="0" t="n">
        <v>290</v>
      </c>
      <c r="BF1587" s="0" t="n">
        <f aca="false">IF(E1587&lt;11,-3.6797*E1587^2+48.115*E1587-53.83,280.92*EXP(-0.2027*E1587))</f>
        <v>96.6284230000001</v>
      </c>
      <c r="BG1587" s="1" t="n">
        <f aca="false">32.208*LN(F1587)+21.438</f>
        <v>103.297917005506</v>
      </c>
      <c r="BH1587" s="1" t="n">
        <f aca="false">IF(G1587&lt;=2, -10*G1587+100, 88.958*EXP(-0.0755*G1587))</f>
        <v>96</v>
      </c>
      <c r="BI1587" s="1" t="n">
        <f aca="false">IF(I1587&lt;=100, 0.0053*(I1587)^2-1.0332*I1587+100.76, 122.82*EXP(-0.0092*I1587))</f>
        <v>99.323908</v>
      </c>
      <c r="BJ1587" s="0" t="n">
        <f aca="false">IF(P1587&lt;=1000, -6.942*LN(P1587)+107.59, -36.304*LN(P1587)+310.72)</f>
        <v>21.2875937560594</v>
      </c>
      <c r="BK1587" s="0" t="n">
        <f aca="false">BF1587^0.04*BG1587^0.22*BH1587^0.51*BI1587^0.06*BJ1587^0.17</f>
        <v>75.6950384802699</v>
      </c>
      <c r="BL1587" s="0" t="str">
        <f aca="false">IF(BK1587&gt;=90, "Very Good", IF(BK1587&gt;=80, "Good", IF(BK1587&gt;=70, "Slightly Good", IF(BK1587&gt;=60, "Average", IF(BK1587&gt;=50, "Slightly Poor", IF(BK1587&gt;=40, "Poor", "Very Poor"))))))</f>
        <v>Slightly Good</v>
      </c>
      <c r="BM1587" s="2" t="n">
        <f aca="false">IF(P1587&lt;=1000, -6.942*LN(P1587)+107.59, IF(AND(P1587&gt;1000, P1587&lt;=5213),-36.304*LN(P1587)+310.72, IF(P1587&gt;5213, 10)))</f>
        <v>21.2875937560594</v>
      </c>
      <c r="BN1587" s="2" t="n">
        <f aca="false">BF1587^0.04*BG1587^0.22*BH1587^0.51*BI1587^0.06*BM1587^0.17</f>
        <v>75.6950384802699</v>
      </c>
      <c r="BO1587" s="3" t="str">
        <f aca="false">IF(BN1587&gt;=90, "Very Good", IF(BN1587&gt;=80, "Good", IF(BN1587&gt;=70, "Slightly Good", IF(BN1587&gt;=60, "Average", IF(BN1587&gt;=50, "Slightly Poor", IF(BN1587&gt;=40, "Poor", "Very Poor"))))))</f>
        <v>Slightly Good</v>
      </c>
      <c r="BP1587" s="2" t="n">
        <f aca="false">IF(AJ1587&lt;=1000, -6.942*LN(AJ1587)+107.59, IF(AND(AJ1587&gt;1000, AJ1587&lt;=5213),-36.304*LN(AJ1587)+310.72, IF(AJ1587&gt;5213, 10)))</f>
        <v>68.2296866326692</v>
      </c>
      <c r="BQ1587" s="2" t="n">
        <f aca="false">BF1587^0.04*BG1587^0.22*BH1587^0.51*BI1587^0.06*BP1587^0.17</f>
        <v>92.2701805864504</v>
      </c>
      <c r="BR1587" s="0" t="str">
        <f aca="false">IF(BQ1587&gt;=90, "Very Good", IF(BQ1587&gt;=80, "Good", IF(BQ1587&gt;=70, "Slightly Good", IF(BQ1587&gt;=60, "Average", IF(BQ1587&gt;=50, "Slightly Poor", IF(BQ1587&gt;=40, "Poor", "Very Poor"))))))</f>
        <v>Very Good</v>
      </c>
      <c r="BT1587" s="2" t="n">
        <f aca="false">9.81*LN(AH1587)+30.6</f>
        <v>41.6990547137277</v>
      </c>
      <c r="BU1587" s="0" t="str">
        <f aca="false">IF(BT1587&lt;30, "Clean water", IF(AND(BT1587&gt;=30, BT1587&lt;40), "Hypolimia", IF(AND(BT1587&gt;=40,BT1587&lt;50), "Mesotrophic", IF(AND(BT1587&gt;=50, BT1587&lt;70), "Eutrophic", IF(BT1587&gt;70,"Hypertrophic")))))</f>
        <v>Mesotrophic</v>
      </c>
      <c r="CM1587" s="0" t="n">
        <f aca="false">IF(G1587&gt;H1587,1,0)</f>
        <v>0</v>
      </c>
      <c r="CO1587" s="17" t="n">
        <f aca="false">14.652-0.41022*M1587+0.007991*M1587*M1587-0.000077774*M1587*M1587*M1587</f>
        <v>12.270276246096</v>
      </c>
      <c r="CP1587" s="1" t="n">
        <f aca="false">F1587/CO1587*100</f>
        <v>103.502152235902</v>
      </c>
    </row>
    <row r="1588" customFormat="false" ht="12.5" hidden="false" customHeight="false" outlineLevel="0" collapsed="false">
      <c r="A1588" s="0" t="n">
        <v>1587</v>
      </c>
      <c r="B1588" s="15" t="s">
        <v>109</v>
      </c>
      <c r="C1588" s="16" t="s">
        <v>110</v>
      </c>
      <c r="D1588" s="0" t="s">
        <v>193</v>
      </c>
      <c r="E1588" s="0" t="n">
        <v>7.5</v>
      </c>
      <c r="F1588" s="0" t="n">
        <v>10.9</v>
      </c>
      <c r="G1588" s="0" t="n">
        <v>5.8</v>
      </c>
      <c r="H1588" s="0" t="n">
        <v>8.8</v>
      </c>
      <c r="I1588" s="0" t="n">
        <v>7</v>
      </c>
      <c r="J1588" s="0" t="n">
        <v>14.585</v>
      </c>
      <c r="K1588" s="0" t="n">
        <v>0.265</v>
      </c>
      <c r="L1588" s="0" t="n">
        <v>5.2</v>
      </c>
      <c r="M1588" s="0" t="n">
        <v>11.5</v>
      </c>
      <c r="O1588" s="0" t="n">
        <v>423</v>
      </c>
      <c r="AC1588" s="0" t="n">
        <v>13.865</v>
      </c>
      <c r="AD1588" s="0" t="n">
        <v>0.76</v>
      </c>
      <c r="AE1588" s="0" t="n">
        <v>9.582</v>
      </c>
      <c r="AF1588" s="0" t="n">
        <v>0.125</v>
      </c>
      <c r="AG1588" s="0" t="n">
        <v>0.066</v>
      </c>
      <c r="AH1588" s="0" t="n">
        <v>0</v>
      </c>
      <c r="BD1588" s="0" t="n">
        <v>2.027</v>
      </c>
      <c r="BF1588" s="0" t="n">
        <f aca="false">IF(E1588&lt;11,-3.6797*E1588^2+48.115*E1588-53.83,280.92*EXP(-0.2027*E1588))</f>
        <v>100.049375</v>
      </c>
      <c r="BG1588" s="1" t="n">
        <f aca="false">32.208*LN(F1588)+21.438</f>
        <v>98.375271915684</v>
      </c>
      <c r="BH1588" s="1" t="n">
        <f aca="false">IF(G1588&lt;=2, -10*G1588+100, 88.958*EXP(-0.0755*G1588))</f>
        <v>57.4126319675624</v>
      </c>
      <c r="BI1588" s="1" t="n">
        <f aca="false">IF(I1588&lt;=100, 0.0053*(I1588)^2-1.0332*I1588+100.76, 122.82*EXP(-0.0092*I1588))</f>
        <v>93.7873</v>
      </c>
      <c r="BJ1588" s="0" t="e">
        <f aca="false">IF(P1588&lt;=1000, -6.942*LN(P1588)+107.59, -36.304*LN(P1588)+310.72)</f>
        <v>#VALUE!</v>
      </c>
      <c r="BK1588" s="0" t="e">
        <f aca="false">BF1588^0.04*BG1588^0.22*BH1588^0.51*BI1588^0.06*BJ1588^0.17</f>
        <v>#VALUE!</v>
      </c>
      <c r="BL1588" s="0" t="e">
        <f aca="false">IF(BK1588&gt;=90, "Very Good", IF(BK1588&gt;=80, "Good", IF(BK1588&gt;=70, "Slightly Good", IF(BK1588&gt;=60, "Average", IF(BK1588&gt;=50, "Slightly Poor", IF(BK1588&gt;=40, "Poor", "Very Poor"))))))</f>
        <v>#VALUE!</v>
      </c>
      <c r="BM1588" s="2" t="e">
        <f aca="false">IF(P1588&lt;=1000, -6.942*LN(P1588)+107.59, IF(AND(P1588&gt;1000, P1588&lt;=5213),-36.304*LN(P1588)+310.72, IF(P1588&gt;5213, 10)))</f>
        <v>#VALUE!</v>
      </c>
      <c r="BN1588" s="2" t="e">
        <f aca="false">BF1588^0.04*BG1588^0.22*BH1588^0.51*BI1588^0.06*BM1588^0.17</f>
        <v>#VALUE!</v>
      </c>
      <c r="BO1588" s="3" t="e">
        <f aca="false">IF(BN1588&gt;=90, "Very Good", IF(BN1588&gt;=80, "Good", IF(BN1588&gt;=70, "Slightly Good", IF(BN1588&gt;=60, "Average", IF(BN1588&gt;=50, "Slightly Poor", IF(BN1588&gt;=40, "Poor", "Very Poor"))))))</f>
        <v>#VALUE!</v>
      </c>
      <c r="BP1588" s="2" t="e">
        <f aca="false">IF(AJ1588&lt;=1000, -6.942*LN(AJ1588)+107.59, IF(AND(AJ1588&gt;1000, AJ1588&lt;=5213),-36.304*LN(AJ1588)+310.72, IF(AJ1588&gt;5213, 10)))</f>
        <v>#VALUE!</v>
      </c>
      <c r="BQ1588" s="2" t="e">
        <f aca="false">BF1588^0.04*BG1588^0.22*BH1588^0.51*BI1588^0.06*BP1588^0.17</f>
        <v>#VALUE!</v>
      </c>
      <c r="BR1588" s="0" t="e">
        <f aca="false">IF(BQ1588&gt;=90, "Very Good", IF(BQ1588&gt;=80, "Good", IF(BQ1588&gt;=70, "Slightly Good", IF(BQ1588&gt;=60, "Average", IF(BQ1588&gt;=50, "Slightly Poor", IF(BQ1588&gt;=40, "Poor", "Very Poor"))))))</f>
        <v>#VALUE!</v>
      </c>
      <c r="BT1588" s="2" t="e">
        <f aca="false">9.81*LN(AH1588)+30.6</f>
        <v>#VALUE!</v>
      </c>
      <c r="BU1588" s="0" t="e">
        <f aca="false">IF(BT1588&lt;30, "Clean water", IF(AND(BT1588&gt;=30, BT1588&lt;40), "Hypolimia", IF(AND(BT1588&gt;=40,BT1588&lt;50), "Mesotrophic", IF(AND(BT1588&gt;=50, BT1588&lt;70), "Eutrophic", IF(BT1588&gt;70,"Hypertrophic")))))</f>
        <v>#VALUE!</v>
      </c>
      <c r="CM1588" s="0" t="n">
        <f aca="false">IF(G1588&gt;H1588,1,0)</f>
        <v>0</v>
      </c>
      <c r="CO1588" s="17" t="n">
        <f aca="false">14.652-0.41022*M1588+0.007991*M1588*M1588-0.000077774*M1588*M1588*M1588</f>
        <v>10.87299521775</v>
      </c>
      <c r="CP1588" s="1" t="n">
        <f aca="false">F1588/CO1588*100</f>
        <v>100.248365622436</v>
      </c>
    </row>
    <row r="1589" customFormat="false" ht="12.5" hidden="false" customHeight="false" outlineLevel="0" collapsed="false">
      <c r="A1589" s="0" t="n">
        <v>1588</v>
      </c>
      <c r="B1589" s="15" t="s">
        <v>111</v>
      </c>
      <c r="C1589" s="16" t="s">
        <v>112</v>
      </c>
      <c r="D1589" s="0" t="s">
        <v>193</v>
      </c>
      <c r="E1589" s="0" t="n">
        <v>7.2</v>
      </c>
      <c r="F1589" s="0" t="n">
        <v>9.8</v>
      </c>
      <c r="G1589" s="0" t="n">
        <v>0.4</v>
      </c>
      <c r="H1589" s="0" t="n">
        <v>4</v>
      </c>
      <c r="I1589" s="0" t="n">
        <v>0.6</v>
      </c>
      <c r="J1589" s="0" t="n">
        <v>8.96</v>
      </c>
      <c r="K1589" s="0" t="n">
        <v>0.02</v>
      </c>
      <c r="L1589" s="0" t="n">
        <v>2.9</v>
      </c>
      <c r="M1589" s="0" t="n">
        <v>12.6</v>
      </c>
      <c r="N1589" s="0" t="n">
        <v>0</v>
      </c>
      <c r="O1589" s="0" t="n">
        <v>330</v>
      </c>
      <c r="P1589" s="0" t="n">
        <v>5600</v>
      </c>
      <c r="AC1589" s="0" t="n">
        <v>8.487</v>
      </c>
      <c r="AD1589" s="0" t="n">
        <v>0.119</v>
      </c>
      <c r="AE1589" s="0" t="n">
        <v>8.182</v>
      </c>
      <c r="AF1589" s="0" t="n">
        <v>0.01</v>
      </c>
      <c r="AG1589" s="0" t="n">
        <v>0.009</v>
      </c>
      <c r="AH1589" s="0" t="n">
        <v>0</v>
      </c>
      <c r="AJ1589" s="0" t="n">
        <v>770</v>
      </c>
      <c r="BF1589" s="0" t="n">
        <f aca="false">IF(E1589&lt;11,-3.6797*E1589^2+48.115*E1589-53.83,280.92*EXP(-0.2027*E1589))</f>
        <v>101.842352</v>
      </c>
      <c r="BG1589" s="1" t="n">
        <f aca="false">32.208*LN(F1589)+21.438</f>
        <v>94.9489718778696</v>
      </c>
      <c r="BH1589" s="1" t="n">
        <f aca="false">IF(G1589&lt;=2, -10*G1589+100, 88.958*EXP(-0.0755*G1589))</f>
        <v>96</v>
      </c>
      <c r="BI1589" s="1" t="n">
        <f aca="false">IF(I1589&lt;=100, 0.0053*(I1589)^2-1.0332*I1589+100.76, 122.82*EXP(-0.0092*I1589))</f>
        <v>100.141988</v>
      </c>
      <c r="BJ1589" s="0" t="n">
        <f aca="false">IF(P1589&lt;=1000, -6.942*LN(P1589)+107.59, -36.304*LN(P1589)+310.72)</f>
        <v>-2.60246621256056</v>
      </c>
      <c r="BK1589" s="0" t="e">
        <f aca="false">BF1589^0.04*BG1589^0.22*BH1589^0.51*BI1589^0.06*BJ1589^0.17</f>
        <v>#NUM!</v>
      </c>
      <c r="BL1589" s="0" t="e">
        <f aca="false">IF(BK1589&gt;=90, "Very Good", IF(BK1589&gt;=80, "Good", IF(BK1589&gt;=70, "Slightly Good", IF(BK1589&gt;=60, "Average", IF(BK1589&gt;=50, "Slightly Poor", IF(BK1589&gt;=40, "Poor", "Very Poor"))))))</f>
        <v>#NUM!</v>
      </c>
      <c r="BM1589" s="2" t="n">
        <f aca="false">IF(P1589&lt;=1000, -6.942*LN(P1589)+107.59, IF(AND(P1589&gt;1000, P1589&lt;=5213),-36.304*LN(P1589)+310.72, IF(P1589&gt;5213, 10)))</f>
        <v>10</v>
      </c>
      <c r="BN1589" s="2" t="n">
        <f aca="false">BF1589^0.04*BG1589^0.22*BH1589^0.51*BI1589^0.06*BM1589^0.17</f>
        <v>65.5179494804643</v>
      </c>
      <c r="BO1589" s="3" t="str">
        <f aca="false">IF(BN1589&gt;=90, "Very Good", IF(BN1589&gt;=80, "Good", IF(BN1589&gt;=70, "Slightly Good", IF(BN1589&gt;=60, "Average", IF(BN1589&gt;=50, "Slightly Poor", IF(BN1589&gt;=40, "Poor", "Very Poor"))))))</f>
        <v>Average</v>
      </c>
      <c r="BP1589" s="2" t="n">
        <f aca="false">IF(AJ1589&lt;=1000, -6.942*LN(AJ1589)+107.59, IF(AND(AJ1589&gt;1000, AJ1589&lt;=5213),-36.304*LN(AJ1589)+310.72, IF(AJ1589&gt;5213, 10)))</f>
        <v>61.4507570459271</v>
      </c>
      <c r="BQ1589" s="2" t="n">
        <f aca="false">BF1589^0.04*BG1589^0.22*BH1589^0.51*BI1589^0.06*BP1589^0.17</f>
        <v>89.2092580162032</v>
      </c>
      <c r="BR1589" s="0" t="str">
        <f aca="false">IF(BQ1589&gt;=90, "Very Good", IF(BQ1589&gt;=80, "Good", IF(BQ1589&gt;=70, "Slightly Good", IF(BQ1589&gt;=60, "Average", IF(BQ1589&gt;=50, "Slightly Poor", IF(BQ1589&gt;=40, "Poor", "Very Poor"))))))</f>
        <v>Good</v>
      </c>
      <c r="BT1589" s="2" t="e">
        <f aca="false">9.81*LN(AH1589)+30.6</f>
        <v>#VALUE!</v>
      </c>
      <c r="BU1589" s="0" t="e">
        <f aca="false">IF(BT1589&lt;30, "Clean water", IF(AND(BT1589&gt;=30, BT1589&lt;40), "Hypolimia", IF(AND(BT1589&gt;=40,BT1589&lt;50), "Mesotrophic", IF(AND(BT1589&gt;=50, BT1589&lt;70), "Eutrophic", IF(BT1589&gt;70,"Hypertrophic")))))</f>
        <v>#VALUE!</v>
      </c>
      <c r="CM1589" s="0" t="n">
        <f aca="false">IF(G1589&gt;H1589,1,0)</f>
        <v>0</v>
      </c>
      <c r="CO1589" s="17" t="n">
        <f aca="false">14.652-0.41022*M1589+0.007991*M1589*M1589-0.000077774*M1589*M1589*M1589</f>
        <v>10.596301916976</v>
      </c>
      <c r="CP1589" s="1" t="n">
        <f aca="false">F1589/CO1589*100</f>
        <v>92.4850959965545</v>
      </c>
    </row>
    <row r="1590" customFormat="false" ht="12.5" hidden="false" customHeight="false" outlineLevel="0" collapsed="false">
      <c r="A1590" s="0" t="n">
        <v>1589</v>
      </c>
      <c r="B1590" s="15" t="s">
        <v>113</v>
      </c>
      <c r="C1590" s="16" t="s">
        <v>114</v>
      </c>
      <c r="D1590" s="0" t="s">
        <v>193</v>
      </c>
      <c r="E1590" s="0" t="n">
        <v>7.6</v>
      </c>
      <c r="F1590" s="0" t="n">
        <v>10.4</v>
      </c>
      <c r="G1590" s="0" t="n">
        <v>2.3</v>
      </c>
      <c r="H1590" s="0" t="n">
        <v>6.7</v>
      </c>
      <c r="I1590" s="0" t="n">
        <v>11.6</v>
      </c>
      <c r="J1590" s="0" t="n">
        <v>9.861</v>
      </c>
      <c r="K1590" s="0" t="n">
        <v>0.141</v>
      </c>
      <c r="L1590" s="0" t="n">
        <v>4.1</v>
      </c>
      <c r="M1590" s="0" t="n">
        <v>8.3</v>
      </c>
      <c r="N1590" s="0" t="n">
        <v>0</v>
      </c>
      <c r="O1590" s="0" t="n">
        <v>499</v>
      </c>
      <c r="P1590" s="0" t="n">
        <v>88000</v>
      </c>
      <c r="AC1590" s="0" t="n">
        <v>9.462</v>
      </c>
      <c r="AD1590" s="0" t="n">
        <v>0.834</v>
      </c>
      <c r="AE1590" s="0" t="n">
        <v>8.063</v>
      </c>
      <c r="AF1590" s="0" t="n">
        <v>0.059</v>
      </c>
      <c r="AG1590" s="0" t="n">
        <v>0.041</v>
      </c>
      <c r="AH1590" s="0" t="n">
        <v>5.3</v>
      </c>
      <c r="AJ1590" s="0" t="n">
        <v>540</v>
      </c>
      <c r="BF1590" s="0" t="n">
        <f aca="false">IF(E1590&lt;11,-3.6797*E1590^2+48.115*E1590-53.83,280.92*EXP(-0.2027*E1590))</f>
        <v>99.304528</v>
      </c>
      <c r="BG1590" s="1" t="n">
        <f aca="false">32.208*LN(F1590)+21.438</f>
        <v>96.8628814043931</v>
      </c>
      <c r="BH1590" s="1" t="n">
        <f aca="false">IF(G1590&lt;=2, -10*G1590+100, 88.958*EXP(-0.0755*G1590))</f>
        <v>74.7772988969374</v>
      </c>
      <c r="BI1590" s="1" t="n">
        <f aca="false">IF(I1590&lt;=100, 0.0053*(I1590)^2-1.0332*I1590+100.76, 122.82*EXP(-0.0092*I1590))</f>
        <v>89.488048</v>
      </c>
      <c r="BJ1590" s="0" t="n">
        <f aca="false">IF(P1590&lt;=1000, -6.942*LN(P1590)+107.59, -36.304*LN(P1590)+310.72)</f>
        <v>-102.604383360984</v>
      </c>
      <c r="BK1590" s="0" t="e">
        <f aca="false">BF1590^0.04*BG1590^0.22*BH1590^0.51*BI1590^0.06*BJ1590^0.17</f>
        <v>#NUM!</v>
      </c>
      <c r="BL1590" s="0" t="e">
        <f aca="false">IF(BK1590&gt;=90, "Very Good", IF(BK1590&gt;=80, "Good", IF(BK1590&gt;=70, "Slightly Good", IF(BK1590&gt;=60, "Average", IF(BK1590&gt;=50, "Slightly Poor", IF(BK1590&gt;=40, "Poor", "Very Poor"))))))</f>
        <v>#NUM!</v>
      </c>
      <c r="BM1590" s="2" t="n">
        <f aca="false">IF(P1590&lt;=1000, -6.942*LN(P1590)+107.59, IF(AND(P1590&gt;1000, P1590&lt;=5213),-36.304*LN(P1590)+310.72, IF(P1590&gt;5213, 10)))</f>
        <v>10</v>
      </c>
      <c r="BN1590" s="2" t="n">
        <f aca="false">BF1590^0.04*BG1590^0.22*BH1590^0.51*BI1590^0.06*BM1590^0.17</f>
        <v>57.4859712210873</v>
      </c>
      <c r="BO1590" s="3" t="str">
        <f aca="false">IF(BN1590&gt;=90, "Very Good", IF(BN1590&gt;=80, "Good", IF(BN1590&gt;=70, "Slightly Good", IF(BN1590&gt;=60, "Average", IF(BN1590&gt;=50, "Slightly Poor", IF(BN1590&gt;=40, "Poor", "Very Poor"))))))</f>
        <v>Slightly Poor</v>
      </c>
      <c r="BP1590" s="2" t="n">
        <f aca="false">IF(AJ1590&lt;=1000, -6.942*LN(AJ1590)+107.59, IF(AND(AJ1590&gt;1000, AJ1590&lt;=5213),-36.304*LN(AJ1590)+310.72, IF(AJ1590&gt;5213, 10)))</f>
        <v>63.9139270331861</v>
      </c>
      <c r="BQ1590" s="2" t="n">
        <f aca="false">BF1590^0.04*BG1590^0.22*BH1590^0.51*BI1590^0.06*BP1590^0.17</f>
        <v>78.7976215029853</v>
      </c>
      <c r="BR1590" s="0" t="str">
        <f aca="false">IF(BQ1590&gt;=90, "Very Good", IF(BQ1590&gt;=80, "Good", IF(BQ1590&gt;=70, "Slightly Good", IF(BQ1590&gt;=60, "Average", IF(BQ1590&gt;=50, "Slightly Poor", IF(BQ1590&gt;=40, "Poor", "Very Poor"))))))</f>
        <v>Slightly Good</v>
      </c>
      <c r="BT1590" s="2" t="n">
        <f aca="false">9.81*LN(AH1590)+30.6</f>
        <v>46.9602039096747</v>
      </c>
      <c r="BU1590" s="0" t="str">
        <f aca="false">IF(BT1590&lt;30, "Clean water", IF(AND(BT1590&gt;=30, BT1590&lt;40), "Hypolimia", IF(AND(BT1590&gt;=40,BT1590&lt;50), "Mesotrophic", IF(AND(BT1590&gt;=50, BT1590&lt;70), "Eutrophic", IF(BT1590&gt;70,"Hypertrophic")))))</f>
        <v>Mesotrophic</v>
      </c>
      <c r="CM1590" s="0" t="n">
        <f aca="false">IF(G1590&gt;H1590,1,0)</f>
        <v>0</v>
      </c>
      <c r="CO1590" s="17" t="n">
        <f aca="false">14.652-0.41022*M1590+0.007991*M1590*M1590-0.000077774*M1590*M1590*M1590</f>
        <v>11.753203827862</v>
      </c>
      <c r="CP1590" s="1" t="n">
        <f aca="false">F1590/CO1590*100</f>
        <v>88.4865110170717</v>
      </c>
    </row>
    <row r="1591" customFormat="false" ht="12.5" hidden="false" customHeight="false" outlineLevel="0" collapsed="false">
      <c r="A1591" s="0" t="n">
        <v>1590</v>
      </c>
      <c r="B1591" s="15" t="s">
        <v>115</v>
      </c>
      <c r="C1591" s="16" t="s">
        <v>116</v>
      </c>
      <c r="D1591" s="0" t="s">
        <v>193</v>
      </c>
      <c r="E1591" s="0" t="n">
        <v>6.8</v>
      </c>
      <c r="F1591" s="0" t="n">
        <v>9.2</v>
      </c>
      <c r="G1591" s="0" t="n">
        <v>1.7</v>
      </c>
      <c r="H1591" s="0" t="n">
        <v>7.4</v>
      </c>
      <c r="I1591" s="0" t="n">
        <v>6.4</v>
      </c>
      <c r="J1591" s="0" t="n">
        <v>13.397</v>
      </c>
      <c r="K1591" s="0" t="n">
        <v>0.154</v>
      </c>
      <c r="L1591" s="0" t="n">
        <v>4.6</v>
      </c>
      <c r="M1591" s="0" t="n">
        <v>13.1</v>
      </c>
      <c r="N1591" s="0" t="n">
        <v>0</v>
      </c>
      <c r="O1591" s="0" t="n">
        <v>515</v>
      </c>
      <c r="P1591" s="0" t="n">
        <v>30000</v>
      </c>
      <c r="AC1591" s="0" t="n">
        <v>12.974</v>
      </c>
      <c r="AD1591" s="0" t="n">
        <v>1.373</v>
      </c>
      <c r="AE1591" s="0" t="n">
        <v>10.874</v>
      </c>
      <c r="AF1591" s="0" t="n">
        <v>0.07</v>
      </c>
      <c r="AG1591" s="0" t="n">
        <v>0.05</v>
      </c>
      <c r="AH1591" s="0" t="n">
        <v>1.1</v>
      </c>
      <c r="AJ1591" s="0" t="n">
        <v>1300</v>
      </c>
      <c r="BF1591" s="0" t="n">
        <f aca="false">IF(E1591&lt;11,-3.6797*E1591^2+48.115*E1591-53.83,280.92*EXP(-0.2027*E1591))</f>
        <v>103.202672</v>
      </c>
      <c r="BG1591" s="1" t="n">
        <f aca="false">32.208*LN(F1591)+21.438</f>
        <v>92.9141058144433</v>
      </c>
      <c r="BH1591" s="1" t="n">
        <f aca="false">IF(G1591&lt;=2, -10*G1591+100, 88.958*EXP(-0.0755*G1591))</f>
        <v>83</v>
      </c>
      <c r="BI1591" s="1" t="n">
        <f aca="false">IF(I1591&lt;=100, 0.0053*(I1591)^2-1.0332*I1591+100.76, 122.82*EXP(-0.0092*I1591))</f>
        <v>94.364608</v>
      </c>
      <c r="BJ1591" s="0" t="n">
        <f aca="false">IF(P1591&lt;=1000, -6.942*LN(P1591)+107.59, -36.304*LN(P1591)+310.72)</f>
        <v>-63.5362173920304</v>
      </c>
      <c r="BK1591" s="0" t="e">
        <f aca="false">BF1591^0.04*BG1591^0.22*BH1591^0.51*BI1591^0.06*BJ1591^0.17</f>
        <v>#NUM!</v>
      </c>
      <c r="BL1591" s="0" t="e">
        <f aca="false">IF(BK1591&gt;=90, "Very Good", IF(BK1591&gt;=80, "Good", IF(BK1591&gt;=70, "Slightly Good", IF(BK1591&gt;=60, "Average", IF(BK1591&gt;=50, "Slightly Poor", IF(BK1591&gt;=40, "Poor", "Very Poor"))))))</f>
        <v>#NUM!</v>
      </c>
      <c r="BM1591" s="2" t="n">
        <f aca="false">IF(P1591&lt;=1000, -6.942*LN(P1591)+107.59, IF(AND(P1591&gt;1000, P1591&lt;=5213),-36.304*LN(P1591)+310.72, IF(P1591&gt;5213, 10)))</f>
        <v>10</v>
      </c>
      <c r="BN1591" s="2" t="n">
        <f aca="false">BF1591^0.04*BG1591^0.22*BH1591^0.51*BI1591^0.06*BM1591^0.17</f>
        <v>60.3592697067043</v>
      </c>
      <c r="BO1591" s="3" t="str">
        <f aca="false">IF(BN1591&gt;=90, "Very Good", IF(BN1591&gt;=80, "Good", IF(BN1591&gt;=70, "Slightly Good", IF(BN1591&gt;=60, "Average", IF(BN1591&gt;=50, "Slightly Poor", IF(BN1591&gt;=40, "Poor", "Very Poor"))))))</f>
        <v>Average</v>
      </c>
      <c r="BP1591" s="2" t="n">
        <f aca="false">IF(AJ1591&lt;=1000, -6.942*LN(AJ1591)+107.59, IF(AND(AJ1591&gt;1000, AJ1591&lt;=5213),-36.304*LN(AJ1591)+310.72, IF(AJ1591&gt;5213, 10)))</f>
        <v>50.4159800946047</v>
      </c>
      <c r="BQ1591" s="2" t="n">
        <f aca="false">BF1591^0.04*BG1591^0.22*BH1591^0.51*BI1591^0.06*BP1591^0.17</f>
        <v>79.465857292127</v>
      </c>
      <c r="BR1591" s="0" t="str">
        <f aca="false">IF(BQ1591&gt;=90, "Very Good", IF(BQ1591&gt;=80, "Good", IF(BQ1591&gt;=70, "Slightly Good", IF(BQ1591&gt;=60, "Average", IF(BQ1591&gt;=50, "Slightly Poor", IF(BQ1591&gt;=40, "Poor", "Very Poor"))))))</f>
        <v>Slightly Good</v>
      </c>
      <c r="BT1591" s="2" t="n">
        <f aca="false">9.81*LN(AH1591)+30.6</f>
        <v>31.5349928638804</v>
      </c>
      <c r="BU1591" s="0" t="str">
        <f aca="false">IF(BT1591&lt;30, "Clean water", IF(AND(BT1591&gt;=30, BT1591&lt;40), "Hypolimia", IF(AND(BT1591&gt;=40,BT1591&lt;50), "Mesotrophic", IF(AND(BT1591&gt;=50, BT1591&lt;70), "Eutrophic", IF(BT1591&gt;70,"Hypertrophic")))))</f>
        <v>Hypolimia</v>
      </c>
      <c r="CM1591" s="0" t="n">
        <f aca="false">IF(G1591&gt;H1591,1,0)</f>
        <v>0</v>
      </c>
      <c r="CO1591" s="17" t="n">
        <f aca="false">14.652-0.41022*M1591+0.007991*M1591*M1591-0.000077774*M1591*M1591*M1591</f>
        <v>10.474610480566</v>
      </c>
      <c r="CP1591" s="1" t="n">
        <f aca="false">F1591/CO1591*100</f>
        <v>87.8314283578292</v>
      </c>
    </row>
    <row r="1592" customFormat="false" ht="12.5" hidden="false" customHeight="false" outlineLevel="0" collapsed="false">
      <c r="A1592" s="0" t="n">
        <v>1591</v>
      </c>
      <c r="B1592" s="15" t="s">
        <v>117</v>
      </c>
      <c r="C1592" s="16" t="s">
        <v>118</v>
      </c>
      <c r="D1592" s="0" t="s">
        <v>193</v>
      </c>
      <c r="E1592" s="0" t="n">
        <v>7.7</v>
      </c>
      <c r="F1592" s="0" t="n">
        <v>12.7</v>
      </c>
      <c r="G1592" s="0" t="n">
        <v>0.6</v>
      </c>
      <c r="H1592" s="0" t="n">
        <v>1.7</v>
      </c>
      <c r="I1592" s="0" t="n">
        <v>2</v>
      </c>
      <c r="J1592" s="0" t="n">
        <v>2.788</v>
      </c>
      <c r="K1592" s="0" t="n">
        <v>0.005</v>
      </c>
      <c r="L1592" s="0" t="n">
        <v>1.3</v>
      </c>
      <c r="M1592" s="0" t="n">
        <v>3.2</v>
      </c>
      <c r="N1592" s="0" t="n">
        <v>0</v>
      </c>
      <c r="O1592" s="0" t="n">
        <v>225</v>
      </c>
      <c r="P1592" s="0" t="n">
        <v>57</v>
      </c>
      <c r="AC1592" s="0" t="n">
        <v>2.717</v>
      </c>
      <c r="AD1592" s="0" t="n">
        <v>0.073</v>
      </c>
      <c r="AE1592" s="0" t="n">
        <v>2.435</v>
      </c>
      <c r="AF1592" s="0" t="n">
        <v>0</v>
      </c>
      <c r="AG1592" s="0" t="n">
        <v>0</v>
      </c>
      <c r="AH1592" s="0" t="n">
        <v>3.2</v>
      </c>
      <c r="AJ1592" s="0" t="n">
        <v>1</v>
      </c>
      <c r="BF1592" s="0" t="n">
        <f aca="false">IF(E1592&lt;11,-3.6797*E1592^2+48.115*E1592-53.83,280.92*EXP(-0.2027*E1592))</f>
        <v>98.486087</v>
      </c>
      <c r="BG1592" s="1" t="n">
        <f aca="false">32.208*LN(F1592)+21.438</f>
        <v>103.297917005506</v>
      </c>
      <c r="BH1592" s="1" t="n">
        <f aca="false">IF(G1592&lt;=2, -10*G1592+100, 88.958*EXP(-0.0755*G1592))</f>
        <v>94</v>
      </c>
      <c r="BI1592" s="1" t="n">
        <f aca="false">IF(I1592&lt;=100, 0.0053*(I1592)^2-1.0332*I1592+100.76, 122.82*EXP(-0.0092*I1592))</f>
        <v>98.7148</v>
      </c>
      <c r="BJ1592" s="0" t="n">
        <f aca="false">IF(P1592&lt;=1000, -6.942*LN(P1592)+107.59, -36.304*LN(P1592)+310.72)</f>
        <v>79.5231380986926</v>
      </c>
      <c r="BK1592" s="0" t="n">
        <f aca="false">BF1592^0.04*BG1592^0.22*BH1592^0.51*BI1592^0.06*BJ1592^0.17</f>
        <v>93.7296893360614</v>
      </c>
      <c r="BL1592" s="0" t="str">
        <f aca="false">IF(BK1592&gt;=90, "Very Good", IF(BK1592&gt;=80, "Good", IF(BK1592&gt;=70, "Slightly Good", IF(BK1592&gt;=60, "Average", IF(BK1592&gt;=50, "Slightly Poor", IF(BK1592&gt;=40, "Poor", "Very Poor"))))))</f>
        <v>Very Good</v>
      </c>
      <c r="BM1592" s="2" t="n">
        <f aca="false">IF(P1592&lt;=1000, -6.942*LN(P1592)+107.59, IF(AND(P1592&gt;1000, P1592&lt;=5213),-36.304*LN(P1592)+310.72, IF(P1592&gt;5213, 10)))</f>
        <v>79.5231380986926</v>
      </c>
      <c r="BN1592" s="2" t="n">
        <f aca="false">BF1592^0.04*BG1592^0.22*BH1592^0.51*BI1592^0.06*BM1592^0.17</f>
        <v>93.7296893360614</v>
      </c>
      <c r="BO1592" s="3" t="str">
        <f aca="false">IF(BN1592&gt;=90, "Very Good", IF(BN1592&gt;=80, "Good", IF(BN1592&gt;=70, "Slightly Good", IF(BN1592&gt;=60, "Average", IF(BN1592&gt;=50, "Slightly Poor", IF(BN1592&gt;=40, "Poor", "Very Poor"))))))</f>
        <v>Very Good</v>
      </c>
      <c r="BP1592" s="2" t="n">
        <f aca="false">IF(AJ1592&lt;=1000, -6.942*LN(AJ1592)+107.59, IF(AND(AJ1592&gt;1000, AJ1592&lt;=5213),-36.304*LN(AJ1592)+310.72, IF(AJ1592&gt;5213, 10)))</f>
        <v>107.59</v>
      </c>
      <c r="BQ1592" s="2" t="n">
        <f aca="false">BF1592^0.04*BG1592^0.22*BH1592^0.51*BI1592^0.06*BP1592^0.17</f>
        <v>98.672130443696</v>
      </c>
      <c r="BR1592" s="0" t="str">
        <f aca="false">IF(BQ1592&gt;=90, "Very Good", IF(BQ1592&gt;=80, "Good", IF(BQ1592&gt;=70, "Slightly Good", IF(BQ1592&gt;=60, "Average", IF(BQ1592&gt;=50, "Slightly Poor", IF(BQ1592&gt;=40, "Poor", "Very Poor"))))))</f>
        <v>Very Good</v>
      </c>
      <c r="BT1592" s="2" t="n">
        <f aca="false">9.81*LN(AH1592)+30.6</f>
        <v>42.0105094441937</v>
      </c>
      <c r="BU1592" s="0" t="str">
        <f aca="false">IF(BT1592&lt;30, "Clean water", IF(AND(BT1592&gt;=30, BT1592&lt;40), "Hypolimia", IF(AND(BT1592&gt;=40,BT1592&lt;50), "Mesotrophic", IF(AND(BT1592&gt;=50, BT1592&lt;70), "Eutrophic", IF(BT1592&gt;70,"Hypertrophic")))))</f>
        <v>Mesotrophic</v>
      </c>
      <c r="CM1592" s="0" t="n">
        <f aca="false">IF(G1592&gt;H1592,1,0)</f>
        <v>0</v>
      </c>
      <c r="CO1592" s="17" t="n">
        <f aca="false">14.652-0.41022*M1592+0.007991*M1592*M1592-0.000077774*M1592*M1592*M1592</f>
        <v>13.418575341568</v>
      </c>
      <c r="CP1592" s="1" t="n">
        <f aca="false">F1592/CO1592*100</f>
        <v>94.6449207663499</v>
      </c>
    </row>
    <row r="1593" customFormat="false" ht="12.5" hidden="false" customHeight="false" outlineLevel="0" collapsed="false">
      <c r="A1593" s="0" t="n">
        <v>1592</v>
      </c>
      <c r="B1593" s="15" t="s">
        <v>119</v>
      </c>
      <c r="C1593" s="16" t="s">
        <v>120</v>
      </c>
      <c r="D1593" s="0" t="s">
        <v>193</v>
      </c>
      <c r="E1593" s="0" t="n">
        <v>7.9</v>
      </c>
      <c r="F1593" s="0" t="n">
        <v>12.7</v>
      </c>
      <c r="G1593" s="0" t="n">
        <v>0.6</v>
      </c>
      <c r="H1593" s="0" t="n">
        <v>1.5</v>
      </c>
      <c r="I1593" s="0" t="n">
        <v>1</v>
      </c>
      <c r="J1593" s="0" t="n">
        <v>2.854</v>
      </c>
      <c r="K1593" s="0" t="n">
        <v>0.005</v>
      </c>
      <c r="L1593" s="0" t="n">
        <v>1.2</v>
      </c>
      <c r="M1593" s="0" t="n">
        <v>2.8</v>
      </c>
      <c r="N1593" s="0" t="n">
        <v>0</v>
      </c>
      <c r="O1593" s="0" t="n">
        <v>243</v>
      </c>
      <c r="P1593" s="0" t="n">
        <v>330</v>
      </c>
      <c r="AC1593" s="0" t="n">
        <v>2.804</v>
      </c>
      <c r="AD1593" s="0" t="n">
        <v>0.066</v>
      </c>
      <c r="AE1593" s="0" t="n">
        <v>2.617</v>
      </c>
      <c r="AF1593" s="0" t="n">
        <v>0</v>
      </c>
      <c r="AG1593" s="0" t="n">
        <v>0</v>
      </c>
      <c r="AH1593" s="0" t="n">
        <v>0</v>
      </c>
      <c r="AJ1593" s="0" t="n">
        <v>70</v>
      </c>
      <c r="BF1593" s="0" t="n">
        <f aca="false">IF(E1593&lt;11,-3.6797*E1593^2+48.115*E1593-53.83,280.92*EXP(-0.2027*E1593))</f>
        <v>96.6284230000001</v>
      </c>
      <c r="BG1593" s="1" t="n">
        <f aca="false">32.208*LN(F1593)+21.438</f>
        <v>103.297917005506</v>
      </c>
      <c r="BH1593" s="1" t="n">
        <f aca="false">IF(G1593&lt;=2, -10*G1593+100, 88.958*EXP(-0.0755*G1593))</f>
        <v>94</v>
      </c>
      <c r="BI1593" s="1" t="n">
        <f aca="false">IF(I1593&lt;=100, 0.0053*(I1593)^2-1.0332*I1593+100.76, 122.82*EXP(-0.0092*I1593))</f>
        <v>99.7321</v>
      </c>
      <c r="BJ1593" s="0" t="n">
        <f aca="false">IF(P1593&lt;=1000, -6.942*LN(P1593)+107.59, -36.304*LN(P1593)+310.72)</f>
        <v>67.332698792735</v>
      </c>
      <c r="BK1593" s="0" t="n">
        <f aca="false">BF1593^0.04*BG1593^0.22*BH1593^0.51*BI1593^0.06*BJ1593^0.17</f>
        <v>91.1020325874653</v>
      </c>
      <c r="BL1593" s="0" t="str">
        <f aca="false">IF(BK1593&gt;=90, "Very Good", IF(BK1593&gt;=80, "Good", IF(BK1593&gt;=70, "Slightly Good", IF(BK1593&gt;=60, "Average", IF(BK1593&gt;=50, "Slightly Poor", IF(BK1593&gt;=40, "Poor", "Very Poor"))))))</f>
        <v>Very Good</v>
      </c>
      <c r="BM1593" s="2" t="n">
        <f aca="false">IF(P1593&lt;=1000, -6.942*LN(P1593)+107.59, IF(AND(P1593&gt;1000, P1593&lt;=5213),-36.304*LN(P1593)+310.72, IF(P1593&gt;5213, 10)))</f>
        <v>67.332698792735</v>
      </c>
      <c r="BN1593" s="2" t="n">
        <f aca="false">BF1593^0.04*BG1593^0.22*BH1593^0.51*BI1593^0.06*BM1593^0.17</f>
        <v>91.1020325874653</v>
      </c>
      <c r="BO1593" s="3" t="str">
        <f aca="false">IF(BN1593&gt;=90, "Very Good", IF(BN1593&gt;=80, "Good", IF(BN1593&gt;=70, "Slightly Good", IF(BN1593&gt;=60, "Average", IF(BN1593&gt;=50, "Slightly Poor", IF(BN1593&gt;=40, "Poor", "Very Poor"))))))</f>
        <v>Very Good</v>
      </c>
      <c r="BP1593" s="2" t="n">
        <f aca="false">IF(AJ1593&lt;=1000, -6.942*LN(AJ1593)+107.59, IF(AND(AJ1593&gt;1000, AJ1593&lt;=5213),-36.304*LN(AJ1593)+310.72, IF(AJ1593&gt;5213, 10)))</f>
        <v>78.0969460296934</v>
      </c>
      <c r="BQ1593" s="2" t="n">
        <f aca="false">BF1593^0.04*BG1593^0.22*BH1593^0.51*BI1593^0.06*BP1593^0.17</f>
        <v>93.4280816558806</v>
      </c>
      <c r="BR1593" s="0" t="str">
        <f aca="false">IF(BQ1593&gt;=90, "Very Good", IF(BQ1593&gt;=80, "Good", IF(BQ1593&gt;=70, "Slightly Good", IF(BQ1593&gt;=60, "Average", IF(BQ1593&gt;=50, "Slightly Poor", IF(BQ1593&gt;=40, "Poor", "Very Poor"))))))</f>
        <v>Very Good</v>
      </c>
      <c r="BT1593" s="2" t="e">
        <f aca="false">9.81*LN(AH1593)+30.6</f>
        <v>#VALUE!</v>
      </c>
      <c r="BU1593" s="0" t="e">
        <f aca="false">IF(BT1593&lt;30, "Clean water", IF(AND(BT1593&gt;=30, BT1593&lt;40), "Hypolimia", IF(AND(BT1593&gt;=40,BT1593&lt;50), "Mesotrophic", IF(AND(BT1593&gt;=50, BT1593&lt;70), "Eutrophic", IF(BT1593&gt;70,"Hypertrophic")))))</f>
        <v>#VALUE!</v>
      </c>
      <c r="CM1593" s="0" t="n">
        <f aca="false">IF(G1593&gt;H1593,1,0)</f>
        <v>0</v>
      </c>
      <c r="CO1593" s="17" t="n">
        <f aca="false">14.652-0.41022*M1593+0.007991*M1593*M1593-0.000077774*M1593*M1593*M1593</f>
        <v>13.564326145152</v>
      </c>
      <c r="CP1593" s="1" t="n">
        <f aca="false">F1593/CO1593*100</f>
        <v>93.6279463063418</v>
      </c>
    </row>
    <row r="1594" customFormat="false" ht="12.5" hidden="false" customHeight="false" outlineLevel="0" collapsed="false">
      <c r="A1594" s="0" t="n">
        <v>1593</v>
      </c>
      <c r="B1594" s="15" t="s">
        <v>121</v>
      </c>
      <c r="C1594" s="16" t="s">
        <v>122</v>
      </c>
      <c r="D1594" s="0" t="s">
        <v>193</v>
      </c>
      <c r="E1594" s="0" t="n">
        <v>8.5</v>
      </c>
      <c r="F1594" s="0" t="n">
        <v>13.3</v>
      </c>
      <c r="G1594" s="0" t="n">
        <v>0.7</v>
      </c>
      <c r="H1594" s="0" t="n">
        <v>2.4</v>
      </c>
      <c r="I1594" s="0" t="n">
        <v>4.8</v>
      </c>
      <c r="J1594" s="0" t="n">
        <v>3.212</v>
      </c>
      <c r="K1594" s="0" t="n">
        <v>0.016</v>
      </c>
      <c r="L1594" s="0" t="n">
        <v>1.3</v>
      </c>
      <c r="M1594" s="0" t="n">
        <v>6.7</v>
      </c>
      <c r="N1594" s="0" t="n">
        <v>0</v>
      </c>
      <c r="O1594" s="0" t="n">
        <v>281</v>
      </c>
      <c r="P1594" s="0" t="n">
        <v>300</v>
      </c>
      <c r="AC1594" s="0" t="n">
        <v>3.146</v>
      </c>
      <c r="AD1594" s="0" t="n">
        <v>0.059</v>
      </c>
      <c r="AE1594" s="0" t="n">
        <v>2.886</v>
      </c>
      <c r="AF1594" s="0" t="n">
        <v>0.003</v>
      </c>
      <c r="AG1594" s="0" t="n">
        <v>0.003</v>
      </c>
      <c r="AH1594" s="0" t="n">
        <v>12.7</v>
      </c>
      <c r="AJ1594" s="0" t="n">
        <v>13</v>
      </c>
      <c r="BF1594" s="0" t="n">
        <f aca="false">IF(E1594&lt;11,-3.6797*E1594^2+48.115*E1594-53.83,280.92*EXP(-0.2027*E1594))</f>
        <v>89.289175</v>
      </c>
      <c r="BG1594" s="1" t="n">
        <f aca="false">32.208*LN(F1594)+21.438</f>
        <v>104.784704046614</v>
      </c>
      <c r="BH1594" s="1" t="n">
        <f aca="false">IF(G1594&lt;=2, -10*G1594+100, 88.958*EXP(-0.0755*G1594))</f>
        <v>93</v>
      </c>
      <c r="BI1594" s="1" t="n">
        <f aca="false">IF(I1594&lt;=100, 0.0053*(I1594)^2-1.0332*I1594+100.76, 122.82*EXP(-0.0092*I1594))</f>
        <v>95.922752</v>
      </c>
      <c r="BJ1594" s="0" t="n">
        <f aca="false">IF(P1594&lt;=1000, -6.942*LN(P1594)+107.59, -36.304*LN(P1594)+310.72)</f>
        <v>67.9943420609366</v>
      </c>
      <c r="BK1594" s="0" t="n">
        <f aca="false">BF1594^0.04*BG1594^0.22*BH1594^0.51*BI1594^0.06*BJ1594^0.17</f>
        <v>90.5439552393837</v>
      </c>
      <c r="BL1594" s="0" t="str">
        <f aca="false">IF(BK1594&gt;=90, "Very Good", IF(BK1594&gt;=80, "Good", IF(BK1594&gt;=70, "Slightly Good", IF(BK1594&gt;=60, "Average", IF(BK1594&gt;=50, "Slightly Poor", IF(BK1594&gt;=40, "Poor", "Very Poor"))))))</f>
        <v>Very Good</v>
      </c>
      <c r="BM1594" s="2" t="n">
        <f aca="false">IF(P1594&lt;=1000, -6.942*LN(P1594)+107.59, IF(AND(P1594&gt;1000, P1594&lt;=5213),-36.304*LN(P1594)+310.72, IF(P1594&gt;5213, 10)))</f>
        <v>67.9943420609366</v>
      </c>
      <c r="BN1594" s="2" t="n">
        <f aca="false">BF1594^0.04*BG1594^0.22*BH1594^0.51*BI1594^0.06*BM1594^0.17</f>
        <v>90.5439552393837</v>
      </c>
      <c r="BO1594" s="3" t="str">
        <f aca="false">IF(BN1594&gt;=90, "Very Good", IF(BN1594&gt;=80, "Good", IF(BN1594&gt;=70, "Slightly Good", IF(BN1594&gt;=60, "Average", IF(BN1594&gt;=50, "Slightly Poor", IF(BN1594&gt;=40, "Poor", "Very Poor"))))))</f>
        <v>Very Good</v>
      </c>
      <c r="BP1594" s="2" t="n">
        <f aca="false">IF(AJ1594&lt;=1000, -6.942*LN(AJ1594)+107.59, IF(AND(AJ1594&gt;1000, AJ1594&lt;=5213),-36.304*LN(AJ1594)+310.72, IF(AJ1594&gt;5213, 10)))</f>
        <v>89.784121560502</v>
      </c>
      <c r="BQ1594" s="2" t="n">
        <f aca="false">BF1594^0.04*BG1594^0.22*BH1594^0.51*BI1594^0.06*BP1594^0.17</f>
        <v>94.925525812313</v>
      </c>
      <c r="BR1594" s="0" t="str">
        <f aca="false">IF(BQ1594&gt;=90, "Very Good", IF(BQ1594&gt;=80, "Good", IF(BQ1594&gt;=70, "Slightly Good", IF(BQ1594&gt;=60, "Average", IF(BQ1594&gt;=50, "Slightly Poor", IF(BQ1594&gt;=40, "Poor", "Very Poor"))))))</f>
        <v>Very Good</v>
      </c>
      <c r="BT1594" s="2" t="n">
        <f aca="false">9.81*LN(AH1594)+30.6</f>
        <v>55.5331155558872</v>
      </c>
      <c r="BU1594" s="0" t="str">
        <f aca="false">IF(BT1594&lt;30, "Clean water", IF(AND(BT1594&gt;=30, BT1594&lt;40), "Hypolimia", IF(AND(BT1594&gt;=40,BT1594&lt;50), "Mesotrophic", IF(AND(BT1594&gt;=50, BT1594&lt;70), "Eutrophic", IF(BT1594&gt;70,"Hypertrophic")))))</f>
        <v>Eutrophic</v>
      </c>
      <c r="CM1594" s="0" t="n">
        <f aca="false">IF(G1594&gt;H1594,1,0)</f>
        <v>0</v>
      </c>
      <c r="CO1594" s="17" t="n">
        <f aca="false">14.652-0.41022*M1594+0.007991*M1594*M1594-0.000077774*M1594*M1594*M1594</f>
        <v>12.238850448438</v>
      </c>
      <c r="CP1594" s="1" t="n">
        <f aca="false">F1594/CO1594*100</f>
        <v>108.670336777401</v>
      </c>
    </row>
    <row r="1595" customFormat="false" ht="12.5" hidden="false" customHeight="false" outlineLevel="0" collapsed="false">
      <c r="A1595" s="0" t="n">
        <v>1594</v>
      </c>
      <c r="B1595" s="15" t="s">
        <v>140</v>
      </c>
      <c r="C1595" s="16" t="s">
        <v>141</v>
      </c>
      <c r="D1595" s="0" t="s">
        <v>193</v>
      </c>
      <c r="E1595" s="0" t="n">
        <v>8.2</v>
      </c>
      <c r="F1595" s="0" t="n">
        <v>12.1</v>
      </c>
      <c r="G1595" s="0" t="n">
        <v>3.2</v>
      </c>
      <c r="H1595" s="0" t="n">
        <v>6</v>
      </c>
      <c r="I1595" s="0" t="n">
        <v>6.6</v>
      </c>
      <c r="J1595" s="0" t="n">
        <v>4.94</v>
      </c>
      <c r="K1595" s="0" t="n">
        <v>0.226</v>
      </c>
      <c r="L1595" s="0" t="n">
        <v>3.4</v>
      </c>
      <c r="M1595" s="0" t="n">
        <v>10.8</v>
      </c>
      <c r="O1595" s="0" t="n">
        <v>884</v>
      </c>
      <c r="BD1595" s="0" t="n">
        <v>0.046</v>
      </c>
      <c r="BF1595" s="0" t="n">
        <f aca="false">IF(E1595&lt;11,-3.6797*E1595^2+48.115*E1595-53.83,280.92*EXP(-0.2027*E1595))</f>
        <v>93.289972</v>
      </c>
      <c r="BG1595" s="1" t="n">
        <f aca="false">32.208*LN(F1595)+21.438</f>
        <v>101.739161217428</v>
      </c>
      <c r="BH1595" s="1" t="n">
        <f aca="false">IF(G1595&lt;=2, -10*G1595+100, 88.958*EXP(-0.0755*G1595))</f>
        <v>69.8649678413399</v>
      </c>
      <c r="BI1595" s="1" t="n">
        <f aca="false">IF(I1595&lt;=100, 0.0053*(I1595)^2-1.0332*I1595+100.76, 122.82*EXP(-0.0092*I1595))</f>
        <v>94.171748</v>
      </c>
      <c r="BJ1595" s="0" t="e">
        <f aca="false">IF(P1595&lt;=1000, -6.942*LN(P1595)+107.59, -36.304*LN(P1595)+310.72)</f>
        <v>#VALUE!</v>
      </c>
      <c r="BK1595" s="0" t="e">
        <f aca="false">BF1595^0.04*BG1595^0.22*BH1595^0.51*BI1595^0.06*BJ1595^0.17</f>
        <v>#VALUE!</v>
      </c>
      <c r="BL1595" s="0" t="e">
        <f aca="false">IF(BK1595&gt;=90, "Very Good", IF(BK1595&gt;=80, "Good", IF(BK1595&gt;=70, "Slightly Good", IF(BK1595&gt;=60, "Average", IF(BK1595&gt;=50, "Slightly Poor", IF(BK1595&gt;=40, "Poor", "Very Poor"))))))</f>
        <v>#VALUE!</v>
      </c>
      <c r="BM1595" s="2" t="e">
        <f aca="false">IF(P1595&lt;=1000, -6.942*LN(P1595)+107.59, IF(AND(P1595&gt;1000, P1595&lt;=5213),-36.304*LN(P1595)+310.72, IF(P1595&gt;5213, 10)))</f>
        <v>#VALUE!</v>
      </c>
      <c r="BN1595" s="2" t="e">
        <f aca="false">BF1595^0.04*BG1595^0.22*BH1595^0.51*BI1595^0.06*BM1595^0.17</f>
        <v>#VALUE!</v>
      </c>
      <c r="BO1595" s="3" t="e">
        <f aca="false">IF(BN1595&gt;=90, "Very Good", IF(BN1595&gt;=80, "Good", IF(BN1595&gt;=70, "Slightly Good", IF(BN1595&gt;=60, "Average", IF(BN1595&gt;=50, "Slightly Poor", IF(BN1595&gt;=40, "Poor", "Very Poor"))))))</f>
        <v>#VALUE!</v>
      </c>
      <c r="BP1595" s="2" t="e">
        <f aca="false">IF(AJ1595&lt;=1000, -6.942*LN(AJ1595)+107.59, IF(AND(AJ1595&gt;1000, AJ1595&lt;=5213),-36.304*LN(AJ1595)+310.72, IF(AJ1595&gt;5213, 10)))</f>
        <v>#VALUE!</v>
      </c>
      <c r="BQ1595" s="2" t="e">
        <f aca="false">BF1595^0.04*BG1595^0.22*BH1595^0.51*BI1595^0.06*BP1595^0.17</f>
        <v>#VALUE!</v>
      </c>
      <c r="BR1595" s="0" t="e">
        <f aca="false">IF(BQ1595&gt;=90, "Very Good", IF(BQ1595&gt;=80, "Good", IF(BQ1595&gt;=70, "Slightly Good", IF(BQ1595&gt;=60, "Average", IF(BQ1595&gt;=50, "Slightly Poor", IF(BQ1595&gt;=40, "Poor", "Very Poor"))))))</f>
        <v>#VALUE!</v>
      </c>
      <c r="BT1595" s="2" t="e">
        <f aca="false">9.81*LN(AH1595)+30.6</f>
        <v>#VALUE!</v>
      </c>
      <c r="BU1595" s="0" t="e">
        <f aca="false">IF(BT1595&lt;30, "Clean water", IF(AND(BT1595&gt;=30, BT1595&lt;40), "Hypolimia", IF(AND(BT1595&gt;=40,BT1595&lt;50), "Mesotrophic", IF(AND(BT1595&gt;=50, BT1595&lt;70), "Eutrophic", IF(BT1595&gt;70,"Hypertrophic")))))</f>
        <v>#VALUE!</v>
      </c>
      <c r="CM1595" s="0" t="n">
        <f aca="false">IF(G1595&gt;H1595,1,0)</f>
        <v>0</v>
      </c>
      <c r="CO1595" s="17" t="n">
        <f aca="false">14.652-0.41022*M1595+0.007991*M1595*M1595-0.000077774*M1595*M1595*M1595</f>
        <v>11.055721398912</v>
      </c>
      <c r="CP1595" s="1" t="n">
        <f aca="false">F1595/CO1595*100</f>
        <v>109.445594397764</v>
      </c>
    </row>
    <row r="1596" customFormat="false" ht="12.5" hidden="false" customHeight="false" outlineLevel="0" collapsed="false">
      <c r="A1596" s="0" t="n">
        <v>1595</v>
      </c>
      <c r="B1596" s="15" t="s">
        <v>123</v>
      </c>
      <c r="C1596" s="16" t="s">
        <v>124</v>
      </c>
      <c r="D1596" s="0" t="s">
        <v>193</v>
      </c>
      <c r="E1596" s="0" t="n">
        <v>7.2</v>
      </c>
      <c r="F1596" s="0" t="n">
        <v>8.3</v>
      </c>
      <c r="G1596" s="0" t="n">
        <v>3.5</v>
      </c>
      <c r="H1596" s="0" t="n">
        <v>7.9</v>
      </c>
      <c r="I1596" s="0" t="n">
        <v>4.4</v>
      </c>
      <c r="J1596" s="0" t="n">
        <v>12.861</v>
      </c>
      <c r="K1596" s="0" t="n">
        <v>0.119</v>
      </c>
      <c r="L1596" s="0" t="n">
        <v>4.9</v>
      </c>
      <c r="M1596" s="0" t="n">
        <v>5.2</v>
      </c>
      <c r="N1596" s="0" t="n">
        <v>0</v>
      </c>
      <c r="O1596" s="0" t="n">
        <v>561</v>
      </c>
      <c r="P1596" s="0" t="n">
        <v>33000</v>
      </c>
      <c r="AC1596" s="0" t="n">
        <v>12.723</v>
      </c>
      <c r="AD1596" s="0" t="n">
        <v>5.95</v>
      </c>
      <c r="AE1596" s="0" t="n">
        <v>4.818</v>
      </c>
      <c r="AF1596" s="0" t="n">
        <v>0.061</v>
      </c>
      <c r="AG1596" s="0" t="n">
        <v>0.039</v>
      </c>
      <c r="AH1596" s="0" t="n">
        <v>2.1</v>
      </c>
      <c r="AJ1596" s="0" t="n">
        <v>4200</v>
      </c>
      <c r="BF1596" s="0" t="n">
        <f aca="false">IF(E1596&lt;11,-3.6797*E1596^2+48.115*E1596-53.83,280.92*EXP(-0.2027*E1596))</f>
        <v>101.842352</v>
      </c>
      <c r="BG1596" s="1" t="n">
        <f aca="false">32.208*LN(F1596)+21.438</f>
        <v>89.5983576207606</v>
      </c>
      <c r="BH1596" s="1" t="n">
        <f aca="false">IF(G1596&lt;=2, -10*G1596+100, 88.958*EXP(-0.0755*G1596))</f>
        <v>68.3003129279866</v>
      </c>
      <c r="BI1596" s="1" t="n">
        <f aca="false">IF(I1596&lt;=100, 0.0053*(I1596)^2-1.0332*I1596+100.76, 122.82*EXP(-0.0092*I1596))</f>
        <v>96.316528</v>
      </c>
      <c r="BJ1596" s="0" t="n">
        <f aca="false">IF(P1596&lt;=1000, -6.942*LN(P1596)+107.59, -36.304*LN(P1596)+310.72)</f>
        <v>-66.9963581596466</v>
      </c>
      <c r="BK1596" s="0" t="e">
        <f aca="false">BF1596^0.04*BG1596^0.22*BH1596^0.51*BI1596^0.06*BJ1596^0.17</f>
        <v>#NUM!</v>
      </c>
      <c r="BL1596" s="0" t="e">
        <f aca="false">IF(BK1596&gt;=90, "Very Good", IF(BK1596&gt;=80, "Good", IF(BK1596&gt;=70, "Slightly Good", IF(BK1596&gt;=60, "Average", IF(BK1596&gt;=50, "Slightly Poor", IF(BK1596&gt;=40, "Poor", "Very Poor"))))))</f>
        <v>#NUM!</v>
      </c>
      <c r="BM1596" s="2" t="n">
        <f aca="false">IF(P1596&lt;=1000, -6.942*LN(P1596)+107.59, IF(AND(P1596&gt;1000, P1596&lt;=5213),-36.304*LN(P1596)+310.72, IF(P1596&gt;5213, 10)))</f>
        <v>10</v>
      </c>
      <c r="BN1596" s="2" t="n">
        <f aca="false">BF1596^0.04*BG1596^0.22*BH1596^0.51*BI1596^0.06*BM1596^0.17</f>
        <v>54.2501283960617</v>
      </c>
      <c r="BO1596" s="3" t="str">
        <f aca="false">IF(BN1596&gt;=90, "Very Good", IF(BN1596&gt;=80, "Good", IF(BN1596&gt;=70, "Slightly Good", IF(BN1596&gt;=60, "Average", IF(BN1596&gt;=50, "Slightly Poor", IF(BN1596&gt;=40, "Poor", "Very Poor"))))))</f>
        <v>Slightly Poor</v>
      </c>
      <c r="BP1596" s="2" t="n">
        <f aca="false">IF(AJ1596&lt;=1000, -6.942*LN(AJ1596)+107.59, IF(AND(AJ1596&gt;1000, AJ1596&lt;=5213),-36.304*LN(AJ1596)+310.72, IF(AJ1596&gt;5213, 10)))</f>
        <v>7.84154374572893</v>
      </c>
      <c r="BQ1596" s="2" t="n">
        <f aca="false">BF1596^0.04*BG1596^0.22*BH1596^0.51*BI1596^0.06*BP1596^0.17</f>
        <v>52.0533922569328</v>
      </c>
      <c r="BR1596" s="0" t="str">
        <f aca="false">IF(BQ1596&gt;=90, "Very Good", IF(BQ1596&gt;=80, "Good", IF(BQ1596&gt;=70, "Slightly Good", IF(BQ1596&gt;=60, "Average", IF(BQ1596&gt;=50, "Slightly Poor", IF(BQ1596&gt;=40, "Poor", "Very Poor"))))))</f>
        <v>Slightly Poor</v>
      </c>
      <c r="BT1596" s="2" t="n">
        <f aca="false">9.81*LN(AH1596)+30.6</f>
        <v>37.8784053517952</v>
      </c>
      <c r="BU1596" s="0" t="str">
        <f aca="false">IF(BT1596&lt;30, "Clean water", IF(AND(BT1596&gt;=30, BT1596&lt;40), "Hypolimia", IF(AND(BT1596&gt;=40,BT1596&lt;50), "Mesotrophic", IF(AND(BT1596&gt;=50, BT1596&lt;70), "Eutrophic", IF(BT1596&gt;70,"Hypertrophic")))))</f>
        <v>Hypolimia</v>
      </c>
      <c r="CM1596" s="0" t="n">
        <f aca="false">IF(G1596&gt;H1596,1,0)</f>
        <v>0</v>
      </c>
      <c r="CO1596" s="17" t="n">
        <f aca="false">14.652-0.41022*M1596+0.007991*M1596*M1596-0.000077774*M1596*M1596*M1596</f>
        <v>12.723996993408</v>
      </c>
      <c r="CP1596" s="1" t="n">
        <f aca="false">F1596/CO1596*100</f>
        <v>65.2310748289239</v>
      </c>
    </row>
    <row r="1597" customFormat="false" ht="12.5" hidden="false" customHeight="false" outlineLevel="0" collapsed="false">
      <c r="A1597" s="0" t="n">
        <v>1596</v>
      </c>
      <c r="B1597" s="15" t="s">
        <v>125</v>
      </c>
      <c r="C1597" s="16" t="s">
        <v>126</v>
      </c>
      <c r="D1597" s="0" t="s">
        <v>193</v>
      </c>
      <c r="E1597" s="0" t="n">
        <v>8.1</v>
      </c>
      <c r="F1597" s="0" t="n">
        <v>11.2</v>
      </c>
      <c r="G1597" s="0" t="n">
        <v>0.7</v>
      </c>
      <c r="H1597" s="0" t="n">
        <v>2.5</v>
      </c>
      <c r="I1597" s="0" t="n">
        <v>3.6</v>
      </c>
      <c r="J1597" s="0" t="n">
        <v>7.258</v>
      </c>
      <c r="K1597" s="0" t="n">
        <v>0.021</v>
      </c>
      <c r="L1597" s="0" t="n">
        <v>1.6</v>
      </c>
      <c r="M1597" s="0" t="n">
        <v>5.5</v>
      </c>
      <c r="N1597" s="0" t="n">
        <v>0</v>
      </c>
      <c r="O1597" s="0" t="n">
        <v>564</v>
      </c>
      <c r="P1597" s="0" t="n">
        <v>4100</v>
      </c>
      <c r="AC1597" s="0" t="n">
        <v>7.023</v>
      </c>
      <c r="AD1597" s="0" t="n">
        <v>0.736</v>
      </c>
      <c r="AE1597" s="0" t="n">
        <v>6.029</v>
      </c>
      <c r="AF1597" s="0" t="n">
        <v>0.013</v>
      </c>
      <c r="AG1597" s="0" t="n">
        <v>0.009</v>
      </c>
      <c r="AH1597" s="0" t="n">
        <v>5.2</v>
      </c>
      <c r="AJ1597" s="0" t="n">
        <v>620</v>
      </c>
      <c r="BF1597" s="0" t="n">
        <f aca="false">IF(E1597&lt;11,-3.6797*E1597^2+48.115*E1597-53.83,280.92*EXP(-0.2027*E1597))</f>
        <v>94.476383</v>
      </c>
      <c r="BG1597" s="1" t="n">
        <f aca="false">32.208*LN(F1597)+21.438</f>
        <v>99.2497509715202</v>
      </c>
      <c r="BH1597" s="1" t="n">
        <f aca="false">IF(G1597&lt;=2, -10*G1597+100, 88.958*EXP(-0.0755*G1597))</f>
        <v>93</v>
      </c>
      <c r="BI1597" s="1" t="n">
        <f aca="false">IF(I1597&lt;=100, 0.0053*(I1597)^2-1.0332*I1597+100.76, 122.82*EXP(-0.0092*I1597))</f>
        <v>97.109168</v>
      </c>
      <c r="BJ1597" s="0" t="n">
        <f aca="false">IF(P1597&lt;=1000, -6.942*LN(P1597)+107.59, -36.304*LN(P1597)+310.72)</f>
        <v>8.71638125825518</v>
      </c>
      <c r="BK1597" s="0" t="n">
        <f aca="false">BF1597^0.04*BG1597^0.22*BH1597^0.51*BI1597^0.06*BJ1597^0.17</f>
        <v>63.2867041208934</v>
      </c>
      <c r="BL1597" s="0" t="str">
        <f aca="false">IF(BK1597&gt;=90, "Very Good", IF(BK1597&gt;=80, "Good", IF(BK1597&gt;=70, "Slightly Good", IF(BK1597&gt;=60, "Average", IF(BK1597&gt;=50, "Slightly Poor", IF(BK1597&gt;=40, "Poor", "Very Poor"))))))</f>
        <v>Average</v>
      </c>
      <c r="BM1597" s="2" t="n">
        <f aca="false">IF(P1597&lt;=1000, -6.942*LN(P1597)+107.59, IF(AND(P1597&gt;1000, P1597&lt;=5213),-36.304*LN(P1597)+310.72, IF(P1597&gt;5213, 10)))</f>
        <v>8.71638125825518</v>
      </c>
      <c r="BN1597" s="2" t="n">
        <f aca="false">BF1597^0.04*BG1597^0.22*BH1597^0.51*BI1597^0.06*BM1597^0.17</f>
        <v>63.2867041208934</v>
      </c>
      <c r="BO1597" s="3" t="str">
        <f aca="false">IF(BN1597&gt;=90, "Very Good", IF(BN1597&gt;=80, "Good", IF(BN1597&gt;=70, "Slightly Good", IF(BN1597&gt;=60, "Average", IF(BN1597&gt;=50, "Slightly Poor", IF(BN1597&gt;=40, "Poor", "Very Poor"))))))</f>
        <v>Average</v>
      </c>
      <c r="BP1597" s="2" t="n">
        <f aca="false">IF(AJ1597&lt;=1000, -6.942*LN(AJ1597)+107.59, IF(AND(AJ1597&gt;1000, AJ1597&lt;=5213),-36.304*LN(AJ1597)+310.72, IF(AJ1597&gt;5213, 10)))</f>
        <v>62.9548873834523</v>
      </c>
      <c r="BQ1597" s="2" t="n">
        <f aca="false">BF1597^0.04*BG1597^0.22*BH1597^0.51*BI1597^0.06*BP1597^0.17</f>
        <v>88.5707512775423</v>
      </c>
      <c r="BR1597" s="0" t="str">
        <f aca="false">IF(BQ1597&gt;=90, "Very Good", IF(BQ1597&gt;=80, "Good", IF(BQ1597&gt;=70, "Slightly Good", IF(BQ1597&gt;=60, "Average", IF(BQ1597&gt;=50, "Slightly Poor", IF(BQ1597&gt;=40, "Poor", "Very Poor"))))))</f>
        <v>Good</v>
      </c>
      <c r="BT1597" s="2" t="n">
        <f aca="false">9.81*LN(AH1597)+30.6</f>
        <v>46.7733411170122</v>
      </c>
      <c r="BU1597" s="0" t="str">
        <f aca="false">IF(BT1597&lt;30, "Clean water", IF(AND(BT1597&gt;=30, BT1597&lt;40), "Hypolimia", IF(AND(BT1597&gt;=40,BT1597&lt;50), "Mesotrophic", IF(AND(BT1597&gt;=50, BT1597&lt;70), "Eutrophic", IF(BT1597&gt;70,"Hypertrophic")))))</f>
        <v>Mesotrophic</v>
      </c>
      <c r="CM1597" s="0" t="n">
        <f aca="false">IF(G1597&gt;H1597,1,0)</f>
        <v>0</v>
      </c>
      <c r="CO1597" s="17" t="n">
        <f aca="false">14.652-0.41022*M1597+0.007991*M1597*M1597-0.000077774*M1597*M1597*M1597</f>
        <v>12.62457810075</v>
      </c>
      <c r="CP1597" s="1" t="n">
        <f aca="false">F1597/CO1597*100</f>
        <v>88.7158359718542</v>
      </c>
    </row>
    <row r="1598" customFormat="false" ht="12.5" hidden="false" customHeight="false" outlineLevel="0" collapsed="false">
      <c r="A1598" s="0" t="n">
        <v>1597</v>
      </c>
      <c r="B1598" s="15" t="s">
        <v>72</v>
      </c>
      <c r="C1598" s="16" t="s">
        <v>73</v>
      </c>
      <c r="D1598" s="0" t="s">
        <v>194</v>
      </c>
      <c r="E1598" s="0" t="n">
        <v>8.6</v>
      </c>
      <c r="F1598" s="0" t="n">
        <v>12.5</v>
      </c>
      <c r="G1598" s="0" t="n">
        <v>2.2</v>
      </c>
      <c r="H1598" s="0" t="n">
        <v>5.7</v>
      </c>
      <c r="I1598" s="0" t="n">
        <v>16.4</v>
      </c>
      <c r="J1598" s="0" t="n">
        <v>4.485</v>
      </c>
      <c r="K1598" s="0" t="n">
        <v>0.064</v>
      </c>
      <c r="L1598" s="0" t="n">
        <v>2.9</v>
      </c>
      <c r="M1598" s="0" t="n">
        <v>9.8</v>
      </c>
      <c r="N1598" s="0" t="n">
        <v>0</v>
      </c>
      <c r="O1598" s="0" t="n">
        <v>306</v>
      </c>
      <c r="P1598" s="0" t="n">
        <v>9950</v>
      </c>
      <c r="Q1598" s="0" t="n">
        <v>0</v>
      </c>
      <c r="R1598" s="0" t="n">
        <v>0</v>
      </c>
      <c r="S1598" s="0" t="n">
        <v>0</v>
      </c>
      <c r="T1598" s="0" t="n">
        <v>0</v>
      </c>
      <c r="U1598" s="0" t="n">
        <v>0</v>
      </c>
      <c r="V1598" s="0" t="n">
        <v>0</v>
      </c>
      <c r="AC1598" s="0" t="n">
        <v>4.217</v>
      </c>
      <c r="AD1598" s="0" t="n">
        <v>0.29</v>
      </c>
      <c r="AE1598" s="0" t="n">
        <v>3.174</v>
      </c>
      <c r="AF1598" s="0" t="n">
        <v>0.015</v>
      </c>
      <c r="AG1598" s="0" t="n">
        <v>0.004</v>
      </c>
      <c r="AH1598" s="0" t="n">
        <v>46.9</v>
      </c>
      <c r="AI1598" s="0" t="n">
        <v>0</v>
      </c>
      <c r="AJ1598" s="0" t="n">
        <v>91</v>
      </c>
      <c r="AP1598" s="0" t="n">
        <v>0</v>
      </c>
      <c r="AQ1598" s="0" t="n">
        <v>0</v>
      </c>
      <c r="AR1598" s="0" t="n">
        <v>0</v>
      </c>
      <c r="AS1598" s="0" t="n">
        <v>0</v>
      </c>
      <c r="AU1598" s="0" t="n">
        <v>0</v>
      </c>
      <c r="AV1598" s="0" t="n">
        <v>0</v>
      </c>
      <c r="AY1598" s="0" t="n">
        <v>0</v>
      </c>
      <c r="AZ1598" s="0" t="n">
        <v>0</v>
      </c>
      <c r="BB1598" s="0" t="n">
        <v>0</v>
      </c>
      <c r="BE1598" s="0" t="n">
        <v>0</v>
      </c>
      <c r="BF1598" s="0" t="n">
        <f aca="false">IF(E1598&lt;11,-3.6797*E1598^2+48.115*E1598-53.83,280.92*EXP(-0.2027*E1598))</f>
        <v>87.808388</v>
      </c>
      <c r="BG1598" s="1" t="n">
        <f aca="false">32.208*LN(F1598)+21.438</f>
        <v>102.78666817588</v>
      </c>
      <c r="BH1598" s="1" t="n">
        <f aca="false">IF(G1598&lt;=2, -10*G1598+100, 88.958*EXP(-0.0755*G1598))</f>
        <v>75.3440041238757</v>
      </c>
      <c r="BI1598" s="1" t="n">
        <f aca="false">IF(I1598&lt;=100, 0.0053*(I1598)^2-1.0332*I1598+100.76, 122.82*EXP(-0.0092*I1598))</f>
        <v>85.241008</v>
      </c>
      <c r="BJ1598" s="0" t="n">
        <f aca="false">IF(P1598&lt;=1000, -6.942*LN(P1598)+107.59, -36.304*LN(P1598)+310.72)</f>
        <v>-23.4702215458614</v>
      </c>
      <c r="BK1598" s="0" t="e">
        <f aca="false">BF1598^0.04*BG1598^0.22*BH1598^0.51*BI1598^0.06*BJ1598^0.17</f>
        <v>#NUM!</v>
      </c>
      <c r="BL1598" s="0" t="e">
        <f aca="false">IF(BK1598&gt;=90, "Very Good", IF(BK1598&gt;=80, "Good", IF(BK1598&gt;=70, "Slightly Good", IF(BK1598&gt;=60, "Average", IF(BK1598&gt;=50, "Slightly Poor", IF(BK1598&gt;=40, "Poor", "Very Poor"))))))</f>
        <v>#NUM!</v>
      </c>
      <c r="BM1598" s="2" t="n">
        <f aca="false">IF(P1598&lt;=1000, -6.942*LN(P1598)+107.59, IF(AND(P1598&gt;1000, P1598&lt;=5213),-36.304*LN(P1598)+310.72, IF(P1598&gt;5213, 10)))</f>
        <v>10</v>
      </c>
      <c r="BN1598" s="2" t="n">
        <f aca="false">BF1598^0.04*BG1598^0.22*BH1598^0.51*BI1598^0.06*BM1598^0.17</f>
        <v>58.0097887172525</v>
      </c>
      <c r="BO1598" s="3" t="str">
        <f aca="false">IF(BN1598&gt;=90, "Very Good", IF(BN1598&gt;=80, "Good", IF(BN1598&gt;=70, "Slightly Good", IF(BN1598&gt;=60, "Average", IF(BN1598&gt;=50, "Slightly Poor", IF(BN1598&gt;=40, "Poor", "Very Poor"))))))</f>
        <v>Slightly Poor</v>
      </c>
      <c r="BP1598" s="2" t="n">
        <f aca="false">IF(AJ1598&lt;=1000, -6.942*LN(AJ1598)+107.59, IF(AND(AJ1598&gt;1000, AJ1598&lt;=5213),-36.304*LN(AJ1598)+310.72, IF(AJ1598&gt;5213, 10)))</f>
        <v>76.27561330576</v>
      </c>
      <c r="BQ1598" s="2" t="n">
        <f aca="false">BF1598^0.04*BG1598^0.22*BH1598^0.51*BI1598^0.06*BP1598^0.17</f>
        <v>81.9420555303913</v>
      </c>
      <c r="BR1598" s="0" t="str">
        <f aca="false">IF(BQ1598&gt;=90, "Very Good", IF(BQ1598&gt;=80, "Good", IF(BQ1598&gt;=70, "Slightly Good", IF(BQ1598&gt;=60, "Average", IF(BQ1598&gt;=50, "Slightly Poor", IF(BQ1598&gt;=40, "Poor", "Very Poor"))))))</f>
        <v>Good</v>
      </c>
      <c r="BT1598" s="2" t="n">
        <f aca="false">9.81*LN(AH1598)+30.6</f>
        <v>68.3490533961864</v>
      </c>
      <c r="BU1598" s="0" t="str">
        <f aca="false">IF(BT1598&lt;30, "Clean water", IF(AND(BT1598&gt;=30, BT1598&lt;40), "Hypolimia", IF(AND(BT1598&gt;=40,BT1598&lt;50), "Mesotrophic", IF(AND(BT1598&gt;=50, BT1598&lt;70), "Eutrophic", IF(BT1598&gt;70,"Hypertrophic")))))</f>
        <v>Eutrophic</v>
      </c>
      <c r="CM1598" s="0" t="n">
        <f aca="false">IF(G1598&gt;H1598,1,0)</f>
        <v>0</v>
      </c>
      <c r="CO1598" s="17" t="n">
        <f aca="false">14.652-0.41022*M1598+0.007991*M1598*M1598-0.000077774*M1598*M1598*M1598</f>
        <v>11.326099373392</v>
      </c>
      <c r="CP1598" s="1" t="n">
        <f aca="false">F1598/CO1598*100</f>
        <v>110.364562307883</v>
      </c>
    </row>
    <row r="1599" customFormat="false" ht="12.5" hidden="false" customHeight="false" outlineLevel="0" collapsed="false">
      <c r="A1599" s="0" t="n">
        <v>1598</v>
      </c>
      <c r="B1599" s="15" t="s">
        <v>131</v>
      </c>
      <c r="C1599" s="16" t="s">
        <v>132</v>
      </c>
      <c r="D1599" s="0" t="s">
        <v>194</v>
      </c>
      <c r="E1599" s="0" t="n">
        <v>8.6</v>
      </c>
      <c r="F1599" s="0" t="n">
        <v>13.9</v>
      </c>
      <c r="G1599" s="0" t="n">
        <v>2.8</v>
      </c>
      <c r="H1599" s="0" t="n">
        <v>5.8</v>
      </c>
      <c r="I1599" s="0" t="n">
        <v>15.7</v>
      </c>
      <c r="J1599" s="0" t="n">
        <v>4.276</v>
      </c>
      <c r="K1599" s="0" t="n">
        <v>0.159</v>
      </c>
      <c r="L1599" s="0" t="n">
        <v>3.7</v>
      </c>
      <c r="M1599" s="0" t="n">
        <v>15.5</v>
      </c>
      <c r="O1599" s="0" t="n">
        <v>744</v>
      </c>
      <c r="BD1599" s="0" t="n">
        <v>0.013</v>
      </c>
      <c r="BF1599" s="0" t="n">
        <f aca="false">IF(E1599&lt;11,-3.6797*E1599^2+48.115*E1599-53.83,280.92*EXP(-0.2027*E1599))</f>
        <v>87.808388</v>
      </c>
      <c r="BG1599" s="1" t="n">
        <f aca="false">32.208*LN(F1599)+21.438</f>
        <v>106.205875763121</v>
      </c>
      <c r="BH1599" s="1" t="n">
        <f aca="false">IF(G1599&lt;=2, -10*G1599+100, 88.958*EXP(-0.0755*G1599))</f>
        <v>72.0070728511501</v>
      </c>
      <c r="BI1599" s="1" t="n">
        <f aca="false">IF(I1599&lt;=100, 0.0053*(I1599)^2-1.0332*I1599+100.76, 122.82*EXP(-0.0092*I1599))</f>
        <v>85.845157</v>
      </c>
      <c r="BJ1599" s="0" t="e">
        <f aca="false">IF(P1599&lt;=1000, -6.942*LN(P1599)+107.59, -36.304*LN(P1599)+310.72)</f>
        <v>#VALUE!</v>
      </c>
      <c r="BK1599" s="0" t="e">
        <f aca="false">BF1599^0.04*BG1599^0.22*BH1599^0.51*BI1599^0.06*BJ1599^0.17</f>
        <v>#VALUE!</v>
      </c>
      <c r="BL1599" s="0" t="e">
        <f aca="false">IF(BK1599&gt;=90, "Very Good", IF(BK1599&gt;=80, "Good", IF(BK1599&gt;=70, "Slightly Good", IF(BK1599&gt;=60, "Average", IF(BK1599&gt;=50, "Slightly Poor", IF(BK1599&gt;=40, "Poor", "Very Poor"))))))</f>
        <v>#VALUE!</v>
      </c>
      <c r="BM1599" s="2" t="e">
        <f aca="false">IF(P1599&lt;=1000, -6.942*LN(P1599)+107.59, IF(AND(P1599&gt;1000, P1599&lt;=5213),-36.304*LN(P1599)+310.72, IF(P1599&gt;5213, 10)))</f>
        <v>#VALUE!</v>
      </c>
      <c r="BN1599" s="2" t="e">
        <f aca="false">BF1599^0.04*BG1599^0.22*BH1599^0.51*BI1599^0.06*BM1599^0.17</f>
        <v>#VALUE!</v>
      </c>
      <c r="BO1599" s="3" t="e">
        <f aca="false">IF(BN1599&gt;=90, "Very Good", IF(BN1599&gt;=80, "Good", IF(BN1599&gt;=70, "Slightly Good", IF(BN1599&gt;=60, "Average", IF(BN1599&gt;=50, "Slightly Poor", IF(BN1599&gt;=40, "Poor", "Very Poor"))))))</f>
        <v>#VALUE!</v>
      </c>
      <c r="BP1599" s="2" t="e">
        <f aca="false">IF(AJ1599&lt;=1000, -6.942*LN(AJ1599)+107.59, IF(AND(AJ1599&gt;1000, AJ1599&lt;=5213),-36.304*LN(AJ1599)+310.72, IF(AJ1599&gt;5213, 10)))</f>
        <v>#VALUE!</v>
      </c>
      <c r="BQ1599" s="2" t="e">
        <f aca="false">BF1599^0.04*BG1599^0.22*BH1599^0.51*BI1599^0.06*BP1599^0.17</f>
        <v>#VALUE!</v>
      </c>
      <c r="BR1599" s="0" t="e">
        <f aca="false">IF(BQ1599&gt;=90, "Very Good", IF(BQ1599&gt;=80, "Good", IF(BQ1599&gt;=70, "Slightly Good", IF(BQ1599&gt;=60, "Average", IF(BQ1599&gt;=50, "Slightly Poor", IF(BQ1599&gt;=40, "Poor", "Very Poor"))))))</f>
        <v>#VALUE!</v>
      </c>
      <c r="BT1599" s="2" t="e">
        <f aca="false">9.81*LN(AH1599)+30.6</f>
        <v>#VALUE!</v>
      </c>
      <c r="BU1599" s="0" t="e">
        <f aca="false">IF(BT1599&lt;30, "Clean water", IF(AND(BT1599&gt;=30, BT1599&lt;40), "Hypolimia", IF(AND(BT1599&gt;=40,BT1599&lt;50), "Mesotrophic", IF(AND(BT1599&gt;=50, BT1599&lt;70), "Eutrophic", IF(BT1599&gt;70,"Hypertrophic")))))</f>
        <v>#VALUE!</v>
      </c>
      <c r="CM1599" s="0" t="n">
        <f aca="false">IF(G1599&gt;H1599,1,0)</f>
        <v>0</v>
      </c>
      <c r="CO1599" s="17" t="n">
        <f aca="false">14.652-0.41022*M1599+0.007991*M1599*M1599-0.000077774*M1599*M1599*M1599</f>
        <v>9.92380709575</v>
      </c>
      <c r="CP1599" s="1" t="n">
        <f aca="false">F1599/CO1599*100</f>
        <v>140.067212773139</v>
      </c>
    </row>
    <row r="1600" customFormat="false" ht="12.5" hidden="false" customHeight="false" outlineLevel="0" collapsed="false">
      <c r="A1600" s="0" t="n">
        <v>1599</v>
      </c>
      <c r="B1600" s="15" t="s">
        <v>75</v>
      </c>
      <c r="C1600" s="16" t="s">
        <v>76</v>
      </c>
      <c r="D1600" s="0" t="s">
        <v>194</v>
      </c>
      <c r="E1600" s="0" t="n">
        <v>7.6</v>
      </c>
      <c r="F1600" s="0" t="n">
        <v>11</v>
      </c>
      <c r="G1600" s="0" t="n">
        <v>1.4</v>
      </c>
      <c r="H1600" s="0" t="n">
        <v>5.4</v>
      </c>
      <c r="I1600" s="0" t="n">
        <v>6</v>
      </c>
      <c r="J1600" s="0" t="n">
        <v>4.083</v>
      </c>
      <c r="K1600" s="0" t="n">
        <v>0.102</v>
      </c>
      <c r="L1600" s="0" t="n">
        <v>2</v>
      </c>
      <c r="M1600" s="0" t="n">
        <v>6.4</v>
      </c>
      <c r="N1600" s="0" t="n">
        <v>0</v>
      </c>
      <c r="O1600" s="0" t="n">
        <v>712</v>
      </c>
      <c r="P1600" s="0" t="n">
        <v>3900</v>
      </c>
      <c r="Q1600" s="0" t="n">
        <v>0</v>
      </c>
      <c r="R1600" s="0" t="n">
        <v>0</v>
      </c>
      <c r="S1600" s="0" t="n">
        <v>0</v>
      </c>
      <c r="T1600" s="0" t="n">
        <v>0</v>
      </c>
      <c r="U1600" s="0" t="n">
        <v>0</v>
      </c>
      <c r="V1600" s="0" t="n">
        <v>0</v>
      </c>
      <c r="AC1600" s="0" t="n">
        <v>3.969</v>
      </c>
      <c r="AD1600" s="0" t="n">
        <v>0.319</v>
      </c>
      <c r="AE1600" s="0" t="n">
        <v>3.128</v>
      </c>
      <c r="AF1600" s="0" t="n">
        <v>0.082</v>
      </c>
      <c r="AG1600" s="0" t="n">
        <v>0.069</v>
      </c>
      <c r="AH1600" s="0" t="n">
        <v>6.5</v>
      </c>
      <c r="AJ1600" s="0" t="n">
        <v>240</v>
      </c>
      <c r="AP1600" s="0" t="n">
        <v>0.1</v>
      </c>
      <c r="AY1600" s="0" t="n">
        <v>0</v>
      </c>
      <c r="BF1600" s="0" t="n">
        <f aca="false">IF(E1600&lt;11,-3.6797*E1600^2+48.115*E1600-53.83,280.92*EXP(-0.2027*E1600))</f>
        <v>99.304528</v>
      </c>
      <c r="BG1600" s="1" t="n">
        <f aca="false">32.208*LN(F1600)+21.438</f>
        <v>98.6694109462899</v>
      </c>
      <c r="BH1600" s="1" t="n">
        <f aca="false">IF(G1600&lt;=2, -10*G1600+100, 88.958*EXP(-0.0755*G1600))</f>
        <v>86</v>
      </c>
      <c r="BI1600" s="1" t="n">
        <f aca="false">IF(I1600&lt;=100, 0.0053*(I1600)^2-1.0332*I1600+100.76, 122.82*EXP(-0.0092*I1600))</f>
        <v>94.7516</v>
      </c>
      <c r="BJ1600" s="0" t="n">
        <f aca="false">IF(P1600&lt;=1000, -6.942*LN(P1600)+107.59, -36.304*LN(P1600)+310.72)</f>
        <v>10.5319595667977</v>
      </c>
      <c r="BK1600" s="0" t="n">
        <f aca="false">BF1600^0.04*BG1600^0.22*BH1600^0.51*BI1600^0.06*BJ1600^0.17</f>
        <v>62.750166755916</v>
      </c>
      <c r="BL1600" s="0" t="str">
        <f aca="false">IF(BK1600&gt;=90, "Very Good", IF(BK1600&gt;=80, "Good", IF(BK1600&gt;=70, "Slightly Good", IF(BK1600&gt;=60, "Average", IF(BK1600&gt;=50, "Slightly Poor", IF(BK1600&gt;=40, "Poor", "Very Poor"))))))</f>
        <v>Average</v>
      </c>
      <c r="BM1600" s="2" t="n">
        <f aca="false">IF(P1600&lt;=1000, -6.942*LN(P1600)+107.59, IF(AND(P1600&gt;1000, P1600&lt;=5213),-36.304*LN(P1600)+310.72, IF(P1600&gt;5213, 10)))</f>
        <v>10.5319595667977</v>
      </c>
      <c r="BN1600" s="2" t="n">
        <f aca="false">BF1600^0.04*BG1600^0.22*BH1600^0.51*BI1600^0.06*BM1600^0.17</f>
        <v>62.750166755916</v>
      </c>
      <c r="BO1600" s="3" t="str">
        <f aca="false">IF(BN1600&gt;=90, "Very Good", IF(BN1600&gt;=80, "Good", IF(BN1600&gt;=70, "Slightly Good", IF(BN1600&gt;=60, "Average", IF(BN1600&gt;=50, "Slightly Poor", IF(BN1600&gt;=40, "Poor", "Very Poor"))))))</f>
        <v>Average</v>
      </c>
      <c r="BP1600" s="2" t="n">
        <f aca="false">IF(AJ1600&lt;=1000, -6.942*LN(AJ1600)+107.59, IF(AND(AJ1600&gt;1000, AJ1600&lt;=5213),-36.304*LN(AJ1600)+310.72, IF(AJ1600&gt;5213, 10)))</f>
        <v>69.5434045941599</v>
      </c>
      <c r="BQ1600" s="2" t="n">
        <f aca="false">BF1600^0.04*BG1600^0.22*BH1600^0.51*BI1600^0.06*BP1600^0.17</f>
        <v>86.4911824155424</v>
      </c>
      <c r="BR1600" s="0" t="str">
        <f aca="false">IF(BQ1600&gt;=90, "Very Good", IF(BQ1600&gt;=80, "Good", IF(BQ1600&gt;=70, "Slightly Good", IF(BQ1600&gt;=60, "Average", IF(BQ1600&gt;=50, "Slightly Poor", IF(BQ1600&gt;=40, "Poor", "Very Poor"))))))</f>
        <v>Good</v>
      </c>
      <c r="BT1600" s="2" t="n">
        <f aca="false">9.81*LN(AH1600)+30.6</f>
        <v>48.9623793554046</v>
      </c>
      <c r="BU1600" s="0" t="str">
        <f aca="false">IF(BT1600&lt;30, "Clean water", IF(AND(BT1600&gt;=30, BT1600&lt;40), "Hypolimia", IF(AND(BT1600&gt;=40,BT1600&lt;50), "Mesotrophic", IF(AND(BT1600&gt;=50, BT1600&lt;70), "Eutrophic", IF(BT1600&gt;70,"Hypertrophic")))))</f>
        <v>Mesotrophic</v>
      </c>
      <c r="CM1600" s="0" t="n">
        <f aca="false">IF(G1600&gt;H1600,1,0)</f>
        <v>0</v>
      </c>
      <c r="CO1600" s="17" t="n">
        <f aca="false">14.652-0.41022*M1600+0.007991*M1600*M1600-0.000077774*M1600*M1600*M1600</f>
        <v>12.333515372544</v>
      </c>
      <c r="CP1600" s="1" t="n">
        <f aca="false">F1600/CO1600*100</f>
        <v>89.187872781895</v>
      </c>
    </row>
    <row r="1601" customFormat="false" ht="12.5" hidden="false" customHeight="false" outlineLevel="0" collapsed="false">
      <c r="A1601" s="0" t="n">
        <v>1600</v>
      </c>
      <c r="B1601" s="15" t="s">
        <v>77</v>
      </c>
      <c r="C1601" s="16" t="s">
        <v>78</v>
      </c>
      <c r="D1601" s="0" t="s">
        <v>194</v>
      </c>
      <c r="E1601" s="0" t="n">
        <v>8.7</v>
      </c>
      <c r="F1601" s="0" t="n">
        <v>12.5</v>
      </c>
      <c r="G1601" s="0" t="n">
        <v>1.7</v>
      </c>
      <c r="H1601" s="0" t="n">
        <v>4.1</v>
      </c>
      <c r="I1601" s="0" t="n">
        <v>7.6</v>
      </c>
      <c r="J1601" s="0" t="n">
        <v>3.11</v>
      </c>
      <c r="K1601" s="0" t="n">
        <v>0.039</v>
      </c>
      <c r="L1601" s="0" t="n">
        <v>2.3</v>
      </c>
      <c r="M1601" s="0" t="n">
        <v>8.2</v>
      </c>
      <c r="N1601" s="0" t="n">
        <v>0</v>
      </c>
      <c r="O1601" s="0" t="n">
        <v>224</v>
      </c>
      <c r="P1601" s="0" t="n">
        <v>30</v>
      </c>
      <c r="Q1601" s="0" t="n">
        <v>0</v>
      </c>
      <c r="R1601" s="0" t="n">
        <v>0</v>
      </c>
      <c r="S1601" s="0" t="n">
        <v>0</v>
      </c>
      <c r="T1601" s="0" t="n">
        <v>0</v>
      </c>
      <c r="U1601" s="0" t="n">
        <v>0</v>
      </c>
      <c r="V1601" s="0" t="n">
        <v>0</v>
      </c>
      <c r="AC1601" s="0" t="n">
        <v>2.908</v>
      </c>
      <c r="AD1601" s="0" t="n">
        <v>0.046</v>
      </c>
      <c r="AE1601" s="0" t="n">
        <v>2.265</v>
      </c>
      <c r="AF1601" s="0" t="n">
        <v>0.015</v>
      </c>
      <c r="AG1601" s="0" t="n">
        <v>0.001</v>
      </c>
      <c r="AH1601" s="0" t="n">
        <v>20.1</v>
      </c>
      <c r="AJ1601" s="0" t="n">
        <v>10</v>
      </c>
      <c r="AP1601" s="0" t="n">
        <v>0</v>
      </c>
      <c r="AY1601" s="0" t="n">
        <v>0</v>
      </c>
      <c r="BF1601" s="0" t="n">
        <f aca="false">IF(E1601&lt;11,-3.6797*E1601^2+48.115*E1601-53.83,280.92*EXP(-0.2027*E1601))</f>
        <v>86.2540070000001</v>
      </c>
      <c r="BG1601" s="1" t="n">
        <f aca="false">32.208*LN(F1601)+21.438</f>
        <v>102.78666817588</v>
      </c>
      <c r="BH1601" s="1" t="n">
        <f aca="false">IF(G1601&lt;=2, -10*G1601+100, 88.958*EXP(-0.0755*G1601))</f>
        <v>83</v>
      </c>
      <c r="BI1601" s="1" t="n">
        <f aca="false">IF(I1601&lt;=100, 0.0053*(I1601)^2-1.0332*I1601+100.76, 122.82*EXP(-0.0092*I1601))</f>
        <v>93.213808</v>
      </c>
      <c r="BJ1601" s="0" t="n">
        <f aca="false">IF(P1601&lt;=1000, -6.942*LN(P1601)+107.59, -36.304*LN(P1601)+310.72)</f>
        <v>83.9788877765013</v>
      </c>
      <c r="BK1601" s="0" t="n">
        <f aca="false">BF1601^0.04*BG1601^0.22*BH1601^0.51*BI1601^0.06*BJ1601^0.17</f>
        <v>87.9153737971496</v>
      </c>
      <c r="BL1601" s="0" t="str">
        <f aca="false">IF(BK1601&gt;=90, "Very Good", IF(BK1601&gt;=80, "Good", IF(BK1601&gt;=70, "Slightly Good", IF(BK1601&gt;=60, "Average", IF(BK1601&gt;=50, "Slightly Poor", IF(BK1601&gt;=40, "Poor", "Very Poor"))))))</f>
        <v>Good</v>
      </c>
      <c r="BM1601" s="2" t="n">
        <f aca="false">IF(P1601&lt;=1000, -6.942*LN(P1601)+107.59, IF(AND(P1601&gt;1000, P1601&lt;=5213),-36.304*LN(P1601)+310.72, IF(P1601&gt;5213, 10)))</f>
        <v>83.9788877765013</v>
      </c>
      <c r="BN1601" s="2" t="n">
        <f aca="false">BF1601^0.04*BG1601^0.22*BH1601^0.51*BI1601^0.06*BM1601^0.17</f>
        <v>87.9153737971496</v>
      </c>
      <c r="BO1601" s="3" t="str">
        <f aca="false">IF(BN1601&gt;=90, "Very Good", IF(BN1601&gt;=80, "Good", IF(BN1601&gt;=70, "Slightly Good", IF(BN1601&gt;=60, "Average", IF(BN1601&gt;=50, "Slightly Poor", IF(BN1601&gt;=40, "Poor", "Very Poor"))))))</f>
        <v>Good</v>
      </c>
      <c r="BP1601" s="2" t="n">
        <f aca="false">IF(AJ1601&lt;=1000, -6.942*LN(AJ1601)+107.59, IF(AND(AJ1601&gt;1000, AJ1601&lt;=5213),-36.304*LN(AJ1601)+310.72, IF(AJ1601&gt;5213, 10)))</f>
        <v>91.6054542844353</v>
      </c>
      <c r="BQ1601" s="2" t="n">
        <f aca="false">BF1601^0.04*BG1601^0.22*BH1601^0.51*BI1601^0.06*BP1601^0.17</f>
        <v>89.2241734380139</v>
      </c>
      <c r="BR1601" s="0" t="str">
        <f aca="false">IF(BQ1601&gt;=90, "Very Good", IF(BQ1601&gt;=80, "Good", IF(BQ1601&gt;=70, "Slightly Good", IF(BQ1601&gt;=60, "Average", IF(BQ1601&gt;=50, "Slightly Poor", IF(BQ1601&gt;=40, "Poor", "Very Poor"))))))</f>
        <v>Good</v>
      </c>
      <c r="BT1601" s="2" t="n">
        <f aca="false">9.81*LN(AH1601)+30.6</f>
        <v>60.037061385788</v>
      </c>
      <c r="BU1601" s="0" t="str">
        <f aca="false">IF(BT1601&lt;30, "Clean water", IF(AND(BT1601&gt;=30, BT1601&lt;40), "Hypolimia", IF(AND(BT1601&gt;=40,BT1601&lt;50), "Mesotrophic", IF(AND(BT1601&gt;=50, BT1601&lt;70), "Eutrophic", IF(BT1601&gt;70,"Hypertrophic")))))</f>
        <v>Eutrophic</v>
      </c>
      <c r="CM1601" s="0" t="n">
        <f aca="false">IF(G1601&gt;H1601,1,0)</f>
        <v>0</v>
      </c>
      <c r="CO1601" s="17" t="n">
        <f aca="false">14.652-0.41022*M1601+0.007991*M1601*M1601-0.000077774*M1601*M1601*M1601</f>
        <v>11.782628745168</v>
      </c>
      <c r="CP1601" s="1" t="n">
        <f aca="false">F1601/CO1601*100</f>
        <v>106.08838036356</v>
      </c>
    </row>
    <row r="1602" customFormat="false" ht="12.5" hidden="false" customHeight="false" outlineLevel="0" collapsed="false">
      <c r="A1602" s="0" t="n">
        <v>1601</v>
      </c>
      <c r="B1602" s="15" t="s">
        <v>79</v>
      </c>
      <c r="C1602" s="16" t="s">
        <v>80</v>
      </c>
      <c r="D1602" s="0" t="s">
        <v>194</v>
      </c>
      <c r="E1602" s="0" t="n">
        <v>8.2</v>
      </c>
      <c r="F1602" s="0" t="n">
        <v>11.6</v>
      </c>
      <c r="G1602" s="0" t="n">
        <v>2.7</v>
      </c>
      <c r="H1602" s="0" t="n">
        <v>5.4</v>
      </c>
      <c r="I1602" s="0" t="n">
        <v>12.4</v>
      </c>
      <c r="J1602" s="0" t="n">
        <v>5.088</v>
      </c>
      <c r="K1602" s="0" t="n">
        <v>0.073</v>
      </c>
      <c r="L1602" s="0" t="n">
        <v>3.2</v>
      </c>
      <c r="M1602" s="0" t="n">
        <v>9.3</v>
      </c>
      <c r="N1602" s="0" t="n">
        <v>0</v>
      </c>
      <c r="O1602" s="0" t="n">
        <v>223</v>
      </c>
      <c r="P1602" s="0" t="n">
        <v>17760</v>
      </c>
      <c r="Q1602" s="0" t="n">
        <v>0</v>
      </c>
      <c r="R1602" s="0" t="n">
        <v>0</v>
      </c>
      <c r="S1602" s="0" t="n">
        <v>0</v>
      </c>
      <c r="T1602" s="0" t="n">
        <v>0</v>
      </c>
      <c r="U1602" s="0" t="n">
        <v>0</v>
      </c>
      <c r="V1602" s="0" t="n">
        <v>0</v>
      </c>
      <c r="AC1602" s="0" t="n">
        <v>4.751</v>
      </c>
      <c r="AD1602" s="0" t="n">
        <v>0.479</v>
      </c>
      <c r="AE1602" s="0" t="n">
        <v>3.256</v>
      </c>
      <c r="AF1602" s="0" t="n">
        <v>0.023</v>
      </c>
      <c r="AG1602" s="0" t="n">
        <v>0.003</v>
      </c>
      <c r="AH1602" s="0" t="n">
        <v>37.8</v>
      </c>
      <c r="AI1602" s="0" t="n">
        <v>0</v>
      </c>
      <c r="AJ1602" s="0" t="n">
        <v>1698</v>
      </c>
      <c r="AP1602" s="0" t="n">
        <v>0</v>
      </c>
      <c r="AQ1602" s="0" t="n">
        <v>0</v>
      </c>
      <c r="AR1602" s="0" t="n">
        <v>0</v>
      </c>
      <c r="AS1602" s="0" t="n">
        <v>0</v>
      </c>
      <c r="AU1602" s="0" t="n">
        <v>0</v>
      </c>
      <c r="AV1602" s="0" t="n">
        <v>0</v>
      </c>
      <c r="AY1602" s="0" t="n">
        <v>0</v>
      </c>
      <c r="AZ1602" s="0" t="n">
        <v>0</v>
      </c>
      <c r="BB1602" s="0" t="n">
        <v>0</v>
      </c>
      <c r="BE1602" s="0" t="n">
        <v>0</v>
      </c>
      <c r="BF1602" s="0" t="n">
        <f aca="false">IF(E1602&lt;11,-3.6797*E1602^2+48.115*E1602-53.83,280.92*EXP(-0.2027*E1602))</f>
        <v>93.289972</v>
      </c>
      <c r="BG1602" s="1" t="n">
        <f aca="false">32.208*LN(F1602)+21.438</f>
        <v>100.379972200002</v>
      </c>
      <c r="BH1602" s="1" t="n">
        <f aca="false">IF(G1602&lt;=2, -10*G1602+100, 88.958*EXP(-0.0755*G1602))</f>
        <v>72.5527837174588</v>
      </c>
      <c r="BI1602" s="1" t="n">
        <f aca="false">IF(I1602&lt;=100, 0.0053*(I1602)^2-1.0332*I1602+100.76, 122.82*EXP(-0.0092*I1602))</f>
        <v>88.763248</v>
      </c>
      <c r="BJ1602" s="0" t="n">
        <f aca="false">IF(P1602&lt;=1000, -6.942*LN(P1602)+107.59, -36.304*LN(P1602)+310.72)</f>
        <v>-44.5038946166918</v>
      </c>
      <c r="BK1602" s="0" t="e">
        <f aca="false">BF1602^0.04*BG1602^0.22*BH1602^0.51*BI1602^0.06*BJ1602^0.17</f>
        <v>#NUM!</v>
      </c>
      <c r="BL1602" s="0" t="e">
        <f aca="false">IF(BK1602&gt;=90, "Very Good", IF(BK1602&gt;=80, "Good", IF(BK1602&gt;=70, "Slightly Good", IF(BK1602&gt;=60, "Average", IF(BK1602&gt;=50, "Slightly Poor", IF(BK1602&gt;=40, "Poor", "Very Poor"))))))</f>
        <v>#NUM!</v>
      </c>
      <c r="BM1602" s="2" t="n">
        <f aca="false">IF(P1602&lt;=1000, -6.942*LN(P1602)+107.59, IF(AND(P1602&gt;1000, P1602&lt;=5213),-36.304*LN(P1602)+310.72, IF(P1602&gt;5213, 10)))</f>
        <v>10</v>
      </c>
      <c r="BN1602" s="2" t="n">
        <f aca="false">BF1602^0.04*BG1602^0.22*BH1602^0.51*BI1602^0.06*BM1602^0.17</f>
        <v>56.8831091330291</v>
      </c>
      <c r="BO1602" s="3" t="str">
        <f aca="false">IF(BN1602&gt;=90, "Very Good", IF(BN1602&gt;=80, "Good", IF(BN1602&gt;=70, "Slightly Good", IF(BN1602&gt;=60, "Average", IF(BN1602&gt;=50, "Slightly Poor", IF(BN1602&gt;=40, "Poor", "Very Poor"))))))</f>
        <v>Slightly Poor</v>
      </c>
      <c r="BP1602" s="2" t="n">
        <f aca="false">IF(AJ1602&lt;=1000, -6.942*LN(AJ1602)+107.59, IF(AND(AJ1602&gt;1000, AJ1602&lt;=5213),-36.304*LN(AJ1602)+310.72, IF(AJ1602&gt;5213, 10)))</f>
        <v>40.7196600571047</v>
      </c>
      <c r="BQ1602" s="2" t="n">
        <f aca="false">BF1602^0.04*BG1602^0.22*BH1602^0.51*BI1602^0.06*BP1602^0.17</f>
        <v>72.2187605476276</v>
      </c>
      <c r="BR1602" s="0" t="str">
        <f aca="false">IF(BQ1602&gt;=90, "Very Good", IF(BQ1602&gt;=80, "Good", IF(BQ1602&gt;=70, "Slightly Good", IF(BQ1602&gt;=60, "Average", IF(BQ1602&gt;=50, "Slightly Poor", IF(BQ1602&gt;=40, "Poor", "Very Poor"))))))</f>
        <v>Slightly Good</v>
      </c>
      <c r="BT1602" s="2" t="n">
        <f aca="false">9.81*LN(AH1602)+30.6</f>
        <v>66.2329522967566</v>
      </c>
      <c r="BU1602" s="0" t="str">
        <f aca="false">IF(BT1602&lt;30, "Clean water", IF(AND(BT1602&gt;=30, BT1602&lt;40), "Hypolimia", IF(AND(BT1602&gt;=40,BT1602&lt;50), "Mesotrophic", IF(AND(BT1602&gt;=50, BT1602&lt;70), "Eutrophic", IF(BT1602&gt;70,"Hypertrophic")))))</f>
        <v>Eutrophic</v>
      </c>
      <c r="CM1602" s="0" t="n">
        <f aca="false">IF(G1602&gt;H1602,1,0)</f>
        <v>0</v>
      </c>
      <c r="CO1602" s="17" t="n">
        <f aca="false">14.652-0.41022*M1602+0.007991*M1602*M1602-0.000077774*M1602*M1602*M1602</f>
        <v>11.465537528682</v>
      </c>
      <c r="CP1602" s="1" t="n">
        <f aca="false">F1602/CO1602*100</f>
        <v>101.172753313847</v>
      </c>
    </row>
    <row r="1603" customFormat="false" ht="12.5" hidden="false" customHeight="false" outlineLevel="0" collapsed="false">
      <c r="A1603" s="0" t="n">
        <v>1602</v>
      </c>
      <c r="B1603" s="15" t="s">
        <v>81</v>
      </c>
      <c r="C1603" s="16" t="s">
        <v>82</v>
      </c>
      <c r="D1603" s="0" t="s">
        <v>194</v>
      </c>
      <c r="E1603" s="0" t="n">
        <v>8.3</v>
      </c>
      <c r="F1603" s="0" t="n">
        <v>14</v>
      </c>
      <c r="G1603" s="0" t="n">
        <v>1.5</v>
      </c>
      <c r="H1603" s="0" t="n">
        <v>1.5</v>
      </c>
      <c r="I1603" s="0" t="n">
        <v>1.4</v>
      </c>
      <c r="J1603" s="0" t="n">
        <v>3.025</v>
      </c>
      <c r="K1603" s="0" t="n">
        <v>0.013</v>
      </c>
      <c r="L1603" s="0" t="n">
        <v>1.6</v>
      </c>
      <c r="M1603" s="0" t="n">
        <v>5.5</v>
      </c>
      <c r="N1603" s="0" t="n">
        <v>0</v>
      </c>
      <c r="O1603" s="0" t="n">
        <v>281</v>
      </c>
      <c r="P1603" s="0" t="n">
        <v>2200</v>
      </c>
      <c r="Q1603" s="0" t="n">
        <v>0</v>
      </c>
      <c r="R1603" s="0" t="n">
        <v>0</v>
      </c>
      <c r="S1603" s="0" t="n">
        <v>0</v>
      </c>
      <c r="T1603" s="0" t="n">
        <v>0</v>
      </c>
      <c r="U1603" s="0" t="n">
        <v>0</v>
      </c>
      <c r="V1603" s="0" t="n">
        <v>0</v>
      </c>
      <c r="AC1603" s="0" t="n">
        <v>2.956</v>
      </c>
      <c r="AD1603" s="0" t="n">
        <v>0</v>
      </c>
      <c r="AE1603" s="0" t="n">
        <v>2.604</v>
      </c>
      <c r="AF1603" s="0" t="n">
        <v>0.008</v>
      </c>
      <c r="AG1603" s="0" t="n">
        <v>0</v>
      </c>
      <c r="AH1603" s="0" t="n">
        <v>3.4</v>
      </c>
      <c r="AJ1603" s="0" t="n">
        <v>150</v>
      </c>
      <c r="AP1603" s="0" t="n">
        <v>0</v>
      </c>
      <c r="AY1603" s="0" t="n">
        <v>0</v>
      </c>
      <c r="BF1603" s="0" t="n">
        <f aca="false">IF(E1603&lt;11,-3.6797*E1603^2+48.115*E1603-53.83,280.92*EXP(-0.2027*E1603))</f>
        <v>92.029967</v>
      </c>
      <c r="BG1603" s="1" t="n">
        <f aca="false">32.208*LN(F1603)+21.438</f>
        <v>106.436758472248</v>
      </c>
      <c r="BH1603" s="1" t="n">
        <f aca="false">IF(G1603&lt;=2, -10*G1603+100, 88.958*EXP(-0.0755*G1603))</f>
        <v>85</v>
      </c>
      <c r="BI1603" s="1" t="n">
        <f aca="false">IF(I1603&lt;=100, 0.0053*(I1603)^2-1.0332*I1603+100.76, 122.82*EXP(-0.0092*I1603))</f>
        <v>99.323908</v>
      </c>
      <c r="BJ1603" s="0" t="n">
        <f aca="false">IF(P1603&lt;=1000, -6.942*LN(P1603)+107.59, -36.304*LN(P1603)+310.72)</f>
        <v>31.316696341168</v>
      </c>
      <c r="BK1603" s="0" t="n">
        <f aca="false">BF1603^0.04*BG1603^0.22*BH1603^0.51*BI1603^0.06*BJ1603^0.17</f>
        <v>76.3178490097699</v>
      </c>
      <c r="BL1603" s="0" t="str">
        <f aca="false">IF(BK1603&gt;=90, "Very Good", IF(BK1603&gt;=80, "Good", IF(BK1603&gt;=70, "Slightly Good", IF(BK1603&gt;=60, "Average", IF(BK1603&gt;=50, "Slightly Poor", IF(BK1603&gt;=40, "Poor", "Very Poor"))))))</f>
        <v>Slightly Good</v>
      </c>
      <c r="BM1603" s="2" t="n">
        <f aca="false">IF(P1603&lt;=1000, -6.942*LN(P1603)+107.59, IF(AND(P1603&gt;1000, P1603&lt;=5213),-36.304*LN(P1603)+310.72, IF(P1603&gt;5213, 10)))</f>
        <v>31.316696341168</v>
      </c>
      <c r="BN1603" s="2" t="n">
        <f aca="false">BF1603^0.04*BG1603^0.22*BH1603^0.51*BI1603^0.06*BM1603^0.17</f>
        <v>76.3178490097699</v>
      </c>
      <c r="BO1603" s="3" t="str">
        <f aca="false">IF(BN1603&gt;=90, "Very Good", IF(BN1603&gt;=80, "Good", IF(BN1603&gt;=70, "Slightly Good", IF(BN1603&gt;=60, "Average", IF(BN1603&gt;=50, "Slightly Poor", IF(BN1603&gt;=40, "Poor", "Very Poor"))))))</f>
        <v>Slightly Good</v>
      </c>
      <c r="BP1603" s="2" t="n">
        <f aca="false">IF(AJ1603&lt;=1000, -6.942*LN(AJ1603)+107.59, IF(AND(AJ1603&gt;1000, AJ1603&lt;=5213),-36.304*LN(AJ1603)+310.72, IF(AJ1603&gt;5213, 10)))</f>
        <v>72.8061697883838</v>
      </c>
      <c r="BQ1603" s="2" t="n">
        <f aca="false">BF1603^0.04*BG1603^0.22*BH1603^0.51*BI1603^0.06*BP1603^0.17</f>
        <v>88.0871994542619</v>
      </c>
      <c r="BR1603" s="0" t="str">
        <f aca="false">IF(BQ1603&gt;=90, "Very Good", IF(BQ1603&gt;=80, "Good", IF(BQ1603&gt;=70, "Slightly Good", IF(BQ1603&gt;=60, "Average", IF(BQ1603&gt;=50, "Slightly Poor", IF(BQ1603&gt;=40, "Poor", "Very Poor"))))))</f>
        <v>Good</v>
      </c>
      <c r="BT1603" s="2" t="n">
        <f aca="false">9.81*LN(AH1603)+30.6</f>
        <v>42.605236984213</v>
      </c>
      <c r="BU1603" s="0" t="str">
        <f aca="false">IF(BT1603&lt;30, "Clean water", IF(AND(BT1603&gt;=30, BT1603&lt;40), "Hypolimia", IF(AND(BT1603&gt;=40,BT1603&lt;50), "Mesotrophic", IF(AND(BT1603&gt;=50, BT1603&lt;70), "Eutrophic", IF(BT1603&gt;70,"Hypertrophic")))))</f>
        <v>Mesotrophic</v>
      </c>
      <c r="CM1603" s="0" t="n">
        <f aca="false">IF(G1603&gt;H1603,1,0)</f>
        <v>0</v>
      </c>
      <c r="CO1603" s="17" t="n">
        <f aca="false">14.652-0.41022*M1603+0.007991*M1603*M1603-0.000077774*M1603*M1603*M1603</f>
        <v>12.62457810075</v>
      </c>
      <c r="CP1603" s="1" t="n">
        <f aca="false">F1603/CO1603*100</f>
        <v>110.894794964818</v>
      </c>
    </row>
    <row r="1604" customFormat="false" ht="12.5" hidden="false" customHeight="false" outlineLevel="0" collapsed="false">
      <c r="A1604" s="0" t="n">
        <v>1603</v>
      </c>
      <c r="B1604" s="15" t="s">
        <v>83</v>
      </c>
      <c r="C1604" s="16" t="s">
        <v>84</v>
      </c>
      <c r="D1604" s="0" t="s">
        <v>194</v>
      </c>
      <c r="E1604" s="0" t="n">
        <v>7.9</v>
      </c>
      <c r="F1604" s="0" t="n">
        <v>11.6</v>
      </c>
      <c r="G1604" s="0" t="n">
        <v>3.6</v>
      </c>
      <c r="H1604" s="0" t="n">
        <v>4.5</v>
      </c>
      <c r="I1604" s="0" t="n">
        <v>11.4</v>
      </c>
      <c r="J1604" s="0" t="n">
        <v>3.865</v>
      </c>
      <c r="K1604" s="0" t="n">
        <v>0.066</v>
      </c>
      <c r="L1604" s="0" t="n">
        <v>2.4</v>
      </c>
      <c r="M1604" s="0" t="n">
        <v>7.7</v>
      </c>
      <c r="N1604" s="0" t="n">
        <v>0</v>
      </c>
      <c r="O1604" s="0" t="n">
        <v>270</v>
      </c>
      <c r="P1604" s="0" t="n">
        <v>27000</v>
      </c>
      <c r="Q1604" s="0" t="n">
        <v>0</v>
      </c>
      <c r="R1604" s="0" t="n">
        <v>0</v>
      </c>
      <c r="S1604" s="0" t="n">
        <v>0</v>
      </c>
      <c r="T1604" s="0" t="n">
        <v>0</v>
      </c>
      <c r="U1604" s="0" t="n">
        <v>0</v>
      </c>
      <c r="V1604" s="0" t="n">
        <v>0</v>
      </c>
      <c r="AC1604" s="0" t="n">
        <v>3.538</v>
      </c>
      <c r="AD1604" s="0" t="n">
        <v>0.66</v>
      </c>
      <c r="AE1604" s="0" t="n">
        <v>2.412</v>
      </c>
      <c r="AF1604" s="0" t="n">
        <v>0.015</v>
      </c>
      <c r="AG1604" s="0" t="n">
        <v>0.004</v>
      </c>
      <c r="AH1604" s="0" t="n">
        <v>24.7</v>
      </c>
      <c r="AJ1604" s="0" t="n">
        <v>2800</v>
      </c>
      <c r="AP1604" s="0" t="n">
        <v>0</v>
      </c>
      <c r="AY1604" s="0" t="n">
        <v>0</v>
      </c>
      <c r="BF1604" s="0" t="n">
        <f aca="false">IF(E1604&lt;11,-3.6797*E1604^2+48.115*E1604-53.83,280.92*EXP(-0.2027*E1604))</f>
        <v>96.6284230000001</v>
      </c>
      <c r="BG1604" s="1" t="n">
        <f aca="false">32.208*LN(F1604)+21.438</f>
        <v>100.379972200002</v>
      </c>
      <c r="BH1604" s="1" t="n">
        <f aca="false">IF(G1604&lt;=2, -10*G1604+100, 88.958*EXP(-0.0755*G1604))</f>
        <v>67.7865873198524</v>
      </c>
      <c r="BI1604" s="1" t="n">
        <f aca="false">IF(I1604&lt;=100, 0.0053*(I1604)^2-1.0332*I1604+100.76, 122.82*EXP(-0.0092*I1604))</f>
        <v>89.670308</v>
      </c>
      <c r="BJ1604" s="0" t="n">
        <f aca="false">IF(P1604&lt;=1000, -6.942*LN(P1604)+107.59, -36.304*LN(P1604)+310.72)</f>
        <v>-59.7112092315887</v>
      </c>
      <c r="BK1604" s="0" t="e">
        <f aca="false">BF1604^0.04*BG1604^0.22*BH1604^0.51*BI1604^0.06*BJ1604^0.17</f>
        <v>#NUM!</v>
      </c>
      <c r="BL1604" s="0" t="e">
        <f aca="false">IF(BK1604&gt;=90, "Very Good", IF(BK1604&gt;=80, "Good", IF(BK1604&gt;=70, "Slightly Good", IF(BK1604&gt;=60, "Average", IF(BK1604&gt;=50, "Slightly Poor", IF(BK1604&gt;=40, "Poor", "Very Poor"))))))</f>
        <v>#NUM!</v>
      </c>
      <c r="BM1604" s="2" t="n">
        <f aca="false">IF(P1604&lt;=1000, -6.942*LN(P1604)+107.59, IF(AND(P1604&gt;1000, P1604&lt;=5213),-36.304*LN(P1604)+310.72, IF(P1604&gt;5213, 10)))</f>
        <v>10</v>
      </c>
      <c r="BN1604" s="2" t="n">
        <f aca="false">BF1604^0.04*BG1604^0.22*BH1604^0.51*BI1604^0.06*BM1604^0.17</f>
        <v>55.0565246430968</v>
      </c>
      <c r="BO1604" s="3" t="str">
        <f aca="false">IF(BN1604&gt;=90, "Very Good", IF(BN1604&gt;=80, "Good", IF(BN1604&gt;=70, "Slightly Good", IF(BN1604&gt;=60, "Average", IF(BN1604&gt;=50, "Slightly Poor", IF(BN1604&gt;=40, "Poor", "Very Poor"))))))</f>
        <v>Slightly Poor</v>
      </c>
      <c r="BP1604" s="2" t="n">
        <f aca="false">IF(AJ1604&lt;=1000, -6.942*LN(AJ1604)+107.59, IF(AND(AJ1604&gt;1000, AJ1604&lt;=5213),-36.304*LN(AJ1604)+310.72, IF(AJ1604&gt;5213, 10)))</f>
        <v>22.5615490304878</v>
      </c>
      <c r="BQ1604" s="2" t="n">
        <f aca="false">BF1604^0.04*BG1604^0.22*BH1604^0.51*BI1604^0.06*BP1604^0.17</f>
        <v>63.2239330677018</v>
      </c>
      <c r="BR1604" s="0" t="str">
        <f aca="false">IF(BQ1604&gt;=90, "Very Good", IF(BQ1604&gt;=80, "Good", IF(BQ1604&gt;=70, "Slightly Good", IF(BQ1604&gt;=60, "Average", IF(BQ1604&gt;=50, "Slightly Poor", IF(BQ1604&gt;=40, "Poor", "Very Poor"))))))</f>
        <v>Average</v>
      </c>
      <c r="BT1604" s="2" t="n">
        <f aca="false">9.81*LN(AH1604)+30.6</f>
        <v>62.0587398200489</v>
      </c>
      <c r="BU1604" s="0" t="str">
        <f aca="false">IF(BT1604&lt;30, "Clean water", IF(AND(BT1604&gt;=30, BT1604&lt;40), "Hypolimia", IF(AND(BT1604&gt;=40,BT1604&lt;50), "Mesotrophic", IF(AND(BT1604&gt;=50, BT1604&lt;70), "Eutrophic", IF(BT1604&gt;70,"Hypertrophic")))))</f>
        <v>Eutrophic</v>
      </c>
      <c r="CM1604" s="0" t="n">
        <f aca="false">IF(G1604&gt;H1604,1,0)</f>
        <v>0</v>
      </c>
      <c r="CO1604" s="17" t="n">
        <f aca="false">14.652-0.41022*M1604+0.007991*M1604*M1604-0.000077774*M1604*M1604*M1604</f>
        <v>11.931585992458</v>
      </c>
      <c r="CP1604" s="1" t="n">
        <f aca="false">F1604/CO1604*100</f>
        <v>97.2209395073916</v>
      </c>
    </row>
    <row r="1605" customFormat="false" ht="12.5" hidden="false" customHeight="false" outlineLevel="0" collapsed="false">
      <c r="A1605" s="0" t="n">
        <v>1604</v>
      </c>
      <c r="B1605" s="15" t="s">
        <v>133</v>
      </c>
      <c r="C1605" s="16" t="s">
        <v>134</v>
      </c>
      <c r="D1605" s="0" t="s">
        <v>194</v>
      </c>
      <c r="E1605" s="0" t="n">
        <v>8.5</v>
      </c>
      <c r="F1605" s="0" t="n">
        <v>12.8</v>
      </c>
      <c r="G1605" s="0" t="n">
        <v>4.5</v>
      </c>
      <c r="H1605" s="0" t="n">
        <v>6.1</v>
      </c>
      <c r="I1605" s="0" t="n">
        <v>14.8</v>
      </c>
      <c r="J1605" s="0" t="n">
        <v>4.807</v>
      </c>
      <c r="K1605" s="0" t="n">
        <v>0.283</v>
      </c>
      <c r="L1605" s="0" t="n">
        <v>3.7</v>
      </c>
      <c r="M1605" s="0" t="n">
        <v>13.5</v>
      </c>
      <c r="O1605" s="0" t="n">
        <v>4485</v>
      </c>
      <c r="BD1605" s="0" t="n">
        <v>0.105</v>
      </c>
      <c r="BF1605" s="0" t="n">
        <f aca="false">IF(E1605&lt;11,-3.6797*E1605^2+48.115*E1605-53.83,280.92*EXP(-0.2027*E1605))</f>
        <v>89.289175</v>
      </c>
      <c r="BG1605" s="1" t="n">
        <f aca="false">32.208*LN(F1605)+21.438</f>
        <v>103.550530065171</v>
      </c>
      <c r="BH1605" s="1" t="n">
        <f aca="false">IF(G1605&lt;=2, -10*G1605+100, 88.958*EXP(-0.0755*G1605))</f>
        <v>63.3334957672512</v>
      </c>
      <c r="BI1605" s="1" t="n">
        <f aca="false">IF(I1605&lt;=100, 0.0053*(I1605)^2-1.0332*I1605+100.76, 122.82*EXP(-0.0092*I1605))</f>
        <v>86.629552</v>
      </c>
      <c r="BJ1605" s="0" t="e">
        <f aca="false">IF(P1605&lt;=1000, -6.942*LN(P1605)+107.59, -36.304*LN(P1605)+310.72)</f>
        <v>#VALUE!</v>
      </c>
      <c r="BK1605" s="0" t="e">
        <f aca="false">BF1605^0.04*BG1605^0.22*BH1605^0.51*BI1605^0.06*BJ1605^0.17</f>
        <v>#VALUE!</v>
      </c>
      <c r="BL1605" s="0" t="e">
        <f aca="false">IF(BK1605&gt;=90, "Very Good", IF(BK1605&gt;=80, "Good", IF(BK1605&gt;=70, "Slightly Good", IF(BK1605&gt;=60, "Average", IF(BK1605&gt;=50, "Slightly Poor", IF(BK1605&gt;=40, "Poor", "Very Poor"))))))</f>
        <v>#VALUE!</v>
      </c>
      <c r="BM1605" s="2" t="e">
        <f aca="false">IF(P1605&lt;=1000, -6.942*LN(P1605)+107.59, IF(AND(P1605&gt;1000, P1605&lt;=5213),-36.304*LN(P1605)+310.72, IF(P1605&gt;5213, 10)))</f>
        <v>#VALUE!</v>
      </c>
      <c r="BN1605" s="2" t="e">
        <f aca="false">BF1605^0.04*BG1605^0.22*BH1605^0.51*BI1605^0.06*BM1605^0.17</f>
        <v>#VALUE!</v>
      </c>
      <c r="BO1605" s="3" t="e">
        <f aca="false">IF(BN1605&gt;=90, "Very Good", IF(BN1605&gt;=80, "Good", IF(BN1605&gt;=70, "Slightly Good", IF(BN1605&gt;=60, "Average", IF(BN1605&gt;=50, "Slightly Poor", IF(BN1605&gt;=40, "Poor", "Very Poor"))))))</f>
        <v>#VALUE!</v>
      </c>
      <c r="BP1605" s="2" t="e">
        <f aca="false">IF(AJ1605&lt;=1000, -6.942*LN(AJ1605)+107.59, IF(AND(AJ1605&gt;1000, AJ1605&lt;=5213),-36.304*LN(AJ1605)+310.72, IF(AJ1605&gt;5213, 10)))</f>
        <v>#VALUE!</v>
      </c>
      <c r="BQ1605" s="2" t="e">
        <f aca="false">BF1605^0.04*BG1605^0.22*BH1605^0.51*BI1605^0.06*BP1605^0.17</f>
        <v>#VALUE!</v>
      </c>
      <c r="BR1605" s="0" t="e">
        <f aca="false">IF(BQ1605&gt;=90, "Very Good", IF(BQ1605&gt;=80, "Good", IF(BQ1605&gt;=70, "Slightly Good", IF(BQ1605&gt;=60, "Average", IF(BQ1605&gt;=50, "Slightly Poor", IF(BQ1605&gt;=40, "Poor", "Very Poor"))))))</f>
        <v>#VALUE!</v>
      </c>
      <c r="BT1605" s="2" t="e">
        <f aca="false">9.81*LN(AH1605)+30.6</f>
        <v>#VALUE!</v>
      </c>
      <c r="BU1605" s="0" t="e">
        <f aca="false">IF(BT1605&lt;30, "Clean water", IF(AND(BT1605&gt;=30, BT1605&lt;40), "Hypolimia", IF(AND(BT1605&gt;=40,BT1605&lt;50), "Mesotrophic", IF(AND(BT1605&gt;=50, BT1605&lt;70), "Eutrophic", IF(BT1605&gt;70,"Hypertrophic")))))</f>
        <v>#VALUE!</v>
      </c>
      <c r="CM1605" s="0" t="n">
        <f aca="false">IF(G1605&gt;H1605,1,0)</f>
        <v>0</v>
      </c>
      <c r="CO1605" s="17" t="n">
        <f aca="false">14.652-0.41022*M1605+0.007991*M1605*M1605-0.000077774*M1605*M1605*M1605</f>
        <v>10.37903654475</v>
      </c>
      <c r="CP1605" s="1" t="n">
        <f aca="false">F1605/CO1605*100</f>
        <v>123.325512390402</v>
      </c>
    </row>
    <row r="1606" customFormat="false" ht="12.5" hidden="false" customHeight="false" outlineLevel="0" collapsed="false">
      <c r="A1606" s="0" t="n">
        <v>1605</v>
      </c>
      <c r="B1606" s="15" t="s">
        <v>85</v>
      </c>
      <c r="C1606" s="16" t="s">
        <v>86</v>
      </c>
      <c r="D1606" s="0" t="s">
        <v>194</v>
      </c>
      <c r="E1606" s="0" t="n">
        <v>7.8</v>
      </c>
      <c r="F1606" s="0" t="n">
        <v>11.3</v>
      </c>
      <c r="G1606" s="0" t="n">
        <v>2.6</v>
      </c>
      <c r="H1606" s="0" t="n">
        <v>4.9</v>
      </c>
      <c r="I1606" s="0" t="n">
        <v>3.6</v>
      </c>
      <c r="J1606" s="0" t="n">
        <v>7.925</v>
      </c>
      <c r="K1606" s="0" t="n">
        <v>0.108</v>
      </c>
      <c r="L1606" s="0" t="n">
        <v>4.4</v>
      </c>
      <c r="M1606" s="0" t="n">
        <v>10.2</v>
      </c>
      <c r="N1606" s="0" t="n">
        <v>0</v>
      </c>
      <c r="O1606" s="0" t="n">
        <v>589</v>
      </c>
      <c r="P1606" s="0" t="n">
        <v>460</v>
      </c>
      <c r="Q1606" s="0" t="n">
        <v>0</v>
      </c>
      <c r="R1606" s="0" t="n">
        <v>0</v>
      </c>
      <c r="S1606" s="0" t="n">
        <v>0</v>
      </c>
      <c r="T1606" s="0" t="n">
        <v>0</v>
      </c>
      <c r="U1606" s="0" t="n">
        <v>0</v>
      </c>
      <c r="V1606" s="0" t="n">
        <v>0</v>
      </c>
      <c r="AC1606" s="0" t="n">
        <v>7.733</v>
      </c>
      <c r="AD1606" s="0" t="n">
        <v>0.639</v>
      </c>
      <c r="AE1606" s="0" t="n">
        <v>6.15</v>
      </c>
      <c r="AF1606" s="0" t="n">
        <v>0.088</v>
      </c>
      <c r="AG1606" s="0" t="n">
        <v>0.003</v>
      </c>
      <c r="AH1606" s="0" t="n">
        <v>6.7</v>
      </c>
      <c r="AJ1606" s="0" t="n">
        <v>410</v>
      </c>
      <c r="AP1606" s="0" t="n">
        <v>0</v>
      </c>
      <c r="AY1606" s="0" t="n">
        <v>0</v>
      </c>
      <c r="BF1606" s="0" t="n">
        <f aca="false">IF(E1606&lt;11,-3.6797*E1606^2+48.115*E1606-53.83,280.92*EXP(-0.2027*E1606))</f>
        <v>97.5940520000001</v>
      </c>
      <c r="BG1606" s="1" t="n">
        <f aca="false">32.208*LN(F1606)+21.438</f>
        <v>99.5360461899348</v>
      </c>
      <c r="BH1606" s="1" t="n">
        <f aca="false">IF(G1606&lt;=2, -10*G1606+100, 88.958*EXP(-0.0755*G1606))</f>
        <v>73.1026302934667</v>
      </c>
      <c r="BI1606" s="1" t="n">
        <f aca="false">IF(I1606&lt;=100, 0.0053*(I1606)^2-1.0332*I1606+100.76, 122.82*EXP(-0.0092*I1606))</f>
        <v>97.109168</v>
      </c>
      <c r="BJ1606" s="0" t="n">
        <f aca="false">IF(P1606&lt;=1000, -6.942*LN(P1606)+107.59, -36.304*LN(P1606)+310.72)</f>
        <v>65.0270257100081</v>
      </c>
      <c r="BK1606" s="0" t="n">
        <f aca="false">BF1606^0.04*BG1606^0.22*BH1606^0.51*BI1606^0.06*BJ1606^0.17</f>
        <v>78.9223531896317</v>
      </c>
      <c r="BL1606" s="0" t="str">
        <f aca="false">IF(BK1606&gt;=90, "Very Good", IF(BK1606&gt;=80, "Good", IF(BK1606&gt;=70, "Slightly Good", IF(BK1606&gt;=60, "Average", IF(BK1606&gt;=50, "Slightly Poor", IF(BK1606&gt;=40, "Poor", "Very Poor"))))))</f>
        <v>Slightly Good</v>
      </c>
      <c r="BM1606" s="2" t="n">
        <f aca="false">IF(P1606&lt;=1000, -6.942*LN(P1606)+107.59, IF(AND(P1606&gt;1000, P1606&lt;=5213),-36.304*LN(P1606)+310.72, IF(P1606&gt;5213, 10)))</f>
        <v>65.0270257100081</v>
      </c>
      <c r="BN1606" s="2" t="n">
        <f aca="false">BF1606^0.04*BG1606^0.22*BH1606^0.51*BI1606^0.06*BM1606^0.17</f>
        <v>78.9223531896317</v>
      </c>
      <c r="BO1606" s="3" t="str">
        <f aca="false">IF(BN1606&gt;=90, "Very Good", IF(BN1606&gt;=80, "Good", IF(BN1606&gt;=70, "Slightly Good", IF(BN1606&gt;=60, "Average", IF(BN1606&gt;=50, "Slightly Poor", IF(BN1606&gt;=40, "Poor", "Very Poor"))))))</f>
        <v>Slightly Good</v>
      </c>
      <c r="BP1606" s="2" t="n">
        <f aca="false">IF(AJ1606&lt;=1000, -6.942*LN(AJ1606)+107.59, IF(AND(AJ1606&gt;1000, AJ1606&lt;=5213),-36.304*LN(AJ1606)+310.72, IF(AJ1606&gt;5213, 10)))</f>
        <v>65.825836997374</v>
      </c>
      <c r="BQ1606" s="2" t="n">
        <f aca="false">BF1606^0.04*BG1606^0.22*BH1606^0.51*BI1606^0.06*BP1606^0.17</f>
        <v>79.0863351571955</v>
      </c>
      <c r="BR1606" s="0" t="str">
        <f aca="false">IF(BQ1606&gt;=90, "Very Good", IF(BQ1606&gt;=80, "Good", IF(BQ1606&gt;=70, "Slightly Good", IF(BQ1606&gt;=60, "Average", IF(BQ1606&gt;=50, "Slightly Poor", IF(BQ1606&gt;=40, "Poor", "Very Poor"))))))</f>
        <v>Slightly Good</v>
      </c>
      <c r="BT1606" s="2" t="n">
        <f aca="false">9.81*LN(AH1606)+30.6</f>
        <v>49.2596748339538</v>
      </c>
      <c r="BU1606" s="0" t="str">
        <f aca="false">IF(BT1606&lt;30, "Clean water", IF(AND(BT1606&gt;=30, BT1606&lt;40), "Hypolimia", IF(AND(BT1606&gt;=40,BT1606&lt;50), "Mesotrophic", IF(AND(BT1606&gt;=50, BT1606&lt;70), "Eutrophic", IF(BT1606&gt;70,"Hypertrophic")))))</f>
        <v>Mesotrophic</v>
      </c>
      <c r="CM1606" s="0" t="n">
        <f aca="false">IF(G1606&gt;H1606,1,0)</f>
        <v>0</v>
      </c>
      <c r="CO1606" s="17" t="n">
        <f aca="false">14.652-0.41022*M1606+0.007991*M1606*M1606-0.000077774*M1606*M1606*M1606</f>
        <v>11.216605249008</v>
      </c>
      <c r="CP1606" s="1" t="n">
        <f aca="false">F1606/CO1606*100</f>
        <v>100.743493678708</v>
      </c>
    </row>
    <row r="1607" customFormat="false" ht="12.5" hidden="false" customHeight="false" outlineLevel="0" collapsed="false">
      <c r="A1607" s="0" t="n">
        <v>1606</v>
      </c>
      <c r="B1607" s="15" t="s">
        <v>135</v>
      </c>
      <c r="C1607" s="16" t="s">
        <v>136</v>
      </c>
      <c r="D1607" s="0" t="s">
        <v>194</v>
      </c>
      <c r="E1607" s="0" t="n">
        <v>7.6</v>
      </c>
      <c r="F1607" s="0" t="n">
        <v>10.9</v>
      </c>
      <c r="G1607" s="0" t="n">
        <v>2.3</v>
      </c>
      <c r="H1607" s="0" t="n">
        <v>6.9</v>
      </c>
      <c r="I1607" s="0" t="n">
        <v>5.9</v>
      </c>
      <c r="J1607" s="0" t="n">
        <v>7.857</v>
      </c>
      <c r="K1607" s="0" t="n">
        <v>0.144</v>
      </c>
      <c r="L1607" s="0" t="n">
        <v>4.9</v>
      </c>
      <c r="M1607" s="0" t="n">
        <v>13.4</v>
      </c>
      <c r="O1607" s="0" t="n">
        <v>590</v>
      </c>
      <c r="BD1607" s="0" t="n">
        <v>0.561</v>
      </c>
      <c r="BF1607" s="0" t="n">
        <f aca="false">IF(E1607&lt;11,-3.6797*E1607^2+48.115*E1607-53.83,280.92*EXP(-0.2027*E1607))</f>
        <v>99.304528</v>
      </c>
      <c r="BG1607" s="1" t="n">
        <f aca="false">32.208*LN(F1607)+21.438</f>
        <v>98.375271915684</v>
      </c>
      <c r="BH1607" s="1" t="n">
        <f aca="false">IF(G1607&lt;=2, -10*G1607+100, 88.958*EXP(-0.0755*G1607))</f>
        <v>74.7772988969374</v>
      </c>
      <c r="BI1607" s="1" t="n">
        <f aca="false">IF(I1607&lt;=100, 0.0053*(I1607)^2-1.0332*I1607+100.76, 122.82*EXP(-0.0092*I1607))</f>
        <v>94.848613</v>
      </c>
      <c r="BJ1607" s="0" t="e">
        <f aca="false">IF(P1607&lt;=1000, -6.942*LN(P1607)+107.59, -36.304*LN(P1607)+310.72)</f>
        <v>#VALUE!</v>
      </c>
      <c r="BK1607" s="0" t="e">
        <f aca="false">BF1607^0.04*BG1607^0.22*BH1607^0.51*BI1607^0.06*BJ1607^0.17</f>
        <v>#VALUE!</v>
      </c>
      <c r="BL1607" s="0" t="e">
        <f aca="false">IF(BK1607&gt;=90, "Very Good", IF(BK1607&gt;=80, "Good", IF(BK1607&gt;=70, "Slightly Good", IF(BK1607&gt;=60, "Average", IF(BK1607&gt;=50, "Slightly Poor", IF(BK1607&gt;=40, "Poor", "Very Poor"))))))</f>
        <v>#VALUE!</v>
      </c>
      <c r="BM1607" s="2" t="e">
        <f aca="false">IF(P1607&lt;=1000, -6.942*LN(P1607)+107.59, IF(AND(P1607&gt;1000, P1607&lt;=5213),-36.304*LN(P1607)+310.72, IF(P1607&gt;5213, 10)))</f>
        <v>#VALUE!</v>
      </c>
      <c r="BN1607" s="2" t="e">
        <f aca="false">BF1607^0.04*BG1607^0.22*BH1607^0.51*BI1607^0.06*BM1607^0.17</f>
        <v>#VALUE!</v>
      </c>
      <c r="BO1607" s="3" t="e">
        <f aca="false">IF(BN1607&gt;=90, "Very Good", IF(BN1607&gt;=80, "Good", IF(BN1607&gt;=70, "Slightly Good", IF(BN1607&gt;=60, "Average", IF(BN1607&gt;=50, "Slightly Poor", IF(BN1607&gt;=40, "Poor", "Very Poor"))))))</f>
        <v>#VALUE!</v>
      </c>
      <c r="BP1607" s="2" t="e">
        <f aca="false">IF(AJ1607&lt;=1000, -6.942*LN(AJ1607)+107.59, IF(AND(AJ1607&gt;1000, AJ1607&lt;=5213),-36.304*LN(AJ1607)+310.72, IF(AJ1607&gt;5213, 10)))</f>
        <v>#VALUE!</v>
      </c>
      <c r="BQ1607" s="2" t="e">
        <f aca="false">BF1607^0.04*BG1607^0.22*BH1607^0.51*BI1607^0.06*BP1607^0.17</f>
        <v>#VALUE!</v>
      </c>
      <c r="BR1607" s="0" t="e">
        <f aca="false">IF(BQ1607&gt;=90, "Very Good", IF(BQ1607&gt;=80, "Good", IF(BQ1607&gt;=70, "Slightly Good", IF(BQ1607&gt;=60, "Average", IF(BQ1607&gt;=50, "Slightly Poor", IF(BQ1607&gt;=40, "Poor", "Very Poor"))))))</f>
        <v>#VALUE!</v>
      </c>
      <c r="BT1607" s="2" t="e">
        <f aca="false">9.81*LN(AH1607)+30.6</f>
        <v>#VALUE!</v>
      </c>
      <c r="BU1607" s="0" t="e">
        <f aca="false">IF(BT1607&lt;30, "Clean water", IF(AND(BT1607&gt;=30, BT1607&lt;40), "Hypolimia", IF(AND(BT1607&gt;=40,BT1607&lt;50), "Mesotrophic", IF(AND(BT1607&gt;=50, BT1607&lt;70), "Eutrophic", IF(BT1607&gt;70,"Hypertrophic")))))</f>
        <v>#VALUE!</v>
      </c>
      <c r="CM1607" s="0" t="n">
        <f aca="false">IF(G1607&gt;H1607,1,0)</f>
        <v>0</v>
      </c>
      <c r="CO1607" s="17" t="n">
        <f aca="false">14.652-0.41022*M1607+0.007991*M1607*M1607-0.000077774*M1607*M1607*M1607</f>
        <v>10.402783627504</v>
      </c>
      <c r="CP1607" s="1" t="n">
        <f aca="false">F1607/CO1607*100</f>
        <v>104.779647354977</v>
      </c>
    </row>
    <row r="1608" customFormat="false" ht="12.5" hidden="false" customHeight="false" outlineLevel="0" collapsed="false">
      <c r="A1608" s="0" t="n">
        <v>1607</v>
      </c>
      <c r="B1608" s="15" t="s">
        <v>87</v>
      </c>
      <c r="C1608" s="16" t="s">
        <v>88</v>
      </c>
      <c r="D1608" s="0" t="s">
        <v>194</v>
      </c>
      <c r="E1608" s="0" t="n">
        <v>7.6</v>
      </c>
      <c r="F1608" s="0" t="n">
        <v>11</v>
      </c>
      <c r="G1608" s="0" t="n">
        <v>3.5</v>
      </c>
      <c r="H1608" s="0" t="n">
        <v>5.8</v>
      </c>
      <c r="I1608" s="0" t="n">
        <v>9.6</v>
      </c>
      <c r="J1608" s="0" t="n">
        <v>4.768</v>
      </c>
      <c r="K1608" s="0" t="n">
        <v>0.097</v>
      </c>
      <c r="L1608" s="0" t="n">
        <v>2.7</v>
      </c>
      <c r="M1608" s="0" t="n">
        <v>8.2</v>
      </c>
      <c r="N1608" s="0" t="n">
        <v>0</v>
      </c>
      <c r="O1608" s="0" t="n">
        <v>297</v>
      </c>
      <c r="P1608" s="0" t="n">
        <v>24000</v>
      </c>
      <c r="Q1608" s="0" t="n">
        <v>0</v>
      </c>
      <c r="R1608" s="0" t="n">
        <v>0</v>
      </c>
      <c r="S1608" s="0" t="n">
        <v>0</v>
      </c>
      <c r="T1608" s="0" t="n">
        <v>0</v>
      </c>
      <c r="U1608" s="0" t="n">
        <v>0</v>
      </c>
      <c r="V1608" s="0" t="n">
        <v>0</v>
      </c>
      <c r="AC1608" s="0" t="n">
        <v>4.598</v>
      </c>
      <c r="AD1608" s="0" t="n">
        <v>1.206</v>
      </c>
      <c r="AE1608" s="0" t="n">
        <v>2.832</v>
      </c>
      <c r="AF1608" s="0" t="n">
        <v>0.026</v>
      </c>
      <c r="AG1608" s="0" t="n">
        <v>0.024</v>
      </c>
      <c r="AH1608" s="0" t="n">
        <v>25.2</v>
      </c>
      <c r="AJ1608" s="0" t="n">
        <v>2500</v>
      </c>
      <c r="AP1608" s="0" t="n">
        <v>0</v>
      </c>
      <c r="AY1608" s="0" t="n">
        <v>0</v>
      </c>
      <c r="BF1608" s="0" t="n">
        <f aca="false">IF(E1608&lt;11,-3.6797*E1608^2+48.115*E1608-53.83,280.92*EXP(-0.2027*E1608))</f>
        <v>99.304528</v>
      </c>
      <c r="BG1608" s="1" t="n">
        <f aca="false">32.208*LN(F1608)+21.438</f>
        <v>98.6694109462899</v>
      </c>
      <c r="BH1608" s="1" t="n">
        <f aca="false">IF(G1608&lt;=2, -10*G1608+100, 88.958*EXP(-0.0755*G1608))</f>
        <v>68.3003129279866</v>
      </c>
      <c r="BI1608" s="1" t="n">
        <f aca="false">IF(I1608&lt;=100, 0.0053*(I1608)^2-1.0332*I1608+100.76, 122.82*EXP(-0.0092*I1608))</f>
        <v>91.329728</v>
      </c>
      <c r="BJ1608" s="0" t="n">
        <f aca="false">IF(P1608&lt;=1000, -6.942*LN(P1608)+107.59, -36.304*LN(P1608)+310.72)</f>
        <v>-55.4352139051193</v>
      </c>
      <c r="BK1608" s="0" t="e">
        <f aca="false">BF1608^0.04*BG1608^0.22*BH1608^0.51*BI1608^0.06*BJ1608^0.17</f>
        <v>#NUM!</v>
      </c>
      <c r="BL1608" s="0" t="e">
        <f aca="false">IF(BK1608&gt;=90, "Very Good", IF(BK1608&gt;=80, "Good", IF(BK1608&gt;=70, "Slightly Good", IF(BK1608&gt;=60, "Average", IF(BK1608&gt;=50, "Slightly Poor", IF(BK1608&gt;=40, "Poor", "Very Poor"))))))</f>
        <v>#NUM!</v>
      </c>
      <c r="BM1608" s="2" t="n">
        <f aca="false">IF(P1608&lt;=1000, -6.942*LN(P1608)+107.59, IF(AND(P1608&gt;1000, P1608&lt;=5213),-36.304*LN(P1608)+310.72, IF(P1608&gt;5213, 10)))</f>
        <v>10</v>
      </c>
      <c r="BN1608" s="2" t="n">
        <f aca="false">BF1608^0.04*BG1608^0.22*BH1608^0.51*BI1608^0.06*BM1608^0.17</f>
        <v>55.1812105134027</v>
      </c>
      <c r="BO1608" s="3" t="str">
        <f aca="false">IF(BN1608&gt;=90, "Very Good", IF(BN1608&gt;=80, "Good", IF(BN1608&gt;=70, "Slightly Good", IF(BN1608&gt;=60, "Average", IF(BN1608&gt;=50, "Slightly Poor", IF(BN1608&gt;=40, "Poor", "Very Poor"))))))</f>
        <v>Slightly Poor</v>
      </c>
      <c r="BP1608" s="2" t="n">
        <f aca="false">IF(AJ1608&lt;=1000, -6.942*LN(AJ1608)+107.59, IF(AND(AJ1608&gt;1000, AJ1608&lt;=5213),-36.304*LN(AJ1608)+310.72, IF(AJ1608&gt;5213, 10)))</f>
        <v>26.6758336218732</v>
      </c>
      <c r="BQ1608" s="2" t="n">
        <f aca="false">BF1608^0.04*BG1608^0.22*BH1608^0.51*BI1608^0.06*BP1608^0.17</f>
        <v>65.1975510990493</v>
      </c>
      <c r="BR1608" s="0" t="str">
        <f aca="false">IF(BQ1608&gt;=90, "Very Good", IF(BQ1608&gt;=80, "Good", IF(BQ1608&gt;=70, "Slightly Good", IF(BQ1608&gt;=60, "Average", IF(BQ1608&gt;=50, "Slightly Poor", IF(BQ1608&gt;=40, "Poor", "Very Poor"))))))</f>
        <v>Average</v>
      </c>
      <c r="BT1608" s="2" t="n">
        <f aca="false">9.81*LN(AH1608)+30.6</f>
        <v>62.2553395862155</v>
      </c>
      <c r="BU1608" s="0" t="str">
        <f aca="false">IF(BT1608&lt;30, "Clean water", IF(AND(BT1608&gt;=30, BT1608&lt;40), "Hypolimia", IF(AND(BT1608&gt;=40,BT1608&lt;50), "Mesotrophic", IF(AND(BT1608&gt;=50, BT1608&lt;70), "Eutrophic", IF(BT1608&gt;70,"Hypertrophic")))))</f>
        <v>Eutrophic</v>
      </c>
      <c r="CM1608" s="0" t="n">
        <f aca="false">IF(G1608&gt;H1608,1,0)</f>
        <v>0</v>
      </c>
      <c r="CO1608" s="17" t="n">
        <f aca="false">14.652-0.41022*M1608+0.007991*M1608*M1608-0.000077774*M1608*M1608*M1608</f>
        <v>11.782628745168</v>
      </c>
      <c r="CP1608" s="1" t="n">
        <f aca="false">F1608/CO1608*100</f>
        <v>93.3577747199329</v>
      </c>
    </row>
    <row r="1609" customFormat="false" ht="12.5" hidden="false" customHeight="false" outlineLevel="0" collapsed="false">
      <c r="A1609" s="0" t="n">
        <v>1608</v>
      </c>
      <c r="B1609" s="15" t="s">
        <v>89</v>
      </c>
      <c r="C1609" s="16" t="s">
        <v>90</v>
      </c>
      <c r="D1609" s="0" t="s">
        <v>194</v>
      </c>
      <c r="E1609" s="0" t="n">
        <v>7.2</v>
      </c>
      <c r="F1609" s="0" t="n">
        <v>10.3</v>
      </c>
      <c r="G1609" s="0" t="n">
        <v>2</v>
      </c>
      <c r="H1609" s="0" t="n">
        <v>3</v>
      </c>
      <c r="I1609" s="0" t="n">
        <v>12</v>
      </c>
      <c r="J1609" s="0" t="n">
        <v>3.361</v>
      </c>
      <c r="K1609" s="0" t="n">
        <v>0.024</v>
      </c>
      <c r="L1609" s="0" t="n">
        <v>2.3</v>
      </c>
      <c r="M1609" s="0" t="n">
        <v>6</v>
      </c>
      <c r="N1609" s="0" t="n">
        <v>0</v>
      </c>
      <c r="O1609" s="0" t="n">
        <v>393</v>
      </c>
      <c r="P1609" s="0" t="n">
        <v>10000</v>
      </c>
      <c r="Q1609" s="0" t="n">
        <v>0</v>
      </c>
      <c r="R1609" s="0" t="n">
        <v>0</v>
      </c>
      <c r="S1609" s="0" t="n">
        <v>0</v>
      </c>
      <c r="T1609" s="0" t="n">
        <v>0</v>
      </c>
      <c r="U1609" s="0" t="n">
        <v>0</v>
      </c>
      <c r="V1609" s="0" t="n">
        <v>0</v>
      </c>
      <c r="AC1609" s="0" t="n">
        <v>3.202</v>
      </c>
      <c r="AD1609" s="0" t="n">
        <v>0.653</v>
      </c>
      <c r="AE1609" s="0" t="n">
        <v>2.144</v>
      </c>
      <c r="AF1609" s="0" t="n">
        <v>0.021</v>
      </c>
      <c r="AG1609" s="0" t="n">
        <v>0.007</v>
      </c>
      <c r="AH1609" s="0" t="n">
        <v>12.5</v>
      </c>
      <c r="AJ1609" s="0" t="n">
        <v>910</v>
      </c>
      <c r="AP1609" s="0" t="n">
        <v>0</v>
      </c>
      <c r="AY1609" s="0" t="n">
        <v>0</v>
      </c>
      <c r="BF1609" s="0" t="n">
        <f aca="false">IF(E1609&lt;11,-3.6797*E1609^2+48.115*E1609-53.83,280.92*EXP(-0.2027*E1609))</f>
        <v>101.842352</v>
      </c>
      <c r="BG1609" s="1" t="n">
        <f aca="false">32.208*LN(F1609)+21.438</f>
        <v>96.5516905777479</v>
      </c>
      <c r="BH1609" s="1" t="n">
        <f aca="false">IF(G1609&lt;=2, -10*G1609+100, 88.958*EXP(-0.0755*G1609))</f>
        <v>80</v>
      </c>
      <c r="BI1609" s="1" t="n">
        <f aca="false">IF(I1609&lt;=100, 0.0053*(I1609)^2-1.0332*I1609+100.76, 122.82*EXP(-0.0092*I1609))</f>
        <v>89.1248</v>
      </c>
      <c r="BJ1609" s="0" t="n">
        <f aca="false">IF(P1609&lt;=1000, -6.942*LN(P1609)+107.59, -36.304*LN(P1609)+310.72)</f>
        <v>-23.6521968642234</v>
      </c>
      <c r="BK1609" s="0" t="e">
        <f aca="false">BF1609^0.04*BG1609^0.22*BH1609^0.51*BI1609^0.06*BJ1609^0.17</f>
        <v>#NUM!</v>
      </c>
      <c r="BL1609" s="0" t="e">
        <f aca="false">IF(BK1609&gt;=90, "Very Good", IF(BK1609&gt;=80, "Good", IF(BK1609&gt;=70, "Slightly Good", IF(BK1609&gt;=60, "Average", IF(BK1609&gt;=50, "Slightly Poor", IF(BK1609&gt;=40, "Poor", "Very Poor"))))))</f>
        <v>#NUM!</v>
      </c>
      <c r="BM1609" s="2" t="n">
        <f aca="false">IF(P1609&lt;=1000, -6.942*LN(P1609)+107.59, IF(AND(P1609&gt;1000, P1609&lt;=5213),-36.304*LN(P1609)+310.72, IF(P1609&gt;5213, 10)))</f>
        <v>10</v>
      </c>
      <c r="BN1609" s="2" t="n">
        <f aca="false">BF1609^0.04*BG1609^0.22*BH1609^0.51*BI1609^0.06*BM1609^0.17</f>
        <v>59.5031720934322</v>
      </c>
      <c r="BO1609" s="3" t="str">
        <f aca="false">IF(BN1609&gt;=90, "Very Good", IF(BN1609&gt;=80, "Good", IF(BN1609&gt;=70, "Slightly Good", IF(BN1609&gt;=60, "Average", IF(BN1609&gt;=50, "Slightly Poor", IF(BN1609&gt;=40, "Poor", "Very Poor"))))))</f>
        <v>Slightly Poor</v>
      </c>
      <c r="BP1609" s="2" t="n">
        <f aca="false">IF(AJ1609&lt;=1000, -6.942*LN(AJ1609)+107.59, IF(AND(AJ1609&gt;1000, AJ1609&lt;=5213),-36.304*LN(AJ1609)+310.72, IF(AJ1609&gt;5213, 10)))</f>
        <v>60.2910675901954</v>
      </c>
      <c r="BQ1609" s="2" t="n">
        <f aca="false">BF1609^0.04*BG1609^0.22*BH1609^0.51*BI1609^0.06*BP1609^0.17</f>
        <v>80.7575479665129</v>
      </c>
      <c r="BR1609" s="0" t="str">
        <f aca="false">IF(BQ1609&gt;=90, "Very Good", IF(BQ1609&gt;=80, "Good", IF(BQ1609&gt;=70, "Slightly Good", IF(BQ1609&gt;=60, "Average", IF(BQ1609&gt;=50, "Slightly Poor", IF(BQ1609&gt;=40, "Poor", "Very Poor"))))))</f>
        <v>Good</v>
      </c>
      <c r="BT1609" s="2" t="n">
        <f aca="false">9.81*LN(AH1609)+30.6</f>
        <v>55.377398000664</v>
      </c>
      <c r="BU1609" s="0" t="str">
        <f aca="false">IF(BT1609&lt;30, "Clean water", IF(AND(BT1609&gt;=30, BT1609&lt;40), "Hypolimia", IF(AND(BT1609&gt;=40,BT1609&lt;50), "Mesotrophic", IF(AND(BT1609&gt;=50, BT1609&lt;70), "Eutrophic", IF(BT1609&gt;70,"Hypertrophic")))))</f>
        <v>Eutrophic</v>
      </c>
      <c r="CM1609" s="0" t="n">
        <f aca="false">IF(G1609&gt;H1609,1,0)</f>
        <v>0</v>
      </c>
      <c r="CO1609" s="17" t="n">
        <f aca="false">14.652-0.41022*M1609+0.007991*M1609*M1609-0.000077774*M1609*M1609*M1609</f>
        <v>12.461556816</v>
      </c>
      <c r="CP1609" s="1" t="n">
        <f aca="false">F1609/CO1609*100</f>
        <v>82.6541992472027</v>
      </c>
    </row>
    <row r="1610" customFormat="false" ht="12.5" hidden="false" customHeight="false" outlineLevel="0" collapsed="false">
      <c r="A1610" s="0" t="n">
        <v>1609</v>
      </c>
      <c r="B1610" s="15" t="s">
        <v>91</v>
      </c>
      <c r="C1610" s="16" t="s">
        <v>92</v>
      </c>
      <c r="D1610" s="0" t="s">
        <v>194</v>
      </c>
      <c r="E1610" s="0" t="n">
        <v>7.4</v>
      </c>
      <c r="F1610" s="0" t="n">
        <v>10.5</v>
      </c>
      <c r="G1610" s="0" t="n">
        <v>0.8</v>
      </c>
      <c r="H1610" s="0" t="n">
        <v>0.9</v>
      </c>
      <c r="I1610" s="0" t="n">
        <v>1.6</v>
      </c>
      <c r="J1610" s="0" t="n">
        <v>5.405</v>
      </c>
      <c r="K1610" s="0" t="n">
        <v>0.01</v>
      </c>
      <c r="L1610" s="0" t="n">
        <v>1.1</v>
      </c>
      <c r="M1610" s="0" t="n">
        <v>5.2</v>
      </c>
      <c r="N1610" s="0" t="n">
        <v>0</v>
      </c>
      <c r="O1610" s="0" t="n">
        <v>442</v>
      </c>
      <c r="P1610" s="0" t="n">
        <v>4400</v>
      </c>
      <c r="Q1610" s="0" t="n">
        <v>0</v>
      </c>
      <c r="R1610" s="0" t="n">
        <v>0</v>
      </c>
      <c r="S1610" s="0" t="n">
        <v>0</v>
      </c>
      <c r="T1610" s="0" t="n">
        <v>0</v>
      </c>
      <c r="U1610" s="0" t="n">
        <v>0</v>
      </c>
      <c r="V1610" s="0" t="n">
        <v>0</v>
      </c>
      <c r="AC1610" s="0" t="n">
        <v>5.226</v>
      </c>
      <c r="AD1610" s="0" t="n">
        <v>0.013</v>
      </c>
      <c r="AE1610" s="0" t="n">
        <v>4.888</v>
      </c>
      <c r="AF1610" s="0" t="n">
        <v>0.005</v>
      </c>
      <c r="AG1610" s="0" t="n">
        <v>0</v>
      </c>
      <c r="AH1610" s="0" t="n">
        <v>2</v>
      </c>
      <c r="AJ1610" s="0" t="n">
        <v>100</v>
      </c>
      <c r="AP1610" s="0" t="n">
        <v>0</v>
      </c>
      <c r="AY1610" s="0" t="n">
        <v>0</v>
      </c>
      <c r="BF1610" s="0" t="n">
        <f aca="false">IF(E1610&lt;11,-3.6797*E1610^2+48.115*E1610-53.83,280.92*EXP(-0.2027*E1610))</f>
        <v>100.720628</v>
      </c>
      <c r="BG1610" s="1" t="n">
        <f aca="false">32.208*LN(F1610)+21.438</f>
        <v>97.1710942827213</v>
      </c>
      <c r="BH1610" s="1" t="n">
        <f aca="false">IF(G1610&lt;=2, -10*G1610+100, 88.958*EXP(-0.0755*G1610))</f>
        <v>92</v>
      </c>
      <c r="BI1610" s="1" t="n">
        <f aca="false">IF(I1610&lt;=100, 0.0053*(I1610)^2-1.0332*I1610+100.76, 122.82*EXP(-0.0092*I1610))</f>
        <v>99.120448</v>
      </c>
      <c r="BJ1610" s="0" t="n">
        <f aca="false">IF(P1610&lt;=1000, -6.942*LN(P1610)+107.59, -36.304*LN(P1610)+310.72)</f>
        <v>6.15268109811979</v>
      </c>
      <c r="BK1610" s="0" t="n">
        <f aca="false">BF1610^0.04*BG1610^0.22*BH1610^0.51*BI1610^0.06*BJ1610^0.17</f>
        <v>59.2687044109338</v>
      </c>
      <c r="BL1610" s="0" t="str">
        <f aca="false">IF(BK1610&gt;=90, "Very Good", IF(BK1610&gt;=80, "Good", IF(BK1610&gt;=70, "Slightly Good", IF(BK1610&gt;=60, "Average", IF(BK1610&gt;=50, "Slightly Poor", IF(BK1610&gt;=40, "Poor", "Very Poor"))))))</f>
        <v>Slightly Poor</v>
      </c>
      <c r="BM1610" s="2" t="n">
        <f aca="false">IF(P1610&lt;=1000, -6.942*LN(P1610)+107.59, IF(AND(P1610&gt;1000, P1610&lt;=5213),-36.304*LN(P1610)+310.72, IF(P1610&gt;5213, 10)))</f>
        <v>6.15268109811979</v>
      </c>
      <c r="BN1610" s="2" t="n">
        <f aca="false">BF1610^0.04*BG1610^0.22*BH1610^0.51*BI1610^0.06*BM1610^0.17</f>
        <v>59.2687044109338</v>
      </c>
      <c r="BO1610" s="3" t="str">
        <f aca="false">IF(BN1610&gt;=90, "Very Good", IF(BN1610&gt;=80, "Good", IF(BN1610&gt;=70, "Slightly Good", IF(BN1610&gt;=60, "Average", IF(BN1610&gt;=50, "Slightly Poor", IF(BN1610&gt;=40, "Poor", "Very Poor"))))))</f>
        <v>Slightly Poor</v>
      </c>
      <c r="BP1610" s="2" t="n">
        <f aca="false">IF(AJ1610&lt;=1000, -6.942*LN(AJ1610)+107.59, IF(AND(AJ1610&gt;1000, AJ1610&lt;=5213),-36.304*LN(AJ1610)+310.72, IF(AJ1610&gt;5213, 10)))</f>
        <v>75.6209085688707</v>
      </c>
      <c r="BQ1610" s="2" t="n">
        <f aca="false">BF1610^0.04*BG1610^0.22*BH1610^0.51*BI1610^0.06*BP1610^0.17</f>
        <v>90.7932592309457</v>
      </c>
      <c r="BR1610" s="0" t="str">
        <f aca="false">IF(BQ1610&gt;=90, "Very Good", IF(BQ1610&gt;=80, "Good", IF(BQ1610&gt;=70, "Slightly Good", IF(BQ1610&gt;=60, "Average", IF(BQ1610&gt;=50, "Slightly Poor", IF(BQ1610&gt;=40, "Poor", "Very Poor"))))))</f>
        <v>Very Good</v>
      </c>
      <c r="BT1610" s="2" t="n">
        <f aca="false">9.81*LN(AH1610)+30.6</f>
        <v>37.3997738412931</v>
      </c>
      <c r="BU1610" s="0" t="str">
        <f aca="false">IF(BT1610&lt;30, "Clean water", IF(AND(BT1610&gt;=30, BT1610&lt;40), "Hypolimia", IF(AND(BT1610&gt;=40,BT1610&lt;50), "Mesotrophic", IF(AND(BT1610&gt;=50, BT1610&lt;70), "Eutrophic", IF(BT1610&gt;70,"Hypertrophic")))))</f>
        <v>Hypolimia</v>
      </c>
      <c r="CM1610" s="0" t="n">
        <f aca="false">IF(G1610&gt;H1610,1,0)</f>
        <v>0</v>
      </c>
      <c r="CO1610" s="17" t="n">
        <f aca="false">14.652-0.41022*M1610+0.007991*M1610*M1610-0.000077774*M1610*M1610*M1610</f>
        <v>12.723996993408</v>
      </c>
      <c r="CP1610" s="1" t="n">
        <f aca="false">F1610/CO1610*100</f>
        <v>82.5212392414097</v>
      </c>
    </row>
    <row r="1611" customFormat="false" ht="12.5" hidden="false" customHeight="false" outlineLevel="0" collapsed="false">
      <c r="A1611" s="0" t="n">
        <v>1610</v>
      </c>
      <c r="B1611" s="15" t="s">
        <v>137</v>
      </c>
      <c r="C1611" s="16" t="s">
        <v>138</v>
      </c>
      <c r="D1611" s="0" t="s">
        <v>194</v>
      </c>
      <c r="E1611" s="0" t="n">
        <v>7.6</v>
      </c>
      <c r="F1611" s="0" t="n">
        <v>10.5</v>
      </c>
      <c r="G1611" s="0" t="n">
        <v>2.7</v>
      </c>
      <c r="H1611" s="0" t="n">
        <v>9.2</v>
      </c>
      <c r="I1611" s="0" t="n">
        <v>23</v>
      </c>
      <c r="J1611" s="0" t="n">
        <v>7.715</v>
      </c>
      <c r="K1611" s="0" t="n">
        <v>0.139</v>
      </c>
      <c r="L1611" s="0" t="n">
        <v>5.6</v>
      </c>
      <c r="M1611" s="0" t="n">
        <v>15.7</v>
      </c>
      <c r="O1611" s="0" t="n">
        <v>659</v>
      </c>
      <c r="BD1611" s="0" t="n">
        <v>3.785</v>
      </c>
      <c r="BF1611" s="0" t="n">
        <f aca="false">IF(E1611&lt;11,-3.6797*E1611^2+48.115*E1611-53.83,280.92*EXP(-0.2027*E1611))</f>
        <v>99.304528</v>
      </c>
      <c r="BG1611" s="1" t="n">
        <f aca="false">32.208*LN(F1611)+21.438</f>
        <v>97.1710942827213</v>
      </c>
      <c r="BH1611" s="1" t="n">
        <f aca="false">IF(G1611&lt;=2, -10*G1611+100, 88.958*EXP(-0.0755*G1611))</f>
        <v>72.5527837174588</v>
      </c>
      <c r="BI1611" s="1" t="n">
        <f aca="false">IF(I1611&lt;=100, 0.0053*(I1611)^2-1.0332*I1611+100.76, 122.82*EXP(-0.0092*I1611))</f>
        <v>79.8001</v>
      </c>
      <c r="BJ1611" s="0" t="e">
        <f aca="false">IF(P1611&lt;=1000, -6.942*LN(P1611)+107.59, -36.304*LN(P1611)+310.72)</f>
        <v>#VALUE!</v>
      </c>
      <c r="BK1611" s="0" t="e">
        <f aca="false">BF1611^0.04*BG1611^0.22*BH1611^0.51*BI1611^0.06*BJ1611^0.17</f>
        <v>#VALUE!</v>
      </c>
      <c r="BL1611" s="0" t="e">
        <f aca="false">IF(BK1611&gt;=90, "Very Good", IF(BK1611&gt;=80, "Good", IF(BK1611&gt;=70, "Slightly Good", IF(BK1611&gt;=60, "Average", IF(BK1611&gt;=50, "Slightly Poor", IF(BK1611&gt;=40, "Poor", "Very Poor"))))))</f>
        <v>#VALUE!</v>
      </c>
      <c r="BM1611" s="2" t="e">
        <f aca="false">IF(P1611&lt;=1000, -6.942*LN(P1611)+107.59, IF(AND(P1611&gt;1000, P1611&lt;=5213),-36.304*LN(P1611)+310.72, IF(P1611&gt;5213, 10)))</f>
        <v>#VALUE!</v>
      </c>
      <c r="BN1611" s="2" t="e">
        <f aca="false">BF1611^0.04*BG1611^0.22*BH1611^0.51*BI1611^0.06*BM1611^0.17</f>
        <v>#VALUE!</v>
      </c>
      <c r="BO1611" s="3" t="e">
        <f aca="false">IF(BN1611&gt;=90, "Very Good", IF(BN1611&gt;=80, "Good", IF(BN1611&gt;=70, "Slightly Good", IF(BN1611&gt;=60, "Average", IF(BN1611&gt;=50, "Slightly Poor", IF(BN1611&gt;=40, "Poor", "Very Poor"))))))</f>
        <v>#VALUE!</v>
      </c>
      <c r="BP1611" s="2" t="e">
        <f aca="false">IF(AJ1611&lt;=1000, -6.942*LN(AJ1611)+107.59, IF(AND(AJ1611&gt;1000, AJ1611&lt;=5213),-36.304*LN(AJ1611)+310.72, IF(AJ1611&gt;5213, 10)))</f>
        <v>#VALUE!</v>
      </c>
      <c r="BQ1611" s="2" t="e">
        <f aca="false">BF1611^0.04*BG1611^0.22*BH1611^0.51*BI1611^0.06*BP1611^0.17</f>
        <v>#VALUE!</v>
      </c>
      <c r="BR1611" s="0" t="e">
        <f aca="false">IF(BQ1611&gt;=90, "Very Good", IF(BQ1611&gt;=80, "Good", IF(BQ1611&gt;=70, "Slightly Good", IF(BQ1611&gt;=60, "Average", IF(BQ1611&gt;=50, "Slightly Poor", IF(BQ1611&gt;=40, "Poor", "Very Poor"))))))</f>
        <v>#VALUE!</v>
      </c>
      <c r="BT1611" s="2" t="e">
        <f aca="false">9.81*LN(AH1611)+30.6</f>
        <v>#VALUE!</v>
      </c>
      <c r="BU1611" s="0" t="e">
        <f aca="false">IF(BT1611&lt;30, "Clean water", IF(AND(BT1611&gt;=30, BT1611&lt;40), "Hypolimia", IF(AND(BT1611&gt;=40,BT1611&lt;50), "Mesotrophic", IF(AND(BT1611&gt;=50, BT1611&lt;70), "Eutrophic", IF(BT1611&gt;70,"Hypertrophic")))))</f>
        <v>#VALUE!</v>
      </c>
      <c r="CM1611" s="0" t="n">
        <f aca="false">IF(G1611&gt;H1611,1,0)</f>
        <v>0</v>
      </c>
      <c r="CO1611" s="17" t="n">
        <f aca="false">14.652-0.41022*M1611+0.007991*M1611*M1611-0.000077774*M1611*M1611*M1611</f>
        <v>9.880270531818</v>
      </c>
      <c r="CP1611" s="1" t="n">
        <f aca="false">F1611/CO1611*100</f>
        <v>106.272393718231</v>
      </c>
    </row>
    <row r="1612" customFormat="false" ht="12.5" hidden="false" customHeight="false" outlineLevel="0" collapsed="false">
      <c r="A1612" s="0" t="n">
        <v>1611</v>
      </c>
      <c r="B1612" s="15" t="s">
        <v>93</v>
      </c>
      <c r="C1612" s="16" t="s">
        <v>94</v>
      </c>
      <c r="D1612" s="0" t="s">
        <v>194</v>
      </c>
      <c r="E1612" s="0" t="n">
        <v>7.7</v>
      </c>
      <c r="F1612" s="0" t="n">
        <v>9</v>
      </c>
      <c r="G1612" s="0" t="n">
        <v>4</v>
      </c>
      <c r="H1612" s="0" t="n">
        <v>9.9</v>
      </c>
      <c r="I1612" s="0" t="n">
        <v>10.6</v>
      </c>
      <c r="J1612" s="0" t="n">
        <v>10.936</v>
      </c>
      <c r="K1612" s="0" t="n">
        <v>0.165</v>
      </c>
      <c r="L1612" s="0" t="n">
        <v>5.8</v>
      </c>
      <c r="M1612" s="0" t="n">
        <v>11.5</v>
      </c>
      <c r="N1612" s="0" t="n">
        <v>0</v>
      </c>
      <c r="O1612" s="0" t="n">
        <v>666</v>
      </c>
      <c r="P1612" s="0" t="n">
        <v>3700</v>
      </c>
      <c r="Q1612" s="0" t="n">
        <v>0</v>
      </c>
      <c r="R1612" s="0" t="n">
        <v>0</v>
      </c>
      <c r="S1612" s="0" t="n">
        <v>0</v>
      </c>
      <c r="T1612" s="0" t="n">
        <v>0</v>
      </c>
      <c r="U1612" s="0" t="n">
        <v>0</v>
      </c>
      <c r="V1612" s="0" t="n">
        <v>0</v>
      </c>
      <c r="AC1612" s="0" t="n">
        <v>10.549</v>
      </c>
      <c r="AD1612" s="0" t="n">
        <v>1.82</v>
      </c>
      <c r="AE1612" s="0" t="n">
        <v>6.149</v>
      </c>
      <c r="AF1612" s="0" t="n">
        <v>0.06</v>
      </c>
      <c r="AG1612" s="0" t="n">
        <v>0.018</v>
      </c>
      <c r="AH1612" s="0" t="n">
        <v>5.3</v>
      </c>
      <c r="AJ1612" s="0" t="n">
        <v>1800</v>
      </c>
      <c r="AP1612" s="0" t="n">
        <v>0</v>
      </c>
      <c r="AY1612" s="0" t="n">
        <v>0</v>
      </c>
      <c r="BF1612" s="0" t="n">
        <f aca="false">IF(E1612&lt;11,-3.6797*E1612^2+48.115*E1612-53.83,280.92*EXP(-0.2027*E1612))</f>
        <v>98.486087</v>
      </c>
      <c r="BG1612" s="1" t="n">
        <f aca="false">32.208*LN(F1612)+21.438</f>
        <v>92.206209186845</v>
      </c>
      <c r="BH1612" s="1" t="n">
        <f aca="false">IF(G1612&lt;=2, -10*G1612+100, 88.958*EXP(-0.0755*G1612))</f>
        <v>65.770035576443</v>
      </c>
      <c r="BI1612" s="1" t="n">
        <f aca="false">IF(I1612&lt;=100, 0.0053*(I1612)^2-1.0332*I1612+100.76, 122.82*EXP(-0.0092*I1612))</f>
        <v>90.403588</v>
      </c>
      <c r="BJ1612" s="0" t="n">
        <f aca="false">IF(P1612&lt;=1000, -6.942*LN(P1612)+107.59, -36.304*LN(P1612)+310.72)</f>
        <v>12.4431376672524</v>
      </c>
      <c r="BK1612" s="0" t="n">
        <f aca="false">BF1612^0.04*BG1612^0.22*BH1612^0.51*BI1612^0.06*BJ1612^0.17</f>
        <v>55.2949889223018</v>
      </c>
      <c r="BL1612" s="0" t="str">
        <f aca="false">IF(BK1612&gt;=90, "Very Good", IF(BK1612&gt;=80, "Good", IF(BK1612&gt;=70, "Slightly Good", IF(BK1612&gt;=60, "Average", IF(BK1612&gt;=50, "Slightly Poor", IF(BK1612&gt;=40, "Poor", "Very Poor"))))))</f>
        <v>Slightly Poor</v>
      </c>
      <c r="BM1612" s="2" t="n">
        <f aca="false">IF(P1612&lt;=1000, -6.942*LN(P1612)+107.59, IF(AND(P1612&gt;1000, P1612&lt;=5213),-36.304*LN(P1612)+310.72, IF(P1612&gt;5213, 10)))</f>
        <v>12.4431376672524</v>
      </c>
      <c r="BN1612" s="2" t="n">
        <f aca="false">BF1612^0.04*BG1612^0.22*BH1612^0.51*BI1612^0.06*BM1612^0.17</f>
        <v>55.2949889223018</v>
      </c>
      <c r="BO1612" s="3" t="str">
        <f aca="false">IF(BN1612&gt;=90, "Very Good", IF(BN1612&gt;=80, "Good", IF(BN1612&gt;=70, "Slightly Good", IF(BN1612&gt;=60, "Average", IF(BN1612&gt;=50, "Slightly Poor", IF(BN1612&gt;=40, "Poor", "Very Poor"))))))</f>
        <v>Slightly Poor</v>
      </c>
      <c r="BP1612" s="2" t="n">
        <f aca="false">IF(AJ1612&lt;=1000, -6.942*LN(AJ1612)+107.59, IF(AND(AJ1612&gt;1000, AJ1612&lt;=5213),-36.304*LN(AJ1612)+310.72, IF(AJ1612&gt;5213, 10)))</f>
        <v>38.601845269226</v>
      </c>
      <c r="BQ1612" s="2" t="n">
        <f aca="false">BF1612^0.04*BG1612^0.22*BH1612^0.51*BI1612^0.06*BP1612^0.17</f>
        <v>67.0302844714089</v>
      </c>
      <c r="BR1612" s="0" t="str">
        <f aca="false">IF(BQ1612&gt;=90, "Very Good", IF(BQ1612&gt;=80, "Good", IF(BQ1612&gt;=70, "Slightly Good", IF(BQ1612&gt;=60, "Average", IF(BQ1612&gt;=50, "Slightly Poor", IF(BQ1612&gt;=40, "Poor", "Very Poor"))))))</f>
        <v>Average</v>
      </c>
      <c r="BT1612" s="2" t="n">
        <f aca="false">9.81*LN(AH1612)+30.6</f>
        <v>46.9602039096747</v>
      </c>
      <c r="BU1612" s="0" t="str">
        <f aca="false">IF(BT1612&lt;30, "Clean water", IF(AND(BT1612&gt;=30, BT1612&lt;40), "Hypolimia", IF(AND(BT1612&gt;=40,BT1612&lt;50), "Mesotrophic", IF(AND(BT1612&gt;=50, BT1612&lt;70), "Eutrophic", IF(BT1612&gt;70,"Hypertrophic")))))</f>
        <v>Mesotrophic</v>
      </c>
      <c r="CM1612" s="0" t="n">
        <f aca="false">IF(G1612&gt;H1612,1,0)</f>
        <v>0</v>
      </c>
      <c r="CO1612" s="17" t="n">
        <f aca="false">14.652-0.41022*M1612+0.007991*M1612*M1612-0.000077774*M1612*M1612*M1612</f>
        <v>10.87299521775</v>
      </c>
      <c r="CP1612" s="1" t="n">
        <f aca="false">F1612/CO1612*100</f>
        <v>82.7738798717362</v>
      </c>
    </row>
    <row r="1613" customFormat="false" ht="12.5" hidden="false" customHeight="false" outlineLevel="0" collapsed="false">
      <c r="A1613" s="0" t="n">
        <v>1612</v>
      </c>
      <c r="B1613" s="15" t="s">
        <v>95</v>
      </c>
      <c r="C1613" s="16" t="s">
        <v>96</v>
      </c>
      <c r="D1613" s="0" t="s">
        <v>194</v>
      </c>
      <c r="E1613" s="0" t="n">
        <v>8</v>
      </c>
      <c r="F1613" s="0" t="n">
        <v>8.4</v>
      </c>
      <c r="G1613" s="0" t="n">
        <v>2.6</v>
      </c>
      <c r="H1613" s="0" t="n">
        <v>5.4</v>
      </c>
      <c r="I1613" s="0" t="n">
        <v>8</v>
      </c>
      <c r="J1613" s="0" t="n">
        <v>7.861</v>
      </c>
      <c r="K1613" s="0" t="n">
        <v>0.049</v>
      </c>
      <c r="L1613" s="0" t="n">
        <v>5</v>
      </c>
      <c r="M1613" s="0" t="n">
        <v>7.6</v>
      </c>
      <c r="N1613" s="0" t="n">
        <v>0</v>
      </c>
      <c r="O1613" s="0" t="n">
        <v>642</v>
      </c>
      <c r="P1613" s="0" t="n">
        <v>9000</v>
      </c>
      <c r="Q1613" s="0" t="n">
        <v>0</v>
      </c>
      <c r="R1613" s="0" t="n">
        <v>0</v>
      </c>
      <c r="S1613" s="0" t="n">
        <v>0</v>
      </c>
      <c r="T1613" s="0" t="n">
        <v>0</v>
      </c>
      <c r="U1613" s="0" t="n">
        <v>0</v>
      </c>
      <c r="V1613" s="0" t="n">
        <v>0</v>
      </c>
      <c r="AC1613" s="0" t="n">
        <v>7.775</v>
      </c>
      <c r="AD1613" s="0" t="n">
        <v>0.997</v>
      </c>
      <c r="AE1613" s="0" t="n">
        <v>5.744</v>
      </c>
      <c r="AF1613" s="0" t="n">
        <v>0.025</v>
      </c>
      <c r="AG1613" s="0" t="n">
        <v>0.012</v>
      </c>
      <c r="AH1613" s="0" t="n">
        <v>3.9</v>
      </c>
      <c r="AJ1613" s="0" t="n">
        <v>370</v>
      </c>
      <c r="AP1613" s="0" t="n">
        <v>0</v>
      </c>
      <c r="AY1613" s="0" t="n">
        <v>0</v>
      </c>
      <c r="BF1613" s="0" t="n">
        <f aca="false">IF(E1613&lt;11,-3.6797*E1613^2+48.115*E1613-53.83,280.92*EXP(-0.2027*E1613))</f>
        <v>95.5892</v>
      </c>
      <c r="BG1613" s="1" t="n">
        <f aca="false">32.208*LN(F1613)+21.438</f>
        <v>89.9840867819932</v>
      </c>
      <c r="BH1613" s="1" t="n">
        <f aca="false">IF(G1613&lt;=2, -10*G1613+100, 88.958*EXP(-0.0755*G1613))</f>
        <v>73.1026302934667</v>
      </c>
      <c r="BI1613" s="1" t="n">
        <f aca="false">IF(I1613&lt;=100, 0.0053*(I1613)^2-1.0332*I1613+100.76, 122.82*EXP(-0.0092*I1613))</f>
        <v>92.8336</v>
      </c>
      <c r="BJ1613" s="0" t="n">
        <f aca="false">IF(P1613&lt;=1000, -6.942*LN(P1613)+107.59, -36.304*LN(P1613)+310.72)</f>
        <v>-19.8271887037816</v>
      </c>
      <c r="BK1613" s="0" t="e">
        <f aca="false">BF1613^0.04*BG1613^0.22*BH1613^0.51*BI1613^0.06*BJ1613^0.17</f>
        <v>#NUM!</v>
      </c>
      <c r="BL1613" s="0" t="e">
        <f aca="false">IF(BK1613&gt;=90, "Very Good", IF(BK1613&gt;=80, "Good", IF(BK1613&gt;=70, "Slightly Good", IF(BK1613&gt;=60, "Average", IF(BK1613&gt;=50, "Slightly Poor", IF(BK1613&gt;=40, "Poor", "Very Poor"))))))</f>
        <v>#NUM!</v>
      </c>
      <c r="BM1613" s="2" t="n">
        <f aca="false">IF(P1613&lt;=1000, -6.942*LN(P1613)+107.59, IF(AND(P1613&gt;1000, P1613&lt;=5213),-36.304*LN(P1613)+310.72, IF(P1613&gt;5213, 10)))</f>
        <v>10</v>
      </c>
      <c r="BN1613" s="2" t="n">
        <f aca="false">BF1613^0.04*BG1613^0.22*BH1613^0.51*BI1613^0.06*BM1613^0.17</f>
        <v>55.9501111178802</v>
      </c>
      <c r="BO1613" s="3" t="str">
        <f aca="false">IF(BN1613&gt;=90, "Very Good", IF(BN1613&gt;=80, "Good", IF(BN1613&gt;=70, "Slightly Good", IF(BN1613&gt;=60, "Average", IF(BN1613&gt;=50, "Slightly Poor", IF(BN1613&gt;=40, "Poor", "Very Poor"))))))</f>
        <v>Slightly Poor</v>
      </c>
      <c r="BP1613" s="2" t="n">
        <f aca="false">IF(AJ1613&lt;=1000, -6.942*LN(AJ1613)+107.59, IF(AND(AJ1613&gt;1000, AJ1613&lt;=5213),-36.304*LN(AJ1613)+310.72, IF(AJ1613&gt;5213, 10)))</f>
        <v>66.5384621348591</v>
      </c>
      <c r="BQ1613" s="2" t="n">
        <f aca="false">BF1613^0.04*BG1613^0.22*BH1613^0.51*BI1613^0.06*BP1613^0.17</f>
        <v>77.2188487406739</v>
      </c>
      <c r="BR1613" s="0" t="str">
        <f aca="false">IF(BQ1613&gt;=90, "Very Good", IF(BQ1613&gt;=80, "Good", IF(BQ1613&gt;=70, "Slightly Good", IF(BQ1613&gt;=60, "Average", IF(BQ1613&gt;=50, "Slightly Poor", IF(BQ1613&gt;=40, "Poor", "Very Poor"))))))</f>
        <v>Slightly Good</v>
      </c>
      <c r="BT1613" s="2" t="n">
        <f aca="false">9.81*LN(AH1613)+30.6</f>
        <v>43.9511799862602</v>
      </c>
      <c r="BU1613" s="0" t="str">
        <f aca="false">IF(BT1613&lt;30, "Clean water", IF(AND(BT1613&gt;=30, BT1613&lt;40), "Hypolimia", IF(AND(BT1613&gt;=40,BT1613&lt;50), "Mesotrophic", IF(AND(BT1613&gt;=50, BT1613&lt;70), "Eutrophic", IF(BT1613&gt;70,"Hypertrophic")))))</f>
        <v>Mesotrophic</v>
      </c>
      <c r="CM1613" s="0" t="n">
        <f aca="false">IF(G1613&gt;H1613,1,0)</f>
        <v>0</v>
      </c>
      <c r="CO1613" s="17" t="n">
        <f aca="false">14.652-0.41022*M1613+0.007991*M1613*M1613-0.000077774*M1613*M1613*M1613</f>
        <v>11.961747240576</v>
      </c>
      <c r="CP1613" s="1" t="n">
        <f aca="false">F1613/CO1613*100</f>
        <v>70.2238546849241</v>
      </c>
    </row>
    <row r="1614" customFormat="false" ht="12.5" hidden="false" customHeight="false" outlineLevel="0" collapsed="false">
      <c r="A1614" s="0" t="n">
        <v>1613</v>
      </c>
      <c r="B1614" s="15" t="s">
        <v>97</v>
      </c>
      <c r="C1614" s="16" t="s">
        <v>98</v>
      </c>
      <c r="D1614" s="0" t="s">
        <v>194</v>
      </c>
      <c r="E1614" s="0" t="n">
        <v>8.4</v>
      </c>
      <c r="F1614" s="0" t="n">
        <v>12.1</v>
      </c>
      <c r="G1614" s="0" t="n">
        <v>1.2</v>
      </c>
      <c r="H1614" s="0" t="n">
        <v>3.8</v>
      </c>
      <c r="I1614" s="0" t="n">
        <v>5.8</v>
      </c>
      <c r="J1614" s="0" t="n">
        <v>2.99</v>
      </c>
      <c r="K1614" s="0" t="n">
        <v>0.042</v>
      </c>
      <c r="L1614" s="0" t="n">
        <v>2</v>
      </c>
      <c r="M1614" s="0" t="n">
        <v>7.2</v>
      </c>
      <c r="N1614" s="0" t="n">
        <v>0</v>
      </c>
      <c r="O1614" s="0" t="n">
        <v>222</v>
      </c>
      <c r="P1614" s="0" t="n">
        <v>2400</v>
      </c>
      <c r="Q1614" s="0" t="n">
        <v>0</v>
      </c>
      <c r="R1614" s="0" t="n">
        <v>0</v>
      </c>
      <c r="S1614" s="0" t="n">
        <v>0</v>
      </c>
      <c r="T1614" s="0" t="n">
        <v>0</v>
      </c>
      <c r="U1614" s="0" t="n">
        <v>0</v>
      </c>
      <c r="V1614" s="0" t="n">
        <v>0</v>
      </c>
      <c r="AC1614" s="0" t="n">
        <v>2.865</v>
      </c>
      <c r="AD1614" s="0" t="n">
        <v>0.121</v>
      </c>
      <c r="AE1614" s="0" t="n">
        <v>2.27</v>
      </c>
      <c r="AF1614" s="0" t="n">
        <v>0.008</v>
      </c>
      <c r="AG1614" s="0" t="n">
        <v>0.005</v>
      </c>
      <c r="AH1614" s="0" t="n">
        <v>14.8</v>
      </c>
      <c r="AJ1614" s="0" t="n">
        <v>190</v>
      </c>
      <c r="AP1614" s="0" t="n">
        <v>0</v>
      </c>
      <c r="AY1614" s="0" t="n">
        <v>0</v>
      </c>
      <c r="BF1614" s="0" t="n">
        <f aca="false">IF(E1614&lt;11,-3.6797*E1614^2+48.115*E1614-53.83,280.92*EXP(-0.2027*E1614))</f>
        <v>90.6963680000001</v>
      </c>
      <c r="BG1614" s="1" t="n">
        <f aca="false">32.208*LN(F1614)+21.438</f>
        <v>101.739161217428</v>
      </c>
      <c r="BH1614" s="1" t="n">
        <f aca="false">IF(G1614&lt;=2, -10*G1614+100, 88.958*EXP(-0.0755*G1614))</f>
        <v>88</v>
      </c>
      <c r="BI1614" s="1" t="n">
        <f aca="false">IF(I1614&lt;=100, 0.0053*(I1614)^2-1.0332*I1614+100.76, 122.82*EXP(-0.0092*I1614))</f>
        <v>94.945732</v>
      </c>
      <c r="BJ1614" s="0" t="n">
        <f aca="false">IF(P1614&lt;=1000, -6.942*LN(P1614)+107.59, -36.304*LN(P1614)+310.72)</f>
        <v>28.1578353109365</v>
      </c>
      <c r="BK1614" s="0" t="n">
        <f aca="false">BF1614^0.04*BG1614^0.22*BH1614^0.51*BI1614^0.06*BJ1614^0.17</f>
        <v>75.2865773809094</v>
      </c>
      <c r="BL1614" s="0" t="str">
        <f aca="false">IF(BK1614&gt;=90, "Very Good", IF(BK1614&gt;=80, "Good", IF(BK1614&gt;=70, "Slightly Good", IF(BK1614&gt;=60, "Average", IF(BK1614&gt;=50, "Slightly Poor", IF(BK1614&gt;=40, "Poor", "Very Poor"))))))</f>
        <v>Slightly Good</v>
      </c>
      <c r="BM1614" s="2" t="n">
        <f aca="false">IF(P1614&lt;=1000, -6.942*LN(P1614)+107.59, IF(AND(P1614&gt;1000, P1614&lt;=5213),-36.304*LN(P1614)+310.72, IF(P1614&gt;5213, 10)))</f>
        <v>28.1578353109365</v>
      </c>
      <c r="BN1614" s="2" t="n">
        <f aca="false">BF1614^0.04*BG1614^0.22*BH1614^0.51*BI1614^0.06*BM1614^0.17</f>
        <v>75.2865773809094</v>
      </c>
      <c r="BO1614" s="3" t="str">
        <f aca="false">IF(BN1614&gt;=90, "Very Good", IF(BN1614&gt;=80, "Good", IF(BN1614&gt;=70, "Slightly Good", IF(BN1614&gt;=60, "Average", IF(BN1614&gt;=50, "Slightly Poor", IF(BN1614&gt;=40, "Poor", "Very Poor"))))))</f>
        <v>Slightly Good</v>
      </c>
      <c r="BP1614" s="2" t="n">
        <f aca="false">IF(AJ1614&lt;=1000, -6.942*LN(AJ1614)+107.59, IF(AND(AJ1614&gt;1000, AJ1614&lt;=5213),-36.304*LN(AJ1614)+310.72, IF(AJ1614&gt;5213, 10)))</f>
        <v>71.1651588910619</v>
      </c>
      <c r="BQ1614" s="2" t="n">
        <f aca="false">BF1614^0.04*BG1614^0.22*BH1614^0.51*BI1614^0.06*BP1614^0.17</f>
        <v>88.1396133537684</v>
      </c>
      <c r="BR1614" s="0" t="str">
        <f aca="false">IF(BQ1614&gt;=90, "Very Good", IF(BQ1614&gt;=80, "Good", IF(BQ1614&gt;=70, "Slightly Good", IF(BQ1614&gt;=60, "Average", IF(BQ1614&gt;=50, "Slightly Poor", IF(BQ1614&gt;=40, "Poor", "Very Poor"))))))</f>
        <v>Good</v>
      </c>
      <c r="BT1614" s="2" t="n">
        <f aca="false">9.81*LN(AH1614)+30.6</f>
        <v>57.0342926433544</v>
      </c>
      <c r="BU1614" s="0" t="str">
        <f aca="false">IF(BT1614&lt;30, "Clean water", IF(AND(BT1614&gt;=30, BT1614&lt;40), "Hypolimia", IF(AND(BT1614&gt;=40,BT1614&lt;50), "Mesotrophic", IF(AND(BT1614&gt;=50, BT1614&lt;70), "Eutrophic", IF(BT1614&gt;70,"Hypertrophic")))))</f>
        <v>Eutrophic</v>
      </c>
      <c r="CM1614" s="0" t="n">
        <f aca="false">IF(G1614&gt;H1614,1,0)</f>
        <v>0</v>
      </c>
      <c r="CO1614" s="17" t="n">
        <f aca="false">14.652-0.41022*M1614+0.007991*M1614*M1614-0.000077774*M1614*M1614*M1614</f>
        <v>12.083640450048</v>
      </c>
      <c r="CP1614" s="1" t="n">
        <f aca="false">F1614/CO1614*100</f>
        <v>100.135385937869</v>
      </c>
    </row>
    <row r="1615" customFormat="false" ht="12.5" hidden="false" customHeight="false" outlineLevel="0" collapsed="false">
      <c r="A1615" s="0" t="n">
        <v>1614</v>
      </c>
      <c r="B1615" s="15" t="s">
        <v>99</v>
      </c>
      <c r="C1615" s="16" t="s">
        <v>100</v>
      </c>
      <c r="D1615" s="0" t="s">
        <v>194</v>
      </c>
      <c r="E1615" s="0" t="n">
        <v>7.8</v>
      </c>
      <c r="F1615" s="0" t="n">
        <v>10.5</v>
      </c>
      <c r="G1615" s="0" t="n">
        <v>1.8</v>
      </c>
      <c r="H1615" s="0" t="n">
        <v>4.9</v>
      </c>
      <c r="I1615" s="0" t="n">
        <v>10.5</v>
      </c>
      <c r="J1615" s="0" t="n">
        <v>6.054</v>
      </c>
      <c r="K1615" s="0" t="n">
        <v>0.103</v>
      </c>
      <c r="L1615" s="0" t="n">
        <v>3.7</v>
      </c>
      <c r="M1615" s="0" t="n">
        <v>11.7</v>
      </c>
      <c r="O1615" s="0" t="n">
        <v>413</v>
      </c>
      <c r="BD1615" s="0" t="n">
        <v>0.517</v>
      </c>
      <c r="BF1615" s="0" t="n">
        <f aca="false">IF(E1615&lt;11,-3.6797*E1615^2+48.115*E1615-53.83,280.92*EXP(-0.2027*E1615))</f>
        <v>97.5940520000001</v>
      </c>
      <c r="BG1615" s="1" t="n">
        <f aca="false">32.208*LN(F1615)+21.438</f>
        <v>97.1710942827213</v>
      </c>
      <c r="BH1615" s="1" t="n">
        <f aca="false">IF(G1615&lt;=2, -10*G1615+100, 88.958*EXP(-0.0755*G1615))</f>
        <v>82</v>
      </c>
      <c r="BI1615" s="1" t="n">
        <f aca="false">IF(I1615&lt;=100, 0.0053*(I1615)^2-1.0332*I1615+100.76, 122.82*EXP(-0.0092*I1615))</f>
        <v>90.495725</v>
      </c>
      <c r="BJ1615" s="0" t="e">
        <f aca="false">IF(P1615&lt;=1000, -6.942*LN(P1615)+107.59, -36.304*LN(P1615)+310.72)</f>
        <v>#VALUE!</v>
      </c>
      <c r="BK1615" s="0" t="e">
        <f aca="false">BF1615^0.04*BG1615^0.22*BH1615^0.51*BI1615^0.06*BJ1615^0.17</f>
        <v>#VALUE!</v>
      </c>
      <c r="BL1615" s="0" t="e">
        <f aca="false">IF(BK1615&gt;=90, "Very Good", IF(BK1615&gt;=80, "Good", IF(BK1615&gt;=70, "Slightly Good", IF(BK1615&gt;=60, "Average", IF(BK1615&gt;=50, "Slightly Poor", IF(BK1615&gt;=40, "Poor", "Very Poor"))))))</f>
        <v>#VALUE!</v>
      </c>
      <c r="BM1615" s="2" t="e">
        <f aca="false">IF(P1615&lt;=1000, -6.942*LN(P1615)+107.59, IF(AND(P1615&gt;1000, P1615&lt;=5213),-36.304*LN(P1615)+310.72, IF(P1615&gt;5213, 10)))</f>
        <v>#VALUE!</v>
      </c>
      <c r="BN1615" s="2" t="e">
        <f aca="false">BF1615^0.04*BG1615^0.22*BH1615^0.51*BI1615^0.06*BM1615^0.17</f>
        <v>#VALUE!</v>
      </c>
      <c r="BO1615" s="3" t="e">
        <f aca="false">IF(BN1615&gt;=90, "Very Good", IF(BN1615&gt;=80, "Good", IF(BN1615&gt;=70, "Slightly Good", IF(BN1615&gt;=60, "Average", IF(BN1615&gt;=50, "Slightly Poor", IF(BN1615&gt;=40, "Poor", "Very Poor"))))))</f>
        <v>#VALUE!</v>
      </c>
      <c r="BP1615" s="2" t="e">
        <f aca="false">IF(AJ1615&lt;=1000, -6.942*LN(AJ1615)+107.59, IF(AND(AJ1615&gt;1000, AJ1615&lt;=5213),-36.304*LN(AJ1615)+310.72, IF(AJ1615&gt;5213, 10)))</f>
        <v>#VALUE!</v>
      </c>
      <c r="BQ1615" s="2" t="e">
        <f aca="false">BF1615^0.04*BG1615^0.22*BH1615^0.51*BI1615^0.06*BP1615^0.17</f>
        <v>#VALUE!</v>
      </c>
      <c r="BR1615" s="0" t="e">
        <f aca="false">IF(BQ1615&gt;=90, "Very Good", IF(BQ1615&gt;=80, "Good", IF(BQ1615&gt;=70, "Slightly Good", IF(BQ1615&gt;=60, "Average", IF(BQ1615&gt;=50, "Slightly Poor", IF(BQ1615&gt;=40, "Poor", "Very Poor"))))))</f>
        <v>#VALUE!</v>
      </c>
      <c r="BT1615" s="2" t="e">
        <f aca="false">9.81*LN(AH1615)+30.6</f>
        <v>#VALUE!</v>
      </c>
      <c r="BU1615" s="0" t="e">
        <f aca="false">IF(BT1615&lt;30, "Clean water", IF(AND(BT1615&gt;=30, BT1615&lt;40), "Hypolimia", IF(AND(BT1615&gt;=40,BT1615&lt;50), "Mesotrophic", IF(AND(BT1615&gt;=50, BT1615&lt;70), "Eutrophic", IF(BT1615&gt;70,"Hypertrophic")))))</f>
        <v>#VALUE!</v>
      </c>
      <c r="CM1615" s="0" t="n">
        <f aca="false">IF(G1615&gt;H1615,1,0)</f>
        <v>0</v>
      </c>
      <c r="CO1615" s="17" t="n">
        <f aca="false">14.652-0.41022*M1615+0.007991*M1615*M1615-0.000077774*M1615*M1615*M1615</f>
        <v>10.821750140538</v>
      </c>
      <c r="CP1615" s="1" t="n">
        <f aca="false">F1615/CO1615*100</f>
        <v>97.0268197254644</v>
      </c>
    </row>
    <row r="1616" customFormat="false" ht="12.5" hidden="false" customHeight="false" outlineLevel="0" collapsed="false">
      <c r="A1616" s="0" t="n">
        <v>1615</v>
      </c>
      <c r="B1616" s="15" t="s">
        <v>99</v>
      </c>
      <c r="C1616" s="16" t="s">
        <v>100</v>
      </c>
      <c r="D1616" s="0" t="s">
        <v>194</v>
      </c>
      <c r="E1616" s="0" t="n">
        <v>7.2</v>
      </c>
      <c r="F1616" s="0" t="n">
        <v>11.3</v>
      </c>
      <c r="G1616" s="0" t="n">
        <v>0.9</v>
      </c>
      <c r="H1616" s="0" t="n">
        <v>2.6</v>
      </c>
      <c r="I1616" s="0" t="n">
        <v>1.6</v>
      </c>
      <c r="J1616" s="0" t="n">
        <v>4.799</v>
      </c>
      <c r="K1616" s="0" t="n">
        <v>0.024</v>
      </c>
      <c r="L1616" s="0" t="n">
        <v>2.1</v>
      </c>
      <c r="M1616" s="0" t="n">
        <v>5.6</v>
      </c>
      <c r="N1616" s="0" t="n">
        <v>0</v>
      </c>
      <c r="O1616" s="0" t="n">
        <v>431</v>
      </c>
      <c r="P1616" s="0" t="n">
        <v>4200</v>
      </c>
      <c r="Q1616" s="0" t="n">
        <v>0</v>
      </c>
      <c r="R1616" s="0" t="n">
        <v>0</v>
      </c>
      <c r="S1616" s="0" t="n">
        <v>0</v>
      </c>
      <c r="T1616" s="0" t="n">
        <v>0</v>
      </c>
      <c r="U1616" s="0" t="n">
        <v>0</v>
      </c>
      <c r="V1616" s="0" t="n">
        <v>0</v>
      </c>
      <c r="AC1616" s="0" t="n">
        <v>4.74</v>
      </c>
      <c r="AD1616" s="0" t="n">
        <v>0</v>
      </c>
      <c r="AE1616" s="0" t="n">
        <v>4.169</v>
      </c>
      <c r="AF1616" s="0" t="n">
        <v>0.02</v>
      </c>
      <c r="AG1616" s="0" t="n">
        <v>0.012</v>
      </c>
      <c r="AH1616" s="0" t="n">
        <v>4</v>
      </c>
      <c r="AJ1616" s="0" t="n">
        <v>240</v>
      </c>
      <c r="AP1616" s="0" t="n">
        <v>0</v>
      </c>
      <c r="AY1616" s="0" t="n">
        <v>0</v>
      </c>
      <c r="BF1616" s="0" t="n">
        <f aca="false">IF(E1616&lt;11,-3.6797*E1616^2+48.115*E1616-53.83,280.92*EXP(-0.2027*E1616))</f>
        <v>101.842352</v>
      </c>
      <c r="BG1616" s="1" t="n">
        <f aca="false">32.208*LN(F1616)+21.438</f>
        <v>99.5360461899348</v>
      </c>
      <c r="BH1616" s="1" t="n">
        <f aca="false">IF(G1616&lt;=2, -10*G1616+100, 88.958*EXP(-0.0755*G1616))</f>
        <v>91</v>
      </c>
      <c r="BI1616" s="1" t="n">
        <f aca="false">IF(I1616&lt;=100, 0.0053*(I1616)^2-1.0332*I1616+100.76, 122.82*EXP(-0.0092*I1616))</f>
        <v>99.120448</v>
      </c>
      <c r="BJ1616" s="0" t="n">
        <f aca="false">IF(P1616&lt;=1000, -6.942*LN(P1616)+107.59, -36.304*LN(P1616)+310.72)</f>
        <v>7.84154374572893</v>
      </c>
      <c r="BK1616" s="0" t="n">
        <f aca="false">BF1616^0.04*BG1616^0.22*BH1616^0.51*BI1616^0.06*BJ1616^0.17</f>
        <v>61.7734694730088</v>
      </c>
      <c r="BL1616" s="0" t="str">
        <f aca="false">IF(BK1616&gt;=90, "Very Good", IF(BK1616&gt;=80, "Good", IF(BK1616&gt;=70, "Slightly Good", IF(BK1616&gt;=60, "Average", IF(BK1616&gt;=50, "Slightly Poor", IF(BK1616&gt;=40, "Poor", "Very Poor"))))))</f>
        <v>Average</v>
      </c>
      <c r="BM1616" s="2" t="n">
        <f aca="false">IF(P1616&lt;=1000, -6.942*LN(P1616)+107.59, IF(AND(P1616&gt;1000, P1616&lt;=5213),-36.304*LN(P1616)+310.72, IF(P1616&gt;5213, 10)))</f>
        <v>7.84154374572893</v>
      </c>
      <c r="BN1616" s="2" t="n">
        <f aca="false">BF1616^0.04*BG1616^0.22*BH1616^0.51*BI1616^0.06*BM1616^0.17</f>
        <v>61.7734694730088</v>
      </c>
      <c r="BO1616" s="3" t="str">
        <f aca="false">IF(BN1616&gt;=90, "Very Good", IF(BN1616&gt;=80, "Good", IF(BN1616&gt;=70, "Slightly Good", IF(BN1616&gt;=60, "Average", IF(BN1616&gt;=50, "Slightly Poor", IF(BN1616&gt;=40, "Poor", "Very Poor"))))))</f>
        <v>Average</v>
      </c>
      <c r="BP1616" s="2" t="n">
        <f aca="false">IF(AJ1616&lt;=1000, -6.942*LN(AJ1616)+107.59, IF(AND(AJ1616&gt;1000, AJ1616&lt;=5213),-36.304*LN(AJ1616)+310.72, IF(AJ1616&gt;5213, 10)))</f>
        <v>69.5434045941599</v>
      </c>
      <c r="BQ1616" s="2" t="n">
        <f aca="false">BF1616^0.04*BG1616^0.22*BH1616^0.51*BI1616^0.06*BP1616^0.17</f>
        <v>89.523538206188</v>
      </c>
      <c r="BR1616" s="0" t="str">
        <f aca="false">IF(BQ1616&gt;=90, "Very Good", IF(BQ1616&gt;=80, "Good", IF(BQ1616&gt;=70, "Slightly Good", IF(BQ1616&gt;=60, "Average", IF(BQ1616&gt;=50, "Slightly Poor", IF(BQ1616&gt;=40, "Poor", "Very Poor"))))))</f>
        <v>Good</v>
      </c>
      <c r="BT1616" s="2" t="n">
        <f aca="false">9.81*LN(AH1616)+30.6</f>
        <v>44.1995476825861</v>
      </c>
      <c r="BU1616" s="0" t="str">
        <f aca="false">IF(BT1616&lt;30, "Clean water", IF(AND(BT1616&gt;=30, BT1616&lt;40), "Hypolimia", IF(AND(BT1616&gt;=40,BT1616&lt;50), "Mesotrophic", IF(AND(BT1616&gt;=50, BT1616&lt;70), "Eutrophic", IF(BT1616&gt;70,"Hypertrophic")))))</f>
        <v>Mesotrophic</v>
      </c>
      <c r="CM1616" s="0" t="n">
        <f aca="false">IF(G1616&gt;H1616,1,0)</f>
        <v>0</v>
      </c>
      <c r="CO1616" s="17" t="n">
        <f aca="false">14.652-0.41022*M1616+0.007991*M1616*M1616-0.000077774*M1616*M1616*M1616</f>
        <v>12.591707401216</v>
      </c>
      <c r="CP1616" s="1" t="n">
        <f aca="false">F1616/CO1616*100</f>
        <v>89.7416024685321</v>
      </c>
    </row>
    <row r="1617" customFormat="false" ht="12.5" hidden="false" customHeight="false" outlineLevel="0" collapsed="false">
      <c r="A1617" s="0" t="n">
        <v>1616</v>
      </c>
      <c r="B1617" s="15" t="s">
        <v>101</v>
      </c>
      <c r="C1617" s="16" t="s">
        <v>102</v>
      </c>
      <c r="D1617" s="0" t="s">
        <v>194</v>
      </c>
      <c r="E1617" s="0" t="n">
        <v>7.8</v>
      </c>
      <c r="F1617" s="0" t="n">
        <v>12.1</v>
      </c>
      <c r="G1617" s="0" t="n">
        <v>1.9</v>
      </c>
      <c r="H1617" s="0" t="n">
        <v>4.7</v>
      </c>
      <c r="I1617" s="0" t="n">
        <v>23.8</v>
      </c>
      <c r="J1617" s="0" t="n">
        <v>4.093</v>
      </c>
      <c r="K1617" s="0" t="n">
        <v>0.05</v>
      </c>
      <c r="L1617" s="0" t="n">
        <v>2.7</v>
      </c>
      <c r="M1617" s="0" t="n">
        <v>8.1</v>
      </c>
      <c r="N1617" s="0" t="n">
        <v>0</v>
      </c>
      <c r="O1617" s="0" t="n">
        <v>290</v>
      </c>
      <c r="P1617" s="0" t="n">
        <v>6400</v>
      </c>
      <c r="Q1617" s="0" t="n">
        <v>0</v>
      </c>
      <c r="R1617" s="0" t="n">
        <v>0</v>
      </c>
      <c r="S1617" s="0" t="n">
        <v>0</v>
      </c>
      <c r="T1617" s="0" t="n">
        <v>0</v>
      </c>
      <c r="U1617" s="0" t="n">
        <v>0</v>
      </c>
      <c r="V1617" s="0" t="n">
        <v>0</v>
      </c>
      <c r="AC1617" s="0" t="n">
        <v>3.911</v>
      </c>
      <c r="AD1617" s="0" t="n">
        <v>0.241</v>
      </c>
      <c r="AE1617" s="0" t="n">
        <v>3.274</v>
      </c>
      <c r="AF1617" s="0" t="n">
        <v>0.009</v>
      </c>
      <c r="AG1617" s="0" t="n">
        <v>0.004</v>
      </c>
      <c r="AH1617" s="0" t="n">
        <v>40.8</v>
      </c>
      <c r="AI1617" s="0" t="n">
        <v>0</v>
      </c>
      <c r="AJ1617" s="0" t="n">
        <v>200</v>
      </c>
      <c r="AP1617" s="0" t="n">
        <v>0</v>
      </c>
      <c r="AQ1617" s="0" t="n">
        <v>0</v>
      </c>
      <c r="AR1617" s="0" t="n">
        <v>0</v>
      </c>
      <c r="AS1617" s="0" t="n">
        <v>0</v>
      </c>
      <c r="AU1617" s="0" t="n">
        <v>0</v>
      </c>
      <c r="AV1617" s="0" t="n">
        <v>0</v>
      </c>
      <c r="AY1617" s="0" t="n">
        <v>0</v>
      </c>
      <c r="AZ1617" s="0" t="n">
        <v>0</v>
      </c>
      <c r="BB1617" s="0" t="n">
        <v>0</v>
      </c>
      <c r="BE1617" s="0" t="n">
        <v>0</v>
      </c>
      <c r="BF1617" s="0" t="n">
        <f aca="false">IF(E1617&lt;11,-3.6797*E1617^2+48.115*E1617-53.83,280.92*EXP(-0.2027*E1617))</f>
        <v>97.5940520000001</v>
      </c>
      <c r="BG1617" s="1" t="n">
        <f aca="false">32.208*LN(F1617)+21.438</f>
        <v>101.739161217428</v>
      </c>
      <c r="BH1617" s="1" t="n">
        <f aca="false">IF(G1617&lt;=2, -10*G1617+100, 88.958*EXP(-0.0755*G1617))</f>
        <v>81</v>
      </c>
      <c r="BI1617" s="1" t="n">
        <f aca="false">IF(I1617&lt;=100, 0.0053*(I1617)^2-1.0332*I1617+100.76, 122.82*EXP(-0.0092*I1617))</f>
        <v>79.171972</v>
      </c>
      <c r="BJ1617" s="0" t="n">
        <f aca="false">IF(P1617&lt;=1000, -6.942*LN(P1617)+107.59, -36.304*LN(P1617)+310.72)</f>
        <v>-7.45018989040113</v>
      </c>
      <c r="BK1617" s="0" t="e">
        <f aca="false">BF1617^0.04*BG1617^0.22*BH1617^0.51*BI1617^0.06*BJ1617^0.17</f>
        <v>#NUM!</v>
      </c>
      <c r="BL1617" s="0" t="e">
        <f aca="false">IF(BK1617&gt;=90, "Very Good", IF(BK1617&gt;=80, "Good", IF(BK1617&gt;=70, "Slightly Good", IF(BK1617&gt;=60, "Average", IF(BK1617&gt;=50, "Slightly Poor", IF(BK1617&gt;=40, "Poor", "Very Poor"))))))</f>
        <v>#NUM!</v>
      </c>
      <c r="BM1617" s="2" t="n">
        <f aca="false">IF(P1617&lt;=1000, -6.942*LN(P1617)+107.59, IF(AND(P1617&gt;1000, P1617&lt;=5213),-36.304*LN(P1617)+310.72, IF(P1617&gt;5213, 10)))</f>
        <v>10</v>
      </c>
      <c r="BN1617" s="2" t="n">
        <f aca="false">BF1617^0.04*BG1617^0.22*BH1617^0.51*BI1617^0.06*BM1617^0.17</f>
        <v>60.0434965683916</v>
      </c>
      <c r="BO1617" s="3" t="str">
        <f aca="false">IF(BN1617&gt;=90, "Very Good", IF(BN1617&gt;=80, "Good", IF(BN1617&gt;=70, "Slightly Good", IF(BN1617&gt;=60, "Average", IF(BN1617&gt;=50, "Slightly Poor", IF(BN1617&gt;=40, "Poor", "Very Poor"))))))</f>
        <v>Average</v>
      </c>
      <c r="BP1617" s="2" t="n">
        <f aca="false">IF(AJ1617&lt;=1000, -6.942*LN(AJ1617)+107.59, IF(AND(AJ1617&gt;1000, AJ1617&lt;=5213),-36.304*LN(AJ1617)+310.72, IF(AJ1617&gt;5213, 10)))</f>
        <v>70.8090808414235</v>
      </c>
      <c r="BQ1617" s="2" t="n">
        <f aca="false">BF1617^0.04*BG1617^0.22*BH1617^0.51*BI1617^0.06*BP1617^0.17</f>
        <v>83.7492830085454</v>
      </c>
      <c r="BR1617" s="0" t="str">
        <f aca="false">IF(BQ1617&gt;=90, "Very Good", IF(BQ1617&gt;=80, "Good", IF(BQ1617&gt;=70, "Slightly Good", IF(BQ1617&gt;=60, "Average", IF(BQ1617&gt;=50, "Slightly Poor", IF(BQ1617&gt;=40, "Poor", "Very Poor"))))))</f>
        <v>Good</v>
      </c>
      <c r="BT1617" s="2" t="n">
        <f aca="false">9.81*LN(AH1617)+30.6</f>
        <v>66.9821712186332</v>
      </c>
      <c r="BU1617" s="0" t="str">
        <f aca="false">IF(BT1617&lt;30, "Clean water", IF(AND(BT1617&gt;=30, BT1617&lt;40), "Hypolimia", IF(AND(BT1617&gt;=40,BT1617&lt;50), "Mesotrophic", IF(AND(BT1617&gt;=50, BT1617&lt;70), "Eutrophic", IF(BT1617&gt;70,"Hypertrophic")))))</f>
        <v>Eutrophic</v>
      </c>
      <c r="CM1617" s="0" t="n">
        <f aca="false">IF(G1617&gt;H1617,1,0)</f>
        <v>0</v>
      </c>
      <c r="CO1617" s="17" t="n">
        <f aca="false">14.652-0.41022*M1617+0.007991*M1617*M1617-0.000077774*M1617*M1617*M1617</f>
        <v>11.812175217666</v>
      </c>
      <c r="CP1617" s="1" t="n">
        <f aca="false">F1617/CO1617*100</f>
        <v>102.43667890994</v>
      </c>
    </row>
    <row r="1618" customFormat="false" ht="12.5" hidden="false" customHeight="false" outlineLevel="0" collapsed="false">
      <c r="A1618" s="0" t="n">
        <v>1617</v>
      </c>
      <c r="B1618" s="15" t="s">
        <v>103</v>
      </c>
      <c r="C1618" s="16" t="s">
        <v>104</v>
      </c>
      <c r="D1618" s="0" t="s">
        <v>194</v>
      </c>
      <c r="E1618" s="0" t="n">
        <v>8</v>
      </c>
      <c r="F1618" s="0" t="n">
        <v>12.2</v>
      </c>
      <c r="G1618" s="0" t="n">
        <v>1.3</v>
      </c>
      <c r="H1618" s="0" t="n">
        <v>1.4</v>
      </c>
      <c r="I1618" s="0" t="n">
        <v>3.2</v>
      </c>
      <c r="J1618" s="0" t="n">
        <v>5.189</v>
      </c>
      <c r="K1618" s="0" t="n">
        <v>0.01</v>
      </c>
      <c r="L1618" s="0" t="n">
        <v>1.5</v>
      </c>
      <c r="M1618" s="0" t="n">
        <v>8.3</v>
      </c>
      <c r="N1618" s="0" t="n">
        <v>0</v>
      </c>
      <c r="O1618" s="0" t="n">
        <v>404</v>
      </c>
      <c r="P1618" s="0" t="n">
        <v>2300</v>
      </c>
      <c r="Q1618" s="0" t="n">
        <v>0</v>
      </c>
      <c r="R1618" s="0" t="n">
        <v>0</v>
      </c>
      <c r="S1618" s="0" t="n">
        <v>0</v>
      </c>
      <c r="T1618" s="0" t="n">
        <v>0</v>
      </c>
      <c r="U1618" s="0" t="n">
        <v>0</v>
      </c>
      <c r="V1618" s="0" t="n">
        <v>0</v>
      </c>
      <c r="AC1618" s="0" t="n">
        <v>5.003</v>
      </c>
      <c r="AD1618" s="0" t="n">
        <v>0.011</v>
      </c>
      <c r="AE1618" s="0" t="n">
        <v>4.531</v>
      </c>
      <c r="AF1618" s="0" t="n">
        <v>0.007</v>
      </c>
      <c r="AG1618" s="0" t="n">
        <v>0.003</v>
      </c>
      <c r="AH1618" s="0" t="n">
        <v>1.4</v>
      </c>
      <c r="AJ1618" s="0" t="n">
        <v>80</v>
      </c>
      <c r="AP1618" s="0" t="n">
        <v>0</v>
      </c>
      <c r="AY1618" s="0" t="n">
        <v>0</v>
      </c>
      <c r="BF1618" s="0" t="n">
        <f aca="false">IF(E1618&lt;11,-3.6797*E1618^2+48.115*E1618-53.83,280.92*EXP(-0.2027*E1618))</f>
        <v>95.5892</v>
      </c>
      <c r="BG1618" s="1" t="n">
        <f aca="false">32.208*LN(F1618)+21.438</f>
        <v>102.004249133617</v>
      </c>
      <c r="BH1618" s="1" t="n">
        <f aca="false">IF(G1618&lt;=2, -10*G1618+100, 88.958*EXP(-0.0755*G1618))</f>
        <v>87</v>
      </c>
      <c r="BI1618" s="1" t="n">
        <f aca="false">IF(I1618&lt;=100, 0.0053*(I1618)^2-1.0332*I1618+100.76, 122.82*EXP(-0.0092*I1618))</f>
        <v>97.508032</v>
      </c>
      <c r="BJ1618" s="0" t="n">
        <f aca="false">IF(P1618&lt;=1000, -6.942*LN(P1618)+107.59, -36.304*LN(P1618)+310.72)</f>
        <v>29.7029195527965</v>
      </c>
      <c r="BK1618" s="0" t="n">
        <f aca="false">BF1618^0.04*BG1618^0.22*BH1618^0.51*BI1618^0.06*BJ1618^0.17</f>
        <v>75.8552190709977</v>
      </c>
      <c r="BL1618" s="0" t="str">
        <f aca="false">IF(BK1618&gt;=90, "Very Good", IF(BK1618&gt;=80, "Good", IF(BK1618&gt;=70, "Slightly Good", IF(BK1618&gt;=60, "Average", IF(BK1618&gt;=50, "Slightly Poor", IF(BK1618&gt;=40, "Poor", "Very Poor"))))))</f>
        <v>Slightly Good</v>
      </c>
      <c r="BM1618" s="2" t="n">
        <f aca="false">IF(P1618&lt;=1000, -6.942*LN(P1618)+107.59, IF(AND(P1618&gt;1000, P1618&lt;=5213),-36.304*LN(P1618)+310.72, IF(P1618&gt;5213, 10)))</f>
        <v>29.7029195527965</v>
      </c>
      <c r="BN1618" s="2" t="n">
        <f aca="false">BF1618^0.04*BG1618^0.22*BH1618^0.51*BI1618^0.06*BM1618^0.17</f>
        <v>75.8552190709977</v>
      </c>
      <c r="BO1618" s="3" t="str">
        <f aca="false">IF(BN1618&gt;=90, "Very Good", IF(BN1618&gt;=80, "Good", IF(BN1618&gt;=70, "Slightly Good", IF(BN1618&gt;=60, "Average", IF(BN1618&gt;=50, "Slightly Poor", IF(BN1618&gt;=40, "Poor", "Very Poor"))))))</f>
        <v>Slightly Good</v>
      </c>
      <c r="BP1618" s="2" t="n">
        <f aca="false">IF(AJ1618&lt;=1000, -6.942*LN(AJ1618)+107.59, IF(AND(AJ1618&gt;1000, AJ1618&lt;=5213),-36.304*LN(AJ1618)+310.72, IF(AJ1618&gt;5213, 10)))</f>
        <v>77.1699711020939</v>
      </c>
      <c r="BQ1618" s="2" t="n">
        <f aca="false">BF1618^0.04*BG1618^0.22*BH1618^0.51*BI1618^0.06*BP1618^0.17</f>
        <v>89.2227964062913</v>
      </c>
      <c r="BR1618" s="0" t="str">
        <f aca="false">IF(BQ1618&gt;=90, "Very Good", IF(BQ1618&gt;=80, "Good", IF(BQ1618&gt;=70, "Slightly Good", IF(BQ1618&gt;=60, "Average", IF(BQ1618&gt;=50, "Slightly Poor", IF(BQ1618&gt;=40, "Poor", "Very Poor"))))))</f>
        <v>Good</v>
      </c>
      <c r="BT1618" s="2" t="n">
        <f aca="false">9.81*LN(AH1618)+30.6</f>
        <v>33.9007926412541</v>
      </c>
      <c r="BU1618" s="0" t="str">
        <f aca="false">IF(BT1618&lt;30, "Clean water", IF(AND(BT1618&gt;=30, BT1618&lt;40), "Hypolimia", IF(AND(BT1618&gt;=40,BT1618&lt;50), "Mesotrophic", IF(AND(BT1618&gt;=50, BT1618&lt;70), "Eutrophic", IF(BT1618&gt;70,"Hypertrophic")))))</f>
        <v>Hypolimia</v>
      </c>
      <c r="CM1618" s="0" t="n">
        <f aca="false">IF(G1618&gt;H1618,1,0)</f>
        <v>0</v>
      </c>
      <c r="CO1618" s="17" t="n">
        <f aca="false">14.652-0.41022*M1618+0.007991*M1618*M1618-0.000077774*M1618*M1618*M1618</f>
        <v>11.753203827862</v>
      </c>
      <c r="CP1618" s="1" t="n">
        <f aca="false">F1618/CO1618*100</f>
        <v>103.801484077719</v>
      </c>
    </row>
    <row r="1619" customFormat="false" ht="12.5" hidden="false" customHeight="false" outlineLevel="0" collapsed="false">
      <c r="A1619" s="0" t="n">
        <v>1618</v>
      </c>
      <c r="B1619" s="15" t="s">
        <v>105</v>
      </c>
      <c r="C1619" s="16" t="s">
        <v>106</v>
      </c>
      <c r="D1619" s="0" t="s">
        <v>194</v>
      </c>
      <c r="E1619" s="0" t="n">
        <v>8.4</v>
      </c>
      <c r="F1619" s="0" t="n">
        <v>12.7</v>
      </c>
      <c r="G1619" s="0" t="n">
        <v>1.2</v>
      </c>
      <c r="H1619" s="0" t="n">
        <v>3.5</v>
      </c>
      <c r="I1619" s="0" t="n">
        <v>8.4</v>
      </c>
      <c r="J1619" s="0" t="n">
        <v>2.791</v>
      </c>
      <c r="K1619" s="0" t="n">
        <v>0.031</v>
      </c>
      <c r="L1619" s="0" t="n">
        <v>1.8</v>
      </c>
      <c r="M1619" s="0" t="n">
        <v>7.3</v>
      </c>
      <c r="N1619" s="0" t="n">
        <v>0</v>
      </c>
      <c r="O1619" s="0" t="n">
        <v>193</v>
      </c>
      <c r="P1619" s="0" t="n">
        <v>680</v>
      </c>
      <c r="Q1619" s="0" t="n">
        <v>0</v>
      </c>
      <c r="R1619" s="0" t="n">
        <v>0</v>
      </c>
      <c r="S1619" s="0" t="n">
        <v>0</v>
      </c>
      <c r="T1619" s="0" t="n">
        <v>0</v>
      </c>
      <c r="U1619" s="0" t="n">
        <v>0</v>
      </c>
      <c r="V1619" s="0" t="n">
        <v>0</v>
      </c>
      <c r="AC1619" s="0" t="n">
        <v>2.455</v>
      </c>
      <c r="AD1619" s="0" t="n">
        <v>0.079</v>
      </c>
      <c r="AE1619" s="0" t="n">
        <v>2.001</v>
      </c>
      <c r="AF1619" s="0" t="n">
        <v>0.007</v>
      </c>
      <c r="AG1619" s="0" t="n">
        <v>0.001</v>
      </c>
      <c r="AH1619" s="0" t="n">
        <v>10.5</v>
      </c>
      <c r="AI1619" s="0" t="n">
        <v>0</v>
      </c>
      <c r="AJ1619" s="0" t="n">
        <v>9</v>
      </c>
      <c r="AP1619" s="0" t="n">
        <v>0</v>
      </c>
      <c r="AQ1619" s="0" t="n">
        <v>0</v>
      </c>
      <c r="AR1619" s="0" t="n">
        <v>0</v>
      </c>
      <c r="AS1619" s="0" t="n">
        <v>0</v>
      </c>
      <c r="AU1619" s="0" t="n">
        <v>0</v>
      </c>
      <c r="AV1619" s="0" t="n">
        <v>0</v>
      </c>
      <c r="AY1619" s="0" t="n">
        <v>0</v>
      </c>
      <c r="AZ1619" s="0" t="n">
        <v>0</v>
      </c>
      <c r="BB1619" s="0" t="n">
        <v>0</v>
      </c>
      <c r="BE1619" s="0" t="n">
        <v>0</v>
      </c>
      <c r="BF1619" s="0" t="n">
        <f aca="false">IF(E1619&lt;11,-3.6797*E1619^2+48.115*E1619-53.83,280.92*EXP(-0.2027*E1619))</f>
        <v>90.6963680000001</v>
      </c>
      <c r="BG1619" s="1" t="n">
        <f aca="false">32.208*LN(F1619)+21.438</f>
        <v>103.297917005506</v>
      </c>
      <c r="BH1619" s="1" t="n">
        <f aca="false">IF(G1619&lt;=2, -10*G1619+100, 88.958*EXP(-0.0755*G1619))</f>
        <v>88</v>
      </c>
      <c r="BI1619" s="1" t="n">
        <f aca="false">IF(I1619&lt;=100, 0.0053*(I1619)^2-1.0332*I1619+100.76, 122.82*EXP(-0.0092*I1619))</f>
        <v>92.455088</v>
      </c>
      <c r="BJ1619" s="0" t="n">
        <f aca="false">IF(P1619&lt;=1000, -6.942*LN(P1619)+107.59, -36.304*LN(P1619)+310.72)</f>
        <v>62.3136317951028</v>
      </c>
      <c r="BK1619" s="0" t="n">
        <f aca="false">BF1619^0.04*BG1619^0.22*BH1619^0.51*BI1619^0.06*BJ1619^0.17</f>
        <v>86.322671537537</v>
      </c>
      <c r="BL1619" s="0" t="str">
        <f aca="false">IF(BK1619&gt;=90, "Very Good", IF(BK1619&gt;=80, "Good", IF(BK1619&gt;=70, "Slightly Good", IF(BK1619&gt;=60, "Average", IF(BK1619&gt;=50, "Slightly Poor", IF(BK1619&gt;=40, "Poor", "Very Poor"))))))</f>
        <v>Good</v>
      </c>
      <c r="BM1619" s="2" t="n">
        <f aca="false">IF(P1619&lt;=1000, -6.942*LN(P1619)+107.59, IF(AND(P1619&gt;1000, P1619&lt;=5213),-36.304*LN(P1619)+310.72, IF(P1619&gt;5213, 10)))</f>
        <v>62.3136317951028</v>
      </c>
      <c r="BN1619" s="2" t="n">
        <f aca="false">BF1619^0.04*BG1619^0.22*BH1619^0.51*BI1619^0.06*BM1619^0.17</f>
        <v>86.322671537537</v>
      </c>
      <c r="BO1619" s="3" t="str">
        <f aca="false">IF(BN1619&gt;=90, "Very Good", IF(BN1619&gt;=80, "Good", IF(BN1619&gt;=70, "Slightly Good", IF(BN1619&gt;=60, "Average", IF(BN1619&gt;=50, "Slightly Poor", IF(BN1619&gt;=40, "Poor", "Very Poor"))))))</f>
        <v>Good</v>
      </c>
      <c r="BP1619" s="2" t="n">
        <f aca="false">IF(AJ1619&lt;=1000, -6.942*LN(AJ1619)+107.59, IF(AND(AJ1619&gt;1000, AJ1619&lt;=5213),-36.304*LN(AJ1619)+310.72, IF(AJ1619&gt;5213, 10)))</f>
        <v>92.336866984132</v>
      </c>
      <c r="BQ1619" s="2" t="n">
        <f aca="false">BF1619^0.04*BG1619^0.22*BH1619^0.51*BI1619^0.06*BP1619^0.17</f>
        <v>92.2910367405852</v>
      </c>
      <c r="BR1619" s="0" t="str">
        <f aca="false">IF(BQ1619&gt;=90, "Very Good", IF(BQ1619&gt;=80, "Good", IF(BQ1619&gt;=70, "Slightly Good", IF(BQ1619&gt;=60, "Average", IF(BQ1619&gt;=50, "Slightly Poor", IF(BQ1619&gt;=40, "Poor", "Very Poor"))))))</f>
        <v>Very Good</v>
      </c>
      <c r="BT1619" s="2" t="n">
        <f aca="false">9.81*LN(AH1619)+30.6</f>
        <v>53.6669912727737</v>
      </c>
      <c r="BU1619" s="0" t="str">
        <f aca="false">IF(BT1619&lt;30, "Clean water", IF(AND(BT1619&gt;=30, BT1619&lt;40), "Hypolimia", IF(AND(BT1619&gt;=40,BT1619&lt;50), "Mesotrophic", IF(AND(BT1619&gt;=50, BT1619&lt;70), "Eutrophic", IF(BT1619&gt;70,"Hypertrophic")))))</f>
        <v>Eutrophic</v>
      </c>
      <c r="CM1619" s="0" t="n">
        <f aca="false">IF(G1619&gt;H1619,1,0)</f>
        <v>0</v>
      </c>
      <c r="CO1619" s="17" t="n">
        <f aca="false">14.652-0.41022*M1619+0.007991*M1619*M1619-0.000077774*M1619*M1619*M1619</f>
        <v>12.052978981842</v>
      </c>
      <c r="CP1619" s="1" t="n">
        <f aca="false">F1619/CO1619*100</f>
        <v>105.368141926844</v>
      </c>
    </row>
    <row r="1620" s="18" customFormat="true" ht="12.5" hidden="false" customHeight="false" outlineLevel="0" collapsed="false">
      <c r="A1620" s="18" t="n">
        <v>1619</v>
      </c>
      <c r="B1620" s="19" t="s">
        <v>107</v>
      </c>
      <c r="C1620" s="18" t="s">
        <v>108</v>
      </c>
      <c r="D1620" s="18" t="s">
        <v>194</v>
      </c>
      <c r="E1620" s="18" t="n">
        <v>7.4</v>
      </c>
      <c r="F1620" s="18" t="n">
        <v>12.6</v>
      </c>
      <c r="G1620" s="18" t="n">
        <v>1.2</v>
      </c>
      <c r="H1620" s="18" t="n">
        <v>0.9</v>
      </c>
      <c r="I1620" s="18" t="n">
        <v>2.4</v>
      </c>
      <c r="J1620" s="18" t="n">
        <v>6.215</v>
      </c>
      <c r="K1620" s="18" t="n">
        <v>0.042</v>
      </c>
      <c r="L1620" s="18" t="n">
        <v>1.1</v>
      </c>
      <c r="M1620" s="18" t="n">
        <v>6.7</v>
      </c>
      <c r="N1620" s="18" t="n">
        <v>0</v>
      </c>
      <c r="O1620" s="18" t="n">
        <v>550</v>
      </c>
      <c r="P1620" s="18" t="n">
        <v>4600</v>
      </c>
      <c r="Q1620" s="18" t="n">
        <v>0</v>
      </c>
      <c r="R1620" s="18" t="n">
        <v>0</v>
      </c>
      <c r="S1620" s="18" t="n">
        <v>0</v>
      </c>
      <c r="T1620" s="18" t="n">
        <v>0</v>
      </c>
      <c r="U1620" s="18" t="n">
        <v>0</v>
      </c>
      <c r="V1620" s="18" t="n">
        <v>0</v>
      </c>
      <c r="AC1620" s="18" t="n">
        <v>6.069</v>
      </c>
      <c r="AD1620" s="18" t="n">
        <v>0</v>
      </c>
      <c r="AE1620" s="18" t="n">
        <v>5.813</v>
      </c>
      <c r="AF1620" s="18" t="n">
        <v>0.037</v>
      </c>
      <c r="AG1620" s="18" t="n">
        <v>0.032</v>
      </c>
      <c r="AH1620" s="18" t="n">
        <v>4.1</v>
      </c>
      <c r="AJ1620" s="18" t="n">
        <v>470</v>
      </c>
      <c r="AP1620" s="18" t="n">
        <v>0</v>
      </c>
      <c r="AY1620" s="18" t="n">
        <v>0</v>
      </c>
      <c r="BF1620" s="18" t="n">
        <f aca="false">IF(E1620&lt;11,-3.6797*E1620^2+48.115*E1620-53.83,280.92*EXP(-0.2027*E1620))</f>
        <v>100.720628</v>
      </c>
      <c r="BG1620" s="20" t="n">
        <f aca="false">32.208*LN(F1620)+21.438</f>
        <v>103.043306983941</v>
      </c>
      <c r="BH1620" s="20" t="n">
        <f aca="false">IF(G1620&lt;=2, -10*G1620+100, 88.958*EXP(-0.0755*G1620))</f>
        <v>88</v>
      </c>
      <c r="BI1620" s="20" t="n">
        <f aca="false">IF(I1620&lt;=100, 0.0053*(I1620)^2-1.0332*I1620+100.76, 122.82*EXP(-0.0092*I1620))</f>
        <v>98.310848</v>
      </c>
      <c r="BJ1620" s="18" t="n">
        <f aca="false">IF(P1620&lt;=1000, -6.942*LN(P1620)+107.59, -36.304*LN(P1620)+310.72)</f>
        <v>4.5389043097482</v>
      </c>
      <c r="BK1620" s="18" t="n">
        <f aca="false">BF1620^0.04*BG1620^0.22*BH1620^0.51*BI1620^0.06*BJ1620^0.17</f>
        <v>55.7074160264124</v>
      </c>
      <c r="BL1620" s="18" t="str">
        <f aca="false">IF(BK1620&gt;=90, "Very Good", IF(BK1620&gt;=80, "Good", IF(BK1620&gt;=70, "Slightly Good", IF(BK1620&gt;=60, "Average", IF(BK1620&gt;=50, "Slightly Poor", IF(BK1620&gt;=40, "Poor", "Very Poor"))))))</f>
        <v>Slightly Poor</v>
      </c>
      <c r="BM1620" s="21" t="n">
        <f aca="false">IF(P1620&lt;=1000, -6.942*LN(P1620)+107.59, IF(AND(P1620&gt;1000, P1620&lt;=5213),-36.304*LN(P1620)+310.72, IF(P1620&gt;5213, 10)))</f>
        <v>4.5389043097482</v>
      </c>
      <c r="BN1620" s="21" t="n">
        <f aca="false">BF1620^0.04*BG1620^0.22*BH1620^0.51*BI1620^0.06*BM1620^0.17</f>
        <v>55.7074160264124</v>
      </c>
      <c r="BO1620" s="22" t="str">
        <f aca="false">IF(BN1620&gt;=90, "Very Good", IF(BN1620&gt;=80, "Good", IF(BN1620&gt;=70, "Slightly Good", IF(BN1620&gt;=60, "Average", IF(BN1620&gt;=50, "Slightly Poor", IF(BN1620&gt;=40, "Poor", "Very Poor"))))))</f>
        <v>Slightly Poor</v>
      </c>
      <c r="BP1620" s="21" t="n">
        <f aca="false">IF(AJ1620&lt;=1000, -6.942*LN(AJ1620)+107.59, IF(AND(AJ1620&gt;1000, AJ1620&lt;=5213),-36.304*LN(AJ1620)+310.72, IF(AJ1620&gt;5213, 10)))</f>
        <v>64.8777296333641</v>
      </c>
      <c r="BQ1620" s="21" t="n">
        <f aca="false">BF1620^0.04*BG1620^0.22*BH1620^0.51*BI1620^0.06*BP1620^0.17</f>
        <v>87.5563400134813</v>
      </c>
      <c r="BR1620" s="18" t="str">
        <f aca="false">IF(BQ1620&gt;=90, "Very Good", IF(BQ1620&gt;=80, "Good", IF(BQ1620&gt;=70, "Slightly Good", IF(BQ1620&gt;=60, "Average", IF(BQ1620&gt;=50, "Slightly Poor", IF(BQ1620&gt;=40, "Poor", "Very Poor"))))))</f>
        <v>Good</v>
      </c>
      <c r="BT1620" s="21" t="n">
        <f aca="false">9.81*LN(AH1620)+30.6</f>
        <v>44.4417822120977</v>
      </c>
      <c r="BU1620" s="18" t="str">
        <f aca="false">IF(BT1620&lt;30, "Clean water", IF(AND(BT1620&gt;=30, BT1620&lt;40), "Hypolimia", IF(AND(BT1620&gt;=40,BT1620&lt;50), "Mesotrophic", IF(AND(BT1620&gt;=50, BT1620&lt;70), "Eutrophic", IF(BT1620&gt;70,"Hypertrophic")))))</f>
        <v>Mesotrophic</v>
      </c>
      <c r="CM1620" s="18" t="n">
        <f aca="false">IF(G1620&gt;H1620,1,0)</f>
        <v>1</v>
      </c>
      <c r="CO1620" s="17" t="n">
        <f aca="false">14.652-0.41022*M1620+0.007991*M1620*M1620-0.000077774*M1620*M1620*M1620</f>
        <v>12.238850448438</v>
      </c>
      <c r="CP1620" s="1" t="n">
        <f aca="false">F1620/CO1620*100</f>
        <v>102.950845368064</v>
      </c>
    </row>
    <row r="1621" customFormat="false" ht="12.5" hidden="false" customHeight="false" outlineLevel="0" collapsed="false">
      <c r="A1621" s="0" t="n">
        <v>1620</v>
      </c>
      <c r="B1621" s="15" t="s">
        <v>109</v>
      </c>
      <c r="C1621" s="16" t="s">
        <v>110</v>
      </c>
      <c r="D1621" s="0" t="s">
        <v>194</v>
      </c>
      <c r="E1621" s="0" t="n">
        <v>7.7</v>
      </c>
      <c r="F1621" s="0" t="n">
        <v>10.6</v>
      </c>
      <c r="G1621" s="0" t="n">
        <v>3.5</v>
      </c>
      <c r="H1621" s="0" t="n">
        <v>7.7</v>
      </c>
      <c r="I1621" s="0" t="n">
        <v>11</v>
      </c>
      <c r="J1621" s="0" t="n">
        <v>11.444</v>
      </c>
      <c r="K1621" s="0" t="n">
        <v>0.244</v>
      </c>
      <c r="L1621" s="0" t="n">
        <v>4.5</v>
      </c>
      <c r="M1621" s="0" t="n">
        <v>13.4</v>
      </c>
      <c r="O1621" s="0" t="n">
        <v>398</v>
      </c>
      <c r="AC1621" s="0" t="n">
        <v>11.069</v>
      </c>
      <c r="AD1621" s="0" t="n">
        <v>0.704</v>
      </c>
      <c r="AE1621" s="0" t="n">
        <v>7.983</v>
      </c>
      <c r="AF1621" s="0" t="n">
        <v>0.138</v>
      </c>
      <c r="AG1621" s="0" t="n">
        <v>0.085</v>
      </c>
      <c r="BF1621" s="0" t="n">
        <f aca="false">IF(E1621&lt;11,-3.6797*E1621^2+48.115*E1621-53.83,280.92*EXP(-0.2027*E1621))</f>
        <v>98.486087</v>
      </c>
      <c r="BG1621" s="1" t="n">
        <f aca="false">32.208*LN(F1621)+21.438</f>
        <v>97.4763856680092</v>
      </c>
      <c r="BH1621" s="1" t="n">
        <f aca="false">IF(G1621&lt;=2, -10*G1621+100, 88.958*EXP(-0.0755*G1621))</f>
        <v>68.3003129279866</v>
      </c>
      <c r="BI1621" s="1" t="n">
        <f aca="false">IF(I1621&lt;=100, 0.0053*(I1621)^2-1.0332*I1621+100.76, 122.82*EXP(-0.0092*I1621))</f>
        <v>90.0361</v>
      </c>
      <c r="BJ1621" s="0" t="e">
        <f aca="false">IF(P1621&lt;=1000, -6.942*LN(P1621)+107.59, -36.304*LN(P1621)+310.72)</f>
        <v>#VALUE!</v>
      </c>
      <c r="BK1621" s="0" t="e">
        <f aca="false">BF1621^0.04*BG1621^0.22*BH1621^0.51*BI1621^0.06*BJ1621^0.17</f>
        <v>#VALUE!</v>
      </c>
      <c r="BL1621" s="0" t="e">
        <f aca="false">IF(BK1621&gt;=90, "Very Good", IF(BK1621&gt;=80, "Good", IF(BK1621&gt;=70, "Slightly Good", IF(BK1621&gt;=60, "Average", IF(BK1621&gt;=50, "Slightly Poor", IF(BK1621&gt;=40, "Poor", "Very Poor"))))))</f>
        <v>#VALUE!</v>
      </c>
      <c r="BM1621" s="2" t="e">
        <f aca="false">IF(P1621&lt;=1000, -6.942*LN(P1621)+107.59, IF(AND(P1621&gt;1000, P1621&lt;=5213),-36.304*LN(P1621)+310.72, IF(P1621&gt;5213, 10)))</f>
        <v>#VALUE!</v>
      </c>
      <c r="BN1621" s="2" t="e">
        <f aca="false">BF1621^0.04*BG1621^0.22*BH1621^0.51*BI1621^0.06*BM1621^0.17</f>
        <v>#VALUE!</v>
      </c>
      <c r="BO1621" s="3" t="e">
        <f aca="false">IF(BN1621&gt;=90, "Very Good", IF(BN1621&gt;=80, "Good", IF(BN1621&gt;=70, "Slightly Good", IF(BN1621&gt;=60, "Average", IF(BN1621&gt;=50, "Slightly Poor", IF(BN1621&gt;=40, "Poor", "Very Poor"))))))</f>
        <v>#VALUE!</v>
      </c>
      <c r="BP1621" s="2" t="e">
        <f aca="false">IF(AJ1621&lt;=1000, -6.942*LN(AJ1621)+107.59, IF(AND(AJ1621&gt;1000, AJ1621&lt;=5213),-36.304*LN(AJ1621)+310.72, IF(AJ1621&gt;5213, 10)))</f>
        <v>#VALUE!</v>
      </c>
      <c r="BQ1621" s="2" t="e">
        <f aca="false">BF1621^0.04*BG1621^0.22*BH1621^0.51*BI1621^0.06*BP1621^0.17</f>
        <v>#VALUE!</v>
      </c>
      <c r="BR1621" s="0" t="e">
        <f aca="false">IF(BQ1621&gt;=90, "Very Good", IF(BQ1621&gt;=80, "Good", IF(BQ1621&gt;=70, "Slightly Good", IF(BQ1621&gt;=60, "Average", IF(BQ1621&gt;=50, "Slightly Poor", IF(BQ1621&gt;=40, "Poor", "Very Poor"))))))</f>
        <v>#VALUE!</v>
      </c>
      <c r="BT1621" s="2" t="e">
        <f aca="false">9.81*LN(AH1621)+30.6</f>
        <v>#VALUE!</v>
      </c>
      <c r="BU1621" s="0" t="e">
        <f aca="false">IF(BT1621&lt;30, "Clean water", IF(AND(BT1621&gt;=30, BT1621&lt;40), "Hypolimia", IF(AND(BT1621&gt;=40,BT1621&lt;50), "Mesotrophic", IF(AND(BT1621&gt;=50, BT1621&lt;70), "Eutrophic", IF(BT1621&gt;70,"Hypertrophic")))))</f>
        <v>#VALUE!</v>
      </c>
      <c r="CM1621" s="0" t="n">
        <f aca="false">IF(G1621&gt;H1621,1,0)</f>
        <v>0</v>
      </c>
      <c r="CO1621" s="17" t="n">
        <f aca="false">14.652-0.41022*M1621+0.007991*M1621*M1621-0.000077774*M1621*M1621*M1621</f>
        <v>10.402783627504</v>
      </c>
      <c r="CP1621" s="1" t="n">
        <f aca="false">F1621/CO1621*100</f>
        <v>101.895803849794</v>
      </c>
    </row>
    <row r="1622" customFormat="false" ht="12.5" hidden="false" customHeight="false" outlineLevel="0" collapsed="false">
      <c r="A1622" s="0" t="n">
        <v>1621</v>
      </c>
      <c r="B1622" s="15" t="s">
        <v>111</v>
      </c>
      <c r="C1622" s="16" t="s">
        <v>112</v>
      </c>
      <c r="D1622" s="0" t="s">
        <v>194</v>
      </c>
      <c r="E1622" s="0" t="n">
        <v>7</v>
      </c>
      <c r="F1622" s="0" t="n">
        <v>9.7</v>
      </c>
      <c r="G1622" s="0" t="n">
        <v>1.8</v>
      </c>
      <c r="H1622" s="0" t="n">
        <v>4</v>
      </c>
      <c r="I1622" s="0" t="n">
        <v>1.2</v>
      </c>
      <c r="J1622" s="0" t="n">
        <v>9.27</v>
      </c>
      <c r="K1622" s="0" t="n">
        <v>0.015</v>
      </c>
      <c r="L1622" s="0" t="n">
        <v>2.9</v>
      </c>
      <c r="M1622" s="0" t="n">
        <v>13.9</v>
      </c>
      <c r="N1622" s="0" t="n">
        <v>0</v>
      </c>
      <c r="O1622" s="0" t="n">
        <v>458</v>
      </c>
      <c r="P1622" s="0" t="n">
        <v>4300</v>
      </c>
      <c r="Q1622" s="0" t="n">
        <v>0</v>
      </c>
      <c r="R1622" s="0" t="n">
        <v>0</v>
      </c>
      <c r="S1622" s="0" t="n">
        <v>0</v>
      </c>
      <c r="T1622" s="0" t="n">
        <v>0</v>
      </c>
      <c r="U1622" s="0" t="n">
        <v>0</v>
      </c>
      <c r="V1622" s="0" t="n">
        <v>0</v>
      </c>
      <c r="AC1622" s="0" t="n">
        <v>9.064</v>
      </c>
      <c r="AD1622" s="0" t="n">
        <v>0.732</v>
      </c>
      <c r="AE1622" s="0" t="n">
        <v>7.753</v>
      </c>
      <c r="AF1622" s="0" t="n">
        <v>0.011</v>
      </c>
      <c r="AG1622" s="0" t="n">
        <v>0.003</v>
      </c>
      <c r="AH1622" s="0" t="n">
        <v>2.4</v>
      </c>
      <c r="AJ1622" s="0" t="n">
        <v>270</v>
      </c>
      <c r="AP1622" s="0" t="n">
        <v>0</v>
      </c>
      <c r="AY1622" s="0" t="n">
        <v>0</v>
      </c>
      <c r="BF1622" s="0" t="n">
        <f aca="false">IF(E1622&lt;11,-3.6797*E1622^2+48.115*E1622-53.83,280.92*EXP(-0.2027*E1622))</f>
        <v>102.6697</v>
      </c>
      <c r="BG1622" s="1" t="n">
        <f aca="false">32.208*LN(F1622)+21.438</f>
        <v>94.6186305204847</v>
      </c>
      <c r="BH1622" s="1" t="n">
        <f aca="false">IF(G1622&lt;=2, -10*G1622+100, 88.958*EXP(-0.0755*G1622))</f>
        <v>82</v>
      </c>
      <c r="BI1622" s="1" t="n">
        <f aca="false">IF(I1622&lt;=100, 0.0053*(I1622)^2-1.0332*I1622+100.76, 122.82*EXP(-0.0092*I1622))</f>
        <v>99.527792</v>
      </c>
      <c r="BJ1622" s="0" t="n">
        <f aca="false">IF(P1622&lt;=1000, -6.942*LN(P1622)+107.59, -36.304*LN(P1622)+310.72)</f>
        <v>6.98729256774925</v>
      </c>
      <c r="BK1622" s="0" t="n">
        <f aca="false">BF1622^0.04*BG1622^0.22*BH1622^0.51*BI1622^0.06*BJ1622^0.17</f>
        <v>56.8364312891182</v>
      </c>
      <c r="BL1622" s="0" t="str">
        <f aca="false">IF(BK1622&gt;=90, "Very Good", IF(BK1622&gt;=80, "Good", IF(BK1622&gt;=70, "Slightly Good", IF(BK1622&gt;=60, "Average", IF(BK1622&gt;=50, "Slightly Poor", IF(BK1622&gt;=40, "Poor", "Very Poor"))))))</f>
        <v>Slightly Poor</v>
      </c>
      <c r="BM1622" s="2" t="n">
        <f aca="false">IF(P1622&lt;=1000, -6.942*LN(P1622)+107.59, IF(AND(P1622&gt;1000, P1622&lt;=5213),-36.304*LN(P1622)+310.72, IF(P1622&gt;5213, 10)))</f>
        <v>6.98729256774925</v>
      </c>
      <c r="BN1622" s="2" t="n">
        <f aca="false">BF1622^0.04*BG1622^0.22*BH1622^0.51*BI1622^0.06*BM1622^0.17</f>
        <v>56.8364312891182</v>
      </c>
      <c r="BO1622" s="3" t="str">
        <f aca="false">IF(BN1622&gt;=90, "Very Good", IF(BN1622&gt;=80, "Good", IF(BN1622&gt;=70, "Slightly Good", IF(BN1622&gt;=60, "Average", IF(BN1622&gt;=50, "Slightly Poor", IF(BN1622&gt;=40, "Poor", "Very Poor"))))))</f>
        <v>Slightly Poor</v>
      </c>
      <c r="BP1622" s="2" t="n">
        <f aca="false">IF(AJ1622&lt;=1000, -6.942*LN(AJ1622)+107.59, IF(AND(AJ1622&gt;1000, AJ1622&lt;=5213),-36.304*LN(AJ1622)+310.72, IF(AJ1622&gt;5213, 10)))</f>
        <v>68.7257547606333</v>
      </c>
      <c r="BQ1622" s="2" t="n">
        <f aca="false">BF1622^0.04*BG1622^0.22*BH1622^0.51*BI1622^0.06*BP1622^0.17</f>
        <v>83.8309912424619</v>
      </c>
      <c r="BR1622" s="0" t="str">
        <f aca="false">IF(BQ1622&gt;=90, "Very Good", IF(BQ1622&gt;=80, "Good", IF(BQ1622&gt;=70, "Slightly Good", IF(BQ1622&gt;=60, "Average", IF(BQ1622&gt;=50, "Slightly Poor", IF(BQ1622&gt;=40, "Poor", "Very Poor"))))))</f>
        <v>Good</v>
      </c>
      <c r="BT1622" s="2" t="n">
        <f aca="false">9.81*LN(AH1622)+30.6</f>
        <v>39.1883483134418</v>
      </c>
      <c r="BU1622" s="0" t="str">
        <f aca="false">IF(BT1622&lt;30, "Clean water", IF(AND(BT1622&gt;=30, BT1622&lt;40), "Hypolimia", IF(AND(BT1622&gt;=40,BT1622&lt;50), "Mesotrophic", IF(AND(BT1622&gt;=50, BT1622&lt;70), "Eutrophic", IF(BT1622&gt;70,"Hypertrophic")))))</f>
        <v>Hypolimia</v>
      </c>
      <c r="CM1622" s="0" t="n">
        <f aca="false">IF(G1622&gt;H1622,1,0)</f>
        <v>0</v>
      </c>
      <c r="CO1622" s="17" t="n">
        <f aca="false">14.652-0.41022*M1622+0.007991*M1622*M1622-0.000077774*M1622*M1622*M1622</f>
        <v>10.285011777894</v>
      </c>
      <c r="CP1622" s="1" t="n">
        <f aca="false">F1622/CO1622*100</f>
        <v>94.3119970056681</v>
      </c>
    </row>
    <row r="1623" customFormat="false" ht="12.5" hidden="false" customHeight="false" outlineLevel="0" collapsed="false">
      <c r="A1623" s="0" t="n">
        <v>1622</v>
      </c>
      <c r="B1623" s="15" t="s">
        <v>113</v>
      </c>
      <c r="C1623" s="16" t="s">
        <v>114</v>
      </c>
      <c r="D1623" s="0" t="s">
        <v>194</v>
      </c>
      <c r="E1623" s="0" t="n">
        <v>7.3</v>
      </c>
      <c r="F1623" s="0" t="n">
        <v>10.6</v>
      </c>
      <c r="G1623" s="0" t="n">
        <v>2.3</v>
      </c>
      <c r="H1623" s="0" t="n">
        <v>5</v>
      </c>
      <c r="I1623" s="0" t="n">
        <v>3.8</v>
      </c>
      <c r="J1623" s="0" t="n">
        <v>8.319</v>
      </c>
      <c r="K1623" s="0" t="n">
        <v>0.085</v>
      </c>
      <c r="L1623" s="0" t="n">
        <v>3.7</v>
      </c>
      <c r="M1623" s="0" t="n">
        <v>7.4</v>
      </c>
      <c r="N1623" s="0" t="n">
        <v>0</v>
      </c>
      <c r="O1623" s="0" t="n">
        <v>492</v>
      </c>
      <c r="P1623" s="0" t="n">
        <v>22000</v>
      </c>
      <c r="Q1623" s="0" t="n">
        <v>0</v>
      </c>
      <c r="R1623" s="0" t="n">
        <v>0</v>
      </c>
      <c r="S1623" s="0" t="n">
        <v>0</v>
      </c>
      <c r="T1623" s="0" t="n">
        <v>0</v>
      </c>
      <c r="U1623" s="0" t="n">
        <v>0</v>
      </c>
      <c r="V1623" s="0" t="n">
        <v>0</v>
      </c>
      <c r="AC1623" s="0" t="n">
        <v>8.132</v>
      </c>
      <c r="AD1623" s="0" t="n">
        <v>0.278</v>
      </c>
      <c r="AE1623" s="0" t="n">
        <v>7.046</v>
      </c>
      <c r="AF1623" s="0" t="n">
        <v>0.056</v>
      </c>
      <c r="AG1623" s="0" t="n">
        <v>0.037</v>
      </c>
      <c r="AH1623" s="0" t="n">
        <v>3.7</v>
      </c>
      <c r="AJ1623" s="0" t="n">
        <v>410</v>
      </c>
      <c r="AP1623" s="0" t="n">
        <v>0</v>
      </c>
      <c r="AY1623" s="0" t="n">
        <v>0</v>
      </c>
      <c r="BF1623" s="0" t="n">
        <f aca="false">IF(E1623&lt;11,-3.6797*E1623^2+48.115*E1623-53.83,280.92*EXP(-0.2027*E1623))</f>
        <v>101.318287</v>
      </c>
      <c r="BG1623" s="1" t="n">
        <f aca="false">32.208*LN(F1623)+21.438</f>
        <v>97.4763856680092</v>
      </c>
      <c r="BH1623" s="1" t="n">
        <f aca="false">IF(G1623&lt;=2, -10*G1623+100, 88.958*EXP(-0.0755*G1623))</f>
        <v>74.7772988969374</v>
      </c>
      <c r="BI1623" s="1" t="n">
        <f aca="false">IF(I1623&lt;=100, 0.0053*(I1623)^2-1.0332*I1623+100.76, 122.82*EXP(-0.0092*I1623))</f>
        <v>96.910372</v>
      </c>
      <c r="BJ1623" s="0" t="n">
        <f aca="false">IF(P1623&lt;=1000, -6.942*LN(P1623)+107.59, -36.304*LN(P1623)+310.72)</f>
        <v>-52.2763528748878</v>
      </c>
      <c r="BK1623" s="0" t="e">
        <f aca="false">BF1623^0.04*BG1623^0.22*BH1623^0.51*BI1623^0.06*BJ1623^0.17</f>
        <v>#NUM!</v>
      </c>
      <c r="BL1623" s="0" t="e">
        <f aca="false">IF(BK1623&gt;=90, "Very Good", IF(BK1623&gt;=80, "Good", IF(BK1623&gt;=70, "Slightly Good", IF(BK1623&gt;=60, "Average", IF(BK1623&gt;=50, "Slightly Poor", IF(BK1623&gt;=40, "Poor", "Very Poor"))))))</f>
        <v>#NUM!</v>
      </c>
      <c r="BM1623" s="2" t="n">
        <f aca="false">IF(P1623&lt;=1000, -6.942*LN(P1623)+107.59, IF(AND(P1623&gt;1000, P1623&lt;=5213),-36.304*LN(P1623)+310.72, IF(P1623&gt;5213, 10)))</f>
        <v>10</v>
      </c>
      <c r="BN1623" s="2" t="n">
        <f aca="false">BF1623^0.04*BG1623^0.22*BH1623^0.51*BI1623^0.06*BM1623^0.17</f>
        <v>57.8882186485924</v>
      </c>
      <c r="BO1623" s="3" t="str">
        <f aca="false">IF(BN1623&gt;=90, "Very Good", IF(BN1623&gt;=80, "Good", IF(BN1623&gt;=70, "Slightly Good", IF(BN1623&gt;=60, "Average", IF(BN1623&gt;=50, "Slightly Poor", IF(BN1623&gt;=40, "Poor", "Very Poor"))))))</f>
        <v>Slightly Poor</v>
      </c>
      <c r="BP1623" s="2" t="n">
        <f aca="false">IF(AJ1623&lt;=1000, -6.942*LN(AJ1623)+107.59, IF(AND(AJ1623&gt;1000, AJ1623&lt;=5213),-36.304*LN(AJ1623)+310.72, IF(AJ1623&gt;5213, 10)))</f>
        <v>65.825836997374</v>
      </c>
      <c r="BQ1623" s="2" t="n">
        <f aca="false">BF1623^0.04*BG1623^0.22*BH1623^0.51*BI1623^0.06*BP1623^0.17</f>
        <v>79.7475908179214</v>
      </c>
      <c r="BR1623" s="0" t="str">
        <f aca="false">IF(BQ1623&gt;=90, "Very Good", IF(BQ1623&gt;=80, "Good", IF(BQ1623&gt;=70, "Slightly Good", IF(BQ1623&gt;=60, "Average", IF(BQ1623&gt;=50, "Slightly Poor", IF(BQ1623&gt;=40, "Poor", "Very Poor"))))))</f>
        <v>Slightly Good</v>
      </c>
      <c r="BT1623" s="2" t="n">
        <f aca="false">9.81*LN(AH1623)+30.6</f>
        <v>43.4347449607683</v>
      </c>
      <c r="BU1623" s="0" t="str">
        <f aca="false">IF(BT1623&lt;30, "Clean water", IF(AND(BT1623&gt;=30, BT1623&lt;40), "Hypolimia", IF(AND(BT1623&gt;=40,BT1623&lt;50), "Mesotrophic", IF(AND(BT1623&gt;=50, BT1623&lt;70), "Eutrophic", IF(BT1623&gt;70,"Hypertrophic")))))</f>
        <v>Mesotrophic</v>
      </c>
      <c r="CM1623" s="0" t="n">
        <f aca="false">IF(G1623&gt;H1623,1,0)</f>
        <v>0</v>
      </c>
      <c r="CO1623" s="17" t="n">
        <f aca="false">14.652-0.41022*M1623+0.007991*M1623*M1623-0.000077774*M1623*M1623*M1623</f>
        <v>12.022443268624</v>
      </c>
      <c r="CP1623" s="1" t="n">
        <f aca="false">F1623/CO1623*100</f>
        <v>88.1684343453192</v>
      </c>
    </row>
    <row r="1624" customFormat="false" ht="12.5" hidden="false" customHeight="false" outlineLevel="0" collapsed="false">
      <c r="A1624" s="0" t="n">
        <v>1623</v>
      </c>
      <c r="B1624" s="15" t="s">
        <v>115</v>
      </c>
      <c r="C1624" s="16" t="s">
        <v>116</v>
      </c>
      <c r="D1624" s="0" t="s">
        <v>194</v>
      </c>
      <c r="E1624" s="0" t="n">
        <v>7</v>
      </c>
      <c r="F1624" s="0" t="n">
        <v>9.3</v>
      </c>
      <c r="G1624" s="0" t="n">
        <v>2.9</v>
      </c>
      <c r="H1624" s="0" t="n">
        <v>6.5</v>
      </c>
      <c r="I1624" s="0" t="n">
        <v>6.8</v>
      </c>
      <c r="J1624" s="0" t="n">
        <v>13.888</v>
      </c>
      <c r="K1624" s="0" t="n">
        <v>0.127</v>
      </c>
      <c r="L1624" s="0" t="n">
        <v>4.8</v>
      </c>
      <c r="M1624" s="0" t="n">
        <v>13.2</v>
      </c>
      <c r="N1624" s="0" t="n">
        <v>0</v>
      </c>
      <c r="O1624" s="0" t="n">
        <v>540</v>
      </c>
      <c r="P1624" s="0" t="n">
        <v>6000</v>
      </c>
      <c r="Q1624" s="0" t="n">
        <v>0</v>
      </c>
      <c r="R1624" s="0" t="n">
        <v>0</v>
      </c>
      <c r="S1624" s="0" t="n">
        <v>0</v>
      </c>
      <c r="T1624" s="0" t="n">
        <v>0</v>
      </c>
      <c r="U1624" s="0" t="n">
        <v>0</v>
      </c>
      <c r="V1624" s="0" t="n">
        <v>0</v>
      </c>
      <c r="AC1624" s="0" t="n">
        <v>13.826</v>
      </c>
      <c r="AD1624" s="0" t="n">
        <v>1.43</v>
      </c>
      <c r="AE1624" s="0" t="n">
        <v>10.896</v>
      </c>
      <c r="AF1624" s="0" t="n">
        <v>0.068</v>
      </c>
      <c r="AG1624" s="0" t="n">
        <v>0.048</v>
      </c>
      <c r="AH1624" s="0" t="n">
        <v>4.9</v>
      </c>
      <c r="AJ1624" s="0" t="n">
        <v>200</v>
      </c>
      <c r="AP1624" s="0" t="n">
        <v>0</v>
      </c>
      <c r="AY1624" s="0" t="n">
        <v>0</v>
      </c>
      <c r="BF1624" s="0" t="n">
        <f aca="false">IF(E1624&lt;11,-3.6797*E1624^2+48.115*E1624-53.83,280.92*EXP(-0.2027*E1624))</f>
        <v>102.6697</v>
      </c>
      <c r="BG1624" s="1" t="n">
        <f aca="false">32.208*LN(F1624)+21.438</f>
        <v>93.2623038003278</v>
      </c>
      <c r="BH1624" s="1" t="n">
        <f aca="false">IF(G1624&lt;=2, -10*G1624+100, 88.958*EXP(-0.0755*G1624))</f>
        <v>71.4654665875093</v>
      </c>
      <c r="BI1624" s="1" t="n">
        <f aca="false">IF(I1624&lt;=100, 0.0053*(I1624)^2-1.0332*I1624+100.76, 122.82*EXP(-0.0092*I1624))</f>
        <v>93.979312</v>
      </c>
      <c r="BJ1624" s="0" t="n">
        <f aca="false">IF(P1624&lt;=1000, -6.942*LN(P1624)+107.59, -36.304*LN(P1624)+310.72)</f>
        <v>-5.10718341902276</v>
      </c>
      <c r="BK1624" s="0" t="e">
        <f aca="false">BF1624^0.04*BG1624^0.22*BH1624^0.51*BI1624^0.06*BJ1624^0.17</f>
        <v>#NUM!</v>
      </c>
      <c r="BL1624" s="0" t="e">
        <f aca="false">IF(BK1624&gt;=90, "Very Good", IF(BK1624&gt;=80, "Good", IF(BK1624&gt;=70, "Slightly Good", IF(BK1624&gt;=60, "Average", IF(BK1624&gt;=50, "Slightly Poor", IF(BK1624&gt;=40, "Poor", "Very Poor"))))))</f>
        <v>#NUM!</v>
      </c>
      <c r="BM1624" s="2" t="n">
        <f aca="false">IF(P1624&lt;=1000, -6.942*LN(P1624)+107.59, IF(AND(P1624&gt;1000, P1624&lt;=5213),-36.304*LN(P1624)+310.72, IF(P1624&gt;5213, 10)))</f>
        <v>10</v>
      </c>
      <c r="BN1624" s="2" t="n">
        <f aca="false">BF1624^0.04*BG1624^0.22*BH1624^0.51*BI1624^0.06*BM1624^0.17</f>
        <v>55.9453579815495</v>
      </c>
      <c r="BO1624" s="3" t="str">
        <f aca="false">IF(BN1624&gt;=90, "Very Good", IF(BN1624&gt;=80, "Good", IF(BN1624&gt;=70, "Slightly Good", IF(BN1624&gt;=60, "Average", IF(BN1624&gt;=50, "Slightly Poor", IF(BN1624&gt;=40, "Poor", "Very Poor"))))))</f>
        <v>Slightly Poor</v>
      </c>
      <c r="BP1624" s="2" t="n">
        <f aca="false">IF(AJ1624&lt;=1000, -6.942*LN(AJ1624)+107.59, IF(AND(AJ1624&gt;1000, AJ1624&lt;=5213),-36.304*LN(AJ1624)+310.72, IF(AJ1624&gt;5213, 10)))</f>
        <v>70.8090808414235</v>
      </c>
      <c r="BQ1624" s="2" t="n">
        <f aca="false">BF1624^0.04*BG1624^0.22*BH1624^0.51*BI1624^0.06*BP1624^0.17</f>
        <v>78.0331574007247</v>
      </c>
      <c r="BR1624" s="0" t="str">
        <f aca="false">IF(BQ1624&gt;=90, "Very Good", IF(BQ1624&gt;=80, "Good", IF(BQ1624&gt;=70, "Slightly Good", IF(BQ1624&gt;=60, "Average", IF(BQ1624&gt;=50, "Slightly Poor", IF(BQ1624&gt;=40, "Poor", "Very Poor"))))))</f>
        <v>Slightly Good</v>
      </c>
      <c r="BT1624" s="2" t="n">
        <f aca="false">9.81*LN(AH1624)+30.6</f>
        <v>46.1903973621937</v>
      </c>
      <c r="BU1624" s="0" t="str">
        <f aca="false">IF(BT1624&lt;30, "Clean water", IF(AND(BT1624&gt;=30, BT1624&lt;40), "Hypolimia", IF(AND(BT1624&gt;=40,BT1624&lt;50), "Mesotrophic", IF(AND(BT1624&gt;=50, BT1624&lt;70), "Eutrophic", IF(BT1624&gt;70,"Hypertrophic")))))</f>
        <v>Mesotrophic</v>
      </c>
      <c r="CM1624" s="0" t="n">
        <f aca="false">IF(G1624&gt;H1624,1,0)</f>
        <v>0</v>
      </c>
      <c r="CO1624" s="17" t="n">
        <f aca="false">14.652-0.41022*M1624+0.007991*M1624*M1624-0.000077774*M1624*M1624*M1624</f>
        <v>10.450570128768</v>
      </c>
      <c r="CP1624" s="1" t="n">
        <f aca="false">F1624/CO1624*100</f>
        <v>88.9903601947922</v>
      </c>
    </row>
    <row r="1625" customFormat="false" ht="12.5" hidden="false" customHeight="false" outlineLevel="0" collapsed="false">
      <c r="A1625" s="0" t="n">
        <v>1624</v>
      </c>
      <c r="B1625" s="15" t="s">
        <v>117</v>
      </c>
      <c r="C1625" s="0" t="s">
        <v>118</v>
      </c>
      <c r="D1625" s="0" t="s">
        <v>194</v>
      </c>
      <c r="E1625" s="0" t="n">
        <v>7.5</v>
      </c>
      <c r="F1625" s="0" t="n">
        <v>11.6</v>
      </c>
      <c r="G1625" s="0" t="n">
        <v>0.7</v>
      </c>
      <c r="H1625" s="0" t="n">
        <v>1.3</v>
      </c>
      <c r="I1625" s="0" t="n">
        <v>1.2</v>
      </c>
      <c r="J1625" s="0" t="n">
        <v>2.651</v>
      </c>
      <c r="K1625" s="0" t="n">
        <v>0.004</v>
      </c>
      <c r="L1625" s="0" t="n">
        <v>1.4</v>
      </c>
      <c r="M1625" s="0" t="n">
        <v>6.2</v>
      </c>
      <c r="N1625" s="0" t="n">
        <v>0</v>
      </c>
      <c r="O1625" s="0" t="n">
        <v>240</v>
      </c>
      <c r="P1625" s="0" t="n">
        <v>2</v>
      </c>
      <c r="Q1625" s="0" t="n">
        <v>0</v>
      </c>
      <c r="R1625" s="0" t="n">
        <v>0</v>
      </c>
      <c r="S1625" s="0" t="n">
        <v>0</v>
      </c>
      <c r="T1625" s="0" t="n">
        <v>0</v>
      </c>
      <c r="U1625" s="0" t="n">
        <v>0</v>
      </c>
      <c r="V1625" s="0" t="n">
        <v>0</v>
      </c>
      <c r="AC1625" s="0" t="n">
        <v>2.552</v>
      </c>
      <c r="AD1625" s="0" t="n">
        <v>0.087</v>
      </c>
      <c r="AE1625" s="0" t="n">
        <v>2.203</v>
      </c>
      <c r="AF1625" s="0" t="n">
        <v>0</v>
      </c>
      <c r="AG1625" s="0" t="n">
        <v>0</v>
      </c>
      <c r="AH1625" s="0" t="n">
        <v>1.3</v>
      </c>
      <c r="AJ1625" s="0" t="n">
        <v>0</v>
      </c>
      <c r="AP1625" s="0" t="n">
        <v>0</v>
      </c>
      <c r="AY1625" s="0" t="n">
        <v>0</v>
      </c>
      <c r="BF1625" s="0" t="n">
        <f aca="false">IF(E1625&lt;11,-3.6797*E1625^2+48.115*E1625-53.83,280.92*EXP(-0.2027*E1625))</f>
        <v>100.049375</v>
      </c>
      <c r="BG1625" s="1" t="n">
        <f aca="false">32.208*LN(F1625)+21.438</f>
        <v>100.379972200002</v>
      </c>
      <c r="BH1625" s="1" t="n">
        <f aca="false">IF(G1625&lt;=2, -10*G1625+100, 88.958*EXP(-0.0755*G1625))</f>
        <v>93</v>
      </c>
      <c r="BI1625" s="1" t="n">
        <f aca="false">IF(I1625&lt;=100, 0.0053*(I1625)^2-1.0332*I1625+100.76, 122.82*EXP(-0.0092*I1625))</f>
        <v>99.527792</v>
      </c>
      <c r="BJ1625" s="0" t="n">
        <f aca="false">IF(P1625&lt;=1000, -6.942*LN(P1625)+107.59, -36.304*LN(P1625)+310.72)</f>
        <v>102.778172272553</v>
      </c>
      <c r="BK1625" s="0" t="n">
        <f aca="false">BF1625^0.04*BG1625^0.22*BH1625^0.51*BI1625^0.06*BJ1625^0.17</f>
        <v>96.8717283007697</v>
      </c>
      <c r="BL1625" s="0" t="str">
        <f aca="false">IF(BK1625&gt;=90, "Very Good", IF(BK1625&gt;=80, "Good", IF(BK1625&gt;=70, "Slightly Good", IF(BK1625&gt;=60, "Average", IF(BK1625&gt;=50, "Slightly Poor", IF(BK1625&gt;=40, "Poor", "Very Poor"))))))</f>
        <v>Very Good</v>
      </c>
      <c r="BM1625" s="2" t="n">
        <f aca="false">IF(P1625&lt;=1000, -6.942*LN(P1625)+107.59, IF(AND(P1625&gt;1000, P1625&lt;=5213),-36.304*LN(P1625)+310.72, IF(P1625&gt;5213, 10)))</f>
        <v>102.778172272553</v>
      </c>
      <c r="BN1625" s="2" t="n">
        <f aca="false">BF1625^0.04*BG1625^0.22*BH1625^0.51*BI1625^0.06*BM1625^0.17</f>
        <v>96.8717283007697</v>
      </c>
      <c r="BO1625" s="3" t="str">
        <f aca="false">IF(BN1625&gt;=90, "Very Good", IF(BN1625&gt;=80, "Good", IF(BN1625&gt;=70, "Slightly Good", IF(BN1625&gt;=60, "Average", IF(BN1625&gt;=50, "Slightly Poor", IF(BN1625&gt;=40, "Poor", "Very Poor"))))))</f>
        <v>Very Good</v>
      </c>
      <c r="BP1625" s="2" t="e">
        <f aca="false">IF(AJ1625&lt;=1000, -6.942*LN(AJ1625)+107.59, IF(AND(AJ1625&gt;1000, AJ1625&lt;=5213),-36.304*LN(AJ1625)+310.72, IF(AJ1625&gt;5213, 10)))</f>
        <v>#VALUE!</v>
      </c>
      <c r="BQ1625" s="2" t="e">
        <f aca="false">BF1625^0.04*BG1625^0.22*BH1625^0.51*BI1625^0.06*BP1625^0.17</f>
        <v>#VALUE!</v>
      </c>
      <c r="BR1625" s="0" t="e">
        <f aca="false">IF(BQ1625&gt;=90, "Very Good", IF(BQ1625&gt;=80, "Good", IF(BQ1625&gt;=70, "Slightly Good", IF(BQ1625&gt;=60, "Average", IF(BQ1625&gt;=50, "Slightly Poor", IF(BQ1625&gt;=40, "Poor", "Very Poor"))))))</f>
        <v>#VALUE!</v>
      </c>
      <c r="BT1625" s="2" t="n">
        <f aca="false">9.81*LN(AH1625)+30.6</f>
        <v>33.1737934344261</v>
      </c>
      <c r="BU1625" s="0" t="str">
        <f aca="false">IF(BT1625&lt;30, "Clean water", IF(AND(BT1625&gt;=30, BT1625&lt;40), "Hypolimia", IF(AND(BT1625&gt;=40,BT1625&lt;50), "Mesotrophic", IF(AND(BT1625&gt;=50, BT1625&lt;70), "Eutrophic", IF(BT1625&gt;70,"Hypertrophic")))))</f>
        <v>Hypolimia</v>
      </c>
      <c r="CM1625" s="0" t="n">
        <f aca="false">IF(G1625&gt;H1625,1,0)</f>
        <v>0</v>
      </c>
      <c r="CO1625" s="17" t="n">
        <f aca="false">14.652-0.41022*M1625+0.007991*M1625*M1625-0.000077774*M1625*M1625*M1625</f>
        <v>12.397274318128</v>
      </c>
      <c r="CP1625" s="1" t="n">
        <f aca="false">F1625/CO1625*100</f>
        <v>93.5689547745009</v>
      </c>
    </row>
    <row r="1626" s="18" customFormat="true" ht="12.5" hidden="false" customHeight="false" outlineLevel="0" collapsed="false">
      <c r="A1626" s="18" t="n">
        <v>1625</v>
      </c>
      <c r="B1626" s="19" t="s">
        <v>166</v>
      </c>
      <c r="C1626" s="18" t="s">
        <v>120</v>
      </c>
      <c r="D1626" s="18" t="s">
        <v>194</v>
      </c>
      <c r="E1626" s="18" t="n">
        <v>7.8</v>
      </c>
      <c r="F1626" s="18" t="n">
        <v>12.1</v>
      </c>
      <c r="G1626" s="18" t="n">
        <v>1.2</v>
      </c>
      <c r="H1626" s="18" t="n">
        <v>1.1</v>
      </c>
      <c r="I1626" s="18" t="n">
        <v>0.6</v>
      </c>
      <c r="J1626" s="18" t="n">
        <v>2.679</v>
      </c>
      <c r="K1626" s="18" t="n">
        <v>0.003</v>
      </c>
      <c r="L1626" s="18" t="n">
        <v>1.3</v>
      </c>
      <c r="M1626" s="18" t="n">
        <v>4.7</v>
      </c>
      <c r="N1626" s="18" t="n">
        <v>0</v>
      </c>
      <c r="O1626" s="18" t="n">
        <v>259</v>
      </c>
      <c r="P1626" s="18" t="n">
        <v>430</v>
      </c>
      <c r="Q1626" s="18" t="n">
        <v>0</v>
      </c>
      <c r="R1626" s="18" t="n">
        <v>0</v>
      </c>
      <c r="S1626" s="18" t="n">
        <v>0</v>
      </c>
      <c r="T1626" s="18" t="n">
        <v>0</v>
      </c>
      <c r="U1626" s="18" t="n">
        <v>0</v>
      </c>
      <c r="V1626" s="18" t="n">
        <v>0</v>
      </c>
      <c r="AC1626" s="18" t="n">
        <v>2.67</v>
      </c>
      <c r="AD1626" s="18" t="n">
        <v>0.041</v>
      </c>
      <c r="AE1626" s="18" t="n">
        <v>2.433</v>
      </c>
      <c r="AF1626" s="18" t="n">
        <v>0</v>
      </c>
      <c r="AG1626" s="18" t="n">
        <v>0</v>
      </c>
      <c r="AH1626" s="18" t="n">
        <v>1.2</v>
      </c>
      <c r="AJ1626" s="18" t="n">
        <v>50</v>
      </c>
      <c r="AP1626" s="18" t="n">
        <v>0</v>
      </c>
      <c r="AY1626" s="18" t="n">
        <v>0</v>
      </c>
      <c r="BF1626" s="18" t="n">
        <f aca="false">IF(E1626&lt;11,-3.6797*E1626^2+48.115*E1626-53.83,280.92*EXP(-0.2027*E1626))</f>
        <v>97.5940520000001</v>
      </c>
      <c r="BG1626" s="20" t="n">
        <f aca="false">32.208*LN(F1626)+21.438</f>
        <v>101.739161217428</v>
      </c>
      <c r="BH1626" s="20" t="n">
        <f aca="false">IF(G1626&lt;=2, -10*G1626+100, 88.958*EXP(-0.0755*G1626))</f>
        <v>88</v>
      </c>
      <c r="BI1626" s="20" t="n">
        <f aca="false">IF(I1626&lt;=100, 0.0053*(I1626)^2-1.0332*I1626+100.76, 122.82*EXP(-0.0092*I1626))</f>
        <v>100.141988</v>
      </c>
      <c r="BJ1626" s="18" t="n">
        <f aca="false">IF(P1626&lt;=1000, -6.942*LN(P1626)+107.59, -36.304*LN(P1626)+310.72)</f>
        <v>65.4952030812906</v>
      </c>
      <c r="BK1626" s="18" t="n">
        <f aca="false">BF1626^0.04*BG1626^0.22*BH1626^0.51*BI1626^0.06*BJ1626^0.17</f>
        <v>87.4385761106591</v>
      </c>
      <c r="BL1626" s="18" t="str">
        <f aca="false">IF(BK1626&gt;=90, "Very Good", IF(BK1626&gt;=80, "Good", IF(BK1626&gt;=70, "Slightly Good", IF(BK1626&gt;=60, "Average", IF(BK1626&gt;=50, "Slightly Poor", IF(BK1626&gt;=40, "Poor", "Very Poor"))))))</f>
        <v>Good</v>
      </c>
      <c r="BM1626" s="21" t="n">
        <f aca="false">IF(P1626&lt;=1000, -6.942*LN(P1626)+107.59, IF(AND(P1626&gt;1000, P1626&lt;=5213),-36.304*LN(P1626)+310.72, IF(P1626&gt;5213, 10)))</f>
        <v>65.4952030812906</v>
      </c>
      <c r="BN1626" s="21" t="n">
        <f aca="false">BF1626^0.04*BG1626^0.22*BH1626^0.51*BI1626^0.06*BM1626^0.17</f>
        <v>87.4385761106591</v>
      </c>
      <c r="BO1626" s="22" t="str">
        <f aca="false">IF(BN1626&gt;=90, "Very Good", IF(BN1626&gt;=80, "Good", IF(BN1626&gt;=70, "Slightly Good", IF(BN1626&gt;=60, "Average", IF(BN1626&gt;=50, "Slightly Poor", IF(BN1626&gt;=40, "Poor", "Very Poor"))))))</f>
        <v>Good</v>
      </c>
      <c r="BP1626" s="21" t="n">
        <f aca="false">IF(AJ1626&lt;=1000, -6.942*LN(AJ1626)+107.59, IF(AND(AJ1626&gt;1000, AJ1626&lt;=5213),-36.304*LN(AJ1626)+310.72, IF(AJ1626&gt;5213, 10)))</f>
        <v>80.4327362963178</v>
      </c>
      <c r="BQ1626" s="21" t="n">
        <f aca="false">BF1626^0.04*BG1626^0.22*BH1626^0.51*BI1626^0.06*BP1626^0.17</f>
        <v>90.5463704524487</v>
      </c>
      <c r="BR1626" s="18" t="str">
        <f aca="false">IF(BQ1626&gt;=90, "Very Good", IF(BQ1626&gt;=80, "Good", IF(BQ1626&gt;=70, "Slightly Good", IF(BQ1626&gt;=60, "Average", IF(BQ1626&gt;=50, "Slightly Poor", IF(BQ1626&gt;=40, "Poor", "Very Poor"))))))</f>
        <v>Very Good</v>
      </c>
      <c r="BT1626" s="21" t="n">
        <f aca="false">9.81*LN(AH1626)+30.6</f>
        <v>32.3885744721487</v>
      </c>
      <c r="BU1626" s="18" t="str">
        <f aca="false">IF(BT1626&lt;30, "Clean water", IF(AND(BT1626&gt;=30, BT1626&lt;40), "Hypolimia", IF(AND(BT1626&gt;=40,BT1626&lt;50), "Mesotrophic", IF(AND(BT1626&gt;=50, BT1626&lt;70), "Eutrophic", IF(BT1626&gt;70,"Hypertrophic")))))</f>
        <v>Hypolimia</v>
      </c>
      <c r="CM1626" s="18" t="n">
        <f aca="false">IF(G1626&gt;H1626,1,0)</f>
        <v>1</v>
      </c>
      <c r="CO1626" s="17" t="n">
        <f aca="false">14.652-0.41022*M1626+0.007991*M1626*M1626-0.000077774*M1626*M1626*M1626</f>
        <v>12.892412459998</v>
      </c>
      <c r="CP1626" s="1" t="n">
        <f aca="false">F1626/CO1626*100</f>
        <v>93.8536525847536</v>
      </c>
    </row>
    <row r="1627" customFormat="false" ht="12.5" hidden="false" customHeight="false" outlineLevel="0" collapsed="false">
      <c r="A1627" s="0" t="n">
        <v>1626</v>
      </c>
      <c r="B1627" s="15" t="s">
        <v>121</v>
      </c>
      <c r="C1627" s="16" t="s">
        <v>122</v>
      </c>
      <c r="D1627" s="0" t="s">
        <v>194</v>
      </c>
      <c r="E1627" s="0" t="n">
        <v>8.2</v>
      </c>
      <c r="F1627" s="0" t="n">
        <v>12.6</v>
      </c>
      <c r="G1627" s="0" t="n">
        <v>1.2</v>
      </c>
      <c r="H1627" s="0" t="n">
        <v>1.4</v>
      </c>
      <c r="I1627" s="0" t="n">
        <v>1.2</v>
      </c>
      <c r="J1627" s="0" t="n">
        <v>3.074</v>
      </c>
      <c r="K1627" s="0" t="n">
        <v>0.01</v>
      </c>
      <c r="L1627" s="0" t="n">
        <v>1.4</v>
      </c>
      <c r="M1627" s="0" t="n">
        <v>7.1</v>
      </c>
      <c r="N1627" s="0" t="n">
        <v>0</v>
      </c>
      <c r="O1627" s="0" t="n">
        <v>297</v>
      </c>
      <c r="P1627" s="0" t="n">
        <v>790</v>
      </c>
      <c r="Q1627" s="0" t="n">
        <v>0</v>
      </c>
      <c r="R1627" s="0" t="n">
        <v>0</v>
      </c>
      <c r="S1627" s="0" t="n">
        <v>0</v>
      </c>
      <c r="T1627" s="0" t="n">
        <v>0</v>
      </c>
      <c r="U1627" s="0" t="n">
        <v>0</v>
      </c>
      <c r="V1627" s="0" t="n">
        <v>0</v>
      </c>
      <c r="AC1627" s="0" t="n">
        <v>3.064</v>
      </c>
      <c r="AD1627" s="0" t="n">
        <v>0.023</v>
      </c>
      <c r="AE1627" s="0" t="n">
        <v>2.687</v>
      </c>
      <c r="AF1627" s="0" t="n">
        <v>0.009</v>
      </c>
      <c r="AG1627" s="0" t="n">
        <v>0.005</v>
      </c>
      <c r="AH1627" s="0" t="n">
        <v>4.2</v>
      </c>
      <c r="AJ1627" s="0" t="n">
        <v>20</v>
      </c>
      <c r="AP1627" s="0" t="n">
        <v>0</v>
      </c>
      <c r="AY1627" s="0" t="n">
        <v>0</v>
      </c>
      <c r="BF1627" s="0" t="n">
        <f aca="false">IF(E1627&lt;11,-3.6797*E1627^2+48.115*E1627-53.83,280.92*EXP(-0.2027*E1627))</f>
        <v>93.289972</v>
      </c>
      <c r="BG1627" s="1" t="n">
        <f aca="false">32.208*LN(F1627)+21.438</f>
        <v>103.043306983941</v>
      </c>
      <c r="BH1627" s="1" t="n">
        <f aca="false">IF(G1627&lt;=2, -10*G1627+100, 88.958*EXP(-0.0755*G1627))</f>
        <v>88</v>
      </c>
      <c r="BI1627" s="1" t="n">
        <f aca="false">IF(I1627&lt;=100, 0.0053*(I1627)^2-1.0332*I1627+100.76, 122.82*EXP(-0.0092*I1627))</f>
        <v>99.527792</v>
      </c>
      <c r="BJ1627" s="0" t="n">
        <f aca="false">IF(P1627&lt;=1000, -6.942*LN(P1627)+107.59, -36.304*LN(P1627)+310.72)</f>
        <v>61.2727472926093</v>
      </c>
      <c r="BK1627" s="0" t="n">
        <f aca="false">BF1627^0.04*BG1627^0.22*BH1627^0.51*BI1627^0.06*BJ1627^0.17</f>
        <v>86.5079512665551</v>
      </c>
      <c r="BL1627" s="0" t="str">
        <f aca="false">IF(BK1627&gt;=90, "Very Good", IF(BK1627&gt;=80, "Good", IF(BK1627&gt;=70, "Slightly Good", IF(BK1627&gt;=60, "Average", IF(BK1627&gt;=50, "Slightly Poor", IF(BK1627&gt;=40, "Poor", "Very Poor"))))))</f>
        <v>Good</v>
      </c>
      <c r="BM1627" s="2" t="n">
        <f aca="false">IF(P1627&lt;=1000, -6.942*LN(P1627)+107.59, IF(AND(P1627&gt;1000, P1627&lt;=5213),-36.304*LN(P1627)+310.72, IF(P1627&gt;5213, 10)))</f>
        <v>61.2727472926093</v>
      </c>
      <c r="BN1627" s="2" t="n">
        <f aca="false">BF1627^0.04*BG1627^0.22*BH1627^0.51*BI1627^0.06*BM1627^0.17</f>
        <v>86.5079512665551</v>
      </c>
      <c r="BO1627" s="3" t="str">
        <f aca="false">IF(BN1627&gt;=90, "Very Good", IF(BN1627&gt;=80, "Good", IF(BN1627&gt;=70, "Slightly Good", IF(BN1627&gt;=60, "Average", IF(BN1627&gt;=50, "Slightly Poor", IF(BN1627&gt;=40, "Poor", "Very Poor"))))))</f>
        <v>Good</v>
      </c>
      <c r="BP1627" s="2" t="n">
        <f aca="false">IF(AJ1627&lt;=1000, -6.942*LN(AJ1627)+107.59, IF(AND(AJ1627&gt;1000, AJ1627&lt;=5213),-36.304*LN(AJ1627)+310.72, IF(AJ1627&gt;5213, 10)))</f>
        <v>86.7936265569882</v>
      </c>
      <c r="BQ1627" s="2" t="n">
        <f aca="false">BF1627^0.04*BG1627^0.22*BH1627^0.51*BI1627^0.06*BP1627^0.17</f>
        <v>91.7832662838647</v>
      </c>
      <c r="BR1627" s="0" t="str">
        <f aca="false">IF(BQ1627&gt;=90, "Very Good", IF(BQ1627&gt;=80, "Good", IF(BQ1627&gt;=70, "Slightly Good", IF(BQ1627&gt;=60, "Average", IF(BQ1627&gt;=50, "Slightly Poor", IF(BQ1627&gt;=40, "Poor", "Very Poor"))))))</f>
        <v>Very Good</v>
      </c>
      <c r="BT1627" s="2" t="n">
        <f aca="false">9.81*LN(AH1627)+30.6</f>
        <v>44.6781791930883</v>
      </c>
      <c r="BU1627" s="0" t="str">
        <f aca="false">IF(BT1627&lt;30, "Clean water", IF(AND(BT1627&gt;=30, BT1627&lt;40), "Hypolimia", IF(AND(BT1627&gt;=40,BT1627&lt;50), "Mesotrophic", IF(AND(BT1627&gt;=50, BT1627&lt;70), "Eutrophic", IF(BT1627&gt;70,"Hypertrophic")))))</f>
        <v>Mesotrophic</v>
      </c>
      <c r="CM1627" s="0" t="n">
        <f aca="false">IF(G1627&gt;H1627,1,0)</f>
        <v>0</v>
      </c>
      <c r="CO1627" s="17" t="n">
        <f aca="false">14.652-0.41022*M1627+0.007991*M1627*M1627-0.000077774*M1627*M1627*M1627</f>
        <v>12.114428139886</v>
      </c>
      <c r="CP1627" s="1" t="n">
        <f aca="false">F1627/CO1627*100</f>
        <v>104.008211155385</v>
      </c>
    </row>
    <row r="1628" customFormat="false" ht="12.5" hidden="false" customHeight="false" outlineLevel="0" collapsed="false">
      <c r="A1628" s="0" t="n">
        <v>1627</v>
      </c>
      <c r="B1628" s="15" t="s">
        <v>140</v>
      </c>
      <c r="C1628" s="16" t="s">
        <v>141</v>
      </c>
      <c r="D1628" s="0" t="s">
        <v>194</v>
      </c>
      <c r="E1628" s="0" t="n">
        <v>8.2</v>
      </c>
      <c r="F1628" s="0" t="n">
        <v>11.9</v>
      </c>
      <c r="G1628" s="0" t="n">
        <v>3.4</v>
      </c>
      <c r="H1628" s="0" t="n">
        <v>4.8</v>
      </c>
      <c r="I1628" s="0" t="n">
        <v>4.7</v>
      </c>
      <c r="J1628" s="0" t="n">
        <v>4.399</v>
      </c>
      <c r="K1628" s="0" t="n">
        <v>0.206</v>
      </c>
      <c r="L1628" s="0" t="n">
        <v>3.1</v>
      </c>
      <c r="M1628" s="0" t="n">
        <v>12.4</v>
      </c>
      <c r="O1628" s="0" t="n">
        <v>1135</v>
      </c>
      <c r="BD1628" s="0" t="n">
        <v>0.051</v>
      </c>
      <c r="BF1628" s="0" t="n">
        <f aca="false">IF(E1628&lt;11,-3.6797*E1628^2+48.115*E1628-53.83,280.92*EXP(-0.2027*E1628))</f>
        <v>93.289972</v>
      </c>
      <c r="BG1628" s="1" t="n">
        <f aca="false">32.208*LN(F1628)+21.438</f>
        <v>101.202348790984</v>
      </c>
      <c r="BH1628" s="1" t="n">
        <f aca="false">IF(G1628&lt;=2, -10*G1628+100, 88.958*EXP(-0.0755*G1628))</f>
        <v>68.8179318432025</v>
      </c>
      <c r="BI1628" s="1" t="n">
        <f aca="false">IF(I1628&lt;=100, 0.0053*(I1628)^2-1.0332*I1628+100.76, 122.82*EXP(-0.0092*I1628))</f>
        <v>96.021037</v>
      </c>
      <c r="BJ1628" s="0" t="e">
        <f aca="false">IF(P1628&lt;=1000, -6.942*LN(P1628)+107.59, -36.304*LN(P1628)+310.72)</f>
        <v>#VALUE!</v>
      </c>
      <c r="BK1628" s="0" t="e">
        <f aca="false">BF1628^0.04*BG1628^0.22*BH1628^0.51*BI1628^0.06*BJ1628^0.17</f>
        <v>#VALUE!</v>
      </c>
      <c r="BL1628" s="0" t="e">
        <f aca="false">IF(BK1628&gt;=90, "Very Good", IF(BK1628&gt;=80, "Good", IF(BK1628&gt;=70, "Slightly Good", IF(BK1628&gt;=60, "Average", IF(BK1628&gt;=50, "Slightly Poor", IF(BK1628&gt;=40, "Poor", "Very Poor"))))))</f>
        <v>#VALUE!</v>
      </c>
      <c r="BM1628" s="2" t="e">
        <f aca="false">IF(P1628&lt;=1000, -6.942*LN(P1628)+107.59, IF(AND(P1628&gt;1000, P1628&lt;=5213),-36.304*LN(P1628)+310.72, IF(P1628&gt;5213, 10)))</f>
        <v>#VALUE!</v>
      </c>
      <c r="BN1628" s="2" t="e">
        <f aca="false">BF1628^0.04*BG1628^0.22*BH1628^0.51*BI1628^0.06*BM1628^0.17</f>
        <v>#VALUE!</v>
      </c>
      <c r="BO1628" s="3" t="e">
        <f aca="false">IF(BN1628&gt;=90, "Very Good", IF(BN1628&gt;=80, "Good", IF(BN1628&gt;=70, "Slightly Good", IF(BN1628&gt;=60, "Average", IF(BN1628&gt;=50, "Slightly Poor", IF(BN1628&gt;=40, "Poor", "Very Poor"))))))</f>
        <v>#VALUE!</v>
      </c>
      <c r="BP1628" s="2" t="e">
        <f aca="false">IF(AJ1628&lt;=1000, -6.942*LN(AJ1628)+107.59, IF(AND(AJ1628&gt;1000, AJ1628&lt;=5213),-36.304*LN(AJ1628)+310.72, IF(AJ1628&gt;5213, 10)))</f>
        <v>#VALUE!</v>
      </c>
      <c r="BQ1628" s="2" t="e">
        <f aca="false">BF1628^0.04*BG1628^0.22*BH1628^0.51*BI1628^0.06*BP1628^0.17</f>
        <v>#VALUE!</v>
      </c>
      <c r="BR1628" s="0" t="e">
        <f aca="false">IF(BQ1628&gt;=90, "Very Good", IF(BQ1628&gt;=80, "Good", IF(BQ1628&gt;=70, "Slightly Good", IF(BQ1628&gt;=60, "Average", IF(BQ1628&gt;=50, "Slightly Poor", IF(BQ1628&gt;=40, "Poor", "Very Poor"))))))</f>
        <v>#VALUE!</v>
      </c>
      <c r="BT1628" s="2" t="e">
        <f aca="false">9.81*LN(AH1628)+30.6</f>
        <v>#VALUE!</v>
      </c>
      <c r="BU1628" s="0" t="e">
        <f aca="false">IF(BT1628&lt;30, "Clean water", IF(AND(BT1628&gt;=30, BT1628&lt;40), "Hypolimia", IF(AND(BT1628&gt;=40,BT1628&lt;50), "Mesotrophic", IF(AND(BT1628&gt;=50, BT1628&lt;70), "Eutrophic", IF(BT1628&gt;70,"Hypertrophic")))))</f>
        <v>#VALUE!</v>
      </c>
      <c r="CM1628" s="0" t="n">
        <f aca="false">IF(G1628&gt;H1628,1,0)</f>
        <v>0</v>
      </c>
      <c r="CO1628" s="17" t="n">
        <f aca="false">14.652-0.41022*M1628+0.007991*M1628*M1628-0.000077774*M1628*M1628*M1628</f>
        <v>10.645682385024</v>
      </c>
      <c r="CP1628" s="1" t="n">
        <f aca="false">F1628/CO1628*100</f>
        <v>111.78240689146</v>
      </c>
    </row>
    <row r="1629" customFormat="false" ht="12.5" hidden="false" customHeight="false" outlineLevel="0" collapsed="false">
      <c r="A1629" s="0" t="n">
        <v>1628</v>
      </c>
      <c r="B1629" s="15" t="s">
        <v>123</v>
      </c>
      <c r="C1629" s="16" t="s">
        <v>124</v>
      </c>
      <c r="D1629" s="0" t="s">
        <v>194</v>
      </c>
      <c r="E1629" s="0" t="n">
        <v>6.8</v>
      </c>
      <c r="F1629" s="0" t="n">
        <v>9.1</v>
      </c>
      <c r="G1629" s="0" t="n">
        <v>4.8</v>
      </c>
      <c r="H1629" s="0" t="n">
        <v>5.6</v>
      </c>
      <c r="I1629" s="0" t="n">
        <v>5.2</v>
      </c>
      <c r="J1629" s="0" t="n">
        <v>10.878</v>
      </c>
      <c r="K1629" s="0" t="n">
        <v>0.093</v>
      </c>
      <c r="L1629" s="0" t="n">
        <v>4.7</v>
      </c>
      <c r="M1629" s="0" t="n">
        <v>10</v>
      </c>
      <c r="N1629" s="0" t="n">
        <v>0</v>
      </c>
      <c r="O1629" s="0" t="n">
        <v>544</v>
      </c>
      <c r="P1629" s="0" t="n">
        <v>9700</v>
      </c>
      <c r="Q1629" s="0" t="n">
        <v>0</v>
      </c>
      <c r="R1629" s="0" t="n">
        <v>0</v>
      </c>
      <c r="S1629" s="0" t="n">
        <v>0</v>
      </c>
      <c r="T1629" s="0" t="n">
        <v>0</v>
      </c>
      <c r="U1629" s="0" t="n">
        <v>0</v>
      </c>
      <c r="V1629" s="0" t="n">
        <v>0</v>
      </c>
      <c r="AC1629" s="0" t="n">
        <v>10.472</v>
      </c>
      <c r="AD1629" s="0" t="n">
        <v>4.33</v>
      </c>
      <c r="AE1629" s="0" t="n">
        <v>4.581</v>
      </c>
      <c r="AF1629" s="0" t="n">
        <v>0.046</v>
      </c>
      <c r="AG1629" s="0" t="n">
        <v>0.028</v>
      </c>
      <c r="AH1629" s="0" t="n">
        <v>2</v>
      </c>
      <c r="AJ1629" s="0" t="n">
        <v>1500</v>
      </c>
      <c r="AP1629" s="0" t="n">
        <v>0</v>
      </c>
      <c r="AY1629" s="0" t="n">
        <v>0</v>
      </c>
      <c r="BF1629" s="0" t="n">
        <f aca="false">IF(E1629&lt;11,-3.6797*E1629^2+48.115*E1629-53.83,280.92*EXP(-0.2027*E1629))</f>
        <v>103.202672</v>
      </c>
      <c r="BG1629" s="1" t="n">
        <f aca="false">32.208*LN(F1629)+21.438</f>
        <v>92.5621023107425</v>
      </c>
      <c r="BH1629" s="1" t="n">
        <f aca="false">IF(G1629&lt;=2, -10*G1629+100, 88.958*EXP(-0.0755*G1629))</f>
        <v>61.9151158782472</v>
      </c>
      <c r="BI1629" s="1" t="n">
        <f aca="false">IF(I1629&lt;=100, 0.0053*(I1629)^2-1.0332*I1629+100.76, 122.82*EXP(-0.0092*I1629))</f>
        <v>95.530672</v>
      </c>
      <c r="BJ1629" s="0" t="n">
        <f aca="false">IF(P1629&lt;=1000, -6.942*LN(P1629)+107.59, -36.304*LN(P1629)+310.72)</f>
        <v>-22.5464057956985</v>
      </c>
      <c r="BK1629" s="0" t="e">
        <f aca="false">BF1629^0.04*BG1629^0.22*BH1629^0.51*BI1629^0.06*BJ1629^0.17</f>
        <v>#NUM!</v>
      </c>
      <c r="BL1629" s="0" t="e">
        <f aca="false">IF(BK1629&gt;=90, "Very Good", IF(BK1629&gt;=80, "Good", IF(BK1629&gt;=70, "Slightly Good", IF(BK1629&gt;=60, "Average", IF(BK1629&gt;=50, "Slightly Poor", IF(BK1629&gt;=40, "Poor", "Very Poor"))))))</f>
        <v>#NUM!</v>
      </c>
      <c r="BM1629" s="2" t="n">
        <f aca="false">IF(P1629&lt;=1000, -6.942*LN(P1629)+107.59, IF(AND(P1629&gt;1000, P1629&lt;=5213),-36.304*LN(P1629)+310.72, IF(P1629&gt;5213, 10)))</f>
        <v>10</v>
      </c>
      <c r="BN1629" s="2" t="n">
        <f aca="false">BF1629^0.04*BG1629^0.22*BH1629^0.51*BI1629^0.06*BM1629^0.17</f>
        <v>51.9742014924474</v>
      </c>
      <c r="BO1629" s="3" t="str">
        <f aca="false">IF(BN1629&gt;=90, "Very Good", IF(BN1629&gt;=80, "Good", IF(BN1629&gt;=70, "Slightly Good", IF(BN1629&gt;=60, "Average", IF(BN1629&gt;=50, "Slightly Poor", IF(BN1629&gt;=40, "Poor", "Very Poor"))))))</f>
        <v>Slightly Poor</v>
      </c>
      <c r="BP1629" s="2" t="n">
        <f aca="false">IF(AJ1629&lt;=1000, -6.942*LN(AJ1629)+107.59, IF(AND(AJ1629&gt;1000, AJ1629&lt;=5213),-36.304*LN(AJ1629)+310.72, IF(AJ1629&gt;5213, 10)))</f>
        <v>45.2208470670737</v>
      </c>
      <c r="BQ1629" s="2" t="n">
        <f aca="false">BF1629^0.04*BG1629^0.22*BH1629^0.51*BI1629^0.06*BP1629^0.17</f>
        <v>67.1731019173989</v>
      </c>
      <c r="BR1629" s="0" t="str">
        <f aca="false">IF(BQ1629&gt;=90, "Very Good", IF(BQ1629&gt;=80, "Good", IF(BQ1629&gt;=70, "Slightly Good", IF(BQ1629&gt;=60, "Average", IF(BQ1629&gt;=50, "Slightly Poor", IF(BQ1629&gt;=40, "Poor", "Very Poor"))))))</f>
        <v>Average</v>
      </c>
      <c r="BT1629" s="2" t="n">
        <f aca="false">9.81*LN(AH1629)+30.6</f>
        <v>37.3997738412931</v>
      </c>
      <c r="BU1629" s="0" t="str">
        <f aca="false">IF(BT1629&lt;30, "Clean water", IF(AND(BT1629&gt;=30, BT1629&lt;40), "Hypolimia", IF(AND(BT1629&gt;=40,BT1629&lt;50), "Mesotrophic", IF(AND(BT1629&gt;=50, BT1629&lt;70), "Eutrophic", IF(BT1629&gt;70,"Hypertrophic")))))</f>
        <v>Hypolimia</v>
      </c>
      <c r="CM1629" s="0" t="n">
        <f aca="false">IF(G1629&gt;H1629,1,0)</f>
        <v>0</v>
      </c>
      <c r="CO1629" s="17" t="n">
        <f aca="false">14.652-0.41022*M1629+0.007991*M1629*M1629-0.000077774*M1629*M1629*M1629</f>
        <v>11.271126</v>
      </c>
      <c r="CP1629" s="1" t="n">
        <f aca="false">F1629/CO1629*100</f>
        <v>80.7372750513125</v>
      </c>
    </row>
    <row r="1630" customFormat="false" ht="12.5" hidden="false" customHeight="false" outlineLevel="0" collapsed="false">
      <c r="A1630" s="0" t="n">
        <v>1629</v>
      </c>
      <c r="B1630" s="15" t="s">
        <v>125</v>
      </c>
      <c r="C1630" s="16" t="s">
        <v>126</v>
      </c>
      <c r="D1630" s="0" t="s">
        <v>194</v>
      </c>
      <c r="E1630" s="0" t="n">
        <v>8</v>
      </c>
      <c r="F1630" s="0" t="n">
        <v>13.3</v>
      </c>
      <c r="G1630" s="0" t="n">
        <v>1.8</v>
      </c>
      <c r="H1630" s="0" t="n">
        <v>2.2</v>
      </c>
      <c r="I1630" s="0" t="n">
        <v>2.4</v>
      </c>
      <c r="J1630" s="0" t="n">
        <v>4.971</v>
      </c>
      <c r="K1630" s="0" t="n">
        <v>0.03</v>
      </c>
      <c r="L1630" s="0" t="n">
        <v>2</v>
      </c>
      <c r="M1630" s="0" t="n">
        <v>6.2</v>
      </c>
      <c r="N1630" s="0" t="n">
        <v>0</v>
      </c>
      <c r="O1630" s="0" t="n">
        <v>410</v>
      </c>
      <c r="P1630" s="0" t="n">
        <v>780</v>
      </c>
      <c r="Q1630" s="0" t="n">
        <v>0</v>
      </c>
      <c r="R1630" s="0" t="n">
        <v>0</v>
      </c>
      <c r="S1630" s="0" t="n">
        <v>0</v>
      </c>
      <c r="T1630" s="0" t="n">
        <v>0</v>
      </c>
      <c r="U1630" s="0" t="n">
        <v>0</v>
      </c>
      <c r="V1630" s="0" t="n">
        <v>0</v>
      </c>
      <c r="AC1630" s="0" t="n">
        <v>4.814</v>
      </c>
      <c r="AD1630" s="0" t="n">
        <v>0.317</v>
      </c>
      <c r="AE1630" s="0" t="n">
        <v>3.956</v>
      </c>
      <c r="AF1630" s="0" t="n">
        <v>0.009</v>
      </c>
      <c r="AG1630" s="0" t="n">
        <v>0.004</v>
      </c>
      <c r="AH1630" s="0" t="n">
        <v>6</v>
      </c>
      <c r="AJ1630" s="0" t="n">
        <v>10</v>
      </c>
      <c r="AP1630" s="0" t="n">
        <v>0</v>
      </c>
      <c r="AY1630" s="0" t="n">
        <v>0</v>
      </c>
      <c r="BF1630" s="0" t="n">
        <f aca="false">IF(E1630&lt;11,-3.6797*E1630^2+48.115*E1630-53.83,280.92*EXP(-0.2027*E1630))</f>
        <v>95.5892</v>
      </c>
      <c r="BG1630" s="1" t="n">
        <f aca="false">32.208*LN(F1630)+21.438</f>
        <v>104.784704046614</v>
      </c>
      <c r="BH1630" s="1" t="n">
        <f aca="false">IF(G1630&lt;=2, -10*G1630+100, 88.958*EXP(-0.0755*G1630))</f>
        <v>82</v>
      </c>
      <c r="BI1630" s="1" t="n">
        <f aca="false">IF(I1630&lt;=100, 0.0053*(I1630)^2-1.0332*I1630+100.76, 122.82*EXP(-0.0092*I1630))</f>
        <v>98.310848</v>
      </c>
      <c r="BJ1630" s="0" t="n">
        <f aca="false">IF(P1630&lt;=1000, -6.942*LN(P1630)+107.59, -36.304*LN(P1630)+310.72)</f>
        <v>61.3611816095562</v>
      </c>
      <c r="BK1630" s="0" t="n">
        <f aca="false">BF1630^0.04*BG1630^0.22*BH1630^0.51*BI1630^0.06*BJ1630^0.17</f>
        <v>83.7963248612059</v>
      </c>
      <c r="BL1630" s="0" t="str">
        <f aca="false">IF(BK1630&gt;=90, "Very Good", IF(BK1630&gt;=80, "Good", IF(BK1630&gt;=70, "Slightly Good", IF(BK1630&gt;=60, "Average", IF(BK1630&gt;=50, "Slightly Poor", IF(BK1630&gt;=40, "Poor", "Very Poor"))))))</f>
        <v>Good</v>
      </c>
      <c r="BM1630" s="2" t="n">
        <f aca="false">IF(P1630&lt;=1000, -6.942*LN(P1630)+107.59, IF(AND(P1630&gt;1000, P1630&lt;=5213),-36.304*LN(P1630)+310.72, IF(P1630&gt;5213, 10)))</f>
        <v>61.3611816095562</v>
      </c>
      <c r="BN1630" s="2" t="n">
        <f aca="false">BF1630^0.04*BG1630^0.22*BH1630^0.51*BI1630^0.06*BM1630^0.17</f>
        <v>83.7963248612059</v>
      </c>
      <c r="BO1630" s="3" t="str">
        <f aca="false">IF(BN1630&gt;=90, "Very Good", IF(BN1630&gt;=80, "Good", IF(BN1630&gt;=70, "Slightly Good", IF(BN1630&gt;=60, "Average", IF(BN1630&gt;=50, "Slightly Poor", IF(BN1630&gt;=40, "Poor", "Very Poor"))))))</f>
        <v>Good</v>
      </c>
      <c r="BP1630" s="2" t="n">
        <f aca="false">IF(AJ1630&lt;=1000, -6.942*LN(AJ1630)+107.59, IF(AND(AJ1630&gt;1000, AJ1630&lt;=5213),-36.304*LN(AJ1630)+310.72, IF(AJ1630&gt;5213, 10)))</f>
        <v>91.6054542844353</v>
      </c>
      <c r="BQ1630" s="2" t="n">
        <f aca="false">BF1630^0.04*BG1630^0.22*BH1630^0.51*BI1630^0.06*BP1630^0.17</f>
        <v>89.7035575273339</v>
      </c>
      <c r="BR1630" s="0" t="str">
        <f aca="false">IF(BQ1630&gt;=90, "Very Good", IF(BQ1630&gt;=80, "Good", IF(BQ1630&gt;=70, "Slightly Good", IF(BQ1630&gt;=60, "Average", IF(BQ1630&gt;=50, "Slightly Poor", IF(BQ1630&gt;=40, "Poor", "Very Poor"))))))</f>
        <v>Good</v>
      </c>
      <c r="BT1630" s="2" t="n">
        <f aca="false">9.81*LN(AH1630)+30.6</f>
        <v>48.1771603931272</v>
      </c>
      <c r="BU1630" s="0" t="str">
        <f aca="false">IF(BT1630&lt;30, "Clean water", IF(AND(BT1630&gt;=30, BT1630&lt;40), "Hypolimia", IF(AND(BT1630&gt;=40,BT1630&lt;50), "Mesotrophic", IF(AND(BT1630&gt;=50, BT1630&lt;70), "Eutrophic", IF(BT1630&gt;70,"Hypertrophic")))))</f>
        <v>Mesotrophic</v>
      </c>
      <c r="CM1630" s="0" t="n">
        <f aca="false">IF(G1630&gt;H1630,1,0)</f>
        <v>0</v>
      </c>
      <c r="CO1630" s="17" t="n">
        <f aca="false">14.652-0.41022*M1630+0.007991*M1630*M1630-0.000077774*M1630*M1630*M1630</f>
        <v>12.397274318128</v>
      </c>
      <c r="CP1630" s="1" t="n">
        <f aca="false">F1630/CO1630*100</f>
        <v>107.281646422488</v>
      </c>
    </row>
    <row r="1631" customFormat="false" ht="12.5" hidden="false" customHeight="false" outlineLevel="0" collapsed="false">
      <c r="A1631" s="0" t="n">
        <v>1630</v>
      </c>
      <c r="B1631" s="15" t="s">
        <v>72</v>
      </c>
      <c r="C1631" s="16" t="s">
        <v>73</v>
      </c>
      <c r="D1631" s="0" t="s">
        <v>195</v>
      </c>
      <c r="E1631" s="0" t="n">
        <v>8.7</v>
      </c>
      <c r="F1631" s="0" t="n">
        <v>11.9</v>
      </c>
      <c r="G1631" s="0" t="n">
        <v>2.7</v>
      </c>
      <c r="H1631" s="0" t="n">
        <v>6.5</v>
      </c>
      <c r="I1631" s="0" t="n">
        <v>18.9</v>
      </c>
      <c r="J1631" s="0" t="n">
        <v>4.655</v>
      </c>
      <c r="K1631" s="0" t="n">
        <v>0.078</v>
      </c>
      <c r="L1631" s="0" t="n">
        <v>3.1</v>
      </c>
      <c r="M1631" s="0" t="n">
        <v>14.4</v>
      </c>
      <c r="N1631" s="0" t="n">
        <v>0</v>
      </c>
      <c r="O1631" s="0" t="n">
        <v>335</v>
      </c>
      <c r="P1631" s="0" t="n">
        <v>10600</v>
      </c>
      <c r="Q1631" s="0" t="n">
        <v>0</v>
      </c>
      <c r="R1631" s="0" t="n">
        <v>0</v>
      </c>
      <c r="S1631" s="0" t="n">
        <v>0</v>
      </c>
      <c r="T1631" s="0" t="n">
        <v>0</v>
      </c>
      <c r="U1631" s="0" t="n">
        <v>0</v>
      </c>
      <c r="V1631" s="0" t="n">
        <v>0</v>
      </c>
      <c r="AC1631" s="0" t="n">
        <v>4.443</v>
      </c>
      <c r="AD1631" s="0" t="n">
        <v>0.177</v>
      </c>
      <c r="AE1631" s="0" t="n">
        <v>2.86</v>
      </c>
      <c r="AF1631" s="0" t="n">
        <v>0.023</v>
      </c>
      <c r="AG1631" s="0" t="n">
        <v>0.008</v>
      </c>
      <c r="AH1631" s="0" t="n">
        <v>53.7</v>
      </c>
      <c r="AJ1631" s="0" t="n">
        <v>228</v>
      </c>
      <c r="AP1631" s="0" t="n">
        <v>0</v>
      </c>
      <c r="AY1631" s="0" t="n">
        <v>0</v>
      </c>
      <c r="BF1631" s="0" t="n">
        <f aca="false">IF(E1631&lt;11,-3.6797*E1631^2+48.115*E1631-53.83,280.92*EXP(-0.2027*E1631))</f>
        <v>86.2540070000001</v>
      </c>
      <c r="BG1631" s="1" t="n">
        <f aca="false">32.208*LN(F1631)+21.438</f>
        <v>101.202348790984</v>
      </c>
      <c r="BH1631" s="1" t="n">
        <f aca="false">IF(G1631&lt;=2, -10*G1631+100, 88.958*EXP(-0.0755*G1631))</f>
        <v>72.5527837174588</v>
      </c>
      <c r="BI1631" s="1" t="n">
        <f aca="false">IF(I1631&lt;=100, 0.0053*(I1631)^2-1.0332*I1631+100.76, 122.82*EXP(-0.0092*I1631))</f>
        <v>83.125733</v>
      </c>
      <c r="BJ1631" s="0" t="n">
        <f aca="false">IF(P1631&lt;=1000, -6.942*LN(P1631)+107.59, -36.304*LN(P1631)+310.72)</f>
        <v>-25.7675913047561</v>
      </c>
      <c r="BK1631" s="0" t="e">
        <f aca="false">BF1631^0.04*BG1631^0.22*BH1631^0.51*BI1631^0.06*BJ1631^0.17</f>
        <v>#NUM!</v>
      </c>
      <c r="BL1631" s="0" t="e">
        <f aca="false">IF(BK1631&gt;=90, "Very Good", IF(BK1631&gt;=80, "Good", IF(BK1631&gt;=70, "Slightly Good", IF(BK1631&gt;=60, "Average", IF(BK1631&gt;=50, "Slightly Poor", IF(BK1631&gt;=40, "Poor", "Very Poor"))))))</f>
        <v>#NUM!</v>
      </c>
      <c r="BM1631" s="2" t="n">
        <f aca="false">IF(P1631&lt;=1000, -6.942*LN(P1631)+107.59, IF(AND(P1631&gt;1000, P1631&lt;=5213),-36.304*LN(P1631)+310.72, IF(P1631&gt;5213, 10)))</f>
        <v>10</v>
      </c>
      <c r="BN1631" s="2" t="n">
        <f aca="false">BF1631^0.04*BG1631^0.22*BH1631^0.51*BI1631^0.06*BM1631^0.17</f>
        <v>56.583630831466</v>
      </c>
      <c r="BO1631" s="3" t="str">
        <f aca="false">IF(BN1631&gt;=90, "Very Good", IF(BN1631&gt;=80, "Good", IF(BN1631&gt;=70, "Slightly Good", IF(BN1631&gt;=60, "Average", IF(BN1631&gt;=50, "Slightly Poor", IF(BN1631&gt;=40, "Poor", "Very Poor"))))))</f>
        <v>Slightly Poor</v>
      </c>
      <c r="BP1631" s="2" t="n">
        <f aca="false">IF(AJ1631&lt;=1000, -6.942*LN(AJ1631)+107.59, IF(AND(AJ1631&gt;1000, AJ1631&lt;=5213),-36.304*LN(AJ1631)+310.72, IF(AJ1631&gt;5213, 10)))</f>
        <v>69.8994826437983</v>
      </c>
      <c r="BQ1631" s="2" t="n">
        <f aca="false">BF1631^0.04*BG1631^0.22*BH1631^0.51*BI1631^0.06*BP1631^0.17</f>
        <v>78.7501491584087</v>
      </c>
      <c r="BR1631" s="0" t="str">
        <f aca="false">IF(BQ1631&gt;=90, "Very Good", IF(BQ1631&gt;=80, "Good", IF(BQ1631&gt;=70, "Slightly Good", IF(BQ1631&gt;=60, "Average", IF(BQ1631&gt;=50, "Slightly Poor", IF(BQ1631&gt;=40, "Poor", "Very Poor"))))))</f>
        <v>Slightly Good</v>
      </c>
      <c r="BT1631" s="2" t="n">
        <f aca="false">9.81*LN(AH1631)+30.6</f>
        <v>69.6772815448604</v>
      </c>
      <c r="BU1631" s="0" t="str">
        <f aca="false">IF(BT1631&lt;30, "Clean water", IF(AND(BT1631&gt;=30, BT1631&lt;40), "Hypolimia", IF(AND(BT1631&gt;=40,BT1631&lt;50), "Mesotrophic", IF(AND(BT1631&gt;=50, BT1631&lt;70), "Eutrophic", IF(BT1631&gt;70,"Hypertrophic")))))</f>
        <v>Eutrophic</v>
      </c>
      <c r="CM1631" s="0" t="n">
        <f aca="false">IF(G1631&gt;H1631,1,0)</f>
        <v>0</v>
      </c>
      <c r="CO1631" s="17" t="n">
        <f aca="false">14.652-0.41022*M1631+0.007991*M1631*M1631-0.000077774*M1631*M1631*M1631</f>
        <v>10.169613840384</v>
      </c>
      <c r="CP1631" s="1" t="n">
        <f aca="false">F1631/CO1631*100</f>
        <v>117.015259249516</v>
      </c>
    </row>
    <row r="1632" customFormat="false" ht="12.5" hidden="false" customHeight="false" outlineLevel="0" collapsed="false">
      <c r="A1632" s="0" t="n">
        <v>1631</v>
      </c>
      <c r="B1632" s="15" t="s">
        <v>131</v>
      </c>
      <c r="C1632" s="16" t="s">
        <v>132</v>
      </c>
      <c r="D1632" s="0" t="s">
        <v>195</v>
      </c>
      <c r="E1632" s="0" t="n">
        <v>8.5</v>
      </c>
      <c r="F1632" s="0" t="n">
        <v>14.5</v>
      </c>
      <c r="G1632" s="0" t="n">
        <v>2.7</v>
      </c>
      <c r="H1632" s="0" t="n">
        <v>7</v>
      </c>
      <c r="I1632" s="0" t="n">
        <v>26.4</v>
      </c>
      <c r="J1632" s="0" t="n">
        <v>3.226</v>
      </c>
      <c r="K1632" s="0" t="n">
        <v>0.16</v>
      </c>
      <c r="L1632" s="0" t="n">
        <v>3</v>
      </c>
      <c r="M1632" s="0" t="n">
        <v>20.3</v>
      </c>
      <c r="O1632" s="0" t="n">
        <v>892</v>
      </c>
      <c r="BD1632" s="0" t="n">
        <v>0.011</v>
      </c>
      <c r="BF1632" s="0" t="n">
        <f aca="false">IF(E1632&lt;11,-3.6797*E1632^2+48.115*E1632-53.83,280.92*EXP(-0.2027*E1632))</f>
        <v>89.289175</v>
      </c>
      <c r="BG1632" s="1" t="n">
        <f aca="false">32.208*LN(F1632)+21.438</f>
        <v>107.56697970073</v>
      </c>
      <c r="BH1632" s="1" t="n">
        <f aca="false">IF(G1632&lt;=2, -10*G1632+100, 88.958*EXP(-0.0755*G1632))</f>
        <v>72.5527837174588</v>
      </c>
      <c r="BI1632" s="1" t="n">
        <f aca="false">IF(I1632&lt;=100, 0.0053*(I1632)^2-1.0332*I1632+100.76, 122.82*EXP(-0.0092*I1632))</f>
        <v>77.177408</v>
      </c>
      <c r="BJ1632" s="0" t="e">
        <f aca="false">IF(P1632&lt;=1000, -6.942*LN(P1632)+107.59, -36.304*LN(P1632)+310.72)</f>
        <v>#VALUE!</v>
      </c>
      <c r="BK1632" s="0" t="e">
        <f aca="false">BF1632^0.04*BG1632^0.22*BH1632^0.51*BI1632^0.06*BJ1632^0.17</f>
        <v>#VALUE!</v>
      </c>
      <c r="BL1632" s="0" t="e">
        <f aca="false">IF(BK1632&gt;=90, "Very Good", IF(BK1632&gt;=80, "Good", IF(BK1632&gt;=70, "Slightly Good", IF(BK1632&gt;=60, "Average", IF(BK1632&gt;=50, "Slightly Poor", IF(BK1632&gt;=40, "Poor", "Very Poor"))))))</f>
        <v>#VALUE!</v>
      </c>
      <c r="BM1632" s="2" t="e">
        <f aca="false">IF(P1632&lt;=1000, -6.942*LN(P1632)+107.59, IF(AND(P1632&gt;1000, P1632&lt;=5213),-36.304*LN(P1632)+310.72, IF(P1632&gt;5213, 10)))</f>
        <v>#VALUE!</v>
      </c>
      <c r="BN1632" s="2" t="e">
        <f aca="false">BF1632^0.04*BG1632^0.22*BH1632^0.51*BI1632^0.06*BM1632^0.17</f>
        <v>#VALUE!</v>
      </c>
      <c r="BO1632" s="3" t="e">
        <f aca="false">IF(BN1632&gt;=90, "Very Good", IF(BN1632&gt;=80, "Good", IF(BN1632&gt;=70, "Slightly Good", IF(BN1632&gt;=60, "Average", IF(BN1632&gt;=50, "Slightly Poor", IF(BN1632&gt;=40, "Poor", "Very Poor"))))))</f>
        <v>#VALUE!</v>
      </c>
      <c r="BP1632" s="2" t="e">
        <f aca="false">IF(AJ1632&lt;=1000, -6.942*LN(AJ1632)+107.59, IF(AND(AJ1632&gt;1000, AJ1632&lt;=5213),-36.304*LN(AJ1632)+310.72, IF(AJ1632&gt;5213, 10)))</f>
        <v>#VALUE!</v>
      </c>
      <c r="BQ1632" s="2" t="e">
        <f aca="false">BF1632^0.04*BG1632^0.22*BH1632^0.51*BI1632^0.06*BP1632^0.17</f>
        <v>#VALUE!</v>
      </c>
      <c r="BR1632" s="0" t="e">
        <f aca="false">IF(BQ1632&gt;=90, "Very Good", IF(BQ1632&gt;=80, "Good", IF(BQ1632&gt;=70, "Slightly Good", IF(BQ1632&gt;=60, "Average", IF(BQ1632&gt;=50, "Slightly Poor", IF(BQ1632&gt;=40, "Poor", "Very Poor"))))))</f>
        <v>#VALUE!</v>
      </c>
      <c r="BT1632" s="2" t="e">
        <f aca="false">9.81*LN(AH1632)+30.6</f>
        <v>#VALUE!</v>
      </c>
      <c r="BU1632" s="0" t="e">
        <f aca="false">IF(BT1632&lt;30, "Clean water", IF(AND(BT1632&gt;=30, BT1632&lt;40), "Hypolimia", IF(AND(BT1632&gt;=40,BT1632&lt;50), "Mesotrophic", IF(AND(BT1632&gt;=50, BT1632&lt;70), "Eutrophic", IF(BT1632&gt;70,"Hypertrophic")))))</f>
        <v>#VALUE!</v>
      </c>
      <c r="CM1632" s="0" t="n">
        <f aca="false">IF(G1632&gt;H1632,1,0)</f>
        <v>0</v>
      </c>
      <c r="CO1632" s="17" t="n">
        <f aca="false">14.652-0.41022*M1632+0.007991*M1632*M1632-0.000077774*M1632*M1632*M1632</f>
        <v>8.966932470502</v>
      </c>
      <c r="CP1632" s="1" t="n">
        <f aca="false">F1632/CO1632*100</f>
        <v>161.70524365718</v>
      </c>
    </row>
    <row r="1633" customFormat="false" ht="12.5" hidden="false" customHeight="false" outlineLevel="0" collapsed="false">
      <c r="A1633" s="0" t="n">
        <v>1632</v>
      </c>
      <c r="B1633" s="15" t="s">
        <v>75</v>
      </c>
      <c r="C1633" s="16" t="s">
        <v>76</v>
      </c>
      <c r="D1633" s="0" t="s">
        <v>195</v>
      </c>
      <c r="E1633" s="0" t="n">
        <v>7.6</v>
      </c>
      <c r="F1633" s="0" t="n">
        <v>11.1</v>
      </c>
      <c r="G1633" s="0" t="n">
        <v>1.4</v>
      </c>
      <c r="H1633" s="0" t="n">
        <v>2.9</v>
      </c>
      <c r="I1633" s="0" t="n">
        <v>5.2</v>
      </c>
      <c r="J1633" s="0" t="n">
        <v>3.562</v>
      </c>
      <c r="K1633" s="0" t="n">
        <v>0.093</v>
      </c>
      <c r="L1633" s="0" t="n">
        <v>1.8</v>
      </c>
      <c r="M1633" s="0" t="n">
        <v>10.1</v>
      </c>
      <c r="N1633" s="0" t="n">
        <v>0</v>
      </c>
      <c r="O1633" s="0" t="n">
        <v>869</v>
      </c>
      <c r="P1633" s="0" t="n">
        <v>7600</v>
      </c>
      <c r="AC1633" s="0" t="n">
        <v>3.525</v>
      </c>
      <c r="AD1633" s="0" t="n">
        <v>0.14</v>
      </c>
      <c r="AE1633" s="0" t="n">
        <v>2.991</v>
      </c>
      <c r="AF1633" s="0" t="n">
        <v>0.07</v>
      </c>
      <c r="AG1633" s="0" t="n">
        <v>0.057</v>
      </c>
      <c r="AH1633" s="0" t="n">
        <v>7.6</v>
      </c>
      <c r="AJ1633" s="0" t="n">
        <v>1100</v>
      </c>
      <c r="BF1633" s="0" t="n">
        <f aca="false">IF(E1633&lt;11,-3.6797*E1633^2+48.115*E1633-53.83,280.92*EXP(-0.2027*E1633))</f>
        <v>99.304528</v>
      </c>
      <c r="BG1633" s="1" t="n">
        <f aca="false">32.208*LN(F1633)+21.438</f>
        <v>98.9608880487154</v>
      </c>
      <c r="BH1633" s="1" t="n">
        <f aca="false">IF(G1633&lt;=2, -10*G1633+100, 88.958*EXP(-0.0755*G1633))</f>
        <v>86</v>
      </c>
      <c r="BI1633" s="1" t="n">
        <f aca="false">IF(I1633&lt;=100, 0.0053*(I1633)^2-1.0332*I1633+100.76, 122.82*EXP(-0.0092*I1633))</f>
        <v>95.530672</v>
      </c>
      <c r="BJ1633" s="0" t="n">
        <f aca="false">IF(P1633&lt;=1000, -6.942*LN(P1633)+107.59, -36.304*LN(P1633)+310.72)</f>
        <v>-13.6890416178666</v>
      </c>
      <c r="BK1633" s="0" t="e">
        <f aca="false">BF1633^0.04*BG1633^0.22*BH1633^0.51*BI1633^0.06*BJ1633^0.17</f>
        <v>#NUM!</v>
      </c>
      <c r="BL1633" s="0" t="e">
        <f aca="false">IF(BK1633&gt;=90, "Very Good", IF(BK1633&gt;=80, "Good", IF(BK1633&gt;=70, "Slightly Good", IF(BK1633&gt;=60, "Average", IF(BK1633&gt;=50, "Slightly Poor", IF(BK1633&gt;=40, "Poor", "Very Poor"))))))</f>
        <v>#NUM!</v>
      </c>
      <c r="BM1633" s="2" t="n">
        <f aca="false">IF(P1633&lt;=1000, -6.942*LN(P1633)+107.59, IF(AND(P1633&gt;1000, P1633&lt;=5213),-36.304*LN(P1633)+310.72, IF(P1633&gt;5213, 10)))</f>
        <v>10</v>
      </c>
      <c r="BN1633" s="2" t="n">
        <f aca="false">BF1633^0.04*BG1633^0.22*BH1633^0.51*BI1633^0.06*BM1633^0.17</f>
        <v>62.2706688651455</v>
      </c>
      <c r="BO1633" s="3" t="str">
        <f aca="false">IF(BN1633&gt;=90, "Very Good", IF(BN1633&gt;=80, "Good", IF(BN1633&gt;=70, "Slightly Good", IF(BN1633&gt;=60, "Average", IF(BN1633&gt;=50, "Slightly Poor", IF(BN1633&gt;=40, "Poor", "Very Poor"))))))</f>
        <v>Average</v>
      </c>
      <c r="BP1633" s="2" t="n">
        <f aca="false">IF(AJ1633&lt;=1000, -6.942*LN(AJ1633)+107.59, IF(AND(AJ1633&gt;1000, AJ1633&lt;=5213),-36.304*LN(AJ1633)+310.72, IF(AJ1633&gt;5213, 10)))</f>
        <v>56.4807115842163</v>
      </c>
      <c r="BQ1633" s="2" t="n">
        <f aca="false">BF1633^0.04*BG1633^0.22*BH1633^0.51*BI1633^0.06*BP1633^0.17</f>
        <v>83.5808065512643</v>
      </c>
      <c r="BR1633" s="0" t="str">
        <f aca="false">IF(BQ1633&gt;=90, "Very Good", IF(BQ1633&gt;=80, "Good", IF(BQ1633&gt;=70, "Slightly Good", IF(BQ1633&gt;=60, "Average", IF(BQ1633&gt;=50, "Slightly Poor", IF(BQ1633&gt;=40, "Poor", "Very Poor"))))))</f>
        <v>Good</v>
      </c>
      <c r="BT1633" s="2" t="n">
        <f aca="false">9.81*LN(AH1633)+30.6</f>
        <v>50.4961343059373</v>
      </c>
      <c r="BU1633" s="0" t="str">
        <f aca="false">IF(BT1633&lt;30, "Clean water", IF(AND(BT1633&gt;=30, BT1633&lt;40), "Hypolimia", IF(AND(BT1633&gt;=40,BT1633&lt;50), "Mesotrophic", IF(AND(BT1633&gt;=50, BT1633&lt;70), "Eutrophic", IF(BT1633&gt;70,"Hypertrophic")))))</f>
        <v>Eutrophic</v>
      </c>
      <c r="CM1633" s="0" t="n">
        <f aca="false">IF(G1633&gt;H1633,1,0)</f>
        <v>0</v>
      </c>
      <c r="CO1633" s="17" t="n">
        <f aca="false">14.652-0.41022*M1633+0.007991*M1633*M1633-0.000077774*M1633*M1633*M1633</f>
        <v>11.243809280026</v>
      </c>
      <c r="CP1633" s="1" t="n">
        <f aca="false">F1633/CO1633*100</f>
        <v>98.7209914678874</v>
      </c>
    </row>
    <row r="1634" customFormat="false" ht="12.5" hidden="false" customHeight="false" outlineLevel="0" collapsed="false">
      <c r="A1634" s="0" t="n">
        <v>1633</v>
      </c>
      <c r="B1634" s="15" t="s">
        <v>77</v>
      </c>
      <c r="C1634" s="16" t="s">
        <v>78</v>
      </c>
      <c r="D1634" s="0" t="s">
        <v>195</v>
      </c>
      <c r="E1634" s="0" t="n">
        <v>9</v>
      </c>
      <c r="F1634" s="0" t="n">
        <v>11.8</v>
      </c>
      <c r="G1634" s="0" t="n">
        <v>2.1</v>
      </c>
      <c r="H1634" s="0" t="n">
        <v>4.5</v>
      </c>
      <c r="I1634" s="0" t="n">
        <v>6.5</v>
      </c>
      <c r="J1634" s="0" t="n">
        <v>2.486</v>
      </c>
      <c r="K1634" s="0" t="n">
        <v>0.029</v>
      </c>
      <c r="L1634" s="0" t="n">
        <v>2.3</v>
      </c>
      <c r="M1634" s="0" t="n">
        <v>12.8</v>
      </c>
      <c r="N1634" s="0" t="n">
        <v>0</v>
      </c>
      <c r="O1634" s="0" t="n">
        <v>228</v>
      </c>
      <c r="P1634" s="0" t="n">
        <v>15</v>
      </c>
      <c r="AC1634" s="0" t="n">
        <v>2.326</v>
      </c>
      <c r="AD1634" s="0" t="n">
        <v>0.021</v>
      </c>
      <c r="AE1634" s="0" t="n">
        <v>1.855</v>
      </c>
      <c r="AF1634" s="0" t="n">
        <v>0.01</v>
      </c>
      <c r="AG1634" s="0" t="n">
        <v>0.002</v>
      </c>
      <c r="AH1634" s="0" t="n">
        <v>27.7</v>
      </c>
      <c r="AJ1634" s="0" t="n">
        <v>2</v>
      </c>
      <c r="BD1634" s="0" t="n">
        <v>132.46</v>
      </c>
      <c r="BF1634" s="0" t="n">
        <f aca="false">IF(E1634&lt;11,-3.6797*E1634^2+48.115*E1634-53.83,280.92*EXP(-0.2027*E1634))</f>
        <v>81.1493</v>
      </c>
      <c r="BG1634" s="1" t="n">
        <f aca="false">32.208*LN(F1634)+21.438</f>
        <v>100.930549709638</v>
      </c>
      <c r="BH1634" s="1" t="n">
        <f aca="false">IF(G1634&lt;=2, -10*G1634+100, 88.958*EXP(-0.0755*G1634))</f>
        <v>75.9150041678102</v>
      </c>
      <c r="BI1634" s="1" t="n">
        <f aca="false">IF(I1634&lt;=100, 0.0053*(I1634)^2-1.0332*I1634+100.76, 122.82*EXP(-0.0092*I1634))</f>
        <v>94.268125</v>
      </c>
      <c r="BJ1634" s="0" t="n">
        <f aca="false">IF(P1634&lt;=1000, -6.942*LN(P1634)+107.59, -36.304*LN(P1634)+310.72)</f>
        <v>88.7907155039485</v>
      </c>
      <c r="BK1634" s="0" t="n">
        <f aca="false">BF1634^0.04*BG1634^0.22*BH1634^0.51*BI1634^0.06*BJ1634^0.17</f>
        <v>84.3155805220378</v>
      </c>
      <c r="BL1634" s="0" t="str">
        <f aca="false">IF(BK1634&gt;=90, "Very Good", IF(BK1634&gt;=80, "Good", IF(BK1634&gt;=70, "Slightly Good", IF(BK1634&gt;=60, "Average", IF(BK1634&gt;=50, "Slightly Poor", IF(BK1634&gt;=40, "Poor", "Very Poor"))))))</f>
        <v>Good</v>
      </c>
      <c r="BM1634" s="2" t="n">
        <f aca="false">IF(P1634&lt;=1000, -6.942*LN(P1634)+107.59, IF(AND(P1634&gt;1000, P1634&lt;=5213),-36.304*LN(P1634)+310.72, IF(P1634&gt;5213, 10)))</f>
        <v>88.7907155039485</v>
      </c>
      <c r="BN1634" s="2" t="n">
        <f aca="false">BF1634^0.04*BG1634^0.22*BH1634^0.51*BI1634^0.06*BM1634^0.17</f>
        <v>84.3155805220378</v>
      </c>
      <c r="BO1634" s="3" t="str">
        <f aca="false">IF(BN1634&gt;=90, "Very Good", IF(BN1634&gt;=80, "Good", IF(BN1634&gt;=70, "Slightly Good", IF(BN1634&gt;=60, "Average", IF(BN1634&gt;=50, "Slightly Poor", IF(BN1634&gt;=40, "Poor", "Very Poor"))))))</f>
        <v>Good</v>
      </c>
      <c r="BP1634" s="2" t="n">
        <f aca="false">IF(AJ1634&lt;=1000, -6.942*LN(AJ1634)+107.59, IF(AND(AJ1634&gt;1000, AJ1634&lt;=5213),-36.304*LN(AJ1634)+310.72, IF(AJ1634&gt;5213, 10)))</f>
        <v>102.778172272553</v>
      </c>
      <c r="BQ1634" s="2" t="n">
        <f aca="false">BF1634^0.04*BG1634^0.22*BH1634^0.51*BI1634^0.06*BP1634^0.17</f>
        <v>86.4387546820755</v>
      </c>
      <c r="BR1634" s="0" t="str">
        <f aca="false">IF(BQ1634&gt;=90, "Very Good", IF(BQ1634&gt;=80, "Good", IF(BQ1634&gt;=70, "Slightly Good", IF(BQ1634&gt;=60, "Average", IF(BQ1634&gt;=50, "Slightly Poor", IF(BQ1634&gt;=40, "Poor", "Very Poor"))))))</f>
        <v>Good</v>
      </c>
      <c r="BT1634" s="2" t="n">
        <f aca="false">9.81*LN(AH1634)+30.6</f>
        <v>63.1832519734262</v>
      </c>
      <c r="BU1634" s="0" t="str">
        <f aca="false">IF(BT1634&lt;30, "Clean water", IF(AND(BT1634&gt;=30, BT1634&lt;40), "Hypolimia", IF(AND(BT1634&gt;=40,BT1634&lt;50), "Mesotrophic", IF(AND(BT1634&gt;=50, BT1634&lt;70), "Eutrophic", IF(BT1634&gt;70,"Hypertrophic")))))</f>
        <v>Eutrophic</v>
      </c>
      <c r="CM1634" s="0" t="n">
        <f aca="false">IF(G1634&gt;H1634,1,0)</f>
        <v>0</v>
      </c>
      <c r="CO1634" s="17" t="n">
        <f aca="false">14.652-0.41022*M1634+0.007991*M1634*M1634-0.000077774*M1634*M1634*M1634</f>
        <v>10.547325540352</v>
      </c>
      <c r="CP1634" s="1" t="n">
        <f aca="false">F1634/CO1634*100</f>
        <v>111.876702343694</v>
      </c>
    </row>
    <row r="1635" customFormat="false" ht="12.5" hidden="false" customHeight="false" outlineLevel="0" collapsed="false">
      <c r="A1635" s="0" t="n">
        <v>1634</v>
      </c>
      <c r="B1635" s="15" t="s">
        <v>79</v>
      </c>
      <c r="C1635" s="16" t="s">
        <v>80</v>
      </c>
      <c r="D1635" s="0" t="s">
        <v>195</v>
      </c>
      <c r="E1635" s="0" t="n">
        <v>8.7</v>
      </c>
      <c r="F1635" s="0" t="n">
        <v>11.6</v>
      </c>
      <c r="G1635" s="0" t="n">
        <v>3.6</v>
      </c>
      <c r="H1635" s="0" t="n">
        <v>6.4</v>
      </c>
      <c r="I1635" s="0" t="n">
        <v>13.4</v>
      </c>
      <c r="J1635" s="0" t="n">
        <v>4.957</v>
      </c>
      <c r="K1635" s="0" t="n">
        <v>0.075</v>
      </c>
      <c r="L1635" s="0" t="n">
        <v>3.5</v>
      </c>
      <c r="M1635" s="0" t="n">
        <v>13.8</v>
      </c>
      <c r="N1635" s="0" t="n">
        <v>0</v>
      </c>
      <c r="O1635" s="0" t="n">
        <v>242</v>
      </c>
      <c r="P1635" s="0" t="n">
        <v>811</v>
      </c>
      <c r="Q1635" s="0" t="n">
        <v>0</v>
      </c>
      <c r="R1635" s="0" t="n">
        <v>0</v>
      </c>
      <c r="S1635" s="0" t="n">
        <v>0</v>
      </c>
      <c r="T1635" s="0" t="n">
        <v>0</v>
      </c>
      <c r="U1635" s="0" t="n">
        <v>0</v>
      </c>
      <c r="V1635" s="0" t="n">
        <v>0</v>
      </c>
      <c r="AC1635" s="0" t="n">
        <v>4.62</v>
      </c>
      <c r="AD1635" s="0" t="n">
        <v>0.192</v>
      </c>
      <c r="AE1635" s="0" t="n">
        <v>3.522</v>
      </c>
      <c r="AF1635" s="0" t="n">
        <v>0.023</v>
      </c>
      <c r="AG1635" s="0" t="n">
        <v>0.005</v>
      </c>
      <c r="AH1635" s="0" t="n">
        <v>57.4</v>
      </c>
      <c r="AJ1635" s="0" t="n">
        <v>146</v>
      </c>
      <c r="AP1635" s="0" t="n">
        <v>0</v>
      </c>
      <c r="AY1635" s="0" t="n">
        <v>0</v>
      </c>
      <c r="BD1635" s="0" t="n">
        <v>130.348</v>
      </c>
      <c r="BF1635" s="0" t="n">
        <f aca="false">IF(E1635&lt;11,-3.6797*E1635^2+48.115*E1635-53.83,280.92*EXP(-0.2027*E1635))</f>
        <v>86.2540070000001</v>
      </c>
      <c r="BG1635" s="1" t="n">
        <f aca="false">32.208*LN(F1635)+21.438</f>
        <v>100.379972200002</v>
      </c>
      <c r="BH1635" s="1" t="n">
        <f aca="false">IF(G1635&lt;=2, -10*G1635+100, 88.958*EXP(-0.0755*G1635))</f>
        <v>67.7865873198524</v>
      </c>
      <c r="BI1635" s="1" t="n">
        <f aca="false">IF(I1635&lt;=100, 0.0053*(I1635)^2-1.0332*I1635+100.76, 122.82*EXP(-0.0092*I1635))</f>
        <v>87.866788</v>
      </c>
      <c r="BJ1635" s="0" t="n">
        <f aca="false">IF(P1635&lt;=1000, -6.942*LN(P1635)+107.59, -36.304*LN(P1635)+310.72)</f>
        <v>61.0906231683308</v>
      </c>
      <c r="BK1635" s="0" t="n">
        <f aca="false">BF1635^0.04*BG1635^0.22*BH1635^0.51*BI1635^0.06*BJ1635^0.17</f>
        <v>74.4598246337253</v>
      </c>
      <c r="BL1635" s="0" t="str">
        <f aca="false">IF(BK1635&gt;=90, "Very Good", IF(BK1635&gt;=80, "Good", IF(BK1635&gt;=70, "Slightly Good", IF(BK1635&gt;=60, "Average", IF(BK1635&gt;=50, "Slightly Poor", IF(BK1635&gt;=40, "Poor", "Very Poor"))))))</f>
        <v>Slightly Good</v>
      </c>
      <c r="BM1635" s="2" t="n">
        <f aca="false">IF(P1635&lt;=1000, -6.942*LN(P1635)+107.59, IF(AND(P1635&gt;1000, P1635&lt;=5213),-36.304*LN(P1635)+310.72, IF(P1635&gt;5213, 10)))</f>
        <v>61.0906231683308</v>
      </c>
      <c r="BN1635" s="2" t="n">
        <f aca="false">BF1635^0.04*BG1635^0.22*BH1635^0.51*BI1635^0.06*BM1635^0.17</f>
        <v>74.4598246337253</v>
      </c>
      <c r="BO1635" s="3" t="str">
        <f aca="false">IF(BN1635&gt;=90, "Very Good", IF(BN1635&gt;=80, "Good", IF(BN1635&gt;=70, "Slightly Good", IF(BN1635&gt;=60, "Average", IF(BN1635&gt;=50, "Slightly Poor", IF(BN1635&gt;=40, "Poor", "Very Poor"))))))</f>
        <v>Slightly Good</v>
      </c>
      <c r="BP1635" s="2" t="n">
        <f aca="false">IF(AJ1635&lt;=1000, -6.942*LN(AJ1635)+107.59, IF(AND(AJ1635&gt;1000, AJ1635&lt;=5213),-36.304*LN(AJ1635)+310.72, IF(AJ1635&gt;5213, 10)))</f>
        <v>72.9938028321007</v>
      </c>
      <c r="BQ1635" s="2" t="n">
        <f aca="false">BF1635^0.04*BG1635^0.22*BH1635^0.51*BI1635^0.06*BP1635^0.17</f>
        <v>76.7476264323023</v>
      </c>
      <c r="BR1635" s="0" t="str">
        <f aca="false">IF(BQ1635&gt;=90, "Very Good", IF(BQ1635&gt;=80, "Good", IF(BQ1635&gt;=70, "Slightly Good", IF(BQ1635&gt;=60, "Average", IF(BQ1635&gt;=50, "Slightly Poor", IF(BQ1635&gt;=40, "Poor", "Very Poor"))))))</f>
        <v>Slightly Good</v>
      </c>
      <c r="BT1635" s="2" t="n">
        <f aca="false">9.81*LN(AH1635)+30.6</f>
        <v>70.3309346156234</v>
      </c>
      <c r="BU1635" s="0" t="str">
        <f aca="false">IF(BT1635&lt;30, "Clean water", IF(AND(BT1635&gt;=30, BT1635&lt;40), "Hypolimia", IF(AND(BT1635&gt;=40,BT1635&lt;50), "Mesotrophic", IF(AND(BT1635&gt;=50, BT1635&lt;70), "Eutrophic", IF(BT1635&gt;70,"Hypertrophic")))))</f>
        <v>Hypertrophic</v>
      </c>
      <c r="CM1635" s="0" t="n">
        <f aca="false">IF(G1635&gt;H1635,1,0)</f>
        <v>0</v>
      </c>
      <c r="CO1635" s="17" t="n">
        <f aca="false">14.652-0.41022*M1635+0.007991*M1635*M1635-0.000077774*M1635*M1635*M1635</f>
        <v>10.308374368272</v>
      </c>
      <c r="CP1635" s="1" t="n">
        <f aca="false">F1635/CO1635*100</f>
        <v>112.529867325186</v>
      </c>
    </row>
    <row r="1636" customFormat="false" ht="12.5" hidden="false" customHeight="false" outlineLevel="0" collapsed="false">
      <c r="A1636" s="0" t="n">
        <v>1635</v>
      </c>
      <c r="B1636" s="15" t="s">
        <v>81</v>
      </c>
      <c r="C1636" s="16" t="s">
        <v>82</v>
      </c>
      <c r="D1636" s="0" t="s">
        <v>195</v>
      </c>
      <c r="E1636" s="0" t="n">
        <v>9.4</v>
      </c>
      <c r="F1636" s="0" t="n">
        <v>14.7</v>
      </c>
      <c r="G1636" s="0" t="n">
        <v>1.3</v>
      </c>
      <c r="H1636" s="0" t="n">
        <v>2.9</v>
      </c>
      <c r="I1636" s="0" t="n">
        <v>1</v>
      </c>
      <c r="J1636" s="0" t="n">
        <v>3.645</v>
      </c>
      <c r="K1636" s="0" t="n">
        <v>0.02</v>
      </c>
      <c r="L1636" s="0" t="n">
        <v>2</v>
      </c>
      <c r="M1636" s="0" t="n">
        <v>9.8</v>
      </c>
      <c r="N1636" s="0" t="n">
        <v>0</v>
      </c>
      <c r="O1636" s="0" t="n">
        <v>118</v>
      </c>
      <c r="P1636" s="0" t="n">
        <v>5200</v>
      </c>
      <c r="AC1636" s="0" t="n">
        <v>3.63</v>
      </c>
      <c r="AD1636" s="0" t="n">
        <v>0.024</v>
      </c>
      <c r="AE1636" s="0" t="n">
        <v>3.165</v>
      </c>
      <c r="AF1636" s="0" t="n">
        <v>0.016</v>
      </c>
      <c r="AG1636" s="0" t="n">
        <v>0.01</v>
      </c>
      <c r="AH1636" s="0" t="n">
        <v>3</v>
      </c>
      <c r="AJ1636" s="0" t="n">
        <v>400</v>
      </c>
      <c r="BF1636" s="0" t="n">
        <f aca="false">IF(E1636&lt;11,-3.6797*E1636^2+48.115*E1636-53.83,280.92*EXP(-0.2027*E1636))</f>
        <v>73.312708</v>
      </c>
      <c r="BG1636" s="1" t="n">
        <f aca="false">32.208*LN(F1636)+21.438</f>
        <v>108.008192079817</v>
      </c>
      <c r="BH1636" s="1" t="n">
        <f aca="false">IF(G1636&lt;=2, -10*G1636+100, 88.958*EXP(-0.0755*G1636))</f>
        <v>87</v>
      </c>
      <c r="BI1636" s="1" t="n">
        <f aca="false">IF(I1636&lt;=100, 0.0053*(I1636)^2-1.0332*I1636+100.76, 122.82*EXP(-0.0092*I1636))</f>
        <v>99.7321</v>
      </c>
      <c r="BJ1636" s="0" t="n">
        <f aca="false">IF(P1636&lt;=1000, -6.942*LN(P1636)+107.59, -36.304*LN(P1636)+310.72)</f>
        <v>0.087949608508211</v>
      </c>
      <c r="BK1636" s="0" t="n">
        <f aca="false">BF1636^0.04*BG1636^0.22*BH1636^0.51*BI1636^0.06*BJ1636^0.17</f>
        <v>28.2860513328443</v>
      </c>
      <c r="BL1636" s="0" t="str">
        <f aca="false">IF(BK1636&gt;=90, "Very Good", IF(BK1636&gt;=80, "Good", IF(BK1636&gt;=70, "Slightly Good", IF(BK1636&gt;=60, "Average", IF(BK1636&gt;=50, "Slightly Poor", IF(BK1636&gt;=40, "Poor", "Very Poor"))))))</f>
        <v>Very Poor</v>
      </c>
      <c r="BM1636" s="2" t="n">
        <f aca="false">IF(P1636&lt;=1000, -6.942*LN(P1636)+107.59, IF(AND(P1636&gt;1000, P1636&lt;=5213),-36.304*LN(P1636)+310.72, IF(P1636&gt;5213, 10)))</f>
        <v>0.087949608508211</v>
      </c>
      <c r="BN1636" s="2" t="n">
        <f aca="false">BF1636^0.04*BG1636^0.22*BH1636^0.51*BI1636^0.06*BM1636^0.17</f>
        <v>28.2860513328443</v>
      </c>
      <c r="BO1636" s="3" t="str">
        <f aca="false">IF(BN1636&gt;=90, "Very Good", IF(BN1636&gt;=80, "Good", IF(BN1636&gt;=70, "Slightly Good", IF(BN1636&gt;=60, "Average", IF(BN1636&gt;=50, "Slightly Poor", IF(BN1636&gt;=40, "Poor", "Very Poor"))))))</f>
        <v>Very Poor</v>
      </c>
      <c r="BP1636" s="2" t="n">
        <f aca="false">IF(AJ1636&lt;=1000, -6.942*LN(AJ1636)+107.59, IF(AND(AJ1636&gt;1000, AJ1636&lt;=5213),-36.304*LN(AJ1636)+310.72, IF(AJ1636&gt;5213, 10)))</f>
        <v>65.9972531139764</v>
      </c>
      <c r="BQ1636" s="2" t="n">
        <f aca="false">BF1636^0.04*BG1636^0.22*BH1636^0.51*BI1636^0.06*BP1636^0.17</f>
        <v>87.1709856442145</v>
      </c>
      <c r="BR1636" s="0" t="str">
        <f aca="false">IF(BQ1636&gt;=90, "Very Good", IF(BQ1636&gt;=80, "Good", IF(BQ1636&gt;=70, "Slightly Good", IF(BQ1636&gt;=60, "Average", IF(BQ1636&gt;=50, "Slightly Poor", IF(BQ1636&gt;=40, "Poor", "Very Poor"))))))</f>
        <v>Good</v>
      </c>
      <c r="BT1636" s="2" t="n">
        <f aca="false">9.81*LN(AH1636)+30.6</f>
        <v>41.3773865518342</v>
      </c>
      <c r="BU1636" s="0" t="str">
        <f aca="false">IF(BT1636&lt;30, "Clean water", IF(AND(BT1636&gt;=30, BT1636&lt;40), "Hypolimia", IF(AND(BT1636&gt;=40,BT1636&lt;50), "Mesotrophic", IF(AND(BT1636&gt;=50, BT1636&lt;70), "Eutrophic", IF(BT1636&gt;70,"Hypertrophic")))))</f>
        <v>Mesotrophic</v>
      </c>
      <c r="CM1636" s="0" t="n">
        <f aca="false">IF(G1636&gt;H1636,1,0)</f>
        <v>0</v>
      </c>
      <c r="CO1636" s="17" t="n">
        <f aca="false">14.652-0.41022*M1636+0.007991*M1636*M1636-0.000077774*M1636*M1636*M1636</f>
        <v>11.326099373392</v>
      </c>
      <c r="CP1636" s="1" t="n">
        <f aca="false">F1636/CO1636*100</f>
        <v>129.788725274071</v>
      </c>
    </row>
    <row r="1637" customFormat="false" ht="12.5" hidden="false" customHeight="false" outlineLevel="0" collapsed="false">
      <c r="A1637" s="0" t="n">
        <v>1636</v>
      </c>
      <c r="B1637" s="15" t="s">
        <v>83</v>
      </c>
      <c r="C1637" s="16" t="s">
        <v>84</v>
      </c>
      <c r="D1637" s="0" t="s">
        <v>195</v>
      </c>
      <c r="E1637" s="0" t="n">
        <v>8.3</v>
      </c>
      <c r="F1637" s="0" t="n">
        <v>10.2</v>
      </c>
      <c r="G1637" s="0" t="n">
        <v>1.7</v>
      </c>
      <c r="H1637" s="0" t="n">
        <v>5.1</v>
      </c>
      <c r="I1637" s="0" t="n">
        <v>4.4</v>
      </c>
      <c r="J1637" s="0" t="n">
        <v>3.571</v>
      </c>
      <c r="K1637" s="0" t="n">
        <v>0.03</v>
      </c>
      <c r="L1637" s="0" t="n">
        <v>2.6</v>
      </c>
      <c r="M1637" s="0" t="n">
        <v>15</v>
      </c>
      <c r="N1637" s="0" t="n">
        <v>0</v>
      </c>
      <c r="O1637" s="0" t="n">
        <v>276</v>
      </c>
      <c r="P1637" s="0" t="n">
        <v>700</v>
      </c>
      <c r="AC1637" s="0" t="n">
        <v>3.468</v>
      </c>
      <c r="AD1637" s="0" t="n">
        <v>0.296</v>
      </c>
      <c r="AE1637" s="0" t="n">
        <v>2.737</v>
      </c>
      <c r="AF1637" s="0" t="n">
        <v>0.029</v>
      </c>
      <c r="AG1637" s="0" t="n">
        <v>0.001</v>
      </c>
      <c r="AH1637" s="0" t="n">
        <v>17</v>
      </c>
      <c r="AJ1637" s="0" t="n">
        <v>70</v>
      </c>
      <c r="BF1637" s="0" t="n">
        <f aca="false">IF(E1637&lt;11,-3.6797*E1637^2+48.115*E1637-53.83,280.92*EXP(-0.2027*E1637))</f>
        <v>92.029967</v>
      </c>
      <c r="BG1637" s="1" t="n">
        <f aca="false">32.208*LN(F1637)+21.438</f>
        <v>96.2374636951076</v>
      </c>
      <c r="BH1637" s="1" t="n">
        <f aca="false">IF(G1637&lt;=2, -10*G1637+100, 88.958*EXP(-0.0755*G1637))</f>
        <v>83</v>
      </c>
      <c r="BI1637" s="1" t="n">
        <f aca="false">IF(I1637&lt;=100, 0.0053*(I1637)^2-1.0332*I1637+100.76, 122.82*EXP(-0.0092*I1637))</f>
        <v>96.316528</v>
      </c>
      <c r="BJ1637" s="0" t="n">
        <f aca="false">IF(P1637&lt;=1000, -6.942*LN(P1637)+107.59, -36.304*LN(P1637)+310.72)</f>
        <v>62.1124003141287</v>
      </c>
      <c r="BK1637" s="0" t="n">
        <f aca="false">BF1637^0.04*BG1637^0.22*BH1637^0.51*BI1637^0.06*BJ1637^0.17</f>
        <v>82.6961092848936</v>
      </c>
      <c r="BL1637" s="0" t="str">
        <f aca="false">IF(BK1637&gt;=90, "Very Good", IF(BK1637&gt;=80, "Good", IF(BK1637&gt;=70, "Slightly Good", IF(BK1637&gt;=60, "Average", IF(BK1637&gt;=50, "Slightly Poor", IF(BK1637&gt;=40, "Poor", "Very Poor"))))))</f>
        <v>Good</v>
      </c>
      <c r="BM1637" s="2" t="n">
        <f aca="false">IF(P1637&lt;=1000, -6.942*LN(P1637)+107.59, IF(AND(P1637&gt;1000, P1637&lt;=5213),-36.304*LN(P1637)+310.72, IF(P1637&gt;5213, 10)))</f>
        <v>62.1124003141287</v>
      </c>
      <c r="BN1637" s="2" t="n">
        <f aca="false">BF1637^0.04*BG1637^0.22*BH1637^0.51*BI1637^0.06*BM1637^0.17</f>
        <v>82.6961092848936</v>
      </c>
      <c r="BO1637" s="3" t="str">
        <f aca="false">IF(BN1637&gt;=90, "Very Good", IF(BN1637&gt;=80, "Good", IF(BN1637&gt;=70, "Slightly Good", IF(BN1637&gt;=60, "Average", IF(BN1637&gt;=50, "Slightly Poor", IF(BN1637&gt;=40, "Poor", "Very Poor"))))))</f>
        <v>Good</v>
      </c>
      <c r="BP1637" s="2" t="n">
        <f aca="false">IF(AJ1637&lt;=1000, -6.942*LN(AJ1637)+107.59, IF(AND(AJ1637&gt;1000, AJ1637&lt;=5213),-36.304*LN(AJ1637)+310.72, IF(AJ1637&gt;5213, 10)))</f>
        <v>78.0969460296934</v>
      </c>
      <c r="BQ1637" s="2" t="n">
        <f aca="false">BF1637^0.04*BG1637^0.22*BH1637^0.51*BI1637^0.06*BP1637^0.17</f>
        <v>85.9790322876186</v>
      </c>
      <c r="BR1637" s="0" t="str">
        <f aca="false">IF(BQ1637&gt;=90, "Very Good", IF(BQ1637&gt;=80, "Good", IF(BQ1637&gt;=70, "Slightly Good", IF(BQ1637&gt;=60, "Average", IF(BQ1637&gt;=50, "Slightly Poor", IF(BQ1637&gt;=40, "Poor", "Very Poor"))))))</f>
        <v>Good</v>
      </c>
      <c r="BT1637" s="2" t="n">
        <f aca="false">9.81*LN(AH1637)+30.6</f>
        <v>58.3938229051915</v>
      </c>
      <c r="BU1637" s="0" t="str">
        <f aca="false">IF(BT1637&lt;30, "Clean water", IF(AND(BT1637&gt;=30, BT1637&lt;40), "Hypolimia", IF(AND(BT1637&gt;=40,BT1637&lt;50), "Mesotrophic", IF(AND(BT1637&gt;=50, BT1637&lt;70), "Eutrophic", IF(BT1637&gt;70,"Hypertrophic")))))</f>
        <v>Eutrophic</v>
      </c>
      <c r="CM1637" s="0" t="n">
        <f aca="false">IF(G1637&gt;H1637,1,0)</f>
        <v>0</v>
      </c>
      <c r="CO1637" s="17" t="n">
        <f aca="false">14.652-0.41022*M1637+0.007991*M1637*M1637-0.000077774*M1637*M1637*M1637</f>
        <v>10.03418775</v>
      </c>
      <c r="CP1637" s="1" t="n">
        <f aca="false">F1637/CO1637*100</f>
        <v>101.652473066392</v>
      </c>
    </row>
    <row r="1638" customFormat="false" ht="12.5" hidden="false" customHeight="false" outlineLevel="0" collapsed="false">
      <c r="A1638" s="0" t="n">
        <v>1637</v>
      </c>
      <c r="B1638" s="15" t="s">
        <v>133</v>
      </c>
      <c r="C1638" s="16" t="s">
        <v>134</v>
      </c>
      <c r="D1638" s="0" t="s">
        <v>195</v>
      </c>
      <c r="E1638" s="0" t="n">
        <v>8.3</v>
      </c>
      <c r="F1638" s="0" t="n">
        <v>9.7</v>
      </c>
      <c r="G1638" s="0" t="n">
        <v>5.2</v>
      </c>
      <c r="H1638" s="0" t="n">
        <v>6.7</v>
      </c>
      <c r="I1638" s="0" t="n">
        <v>14.5</v>
      </c>
      <c r="J1638" s="0" t="n">
        <v>5.101</v>
      </c>
      <c r="K1638" s="0" t="n">
        <v>0.441</v>
      </c>
      <c r="L1638" s="0" t="n">
        <v>2.6</v>
      </c>
      <c r="M1638" s="0" t="n">
        <v>16</v>
      </c>
      <c r="O1638" s="0" t="n">
        <v>3406</v>
      </c>
      <c r="BD1638" s="0" t="n">
        <v>0.079</v>
      </c>
      <c r="BF1638" s="0" t="n">
        <f aca="false">IF(E1638&lt;11,-3.6797*E1638^2+48.115*E1638-53.83,280.92*EXP(-0.2027*E1638))</f>
        <v>92.029967</v>
      </c>
      <c r="BG1638" s="1" t="n">
        <f aca="false">32.208*LN(F1638)+21.438</f>
        <v>94.6186305204847</v>
      </c>
      <c r="BH1638" s="1" t="n">
        <f aca="false">IF(G1638&lt;=2, -10*G1638+100, 88.958*EXP(-0.0755*G1638))</f>
        <v>60.0732318152755</v>
      </c>
      <c r="BI1638" s="1" t="n">
        <f aca="false">IF(I1638&lt;=100, 0.0053*(I1638)^2-1.0332*I1638+100.76, 122.82*EXP(-0.0092*I1638))</f>
        <v>86.892925</v>
      </c>
      <c r="BJ1638" s="0" t="e">
        <f aca="false">IF(P1638&lt;=1000, -6.942*LN(P1638)+107.59, -36.304*LN(P1638)+310.72)</f>
        <v>#VALUE!</v>
      </c>
      <c r="BK1638" s="0" t="e">
        <f aca="false">BF1638^0.04*BG1638^0.22*BH1638^0.51*BI1638^0.06*BJ1638^0.17</f>
        <v>#VALUE!</v>
      </c>
      <c r="BL1638" s="0" t="e">
        <f aca="false">IF(BK1638&gt;=90, "Very Good", IF(BK1638&gt;=80, "Good", IF(BK1638&gt;=70, "Slightly Good", IF(BK1638&gt;=60, "Average", IF(BK1638&gt;=50, "Slightly Poor", IF(BK1638&gt;=40, "Poor", "Very Poor"))))))</f>
        <v>#VALUE!</v>
      </c>
      <c r="BM1638" s="2" t="e">
        <f aca="false">IF(P1638&lt;=1000, -6.942*LN(P1638)+107.59, IF(AND(P1638&gt;1000, P1638&lt;=5213),-36.304*LN(P1638)+310.72, IF(P1638&gt;5213, 10)))</f>
        <v>#VALUE!</v>
      </c>
      <c r="BN1638" s="2" t="e">
        <f aca="false">BF1638^0.04*BG1638^0.22*BH1638^0.51*BI1638^0.06*BM1638^0.17</f>
        <v>#VALUE!</v>
      </c>
      <c r="BO1638" s="3" t="e">
        <f aca="false">IF(BN1638&gt;=90, "Very Good", IF(BN1638&gt;=80, "Good", IF(BN1638&gt;=70, "Slightly Good", IF(BN1638&gt;=60, "Average", IF(BN1638&gt;=50, "Slightly Poor", IF(BN1638&gt;=40, "Poor", "Very Poor"))))))</f>
        <v>#VALUE!</v>
      </c>
      <c r="BP1638" s="2" t="e">
        <f aca="false">IF(AJ1638&lt;=1000, -6.942*LN(AJ1638)+107.59, IF(AND(AJ1638&gt;1000, AJ1638&lt;=5213),-36.304*LN(AJ1638)+310.72, IF(AJ1638&gt;5213, 10)))</f>
        <v>#VALUE!</v>
      </c>
      <c r="BQ1638" s="2" t="e">
        <f aca="false">BF1638^0.04*BG1638^0.22*BH1638^0.51*BI1638^0.06*BP1638^0.17</f>
        <v>#VALUE!</v>
      </c>
      <c r="BR1638" s="0" t="e">
        <f aca="false">IF(BQ1638&gt;=90, "Very Good", IF(BQ1638&gt;=80, "Good", IF(BQ1638&gt;=70, "Slightly Good", IF(BQ1638&gt;=60, "Average", IF(BQ1638&gt;=50, "Slightly Poor", IF(BQ1638&gt;=40, "Poor", "Very Poor"))))))</f>
        <v>#VALUE!</v>
      </c>
      <c r="BT1638" s="2" t="e">
        <f aca="false">9.81*LN(AH1638)+30.6</f>
        <v>#VALUE!</v>
      </c>
      <c r="BU1638" s="0" t="e">
        <f aca="false">IF(BT1638&lt;30, "Clean water", IF(AND(BT1638&gt;=30, BT1638&lt;40), "Hypolimia", IF(AND(BT1638&gt;=40,BT1638&lt;50), "Mesotrophic", IF(AND(BT1638&gt;=50, BT1638&lt;70), "Eutrophic", IF(BT1638&gt;70,"Hypertrophic")))))</f>
        <v>#VALUE!</v>
      </c>
      <c r="CM1638" s="0" t="n">
        <f aca="false">IF(G1638&gt;H1638,1,0)</f>
        <v>0</v>
      </c>
      <c r="CO1638" s="17" t="n">
        <f aca="false">14.652-0.41022*M1638+0.007991*M1638*M1638-0.000077774*M1638*M1638*M1638</f>
        <v>9.815613696</v>
      </c>
      <c r="CP1638" s="1" t="n">
        <f aca="false">F1638/CO1638*100</f>
        <v>98.8221450071215</v>
      </c>
    </row>
    <row r="1639" customFormat="false" ht="12.5" hidden="false" customHeight="false" outlineLevel="0" collapsed="false">
      <c r="A1639" s="0" t="n">
        <v>1638</v>
      </c>
      <c r="B1639" s="15" t="s">
        <v>85</v>
      </c>
      <c r="C1639" s="16" t="s">
        <v>86</v>
      </c>
      <c r="D1639" s="0" t="s">
        <v>195</v>
      </c>
      <c r="E1639" s="0" t="n">
        <v>8.3</v>
      </c>
      <c r="F1639" s="0" t="n">
        <v>11.5</v>
      </c>
      <c r="G1639" s="0" t="n">
        <v>3.4</v>
      </c>
      <c r="H1639" s="0" t="n">
        <v>6.9</v>
      </c>
      <c r="I1639" s="0" t="n">
        <v>3.4</v>
      </c>
      <c r="J1639" s="0" t="n">
        <v>7.545</v>
      </c>
      <c r="K1639" s="0" t="n">
        <v>0.144</v>
      </c>
      <c r="L1639" s="0" t="n">
        <v>4.6</v>
      </c>
      <c r="M1639" s="0" t="n">
        <v>14.2</v>
      </c>
      <c r="N1639" s="0" t="n">
        <v>0</v>
      </c>
      <c r="O1639" s="0" t="n">
        <v>627</v>
      </c>
      <c r="P1639" s="0" t="n">
        <v>13000</v>
      </c>
      <c r="AC1639" s="0" t="n">
        <v>7.366</v>
      </c>
      <c r="AD1639" s="0" t="n">
        <v>0.367</v>
      </c>
      <c r="AE1639" s="0" t="n">
        <v>6.017</v>
      </c>
      <c r="AF1639" s="0" t="n">
        <v>0.103</v>
      </c>
      <c r="AG1639" s="0" t="n">
        <v>0.073</v>
      </c>
      <c r="AH1639" s="0" t="n">
        <v>6.5</v>
      </c>
      <c r="AJ1639" s="0" t="n">
        <v>510</v>
      </c>
      <c r="BF1639" s="0" t="n">
        <f aca="false">IF(E1639&lt;11,-3.6797*E1639^2+48.115*E1639-53.83,280.92*EXP(-0.2027*E1639))</f>
        <v>92.029967</v>
      </c>
      <c r="BG1639" s="1" t="n">
        <f aca="false">32.208*LN(F1639)+21.438</f>
        <v>100.101113315171</v>
      </c>
      <c r="BH1639" s="1" t="n">
        <f aca="false">IF(G1639&lt;=2, -10*G1639+100, 88.958*EXP(-0.0755*G1639))</f>
        <v>68.8179318432025</v>
      </c>
      <c r="BI1639" s="1" t="n">
        <f aca="false">IF(I1639&lt;=100, 0.0053*(I1639)^2-1.0332*I1639+100.76, 122.82*EXP(-0.0092*I1639))</f>
        <v>97.308388</v>
      </c>
      <c r="BJ1639" s="0" t="n">
        <f aca="false">IF(P1639&lt;=1000, -6.942*LN(P1639)+107.59, -36.304*LN(P1639)+310.72)</f>
        <v>-33.1770691214511</v>
      </c>
      <c r="BK1639" s="0" t="e">
        <f aca="false">BF1639^0.04*BG1639^0.22*BH1639^0.51*BI1639^0.06*BJ1639^0.17</f>
        <v>#NUM!</v>
      </c>
      <c r="BL1639" s="0" t="e">
        <f aca="false">IF(BK1639&gt;=90, "Very Good", IF(BK1639&gt;=80, "Good", IF(BK1639&gt;=70, "Slightly Good", IF(BK1639&gt;=60, "Average", IF(BK1639&gt;=50, "Slightly Poor", IF(BK1639&gt;=40, "Poor", "Very Poor"))))))</f>
        <v>#NUM!</v>
      </c>
      <c r="BM1639" s="2" t="n">
        <f aca="false">IF(P1639&lt;=1000, -6.942*LN(P1639)+107.59, IF(AND(P1639&gt;1000, P1639&lt;=5213),-36.304*LN(P1639)+310.72, IF(P1639&gt;5213, 10)))</f>
        <v>10</v>
      </c>
      <c r="BN1639" s="2" t="n">
        <f aca="false">BF1639^0.04*BG1639^0.22*BH1639^0.51*BI1639^0.06*BM1639^0.17</f>
        <v>55.6122634680899</v>
      </c>
      <c r="BO1639" s="3" t="str">
        <f aca="false">IF(BN1639&gt;=90, "Very Good", IF(BN1639&gt;=80, "Good", IF(BN1639&gt;=70, "Slightly Good", IF(BN1639&gt;=60, "Average", IF(BN1639&gt;=50, "Slightly Poor", IF(BN1639&gt;=40, "Poor", "Very Poor"))))))</f>
        <v>Slightly Poor</v>
      </c>
      <c r="BP1639" s="2" t="n">
        <f aca="false">IF(AJ1639&lt;=1000, -6.942*LN(AJ1639)+107.59, IF(AND(AJ1639&gt;1000, AJ1639&lt;=5213),-36.304*LN(AJ1639)+310.72, IF(AJ1639&gt;5213, 10)))</f>
        <v>64.3107207420631</v>
      </c>
      <c r="BQ1639" s="2" t="n">
        <f aca="false">BF1639^0.04*BG1639^0.22*BH1639^0.51*BI1639^0.06*BP1639^0.17</f>
        <v>76.3095241975387</v>
      </c>
      <c r="BR1639" s="0" t="str">
        <f aca="false">IF(BQ1639&gt;=90, "Very Good", IF(BQ1639&gt;=80, "Good", IF(BQ1639&gt;=70, "Slightly Good", IF(BQ1639&gt;=60, "Average", IF(BQ1639&gt;=50, "Slightly Poor", IF(BQ1639&gt;=40, "Poor", "Very Poor"))))))</f>
        <v>Slightly Good</v>
      </c>
      <c r="BT1639" s="2" t="n">
        <f aca="false">9.81*LN(AH1639)+30.6</f>
        <v>48.9623793554046</v>
      </c>
      <c r="BU1639" s="0" t="str">
        <f aca="false">IF(BT1639&lt;30, "Clean water", IF(AND(BT1639&gt;=30, BT1639&lt;40), "Hypolimia", IF(AND(BT1639&gt;=40,BT1639&lt;50), "Mesotrophic", IF(AND(BT1639&gt;=50, BT1639&lt;70), "Eutrophic", IF(BT1639&gt;70,"Hypertrophic")))))</f>
        <v>Mesotrophic</v>
      </c>
      <c r="CM1639" s="0" t="n">
        <f aca="false">IF(G1639&gt;H1639,1,0)</f>
        <v>0</v>
      </c>
      <c r="CO1639" s="17" t="n">
        <f aca="false">14.652-0.41022*M1639+0.007991*M1639*M1639-0.000077774*M1639*M1639*M1639</f>
        <v>10.215491879088</v>
      </c>
      <c r="CP1639" s="1" t="n">
        <f aca="false">F1639/CO1639*100</f>
        <v>112.574119152711</v>
      </c>
    </row>
    <row r="1640" customFormat="false" ht="12.5" hidden="false" customHeight="false" outlineLevel="0" collapsed="false">
      <c r="A1640" s="0" t="n">
        <v>1639</v>
      </c>
      <c r="B1640" s="15" t="s">
        <v>135</v>
      </c>
      <c r="C1640" s="16" t="s">
        <v>136</v>
      </c>
      <c r="D1640" s="0" t="s">
        <v>195</v>
      </c>
      <c r="E1640" s="0" t="n">
        <v>8.3</v>
      </c>
      <c r="F1640" s="0" t="n">
        <v>13.9</v>
      </c>
      <c r="G1640" s="0" t="n">
        <v>3.5</v>
      </c>
      <c r="H1640" s="0" t="n">
        <v>7.4</v>
      </c>
      <c r="I1640" s="0" t="n">
        <v>7.5</v>
      </c>
      <c r="J1640" s="0" t="n">
        <v>8.43</v>
      </c>
      <c r="K1640" s="0" t="n">
        <v>0.169</v>
      </c>
      <c r="L1640" s="0" t="n">
        <v>3.9</v>
      </c>
      <c r="M1640" s="0" t="n">
        <v>17.1</v>
      </c>
      <c r="O1640" s="0" t="n">
        <v>616</v>
      </c>
      <c r="BD1640" s="0" t="n">
        <v>0.612</v>
      </c>
      <c r="BF1640" s="0" t="n">
        <f aca="false">IF(E1640&lt;11,-3.6797*E1640^2+48.115*E1640-53.83,280.92*EXP(-0.2027*E1640))</f>
        <v>92.029967</v>
      </c>
      <c r="BG1640" s="1" t="n">
        <f aca="false">32.208*LN(F1640)+21.438</f>
        <v>106.205875763121</v>
      </c>
      <c r="BH1640" s="1" t="n">
        <f aca="false">IF(G1640&lt;=2, -10*G1640+100, 88.958*EXP(-0.0755*G1640))</f>
        <v>68.3003129279866</v>
      </c>
      <c r="BI1640" s="1" t="n">
        <f aca="false">IF(I1640&lt;=100, 0.0053*(I1640)^2-1.0332*I1640+100.76, 122.82*EXP(-0.0092*I1640))</f>
        <v>93.309125</v>
      </c>
      <c r="BJ1640" s="0" t="e">
        <f aca="false">IF(P1640&lt;=1000, -6.942*LN(P1640)+107.59, -36.304*LN(P1640)+310.72)</f>
        <v>#VALUE!</v>
      </c>
      <c r="BK1640" s="0" t="e">
        <f aca="false">BF1640^0.04*BG1640^0.22*BH1640^0.51*BI1640^0.06*BJ1640^0.17</f>
        <v>#VALUE!</v>
      </c>
      <c r="BL1640" s="0" t="e">
        <f aca="false">IF(BK1640&gt;=90, "Very Good", IF(BK1640&gt;=80, "Good", IF(BK1640&gt;=70, "Slightly Good", IF(BK1640&gt;=60, "Average", IF(BK1640&gt;=50, "Slightly Poor", IF(BK1640&gt;=40, "Poor", "Very Poor"))))))</f>
        <v>#VALUE!</v>
      </c>
      <c r="BM1640" s="2" t="e">
        <f aca="false">IF(P1640&lt;=1000, -6.942*LN(P1640)+107.59, IF(AND(P1640&gt;1000, P1640&lt;=5213),-36.304*LN(P1640)+310.72, IF(P1640&gt;5213, 10)))</f>
        <v>#VALUE!</v>
      </c>
      <c r="BN1640" s="2" t="e">
        <f aca="false">BF1640^0.04*BG1640^0.22*BH1640^0.51*BI1640^0.06*BM1640^0.17</f>
        <v>#VALUE!</v>
      </c>
      <c r="BO1640" s="3" t="e">
        <f aca="false">IF(BN1640&gt;=90, "Very Good", IF(BN1640&gt;=80, "Good", IF(BN1640&gt;=70, "Slightly Good", IF(BN1640&gt;=60, "Average", IF(BN1640&gt;=50, "Slightly Poor", IF(BN1640&gt;=40, "Poor", "Very Poor"))))))</f>
        <v>#VALUE!</v>
      </c>
      <c r="BP1640" s="2" t="e">
        <f aca="false">IF(AJ1640&lt;=1000, -6.942*LN(AJ1640)+107.59, IF(AND(AJ1640&gt;1000, AJ1640&lt;=5213),-36.304*LN(AJ1640)+310.72, IF(AJ1640&gt;5213, 10)))</f>
        <v>#VALUE!</v>
      </c>
      <c r="BQ1640" s="2" t="e">
        <f aca="false">BF1640^0.04*BG1640^0.22*BH1640^0.51*BI1640^0.06*BP1640^0.17</f>
        <v>#VALUE!</v>
      </c>
      <c r="BR1640" s="0" t="e">
        <f aca="false">IF(BQ1640&gt;=90, "Very Good", IF(BQ1640&gt;=80, "Good", IF(BQ1640&gt;=70, "Slightly Good", IF(BQ1640&gt;=60, "Average", IF(BQ1640&gt;=50, "Slightly Poor", IF(BQ1640&gt;=40, "Poor", "Very Poor"))))))</f>
        <v>#VALUE!</v>
      </c>
      <c r="BT1640" s="2" t="e">
        <f aca="false">9.81*LN(AH1640)+30.6</f>
        <v>#VALUE!</v>
      </c>
      <c r="BU1640" s="0" t="e">
        <f aca="false">IF(BT1640&lt;30, "Clean water", IF(AND(BT1640&gt;=30, BT1640&lt;40), "Hypolimia", IF(AND(BT1640&gt;=40,BT1640&lt;50), "Mesotrophic", IF(AND(BT1640&gt;=50, BT1640&lt;70), "Eutrophic", IF(BT1640&gt;70,"Hypertrophic")))))</f>
        <v>#VALUE!</v>
      </c>
      <c r="CM1640" s="0" t="n">
        <f aca="false">IF(G1640&gt;H1640,1,0)</f>
        <v>0</v>
      </c>
      <c r="CO1640" s="17" t="n">
        <f aca="false">14.652-0.41022*M1640+0.007991*M1640*M1640-0.000077774*M1640*M1640*M1640</f>
        <v>9.584999899686</v>
      </c>
      <c r="CP1640" s="1" t="n">
        <f aca="false">F1640/CO1640*100</f>
        <v>145.018259212036</v>
      </c>
    </row>
    <row r="1641" customFormat="false" ht="12.5" hidden="false" customHeight="false" outlineLevel="0" collapsed="false">
      <c r="A1641" s="0" t="n">
        <v>1640</v>
      </c>
      <c r="B1641" s="15" t="s">
        <v>87</v>
      </c>
      <c r="C1641" s="16" t="s">
        <v>88</v>
      </c>
      <c r="D1641" s="0" t="s">
        <v>195</v>
      </c>
      <c r="E1641" s="0" t="n">
        <v>7.9</v>
      </c>
      <c r="F1641" s="0" t="n">
        <v>9.8</v>
      </c>
      <c r="G1641" s="0" t="n">
        <v>1.9</v>
      </c>
      <c r="H1641" s="0" t="n">
        <v>5.5</v>
      </c>
      <c r="I1641" s="0" t="n">
        <v>4.6</v>
      </c>
      <c r="J1641" s="0" t="n">
        <v>4.557</v>
      </c>
      <c r="K1641" s="0" t="n">
        <v>0.04</v>
      </c>
      <c r="L1641" s="0" t="n">
        <v>2.8</v>
      </c>
      <c r="M1641" s="0" t="n">
        <v>15</v>
      </c>
      <c r="N1641" s="0" t="n">
        <v>0</v>
      </c>
      <c r="O1641" s="0" t="n">
        <v>304</v>
      </c>
      <c r="P1641" s="0" t="n">
        <v>7800</v>
      </c>
      <c r="AC1641" s="0" t="n">
        <v>4.399</v>
      </c>
      <c r="AD1641" s="0" t="n">
        <v>0.315</v>
      </c>
      <c r="AE1641" s="0" t="n">
        <v>3.827</v>
      </c>
      <c r="AF1641" s="0" t="n">
        <v>0.02</v>
      </c>
      <c r="AG1641" s="0" t="n">
        <v>0.006</v>
      </c>
      <c r="AH1641" s="0" t="n">
        <v>18.1</v>
      </c>
      <c r="AJ1641" s="0" t="n">
        <v>730</v>
      </c>
      <c r="BF1641" s="0" t="n">
        <f aca="false">IF(E1641&lt;11,-3.6797*E1641^2+48.115*E1641-53.83,280.92*EXP(-0.2027*E1641))</f>
        <v>96.6284230000001</v>
      </c>
      <c r="BG1641" s="1" t="n">
        <f aca="false">32.208*LN(F1641)+21.438</f>
        <v>94.9489718778696</v>
      </c>
      <c r="BH1641" s="1" t="n">
        <f aca="false">IF(G1641&lt;=2, -10*G1641+100, 88.958*EXP(-0.0755*G1641))</f>
        <v>81</v>
      </c>
      <c r="BI1641" s="1" t="n">
        <f aca="false">IF(I1641&lt;=100, 0.0053*(I1641)^2-1.0332*I1641+100.76, 122.82*EXP(-0.0092*I1641))</f>
        <v>96.119428</v>
      </c>
      <c r="BJ1641" s="0" t="n">
        <f aca="false">IF(P1641&lt;=1000, -6.942*LN(P1641)+107.59, -36.304*LN(P1641)+310.72)</f>
        <v>-14.6320556762506</v>
      </c>
      <c r="BK1641" s="0" t="e">
        <f aca="false">BF1641^0.04*BG1641^0.22*BH1641^0.51*BI1641^0.06*BJ1641^0.17</f>
        <v>#NUM!</v>
      </c>
      <c r="BL1641" s="0" t="e">
        <f aca="false">IF(BK1641&gt;=90, "Very Good", IF(BK1641&gt;=80, "Good", IF(BK1641&gt;=70, "Slightly Good", IF(BK1641&gt;=60, "Average", IF(BK1641&gt;=50, "Slightly Poor", IF(BK1641&gt;=40, "Poor", "Very Poor"))))))</f>
        <v>#NUM!</v>
      </c>
      <c r="BM1641" s="2" t="n">
        <f aca="false">IF(P1641&lt;=1000, -6.942*LN(P1641)+107.59, IF(AND(P1641&gt;1000, P1641&lt;=5213),-36.304*LN(P1641)+310.72, IF(P1641&gt;5213, 10)))</f>
        <v>10</v>
      </c>
      <c r="BN1641" s="2" t="n">
        <f aca="false">BF1641^0.04*BG1641^0.22*BH1641^0.51*BI1641^0.06*BM1641^0.17</f>
        <v>59.8064583076474</v>
      </c>
      <c r="BO1641" s="3" t="str">
        <f aca="false">IF(BN1641&gt;=90, "Very Good", IF(BN1641&gt;=80, "Good", IF(BN1641&gt;=70, "Slightly Good", IF(BN1641&gt;=60, "Average", IF(BN1641&gt;=50, "Slightly Poor", IF(BN1641&gt;=40, "Poor", "Very Poor"))))))</f>
        <v>Slightly Poor</v>
      </c>
      <c r="BP1641" s="2" t="n">
        <f aca="false">IF(AJ1641&lt;=1000, -6.942*LN(AJ1641)+107.59, IF(AND(AJ1641&gt;1000, AJ1641&lt;=5213),-36.304*LN(AJ1641)+310.72, IF(AJ1641&gt;5213, 10)))</f>
        <v>61.8210848439832</v>
      </c>
      <c r="BQ1641" s="2" t="n">
        <f aca="false">BF1641^0.04*BG1641^0.22*BH1641^0.51*BI1641^0.06*BP1641^0.17</f>
        <v>81.5157090064448</v>
      </c>
      <c r="BR1641" s="0" t="str">
        <f aca="false">IF(BQ1641&gt;=90, "Very Good", IF(BQ1641&gt;=80, "Good", IF(BQ1641&gt;=70, "Slightly Good", IF(BQ1641&gt;=60, "Average", IF(BQ1641&gt;=50, "Slightly Poor", IF(BQ1641&gt;=40, "Poor", "Very Poor"))))))</f>
        <v>Good</v>
      </c>
      <c r="BT1641" s="2" t="n">
        <f aca="false">9.81*LN(AH1641)+30.6</f>
        <v>59.0088961144462</v>
      </c>
      <c r="BU1641" s="0" t="str">
        <f aca="false">IF(BT1641&lt;30, "Clean water", IF(AND(BT1641&gt;=30, BT1641&lt;40), "Hypolimia", IF(AND(BT1641&gt;=40,BT1641&lt;50), "Mesotrophic", IF(AND(BT1641&gt;=50, BT1641&lt;70), "Eutrophic", IF(BT1641&gt;70,"Hypertrophic")))))</f>
        <v>Eutrophic</v>
      </c>
      <c r="CM1641" s="0" t="n">
        <f aca="false">IF(G1641&gt;H1641,1,0)</f>
        <v>0</v>
      </c>
      <c r="CO1641" s="17" t="n">
        <f aca="false">14.652-0.41022*M1641+0.007991*M1641*M1641-0.000077774*M1641*M1641*M1641</f>
        <v>10.03418775</v>
      </c>
      <c r="CP1641" s="1" t="n">
        <f aca="false">F1641/CO1641*100</f>
        <v>97.6661015735927</v>
      </c>
    </row>
    <row r="1642" customFormat="false" ht="12.5" hidden="false" customHeight="false" outlineLevel="0" collapsed="false">
      <c r="A1642" s="0" t="n">
        <v>1641</v>
      </c>
      <c r="B1642" s="15" t="s">
        <v>89</v>
      </c>
      <c r="C1642" s="16" t="s">
        <v>90</v>
      </c>
      <c r="D1642" s="0" t="s">
        <v>195</v>
      </c>
      <c r="E1642" s="0" t="n">
        <v>7.6</v>
      </c>
      <c r="F1642" s="0" t="n">
        <v>9.4</v>
      </c>
      <c r="G1642" s="0" t="n">
        <v>2.2</v>
      </c>
      <c r="H1642" s="0" t="n">
        <v>3.5</v>
      </c>
      <c r="I1642" s="0" t="n">
        <v>6</v>
      </c>
      <c r="J1642" s="0" t="n">
        <v>2.56</v>
      </c>
      <c r="K1642" s="0" t="n">
        <v>0.03</v>
      </c>
      <c r="L1642" s="0" t="n">
        <v>2.2</v>
      </c>
      <c r="M1642" s="0" t="n">
        <v>10.6</v>
      </c>
      <c r="N1642" s="0" t="n">
        <v>0</v>
      </c>
      <c r="O1642" s="0" t="n">
        <v>364</v>
      </c>
      <c r="P1642" s="0" t="n">
        <v>17000</v>
      </c>
      <c r="AC1642" s="0" t="n">
        <v>2.444</v>
      </c>
      <c r="AD1642" s="0" t="n">
        <v>0.328</v>
      </c>
      <c r="AE1642" s="0" t="n">
        <v>1.758</v>
      </c>
      <c r="AF1642" s="0" t="n">
        <v>0.012</v>
      </c>
      <c r="AG1642" s="0" t="n">
        <v>0.006</v>
      </c>
      <c r="AH1642" s="0" t="n">
        <v>13.3</v>
      </c>
      <c r="AJ1642" s="0" t="n">
        <v>2500</v>
      </c>
      <c r="BF1642" s="0" t="n">
        <f aca="false">IF(E1642&lt;11,-3.6797*E1642^2+48.115*E1642-53.83,280.92*EXP(-0.2027*E1642))</f>
        <v>99.304528</v>
      </c>
      <c r="BG1642" s="1" t="n">
        <f aca="false">32.208*LN(F1642)+21.438</f>
        <v>93.6067776722001</v>
      </c>
      <c r="BH1642" s="1" t="n">
        <f aca="false">IF(G1642&lt;=2, -10*G1642+100, 88.958*EXP(-0.0755*G1642))</f>
        <v>75.3440041238757</v>
      </c>
      <c r="BI1642" s="1" t="n">
        <f aca="false">IF(I1642&lt;=100, 0.0053*(I1642)^2-1.0332*I1642+100.76, 122.82*EXP(-0.0092*I1642))</f>
        <v>94.7516</v>
      </c>
      <c r="BJ1642" s="0" t="n">
        <f aca="false">IF(P1642&lt;=1000, -6.942*LN(P1642)+107.59, -36.304*LN(P1642)+310.72)</f>
        <v>-42.9161248907844</v>
      </c>
      <c r="BK1642" s="0" t="e">
        <f aca="false">BF1642^0.04*BG1642^0.22*BH1642^0.51*BI1642^0.06*BJ1642^0.17</f>
        <v>#NUM!</v>
      </c>
      <c r="BL1642" s="0" t="e">
        <f aca="false">IF(BK1642&gt;=90, "Very Good", IF(BK1642&gt;=80, "Good", IF(BK1642&gt;=70, "Slightly Good", IF(BK1642&gt;=60, "Average", IF(BK1642&gt;=50, "Slightly Poor", IF(BK1642&gt;=40, "Poor", "Very Poor"))))))</f>
        <v>#NUM!</v>
      </c>
      <c r="BM1642" s="2" t="n">
        <f aca="false">IF(P1642&lt;=1000, -6.942*LN(P1642)+107.59, IF(AND(P1642&gt;1000, P1642&lt;=5213),-36.304*LN(P1642)+310.72, IF(P1642&gt;5213, 10)))</f>
        <v>10</v>
      </c>
      <c r="BN1642" s="2" t="n">
        <f aca="false">BF1642^0.04*BG1642^0.22*BH1642^0.51*BI1642^0.06*BM1642^0.17</f>
        <v>57.4720112377874</v>
      </c>
      <c r="BO1642" s="3" t="str">
        <f aca="false">IF(BN1642&gt;=90, "Very Good", IF(BN1642&gt;=80, "Good", IF(BN1642&gt;=70, "Slightly Good", IF(BN1642&gt;=60, "Average", IF(BN1642&gt;=50, "Slightly Poor", IF(BN1642&gt;=40, "Poor", "Very Poor"))))))</f>
        <v>Slightly Poor</v>
      </c>
      <c r="BP1642" s="2" t="n">
        <f aca="false">IF(AJ1642&lt;=1000, -6.942*LN(AJ1642)+107.59, IF(AND(AJ1642&gt;1000, AJ1642&lt;=5213),-36.304*LN(AJ1642)+310.72, IF(AJ1642&gt;5213, 10)))</f>
        <v>26.6758336218732</v>
      </c>
      <c r="BQ1642" s="2" t="n">
        <f aca="false">BF1642^0.04*BG1642^0.22*BH1642^0.51*BI1642^0.06*BP1642^0.17</f>
        <v>67.9041716297739</v>
      </c>
      <c r="BR1642" s="0" t="str">
        <f aca="false">IF(BQ1642&gt;=90, "Very Good", IF(BQ1642&gt;=80, "Good", IF(BQ1642&gt;=70, "Slightly Good", IF(BQ1642&gt;=60, "Average", IF(BQ1642&gt;=50, "Slightly Poor", IF(BQ1642&gt;=40, "Poor", "Very Poor"))))))</f>
        <v>Average</v>
      </c>
      <c r="BT1642" s="2" t="n">
        <f aca="false">9.81*LN(AH1642)+30.6</f>
        <v>55.9859651855838</v>
      </c>
      <c r="BU1642" s="0" t="str">
        <f aca="false">IF(BT1642&lt;30, "Clean water", IF(AND(BT1642&gt;=30, BT1642&lt;40), "Hypolimia", IF(AND(BT1642&gt;=40,BT1642&lt;50), "Mesotrophic", IF(AND(BT1642&gt;=50, BT1642&lt;70), "Eutrophic", IF(BT1642&gt;70,"Hypertrophic")))))</f>
        <v>Eutrophic</v>
      </c>
      <c r="CM1642" s="0" t="n">
        <f aca="false">IF(G1642&gt;H1642,1,0)</f>
        <v>0</v>
      </c>
      <c r="CO1642" s="17" t="n">
        <f aca="false">14.652-0.41022*M1642+0.007991*M1642*M1642-0.000077774*M1642*M1642*M1642</f>
        <v>11.108906681616</v>
      </c>
      <c r="CP1642" s="1" t="n">
        <f aca="false">F1642/CO1642*100</f>
        <v>84.616787856864</v>
      </c>
    </row>
    <row r="1643" customFormat="false" ht="12.5" hidden="false" customHeight="false" outlineLevel="0" collapsed="false">
      <c r="A1643" s="0" t="n">
        <v>1642</v>
      </c>
      <c r="B1643" s="15" t="s">
        <v>91</v>
      </c>
      <c r="C1643" s="16" t="s">
        <v>92</v>
      </c>
      <c r="D1643" s="0" t="s">
        <v>195</v>
      </c>
      <c r="E1643" s="0" t="n">
        <v>7.8</v>
      </c>
      <c r="F1643" s="0" t="n">
        <v>10.9</v>
      </c>
      <c r="G1643" s="0" t="n">
        <v>1.2</v>
      </c>
      <c r="H1643" s="0" t="n">
        <v>1.8</v>
      </c>
      <c r="I1643" s="0" t="n">
        <v>2</v>
      </c>
      <c r="J1643" s="0" t="n">
        <v>5.157</v>
      </c>
      <c r="K1643" s="0" t="n">
        <v>0.006</v>
      </c>
      <c r="L1643" s="0" t="n">
        <v>1.3</v>
      </c>
      <c r="M1643" s="0" t="n">
        <v>9</v>
      </c>
      <c r="N1643" s="0" t="n">
        <v>0</v>
      </c>
      <c r="O1643" s="0" t="n">
        <v>430</v>
      </c>
      <c r="P1643" s="0" t="n">
        <v>9000</v>
      </c>
      <c r="AC1643" s="0" t="n">
        <v>5.088</v>
      </c>
      <c r="AD1643" s="0" t="n">
        <v>0.018</v>
      </c>
      <c r="AE1643" s="0" t="n">
        <v>4.738</v>
      </c>
      <c r="AF1643" s="0" t="n">
        <v>0.006</v>
      </c>
      <c r="AG1643" s="0" t="n">
        <v>0.004</v>
      </c>
      <c r="AH1643" s="0" t="n">
        <v>2.2</v>
      </c>
      <c r="AJ1643" s="0" t="n">
        <v>190</v>
      </c>
      <c r="BF1643" s="0" t="n">
        <f aca="false">IF(E1643&lt;11,-3.6797*E1643^2+48.115*E1643-53.83,280.92*EXP(-0.2027*E1643))</f>
        <v>97.5940520000001</v>
      </c>
      <c r="BG1643" s="1" t="n">
        <f aca="false">32.208*LN(F1643)+21.438</f>
        <v>98.375271915684</v>
      </c>
      <c r="BH1643" s="1" t="n">
        <f aca="false">IF(G1643&lt;=2, -10*G1643+100, 88.958*EXP(-0.0755*G1643))</f>
        <v>88</v>
      </c>
      <c r="BI1643" s="1" t="n">
        <f aca="false">IF(I1643&lt;=100, 0.0053*(I1643)^2-1.0332*I1643+100.76, 122.82*EXP(-0.0092*I1643))</f>
        <v>98.7148</v>
      </c>
      <c r="BJ1643" s="0" t="n">
        <f aca="false">IF(P1643&lt;=1000, -6.942*LN(P1643)+107.59, -36.304*LN(P1643)+310.72)</f>
        <v>-19.8271887037816</v>
      </c>
      <c r="BK1643" s="0" t="e">
        <f aca="false">BF1643^0.04*BG1643^0.22*BH1643^0.51*BI1643^0.06*BJ1643^0.17</f>
        <v>#NUM!</v>
      </c>
      <c r="BL1643" s="0" t="e">
        <f aca="false">IF(BK1643&gt;=90, "Very Good", IF(BK1643&gt;=80, "Good", IF(BK1643&gt;=70, "Slightly Good", IF(BK1643&gt;=60, "Average", IF(BK1643&gt;=50, "Slightly Poor", IF(BK1643&gt;=40, "Poor", "Very Poor"))))))</f>
        <v>#NUM!</v>
      </c>
      <c r="BM1643" s="2" t="n">
        <f aca="false">IF(P1643&lt;=1000, -6.942*LN(P1643)+107.59, IF(AND(P1643&gt;1000, P1643&lt;=5213),-36.304*LN(P1643)+310.72, IF(P1643&gt;5213, 10)))</f>
        <v>10</v>
      </c>
      <c r="BN1643" s="2" t="n">
        <f aca="false">BF1643^0.04*BG1643^0.22*BH1643^0.51*BI1643^0.06*BM1643^0.17</f>
        <v>63.002958134199</v>
      </c>
      <c r="BO1643" s="3" t="str">
        <f aca="false">IF(BN1643&gt;=90, "Very Good", IF(BN1643&gt;=80, "Good", IF(BN1643&gt;=70, "Slightly Good", IF(BN1643&gt;=60, "Average", IF(BN1643&gt;=50, "Slightly Poor", IF(BN1643&gt;=40, "Poor", "Very Poor"))))))</f>
        <v>Average</v>
      </c>
      <c r="BP1643" s="2" t="n">
        <f aca="false">IF(AJ1643&lt;=1000, -6.942*LN(AJ1643)+107.59, IF(AND(AJ1643&gt;1000, AJ1643&lt;=5213),-36.304*LN(AJ1643)+310.72, IF(AJ1643&gt;5213, 10)))</f>
        <v>71.1651588910619</v>
      </c>
      <c r="BQ1643" s="2" t="n">
        <f aca="false">BF1643^0.04*BG1643^0.22*BH1643^0.51*BI1643^0.06*BP1643^0.17</f>
        <v>87.9521384016164</v>
      </c>
      <c r="BR1643" s="0" t="str">
        <f aca="false">IF(BQ1643&gt;=90, "Very Good", IF(BQ1643&gt;=80, "Good", IF(BQ1643&gt;=70, "Slightly Good", IF(BQ1643&gt;=60, "Average", IF(BQ1643&gt;=50, "Slightly Poor", IF(BQ1643&gt;=40, "Poor", "Very Poor"))))))</f>
        <v>Good</v>
      </c>
      <c r="BT1643" s="2" t="n">
        <f aca="false">9.81*LN(AH1643)+30.6</f>
        <v>38.3347667051735</v>
      </c>
      <c r="BU1643" s="0" t="str">
        <f aca="false">IF(BT1643&lt;30, "Clean water", IF(AND(BT1643&gt;=30, BT1643&lt;40), "Hypolimia", IF(AND(BT1643&gt;=40,BT1643&lt;50), "Mesotrophic", IF(AND(BT1643&gt;=50, BT1643&lt;70), "Eutrophic", IF(BT1643&gt;70,"Hypertrophic")))))</f>
        <v>Hypolimia</v>
      </c>
      <c r="CM1643" s="0" t="n">
        <f aca="false">IF(G1643&gt;H1643,1,0)</f>
        <v>0</v>
      </c>
      <c r="CO1643" s="17" t="n">
        <f aca="false">14.652-0.41022*M1643+0.007991*M1643*M1643-0.000077774*M1643*M1643*M1643</f>
        <v>11.550593754</v>
      </c>
      <c r="CP1643" s="1" t="n">
        <f aca="false">F1643/CO1643*100</f>
        <v>94.3674431994053</v>
      </c>
    </row>
    <row r="1644" customFormat="false" ht="12.5" hidden="false" customHeight="false" outlineLevel="0" collapsed="false">
      <c r="A1644" s="0" t="n">
        <v>1643</v>
      </c>
      <c r="B1644" s="15" t="s">
        <v>137</v>
      </c>
      <c r="C1644" s="16" t="s">
        <v>138</v>
      </c>
      <c r="D1644" s="0" t="s">
        <v>195</v>
      </c>
      <c r="E1644" s="0" t="n">
        <v>7.8</v>
      </c>
      <c r="F1644" s="0" t="n">
        <v>11.5</v>
      </c>
      <c r="G1644" s="0" t="n">
        <v>3.9</v>
      </c>
      <c r="H1644" s="0" t="n">
        <v>9.8</v>
      </c>
      <c r="I1644" s="0" t="n">
        <v>15.4</v>
      </c>
      <c r="J1644" s="0" t="n">
        <v>7.507</v>
      </c>
      <c r="K1644" s="0" t="n">
        <v>0.171</v>
      </c>
      <c r="L1644" s="0" t="n">
        <v>4.9</v>
      </c>
      <c r="M1644" s="0" t="n">
        <v>19.4</v>
      </c>
      <c r="O1644" s="0" t="n">
        <v>673</v>
      </c>
      <c r="BD1644" s="0" t="n">
        <v>4.228</v>
      </c>
      <c r="BF1644" s="0" t="n">
        <f aca="false">IF(E1644&lt;11,-3.6797*E1644^2+48.115*E1644-53.83,280.92*EXP(-0.2027*E1644))</f>
        <v>97.5940520000001</v>
      </c>
      <c r="BG1644" s="1" t="n">
        <f aca="false">32.208*LN(F1644)+21.438</f>
        <v>100.101113315171</v>
      </c>
      <c r="BH1644" s="1" t="n">
        <f aca="false">IF(G1644&lt;=2, -10*G1644+100, 88.958*EXP(-0.0755*G1644))</f>
        <v>66.2684785997522</v>
      </c>
      <c r="BI1644" s="1" t="n">
        <f aca="false">IF(I1644&lt;=100, 0.0053*(I1644)^2-1.0332*I1644+100.76, 122.82*EXP(-0.0092*I1644))</f>
        <v>86.105668</v>
      </c>
      <c r="BJ1644" s="0" t="e">
        <f aca="false">IF(P1644&lt;=1000, -6.942*LN(P1644)+107.59, -36.304*LN(P1644)+310.72)</f>
        <v>#VALUE!</v>
      </c>
      <c r="BK1644" s="0" t="e">
        <f aca="false">BF1644^0.04*BG1644^0.22*BH1644^0.51*BI1644^0.06*BJ1644^0.17</f>
        <v>#VALUE!</v>
      </c>
      <c r="BL1644" s="0" t="e">
        <f aca="false">IF(BK1644&gt;=90, "Very Good", IF(BK1644&gt;=80, "Good", IF(BK1644&gt;=70, "Slightly Good", IF(BK1644&gt;=60, "Average", IF(BK1644&gt;=50, "Slightly Poor", IF(BK1644&gt;=40, "Poor", "Very Poor"))))))</f>
        <v>#VALUE!</v>
      </c>
      <c r="BM1644" s="2" t="e">
        <f aca="false">IF(P1644&lt;=1000, -6.942*LN(P1644)+107.59, IF(AND(P1644&gt;1000, P1644&lt;=5213),-36.304*LN(P1644)+310.72, IF(P1644&gt;5213, 10)))</f>
        <v>#VALUE!</v>
      </c>
      <c r="BN1644" s="2" t="e">
        <f aca="false">BF1644^0.04*BG1644^0.22*BH1644^0.51*BI1644^0.06*BM1644^0.17</f>
        <v>#VALUE!</v>
      </c>
      <c r="BO1644" s="3" t="e">
        <f aca="false">IF(BN1644&gt;=90, "Very Good", IF(BN1644&gt;=80, "Good", IF(BN1644&gt;=70, "Slightly Good", IF(BN1644&gt;=60, "Average", IF(BN1644&gt;=50, "Slightly Poor", IF(BN1644&gt;=40, "Poor", "Very Poor"))))))</f>
        <v>#VALUE!</v>
      </c>
      <c r="BP1644" s="2" t="e">
        <f aca="false">IF(AJ1644&lt;=1000, -6.942*LN(AJ1644)+107.59, IF(AND(AJ1644&gt;1000, AJ1644&lt;=5213),-36.304*LN(AJ1644)+310.72, IF(AJ1644&gt;5213, 10)))</f>
        <v>#VALUE!</v>
      </c>
      <c r="BQ1644" s="2" t="e">
        <f aca="false">BF1644^0.04*BG1644^0.22*BH1644^0.51*BI1644^0.06*BP1644^0.17</f>
        <v>#VALUE!</v>
      </c>
      <c r="BR1644" s="0" t="e">
        <f aca="false">IF(BQ1644&gt;=90, "Very Good", IF(BQ1644&gt;=80, "Good", IF(BQ1644&gt;=70, "Slightly Good", IF(BQ1644&gt;=60, "Average", IF(BQ1644&gt;=50, "Slightly Poor", IF(BQ1644&gt;=40, "Poor", "Very Poor"))))))</f>
        <v>#VALUE!</v>
      </c>
      <c r="BT1644" s="2" t="e">
        <f aca="false">9.81*LN(AH1644)+30.6</f>
        <v>#VALUE!</v>
      </c>
      <c r="BU1644" s="0" t="e">
        <f aca="false">IF(BT1644&lt;30, "Clean water", IF(AND(BT1644&gt;=30, BT1644&lt;40), "Hypolimia", IF(AND(BT1644&gt;=40,BT1644&lt;50), "Mesotrophic", IF(AND(BT1644&gt;=50, BT1644&lt;70), "Eutrophic", IF(BT1644&gt;70,"Hypertrophic")))))</f>
        <v>#VALUE!</v>
      </c>
      <c r="CM1644" s="0" t="n">
        <f aca="false">IF(G1644&gt;H1644,1,0)</f>
        <v>0</v>
      </c>
      <c r="CO1644" s="17" t="n">
        <f aca="false">14.652-0.41022*M1644+0.007991*M1644*M1644-0.000077774*M1644*M1644*M1644</f>
        <v>9.133366920784</v>
      </c>
      <c r="CP1644" s="1" t="n">
        <f aca="false">F1644/CO1644*100</f>
        <v>125.911945723219</v>
      </c>
    </row>
    <row r="1645" customFormat="false" ht="12.5" hidden="false" customHeight="false" outlineLevel="0" collapsed="false">
      <c r="A1645" s="0" t="n">
        <v>1644</v>
      </c>
      <c r="B1645" s="15" t="s">
        <v>93</v>
      </c>
      <c r="C1645" s="16" t="s">
        <v>94</v>
      </c>
      <c r="D1645" s="0" t="s">
        <v>195</v>
      </c>
      <c r="E1645" s="0" t="n">
        <v>7.7</v>
      </c>
      <c r="F1645" s="0" t="n">
        <v>9</v>
      </c>
      <c r="G1645" s="0" t="n">
        <v>3.6</v>
      </c>
      <c r="H1645" s="0" t="n">
        <v>10.3</v>
      </c>
      <c r="I1645" s="0" t="n">
        <v>10.9</v>
      </c>
      <c r="J1645" s="0" t="n">
        <v>9.762</v>
      </c>
      <c r="K1645" s="0" t="n">
        <v>0.129</v>
      </c>
      <c r="L1645" s="0" t="n">
        <v>5.8</v>
      </c>
      <c r="M1645" s="0" t="n">
        <v>15.3</v>
      </c>
      <c r="N1645" s="0" t="n">
        <v>0</v>
      </c>
      <c r="O1645" s="0" t="n">
        <v>691</v>
      </c>
      <c r="P1645" s="0" t="n">
        <v>4000</v>
      </c>
      <c r="AC1645" s="0" t="n">
        <v>9.561</v>
      </c>
      <c r="AD1645" s="0" t="n">
        <v>1.521</v>
      </c>
      <c r="AE1645" s="0" t="n">
        <v>5.608</v>
      </c>
      <c r="AF1645" s="0" t="n">
        <v>0.051</v>
      </c>
      <c r="AG1645" s="0" t="n">
        <v>0.015</v>
      </c>
      <c r="AH1645" s="0" t="n">
        <v>15.1</v>
      </c>
      <c r="AJ1645" s="0" t="n">
        <v>650</v>
      </c>
      <c r="BD1645" s="0" t="n">
        <v>3.017</v>
      </c>
      <c r="BF1645" s="0" t="n">
        <f aca="false">IF(E1645&lt;11,-3.6797*E1645^2+48.115*E1645-53.83,280.92*EXP(-0.2027*E1645))</f>
        <v>98.486087</v>
      </c>
      <c r="BG1645" s="1" t="n">
        <f aca="false">32.208*LN(F1645)+21.438</f>
        <v>92.206209186845</v>
      </c>
      <c r="BH1645" s="1" t="n">
        <f aca="false">IF(G1645&lt;=2, -10*G1645+100, 88.958*EXP(-0.0755*G1645))</f>
        <v>67.7865873198524</v>
      </c>
      <c r="BI1645" s="1" t="n">
        <f aca="false">IF(I1645&lt;=100, 0.0053*(I1645)^2-1.0332*I1645+100.76, 122.82*EXP(-0.0092*I1645))</f>
        <v>90.127813</v>
      </c>
      <c r="BJ1645" s="0" t="n">
        <f aca="false">IF(P1645&lt;=1000, -6.942*LN(P1645)+107.59, -36.304*LN(P1645)+310.72)</f>
        <v>9.61282186573601</v>
      </c>
      <c r="BK1645" s="0" t="n">
        <f aca="false">BF1645^0.04*BG1645^0.22*BH1645^0.51*BI1645^0.06*BJ1645^0.17</f>
        <v>53.7330802179994</v>
      </c>
      <c r="BL1645" s="0" t="str">
        <f aca="false">IF(BK1645&gt;=90, "Very Good", IF(BK1645&gt;=80, "Good", IF(BK1645&gt;=70, "Slightly Good", IF(BK1645&gt;=60, "Average", IF(BK1645&gt;=50, "Slightly Poor", IF(BK1645&gt;=40, "Poor", "Very Poor"))))))</f>
        <v>Slightly Poor</v>
      </c>
      <c r="BM1645" s="2" t="n">
        <f aca="false">IF(P1645&lt;=1000, -6.942*LN(P1645)+107.59, IF(AND(P1645&gt;1000, P1645&lt;=5213),-36.304*LN(P1645)+310.72, IF(P1645&gt;5213, 10)))</f>
        <v>9.61282186573601</v>
      </c>
      <c r="BN1645" s="2" t="n">
        <f aca="false">BF1645^0.04*BG1645^0.22*BH1645^0.51*BI1645^0.06*BM1645^0.17</f>
        <v>53.7330802179994</v>
      </c>
      <c r="BO1645" s="3" t="str">
        <f aca="false">IF(BN1645&gt;=90, "Very Good", IF(BN1645&gt;=80, "Good", IF(BN1645&gt;=70, "Slightly Good", IF(BN1645&gt;=60, "Average", IF(BN1645&gt;=50, "Slightly Poor", IF(BN1645&gt;=40, "Poor", "Very Poor"))))))</f>
        <v>Slightly Poor</v>
      </c>
      <c r="BP1645" s="2" t="n">
        <f aca="false">IF(AJ1645&lt;=1000, -6.942*LN(AJ1645)+107.59, IF(AND(AJ1645&gt;1000, AJ1645&lt;=5213),-36.304*LN(AJ1645)+310.72, IF(AJ1645&gt;5213, 10)))</f>
        <v>62.6268578568198</v>
      </c>
      <c r="BQ1645" s="2" t="n">
        <f aca="false">BF1645^0.04*BG1645^0.22*BH1645^0.51*BI1645^0.06*BP1645^0.17</f>
        <v>73.8935260556446</v>
      </c>
      <c r="BR1645" s="0" t="str">
        <f aca="false">IF(BQ1645&gt;=90, "Very Good", IF(BQ1645&gt;=80, "Good", IF(BQ1645&gt;=70, "Slightly Good", IF(BQ1645&gt;=60, "Average", IF(BQ1645&gt;=50, "Slightly Poor", IF(BQ1645&gt;=40, "Poor", "Very Poor"))))))</f>
        <v>Slightly Good</v>
      </c>
      <c r="BT1645" s="2" t="n">
        <f aca="false">9.81*LN(AH1645)+30.6</f>
        <v>57.2311554368828</v>
      </c>
      <c r="BU1645" s="0" t="str">
        <f aca="false">IF(BT1645&lt;30, "Clean water", IF(AND(BT1645&gt;=30, BT1645&lt;40), "Hypolimia", IF(AND(BT1645&gt;=40,BT1645&lt;50), "Mesotrophic", IF(AND(BT1645&gt;=50, BT1645&lt;70), "Eutrophic", IF(BT1645&gt;70,"Hypertrophic")))))</f>
        <v>Eutrophic</v>
      </c>
      <c r="CM1645" s="0" t="n">
        <f aca="false">IF(G1645&gt;H1645,1,0)</f>
        <v>0</v>
      </c>
      <c r="CO1645" s="17" t="n">
        <f aca="false">14.652-0.41022*M1645+0.007991*M1645*M1645-0.000077774*M1645*M1645*M1645</f>
        <v>9.967693620402</v>
      </c>
      <c r="CP1645" s="1" t="n">
        <f aca="false">F1645/CO1645*100</f>
        <v>90.2916997928055</v>
      </c>
    </row>
    <row r="1646" customFormat="false" ht="12.5" hidden="false" customHeight="false" outlineLevel="0" collapsed="false">
      <c r="A1646" s="0" t="n">
        <v>1645</v>
      </c>
      <c r="B1646" s="15" t="s">
        <v>95</v>
      </c>
      <c r="C1646" s="16" t="s">
        <v>96</v>
      </c>
      <c r="D1646" s="0" t="s">
        <v>195</v>
      </c>
      <c r="E1646" s="0" t="n">
        <v>8</v>
      </c>
      <c r="F1646" s="0" t="n">
        <v>8.8</v>
      </c>
      <c r="G1646" s="0" t="n">
        <v>2.4</v>
      </c>
      <c r="H1646" s="0" t="n">
        <v>7.3</v>
      </c>
      <c r="I1646" s="0" t="n">
        <v>9</v>
      </c>
      <c r="J1646" s="0" t="n">
        <v>5.573</v>
      </c>
      <c r="K1646" s="0" t="n">
        <v>0.082</v>
      </c>
      <c r="L1646" s="0" t="n">
        <v>4.5</v>
      </c>
      <c r="M1646" s="0" t="n">
        <v>12.3</v>
      </c>
      <c r="N1646" s="0" t="n">
        <v>0</v>
      </c>
      <c r="O1646" s="0" t="n">
        <v>602</v>
      </c>
      <c r="P1646" s="0" t="n">
        <v>55000</v>
      </c>
      <c r="AC1646" s="0" t="n">
        <v>5.361</v>
      </c>
      <c r="AD1646" s="0" t="n">
        <v>0.315</v>
      </c>
      <c r="AE1646" s="0" t="n">
        <v>4.279</v>
      </c>
      <c r="AF1646" s="0" t="n">
        <v>0.042</v>
      </c>
      <c r="AG1646" s="0" t="n">
        <v>0.024</v>
      </c>
      <c r="AH1646" s="0" t="n">
        <v>3.3</v>
      </c>
      <c r="AJ1646" s="0" t="n">
        <v>12000</v>
      </c>
      <c r="BF1646" s="0" t="n">
        <f aca="false">IF(E1646&lt;11,-3.6797*E1646^2+48.115*E1646-53.83,280.92*EXP(-0.2027*E1646))</f>
        <v>95.5892</v>
      </c>
      <c r="BG1646" s="1" t="n">
        <f aca="false">32.208*LN(F1646)+21.438</f>
        <v>91.4824034455619</v>
      </c>
      <c r="BH1646" s="1" t="n">
        <f aca="false">IF(G1646&lt;=2, -10*G1646+100, 88.958*EXP(-0.0755*G1646))</f>
        <v>74.2148561832273</v>
      </c>
      <c r="BI1646" s="1" t="n">
        <f aca="false">IF(I1646&lt;=100, 0.0053*(I1646)^2-1.0332*I1646+100.76, 122.82*EXP(-0.0092*I1646))</f>
        <v>91.8905</v>
      </c>
      <c r="BJ1646" s="0" t="n">
        <f aca="false">IF(P1646&lt;=1000, -6.942*LN(P1646)+107.59, -36.304*LN(P1646)+310.72)</f>
        <v>-85.5413716048471</v>
      </c>
      <c r="BK1646" s="0" t="e">
        <f aca="false">BF1646^0.04*BG1646^0.22*BH1646^0.51*BI1646^0.06*BJ1646^0.17</f>
        <v>#NUM!</v>
      </c>
      <c r="BL1646" s="0" t="e">
        <f aca="false">IF(BK1646&gt;=90, "Very Good", IF(BK1646&gt;=80, "Good", IF(BK1646&gt;=70, "Slightly Good", IF(BK1646&gt;=60, "Average", IF(BK1646&gt;=50, "Slightly Poor", IF(BK1646&gt;=40, "Poor", "Very Poor"))))))</f>
        <v>#NUM!</v>
      </c>
      <c r="BM1646" s="2" t="n">
        <f aca="false">IF(P1646&lt;=1000, -6.942*LN(P1646)+107.59, IF(AND(P1646&gt;1000, P1646&lt;=5213),-36.304*LN(P1646)+310.72, IF(P1646&gt;5213, 10)))</f>
        <v>10</v>
      </c>
      <c r="BN1646" s="2" t="n">
        <f aca="false">BF1646^0.04*BG1646^0.22*BH1646^0.51*BI1646^0.06*BM1646^0.17</f>
        <v>56.5532005259541</v>
      </c>
      <c r="BO1646" s="3" t="str">
        <f aca="false">IF(BN1646&gt;=90, "Very Good", IF(BN1646&gt;=80, "Good", IF(BN1646&gt;=70, "Slightly Good", IF(BN1646&gt;=60, "Average", IF(BN1646&gt;=50, "Slightly Poor", IF(BN1646&gt;=40, "Poor", "Very Poor"))))))</f>
        <v>Slightly Poor</v>
      </c>
      <c r="BP1646" s="2" t="n">
        <f aca="false">IF(AJ1646&lt;=1000, -6.942*LN(AJ1646)+107.59, IF(AND(AJ1646&gt;1000, AJ1646&lt;=5213),-36.304*LN(AJ1646)+310.72, IF(AJ1646&gt;5213, 10)))</f>
        <v>10</v>
      </c>
      <c r="BQ1646" s="2" t="n">
        <f aca="false">BF1646^0.04*BG1646^0.22*BH1646^0.51*BI1646^0.06*BP1646^0.17</f>
        <v>56.5532005259541</v>
      </c>
      <c r="BR1646" s="0" t="str">
        <f aca="false">IF(BQ1646&gt;=90, "Very Good", IF(BQ1646&gt;=80, "Good", IF(BQ1646&gt;=70, "Slightly Good", IF(BQ1646&gt;=60, "Average", IF(BQ1646&gt;=50, "Slightly Poor", IF(BQ1646&gt;=40, "Poor", "Very Poor"))))))</f>
        <v>Slightly Poor</v>
      </c>
      <c r="BT1646" s="2" t="n">
        <f aca="false">9.81*LN(AH1646)+30.6</f>
        <v>42.3123794157146</v>
      </c>
      <c r="BU1646" s="0" t="str">
        <f aca="false">IF(BT1646&lt;30, "Clean water", IF(AND(BT1646&gt;=30, BT1646&lt;40), "Hypolimia", IF(AND(BT1646&gt;=40,BT1646&lt;50), "Mesotrophic", IF(AND(BT1646&gt;=50, BT1646&lt;70), "Eutrophic", IF(BT1646&gt;70,"Hypertrophic")))))</f>
        <v>Mesotrophic</v>
      </c>
      <c r="CM1646" s="0" t="n">
        <f aca="false">IF(G1646&gt;H1646,1,0)</f>
        <v>0</v>
      </c>
      <c r="CO1646" s="17" t="n">
        <f aca="false">14.652-0.41022*M1646+0.007991*M1646*M1646-0.000077774*M1646*M1646*M1646</f>
        <v>10.670525319942</v>
      </c>
      <c r="CP1646" s="1" t="n">
        <f aca="false">F1646/CO1646*100</f>
        <v>82.4701665207973</v>
      </c>
    </row>
    <row r="1647" customFormat="false" ht="12.5" hidden="false" customHeight="false" outlineLevel="0" collapsed="false">
      <c r="A1647" s="0" t="n">
        <v>1646</v>
      </c>
      <c r="B1647" s="15" t="s">
        <v>97</v>
      </c>
      <c r="C1647" s="16" t="s">
        <v>98</v>
      </c>
      <c r="D1647" s="0" t="s">
        <v>195</v>
      </c>
      <c r="E1647" s="0" t="n">
        <v>8.9</v>
      </c>
      <c r="F1647" s="0" t="n">
        <v>12.2</v>
      </c>
      <c r="G1647" s="0" t="n">
        <v>1.6</v>
      </c>
      <c r="H1647" s="0" t="n">
        <v>4.7</v>
      </c>
      <c r="I1647" s="0" t="n">
        <v>10</v>
      </c>
      <c r="J1647" s="0" t="n">
        <v>2.409</v>
      </c>
      <c r="K1647" s="0" t="n">
        <v>0.034</v>
      </c>
      <c r="L1647" s="0" t="n">
        <v>2</v>
      </c>
      <c r="M1647" s="0" t="n">
        <v>14</v>
      </c>
      <c r="N1647" s="0" t="n">
        <v>0</v>
      </c>
      <c r="O1647" s="0" t="n">
        <v>244</v>
      </c>
      <c r="P1647" s="0" t="n">
        <v>970</v>
      </c>
      <c r="AC1647" s="0" t="n">
        <v>2.245</v>
      </c>
      <c r="AD1647" s="0" t="n">
        <v>0.078</v>
      </c>
      <c r="AE1647" s="0" t="n">
        <v>1.928</v>
      </c>
      <c r="AF1647" s="0" t="n">
        <v>0.009</v>
      </c>
      <c r="AG1647" s="0" t="n">
        <v>0.001</v>
      </c>
      <c r="AH1647" s="0" t="n">
        <v>20.8</v>
      </c>
      <c r="AJ1647" s="0" t="n">
        <v>10</v>
      </c>
      <c r="BF1647" s="0" t="n">
        <f aca="false">IF(E1647&lt;11,-3.6797*E1647^2+48.115*E1647-53.83,280.92*EXP(-0.2027*E1647))</f>
        <v>82.9244630000001</v>
      </c>
      <c r="BG1647" s="1" t="n">
        <f aca="false">32.208*LN(F1647)+21.438</f>
        <v>102.004249133617</v>
      </c>
      <c r="BH1647" s="1" t="n">
        <f aca="false">IF(G1647&lt;=2, -10*G1647+100, 88.958*EXP(-0.0755*G1647))</f>
        <v>84</v>
      </c>
      <c r="BI1647" s="1" t="n">
        <f aca="false">IF(I1647&lt;=100, 0.0053*(I1647)^2-1.0332*I1647+100.76, 122.82*EXP(-0.0092*I1647))</f>
        <v>90.958</v>
      </c>
      <c r="BJ1647" s="0" t="n">
        <f aca="false">IF(P1647&lt;=1000, -6.942*LN(P1647)+107.59, -36.304*LN(P1647)+310.72)</f>
        <v>59.8478106716649</v>
      </c>
      <c r="BK1647" s="0" t="n">
        <f aca="false">BF1647^0.04*BG1647^0.22*BH1647^0.51*BI1647^0.06*BJ1647^0.17</f>
        <v>83.1102177578135</v>
      </c>
      <c r="BL1647" s="0" t="str">
        <f aca="false">IF(BK1647&gt;=90, "Very Good", IF(BK1647&gt;=80, "Good", IF(BK1647&gt;=70, "Slightly Good", IF(BK1647&gt;=60, "Average", IF(BK1647&gt;=50, "Slightly Poor", IF(BK1647&gt;=40, "Poor", "Very Poor"))))))</f>
        <v>Good</v>
      </c>
      <c r="BM1647" s="2" t="n">
        <f aca="false">IF(P1647&lt;=1000, -6.942*LN(P1647)+107.59, IF(AND(P1647&gt;1000, P1647&lt;=5213),-36.304*LN(P1647)+310.72, IF(P1647&gt;5213, 10)))</f>
        <v>59.8478106716649</v>
      </c>
      <c r="BN1647" s="2" t="n">
        <f aca="false">BF1647^0.04*BG1647^0.22*BH1647^0.51*BI1647^0.06*BM1647^0.17</f>
        <v>83.1102177578135</v>
      </c>
      <c r="BO1647" s="3" t="str">
        <f aca="false">IF(BN1647&gt;=90, "Very Good", IF(BN1647&gt;=80, "Good", IF(BN1647&gt;=70, "Slightly Good", IF(BN1647&gt;=60, "Average", IF(BN1647&gt;=50, "Slightly Poor", IF(BN1647&gt;=40, "Poor", "Very Poor"))))))</f>
        <v>Good</v>
      </c>
      <c r="BP1647" s="2" t="n">
        <f aca="false">IF(AJ1647&lt;=1000, -6.942*LN(AJ1647)+107.59, IF(AND(AJ1647&gt;1000, AJ1647&lt;=5213),-36.304*LN(AJ1647)+310.72, IF(AJ1647&gt;5213, 10)))</f>
        <v>91.6054542844353</v>
      </c>
      <c r="BQ1647" s="2" t="n">
        <f aca="false">BF1647^0.04*BG1647^0.22*BH1647^0.51*BI1647^0.06*BP1647^0.17</f>
        <v>89.3475897137668</v>
      </c>
      <c r="BR1647" s="0" t="str">
        <f aca="false">IF(BQ1647&gt;=90, "Very Good", IF(BQ1647&gt;=80, "Good", IF(BQ1647&gt;=70, "Slightly Good", IF(BQ1647&gt;=60, "Average", IF(BQ1647&gt;=50, "Slightly Poor", IF(BQ1647&gt;=40, "Poor", "Very Poor"))))))</f>
        <v>Good</v>
      </c>
      <c r="BT1647" s="2" t="n">
        <f aca="false">9.81*LN(AH1647)+30.6</f>
        <v>60.3728887995983</v>
      </c>
      <c r="BU1647" s="0" t="str">
        <f aca="false">IF(BT1647&lt;30, "Clean water", IF(AND(BT1647&gt;=30, BT1647&lt;40), "Hypolimia", IF(AND(BT1647&gt;=40,BT1647&lt;50), "Mesotrophic", IF(AND(BT1647&gt;=50, BT1647&lt;70), "Eutrophic", IF(BT1647&gt;70,"Hypertrophic")))))</f>
        <v>Eutrophic</v>
      </c>
      <c r="CM1647" s="0" t="n">
        <f aca="false">IF(G1647&gt;H1647,1,0)</f>
        <v>0</v>
      </c>
      <c r="CO1647" s="17" t="n">
        <f aca="false">14.652-0.41022*M1647+0.007991*M1647*M1647-0.000077774*M1647*M1647*M1647</f>
        <v>10.261744144</v>
      </c>
      <c r="CP1647" s="1" t="n">
        <f aca="false">F1647/CO1647*100</f>
        <v>118.888171725986</v>
      </c>
    </row>
    <row r="1648" customFormat="false" ht="12.5" hidden="false" customHeight="false" outlineLevel="0" collapsed="false">
      <c r="A1648" s="0" t="n">
        <v>1647</v>
      </c>
      <c r="B1648" s="15" t="s">
        <v>99</v>
      </c>
      <c r="C1648" s="16" t="s">
        <v>100</v>
      </c>
      <c r="D1648" s="0" t="s">
        <v>195</v>
      </c>
      <c r="E1648" s="0" t="n">
        <v>8.1</v>
      </c>
      <c r="F1648" s="0" t="n">
        <v>11.1</v>
      </c>
      <c r="G1648" s="0" t="n">
        <v>1.8</v>
      </c>
      <c r="H1648" s="0" t="n">
        <v>6</v>
      </c>
      <c r="I1648" s="0" t="n">
        <v>32</v>
      </c>
      <c r="J1648" s="0" t="n">
        <v>6.046</v>
      </c>
      <c r="K1648" s="0" t="n">
        <v>0.179</v>
      </c>
      <c r="L1648" s="0" t="n">
        <v>2.5</v>
      </c>
      <c r="M1648" s="0" t="n">
        <v>16.3</v>
      </c>
      <c r="O1648" s="0" t="n">
        <v>451</v>
      </c>
      <c r="BD1648" s="0" t="n">
        <v>0.479</v>
      </c>
      <c r="BF1648" s="0" t="n">
        <f aca="false">IF(E1648&lt;11,-3.6797*E1648^2+48.115*E1648-53.83,280.92*EXP(-0.2027*E1648))</f>
        <v>94.476383</v>
      </c>
      <c r="BG1648" s="1" t="n">
        <f aca="false">32.208*LN(F1648)+21.438</f>
        <v>98.9608880487154</v>
      </c>
      <c r="BH1648" s="1" t="n">
        <f aca="false">IF(G1648&lt;=2, -10*G1648+100, 88.958*EXP(-0.0755*G1648))</f>
        <v>82</v>
      </c>
      <c r="BI1648" s="1" t="n">
        <f aca="false">IF(I1648&lt;=100, 0.0053*(I1648)^2-1.0332*I1648+100.76, 122.82*EXP(-0.0092*I1648))</f>
        <v>73.1248</v>
      </c>
      <c r="BJ1648" s="0" t="e">
        <f aca="false">IF(P1648&lt;=1000, -6.942*LN(P1648)+107.59, -36.304*LN(P1648)+310.72)</f>
        <v>#VALUE!</v>
      </c>
      <c r="BK1648" s="0" t="e">
        <f aca="false">BF1648^0.04*BG1648^0.22*BH1648^0.51*BI1648^0.06*BJ1648^0.17</f>
        <v>#VALUE!</v>
      </c>
      <c r="BL1648" s="0" t="e">
        <f aca="false">IF(BK1648&gt;=90, "Very Good", IF(BK1648&gt;=80, "Good", IF(BK1648&gt;=70, "Slightly Good", IF(BK1648&gt;=60, "Average", IF(BK1648&gt;=50, "Slightly Poor", IF(BK1648&gt;=40, "Poor", "Very Poor"))))))</f>
        <v>#VALUE!</v>
      </c>
      <c r="BM1648" s="2" t="e">
        <f aca="false">IF(P1648&lt;=1000, -6.942*LN(P1648)+107.59, IF(AND(P1648&gt;1000, P1648&lt;=5213),-36.304*LN(P1648)+310.72, IF(P1648&gt;5213, 10)))</f>
        <v>#VALUE!</v>
      </c>
      <c r="BN1648" s="2" t="e">
        <f aca="false">BF1648^0.04*BG1648^0.22*BH1648^0.51*BI1648^0.06*BM1648^0.17</f>
        <v>#VALUE!</v>
      </c>
      <c r="BO1648" s="3" t="e">
        <f aca="false">IF(BN1648&gt;=90, "Very Good", IF(BN1648&gt;=80, "Good", IF(BN1648&gt;=70, "Slightly Good", IF(BN1648&gt;=60, "Average", IF(BN1648&gt;=50, "Slightly Poor", IF(BN1648&gt;=40, "Poor", "Very Poor"))))))</f>
        <v>#VALUE!</v>
      </c>
      <c r="BP1648" s="2" t="e">
        <f aca="false">IF(AJ1648&lt;=1000, -6.942*LN(AJ1648)+107.59, IF(AND(AJ1648&gt;1000, AJ1648&lt;=5213),-36.304*LN(AJ1648)+310.72, IF(AJ1648&gt;5213, 10)))</f>
        <v>#VALUE!</v>
      </c>
      <c r="BQ1648" s="2" t="e">
        <f aca="false">BF1648^0.04*BG1648^0.22*BH1648^0.51*BI1648^0.06*BP1648^0.17</f>
        <v>#VALUE!</v>
      </c>
      <c r="BR1648" s="0" t="e">
        <f aca="false">IF(BQ1648&gt;=90, "Very Good", IF(BQ1648&gt;=80, "Good", IF(BQ1648&gt;=70, "Slightly Good", IF(BQ1648&gt;=60, "Average", IF(BQ1648&gt;=50, "Slightly Poor", IF(BQ1648&gt;=40, "Poor", "Very Poor"))))))</f>
        <v>#VALUE!</v>
      </c>
      <c r="BT1648" s="2" t="e">
        <f aca="false">9.81*LN(AH1648)+30.6</f>
        <v>#VALUE!</v>
      </c>
      <c r="BU1648" s="0" t="e">
        <f aca="false">IF(BT1648&lt;30, "Clean water", IF(AND(BT1648&gt;=30, BT1648&lt;40), "Hypolimia", IF(AND(BT1648&gt;=40,BT1648&lt;50), "Mesotrophic", IF(AND(BT1648&gt;=50, BT1648&lt;70), "Eutrophic", IF(BT1648&gt;70,"Hypertrophic")))))</f>
        <v>#VALUE!</v>
      </c>
      <c r="CM1648" s="0" t="n">
        <f aca="false">IF(G1648&gt;H1648,1,0)</f>
        <v>0</v>
      </c>
      <c r="CO1648" s="17" t="n">
        <f aca="false">14.652-0.41022*M1648+0.007991*M1648*M1648-0.000077774*M1648*M1648*M1648</f>
        <v>9.751723272822</v>
      </c>
      <c r="CP1648" s="1" t="n">
        <f aca="false">F1648/CO1648*100</f>
        <v>113.826035557589</v>
      </c>
    </row>
    <row r="1649" customFormat="false" ht="12.5" hidden="false" customHeight="false" outlineLevel="0" collapsed="false">
      <c r="A1649" s="0" t="n">
        <v>1648</v>
      </c>
      <c r="B1649" s="15" t="s">
        <v>99</v>
      </c>
      <c r="C1649" s="16" t="s">
        <v>100</v>
      </c>
      <c r="D1649" s="0" t="s">
        <v>195</v>
      </c>
      <c r="E1649" s="0" t="n">
        <v>7.4</v>
      </c>
      <c r="F1649" s="0" t="n">
        <v>10.9</v>
      </c>
      <c r="G1649" s="0" t="n">
        <v>1.4</v>
      </c>
      <c r="H1649" s="0" t="n">
        <v>3.4</v>
      </c>
      <c r="I1649" s="0" t="n">
        <v>2.2</v>
      </c>
      <c r="J1649" s="0" t="n">
        <v>5.111</v>
      </c>
      <c r="K1649" s="0" t="n">
        <v>0.044</v>
      </c>
      <c r="L1649" s="0" t="n">
        <v>2.5</v>
      </c>
      <c r="M1649" s="0" t="n">
        <v>10.8</v>
      </c>
      <c r="N1649" s="0" t="n">
        <v>0</v>
      </c>
      <c r="O1649" s="0" t="n">
        <v>485</v>
      </c>
      <c r="P1649" s="0" t="n">
        <v>11000</v>
      </c>
      <c r="AC1649" s="0" t="n">
        <v>5.08</v>
      </c>
      <c r="AD1649" s="0" t="n">
        <v>0.062</v>
      </c>
      <c r="AE1649" s="0" t="n">
        <v>4.476</v>
      </c>
      <c r="AF1649" s="0" t="n">
        <v>0.033</v>
      </c>
      <c r="AG1649" s="0" t="n">
        <v>0.019</v>
      </c>
      <c r="AH1649" s="0" t="n">
        <v>2.3</v>
      </c>
      <c r="AJ1649" s="0" t="n">
        <v>1300</v>
      </c>
      <c r="BF1649" s="0" t="n">
        <f aca="false">IF(E1649&lt;11,-3.6797*E1649^2+48.115*E1649-53.83,280.92*EXP(-0.2027*E1649))</f>
        <v>100.720628</v>
      </c>
      <c r="BG1649" s="1" t="n">
        <f aca="false">32.208*LN(F1649)+21.438</f>
        <v>98.375271915684</v>
      </c>
      <c r="BH1649" s="1" t="n">
        <f aca="false">IF(G1649&lt;=2, -10*G1649+100, 88.958*EXP(-0.0755*G1649))</f>
        <v>86</v>
      </c>
      <c r="BI1649" s="1" t="n">
        <f aca="false">IF(I1649&lt;=100, 0.0053*(I1649)^2-1.0332*I1649+100.76, 122.82*EXP(-0.0092*I1649))</f>
        <v>98.512612</v>
      </c>
      <c r="BJ1649" s="0" t="n">
        <f aca="false">IF(P1649&lt;=1000, -6.942*LN(P1649)+107.59, -36.304*LN(P1649)+310.72)</f>
        <v>-27.1123376318395</v>
      </c>
      <c r="BK1649" s="0" t="e">
        <f aca="false">BF1649^0.04*BG1649^0.22*BH1649^0.51*BI1649^0.06*BJ1649^0.17</f>
        <v>#NUM!</v>
      </c>
      <c r="BL1649" s="0" t="e">
        <f aca="false">IF(BK1649&gt;=90, "Very Good", IF(BK1649&gt;=80, "Good", IF(BK1649&gt;=70, "Slightly Good", IF(BK1649&gt;=60, "Average", IF(BK1649&gt;=50, "Slightly Poor", IF(BK1649&gt;=40, "Poor", "Very Poor"))))))</f>
        <v>#NUM!</v>
      </c>
      <c r="BM1649" s="2" t="n">
        <f aca="false">IF(P1649&lt;=1000, -6.942*LN(P1649)+107.59, IF(AND(P1649&gt;1000, P1649&lt;=5213),-36.304*LN(P1649)+310.72, IF(P1649&gt;5213, 10)))</f>
        <v>10</v>
      </c>
      <c r="BN1649" s="2" t="n">
        <f aca="false">BF1649^0.04*BG1649^0.22*BH1649^0.51*BI1649^0.06*BM1649^0.17</f>
        <v>62.3395072644037</v>
      </c>
      <c r="BO1649" s="3" t="str">
        <f aca="false">IF(BN1649&gt;=90, "Very Good", IF(BN1649&gt;=80, "Good", IF(BN1649&gt;=70, "Slightly Good", IF(BN1649&gt;=60, "Average", IF(BN1649&gt;=50, "Slightly Poor", IF(BN1649&gt;=40, "Poor", "Very Poor"))))))</f>
        <v>Average</v>
      </c>
      <c r="BP1649" s="2" t="n">
        <f aca="false">IF(AJ1649&lt;=1000, -6.942*LN(AJ1649)+107.59, IF(AND(AJ1649&gt;1000, AJ1649&lt;=5213),-36.304*LN(AJ1649)+310.72, IF(AJ1649&gt;5213, 10)))</f>
        <v>50.4159800946047</v>
      </c>
      <c r="BQ1649" s="2" t="n">
        <f aca="false">BF1649^0.04*BG1649^0.22*BH1649^0.51*BI1649^0.06*BP1649^0.17</f>
        <v>82.0729344805902</v>
      </c>
      <c r="BR1649" s="0" t="str">
        <f aca="false">IF(BQ1649&gt;=90, "Very Good", IF(BQ1649&gt;=80, "Good", IF(BQ1649&gt;=70, "Slightly Good", IF(BQ1649&gt;=60, "Average", IF(BQ1649&gt;=50, "Slightly Poor", IF(BQ1649&gt;=40, "Poor", "Very Poor"))))))</f>
        <v>Good</v>
      </c>
      <c r="BT1649" s="2" t="n">
        <f aca="false">9.81*LN(AH1649)+30.6</f>
        <v>38.7708384959934</v>
      </c>
      <c r="BU1649" s="0" t="str">
        <f aca="false">IF(BT1649&lt;30, "Clean water", IF(AND(BT1649&gt;=30, BT1649&lt;40), "Hypolimia", IF(AND(BT1649&gt;=40,BT1649&lt;50), "Mesotrophic", IF(AND(BT1649&gt;=50, BT1649&lt;70), "Eutrophic", IF(BT1649&gt;70,"Hypertrophic")))))</f>
        <v>Hypolimia</v>
      </c>
      <c r="CM1649" s="0" t="n">
        <f aca="false">IF(G1649&gt;H1649,1,0)</f>
        <v>0</v>
      </c>
      <c r="CO1649" s="17" t="n">
        <f aca="false">14.652-0.41022*M1649+0.007991*M1649*M1649-0.000077774*M1649*M1649*M1649</f>
        <v>11.055721398912</v>
      </c>
      <c r="CP1649" s="1" t="n">
        <f aca="false">F1649/CO1649*100</f>
        <v>98.5914858624484</v>
      </c>
    </row>
    <row r="1650" customFormat="false" ht="12.5" hidden="false" customHeight="false" outlineLevel="0" collapsed="false">
      <c r="A1650" s="0" t="n">
        <v>1649</v>
      </c>
      <c r="B1650" s="15" t="s">
        <v>101</v>
      </c>
      <c r="C1650" s="16" t="s">
        <v>102</v>
      </c>
      <c r="D1650" s="0" t="s">
        <v>195</v>
      </c>
      <c r="E1650" s="0" t="n">
        <v>8.6</v>
      </c>
      <c r="F1650" s="0" t="n">
        <v>13.1</v>
      </c>
      <c r="G1650" s="0" t="n">
        <v>3.3</v>
      </c>
      <c r="H1650" s="0" t="n">
        <v>6</v>
      </c>
      <c r="I1650" s="0" t="n">
        <v>9.4</v>
      </c>
      <c r="J1650" s="0" t="n">
        <v>3.683</v>
      </c>
      <c r="K1650" s="0" t="n">
        <v>0.009</v>
      </c>
      <c r="L1650" s="0" t="n">
        <v>3.2</v>
      </c>
      <c r="M1650" s="0" t="n">
        <v>15</v>
      </c>
      <c r="N1650" s="0" t="n">
        <v>0</v>
      </c>
      <c r="O1650" s="0" t="n">
        <v>272</v>
      </c>
      <c r="P1650" s="0" t="n">
        <v>900</v>
      </c>
      <c r="AC1650" s="0" t="n">
        <v>3.656</v>
      </c>
      <c r="AD1650" s="0" t="n">
        <v>0.065</v>
      </c>
      <c r="AE1650" s="0" t="n">
        <v>3.291</v>
      </c>
      <c r="AF1650" s="0" t="n">
        <v>0.004</v>
      </c>
      <c r="AG1650" s="0" t="n">
        <v>0.003</v>
      </c>
      <c r="AH1650" s="0" t="n">
        <v>46.3</v>
      </c>
      <c r="AJ1650" s="0" t="n">
        <v>6</v>
      </c>
      <c r="BF1650" s="0" t="n">
        <f aca="false">IF(E1650&lt;11,-3.6797*E1650^2+48.115*E1650-53.83,280.92*EXP(-0.2027*E1650))</f>
        <v>87.808388</v>
      </c>
      <c r="BG1650" s="1" t="n">
        <f aca="false">32.208*LN(F1650)+21.438</f>
        <v>104.29669471051</v>
      </c>
      <c r="BH1650" s="1" t="n">
        <f aca="false">IF(G1650&lt;=2, -10*G1650+100, 88.958*EXP(-0.0755*G1650))</f>
        <v>69.3394735712124</v>
      </c>
      <c r="BI1650" s="1" t="n">
        <f aca="false">IF(I1650&lt;=100, 0.0053*(I1650)^2-1.0332*I1650+100.76, 122.82*EXP(-0.0092*I1650))</f>
        <v>91.516228</v>
      </c>
      <c r="BJ1650" s="0" t="n">
        <f aca="false">IF(P1650&lt;=1000, -6.942*LN(P1650)+107.59, -36.304*LN(P1650)+310.72)</f>
        <v>60.3677755530026</v>
      </c>
      <c r="BK1650" s="0" t="n">
        <f aca="false">BF1650^0.04*BG1650^0.22*BH1650^0.51*BI1650^0.06*BJ1650^0.17</f>
        <v>76.0480008412509</v>
      </c>
      <c r="BL1650" s="0" t="str">
        <f aca="false">IF(BK1650&gt;=90, "Very Good", IF(BK1650&gt;=80, "Good", IF(BK1650&gt;=70, "Slightly Good", IF(BK1650&gt;=60, "Average", IF(BK1650&gt;=50, "Slightly Poor", IF(BK1650&gt;=40, "Poor", "Very Poor"))))))</f>
        <v>Slightly Good</v>
      </c>
      <c r="BM1650" s="2" t="n">
        <f aca="false">IF(P1650&lt;=1000, -6.942*LN(P1650)+107.59, IF(AND(P1650&gt;1000, P1650&lt;=5213),-36.304*LN(P1650)+310.72, IF(P1650&gt;5213, 10)))</f>
        <v>60.3677755530026</v>
      </c>
      <c r="BN1650" s="2" t="n">
        <f aca="false">BF1650^0.04*BG1650^0.22*BH1650^0.51*BI1650^0.06*BM1650^0.17</f>
        <v>76.0480008412509</v>
      </c>
      <c r="BO1650" s="3" t="str">
        <f aca="false">IF(BN1650&gt;=90, "Very Good", IF(BN1650&gt;=80, "Good", IF(BN1650&gt;=70, "Slightly Good", IF(BN1650&gt;=60, "Average", IF(BN1650&gt;=50, "Slightly Poor", IF(BN1650&gt;=40, "Poor", "Very Poor"))))))</f>
        <v>Slightly Good</v>
      </c>
      <c r="BP1650" s="2" t="n">
        <f aca="false">IF(AJ1650&lt;=1000, -6.942*LN(AJ1650)+107.59, IF(AND(AJ1650&gt;1000, AJ1650&lt;=5213),-36.304*LN(AJ1650)+310.72, IF(AJ1650&gt;5213, 10)))</f>
        <v>95.1516057646188</v>
      </c>
      <c r="BQ1650" s="2" t="n">
        <f aca="false">BF1650^0.04*BG1650^0.22*BH1650^0.51*BI1650^0.06*BP1650^0.17</f>
        <v>82.1640168577865</v>
      </c>
      <c r="BR1650" s="0" t="str">
        <f aca="false">IF(BQ1650&gt;=90, "Very Good", IF(BQ1650&gt;=80, "Good", IF(BQ1650&gt;=70, "Slightly Good", IF(BQ1650&gt;=60, "Average", IF(BQ1650&gt;=50, "Slightly Poor", IF(BQ1650&gt;=40, "Poor", "Very Poor"))))))</f>
        <v>Good</v>
      </c>
      <c r="BT1650" s="2" t="n">
        <f aca="false">9.81*LN(AH1650)+30.6</f>
        <v>68.2227426383144</v>
      </c>
      <c r="BU1650" s="0" t="str">
        <f aca="false">IF(BT1650&lt;30, "Clean water", IF(AND(BT1650&gt;=30, BT1650&lt;40), "Hypolimia", IF(AND(BT1650&gt;=40,BT1650&lt;50), "Mesotrophic", IF(AND(BT1650&gt;=50, BT1650&lt;70), "Eutrophic", IF(BT1650&gt;70,"Hypertrophic")))))</f>
        <v>Eutrophic</v>
      </c>
      <c r="CM1650" s="0" t="n">
        <f aca="false">IF(G1650&gt;H1650,1,0)</f>
        <v>0</v>
      </c>
      <c r="CO1650" s="17" t="n">
        <f aca="false">14.652-0.41022*M1650+0.007991*M1650*M1650-0.000077774*M1650*M1650*M1650</f>
        <v>10.03418775</v>
      </c>
      <c r="CP1650" s="1" t="n">
        <f aca="false">F1650/CO1650*100</f>
        <v>130.55366638919</v>
      </c>
    </row>
    <row r="1651" customFormat="false" ht="12.5" hidden="false" customHeight="false" outlineLevel="0" collapsed="false">
      <c r="A1651" s="0" t="n">
        <v>1650</v>
      </c>
      <c r="B1651" s="15" t="s">
        <v>103</v>
      </c>
      <c r="C1651" s="16" t="s">
        <v>104</v>
      </c>
      <c r="D1651" s="0" t="s">
        <v>195</v>
      </c>
      <c r="E1651" s="0" t="n">
        <v>7.9</v>
      </c>
      <c r="F1651" s="0" t="n">
        <v>11.3</v>
      </c>
      <c r="G1651" s="0" t="n">
        <v>1.8</v>
      </c>
      <c r="H1651" s="0" t="n">
        <v>4.1</v>
      </c>
      <c r="I1651" s="0" t="n">
        <v>14.8</v>
      </c>
      <c r="J1651" s="0" t="n">
        <v>5.572</v>
      </c>
      <c r="K1651" s="0" t="n">
        <v>0.045</v>
      </c>
      <c r="L1651" s="0" t="n">
        <v>2.5</v>
      </c>
      <c r="M1651" s="0" t="n">
        <v>10.7</v>
      </c>
      <c r="N1651" s="0" t="n">
        <v>0</v>
      </c>
      <c r="O1651" s="0" t="n">
        <v>527</v>
      </c>
      <c r="P1651" s="0" t="n">
        <v>10000</v>
      </c>
      <c r="AC1651" s="0" t="n">
        <v>5.469</v>
      </c>
      <c r="AD1651" s="0" t="n">
        <v>0.141</v>
      </c>
      <c r="AE1651" s="0" t="n">
        <v>4.797</v>
      </c>
      <c r="AF1651" s="0" t="n">
        <v>0.025</v>
      </c>
      <c r="AG1651" s="0" t="n">
        <v>0.012</v>
      </c>
      <c r="AH1651" s="0" t="n">
        <v>1.2</v>
      </c>
      <c r="AJ1651" s="0" t="n">
        <v>780</v>
      </c>
      <c r="BF1651" s="0" t="n">
        <f aca="false">IF(E1651&lt;11,-3.6797*E1651^2+48.115*E1651-53.83,280.92*EXP(-0.2027*E1651))</f>
        <v>96.6284230000001</v>
      </c>
      <c r="BG1651" s="1" t="n">
        <f aca="false">32.208*LN(F1651)+21.438</f>
        <v>99.5360461899348</v>
      </c>
      <c r="BH1651" s="1" t="n">
        <f aca="false">IF(G1651&lt;=2, -10*G1651+100, 88.958*EXP(-0.0755*G1651))</f>
        <v>82</v>
      </c>
      <c r="BI1651" s="1" t="n">
        <f aca="false">IF(I1651&lt;=100, 0.0053*(I1651)^2-1.0332*I1651+100.76, 122.82*EXP(-0.0092*I1651))</f>
        <v>86.629552</v>
      </c>
      <c r="BJ1651" s="0" t="n">
        <f aca="false">IF(P1651&lt;=1000, -6.942*LN(P1651)+107.59, -36.304*LN(P1651)+310.72)</f>
        <v>-23.6521968642234</v>
      </c>
      <c r="BK1651" s="0" t="e">
        <f aca="false">BF1651^0.04*BG1651^0.22*BH1651^0.51*BI1651^0.06*BJ1651^0.17</f>
        <v>#NUM!</v>
      </c>
      <c r="BL1651" s="0" t="e">
        <f aca="false">IF(BK1651&gt;=90, "Very Good", IF(BK1651&gt;=80, "Good", IF(BK1651&gt;=70, "Slightly Good", IF(BK1651&gt;=60, "Average", IF(BK1651&gt;=50, "Slightly Poor", IF(BK1651&gt;=40, "Poor", "Very Poor"))))))</f>
        <v>#NUM!</v>
      </c>
      <c r="BM1651" s="2" t="n">
        <f aca="false">IF(P1651&lt;=1000, -6.942*LN(P1651)+107.59, IF(AND(P1651&gt;1000, P1651&lt;=5213),-36.304*LN(P1651)+310.72, IF(P1651&gt;5213, 10)))</f>
        <v>10</v>
      </c>
      <c r="BN1651" s="2" t="n">
        <f aca="false">BF1651^0.04*BG1651^0.22*BH1651^0.51*BI1651^0.06*BM1651^0.17</f>
        <v>60.4317136067326</v>
      </c>
      <c r="BO1651" s="3" t="str">
        <f aca="false">IF(BN1651&gt;=90, "Very Good", IF(BN1651&gt;=80, "Good", IF(BN1651&gt;=70, "Slightly Good", IF(BN1651&gt;=60, "Average", IF(BN1651&gt;=50, "Slightly Poor", IF(BN1651&gt;=40, "Poor", "Very Poor"))))))</f>
        <v>Average</v>
      </c>
      <c r="BP1651" s="2" t="n">
        <f aca="false">IF(AJ1651&lt;=1000, -6.942*LN(AJ1651)+107.59, IF(AND(AJ1651&gt;1000, AJ1651&lt;=5213),-36.304*LN(AJ1651)+310.72, IF(AJ1651&gt;5213, 10)))</f>
        <v>61.3611816095562</v>
      </c>
      <c r="BQ1651" s="2" t="n">
        <f aca="false">BF1651^0.04*BG1651^0.22*BH1651^0.51*BI1651^0.06*BP1651^0.17</f>
        <v>82.2634351347024</v>
      </c>
      <c r="BR1651" s="0" t="str">
        <f aca="false">IF(BQ1651&gt;=90, "Very Good", IF(BQ1651&gt;=80, "Good", IF(BQ1651&gt;=70, "Slightly Good", IF(BQ1651&gt;=60, "Average", IF(BQ1651&gt;=50, "Slightly Poor", IF(BQ1651&gt;=40, "Poor", "Very Poor"))))))</f>
        <v>Good</v>
      </c>
      <c r="BT1651" s="2" t="n">
        <f aca="false">9.81*LN(AH1651)+30.6</f>
        <v>32.3885744721487</v>
      </c>
      <c r="BU1651" s="0" t="str">
        <f aca="false">IF(BT1651&lt;30, "Clean water", IF(AND(BT1651&gt;=30, BT1651&lt;40), "Hypolimia", IF(AND(BT1651&gt;=40,BT1651&lt;50), "Mesotrophic", IF(AND(BT1651&gt;=50, BT1651&lt;70), "Eutrophic", IF(BT1651&gt;70,"Hypertrophic")))))</f>
        <v>Hypolimia</v>
      </c>
      <c r="CM1651" s="0" t="n">
        <f aca="false">IF(G1651&gt;H1651,1,0)</f>
        <v>0</v>
      </c>
      <c r="CO1651" s="17" t="n">
        <f aca="false">14.652-0.41022*M1651+0.007991*M1651*M1651-0.000077774*M1651*M1651*M1651</f>
        <v>11.082259095718</v>
      </c>
      <c r="CP1651" s="1" t="n">
        <f aca="false">F1651/CO1651*100</f>
        <v>101.964770020276</v>
      </c>
    </row>
    <row r="1652" customFormat="false" ht="12.5" hidden="false" customHeight="false" outlineLevel="0" collapsed="false">
      <c r="A1652" s="0" t="n">
        <v>1651</v>
      </c>
      <c r="B1652" s="15" t="s">
        <v>105</v>
      </c>
      <c r="C1652" s="16" t="s">
        <v>106</v>
      </c>
      <c r="D1652" s="0" t="s">
        <v>195</v>
      </c>
      <c r="E1652" s="0" t="n">
        <v>9</v>
      </c>
      <c r="F1652" s="0" t="n">
        <v>12.7</v>
      </c>
      <c r="G1652" s="0" t="n">
        <v>1.5</v>
      </c>
      <c r="H1652" s="0" t="n">
        <v>4.3</v>
      </c>
      <c r="I1652" s="0" t="n">
        <v>5.4</v>
      </c>
      <c r="J1652" s="0" t="n">
        <v>2.123</v>
      </c>
      <c r="K1652" s="0" t="n">
        <v>0.021</v>
      </c>
      <c r="L1652" s="0" t="n">
        <v>1.9</v>
      </c>
      <c r="M1652" s="0" t="n">
        <v>14.1</v>
      </c>
      <c r="N1652" s="0" t="n">
        <v>0</v>
      </c>
      <c r="O1652" s="0" t="n">
        <v>225</v>
      </c>
      <c r="P1652" s="0" t="n">
        <v>160</v>
      </c>
      <c r="AC1652" s="0" t="n">
        <v>2.018</v>
      </c>
      <c r="AD1652" s="0" t="n">
        <v>0.026</v>
      </c>
      <c r="AE1652" s="0" t="n">
        <v>1.809</v>
      </c>
      <c r="AF1652" s="0" t="n">
        <v>0.006</v>
      </c>
      <c r="AG1652" s="0" t="n">
        <v>0</v>
      </c>
      <c r="AH1652" s="0" t="n">
        <v>19.5</v>
      </c>
      <c r="AJ1652" s="0" t="n">
        <v>1</v>
      </c>
      <c r="BF1652" s="0" t="n">
        <f aca="false">IF(E1652&lt;11,-3.6797*E1652^2+48.115*E1652-53.83,280.92*EXP(-0.2027*E1652))</f>
        <v>81.1493</v>
      </c>
      <c r="BG1652" s="1" t="n">
        <f aca="false">32.208*LN(F1652)+21.438</f>
        <v>103.297917005506</v>
      </c>
      <c r="BH1652" s="1" t="n">
        <f aca="false">IF(G1652&lt;=2, -10*G1652+100, 88.958*EXP(-0.0755*G1652))</f>
        <v>85</v>
      </c>
      <c r="BI1652" s="1" t="n">
        <f aca="false">IF(I1652&lt;=100, 0.0053*(I1652)^2-1.0332*I1652+100.76, 122.82*EXP(-0.0092*I1652))</f>
        <v>95.335268</v>
      </c>
      <c r="BJ1652" s="0" t="n">
        <f aca="false">IF(P1652&lt;=1000, -6.942*LN(P1652)+107.59, -36.304*LN(P1652)+310.72)</f>
        <v>72.3581433746468</v>
      </c>
      <c r="BK1652" s="0" t="n">
        <f aca="false">BF1652^0.04*BG1652^0.22*BH1652^0.51*BI1652^0.06*BJ1652^0.17</f>
        <v>86.7647387316603</v>
      </c>
      <c r="BL1652" s="0" t="str">
        <f aca="false">IF(BK1652&gt;=90, "Very Good", IF(BK1652&gt;=80, "Good", IF(BK1652&gt;=70, "Slightly Good", IF(BK1652&gt;=60, "Average", IF(BK1652&gt;=50, "Slightly Poor", IF(BK1652&gt;=40, "Poor", "Very Poor"))))))</f>
        <v>Good</v>
      </c>
      <c r="BM1652" s="2" t="n">
        <f aca="false">IF(P1652&lt;=1000, -6.942*LN(P1652)+107.59, IF(AND(P1652&gt;1000, P1652&lt;=5213),-36.304*LN(P1652)+310.72, IF(P1652&gt;5213, 10)))</f>
        <v>72.3581433746468</v>
      </c>
      <c r="BN1652" s="2" t="n">
        <f aca="false">BF1652^0.04*BG1652^0.22*BH1652^0.51*BI1652^0.06*BM1652^0.17</f>
        <v>86.7647387316603</v>
      </c>
      <c r="BO1652" s="3" t="str">
        <f aca="false">IF(BN1652&gt;=90, "Very Good", IF(BN1652&gt;=80, "Good", IF(BN1652&gt;=70, "Slightly Good", IF(BN1652&gt;=60, "Average", IF(BN1652&gt;=50, "Slightly Poor", IF(BN1652&gt;=40, "Poor", "Very Poor"))))))</f>
        <v>Good</v>
      </c>
      <c r="BP1652" s="2" t="n">
        <f aca="false">IF(AJ1652&lt;=1000, -6.942*LN(AJ1652)+107.59, IF(AND(AJ1652&gt;1000, AJ1652&lt;=5213),-36.304*LN(AJ1652)+310.72, IF(AJ1652&gt;5213, 10)))</f>
        <v>107.59</v>
      </c>
      <c r="BQ1652" s="2" t="n">
        <f aca="false">BF1652^0.04*BG1652^0.22*BH1652^0.51*BI1652^0.06*BP1652^0.17</f>
        <v>92.8178762363709</v>
      </c>
      <c r="BR1652" s="0" t="str">
        <f aca="false">IF(BQ1652&gt;=90, "Very Good", IF(BQ1652&gt;=80, "Good", IF(BQ1652&gt;=70, "Slightly Good", IF(BQ1652&gt;=60, "Average", IF(BQ1652&gt;=50, "Slightly Poor", IF(BQ1652&gt;=40, "Poor", "Very Poor"))))))</f>
        <v>Very Good</v>
      </c>
      <c r="BT1652" s="2" t="n">
        <f aca="false">9.81*LN(AH1652)+30.6</f>
        <v>59.7397659072388</v>
      </c>
      <c r="BU1652" s="0" t="str">
        <f aca="false">IF(BT1652&lt;30, "Clean water", IF(AND(BT1652&gt;=30, BT1652&lt;40), "Hypolimia", IF(AND(BT1652&gt;=40,BT1652&lt;50), "Mesotrophic", IF(AND(BT1652&gt;=50, BT1652&lt;70), "Eutrophic", IF(BT1652&gt;70,"Hypertrophic")))))</f>
        <v>Eutrophic</v>
      </c>
      <c r="CM1652" s="0" t="n">
        <f aca="false">IF(G1652&gt;H1652,1,0)</f>
        <v>0</v>
      </c>
      <c r="CO1652" s="17" t="n">
        <f aca="false">14.652-0.41022*M1652+0.007991*M1652*M1652-0.000077774*M1652*M1652*M1652</f>
        <v>10.238570999946</v>
      </c>
      <c r="CP1652" s="1" t="n">
        <f aca="false">F1652/CO1652*100</f>
        <v>124.040747483872</v>
      </c>
    </row>
    <row r="1653" customFormat="false" ht="12.5" hidden="false" customHeight="false" outlineLevel="0" collapsed="false">
      <c r="A1653" s="0" t="n">
        <v>1652</v>
      </c>
      <c r="B1653" s="15" t="s">
        <v>107</v>
      </c>
      <c r="C1653" s="16" t="s">
        <v>108</v>
      </c>
      <c r="D1653" s="0" t="s">
        <v>195</v>
      </c>
      <c r="E1653" s="0" t="n">
        <v>7.4</v>
      </c>
      <c r="F1653" s="0" t="n">
        <v>9.8</v>
      </c>
      <c r="G1653" s="0" t="n">
        <v>1.8</v>
      </c>
      <c r="H1653" s="0" t="n">
        <v>2.6</v>
      </c>
      <c r="I1653" s="0" t="n">
        <v>14.8</v>
      </c>
      <c r="J1653" s="0" t="n">
        <v>6.63</v>
      </c>
      <c r="K1653" s="0" t="n">
        <v>0.116</v>
      </c>
      <c r="L1653" s="0" t="n">
        <v>1.6</v>
      </c>
      <c r="M1653" s="0" t="n">
        <v>10.8</v>
      </c>
      <c r="N1653" s="0" t="n">
        <v>0</v>
      </c>
      <c r="O1653" s="0" t="n">
        <v>620</v>
      </c>
      <c r="P1653" s="0" t="n">
        <v>13000</v>
      </c>
      <c r="AC1653" s="0" t="n">
        <v>6.546</v>
      </c>
      <c r="AD1653" s="0" t="n">
        <v>0.822</v>
      </c>
      <c r="AE1653" s="0" t="n">
        <v>5.327</v>
      </c>
      <c r="AF1653" s="0" t="n">
        <v>0.094</v>
      </c>
      <c r="AG1653" s="0" t="n">
        <v>0.086</v>
      </c>
      <c r="AH1653" s="0" t="n">
        <v>1.8</v>
      </c>
      <c r="AJ1653" s="0" t="n">
        <v>2200</v>
      </c>
      <c r="BF1653" s="0" t="n">
        <f aca="false">IF(E1653&lt;11,-3.6797*E1653^2+48.115*E1653-53.83,280.92*EXP(-0.2027*E1653))</f>
        <v>100.720628</v>
      </c>
      <c r="BG1653" s="1" t="n">
        <f aca="false">32.208*LN(F1653)+21.438</f>
        <v>94.9489718778696</v>
      </c>
      <c r="BH1653" s="1" t="n">
        <f aca="false">IF(G1653&lt;=2, -10*G1653+100, 88.958*EXP(-0.0755*G1653))</f>
        <v>82</v>
      </c>
      <c r="BI1653" s="1" t="n">
        <f aca="false">IF(I1653&lt;=100, 0.0053*(I1653)^2-1.0332*I1653+100.76, 122.82*EXP(-0.0092*I1653))</f>
        <v>86.629552</v>
      </c>
      <c r="BJ1653" s="0" t="n">
        <f aca="false">IF(P1653&lt;=1000, -6.942*LN(P1653)+107.59, -36.304*LN(P1653)+310.72)</f>
        <v>-33.1770691214511</v>
      </c>
      <c r="BK1653" s="0" t="e">
        <f aca="false">BF1653^0.04*BG1653^0.22*BH1653^0.51*BI1653^0.06*BJ1653^0.17</f>
        <v>#NUM!</v>
      </c>
      <c r="BL1653" s="0" t="e">
        <f aca="false">IF(BK1653&gt;=90, "Very Good", IF(BK1653&gt;=80, "Good", IF(BK1653&gt;=70, "Slightly Good", IF(BK1653&gt;=60, "Average", IF(BK1653&gt;=50, "Slightly Poor", IF(BK1653&gt;=40, "Poor", "Very Poor"))))))</f>
        <v>#NUM!</v>
      </c>
      <c r="BM1653" s="2" t="n">
        <f aca="false">IF(P1653&lt;=1000, -6.942*LN(P1653)+107.59, IF(AND(P1653&gt;1000, P1653&lt;=5213),-36.304*LN(P1653)+310.72, IF(P1653&gt;5213, 10)))</f>
        <v>10</v>
      </c>
      <c r="BN1653" s="2" t="n">
        <f aca="false">BF1653^0.04*BG1653^0.22*BH1653^0.51*BI1653^0.06*BM1653^0.17</f>
        <v>59.9070072763823</v>
      </c>
      <c r="BO1653" s="3" t="str">
        <f aca="false">IF(BN1653&gt;=90, "Very Good", IF(BN1653&gt;=80, "Good", IF(BN1653&gt;=70, "Slightly Good", IF(BN1653&gt;=60, "Average", IF(BN1653&gt;=50, "Slightly Poor", IF(BN1653&gt;=40, "Poor", "Very Poor"))))))</f>
        <v>Slightly Poor</v>
      </c>
      <c r="BP1653" s="2" t="n">
        <f aca="false">IF(AJ1653&lt;=1000, -6.942*LN(AJ1653)+107.59, IF(AND(AJ1653&gt;1000, AJ1653&lt;=5213),-36.304*LN(AJ1653)+310.72, IF(AJ1653&gt;5213, 10)))</f>
        <v>31.316696341168</v>
      </c>
      <c r="BQ1653" s="2" t="n">
        <f aca="false">BF1653^0.04*BG1653^0.22*BH1653^0.51*BI1653^0.06*BP1653^0.17</f>
        <v>72.7376949954589</v>
      </c>
      <c r="BR1653" s="0" t="str">
        <f aca="false">IF(BQ1653&gt;=90, "Very Good", IF(BQ1653&gt;=80, "Good", IF(BQ1653&gt;=70, "Slightly Good", IF(BQ1653&gt;=60, "Average", IF(BQ1653&gt;=50, "Slightly Poor", IF(BQ1653&gt;=40, "Poor", "Very Poor"))))))</f>
        <v>Slightly Good</v>
      </c>
      <c r="BT1653" s="2" t="n">
        <f aca="false">9.81*LN(AH1653)+30.6</f>
        <v>36.3661871826898</v>
      </c>
      <c r="BU1653" s="0" t="str">
        <f aca="false">IF(BT1653&lt;30, "Clean water", IF(AND(BT1653&gt;=30, BT1653&lt;40), "Hypolimia", IF(AND(BT1653&gt;=40,BT1653&lt;50), "Mesotrophic", IF(AND(BT1653&gt;=50, BT1653&lt;70), "Eutrophic", IF(BT1653&gt;70,"Hypertrophic")))))</f>
        <v>Hypolimia</v>
      </c>
      <c r="CM1653" s="0" t="n">
        <f aca="false">IF(G1653&gt;H1653,1,0)</f>
        <v>0</v>
      </c>
      <c r="CO1653" s="17" t="n">
        <f aca="false">14.652-0.41022*M1653+0.007991*M1653*M1653-0.000077774*M1653*M1653*M1653</f>
        <v>11.055721398912</v>
      </c>
      <c r="CP1653" s="1" t="n">
        <f aca="false">F1653/CO1653*100</f>
        <v>88.6418863717426</v>
      </c>
    </row>
    <row r="1654" customFormat="false" ht="12.5" hidden="false" customHeight="false" outlineLevel="0" collapsed="false">
      <c r="A1654" s="0" t="n">
        <v>1653</v>
      </c>
      <c r="B1654" s="15" t="s">
        <v>109</v>
      </c>
      <c r="C1654" s="16" t="s">
        <v>110</v>
      </c>
      <c r="D1654" s="0" t="s">
        <v>195</v>
      </c>
      <c r="E1654" s="0" t="n">
        <v>7.9</v>
      </c>
      <c r="F1654" s="0" t="n">
        <v>10.6</v>
      </c>
      <c r="G1654" s="0" t="n">
        <v>2.9</v>
      </c>
      <c r="H1654" s="0" t="n">
        <v>7.5</v>
      </c>
      <c r="I1654" s="0" t="n">
        <v>8.3</v>
      </c>
      <c r="J1654" s="0" t="n">
        <v>11.652</v>
      </c>
      <c r="K1654" s="0" t="n">
        <v>0.234</v>
      </c>
      <c r="L1654" s="0" t="n">
        <v>4.1</v>
      </c>
      <c r="M1654" s="0" t="n">
        <v>17.4</v>
      </c>
      <c r="O1654" s="0" t="n">
        <v>418</v>
      </c>
      <c r="AC1654" s="0" t="n">
        <v>11.436</v>
      </c>
      <c r="AD1654" s="0" t="n">
        <v>0.365</v>
      </c>
      <c r="AE1654" s="0" t="n">
        <v>9.054</v>
      </c>
      <c r="AF1654" s="0" t="n">
        <v>0.143</v>
      </c>
      <c r="AG1654" s="0" t="n">
        <v>0.103</v>
      </c>
      <c r="BD1654" s="0" t="n">
        <v>1.877</v>
      </c>
      <c r="BF1654" s="0" t="n">
        <f aca="false">IF(E1654&lt;11,-3.6797*E1654^2+48.115*E1654-53.83,280.92*EXP(-0.2027*E1654))</f>
        <v>96.6284230000001</v>
      </c>
      <c r="BG1654" s="1" t="n">
        <f aca="false">32.208*LN(F1654)+21.438</f>
        <v>97.4763856680092</v>
      </c>
      <c r="BH1654" s="1" t="n">
        <f aca="false">IF(G1654&lt;=2, -10*G1654+100, 88.958*EXP(-0.0755*G1654))</f>
        <v>71.4654665875093</v>
      </c>
      <c r="BI1654" s="1" t="n">
        <f aca="false">IF(I1654&lt;=100, 0.0053*(I1654)^2-1.0332*I1654+100.76, 122.82*EXP(-0.0092*I1654))</f>
        <v>92.549557</v>
      </c>
      <c r="BJ1654" s="0" t="e">
        <f aca="false">IF(P1654&lt;=1000, -6.942*LN(P1654)+107.59, -36.304*LN(P1654)+310.72)</f>
        <v>#VALUE!</v>
      </c>
      <c r="BK1654" s="0" t="e">
        <f aca="false">BF1654^0.04*BG1654^0.22*BH1654^0.51*BI1654^0.06*BJ1654^0.17</f>
        <v>#VALUE!</v>
      </c>
      <c r="BL1654" s="0" t="e">
        <f aca="false">IF(BK1654&gt;=90, "Very Good", IF(BK1654&gt;=80, "Good", IF(BK1654&gt;=70, "Slightly Good", IF(BK1654&gt;=60, "Average", IF(BK1654&gt;=50, "Slightly Poor", IF(BK1654&gt;=40, "Poor", "Very Poor"))))))</f>
        <v>#VALUE!</v>
      </c>
      <c r="BM1654" s="2" t="e">
        <f aca="false">IF(P1654&lt;=1000, -6.942*LN(P1654)+107.59, IF(AND(P1654&gt;1000, P1654&lt;=5213),-36.304*LN(P1654)+310.72, IF(P1654&gt;5213, 10)))</f>
        <v>#VALUE!</v>
      </c>
      <c r="BN1654" s="2" t="e">
        <f aca="false">BF1654^0.04*BG1654^0.22*BH1654^0.51*BI1654^0.06*BM1654^0.17</f>
        <v>#VALUE!</v>
      </c>
      <c r="BO1654" s="3" t="e">
        <f aca="false">IF(BN1654&gt;=90, "Very Good", IF(BN1654&gt;=80, "Good", IF(BN1654&gt;=70, "Slightly Good", IF(BN1654&gt;=60, "Average", IF(BN1654&gt;=50, "Slightly Poor", IF(BN1654&gt;=40, "Poor", "Very Poor"))))))</f>
        <v>#VALUE!</v>
      </c>
      <c r="BP1654" s="2" t="e">
        <f aca="false">IF(AJ1654&lt;=1000, -6.942*LN(AJ1654)+107.59, IF(AND(AJ1654&gt;1000, AJ1654&lt;=5213),-36.304*LN(AJ1654)+310.72, IF(AJ1654&gt;5213, 10)))</f>
        <v>#VALUE!</v>
      </c>
      <c r="BQ1654" s="2" t="e">
        <f aca="false">BF1654^0.04*BG1654^0.22*BH1654^0.51*BI1654^0.06*BP1654^0.17</f>
        <v>#VALUE!</v>
      </c>
      <c r="BR1654" s="0" t="e">
        <f aca="false">IF(BQ1654&gt;=90, "Very Good", IF(BQ1654&gt;=80, "Good", IF(BQ1654&gt;=70, "Slightly Good", IF(BQ1654&gt;=60, "Average", IF(BQ1654&gt;=50, "Slightly Poor", IF(BQ1654&gt;=40, "Poor", "Very Poor"))))))</f>
        <v>#VALUE!</v>
      </c>
      <c r="BT1654" s="2" t="e">
        <f aca="false">9.81*LN(AH1654)+30.6</f>
        <v>#VALUE!</v>
      </c>
      <c r="BU1654" s="0" t="e">
        <f aca="false">IF(BT1654&lt;30, "Clean water", IF(AND(BT1654&gt;=30, BT1654&lt;40), "Hypolimia", IF(AND(BT1654&gt;=40,BT1654&lt;50), "Mesotrophic", IF(AND(BT1654&gt;=50, BT1654&lt;70), "Eutrophic", IF(BT1654&gt;70,"Hypertrophic")))))</f>
        <v>#VALUE!</v>
      </c>
      <c r="CM1654" s="0" t="n">
        <f aca="false">IF(G1654&gt;H1654,1,0)</f>
        <v>0</v>
      </c>
      <c r="CO1654" s="17" t="n">
        <f aca="false">14.652-0.41022*M1654+0.007991*M1654*M1654-0.000077774*M1654*M1654*M1654</f>
        <v>9.523811861424</v>
      </c>
      <c r="CP1654" s="1" t="n">
        <f aca="false">F1654/CO1654*100</f>
        <v>111.299972681475</v>
      </c>
    </row>
    <row r="1655" customFormat="false" ht="12.5" hidden="false" customHeight="false" outlineLevel="0" collapsed="false">
      <c r="A1655" s="0" t="n">
        <v>1654</v>
      </c>
      <c r="B1655" s="15" t="s">
        <v>111</v>
      </c>
      <c r="C1655" s="16" t="s">
        <v>112</v>
      </c>
      <c r="D1655" s="0" t="s">
        <v>195</v>
      </c>
      <c r="E1655" s="0" t="n">
        <v>7.8</v>
      </c>
      <c r="F1655" s="0" t="n">
        <v>8.7</v>
      </c>
      <c r="G1655" s="0" t="n">
        <v>0.5</v>
      </c>
      <c r="H1655" s="0" t="n">
        <v>4.2</v>
      </c>
      <c r="I1655" s="0" t="n">
        <v>0.4</v>
      </c>
      <c r="J1655" s="0" t="n">
        <v>8.803</v>
      </c>
      <c r="K1655" s="0" t="n">
        <v>0.012</v>
      </c>
      <c r="L1655" s="0" t="n">
        <v>2.7</v>
      </c>
      <c r="M1655" s="0" t="n">
        <v>16.7</v>
      </c>
      <c r="N1655" s="0" t="n">
        <v>0</v>
      </c>
      <c r="O1655" s="0" t="n">
        <v>494</v>
      </c>
      <c r="P1655" s="0" t="n">
        <v>4100</v>
      </c>
      <c r="AC1655" s="0" t="n">
        <v>8.205</v>
      </c>
      <c r="AD1655" s="0" t="n">
        <v>0.017</v>
      </c>
      <c r="AE1655" s="0" t="n">
        <v>8.138</v>
      </c>
      <c r="AF1655" s="0" t="n">
        <v>0.008</v>
      </c>
      <c r="AG1655" s="0" t="n">
        <v>0.005</v>
      </c>
      <c r="AH1655" s="0" t="n">
        <v>0.9</v>
      </c>
      <c r="AJ1655" s="0" t="n">
        <v>500</v>
      </c>
      <c r="BF1655" s="0" t="n">
        <f aca="false">IF(E1655&lt;11,-3.6797*E1655^2+48.115*E1655-53.83,280.92*EXP(-0.2027*E1655))</f>
        <v>97.5940520000001</v>
      </c>
      <c r="BG1655" s="1" t="n">
        <f aca="false">32.208*LN(F1655)+21.438</f>
        <v>91.1143080104746</v>
      </c>
      <c r="BH1655" s="1" t="n">
        <f aca="false">IF(G1655&lt;=2, -10*G1655+100, 88.958*EXP(-0.0755*G1655))</f>
        <v>95</v>
      </c>
      <c r="BI1655" s="1" t="n">
        <f aca="false">IF(I1655&lt;=100, 0.0053*(I1655)^2-1.0332*I1655+100.76, 122.82*EXP(-0.0092*I1655))</f>
        <v>100.347568</v>
      </c>
      <c r="BJ1655" s="0" t="n">
        <f aca="false">IF(P1655&lt;=1000, -6.942*LN(P1655)+107.59, -36.304*LN(P1655)+310.72)</f>
        <v>8.71638125825518</v>
      </c>
      <c r="BK1655" s="0" t="n">
        <f aca="false">BF1655^0.04*BG1655^0.22*BH1655^0.51*BI1655^0.06*BJ1655^0.17</f>
        <v>62.9901421947729</v>
      </c>
      <c r="BL1655" s="0" t="str">
        <f aca="false">IF(BK1655&gt;=90, "Very Good", IF(BK1655&gt;=80, "Good", IF(BK1655&gt;=70, "Slightly Good", IF(BK1655&gt;=60, "Average", IF(BK1655&gt;=50, "Slightly Poor", IF(BK1655&gt;=40, "Poor", "Very Poor"))))))</f>
        <v>Average</v>
      </c>
      <c r="BM1655" s="2" t="n">
        <f aca="false">IF(P1655&lt;=1000, -6.942*LN(P1655)+107.59, IF(AND(P1655&gt;1000, P1655&lt;=5213),-36.304*LN(P1655)+310.72, IF(P1655&gt;5213, 10)))</f>
        <v>8.71638125825518</v>
      </c>
      <c r="BN1655" s="2" t="n">
        <f aca="false">BF1655^0.04*BG1655^0.22*BH1655^0.51*BI1655^0.06*BM1655^0.17</f>
        <v>62.9901421947729</v>
      </c>
      <c r="BO1655" s="3" t="str">
        <f aca="false">IF(BN1655&gt;=90, "Very Good", IF(BN1655&gt;=80, "Good", IF(BN1655&gt;=70, "Slightly Good", IF(BN1655&gt;=60, "Average", IF(BN1655&gt;=50, "Slightly Poor", IF(BN1655&gt;=40, "Poor", "Very Poor"))))))</f>
        <v>Average</v>
      </c>
      <c r="BP1655" s="2" t="n">
        <f aca="false">IF(AJ1655&lt;=1000, -6.942*LN(AJ1655)+107.59, IF(AND(AJ1655&gt;1000, AJ1655&lt;=5213),-36.304*LN(AJ1655)+310.72, IF(AJ1655&gt;5213, 10)))</f>
        <v>64.4481905807532</v>
      </c>
      <c r="BQ1655" s="2" t="n">
        <f aca="false">BF1655^0.04*BG1655^0.22*BH1655^0.51*BI1655^0.06*BP1655^0.17</f>
        <v>88.5077408416976</v>
      </c>
      <c r="BR1655" s="0" t="str">
        <f aca="false">IF(BQ1655&gt;=90, "Very Good", IF(BQ1655&gt;=80, "Good", IF(BQ1655&gt;=70, "Slightly Good", IF(BQ1655&gt;=60, "Average", IF(BQ1655&gt;=50, "Slightly Poor", IF(BQ1655&gt;=40, "Poor", "Very Poor"))))))</f>
        <v>Good</v>
      </c>
      <c r="BT1655" s="2" t="n">
        <f aca="false">9.81*LN(AH1655)+30.6</f>
        <v>29.5664133413967</v>
      </c>
      <c r="BU1655" s="0" t="str">
        <f aca="false">IF(BT1655&lt;30, "Clean water", IF(AND(BT1655&gt;=30, BT1655&lt;40), "Hypolimia", IF(AND(BT1655&gt;=40,BT1655&lt;50), "Mesotrophic", IF(AND(BT1655&gt;=50, BT1655&lt;70), "Eutrophic", IF(BT1655&gt;70,"Hypertrophic")))))</f>
        <v>Clean water</v>
      </c>
      <c r="CM1655" s="0" t="n">
        <f aca="false">IF(G1655&gt;H1655,1,0)</f>
        <v>0</v>
      </c>
      <c r="CO1655" s="17" t="n">
        <f aca="false">14.652-0.41022*M1655+0.007991*M1655*M1655-0.000077774*M1655*M1655*M1655</f>
        <v>9.667706462638</v>
      </c>
      <c r="CP1655" s="1" t="n">
        <f aca="false">F1655/CO1655*100</f>
        <v>89.9903201821671</v>
      </c>
    </row>
    <row r="1656" customFormat="false" ht="12.5" hidden="false" customHeight="false" outlineLevel="0" collapsed="false">
      <c r="A1656" s="0" t="n">
        <v>1655</v>
      </c>
      <c r="B1656" s="15" t="s">
        <v>113</v>
      </c>
      <c r="C1656" s="16" t="s">
        <v>114</v>
      </c>
      <c r="D1656" s="0" t="s">
        <v>195</v>
      </c>
      <c r="E1656" s="0" t="n">
        <v>7.8</v>
      </c>
      <c r="F1656" s="0" t="n">
        <v>10.3</v>
      </c>
      <c r="G1656" s="0" t="n">
        <v>1.6</v>
      </c>
      <c r="H1656" s="0" t="n">
        <v>5.3</v>
      </c>
      <c r="I1656" s="0" t="n">
        <v>2.8</v>
      </c>
      <c r="J1656" s="0" t="n">
        <v>7.87</v>
      </c>
      <c r="K1656" s="0" t="n">
        <v>0.069</v>
      </c>
      <c r="L1656" s="0" t="n">
        <v>3.3</v>
      </c>
      <c r="M1656" s="0" t="n">
        <v>11.4</v>
      </c>
      <c r="N1656" s="0" t="n">
        <v>0</v>
      </c>
      <c r="O1656" s="0" t="n">
        <v>500</v>
      </c>
      <c r="P1656" s="0" t="n">
        <v>33000</v>
      </c>
      <c r="AC1656" s="0" t="n">
        <v>7.345</v>
      </c>
      <c r="AD1656" s="0" t="n">
        <v>0.154</v>
      </c>
      <c r="AE1656" s="0" t="n">
        <v>6.988</v>
      </c>
      <c r="AF1656" s="0" t="n">
        <v>0.049</v>
      </c>
      <c r="AG1656" s="0" t="n">
        <v>0.039</v>
      </c>
      <c r="AH1656" s="0" t="n">
        <v>8.4</v>
      </c>
      <c r="AJ1656" s="0" t="n">
        <v>3800</v>
      </c>
      <c r="BF1656" s="0" t="n">
        <f aca="false">IF(E1656&lt;11,-3.6797*E1656^2+48.115*E1656-53.83,280.92*EXP(-0.2027*E1656))</f>
        <v>97.5940520000001</v>
      </c>
      <c r="BG1656" s="1" t="n">
        <f aca="false">32.208*LN(F1656)+21.438</f>
        <v>96.5516905777479</v>
      </c>
      <c r="BH1656" s="1" t="n">
        <f aca="false">IF(G1656&lt;=2, -10*G1656+100, 88.958*EXP(-0.0755*G1656))</f>
        <v>84</v>
      </c>
      <c r="BI1656" s="1" t="n">
        <f aca="false">IF(I1656&lt;=100, 0.0053*(I1656)^2-1.0332*I1656+100.76, 122.82*EXP(-0.0092*I1656))</f>
        <v>97.908592</v>
      </c>
      <c r="BJ1656" s="0" t="n">
        <f aca="false">IF(P1656&lt;=1000, -6.942*LN(P1656)+107.59, -36.304*LN(P1656)+310.72)</f>
        <v>-66.9963581596466</v>
      </c>
      <c r="BK1656" s="0" t="e">
        <f aca="false">BF1656^0.04*BG1656^0.22*BH1656^0.51*BI1656^0.06*BJ1656^0.17</f>
        <v>#NUM!</v>
      </c>
      <c r="BL1656" s="0" t="e">
        <f aca="false">IF(BK1656&gt;=90, "Very Good", IF(BK1656&gt;=80, "Good", IF(BK1656&gt;=70, "Slightly Good", IF(BK1656&gt;=60, "Average", IF(BK1656&gt;=50, "Slightly Poor", IF(BK1656&gt;=40, "Poor", "Very Poor"))))))</f>
        <v>#NUM!</v>
      </c>
      <c r="BM1656" s="2" t="n">
        <f aca="false">IF(P1656&lt;=1000, -6.942*LN(P1656)+107.59, IF(AND(P1656&gt;1000, P1656&lt;=5213),-36.304*LN(P1656)+310.72, IF(P1656&gt;5213, 10)))</f>
        <v>10</v>
      </c>
      <c r="BN1656" s="2" t="n">
        <f aca="false">BF1656^0.04*BG1656^0.22*BH1656^0.51*BI1656^0.06*BM1656^0.17</f>
        <v>61.2429063356001</v>
      </c>
      <c r="BO1656" s="3" t="str">
        <f aca="false">IF(BN1656&gt;=90, "Very Good", IF(BN1656&gt;=80, "Good", IF(BN1656&gt;=70, "Slightly Good", IF(BN1656&gt;=60, "Average", IF(BN1656&gt;=50, "Slightly Poor", IF(BN1656&gt;=40, "Poor", "Very Poor"))))))</f>
        <v>Average</v>
      </c>
      <c r="BP1656" s="2" t="n">
        <f aca="false">IF(AJ1656&lt;=1000, -6.942*LN(AJ1656)+107.59, IF(AND(AJ1656&gt;1000, AJ1656&lt;=5213),-36.304*LN(AJ1656)+310.72, IF(AJ1656&gt;5213, 10)))</f>
        <v>11.4749736251816</v>
      </c>
      <c r="BQ1656" s="2" t="n">
        <f aca="false">BF1656^0.04*BG1656^0.22*BH1656^0.51*BI1656^0.06*BP1656^0.17</f>
        <v>62.692210141454</v>
      </c>
      <c r="BR1656" s="0" t="str">
        <f aca="false">IF(BQ1656&gt;=90, "Very Good", IF(BQ1656&gt;=80, "Good", IF(BQ1656&gt;=70, "Slightly Good", IF(BQ1656&gt;=60, "Average", IF(BQ1656&gt;=50, "Slightly Poor", IF(BQ1656&gt;=40, "Poor", "Very Poor"))))))</f>
        <v>Average</v>
      </c>
      <c r="BT1656" s="2" t="n">
        <f aca="false">9.81*LN(AH1656)+30.6</f>
        <v>51.4779530343813</v>
      </c>
      <c r="BU1656" s="0" t="str">
        <f aca="false">IF(BT1656&lt;30, "Clean water", IF(AND(BT1656&gt;=30, BT1656&lt;40), "Hypolimia", IF(AND(BT1656&gt;=40,BT1656&lt;50), "Mesotrophic", IF(AND(BT1656&gt;=50, BT1656&lt;70), "Eutrophic", IF(BT1656&gt;70,"Hypertrophic")))))</f>
        <v>Eutrophic</v>
      </c>
      <c r="CM1656" s="0" t="n">
        <f aca="false">IF(G1656&gt;H1656,1,0)</f>
        <v>0</v>
      </c>
      <c r="CO1656" s="17" t="n">
        <f aca="false">14.652-0.41022*M1656+0.007991*M1656*M1656-0.000077774*M1656*M1656*M1656</f>
        <v>10.898776756944</v>
      </c>
      <c r="CP1656" s="1" t="n">
        <f aca="false">F1656/CO1656*100</f>
        <v>94.5060187001032</v>
      </c>
    </row>
    <row r="1657" customFormat="false" ht="12.5" hidden="false" customHeight="false" outlineLevel="0" collapsed="false">
      <c r="A1657" s="0" t="n">
        <v>1656</v>
      </c>
      <c r="B1657" s="15" t="s">
        <v>115</v>
      </c>
      <c r="C1657" s="16" t="s">
        <v>116</v>
      </c>
      <c r="D1657" s="0" t="s">
        <v>195</v>
      </c>
      <c r="E1657" s="0" t="n">
        <v>7.8</v>
      </c>
      <c r="F1657" s="0" t="n">
        <v>9.2</v>
      </c>
      <c r="G1657" s="0" t="n">
        <v>1.9</v>
      </c>
      <c r="H1657" s="0" t="n">
        <v>7.9</v>
      </c>
      <c r="I1657" s="0" t="n">
        <v>12.6</v>
      </c>
      <c r="J1657" s="0" t="n">
        <v>12.88</v>
      </c>
      <c r="K1657" s="0" t="n">
        <v>0.099</v>
      </c>
      <c r="L1657" s="0" t="n">
        <v>4.1</v>
      </c>
      <c r="M1657" s="0" t="n">
        <v>15.5</v>
      </c>
      <c r="N1657" s="0" t="n">
        <v>0</v>
      </c>
      <c r="O1657" s="0" t="n">
        <v>554</v>
      </c>
      <c r="P1657" s="0" t="n">
        <v>42000</v>
      </c>
      <c r="AC1657" s="0" t="n">
        <v>12.622</v>
      </c>
      <c r="AD1657" s="0" t="n">
        <v>0.515</v>
      </c>
      <c r="AE1657" s="0" t="n">
        <v>10.948</v>
      </c>
      <c r="AF1657" s="0" t="n">
        <v>0.053</v>
      </c>
      <c r="AG1657" s="0" t="n">
        <v>0.034</v>
      </c>
      <c r="AH1657" s="0" t="n">
        <v>6.3</v>
      </c>
      <c r="AJ1657" s="0" t="n">
        <v>5500</v>
      </c>
      <c r="BF1657" s="0" t="n">
        <f aca="false">IF(E1657&lt;11,-3.6797*E1657^2+48.115*E1657-53.83,280.92*EXP(-0.2027*E1657))</f>
        <v>97.5940520000001</v>
      </c>
      <c r="BG1657" s="1" t="n">
        <f aca="false">32.208*LN(F1657)+21.438</f>
        <v>92.9141058144433</v>
      </c>
      <c r="BH1657" s="1" t="n">
        <f aca="false">IF(G1657&lt;=2, -10*G1657+100, 88.958*EXP(-0.0755*G1657))</f>
        <v>81</v>
      </c>
      <c r="BI1657" s="1" t="n">
        <f aca="false">IF(I1657&lt;=100, 0.0053*(I1657)^2-1.0332*I1657+100.76, 122.82*EXP(-0.0092*I1657))</f>
        <v>88.583108</v>
      </c>
      <c r="BJ1657" s="0" t="n">
        <f aca="false">IF(P1657&lt;=1000, -6.942*LN(P1657)+107.59, -36.304*LN(P1657)+310.72)</f>
        <v>-75.7515054703269</v>
      </c>
      <c r="BK1657" s="0" t="e">
        <f aca="false">BF1657^0.04*BG1657^0.22*BH1657^0.51*BI1657^0.06*BJ1657^0.17</f>
        <v>#NUM!</v>
      </c>
      <c r="BL1657" s="0" t="e">
        <f aca="false">IF(BK1657&gt;=90, "Very Good", IF(BK1657&gt;=80, "Good", IF(BK1657&gt;=70, "Slightly Good", IF(BK1657&gt;=60, "Average", IF(BK1657&gt;=50, "Slightly Poor", IF(BK1657&gt;=40, "Poor", "Very Poor"))))))</f>
        <v>#NUM!</v>
      </c>
      <c r="BM1657" s="2" t="n">
        <f aca="false">IF(P1657&lt;=1000, -6.942*LN(P1657)+107.59, IF(AND(P1657&gt;1000, P1657&lt;=5213),-36.304*LN(P1657)+310.72, IF(P1657&gt;5213, 10)))</f>
        <v>10</v>
      </c>
      <c r="BN1657" s="2" t="n">
        <f aca="false">BF1657^0.04*BG1657^0.22*BH1657^0.51*BI1657^0.06*BM1657^0.17</f>
        <v>59.2547693298696</v>
      </c>
      <c r="BO1657" s="3" t="str">
        <f aca="false">IF(BN1657&gt;=90, "Very Good", IF(BN1657&gt;=80, "Good", IF(BN1657&gt;=70, "Slightly Good", IF(BN1657&gt;=60, "Average", IF(BN1657&gt;=50, "Slightly Poor", IF(BN1657&gt;=40, "Poor", "Very Poor"))))))</f>
        <v>Slightly Poor</v>
      </c>
      <c r="BP1657" s="2" t="n">
        <f aca="false">IF(AJ1657&lt;=1000, -6.942*LN(AJ1657)+107.59, IF(AND(AJ1657&gt;1000, AJ1657&lt;=5213),-36.304*LN(AJ1657)+310.72, IF(AJ1657&gt;5213, 10)))</f>
        <v>10</v>
      </c>
      <c r="BQ1657" s="2" t="n">
        <f aca="false">BF1657^0.04*BG1657^0.22*BH1657^0.51*BI1657^0.06*BP1657^0.17</f>
        <v>59.2547693298696</v>
      </c>
      <c r="BR1657" s="0" t="str">
        <f aca="false">IF(BQ1657&gt;=90, "Very Good", IF(BQ1657&gt;=80, "Good", IF(BQ1657&gt;=70, "Slightly Good", IF(BQ1657&gt;=60, "Average", IF(BQ1657&gt;=50, "Slightly Poor", IF(BQ1657&gt;=40, "Poor", "Very Poor"))))))</f>
        <v>Slightly Poor</v>
      </c>
      <c r="BT1657" s="2" t="n">
        <f aca="false">9.81*LN(AH1657)+30.6</f>
        <v>48.6557919036293</v>
      </c>
      <c r="BU1657" s="0" t="str">
        <f aca="false">IF(BT1657&lt;30, "Clean water", IF(AND(BT1657&gt;=30, BT1657&lt;40), "Hypolimia", IF(AND(BT1657&gt;=40,BT1657&lt;50), "Mesotrophic", IF(AND(BT1657&gt;=50, BT1657&lt;70), "Eutrophic", IF(BT1657&gt;70,"Hypertrophic")))))</f>
        <v>Mesotrophic</v>
      </c>
      <c r="CM1657" s="0" t="n">
        <f aca="false">IF(G1657&gt;H1657,1,0)</f>
        <v>0</v>
      </c>
      <c r="CO1657" s="17" t="n">
        <f aca="false">14.652-0.41022*M1657+0.007991*M1657*M1657-0.000077774*M1657*M1657*M1657</f>
        <v>9.92380709575</v>
      </c>
      <c r="CP1657" s="1" t="n">
        <f aca="false">F1657/CO1657*100</f>
        <v>92.7063566556027</v>
      </c>
    </row>
    <row r="1658" customFormat="false" ht="12.5" hidden="false" customHeight="false" outlineLevel="0" collapsed="false">
      <c r="A1658" s="0" t="n">
        <v>1657</v>
      </c>
      <c r="B1658" s="15" t="s">
        <v>117</v>
      </c>
      <c r="C1658" s="16" t="s">
        <v>118</v>
      </c>
      <c r="D1658" s="0" t="s">
        <v>195</v>
      </c>
      <c r="E1658" s="0" t="n">
        <v>7.8</v>
      </c>
      <c r="F1658" s="0" t="n">
        <v>10.6</v>
      </c>
      <c r="G1658" s="0" t="n">
        <v>1</v>
      </c>
      <c r="H1658" s="0" t="n">
        <v>2.1</v>
      </c>
      <c r="I1658" s="0" t="n">
        <v>1.2</v>
      </c>
      <c r="J1658" s="0" t="n">
        <v>2.123</v>
      </c>
      <c r="K1658" s="0" t="n">
        <v>0.008</v>
      </c>
      <c r="L1658" s="0" t="n">
        <v>1.5</v>
      </c>
      <c r="M1658" s="0" t="n">
        <v>13.5</v>
      </c>
      <c r="N1658" s="0" t="n">
        <v>0</v>
      </c>
      <c r="O1658" s="0" t="n">
        <v>251</v>
      </c>
      <c r="P1658" s="0" t="n">
        <v>4</v>
      </c>
      <c r="AC1658" s="0" t="n">
        <v>2.071</v>
      </c>
      <c r="AD1658" s="0" t="n">
        <v>0.053</v>
      </c>
      <c r="AE1658" s="0" t="n">
        <v>1.785</v>
      </c>
      <c r="AF1658" s="0" t="n">
        <v>0.003</v>
      </c>
      <c r="AG1658" s="0" t="n">
        <v>0</v>
      </c>
      <c r="AH1658" s="0" t="n">
        <v>1.3</v>
      </c>
      <c r="AJ1658" s="0" t="n">
        <v>1</v>
      </c>
      <c r="BF1658" s="0" t="n">
        <f aca="false">IF(E1658&lt;11,-3.6797*E1658^2+48.115*E1658-53.83,280.92*EXP(-0.2027*E1658))</f>
        <v>97.5940520000001</v>
      </c>
      <c r="BG1658" s="1" t="n">
        <f aca="false">32.208*LN(F1658)+21.438</f>
        <v>97.4763856680092</v>
      </c>
      <c r="BH1658" s="1" t="n">
        <f aca="false">IF(G1658&lt;=2, -10*G1658+100, 88.958*EXP(-0.0755*G1658))</f>
        <v>90</v>
      </c>
      <c r="BI1658" s="1" t="n">
        <f aca="false">IF(I1658&lt;=100, 0.0053*(I1658)^2-1.0332*I1658+100.76, 122.82*EXP(-0.0092*I1658))</f>
        <v>99.527792</v>
      </c>
      <c r="BJ1658" s="0" t="n">
        <f aca="false">IF(P1658&lt;=1000, -6.942*LN(P1658)+107.59, -36.304*LN(P1658)+310.72)</f>
        <v>97.9663445451057</v>
      </c>
      <c r="BK1658" s="0" t="n">
        <f aca="false">BF1658^0.04*BG1658^0.22*BH1658^0.51*BI1658^0.06*BJ1658^0.17</f>
        <v>93.7903640120294</v>
      </c>
      <c r="BL1658" s="0" t="str">
        <f aca="false">IF(BK1658&gt;=90, "Very Good", IF(BK1658&gt;=80, "Good", IF(BK1658&gt;=70, "Slightly Good", IF(BK1658&gt;=60, "Average", IF(BK1658&gt;=50, "Slightly Poor", IF(BK1658&gt;=40, "Poor", "Very Poor"))))))</f>
        <v>Very Good</v>
      </c>
      <c r="BM1658" s="2" t="n">
        <f aca="false">IF(P1658&lt;=1000, -6.942*LN(P1658)+107.59, IF(AND(P1658&gt;1000, P1658&lt;=5213),-36.304*LN(P1658)+310.72, IF(P1658&gt;5213, 10)))</f>
        <v>97.9663445451057</v>
      </c>
      <c r="BN1658" s="2" t="n">
        <f aca="false">BF1658^0.04*BG1658^0.22*BH1658^0.51*BI1658^0.06*BM1658^0.17</f>
        <v>93.7903640120294</v>
      </c>
      <c r="BO1658" s="3" t="str">
        <f aca="false">IF(BN1658&gt;=90, "Very Good", IF(BN1658&gt;=80, "Good", IF(BN1658&gt;=70, "Slightly Good", IF(BN1658&gt;=60, "Average", IF(BN1658&gt;=50, "Slightly Poor", IF(BN1658&gt;=40, "Poor", "Very Poor"))))))</f>
        <v>Very Good</v>
      </c>
      <c r="BP1658" s="2" t="n">
        <f aca="false">IF(AJ1658&lt;=1000, -6.942*LN(AJ1658)+107.59, IF(AND(AJ1658&gt;1000, AJ1658&lt;=5213),-36.304*LN(AJ1658)+310.72, IF(AJ1658&gt;5213, 10)))</f>
        <v>107.59</v>
      </c>
      <c r="BQ1658" s="2" t="n">
        <f aca="false">BF1658^0.04*BG1658^0.22*BH1658^0.51*BI1658^0.06*BP1658^0.17</f>
        <v>95.2963731111088</v>
      </c>
      <c r="BR1658" s="0" t="str">
        <f aca="false">IF(BQ1658&gt;=90, "Very Good", IF(BQ1658&gt;=80, "Good", IF(BQ1658&gt;=70, "Slightly Good", IF(BQ1658&gt;=60, "Average", IF(BQ1658&gt;=50, "Slightly Poor", IF(BQ1658&gt;=40, "Poor", "Very Poor"))))))</f>
        <v>Very Good</v>
      </c>
      <c r="BT1658" s="2" t="n">
        <f aca="false">9.81*LN(AH1658)+30.6</f>
        <v>33.1737934344261</v>
      </c>
      <c r="BU1658" s="0" t="str">
        <f aca="false">IF(BT1658&lt;30, "Clean water", IF(AND(BT1658&gt;=30, BT1658&lt;40), "Hypolimia", IF(AND(BT1658&gt;=40,BT1658&lt;50), "Mesotrophic", IF(AND(BT1658&gt;=50, BT1658&lt;70), "Eutrophic", IF(BT1658&gt;70,"Hypertrophic")))))</f>
        <v>Hypolimia</v>
      </c>
      <c r="CM1658" s="0" t="n">
        <f aca="false">IF(G1658&gt;H1658,1,0)</f>
        <v>0</v>
      </c>
      <c r="CO1658" s="17" t="n">
        <f aca="false">14.652-0.41022*M1658+0.007991*M1658*M1658-0.000077774*M1658*M1658*M1658</f>
        <v>10.37903654475</v>
      </c>
      <c r="CP1658" s="1" t="n">
        <f aca="false">F1658/CO1658*100</f>
        <v>102.128939948302</v>
      </c>
    </row>
    <row r="1659" customFormat="false" ht="12.5" hidden="false" customHeight="false" outlineLevel="0" collapsed="false">
      <c r="A1659" s="0" t="n">
        <v>1658</v>
      </c>
      <c r="B1659" s="15" t="s">
        <v>119</v>
      </c>
      <c r="C1659" s="16" t="s">
        <v>120</v>
      </c>
      <c r="D1659" s="0" t="s">
        <v>195</v>
      </c>
      <c r="E1659" s="0" t="n">
        <v>8.2</v>
      </c>
      <c r="F1659" s="0" t="n">
        <v>11.5</v>
      </c>
      <c r="G1659" s="0" t="n">
        <v>1.2</v>
      </c>
      <c r="H1659" s="0" t="n">
        <v>2.1</v>
      </c>
      <c r="I1659" s="0" t="n">
        <v>0.4</v>
      </c>
      <c r="J1659" s="0" t="n">
        <v>2.289</v>
      </c>
      <c r="K1659" s="0" t="n">
        <v>0.003</v>
      </c>
      <c r="L1659" s="0" t="n">
        <v>1.4</v>
      </c>
      <c r="M1659" s="0" t="n">
        <v>12.3</v>
      </c>
      <c r="N1659" s="0" t="n">
        <v>0</v>
      </c>
      <c r="O1659" s="0" t="n">
        <v>266</v>
      </c>
      <c r="P1659" s="0" t="n">
        <v>1000</v>
      </c>
      <c r="AC1659" s="0" t="n">
        <v>2.22</v>
      </c>
      <c r="AD1659" s="0" t="n">
        <v>0.024</v>
      </c>
      <c r="AE1659" s="0" t="n">
        <v>1.973</v>
      </c>
      <c r="AF1659" s="0" t="n">
        <v>0.003</v>
      </c>
      <c r="AG1659" s="0" t="n">
        <v>0</v>
      </c>
      <c r="AH1659" s="0" t="n">
        <v>0.6</v>
      </c>
      <c r="AJ1659" s="0" t="n">
        <v>93</v>
      </c>
      <c r="BF1659" s="0" t="n">
        <f aca="false">IF(E1659&lt;11,-3.6797*E1659^2+48.115*E1659-53.83,280.92*EXP(-0.2027*E1659))</f>
        <v>93.289972</v>
      </c>
      <c r="BG1659" s="1" t="n">
        <f aca="false">32.208*LN(F1659)+21.438</f>
        <v>100.101113315171</v>
      </c>
      <c r="BH1659" s="1" t="n">
        <f aca="false">IF(G1659&lt;=2, -10*G1659+100, 88.958*EXP(-0.0755*G1659))</f>
        <v>88</v>
      </c>
      <c r="BI1659" s="1" t="n">
        <f aca="false">IF(I1659&lt;=100, 0.0053*(I1659)^2-1.0332*I1659+100.76, 122.82*EXP(-0.0092*I1659))</f>
        <v>100.347568</v>
      </c>
      <c r="BJ1659" s="0" t="n">
        <f aca="false">IF(P1659&lt;=1000, -6.942*LN(P1659)+107.59, -36.304*LN(P1659)+310.72)</f>
        <v>59.636362853306</v>
      </c>
      <c r="BK1659" s="0" t="n">
        <f aca="false">BF1659^0.04*BG1659^0.22*BH1659^0.51*BI1659^0.06*BJ1659^0.17</f>
        <v>85.6058467474615</v>
      </c>
      <c r="BL1659" s="0" t="str">
        <f aca="false">IF(BK1659&gt;=90, "Very Good", IF(BK1659&gt;=80, "Good", IF(BK1659&gt;=70, "Slightly Good", IF(BK1659&gt;=60, "Average", IF(BK1659&gt;=50, "Slightly Poor", IF(BK1659&gt;=40, "Poor", "Very Poor"))))))</f>
        <v>Good</v>
      </c>
      <c r="BM1659" s="2" t="n">
        <f aca="false">IF(P1659&lt;=1000, -6.942*LN(P1659)+107.59, IF(AND(P1659&gt;1000, P1659&lt;=5213),-36.304*LN(P1659)+310.72, IF(P1659&gt;5213, 10)))</f>
        <v>59.636362853306</v>
      </c>
      <c r="BN1659" s="2" t="n">
        <f aca="false">BF1659^0.04*BG1659^0.22*BH1659^0.51*BI1659^0.06*BM1659^0.17</f>
        <v>85.6058467474615</v>
      </c>
      <c r="BO1659" s="3" t="str">
        <f aca="false">IF(BN1659&gt;=90, "Very Good", IF(BN1659&gt;=80, "Good", IF(BN1659&gt;=70, "Slightly Good", IF(BN1659&gt;=60, "Average", IF(BN1659&gt;=50, "Slightly Poor", IF(BN1659&gt;=40, "Poor", "Very Poor"))))))</f>
        <v>Good</v>
      </c>
      <c r="BP1659" s="2" t="n">
        <f aca="false">IF(AJ1659&lt;=1000, -6.942*LN(AJ1659)+107.59, IF(AND(AJ1659&gt;1000, AJ1659&lt;=5213),-36.304*LN(AJ1659)+310.72, IF(AJ1659&gt;5213, 10)))</f>
        <v>76.1246943185301</v>
      </c>
      <c r="BQ1659" s="2" t="n">
        <f aca="false">BF1659^0.04*BG1659^0.22*BH1659^0.51*BI1659^0.06*BP1659^0.17</f>
        <v>89.2330787826059</v>
      </c>
      <c r="BR1659" s="0" t="str">
        <f aca="false">IF(BQ1659&gt;=90, "Very Good", IF(BQ1659&gt;=80, "Good", IF(BQ1659&gt;=70, "Slightly Good", IF(BQ1659&gt;=60, "Average", IF(BQ1659&gt;=50, "Slightly Poor", IF(BQ1659&gt;=40, "Poor", "Very Poor"))))))</f>
        <v>Good</v>
      </c>
      <c r="BT1659" s="2" t="n">
        <f aca="false">9.81*LN(AH1659)+30.6</f>
        <v>25.5888006308556</v>
      </c>
      <c r="BU1659" s="0" t="str">
        <f aca="false">IF(BT1659&lt;30, "Clean water", IF(AND(BT1659&gt;=30, BT1659&lt;40), "Hypolimia", IF(AND(BT1659&gt;=40,BT1659&lt;50), "Mesotrophic", IF(AND(BT1659&gt;=50, BT1659&lt;70), "Eutrophic", IF(BT1659&gt;70,"Hypertrophic")))))</f>
        <v>Clean water</v>
      </c>
      <c r="CM1659" s="0" t="n">
        <f aca="false">IF(G1659&gt;H1659,1,0)</f>
        <v>0</v>
      </c>
      <c r="CO1659" s="17" t="n">
        <f aca="false">14.652-0.41022*M1659+0.007991*M1659*M1659-0.000077774*M1659*M1659*M1659</f>
        <v>10.670525319942</v>
      </c>
      <c r="CP1659" s="1" t="n">
        <f aca="false">F1659/CO1659*100</f>
        <v>107.773513066951</v>
      </c>
    </row>
    <row r="1660" customFormat="false" ht="12.5" hidden="false" customHeight="false" outlineLevel="0" collapsed="false">
      <c r="A1660" s="0" t="n">
        <v>1659</v>
      </c>
      <c r="B1660" s="15" t="s">
        <v>121</v>
      </c>
      <c r="C1660" s="16" t="s">
        <v>122</v>
      </c>
      <c r="D1660" s="0" t="s">
        <v>195</v>
      </c>
      <c r="E1660" s="0" t="n">
        <v>8</v>
      </c>
      <c r="F1660" s="0" t="n">
        <v>11.2</v>
      </c>
      <c r="G1660" s="0" t="n">
        <v>1.3</v>
      </c>
      <c r="H1660" s="0" t="n">
        <v>2.4</v>
      </c>
      <c r="I1660" s="0" t="n">
        <v>1.2</v>
      </c>
      <c r="J1660" s="0" t="n">
        <v>2.245</v>
      </c>
      <c r="K1660" s="0" t="n">
        <v>0.017</v>
      </c>
      <c r="L1660" s="0" t="n">
        <v>1.7</v>
      </c>
      <c r="M1660" s="0" t="n">
        <v>11.8</v>
      </c>
      <c r="N1660" s="0" t="n">
        <v>0</v>
      </c>
      <c r="O1660" s="0" t="n">
        <v>283</v>
      </c>
      <c r="P1660" s="0" t="n">
        <v>31000</v>
      </c>
      <c r="AC1660" s="0" t="n">
        <v>2.197</v>
      </c>
      <c r="AD1660" s="0" t="n">
        <v>0.05</v>
      </c>
      <c r="AE1660" s="0" t="n">
        <v>1.872</v>
      </c>
      <c r="AF1660" s="0" t="n">
        <v>0.016</v>
      </c>
      <c r="AG1660" s="0" t="n">
        <v>0.01</v>
      </c>
      <c r="AH1660" s="0" t="n">
        <v>5.8</v>
      </c>
      <c r="AJ1660" s="0" t="n">
        <v>1700</v>
      </c>
      <c r="BF1660" s="0" t="n">
        <f aca="false">IF(E1660&lt;11,-3.6797*E1660^2+48.115*E1660-53.83,280.92*EXP(-0.2027*E1660))</f>
        <v>95.5892</v>
      </c>
      <c r="BG1660" s="1" t="n">
        <f aca="false">32.208*LN(F1660)+21.438</f>
        <v>99.2497509715202</v>
      </c>
      <c r="BH1660" s="1" t="n">
        <f aca="false">IF(G1660&lt;=2, -10*G1660+100, 88.958*EXP(-0.0755*G1660))</f>
        <v>87</v>
      </c>
      <c r="BI1660" s="1" t="n">
        <f aca="false">IF(I1660&lt;=100, 0.0053*(I1660)^2-1.0332*I1660+100.76, 122.82*EXP(-0.0092*I1660))</f>
        <v>99.527792</v>
      </c>
      <c r="BJ1660" s="0" t="n">
        <f aca="false">IF(P1660&lt;=1000, -6.942*LN(P1660)+107.59, -36.304*LN(P1660)+310.72)</f>
        <v>-64.7266191197963</v>
      </c>
      <c r="BK1660" s="0" t="e">
        <f aca="false">BF1660^0.04*BG1660^0.22*BH1660^0.51*BI1660^0.06*BJ1660^0.17</f>
        <v>#NUM!</v>
      </c>
      <c r="BL1660" s="0" t="e">
        <f aca="false">IF(BK1660&gt;=90, "Very Good", IF(BK1660&gt;=80, "Good", IF(BK1660&gt;=70, "Slightly Good", IF(BK1660&gt;=60, "Average", IF(BK1660&gt;=50, "Slightly Poor", IF(BK1660&gt;=40, "Poor", "Very Poor"))))))</f>
        <v>#NUM!</v>
      </c>
      <c r="BM1660" s="2" t="n">
        <f aca="false">IF(P1660&lt;=1000, -6.942*LN(P1660)+107.59, IF(AND(P1660&gt;1000, P1660&lt;=5213),-36.304*LN(P1660)+310.72, IF(P1660&gt;5213, 10)))</f>
        <v>10</v>
      </c>
      <c r="BN1660" s="2" t="n">
        <f aca="false">BF1660^0.04*BG1660^0.22*BH1660^0.51*BI1660^0.06*BM1660^0.17</f>
        <v>62.7376587678928</v>
      </c>
      <c r="BO1660" s="3" t="str">
        <f aca="false">IF(BN1660&gt;=90, "Very Good", IF(BN1660&gt;=80, "Good", IF(BN1660&gt;=70, "Slightly Good", IF(BN1660&gt;=60, "Average", IF(BN1660&gt;=50, "Slightly Poor", IF(BN1660&gt;=40, "Poor", "Very Poor"))))))</f>
        <v>Average</v>
      </c>
      <c r="BP1660" s="2" t="n">
        <f aca="false">IF(AJ1660&lt;=1000, -6.942*LN(AJ1660)+107.59, IF(AND(AJ1660&gt;1000, AJ1660&lt;=5213),-36.304*LN(AJ1660)+310.72, IF(AJ1660&gt;5213, 10)))</f>
        <v>40.6769243252715</v>
      </c>
      <c r="BQ1660" s="2" t="n">
        <f aca="false">BF1660^0.04*BG1660^0.22*BH1660^0.51*BI1660^0.06*BP1660^0.17</f>
        <v>79.6374757819289</v>
      </c>
      <c r="BR1660" s="0" t="str">
        <f aca="false">IF(BQ1660&gt;=90, "Very Good", IF(BQ1660&gt;=80, "Good", IF(BQ1660&gt;=70, "Slightly Good", IF(BQ1660&gt;=60, "Average", IF(BQ1660&gt;=50, "Slightly Poor", IF(BQ1660&gt;=40, "Poor", "Very Poor"))))))</f>
        <v>Slightly Good</v>
      </c>
      <c r="BT1660" s="2" t="n">
        <f aca="false">9.81*LN(AH1660)+30.6</f>
        <v>47.8445861711888</v>
      </c>
      <c r="BU1660" s="0" t="str">
        <f aca="false">IF(BT1660&lt;30, "Clean water", IF(AND(BT1660&gt;=30, BT1660&lt;40), "Hypolimia", IF(AND(BT1660&gt;=40,BT1660&lt;50), "Mesotrophic", IF(AND(BT1660&gt;=50, BT1660&lt;70), "Eutrophic", IF(BT1660&gt;70,"Hypertrophic")))))</f>
        <v>Mesotrophic</v>
      </c>
      <c r="CM1660" s="0" t="n">
        <f aca="false">IF(G1660&gt;H1660,1,0)</f>
        <v>0</v>
      </c>
      <c r="CO1660" s="17" t="n">
        <f aca="false">14.652-0.41022*M1660+0.007991*M1660*M1660-0.000077774*M1660*M1660*M1660</f>
        <v>10.796285669232</v>
      </c>
      <c r="CP1660" s="1" t="n">
        <f aca="false">F1660/CO1660*100</f>
        <v>103.739381701603</v>
      </c>
    </row>
    <row r="1661" customFormat="false" ht="12.5" hidden="false" customHeight="false" outlineLevel="0" collapsed="false">
      <c r="A1661" s="0" t="n">
        <v>1660</v>
      </c>
      <c r="B1661" s="15" t="s">
        <v>140</v>
      </c>
      <c r="C1661" s="16" t="s">
        <v>141</v>
      </c>
      <c r="D1661" s="0" t="s">
        <v>195</v>
      </c>
      <c r="E1661" s="0" t="n">
        <v>8.4</v>
      </c>
      <c r="F1661" s="0" t="n">
        <v>11.4</v>
      </c>
      <c r="G1661" s="0" t="n">
        <v>3.8</v>
      </c>
      <c r="H1661" s="0" t="n">
        <v>5.5</v>
      </c>
      <c r="I1661" s="0" t="n">
        <v>8.6</v>
      </c>
      <c r="J1661" s="0" t="n">
        <v>4.168</v>
      </c>
      <c r="K1661" s="0" t="n">
        <v>0.236</v>
      </c>
      <c r="L1661" s="0" t="n">
        <v>1.8</v>
      </c>
      <c r="M1661" s="0" t="n">
        <v>16.9</v>
      </c>
      <c r="O1661" s="0" t="n">
        <v>1324</v>
      </c>
      <c r="BD1661" s="0" t="n">
        <v>0.03</v>
      </c>
      <c r="BF1661" s="0" t="n">
        <f aca="false">IF(E1661&lt;11,-3.6797*E1661^2+48.115*E1661-53.83,280.92*EXP(-0.2027*E1661))</f>
        <v>90.6963680000001</v>
      </c>
      <c r="BG1661" s="1" t="n">
        <f aca="false">32.208*LN(F1661)+21.438</f>
        <v>99.8198189507377</v>
      </c>
      <c r="BH1661" s="1" t="n">
        <f aca="false">IF(G1661&lt;=2, -10*G1661+100, 88.958*EXP(-0.0755*G1661))</f>
        <v>66.7706991099565</v>
      </c>
      <c r="BI1661" s="1" t="n">
        <f aca="false">IF(I1661&lt;=100, 0.0053*(I1661)^2-1.0332*I1661+100.76, 122.82*EXP(-0.0092*I1661))</f>
        <v>92.266468</v>
      </c>
      <c r="BJ1661" s="0" t="e">
        <f aca="false">IF(P1661&lt;=1000, -6.942*LN(P1661)+107.59, -36.304*LN(P1661)+310.72)</f>
        <v>#VALUE!</v>
      </c>
      <c r="BK1661" s="0" t="e">
        <f aca="false">BF1661^0.04*BG1661^0.22*BH1661^0.51*BI1661^0.06*BJ1661^0.17</f>
        <v>#VALUE!</v>
      </c>
      <c r="BL1661" s="0" t="e">
        <f aca="false">IF(BK1661&gt;=90, "Very Good", IF(BK1661&gt;=80, "Good", IF(BK1661&gt;=70, "Slightly Good", IF(BK1661&gt;=60, "Average", IF(BK1661&gt;=50, "Slightly Poor", IF(BK1661&gt;=40, "Poor", "Very Poor"))))))</f>
        <v>#VALUE!</v>
      </c>
      <c r="BM1661" s="2" t="e">
        <f aca="false">IF(P1661&lt;=1000, -6.942*LN(P1661)+107.59, IF(AND(P1661&gt;1000, P1661&lt;=5213),-36.304*LN(P1661)+310.72, IF(P1661&gt;5213, 10)))</f>
        <v>#VALUE!</v>
      </c>
      <c r="BN1661" s="2" t="e">
        <f aca="false">BF1661^0.04*BG1661^0.22*BH1661^0.51*BI1661^0.06*BM1661^0.17</f>
        <v>#VALUE!</v>
      </c>
      <c r="BO1661" s="3" t="e">
        <f aca="false">IF(BN1661&gt;=90, "Very Good", IF(BN1661&gt;=80, "Good", IF(BN1661&gt;=70, "Slightly Good", IF(BN1661&gt;=60, "Average", IF(BN1661&gt;=50, "Slightly Poor", IF(BN1661&gt;=40, "Poor", "Very Poor"))))))</f>
        <v>#VALUE!</v>
      </c>
      <c r="BP1661" s="2" t="e">
        <f aca="false">IF(AJ1661&lt;=1000, -6.942*LN(AJ1661)+107.59, IF(AND(AJ1661&gt;1000, AJ1661&lt;=5213),-36.304*LN(AJ1661)+310.72, IF(AJ1661&gt;5213, 10)))</f>
        <v>#VALUE!</v>
      </c>
      <c r="BQ1661" s="2" t="e">
        <f aca="false">BF1661^0.04*BG1661^0.22*BH1661^0.51*BI1661^0.06*BP1661^0.17</f>
        <v>#VALUE!</v>
      </c>
      <c r="BR1661" s="0" t="e">
        <f aca="false">IF(BQ1661&gt;=90, "Very Good", IF(BQ1661&gt;=80, "Good", IF(BQ1661&gt;=70, "Slightly Good", IF(BQ1661&gt;=60, "Average", IF(BQ1661&gt;=50, "Slightly Poor", IF(BQ1661&gt;=40, "Poor", "Very Poor"))))))</f>
        <v>#VALUE!</v>
      </c>
      <c r="BT1661" s="2" t="e">
        <f aca="false">9.81*LN(AH1661)+30.6</f>
        <v>#VALUE!</v>
      </c>
      <c r="BU1661" s="0" t="e">
        <f aca="false">IF(BT1661&lt;30, "Clean water", IF(AND(BT1661&gt;=30, BT1661&lt;40), "Hypolimia", IF(AND(BT1661&gt;=40,BT1661&lt;50), "Mesotrophic", IF(AND(BT1661&gt;=50, BT1661&lt;70), "Eutrophic", IF(BT1661&gt;70,"Hypertrophic")))))</f>
        <v>#VALUE!</v>
      </c>
      <c r="CM1661" s="0" t="n">
        <f aca="false">IF(G1661&gt;H1661,1,0)</f>
        <v>0</v>
      </c>
      <c r="CO1661" s="17" t="n">
        <f aca="false">14.652-0.41022*M1661+0.007991*M1661*M1661-0.000077774*M1661*M1661*M1661</f>
        <v>9.626191266834</v>
      </c>
      <c r="CP1661" s="1" t="n">
        <f aca="false">F1661/CO1661*100</f>
        <v>118.42690098292</v>
      </c>
    </row>
    <row r="1662" customFormat="false" ht="12.5" hidden="false" customHeight="false" outlineLevel="0" collapsed="false">
      <c r="A1662" s="0" t="n">
        <v>1661</v>
      </c>
      <c r="B1662" s="15" t="s">
        <v>123</v>
      </c>
      <c r="C1662" s="16" t="s">
        <v>124</v>
      </c>
      <c r="D1662" s="0" t="s">
        <v>195</v>
      </c>
      <c r="E1662" s="0" t="n">
        <v>7.4</v>
      </c>
      <c r="F1662" s="0" t="n">
        <v>8.8</v>
      </c>
      <c r="G1662" s="0" t="n">
        <v>2.5</v>
      </c>
      <c r="H1662" s="0" t="n">
        <v>6.9</v>
      </c>
      <c r="I1662" s="0" t="n">
        <v>2.4</v>
      </c>
      <c r="J1662" s="0" t="n">
        <v>9.937</v>
      </c>
      <c r="K1662" s="0" t="n">
        <v>0.093</v>
      </c>
      <c r="L1662" s="0" t="n">
        <v>4.5</v>
      </c>
      <c r="M1662" s="0" t="n">
        <v>14.5</v>
      </c>
      <c r="N1662" s="0" t="n">
        <v>0</v>
      </c>
      <c r="O1662" s="0" t="n">
        <v>587</v>
      </c>
      <c r="P1662" s="0" t="n">
        <v>27000</v>
      </c>
      <c r="AC1662" s="0" t="n">
        <v>9.79</v>
      </c>
      <c r="AD1662" s="0" t="n">
        <v>2.2</v>
      </c>
      <c r="AE1662" s="0" t="n">
        <v>6.516</v>
      </c>
      <c r="AF1662" s="0" t="n">
        <v>0.051</v>
      </c>
      <c r="AG1662" s="0" t="n">
        <v>0.028</v>
      </c>
      <c r="AH1662" s="0" t="n">
        <v>2.3</v>
      </c>
      <c r="AJ1662" s="0" t="n">
        <v>1600</v>
      </c>
      <c r="BF1662" s="0" t="n">
        <f aca="false">IF(E1662&lt;11,-3.6797*E1662^2+48.115*E1662-53.83,280.92*EXP(-0.2027*E1662))</f>
        <v>100.720628</v>
      </c>
      <c r="BG1662" s="1" t="n">
        <f aca="false">32.208*LN(F1662)+21.438</f>
        <v>91.4824034455619</v>
      </c>
      <c r="BH1662" s="1" t="n">
        <f aca="false">IF(G1662&lt;=2, -10*G1662+100, 88.958*EXP(-0.0755*G1662))</f>
        <v>73.6566439219523</v>
      </c>
      <c r="BI1662" s="1" t="n">
        <f aca="false">IF(I1662&lt;=100, 0.0053*(I1662)^2-1.0332*I1662+100.76, 122.82*EXP(-0.0092*I1662))</f>
        <v>98.310848</v>
      </c>
      <c r="BJ1662" s="0" t="n">
        <f aca="false">IF(P1662&lt;=1000, -6.942*LN(P1662)+107.59, -36.304*LN(P1662)+310.72)</f>
        <v>-59.7112092315887</v>
      </c>
      <c r="BK1662" s="0" t="e">
        <f aca="false">BF1662^0.04*BG1662^0.22*BH1662^0.51*BI1662^0.06*BJ1662^0.17</f>
        <v>#NUM!</v>
      </c>
      <c r="BL1662" s="0" t="e">
        <f aca="false">IF(BK1662&gt;=90, "Very Good", IF(BK1662&gt;=80, "Good", IF(BK1662&gt;=70, "Slightly Good", IF(BK1662&gt;=60, "Average", IF(BK1662&gt;=50, "Slightly Poor", IF(BK1662&gt;=40, "Poor", "Very Poor"))))))</f>
        <v>#NUM!</v>
      </c>
      <c r="BM1662" s="2" t="n">
        <f aca="false">IF(P1662&lt;=1000, -6.942*LN(P1662)+107.59, IF(AND(P1662&gt;1000, P1662&lt;=5213),-36.304*LN(P1662)+310.72, IF(P1662&gt;5213, 10)))</f>
        <v>10</v>
      </c>
      <c r="BN1662" s="2" t="n">
        <f aca="false">BF1662^0.04*BG1662^0.22*BH1662^0.51*BI1662^0.06*BM1662^0.17</f>
        <v>56.6830447831101</v>
      </c>
      <c r="BO1662" s="3" t="str">
        <f aca="false">IF(BN1662&gt;=90, "Very Good", IF(BN1662&gt;=80, "Good", IF(BN1662&gt;=70, "Slightly Good", IF(BN1662&gt;=60, "Average", IF(BN1662&gt;=50, "Slightly Poor", IF(BN1662&gt;=40, "Poor", "Very Poor"))))))</f>
        <v>Slightly Poor</v>
      </c>
      <c r="BP1662" s="2" t="n">
        <f aca="false">IF(AJ1662&lt;=1000, -6.942*LN(AJ1662)+107.59, IF(AND(AJ1662&gt;1000, AJ1662&lt;=5213),-36.304*LN(AJ1662)+310.72, IF(AJ1662&gt;5213, 10)))</f>
        <v>42.8778405956953</v>
      </c>
      <c r="BQ1662" s="2" t="n">
        <f aca="false">BF1662^0.04*BG1662^0.22*BH1662^0.51*BI1662^0.06*BP1662^0.17</f>
        <v>72.5993553968817</v>
      </c>
      <c r="BR1662" s="0" t="str">
        <f aca="false">IF(BQ1662&gt;=90, "Very Good", IF(BQ1662&gt;=80, "Good", IF(BQ1662&gt;=70, "Slightly Good", IF(BQ1662&gt;=60, "Average", IF(BQ1662&gt;=50, "Slightly Poor", IF(BQ1662&gt;=40, "Poor", "Very Poor"))))))</f>
        <v>Slightly Good</v>
      </c>
      <c r="BT1662" s="2" t="n">
        <f aca="false">9.81*LN(AH1662)+30.6</f>
        <v>38.7708384959934</v>
      </c>
      <c r="BU1662" s="0" t="str">
        <f aca="false">IF(BT1662&lt;30, "Clean water", IF(AND(BT1662&gt;=30, BT1662&lt;40), "Hypolimia", IF(AND(BT1662&gt;=40,BT1662&lt;50), "Mesotrophic", IF(AND(BT1662&gt;=50, BT1662&lt;70), "Eutrophic", IF(BT1662&gt;70,"Hypertrophic")))))</f>
        <v>Hypolimia</v>
      </c>
      <c r="CM1662" s="0" t="n">
        <f aca="false">IF(G1662&gt;H1662,1,0)</f>
        <v>0</v>
      </c>
      <c r="CO1662" s="17" t="n">
        <f aca="false">14.652-0.41022*M1662+0.007991*M1662*M1662-0.000077774*M1662*M1662*M1662</f>
        <v>10.14681398925</v>
      </c>
      <c r="CP1662" s="1" t="n">
        <f aca="false">F1662/CO1662*100</f>
        <v>86.7267302753665</v>
      </c>
    </row>
    <row r="1663" customFormat="false" ht="12.5" hidden="false" customHeight="false" outlineLevel="0" collapsed="false">
      <c r="A1663" s="0" t="n">
        <v>1662</v>
      </c>
      <c r="B1663" s="15" t="s">
        <v>125</v>
      </c>
      <c r="C1663" s="16" t="s">
        <v>126</v>
      </c>
      <c r="D1663" s="0" t="s">
        <v>195</v>
      </c>
      <c r="E1663" s="0" t="n">
        <v>8.7</v>
      </c>
      <c r="F1663" s="0" t="n">
        <v>13.9</v>
      </c>
      <c r="G1663" s="0" t="n">
        <v>1.7</v>
      </c>
      <c r="H1663" s="0" t="n">
        <v>2.8</v>
      </c>
      <c r="I1663" s="0" t="n">
        <v>3</v>
      </c>
      <c r="J1663" s="0" t="n">
        <v>7.939</v>
      </c>
      <c r="K1663" s="0" t="n">
        <v>0.024</v>
      </c>
      <c r="L1663" s="0" t="n">
        <v>1.8</v>
      </c>
      <c r="M1663" s="0" t="n">
        <v>11.6</v>
      </c>
      <c r="N1663" s="0" t="n">
        <v>0</v>
      </c>
      <c r="O1663" s="0" t="n">
        <v>603</v>
      </c>
      <c r="P1663" s="0" t="n">
        <v>2800</v>
      </c>
      <c r="AC1663" s="0" t="n">
        <v>7.859</v>
      </c>
      <c r="AD1663" s="0" t="n">
        <v>1.03</v>
      </c>
      <c r="AE1663" s="0" t="n">
        <v>6.185</v>
      </c>
      <c r="AF1663" s="0" t="n">
        <v>0.016</v>
      </c>
      <c r="AG1663" s="0" t="n">
        <v>0.011</v>
      </c>
      <c r="AH1663" s="0" t="n">
        <v>10.8</v>
      </c>
      <c r="AJ1663" s="0" t="n">
        <v>290</v>
      </c>
      <c r="BF1663" s="0" t="n">
        <f aca="false">IF(E1663&lt;11,-3.6797*E1663^2+48.115*E1663-53.83,280.92*EXP(-0.2027*E1663))</f>
        <v>86.2540070000001</v>
      </c>
      <c r="BG1663" s="1" t="n">
        <f aca="false">32.208*LN(F1663)+21.438</f>
        <v>106.205875763121</v>
      </c>
      <c r="BH1663" s="1" t="n">
        <f aca="false">IF(G1663&lt;=2, -10*G1663+100, 88.958*EXP(-0.0755*G1663))</f>
        <v>83</v>
      </c>
      <c r="BI1663" s="1" t="n">
        <f aca="false">IF(I1663&lt;=100, 0.0053*(I1663)^2-1.0332*I1663+100.76, 122.82*EXP(-0.0092*I1663))</f>
        <v>97.7081</v>
      </c>
      <c r="BJ1663" s="0" t="n">
        <f aca="false">IF(P1663&lt;=1000, -6.942*LN(P1663)+107.59, -36.304*LN(P1663)+310.72)</f>
        <v>22.5615490304878</v>
      </c>
      <c r="BK1663" s="0" t="n">
        <f aca="false">BF1663^0.04*BG1663^0.22*BH1663^0.51*BI1663^0.06*BJ1663^0.17</f>
        <v>71.0202550419307</v>
      </c>
      <c r="BL1663" s="0" t="str">
        <f aca="false">IF(BK1663&gt;=90, "Very Good", IF(BK1663&gt;=80, "Good", IF(BK1663&gt;=70, "Slightly Good", IF(BK1663&gt;=60, "Average", IF(BK1663&gt;=50, "Slightly Poor", IF(BK1663&gt;=40, "Poor", "Very Poor"))))))</f>
        <v>Slightly Good</v>
      </c>
      <c r="BM1663" s="2" t="n">
        <f aca="false">IF(P1663&lt;=1000, -6.942*LN(P1663)+107.59, IF(AND(P1663&gt;1000, P1663&lt;=5213),-36.304*LN(P1663)+310.72, IF(P1663&gt;5213, 10)))</f>
        <v>22.5615490304878</v>
      </c>
      <c r="BN1663" s="2" t="n">
        <f aca="false">BF1663^0.04*BG1663^0.22*BH1663^0.51*BI1663^0.06*BM1663^0.17</f>
        <v>71.0202550419307</v>
      </c>
      <c r="BO1663" s="3" t="str">
        <f aca="false">IF(BN1663&gt;=90, "Very Good", IF(BN1663&gt;=80, "Good", IF(BN1663&gt;=70, "Slightly Good", IF(BN1663&gt;=60, "Average", IF(BN1663&gt;=50, "Slightly Poor", IF(BN1663&gt;=40, "Poor", "Very Poor"))))))</f>
        <v>Slightly Good</v>
      </c>
      <c r="BP1663" s="2" t="n">
        <f aca="false">IF(AJ1663&lt;=1000, -6.942*LN(AJ1663)+107.59, IF(AND(AJ1663&gt;1000, AJ1663&lt;=5213),-36.304*LN(AJ1663)+310.72, IF(AJ1663&gt;5213, 10)))</f>
        <v>68.2296866326692</v>
      </c>
      <c r="BQ1663" s="2" t="n">
        <f aca="false">BF1663^0.04*BG1663^0.22*BH1663^0.51*BI1663^0.06*BP1663^0.17</f>
        <v>85.7205573624772</v>
      </c>
      <c r="BR1663" s="0" t="str">
        <f aca="false">IF(BQ1663&gt;=90, "Very Good", IF(BQ1663&gt;=80, "Good", IF(BQ1663&gt;=70, "Slightly Good", IF(BQ1663&gt;=60, "Average", IF(BQ1663&gt;=50, "Slightly Poor", IF(BQ1663&gt;=40, "Poor", "Very Poor"))))))</f>
        <v>Good</v>
      </c>
      <c r="BT1663" s="2" t="n">
        <f aca="false">9.81*LN(AH1663)+30.6</f>
        <v>53.943347575817</v>
      </c>
      <c r="BU1663" s="0" t="str">
        <f aca="false">IF(BT1663&lt;30, "Clean water", IF(AND(BT1663&gt;=30, BT1663&lt;40), "Hypolimia", IF(AND(BT1663&gt;=40,BT1663&lt;50), "Mesotrophic", IF(AND(BT1663&gt;=50, BT1663&lt;70), "Eutrophic", IF(BT1663&gt;70,"Hypertrophic")))))</f>
        <v>Eutrophic</v>
      </c>
      <c r="CM1663" s="0" t="n">
        <f aca="false">IF(G1663&gt;H1663,1,0)</f>
        <v>0</v>
      </c>
      <c r="CO1663" s="17" t="n">
        <f aca="false">14.652-0.41022*M1663+0.007991*M1663*M1663-0.000077774*M1663*M1663*M1663</f>
        <v>10.847319834496</v>
      </c>
      <c r="CP1663" s="1" t="n">
        <f aca="false">F1663/CO1663*100</f>
        <v>128.14225275995</v>
      </c>
    </row>
    <row r="1665" s="30" customFormat="true" ht="13" hidden="false" customHeight="false" outlineLevel="0" collapsed="false">
      <c r="C1665" s="30" t="s">
        <v>196</v>
      </c>
      <c r="E1665" s="30" t="n">
        <f aca="false">MAX(E2:E1663)</f>
        <v>9.4</v>
      </c>
      <c r="F1665" s="30" t="n">
        <f aca="false">MAX(F2:F1663)</f>
        <v>24.8</v>
      </c>
      <c r="G1665" s="30" t="n">
        <f aca="false">MAX(G2:G1663)</f>
        <v>22.7</v>
      </c>
      <c r="H1665" s="30" t="n">
        <f aca="false">MAX(H2:H1663)</f>
        <v>19</v>
      </c>
      <c r="I1665" s="30" t="n">
        <f aca="false">MAX(I2:I1663)</f>
        <v>424.8</v>
      </c>
      <c r="J1665" s="30" t="n">
        <f aca="false">MAX(J2:J1663)</f>
        <v>23.01</v>
      </c>
      <c r="K1665" s="30" t="n">
        <f aca="false">MAX(K2:K1663)</f>
        <v>0.837</v>
      </c>
      <c r="L1665" s="30" t="n">
        <f aca="false">MAX(L2:L1663)</f>
        <v>16</v>
      </c>
      <c r="M1665" s="30" t="n">
        <f aca="false">MAX(M2:M1663)</f>
        <v>33.3</v>
      </c>
      <c r="N1665" s="30" t="n">
        <f aca="false">MAX(N2:N1663)</f>
        <v>0.002</v>
      </c>
      <c r="O1665" s="30" t="n">
        <f aca="false">MAX(O2:O1663)</f>
        <v>6410</v>
      </c>
      <c r="P1665" s="30" t="n">
        <f aca="false">MAX(P2:P1663)</f>
        <v>2800000</v>
      </c>
      <c r="Q1665" s="30" t="n">
        <f aca="false">MAX(Q2:Q1663)</f>
        <v>0</v>
      </c>
      <c r="R1665" s="30" t="n">
        <f aca="false">MAX(R2:R1663)</f>
        <v>0</v>
      </c>
      <c r="S1665" s="30" t="n">
        <f aca="false">MAX(S2:S1663)</f>
        <v>0</v>
      </c>
      <c r="T1665" s="30" t="n">
        <f aca="false">MAX(T2:T1663)</f>
        <v>0</v>
      </c>
      <c r="U1665" s="30" t="n">
        <f aca="false">MAX(U2:U1663)</f>
        <v>0</v>
      </c>
      <c r="V1665" s="30" t="n">
        <f aca="false">MAX(V2:V1663)</f>
        <v>0</v>
      </c>
      <c r="W1665" s="30" t="n">
        <f aca="false">MAX(W2:W1663)</f>
        <v>0</v>
      </c>
      <c r="X1665" s="30" t="n">
        <f aca="false">MAX(X2:X1663)</f>
        <v>0</v>
      </c>
      <c r="Y1665" s="30" t="n">
        <f aca="false">MAX(Y2:Y1663)</f>
        <v>0</v>
      </c>
      <c r="Z1665" s="30" t="n">
        <f aca="false">MAX(Z2:Z1663)</f>
        <v>0</v>
      </c>
      <c r="AA1665" s="30" t="n">
        <f aca="false">MAX(AA2:AA1663)</f>
        <v>0</v>
      </c>
      <c r="AB1665" s="30" t="n">
        <f aca="false">MAX(AB2:AB1663)</f>
        <v>0</v>
      </c>
      <c r="AC1665" s="30" t="n">
        <f aca="false">MAX(AC2:AC1663)</f>
        <v>20.93</v>
      </c>
      <c r="AD1665" s="30" t="n">
        <f aca="false">MAX(AD2:AD1663)</f>
        <v>14.697</v>
      </c>
      <c r="AE1665" s="30" t="n">
        <f aca="false">MAX(AE2:AE1663)</f>
        <v>11.698</v>
      </c>
      <c r="AF1665" s="30" t="n">
        <f aca="false">MAX(AF2:AF1663)</f>
        <v>0.738</v>
      </c>
      <c r="AG1665" s="30" t="n">
        <f aca="false">MAX(AG2:AG1663)</f>
        <v>0.714</v>
      </c>
      <c r="AH1665" s="30" t="n">
        <f aca="false">MAX(AH2:AH1663)</f>
        <v>222.3</v>
      </c>
      <c r="AI1665" s="30" t="n">
        <f aca="false">MAX(AI2:AI1663)</f>
        <v>0</v>
      </c>
      <c r="AJ1665" s="30" t="n">
        <f aca="false">MAX(AJ2:AJ1663)</f>
        <v>800000</v>
      </c>
      <c r="AK1665" s="30" t="n">
        <f aca="false">MAX(AK2:AK1663)</f>
        <v>0</v>
      </c>
      <c r="AL1665" s="30" t="n">
        <f aca="false">MAX(AL2:AL1663)</f>
        <v>0</v>
      </c>
      <c r="AM1665" s="30" t="n">
        <f aca="false">MAX(AM2:AM1663)</f>
        <v>0</v>
      </c>
      <c r="AN1665" s="30" t="n">
        <f aca="false">MAX(AN2:AN1663)</f>
        <v>0</v>
      </c>
      <c r="AO1665" s="30" t="n">
        <f aca="false">MAX(AO2:AO1663)</f>
        <v>0</v>
      </c>
      <c r="AP1665" s="30" t="n">
        <f aca="false">MAX(AP2:AP1663)</f>
        <v>0.3</v>
      </c>
      <c r="AQ1665" s="30" t="n">
        <f aca="false">MAX(AQ2:AQ1663)</f>
        <v>0</v>
      </c>
      <c r="AR1665" s="30" t="n">
        <f aca="false">MAX(AR2:AR1663)</f>
        <v>0</v>
      </c>
      <c r="AS1665" s="30" t="n">
        <f aca="false">MAX(AS2:AS1663)</f>
        <v>0</v>
      </c>
      <c r="AT1665" s="30" t="n">
        <f aca="false">MAX(AT2:AT1663)</f>
        <v>0</v>
      </c>
      <c r="AU1665" s="30" t="n">
        <f aca="false">MAX(AU2:AU1663)</f>
        <v>0</v>
      </c>
      <c r="AV1665" s="30" t="n">
        <f aca="false">MAX(AV2:AV1663)</f>
        <v>0</v>
      </c>
      <c r="AW1665" s="30" t="n">
        <f aca="false">MAX(AW2:AW1663)</f>
        <v>0</v>
      </c>
      <c r="AX1665" s="30" t="n">
        <f aca="false">MAX(AX2:AX1663)</f>
        <v>0</v>
      </c>
      <c r="AY1665" s="30" t="n">
        <f aca="false">MAX(AY2:AY1663)</f>
        <v>0.0005</v>
      </c>
      <c r="AZ1665" s="30" t="n">
        <f aca="false">MAX(AZ2:AZ1663)</f>
        <v>0</v>
      </c>
      <c r="BA1665" s="30" t="n">
        <f aca="false">MAX(BA2:BA1663)</f>
        <v>0</v>
      </c>
      <c r="BB1665" s="30" t="n">
        <f aca="false">MAX(BB2:BB1663)</f>
        <v>0</v>
      </c>
      <c r="BC1665" s="30" t="n">
        <f aca="false">MAX(BC2:BC1663)</f>
        <v>0</v>
      </c>
      <c r="BD1665" s="30" t="n">
        <f aca="false">MAX(BD2:BD1663)</f>
        <v>1762.789</v>
      </c>
      <c r="BE1665" s="30" t="n">
        <f aca="false">MAX(BE2:BE1663)</f>
        <v>0</v>
      </c>
      <c r="BG1665" s="31"/>
      <c r="BH1665" s="31"/>
      <c r="BI1665" s="31"/>
      <c r="BM1665" s="32"/>
      <c r="BN1665" s="32"/>
      <c r="BO1665" s="33"/>
      <c r="BP1665" s="32"/>
      <c r="BQ1665" s="32"/>
      <c r="BT1665" s="32"/>
      <c r="CM1665" s="30" t="n">
        <f aca="false">SUM(CM2:CM1664)</f>
        <v>74</v>
      </c>
      <c r="CP1665" s="31" t="n">
        <f aca="false">MAX(CP2:CP1663)</f>
        <v>321.70446041407</v>
      </c>
    </row>
    <row r="1666" s="30" customFormat="true" ht="13" hidden="false" customHeight="false" outlineLevel="0" collapsed="false">
      <c r="C1666" s="30" t="s">
        <v>197</v>
      </c>
      <c r="E1666" s="30" t="n">
        <f aca="false">MIN(E2:E1663)</f>
        <v>6.5</v>
      </c>
      <c r="F1666" s="30" t="n">
        <f aca="false">MIN(F2:F1663)</f>
        <v>2.1</v>
      </c>
      <c r="G1666" s="30" t="n">
        <f aca="false">MIN(G2:G1663)</f>
        <v>0</v>
      </c>
      <c r="H1666" s="30" t="n">
        <f aca="false">MIN(H2:H1663)</f>
        <v>0.6</v>
      </c>
      <c r="I1666" s="30" t="n">
        <f aca="false">MIN(I2:I1663)</f>
        <v>0.1</v>
      </c>
      <c r="J1666" s="30" t="n">
        <f aca="false">MIN(J2:J1663)</f>
        <v>1.299</v>
      </c>
      <c r="K1666" s="30" t="n">
        <f aca="false">MIN(K2:K1663)</f>
        <v>0</v>
      </c>
      <c r="L1666" s="30" t="n">
        <f aca="false">MIN(L2:L1663)</f>
        <v>0.6</v>
      </c>
      <c r="M1666" s="30" t="n">
        <f aca="false">MIN(M2:M1663)</f>
        <v>0</v>
      </c>
      <c r="N1666" s="30" t="n">
        <f aca="false">MIN(N2:N1663)</f>
        <v>0</v>
      </c>
      <c r="O1666" s="30" t="n">
        <f aca="false">MIN(O2:O1663)</f>
        <v>25</v>
      </c>
      <c r="P1666" s="30" t="n">
        <f aca="false">MIN(P2:P1663)</f>
        <v>0</v>
      </c>
      <c r="Q1666" s="30" t="n">
        <f aca="false">MIN(Q2:Q1663)</f>
        <v>0</v>
      </c>
      <c r="R1666" s="30" t="n">
        <f aca="false">MIN(R2:R1663)</f>
        <v>0</v>
      </c>
      <c r="S1666" s="30" t="n">
        <f aca="false">MIN(S2:S1663)</f>
        <v>0</v>
      </c>
      <c r="T1666" s="30" t="n">
        <f aca="false">MIN(T2:T1663)</f>
        <v>0</v>
      </c>
      <c r="U1666" s="30" t="n">
        <f aca="false">MIN(U2:U1663)</f>
        <v>0</v>
      </c>
      <c r="V1666" s="30" t="n">
        <f aca="false">MIN(V2:V1663)</f>
        <v>0</v>
      </c>
      <c r="W1666" s="30" t="n">
        <f aca="false">MIN(W2:W1663)</f>
        <v>0</v>
      </c>
      <c r="X1666" s="30" t="n">
        <f aca="false">MIN(X2:X1663)</f>
        <v>0</v>
      </c>
      <c r="Y1666" s="30" t="n">
        <f aca="false">MIN(Y2:Y1663)</f>
        <v>0</v>
      </c>
      <c r="Z1666" s="30" t="n">
        <f aca="false">MIN(Z2:Z1663)</f>
        <v>0</v>
      </c>
      <c r="AA1666" s="30" t="n">
        <f aca="false">MIN(AA2:AA1663)</f>
        <v>0</v>
      </c>
      <c r="AB1666" s="30" t="n">
        <f aca="false">MIN(AB2:AB1663)</f>
        <v>0</v>
      </c>
      <c r="AC1666" s="30" t="n">
        <f aca="false">MIN(AC2:AC1663)</f>
        <v>1.105</v>
      </c>
      <c r="AD1666" s="30" t="n">
        <f aca="false">MIN(AD2:AD1663)</f>
        <v>0</v>
      </c>
      <c r="AE1666" s="30" t="n">
        <f aca="false">MIN(AE2:AE1663)</f>
        <v>0.12</v>
      </c>
      <c r="AF1666" s="30" t="n">
        <f aca="false">MIN(AF2:AF1663)</f>
        <v>0</v>
      </c>
      <c r="AG1666" s="30" t="n">
        <f aca="false">MIN(AG2:AG1663)</f>
        <v>0</v>
      </c>
      <c r="AH1666" s="30" t="n">
        <f aca="false">MIN(AH2:AH1663)</f>
        <v>0</v>
      </c>
      <c r="AI1666" s="30" t="n">
        <f aca="false">MIN(AI2:AI1663)</f>
        <v>0</v>
      </c>
      <c r="AJ1666" s="30" t="n">
        <f aca="false">MIN(AJ2:AJ1663)</f>
        <v>0</v>
      </c>
      <c r="AK1666" s="30" t="n">
        <f aca="false">MIN(AK2:AK1663)</f>
        <v>0</v>
      </c>
      <c r="AL1666" s="30" t="n">
        <f aca="false">MIN(AL2:AL1663)</f>
        <v>0</v>
      </c>
      <c r="AM1666" s="30" t="n">
        <f aca="false">MIN(AM2:AM1663)</f>
        <v>0</v>
      </c>
      <c r="AN1666" s="30" t="n">
        <f aca="false">MIN(AN2:AN1663)</f>
        <v>0</v>
      </c>
      <c r="AO1666" s="30" t="n">
        <f aca="false">MIN(AO2:AO1663)</f>
        <v>0</v>
      </c>
      <c r="AP1666" s="30" t="n">
        <f aca="false">MIN(AP2:AP1663)</f>
        <v>0</v>
      </c>
      <c r="AQ1666" s="30" t="n">
        <f aca="false">MIN(AQ2:AQ1663)</f>
        <v>0</v>
      </c>
      <c r="AR1666" s="30" t="n">
        <f aca="false">MIN(AR2:AR1663)</f>
        <v>0</v>
      </c>
      <c r="AS1666" s="30" t="n">
        <f aca="false">MIN(AS2:AS1663)</f>
        <v>0</v>
      </c>
      <c r="AT1666" s="30" t="n">
        <f aca="false">MIN(AT2:AT1663)</f>
        <v>0</v>
      </c>
      <c r="AU1666" s="30" t="n">
        <f aca="false">MIN(AU2:AU1663)</f>
        <v>0</v>
      </c>
      <c r="AV1666" s="30" t="n">
        <f aca="false">MIN(AV2:AV1663)</f>
        <v>0</v>
      </c>
      <c r="AW1666" s="30" t="n">
        <f aca="false">MIN(AW2:AW1663)</f>
        <v>0</v>
      </c>
      <c r="AX1666" s="30" t="n">
        <f aca="false">MIN(AX2:AX1663)</f>
        <v>0</v>
      </c>
      <c r="AY1666" s="30" t="n">
        <f aca="false">MIN(AY2:AY1663)</f>
        <v>0</v>
      </c>
      <c r="AZ1666" s="30" t="n">
        <f aca="false">MIN(AZ2:AZ1663)</f>
        <v>0</v>
      </c>
      <c r="BA1666" s="30" t="n">
        <f aca="false">MIN(BA2:BA1663)</f>
        <v>0</v>
      </c>
      <c r="BB1666" s="30" t="n">
        <f aca="false">MIN(BB2:BB1663)</f>
        <v>0</v>
      </c>
      <c r="BC1666" s="30" t="n">
        <f aca="false">MIN(BC2:BC1663)</f>
        <v>0</v>
      </c>
      <c r="BD1666" s="30" t="n">
        <f aca="false">MIN(BD2:BD1663)</f>
        <v>0.008</v>
      </c>
      <c r="BE1666" s="30" t="n">
        <f aca="false">MIN(BE2:BE1663)</f>
        <v>0</v>
      </c>
      <c r="BG1666" s="31"/>
      <c r="BH1666" s="31"/>
      <c r="BI1666" s="31"/>
      <c r="BM1666" s="32"/>
      <c r="BN1666" s="32"/>
      <c r="BO1666" s="33"/>
      <c r="BP1666" s="32"/>
      <c r="BQ1666" s="32"/>
      <c r="BT1666" s="32"/>
      <c r="CP1666" s="31" t="n">
        <f aca="false">MIN(CP2:CP1663)</f>
        <v>23.3718745927466</v>
      </c>
    </row>
    <row r="1667" s="30" customFormat="true" ht="13" hidden="false" customHeight="false" outlineLevel="0" collapsed="false">
      <c r="C1667" s="30" t="s">
        <v>198</v>
      </c>
      <c r="E1667" s="34" t="n">
        <f aca="false">AVERAGE(E2:E1663)</f>
        <v>7.82679108970501</v>
      </c>
      <c r="F1667" s="34" t="n">
        <f aca="false">AVERAGE(F2:F1663)</f>
        <v>10.5008428657435</v>
      </c>
      <c r="G1667" s="34" t="n">
        <f aca="false">AVERAGE(G2:G1663)</f>
        <v>2.27314870559904</v>
      </c>
      <c r="H1667" s="34" t="n">
        <f aca="false">AVERAGE(H2:H1663)</f>
        <v>4.99409993979531</v>
      </c>
      <c r="I1667" s="34" t="n">
        <f aca="false">AVERAGE(I2:I1663)</f>
        <v>10.4096327513546</v>
      </c>
      <c r="J1667" s="34" t="n">
        <f aca="false">AVERAGE(J2:J1663)</f>
        <v>5.66507706201085</v>
      </c>
      <c r="K1667" s="34" t="n">
        <f aca="false">AVERAGE(K2:K1663)</f>
        <v>0.0962817579771221</v>
      </c>
      <c r="L1667" s="34" t="n">
        <f aca="false">AVERAGE(L2:L1663)</f>
        <v>3.03269114990969</v>
      </c>
      <c r="M1667" s="34" t="n">
        <f aca="false">AVERAGE(M2:M1663)</f>
        <v>15.9190246839253</v>
      </c>
      <c r="N1667" s="34" t="n">
        <f aca="false">AVERAGE(N2:N1663)</f>
        <v>1.51400454201363E-006</v>
      </c>
      <c r="O1667" s="34" t="n">
        <f aca="false">AVERAGE(O2:O1663)</f>
        <v>544.636363636364</v>
      </c>
      <c r="P1667" s="34" t="n">
        <f aca="false">AVERAGE(P2:P1663)</f>
        <v>33240.2314674735</v>
      </c>
      <c r="Q1667" s="34" t="n">
        <f aca="false">AVERAGE(Q2:Q1663)</f>
        <v>0</v>
      </c>
      <c r="R1667" s="34" t="n">
        <f aca="false">AVERAGE(R2:R1663)</f>
        <v>0</v>
      </c>
      <c r="S1667" s="34" t="n">
        <f aca="false">AVERAGE(S2:S1663)</f>
        <v>0</v>
      </c>
      <c r="T1667" s="34" t="n">
        <f aca="false">AVERAGE(T2:T1663)</f>
        <v>0</v>
      </c>
      <c r="U1667" s="34" t="n">
        <f aca="false">AVERAGE(U2:U1663)</f>
        <v>0</v>
      </c>
      <c r="V1667" s="34" t="n">
        <f aca="false">AVERAGE(V2:V1663)</f>
        <v>0</v>
      </c>
      <c r="W1667" s="34" t="e">
        <f aca="false">AVERAGE(W2:W1663)</f>
        <v>#DIV/0!</v>
      </c>
      <c r="X1667" s="34" t="e">
        <f aca="false">AVERAGE(X2:X1663)</f>
        <v>#DIV/0!</v>
      </c>
      <c r="Y1667" s="34" t="e">
        <f aca="false">AVERAGE(Y2:Y1663)</f>
        <v>#DIV/0!</v>
      </c>
      <c r="Z1667" s="34" t="e">
        <f aca="false">AVERAGE(Z2:Z1663)</f>
        <v>#DIV/0!</v>
      </c>
      <c r="AA1667" s="34" t="e">
        <f aca="false">AVERAGE(AA2:AA1663)</f>
        <v>#DIV/0!</v>
      </c>
      <c r="AB1667" s="34" t="e">
        <f aca="false">AVERAGE(AB2:AB1663)</f>
        <v>#DIV/0!</v>
      </c>
      <c r="AC1667" s="34" t="n">
        <f aca="false">AVERAGE(AC2:AC1663)</f>
        <v>5.36149672250546</v>
      </c>
      <c r="AD1667" s="34" t="n">
        <f aca="false">AVERAGE(AD2:AD1663)</f>
        <v>0.77673561544064</v>
      </c>
      <c r="AE1667" s="34" t="n">
        <f aca="false">AVERAGE(AE2:AE1663)</f>
        <v>3.94532410779315</v>
      </c>
      <c r="AF1667" s="34" t="n">
        <f aca="false">AVERAGE(AF2:AF1663)</f>
        <v>0.0480284049526586</v>
      </c>
      <c r="AG1667" s="34" t="n">
        <f aca="false">AVERAGE(AG2:AG1663)</f>
        <v>0.0326591405680991</v>
      </c>
      <c r="AH1667" s="34" t="n">
        <f aca="false">AVERAGE(AH2:AH1663)</f>
        <v>11.2712990936556</v>
      </c>
      <c r="AI1667" s="34" t="n">
        <f aca="false">AVERAGE(AI2:AI1663)</f>
        <v>0</v>
      </c>
      <c r="AJ1667" s="34" t="n">
        <f aca="false">AVERAGE(AJ2:AJ1663)</f>
        <v>4916.34190620272</v>
      </c>
      <c r="AK1667" s="34" t="e">
        <f aca="false">AVERAGE(AK2:AK1663)</f>
        <v>#DIV/0!</v>
      </c>
      <c r="AL1667" s="34" t="e">
        <f aca="false">AVERAGE(AL2:AL1663)</f>
        <v>#DIV/0!</v>
      </c>
      <c r="AM1667" s="34" t="e">
        <f aca="false">AVERAGE(AM2:AM1663)</f>
        <v>#DIV/0!</v>
      </c>
      <c r="AN1667" s="34" t="e">
        <f aca="false">AVERAGE(AN2:AN1663)</f>
        <v>#DIV/0!</v>
      </c>
      <c r="AO1667" s="34" t="e">
        <f aca="false">AVERAGE(AO2:AO1663)</f>
        <v>#DIV/0!</v>
      </c>
      <c r="AP1667" s="34" t="n">
        <f aca="false">AVERAGE(AP2:AP1663)</f>
        <v>0.00882352941176471</v>
      </c>
      <c r="AQ1667" s="34" t="n">
        <f aca="false">AVERAGE(AQ2:AQ1663)</f>
        <v>0</v>
      </c>
      <c r="AR1667" s="34" t="n">
        <f aca="false">AVERAGE(AR2:AR1663)</f>
        <v>0</v>
      </c>
      <c r="AS1667" s="34" t="n">
        <f aca="false">AVERAGE(AS2:AS1663)</f>
        <v>0</v>
      </c>
      <c r="AT1667" s="34" t="e">
        <f aca="false">AVERAGE(AT2:AT1663)</f>
        <v>#DIV/0!</v>
      </c>
      <c r="AU1667" s="34" t="n">
        <f aca="false">AVERAGE(AU2:AU1663)</f>
        <v>0</v>
      </c>
      <c r="AV1667" s="34" t="n">
        <f aca="false">AVERAGE(AV2:AV1663)</f>
        <v>0</v>
      </c>
      <c r="AW1667" s="34" t="n">
        <f aca="false">AVERAGE(AW2:AW1663)</f>
        <v>0</v>
      </c>
      <c r="AX1667" s="34" t="n">
        <f aca="false">AVERAGE(AX2:AX1663)</f>
        <v>0</v>
      </c>
      <c r="AY1667" s="34" t="n">
        <f aca="false">AVERAGE(AY2:AY1663)</f>
        <v>5.09803921568628E-006</v>
      </c>
      <c r="AZ1667" s="34" t="n">
        <f aca="false">AVERAGE(AZ2:AZ1663)</f>
        <v>0</v>
      </c>
      <c r="BA1667" s="34" t="n">
        <f aca="false">AVERAGE(BA2:BA1663)</f>
        <v>0</v>
      </c>
      <c r="BB1667" s="34" t="n">
        <f aca="false">AVERAGE(BB2:BB1663)</f>
        <v>0</v>
      </c>
      <c r="BC1667" s="34" t="e">
        <f aca="false">AVERAGE(BC2:BC1663)</f>
        <v>#DIV/0!</v>
      </c>
      <c r="BD1667" s="34" t="n">
        <f aca="false">AVERAGE(BD2:BD1663)</f>
        <v>56.7299590163934</v>
      </c>
      <c r="BE1667" s="34" t="n">
        <f aca="false">AVERAGE(BE2:BE1663)</f>
        <v>0</v>
      </c>
      <c r="BF1667" s="34"/>
      <c r="BG1667" s="31"/>
      <c r="BH1667" s="31"/>
      <c r="BI1667" s="31"/>
      <c r="BM1667" s="32"/>
      <c r="BN1667" s="32"/>
      <c r="BO1667" s="33"/>
      <c r="BP1667" s="32"/>
      <c r="BQ1667" s="32"/>
      <c r="BT1667" s="32"/>
      <c r="CP1667" s="31" t="n">
        <f aca="false">AVERAGE(CP2:CP1663)</f>
        <v>104.429802863962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BU1"/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overThenDown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B1669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4" ySplit="3" topLeftCell="BM4" activePane="bottomRight" state="frozen"/>
      <selection pane="topLeft" activeCell="A1" activeCellId="0" sqref="A1"/>
      <selection pane="topRight" activeCell="BM1" activeCellId="0" sqref="BM1"/>
      <selection pane="bottomLeft" activeCell="A4" activeCellId="0" sqref="A4"/>
      <selection pane="bottomRight" activeCell="C1669" activeCellId="0" sqref="C1669"/>
    </sheetView>
  </sheetViews>
  <sheetFormatPr defaultRowHeight="12.5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8"/>
    <col collapsed="false" customWidth="true" hidden="false" outlineLevel="0" max="3" min="3" style="0" width="25"/>
    <col collapsed="false" customWidth="true" hidden="false" outlineLevel="0" max="4" min="4" style="0" width="10.99"/>
    <col collapsed="false" customWidth="true" hidden="false" outlineLevel="0" max="5" min="5" style="0" width="18.73"/>
    <col collapsed="false" customWidth="true" hidden="false" outlineLevel="0" max="8" min="6" style="0" width="10.82"/>
    <col collapsed="false" customWidth="true" hidden="false" outlineLevel="0" max="12" min="9" style="0" width="10.46"/>
    <col collapsed="false" customWidth="true" hidden="false" outlineLevel="0" max="13" min="13" style="0" width="13.01"/>
    <col collapsed="false" customWidth="true" hidden="false" outlineLevel="0" max="14" min="14" style="0" width="11.27"/>
    <col collapsed="false" customWidth="true" hidden="false" outlineLevel="0" max="15" min="15" style="0" width="19.27"/>
    <col collapsed="false" customWidth="true" hidden="false" outlineLevel="0" max="16" min="16" style="0" width="18.27"/>
    <col collapsed="false" customWidth="true" hidden="false" outlineLevel="0" max="28" min="17" style="0" width="9.18"/>
    <col collapsed="false" customWidth="true" hidden="false" outlineLevel="0" max="29" min="29" style="0" width="14.54"/>
    <col collapsed="false" customWidth="true" hidden="false" outlineLevel="0" max="30" min="30" style="0" width="13.17"/>
    <col collapsed="false" customWidth="true" hidden="false" outlineLevel="0" max="31" min="31" style="0" width="13.45"/>
    <col collapsed="false" customWidth="true" hidden="false" outlineLevel="0" max="33" min="32" style="0" width="17"/>
    <col collapsed="false" customWidth="true" hidden="false" outlineLevel="0" max="34" min="34" style="0" width="26"/>
    <col collapsed="false" customWidth="true" hidden="false" outlineLevel="0" max="35" min="35" style="0" width="16.45"/>
    <col collapsed="false" customWidth="true" hidden="false" outlineLevel="0" max="36" min="36" style="0" width="16"/>
    <col collapsed="false" customWidth="true" hidden="false" outlineLevel="0" max="38" min="37" style="0" width="15"/>
    <col collapsed="false" customWidth="true" hidden="false" outlineLevel="0" max="39" min="39" style="0" width="15.72"/>
    <col collapsed="false" customWidth="true" hidden="false" outlineLevel="0" max="41" min="40" style="0" width="12.18"/>
    <col collapsed="false" customWidth="true" hidden="false" outlineLevel="0" max="42" min="42" style="0" width="16.54"/>
    <col collapsed="false" customWidth="true" hidden="false" outlineLevel="0" max="43" min="43" style="0" width="19.27"/>
    <col collapsed="false" customWidth="true" hidden="false" outlineLevel="0" max="44" min="44" style="0" width="22.28"/>
    <col collapsed="false" customWidth="true" hidden="false" outlineLevel="0" max="45" min="45" style="0" width="13.01"/>
    <col collapsed="false" customWidth="true" hidden="false" outlineLevel="0" max="46" min="46" style="0" width="22.28"/>
    <col collapsed="false" customWidth="true" hidden="false" outlineLevel="0" max="47" min="47" style="0" width="22.81"/>
    <col collapsed="false" customWidth="true" hidden="false" outlineLevel="0" max="48" min="48" style="0" width="15"/>
    <col collapsed="false" customWidth="true" hidden="false" outlineLevel="0" max="49" min="49" style="0" width="13.17"/>
    <col collapsed="false" customWidth="true" hidden="false" outlineLevel="0" max="50" min="50" style="0" width="16"/>
    <col collapsed="false" customWidth="true" hidden="false" outlineLevel="0" max="51" min="51" style="0" width="14.54"/>
    <col collapsed="false" customWidth="true" hidden="false" outlineLevel="0" max="52" min="52" style="0" width="17"/>
    <col collapsed="false" customWidth="true" hidden="false" outlineLevel="0" max="53" min="53" style="0" width="14.28"/>
    <col collapsed="false" customWidth="true" hidden="false" outlineLevel="0" max="54" min="54" style="0" width="20.72"/>
    <col collapsed="false" customWidth="true" hidden="false" outlineLevel="0" max="55" min="55" style="0" width="9.82"/>
    <col collapsed="false" customWidth="true" hidden="false" outlineLevel="0" max="56" min="56" style="0" width="15"/>
    <col collapsed="false" customWidth="true" hidden="false" outlineLevel="0" max="57" min="57" style="0" width="19.46"/>
    <col collapsed="false" customWidth="true" hidden="false" outlineLevel="0" max="58" min="58" style="0" width="10.73"/>
    <col collapsed="false" customWidth="true" hidden="false" outlineLevel="0" max="63" min="59" style="0" width="8.67"/>
    <col collapsed="false" customWidth="true" hidden="false" outlineLevel="0" max="64" min="64" style="0" width="11.18"/>
    <col collapsed="false" customWidth="true" hidden="false" outlineLevel="0" max="70" min="65" style="0" width="12.27"/>
    <col collapsed="false" customWidth="true" hidden="false" outlineLevel="0" max="1025" min="71" style="0" width="8.67"/>
  </cols>
  <sheetData>
    <row r="1" customFormat="false" ht="12.5" hidden="false" customHeight="false" outlineLevel="0" collapsed="false">
      <c r="BF1" s="35" t="s">
        <v>199</v>
      </c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T1" s="35" t="s">
        <v>200</v>
      </c>
      <c r="BU1" s="35"/>
      <c r="BW1" s="35" t="s">
        <v>201</v>
      </c>
      <c r="BX1" s="35"/>
      <c r="BY1" s="35"/>
      <c r="BZ1" s="35"/>
      <c r="CA1" s="35"/>
      <c r="CB1" s="35"/>
    </row>
    <row r="2" customFormat="false" ht="12.5" hidden="false" customHeight="false" outlineLevel="0" collapsed="false">
      <c r="A2" s="16" t="s">
        <v>202</v>
      </c>
      <c r="B2" s="16" t="s">
        <v>203</v>
      </c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T2" s="35"/>
      <c r="BU2" s="35"/>
      <c r="BW2" s="35"/>
      <c r="BX2" s="35"/>
      <c r="BY2" s="35"/>
      <c r="BZ2" s="35"/>
      <c r="CA2" s="35"/>
      <c r="CB2" s="35"/>
    </row>
    <row r="3" s="12" customFormat="true" ht="38.5" hidden="false" customHeight="false" outlineLevel="0" collapsed="false">
      <c r="A3" s="4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K3" s="4" t="s">
        <v>10</v>
      </c>
      <c r="L3" s="4" t="s">
        <v>11</v>
      </c>
      <c r="M3" s="4" t="s">
        <v>12</v>
      </c>
      <c r="N3" s="4" t="s">
        <v>13</v>
      </c>
      <c r="O3" s="4" t="s">
        <v>14</v>
      </c>
      <c r="P3" s="4" t="s">
        <v>15</v>
      </c>
      <c r="Q3" s="4" t="s">
        <v>16</v>
      </c>
      <c r="R3" s="4" t="s">
        <v>17</v>
      </c>
      <c r="S3" s="4" t="s">
        <v>18</v>
      </c>
      <c r="T3" s="4" t="s">
        <v>19</v>
      </c>
      <c r="U3" s="4" t="s">
        <v>20</v>
      </c>
      <c r="V3" s="4" t="s">
        <v>21</v>
      </c>
      <c r="W3" s="4" t="s">
        <v>22</v>
      </c>
      <c r="X3" s="4" t="s">
        <v>23</v>
      </c>
      <c r="Y3" s="4" t="s">
        <v>24</v>
      </c>
      <c r="Z3" s="4" t="s">
        <v>25</v>
      </c>
      <c r="AA3" s="4" t="s">
        <v>26</v>
      </c>
      <c r="AB3" s="4" t="s">
        <v>27</v>
      </c>
      <c r="AC3" s="4" t="s">
        <v>28</v>
      </c>
      <c r="AD3" s="4" t="s">
        <v>29</v>
      </c>
      <c r="AE3" s="4" t="s">
        <v>30</v>
      </c>
      <c r="AF3" s="4" t="s">
        <v>31</v>
      </c>
      <c r="AG3" s="4" t="s">
        <v>32</v>
      </c>
      <c r="AH3" s="4" t="s">
        <v>33</v>
      </c>
      <c r="AI3" s="4" t="s">
        <v>34</v>
      </c>
      <c r="AJ3" s="4" t="s">
        <v>35</v>
      </c>
      <c r="AK3" s="4" t="s">
        <v>36</v>
      </c>
      <c r="AL3" s="4" t="s">
        <v>37</v>
      </c>
      <c r="AM3" s="4" t="s">
        <v>38</v>
      </c>
      <c r="AN3" s="4" t="s">
        <v>39</v>
      </c>
      <c r="AO3" s="4" t="s">
        <v>40</v>
      </c>
      <c r="AP3" s="4" t="s">
        <v>41</v>
      </c>
      <c r="AQ3" s="4" t="s">
        <v>42</v>
      </c>
      <c r="AR3" s="4" t="s">
        <v>43</v>
      </c>
      <c r="AS3" s="4" t="s">
        <v>44</v>
      </c>
      <c r="AT3" s="4" t="s">
        <v>45</v>
      </c>
      <c r="AU3" s="4" t="s">
        <v>46</v>
      </c>
      <c r="AV3" s="4" t="s">
        <v>47</v>
      </c>
      <c r="AW3" s="4" t="s">
        <v>48</v>
      </c>
      <c r="AX3" s="4" t="s">
        <v>49</v>
      </c>
      <c r="AY3" s="4" t="s">
        <v>50</v>
      </c>
      <c r="AZ3" s="4" t="s">
        <v>51</v>
      </c>
      <c r="BA3" s="4" t="s">
        <v>52</v>
      </c>
      <c r="BB3" s="4" t="s">
        <v>53</v>
      </c>
      <c r="BC3" s="4" t="s">
        <v>54</v>
      </c>
      <c r="BD3" s="4" t="s">
        <v>55</v>
      </c>
      <c r="BE3" s="4" t="s">
        <v>56</v>
      </c>
      <c r="BF3" s="5" t="s">
        <v>58</v>
      </c>
      <c r="BG3" s="5" t="s">
        <v>58</v>
      </c>
      <c r="BH3" s="5" t="s">
        <v>59</v>
      </c>
      <c r="BI3" s="5" t="s">
        <v>60</v>
      </c>
      <c r="BJ3" s="5" t="s">
        <v>61</v>
      </c>
      <c r="BK3" s="7" t="s">
        <v>62</v>
      </c>
      <c r="BL3" s="7" t="s">
        <v>63</v>
      </c>
      <c r="BM3" s="36" t="s">
        <v>64</v>
      </c>
      <c r="BN3" s="36" t="s">
        <v>65</v>
      </c>
      <c r="BO3" s="36" t="s">
        <v>63</v>
      </c>
      <c r="BP3" s="11" t="s">
        <v>66</v>
      </c>
      <c r="BQ3" s="11" t="s">
        <v>67</v>
      </c>
      <c r="BR3" s="11" t="s">
        <v>63</v>
      </c>
      <c r="BT3" s="14" t="s">
        <v>68</v>
      </c>
      <c r="BU3" s="14" t="s">
        <v>63</v>
      </c>
      <c r="BW3" s="11" t="s">
        <v>204</v>
      </c>
      <c r="BX3" s="11" t="s">
        <v>205</v>
      </c>
      <c r="BY3" s="11" t="s">
        <v>206</v>
      </c>
      <c r="BZ3" s="11" t="s">
        <v>207</v>
      </c>
      <c r="CA3" s="11" t="s">
        <v>208</v>
      </c>
      <c r="CB3" s="11" t="s">
        <v>209</v>
      </c>
    </row>
    <row r="4" customFormat="false" ht="13" hidden="false" customHeight="false" outlineLevel="0" collapsed="false">
      <c r="A4" s="0" t="n">
        <v>1</v>
      </c>
      <c r="B4" s="15" t="s">
        <v>72</v>
      </c>
      <c r="C4" s="16" t="s">
        <v>73</v>
      </c>
      <c r="D4" s="0" t="s">
        <v>74</v>
      </c>
      <c r="E4" s="0" t="n">
        <v>8.4</v>
      </c>
      <c r="F4" s="37"/>
      <c r="G4" s="37"/>
      <c r="H4" s="37"/>
      <c r="I4" s="0" t="n">
        <v>17.8</v>
      </c>
      <c r="J4" s="0" t="n">
        <v>9.387</v>
      </c>
      <c r="K4" s="0" t="n">
        <v>0.117</v>
      </c>
      <c r="L4" s="0" t="n">
        <v>4.7</v>
      </c>
      <c r="M4" s="0" t="n">
        <v>2.3</v>
      </c>
      <c r="N4" s="0" t="n">
        <v>0</v>
      </c>
      <c r="O4" s="0" t="n">
        <v>659</v>
      </c>
      <c r="P4" s="0" t="n">
        <v>1948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AC4" s="0" t="n">
        <v>9.002</v>
      </c>
      <c r="AD4" s="0" t="n">
        <v>1.862</v>
      </c>
      <c r="AE4" s="0" t="n">
        <v>6.415</v>
      </c>
      <c r="AF4" s="0" t="n">
        <v>0.04</v>
      </c>
      <c r="AG4" s="0" t="n">
        <v>0.021</v>
      </c>
      <c r="AH4" s="37"/>
      <c r="AJ4" s="0" t="n">
        <v>25</v>
      </c>
      <c r="AP4" s="0" t="n">
        <v>0</v>
      </c>
      <c r="AY4" s="0" t="n">
        <v>0</v>
      </c>
      <c r="BF4" s="0" t="n">
        <f aca="false">IF(E4&lt;11,-3.6797*E4^2+48.115*E4-53.83,280.92*EXP(-0.2027*E4))</f>
        <v>90.6963680000001</v>
      </c>
      <c r="BG4" s="0" t="e">
        <f aca="false">32.208*LN(F4)+21.438</f>
        <v>#VALUE!</v>
      </c>
      <c r="BH4" s="0" t="n">
        <f aca="false">IF(G4&lt;=2, -10*G4+100, 88.958*EXP(-0.0755*G4))</f>
        <v>100</v>
      </c>
      <c r="BI4" s="0" t="n">
        <f aca="false">IF(I4&lt;=100, 0.0053*(I4)^2-1.0332*I4+100.76, 122.82*EXP(-0.0092*I4))</f>
        <v>84.048292</v>
      </c>
      <c r="BJ4" s="0" t="n">
        <f aca="false">IF(P4&lt;=1000, -6.942*LN(P4)+107.59, -36.304*LN(P4)+310.72)</f>
        <v>35.7332287895131</v>
      </c>
      <c r="BK4" s="0" t="e">
        <f aca="false">BF4^0.04*BG4^0.22*BH4^0.51*BI4^0.06*BJ4^0.17</f>
        <v>#VALUE!</v>
      </c>
      <c r="BL4" s="0" t="e">
        <f aca="false">IF(BK4&gt;=90, "Very Good", IF(BK4&gt;=80, "Good", IF(BK4&gt;=70, "Slightly Good", IF(BK4&gt;=60, "Average", IF(BK4&gt;=50, "Slightly Poor", IF(BK4&gt;=40, "Poor", "Very Poor"))))))</f>
        <v>#VALUE!</v>
      </c>
      <c r="BM4" s="0" t="n">
        <f aca="false">IF(P4&lt;=1000, -6.942*LN(P4)+107.59, IF(AND(P4&gt;1000, P4&lt;=5213),-36.304*LN(P4)+310.72, IF(P4&gt;5213, 10)))</f>
        <v>35.7332287895131</v>
      </c>
      <c r="BN4" s="0" t="e">
        <f aca="false">BF4^0.04*BG4^0.22*BH4^0.51*BI4^0.06*BM4^0.17</f>
        <v>#VALUE!</v>
      </c>
      <c r="BO4" s="0" t="e">
        <f aca="false">IF(BN4&gt;=90, "Very Good", IF(BN4&gt;=80, "Good", IF(BN4&gt;=70, "Slightly Good", IF(BN4&gt;=60, "Average", IF(BN4&gt;=50, "Slightly Poor", IF(BN4&gt;=40, "Poor", "Very Poor"))))))</f>
        <v>#VALUE!</v>
      </c>
      <c r="BP4" s="0" t="n">
        <f aca="false">IF(AJ4&lt;=1000, -6.942*LN(AJ4)+107.59, IF(AND(AJ4&gt;1000, AJ4&lt;=5213),-36.304*LN(AJ4)+310.72, IF(AJ4&gt;5213, 10)))</f>
        <v>85.244564023765</v>
      </c>
      <c r="BQ4" s="0" t="e">
        <f aca="false">BF4^0.04*BG4^0.22*BH4^0.51*BI4^0.06*BP4^0.17</f>
        <v>#VALUE!</v>
      </c>
      <c r="BR4" s="0" t="e">
        <f aca="false">IF(BQ4&gt;=90, "Very Good", IF(BQ4&gt;=80, "Good", IF(BQ4&gt;=70, "Slightly Good", IF(BQ4&gt;=60, "Average", IF(BQ4&gt;=50, "Slightly Poor", IF(BQ4&gt;=40, "Poor", "Very Poor"))))))</f>
        <v>#VALUE!</v>
      </c>
      <c r="BT4" s="0" t="e">
        <f aca="false">9.81*LN(AH4)+30.6</f>
        <v>#VALUE!</v>
      </c>
      <c r="BU4" s="0" t="e">
        <f aca="false">IF(BT4&lt;30, "Clean water", IF(AND(BT4&gt;=30, BT4&lt;40), "Hypolimia", IF(AND(BT4&gt;=40,BT4&lt;50), "Mesotrophic", IF(AND(BT4&gt;=50, BT4&lt;70), "Eutrophic", IF(BT4&gt;70,"Hypertrophic")))))</f>
        <v>#VALUE!</v>
      </c>
      <c r="BW4" s="0" t="e">
        <f aca="false">IF(G4/H4&gt;=1, "PLS CHECK", "")</f>
        <v>#DIV/0!</v>
      </c>
      <c r="BX4" s="0" t="str">
        <f aca="false">IF(AC4/J4&gt;=1, "PLS CHECK", "")</f>
        <v/>
      </c>
      <c r="BY4" s="0" t="str">
        <f aca="false">IF(AE4/J4&gt;=1, "PLS CHECK", "")</f>
        <v/>
      </c>
      <c r="BZ4" s="0" t="str">
        <f aca="false">IF(AD4/J4&gt;=1, "PLS CHECK", "")</f>
        <v/>
      </c>
      <c r="CA4" s="0" t="str">
        <f aca="false">IF(AF4/K4&gt;=1, "PLS CHECK", "")</f>
        <v/>
      </c>
      <c r="CB4" s="0" t="str">
        <f aca="false">IF(AG4/K4&gt;=1, "PLS CHECK", "")</f>
        <v/>
      </c>
    </row>
    <row r="5" customFormat="false" ht="12.5" hidden="false" customHeight="false" outlineLevel="0" collapsed="false">
      <c r="A5" s="0" t="n">
        <v>2</v>
      </c>
      <c r="B5" s="15" t="s">
        <v>75</v>
      </c>
      <c r="C5" s="16" t="s">
        <v>76</v>
      </c>
      <c r="D5" s="0" t="s">
        <v>74</v>
      </c>
      <c r="E5" s="0" t="n">
        <v>7.9</v>
      </c>
      <c r="F5" s="0" t="n">
        <v>9.9</v>
      </c>
      <c r="G5" s="0" t="n">
        <v>4.3</v>
      </c>
      <c r="H5" s="37"/>
      <c r="I5" s="0" t="n">
        <v>5.6</v>
      </c>
      <c r="J5" s="0" t="n">
        <v>9.28</v>
      </c>
      <c r="K5" s="37"/>
      <c r="L5" s="0" t="n">
        <v>2.4</v>
      </c>
      <c r="M5" s="0" t="n">
        <v>3.1</v>
      </c>
      <c r="N5" s="0" t="n">
        <v>0</v>
      </c>
      <c r="O5" s="37"/>
      <c r="P5" s="37"/>
      <c r="AC5" s="0" t="n">
        <v>9.052</v>
      </c>
      <c r="AD5" s="0" t="n">
        <v>1.14</v>
      </c>
      <c r="AE5" s="0" t="n">
        <v>6.903</v>
      </c>
      <c r="AF5" s="37"/>
      <c r="AG5" s="37"/>
      <c r="AH5" s="0" t="n">
        <v>2</v>
      </c>
      <c r="AJ5" s="37"/>
      <c r="BF5" s="0" t="n">
        <f aca="false">IF(E5&lt;11,-3.6797*E5^2+48.115*E5-53.83,280.92*EXP(-0.2027*E5))</f>
        <v>96.6284230000001</v>
      </c>
      <c r="BG5" s="0" t="n">
        <f aca="false">32.208*LN(F5)+21.438</f>
        <v>95.2759594579826</v>
      </c>
      <c r="BH5" s="0" t="n">
        <f aca="false">IF(G5&lt;=2, -10*G5+100, 88.958*EXP(-0.0755*G5))</f>
        <v>64.2970883684832</v>
      </c>
      <c r="BI5" s="0" t="n">
        <f aca="false">IF(I5&lt;=100, 0.0053*(I5)^2-1.0332*I5+100.76, 122.82*EXP(-0.0092*I5))</f>
        <v>95.140288</v>
      </c>
      <c r="BJ5" s="0" t="e">
        <f aca="false">IF(P5&lt;=1000, -6.942*LN(P5)+107.59, -36.304*LN(P5)+310.72)</f>
        <v>#VALUE!</v>
      </c>
      <c r="BK5" s="0" t="e">
        <f aca="false">BF5^0.04*BG5^0.22*BH5^0.51*BI5^0.06*BJ5^0.17</f>
        <v>#VALUE!</v>
      </c>
      <c r="BL5" s="0" t="e">
        <f aca="false">IF(BK5&gt;=90, "Very Good", IF(BK5&gt;=80, "Good", IF(BK5&gt;=70, "Slightly Good", IF(BK5&gt;=60, "Average", IF(BK5&gt;=50, "Slightly Poor", IF(BK5&gt;=40, "Poor", "Very Poor"))))))</f>
        <v>#VALUE!</v>
      </c>
      <c r="BM5" s="0" t="e">
        <f aca="false">IF(P5&lt;=1000, -6.942*LN(P5)+107.59, IF(AND(P5&gt;1000, P5&lt;=5213),-36.304*LN(P5)+310.72, IF(P5&gt;5213, 10)))</f>
        <v>#VALUE!</v>
      </c>
      <c r="BN5" s="0" t="e">
        <f aca="false">BF5^0.04*BG5^0.22*BH5^0.51*BI5^0.06*BM5^0.17</f>
        <v>#VALUE!</v>
      </c>
      <c r="BO5" s="0" t="e">
        <f aca="false">IF(BN5&gt;=90, "Very Good", IF(BN5&gt;=80, "Good", IF(BN5&gt;=70, "Slightly Good", IF(BN5&gt;=60, "Average", IF(BN5&gt;=50, "Slightly Poor", IF(BN5&gt;=40, "Poor", "Very Poor"))))))</f>
        <v>#VALUE!</v>
      </c>
      <c r="BP5" s="0" t="e">
        <f aca="false">IF(AJ5&lt;=1000, -6.942*LN(AJ5)+107.59, IF(AND(AJ5&gt;1000, AJ5&lt;=5213),-36.304*LN(AJ5)+310.72, IF(AJ5&gt;5213, 10)))</f>
        <v>#VALUE!</v>
      </c>
      <c r="BQ5" s="0" t="e">
        <f aca="false">BF5^0.04*BG5^0.22*BH5^0.51*BI5^0.06*BP5^0.17</f>
        <v>#VALUE!</v>
      </c>
      <c r="BR5" s="0" t="e">
        <f aca="false">IF(BQ5&gt;=90, "Very Good", IF(BQ5&gt;=80, "Good", IF(BQ5&gt;=70, "Slightly Good", IF(BQ5&gt;=60, "Average", IF(BQ5&gt;=50, "Slightly Poor", IF(BQ5&gt;=40, "Poor", "Very Poor"))))))</f>
        <v>#VALUE!</v>
      </c>
      <c r="BT5" s="0" t="n">
        <f aca="false">9.81*LN(AH5)+30.6</f>
        <v>37.3997738412931</v>
      </c>
      <c r="BU5" s="0" t="str">
        <f aca="false">IF(BT5&lt;30, "Clean water", IF(AND(BT5&gt;=30, BT5&lt;40), "Hypolimia", IF(AND(BT5&gt;=40,BT5&lt;50), "Mesotrophic", IF(AND(BT5&gt;=50, BT5&lt;70), "Eutrophic", IF(BT5&gt;70,"Hypertrophic")))))</f>
        <v>Hypolimia</v>
      </c>
      <c r="BW5" s="0" t="e">
        <f aca="false">IF(G5/H5&gt;=1, "PLS CHECK", "")</f>
        <v>#DIV/0!</v>
      </c>
      <c r="BX5" s="0" t="str">
        <f aca="false">IF(AC5/J5&gt;=1, "PLS CHECK", "")</f>
        <v/>
      </c>
      <c r="BY5" s="0" t="str">
        <f aca="false">IF(AE5/J5&gt;=1, "PLS CHECK", "")</f>
        <v/>
      </c>
      <c r="BZ5" s="0" t="str">
        <f aca="false">IF(AD5/J5&gt;=1, "PLS CHECK", "")</f>
        <v/>
      </c>
      <c r="CA5" s="0" t="e">
        <f aca="false">IF(AF5/K5&gt;=1, "PLS CHECK", "")</f>
        <v>#DIV/0!</v>
      </c>
      <c r="CB5" s="0" t="e">
        <f aca="false">IF(AG5/K5&gt;=1, "PLS CHECK", "")</f>
        <v>#DIV/0!</v>
      </c>
    </row>
    <row r="6" customFormat="false" ht="12.5" hidden="false" customHeight="false" outlineLevel="0" collapsed="false">
      <c r="A6" s="0" t="n">
        <v>3</v>
      </c>
      <c r="B6" s="15" t="s">
        <v>77</v>
      </c>
      <c r="C6" s="16" t="s">
        <v>78</v>
      </c>
      <c r="D6" s="0" t="s">
        <v>74</v>
      </c>
      <c r="BD6" s="0" t="n">
        <v>37.133</v>
      </c>
      <c r="BX6" s="0" t="e">
        <f aca="false">IF(AC6/J6&gt;=1, "PLS CHECK", "")</f>
        <v>#DIV/0!</v>
      </c>
      <c r="BY6" s="0" t="e">
        <f aca="false">IF(AE6/J6&gt;=1, "PLS CHECK", "")</f>
        <v>#DIV/0!</v>
      </c>
      <c r="BZ6" s="0" t="e">
        <f aca="false">IF(AD6/J6&gt;=1, "PLS CHECK", "")</f>
        <v>#DIV/0!</v>
      </c>
      <c r="CA6" s="0" t="e">
        <f aca="false">IF(AF6/K6&gt;=1, "PLS CHECK", "")</f>
        <v>#DIV/0!</v>
      </c>
      <c r="CB6" s="0" t="e">
        <f aca="false">IF(AG6/K6&gt;=1, "PLS CHECK", "")</f>
        <v>#DIV/0!</v>
      </c>
    </row>
    <row r="7" customFormat="false" ht="12.5" hidden="false" customHeight="false" outlineLevel="0" collapsed="false">
      <c r="A7" s="0" t="n">
        <v>4</v>
      </c>
      <c r="B7" s="15" t="s">
        <v>79</v>
      </c>
      <c r="C7" s="16" t="s">
        <v>80</v>
      </c>
      <c r="D7" s="0" t="s">
        <v>74</v>
      </c>
      <c r="E7" s="0" t="n">
        <v>8</v>
      </c>
      <c r="F7" s="0" t="n">
        <v>13.1</v>
      </c>
      <c r="G7" s="0" t="n">
        <v>4.5</v>
      </c>
      <c r="H7" s="37"/>
      <c r="I7" s="0" t="n">
        <v>10.1</v>
      </c>
      <c r="J7" s="37"/>
      <c r="K7" s="37"/>
      <c r="L7" s="37"/>
      <c r="M7" s="0" t="n">
        <v>2.6</v>
      </c>
      <c r="N7" s="0" t="n">
        <v>0</v>
      </c>
      <c r="O7" s="0" t="n">
        <v>566</v>
      </c>
      <c r="P7" s="0" t="n">
        <v>1478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AC7" s="37"/>
      <c r="AD7" s="37"/>
      <c r="AE7" s="37"/>
      <c r="AF7" s="37"/>
      <c r="AG7" s="37"/>
      <c r="AH7" s="37"/>
      <c r="AJ7" s="0" t="n">
        <v>165</v>
      </c>
      <c r="AP7" s="0" t="n">
        <v>0</v>
      </c>
      <c r="AY7" s="0" t="n">
        <v>0</v>
      </c>
      <c r="BD7" s="0" t="n">
        <v>38.374</v>
      </c>
      <c r="BF7" s="0" t="n">
        <f aca="false">IF(E7&lt;11,-3.6797*E7^2+48.115*E7-53.83,280.92*EXP(-0.2027*E7))</f>
        <v>95.5892</v>
      </c>
      <c r="BG7" s="0" t="n">
        <f aca="false">32.208*LN(F7)+21.438</f>
        <v>104.29669471051</v>
      </c>
      <c r="BH7" s="0" t="n">
        <f aca="false">IF(G7&lt;=2, -10*G7+100, 88.958*EXP(-0.0755*G7))</f>
        <v>63.3334957672512</v>
      </c>
      <c r="BI7" s="0" t="n">
        <f aca="false">IF(I7&lt;=100, 0.0053*(I7)^2-1.0332*I7+100.76, 122.82*EXP(-0.0092*I7))</f>
        <v>90.865333</v>
      </c>
      <c r="BJ7" s="0" t="n">
        <f aca="false">IF(P7&lt;=1000, -6.942*LN(P7)+107.59, -36.304*LN(P7)+310.72)</f>
        <v>45.7572490348483</v>
      </c>
      <c r="BK7" s="0" t="n">
        <f aca="false">BF7^0.04*BG7^0.22*BH7^0.51*BI7^0.06*BJ7^0.17</f>
        <v>69.4785930158034</v>
      </c>
      <c r="BL7" s="0" t="str">
        <f aca="false">IF(BK7&gt;=90, "Very Good", IF(BK7&gt;=80, "Good", IF(BK7&gt;=70, "Slightly Good", IF(BK7&gt;=60, "Average", IF(BK7&gt;=50, "Slightly Poor", IF(BK7&gt;=40, "Poor", "Very Poor"))))))</f>
        <v>Average</v>
      </c>
      <c r="BM7" s="0" t="n">
        <f aca="false">IF(P7&lt;=1000, -6.942*LN(P7)+107.59, IF(AND(P7&gt;1000, P7&lt;=5213),-36.304*LN(P7)+310.72, IF(P7&gt;5213, 10)))</f>
        <v>45.7572490348483</v>
      </c>
      <c r="BN7" s="0" t="n">
        <f aca="false">BF7^0.04*BG7^0.22*BH7^0.51*BI7^0.06*BM7^0.17</f>
        <v>69.4785930158034</v>
      </c>
      <c r="BO7" s="0" t="str">
        <f aca="false">IF(BN7&gt;=90, "Very Good", IF(BN7&gt;=80, "Good", IF(BN7&gt;=70, "Slightly Good", IF(BN7&gt;=60, "Average", IF(BN7&gt;=50, "Slightly Poor", IF(BN7&gt;=40, "Poor", "Very Poor"))))))</f>
        <v>Average</v>
      </c>
      <c r="BP7" s="0" t="n">
        <f aca="false">IF(AJ7&lt;=1000, -6.942*LN(AJ7)+107.59, IF(AND(AJ7&gt;1000, AJ7&lt;=5213),-36.304*LN(AJ7)+310.72, IF(AJ7&gt;5213, 10)))</f>
        <v>72.1445265201822</v>
      </c>
      <c r="BQ7" s="0" t="n">
        <f aca="false">BF7^0.04*BG7^0.22*BH7^0.51*BI7^0.06*BP7^0.17</f>
        <v>75.0701713089992</v>
      </c>
      <c r="BR7" s="0" t="str">
        <f aca="false">IF(BQ7&gt;=90, "Very Good", IF(BQ7&gt;=80, "Good", IF(BQ7&gt;=70, "Slightly Good", IF(BQ7&gt;=60, "Average", IF(BQ7&gt;=50, "Slightly Poor", IF(BQ7&gt;=40, "Poor", "Very Poor"))))))</f>
        <v>Slightly Good</v>
      </c>
      <c r="BT7" s="0" t="e">
        <f aca="false">9.81*LN(AH7)+30.6</f>
        <v>#VALUE!</v>
      </c>
      <c r="BU7" s="0" t="e">
        <f aca="false">IF(BT7&lt;30, "Clean water", IF(AND(BT7&gt;=30, BT7&lt;40), "Hypolimia", IF(AND(BT7&gt;=40,BT7&lt;50), "Mesotrophic", IF(AND(BT7&gt;=50, BT7&lt;70), "Eutrophic", IF(BT7&gt;70,"Hypertrophic")))))</f>
        <v>#VALUE!</v>
      </c>
      <c r="BW7" s="0" t="e">
        <f aca="false">IF(G7/H7&gt;=1, "PLS CHECK", "")</f>
        <v>#DIV/0!</v>
      </c>
      <c r="BX7" s="0" t="e">
        <f aca="false">IF(AC7/J7&gt;=1, "PLS CHECK", "")</f>
        <v>#DIV/0!</v>
      </c>
      <c r="BY7" s="0" t="e">
        <f aca="false">IF(AE7/J7&gt;=1, "PLS CHECK", "")</f>
        <v>#DIV/0!</v>
      </c>
      <c r="BZ7" s="0" t="e">
        <f aca="false">IF(AD7/J7&gt;=1, "PLS CHECK", "")</f>
        <v>#DIV/0!</v>
      </c>
      <c r="CA7" s="0" t="e">
        <f aca="false">IF(AF7/K7&gt;=1, "PLS CHECK", "")</f>
        <v>#DIV/0!</v>
      </c>
      <c r="CB7" s="0" t="e">
        <f aca="false">IF(AG7/K7&gt;=1, "PLS CHECK", "")</f>
        <v>#DIV/0!</v>
      </c>
    </row>
    <row r="8" customFormat="false" ht="12.5" hidden="false" customHeight="false" outlineLevel="0" collapsed="false">
      <c r="A8" s="0" t="n">
        <v>5</v>
      </c>
      <c r="B8" s="15" t="s">
        <v>81</v>
      </c>
      <c r="C8" s="16" t="s">
        <v>82</v>
      </c>
      <c r="D8" s="0" t="s">
        <v>74</v>
      </c>
      <c r="E8" s="0" t="n">
        <v>7.6</v>
      </c>
      <c r="F8" s="0" t="n">
        <v>13.8</v>
      </c>
      <c r="G8" s="0" t="n">
        <v>3</v>
      </c>
      <c r="H8" s="0" t="n">
        <v>6.2</v>
      </c>
      <c r="I8" s="0" t="n">
        <v>2</v>
      </c>
      <c r="J8" s="0" t="n">
        <v>7.57</v>
      </c>
      <c r="K8" s="0" t="n">
        <v>0.046</v>
      </c>
      <c r="L8" s="0" t="n">
        <v>3</v>
      </c>
      <c r="M8" s="0" t="n">
        <v>0.5</v>
      </c>
      <c r="N8" s="0" t="n">
        <v>0</v>
      </c>
      <c r="O8" s="0" t="n">
        <v>523</v>
      </c>
      <c r="P8" s="0" t="n">
        <v>1500</v>
      </c>
      <c r="AC8" s="0" t="n">
        <v>6.737</v>
      </c>
      <c r="AD8" s="0" t="n">
        <v>0.046</v>
      </c>
      <c r="AE8" s="0" t="n">
        <v>6.36</v>
      </c>
      <c r="AF8" s="0" t="n">
        <v>0.015</v>
      </c>
      <c r="AG8" s="0" t="n">
        <v>0.003</v>
      </c>
      <c r="AH8" s="0" t="n">
        <v>5.8</v>
      </c>
      <c r="AJ8" s="0" t="n">
        <v>60</v>
      </c>
      <c r="BF8" s="0" t="n">
        <f aca="false">IF(E8&lt;11,-3.6797*E8^2+48.115*E8-53.83,280.92*EXP(-0.2027*E8))</f>
        <v>99.304528</v>
      </c>
      <c r="BG8" s="0" t="n">
        <f aca="false">32.208*LN(F8)+21.438</f>
        <v>105.973326016391</v>
      </c>
      <c r="BH8" s="0" t="n">
        <f aca="false">IF(G8&lt;=2, -10*G8+100, 88.958*EXP(-0.0755*G8))</f>
        <v>70.9279340534787</v>
      </c>
      <c r="BI8" s="0" t="n">
        <f aca="false">IF(I8&lt;=100, 0.0053*(I8)^2-1.0332*I8+100.76, 122.82*EXP(-0.0092*I8))</f>
        <v>98.7148</v>
      </c>
      <c r="BJ8" s="0" t="n">
        <f aca="false">IF(P8&lt;=1000, -6.942*LN(P8)+107.59, -36.304*LN(P8)+310.72)</f>
        <v>45.2208470670737</v>
      </c>
      <c r="BK8" s="0" t="n">
        <f aca="false">BF8^0.04*BG8^0.22*BH8^0.51*BI8^0.06*BJ8^0.17</f>
        <v>74.2009300066942</v>
      </c>
      <c r="BL8" s="0" t="str">
        <f aca="false">IF(BK8&gt;=90, "Very Good", IF(BK8&gt;=80, "Good", IF(BK8&gt;=70, "Slightly Good", IF(BK8&gt;=60, "Average", IF(BK8&gt;=50, "Slightly Poor", IF(BK8&gt;=40, "Poor", "Very Poor"))))))</f>
        <v>Slightly Good</v>
      </c>
      <c r="BM8" s="0" t="n">
        <f aca="false">IF(P8&lt;=1000, -6.942*LN(P8)+107.59, IF(AND(P8&gt;1000, P8&lt;=5213),-36.304*LN(P8)+310.72, IF(P8&gt;5213, 10)))</f>
        <v>45.2208470670737</v>
      </c>
      <c r="BN8" s="0" t="n">
        <f aca="false">BF8^0.04*BG8^0.22*BH8^0.51*BI8^0.06*BM8^0.17</f>
        <v>74.2009300066942</v>
      </c>
      <c r="BO8" s="0" t="str">
        <f aca="false">IF(BN8&gt;=90, "Very Good", IF(BN8&gt;=80, "Good", IF(BN8&gt;=70, "Slightly Good", IF(BN8&gt;=60, "Average", IF(BN8&gt;=50, "Slightly Poor", IF(BN8&gt;=40, "Poor", "Very Poor"))))))</f>
        <v>Slightly Good</v>
      </c>
      <c r="BP8" s="0" t="n">
        <f aca="false">IF(AJ8&lt;=1000, -6.942*LN(AJ8)+107.59, IF(AND(AJ8&gt;1000, AJ8&lt;=5213),-36.304*LN(AJ8)+310.72, IF(AJ8&gt;5213, 10)))</f>
        <v>79.1670600490542</v>
      </c>
      <c r="BQ8" s="0" t="n">
        <f aca="false">BF8^0.04*BG8^0.22*BH8^0.51*BI8^0.06*BP8^0.17</f>
        <v>81.6120597196711</v>
      </c>
      <c r="BR8" s="0" t="str">
        <f aca="false">IF(BQ8&gt;=90, "Very Good", IF(BQ8&gt;=80, "Good", IF(BQ8&gt;=70, "Slightly Good", IF(BQ8&gt;=60, "Average", IF(BQ8&gt;=50, "Slightly Poor", IF(BQ8&gt;=40, "Poor", "Very Poor"))))))</f>
        <v>Good</v>
      </c>
      <c r="BT8" s="0" t="n">
        <f aca="false">9.81*LN(AH8)+30.6</f>
        <v>47.8445861711888</v>
      </c>
      <c r="BU8" s="0" t="str">
        <f aca="false">IF(BT8&lt;30, "Clean water", IF(AND(BT8&gt;=30, BT8&lt;40), "Hypolimia", IF(AND(BT8&gt;=40,BT8&lt;50), "Mesotrophic", IF(AND(BT8&gt;=50, BT8&lt;70), "Eutrophic", IF(BT8&gt;70,"Hypertrophic")))))</f>
        <v>Mesotrophic</v>
      </c>
      <c r="BW8" s="0" t="str">
        <f aca="false">IF(G8/H8&gt;=1, "PLS CHECK", "")</f>
        <v/>
      </c>
      <c r="BX8" s="0" t="str">
        <f aca="false">IF(AC8/J8&gt;=1, "PLS CHECK", "")</f>
        <v/>
      </c>
      <c r="BY8" s="0" t="str">
        <f aca="false">IF(AE8/J8&gt;=1, "PLS CHECK", "")</f>
        <v/>
      </c>
      <c r="BZ8" s="0" t="str">
        <f aca="false">IF(AD8/J8&gt;=1, "PLS CHECK", "")</f>
        <v/>
      </c>
      <c r="CA8" s="0" t="str">
        <f aca="false">IF(AF8/K8&gt;=1, "PLS CHECK", "")</f>
        <v/>
      </c>
      <c r="CB8" s="0" t="str">
        <f aca="false">IF(AG8/K8&gt;=1, "PLS CHECK", "")</f>
        <v/>
      </c>
    </row>
    <row r="9" customFormat="false" ht="12.5" hidden="false" customHeight="false" outlineLevel="0" collapsed="false">
      <c r="A9" s="0" t="n">
        <v>6</v>
      </c>
      <c r="B9" s="15" t="s">
        <v>83</v>
      </c>
      <c r="C9" s="16" t="s">
        <v>84</v>
      </c>
      <c r="D9" s="0" t="s">
        <v>74</v>
      </c>
      <c r="E9" s="0" t="n">
        <v>8</v>
      </c>
      <c r="F9" s="37"/>
      <c r="G9" s="37"/>
      <c r="H9" s="37"/>
      <c r="I9" s="0" t="n">
        <v>10.2</v>
      </c>
      <c r="J9" s="37"/>
      <c r="K9" s="0" t="n">
        <v>0.18</v>
      </c>
      <c r="L9" s="0" t="n">
        <v>4.7</v>
      </c>
      <c r="M9" s="0" t="n">
        <v>4.3</v>
      </c>
      <c r="N9" s="0" t="n">
        <v>0</v>
      </c>
      <c r="O9" s="0" t="n">
        <v>531</v>
      </c>
      <c r="P9" s="0" t="n">
        <v>8700</v>
      </c>
      <c r="AC9" s="0" t="n">
        <v>9.218</v>
      </c>
      <c r="AD9" s="37"/>
      <c r="AE9" s="0" t="n">
        <v>6.464</v>
      </c>
      <c r="AF9" s="0" t="n">
        <v>0.074</v>
      </c>
      <c r="AG9" s="0" t="n">
        <v>0.051</v>
      </c>
      <c r="AH9" s="37"/>
      <c r="AJ9" s="0" t="n">
        <v>440</v>
      </c>
      <c r="BF9" s="0" t="n">
        <f aca="false">IF(E9&lt;11,-3.6797*E9^2+48.115*E9-53.83,280.92*EXP(-0.2027*E9))</f>
        <v>95.5892</v>
      </c>
      <c r="BG9" s="0" t="e">
        <f aca="false">32.208*LN(F9)+21.438</f>
        <v>#VALUE!</v>
      </c>
      <c r="BH9" s="0" t="n">
        <f aca="false">IF(G9&lt;=2, -10*G9+100, 88.958*EXP(-0.0755*G9))</f>
        <v>100</v>
      </c>
      <c r="BI9" s="0" t="n">
        <f aca="false">IF(I9&lt;=100, 0.0053*(I9)^2-1.0332*I9+100.76, 122.82*EXP(-0.0092*I9))</f>
        <v>90.772772</v>
      </c>
      <c r="BJ9" s="0" t="n">
        <f aca="false">IF(P9&lt;=1000, -6.942*LN(P9)+107.59, -36.304*LN(P9)+310.72)</f>
        <v>-18.5964267717477</v>
      </c>
      <c r="BK9" s="0" t="e">
        <f aca="false">BF9^0.04*BG9^0.22*BH9^0.51*BI9^0.06*BJ9^0.17</f>
        <v>#VALUE!</v>
      </c>
      <c r="BL9" s="0" t="e">
        <f aca="false">IF(BK9&gt;=90, "Very Good", IF(BK9&gt;=80, "Good", IF(BK9&gt;=70, "Slightly Good", IF(BK9&gt;=60, "Average", IF(BK9&gt;=50, "Slightly Poor", IF(BK9&gt;=40, "Poor", "Very Poor"))))))</f>
        <v>#VALUE!</v>
      </c>
      <c r="BM9" s="0" t="n">
        <f aca="false">IF(P9&lt;=1000, -6.942*LN(P9)+107.59, IF(AND(P9&gt;1000, P9&lt;=5213),-36.304*LN(P9)+310.72, IF(P9&gt;5213, 10)))</f>
        <v>10</v>
      </c>
      <c r="BN9" s="0" t="e">
        <f aca="false">BF9^0.04*BG9^0.22*BH9^0.51*BI9^0.06*BM9^0.17</f>
        <v>#VALUE!</v>
      </c>
      <c r="BO9" s="0" t="e">
        <f aca="false">IF(BN9&gt;=90, "Very Good", IF(BN9&gt;=80, "Good", IF(BN9&gt;=70, "Slightly Good", IF(BN9&gt;=60, "Average", IF(BN9&gt;=50, "Slightly Poor", IF(BN9&gt;=40, "Poor", "Very Poor"))))))</f>
        <v>#VALUE!</v>
      </c>
      <c r="BP9" s="0" t="n">
        <f aca="false">IF(AJ9&lt;=1000, -6.942*LN(AJ9)+107.59, IF(AND(AJ9&gt;1000, AJ9&lt;=5213),-36.304*LN(AJ9)+310.72, IF(AJ9&gt;5213, 10)))</f>
        <v>65.3356098457748</v>
      </c>
      <c r="BQ9" s="0" t="e">
        <f aca="false">BF9^0.04*BG9^0.22*BH9^0.51*BI9^0.06*BP9^0.17</f>
        <v>#VALUE!</v>
      </c>
      <c r="BR9" s="0" t="e">
        <f aca="false">IF(BQ9&gt;=90, "Very Good", IF(BQ9&gt;=80, "Good", IF(BQ9&gt;=70, "Slightly Good", IF(BQ9&gt;=60, "Average", IF(BQ9&gt;=50, "Slightly Poor", IF(BQ9&gt;=40, "Poor", "Very Poor"))))))</f>
        <v>#VALUE!</v>
      </c>
      <c r="BT9" s="0" t="e">
        <f aca="false">9.81*LN(AH9)+30.6</f>
        <v>#VALUE!</v>
      </c>
      <c r="BU9" s="0" t="e">
        <f aca="false">IF(BT9&lt;30, "Clean water", IF(AND(BT9&gt;=30, BT9&lt;40), "Hypolimia", IF(AND(BT9&gt;=40,BT9&lt;50), "Mesotrophic", IF(AND(BT9&gt;=50, BT9&lt;70), "Eutrophic", IF(BT9&gt;70,"Hypertrophic")))))</f>
        <v>#VALUE!</v>
      </c>
      <c r="BW9" s="0" t="e">
        <f aca="false">IF(G9/H9&gt;=1, "PLS CHECK", "")</f>
        <v>#DIV/0!</v>
      </c>
      <c r="BX9" s="0" t="e">
        <f aca="false">IF(AC9/J9&gt;=1, "PLS CHECK", "")</f>
        <v>#DIV/0!</v>
      </c>
      <c r="BY9" s="0" t="e">
        <f aca="false">IF(AE9/J9&gt;=1, "PLS CHECK", "")</f>
        <v>#DIV/0!</v>
      </c>
      <c r="BZ9" s="0" t="e">
        <f aca="false">IF(AD9/J9&gt;=1, "PLS CHECK", "")</f>
        <v>#DIV/0!</v>
      </c>
      <c r="CA9" s="0" t="str">
        <f aca="false">IF(AF9/K9&gt;=1, "PLS CHECK", "")</f>
        <v/>
      </c>
      <c r="CB9" s="0" t="str">
        <f aca="false">IF(AG9/K9&gt;=1, "PLS CHECK", "")</f>
        <v/>
      </c>
    </row>
    <row r="10" customFormat="false" ht="12.5" hidden="false" customHeight="false" outlineLevel="0" collapsed="false">
      <c r="A10" s="0" t="n">
        <v>7</v>
      </c>
      <c r="B10" s="15" t="s">
        <v>85</v>
      </c>
      <c r="C10" s="16" t="s">
        <v>86</v>
      </c>
      <c r="D10" s="0" t="s">
        <v>74</v>
      </c>
      <c r="E10" s="0" t="n">
        <v>7.7</v>
      </c>
      <c r="F10" s="0" t="n">
        <v>12.7</v>
      </c>
      <c r="G10" s="0" t="n">
        <v>2.2</v>
      </c>
      <c r="H10" s="0" t="n">
        <v>6.6</v>
      </c>
      <c r="I10" s="0" t="n">
        <v>2.4</v>
      </c>
      <c r="J10" s="0" t="n">
        <v>8.075</v>
      </c>
      <c r="K10" s="0" t="n">
        <v>0.12</v>
      </c>
      <c r="L10" s="0" t="n">
        <v>3.9</v>
      </c>
      <c r="M10" s="0" t="n">
        <v>2.8</v>
      </c>
      <c r="N10" s="0" t="n">
        <v>0</v>
      </c>
      <c r="O10" s="0" t="n">
        <v>599</v>
      </c>
      <c r="P10" s="0" t="n">
        <v>60000</v>
      </c>
      <c r="AC10" s="0" t="n">
        <v>7.842</v>
      </c>
      <c r="AD10" s="0" t="n">
        <v>0.451</v>
      </c>
      <c r="AE10" s="0" t="n">
        <v>6.437</v>
      </c>
      <c r="AF10" s="0" t="n">
        <v>0.08</v>
      </c>
      <c r="AG10" s="0" t="n">
        <v>0.046</v>
      </c>
      <c r="AH10" s="0" t="n">
        <v>7.7</v>
      </c>
      <c r="AJ10" s="0" t="n">
        <v>1000</v>
      </c>
      <c r="BF10" s="0" t="n">
        <f aca="false">IF(E10&lt;11,-3.6797*E10^2+48.115*E10-53.83,280.92*EXP(-0.2027*E10))</f>
        <v>98.486087</v>
      </c>
      <c r="BG10" s="0" t="n">
        <f aca="false">32.208*LN(F10)+21.438</f>
        <v>103.297917005506</v>
      </c>
      <c r="BH10" s="0" t="n">
        <f aca="false">IF(G10&lt;=2, -10*G10+100, 88.958*EXP(-0.0755*G10))</f>
        <v>75.3440041238757</v>
      </c>
      <c r="BI10" s="0" t="n">
        <f aca="false">IF(I10&lt;=100, 0.0053*(I10)^2-1.0332*I10+100.76, 122.82*EXP(-0.0092*I10))</f>
        <v>98.310848</v>
      </c>
      <c r="BJ10" s="0" t="n">
        <f aca="false">IF(P10&lt;=1000, -6.942*LN(P10)+107.59, -36.304*LN(P10)+310.72)</f>
        <v>-88.7002326350786</v>
      </c>
      <c r="BK10" s="0" t="e">
        <f aca="false">BF10^0.04*BG10^0.22*BH10^0.51*BI10^0.06*BJ10^0.17</f>
        <v>#NUM!</v>
      </c>
      <c r="BL10" s="0" t="e">
        <f aca="false">IF(BK10&gt;=90, "Very Good", IF(BK10&gt;=80, "Good", IF(BK10&gt;=70, "Slightly Good", IF(BK10&gt;=60, "Average", IF(BK10&gt;=50, "Slightly Poor", IF(BK10&gt;=40, "Poor", "Very Poor"))))))</f>
        <v>#NUM!</v>
      </c>
      <c r="BM10" s="0" t="n">
        <f aca="false">IF(P10&lt;=1000, -6.942*LN(P10)+107.59, IF(AND(P10&gt;1000, P10&lt;=5213),-36.304*LN(P10)+310.72, IF(P10&gt;5213, 10)))</f>
        <v>10</v>
      </c>
      <c r="BN10" s="0" t="n">
        <f aca="false">BF10^0.04*BG10^0.22*BH10^0.51*BI10^0.06*BM10^0.17</f>
        <v>58.84181514732</v>
      </c>
      <c r="BO10" s="0" t="str">
        <f aca="false">IF(BN10&gt;=90, "Very Good", IF(BN10&gt;=80, "Good", IF(BN10&gt;=70, "Slightly Good", IF(BN10&gt;=60, "Average", IF(BN10&gt;=50, "Slightly Poor", IF(BN10&gt;=40, "Poor", "Very Poor"))))))</f>
        <v>Slightly Poor</v>
      </c>
      <c r="BP10" s="0" t="n">
        <f aca="false">IF(AJ10&lt;=1000, -6.942*LN(AJ10)+107.59, IF(AND(AJ10&gt;1000, AJ10&lt;=5213),-36.304*LN(AJ10)+310.72, IF(AJ10&gt;5213, 10)))</f>
        <v>59.636362853306</v>
      </c>
      <c r="BQ10" s="0" t="n">
        <f aca="false">BF10^0.04*BG10^0.22*BH10^0.51*BI10^0.06*BP10^0.17</f>
        <v>79.7118624768312</v>
      </c>
      <c r="BR10" s="0" t="str">
        <f aca="false">IF(BQ10&gt;=90, "Very Good", IF(BQ10&gt;=80, "Good", IF(BQ10&gt;=70, "Slightly Good", IF(BQ10&gt;=60, "Average", IF(BQ10&gt;=50, "Slightly Poor", IF(BQ10&gt;=40, "Poor", "Very Poor"))))))</f>
        <v>Slightly Good</v>
      </c>
      <c r="BT10" s="0" t="n">
        <f aca="false">9.81*LN(AH10)+30.6</f>
        <v>50.6243714261131</v>
      </c>
      <c r="BU10" s="0" t="str">
        <f aca="false">IF(BT10&lt;30, "Clean water", IF(AND(BT10&gt;=30, BT10&lt;40), "Hypolimia", IF(AND(BT10&gt;=40,BT10&lt;50), "Mesotrophic", IF(AND(BT10&gt;=50, BT10&lt;70), "Eutrophic", IF(BT10&gt;70,"Hypertrophic")))))</f>
        <v>Eutrophic</v>
      </c>
      <c r="BW10" s="0" t="str">
        <f aca="false">IF(G10/H10&gt;=1, "PLS CHECK", "")</f>
        <v/>
      </c>
      <c r="BX10" s="0" t="str">
        <f aca="false">IF(AC10/J10&gt;=1, "PLS CHECK", "")</f>
        <v/>
      </c>
      <c r="BY10" s="0" t="str">
        <f aca="false">IF(AE10/J10&gt;=1, "PLS CHECK", "")</f>
        <v/>
      </c>
      <c r="BZ10" s="0" t="str">
        <f aca="false">IF(AD10/J10&gt;=1, "PLS CHECK", "")</f>
        <v/>
      </c>
      <c r="CA10" s="0" t="str">
        <f aca="false">IF(AF10/K10&gt;=1, "PLS CHECK", "")</f>
        <v/>
      </c>
      <c r="CB10" s="0" t="str">
        <f aca="false">IF(AG10/K10&gt;=1, "PLS CHECK", "")</f>
        <v/>
      </c>
    </row>
    <row r="11" customFormat="false" ht="12.5" hidden="false" customHeight="false" outlineLevel="0" collapsed="false">
      <c r="A11" s="0" t="n">
        <v>8</v>
      </c>
      <c r="B11" s="15" t="s">
        <v>87</v>
      </c>
      <c r="C11" s="16" t="s">
        <v>88</v>
      </c>
      <c r="D11" s="0" t="s">
        <v>74</v>
      </c>
      <c r="E11" s="0" t="n">
        <v>7.6</v>
      </c>
      <c r="F11" s="0" t="n">
        <v>12.1</v>
      </c>
      <c r="G11" s="37"/>
      <c r="H11" s="37"/>
      <c r="I11" s="0" t="n">
        <v>9.3</v>
      </c>
      <c r="J11" s="37"/>
      <c r="K11" s="37"/>
      <c r="L11" s="0" t="n">
        <v>4.7</v>
      </c>
      <c r="M11" s="0" t="n">
        <v>4.9</v>
      </c>
      <c r="N11" s="0" t="n">
        <v>0</v>
      </c>
      <c r="O11" s="0" t="n">
        <v>559</v>
      </c>
      <c r="P11" s="0" t="n">
        <v>62000</v>
      </c>
      <c r="AC11" s="37"/>
      <c r="AD11" s="37"/>
      <c r="AE11" s="37"/>
      <c r="AF11" s="37"/>
      <c r="AG11" s="37"/>
      <c r="AH11" s="37"/>
      <c r="AJ11" s="0" t="n">
        <v>1900</v>
      </c>
      <c r="BF11" s="0" t="n">
        <f aca="false">IF(E11&lt;11,-3.6797*E11^2+48.115*E11-53.83,280.92*EXP(-0.2027*E11))</f>
        <v>99.304528</v>
      </c>
      <c r="BG11" s="0" t="n">
        <f aca="false">32.208*LN(F11)+21.438</f>
        <v>101.739161217428</v>
      </c>
      <c r="BH11" s="0" t="n">
        <f aca="false">IF(G11&lt;=2, -10*G11+100, 88.958*EXP(-0.0755*G11))</f>
        <v>100</v>
      </c>
      <c r="BI11" s="0" t="n">
        <f aca="false">IF(I11&lt;=100, 0.0053*(I11)^2-1.0332*I11+100.76, 122.82*EXP(-0.0092*I11))</f>
        <v>91.609637</v>
      </c>
      <c r="BJ11" s="0" t="n">
        <f aca="false">IF(P11&lt;=1000, -6.942*LN(P11)+107.59, -36.304*LN(P11)+310.72)</f>
        <v>-89.8906343628445</v>
      </c>
      <c r="BK11" s="0" t="e">
        <f aca="false">BF11^0.04*BG11^0.22*BH11^0.51*BI11^0.06*BJ11^0.17</f>
        <v>#NUM!</v>
      </c>
      <c r="BL11" s="0" t="e">
        <f aca="false">IF(BK11&gt;=90, "Very Good", IF(BK11&gt;=80, "Good", IF(BK11&gt;=70, "Slightly Good", IF(BK11&gt;=60, "Average", IF(BK11&gt;=50, "Slightly Poor", IF(BK11&gt;=40, "Poor", "Very Poor"))))))</f>
        <v>#NUM!</v>
      </c>
      <c r="BM11" s="0" t="n">
        <f aca="false">IF(P11&lt;=1000, -6.942*LN(P11)+107.59, IF(AND(P11&gt;1000, P11&lt;=5213),-36.304*LN(P11)+310.72, IF(P11&gt;5213, 10)))</f>
        <v>10</v>
      </c>
      <c r="BN11" s="0" t="n">
        <f aca="false">BF11^0.04*BG11^0.22*BH11^0.51*BI11^0.06*BM11^0.17</f>
        <v>67.4904968623425</v>
      </c>
      <c r="BO11" s="0" t="str">
        <f aca="false">IF(BN11&gt;=90, "Very Good", IF(BN11&gt;=80, "Good", IF(BN11&gt;=70, "Slightly Good", IF(BN11&gt;=60, "Average", IF(BN11&gt;=50, "Slightly Poor", IF(BN11&gt;=40, "Poor", "Very Poor"))))))</f>
        <v>Average</v>
      </c>
      <c r="BP11" s="0" t="n">
        <f aca="false">IF(AJ11&lt;=1000, -6.942*LN(AJ11)+107.59, IF(AND(AJ11&gt;1000, AJ11&lt;=5213),-36.304*LN(AJ11)+310.72, IF(AJ11&gt;5213, 10)))</f>
        <v>36.6389888682299</v>
      </c>
      <c r="BQ11" s="0" t="n">
        <f aca="false">BF11^0.04*BG11^0.22*BH11^0.51*BI11^0.06*BP11^0.17</f>
        <v>84.1614127434885</v>
      </c>
      <c r="BR11" s="0" t="str">
        <f aca="false">IF(BQ11&gt;=90, "Very Good", IF(BQ11&gt;=80, "Good", IF(BQ11&gt;=70, "Slightly Good", IF(BQ11&gt;=60, "Average", IF(BQ11&gt;=50, "Slightly Poor", IF(BQ11&gt;=40, "Poor", "Very Poor"))))))</f>
        <v>Good</v>
      </c>
      <c r="BT11" s="0" t="e">
        <f aca="false">9.81*LN(AH11)+30.6</f>
        <v>#VALUE!</v>
      </c>
      <c r="BU11" s="0" t="e">
        <f aca="false">IF(BT11&lt;30, "Clean water", IF(AND(BT11&gt;=30, BT11&lt;40), "Hypolimia", IF(AND(BT11&gt;=40,BT11&lt;50), "Mesotrophic", IF(AND(BT11&gt;=50, BT11&lt;70), "Eutrophic", IF(BT11&gt;70,"Hypertrophic")))))</f>
        <v>#VALUE!</v>
      </c>
      <c r="BW11" s="0" t="e">
        <f aca="false">IF(G11/H11&gt;=1, "PLS CHECK", "")</f>
        <v>#DIV/0!</v>
      </c>
      <c r="BX11" s="0" t="e">
        <f aca="false">IF(AC11/J11&gt;=1, "PLS CHECK", "")</f>
        <v>#DIV/0!</v>
      </c>
      <c r="BY11" s="0" t="e">
        <f aca="false">IF(AE11/J11&gt;=1, "PLS CHECK", "")</f>
        <v>#DIV/0!</v>
      </c>
      <c r="BZ11" s="0" t="e">
        <f aca="false">IF(AD11/J11&gt;=1, "PLS CHECK", "")</f>
        <v>#DIV/0!</v>
      </c>
      <c r="CA11" s="0" t="e">
        <f aca="false">IF(AF11/K11&gt;=1, "PLS CHECK", "")</f>
        <v>#DIV/0!</v>
      </c>
      <c r="CB11" s="0" t="e">
        <f aca="false">IF(AG11/K11&gt;=1, "PLS CHECK", "")</f>
        <v>#DIV/0!</v>
      </c>
    </row>
    <row r="12" customFormat="false" ht="12.5" hidden="false" customHeight="false" outlineLevel="0" collapsed="false">
      <c r="A12" s="0" t="n">
        <v>9</v>
      </c>
      <c r="B12" s="15" t="s">
        <v>89</v>
      </c>
      <c r="C12" s="16" t="s">
        <v>90</v>
      </c>
      <c r="D12" s="0" t="s">
        <v>74</v>
      </c>
      <c r="E12" s="0" t="n">
        <v>7.9</v>
      </c>
      <c r="F12" s="0" t="n">
        <v>10.3</v>
      </c>
      <c r="G12" s="0" t="n">
        <v>1.9</v>
      </c>
      <c r="H12" s="0" t="n">
        <v>4.2</v>
      </c>
      <c r="I12" s="0" t="n">
        <v>2.8</v>
      </c>
      <c r="J12" s="0" t="n">
        <v>3.146</v>
      </c>
      <c r="K12" s="0" t="n">
        <v>0.044</v>
      </c>
      <c r="L12" s="0" t="n">
        <v>2</v>
      </c>
      <c r="M12" s="0" t="n">
        <v>2.4</v>
      </c>
      <c r="N12" s="0" t="n">
        <v>0</v>
      </c>
      <c r="O12" s="0" t="n">
        <v>401</v>
      </c>
      <c r="P12" s="0" t="n">
        <v>13000</v>
      </c>
      <c r="AC12" s="0" t="n">
        <v>2.902</v>
      </c>
      <c r="AD12" s="0" t="n">
        <v>0.243</v>
      </c>
      <c r="AE12" s="0" t="n">
        <v>2.23</v>
      </c>
      <c r="AF12" s="0" t="n">
        <v>0.015</v>
      </c>
      <c r="AG12" s="0" t="n">
        <v>0.005</v>
      </c>
      <c r="AH12" s="0" t="n">
        <v>5.4</v>
      </c>
      <c r="AJ12" s="0" t="n">
        <v>500</v>
      </c>
      <c r="BF12" s="0" t="n">
        <f aca="false">IF(E12&lt;11,-3.6797*E12^2+48.115*E12-53.83,280.92*EXP(-0.2027*E12))</f>
        <v>96.6284230000001</v>
      </c>
      <c r="BG12" s="0" t="n">
        <f aca="false">32.208*LN(F12)+21.438</f>
        <v>96.5516905777479</v>
      </c>
      <c r="BH12" s="0" t="n">
        <f aca="false">IF(G12&lt;=2, -10*G12+100, 88.958*EXP(-0.0755*G12))</f>
        <v>81</v>
      </c>
      <c r="BI12" s="0" t="n">
        <f aca="false">IF(I12&lt;=100, 0.0053*(I12)^2-1.0332*I12+100.76, 122.82*EXP(-0.0092*I12))</f>
        <v>97.908592</v>
      </c>
      <c r="BJ12" s="0" t="n">
        <f aca="false">IF(P12&lt;=1000, -6.942*LN(P12)+107.59, -36.304*LN(P12)+310.72)</f>
        <v>-33.1770691214511</v>
      </c>
      <c r="BK12" s="0" t="e">
        <f aca="false">BF12^0.04*BG12^0.22*BH12^0.51*BI12^0.06*BJ12^0.17</f>
        <v>#NUM!</v>
      </c>
      <c r="BL12" s="0" t="e">
        <f aca="false">IF(BK12&gt;=90, "Very Good", IF(BK12&gt;=80, "Good", IF(BK12&gt;=70, "Slightly Good", IF(BK12&gt;=60, "Average", IF(BK12&gt;=50, "Slightly Poor", IF(BK12&gt;=40, "Poor", "Very Poor"))))))</f>
        <v>#NUM!</v>
      </c>
      <c r="BM12" s="0" t="n">
        <f aca="false">IF(P12&lt;=1000, -6.942*LN(P12)+107.59, IF(AND(P12&gt;1000, P12&lt;=5213),-36.304*LN(P12)+310.72, IF(P12&gt;5213, 10)))</f>
        <v>10</v>
      </c>
      <c r="BN12" s="0" t="n">
        <f aca="false">BF12^0.04*BG12^0.22*BH12^0.51*BI12^0.06*BM12^0.17</f>
        <v>60.0935662210229</v>
      </c>
      <c r="BO12" s="0" t="str">
        <f aca="false">IF(BN12&gt;=90, "Very Good", IF(BN12&gt;=80, "Good", IF(BN12&gt;=70, "Slightly Good", IF(BN12&gt;=60, "Average", IF(BN12&gt;=50, "Slightly Poor", IF(BN12&gt;=40, "Poor", "Very Poor"))))))</f>
        <v>Average</v>
      </c>
      <c r="BP12" s="0" t="n">
        <f aca="false">IF(AJ12&lt;=1000, -6.942*LN(AJ12)+107.59, IF(AND(AJ12&gt;1000, AJ12&lt;=5213),-36.304*LN(AJ12)+310.72, IF(AJ12&gt;5213, 10)))</f>
        <v>64.4481905807532</v>
      </c>
      <c r="BQ12" s="0" t="n">
        <f aca="false">BF12^0.04*BG12^0.22*BH12^0.51*BI12^0.06*BP12^0.17</f>
        <v>82.4885750895318</v>
      </c>
      <c r="BR12" s="0" t="str">
        <f aca="false">IF(BQ12&gt;=90, "Very Good", IF(BQ12&gt;=80, "Good", IF(BQ12&gt;=70, "Slightly Good", IF(BQ12&gt;=60, "Average", IF(BQ12&gt;=50, "Slightly Poor", IF(BQ12&gt;=40, "Poor", "Very Poor"))))))</f>
        <v>Good</v>
      </c>
      <c r="BT12" s="0" t="n">
        <f aca="false">9.81*LN(AH12)+30.6</f>
        <v>47.143573734524</v>
      </c>
      <c r="BU12" s="0" t="str">
        <f aca="false">IF(BT12&lt;30, "Clean water", IF(AND(BT12&gt;=30, BT12&lt;40), "Hypolimia", IF(AND(BT12&gt;=40,BT12&lt;50), "Mesotrophic", IF(AND(BT12&gt;=50, BT12&lt;70), "Eutrophic", IF(BT12&gt;70,"Hypertrophic")))))</f>
        <v>Mesotrophic</v>
      </c>
      <c r="BW12" s="0" t="str">
        <f aca="false">IF(G12/H12&gt;=1, "PLS CHECK", "")</f>
        <v/>
      </c>
      <c r="BX12" s="0" t="str">
        <f aca="false">IF(AC12/J12&gt;=1, "PLS CHECK", "")</f>
        <v/>
      </c>
      <c r="BY12" s="0" t="str">
        <f aca="false">IF(AE12/J12&gt;=1, "PLS CHECK", "")</f>
        <v/>
      </c>
      <c r="BZ12" s="0" t="str">
        <f aca="false">IF(AD12/J12&gt;=1, "PLS CHECK", "")</f>
        <v/>
      </c>
      <c r="CA12" s="0" t="str">
        <f aca="false">IF(AF12/K12&gt;=1, "PLS CHECK", "")</f>
        <v/>
      </c>
      <c r="CB12" s="0" t="str">
        <f aca="false">IF(AG12/K12&gt;=1, "PLS CHECK", "")</f>
        <v/>
      </c>
    </row>
    <row r="13" customFormat="false" ht="12.5" hidden="false" customHeight="false" outlineLevel="0" collapsed="false">
      <c r="A13" s="0" t="n">
        <v>10</v>
      </c>
      <c r="B13" s="15" t="s">
        <v>91</v>
      </c>
      <c r="C13" s="16" t="s">
        <v>92</v>
      </c>
      <c r="D13" s="0" t="s">
        <v>74</v>
      </c>
      <c r="E13" s="0" t="n">
        <v>7.6</v>
      </c>
      <c r="F13" s="0" t="n">
        <v>13.5</v>
      </c>
      <c r="G13" s="0" t="n">
        <v>1</v>
      </c>
      <c r="H13" s="0" t="n">
        <v>2.9</v>
      </c>
      <c r="I13" s="37"/>
      <c r="J13" s="0" t="n">
        <v>3.742</v>
      </c>
      <c r="K13" s="37"/>
      <c r="L13" s="0" t="n">
        <v>1.4</v>
      </c>
      <c r="M13" s="0" t="n">
        <v>5.5</v>
      </c>
      <c r="N13" s="0" t="n">
        <v>0</v>
      </c>
      <c r="O13" s="0" t="n">
        <v>494</v>
      </c>
      <c r="P13" s="0" t="n">
        <v>5200</v>
      </c>
      <c r="AC13" s="0" t="n">
        <v>3.592</v>
      </c>
      <c r="AD13" s="0" t="n">
        <v>0.193</v>
      </c>
      <c r="AE13" s="0" t="n">
        <v>2.959</v>
      </c>
      <c r="AF13" s="37"/>
      <c r="AG13" s="0" t="n">
        <v>0.003</v>
      </c>
      <c r="AH13" s="0" t="n">
        <v>3.5</v>
      </c>
      <c r="AJ13" s="0" t="n">
        <v>600</v>
      </c>
      <c r="BF13" s="0" t="n">
        <f aca="false">IF(E13&lt;11,-3.6797*E13^2+48.115*E13-53.83,280.92*EXP(-0.2027*E13))</f>
        <v>99.304528</v>
      </c>
      <c r="BG13" s="0" t="n">
        <f aca="false">32.208*LN(F13)+21.438</f>
        <v>105.265429388793</v>
      </c>
      <c r="BH13" s="0" t="n">
        <f aca="false">IF(G13&lt;=2, -10*G13+100, 88.958*EXP(-0.0755*G13))</f>
        <v>90</v>
      </c>
      <c r="BI13" s="0" t="n">
        <f aca="false">IF(I13&lt;=100, 0.0053*(I13)^2-1.0332*I13+100.76, 122.82*EXP(-0.0092*I13))</f>
        <v>100.76</v>
      </c>
      <c r="BJ13" s="0" t="n">
        <f aca="false">IF(P13&lt;=1000, -6.942*LN(P13)+107.59, -36.304*LN(P13)+310.72)</f>
        <v>0.087949608508211</v>
      </c>
      <c r="BK13" s="0" t="n">
        <f aca="false">BF13^0.04*BG13^0.22*BH13^0.51*BI13^0.06*BJ13^0.17</f>
        <v>28.9842698752977</v>
      </c>
      <c r="BL13" s="0" t="str">
        <f aca="false">IF(BK13&gt;=90, "Very Good", IF(BK13&gt;=80, "Good", IF(BK13&gt;=70, "Slightly Good", IF(BK13&gt;=60, "Average", IF(BK13&gt;=50, "Slightly Poor", IF(BK13&gt;=40, "Poor", "Very Poor"))))))</f>
        <v>Very Poor</v>
      </c>
      <c r="BM13" s="0" t="n">
        <f aca="false">IF(P13&lt;=1000, -6.942*LN(P13)+107.59, IF(AND(P13&gt;1000, P13&lt;=5213),-36.304*LN(P13)+310.72, IF(P13&gt;5213, 10)))</f>
        <v>0.087949608508211</v>
      </c>
      <c r="BN13" s="0" t="n">
        <f aca="false">BF13^0.04*BG13^0.22*BH13^0.51*BI13^0.06*BM13^0.17</f>
        <v>28.9842698752977</v>
      </c>
      <c r="BO13" s="0" t="str">
        <f aca="false">IF(BN13&gt;=90, "Very Good", IF(BN13&gt;=80, "Good", IF(BN13&gt;=70, "Slightly Good", IF(BN13&gt;=60, "Average", IF(BN13&gt;=50, "Slightly Poor", IF(BN13&gt;=40, "Poor", "Very Poor"))))))</f>
        <v>Very Poor</v>
      </c>
      <c r="BP13" s="0" t="n">
        <f aca="false">IF(AJ13&lt;=1000, -6.942*LN(AJ13)+107.59, IF(AND(AJ13&gt;1000, AJ13&lt;=5213),-36.304*LN(AJ13)+310.72, IF(AJ13&gt;5213, 10)))</f>
        <v>63.1825143334895</v>
      </c>
      <c r="BQ13" s="0" t="n">
        <f aca="false">BF13^0.04*BG13^0.22*BH13^0.51*BI13^0.06*BP13^0.17</f>
        <v>88.6633372182495</v>
      </c>
      <c r="BR13" s="0" t="str">
        <f aca="false">IF(BQ13&gt;=90, "Very Good", IF(BQ13&gt;=80, "Good", IF(BQ13&gt;=70, "Slightly Good", IF(BQ13&gt;=60, "Average", IF(BQ13&gt;=50, "Slightly Poor", IF(BQ13&gt;=40, "Poor", "Very Poor"))))))</f>
        <v>Good</v>
      </c>
      <c r="BT13" s="0" t="n">
        <f aca="false">9.81*LN(AH13)+30.6</f>
        <v>42.8896047209396</v>
      </c>
      <c r="BU13" s="0" t="str">
        <f aca="false">IF(BT13&lt;30, "Clean water", IF(AND(BT13&gt;=30, BT13&lt;40), "Hypolimia", IF(AND(BT13&gt;=40,BT13&lt;50), "Mesotrophic", IF(AND(BT13&gt;=50, BT13&lt;70), "Eutrophic", IF(BT13&gt;70,"Hypertrophic")))))</f>
        <v>Mesotrophic</v>
      </c>
      <c r="BW13" s="0" t="str">
        <f aca="false">IF(G13/H13&gt;=1, "PLS CHECK", "")</f>
        <v/>
      </c>
      <c r="BX13" s="0" t="str">
        <f aca="false">IF(AC13/J13&gt;=1, "PLS CHECK", "")</f>
        <v/>
      </c>
      <c r="BY13" s="0" t="str">
        <f aca="false">IF(AE13/J13&gt;=1, "PLS CHECK", "")</f>
        <v/>
      </c>
      <c r="BZ13" s="0" t="str">
        <f aca="false">IF(AD13/J13&gt;=1, "PLS CHECK", "")</f>
        <v/>
      </c>
      <c r="CA13" s="0" t="e">
        <f aca="false">IF(AF13/K13&gt;=1, "PLS CHECK", "")</f>
        <v>#DIV/0!</v>
      </c>
      <c r="CB13" s="0" t="e">
        <f aca="false">IF(AG13/K13&gt;=1, "PLS CHECK", "")</f>
        <v>#DIV/0!</v>
      </c>
    </row>
    <row r="14" customFormat="false" ht="12.5" hidden="false" customHeight="false" outlineLevel="0" collapsed="false">
      <c r="A14" s="0" t="n">
        <v>11</v>
      </c>
      <c r="B14" s="15" t="s">
        <v>93</v>
      </c>
      <c r="C14" s="16" t="s">
        <v>94</v>
      </c>
      <c r="D14" s="0" t="s">
        <v>74</v>
      </c>
      <c r="E14" s="0" t="n">
        <v>7.7</v>
      </c>
      <c r="F14" s="0" t="n">
        <v>10.5</v>
      </c>
      <c r="G14" s="37"/>
      <c r="H14" s="37"/>
      <c r="I14" s="0" t="n">
        <v>10.5</v>
      </c>
      <c r="J14" s="37"/>
      <c r="K14" s="0" t="n">
        <v>0.16</v>
      </c>
      <c r="L14" s="37"/>
      <c r="M14" s="0" t="n">
        <v>3.1</v>
      </c>
      <c r="N14" s="0" t="n">
        <v>0</v>
      </c>
      <c r="O14" s="37"/>
      <c r="P14" s="0" t="n">
        <v>13000</v>
      </c>
      <c r="AC14" s="37"/>
      <c r="AD14" s="37"/>
      <c r="AE14" s="0" t="n">
        <v>5.69</v>
      </c>
      <c r="AF14" s="0" t="n">
        <v>0.08</v>
      </c>
      <c r="AG14" s="0" t="n">
        <v>0.057</v>
      </c>
      <c r="AH14" s="0" t="n">
        <v>21.9</v>
      </c>
      <c r="AJ14" s="0" t="n">
        <v>2000</v>
      </c>
      <c r="BD14" s="0" t="n">
        <v>3.93</v>
      </c>
      <c r="BF14" s="0" t="n">
        <f aca="false">IF(E14&lt;11,-3.6797*E14^2+48.115*E14-53.83,280.92*EXP(-0.2027*E14))</f>
        <v>98.486087</v>
      </c>
      <c r="BG14" s="0" t="n">
        <f aca="false">32.208*LN(F14)+21.438</f>
        <v>97.1710942827213</v>
      </c>
      <c r="BH14" s="0" t="n">
        <f aca="false">IF(G14&lt;=2, -10*G14+100, 88.958*EXP(-0.0755*G14))</f>
        <v>100</v>
      </c>
      <c r="BI14" s="0" t="n">
        <f aca="false">IF(I14&lt;=100, 0.0053*(I14)^2-1.0332*I14+100.76, 122.82*EXP(-0.0092*I14))</f>
        <v>90.495725</v>
      </c>
      <c r="BJ14" s="0" t="n">
        <f aca="false">IF(P14&lt;=1000, -6.942*LN(P14)+107.59, -36.304*LN(P14)+310.72)</f>
        <v>-33.1770691214511</v>
      </c>
      <c r="BK14" s="0" t="e">
        <f aca="false">BF14^0.04*BG14^0.22*BH14^0.51*BI14^0.06*BJ14^0.17</f>
        <v>#NUM!</v>
      </c>
      <c r="BL14" s="0" t="e">
        <f aca="false">IF(BK14&gt;=90, "Very Good", IF(BK14&gt;=80, "Good", IF(BK14&gt;=70, "Slightly Good", IF(BK14&gt;=60, "Average", IF(BK14&gt;=50, "Slightly Poor", IF(BK14&gt;=40, "Poor", "Very Poor"))))))</f>
        <v>#NUM!</v>
      </c>
      <c r="BM14" s="0" t="n">
        <f aca="false">IF(P14&lt;=1000, -6.942*LN(P14)+107.59, IF(AND(P14&gt;1000, P14&lt;=5213),-36.304*LN(P14)+310.72, IF(P14&gt;5213, 10)))</f>
        <v>10</v>
      </c>
      <c r="BN14" s="0" t="n">
        <f aca="false">BF14^0.04*BG14^0.22*BH14^0.51*BI14^0.06*BM14^0.17</f>
        <v>66.7407126514814</v>
      </c>
      <c r="BO14" s="0" t="str">
        <f aca="false">IF(BN14&gt;=90, "Very Good", IF(BN14&gt;=80, "Good", IF(BN14&gt;=70, "Slightly Good", IF(BN14&gt;=60, "Average", IF(BN14&gt;=50, "Slightly Poor", IF(BN14&gt;=40, "Poor", "Very Poor"))))))</f>
        <v>Average</v>
      </c>
      <c r="BP14" s="0" t="n">
        <f aca="false">IF(AJ14&lt;=1000, -6.942*LN(AJ14)+107.59, IF(AND(AJ14&gt;1000, AJ14&lt;=5213),-36.304*LN(AJ14)+310.72, IF(AJ14&gt;5213, 10)))</f>
        <v>34.7768371087843</v>
      </c>
      <c r="BQ14" s="0" t="n">
        <f aca="false">BF14^0.04*BG14^0.22*BH14^0.51*BI14^0.06*BP14^0.17</f>
        <v>82.4916809682486</v>
      </c>
      <c r="BR14" s="0" t="str">
        <f aca="false">IF(BQ14&gt;=90, "Very Good", IF(BQ14&gt;=80, "Good", IF(BQ14&gt;=70, "Slightly Good", IF(BQ14&gt;=60, "Average", IF(BQ14&gt;=50, "Slightly Poor", IF(BQ14&gt;=40, "Poor", "Very Poor"))))))</f>
        <v>Good</v>
      </c>
      <c r="BT14" s="0" t="n">
        <f aca="false">9.81*LN(AH14)+30.6</f>
        <v>60.8784339072283</v>
      </c>
      <c r="BU14" s="0" t="str">
        <f aca="false">IF(BT14&lt;30, "Clean water", IF(AND(BT14&gt;=30, BT14&lt;40), "Hypolimia", IF(AND(BT14&gt;=40,BT14&lt;50), "Mesotrophic", IF(AND(BT14&gt;=50, BT14&lt;70), "Eutrophic", IF(BT14&gt;70,"Hypertrophic")))))</f>
        <v>Eutrophic</v>
      </c>
      <c r="BW14" s="0" t="e">
        <f aca="false">IF(G14/H14&gt;=1, "PLS CHECK", "")</f>
        <v>#DIV/0!</v>
      </c>
      <c r="BX14" s="0" t="e">
        <f aca="false">IF(AC14/J14&gt;=1, "PLS CHECK", "")</f>
        <v>#DIV/0!</v>
      </c>
      <c r="BY14" s="0" t="e">
        <f aca="false">IF(AE14/J14&gt;=1, "PLS CHECK", "")</f>
        <v>#DIV/0!</v>
      </c>
      <c r="BZ14" s="0" t="e">
        <f aca="false">IF(AD14/J14&gt;=1, "PLS CHECK", "")</f>
        <v>#DIV/0!</v>
      </c>
      <c r="CA14" s="0" t="str">
        <f aca="false">IF(AF14/K14&gt;=1, "PLS CHECK", "")</f>
        <v/>
      </c>
      <c r="CB14" s="0" t="str">
        <f aca="false">IF(AG14/K14&gt;=1, "PLS CHECK", "")</f>
        <v/>
      </c>
    </row>
    <row r="15" customFormat="false" ht="12.5" hidden="false" customHeight="false" outlineLevel="0" collapsed="false">
      <c r="A15" s="0" t="n">
        <v>12</v>
      </c>
      <c r="B15" s="15" t="s">
        <v>95</v>
      </c>
      <c r="C15" s="16" t="s">
        <v>96</v>
      </c>
      <c r="D15" s="0" t="s">
        <v>74</v>
      </c>
      <c r="E15" s="0" t="n">
        <v>8.1</v>
      </c>
      <c r="F15" s="0" t="n">
        <v>10.9</v>
      </c>
      <c r="G15" s="37"/>
      <c r="H15" s="37"/>
      <c r="I15" s="0" t="n">
        <v>4.4</v>
      </c>
      <c r="J15" s="37"/>
      <c r="K15" s="0" t="n">
        <v>0.063</v>
      </c>
      <c r="L15" s="37"/>
      <c r="M15" s="0" t="n">
        <v>3.9</v>
      </c>
      <c r="N15" s="0" t="n">
        <v>0</v>
      </c>
      <c r="O15" s="37"/>
      <c r="P15" s="0" t="n">
        <v>10000</v>
      </c>
      <c r="AC15" s="37"/>
      <c r="AD15" s="37"/>
      <c r="AE15" s="0" t="n">
        <v>5.131</v>
      </c>
      <c r="AF15" s="0" t="n">
        <v>0.042</v>
      </c>
      <c r="AG15" s="0" t="n">
        <v>0.014</v>
      </c>
      <c r="AH15" s="0" t="n">
        <v>7.9</v>
      </c>
      <c r="AJ15" s="0" t="n">
        <v>4000</v>
      </c>
      <c r="BF15" s="0" t="n">
        <f aca="false">IF(E15&lt;11,-3.6797*E15^2+48.115*E15-53.83,280.92*EXP(-0.2027*E15))</f>
        <v>94.476383</v>
      </c>
      <c r="BG15" s="0" t="n">
        <f aca="false">32.208*LN(F15)+21.438</f>
        <v>98.375271915684</v>
      </c>
      <c r="BH15" s="0" t="n">
        <f aca="false">IF(G15&lt;=2, -10*G15+100, 88.958*EXP(-0.0755*G15))</f>
        <v>100</v>
      </c>
      <c r="BI15" s="0" t="n">
        <f aca="false">IF(I15&lt;=100, 0.0053*(I15)^2-1.0332*I15+100.76, 122.82*EXP(-0.0092*I15))</f>
        <v>96.316528</v>
      </c>
      <c r="BJ15" s="0" t="n">
        <f aca="false">IF(P15&lt;=1000, -6.942*LN(P15)+107.59, -36.304*LN(P15)+310.72)</f>
        <v>-23.6521968642234</v>
      </c>
      <c r="BK15" s="0" t="e">
        <f aca="false">BF15^0.04*BG15^0.22*BH15^0.51*BI15^0.06*BJ15^0.17</f>
        <v>#NUM!</v>
      </c>
      <c r="BL15" s="0" t="e">
        <f aca="false">IF(BK15&gt;=90, "Very Good", IF(BK15&gt;=80, "Good", IF(BK15&gt;=70, "Slightly Good", IF(BK15&gt;=60, "Average", IF(BK15&gt;=50, "Slightly Poor", IF(BK15&gt;=40, "Poor", "Very Poor"))))))</f>
        <v>#NUM!</v>
      </c>
      <c r="BM15" s="0" t="n">
        <f aca="false">IF(P15&lt;=1000, -6.942*LN(P15)+107.59, IF(AND(P15&gt;1000, P15&lt;=5213),-36.304*LN(P15)+310.72, IF(P15&gt;5213, 10)))</f>
        <v>10</v>
      </c>
      <c r="BN15" s="0" t="n">
        <f aca="false">BF15^0.04*BG15^0.22*BH15^0.51*BI15^0.06*BM15^0.17</f>
        <v>67.0609787332998</v>
      </c>
      <c r="BO15" s="0" t="str">
        <f aca="false">IF(BN15&gt;=90, "Very Good", IF(BN15&gt;=80, "Good", IF(BN15&gt;=70, "Slightly Good", IF(BN15&gt;=60, "Average", IF(BN15&gt;=50, "Slightly Poor", IF(BN15&gt;=40, "Poor", "Very Poor"))))))</f>
        <v>Average</v>
      </c>
      <c r="BP15" s="0" t="n">
        <f aca="false">IF(AJ15&lt;=1000, -6.942*LN(AJ15)+107.59, IF(AND(AJ15&gt;1000, AJ15&lt;=5213),-36.304*LN(AJ15)+310.72, IF(AJ15&gt;5213, 10)))</f>
        <v>9.61282186573601</v>
      </c>
      <c r="BQ15" s="0" t="n">
        <f aca="false">BF15^0.04*BG15^0.22*BH15^0.51*BI15^0.06*BP15^0.17</f>
        <v>66.6123169164175</v>
      </c>
      <c r="BR15" s="0" t="str">
        <f aca="false">IF(BQ15&gt;=90, "Very Good", IF(BQ15&gt;=80, "Good", IF(BQ15&gt;=70, "Slightly Good", IF(BQ15&gt;=60, "Average", IF(BQ15&gt;=50, "Slightly Poor", IF(BQ15&gt;=40, "Poor", "Very Poor"))))))</f>
        <v>Average</v>
      </c>
      <c r="BT15" s="0" t="n">
        <f aca="false">9.81*LN(AH15)+30.6</f>
        <v>50.8759236704299</v>
      </c>
      <c r="BU15" s="0" t="str">
        <f aca="false">IF(BT15&lt;30, "Clean water", IF(AND(BT15&gt;=30, BT15&lt;40), "Hypolimia", IF(AND(BT15&gt;=40,BT15&lt;50), "Mesotrophic", IF(AND(BT15&gt;=50, BT15&lt;70), "Eutrophic", IF(BT15&gt;70,"Hypertrophic")))))</f>
        <v>Eutrophic</v>
      </c>
      <c r="BW15" s="0" t="e">
        <f aca="false">IF(G15/H15&gt;=1, "PLS CHECK", "")</f>
        <v>#DIV/0!</v>
      </c>
      <c r="BX15" s="0" t="e">
        <f aca="false">IF(AC15/J15&gt;=1, "PLS CHECK", "")</f>
        <v>#DIV/0!</v>
      </c>
      <c r="BY15" s="0" t="e">
        <f aca="false">IF(AE15/J15&gt;=1, "PLS CHECK", "")</f>
        <v>#DIV/0!</v>
      </c>
      <c r="BZ15" s="0" t="e">
        <f aca="false">IF(AD15/J15&gt;=1, "PLS CHECK", "")</f>
        <v>#DIV/0!</v>
      </c>
      <c r="CA15" s="0" t="str">
        <f aca="false">IF(AF15/K15&gt;=1, "PLS CHECK", "")</f>
        <v/>
      </c>
      <c r="CB15" s="0" t="str">
        <f aca="false">IF(AG15/K15&gt;=1, "PLS CHECK", "")</f>
        <v/>
      </c>
    </row>
    <row r="16" customFormat="false" ht="12.5" hidden="false" customHeight="false" outlineLevel="0" collapsed="false">
      <c r="A16" s="0" t="n">
        <v>13</v>
      </c>
      <c r="B16" s="15" t="s">
        <v>97</v>
      </c>
      <c r="C16" s="16" t="s">
        <v>98</v>
      </c>
      <c r="D16" s="0" t="s">
        <v>74</v>
      </c>
      <c r="E16" s="0" t="n">
        <v>8.2</v>
      </c>
      <c r="F16" s="37"/>
      <c r="G16" s="0" t="n">
        <v>1.5</v>
      </c>
      <c r="H16" s="0" t="n">
        <v>4.5</v>
      </c>
      <c r="I16" s="0" t="n">
        <v>3</v>
      </c>
      <c r="J16" s="0" t="n">
        <v>3.721</v>
      </c>
      <c r="K16" s="0" t="n">
        <v>0.021</v>
      </c>
      <c r="L16" s="0" t="n">
        <v>2.1</v>
      </c>
      <c r="M16" s="0" t="n">
        <v>3.8</v>
      </c>
      <c r="N16" s="0" t="n">
        <v>0</v>
      </c>
      <c r="O16" s="0" t="n">
        <v>324</v>
      </c>
      <c r="P16" s="37"/>
      <c r="AC16" s="0" t="n">
        <v>3.705</v>
      </c>
      <c r="AD16" s="0" t="n">
        <v>0.068</v>
      </c>
      <c r="AE16" s="0" t="n">
        <v>3.296</v>
      </c>
      <c r="AF16" s="0" t="n">
        <v>0.012</v>
      </c>
      <c r="AG16" s="0" t="n">
        <v>0.004</v>
      </c>
      <c r="AH16" s="0" t="n">
        <v>15.7</v>
      </c>
      <c r="AJ16" s="37"/>
      <c r="BF16" s="0" t="n">
        <f aca="false">IF(E16&lt;11,-3.6797*E16^2+48.115*E16-53.83,280.92*EXP(-0.2027*E16))</f>
        <v>93.289972</v>
      </c>
      <c r="BG16" s="0" t="e">
        <f aca="false">32.208*LN(F16)+21.438</f>
        <v>#VALUE!</v>
      </c>
      <c r="BH16" s="0" t="n">
        <f aca="false">IF(G16&lt;=2, -10*G16+100, 88.958*EXP(-0.0755*G16))</f>
        <v>85</v>
      </c>
      <c r="BI16" s="0" t="n">
        <f aca="false">IF(I16&lt;=100, 0.0053*(I16)^2-1.0332*I16+100.76, 122.82*EXP(-0.0092*I16))</f>
        <v>97.7081</v>
      </c>
      <c r="BJ16" s="0" t="e">
        <f aca="false">IF(P16&lt;=1000, -6.942*LN(P16)+107.59, -36.304*LN(P16)+310.72)</f>
        <v>#VALUE!</v>
      </c>
      <c r="BK16" s="0" t="e">
        <f aca="false">BF16^0.04*BG16^0.22*BH16^0.51*BI16^0.06*BJ16^0.17</f>
        <v>#VALUE!</v>
      </c>
      <c r="BL16" s="0" t="e">
        <f aca="false">IF(BK16&gt;=90, "Very Good", IF(BK16&gt;=80, "Good", IF(BK16&gt;=70, "Slightly Good", IF(BK16&gt;=60, "Average", IF(BK16&gt;=50, "Slightly Poor", IF(BK16&gt;=40, "Poor", "Very Poor"))))))</f>
        <v>#VALUE!</v>
      </c>
      <c r="BM16" s="0" t="e">
        <f aca="false">IF(P16&lt;=1000, -6.942*LN(P16)+107.59, IF(AND(P16&gt;1000, P16&lt;=5213),-36.304*LN(P16)+310.72, IF(P16&gt;5213, 10)))</f>
        <v>#VALUE!</v>
      </c>
      <c r="BN16" s="0" t="e">
        <f aca="false">BF16^0.04*BG16^0.22*BH16^0.51*BI16^0.06*BM16^0.17</f>
        <v>#VALUE!</v>
      </c>
      <c r="BO16" s="0" t="e">
        <f aca="false">IF(BN16&gt;=90, "Very Good", IF(BN16&gt;=80, "Good", IF(BN16&gt;=70, "Slightly Good", IF(BN16&gt;=60, "Average", IF(BN16&gt;=50, "Slightly Poor", IF(BN16&gt;=40, "Poor", "Very Poor"))))))</f>
        <v>#VALUE!</v>
      </c>
      <c r="BP16" s="0" t="e">
        <f aca="false">IF(AJ16&lt;=1000, -6.942*LN(AJ16)+107.59, IF(AND(AJ16&gt;1000, AJ16&lt;=5213),-36.304*LN(AJ16)+310.72, IF(AJ16&gt;5213, 10)))</f>
        <v>#VALUE!</v>
      </c>
      <c r="BQ16" s="0" t="e">
        <f aca="false">BF16^0.04*BG16^0.22*BH16^0.51*BI16^0.06*BP16^0.17</f>
        <v>#VALUE!</v>
      </c>
      <c r="BR16" s="0" t="e">
        <f aca="false">IF(BQ16&gt;=90, "Very Good", IF(BQ16&gt;=80, "Good", IF(BQ16&gt;=70, "Slightly Good", IF(BQ16&gt;=60, "Average", IF(BQ16&gt;=50, "Slightly Poor", IF(BQ16&gt;=40, "Poor", "Very Poor"))))))</f>
        <v>#VALUE!</v>
      </c>
      <c r="BT16" s="0" t="n">
        <f aca="false">9.81*LN(AH16)+30.6</f>
        <v>57.6134115881953</v>
      </c>
      <c r="BU16" s="0" t="str">
        <f aca="false">IF(BT16&lt;30, "Clean water", IF(AND(BT16&gt;=30, BT16&lt;40), "Hypolimia", IF(AND(BT16&gt;=40,BT16&lt;50), "Mesotrophic", IF(AND(BT16&gt;=50, BT16&lt;70), "Eutrophic", IF(BT16&gt;70,"Hypertrophic")))))</f>
        <v>Eutrophic</v>
      </c>
      <c r="BW16" s="0" t="str">
        <f aca="false">IF(G16/H16&gt;=1, "PLS CHECK", "")</f>
        <v/>
      </c>
      <c r="BX16" s="0" t="str">
        <f aca="false">IF(AC16/J16&gt;=1, "PLS CHECK", "")</f>
        <v/>
      </c>
      <c r="BY16" s="0" t="str">
        <f aca="false">IF(AE16/J16&gt;=1, "PLS CHECK", "")</f>
        <v/>
      </c>
      <c r="BZ16" s="0" t="str">
        <f aca="false">IF(AD16/J16&gt;=1, "PLS CHECK", "")</f>
        <v/>
      </c>
      <c r="CA16" s="0" t="str">
        <f aca="false">IF(AF16/K16&gt;=1, "PLS CHECK", "")</f>
        <v/>
      </c>
      <c r="CB16" s="0" t="str">
        <f aca="false">IF(AG16/K16&gt;=1, "PLS CHECK", "")</f>
        <v/>
      </c>
    </row>
    <row r="17" customFormat="false" ht="12.5" hidden="false" customHeight="false" outlineLevel="0" collapsed="false">
      <c r="A17" s="0" t="n">
        <v>14</v>
      </c>
      <c r="B17" s="15" t="s">
        <v>99</v>
      </c>
      <c r="C17" s="16" t="s">
        <v>100</v>
      </c>
      <c r="D17" s="0" t="s">
        <v>74</v>
      </c>
      <c r="E17" s="37"/>
      <c r="F17" s="0" t="n">
        <v>13.6</v>
      </c>
      <c r="G17" s="0" t="n">
        <v>1.4</v>
      </c>
      <c r="H17" s="0" t="n">
        <v>4</v>
      </c>
      <c r="I17" s="37"/>
      <c r="J17" s="0" t="n">
        <v>7.53</v>
      </c>
      <c r="K17" s="0" t="n">
        <v>0.065</v>
      </c>
      <c r="L17" s="0" t="n">
        <v>2.3</v>
      </c>
      <c r="M17" s="0" t="n">
        <v>2.2</v>
      </c>
      <c r="N17" s="0" t="n">
        <v>0</v>
      </c>
      <c r="O17" s="0" t="n">
        <v>604</v>
      </c>
      <c r="P17" s="0" t="n">
        <v>10000</v>
      </c>
      <c r="AC17" s="0" t="n">
        <v>7.388</v>
      </c>
      <c r="AD17" s="0" t="n">
        <v>0.179</v>
      </c>
      <c r="AE17" s="0" t="n">
        <v>6.666</v>
      </c>
      <c r="AF17" s="0" t="n">
        <v>0.054</v>
      </c>
      <c r="AG17" s="0" t="n">
        <v>0.042</v>
      </c>
      <c r="AH17" s="0" t="n">
        <v>4.5</v>
      </c>
      <c r="AJ17" s="0" t="n">
        <v>4000</v>
      </c>
      <c r="BF17" s="0" t="n">
        <f aca="false">IF(E17&lt;11,-3.6797*E17^2+48.115*E17-53.83,280.92*EXP(-0.2027*E17))</f>
        <v>-53.83</v>
      </c>
      <c r="BG17" s="0" t="n">
        <f aca="false">32.208*LN(F17)+21.438</f>
        <v>105.503127884635</v>
      </c>
      <c r="BH17" s="0" t="n">
        <f aca="false">IF(G17&lt;=2, -10*G17+100, 88.958*EXP(-0.0755*G17))</f>
        <v>86</v>
      </c>
      <c r="BI17" s="0" t="n">
        <f aca="false">IF(I17&lt;=100, 0.0053*(I17)^2-1.0332*I17+100.76, 122.82*EXP(-0.0092*I17))</f>
        <v>100.76</v>
      </c>
      <c r="BJ17" s="0" t="n">
        <f aca="false">IF(P17&lt;=1000, -6.942*LN(P17)+107.59, -36.304*LN(P17)+310.72)</f>
        <v>-23.6521968642234</v>
      </c>
      <c r="BK17" s="0" t="e">
        <f aca="false">BF17^0.04*BG17^0.22*BH17^0.51*BI17^0.06*BJ17^0.17</f>
        <v>#NUM!</v>
      </c>
      <c r="BL17" s="0" t="e">
        <f aca="false">IF(BK17&gt;=90, "Very Good", IF(BK17&gt;=80, "Good", IF(BK17&gt;=70, "Slightly Good", IF(BK17&gt;=60, "Average", IF(BK17&gt;=50, "Slightly Poor", IF(BK17&gt;=40, "Poor", "Very Poor"))))))</f>
        <v>#NUM!</v>
      </c>
      <c r="BM17" s="0" t="n">
        <f aca="false">IF(P17&lt;=1000, -6.942*LN(P17)+107.59, IF(AND(P17&gt;1000, P17&lt;=5213),-36.304*LN(P17)+310.72, IF(P17&gt;5213, 10)))</f>
        <v>10</v>
      </c>
      <c r="BN17" s="0" t="n">
        <f aca="false">BF17^0.04*BG17^0.22*BH17^0.51*BI17^0.06*BM17^0.17</f>
        <v>-61.8231100405338</v>
      </c>
      <c r="BO17" s="0" t="str">
        <f aca="false">IF(BN17&gt;=90, "Very Good", IF(BN17&gt;=80, "Good", IF(BN17&gt;=70, "Slightly Good", IF(BN17&gt;=60, "Average", IF(BN17&gt;=50, "Slightly Poor", IF(BN17&gt;=40, "Poor", "Very Poor"))))))</f>
        <v>Very Poor</v>
      </c>
      <c r="BP17" s="0" t="n">
        <f aca="false">IF(AJ17&lt;=1000, -6.942*LN(AJ17)+107.59, IF(AND(AJ17&gt;1000, AJ17&lt;=5213),-36.304*LN(AJ17)+310.72, IF(AJ17&gt;5213, 10)))</f>
        <v>9.61282186573601</v>
      </c>
      <c r="BQ17" s="0" t="n">
        <f aca="false">BF17^0.04*BG17^0.22*BH17^0.51*BI17^0.06*BP17^0.17</f>
        <v>-61.4094914295319</v>
      </c>
      <c r="BR17" s="0" t="str">
        <f aca="false">IF(BQ17&gt;=90, "Very Good", IF(BQ17&gt;=80, "Good", IF(BQ17&gt;=70, "Slightly Good", IF(BQ17&gt;=60, "Average", IF(BQ17&gt;=50, "Slightly Poor", IF(BQ17&gt;=40, "Poor", "Very Poor"))))))</f>
        <v>Very Poor</v>
      </c>
      <c r="BT17" s="0" t="n">
        <f aca="false">9.81*LN(AH17)+30.6</f>
        <v>45.3549992623753</v>
      </c>
      <c r="BU17" s="0" t="str">
        <f aca="false">IF(BT17&lt;30, "Clean water", IF(AND(BT17&gt;=30, BT17&lt;40), "Hypolimia", IF(AND(BT17&gt;=40,BT17&lt;50), "Mesotrophic", IF(AND(BT17&gt;=50, BT17&lt;70), "Eutrophic", IF(BT17&gt;70,"Hypertrophic")))))</f>
        <v>Mesotrophic</v>
      </c>
      <c r="BW17" s="0" t="str">
        <f aca="false">IF(G17/H17&gt;=1, "PLS CHECK", "")</f>
        <v/>
      </c>
      <c r="BX17" s="0" t="str">
        <f aca="false">IF(AC17/J17&gt;=1, "PLS CHECK", "")</f>
        <v/>
      </c>
      <c r="BY17" s="0" t="str">
        <f aca="false">IF(AE17/J17&gt;=1, "PLS CHECK", "")</f>
        <v/>
      </c>
      <c r="BZ17" s="0" t="str">
        <f aca="false">IF(AD17/J17&gt;=1, "PLS CHECK", "")</f>
        <v/>
      </c>
      <c r="CA17" s="0" t="str">
        <f aca="false">IF(AF17/K17&gt;=1, "PLS CHECK", "")</f>
        <v/>
      </c>
      <c r="CB17" s="0" t="str">
        <f aca="false">IF(AG17/K17&gt;=1, "PLS CHECK", "")</f>
        <v/>
      </c>
    </row>
    <row r="18" customFormat="false" ht="12.5" hidden="false" customHeight="false" outlineLevel="0" collapsed="false">
      <c r="A18" s="0" t="n">
        <v>15</v>
      </c>
      <c r="B18" s="15" t="s">
        <v>101</v>
      </c>
      <c r="C18" s="16" t="s">
        <v>102</v>
      </c>
      <c r="D18" s="0" t="s">
        <v>74</v>
      </c>
      <c r="E18" s="0" t="n">
        <v>8.2</v>
      </c>
      <c r="F18" s="37"/>
      <c r="G18" s="37"/>
      <c r="H18" s="37"/>
      <c r="I18" s="0" t="n">
        <v>18.3</v>
      </c>
      <c r="J18" s="0" t="n">
        <v>8.878</v>
      </c>
      <c r="K18" s="0" t="n">
        <v>0.132</v>
      </c>
      <c r="L18" s="37"/>
      <c r="M18" s="0" t="n">
        <v>3.3</v>
      </c>
      <c r="N18" s="0" t="n">
        <v>0</v>
      </c>
      <c r="O18" s="0" t="n">
        <v>495</v>
      </c>
      <c r="P18" s="37"/>
      <c r="AC18" s="0" t="n">
        <v>8.493</v>
      </c>
      <c r="AD18" s="0" t="n">
        <v>1.128</v>
      </c>
      <c r="AE18" s="0" t="n">
        <v>6.871</v>
      </c>
      <c r="AF18" s="0" t="n">
        <v>0.034</v>
      </c>
      <c r="AG18" s="0" t="n">
        <v>0.011</v>
      </c>
      <c r="AH18" s="37"/>
      <c r="AJ18" s="0" t="n">
        <v>12</v>
      </c>
      <c r="BF18" s="0" t="n">
        <f aca="false">IF(E18&lt;11,-3.6797*E18^2+48.115*E18-53.83,280.92*EXP(-0.2027*E18))</f>
        <v>93.289972</v>
      </c>
      <c r="BG18" s="0" t="e">
        <f aca="false">32.208*LN(F18)+21.438</f>
        <v>#VALUE!</v>
      </c>
      <c r="BH18" s="0" t="n">
        <f aca="false">IF(G18&lt;=2, -10*G18+100, 88.958*EXP(-0.0755*G18))</f>
        <v>100</v>
      </c>
      <c r="BI18" s="0" t="n">
        <f aca="false">IF(I18&lt;=100, 0.0053*(I18)^2-1.0332*I18+100.76, 122.82*EXP(-0.0092*I18))</f>
        <v>83.627357</v>
      </c>
      <c r="BJ18" s="0" t="e">
        <f aca="false">IF(P18&lt;=1000, -6.942*LN(P18)+107.59, -36.304*LN(P18)+310.72)</f>
        <v>#VALUE!</v>
      </c>
      <c r="BK18" s="0" t="e">
        <f aca="false">BF18^0.04*BG18^0.22*BH18^0.51*BI18^0.06*BJ18^0.17</f>
        <v>#VALUE!</v>
      </c>
      <c r="BL18" s="0" t="e">
        <f aca="false">IF(BK18&gt;=90, "Very Good", IF(BK18&gt;=80, "Good", IF(BK18&gt;=70, "Slightly Good", IF(BK18&gt;=60, "Average", IF(BK18&gt;=50, "Slightly Poor", IF(BK18&gt;=40, "Poor", "Very Poor"))))))</f>
        <v>#VALUE!</v>
      </c>
      <c r="BM18" s="0" t="e">
        <f aca="false">IF(P18&lt;=1000, -6.942*LN(P18)+107.59, IF(AND(P18&gt;1000, P18&lt;=5213),-36.304*LN(P18)+310.72, IF(P18&gt;5213, 10)))</f>
        <v>#VALUE!</v>
      </c>
      <c r="BN18" s="0" t="e">
        <f aca="false">BF18^0.04*BG18^0.22*BH18^0.51*BI18^0.06*BM18^0.17</f>
        <v>#VALUE!</v>
      </c>
      <c r="BO18" s="0" t="e">
        <f aca="false">IF(BN18&gt;=90, "Very Good", IF(BN18&gt;=80, "Good", IF(BN18&gt;=70, "Slightly Good", IF(BN18&gt;=60, "Average", IF(BN18&gt;=50, "Slightly Poor", IF(BN18&gt;=40, "Poor", "Very Poor"))))))</f>
        <v>#VALUE!</v>
      </c>
      <c r="BP18" s="0" t="n">
        <f aca="false">IF(AJ18&lt;=1000, -6.942*LN(AJ18)+107.59, IF(AND(AJ18&gt;1000, AJ18&lt;=5213),-36.304*LN(AJ18)+310.72, IF(AJ18&gt;5213, 10)))</f>
        <v>90.3397780371717</v>
      </c>
      <c r="BQ18" s="0" t="e">
        <f aca="false">BF18^0.04*BG18^0.22*BH18^0.51*BI18^0.06*BP18^0.17</f>
        <v>#VALUE!</v>
      </c>
      <c r="BR18" s="0" t="e">
        <f aca="false">IF(BQ18&gt;=90, "Very Good", IF(BQ18&gt;=80, "Good", IF(BQ18&gt;=70, "Slightly Good", IF(BQ18&gt;=60, "Average", IF(BQ18&gt;=50, "Slightly Poor", IF(BQ18&gt;=40, "Poor", "Very Poor"))))))</f>
        <v>#VALUE!</v>
      </c>
      <c r="BT18" s="0" t="e">
        <f aca="false">9.81*LN(AH18)+30.6</f>
        <v>#VALUE!</v>
      </c>
      <c r="BU18" s="0" t="e">
        <f aca="false">IF(BT18&lt;30, "Clean water", IF(AND(BT18&gt;=30, BT18&lt;40), "Hypolimia", IF(AND(BT18&gt;=40,BT18&lt;50), "Mesotrophic", IF(AND(BT18&gt;=50, BT18&lt;70), "Eutrophic", IF(BT18&gt;70,"Hypertrophic")))))</f>
        <v>#VALUE!</v>
      </c>
      <c r="BW18" s="0" t="e">
        <f aca="false">IF(G18/H18&gt;=1, "PLS CHECK", "")</f>
        <v>#DIV/0!</v>
      </c>
      <c r="BX18" s="0" t="str">
        <f aca="false">IF(AC18/J18&gt;=1, "PLS CHECK", "")</f>
        <v/>
      </c>
      <c r="BY18" s="0" t="str">
        <f aca="false">IF(AE18/J18&gt;=1, "PLS CHECK", "")</f>
        <v/>
      </c>
      <c r="BZ18" s="0" t="str">
        <f aca="false">IF(AD18/J18&gt;=1, "PLS CHECK", "")</f>
        <v/>
      </c>
      <c r="CA18" s="0" t="str">
        <f aca="false">IF(AF18/K18&gt;=1, "PLS CHECK", "")</f>
        <v/>
      </c>
      <c r="CB18" s="0" t="str">
        <f aca="false">IF(AG18/K18&gt;=1, "PLS CHECK", "")</f>
        <v/>
      </c>
    </row>
    <row r="19" customFormat="false" ht="12.5" hidden="false" customHeight="false" outlineLevel="0" collapsed="false">
      <c r="A19" s="0" t="n">
        <v>16</v>
      </c>
      <c r="B19" s="15" t="s">
        <v>103</v>
      </c>
      <c r="C19" s="16" t="s">
        <v>104</v>
      </c>
      <c r="D19" s="0" t="s">
        <v>74</v>
      </c>
      <c r="E19" s="0" t="n">
        <v>8.1</v>
      </c>
      <c r="F19" s="0" t="n">
        <v>12.5</v>
      </c>
      <c r="G19" s="0" t="n">
        <v>1.3</v>
      </c>
      <c r="H19" s="0" t="n">
        <v>3.3</v>
      </c>
      <c r="I19" s="0" t="n">
        <v>1.6</v>
      </c>
      <c r="J19" s="0" t="n">
        <v>7.738</v>
      </c>
      <c r="K19" s="37"/>
      <c r="L19" s="0" t="n">
        <v>2.2</v>
      </c>
      <c r="M19" s="0" t="n">
        <v>4</v>
      </c>
      <c r="N19" s="0" t="n">
        <v>0</v>
      </c>
      <c r="O19" s="0" t="n">
        <v>565</v>
      </c>
      <c r="P19" s="0" t="n">
        <v>3000</v>
      </c>
      <c r="AC19" s="0" t="n">
        <v>7.507</v>
      </c>
      <c r="AD19" s="0" t="n">
        <v>0.053</v>
      </c>
      <c r="AE19" s="37"/>
      <c r="AF19" s="0" t="n">
        <v>0.009</v>
      </c>
      <c r="AG19" s="0" t="n">
        <v>0.005</v>
      </c>
      <c r="AH19" s="0" t="n">
        <v>4.4</v>
      </c>
      <c r="AJ19" s="0" t="n">
        <v>160</v>
      </c>
      <c r="BF19" s="0" t="n">
        <f aca="false">IF(E19&lt;11,-3.6797*E19^2+48.115*E19-53.83,280.92*EXP(-0.2027*E19))</f>
        <v>94.476383</v>
      </c>
      <c r="BG19" s="0" t="n">
        <f aca="false">32.208*LN(F19)+21.438</f>
        <v>102.78666817588</v>
      </c>
      <c r="BH19" s="0" t="n">
        <f aca="false">IF(G19&lt;=2, -10*G19+100, 88.958*EXP(-0.0755*G19))</f>
        <v>87</v>
      </c>
      <c r="BI19" s="0" t="n">
        <f aca="false">IF(I19&lt;=100, 0.0053*(I19)^2-1.0332*I19+100.76, 122.82*EXP(-0.0092*I19))</f>
        <v>99.120448</v>
      </c>
      <c r="BJ19" s="0" t="n">
        <f aca="false">IF(P19&lt;=1000, -6.942*LN(P19)+107.59, -36.304*LN(P19)+310.72)</f>
        <v>20.0568318240255</v>
      </c>
      <c r="BK19" s="0" t="n">
        <f aca="false">BF19^0.04*BG19^0.22*BH19^0.51*BI19^0.06*BJ19^0.17</f>
        <v>71.1128746226121</v>
      </c>
      <c r="BL19" s="0" t="str">
        <f aca="false">IF(BK19&gt;=90, "Very Good", IF(BK19&gt;=80, "Good", IF(BK19&gt;=70, "Slightly Good", IF(BK19&gt;=60, "Average", IF(BK19&gt;=50, "Slightly Poor", IF(BK19&gt;=40, "Poor", "Very Poor"))))))</f>
        <v>Slightly Good</v>
      </c>
      <c r="BM19" s="0" t="n">
        <f aca="false">IF(P19&lt;=1000, -6.942*LN(P19)+107.59, IF(AND(P19&gt;1000, P19&lt;=5213),-36.304*LN(P19)+310.72, IF(P19&gt;5213, 10)))</f>
        <v>20.0568318240255</v>
      </c>
      <c r="BN19" s="0" t="n">
        <f aca="false">BF19^0.04*BG19^0.22*BH19^0.51*BI19^0.06*BM19^0.17</f>
        <v>71.1128746226121</v>
      </c>
      <c r="BO19" s="0" t="str">
        <f aca="false">IF(BN19&gt;=90, "Very Good", IF(BN19&gt;=80, "Good", IF(BN19&gt;=70, "Slightly Good", IF(BN19&gt;=60, "Average", IF(BN19&gt;=50, "Slightly Poor", IF(BN19&gt;=40, "Poor", "Very Poor"))))))</f>
        <v>Slightly Good</v>
      </c>
      <c r="BP19" s="0" t="n">
        <f aca="false">IF(AJ19&lt;=1000, -6.942*LN(AJ19)+107.59, IF(AND(AJ19&gt;1000, AJ19&lt;=5213),-36.304*LN(AJ19)+310.72, IF(AJ19&gt;5213, 10)))</f>
        <v>72.3581433746468</v>
      </c>
      <c r="BQ19" s="0" t="n">
        <f aca="false">BF19^0.04*BG19^0.22*BH19^0.51*BI19^0.06*BP19^0.17</f>
        <v>88.4456541927573</v>
      </c>
      <c r="BR19" s="0" t="str">
        <f aca="false">IF(BQ19&gt;=90, "Very Good", IF(BQ19&gt;=80, "Good", IF(BQ19&gt;=70, "Slightly Good", IF(BQ19&gt;=60, "Average", IF(BQ19&gt;=50, "Slightly Poor", IF(BQ19&gt;=40, "Poor", "Very Poor"))))))</f>
        <v>Good</v>
      </c>
      <c r="BT19" s="0" t="n">
        <f aca="false">9.81*LN(AH19)+30.6</f>
        <v>45.1345405464666</v>
      </c>
      <c r="BU19" s="0" t="str">
        <f aca="false">IF(BT19&lt;30, "Clean water", IF(AND(BT19&gt;=30, BT19&lt;40), "Hypolimia", IF(AND(BT19&gt;=40,BT19&lt;50), "Mesotrophic", IF(AND(BT19&gt;=50, BT19&lt;70), "Eutrophic", IF(BT19&gt;70,"Hypertrophic")))))</f>
        <v>Mesotrophic</v>
      </c>
      <c r="BW19" s="0" t="str">
        <f aca="false">IF(G19/H19&gt;=1, "PLS CHECK", "")</f>
        <v/>
      </c>
      <c r="BX19" s="0" t="str">
        <f aca="false">IF(AC19/J19&gt;=1, "PLS CHECK", "")</f>
        <v/>
      </c>
      <c r="BY19" s="0" t="str">
        <f aca="false">IF(AE19/J19&gt;=1, "PLS CHECK", "")</f>
        <v/>
      </c>
      <c r="BZ19" s="0" t="str">
        <f aca="false">IF(AD19/J19&gt;=1, "PLS CHECK", "")</f>
        <v/>
      </c>
      <c r="CA19" s="0" t="e">
        <f aca="false">IF(AF19/K19&gt;=1, "PLS CHECK", "")</f>
        <v>#DIV/0!</v>
      </c>
      <c r="CB19" s="0" t="e">
        <f aca="false">IF(AG19/K19&gt;=1, "PLS CHECK", "")</f>
        <v>#DIV/0!</v>
      </c>
    </row>
    <row r="20" customFormat="false" ht="12.5" hidden="false" customHeight="false" outlineLevel="0" collapsed="false">
      <c r="A20" s="0" t="n">
        <v>17</v>
      </c>
      <c r="B20" s="15" t="s">
        <v>105</v>
      </c>
      <c r="C20" s="16" t="s">
        <v>106</v>
      </c>
      <c r="D20" s="0" t="s">
        <v>74</v>
      </c>
      <c r="E20" s="0" t="n">
        <v>8.3</v>
      </c>
      <c r="F20" s="37"/>
      <c r="G20" s="37"/>
      <c r="H20" s="37"/>
      <c r="I20" s="0" t="n">
        <v>10.9</v>
      </c>
      <c r="J20" s="0" t="n">
        <v>5.941</v>
      </c>
      <c r="K20" s="0" t="n">
        <v>0.081</v>
      </c>
      <c r="L20" s="0" t="n">
        <v>4</v>
      </c>
      <c r="M20" s="0" t="n">
        <v>2.9</v>
      </c>
      <c r="N20" s="0" t="n">
        <v>0</v>
      </c>
      <c r="O20" s="0" t="n">
        <v>427</v>
      </c>
      <c r="P20" s="0" t="n">
        <v>2700</v>
      </c>
      <c r="AC20" s="0" t="n">
        <v>5.739</v>
      </c>
      <c r="AD20" s="0" t="n">
        <v>0.509</v>
      </c>
      <c r="AE20" s="0" t="n">
        <v>4.498</v>
      </c>
      <c r="AF20" s="0" t="n">
        <v>0.022</v>
      </c>
      <c r="AG20" s="0" t="n">
        <v>0.005</v>
      </c>
      <c r="AH20" s="37"/>
      <c r="AJ20" s="0" t="n">
        <v>62</v>
      </c>
      <c r="BF20" s="0" t="n">
        <f aca="false">IF(E20&lt;11,-3.6797*E20^2+48.115*E20-53.83,280.92*EXP(-0.2027*E20))</f>
        <v>92.029967</v>
      </c>
      <c r="BG20" s="0" t="e">
        <f aca="false">32.208*LN(F20)+21.438</f>
        <v>#VALUE!</v>
      </c>
      <c r="BH20" s="0" t="n">
        <f aca="false">IF(G20&lt;=2, -10*G20+100, 88.958*EXP(-0.0755*G20))</f>
        <v>100</v>
      </c>
      <c r="BI20" s="0" t="n">
        <f aca="false">IF(I20&lt;=100, 0.0053*(I20)^2-1.0332*I20+100.76, 122.82*EXP(-0.0092*I20))</f>
        <v>90.127813</v>
      </c>
      <c r="BJ20" s="0" t="n">
        <f aca="false">IF(P20&lt;=1000, -6.942*LN(P20)+107.59, -36.304*LN(P20)+310.72)</f>
        <v>23.8818399844672</v>
      </c>
      <c r="BK20" s="0" t="e">
        <f aca="false">BF20^0.04*BG20^0.22*BH20^0.51*BI20^0.06*BJ20^0.17</f>
        <v>#VALUE!</v>
      </c>
      <c r="BL20" s="0" t="e">
        <f aca="false">IF(BK20&gt;=90, "Very Good", IF(BK20&gt;=80, "Good", IF(BK20&gt;=70, "Slightly Good", IF(BK20&gt;=60, "Average", IF(BK20&gt;=50, "Slightly Poor", IF(BK20&gt;=40, "Poor", "Very Poor"))))))</f>
        <v>#VALUE!</v>
      </c>
      <c r="BM20" s="0" t="n">
        <f aca="false">IF(P20&lt;=1000, -6.942*LN(P20)+107.59, IF(AND(P20&gt;1000, P20&lt;=5213),-36.304*LN(P20)+310.72, IF(P20&gt;5213, 10)))</f>
        <v>23.8818399844672</v>
      </c>
      <c r="BN20" s="0" t="e">
        <f aca="false">BF20^0.04*BG20^0.22*BH20^0.51*BI20^0.06*BM20^0.17</f>
        <v>#VALUE!</v>
      </c>
      <c r="BO20" s="0" t="e">
        <f aca="false">IF(BN20&gt;=90, "Very Good", IF(BN20&gt;=80, "Good", IF(BN20&gt;=70, "Slightly Good", IF(BN20&gt;=60, "Average", IF(BN20&gt;=50, "Slightly Poor", IF(BN20&gt;=40, "Poor", "Very Poor"))))))</f>
        <v>#VALUE!</v>
      </c>
      <c r="BP20" s="0" t="n">
        <f aca="false">IF(AJ20&lt;=1000, -6.942*LN(AJ20)+107.59, IF(AND(AJ20&gt;1000, AJ20&lt;=5213),-36.304*LN(AJ20)+310.72, IF(AJ20&gt;5213, 10)))</f>
        <v>78.939433099017</v>
      </c>
      <c r="BQ20" s="0" t="e">
        <f aca="false">BF20^0.04*BG20^0.22*BH20^0.51*BI20^0.06*BP20^0.17</f>
        <v>#VALUE!</v>
      </c>
      <c r="BR20" s="0" t="e">
        <f aca="false">IF(BQ20&gt;=90, "Very Good", IF(BQ20&gt;=80, "Good", IF(BQ20&gt;=70, "Slightly Good", IF(BQ20&gt;=60, "Average", IF(BQ20&gt;=50, "Slightly Poor", IF(BQ20&gt;=40, "Poor", "Very Poor"))))))</f>
        <v>#VALUE!</v>
      </c>
      <c r="BT20" s="0" t="e">
        <f aca="false">9.81*LN(AH20)+30.6</f>
        <v>#VALUE!</v>
      </c>
      <c r="BU20" s="0" t="e">
        <f aca="false">IF(BT20&lt;30, "Clean water", IF(AND(BT20&gt;=30, BT20&lt;40), "Hypolimia", IF(AND(BT20&gt;=40,BT20&lt;50), "Mesotrophic", IF(AND(BT20&gt;=50, BT20&lt;70), "Eutrophic", IF(BT20&gt;70,"Hypertrophic")))))</f>
        <v>#VALUE!</v>
      </c>
      <c r="BW20" s="0" t="e">
        <f aca="false">IF(G20/H20&gt;=1, "PLS CHECK", "")</f>
        <v>#DIV/0!</v>
      </c>
      <c r="BX20" s="0" t="str">
        <f aca="false">IF(AC20/J20&gt;=1, "PLS CHECK", "")</f>
        <v/>
      </c>
      <c r="BY20" s="0" t="str">
        <f aca="false">IF(AE20/J20&gt;=1, "PLS CHECK", "")</f>
        <v/>
      </c>
      <c r="BZ20" s="0" t="str">
        <f aca="false">IF(AD20/J20&gt;=1, "PLS CHECK", "")</f>
        <v/>
      </c>
      <c r="CA20" s="0" t="str">
        <f aca="false">IF(AF20/K20&gt;=1, "PLS CHECK", "")</f>
        <v/>
      </c>
      <c r="CB20" s="0" t="str">
        <f aca="false">IF(AG20/K20&gt;=1, "PLS CHECK", "")</f>
        <v/>
      </c>
    </row>
    <row r="21" customFormat="false" ht="12.5" hidden="false" customHeight="false" outlineLevel="0" collapsed="false">
      <c r="A21" s="0" t="n">
        <v>18</v>
      </c>
      <c r="B21" s="15" t="s">
        <v>107</v>
      </c>
      <c r="C21" s="16" t="s">
        <v>108</v>
      </c>
      <c r="D21" s="0" t="s">
        <v>74</v>
      </c>
      <c r="E21" s="0" t="n">
        <v>7.9</v>
      </c>
      <c r="F21" s="0" t="n">
        <v>13.1</v>
      </c>
      <c r="G21" s="0" t="n">
        <v>1</v>
      </c>
      <c r="H21" s="0" t="n">
        <v>2.1</v>
      </c>
      <c r="I21" s="0" t="n">
        <v>1.2</v>
      </c>
      <c r="J21" s="0" t="n">
        <v>6.886</v>
      </c>
      <c r="K21" s="0" t="n">
        <v>0.026</v>
      </c>
      <c r="L21" s="37"/>
      <c r="M21" s="0" t="n">
        <v>6.4</v>
      </c>
      <c r="N21" s="0" t="n">
        <v>0</v>
      </c>
      <c r="O21" s="0" t="n">
        <v>612</v>
      </c>
      <c r="P21" s="0" t="n">
        <v>12000</v>
      </c>
      <c r="AC21" s="0" t="n">
        <v>6.431</v>
      </c>
      <c r="AD21" s="0" t="n">
        <v>0.087</v>
      </c>
      <c r="AE21" s="0" t="n">
        <v>6.139</v>
      </c>
      <c r="AF21" s="0" t="n">
        <v>0.023</v>
      </c>
      <c r="AG21" s="0" t="n">
        <v>0.023</v>
      </c>
      <c r="AH21" s="0" t="n">
        <v>3.4</v>
      </c>
      <c r="AJ21" s="0" t="n">
        <v>3200</v>
      </c>
      <c r="BF21" s="0" t="n">
        <f aca="false">IF(E21&lt;11,-3.6797*E21^2+48.115*E21-53.83,280.92*EXP(-0.2027*E21))</f>
        <v>96.6284230000001</v>
      </c>
      <c r="BG21" s="0" t="n">
        <f aca="false">32.208*LN(F21)+21.438</f>
        <v>104.29669471051</v>
      </c>
      <c r="BH21" s="0" t="n">
        <f aca="false">IF(G21&lt;=2, -10*G21+100, 88.958*EXP(-0.0755*G21))</f>
        <v>90</v>
      </c>
      <c r="BI21" s="0" t="n">
        <f aca="false">IF(I21&lt;=100, 0.0053*(I21)^2-1.0332*I21+100.76, 122.82*EXP(-0.0092*I21))</f>
        <v>99.527792</v>
      </c>
      <c r="BJ21" s="0" t="n">
        <f aca="false">IF(P21&lt;=1000, -6.942*LN(P21)+107.59, -36.304*LN(P21)+310.72)</f>
        <v>-30.271198662071</v>
      </c>
      <c r="BK21" s="0" t="e">
        <f aca="false">BF21^0.04*BG21^0.22*BH21^0.51*BI21^0.06*BJ21^0.17</f>
        <v>#NUM!</v>
      </c>
      <c r="BL21" s="0" t="e">
        <f aca="false">IF(BK21&gt;=90, "Very Good", IF(BK21&gt;=80, "Good", IF(BK21&gt;=70, "Slightly Good", IF(BK21&gt;=60, "Average", IF(BK21&gt;=50, "Slightly Poor", IF(BK21&gt;=40, "Poor", "Very Poor"))))))</f>
        <v>#NUM!</v>
      </c>
      <c r="BM21" s="0" t="n">
        <f aca="false">IF(P21&lt;=1000, -6.942*LN(P21)+107.59, IF(AND(P21&gt;1000, P21&lt;=5213),-36.304*LN(P21)+310.72, IF(P21&gt;5213, 10)))</f>
        <v>10</v>
      </c>
      <c r="BN21" s="0" t="n">
        <f aca="false">BF21^0.04*BG21^0.22*BH21^0.51*BI21^0.06*BM21^0.17</f>
        <v>64.5600796657873</v>
      </c>
      <c r="BO21" s="0" t="str">
        <f aca="false">IF(BN21&gt;=90, "Very Good", IF(BN21&gt;=80, "Good", IF(BN21&gt;=70, "Slightly Good", IF(BN21&gt;=60, "Average", IF(BN21&gt;=50, "Slightly Poor", IF(BN21&gt;=40, "Poor", "Very Poor"))))))</f>
        <v>Average</v>
      </c>
      <c r="BP21" s="0" t="n">
        <f aca="false">IF(AJ21&lt;=1000, -6.942*LN(AJ21)+107.59, IF(AND(AJ21&gt;1000, AJ21&lt;=5213),-36.304*LN(AJ21)+310.72, IF(AJ21&gt;5213, 10)))</f>
        <v>17.7138253526471</v>
      </c>
      <c r="BQ21" s="0" t="n">
        <f aca="false">BF21^0.04*BG21^0.22*BH21^0.51*BI21^0.06*BP21^0.17</f>
        <v>71.1503692955015</v>
      </c>
      <c r="BR21" s="0" t="str">
        <f aca="false">IF(BQ21&gt;=90, "Very Good", IF(BQ21&gt;=80, "Good", IF(BQ21&gt;=70, "Slightly Good", IF(BQ21&gt;=60, "Average", IF(BQ21&gt;=50, "Slightly Poor", IF(BQ21&gt;=40, "Poor", "Very Poor"))))))</f>
        <v>Slightly Good</v>
      </c>
      <c r="BT21" s="0" t="n">
        <f aca="false">9.81*LN(AH21)+30.6</f>
        <v>42.605236984213</v>
      </c>
      <c r="BU21" s="0" t="str">
        <f aca="false">IF(BT21&lt;30, "Clean water", IF(AND(BT21&gt;=30, BT21&lt;40), "Hypolimia", IF(AND(BT21&gt;=40,BT21&lt;50), "Mesotrophic", IF(AND(BT21&gt;=50, BT21&lt;70), "Eutrophic", IF(BT21&gt;70,"Hypertrophic")))))</f>
        <v>Mesotrophic</v>
      </c>
      <c r="BW21" s="0" t="str">
        <f aca="false">IF(G21/H21&gt;=1, "PLS CHECK", "")</f>
        <v/>
      </c>
      <c r="BX21" s="0" t="str">
        <f aca="false">IF(AC21/J21&gt;=1, "PLS CHECK", "")</f>
        <v/>
      </c>
      <c r="BY21" s="0" t="str">
        <f aca="false">IF(AE21/J21&gt;=1, "PLS CHECK", "")</f>
        <v/>
      </c>
      <c r="BZ21" s="0" t="str">
        <f aca="false">IF(AD21/J21&gt;=1, "PLS CHECK", "")</f>
        <v/>
      </c>
      <c r="CA21" s="0" t="str">
        <f aca="false">IF(AF21/K21&gt;=1, "PLS CHECK", "")</f>
        <v/>
      </c>
      <c r="CB21" s="0" t="str">
        <f aca="false">IF(AG21/K21&gt;=1, "PLS CHECK", "")</f>
        <v/>
      </c>
    </row>
    <row r="22" customFormat="false" ht="12.5" hidden="false" customHeight="false" outlineLevel="0" collapsed="false">
      <c r="A22" s="0" t="n">
        <v>19</v>
      </c>
      <c r="B22" s="15" t="s">
        <v>109</v>
      </c>
      <c r="C22" s="16" t="s">
        <v>110</v>
      </c>
      <c r="D22" s="0" t="s">
        <v>74</v>
      </c>
      <c r="E22" s="0" t="n">
        <v>7.8</v>
      </c>
      <c r="F22" s="0" t="n">
        <v>12.8</v>
      </c>
      <c r="G22" s="0" t="n">
        <v>2.4</v>
      </c>
      <c r="H22" s="0" t="n">
        <v>5.3</v>
      </c>
      <c r="I22" s="0" t="n">
        <v>4.4</v>
      </c>
      <c r="J22" s="37"/>
      <c r="K22" s="0" t="n">
        <v>0.11</v>
      </c>
      <c r="L22" s="0" t="n">
        <v>4.7</v>
      </c>
      <c r="M22" s="0" t="n">
        <v>7.3</v>
      </c>
      <c r="O22" s="0" t="n">
        <v>574</v>
      </c>
      <c r="AC22" s="37"/>
      <c r="AD22" s="0" t="n">
        <v>0.951</v>
      </c>
      <c r="AE22" s="37"/>
      <c r="AF22" s="0" t="n">
        <v>0.06</v>
      </c>
      <c r="AG22" s="0" t="n">
        <v>0.044</v>
      </c>
      <c r="BD22" s="0" t="n">
        <v>1.838</v>
      </c>
      <c r="BF22" s="0" t="n">
        <f aca="false">IF(E22&lt;11,-3.6797*E22^2+48.115*E22-53.83,280.92*EXP(-0.2027*E22))</f>
        <v>97.5940520000001</v>
      </c>
      <c r="BG22" s="0" t="n">
        <f aca="false">32.208*LN(F22)+21.438</f>
        <v>103.550530065171</v>
      </c>
      <c r="BH22" s="0" t="n">
        <f aca="false">IF(G22&lt;=2, -10*G22+100, 88.958*EXP(-0.0755*G22))</f>
        <v>74.2148561832273</v>
      </c>
      <c r="BI22" s="0" t="n">
        <f aca="false">IF(I22&lt;=100, 0.0053*(I22)^2-1.0332*I22+100.76, 122.82*EXP(-0.0092*I22))</f>
        <v>96.316528</v>
      </c>
      <c r="BJ22" s="0" t="e">
        <f aca="false">IF(P22&lt;=1000, -6.942*LN(P22)+107.59, -36.304*LN(P22)+310.72)</f>
        <v>#VALUE!</v>
      </c>
      <c r="BK22" s="0" t="e">
        <f aca="false">BF22^0.04*BG22^0.22*BH22^0.51*BI22^0.06*BJ22^0.17</f>
        <v>#VALUE!</v>
      </c>
      <c r="BL22" s="0" t="e">
        <f aca="false">IF(BK22&gt;=90, "Very Good", IF(BK22&gt;=80, "Good", IF(BK22&gt;=70, "Slightly Good", IF(BK22&gt;=60, "Average", IF(BK22&gt;=50, "Slightly Poor", IF(BK22&gt;=40, "Poor", "Very Poor"))))))</f>
        <v>#VALUE!</v>
      </c>
      <c r="BM22" s="0" t="e">
        <f aca="false">IF(P22&lt;=1000, -6.942*LN(P22)+107.59, IF(AND(P22&gt;1000, P22&lt;=5213),-36.304*LN(P22)+310.72, IF(P22&gt;5213, 10)))</f>
        <v>#VALUE!</v>
      </c>
      <c r="BN22" s="0" t="e">
        <f aca="false">BF22^0.04*BG22^0.22*BH22^0.51*BI22^0.06*BM22^0.17</f>
        <v>#VALUE!</v>
      </c>
      <c r="BO22" s="0" t="e">
        <f aca="false">IF(BN22&gt;=90, "Very Good", IF(BN22&gt;=80, "Good", IF(BN22&gt;=70, "Slightly Good", IF(BN22&gt;=60, "Average", IF(BN22&gt;=50, "Slightly Poor", IF(BN22&gt;=40, "Poor", "Very Poor"))))))</f>
        <v>#VALUE!</v>
      </c>
      <c r="BP22" s="0" t="e">
        <f aca="false">IF(AJ22&lt;=1000, -6.942*LN(AJ22)+107.59, IF(AND(AJ22&gt;1000, AJ22&lt;=5213),-36.304*LN(AJ22)+310.72, IF(AJ22&gt;5213, 10)))</f>
        <v>#VALUE!</v>
      </c>
      <c r="BQ22" s="0" t="e">
        <f aca="false">BF22^0.04*BG22^0.22*BH22^0.51*BI22^0.06*BP22^0.17</f>
        <v>#VALUE!</v>
      </c>
      <c r="BR22" s="0" t="e">
        <f aca="false">IF(BQ22&gt;=90, "Very Good", IF(BQ22&gt;=80, "Good", IF(BQ22&gt;=70, "Slightly Good", IF(BQ22&gt;=60, "Average", IF(BQ22&gt;=50, "Slightly Poor", IF(BQ22&gt;=40, "Poor", "Very Poor"))))))</f>
        <v>#VALUE!</v>
      </c>
      <c r="BT22" s="0" t="e">
        <f aca="false">9.81*LN(AH22)+30.6</f>
        <v>#VALUE!</v>
      </c>
      <c r="BU22" s="0" t="e">
        <f aca="false">IF(BT22&lt;30, "Clean water", IF(AND(BT22&gt;=30, BT22&lt;40), "Hypolimia", IF(AND(BT22&gt;=40,BT22&lt;50), "Mesotrophic", IF(AND(BT22&gt;=50, BT22&lt;70), "Eutrophic", IF(BT22&gt;70,"Hypertrophic")))))</f>
        <v>#VALUE!</v>
      </c>
      <c r="BW22" s="0" t="str">
        <f aca="false">IF(G22/H22&gt;=1, "PLS CHECK", "")</f>
        <v/>
      </c>
      <c r="BX22" s="0" t="e">
        <f aca="false">IF(AC22/J22&gt;=1, "PLS CHECK", "")</f>
        <v>#DIV/0!</v>
      </c>
      <c r="BY22" s="0" t="e">
        <f aca="false">IF(AE22/J22&gt;=1, "PLS CHECK", "")</f>
        <v>#DIV/0!</v>
      </c>
      <c r="BZ22" s="0" t="e">
        <f aca="false">IF(AD22/J22&gt;=1, "PLS CHECK", "")</f>
        <v>#DIV/0!</v>
      </c>
      <c r="CA22" s="0" t="str">
        <f aca="false">IF(AF22/K22&gt;=1, "PLS CHECK", "")</f>
        <v/>
      </c>
      <c r="CB22" s="0" t="str">
        <f aca="false">IF(AG22/K22&gt;=1, "PLS CHECK", "")</f>
        <v/>
      </c>
    </row>
    <row r="23" customFormat="false" ht="12.5" hidden="false" customHeight="false" outlineLevel="0" collapsed="false">
      <c r="A23" s="0" t="n">
        <v>20</v>
      </c>
      <c r="B23" s="15" t="s">
        <v>111</v>
      </c>
      <c r="C23" s="16" t="s">
        <v>112</v>
      </c>
      <c r="D23" s="0" t="s">
        <v>74</v>
      </c>
      <c r="E23" s="0" t="n">
        <v>7.5</v>
      </c>
      <c r="F23" s="0" t="n">
        <v>12.4</v>
      </c>
      <c r="G23" s="0" t="n">
        <v>2</v>
      </c>
      <c r="H23" s="0" t="n">
        <v>6</v>
      </c>
      <c r="I23" s="0" t="n">
        <v>1.6</v>
      </c>
      <c r="J23" s="0" t="n">
        <v>9.128</v>
      </c>
      <c r="K23" s="0" t="n">
        <v>0.095</v>
      </c>
      <c r="L23" s="0" t="n">
        <v>3.6</v>
      </c>
      <c r="M23" s="0" t="n">
        <v>4</v>
      </c>
      <c r="N23" s="0" t="n">
        <v>0</v>
      </c>
      <c r="O23" s="0" t="n">
        <v>561</v>
      </c>
      <c r="P23" s="0" t="n">
        <v>7000</v>
      </c>
      <c r="AC23" s="0" t="n">
        <v>8.577</v>
      </c>
      <c r="AD23" s="0" t="n">
        <v>0.352</v>
      </c>
      <c r="AE23" s="37"/>
      <c r="AF23" s="0" t="n">
        <v>0.065</v>
      </c>
      <c r="AG23" s="0" t="n">
        <v>0.049</v>
      </c>
      <c r="AH23" s="0" t="n">
        <v>3.2</v>
      </c>
      <c r="AJ23" s="0" t="n">
        <v>500</v>
      </c>
      <c r="BF23" s="0" t="n">
        <f aca="false">IF(E23&lt;11,-3.6797*E23^2+48.115*E23-53.83,280.92*EXP(-0.2027*E23))</f>
        <v>100.049375</v>
      </c>
      <c r="BG23" s="0" t="n">
        <f aca="false">32.208*LN(F23)+21.438</f>
        <v>102.527967989855</v>
      </c>
      <c r="BH23" s="0" t="n">
        <f aca="false">IF(G23&lt;=2, -10*G23+100, 88.958*EXP(-0.0755*G23))</f>
        <v>80</v>
      </c>
      <c r="BI23" s="0" t="n">
        <f aca="false">IF(I23&lt;=100, 0.0053*(I23)^2-1.0332*I23+100.76, 122.82*EXP(-0.0092*I23))</f>
        <v>99.120448</v>
      </c>
      <c r="BJ23" s="0" t="n">
        <f aca="false">IF(P23&lt;=1000, -6.942*LN(P23)+107.59, -36.304*LN(P23)+310.72)</f>
        <v>-10.7034696994716</v>
      </c>
      <c r="BK23" s="0" t="e">
        <f aca="false">BF23^0.04*BG23^0.22*BH23^0.51*BI23^0.06*BJ23^0.17</f>
        <v>#NUM!</v>
      </c>
      <c r="BL23" s="0" t="e">
        <f aca="false">IF(BK23&gt;=90, "Very Good", IF(BK23&gt;=80, "Good", IF(BK23&gt;=70, "Slightly Good", IF(BK23&gt;=60, "Average", IF(BK23&gt;=50, "Slightly Poor", IF(BK23&gt;=40, "Poor", "Very Poor"))))))</f>
        <v>#NUM!</v>
      </c>
      <c r="BM23" s="0" t="n">
        <f aca="false">IF(P23&lt;=1000, -6.942*LN(P23)+107.59, IF(AND(P23&gt;1000, P23&lt;=5213),-36.304*LN(P23)+310.72, IF(P23&gt;5213, 10)))</f>
        <v>10</v>
      </c>
      <c r="BN23" s="0" t="n">
        <f aca="false">BF23^0.04*BG23^0.22*BH23^0.51*BI23^0.06*BM23^0.17</f>
        <v>60.6372617112892</v>
      </c>
      <c r="BO23" s="0" t="str">
        <f aca="false">IF(BN23&gt;=90, "Very Good", IF(BN23&gt;=80, "Good", IF(BN23&gt;=70, "Slightly Good", IF(BN23&gt;=60, "Average", IF(BN23&gt;=50, "Slightly Poor", IF(BN23&gt;=40, "Poor", "Very Poor"))))))</f>
        <v>Average</v>
      </c>
      <c r="BP23" s="0" t="n">
        <f aca="false">IF(AJ23&lt;=1000, -6.942*LN(AJ23)+107.59, IF(AND(AJ23&gt;1000, AJ23&lt;=5213),-36.304*LN(AJ23)+310.72, IF(AJ23&gt;5213, 10)))</f>
        <v>64.4481905807532</v>
      </c>
      <c r="BQ23" s="0" t="n">
        <f aca="false">BF23^0.04*BG23^0.22*BH23^0.51*BI23^0.06*BP23^0.17</f>
        <v>83.2348890311894</v>
      </c>
      <c r="BR23" s="0" t="str">
        <f aca="false">IF(BQ23&gt;=90, "Very Good", IF(BQ23&gt;=80, "Good", IF(BQ23&gt;=70, "Slightly Good", IF(BQ23&gt;=60, "Average", IF(BQ23&gt;=50, "Slightly Poor", IF(BQ23&gt;=40, "Poor", "Very Poor"))))))</f>
        <v>Good</v>
      </c>
      <c r="BT23" s="0" t="n">
        <f aca="false">9.81*LN(AH23)+30.6</f>
        <v>42.0105094441937</v>
      </c>
      <c r="BU23" s="0" t="str">
        <f aca="false">IF(BT23&lt;30, "Clean water", IF(AND(BT23&gt;=30, BT23&lt;40), "Hypolimia", IF(AND(BT23&gt;=40,BT23&lt;50), "Mesotrophic", IF(AND(BT23&gt;=50, BT23&lt;70), "Eutrophic", IF(BT23&gt;70,"Hypertrophic")))))</f>
        <v>Mesotrophic</v>
      </c>
      <c r="BW23" s="0" t="str">
        <f aca="false">IF(G23/H23&gt;=1, "PLS CHECK", "")</f>
        <v/>
      </c>
      <c r="BX23" s="0" t="str">
        <f aca="false">IF(AC23/J23&gt;=1, "PLS CHECK", "")</f>
        <v/>
      </c>
      <c r="BY23" s="0" t="str">
        <f aca="false">IF(AE23/J23&gt;=1, "PLS CHECK", "")</f>
        <v/>
      </c>
      <c r="BZ23" s="0" t="str">
        <f aca="false">IF(AD23/J23&gt;=1, "PLS CHECK", "")</f>
        <v/>
      </c>
      <c r="CA23" s="0" t="str">
        <f aca="false">IF(AF23/K23&gt;=1, "PLS CHECK", "")</f>
        <v/>
      </c>
      <c r="CB23" s="0" t="str">
        <f aca="false">IF(AG23/K23&gt;=1, "PLS CHECK", "")</f>
        <v/>
      </c>
    </row>
    <row r="24" customFormat="false" ht="12.5" hidden="false" customHeight="false" outlineLevel="0" collapsed="false">
      <c r="A24" s="0" t="n">
        <v>21</v>
      </c>
      <c r="B24" s="15" t="s">
        <v>113</v>
      </c>
      <c r="C24" s="16" t="s">
        <v>114</v>
      </c>
      <c r="D24" s="0" t="s">
        <v>74</v>
      </c>
      <c r="E24" s="0" t="n">
        <v>7.9</v>
      </c>
      <c r="F24" s="0" t="n">
        <v>9.5</v>
      </c>
      <c r="G24" s="0" t="n">
        <v>1.4</v>
      </c>
      <c r="H24" s="0" t="n">
        <v>4.8</v>
      </c>
      <c r="I24" s="0" t="n">
        <v>2.4</v>
      </c>
      <c r="J24" s="0" t="n">
        <v>8.013</v>
      </c>
      <c r="K24" s="0" t="n">
        <v>0.033</v>
      </c>
      <c r="L24" s="0" t="n">
        <v>2.8</v>
      </c>
      <c r="M24" s="0" t="n">
        <v>3.9</v>
      </c>
      <c r="N24" s="0" t="n">
        <v>0</v>
      </c>
      <c r="O24" s="0" t="n">
        <v>564</v>
      </c>
      <c r="P24" s="0" t="n">
        <v>4000</v>
      </c>
      <c r="AC24" s="0" t="n">
        <v>7.708</v>
      </c>
      <c r="AD24" s="0" t="n">
        <v>0.162</v>
      </c>
      <c r="AE24" s="0" t="n">
        <v>6.807</v>
      </c>
      <c r="AF24" s="0" t="n">
        <v>0.018</v>
      </c>
      <c r="AG24" s="0" t="n">
        <v>0.007</v>
      </c>
      <c r="AH24" s="0" t="n">
        <v>3.4</v>
      </c>
      <c r="AJ24" s="0" t="n">
        <v>900</v>
      </c>
      <c r="BF24" s="0" t="n">
        <f aca="false">IF(E24&lt;11,-3.6797*E24^2+48.115*E24-53.83,280.92*EXP(-0.2027*E24))</f>
        <v>96.6284230000001</v>
      </c>
      <c r="BG24" s="0" t="n">
        <f aca="false">32.208*LN(F24)+21.438</f>
        <v>93.947606249518</v>
      </c>
      <c r="BH24" s="0" t="n">
        <f aca="false">IF(G24&lt;=2, -10*G24+100, 88.958*EXP(-0.0755*G24))</f>
        <v>86</v>
      </c>
      <c r="BI24" s="0" t="n">
        <f aca="false">IF(I24&lt;=100, 0.0053*(I24)^2-1.0332*I24+100.76, 122.82*EXP(-0.0092*I24))</f>
        <v>98.310848</v>
      </c>
      <c r="BJ24" s="0" t="n">
        <f aca="false">IF(P24&lt;=1000, -6.942*LN(P24)+107.59, -36.304*LN(P24)+310.72)</f>
        <v>9.61282186573601</v>
      </c>
      <c r="BK24" s="0" t="n">
        <f aca="false">BF24^0.04*BG24^0.22*BH24^0.51*BI24^0.06*BJ24^0.17</f>
        <v>61.189091144276</v>
      </c>
      <c r="BL24" s="0" t="str">
        <f aca="false">IF(BK24&gt;=90, "Very Good", IF(BK24&gt;=80, "Good", IF(BK24&gt;=70, "Slightly Good", IF(BK24&gt;=60, "Average", IF(BK24&gt;=50, "Slightly Poor", IF(BK24&gt;=40, "Poor", "Very Poor"))))))</f>
        <v>Average</v>
      </c>
      <c r="BM24" s="0" t="n">
        <f aca="false">IF(P24&lt;=1000, -6.942*LN(P24)+107.59, IF(AND(P24&gt;1000, P24&lt;=5213),-36.304*LN(P24)+310.72, IF(P24&gt;5213, 10)))</f>
        <v>9.61282186573601</v>
      </c>
      <c r="BN24" s="0" t="n">
        <f aca="false">BF24^0.04*BG24^0.22*BH24^0.51*BI24^0.06*BM24^0.17</f>
        <v>61.189091144276</v>
      </c>
      <c r="BO24" s="0" t="str">
        <f aca="false">IF(BN24&gt;=90, "Very Good", IF(BN24&gt;=80, "Good", IF(BN24&gt;=70, "Slightly Good", IF(BN24&gt;=60, "Average", IF(BN24&gt;=50, "Slightly Poor", IF(BN24&gt;=40, "Poor", "Very Poor"))))))</f>
        <v>Average</v>
      </c>
      <c r="BP24" s="0" t="n">
        <f aca="false">IF(AJ24&lt;=1000, -6.942*LN(AJ24)+107.59, IF(AND(AJ24&gt;1000, AJ24&lt;=5213),-36.304*LN(AJ24)+310.72, IF(AJ24&gt;5213, 10)))</f>
        <v>60.3677755530026</v>
      </c>
      <c r="BQ24" s="0" t="n">
        <f aca="false">BF24^0.04*BG24^0.22*BH24^0.51*BI24^0.06*BP24^0.17</f>
        <v>83.6230935787088</v>
      </c>
      <c r="BR24" s="0" t="str">
        <f aca="false">IF(BQ24&gt;=90, "Very Good", IF(BQ24&gt;=80, "Good", IF(BQ24&gt;=70, "Slightly Good", IF(BQ24&gt;=60, "Average", IF(BQ24&gt;=50, "Slightly Poor", IF(BQ24&gt;=40, "Poor", "Very Poor"))))))</f>
        <v>Good</v>
      </c>
      <c r="BT24" s="0" t="n">
        <f aca="false">9.81*LN(AH24)+30.6</f>
        <v>42.605236984213</v>
      </c>
      <c r="BU24" s="0" t="str">
        <f aca="false">IF(BT24&lt;30, "Clean water", IF(AND(BT24&gt;=30, BT24&lt;40), "Hypolimia", IF(AND(BT24&gt;=40,BT24&lt;50), "Mesotrophic", IF(AND(BT24&gt;=50, BT24&lt;70), "Eutrophic", IF(BT24&gt;70,"Hypertrophic")))))</f>
        <v>Mesotrophic</v>
      </c>
      <c r="BW24" s="0" t="str">
        <f aca="false">IF(G24/H24&gt;=1, "PLS CHECK", "")</f>
        <v/>
      </c>
      <c r="BX24" s="0" t="str">
        <f aca="false">IF(AC24/J24&gt;=1, "PLS CHECK", "")</f>
        <v/>
      </c>
      <c r="BY24" s="0" t="str">
        <f aca="false">IF(AE24/J24&gt;=1, "PLS CHECK", "")</f>
        <v/>
      </c>
      <c r="BZ24" s="0" t="str">
        <f aca="false">IF(AD24/J24&gt;=1, "PLS CHECK", "")</f>
        <v/>
      </c>
      <c r="CA24" s="0" t="str">
        <f aca="false">IF(AF24/K24&gt;=1, "PLS CHECK", "")</f>
        <v/>
      </c>
      <c r="CB24" s="0" t="str">
        <f aca="false">IF(AG24/K24&gt;=1, "PLS CHECK", "")</f>
        <v/>
      </c>
    </row>
    <row r="25" customFormat="false" ht="12.5" hidden="false" customHeight="false" outlineLevel="0" collapsed="false">
      <c r="A25" s="0" t="n">
        <v>22</v>
      </c>
      <c r="B25" s="15" t="s">
        <v>115</v>
      </c>
      <c r="C25" s="16" t="s">
        <v>116</v>
      </c>
      <c r="D25" s="0" t="s">
        <v>74</v>
      </c>
      <c r="E25" s="37"/>
      <c r="F25" s="0" t="n">
        <v>7.8</v>
      </c>
      <c r="G25" s="37"/>
      <c r="H25" s="37"/>
      <c r="I25" s="0" t="n">
        <v>10</v>
      </c>
      <c r="J25" s="37"/>
      <c r="K25" s="37"/>
      <c r="L25" s="0" t="n">
        <v>4.9</v>
      </c>
      <c r="M25" s="0" t="n">
        <v>10.4</v>
      </c>
      <c r="N25" s="0" t="n">
        <v>0</v>
      </c>
      <c r="O25" s="0" t="n">
        <v>637</v>
      </c>
      <c r="P25" s="37"/>
      <c r="AC25" s="37"/>
      <c r="AD25" s="37"/>
      <c r="AE25" s="0" t="n">
        <v>6.699</v>
      </c>
      <c r="AF25" s="37"/>
      <c r="AG25" s="37"/>
      <c r="AH25" s="0" t="n">
        <v>3.5</v>
      </c>
      <c r="AJ25" s="37"/>
      <c r="BF25" s="0" t="n">
        <f aca="false">IF(E25&lt;11,-3.6797*E25^2+48.115*E25-53.83,280.92*EXP(-0.2027*E25))</f>
        <v>-53.83</v>
      </c>
      <c r="BG25" s="0" t="n">
        <f aca="false">32.208*LN(F25)+21.438</f>
        <v>87.5972172148662</v>
      </c>
      <c r="BH25" s="0" t="n">
        <f aca="false">IF(G25&lt;=2, -10*G25+100, 88.958*EXP(-0.0755*G25))</f>
        <v>100</v>
      </c>
      <c r="BI25" s="0" t="n">
        <f aca="false">IF(I25&lt;=100, 0.0053*(I25)^2-1.0332*I25+100.76, 122.82*EXP(-0.0092*I25))</f>
        <v>90.958</v>
      </c>
      <c r="BJ25" s="0" t="e">
        <f aca="false">IF(P25&lt;=1000, -6.942*LN(P25)+107.59, -36.304*LN(P25)+310.72)</f>
        <v>#VALUE!</v>
      </c>
      <c r="BK25" s="0" t="e">
        <f aca="false">BF25^0.04*BG25^0.22*BH25^0.51*BI25^0.06*BJ25^0.17</f>
        <v>#VALUE!</v>
      </c>
      <c r="BL25" s="0" t="e">
        <f aca="false">IF(BK25&gt;=90, "Very Good", IF(BK25&gt;=80, "Good", IF(BK25&gt;=70, "Slightly Good", IF(BK25&gt;=60, "Average", IF(BK25&gt;=50, "Slightly Poor", IF(BK25&gt;=40, "Poor", "Very Poor"))))))</f>
        <v>#VALUE!</v>
      </c>
      <c r="BM25" s="0" t="e">
        <f aca="false">IF(P25&lt;=1000, -6.942*LN(P25)+107.59, IF(AND(P25&gt;1000, P25&lt;=5213),-36.304*LN(P25)+310.72, IF(P25&gt;5213, 10)))</f>
        <v>#VALUE!</v>
      </c>
      <c r="BN25" s="0" t="e">
        <f aca="false">BF25^0.04*BG25^0.22*BH25^0.51*BI25^0.06*BM25^0.17</f>
        <v>#VALUE!</v>
      </c>
      <c r="BO25" s="0" t="e">
        <f aca="false">IF(BN25&gt;=90, "Very Good", IF(BN25&gt;=80, "Good", IF(BN25&gt;=70, "Slightly Good", IF(BN25&gt;=60, "Average", IF(BN25&gt;=50, "Slightly Poor", IF(BN25&gt;=40, "Poor", "Very Poor"))))))</f>
        <v>#VALUE!</v>
      </c>
      <c r="BP25" s="0" t="e">
        <f aca="false">IF(AJ25&lt;=1000, -6.942*LN(AJ25)+107.59, IF(AND(AJ25&gt;1000, AJ25&lt;=5213),-36.304*LN(AJ25)+310.72, IF(AJ25&gt;5213, 10)))</f>
        <v>#VALUE!</v>
      </c>
      <c r="BQ25" s="0" t="e">
        <f aca="false">BF25^0.04*BG25^0.22*BH25^0.51*BI25^0.06*BP25^0.17</f>
        <v>#VALUE!</v>
      </c>
      <c r="BR25" s="0" t="e">
        <f aca="false">IF(BQ25&gt;=90, "Very Good", IF(BQ25&gt;=80, "Good", IF(BQ25&gt;=70, "Slightly Good", IF(BQ25&gt;=60, "Average", IF(BQ25&gt;=50, "Slightly Poor", IF(BQ25&gt;=40, "Poor", "Very Poor"))))))</f>
        <v>#VALUE!</v>
      </c>
      <c r="BT25" s="0" t="n">
        <f aca="false">9.81*LN(AH25)+30.6</f>
        <v>42.8896047209396</v>
      </c>
      <c r="BU25" s="0" t="str">
        <f aca="false">IF(BT25&lt;30, "Clean water", IF(AND(BT25&gt;=30, BT25&lt;40), "Hypolimia", IF(AND(BT25&gt;=40,BT25&lt;50), "Mesotrophic", IF(AND(BT25&gt;=50, BT25&lt;70), "Eutrophic", IF(BT25&gt;70,"Hypertrophic")))))</f>
        <v>Mesotrophic</v>
      </c>
      <c r="BW25" s="0" t="e">
        <f aca="false">IF(G25/H25&gt;=1, "PLS CHECK", "")</f>
        <v>#DIV/0!</v>
      </c>
      <c r="BX25" s="0" t="e">
        <f aca="false">IF(AC25/J25&gt;=1, "PLS CHECK", "")</f>
        <v>#DIV/0!</v>
      </c>
      <c r="BY25" s="0" t="e">
        <f aca="false">IF(AE25/J25&gt;=1, "PLS CHECK", "")</f>
        <v>#DIV/0!</v>
      </c>
      <c r="BZ25" s="0" t="e">
        <f aca="false">IF(AD25/J25&gt;=1, "PLS CHECK", "")</f>
        <v>#DIV/0!</v>
      </c>
      <c r="CA25" s="0" t="e">
        <f aca="false">IF(AF25/K25&gt;=1, "PLS CHECK", "")</f>
        <v>#DIV/0!</v>
      </c>
      <c r="CB25" s="0" t="e">
        <f aca="false">IF(AG25/K25&gt;=1, "PLS CHECK", "")</f>
        <v>#DIV/0!</v>
      </c>
    </row>
    <row r="26" customFormat="false" ht="12.5" hidden="false" customHeight="false" outlineLevel="0" collapsed="false">
      <c r="A26" s="0" t="n">
        <v>23</v>
      </c>
      <c r="B26" s="15" t="s">
        <v>117</v>
      </c>
      <c r="C26" s="16" t="s">
        <v>118</v>
      </c>
      <c r="D26" s="0" t="s">
        <v>74</v>
      </c>
      <c r="E26" s="0" t="n">
        <v>7.8</v>
      </c>
      <c r="F26" s="0" t="n">
        <v>13.5</v>
      </c>
      <c r="G26" s="0" t="n">
        <v>1.2</v>
      </c>
      <c r="H26" s="0" t="n">
        <v>3.1</v>
      </c>
      <c r="I26" s="0" t="n">
        <v>2.8</v>
      </c>
      <c r="J26" s="0" t="n">
        <v>3.049</v>
      </c>
      <c r="K26" s="37"/>
      <c r="L26" s="0" t="n">
        <v>1.8</v>
      </c>
      <c r="M26" s="0" t="n">
        <v>3.1</v>
      </c>
      <c r="N26" s="0" t="n">
        <v>0</v>
      </c>
      <c r="O26" s="0" t="n">
        <v>302</v>
      </c>
      <c r="P26" s="37"/>
      <c r="AC26" s="0" t="n">
        <v>2.904</v>
      </c>
      <c r="AD26" s="0" t="n">
        <v>0.035</v>
      </c>
      <c r="AE26" s="0" t="n">
        <v>2.417</v>
      </c>
      <c r="AF26" s="37"/>
      <c r="AG26" s="37"/>
      <c r="AH26" s="0" t="n">
        <v>2.2</v>
      </c>
      <c r="AJ26" s="0" t="n">
        <v>50</v>
      </c>
      <c r="BF26" s="0" t="n">
        <f aca="false">IF(E26&lt;11,-3.6797*E26^2+48.115*E26-53.83,280.92*EXP(-0.2027*E26))</f>
        <v>97.5940520000001</v>
      </c>
      <c r="BG26" s="0" t="n">
        <f aca="false">32.208*LN(F26)+21.438</f>
        <v>105.265429388793</v>
      </c>
      <c r="BH26" s="0" t="n">
        <f aca="false">IF(G26&lt;=2, -10*G26+100, 88.958*EXP(-0.0755*G26))</f>
        <v>88</v>
      </c>
      <c r="BI26" s="0" t="n">
        <f aca="false">IF(I26&lt;=100, 0.0053*(I26)^2-1.0332*I26+100.76, 122.82*EXP(-0.0092*I26))</f>
        <v>97.908592</v>
      </c>
      <c r="BJ26" s="0" t="e">
        <f aca="false">IF(P26&lt;=1000, -6.942*LN(P26)+107.59, -36.304*LN(P26)+310.72)</f>
        <v>#VALUE!</v>
      </c>
      <c r="BK26" s="0" t="e">
        <f aca="false">BF26^0.04*BG26^0.22*BH26^0.51*BI26^0.06*BJ26^0.17</f>
        <v>#VALUE!</v>
      </c>
      <c r="BL26" s="0" t="e">
        <f aca="false">IF(BK26&gt;=90, "Very Good", IF(BK26&gt;=80, "Good", IF(BK26&gt;=70, "Slightly Good", IF(BK26&gt;=60, "Average", IF(BK26&gt;=50, "Slightly Poor", IF(BK26&gt;=40, "Poor", "Very Poor"))))))</f>
        <v>#VALUE!</v>
      </c>
      <c r="BM26" s="0" t="e">
        <f aca="false">IF(P26&lt;=1000, -6.942*LN(P26)+107.59, IF(AND(P26&gt;1000, P26&lt;=5213),-36.304*LN(P26)+310.72, IF(P26&gt;5213, 10)))</f>
        <v>#VALUE!</v>
      </c>
      <c r="BN26" s="0" t="e">
        <f aca="false">BF26^0.04*BG26^0.22*BH26^0.51*BI26^0.06*BM26^0.17</f>
        <v>#VALUE!</v>
      </c>
      <c r="BO26" s="0" t="e">
        <f aca="false">IF(BN26&gt;=90, "Very Good", IF(BN26&gt;=80, "Good", IF(BN26&gt;=70, "Slightly Good", IF(BN26&gt;=60, "Average", IF(BN26&gt;=50, "Slightly Poor", IF(BN26&gt;=40, "Poor", "Very Poor"))))))</f>
        <v>#VALUE!</v>
      </c>
      <c r="BP26" s="0" t="n">
        <f aca="false">IF(AJ26&lt;=1000, -6.942*LN(AJ26)+107.59, IF(AND(AJ26&gt;1000, AJ26&lt;=5213),-36.304*LN(AJ26)+310.72, IF(AJ26&gt;5213, 10)))</f>
        <v>80.4327362963178</v>
      </c>
      <c r="BQ26" s="0" t="n">
        <f aca="false">BF26^0.04*BG26^0.22*BH26^0.51*BI26^0.06*BP26^0.17</f>
        <v>91.1042835363894</v>
      </c>
      <c r="BR26" s="0" t="str">
        <f aca="false">IF(BQ26&gt;=90, "Very Good", IF(BQ26&gt;=80, "Good", IF(BQ26&gt;=70, "Slightly Good", IF(BQ26&gt;=60, "Average", IF(BQ26&gt;=50, "Slightly Poor", IF(BQ26&gt;=40, "Poor", "Very Poor"))))))</f>
        <v>Very Good</v>
      </c>
      <c r="BT26" s="0" t="n">
        <f aca="false">9.81*LN(AH26)+30.6</f>
        <v>38.3347667051735</v>
      </c>
      <c r="BU26" s="0" t="str">
        <f aca="false">IF(BT26&lt;30, "Clean water", IF(AND(BT26&gt;=30, BT26&lt;40), "Hypolimia", IF(AND(BT26&gt;=40,BT26&lt;50), "Mesotrophic", IF(AND(BT26&gt;=50, BT26&lt;70), "Eutrophic", IF(BT26&gt;70,"Hypertrophic")))))</f>
        <v>Hypolimia</v>
      </c>
      <c r="BW26" s="0" t="str">
        <f aca="false">IF(G26/H26&gt;=1, "PLS CHECK", "")</f>
        <v/>
      </c>
      <c r="BX26" s="0" t="str">
        <f aca="false">IF(AC26/J26&gt;=1, "PLS CHECK", "")</f>
        <v/>
      </c>
      <c r="BY26" s="0" t="str">
        <f aca="false">IF(AE26/J26&gt;=1, "PLS CHECK", "")</f>
        <v/>
      </c>
      <c r="BZ26" s="0" t="str">
        <f aca="false">IF(AD26/J26&gt;=1, "PLS CHECK", "")</f>
        <v/>
      </c>
      <c r="CA26" s="0" t="e">
        <f aca="false">IF(AF26/K26&gt;=1, "PLS CHECK", "")</f>
        <v>#DIV/0!</v>
      </c>
      <c r="CB26" s="0" t="e">
        <f aca="false">IF(AG26/K26&gt;=1, "PLS CHECK", "")</f>
        <v>#DIV/0!</v>
      </c>
    </row>
    <row r="27" customFormat="false" ht="12.5" hidden="false" customHeight="false" outlineLevel="0" collapsed="false">
      <c r="A27" s="0" t="n">
        <v>24</v>
      </c>
      <c r="B27" s="15" t="s">
        <v>119</v>
      </c>
      <c r="C27" s="16" t="s">
        <v>120</v>
      </c>
      <c r="D27" s="0" t="s">
        <v>74</v>
      </c>
      <c r="E27" s="0" t="n">
        <v>7.9</v>
      </c>
      <c r="F27" s="0" t="n">
        <v>13.8</v>
      </c>
      <c r="G27" s="0" t="n">
        <v>1.2</v>
      </c>
      <c r="H27" s="0" t="n">
        <v>3</v>
      </c>
      <c r="I27" s="0" t="n">
        <v>2</v>
      </c>
      <c r="J27" s="0" t="n">
        <v>3.184</v>
      </c>
      <c r="K27" s="37"/>
      <c r="L27" s="0" t="n">
        <v>1.6</v>
      </c>
      <c r="M27" s="0" t="n">
        <v>2</v>
      </c>
      <c r="N27" s="0" t="n">
        <v>0</v>
      </c>
      <c r="O27" s="0" t="n">
        <v>318</v>
      </c>
      <c r="P27" s="37"/>
      <c r="AC27" s="0" t="n">
        <v>2.991</v>
      </c>
      <c r="AD27" s="0" t="n">
        <v>0.061</v>
      </c>
      <c r="AE27" s="0" t="n">
        <v>2.557</v>
      </c>
      <c r="AF27" s="37"/>
      <c r="AG27" s="0" t="n">
        <v>0.002</v>
      </c>
      <c r="AH27" s="0" t="n">
        <v>3</v>
      </c>
      <c r="AJ27" s="0" t="n">
        <v>56</v>
      </c>
      <c r="BF27" s="0" t="n">
        <f aca="false">IF(E27&lt;11,-3.6797*E27^2+48.115*E27-53.83,280.92*EXP(-0.2027*E27))</f>
        <v>96.6284230000001</v>
      </c>
      <c r="BG27" s="0" t="n">
        <f aca="false">32.208*LN(F27)+21.438</f>
        <v>105.973326016391</v>
      </c>
      <c r="BH27" s="0" t="n">
        <f aca="false">IF(G27&lt;=2, -10*G27+100, 88.958*EXP(-0.0755*G27))</f>
        <v>88</v>
      </c>
      <c r="BI27" s="0" t="n">
        <f aca="false">IF(I27&lt;=100, 0.0053*(I27)^2-1.0332*I27+100.76, 122.82*EXP(-0.0092*I27))</f>
        <v>98.7148</v>
      </c>
      <c r="BJ27" s="0" t="e">
        <f aca="false">IF(P27&lt;=1000, -6.942*LN(P27)+107.59, -36.304*LN(P27)+310.72)</f>
        <v>#VALUE!</v>
      </c>
      <c r="BK27" s="0" t="e">
        <f aca="false">BF27^0.04*BG27^0.22*BH27^0.51*BI27^0.06*BJ27^0.17</f>
        <v>#VALUE!</v>
      </c>
      <c r="BL27" s="0" t="e">
        <f aca="false">IF(BK27&gt;=90, "Very Good", IF(BK27&gt;=80, "Good", IF(BK27&gt;=70, "Slightly Good", IF(BK27&gt;=60, "Average", IF(BK27&gt;=50, "Slightly Poor", IF(BK27&gt;=40, "Poor", "Very Poor"))))))</f>
        <v>#VALUE!</v>
      </c>
      <c r="BM27" s="0" t="e">
        <f aca="false">IF(P27&lt;=1000, -6.942*LN(P27)+107.59, IF(AND(P27&gt;1000, P27&lt;=5213),-36.304*LN(P27)+310.72, IF(P27&gt;5213, 10)))</f>
        <v>#VALUE!</v>
      </c>
      <c r="BN27" s="0" t="e">
        <f aca="false">BF27^0.04*BG27^0.22*BH27^0.51*BI27^0.06*BM27^0.17</f>
        <v>#VALUE!</v>
      </c>
      <c r="BO27" s="0" t="e">
        <f aca="false">IF(BN27&gt;=90, "Very Good", IF(BN27&gt;=80, "Good", IF(BN27&gt;=70, "Slightly Good", IF(BN27&gt;=60, "Average", IF(BN27&gt;=50, "Slightly Poor", IF(BN27&gt;=40, "Poor", "Very Poor"))))))</f>
        <v>#VALUE!</v>
      </c>
      <c r="BP27" s="0" t="n">
        <f aca="false">IF(AJ27&lt;=1000, -6.942*LN(AJ27)+107.59, IF(AND(AJ27&gt;1000, AJ27&lt;=5213),-36.304*LN(AJ27)+310.72, IF(AJ27&gt;5213, 10)))</f>
        <v>79.6460085629166</v>
      </c>
      <c r="BQ27" s="0" t="n">
        <f aca="false">BF27^0.04*BG27^0.22*BH27^0.51*BI27^0.06*BP27^0.17</f>
        <v>91.0949751535296</v>
      </c>
      <c r="BR27" s="0" t="str">
        <f aca="false">IF(BQ27&gt;=90, "Very Good", IF(BQ27&gt;=80, "Good", IF(BQ27&gt;=70, "Slightly Good", IF(BQ27&gt;=60, "Average", IF(BQ27&gt;=50, "Slightly Poor", IF(BQ27&gt;=40, "Poor", "Very Poor"))))))</f>
        <v>Very Good</v>
      </c>
      <c r="BT27" s="0" t="n">
        <f aca="false">9.81*LN(AH27)+30.6</f>
        <v>41.3773865518342</v>
      </c>
      <c r="BU27" s="0" t="str">
        <f aca="false">IF(BT27&lt;30, "Clean water", IF(AND(BT27&gt;=30, BT27&lt;40), "Hypolimia", IF(AND(BT27&gt;=40,BT27&lt;50), "Mesotrophic", IF(AND(BT27&gt;=50, BT27&lt;70), "Eutrophic", IF(BT27&gt;70,"Hypertrophic")))))</f>
        <v>Mesotrophic</v>
      </c>
      <c r="BW27" s="0" t="str">
        <f aca="false">IF(G27/H27&gt;=1, "PLS CHECK", "")</f>
        <v/>
      </c>
      <c r="BX27" s="0" t="str">
        <f aca="false">IF(AC27/J27&gt;=1, "PLS CHECK", "")</f>
        <v/>
      </c>
      <c r="BY27" s="0" t="str">
        <f aca="false">IF(AE27/J27&gt;=1, "PLS CHECK", "")</f>
        <v/>
      </c>
      <c r="BZ27" s="0" t="str">
        <f aca="false">IF(AD27/J27&gt;=1, "PLS CHECK", "")</f>
        <v/>
      </c>
      <c r="CA27" s="0" t="e">
        <f aca="false">IF(AF27/K27&gt;=1, "PLS CHECK", "")</f>
        <v>#DIV/0!</v>
      </c>
      <c r="CB27" s="0" t="e">
        <f aca="false">IF(AG27/K27&gt;=1, "PLS CHECK", "")</f>
        <v>#DIV/0!</v>
      </c>
    </row>
    <row r="28" customFormat="false" ht="12.5" hidden="false" customHeight="false" outlineLevel="0" collapsed="false">
      <c r="A28" s="0" t="n">
        <v>25</v>
      </c>
      <c r="B28" s="15" t="s">
        <v>121</v>
      </c>
      <c r="C28" s="16" t="s">
        <v>122</v>
      </c>
      <c r="D28" s="0" t="s">
        <v>74</v>
      </c>
      <c r="E28" s="0" t="n">
        <v>7.9</v>
      </c>
      <c r="F28" s="0" t="n">
        <v>11.7</v>
      </c>
      <c r="G28" s="0" t="n">
        <v>2</v>
      </c>
      <c r="H28" s="0" t="n">
        <v>2.9</v>
      </c>
      <c r="I28" s="37"/>
      <c r="J28" s="0" t="n">
        <v>3.456</v>
      </c>
      <c r="K28" s="0" t="n">
        <v>0.016</v>
      </c>
      <c r="L28" s="0" t="n">
        <v>1.7</v>
      </c>
      <c r="M28" s="0" t="n">
        <v>2.7</v>
      </c>
      <c r="N28" s="0" t="n">
        <v>0</v>
      </c>
      <c r="O28" s="0" t="n">
        <v>348</v>
      </c>
      <c r="P28" s="0" t="n">
        <v>1100</v>
      </c>
      <c r="AC28" s="0" t="n">
        <v>3.338</v>
      </c>
      <c r="AD28" s="0" t="n">
        <v>0.131</v>
      </c>
      <c r="AE28" s="0" t="n">
        <v>2.779</v>
      </c>
      <c r="AF28" s="0" t="n">
        <v>0.009</v>
      </c>
      <c r="AG28" s="0" t="n">
        <v>0.006</v>
      </c>
      <c r="AH28" s="0" t="n">
        <v>3.4</v>
      </c>
      <c r="AJ28" s="0" t="n">
        <v>13</v>
      </c>
      <c r="BF28" s="0" t="n">
        <f aca="false">IF(E28&lt;11,-3.6797*E28^2+48.115*E28-53.83,280.92*EXP(-0.2027*E28))</f>
        <v>96.6284230000001</v>
      </c>
      <c r="BG28" s="0" t="n">
        <f aca="false">32.208*LN(F28)+21.438</f>
        <v>100.656437416814</v>
      </c>
      <c r="BH28" s="0" t="n">
        <f aca="false">IF(G28&lt;=2, -10*G28+100, 88.958*EXP(-0.0755*G28))</f>
        <v>80</v>
      </c>
      <c r="BI28" s="0" t="n">
        <f aca="false">IF(I28&lt;=100, 0.0053*(I28)^2-1.0332*I28+100.76, 122.82*EXP(-0.0092*I28))</f>
        <v>100.76</v>
      </c>
      <c r="BJ28" s="0" t="n">
        <f aca="false">IF(P28&lt;=1000, -6.942*LN(P28)+107.59, -36.304*LN(P28)+310.72)</f>
        <v>56.4807115842163</v>
      </c>
      <c r="BK28" s="0" t="n">
        <f aca="false">BF28^0.04*BG28^0.22*BH28^0.51*BI28^0.06*BJ28^0.17</f>
        <v>81.0262142110367</v>
      </c>
      <c r="BL28" s="0" t="str">
        <f aca="false">IF(BK28&gt;=90, "Very Good", IF(BK28&gt;=80, "Good", IF(BK28&gt;=70, "Slightly Good", IF(BK28&gt;=60, "Average", IF(BK28&gt;=50, "Slightly Poor", IF(BK28&gt;=40, "Poor", "Very Poor"))))))</f>
        <v>Good</v>
      </c>
      <c r="BM28" s="0" t="n">
        <f aca="false">IF(P28&lt;=1000, -6.942*LN(P28)+107.59, IF(AND(P28&gt;1000, P28&lt;=5213),-36.304*LN(P28)+310.72, IF(P28&gt;5213, 10)))</f>
        <v>56.4807115842163</v>
      </c>
      <c r="BN28" s="0" t="n">
        <f aca="false">BF28^0.04*BG28^0.22*BH28^0.51*BI28^0.06*BM28^0.17</f>
        <v>81.0262142110367</v>
      </c>
      <c r="BO28" s="0" t="str">
        <f aca="false">IF(BN28&gt;=90, "Very Good", IF(BN28&gt;=80, "Good", IF(BN28&gt;=70, "Slightly Good", IF(BN28&gt;=60, "Average", IF(BN28&gt;=50, "Slightly Poor", IF(BN28&gt;=40, "Poor", "Very Poor"))))))</f>
        <v>Good</v>
      </c>
      <c r="BP28" s="0" t="n">
        <f aca="false">IF(AJ28&lt;=1000, -6.942*LN(AJ28)+107.59, IF(AND(AJ28&gt;1000, AJ28&lt;=5213),-36.304*LN(AJ28)+310.72, IF(AJ28&gt;5213, 10)))</f>
        <v>89.784121560502</v>
      </c>
      <c r="BQ28" s="0" t="n">
        <f aca="false">BF28^0.04*BG28^0.22*BH28^0.51*BI28^0.06*BP28^0.17</f>
        <v>87.6690785976374</v>
      </c>
      <c r="BR28" s="0" t="str">
        <f aca="false">IF(BQ28&gt;=90, "Very Good", IF(BQ28&gt;=80, "Good", IF(BQ28&gt;=70, "Slightly Good", IF(BQ28&gt;=60, "Average", IF(BQ28&gt;=50, "Slightly Poor", IF(BQ28&gt;=40, "Poor", "Very Poor"))))))</f>
        <v>Good</v>
      </c>
      <c r="BT28" s="0" t="n">
        <f aca="false">9.81*LN(AH28)+30.6</f>
        <v>42.605236984213</v>
      </c>
      <c r="BU28" s="0" t="str">
        <f aca="false">IF(BT28&lt;30, "Clean water", IF(AND(BT28&gt;=30, BT28&lt;40), "Hypolimia", IF(AND(BT28&gt;=40,BT28&lt;50), "Mesotrophic", IF(AND(BT28&gt;=50, BT28&lt;70), "Eutrophic", IF(BT28&gt;70,"Hypertrophic")))))</f>
        <v>Mesotrophic</v>
      </c>
      <c r="BW28" s="0" t="str">
        <f aca="false">IF(G28/H28&gt;=1, "PLS CHECK", "")</f>
        <v/>
      </c>
      <c r="BX28" s="0" t="str">
        <f aca="false">IF(AC28/J28&gt;=1, "PLS CHECK", "")</f>
        <v/>
      </c>
      <c r="BY28" s="0" t="str">
        <f aca="false">IF(AE28/J28&gt;=1, "PLS CHECK", "")</f>
        <v/>
      </c>
      <c r="BZ28" s="0" t="str">
        <f aca="false">IF(AD28/J28&gt;=1, "PLS CHECK", "")</f>
        <v/>
      </c>
      <c r="CA28" s="0" t="str">
        <f aca="false">IF(AF28/K28&gt;=1, "PLS CHECK", "")</f>
        <v/>
      </c>
      <c r="CB28" s="0" t="str">
        <f aca="false">IF(AG28/K28&gt;=1, "PLS CHECK", "")</f>
        <v/>
      </c>
    </row>
    <row r="29" customFormat="false" ht="12.5" hidden="false" customHeight="false" outlineLevel="0" collapsed="false">
      <c r="A29" s="0" t="n">
        <v>26</v>
      </c>
      <c r="B29" s="15" t="s">
        <v>123</v>
      </c>
      <c r="C29" s="16" t="s">
        <v>124</v>
      </c>
      <c r="D29" s="0" t="s">
        <v>74</v>
      </c>
      <c r="E29" s="0" t="n">
        <v>7.4</v>
      </c>
      <c r="F29" s="0" t="n">
        <v>9.1</v>
      </c>
      <c r="G29" s="0" t="n">
        <v>4.3</v>
      </c>
      <c r="H29" s="0" t="n">
        <v>8.1</v>
      </c>
      <c r="I29" s="0" t="n">
        <v>4.8</v>
      </c>
      <c r="J29" s="37"/>
      <c r="K29" s="37"/>
      <c r="L29" s="0" t="n">
        <v>5</v>
      </c>
      <c r="M29" s="0" t="n">
        <v>8.5</v>
      </c>
      <c r="N29" s="0" t="n">
        <v>0</v>
      </c>
      <c r="O29" s="0" t="n">
        <v>644</v>
      </c>
      <c r="P29" s="0" t="n">
        <v>29000</v>
      </c>
      <c r="AC29" s="37"/>
      <c r="AD29" s="37"/>
      <c r="AE29" s="0" t="n">
        <v>5.688</v>
      </c>
      <c r="AF29" s="37"/>
      <c r="AG29" s="37"/>
      <c r="AH29" s="0" t="n">
        <v>6.4</v>
      </c>
      <c r="AJ29" s="0" t="n">
        <v>2800</v>
      </c>
      <c r="BF29" s="0" t="n">
        <f aca="false">IF(E29&lt;11,-3.6797*E29^2+48.115*E29-53.83,280.92*EXP(-0.2027*E29))</f>
        <v>100.720628</v>
      </c>
      <c r="BG29" s="0" t="n">
        <f aca="false">32.208*LN(F29)+21.438</f>
        <v>92.5621023107425</v>
      </c>
      <c r="BH29" s="0" t="n">
        <f aca="false">IF(G29&lt;=2, -10*G29+100, 88.958*EXP(-0.0755*G29))</f>
        <v>64.2970883684832</v>
      </c>
      <c r="BI29" s="0" t="n">
        <f aca="false">IF(I29&lt;=100, 0.0053*(I29)^2-1.0332*I29+100.76, 122.82*EXP(-0.0092*I29))</f>
        <v>95.922752</v>
      </c>
      <c r="BJ29" s="0" t="n">
        <f aca="false">IF(P29&lt;=1000, -6.942*LN(P29)+107.59, -36.304*LN(P29)+310.72)</f>
        <v>-62.3054554599964</v>
      </c>
      <c r="BK29" s="0" t="e">
        <f aca="false">BF29^0.04*BG29^0.22*BH29^0.51*BI29^0.06*BJ29^0.17</f>
        <v>#NUM!</v>
      </c>
      <c r="BL29" s="0" t="e">
        <f aca="false">IF(BK29&gt;=90, "Very Good", IF(BK29&gt;=80, "Good", IF(BK29&gt;=70, "Slightly Good", IF(BK29&gt;=60, "Average", IF(BK29&gt;=50, "Slightly Poor", IF(BK29&gt;=40, "Poor", "Very Poor"))))))</f>
        <v>#NUM!</v>
      </c>
      <c r="BM29" s="0" t="n">
        <f aca="false">IF(P29&lt;=1000, -6.942*LN(P29)+107.59, IF(AND(P29&gt;1000, P29&lt;=5213),-36.304*LN(P29)+310.72, IF(P29&gt;5213, 10)))</f>
        <v>10</v>
      </c>
      <c r="BN29" s="0" t="n">
        <f aca="false">BF29^0.04*BG29^0.22*BH29^0.51*BI29^0.06*BM29^0.17</f>
        <v>52.9459697812531</v>
      </c>
      <c r="BO29" s="0" t="str">
        <f aca="false">IF(BN29&gt;=90, "Very Good", IF(BN29&gt;=80, "Good", IF(BN29&gt;=70, "Slightly Good", IF(BN29&gt;=60, "Average", IF(BN29&gt;=50, "Slightly Poor", IF(BN29&gt;=40, "Poor", "Very Poor"))))))</f>
        <v>Slightly Poor</v>
      </c>
      <c r="BP29" s="0" t="n">
        <f aca="false">IF(AJ29&lt;=1000, -6.942*LN(AJ29)+107.59, IF(AND(AJ29&gt;1000, AJ29&lt;=5213),-36.304*LN(AJ29)+310.72, IF(AJ29&gt;5213, 10)))</f>
        <v>22.5615490304878</v>
      </c>
      <c r="BQ29" s="0" t="n">
        <f aca="false">BF29^0.04*BG29^0.22*BH29^0.51*BI29^0.06*BP29^0.17</f>
        <v>60.8002860942335</v>
      </c>
      <c r="BR29" s="0" t="str">
        <f aca="false">IF(BQ29&gt;=90, "Very Good", IF(BQ29&gt;=80, "Good", IF(BQ29&gt;=70, "Slightly Good", IF(BQ29&gt;=60, "Average", IF(BQ29&gt;=50, "Slightly Poor", IF(BQ29&gt;=40, "Poor", "Very Poor"))))))</f>
        <v>Average</v>
      </c>
      <c r="BT29" s="0" t="n">
        <f aca="false">9.81*LN(AH29)+30.6</f>
        <v>48.8102832854868</v>
      </c>
      <c r="BU29" s="0" t="str">
        <f aca="false">IF(BT29&lt;30, "Clean water", IF(AND(BT29&gt;=30, BT29&lt;40), "Hypolimia", IF(AND(BT29&gt;=40,BT29&lt;50), "Mesotrophic", IF(AND(BT29&gt;=50, BT29&lt;70), "Eutrophic", IF(BT29&gt;70,"Hypertrophic")))))</f>
        <v>Mesotrophic</v>
      </c>
      <c r="BW29" s="0" t="str">
        <f aca="false">IF(G29/H29&gt;=1, "PLS CHECK", "")</f>
        <v/>
      </c>
      <c r="BX29" s="0" t="e">
        <f aca="false">IF(AC29/J29&gt;=1, "PLS CHECK", "")</f>
        <v>#DIV/0!</v>
      </c>
      <c r="BY29" s="0" t="e">
        <f aca="false">IF(AE29/J29&gt;=1, "PLS CHECK", "")</f>
        <v>#DIV/0!</v>
      </c>
      <c r="BZ29" s="0" t="e">
        <f aca="false">IF(AD29/J29&gt;=1, "PLS CHECK", "")</f>
        <v>#DIV/0!</v>
      </c>
      <c r="CA29" s="0" t="e">
        <f aca="false">IF(AF29/K29&gt;=1, "PLS CHECK", "")</f>
        <v>#DIV/0!</v>
      </c>
      <c r="CB29" s="0" t="e">
        <f aca="false">IF(AG29/K29&gt;=1, "PLS CHECK", "")</f>
        <v>#DIV/0!</v>
      </c>
    </row>
    <row r="30" customFormat="false" ht="12.5" hidden="false" customHeight="false" outlineLevel="0" collapsed="false">
      <c r="A30" s="0" t="n">
        <v>27</v>
      </c>
      <c r="B30" s="15" t="s">
        <v>125</v>
      </c>
      <c r="C30" s="16" t="s">
        <v>126</v>
      </c>
      <c r="D30" s="0" t="s">
        <v>74</v>
      </c>
      <c r="E30" s="0" t="n">
        <v>8.1</v>
      </c>
      <c r="F30" s="0" t="n">
        <v>13.6</v>
      </c>
      <c r="G30" s="37"/>
      <c r="H30" s="0" t="n">
        <v>3.6</v>
      </c>
      <c r="I30" s="0" t="n">
        <v>2.4</v>
      </c>
      <c r="J30" s="37"/>
      <c r="K30" s="0" t="n">
        <v>0.028</v>
      </c>
      <c r="L30" s="0" t="n">
        <v>1.8</v>
      </c>
      <c r="M30" s="0" t="n">
        <v>2.6</v>
      </c>
      <c r="N30" s="0" t="n">
        <v>0</v>
      </c>
      <c r="O30" s="0" t="n">
        <v>690</v>
      </c>
      <c r="P30" s="0" t="n">
        <v>4000</v>
      </c>
      <c r="AC30" s="37"/>
      <c r="AD30" s="0" t="n">
        <v>1.649</v>
      </c>
      <c r="AE30" s="37"/>
      <c r="AF30" s="0" t="n">
        <v>0.01</v>
      </c>
      <c r="AG30" s="0" t="n">
        <v>0.006</v>
      </c>
      <c r="AH30" s="0" t="n">
        <v>5.3</v>
      </c>
      <c r="AJ30" s="0" t="n">
        <v>1700</v>
      </c>
      <c r="BF30" s="0" t="n">
        <f aca="false">IF(E30&lt;11,-3.6797*E30^2+48.115*E30-53.83,280.92*EXP(-0.2027*E30))</f>
        <v>94.476383</v>
      </c>
      <c r="BG30" s="0" t="n">
        <f aca="false">32.208*LN(F30)+21.438</f>
        <v>105.503127884635</v>
      </c>
      <c r="BH30" s="0" t="n">
        <f aca="false">IF(G30&lt;=2, -10*G30+100, 88.958*EXP(-0.0755*G30))</f>
        <v>100</v>
      </c>
      <c r="BI30" s="0" t="n">
        <f aca="false">IF(I30&lt;=100, 0.0053*(I30)^2-1.0332*I30+100.76, 122.82*EXP(-0.0092*I30))</f>
        <v>98.310848</v>
      </c>
      <c r="BJ30" s="0" t="n">
        <f aca="false">IF(P30&lt;=1000, -6.942*LN(P30)+107.59, -36.304*LN(P30)+310.72)</f>
        <v>9.61282186573601</v>
      </c>
      <c r="BK30" s="0" t="n">
        <f aca="false">BF30^0.04*BG30^0.22*BH30^0.51*BI30^0.06*BJ30^0.17</f>
        <v>67.7285913010149</v>
      </c>
      <c r="BL30" s="0" t="str">
        <f aca="false">IF(BK30&gt;=90, "Very Good", IF(BK30&gt;=80, "Good", IF(BK30&gt;=70, "Slightly Good", IF(BK30&gt;=60, "Average", IF(BK30&gt;=50, "Slightly Poor", IF(BK30&gt;=40, "Poor", "Very Poor"))))))</f>
        <v>Average</v>
      </c>
      <c r="BM30" s="0" t="n">
        <f aca="false">IF(P30&lt;=1000, -6.942*LN(P30)+107.59, IF(AND(P30&gt;1000, P30&lt;=5213),-36.304*LN(P30)+310.72, IF(P30&gt;5213, 10)))</f>
        <v>9.61282186573601</v>
      </c>
      <c r="BN30" s="0" t="n">
        <f aca="false">BF30^0.04*BG30^0.22*BH30^0.51*BI30^0.06*BM30^0.17</f>
        <v>67.7285913010149</v>
      </c>
      <c r="BO30" s="0" t="str">
        <f aca="false">IF(BN30&gt;=90, "Very Good", IF(BN30&gt;=80, "Good", IF(BN30&gt;=70, "Slightly Good", IF(BN30&gt;=60, "Average", IF(BN30&gt;=50, "Slightly Poor", IF(BN30&gt;=40, "Poor", "Very Poor"))))))</f>
        <v>Average</v>
      </c>
      <c r="BP30" s="0" t="n">
        <f aca="false">IF(AJ30&lt;=1000, -6.942*LN(AJ30)+107.59, IF(AND(AJ30&gt;1000, AJ30&lt;=5213),-36.304*LN(AJ30)+310.72, IF(AJ30&gt;5213, 10)))</f>
        <v>40.6769243252715</v>
      </c>
      <c r="BQ30" s="0" t="n">
        <f aca="false">BF30^0.04*BG30^0.22*BH30^0.51*BI30^0.06*BP30^0.17</f>
        <v>86.5518926115852</v>
      </c>
      <c r="BR30" s="0" t="str">
        <f aca="false">IF(BQ30&gt;=90, "Very Good", IF(BQ30&gt;=80, "Good", IF(BQ30&gt;=70, "Slightly Good", IF(BQ30&gt;=60, "Average", IF(BQ30&gt;=50, "Slightly Poor", IF(BQ30&gt;=40, "Poor", "Very Poor"))))))</f>
        <v>Good</v>
      </c>
      <c r="BT30" s="0" t="n">
        <f aca="false">9.81*LN(AH30)+30.6</f>
        <v>46.9602039096747</v>
      </c>
      <c r="BU30" s="0" t="str">
        <f aca="false">IF(BT30&lt;30, "Clean water", IF(AND(BT30&gt;=30, BT30&lt;40), "Hypolimia", IF(AND(BT30&gt;=40,BT30&lt;50), "Mesotrophic", IF(AND(BT30&gt;=50, BT30&lt;70), "Eutrophic", IF(BT30&gt;70,"Hypertrophic")))))</f>
        <v>Mesotrophic</v>
      </c>
      <c r="BW30" s="0" t="str">
        <f aca="false">IF(G30/H30&gt;=1, "PLS CHECK", "")</f>
        <v/>
      </c>
      <c r="BX30" s="0" t="e">
        <f aca="false">IF(AC30/J30&gt;=1, "PLS CHECK", "")</f>
        <v>#DIV/0!</v>
      </c>
      <c r="BY30" s="0" t="e">
        <f aca="false">IF(AE30/J30&gt;=1, "PLS CHECK", "")</f>
        <v>#DIV/0!</v>
      </c>
      <c r="BZ30" s="0" t="e">
        <f aca="false">IF(AD30/J30&gt;=1, "PLS CHECK", "")</f>
        <v>#DIV/0!</v>
      </c>
      <c r="CA30" s="0" t="str">
        <f aca="false">IF(AF30/K30&gt;=1, "PLS CHECK", "")</f>
        <v/>
      </c>
      <c r="CB30" s="0" t="str">
        <f aca="false">IF(AG30/K30&gt;=1, "PLS CHECK", "")</f>
        <v/>
      </c>
    </row>
    <row r="31" customFormat="false" ht="12.5" hidden="false" customHeight="false" outlineLevel="0" collapsed="false">
      <c r="A31" s="0" t="n">
        <v>28</v>
      </c>
      <c r="B31" s="15" t="s">
        <v>72</v>
      </c>
      <c r="C31" s="16" t="s">
        <v>73</v>
      </c>
      <c r="D31" s="0" t="s">
        <v>127</v>
      </c>
      <c r="E31" s="0" t="n">
        <v>7.7</v>
      </c>
      <c r="F31" s="0" t="n">
        <v>13.2</v>
      </c>
      <c r="G31" s="0" t="n">
        <v>4.4</v>
      </c>
      <c r="H31" s="37"/>
      <c r="I31" s="0" t="n">
        <v>13.9</v>
      </c>
      <c r="J31" s="37"/>
      <c r="K31" s="0" t="n">
        <v>0.174</v>
      </c>
      <c r="L31" s="0" t="n">
        <v>4.7</v>
      </c>
      <c r="M31" s="0" t="n">
        <v>4.3</v>
      </c>
      <c r="N31" s="0" t="n">
        <v>0</v>
      </c>
      <c r="O31" s="37"/>
      <c r="P31" s="0" t="n">
        <v>19100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AC31" s="37"/>
      <c r="AD31" s="37"/>
      <c r="AE31" s="0" t="n">
        <v>6.115</v>
      </c>
      <c r="AF31" s="0" t="n">
        <v>0.1</v>
      </c>
      <c r="AG31" s="37"/>
      <c r="AH31" s="37"/>
      <c r="AJ31" s="0" t="n">
        <v>255</v>
      </c>
      <c r="AP31" s="0" t="n">
        <v>0</v>
      </c>
      <c r="AY31" s="0" t="n">
        <v>0</v>
      </c>
      <c r="BF31" s="0" t="n">
        <f aca="false">IF(E31&lt;11,-3.6797*E31^2+48.115*E31-53.83,280.92*EXP(-0.2027*E31))</f>
        <v>98.486087</v>
      </c>
      <c r="BG31" s="0" t="n">
        <f aca="false">32.208*LN(F31)+21.438</f>
        <v>104.54162364751</v>
      </c>
      <c r="BH31" s="0" t="n">
        <f aca="false">IF(G31&lt;=2, -10*G31+100, 88.958*EXP(-0.0755*G31))</f>
        <v>63.8134732954719</v>
      </c>
      <c r="BI31" s="0" t="n">
        <f aca="false">IF(I31&lt;=100, 0.0053*(I31)^2-1.0332*I31+100.76, 122.82*EXP(-0.0092*I31))</f>
        <v>87.422533</v>
      </c>
      <c r="BJ31" s="0" t="n">
        <f aca="false">IF(P31&lt;=1000, -6.942*LN(P31)+107.59, -36.304*LN(P31)+310.72)</f>
        <v>-47.1446329639165</v>
      </c>
      <c r="BK31" s="0" t="e">
        <f aca="false">BF31^0.04*BG31^0.22*BH31^0.51*BI31^0.06*BJ31^0.17</f>
        <v>#NUM!</v>
      </c>
      <c r="BL31" s="0" t="e">
        <f aca="false">IF(BK31&gt;=90, "Very Good", IF(BK31&gt;=80, "Good", IF(BK31&gt;=70, "Slightly Good", IF(BK31&gt;=60, "Average", IF(BK31&gt;=50, "Slightly Poor", IF(BK31&gt;=40, "Poor", "Very Poor"))))))</f>
        <v>#NUM!</v>
      </c>
      <c r="BM31" s="0" t="n">
        <f aca="false">IF(P31&lt;=1000, -6.942*LN(P31)+107.59, IF(AND(P31&gt;1000, P31&lt;=5213),-36.304*LN(P31)+310.72, IF(P31&gt;5213, 10)))</f>
        <v>10</v>
      </c>
      <c r="BN31" s="0" t="n">
        <f aca="false">BF31^0.04*BG31^0.22*BH31^0.51*BI31^0.06*BM31^0.17</f>
        <v>53.8246664246604</v>
      </c>
      <c r="BO31" s="0" t="str">
        <f aca="false">IF(BN31&gt;=90, "Very Good", IF(BN31&gt;=80, "Good", IF(BN31&gt;=70, "Slightly Good", IF(BN31&gt;=60, "Average", IF(BN31&gt;=50, "Slightly Poor", IF(BN31&gt;=40, "Poor", "Very Poor"))))))</f>
        <v>Slightly Poor</v>
      </c>
      <c r="BP31" s="0" t="n">
        <f aca="false">IF(AJ31&lt;=1000, -6.942*LN(AJ31)+107.59, IF(AND(AJ31&gt;1000, AJ31&lt;=5213),-36.304*LN(AJ31)+310.72, IF(AJ31&gt;5213, 10)))</f>
        <v>69.1225484695102</v>
      </c>
      <c r="BQ31" s="0" t="n">
        <f aca="false">BF31^0.04*BG31^0.22*BH31^0.51*BI31^0.06*BP31^0.17</f>
        <v>74.768161726707</v>
      </c>
      <c r="BR31" s="0" t="str">
        <f aca="false">IF(BQ31&gt;=90, "Very Good", IF(BQ31&gt;=80, "Good", IF(BQ31&gt;=70, "Slightly Good", IF(BQ31&gt;=60, "Average", IF(BQ31&gt;=50, "Slightly Poor", IF(BQ31&gt;=40, "Poor", "Very Poor"))))))</f>
        <v>Slightly Good</v>
      </c>
      <c r="BT31" s="0" t="e">
        <f aca="false">9.81*LN(AH31)+30.6</f>
        <v>#VALUE!</v>
      </c>
      <c r="BU31" s="0" t="e">
        <f aca="false">IF(BT31&lt;30, "Clean water", IF(AND(BT31&gt;=30, BT31&lt;40), "Hypolimia", IF(AND(BT31&gt;=40,BT31&lt;50), "Mesotrophic", IF(AND(BT31&gt;=50, BT31&lt;70), "Eutrophic", IF(BT31&gt;70,"Hypertrophic")))))</f>
        <v>#VALUE!</v>
      </c>
      <c r="BW31" s="0" t="e">
        <f aca="false">IF(G31/H31&gt;=1, "PLS CHECK", "")</f>
        <v>#DIV/0!</v>
      </c>
      <c r="BX31" s="0" t="e">
        <f aca="false">IF(AC31/J31&gt;=1, "PLS CHECK", "")</f>
        <v>#DIV/0!</v>
      </c>
      <c r="BY31" s="0" t="e">
        <f aca="false">IF(AE31/J31&gt;=1, "PLS CHECK", "")</f>
        <v>#DIV/0!</v>
      </c>
      <c r="BZ31" s="0" t="e">
        <f aca="false">IF(AD31/J31&gt;=1, "PLS CHECK", "")</f>
        <v>#DIV/0!</v>
      </c>
      <c r="CA31" s="0" t="str">
        <f aca="false">IF(AF31/K31&gt;=1, "PLS CHECK", "")</f>
        <v/>
      </c>
      <c r="CB31" s="0" t="str">
        <f aca="false">IF(AG31/K31&gt;=1, "PLS CHECK", "")</f>
        <v/>
      </c>
    </row>
    <row r="32" customFormat="false" ht="12.5" hidden="false" customHeight="false" outlineLevel="0" collapsed="false">
      <c r="A32" s="0" t="n">
        <v>29</v>
      </c>
      <c r="B32" s="15" t="s">
        <v>75</v>
      </c>
      <c r="C32" s="16" t="s">
        <v>76</v>
      </c>
      <c r="D32" s="0" t="s">
        <v>127</v>
      </c>
      <c r="E32" s="0" t="n">
        <v>7.8</v>
      </c>
      <c r="F32" s="0" t="n">
        <v>13.5</v>
      </c>
      <c r="G32" s="37"/>
      <c r="H32" s="0" t="n">
        <v>5.7</v>
      </c>
      <c r="I32" s="0" t="n">
        <v>3.2</v>
      </c>
      <c r="J32" s="0" t="n">
        <v>7.671</v>
      </c>
      <c r="K32" s="37"/>
      <c r="L32" s="0" t="n">
        <v>2.7</v>
      </c>
      <c r="M32" s="0" t="n">
        <v>4.9</v>
      </c>
      <c r="N32" s="0" t="n">
        <v>0</v>
      </c>
      <c r="O32" s="37"/>
      <c r="P32" s="37"/>
      <c r="AC32" s="0" t="n">
        <v>7.188</v>
      </c>
      <c r="AD32" s="0" t="n">
        <v>0.529</v>
      </c>
      <c r="AE32" s="0" t="n">
        <v>4.765</v>
      </c>
      <c r="AF32" s="37"/>
      <c r="AG32" s="37"/>
      <c r="AH32" s="0" t="n">
        <v>2.1</v>
      </c>
      <c r="AJ32" s="37"/>
      <c r="BF32" s="0" t="n">
        <f aca="false">IF(E32&lt;11,-3.6797*E32^2+48.115*E32-53.83,280.92*EXP(-0.2027*E32))</f>
        <v>97.5940520000001</v>
      </c>
      <c r="BG32" s="0" t="n">
        <f aca="false">32.208*LN(F32)+21.438</f>
        <v>105.265429388793</v>
      </c>
      <c r="BH32" s="0" t="n">
        <f aca="false">IF(G32&lt;=2, -10*G32+100, 88.958*EXP(-0.0755*G32))</f>
        <v>100</v>
      </c>
      <c r="BI32" s="0" t="n">
        <f aca="false">IF(I32&lt;=100, 0.0053*(I32)^2-1.0332*I32+100.76, 122.82*EXP(-0.0092*I32))</f>
        <v>97.508032</v>
      </c>
      <c r="BJ32" s="0" t="e">
        <f aca="false">IF(P32&lt;=1000, -6.942*LN(P32)+107.59, -36.304*LN(P32)+310.72)</f>
        <v>#VALUE!</v>
      </c>
      <c r="BK32" s="0" t="e">
        <f aca="false">BF32^0.04*BG32^0.22*BH32^0.51*BI32^0.06*BJ32^0.17</f>
        <v>#VALUE!</v>
      </c>
      <c r="BL32" s="0" t="e">
        <f aca="false">IF(BK32&gt;=90, "Very Good", IF(BK32&gt;=80, "Good", IF(BK32&gt;=70, "Slightly Good", IF(BK32&gt;=60, "Average", IF(BK32&gt;=50, "Slightly Poor", IF(BK32&gt;=40, "Poor", "Very Poor"))))))</f>
        <v>#VALUE!</v>
      </c>
      <c r="BM32" s="0" t="e">
        <f aca="false">IF(P32&lt;=1000, -6.942*LN(P32)+107.59, IF(AND(P32&gt;1000, P32&lt;=5213),-36.304*LN(P32)+310.72, IF(P32&gt;5213, 10)))</f>
        <v>#VALUE!</v>
      </c>
      <c r="BN32" s="0" t="e">
        <f aca="false">BF32^0.04*BG32^0.22*BH32^0.51*BI32^0.06*BM32^0.17</f>
        <v>#VALUE!</v>
      </c>
      <c r="BO32" s="0" t="e">
        <f aca="false">IF(BN32&gt;=90, "Very Good", IF(BN32&gt;=80, "Good", IF(BN32&gt;=70, "Slightly Good", IF(BN32&gt;=60, "Average", IF(BN32&gt;=50, "Slightly Poor", IF(BN32&gt;=40, "Poor", "Very Poor"))))))</f>
        <v>#VALUE!</v>
      </c>
      <c r="BP32" s="0" t="e">
        <f aca="false">IF(AJ32&lt;=1000, -6.942*LN(AJ32)+107.59, IF(AND(AJ32&gt;1000, AJ32&lt;=5213),-36.304*LN(AJ32)+310.72, IF(AJ32&gt;5213, 10)))</f>
        <v>#VALUE!</v>
      </c>
      <c r="BQ32" s="0" t="e">
        <f aca="false">BF32^0.04*BG32^0.22*BH32^0.51*BI32^0.06*BP32^0.17</f>
        <v>#VALUE!</v>
      </c>
      <c r="BR32" s="0" t="e">
        <f aca="false">IF(BQ32&gt;=90, "Very Good", IF(BQ32&gt;=80, "Good", IF(BQ32&gt;=70, "Slightly Good", IF(BQ32&gt;=60, "Average", IF(BQ32&gt;=50, "Slightly Poor", IF(BQ32&gt;=40, "Poor", "Very Poor"))))))</f>
        <v>#VALUE!</v>
      </c>
      <c r="BT32" s="0" t="n">
        <f aca="false">9.81*LN(AH32)+30.6</f>
        <v>37.8784053517952</v>
      </c>
      <c r="BU32" s="0" t="str">
        <f aca="false">IF(BT32&lt;30, "Clean water", IF(AND(BT32&gt;=30, BT32&lt;40), "Hypolimia", IF(AND(BT32&gt;=40,BT32&lt;50), "Mesotrophic", IF(AND(BT32&gt;=50, BT32&lt;70), "Eutrophic", IF(BT32&gt;70,"Hypertrophic")))))</f>
        <v>Hypolimia</v>
      </c>
      <c r="BW32" s="0" t="str">
        <f aca="false">IF(G32/H32&gt;=1, "PLS CHECK", "")</f>
        <v/>
      </c>
      <c r="BX32" s="0" t="str">
        <f aca="false">IF(AC32/J32&gt;=1, "PLS CHECK", "")</f>
        <v/>
      </c>
      <c r="BY32" s="0" t="str">
        <f aca="false">IF(AE32/J32&gt;=1, "PLS CHECK", "")</f>
        <v/>
      </c>
      <c r="BZ32" s="0" t="str">
        <f aca="false">IF(AD32/J32&gt;=1, "PLS CHECK", "")</f>
        <v/>
      </c>
      <c r="CA32" s="0" t="e">
        <f aca="false">IF(AF32/K32&gt;=1, "PLS CHECK", "")</f>
        <v>#DIV/0!</v>
      </c>
      <c r="CB32" s="0" t="e">
        <f aca="false">IF(AG32/K32&gt;=1, "PLS CHECK", "")</f>
        <v>#DIV/0!</v>
      </c>
    </row>
    <row r="33" customFormat="false" ht="12.5" hidden="false" customHeight="false" outlineLevel="0" collapsed="false">
      <c r="A33" s="0" t="n">
        <v>30</v>
      </c>
      <c r="B33" s="15" t="s">
        <v>77</v>
      </c>
      <c r="C33" s="16" t="s">
        <v>78</v>
      </c>
      <c r="D33" s="0" t="s">
        <v>127</v>
      </c>
      <c r="E33" s="0" t="n">
        <v>8</v>
      </c>
      <c r="F33" s="0" t="n">
        <v>12.9</v>
      </c>
      <c r="G33" s="0" t="n">
        <v>2.1</v>
      </c>
      <c r="H33" s="0" t="n">
        <v>4.2</v>
      </c>
      <c r="I33" s="0" t="n">
        <v>6</v>
      </c>
      <c r="J33" s="0" t="n">
        <v>3.636</v>
      </c>
      <c r="K33" s="0" t="n">
        <v>0.036</v>
      </c>
      <c r="L33" s="0" t="n">
        <v>3</v>
      </c>
      <c r="M33" s="0" t="n">
        <v>3</v>
      </c>
      <c r="N33" s="0" t="n">
        <v>0</v>
      </c>
      <c r="O33" s="0" t="n">
        <v>321</v>
      </c>
      <c r="P33" s="0" t="n">
        <v>3000</v>
      </c>
      <c r="AC33" s="0" t="n">
        <v>3.531</v>
      </c>
      <c r="AD33" s="0" t="n">
        <v>0.305</v>
      </c>
      <c r="AE33" s="0" t="n">
        <v>2.765</v>
      </c>
      <c r="AF33" s="0" t="n">
        <v>0.009</v>
      </c>
      <c r="AG33" s="37"/>
      <c r="AH33" s="0" t="n">
        <v>18.4</v>
      </c>
      <c r="AJ33" s="0" t="n">
        <v>410</v>
      </c>
      <c r="BD33" s="0" t="n">
        <v>59.854</v>
      </c>
      <c r="BF33" s="0" t="n">
        <f aca="false">IF(E33&lt;11,-3.6797*E33^2+48.115*E33-53.83,280.92*EXP(-0.2027*E33))</f>
        <v>95.5892</v>
      </c>
      <c r="BG33" s="0" t="n">
        <f aca="false">32.208*LN(F33)+21.438</f>
        <v>103.801177244529</v>
      </c>
      <c r="BH33" s="0" t="n">
        <f aca="false">IF(G33&lt;=2, -10*G33+100, 88.958*EXP(-0.0755*G33))</f>
        <v>75.9150041678102</v>
      </c>
      <c r="BI33" s="0" t="n">
        <f aca="false">IF(I33&lt;=100, 0.0053*(I33)^2-1.0332*I33+100.76, 122.82*EXP(-0.0092*I33))</f>
        <v>94.7516</v>
      </c>
      <c r="BJ33" s="0" t="n">
        <f aca="false">IF(P33&lt;=1000, -6.942*LN(P33)+107.59, -36.304*LN(P33)+310.72)</f>
        <v>20.0568318240255</v>
      </c>
      <c r="BK33" s="0" t="n">
        <f aca="false">BF33^0.04*BG33^0.22*BH33^0.51*BI33^0.06*BJ33^0.17</f>
        <v>66.3327084574012</v>
      </c>
      <c r="BL33" s="0" t="str">
        <f aca="false">IF(BK33&gt;=90, "Very Good", IF(BK33&gt;=80, "Good", IF(BK33&gt;=70, "Slightly Good", IF(BK33&gt;=60, "Average", IF(BK33&gt;=50, "Slightly Poor", IF(BK33&gt;=40, "Poor", "Very Poor"))))))</f>
        <v>Average</v>
      </c>
      <c r="BM33" s="0" t="n">
        <f aca="false">IF(P33&lt;=1000, -6.942*LN(P33)+107.59, IF(AND(P33&gt;1000, P33&lt;=5213),-36.304*LN(P33)+310.72, IF(P33&gt;5213, 10)))</f>
        <v>20.0568318240255</v>
      </c>
      <c r="BN33" s="0" t="n">
        <f aca="false">BF33^0.04*BG33^0.22*BH33^0.51*BI33^0.06*BM33^0.17</f>
        <v>66.3327084574012</v>
      </c>
      <c r="BO33" s="0" t="str">
        <f aca="false">IF(BN33&gt;=90, "Very Good", IF(BN33&gt;=80, "Good", IF(BN33&gt;=70, "Slightly Good", IF(BN33&gt;=60, "Average", IF(BN33&gt;=50, "Slightly Poor", IF(BN33&gt;=40, "Poor", "Very Poor"))))))</f>
        <v>Average</v>
      </c>
      <c r="BP33" s="0" t="n">
        <f aca="false">IF(AJ33&lt;=1000, -6.942*LN(AJ33)+107.59, IF(AND(AJ33&gt;1000, AJ33&lt;=5213),-36.304*LN(AJ33)+310.72, IF(AJ33&gt;5213, 10)))</f>
        <v>65.825836997374</v>
      </c>
      <c r="BQ33" s="0" t="n">
        <f aca="false">BF33^0.04*BG33^0.22*BH33^0.51*BI33^0.06*BP33^0.17</f>
        <v>81.1840139578657</v>
      </c>
      <c r="BR33" s="0" t="str">
        <f aca="false">IF(BQ33&gt;=90, "Very Good", IF(BQ33&gt;=80, "Good", IF(BQ33&gt;=70, "Slightly Good", IF(BQ33&gt;=60, "Average", IF(BQ33&gt;=50, "Slightly Poor", IF(BQ33&gt;=40, "Poor", "Very Poor"))))))</f>
        <v>Good</v>
      </c>
      <c r="BT33" s="0" t="n">
        <f aca="false">9.81*LN(AH33)+30.6</f>
        <v>59.1701600198726</v>
      </c>
      <c r="BU33" s="0" t="str">
        <f aca="false">IF(BT33&lt;30, "Clean water", IF(AND(BT33&gt;=30, BT33&lt;40), "Hypolimia", IF(AND(BT33&gt;=40,BT33&lt;50), "Mesotrophic", IF(AND(BT33&gt;=50, BT33&lt;70), "Eutrophic", IF(BT33&gt;70,"Hypertrophic")))))</f>
        <v>Eutrophic</v>
      </c>
      <c r="BW33" s="0" t="str">
        <f aca="false">IF(G33/H33&gt;=1, "PLS CHECK", "")</f>
        <v/>
      </c>
      <c r="BX33" s="0" t="str">
        <f aca="false">IF(AC33/J33&gt;=1, "PLS CHECK", "")</f>
        <v/>
      </c>
      <c r="BY33" s="0" t="str">
        <f aca="false">IF(AE33/J33&gt;=1, "PLS CHECK", "")</f>
        <v/>
      </c>
      <c r="BZ33" s="0" t="str">
        <f aca="false">IF(AD33/J33&gt;=1, "PLS CHECK", "")</f>
        <v/>
      </c>
      <c r="CA33" s="0" t="str">
        <f aca="false">IF(AF33/K33&gt;=1, "PLS CHECK", "")</f>
        <v/>
      </c>
      <c r="CB33" s="0" t="str">
        <f aca="false">IF(AG33/K33&gt;=1, "PLS CHECK", "")</f>
        <v/>
      </c>
    </row>
    <row r="34" customFormat="false" ht="12.5" hidden="false" customHeight="false" outlineLevel="0" collapsed="false">
      <c r="A34" s="0" t="n">
        <v>31</v>
      </c>
      <c r="B34" s="15" t="s">
        <v>79</v>
      </c>
      <c r="C34" s="16" t="s">
        <v>80</v>
      </c>
      <c r="D34" s="0" t="s">
        <v>127</v>
      </c>
      <c r="E34" s="0" t="n">
        <v>8</v>
      </c>
      <c r="F34" s="0" t="n">
        <v>10.6</v>
      </c>
      <c r="G34" s="0" t="n">
        <v>3.8</v>
      </c>
      <c r="H34" s="0" t="n">
        <v>8.3</v>
      </c>
      <c r="I34" s="0" t="n">
        <v>9.5</v>
      </c>
      <c r="J34" s="37"/>
      <c r="K34" s="37"/>
      <c r="L34" s="37"/>
      <c r="M34" s="0" t="n">
        <v>3.5</v>
      </c>
      <c r="N34" s="0" t="n">
        <v>0</v>
      </c>
      <c r="O34" s="0" t="n">
        <v>522</v>
      </c>
      <c r="P34" s="0" t="n">
        <v>6505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AC34" s="37"/>
      <c r="AD34" s="37"/>
      <c r="AE34" s="0" t="n">
        <v>6.116</v>
      </c>
      <c r="AF34" s="37"/>
      <c r="AG34" s="37"/>
      <c r="AH34" s="37"/>
      <c r="AJ34" s="0" t="n">
        <v>330</v>
      </c>
      <c r="AP34" s="0" t="n">
        <v>0</v>
      </c>
      <c r="AY34" s="0" t="n">
        <v>0</v>
      </c>
      <c r="BD34" s="0" t="n">
        <v>62.068</v>
      </c>
      <c r="BF34" s="0" t="n">
        <f aca="false">IF(E34&lt;11,-3.6797*E34^2+48.115*E34-53.83,280.92*EXP(-0.2027*E34))</f>
        <v>95.5892</v>
      </c>
      <c r="BG34" s="0" t="n">
        <f aca="false">32.208*LN(F34)+21.438</f>
        <v>97.4763856680092</v>
      </c>
      <c r="BH34" s="0" t="n">
        <f aca="false">IF(G34&lt;=2, -10*G34+100, 88.958*EXP(-0.0755*G34))</f>
        <v>66.7706991099565</v>
      </c>
      <c r="BI34" s="0" t="n">
        <f aca="false">IF(I34&lt;=100, 0.0053*(I34)^2-1.0332*I34+100.76, 122.82*EXP(-0.0092*I34))</f>
        <v>91.422925</v>
      </c>
      <c r="BJ34" s="0" t="n">
        <f aca="false">IF(P34&lt;=1000, -6.942*LN(P34)+107.59, -36.304*LN(P34)+310.72)</f>
        <v>-8.04096929692554</v>
      </c>
      <c r="BK34" s="0" t="e">
        <f aca="false">BF34^0.04*BG34^0.22*BH34^0.51*BI34^0.06*BJ34^0.17</f>
        <v>#NUM!</v>
      </c>
      <c r="BL34" s="0" t="e">
        <f aca="false">IF(BK34&gt;=90, "Very Good", IF(BK34&gt;=80, "Good", IF(BK34&gt;=70, "Slightly Good", IF(BK34&gt;=60, "Average", IF(BK34&gt;=50, "Slightly Poor", IF(BK34&gt;=40, "Poor", "Very Poor"))))))</f>
        <v>#NUM!</v>
      </c>
      <c r="BM34" s="0" t="n">
        <f aca="false">IF(P34&lt;=1000, -6.942*LN(P34)+107.59, IF(AND(P34&gt;1000, P34&lt;=5213),-36.304*LN(P34)+310.72, IF(P34&gt;5213, 10)))</f>
        <v>10</v>
      </c>
      <c r="BN34" s="0" t="n">
        <f aca="false">BF34^0.04*BG34^0.22*BH34^0.51*BI34^0.06*BM34^0.17</f>
        <v>54.3220752275815</v>
      </c>
      <c r="BO34" s="0" t="str">
        <f aca="false">IF(BN34&gt;=90, "Very Good", IF(BN34&gt;=80, "Good", IF(BN34&gt;=70, "Slightly Good", IF(BN34&gt;=60, "Average", IF(BN34&gt;=50, "Slightly Poor", IF(BN34&gt;=40, "Poor", "Very Poor"))))))</f>
        <v>Slightly Poor</v>
      </c>
      <c r="BP34" s="0" t="n">
        <f aca="false">IF(AJ34&lt;=1000, -6.942*LN(AJ34)+107.59, IF(AND(AJ34&gt;1000, AJ34&lt;=5213),-36.304*LN(AJ34)+310.72, IF(AJ34&gt;5213, 10)))</f>
        <v>67.332698792735</v>
      </c>
      <c r="BQ34" s="0" t="n">
        <f aca="false">BF34^0.04*BG34^0.22*BH34^0.51*BI34^0.06*BP34^0.17</f>
        <v>75.1233206011459</v>
      </c>
      <c r="BR34" s="0" t="str">
        <f aca="false">IF(BQ34&gt;=90, "Very Good", IF(BQ34&gt;=80, "Good", IF(BQ34&gt;=70, "Slightly Good", IF(BQ34&gt;=60, "Average", IF(BQ34&gt;=50, "Slightly Poor", IF(BQ34&gt;=40, "Poor", "Very Poor"))))))</f>
        <v>Slightly Good</v>
      </c>
      <c r="BT34" s="0" t="e">
        <f aca="false">9.81*LN(AH34)+30.6</f>
        <v>#VALUE!</v>
      </c>
      <c r="BU34" s="0" t="e">
        <f aca="false">IF(BT34&lt;30, "Clean water", IF(AND(BT34&gt;=30, BT34&lt;40), "Hypolimia", IF(AND(BT34&gt;=40,BT34&lt;50), "Mesotrophic", IF(AND(BT34&gt;=50, BT34&lt;70), "Eutrophic", IF(BT34&gt;70,"Hypertrophic")))))</f>
        <v>#VALUE!</v>
      </c>
      <c r="BW34" s="0" t="str">
        <f aca="false">IF(G34/H34&gt;=1, "PLS CHECK", "")</f>
        <v/>
      </c>
      <c r="BX34" s="0" t="e">
        <f aca="false">IF(AC34/J34&gt;=1, "PLS CHECK", "")</f>
        <v>#DIV/0!</v>
      </c>
      <c r="BY34" s="0" t="e">
        <f aca="false">IF(AE34/J34&gt;=1, "PLS CHECK", "")</f>
        <v>#DIV/0!</v>
      </c>
      <c r="BZ34" s="0" t="e">
        <f aca="false">IF(AD34/J34&gt;=1, "PLS CHECK", "")</f>
        <v>#DIV/0!</v>
      </c>
      <c r="CA34" s="0" t="e">
        <f aca="false">IF(AF34/K34&gt;=1, "PLS CHECK", "")</f>
        <v>#DIV/0!</v>
      </c>
      <c r="CB34" s="0" t="e">
        <f aca="false">IF(AG34/K34&gt;=1, "PLS CHECK", "")</f>
        <v>#DIV/0!</v>
      </c>
    </row>
    <row r="35" customFormat="false" ht="12.5" hidden="false" customHeight="false" outlineLevel="0" collapsed="false">
      <c r="A35" s="0" t="n">
        <v>32</v>
      </c>
      <c r="B35" s="15" t="s">
        <v>81</v>
      </c>
      <c r="C35" s="16" t="s">
        <v>82</v>
      </c>
      <c r="D35" s="0" t="s">
        <v>127</v>
      </c>
      <c r="E35" s="37"/>
      <c r="F35" s="0" t="n">
        <v>12.8</v>
      </c>
      <c r="G35" s="0" t="n">
        <v>2.5</v>
      </c>
      <c r="H35" s="0" t="n">
        <v>5.2</v>
      </c>
      <c r="I35" s="0" t="n">
        <v>2.4</v>
      </c>
      <c r="J35" s="0" t="n">
        <v>8.372</v>
      </c>
      <c r="K35" s="0" t="n">
        <v>0.114</v>
      </c>
      <c r="L35" s="0" t="n">
        <v>3.6</v>
      </c>
      <c r="M35" s="0" t="n">
        <v>2.4</v>
      </c>
      <c r="N35" s="0" t="n">
        <v>0</v>
      </c>
      <c r="O35" s="0" t="n">
        <v>613</v>
      </c>
      <c r="P35" s="0" t="n">
        <v>6400</v>
      </c>
      <c r="AC35" s="0" t="n">
        <v>7.604</v>
      </c>
      <c r="AD35" s="0" t="n">
        <v>1.586</v>
      </c>
      <c r="AE35" s="0" t="n">
        <v>5.663</v>
      </c>
      <c r="AF35" s="0" t="n">
        <v>0.091</v>
      </c>
      <c r="AG35" s="37"/>
      <c r="AH35" s="37"/>
      <c r="AJ35" s="0" t="n">
        <v>1100</v>
      </c>
      <c r="BF35" s="0" t="n">
        <f aca="false">IF(E35&lt;11,-3.6797*E35^2+48.115*E35-53.83,280.92*EXP(-0.2027*E35))</f>
        <v>-53.83</v>
      </c>
      <c r="BG35" s="0" t="n">
        <f aca="false">32.208*LN(F35)+21.438</f>
        <v>103.550530065171</v>
      </c>
      <c r="BH35" s="0" t="n">
        <f aca="false">IF(G35&lt;=2, -10*G35+100, 88.958*EXP(-0.0755*G35))</f>
        <v>73.6566439219523</v>
      </c>
      <c r="BI35" s="0" t="n">
        <f aca="false">IF(I35&lt;=100, 0.0053*(I35)^2-1.0332*I35+100.76, 122.82*EXP(-0.0092*I35))</f>
        <v>98.310848</v>
      </c>
      <c r="BJ35" s="0" t="n">
        <f aca="false">IF(P35&lt;=1000, -6.942*LN(P35)+107.59, -36.304*LN(P35)+310.72)</f>
        <v>-7.45018989040113</v>
      </c>
      <c r="BK35" s="0" t="e">
        <f aca="false">BF35^0.04*BG35^0.22*BH35^0.51*BI35^0.06*BJ35^0.17</f>
        <v>#NUM!</v>
      </c>
      <c r="BL35" s="0" t="e">
        <f aca="false">IF(BK35&gt;=90, "Very Good", IF(BK35&gt;=80, "Good", IF(BK35&gt;=70, "Slightly Good", IF(BK35&gt;=60, "Average", IF(BK35&gt;=50, "Slightly Poor", IF(BK35&gt;=40, "Poor", "Very Poor"))))))</f>
        <v>#NUM!</v>
      </c>
      <c r="BM35" s="0" t="n">
        <f aca="false">IF(P35&lt;=1000, -6.942*LN(P35)+107.59, IF(AND(P35&gt;1000, P35&lt;=5213),-36.304*LN(P35)+310.72, IF(P35&gt;5213, 10)))</f>
        <v>10</v>
      </c>
      <c r="BN35" s="0" t="n">
        <f aca="false">BF35^0.04*BG35^0.22*BH35^0.51*BI35^0.06*BM35^0.17</f>
        <v>-56.8078896758966</v>
      </c>
      <c r="BO35" s="0" t="str">
        <f aca="false">IF(BN35&gt;=90, "Very Good", IF(BN35&gt;=80, "Good", IF(BN35&gt;=70, "Slightly Good", IF(BN35&gt;=60, "Average", IF(BN35&gt;=50, "Slightly Poor", IF(BN35&gt;=40, "Poor", "Very Poor"))))))</f>
        <v>Very Poor</v>
      </c>
      <c r="BP35" s="0" t="n">
        <f aca="false">IF(AJ35&lt;=1000, -6.942*LN(AJ35)+107.59, IF(AND(AJ35&gt;1000, AJ35&lt;=5213),-36.304*LN(AJ35)+310.72, IF(AJ35&gt;5213, 10)))</f>
        <v>56.4807115842163</v>
      </c>
      <c r="BQ35" s="0" t="n">
        <f aca="false">BF35^0.04*BG35^0.22*BH35^0.51*BI35^0.06*BP35^0.17</f>
        <v>-76.2485665260661</v>
      </c>
      <c r="BR35" s="0" t="str">
        <f aca="false">IF(BQ35&gt;=90, "Very Good", IF(BQ35&gt;=80, "Good", IF(BQ35&gt;=70, "Slightly Good", IF(BQ35&gt;=60, "Average", IF(BQ35&gt;=50, "Slightly Poor", IF(BQ35&gt;=40, "Poor", "Very Poor"))))))</f>
        <v>Very Poor</v>
      </c>
      <c r="BT35" s="0" t="e">
        <f aca="false">9.81*LN(AH35)+30.6</f>
        <v>#VALUE!</v>
      </c>
      <c r="BU35" s="0" t="e">
        <f aca="false">IF(BT35&lt;30, "Clean water", IF(AND(BT35&gt;=30, BT35&lt;40), "Hypolimia", IF(AND(BT35&gt;=40,BT35&lt;50), "Mesotrophic", IF(AND(BT35&gt;=50, BT35&lt;70), "Eutrophic", IF(BT35&gt;70,"Hypertrophic")))))</f>
        <v>#VALUE!</v>
      </c>
      <c r="BW35" s="0" t="str">
        <f aca="false">IF(G35/H35&gt;=1, "PLS CHECK", "")</f>
        <v/>
      </c>
      <c r="BX35" s="0" t="str">
        <f aca="false">IF(AC35/J35&gt;=1, "PLS CHECK", "")</f>
        <v/>
      </c>
      <c r="BY35" s="0" t="str">
        <f aca="false">IF(AE35/J35&gt;=1, "PLS CHECK", "")</f>
        <v/>
      </c>
      <c r="BZ35" s="0" t="str">
        <f aca="false">IF(AD35/J35&gt;=1, "PLS CHECK", "")</f>
        <v/>
      </c>
      <c r="CA35" s="0" t="str">
        <f aca="false">IF(AF35/K35&gt;=1, "PLS CHECK", "")</f>
        <v/>
      </c>
      <c r="CB35" s="0" t="str">
        <f aca="false">IF(AG35/K35&gt;=1, "PLS CHECK", "")</f>
        <v/>
      </c>
    </row>
    <row r="36" customFormat="false" ht="12.5" hidden="false" customHeight="false" outlineLevel="0" collapsed="false">
      <c r="A36" s="0" t="n">
        <v>33</v>
      </c>
      <c r="B36" s="15" t="s">
        <v>83</v>
      </c>
      <c r="C36" s="16" t="s">
        <v>84</v>
      </c>
      <c r="D36" s="0" t="s">
        <v>127</v>
      </c>
      <c r="E36" s="0" t="n">
        <v>7.7</v>
      </c>
      <c r="F36" s="0" t="n">
        <v>13.3</v>
      </c>
      <c r="G36" s="0" t="n">
        <v>2.7</v>
      </c>
      <c r="H36" s="0" t="n">
        <v>5.2</v>
      </c>
      <c r="I36" s="0" t="n">
        <v>5.2</v>
      </c>
      <c r="J36" s="0" t="n">
        <v>5.775</v>
      </c>
      <c r="K36" s="0" t="n">
        <v>0.048</v>
      </c>
      <c r="L36" s="0" t="n">
        <v>2.5</v>
      </c>
      <c r="M36" s="0" t="n">
        <v>4</v>
      </c>
      <c r="N36" s="0" t="n">
        <v>0</v>
      </c>
      <c r="O36" s="0" t="n">
        <v>362</v>
      </c>
      <c r="P36" s="0" t="n">
        <v>40000</v>
      </c>
      <c r="AC36" s="0" t="n">
        <v>5.737</v>
      </c>
      <c r="AD36" s="0" t="n">
        <v>1.257</v>
      </c>
      <c r="AE36" s="0" t="n">
        <v>1.754</v>
      </c>
      <c r="AF36" s="0" t="n">
        <v>0.023</v>
      </c>
      <c r="AG36" s="0" t="n">
        <v>0.006</v>
      </c>
      <c r="AH36" s="0" t="n">
        <v>5.9</v>
      </c>
      <c r="AJ36" s="0" t="n">
        <v>1800</v>
      </c>
      <c r="BF36" s="0" t="n">
        <f aca="false">IF(E36&lt;11,-3.6797*E36^2+48.115*E36-53.83,280.92*EXP(-0.2027*E36))</f>
        <v>98.486087</v>
      </c>
      <c r="BG36" s="0" t="n">
        <f aca="false">32.208*LN(F36)+21.438</f>
        <v>104.784704046614</v>
      </c>
      <c r="BH36" s="0" t="n">
        <f aca="false">IF(G36&lt;=2, -10*G36+100, 88.958*EXP(-0.0755*G36))</f>
        <v>72.5527837174588</v>
      </c>
      <c r="BI36" s="0" t="n">
        <f aca="false">IF(I36&lt;=100, 0.0053*(I36)^2-1.0332*I36+100.76, 122.82*EXP(-0.0092*I36))</f>
        <v>95.530672</v>
      </c>
      <c r="BJ36" s="0" t="n">
        <f aca="false">IF(P36&lt;=1000, -6.942*LN(P36)+107.59, -36.304*LN(P36)+310.72)</f>
        <v>-73.9802273503198</v>
      </c>
      <c r="BK36" s="0" t="e">
        <f aca="false">BF36^0.04*BG36^0.22*BH36^0.51*BI36^0.06*BJ36^0.17</f>
        <v>#NUM!</v>
      </c>
      <c r="BL36" s="0" t="e">
        <f aca="false">IF(BK36&gt;=90, "Very Good", IF(BK36&gt;=80, "Good", IF(BK36&gt;=70, "Slightly Good", IF(BK36&gt;=60, "Average", IF(BK36&gt;=50, "Slightly Poor", IF(BK36&gt;=40, "Poor", "Very Poor"))))))</f>
        <v>#NUM!</v>
      </c>
      <c r="BM36" s="0" t="n">
        <f aca="false">IF(P36&lt;=1000, -6.942*LN(P36)+107.59, IF(AND(P36&gt;1000, P36&lt;=5213),-36.304*LN(P36)+310.72, IF(P36&gt;5213, 10)))</f>
        <v>10</v>
      </c>
      <c r="BN36" s="0" t="n">
        <f aca="false">BF36^0.04*BG36^0.22*BH36^0.51*BI36^0.06*BM36^0.17</f>
        <v>57.8019755844134</v>
      </c>
      <c r="BO36" s="0" t="str">
        <f aca="false">IF(BN36&gt;=90, "Very Good", IF(BN36&gt;=80, "Good", IF(BN36&gt;=70, "Slightly Good", IF(BN36&gt;=60, "Average", IF(BN36&gt;=50, "Slightly Poor", IF(BN36&gt;=40, "Poor", "Very Poor"))))))</f>
        <v>Slightly Poor</v>
      </c>
      <c r="BP36" s="0" t="n">
        <f aca="false">IF(AJ36&lt;=1000, -6.942*LN(AJ36)+107.59, IF(AND(AJ36&gt;1000, AJ36&lt;=5213),-36.304*LN(AJ36)+310.72, IF(AJ36&gt;5213, 10)))</f>
        <v>38.601845269226</v>
      </c>
      <c r="BQ36" s="0" t="n">
        <f aca="false">BF36^0.04*BG36^0.22*BH36^0.51*BI36^0.06*BP36^0.17</f>
        <v>72.7220400221438</v>
      </c>
      <c r="BR36" s="0" t="str">
        <f aca="false">IF(BQ36&gt;=90, "Very Good", IF(BQ36&gt;=80, "Good", IF(BQ36&gt;=70, "Slightly Good", IF(BQ36&gt;=60, "Average", IF(BQ36&gt;=50, "Slightly Poor", IF(BQ36&gt;=40, "Poor", "Very Poor"))))))</f>
        <v>Slightly Good</v>
      </c>
      <c r="BT36" s="0" t="n">
        <f aca="false">9.81*LN(AH36)+30.6</f>
        <v>48.0122825624435</v>
      </c>
      <c r="BU36" s="0" t="str">
        <f aca="false">IF(BT36&lt;30, "Clean water", IF(AND(BT36&gt;=30, BT36&lt;40), "Hypolimia", IF(AND(BT36&gt;=40,BT36&lt;50), "Mesotrophic", IF(AND(BT36&gt;=50, BT36&lt;70), "Eutrophic", IF(BT36&gt;70,"Hypertrophic")))))</f>
        <v>Mesotrophic</v>
      </c>
      <c r="BW36" s="0" t="str">
        <f aca="false">IF(G36/H36&gt;=1, "PLS CHECK", "")</f>
        <v/>
      </c>
      <c r="BX36" s="0" t="str">
        <f aca="false">IF(AC36/J36&gt;=1, "PLS CHECK", "")</f>
        <v/>
      </c>
      <c r="BY36" s="0" t="str">
        <f aca="false">IF(AE36/J36&gt;=1, "PLS CHECK", "")</f>
        <v/>
      </c>
      <c r="BZ36" s="0" t="str">
        <f aca="false">IF(AD36/J36&gt;=1, "PLS CHECK", "")</f>
        <v/>
      </c>
      <c r="CA36" s="0" t="str">
        <f aca="false">IF(AF36/K36&gt;=1, "PLS CHECK", "")</f>
        <v/>
      </c>
      <c r="CB36" s="0" t="str">
        <f aca="false">IF(AG36/K36&gt;=1, "PLS CHECK", "")</f>
        <v/>
      </c>
    </row>
    <row r="37" customFormat="false" ht="12.5" hidden="false" customHeight="false" outlineLevel="0" collapsed="false">
      <c r="A37" s="0" t="n">
        <v>34</v>
      </c>
      <c r="B37" s="15" t="s">
        <v>85</v>
      </c>
      <c r="C37" s="16" t="s">
        <v>86</v>
      </c>
      <c r="D37" s="0" t="s">
        <v>127</v>
      </c>
      <c r="E37" s="37"/>
      <c r="F37" s="0" t="n">
        <v>11.2</v>
      </c>
      <c r="G37" s="37"/>
      <c r="H37" s="0" t="n">
        <v>6.4</v>
      </c>
      <c r="I37" s="0" t="n">
        <v>2.8</v>
      </c>
      <c r="J37" s="0" t="n">
        <v>8.33</v>
      </c>
      <c r="K37" s="0" t="n">
        <v>0.124</v>
      </c>
      <c r="L37" s="0" t="n">
        <v>4.2</v>
      </c>
      <c r="M37" s="0" t="n">
        <v>5</v>
      </c>
      <c r="N37" s="0" t="n">
        <v>0</v>
      </c>
      <c r="O37" s="0" t="n">
        <v>649</v>
      </c>
      <c r="P37" s="37"/>
      <c r="AC37" s="0" t="n">
        <v>7.967</v>
      </c>
      <c r="AD37" s="37"/>
      <c r="AE37" s="0" t="n">
        <v>4.601</v>
      </c>
      <c r="AF37" s="0" t="n">
        <v>0.092</v>
      </c>
      <c r="AG37" s="0" t="n">
        <v>0.076</v>
      </c>
      <c r="AH37" s="0" t="n">
        <v>1.5</v>
      </c>
      <c r="AJ37" s="37"/>
      <c r="BF37" s="0" t="n">
        <f aca="false">IF(E37&lt;11,-3.6797*E37^2+48.115*E37-53.83,280.92*EXP(-0.2027*E37))</f>
        <v>-53.83</v>
      </c>
      <c r="BG37" s="0" t="n">
        <f aca="false">32.208*LN(F37)+21.438</f>
        <v>99.2497509715202</v>
      </c>
      <c r="BH37" s="0" t="n">
        <f aca="false">IF(G37&lt;=2, -10*G37+100, 88.958*EXP(-0.0755*G37))</f>
        <v>100</v>
      </c>
      <c r="BI37" s="0" t="n">
        <f aca="false">IF(I37&lt;=100, 0.0053*(I37)^2-1.0332*I37+100.76, 122.82*EXP(-0.0092*I37))</f>
        <v>97.908592</v>
      </c>
      <c r="BJ37" s="0" t="e">
        <f aca="false">IF(P37&lt;=1000, -6.942*LN(P37)+107.59, -36.304*LN(P37)+310.72)</f>
        <v>#VALUE!</v>
      </c>
      <c r="BK37" s="0" t="e">
        <f aca="false">BF37^0.04*BG37^0.22*BH37^0.51*BI37^0.06*BJ37^0.17</f>
        <v>#VALUE!</v>
      </c>
      <c r="BL37" s="0" t="e">
        <f aca="false">IF(BK37&gt;=90, "Very Good", IF(BK37&gt;=80, "Good", IF(BK37&gt;=70, "Slightly Good", IF(BK37&gt;=60, "Average", IF(BK37&gt;=50, "Slightly Poor", IF(BK37&gt;=40, "Poor", "Very Poor"))))))</f>
        <v>#VALUE!</v>
      </c>
      <c r="BM37" s="0" t="e">
        <f aca="false">IF(P37&lt;=1000, -6.942*LN(P37)+107.59, IF(AND(P37&gt;1000, P37&lt;=5213),-36.304*LN(P37)+310.72, IF(P37&gt;5213, 10)))</f>
        <v>#VALUE!</v>
      </c>
      <c r="BN37" s="0" t="e">
        <f aca="false">BF37^0.04*BG37^0.22*BH37^0.51*BI37^0.06*BM37^0.17</f>
        <v>#VALUE!</v>
      </c>
      <c r="BO37" s="0" t="e">
        <f aca="false">IF(BN37&gt;=90, "Very Good", IF(BN37&gt;=80, "Good", IF(BN37&gt;=70, "Slightly Good", IF(BN37&gt;=60, "Average", IF(BN37&gt;=50, "Slightly Poor", IF(BN37&gt;=40, "Poor", "Very Poor"))))))</f>
        <v>#VALUE!</v>
      </c>
      <c r="BP37" s="0" t="e">
        <f aca="false">IF(AJ37&lt;=1000, -6.942*LN(AJ37)+107.59, IF(AND(AJ37&gt;1000, AJ37&lt;=5213),-36.304*LN(AJ37)+310.72, IF(AJ37&gt;5213, 10)))</f>
        <v>#VALUE!</v>
      </c>
      <c r="BQ37" s="0" t="e">
        <f aca="false">BF37^0.04*BG37^0.22*BH37^0.51*BI37^0.06*BP37^0.17</f>
        <v>#VALUE!</v>
      </c>
      <c r="BR37" s="0" t="e">
        <f aca="false">IF(BQ37&gt;=90, "Very Good", IF(BQ37&gt;=80, "Good", IF(BQ37&gt;=70, "Slightly Good", IF(BQ37&gt;=60, "Average", IF(BQ37&gt;=50, "Slightly Poor", IF(BQ37&gt;=40, "Poor", "Very Poor"))))))</f>
        <v>#VALUE!</v>
      </c>
      <c r="BT37" s="0" t="n">
        <f aca="false">9.81*LN(AH37)+30.6</f>
        <v>34.5776127105411</v>
      </c>
      <c r="BU37" s="0" t="str">
        <f aca="false">IF(BT37&lt;30, "Clean water", IF(AND(BT37&gt;=30, BT37&lt;40), "Hypolimia", IF(AND(BT37&gt;=40,BT37&lt;50), "Mesotrophic", IF(AND(BT37&gt;=50, BT37&lt;70), "Eutrophic", IF(BT37&gt;70,"Hypertrophic")))))</f>
        <v>Hypolimia</v>
      </c>
      <c r="BW37" s="0" t="str">
        <f aca="false">IF(G37/H37&gt;=1, "PLS CHECK", "")</f>
        <v/>
      </c>
      <c r="BX37" s="0" t="str">
        <f aca="false">IF(AC37/J37&gt;=1, "PLS CHECK", "")</f>
        <v/>
      </c>
      <c r="BY37" s="0" t="str">
        <f aca="false">IF(AE37/J37&gt;=1, "PLS CHECK", "")</f>
        <v/>
      </c>
      <c r="BZ37" s="0" t="str">
        <f aca="false">IF(AD37/J37&gt;=1, "PLS CHECK", "")</f>
        <v/>
      </c>
      <c r="CA37" s="0" t="str">
        <f aca="false">IF(AF37/K37&gt;=1, "PLS CHECK", "")</f>
        <v/>
      </c>
      <c r="CB37" s="0" t="str">
        <f aca="false">IF(AG37/K37&gt;=1, "PLS CHECK", "")</f>
        <v/>
      </c>
    </row>
    <row r="38" customFormat="false" ht="12.5" hidden="false" customHeight="false" outlineLevel="0" collapsed="false">
      <c r="A38" s="0" t="n">
        <v>35</v>
      </c>
      <c r="B38" s="15" t="s">
        <v>87</v>
      </c>
      <c r="C38" s="16" t="s">
        <v>88</v>
      </c>
      <c r="D38" s="0" t="s">
        <v>127</v>
      </c>
      <c r="E38" s="0" t="n">
        <v>7.7</v>
      </c>
      <c r="F38" s="0" t="n">
        <v>13.4</v>
      </c>
      <c r="G38" s="0" t="n">
        <v>3.1</v>
      </c>
      <c r="H38" s="0" t="n">
        <v>5.2</v>
      </c>
      <c r="I38" s="0" t="n">
        <v>4.8</v>
      </c>
      <c r="J38" s="0" t="n">
        <v>5.538</v>
      </c>
      <c r="K38" s="0" t="n">
        <v>0.054</v>
      </c>
      <c r="L38" s="0" t="n">
        <v>2.5</v>
      </c>
      <c r="M38" s="0" t="n">
        <v>3.9</v>
      </c>
      <c r="N38" s="0" t="n">
        <v>0</v>
      </c>
      <c r="O38" s="0" t="n">
        <v>349</v>
      </c>
      <c r="P38" s="37"/>
      <c r="AC38" s="0" t="n">
        <v>5.467</v>
      </c>
      <c r="AD38" s="0" t="n">
        <v>1.068</v>
      </c>
      <c r="AE38" s="0" t="n">
        <v>1.758</v>
      </c>
      <c r="AF38" s="0" t="n">
        <v>0.023</v>
      </c>
      <c r="AG38" s="0" t="n">
        <v>0.007</v>
      </c>
      <c r="AH38" s="0" t="n">
        <v>4.4</v>
      </c>
      <c r="AJ38" s="0" t="n">
        <v>1000</v>
      </c>
      <c r="BF38" s="0" t="n">
        <f aca="false">IF(E38&lt;11,-3.6797*E38^2+48.115*E38-53.83,280.92*EXP(-0.2027*E38))</f>
        <v>98.486087</v>
      </c>
      <c r="BG38" s="0" t="n">
        <f aca="false">32.208*LN(F38)+21.438</f>
        <v>105.025963601667</v>
      </c>
      <c r="BH38" s="0" t="n">
        <f aca="false">IF(G38&lt;=2, -10*G38+100, 88.958*EXP(-0.0755*G38))</f>
        <v>70.3944446082144</v>
      </c>
      <c r="BI38" s="0" t="n">
        <f aca="false">IF(I38&lt;=100, 0.0053*(I38)^2-1.0332*I38+100.76, 122.82*EXP(-0.0092*I38))</f>
        <v>95.922752</v>
      </c>
      <c r="BJ38" s="0" t="e">
        <f aca="false">IF(P38&lt;=1000, -6.942*LN(P38)+107.59, -36.304*LN(P38)+310.72)</f>
        <v>#VALUE!</v>
      </c>
      <c r="BK38" s="0" t="e">
        <f aca="false">BF38^0.04*BG38^0.22*BH38^0.51*BI38^0.06*BJ38^0.17</f>
        <v>#VALUE!</v>
      </c>
      <c r="BL38" s="0" t="e">
        <f aca="false">IF(BK38&gt;=90, "Very Good", IF(BK38&gt;=80, "Good", IF(BK38&gt;=70, "Slightly Good", IF(BK38&gt;=60, "Average", IF(BK38&gt;=50, "Slightly Poor", IF(BK38&gt;=40, "Poor", "Very Poor"))))))</f>
        <v>#VALUE!</v>
      </c>
      <c r="BM38" s="0" t="e">
        <f aca="false">IF(P38&lt;=1000, -6.942*LN(P38)+107.59, IF(AND(P38&gt;1000, P38&lt;=5213),-36.304*LN(P38)+310.72, IF(P38&gt;5213, 10)))</f>
        <v>#VALUE!</v>
      </c>
      <c r="BN38" s="0" t="e">
        <f aca="false">BF38^0.04*BG38^0.22*BH38^0.51*BI38^0.06*BM38^0.17</f>
        <v>#VALUE!</v>
      </c>
      <c r="BO38" s="0" t="e">
        <f aca="false">IF(BN38&gt;=90, "Very Good", IF(BN38&gt;=80, "Good", IF(BN38&gt;=70, "Slightly Good", IF(BN38&gt;=60, "Average", IF(BN38&gt;=50, "Slightly Poor", IF(BN38&gt;=40, "Poor", "Very Poor"))))))</f>
        <v>#VALUE!</v>
      </c>
      <c r="BP38" s="0" t="n">
        <f aca="false">IF(AJ38&lt;=1000, -6.942*LN(AJ38)+107.59, IF(AND(AJ38&gt;1000, AJ38&lt;=5213),-36.304*LN(AJ38)+310.72, IF(AJ38&gt;5213, 10)))</f>
        <v>59.636362853306</v>
      </c>
      <c r="BQ38" s="0" t="n">
        <f aca="false">BF38^0.04*BG38^0.22*BH38^0.51*BI38^0.06*BP38^0.17</f>
        <v>77.1644089668844</v>
      </c>
      <c r="BR38" s="0" t="str">
        <f aca="false">IF(BQ38&gt;=90, "Very Good", IF(BQ38&gt;=80, "Good", IF(BQ38&gt;=70, "Slightly Good", IF(BQ38&gt;=60, "Average", IF(BQ38&gt;=50, "Slightly Poor", IF(BQ38&gt;=40, "Poor", "Very Poor"))))))</f>
        <v>Slightly Good</v>
      </c>
      <c r="BT38" s="0" t="n">
        <f aca="false">9.81*LN(AH38)+30.6</f>
        <v>45.1345405464666</v>
      </c>
      <c r="BU38" s="0" t="str">
        <f aca="false">IF(BT38&lt;30, "Clean water", IF(AND(BT38&gt;=30, BT38&lt;40), "Hypolimia", IF(AND(BT38&gt;=40,BT38&lt;50), "Mesotrophic", IF(AND(BT38&gt;=50, BT38&lt;70), "Eutrophic", IF(BT38&gt;70,"Hypertrophic")))))</f>
        <v>Mesotrophic</v>
      </c>
      <c r="BW38" s="0" t="str">
        <f aca="false">IF(G38/H38&gt;=1, "PLS CHECK", "")</f>
        <v/>
      </c>
      <c r="BX38" s="0" t="str">
        <f aca="false">IF(AC38/J38&gt;=1, "PLS CHECK", "")</f>
        <v/>
      </c>
      <c r="BY38" s="0" t="str">
        <f aca="false">IF(AE38/J38&gt;=1, "PLS CHECK", "")</f>
        <v/>
      </c>
      <c r="BZ38" s="0" t="str">
        <f aca="false">IF(AD38/J38&gt;=1, "PLS CHECK", "")</f>
        <v/>
      </c>
      <c r="CA38" s="0" t="str">
        <f aca="false">IF(AF38/K38&gt;=1, "PLS CHECK", "")</f>
        <v/>
      </c>
      <c r="CB38" s="0" t="str">
        <f aca="false">IF(AG38/K38&gt;=1, "PLS CHECK", "")</f>
        <v/>
      </c>
    </row>
    <row r="39" customFormat="false" ht="12.5" hidden="false" customHeight="false" outlineLevel="0" collapsed="false">
      <c r="A39" s="0" t="n">
        <v>36</v>
      </c>
      <c r="B39" s="15" t="s">
        <v>89</v>
      </c>
      <c r="C39" s="16" t="s">
        <v>90</v>
      </c>
      <c r="D39" s="0" t="s">
        <v>127</v>
      </c>
      <c r="E39" s="0" t="n">
        <v>7.6</v>
      </c>
      <c r="F39" s="0" t="n">
        <v>12.5</v>
      </c>
      <c r="G39" s="0" t="n">
        <v>3.7</v>
      </c>
      <c r="H39" s="0" t="n">
        <v>4.7</v>
      </c>
      <c r="I39" s="0" t="n">
        <v>1.6</v>
      </c>
      <c r="J39" s="0" t="n">
        <v>4.223</v>
      </c>
      <c r="K39" s="0" t="n">
        <v>0.083</v>
      </c>
      <c r="L39" s="0" t="n">
        <v>2.7</v>
      </c>
      <c r="M39" s="0" t="n">
        <v>4</v>
      </c>
      <c r="N39" s="0" t="n">
        <v>0</v>
      </c>
      <c r="O39" s="0" t="n">
        <v>460</v>
      </c>
      <c r="P39" s="37"/>
      <c r="AC39" s="0" t="n">
        <v>3.93</v>
      </c>
      <c r="AD39" s="0" t="n">
        <v>0.764</v>
      </c>
      <c r="AE39" s="0" t="n">
        <v>2.59</v>
      </c>
      <c r="AF39" s="0" t="n">
        <v>0.043</v>
      </c>
      <c r="AG39" s="0" t="n">
        <v>0.024</v>
      </c>
      <c r="AH39" s="37"/>
      <c r="AJ39" s="0" t="n">
        <v>1900</v>
      </c>
      <c r="BF39" s="0" t="n">
        <f aca="false">IF(E39&lt;11,-3.6797*E39^2+48.115*E39-53.83,280.92*EXP(-0.2027*E39))</f>
        <v>99.304528</v>
      </c>
      <c r="BG39" s="0" t="n">
        <f aca="false">32.208*LN(F39)+21.438</f>
        <v>102.78666817588</v>
      </c>
      <c r="BH39" s="0" t="n">
        <f aca="false">IF(G39&lt;=2, -10*G39+100, 88.958*EXP(-0.0755*G39))</f>
        <v>67.2767257350167</v>
      </c>
      <c r="BI39" s="0" t="n">
        <f aca="false">IF(I39&lt;=100, 0.0053*(I39)^2-1.0332*I39+100.76, 122.82*EXP(-0.0092*I39))</f>
        <v>99.120448</v>
      </c>
      <c r="BJ39" s="0" t="e">
        <f aca="false">IF(P39&lt;=1000, -6.942*LN(P39)+107.59, -36.304*LN(P39)+310.72)</f>
        <v>#VALUE!</v>
      </c>
      <c r="BK39" s="0" t="e">
        <f aca="false">BF39^0.04*BG39^0.22*BH39^0.51*BI39^0.06*BJ39^0.17</f>
        <v>#VALUE!</v>
      </c>
      <c r="BL39" s="0" t="e">
        <f aca="false">IF(BK39&gt;=90, "Very Good", IF(BK39&gt;=80, "Good", IF(BK39&gt;=70, "Slightly Good", IF(BK39&gt;=60, "Average", IF(BK39&gt;=50, "Slightly Poor", IF(BK39&gt;=40, "Poor", "Very Poor"))))))</f>
        <v>#VALUE!</v>
      </c>
      <c r="BM39" s="0" t="e">
        <f aca="false">IF(P39&lt;=1000, -6.942*LN(P39)+107.59, IF(AND(P39&gt;1000, P39&lt;=5213),-36.304*LN(P39)+310.72, IF(P39&gt;5213, 10)))</f>
        <v>#VALUE!</v>
      </c>
      <c r="BN39" s="0" t="e">
        <f aca="false">BF39^0.04*BG39^0.22*BH39^0.51*BI39^0.06*BM39^0.17</f>
        <v>#VALUE!</v>
      </c>
      <c r="BO39" s="0" t="e">
        <f aca="false">IF(BN39&gt;=90, "Very Good", IF(BN39&gt;=80, "Good", IF(BN39&gt;=70, "Slightly Good", IF(BN39&gt;=60, "Average", IF(BN39&gt;=50, "Slightly Poor", IF(BN39&gt;=40, "Poor", "Very Poor"))))))</f>
        <v>#VALUE!</v>
      </c>
      <c r="BP39" s="0" t="n">
        <f aca="false">IF(AJ39&lt;=1000, -6.942*LN(AJ39)+107.59, IF(AND(AJ39&gt;1000, AJ39&lt;=5213),-36.304*LN(AJ39)+310.72, IF(AJ39&gt;5213, 10)))</f>
        <v>36.6389888682299</v>
      </c>
      <c r="BQ39" s="0" t="n">
        <f aca="false">BF39^0.04*BG39^0.22*BH39^0.51*BI39^0.06*BP39^0.17</f>
        <v>69.2398493667663</v>
      </c>
      <c r="BR39" s="0" t="str">
        <f aca="false">IF(BQ39&gt;=90, "Very Good", IF(BQ39&gt;=80, "Good", IF(BQ39&gt;=70, "Slightly Good", IF(BQ39&gt;=60, "Average", IF(BQ39&gt;=50, "Slightly Poor", IF(BQ39&gt;=40, "Poor", "Very Poor"))))))</f>
        <v>Average</v>
      </c>
      <c r="BT39" s="0" t="e">
        <f aca="false">9.81*LN(AH39)+30.6</f>
        <v>#VALUE!</v>
      </c>
      <c r="BU39" s="0" t="e">
        <f aca="false">IF(BT39&lt;30, "Clean water", IF(AND(BT39&gt;=30, BT39&lt;40), "Hypolimia", IF(AND(BT39&gt;=40,BT39&lt;50), "Mesotrophic", IF(AND(BT39&gt;=50, BT39&lt;70), "Eutrophic", IF(BT39&gt;70,"Hypertrophic")))))</f>
        <v>#VALUE!</v>
      </c>
      <c r="BW39" s="0" t="str">
        <f aca="false">IF(G39/H39&gt;=1, "PLS CHECK", "")</f>
        <v/>
      </c>
      <c r="BX39" s="0" t="str">
        <f aca="false">IF(AC39/J39&gt;=1, "PLS CHECK", "")</f>
        <v/>
      </c>
      <c r="BY39" s="0" t="str">
        <f aca="false">IF(AE39/J39&gt;=1, "PLS CHECK", "")</f>
        <v/>
      </c>
      <c r="BZ39" s="0" t="str">
        <f aca="false">IF(AD39/J39&gt;=1, "PLS CHECK", "")</f>
        <v/>
      </c>
      <c r="CA39" s="0" t="str">
        <f aca="false">IF(AF39/K39&gt;=1, "PLS CHECK", "")</f>
        <v/>
      </c>
      <c r="CB39" s="0" t="str">
        <f aca="false">IF(AG39/K39&gt;=1, "PLS CHECK", "")</f>
        <v/>
      </c>
    </row>
    <row r="40" customFormat="false" ht="12.5" hidden="false" customHeight="false" outlineLevel="0" collapsed="false">
      <c r="A40" s="0" t="n">
        <v>37</v>
      </c>
      <c r="B40" s="15" t="s">
        <v>91</v>
      </c>
      <c r="C40" s="16" t="s">
        <v>92</v>
      </c>
      <c r="D40" s="0" t="s">
        <v>127</v>
      </c>
      <c r="E40" s="0" t="n">
        <v>7.6</v>
      </c>
      <c r="F40" s="0" t="n">
        <v>12</v>
      </c>
      <c r="G40" s="0" t="n">
        <v>1.1</v>
      </c>
      <c r="H40" s="0" t="n">
        <v>2.5</v>
      </c>
      <c r="I40" s="37"/>
      <c r="J40" s="0" t="n">
        <v>4.392</v>
      </c>
      <c r="K40" s="0" t="n">
        <v>0.024</v>
      </c>
      <c r="L40" s="0" t="n">
        <v>1.4</v>
      </c>
      <c r="M40" s="0" t="n">
        <v>7.8</v>
      </c>
      <c r="N40" s="0" t="n">
        <v>0</v>
      </c>
      <c r="O40" s="0" t="n">
        <v>511</v>
      </c>
      <c r="P40" s="0" t="n">
        <v>12000</v>
      </c>
      <c r="AC40" s="0" t="n">
        <v>3.983</v>
      </c>
      <c r="AD40" s="0" t="n">
        <v>0.285</v>
      </c>
      <c r="AE40" s="0" t="n">
        <v>3.34</v>
      </c>
      <c r="AF40" s="37"/>
      <c r="AG40" s="0" t="n">
        <v>0.005</v>
      </c>
      <c r="AH40" s="0" t="n">
        <v>1.8</v>
      </c>
      <c r="AJ40" s="0" t="n">
        <v>900</v>
      </c>
      <c r="BF40" s="0" t="n">
        <f aca="false">IF(E40&lt;11,-3.6797*E40^2+48.115*E40-53.83,280.92*EXP(-0.2027*E40))</f>
        <v>99.304528</v>
      </c>
      <c r="BG40" s="0" t="n">
        <f aca="false">32.208*LN(F40)+21.438</f>
        <v>101.471873376372</v>
      </c>
      <c r="BH40" s="0" t="n">
        <f aca="false">IF(G40&lt;=2, -10*G40+100, 88.958*EXP(-0.0755*G40))</f>
        <v>89</v>
      </c>
      <c r="BI40" s="0" t="n">
        <f aca="false">IF(I40&lt;=100, 0.0053*(I40)^2-1.0332*I40+100.76, 122.82*EXP(-0.0092*I40))</f>
        <v>100.76</v>
      </c>
      <c r="BJ40" s="0" t="n">
        <f aca="false">IF(P40&lt;=1000, -6.942*LN(P40)+107.59, -36.304*LN(P40)+310.72)</f>
        <v>-30.271198662071</v>
      </c>
      <c r="BK40" s="0" t="e">
        <f aca="false">BF40^0.04*BG40^0.22*BH40^0.51*BI40^0.06*BJ40^0.17</f>
        <v>#NUM!</v>
      </c>
      <c r="BL40" s="0" t="e">
        <f aca="false">IF(BK40&gt;=90, "Very Good", IF(BK40&gt;=80, "Good", IF(BK40&gt;=70, "Slightly Good", IF(BK40&gt;=60, "Average", IF(BK40&gt;=50, "Slightly Poor", IF(BK40&gt;=40, "Poor", "Very Poor"))))))</f>
        <v>#NUM!</v>
      </c>
      <c r="BM40" s="0" t="n">
        <f aca="false">IF(P40&lt;=1000, -6.942*LN(P40)+107.59, IF(AND(P40&gt;1000, P40&lt;=5213),-36.304*LN(P40)+310.72, IF(P40&gt;5213, 10)))</f>
        <v>10</v>
      </c>
      <c r="BN40" s="0" t="n">
        <f aca="false">BF40^0.04*BG40^0.22*BH40^0.51*BI40^0.06*BM40^0.17</f>
        <v>63.9235674670088</v>
      </c>
      <c r="BO40" s="0" t="str">
        <f aca="false">IF(BN40&gt;=90, "Very Good", IF(BN40&gt;=80, "Good", IF(BN40&gt;=70, "Slightly Good", IF(BN40&gt;=60, "Average", IF(BN40&gt;=50, "Slightly Poor", IF(BN40&gt;=40, "Poor", "Very Poor"))))))</f>
        <v>Average</v>
      </c>
      <c r="BP40" s="0" t="n">
        <f aca="false">IF(AJ40&lt;=1000, -6.942*LN(AJ40)+107.59, IF(AND(AJ40&gt;1000, AJ40&lt;=5213),-36.304*LN(AJ40)+310.72, IF(AJ40&gt;5213, 10)))</f>
        <v>60.3677755530026</v>
      </c>
      <c r="BQ40" s="0" t="n">
        <f aca="false">BF40^0.04*BG40^0.22*BH40^0.51*BI40^0.06*BP40^0.17</f>
        <v>86.7756516367147</v>
      </c>
      <c r="BR40" s="0" t="str">
        <f aca="false">IF(BQ40&gt;=90, "Very Good", IF(BQ40&gt;=80, "Good", IF(BQ40&gt;=70, "Slightly Good", IF(BQ40&gt;=60, "Average", IF(BQ40&gt;=50, "Slightly Poor", IF(BQ40&gt;=40, "Poor", "Very Poor"))))))</f>
        <v>Good</v>
      </c>
      <c r="BT40" s="0" t="n">
        <f aca="false">9.81*LN(AH40)+30.6</f>
        <v>36.3661871826898</v>
      </c>
      <c r="BU40" s="0" t="str">
        <f aca="false">IF(BT40&lt;30, "Clean water", IF(AND(BT40&gt;=30, BT40&lt;40), "Hypolimia", IF(AND(BT40&gt;=40,BT40&lt;50), "Mesotrophic", IF(AND(BT40&gt;=50, BT40&lt;70), "Eutrophic", IF(BT40&gt;70,"Hypertrophic")))))</f>
        <v>Hypolimia</v>
      </c>
      <c r="BW40" s="0" t="str">
        <f aca="false">IF(G40/H40&gt;=1, "PLS CHECK", "")</f>
        <v/>
      </c>
      <c r="BX40" s="0" t="str">
        <f aca="false">IF(AC40/J40&gt;=1, "PLS CHECK", "")</f>
        <v/>
      </c>
      <c r="BY40" s="0" t="str">
        <f aca="false">IF(AE40/J40&gt;=1, "PLS CHECK", "")</f>
        <v/>
      </c>
      <c r="BZ40" s="0" t="str">
        <f aca="false">IF(AD40/J40&gt;=1, "PLS CHECK", "")</f>
        <v/>
      </c>
      <c r="CA40" s="0" t="str">
        <f aca="false">IF(AF40/K40&gt;=1, "PLS CHECK", "")</f>
        <v/>
      </c>
      <c r="CB40" s="0" t="str">
        <f aca="false">IF(AG40/K40&gt;=1, "PLS CHECK", "")</f>
        <v/>
      </c>
    </row>
    <row r="41" customFormat="false" ht="12.5" hidden="false" customHeight="false" outlineLevel="0" collapsed="false">
      <c r="A41" s="0" t="n">
        <v>38</v>
      </c>
      <c r="B41" s="15" t="s">
        <v>93</v>
      </c>
      <c r="C41" s="16" t="s">
        <v>94</v>
      </c>
      <c r="D41" s="0" t="s">
        <v>127</v>
      </c>
      <c r="E41" s="0" t="n">
        <v>7.5</v>
      </c>
      <c r="F41" s="0" t="n">
        <v>9.7</v>
      </c>
      <c r="G41" s="37"/>
      <c r="H41" s="37"/>
      <c r="I41" s="0" t="n">
        <v>19.3</v>
      </c>
      <c r="J41" s="37"/>
      <c r="K41" s="0" t="n">
        <v>0.185</v>
      </c>
      <c r="L41" s="37"/>
      <c r="M41" s="0" t="n">
        <v>7.2</v>
      </c>
      <c r="N41" s="0" t="n">
        <v>0</v>
      </c>
      <c r="O41" s="37"/>
      <c r="P41" s="0" t="n">
        <v>46000</v>
      </c>
      <c r="AC41" s="37"/>
      <c r="AD41" s="37"/>
      <c r="AE41" s="0" t="n">
        <v>2.856</v>
      </c>
      <c r="AF41" s="0" t="n">
        <v>0.05</v>
      </c>
      <c r="AG41" s="0" t="n">
        <v>0.011</v>
      </c>
      <c r="AH41" s="0" t="n">
        <v>13.7</v>
      </c>
      <c r="AJ41" s="0" t="n">
        <v>4200</v>
      </c>
      <c r="BD41" s="0" t="n">
        <v>3.713</v>
      </c>
      <c r="BF41" s="0" t="n">
        <f aca="false">IF(E41&lt;11,-3.6797*E41^2+48.115*E41-53.83,280.92*EXP(-0.2027*E41))</f>
        <v>100.049375</v>
      </c>
      <c r="BG41" s="0" t="n">
        <f aca="false">32.208*LN(F41)+21.438</f>
        <v>94.6186305204847</v>
      </c>
      <c r="BH41" s="0" t="n">
        <f aca="false">IF(G41&lt;=2, -10*G41+100, 88.958*EXP(-0.0755*G41))</f>
        <v>100</v>
      </c>
      <c r="BI41" s="0" t="n">
        <f aca="false">IF(I41&lt;=100, 0.0053*(I41)^2-1.0332*I41+100.76, 122.82*EXP(-0.0092*I41))</f>
        <v>82.793437</v>
      </c>
      <c r="BJ41" s="0" t="n">
        <f aca="false">IF(P41&lt;=1000, -6.942*LN(P41)+107.59, -36.304*LN(P41)+310.72)</f>
        <v>-79.0541449063076</v>
      </c>
      <c r="BK41" s="0" t="e">
        <f aca="false">BF41^0.04*BG41^0.22*BH41^0.51*BI41^0.06*BJ41^0.17</f>
        <v>#NUM!</v>
      </c>
      <c r="BL41" s="0" t="e">
        <f aca="false">IF(BK41&gt;=90, "Very Good", IF(BK41&gt;=80, "Good", IF(BK41&gt;=70, "Slightly Good", IF(BK41&gt;=60, "Average", IF(BK41&gt;=50, "Slightly Poor", IF(BK41&gt;=40, "Poor", "Very Poor"))))))</f>
        <v>#NUM!</v>
      </c>
      <c r="BM41" s="0" t="n">
        <f aca="false">IF(P41&lt;=1000, -6.942*LN(P41)+107.59, IF(AND(P41&gt;1000, P41&lt;=5213),-36.304*LN(P41)+310.72, IF(P41&gt;5213, 10)))</f>
        <v>10</v>
      </c>
      <c r="BN41" s="0" t="n">
        <f aca="false">BF41^0.04*BG41^0.22*BH41^0.51*BI41^0.06*BM41^0.17</f>
        <v>66.0394115289609</v>
      </c>
      <c r="BO41" s="0" t="str">
        <f aca="false">IF(BN41&gt;=90, "Very Good", IF(BN41&gt;=80, "Good", IF(BN41&gt;=70, "Slightly Good", IF(BN41&gt;=60, "Average", IF(BN41&gt;=50, "Slightly Poor", IF(BN41&gt;=40, "Poor", "Very Poor"))))))</f>
        <v>Average</v>
      </c>
      <c r="BP41" s="0" t="n">
        <f aca="false">IF(AJ41&lt;=1000, -6.942*LN(AJ41)+107.59, IF(AND(AJ41&gt;1000, AJ41&lt;=5213),-36.304*LN(AJ41)+310.72, IF(AJ41&gt;5213, 10)))</f>
        <v>7.84154374572893</v>
      </c>
      <c r="BQ41" s="0" t="n">
        <f aca="false">BF41^0.04*BG41^0.22*BH41^0.51*BI41^0.06*BP41^0.17</f>
        <v>63.3652950576899</v>
      </c>
      <c r="BR41" s="0" t="str">
        <f aca="false">IF(BQ41&gt;=90, "Very Good", IF(BQ41&gt;=80, "Good", IF(BQ41&gt;=70, "Slightly Good", IF(BQ41&gt;=60, "Average", IF(BQ41&gt;=50, "Slightly Poor", IF(BQ41&gt;=40, "Poor", "Very Poor"))))))</f>
        <v>Average</v>
      </c>
      <c r="BT41" s="0" t="n">
        <f aca="false">9.81*LN(AH41)+30.6</f>
        <v>56.2766531201023</v>
      </c>
      <c r="BU41" s="0" t="str">
        <f aca="false">IF(BT41&lt;30, "Clean water", IF(AND(BT41&gt;=30, BT41&lt;40), "Hypolimia", IF(AND(BT41&gt;=40,BT41&lt;50), "Mesotrophic", IF(AND(BT41&gt;=50, BT41&lt;70), "Eutrophic", IF(BT41&gt;70,"Hypertrophic")))))</f>
        <v>Eutrophic</v>
      </c>
      <c r="BW41" s="0" t="e">
        <f aca="false">IF(G41/H41&gt;=1, "PLS CHECK", "")</f>
        <v>#DIV/0!</v>
      </c>
      <c r="BX41" s="0" t="e">
        <f aca="false">IF(AC41/J41&gt;=1, "PLS CHECK", "")</f>
        <v>#DIV/0!</v>
      </c>
      <c r="BY41" s="0" t="e">
        <f aca="false">IF(AE41/J41&gt;=1, "PLS CHECK", "")</f>
        <v>#DIV/0!</v>
      </c>
      <c r="BZ41" s="0" t="e">
        <f aca="false">IF(AD41/J41&gt;=1, "PLS CHECK", "")</f>
        <v>#DIV/0!</v>
      </c>
      <c r="CA41" s="0" t="str">
        <f aca="false">IF(AF41/K41&gt;=1, "PLS CHECK", "")</f>
        <v/>
      </c>
      <c r="CB41" s="0" t="str">
        <f aca="false">IF(AG41/K41&gt;=1, "PLS CHECK", "")</f>
        <v/>
      </c>
    </row>
    <row r="42" customFormat="false" ht="12.5" hidden="false" customHeight="false" outlineLevel="0" collapsed="false">
      <c r="A42" s="0" t="n">
        <v>39</v>
      </c>
      <c r="B42" s="15" t="s">
        <v>95</v>
      </c>
      <c r="C42" s="16" t="s">
        <v>96</v>
      </c>
      <c r="D42" s="0" t="s">
        <v>127</v>
      </c>
      <c r="E42" s="0" t="n">
        <v>7.5</v>
      </c>
      <c r="F42" s="0" t="n">
        <v>9.1</v>
      </c>
      <c r="G42" s="37"/>
      <c r="H42" s="37"/>
      <c r="I42" s="0" t="n">
        <v>8.4</v>
      </c>
      <c r="J42" s="37"/>
      <c r="K42" s="0" t="n">
        <v>0.098</v>
      </c>
      <c r="L42" s="37"/>
      <c r="M42" s="0" t="n">
        <v>6.3</v>
      </c>
      <c r="N42" s="0" t="n">
        <v>0</v>
      </c>
      <c r="O42" s="37"/>
      <c r="P42" s="0" t="n">
        <v>70000</v>
      </c>
      <c r="AC42" s="37"/>
      <c r="AD42" s="37"/>
      <c r="AE42" s="0" t="n">
        <v>2.832</v>
      </c>
      <c r="AF42" s="0" t="n">
        <v>0.052</v>
      </c>
      <c r="AG42" s="0" t="n">
        <v>0.025</v>
      </c>
      <c r="AH42" s="0" t="n">
        <v>1.1</v>
      </c>
      <c r="AJ42" s="0" t="n">
        <v>3900</v>
      </c>
      <c r="BF42" s="0" t="n">
        <f aca="false">IF(E42&lt;11,-3.6797*E42^2+48.115*E42-53.83,280.92*EXP(-0.2027*E42))</f>
        <v>100.049375</v>
      </c>
      <c r="BG42" s="0" t="n">
        <f aca="false">32.208*LN(F42)+21.438</f>
        <v>92.5621023107425</v>
      </c>
      <c r="BH42" s="0" t="n">
        <f aca="false">IF(G42&lt;=2, -10*G42+100, 88.958*EXP(-0.0755*G42))</f>
        <v>100</v>
      </c>
      <c r="BI42" s="0" t="n">
        <f aca="false">IF(I42&lt;=100, 0.0053*(I42)^2-1.0332*I42+100.76, 122.82*EXP(-0.0092*I42))</f>
        <v>92.455088</v>
      </c>
      <c r="BJ42" s="0" t="n">
        <f aca="false">IF(P42&lt;=1000, -6.942*LN(P42)+107.59, -36.304*LN(P42)+310.72)</f>
        <v>-94.2965189155274</v>
      </c>
      <c r="BK42" s="0" t="e">
        <f aca="false">BF42^0.04*BG42^0.22*BH42^0.51*BI42^0.06*BJ42^0.17</f>
        <v>#NUM!</v>
      </c>
      <c r="BL42" s="0" t="e">
        <f aca="false">IF(BK42&gt;=90, "Very Good", IF(BK42&gt;=80, "Good", IF(BK42&gt;=70, "Slightly Good", IF(BK42&gt;=60, "Average", IF(BK42&gt;=50, "Slightly Poor", IF(BK42&gt;=40, "Poor", "Very Poor"))))))</f>
        <v>#NUM!</v>
      </c>
      <c r="BM42" s="0" t="n">
        <f aca="false">IF(P42&lt;=1000, -6.942*LN(P42)+107.59, IF(AND(P42&gt;1000, P42&lt;=5213),-36.304*LN(P42)+310.72, IF(P42&gt;5213, 10)))</f>
        <v>10</v>
      </c>
      <c r="BN42" s="0" t="n">
        <f aca="false">BF42^0.04*BG42^0.22*BH42^0.51*BI42^0.06*BM42^0.17</f>
        <v>66.1575982389988</v>
      </c>
      <c r="BO42" s="0" t="str">
        <f aca="false">IF(BN42&gt;=90, "Very Good", IF(BN42&gt;=80, "Good", IF(BN42&gt;=70, "Slightly Good", IF(BN42&gt;=60, "Average", IF(BN42&gt;=50, "Slightly Poor", IF(BN42&gt;=40, "Poor", "Very Poor"))))))</f>
        <v>Average</v>
      </c>
      <c r="BP42" s="0" t="n">
        <f aca="false">IF(AJ42&lt;=1000, -6.942*LN(AJ42)+107.59, IF(AND(AJ42&gt;1000, AJ42&lt;=5213),-36.304*LN(AJ42)+310.72, IF(AJ42&gt;5213, 10)))</f>
        <v>10.5319595667977</v>
      </c>
      <c r="BQ42" s="0" t="n">
        <f aca="false">BF42^0.04*BG42^0.22*BH42^0.51*BI42^0.06*BP42^0.17</f>
        <v>66.7430872665486</v>
      </c>
      <c r="BR42" s="0" t="str">
        <f aca="false">IF(BQ42&gt;=90, "Very Good", IF(BQ42&gt;=80, "Good", IF(BQ42&gt;=70, "Slightly Good", IF(BQ42&gt;=60, "Average", IF(BQ42&gt;=50, "Slightly Poor", IF(BQ42&gt;=40, "Poor", "Very Poor"))))))</f>
        <v>Average</v>
      </c>
      <c r="BT42" s="0" t="n">
        <f aca="false">9.81*LN(AH42)+30.6</f>
        <v>31.5349928638804</v>
      </c>
      <c r="BU42" s="0" t="str">
        <f aca="false">IF(BT42&lt;30, "Clean water", IF(AND(BT42&gt;=30, BT42&lt;40), "Hypolimia", IF(AND(BT42&gt;=40,BT42&lt;50), "Mesotrophic", IF(AND(BT42&gt;=50, BT42&lt;70), "Eutrophic", IF(BT42&gt;70,"Hypertrophic")))))</f>
        <v>Hypolimia</v>
      </c>
      <c r="BW42" s="0" t="e">
        <f aca="false">IF(G42/H42&gt;=1, "PLS CHECK", "")</f>
        <v>#DIV/0!</v>
      </c>
      <c r="BX42" s="0" t="e">
        <f aca="false">IF(AC42/J42&gt;=1, "PLS CHECK", "")</f>
        <v>#DIV/0!</v>
      </c>
      <c r="BY42" s="0" t="e">
        <f aca="false">IF(AE42/J42&gt;=1, "PLS CHECK", "")</f>
        <v>#DIV/0!</v>
      </c>
      <c r="BZ42" s="0" t="e">
        <f aca="false">IF(AD42/J42&gt;=1, "PLS CHECK", "")</f>
        <v>#DIV/0!</v>
      </c>
      <c r="CA42" s="0" t="str">
        <f aca="false">IF(AF42/K42&gt;=1, "PLS CHECK", "")</f>
        <v/>
      </c>
      <c r="CB42" s="0" t="str">
        <f aca="false">IF(AG42/K42&gt;=1, "PLS CHECK", "")</f>
        <v/>
      </c>
    </row>
    <row r="43" customFormat="false" ht="12.5" hidden="false" customHeight="false" outlineLevel="0" collapsed="false">
      <c r="A43" s="0" t="n">
        <v>40</v>
      </c>
      <c r="B43" s="15" t="s">
        <v>97</v>
      </c>
      <c r="C43" s="16" t="s">
        <v>98</v>
      </c>
      <c r="D43" s="0" t="s">
        <v>127</v>
      </c>
      <c r="E43" s="0" t="n">
        <v>7.9</v>
      </c>
      <c r="F43" s="0" t="n">
        <v>13.5</v>
      </c>
      <c r="G43" s="0" t="n">
        <v>1.6</v>
      </c>
      <c r="H43" s="0" t="n">
        <v>4.1</v>
      </c>
      <c r="I43" s="0" t="n">
        <v>4.8</v>
      </c>
      <c r="J43" s="0" t="n">
        <v>3.196</v>
      </c>
      <c r="K43" s="0" t="n">
        <v>0.019</v>
      </c>
      <c r="L43" s="0" t="n">
        <v>1.6</v>
      </c>
      <c r="M43" s="0" t="n">
        <v>3.9</v>
      </c>
      <c r="N43" s="0" t="n">
        <v>0</v>
      </c>
      <c r="O43" s="0" t="n">
        <v>273</v>
      </c>
      <c r="P43" s="0" t="n">
        <v>4600</v>
      </c>
      <c r="AC43" s="0" t="n">
        <v>3.165</v>
      </c>
      <c r="AD43" s="0" t="n">
        <v>0.197</v>
      </c>
      <c r="AE43" s="37"/>
      <c r="AF43" s="0" t="n">
        <v>0.014</v>
      </c>
      <c r="AG43" s="0" t="n">
        <v>0.008</v>
      </c>
      <c r="AH43" s="0" t="n">
        <v>7.1</v>
      </c>
      <c r="AJ43" s="0" t="n">
        <v>29</v>
      </c>
      <c r="BF43" s="0" t="n">
        <f aca="false">IF(E43&lt;11,-3.6797*E43^2+48.115*E43-53.83,280.92*EXP(-0.2027*E43))</f>
        <v>96.6284230000001</v>
      </c>
      <c r="BG43" s="0" t="n">
        <f aca="false">32.208*LN(F43)+21.438</f>
        <v>105.265429388793</v>
      </c>
      <c r="BH43" s="0" t="n">
        <f aca="false">IF(G43&lt;=2, -10*G43+100, 88.958*EXP(-0.0755*G43))</f>
        <v>84</v>
      </c>
      <c r="BI43" s="0" t="n">
        <f aca="false">IF(I43&lt;=100, 0.0053*(I43)^2-1.0332*I43+100.76, 122.82*EXP(-0.0092*I43))</f>
        <v>95.922752</v>
      </c>
      <c r="BJ43" s="0" t="n">
        <f aca="false">IF(P43&lt;=1000, -6.942*LN(P43)+107.59, -36.304*LN(P43)+310.72)</f>
        <v>4.5389043097482</v>
      </c>
      <c r="BK43" s="0" t="n">
        <f aca="false">BF43^0.04*BG43^0.22*BH43^0.51*BI43^0.06*BJ43^0.17</f>
        <v>54.4861940198376</v>
      </c>
      <c r="BL43" s="0" t="str">
        <f aca="false">IF(BK43&gt;=90, "Very Good", IF(BK43&gt;=80, "Good", IF(BK43&gt;=70, "Slightly Good", IF(BK43&gt;=60, "Average", IF(BK43&gt;=50, "Slightly Poor", IF(BK43&gt;=40, "Poor", "Very Poor"))))))</f>
        <v>Slightly Poor</v>
      </c>
      <c r="BM43" s="0" t="n">
        <f aca="false">IF(P43&lt;=1000, -6.942*LN(P43)+107.59, IF(AND(P43&gt;1000, P43&lt;=5213),-36.304*LN(P43)+310.72, IF(P43&gt;5213, 10)))</f>
        <v>4.5389043097482</v>
      </c>
      <c r="BN43" s="0" t="n">
        <f aca="false">BF43^0.04*BG43^0.22*BH43^0.51*BI43^0.06*BM43^0.17</f>
        <v>54.4861940198376</v>
      </c>
      <c r="BO43" s="0" t="str">
        <f aca="false">IF(BN43&gt;=90, "Very Good", IF(BN43&gt;=80, "Good", IF(BN43&gt;=70, "Slightly Good", IF(BN43&gt;=60, "Average", IF(BN43&gt;=50, "Slightly Poor", IF(BN43&gt;=40, "Poor", "Very Poor"))))))</f>
        <v>Slightly Poor</v>
      </c>
      <c r="BP43" s="0" t="n">
        <f aca="false">IF(AJ43&lt;=1000, -6.942*LN(AJ43)+107.59, IF(AND(AJ43&gt;1000, AJ43&lt;=5213),-36.304*LN(AJ43)+310.72, IF(AJ43&gt;5213, 10)))</f>
        <v>84.2142323482339</v>
      </c>
      <c r="BQ43" s="0" t="n">
        <f aca="false">BF43^0.04*BG43^0.22*BH43^0.51*BI43^0.06*BP43^0.17</f>
        <v>89.5200532749799</v>
      </c>
      <c r="BR43" s="0" t="str">
        <f aca="false">IF(BQ43&gt;=90, "Very Good", IF(BQ43&gt;=80, "Good", IF(BQ43&gt;=70, "Slightly Good", IF(BQ43&gt;=60, "Average", IF(BQ43&gt;=50, "Slightly Poor", IF(BQ43&gt;=40, "Poor", "Very Poor"))))))</f>
        <v>Good</v>
      </c>
      <c r="BT43" s="0" t="n">
        <f aca="false">9.81*LN(AH43)+30.6</f>
        <v>49.8285298315037</v>
      </c>
      <c r="BU43" s="0" t="str">
        <f aca="false">IF(BT43&lt;30, "Clean water", IF(AND(BT43&gt;=30, BT43&lt;40), "Hypolimia", IF(AND(BT43&gt;=40,BT43&lt;50), "Mesotrophic", IF(AND(BT43&gt;=50, BT43&lt;70), "Eutrophic", IF(BT43&gt;70,"Hypertrophic")))))</f>
        <v>Mesotrophic</v>
      </c>
      <c r="BW43" s="0" t="str">
        <f aca="false">IF(G43/H43&gt;=1, "PLS CHECK", "")</f>
        <v/>
      </c>
      <c r="BX43" s="0" t="str">
        <f aca="false">IF(AC43/J43&gt;=1, "PLS CHECK", "")</f>
        <v/>
      </c>
      <c r="BY43" s="0" t="str">
        <f aca="false">IF(AE43/J43&gt;=1, "PLS CHECK", "")</f>
        <v/>
      </c>
      <c r="BZ43" s="0" t="str">
        <f aca="false">IF(AD43/J43&gt;=1, "PLS CHECK", "")</f>
        <v/>
      </c>
      <c r="CA43" s="0" t="str">
        <f aca="false">IF(AF43/K43&gt;=1, "PLS CHECK", "")</f>
        <v/>
      </c>
      <c r="CB43" s="0" t="str">
        <f aca="false">IF(AG43/K43&gt;=1, "PLS CHECK", "")</f>
        <v/>
      </c>
    </row>
    <row r="44" customFormat="false" ht="12.5" hidden="false" customHeight="false" outlineLevel="0" collapsed="false">
      <c r="A44" s="0" t="n">
        <v>41</v>
      </c>
      <c r="B44" s="15" t="s">
        <v>99</v>
      </c>
      <c r="C44" s="16" t="s">
        <v>100</v>
      </c>
      <c r="D44" s="0" t="s">
        <v>127</v>
      </c>
      <c r="E44" s="0" t="n">
        <v>7.5</v>
      </c>
      <c r="F44" s="37"/>
      <c r="G44" s="0" t="n">
        <v>1.7</v>
      </c>
      <c r="H44" s="0" t="n">
        <v>4.2</v>
      </c>
      <c r="I44" s="0" t="n">
        <v>2.8</v>
      </c>
      <c r="J44" s="0" t="n">
        <v>6.762</v>
      </c>
      <c r="K44" s="0" t="n">
        <v>0.072</v>
      </c>
      <c r="L44" s="0" t="n">
        <v>2.5</v>
      </c>
      <c r="M44" s="0" t="n">
        <v>5.5</v>
      </c>
      <c r="N44" s="0" t="n">
        <v>0</v>
      </c>
      <c r="O44" s="0" t="n">
        <v>649</v>
      </c>
      <c r="P44" s="0" t="n">
        <v>50000</v>
      </c>
      <c r="AC44" s="0" t="n">
        <v>6.415</v>
      </c>
      <c r="AD44" s="0" t="n">
        <v>0.127</v>
      </c>
      <c r="AE44" s="0" t="n">
        <v>5.666</v>
      </c>
      <c r="AF44" s="0" t="n">
        <v>0.037</v>
      </c>
      <c r="AG44" s="0" t="n">
        <v>0.029</v>
      </c>
      <c r="AH44" s="0" t="n">
        <v>2</v>
      </c>
      <c r="AJ44" s="0" t="n">
        <v>1300</v>
      </c>
      <c r="BF44" s="0" t="n">
        <f aca="false">IF(E44&lt;11,-3.6797*E44^2+48.115*E44-53.83,280.92*EXP(-0.2027*E44))</f>
        <v>100.049375</v>
      </c>
      <c r="BG44" s="0" t="e">
        <f aca="false">32.208*LN(F44)+21.438</f>
        <v>#VALUE!</v>
      </c>
      <c r="BH44" s="0" t="n">
        <f aca="false">IF(G44&lt;=2, -10*G44+100, 88.958*EXP(-0.0755*G44))</f>
        <v>83</v>
      </c>
      <c r="BI44" s="0" t="n">
        <f aca="false">IF(I44&lt;=100, 0.0053*(I44)^2-1.0332*I44+100.76, 122.82*EXP(-0.0092*I44))</f>
        <v>97.908592</v>
      </c>
      <c r="BJ44" s="0" t="n">
        <f aca="false">IF(P44&lt;=1000, -6.942*LN(P44)+107.59, -36.304*LN(P44)+310.72)</f>
        <v>-82.0812308372309</v>
      </c>
      <c r="BK44" s="0" t="e">
        <f aca="false">BF44^0.04*BG44^0.22*BH44^0.51*BI44^0.06*BJ44^0.17</f>
        <v>#VALUE!</v>
      </c>
      <c r="BL44" s="0" t="e">
        <f aca="false">IF(BK44&gt;=90, "Very Good", IF(BK44&gt;=80, "Good", IF(BK44&gt;=70, "Slightly Good", IF(BK44&gt;=60, "Average", IF(BK44&gt;=50, "Slightly Poor", IF(BK44&gt;=40, "Poor", "Very Poor"))))))</f>
        <v>#VALUE!</v>
      </c>
      <c r="BM44" s="0" t="n">
        <f aca="false">IF(P44&lt;=1000, -6.942*LN(P44)+107.59, IF(AND(P44&gt;1000, P44&lt;=5213),-36.304*LN(P44)+310.72, IF(P44&gt;5213, 10)))</f>
        <v>10</v>
      </c>
      <c r="BN44" s="0" t="e">
        <f aca="false">BF44^0.04*BG44^0.22*BH44^0.51*BI44^0.06*BM44^0.17</f>
        <v>#VALUE!</v>
      </c>
      <c r="BO44" s="0" t="e">
        <f aca="false">IF(BN44&gt;=90, "Very Good", IF(BN44&gt;=80, "Good", IF(BN44&gt;=70, "Slightly Good", IF(BN44&gt;=60, "Average", IF(BN44&gt;=50, "Slightly Poor", IF(BN44&gt;=40, "Poor", "Very Poor"))))))</f>
        <v>#VALUE!</v>
      </c>
      <c r="BP44" s="0" t="n">
        <f aca="false">IF(AJ44&lt;=1000, -6.942*LN(AJ44)+107.59, IF(AND(AJ44&gt;1000, AJ44&lt;=5213),-36.304*LN(AJ44)+310.72, IF(AJ44&gt;5213, 10)))</f>
        <v>50.4159800946047</v>
      </c>
      <c r="BQ44" s="0" t="e">
        <f aca="false">BF44^0.04*BG44^0.22*BH44^0.51*BI44^0.06*BP44^0.17</f>
        <v>#VALUE!</v>
      </c>
      <c r="BR44" s="0" t="e">
        <f aca="false">IF(BQ44&gt;=90, "Very Good", IF(BQ44&gt;=80, "Good", IF(BQ44&gt;=70, "Slightly Good", IF(BQ44&gt;=60, "Average", IF(BQ44&gt;=50, "Slightly Poor", IF(BQ44&gt;=40, "Poor", "Very Poor"))))))</f>
        <v>#VALUE!</v>
      </c>
      <c r="BT44" s="0" t="n">
        <f aca="false">9.81*LN(AH44)+30.6</f>
        <v>37.3997738412931</v>
      </c>
      <c r="BU44" s="0" t="str">
        <f aca="false">IF(BT44&lt;30, "Clean water", IF(AND(BT44&gt;=30, BT44&lt;40), "Hypolimia", IF(AND(BT44&gt;=40,BT44&lt;50), "Mesotrophic", IF(AND(BT44&gt;=50, BT44&lt;70), "Eutrophic", IF(BT44&gt;70,"Hypertrophic")))))</f>
        <v>Hypolimia</v>
      </c>
      <c r="BW44" s="0" t="str">
        <f aca="false">IF(G44/H44&gt;=1, "PLS CHECK", "")</f>
        <v/>
      </c>
      <c r="BX44" s="0" t="str">
        <f aca="false">IF(AC44/J44&gt;=1, "PLS CHECK", "")</f>
        <v/>
      </c>
      <c r="BY44" s="0" t="str">
        <f aca="false">IF(AE44/J44&gt;=1, "PLS CHECK", "")</f>
        <v/>
      </c>
      <c r="BZ44" s="0" t="str">
        <f aca="false">IF(AD44/J44&gt;=1, "PLS CHECK", "")</f>
        <v/>
      </c>
      <c r="CA44" s="0" t="str">
        <f aca="false">IF(AF44/K44&gt;=1, "PLS CHECK", "")</f>
        <v/>
      </c>
      <c r="CB44" s="0" t="str">
        <f aca="false">IF(AG44/K44&gt;=1, "PLS CHECK", "")</f>
        <v/>
      </c>
    </row>
    <row r="45" customFormat="false" ht="12.5" hidden="false" customHeight="false" outlineLevel="0" collapsed="false">
      <c r="A45" s="0" t="n">
        <v>42</v>
      </c>
      <c r="B45" s="15" t="s">
        <v>101</v>
      </c>
      <c r="C45" s="16" t="s">
        <v>102</v>
      </c>
      <c r="D45" s="0" t="s">
        <v>127</v>
      </c>
      <c r="E45" s="0" t="n">
        <v>7.5</v>
      </c>
      <c r="F45" s="0" t="n">
        <v>9.9</v>
      </c>
      <c r="G45" s="0" t="n">
        <v>4.5</v>
      </c>
      <c r="H45" s="0" t="n">
        <v>7.9</v>
      </c>
      <c r="I45" s="0" t="n">
        <v>7.6</v>
      </c>
      <c r="J45" s="37"/>
      <c r="K45" s="37"/>
      <c r="L45" s="0" t="n">
        <v>4.3</v>
      </c>
      <c r="M45" s="0" t="n">
        <v>5.3</v>
      </c>
      <c r="N45" s="0" t="n">
        <v>0</v>
      </c>
      <c r="O45" s="0" t="n">
        <v>544</v>
      </c>
      <c r="P45" s="0" t="n">
        <v>66000</v>
      </c>
      <c r="AC45" s="37"/>
      <c r="AD45" s="37"/>
      <c r="AE45" s="0" t="n">
        <v>5.935</v>
      </c>
      <c r="AF45" s="37"/>
      <c r="AG45" s="37"/>
      <c r="AH45" s="0" t="n">
        <v>14.1</v>
      </c>
      <c r="AJ45" s="0" t="n">
        <v>640</v>
      </c>
      <c r="BF45" s="0" t="n">
        <f aca="false">IF(E45&lt;11,-3.6797*E45^2+48.115*E45-53.83,280.92*EXP(-0.2027*E45))</f>
        <v>100.049375</v>
      </c>
      <c r="BG45" s="0" t="n">
        <f aca="false">32.208*LN(F45)+21.438</f>
        <v>95.2759594579826</v>
      </c>
      <c r="BH45" s="0" t="n">
        <f aca="false">IF(G45&lt;=2, -10*G45+100, 88.958*EXP(-0.0755*G45))</f>
        <v>63.3334957672512</v>
      </c>
      <c r="BI45" s="0" t="n">
        <f aca="false">IF(I45&lt;=100, 0.0053*(I45)^2-1.0332*I45+100.76, 122.82*EXP(-0.0092*I45))</f>
        <v>93.213808</v>
      </c>
      <c r="BJ45" s="0" t="n">
        <f aca="false">IF(P45&lt;=1000, -6.942*LN(P45)+107.59, -36.304*LN(P45)+310.72)</f>
        <v>-92.1603734026948</v>
      </c>
      <c r="BK45" s="0" t="e">
        <f aca="false">BF45^0.04*BG45^0.22*BH45^0.51*BI45^0.06*BJ45^0.17</f>
        <v>#NUM!</v>
      </c>
      <c r="BL45" s="0" t="e">
        <f aca="false">IF(BK45&gt;=90, "Very Good", IF(BK45&gt;=80, "Good", IF(BK45&gt;=70, "Slightly Good", IF(BK45&gt;=60, "Average", IF(BK45&gt;=50, "Slightly Poor", IF(BK45&gt;=40, "Poor", "Very Poor"))))))</f>
        <v>#NUM!</v>
      </c>
      <c r="BM45" s="0" t="n">
        <f aca="false">IF(P45&lt;=1000, -6.942*LN(P45)+107.59, IF(AND(P45&gt;1000, P45&lt;=5213),-36.304*LN(P45)+310.72, IF(P45&gt;5213, 10)))</f>
        <v>10</v>
      </c>
      <c r="BN45" s="0" t="n">
        <f aca="false">BF45^0.04*BG45^0.22*BH45^0.51*BI45^0.06*BM45^0.17</f>
        <v>52.7699627568261</v>
      </c>
      <c r="BO45" s="0" t="str">
        <f aca="false">IF(BN45&gt;=90, "Very Good", IF(BN45&gt;=80, "Good", IF(BN45&gt;=70, "Slightly Good", IF(BN45&gt;=60, "Average", IF(BN45&gt;=50, "Slightly Poor", IF(BN45&gt;=40, "Poor", "Very Poor"))))))</f>
        <v>Slightly Poor</v>
      </c>
      <c r="BP45" s="0" t="n">
        <f aca="false">IF(AJ45&lt;=1000, -6.942*LN(AJ45)+107.59, IF(AND(AJ45&gt;1000, AJ45&lt;=5213),-36.304*LN(AJ45)+310.72, IF(AJ45&gt;5213, 10)))</f>
        <v>62.7344879197525</v>
      </c>
      <c r="BQ45" s="0" t="n">
        <f aca="false">BF45^0.04*BG45^0.22*BH45^0.51*BI45^0.06*BP45^0.17</f>
        <v>72.1045828116084</v>
      </c>
      <c r="BR45" s="0" t="str">
        <f aca="false">IF(BQ45&gt;=90, "Very Good", IF(BQ45&gt;=80, "Good", IF(BQ45&gt;=70, "Slightly Good", IF(BQ45&gt;=60, "Average", IF(BQ45&gt;=50, "Slightly Poor", IF(BQ45&gt;=40, "Poor", "Very Poor"))))))</f>
        <v>Slightly Good</v>
      </c>
      <c r="BT45" s="0" t="n">
        <f aca="false">9.81*LN(AH45)+30.6</f>
        <v>56.5589747623382</v>
      </c>
      <c r="BU45" s="0" t="str">
        <f aca="false">IF(BT45&lt;30, "Clean water", IF(AND(BT45&gt;=30, BT45&lt;40), "Hypolimia", IF(AND(BT45&gt;=40,BT45&lt;50), "Mesotrophic", IF(AND(BT45&gt;=50, BT45&lt;70), "Eutrophic", IF(BT45&gt;70,"Hypertrophic")))))</f>
        <v>Eutrophic</v>
      </c>
      <c r="BW45" s="0" t="str">
        <f aca="false">IF(G45/H45&gt;=1, "PLS CHECK", "")</f>
        <v/>
      </c>
      <c r="BX45" s="0" t="e">
        <f aca="false">IF(AC45/J45&gt;=1, "PLS CHECK", "")</f>
        <v>#DIV/0!</v>
      </c>
      <c r="BY45" s="0" t="e">
        <f aca="false">IF(AE45/J45&gt;=1, "PLS CHECK", "")</f>
        <v>#DIV/0!</v>
      </c>
      <c r="BZ45" s="0" t="e">
        <f aca="false">IF(AD45/J45&gt;=1, "PLS CHECK", "")</f>
        <v>#DIV/0!</v>
      </c>
      <c r="CA45" s="0" t="e">
        <f aca="false">IF(AF45/K45&gt;=1, "PLS CHECK", "")</f>
        <v>#DIV/0!</v>
      </c>
      <c r="CB45" s="0" t="e">
        <f aca="false">IF(AG45/K45&gt;=1, "PLS CHECK", "")</f>
        <v>#DIV/0!</v>
      </c>
    </row>
    <row r="46" customFormat="false" ht="12.5" hidden="false" customHeight="false" outlineLevel="0" collapsed="false">
      <c r="A46" s="0" t="n">
        <v>43</v>
      </c>
      <c r="B46" s="15" t="s">
        <v>103</v>
      </c>
      <c r="C46" s="16" t="s">
        <v>104</v>
      </c>
      <c r="D46" s="0" t="s">
        <v>127</v>
      </c>
      <c r="E46" s="0" t="n">
        <v>7.7</v>
      </c>
      <c r="F46" s="37"/>
      <c r="G46" s="0" t="n">
        <v>1.4</v>
      </c>
      <c r="H46" s="0" t="n">
        <v>3.7</v>
      </c>
      <c r="I46" s="37"/>
      <c r="J46" s="0" t="n">
        <v>8.99</v>
      </c>
      <c r="K46" s="0" t="n">
        <v>0.025</v>
      </c>
      <c r="L46" s="0" t="n">
        <v>2.2</v>
      </c>
      <c r="M46" s="0" t="n">
        <v>6.3</v>
      </c>
      <c r="N46" s="0" t="n">
        <v>0</v>
      </c>
      <c r="O46" s="0" t="n">
        <v>532</v>
      </c>
      <c r="P46" s="0" t="n">
        <v>7800</v>
      </c>
      <c r="AC46" s="0" t="n">
        <v>8.182</v>
      </c>
      <c r="AD46" s="0" t="n">
        <v>0.037</v>
      </c>
      <c r="AE46" s="37"/>
      <c r="AF46" s="0" t="n">
        <v>0.021</v>
      </c>
      <c r="AG46" s="0" t="n">
        <v>0.011</v>
      </c>
      <c r="AH46" s="37"/>
      <c r="AJ46" s="0" t="n">
        <v>780</v>
      </c>
      <c r="BF46" s="0" t="n">
        <f aca="false">IF(E46&lt;11,-3.6797*E46^2+48.115*E46-53.83,280.92*EXP(-0.2027*E46))</f>
        <v>98.486087</v>
      </c>
      <c r="BG46" s="0" t="e">
        <f aca="false">32.208*LN(F46)+21.438</f>
        <v>#VALUE!</v>
      </c>
      <c r="BH46" s="0" t="n">
        <f aca="false">IF(G46&lt;=2, -10*G46+100, 88.958*EXP(-0.0755*G46))</f>
        <v>86</v>
      </c>
      <c r="BI46" s="0" t="n">
        <f aca="false">IF(I46&lt;=100, 0.0053*(I46)^2-1.0332*I46+100.76, 122.82*EXP(-0.0092*I46))</f>
        <v>100.76</v>
      </c>
      <c r="BJ46" s="0" t="n">
        <f aca="false">IF(P46&lt;=1000, -6.942*LN(P46)+107.59, -36.304*LN(P46)+310.72)</f>
        <v>-14.6320556762506</v>
      </c>
      <c r="BK46" s="0" t="e">
        <f aca="false">BF46^0.04*BG46^0.22*BH46^0.51*BI46^0.06*BJ46^0.17</f>
        <v>#VALUE!</v>
      </c>
      <c r="BL46" s="0" t="e">
        <f aca="false">IF(BK46&gt;=90, "Very Good", IF(BK46&gt;=80, "Good", IF(BK46&gt;=70, "Slightly Good", IF(BK46&gt;=60, "Average", IF(BK46&gt;=50, "Slightly Poor", IF(BK46&gt;=40, "Poor", "Very Poor"))))))</f>
        <v>#VALUE!</v>
      </c>
      <c r="BM46" s="0" t="n">
        <f aca="false">IF(P46&lt;=1000, -6.942*LN(P46)+107.59, IF(AND(P46&gt;1000, P46&lt;=5213),-36.304*LN(P46)+310.72, IF(P46&gt;5213, 10)))</f>
        <v>10</v>
      </c>
      <c r="BN46" s="0" t="e">
        <f aca="false">BF46^0.04*BG46^0.22*BH46^0.51*BI46^0.06*BM46^0.17</f>
        <v>#VALUE!</v>
      </c>
      <c r="BO46" s="0" t="e">
        <f aca="false">IF(BN46&gt;=90, "Very Good", IF(BN46&gt;=80, "Good", IF(BN46&gt;=70, "Slightly Good", IF(BN46&gt;=60, "Average", IF(BN46&gt;=50, "Slightly Poor", IF(BN46&gt;=40, "Poor", "Very Poor"))))))</f>
        <v>#VALUE!</v>
      </c>
      <c r="BP46" s="0" t="n">
        <f aca="false">IF(AJ46&lt;=1000, -6.942*LN(AJ46)+107.59, IF(AND(AJ46&gt;1000, AJ46&lt;=5213),-36.304*LN(AJ46)+310.72, IF(AJ46&gt;5213, 10)))</f>
        <v>61.3611816095562</v>
      </c>
      <c r="BQ46" s="0" t="e">
        <f aca="false">BF46^0.04*BG46^0.22*BH46^0.51*BI46^0.06*BP46^0.17</f>
        <v>#VALUE!</v>
      </c>
      <c r="BR46" s="0" t="e">
        <f aca="false">IF(BQ46&gt;=90, "Very Good", IF(BQ46&gt;=80, "Good", IF(BQ46&gt;=70, "Slightly Good", IF(BQ46&gt;=60, "Average", IF(BQ46&gt;=50, "Slightly Poor", IF(BQ46&gt;=40, "Poor", "Very Poor"))))))</f>
        <v>#VALUE!</v>
      </c>
      <c r="BT46" s="0" t="e">
        <f aca="false">9.81*LN(AH46)+30.6</f>
        <v>#VALUE!</v>
      </c>
      <c r="BU46" s="0" t="e">
        <f aca="false">IF(BT46&lt;30, "Clean water", IF(AND(BT46&gt;=30, BT46&lt;40), "Hypolimia", IF(AND(BT46&gt;=40,BT46&lt;50), "Mesotrophic", IF(AND(BT46&gt;=50, BT46&lt;70), "Eutrophic", IF(BT46&gt;70,"Hypertrophic")))))</f>
        <v>#VALUE!</v>
      </c>
      <c r="BW46" s="0" t="str">
        <f aca="false">IF(G46/H46&gt;=1, "PLS CHECK", "")</f>
        <v/>
      </c>
      <c r="BX46" s="0" t="str">
        <f aca="false">IF(AC46/J46&gt;=1, "PLS CHECK", "")</f>
        <v/>
      </c>
      <c r="BY46" s="0" t="str">
        <f aca="false">IF(AE46/J46&gt;=1, "PLS CHECK", "")</f>
        <v/>
      </c>
      <c r="BZ46" s="0" t="str">
        <f aca="false">IF(AD46/J46&gt;=1, "PLS CHECK", "")</f>
        <v/>
      </c>
      <c r="CA46" s="0" t="str">
        <f aca="false">IF(AF46/K46&gt;=1, "PLS CHECK", "")</f>
        <v/>
      </c>
      <c r="CB46" s="0" t="str">
        <f aca="false">IF(AG46/K46&gt;=1, "PLS CHECK", "")</f>
        <v/>
      </c>
    </row>
    <row r="47" customFormat="false" ht="12.5" hidden="false" customHeight="false" outlineLevel="0" collapsed="false">
      <c r="A47" s="0" t="n">
        <v>44</v>
      </c>
      <c r="B47" s="15" t="s">
        <v>105</v>
      </c>
      <c r="C47" s="16" t="s">
        <v>106</v>
      </c>
      <c r="D47" s="0" t="s">
        <v>127</v>
      </c>
      <c r="E47" s="0" t="n">
        <v>7.7</v>
      </c>
      <c r="F47" s="37"/>
      <c r="G47" s="0" t="n">
        <v>1.7</v>
      </c>
      <c r="H47" s="0" t="n">
        <v>4.6</v>
      </c>
      <c r="I47" s="0" t="n">
        <v>5.8</v>
      </c>
      <c r="J47" s="0" t="n">
        <v>4.183</v>
      </c>
      <c r="K47" s="0" t="n">
        <v>0.028</v>
      </c>
      <c r="L47" s="0" t="n">
        <v>1.9</v>
      </c>
      <c r="M47" s="0" t="n">
        <v>4.1</v>
      </c>
      <c r="N47" s="0" t="n">
        <v>0</v>
      </c>
      <c r="O47" s="0" t="n">
        <v>328</v>
      </c>
      <c r="P47" s="0" t="n">
        <v>32000</v>
      </c>
      <c r="AC47" s="0" t="n">
        <v>4.057</v>
      </c>
      <c r="AD47" s="0" t="n">
        <v>0.529</v>
      </c>
      <c r="AE47" s="37"/>
      <c r="AF47" s="0" t="n">
        <v>0.019</v>
      </c>
      <c r="AG47" s="0" t="n">
        <v>0.007</v>
      </c>
      <c r="AH47" s="0" t="n">
        <v>15.2</v>
      </c>
      <c r="AJ47" s="0" t="n">
        <v>350</v>
      </c>
      <c r="BF47" s="0" t="n">
        <f aca="false">IF(E47&lt;11,-3.6797*E47^2+48.115*E47-53.83,280.92*EXP(-0.2027*E47))</f>
        <v>98.486087</v>
      </c>
      <c r="BG47" s="0" t="e">
        <f aca="false">32.208*LN(F47)+21.438</f>
        <v>#VALUE!</v>
      </c>
      <c r="BH47" s="0" t="n">
        <f aca="false">IF(G47&lt;=2, -10*G47+100, 88.958*EXP(-0.0755*G47))</f>
        <v>83</v>
      </c>
      <c r="BI47" s="0" t="n">
        <f aca="false">IF(I47&lt;=100, 0.0053*(I47)^2-1.0332*I47+100.76, 122.82*EXP(-0.0092*I47))</f>
        <v>94.945732</v>
      </c>
      <c r="BJ47" s="0" t="n">
        <f aca="false">IF(P47&lt;=1000, -6.942*LN(P47)+107.59, -36.304*LN(P47)+310.72)</f>
        <v>-65.8792238634088</v>
      </c>
      <c r="BK47" s="0" t="e">
        <f aca="false">BF47^0.04*BG47^0.22*BH47^0.51*BI47^0.06*BJ47^0.17</f>
        <v>#VALUE!</v>
      </c>
      <c r="BL47" s="0" t="e">
        <f aca="false">IF(BK47&gt;=90, "Very Good", IF(BK47&gt;=80, "Good", IF(BK47&gt;=70, "Slightly Good", IF(BK47&gt;=60, "Average", IF(BK47&gt;=50, "Slightly Poor", IF(BK47&gt;=40, "Poor", "Very Poor"))))))</f>
        <v>#VALUE!</v>
      </c>
      <c r="BM47" s="0" t="n">
        <f aca="false">IF(P47&lt;=1000, -6.942*LN(P47)+107.59, IF(AND(P47&gt;1000, P47&lt;=5213),-36.304*LN(P47)+310.72, IF(P47&gt;5213, 10)))</f>
        <v>10</v>
      </c>
      <c r="BN47" s="0" t="e">
        <f aca="false">BF47^0.04*BG47^0.22*BH47^0.51*BI47^0.06*BM47^0.17</f>
        <v>#VALUE!</v>
      </c>
      <c r="BO47" s="0" t="e">
        <f aca="false">IF(BN47&gt;=90, "Very Good", IF(BN47&gt;=80, "Good", IF(BN47&gt;=70, "Slightly Good", IF(BN47&gt;=60, "Average", IF(BN47&gt;=50, "Slightly Poor", IF(BN47&gt;=40, "Poor", "Very Poor"))))))</f>
        <v>#VALUE!</v>
      </c>
      <c r="BP47" s="0" t="n">
        <f aca="false">IF(AJ47&lt;=1000, -6.942*LN(AJ47)+107.59, IF(AND(AJ47&gt;1000, AJ47&lt;=5213),-36.304*LN(AJ47)+310.72, IF(AJ47&gt;5213, 10)))</f>
        <v>66.9242280415758</v>
      </c>
      <c r="BQ47" s="0" t="e">
        <f aca="false">BF47^0.04*BG47^0.22*BH47^0.51*BI47^0.06*BP47^0.17</f>
        <v>#VALUE!</v>
      </c>
      <c r="BR47" s="0" t="e">
        <f aca="false">IF(BQ47&gt;=90, "Very Good", IF(BQ47&gt;=80, "Good", IF(BQ47&gt;=70, "Slightly Good", IF(BQ47&gt;=60, "Average", IF(BQ47&gt;=50, "Slightly Poor", IF(BQ47&gt;=40, "Poor", "Very Poor"))))))</f>
        <v>#VALUE!</v>
      </c>
      <c r="BT47" s="0" t="n">
        <f aca="false">9.81*LN(AH47)+30.6</f>
        <v>57.2959081472304</v>
      </c>
      <c r="BU47" s="0" t="str">
        <f aca="false">IF(BT47&lt;30, "Clean water", IF(AND(BT47&gt;=30, BT47&lt;40), "Hypolimia", IF(AND(BT47&gt;=40,BT47&lt;50), "Mesotrophic", IF(AND(BT47&gt;=50, BT47&lt;70), "Eutrophic", IF(BT47&gt;70,"Hypertrophic")))))</f>
        <v>Eutrophic</v>
      </c>
      <c r="BW47" s="0" t="str">
        <f aca="false">IF(G47/H47&gt;=1, "PLS CHECK", "")</f>
        <v/>
      </c>
      <c r="BX47" s="0" t="str">
        <f aca="false">IF(AC47/J47&gt;=1, "PLS CHECK", "")</f>
        <v/>
      </c>
      <c r="BY47" s="0" t="str">
        <f aca="false">IF(AE47/J47&gt;=1, "PLS CHECK", "")</f>
        <v/>
      </c>
      <c r="BZ47" s="0" t="str">
        <f aca="false">IF(AD47/J47&gt;=1, "PLS CHECK", "")</f>
        <v/>
      </c>
      <c r="CA47" s="0" t="str">
        <f aca="false">IF(AF47/K47&gt;=1, "PLS CHECK", "")</f>
        <v/>
      </c>
      <c r="CB47" s="0" t="str">
        <f aca="false">IF(AG47/K47&gt;=1, "PLS CHECK", "")</f>
        <v/>
      </c>
    </row>
    <row r="48" customFormat="false" ht="12.5" hidden="false" customHeight="false" outlineLevel="0" collapsed="false">
      <c r="A48" s="0" t="n">
        <v>45</v>
      </c>
      <c r="B48" s="15" t="s">
        <v>107</v>
      </c>
      <c r="C48" s="16" t="s">
        <v>108</v>
      </c>
      <c r="D48" s="0" t="s">
        <v>127</v>
      </c>
      <c r="E48" s="0" t="n">
        <v>7.6</v>
      </c>
      <c r="F48" s="0" t="n">
        <v>10.4</v>
      </c>
      <c r="G48" s="0" t="n">
        <v>0.9</v>
      </c>
      <c r="H48" s="37"/>
      <c r="I48" s="37"/>
      <c r="J48" s="0" t="n">
        <v>6.766</v>
      </c>
      <c r="K48" s="0" t="n">
        <v>0.038</v>
      </c>
      <c r="L48" s="37"/>
      <c r="M48" s="0" t="n">
        <v>9.2</v>
      </c>
      <c r="N48" s="0" t="n">
        <v>0</v>
      </c>
      <c r="O48" s="0" t="n">
        <v>613</v>
      </c>
      <c r="P48" s="0" t="n">
        <v>28000</v>
      </c>
      <c r="AC48" s="0" t="n">
        <v>5.912</v>
      </c>
      <c r="AD48" s="0" t="n">
        <v>0.095</v>
      </c>
      <c r="AE48" s="0" t="n">
        <v>5.815</v>
      </c>
      <c r="AF48" s="0" t="n">
        <v>0.034</v>
      </c>
      <c r="AG48" s="0" t="n">
        <v>0.031</v>
      </c>
      <c r="AH48" s="0" t="n">
        <v>2.8</v>
      </c>
      <c r="AJ48" s="0" t="n">
        <v>2400</v>
      </c>
      <c r="BF48" s="0" t="n">
        <f aca="false">IF(E48&lt;11,-3.6797*E48^2+48.115*E48-53.83,280.92*EXP(-0.2027*E48))</f>
        <v>99.304528</v>
      </c>
      <c r="BG48" s="0" t="n">
        <f aca="false">32.208*LN(F48)+21.438</f>
        <v>96.8628814043931</v>
      </c>
      <c r="BH48" s="0" t="n">
        <f aca="false">IF(G48&lt;=2, -10*G48+100, 88.958*EXP(-0.0755*G48))</f>
        <v>91</v>
      </c>
      <c r="BI48" s="0" t="n">
        <f aca="false">IF(I48&lt;=100, 0.0053*(I48)^2-1.0332*I48+100.76, 122.82*EXP(-0.0092*I48))</f>
        <v>100.76</v>
      </c>
      <c r="BJ48" s="0" t="n">
        <f aca="false">IF(P48&lt;=1000, -6.942*LN(P48)+107.59, -36.304*LN(P48)+310.72)</f>
        <v>-61.0315001855681</v>
      </c>
      <c r="BK48" s="0" t="e">
        <f aca="false">BF48^0.04*BG48^0.22*BH48^0.51*BI48^0.06*BJ48^0.17</f>
        <v>#NUM!</v>
      </c>
      <c r="BL48" s="0" t="e">
        <f aca="false">IF(BK48&gt;=90, "Very Good", IF(BK48&gt;=80, "Good", IF(BK48&gt;=70, "Slightly Good", IF(BK48&gt;=60, "Average", IF(BK48&gt;=50, "Slightly Poor", IF(BK48&gt;=40, "Poor", "Very Poor"))))))</f>
        <v>#NUM!</v>
      </c>
      <c r="BM48" s="0" t="n">
        <f aca="false">IF(P48&lt;=1000, -6.942*LN(P48)+107.59, IF(AND(P48&gt;1000, P48&lt;=5213),-36.304*LN(P48)+310.72, IF(P48&gt;5213, 10)))</f>
        <v>10</v>
      </c>
      <c r="BN48" s="0" t="n">
        <f aca="false">BF48^0.04*BG48^0.22*BH48^0.51*BI48^0.06*BM48^0.17</f>
        <v>63.9943726798697</v>
      </c>
      <c r="BO48" s="0" t="str">
        <f aca="false">IF(BN48&gt;=90, "Very Good", IF(BN48&gt;=80, "Good", IF(BN48&gt;=70, "Slightly Good", IF(BN48&gt;=60, "Average", IF(BN48&gt;=50, "Slightly Poor", IF(BN48&gt;=40, "Poor", "Very Poor"))))))</f>
        <v>Average</v>
      </c>
      <c r="BP48" s="0" t="n">
        <f aca="false">IF(AJ48&lt;=1000, -6.942*LN(AJ48)+107.59, IF(AND(AJ48&gt;1000, AJ48&lt;=5213),-36.304*LN(AJ48)+310.72, IF(AJ48&gt;5213, 10)))</f>
        <v>28.1578353109365</v>
      </c>
      <c r="BQ48" s="0" t="n">
        <f aca="false">BF48^0.04*BG48^0.22*BH48^0.51*BI48^0.06*BP48^0.17</f>
        <v>76.3086308004967</v>
      </c>
      <c r="BR48" s="0" t="str">
        <f aca="false">IF(BQ48&gt;=90, "Very Good", IF(BQ48&gt;=80, "Good", IF(BQ48&gt;=70, "Slightly Good", IF(BQ48&gt;=60, "Average", IF(BQ48&gt;=50, "Slightly Poor", IF(BQ48&gt;=40, "Poor", "Very Poor"))))))</f>
        <v>Slightly Good</v>
      </c>
      <c r="BT48" s="0" t="n">
        <f aca="false">9.81*LN(AH48)+30.6</f>
        <v>40.7005664825472</v>
      </c>
      <c r="BU48" s="0" t="str">
        <f aca="false">IF(BT48&lt;30, "Clean water", IF(AND(BT48&gt;=30, BT48&lt;40), "Hypolimia", IF(AND(BT48&gt;=40,BT48&lt;50), "Mesotrophic", IF(AND(BT48&gt;=50, BT48&lt;70), "Eutrophic", IF(BT48&gt;70,"Hypertrophic")))))</f>
        <v>Mesotrophic</v>
      </c>
      <c r="BW48" s="0" t="e">
        <f aca="false">IF(G48/H48&gt;=1, "PLS CHECK", "")</f>
        <v>#DIV/0!</v>
      </c>
      <c r="BX48" s="0" t="str">
        <f aca="false">IF(AC48/J48&gt;=1, "PLS CHECK", "")</f>
        <v/>
      </c>
      <c r="BY48" s="0" t="str">
        <f aca="false">IF(AE48/J48&gt;=1, "PLS CHECK", "")</f>
        <v/>
      </c>
      <c r="BZ48" s="0" t="str">
        <f aca="false">IF(AD48/J48&gt;=1, "PLS CHECK", "")</f>
        <v/>
      </c>
      <c r="CA48" s="0" t="str">
        <f aca="false">IF(AF48/K48&gt;=1, "PLS CHECK", "")</f>
        <v/>
      </c>
      <c r="CB48" s="0" t="str">
        <f aca="false">IF(AG48/K48&gt;=1, "PLS CHECK", "")</f>
        <v/>
      </c>
    </row>
    <row r="49" customFormat="false" ht="12.5" hidden="false" customHeight="false" outlineLevel="0" collapsed="false">
      <c r="A49" s="0" t="n">
        <v>46</v>
      </c>
      <c r="B49" s="15" t="s">
        <v>109</v>
      </c>
      <c r="C49" s="16" t="s">
        <v>110</v>
      </c>
      <c r="D49" s="0" t="s">
        <v>127</v>
      </c>
      <c r="E49" s="0" t="n">
        <v>7.8</v>
      </c>
      <c r="F49" s="0" t="n">
        <v>10.9</v>
      </c>
      <c r="G49" s="0" t="n">
        <v>4.4</v>
      </c>
      <c r="H49" s="0" t="n">
        <v>6.5</v>
      </c>
      <c r="I49" s="0" t="n">
        <v>7.7</v>
      </c>
      <c r="J49" s="0" t="n">
        <v>8.84</v>
      </c>
      <c r="K49" s="0" t="n">
        <v>0.115</v>
      </c>
      <c r="L49" s="0" t="n">
        <v>5</v>
      </c>
      <c r="M49" s="0" t="n">
        <v>8.9</v>
      </c>
      <c r="O49" s="0" t="n">
        <v>584</v>
      </c>
      <c r="AC49" s="0" t="n">
        <v>8.535</v>
      </c>
      <c r="AD49" s="0" t="n">
        <v>1.717</v>
      </c>
      <c r="AE49" s="0" t="n">
        <v>5.36</v>
      </c>
      <c r="AF49" s="0" t="n">
        <v>0.045</v>
      </c>
      <c r="AG49" s="0" t="n">
        <v>0.034</v>
      </c>
      <c r="BD49" s="0" t="n">
        <v>2.368</v>
      </c>
      <c r="BF49" s="0" t="n">
        <f aca="false">IF(E49&lt;11,-3.6797*E49^2+48.115*E49-53.83,280.92*EXP(-0.2027*E49))</f>
        <v>97.5940520000001</v>
      </c>
      <c r="BG49" s="0" t="n">
        <f aca="false">32.208*LN(F49)+21.438</f>
        <v>98.375271915684</v>
      </c>
      <c r="BH49" s="0" t="n">
        <f aca="false">IF(G49&lt;=2, -10*G49+100, 88.958*EXP(-0.0755*G49))</f>
        <v>63.8134732954719</v>
      </c>
      <c r="BI49" s="0" t="n">
        <f aca="false">IF(I49&lt;=100, 0.0053*(I49)^2-1.0332*I49+100.76, 122.82*EXP(-0.0092*I49))</f>
        <v>93.118597</v>
      </c>
      <c r="BJ49" s="0" t="e">
        <f aca="false">IF(P49&lt;=1000, -6.942*LN(P49)+107.59, -36.304*LN(P49)+310.72)</f>
        <v>#VALUE!</v>
      </c>
      <c r="BK49" s="0" t="e">
        <f aca="false">BF49^0.04*BG49^0.22*BH49^0.51*BI49^0.06*BJ49^0.17</f>
        <v>#VALUE!</v>
      </c>
      <c r="BL49" s="0" t="e">
        <f aca="false">IF(BK49&gt;=90, "Very Good", IF(BK49&gt;=80, "Good", IF(BK49&gt;=70, "Slightly Good", IF(BK49&gt;=60, "Average", IF(BK49&gt;=50, "Slightly Poor", IF(BK49&gt;=40, "Poor", "Very Poor"))))))</f>
        <v>#VALUE!</v>
      </c>
      <c r="BM49" s="0" t="e">
        <f aca="false">IF(P49&lt;=1000, -6.942*LN(P49)+107.59, IF(AND(P49&gt;1000, P49&lt;=5213),-36.304*LN(P49)+310.72, IF(P49&gt;5213, 10)))</f>
        <v>#VALUE!</v>
      </c>
      <c r="BN49" s="0" t="e">
        <f aca="false">BF49^0.04*BG49^0.22*BH49^0.51*BI49^0.06*BM49^0.17</f>
        <v>#VALUE!</v>
      </c>
      <c r="BO49" s="0" t="e">
        <f aca="false">IF(BN49&gt;=90, "Very Good", IF(BN49&gt;=80, "Good", IF(BN49&gt;=70, "Slightly Good", IF(BN49&gt;=60, "Average", IF(BN49&gt;=50, "Slightly Poor", IF(BN49&gt;=40, "Poor", "Very Poor"))))))</f>
        <v>#VALUE!</v>
      </c>
      <c r="BP49" s="0" t="e">
        <f aca="false">IF(AJ49&lt;=1000, -6.942*LN(AJ49)+107.59, IF(AND(AJ49&gt;1000, AJ49&lt;=5213),-36.304*LN(AJ49)+310.72, IF(AJ49&gt;5213, 10)))</f>
        <v>#VALUE!</v>
      </c>
      <c r="BQ49" s="0" t="e">
        <f aca="false">BF49^0.04*BG49^0.22*BH49^0.51*BI49^0.06*BP49^0.17</f>
        <v>#VALUE!</v>
      </c>
      <c r="BR49" s="0" t="e">
        <f aca="false">IF(BQ49&gt;=90, "Very Good", IF(BQ49&gt;=80, "Good", IF(BQ49&gt;=70, "Slightly Good", IF(BQ49&gt;=60, "Average", IF(BQ49&gt;=50, "Slightly Poor", IF(BQ49&gt;=40, "Poor", "Very Poor"))))))</f>
        <v>#VALUE!</v>
      </c>
      <c r="BT49" s="0" t="e">
        <f aca="false">9.81*LN(AH49)+30.6</f>
        <v>#VALUE!</v>
      </c>
      <c r="BU49" s="0" t="e">
        <f aca="false">IF(BT49&lt;30, "Clean water", IF(AND(BT49&gt;=30, BT49&lt;40), "Hypolimia", IF(AND(BT49&gt;=40,BT49&lt;50), "Mesotrophic", IF(AND(BT49&gt;=50, BT49&lt;70), "Eutrophic", IF(BT49&gt;70,"Hypertrophic")))))</f>
        <v>#VALUE!</v>
      </c>
      <c r="BW49" s="0" t="str">
        <f aca="false">IF(G49/H49&gt;=1, "PLS CHECK", "")</f>
        <v/>
      </c>
      <c r="BX49" s="0" t="str">
        <f aca="false">IF(AC49/J49&gt;=1, "PLS CHECK", "")</f>
        <v/>
      </c>
      <c r="BY49" s="0" t="str">
        <f aca="false">IF(AE49/J49&gt;=1, "PLS CHECK", "")</f>
        <v/>
      </c>
      <c r="BZ49" s="0" t="str">
        <f aca="false">IF(AD49/J49&gt;=1, "PLS CHECK", "")</f>
        <v/>
      </c>
      <c r="CA49" s="0" t="str">
        <f aca="false">IF(AF49/K49&gt;=1, "PLS CHECK", "")</f>
        <v/>
      </c>
      <c r="CB49" s="0" t="str">
        <f aca="false">IF(AG49/K49&gt;=1, "PLS CHECK", "")</f>
        <v/>
      </c>
    </row>
    <row r="50" customFormat="false" ht="12.5" hidden="false" customHeight="false" outlineLevel="0" collapsed="false">
      <c r="A50" s="0" t="n">
        <v>47</v>
      </c>
      <c r="B50" s="15" t="s">
        <v>111</v>
      </c>
      <c r="C50" s="16" t="s">
        <v>112</v>
      </c>
      <c r="D50" s="0" t="s">
        <v>127</v>
      </c>
      <c r="E50" s="0" t="n">
        <v>7.7</v>
      </c>
      <c r="F50" s="0" t="n">
        <v>13.1</v>
      </c>
      <c r="G50" s="0" t="n">
        <v>2.3</v>
      </c>
      <c r="H50" s="0" t="n">
        <v>5.6</v>
      </c>
      <c r="I50" s="0" t="n">
        <v>2</v>
      </c>
      <c r="J50" s="0" t="n">
        <v>8.046</v>
      </c>
      <c r="K50" s="0" t="n">
        <v>0.083</v>
      </c>
      <c r="L50" s="0" t="n">
        <v>3.6</v>
      </c>
      <c r="M50" s="0" t="n">
        <v>9.6</v>
      </c>
      <c r="N50" s="0" t="n">
        <v>0</v>
      </c>
      <c r="O50" s="0" t="n">
        <v>619</v>
      </c>
      <c r="P50" s="0" t="n">
        <v>42000</v>
      </c>
      <c r="AC50" s="0" t="n">
        <v>7.737</v>
      </c>
      <c r="AD50" s="0" t="n">
        <v>1.403</v>
      </c>
      <c r="AE50" s="0" t="n">
        <v>5.453</v>
      </c>
      <c r="AF50" s="0" t="n">
        <v>0.046</v>
      </c>
      <c r="AG50" s="0" t="n">
        <v>0.032</v>
      </c>
      <c r="AH50" s="0" t="n">
        <v>1</v>
      </c>
      <c r="AJ50" s="0" t="n">
        <v>1100</v>
      </c>
      <c r="BF50" s="0" t="n">
        <f aca="false">IF(E50&lt;11,-3.6797*E50^2+48.115*E50-53.83,280.92*EXP(-0.2027*E50))</f>
        <v>98.486087</v>
      </c>
      <c r="BG50" s="0" t="n">
        <f aca="false">32.208*LN(F50)+21.438</f>
        <v>104.29669471051</v>
      </c>
      <c r="BH50" s="0" t="n">
        <f aca="false">IF(G50&lt;=2, -10*G50+100, 88.958*EXP(-0.0755*G50))</f>
        <v>74.7772988969374</v>
      </c>
      <c r="BI50" s="0" t="n">
        <f aca="false">IF(I50&lt;=100, 0.0053*(I50)^2-1.0332*I50+100.76, 122.82*EXP(-0.0092*I50))</f>
        <v>98.7148</v>
      </c>
      <c r="BJ50" s="0" t="n">
        <f aca="false">IF(P50&lt;=1000, -6.942*LN(P50)+107.59, -36.304*LN(P50)+310.72)</f>
        <v>-75.7515054703269</v>
      </c>
      <c r="BK50" s="0" t="e">
        <f aca="false">BF50^0.04*BG50^0.22*BH50^0.51*BI50^0.06*BJ50^0.17</f>
        <v>#NUM!</v>
      </c>
      <c r="BL50" s="0" t="e">
        <f aca="false">IF(BK50&gt;=90, "Very Good", IF(BK50&gt;=80, "Good", IF(BK50&gt;=70, "Slightly Good", IF(BK50&gt;=60, "Average", IF(BK50&gt;=50, "Slightly Poor", IF(BK50&gt;=40, "Poor", "Very Poor"))))))</f>
        <v>#NUM!</v>
      </c>
      <c r="BM50" s="0" t="n">
        <f aca="false">IF(P50&lt;=1000, -6.942*LN(P50)+107.59, IF(AND(P50&gt;1000, P50&lt;=5213),-36.304*LN(P50)+310.72, IF(P50&gt;5213, 10)))</f>
        <v>10</v>
      </c>
      <c r="BN50" s="0" t="n">
        <f aca="false">BF50^0.04*BG50^0.22*BH50^0.51*BI50^0.06*BM50^0.17</f>
        <v>58.7543513459001</v>
      </c>
      <c r="BO50" s="0" t="str">
        <f aca="false">IF(BN50&gt;=90, "Very Good", IF(BN50&gt;=80, "Good", IF(BN50&gt;=70, "Slightly Good", IF(BN50&gt;=60, "Average", IF(BN50&gt;=50, "Slightly Poor", IF(BN50&gt;=40, "Poor", "Very Poor"))))))</f>
        <v>Slightly Poor</v>
      </c>
      <c r="BP50" s="0" t="n">
        <f aca="false">IF(AJ50&lt;=1000, -6.942*LN(AJ50)+107.59, IF(AND(AJ50&gt;1000, AJ50&lt;=5213),-36.304*LN(AJ50)+310.72, IF(AJ50&gt;5213, 10)))</f>
        <v>56.4807115842163</v>
      </c>
      <c r="BQ50" s="0" t="n">
        <f aca="false">BF50^0.04*BG50^0.22*BH50^0.51*BI50^0.06*BP50^0.17</f>
        <v>78.8611422260691</v>
      </c>
      <c r="BR50" s="0" t="str">
        <f aca="false">IF(BQ50&gt;=90, "Very Good", IF(BQ50&gt;=80, "Good", IF(BQ50&gt;=70, "Slightly Good", IF(BQ50&gt;=60, "Average", IF(BQ50&gt;=50, "Slightly Poor", IF(BQ50&gt;=40, "Poor", "Very Poor"))))))</f>
        <v>Slightly Good</v>
      </c>
      <c r="BT50" s="0" t="n">
        <f aca="false">9.81*LN(AH50)+30.6</f>
        <v>30.6</v>
      </c>
      <c r="BU50" s="0" t="str">
        <f aca="false">IF(BT50&lt;30, "Clean water", IF(AND(BT50&gt;=30, BT50&lt;40), "Hypolimia", IF(AND(BT50&gt;=40,BT50&lt;50), "Mesotrophic", IF(AND(BT50&gt;=50, BT50&lt;70), "Eutrophic", IF(BT50&gt;70,"Hypertrophic")))))</f>
        <v>Hypolimia</v>
      </c>
      <c r="BW50" s="0" t="str">
        <f aca="false">IF(G50/H50&gt;=1, "PLS CHECK", "")</f>
        <v/>
      </c>
      <c r="BX50" s="0" t="str">
        <f aca="false">IF(AC50/J50&gt;=1, "PLS CHECK", "")</f>
        <v/>
      </c>
      <c r="BY50" s="0" t="str">
        <f aca="false">IF(AE50/J50&gt;=1, "PLS CHECK", "")</f>
        <v/>
      </c>
      <c r="BZ50" s="0" t="str">
        <f aca="false">IF(AD50/J50&gt;=1, "PLS CHECK", "")</f>
        <v/>
      </c>
      <c r="CA50" s="0" t="str">
        <f aca="false">IF(AF50/K50&gt;=1, "PLS CHECK", "")</f>
        <v/>
      </c>
      <c r="CB50" s="0" t="str">
        <f aca="false">IF(AG50/K50&gt;=1, "PLS CHECK", "")</f>
        <v/>
      </c>
    </row>
    <row r="51" customFormat="false" ht="12.5" hidden="false" customHeight="false" outlineLevel="0" collapsed="false">
      <c r="A51" s="0" t="n">
        <v>48</v>
      </c>
      <c r="B51" s="15" t="s">
        <v>113</v>
      </c>
      <c r="C51" s="16" t="s">
        <v>114</v>
      </c>
      <c r="D51" s="0" t="s">
        <v>127</v>
      </c>
      <c r="E51" s="0" t="n">
        <v>7.7</v>
      </c>
      <c r="F51" s="0" t="n">
        <v>13.1</v>
      </c>
      <c r="G51" s="0" t="n">
        <v>3.4</v>
      </c>
      <c r="H51" s="0" t="n">
        <v>5.4</v>
      </c>
      <c r="I51" s="0" t="n">
        <v>2</v>
      </c>
      <c r="J51" s="0" t="n">
        <v>8.843</v>
      </c>
      <c r="K51" s="0" t="n">
        <v>0.082</v>
      </c>
      <c r="L51" s="0" t="n">
        <v>3.4</v>
      </c>
      <c r="M51" s="0" t="n">
        <v>6.3</v>
      </c>
      <c r="N51" s="0" t="n">
        <v>0</v>
      </c>
      <c r="O51" s="0" t="n">
        <v>651</v>
      </c>
      <c r="P51" s="37"/>
      <c r="AC51" s="0" t="n">
        <v>7.989</v>
      </c>
      <c r="AD51" s="0" t="n">
        <v>0.889</v>
      </c>
      <c r="AE51" s="0" t="n">
        <v>6.503</v>
      </c>
      <c r="AF51" s="0" t="n">
        <v>0.039</v>
      </c>
      <c r="AG51" s="0" t="n">
        <v>0.02</v>
      </c>
      <c r="AH51" s="0" t="n">
        <v>1</v>
      </c>
      <c r="AJ51" s="0" t="n">
        <v>4000</v>
      </c>
      <c r="BF51" s="0" t="n">
        <f aca="false">IF(E51&lt;11,-3.6797*E51^2+48.115*E51-53.83,280.92*EXP(-0.2027*E51))</f>
        <v>98.486087</v>
      </c>
      <c r="BG51" s="0" t="n">
        <f aca="false">32.208*LN(F51)+21.438</f>
        <v>104.29669471051</v>
      </c>
      <c r="BH51" s="0" t="n">
        <f aca="false">IF(G51&lt;=2, -10*G51+100, 88.958*EXP(-0.0755*G51))</f>
        <v>68.8179318432025</v>
      </c>
      <c r="BI51" s="0" t="n">
        <f aca="false">IF(I51&lt;=100, 0.0053*(I51)^2-1.0332*I51+100.76, 122.82*EXP(-0.0092*I51))</f>
        <v>98.7148</v>
      </c>
      <c r="BJ51" s="0" t="e">
        <f aca="false">IF(P51&lt;=1000, -6.942*LN(P51)+107.59, -36.304*LN(P51)+310.72)</f>
        <v>#VALUE!</v>
      </c>
      <c r="BK51" s="0" t="e">
        <f aca="false">BF51^0.04*BG51^0.22*BH51^0.51*BI51^0.06*BJ51^0.17</f>
        <v>#VALUE!</v>
      </c>
      <c r="BL51" s="0" t="e">
        <f aca="false">IF(BK51&gt;=90, "Very Good", IF(BK51&gt;=80, "Good", IF(BK51&gt;=70, "Slightly Good", IF(BK51&gt;=60, "Average", IF(BK51&gt;=50, "Slightly Poor", IF(BK51&gt;=40, "Poor", "Very Poor"))))))</f>
        <v>#VALUE!</v>
      </c>
      <c r="BM51" s="0" t="e">
        <f aca="false">IF(P51&lt;=1000, -6.942*LN(P51)+107.59, IF(AND(P51&gt;1000, P51&lt;=5213),-36.304*LN(P51)+310.72, IF(P51&gt;5213, 10)))</f>
        <v>#VALUE!</v>
      </c>
      <c r="BN51" s="0" t="e">
        <f aca="false">BF51^0.04*BG51^0.22*BH51^0.51*BI51^0.06*BM51^0.17</f>
        <v>#VALUE!</v>
      </c>
      <c r="BO51" s="0" t="e">
        <f aca="false">IF(BN51&gt;=90, "Very Good", IF(BN51&gt;=80, "Good", IF(BN51&gt;=70, "Slightly Good", IF(BN51&gt;=60, "Average", IF(BN51&gt;=50, "Slightly Poor", IF(BN51&gt;=40, "Poor", "Very Poor"))))))</f>
        <v>#VALUE!</v>
      </c>
      <c r="BP51" s="0" t="n">
        <f aca="false">IF(AJ51&lt;=1000, -6.942*LN(AJ51)+107.59, IF(AND(AJ51&gt;1000, AJ51&lt;=5213),-36.304*LN(AJ51)+310.72, IF(AJ51&gt;5213, 10)))</f>
        <v>9.61282186573601</v>
      </c>
      <c r="BQ51" s="0" t="n">
        <f aca="false">BF51^0.04*BG51^0.22*BH51^0.51*BI51^0.06*BP51^0.17</f>
        <v>55.9409616885191</v>
      </c>
      <c r="BR51" s="0" t="str">
        <f aca="false">IF(BQ51&gt;=90, "Very Good", IF(BQ51&gt;=80, "Good", IF(BQ51&gt;=70, "Slightly Good", IF(BQ51&gt;=60, "Average", IF(BQ51&gt;=50, "Slightly Poor", IF(BQ51&gt;=40, "Poor", "Very Poor"))))))</f>
        <v>Slightly Poor</v>
      </c>
      <c r="BT51" s="0" t="n">
        <f aca="false">9.81*LN(AH51)+30.6</f>
        <v>30.6</v>
      </c>
      <c r="BU51" s="0" t="str">
        <f aca="false">IF(BT51&lt;30, "Clean water", IF(AND(BT51&gt;=30, BT51&lt;40), "Hypolimia", IF(AND(BT51&gt;=40,BT51&lt;50), "Mesotrophic", IF(AND(BT51&gt;=50, BT51&lt;70), "Eutrophic", IF(BT51&gt;70,"Hypertrophic")))))</f>
        <v>Hypolimia</v>
      </c>
      <c r="BW51" s="0" t="str">
        <f aca="false">IF(G51/H51&gt;=1, "PLS CHECK", "")</f>
        <v/>
      </c>
      <c r="BX51" s="0" t="str">
        <f aca="false">IF(AC51/J51&gt;=1, "PLS CHECK", "")</f>
        <v/>
      </c>
      <c r="BY51" s="0" t="str">
        <f aca="false">IF(AE51/J51&gt;=1, "PLS CHECK", "")</f>
        <v/>
      </c>
      <c r="BZ51" s="0" t="str">
        <f aca="false">IF(AD51/J51&gt;=1, "PLS CHECK", "")</f>
        <v/>
      </c>
      <c r="CA51" s="0" t="str">
        <f aca="false">IF(AF51/K51&gt;=1, "PLS CHECK", "")</f>
        <v/>
      </c>
      <c r="CB51" s="0" t="str">
        <f aca="false">IF(AG51/K51&gt;=1, "PLS CHECK", "")</f>
        <v/>
      </c>
    </row>
    <row r="52" customFormat="false" ht="12.5" hidden="false" customHeight="false" outlineLevel="0" collapsed="false">
      <c r="A52" s="0" t="n">
        <v>49</v>
      </c>
      <c r="B52" s="15" t="s">
        <v>115</v>
      </c>
      <c r="C52" s="16" t="s">
        <v>116</v>
      </c>
      <c r="D52" s="0" t="s">
        <v>127</v>
      </c>
      <c r="E52" s="37"/>
      <c r="F52" s="0" t="n">
        <v>10</v>
      </c>
      <c r="G52" s="37"/>
      <c r="H52" s="37"/>
      <c r="I52" s="0" t="n">
        <v>3.2</v>
      </c>
      <c r="J52" s="37"/>
      <c r="K52" s="37"/>
      <c r="L52" s="37"/>
      <c r="M52" s="0" t="n">
        <v>10.9</v>
      </c>
      <c r="N52" s="0" t="n">
        <v>0</v>
      </c>
      <c r="O52" s="0" t="n">
        <v>670</v>
      </c>
      <c r="P52" s="37"/>
      <c r="AC52" s="37"/>
      <c r="AD52" s="37"/>
      <c r="AE52" s="0" t="n">
        <v>6.556</v>
      </c>
      <c r="AF52" s="37"/>
      <c r="AG52" s="37"/>
      <c r="AH52" s="37"/>
      <c r="AJ52" s="37"/>
      <c r="BF52" s="0" t="n">
        <f aca="false">IF(E52&lt;11,-3.6797*E52^2+48.115*E52-53.83,280.92*EXP(-0.2027*E52))</f>
        <v>-53.83</v>
      </c>
      <c r="BG52" s="0" t="n">
        <f aca="false">32.208*LN(F52)+21.438</f>
        <v>95.5996606751522</v>
      </c>
      <c r="BH52" s="0" t="n">
        <f aca="false">IF(G52&lt;=2, -10*G52+100, 88.958*EXP(-0.0755*G52))</f>
        <v>100</v>
      </c>
      <c r="BI52" s="0" t="n">
        <f aca="false">IF(I52&lt;=100, 0.0053*(I52)^2-1.0332*I52+100.76, 122.82*EXP(-0.0092*I52))</f>
        <v>97.508032</v>
      </c>
      <c r="BJ52" s="0" t="e">
        <f aca="false">IF(P52&lt;=1000, -6.942*LN(P52)+107.59, -36.304*LN(P52)+310.72)</f>
        <v>#VALUE!</v>
      </c>
      <c r="BK52" s="0" t="e">
        <f aca="false">BF52^0.04*BG52^0.22*BH52^0.51*BI52^0.06*BJ52^0.17</f>
        <v>#VALUE!</v>
      </c>
      <c r="BL52" s="0" t="e">
        <f aca="false">IF(BK52&gt;=90, "Very Good", IF(BK52&gt;=80, "Good", IF(BK52&gt;=70, "Slightly Good", IF(BK52&gt;=60, "Average", IF(BK52&gt;=50, "Slightly Poor", IF(BK52&gt;=40, "Poor", "Very Poor"))))))</f>
        <v>#VALUE!</v>
      </c>
      <c r="BM52" s="0" t="e">
        <f aca="false">IF(P52&lt;=1000, -6.942*LN(P52)+107.59, IF(AND(P52&gt;1000, P52&lt;=5213),-36.304*LN(P52)+310.72, IF(P52&gt;5213, 10)))</f>
        <v>#VALUE!</v>
      </c>
      <c r="BN52" s="0" t="e">
        <f aca="false">BF52^0.04*BG52^0.22*BH52^0.51*BI52^0.06*BM52^0.17</f>
        <v>#VALUE!</v>
      </c>
      <c r="BO52" s="0" t="e">
        <f aca="false">IF(BN52&gt;=90, "Very Good", IF(BN52&gt;=80, "Good", IF(BN52&gt;=70, "Slightly Good", IF(BN52&gt;=60, "Average", IF(BN52&gt;=50, "Slightly Poor", IF(BN52&gt;=40, "Poor", "Very Poor"))))))</f>
        <v>#VALUE!</v>
      </c>
      <c r="BP52" s="0" t="e">
        <f aca="false">IF(AJ52&lt;=1000, -6.942*LN(AJ52)+107.59, IF(AND(AJ52&gt;1000, AJ52&lt;=5213),-36.304*LN(AJ52)+310.72, IF(AJ52&gt;5213, 10)))</f>
        <v>#VALUE!</v>
      </c>
      <c r="BQ52" s="0" t="e">
        <f aca="false">BF52^0.04*BG52^0.22*BH52^0.51*BI52^0.06*BP52^0.17</f>
        <v>#VALUE!</v>
      </c>
      <c r="BR52" s="0" t="e">
        <f aca="false">IF(BQ52&gt;=90, "Very Good", IF(BQ52&gt;=80, "Good", IF(BQ52&gt;=70, "Slightly Good", IF(BQ52&gt;=60, "Average", IF(BQ52&gt;=50, "Slightly Poor", IF(BQ52&gt;=40, "Poor", "Very Poor"))))))</f>
        <v>#VALUE!</v>
      </c>
      <c r="BT52" s="0" t="e">
        <f aca="false">9.81*LN(AH52)+30.6</f>
        <v>#VALUE!</v>
      </c>
      <c r="BU52" s="0" t="e">
        <f aca="false">IF(BT52&lt;30, "Clean water", IF(AND(BT52&gt;=30, BT52&lt;40), "Hypolimia", IF(AND(BT52&gt;=40,BT52&lt;50), "Mesotrophic", IF(AND(BT52&gt;=50, BT52&lt;70), "Eutrophic", IF(BT52&gt;70,"Hypertrophic")))))</f>
        <v>#VALUE!</v>
      </c>
      <c r="BW52" s="0" t="e">
        <f aca="false">IF(G52/H52&gt;=1, "PLS CHECK", "")</f>
        <v>#DIV/0!</v>
      </c>
      <c r="BX52" s="0" t="e">
        <f aca="false">IF(AC52/J52&gt;=1, "PLS CHECK", "")</f>
        <v>#DIV/0!</v>
      </c>
      <c r="BY52" s="0" t="e">
        <f aca="false">IF(AE52/J52&gt;=1, "PLS CHECK", "")</f>
        <v>#DIV/0!</v>
      </c>
      <c r="BZ52" s="0" t="e">
        <f aca="false">IF(AD52/J52&gt;=1, "PLS CHECK", "")</f>
        <v>#DIV/0!</v>
      </c>
      <c r="CA52" s="0" t="e">
        <f aca="false">IF(AF52/K52&gt;=1, "PLS CHECK", "")</f>
        <v>#DIV/0!</v>
      </c>
      <c r="CB52" s="0" t="e">
        <f aca="false">IF(AG52/K52&gt;=1, "PLS CHECK", "")</f>
        <v>#DIV/0!</v>
      </c>
    </row>
    <row r="53" customFormat="false" ht="12.5" hidden="false" customHeight="false" outlineLevel="0" collapsed="false">
      <c r="A53" s="0" t="n">
        <v>50</v>
      </c>
      <c r="B53" s="15" t="s">
        <v>117</v>
      </c>
      <c r="C53" s="16" t="s">
        <v>118</v>
      </c>
      <c r="D53" s="0" t="s">
        <v>127</v>
      </c>
      <c r="E53" s="0" t="n">
        <v>7.6</v>
      </c>
      <c r="F53" s="0" t="n">
        <v>13.5</v>
      </c>
      <c r="G53" s="0" t="n">
        <v>0.8</v>
      </c>
      <c r="H53" s="0" t="n">
        <v>2.9</v>
      </c>
      <c r="I53" s="0" t="n">
        <v>1.6</v>
      </c>
      <c r="J53" s="0" t="n">
        <v>4.036</v>
      </c>
      <c r="K53" s="0" t="n">
        <v>0.018</v>
      </c>
      <c r="L53" s="0" t="n">
        <v>1.6</v>
      </c>
      <c r="M53" s="0" t="n">
        <v>3.1</v>
      </c>
      <c r="N53" s="0" t="n">
        <v>0</v>
      </c>
      <c r="O53" s="0" t="n">
        <v>365</v>
      </c>
      <c r="P53" s="0" t="n">
        <v>1000</v>
      </c>
      <c r="AC53" s="0" t="n">
        <v>3.814</v>
      </c>
      <c r="AD53" s="0" t="n">
        <v>0.501</v>
      </c>
      <c r="AE53" s="0" t="n">
        <v>2.865</v>
      </c>
      <c r="AF53" s="37"/>
      <c r="AG53" s="0" t="n">
        <v>0.003</v>
      </c>
      <c r="AH53" s="37"/>
      <c r="AJ53" s="0" t="n">
        <v>160</v>
      </c>
      <c r="BF53" s="0" t="n">
        <f aca="false">IF(E53&lt;11,-3.6797*E53^2+48.115*E53-53.83,280.92*EXP(-0.2027*E53))</f>
        <v>99.304528</v>
      </c>
      <c r="BG53" s="0" t="n">
        <f aca="false">32.208*LN(F53)+21.438</f>
        <v>105.265429388793</v>
      </c>
      <c r="BH53" s="0" t="n">
        <f aca="false">IF(G53&lt;=2, -10*G53+100, 88.958*EXP(-0.0755*G53))</f>
        <v>92</v>
      </c>
      <c r="BI53" s="0" t="n">
        <f aca="false">IF(I53&lt;=100, 0.0053*(I53)^2-1.0332*I53+100.76, 122.82*EXP(-0.0092*I53))</f>
        <v>99.120448</v>
      </c>
      <c r="BJ53" s="0" t="n">
        <f aca="false">IF(P53&lt;=1000, -6.942*LN(P53)+107.59, -36.304*LN(P53)+310.72)</f>
        <v>59.636362853306</v>
      </c>
      <c r="BK53" s="0" t="n">
        <f aca="false">BF53^0.04*BG53^0.22*BH53^0.51*BI53^0.06*BJ53^0.17</f>
        <v>88.6992838159734</v>
      </c>
      <c r="BL53" s="0" t="str">
        <f aca="false">IF(BK53&gt;=90, "Very Good", IF(BK53&gt;=80, "Good", IF(BK53&gt;=70, "Slightly Good", IF(BK53&gt;=60, "Average", IF(BK53&gt;=50, "Slightly Poor", IF(BK53&gt;=40, "Poor", "Very Poor"))))))</f>
        <v>Good</v>
      </c>
      <c r="BM53" s="0" t="n">
        <f aca="false">IF(P53&lt;=1000, -6.942*LN(P53)+107.59, IF(AND(P53&gt;1000, P53&lt;=5213),-36.304*LN(P53)+310.72, IF(P53&gt;5213, 10)))</f>
        <v>59.636362853306</v>
      </c>
      <c r="BN53" s="0" t="n">
        <f aca="false">BF53^0.04*BG53^0.22*BH53^0.51*BI53^0.06*BM53^0.17</f>
        <v>88.6992838159734</v>
      </c>
      <c r="BO53" s="0" t="str">
        <f aca="false">IF(BN53&gt;=90, "Very Good", IF(BN53&gt;=80, "Good", IF(BN53&gt;=70, "Slightly Good", IF(BN53&gt;=60, "Average", IF(BN53&gt;=50, "Slightly Poor", IF(BN53&gt;=40, "Poor", "Very Poor"))))))</f>
        <v>Good</v>
      </c>
      <c r="BP53" s="0" t="n">
        <f aca="false">IF(AJ53&lt;=1000, -6.942*LN(AJ53)+107.59, IF(AND(AJ53&gt;1000, AJ53&lt;=5213),-36.304*LN(AJ53)+310.72, IF(AJ53&gt;5213, 10)))</f>
        <v>72.3581433746468</v>
      </c>
      <c r="BQ53" s="0" t="n">
        <f aca="false">BF53^0.04*BG53^0.22*BH53^0.51*BI53^0.06*BP53^0.17</f>
        <v>91.6634245554209</v>
      </c>
      <c r="BR53" s="0" t="str">
        <f aca="false">IF(BQ53&gt;=90, "Very Good", IF(BQ53&gt;=80, "Good", IF(BQ53&gt;=70, "Slightly Good", IF(BQ53&gt;=60, "Average", IF(BQ53&gt;=50, "Slightly Poor", IF(BQ53&gt;=40, "Poor", "Very Poor"))))))</f>
        <v>Very Good</v>
      </c>
      <c r="BT53" s="0" t="e">
        <f aca="false">9.81*LN(AH53)+30.6</f>
        <v>#VALUE!</v>
      </c>
      <c r="BU53" s="0" t="e">
        <f aca="false">IF(BT53&lt;30, "Clean water", IF(AND(BT53&gt;=30, BT53&lt;40), "Hypolimia", IF(AND(BT53&gt;=40,BT53&lt;50), "Mesotrophic", IF(AND(BT53&gt;=50, BT53&lt;70), "Eutrophic", IF(BT53&gt;70,"Hypertrophic")))))</f>
        <v>#VALUE!</v>
      </c>
      <c r="BW53" s="0" t="str">
        <f aca="false">IF(G53/H53&gt;=1, "PLS CHECK", "")</f>
        <v/>
      </c>
      <c r="BX53" s="0" t="str">
        <f aca="false">IF(AC53/J53&gt;=1, "PLS CHECK", "")</f>
        <v/>
      </c>
      <c r="BY53" s="0" t="str">
        <f aca="false">IF(AE53/J53&gt;=1, "PLS CHECK", "")</f>
        <v/>
      </c>
      <c r="BZ53" s="0" t="str">
        <f aca="false">IF(AD53/J53&gt;=1, "PLS CHECK", "")</f>
        <v/>
      </c>
      <c r="CA53" s="0" t="str">
        <f aca="false">IF(AF53/K53&gt;=1, "PLS CHECK", "")</f>
        <v/>
      </c>
      <c r="CB53" s="0" t="str">
        <f aca="false">IF(AG53/K53&gt;=1, "PLS CHECK", "")</f>
        <v/>
      </c>
    </row>
    <row r="54" customFormat="false" ht="12.5" hidden="false" customHeight="false" outlineLevel="0" collapsed="false">
      <c r="A54" s="0" t="n">
        <v>51</v>
      </c>
      <c r="B54" s="15" t="s">
        <v>119</v>
      </c>
      <c r="C54" s="16" t="s">
        <v>120</v>
      </c>
      <c r="D54" s="0" t="s">
        <v>127</v>
      </c>
      <c r="E54" s="0" t="n">
        <v>7.8</v>
      </c>
      <c r="F54" s="0" t="n">
        <v>13.2</v>
      </c>
      <c r="G54" s="0" t="n">
        <v>1.3</v>
      </c>
      <c r="H54" s="0" t="n">
        <v>2.9</v>
      </c>
      <c r="I54" s="0" t="n">
        <v>1.2</v>
      </c>
      <c r="J54" s="0" t="n">
        <v>4.233</v>
      </c>
      <c r="K54" s="37"/>
      <c r="L54" s="0" t="n">
        <v>1.6</v>
      </c>
      <c r="M54" s="0" t="n">
        <v>4.3</v>
      </c>
      <c r="N54" s="0" t="n">
        <v>0</v>
      </c>
      <c r="O54" s="0" t="n">
        <v>378</v>
      </c>
      <c r="P54" s="0" t="n">
        <v>4400</v>
      </c>
      <c r="AC54" s="0" t="n">
        <v>4.032</v>
      </c>
      <c r="AD54" s="0" t="n">
        <v>0.413</v>
      </c>
      <c r="AE54" s="0" t="n">
        <v>3.064</v>
      </c>
      <c r="AF54" s="37"/>
      <c r="AG54" s="0" t="n">
        <v>0.001</v>
      </c>
      <c r="AH54" s="0" t="n">
        <v>1.2</v>
      </c>
      <c r="AJ54" s="0" t="n">
        <v>490</v>
      </c>
      <c r="BF54" s="0" t="n">
        <f aca="false">IF(E54&lt;11,-3.6797*E54^2+48.115*E54-53.83,280.92*EXP(-0.2027*E54))</f>
        <v>97.5940520000001</v>
      </c>
      <c r="BG54" s="0" t="n">
        <f aca="false">32.208*LN(F54)+21.438</f>
        <v>104.54162364751</v>
      </c>
      <c r="BH54" s="0" t="n">
        <f aca="false">IF(G54&lt;=2, -10*G54+100, 88.958*EXP(-0.0755*G54))</f>
        <v>87</v>
      </c>
      <c r="BI54" s="0" t="n">
        <f aca="false">IF(I54&lt;=100, 0.0053*(I54)^2-1.0332*I54+100.76, 122.82*EXP(-0.0092*I54))</f>
        <v>99.527792</v>
      </c>
      <c r="BJ54" s="0" t="n">
        <f aca="false">IF(P54&lt;=1000, -6.942*LN(P54)+107.59, -36.304*LN(P54)+310.72)</f>
        <v>6.15268109811979</v>
      </c>
      <c r="BK54" s="0" t="n">
        <f aca="false">BF54^0.04*BG54^0.22*BH54^0.51*BI54^0.06*BJ54^0.17</f>
        <v>58.4780654400762</v>
      </c>
      <c r="BL54" s="0" t="str">
        <f aca="false">IF(BK54&gt;=90, "Very Good", IF(BK54&gt;=80, "Good", IF(BK54&gt;=70, "Slightly Good", IF(BK54&gt;=60, "Average", IF(BK54&gt;=50, "Slightly Poor", IF(BK54&gt;=40, "Poor", "Very Poor"))))))</f>
        <v>Slightly Poor</v>
      </c>
      <c r="BM54" s="0" t="n">
        <f aca="false">IF(P54&lt;=1000, -6.942*LN(P54)+107.59, IF(AND(P54&gt;1000, P54&lt;=5213),-36.304*LN(P54)+310.72, IF(P54&gt;5213, 10)))</f>
        <v>6.15268109811979</v>
      </c>
      <c r="BN54" s="0" t="n">
        <f aca="false">BF54^0.04*BG54^0.22*BH54^0.51*BI54^0.06*BM54^0.17</f>
        <v>58.4780654400762</v>
      </c>
      <c r="BO54" s="0" t="str">
        <f aca="false">IF(BN54&gt;=90, "Very Good", IF(BN54&gt;=80, "Good", IF(BN54&gt;=70, "Slightly Good", IF(BN54&gt;=60, "Average", IF(BN54&gt;=50, "Slightly Poor", IF(BN54&gt;=40, "Poor", "Very Poor"))))))</f>
        <v>Slightly Poor</v>
      </c>
      <c r="BP54" s="0" t="n">
        <f aca="false">IF(AJ54&lt;=1000, -6.942*LN(AJ54)+107.59, IF(AND(AJ54&gt;1000, AJ54&lt;=5213),-36.304*LN(AJ54)+310.72, IF(AJ54&gt;5213, 10)))</f>
        <v>64.5884377749514</v>
      </c>
      <c r="BQ54" s="0" t="n">
        <f aca="false">BF54^0.04*BG54^0.22*BH54^0.51*BI54^0.06*BP54^0.17</f>
        <v>87.2124246228851</v>
      </c>
      <c r="BR54" s="0" t="str">
        <f aca="false">IF(BQ54&gt;=90, "Very Good", IF(BQ54&gt;=80, "Good", IF(BQ54&gt;=70, "Slightly Good", IF(BQ54&gt;=60, "Average", IF(BQ54&gt;=50, "Slightly Poor", IF(BQ54&gt;=40, "Poor", "Very Poor"))))))</f>
        <v>Good</v>
      </c>
      <c r="BT54" s="0" t="n">
        <f aca="false">9.81*LN(AH54)+30.6</f>
        <v>32.3885744721487</v>
      </c>
      <c r="BU54" s="0" t="str">
        <f aca="false">IF(BT54&lt;30, "Clean water", IF(AND(BT54&gt;=30, BT54&lt;40), "Hypolimia", IF(AND(BT54&gt;=40,BT54&lt;50), "Mesotrophic", IF(AND(BT54&gt;=50, BT54&lt;70), "Eutrophic", IF(BT54&gt;70,"Hypertrophic")))))</f>
        <v>Hypolimia</v>
      </c>
      <c r="BW54" s="0" t="str">
        <f aca="false">IF(G54/H54&gt;=1, "PLS CHECK", "")</f>
        <v/>
      </c>
      <c r="BX54" s="0" t="str">
        <f aca="false">IF(AC54/J54&gt;=1, "PLS CHECK", "")</f>
        <v/>
      </c>
      <c r="BY54" s="0" t="str">
        <f aca="false">IF(AE54/J54&gt;=1, "PLS CHECK", "")</f>
        <v/>
      </c>
      <c r="BZ54" s="0" t="str">
        <f aca="false">IF(AD54/J54&gt;=1, "PLS CHECK", "")</f>
        <v/>
      </c>
      <c r="CA54" s="0" t="e">
        <f aca="false">IF(AF54/K54&gt;=1, "PLS CHECK", "")</f>
        <v>#DIV/0!</v>
      </c>
      <c r="CB54" s="0" t="e">
        <f aca="false">IF(AG54/K54&gt;=1, "PLS CHECK", "")</f>
        <v>#DIV/0!</v>
      </c>
    </row>
    <row r="55" customFormat="false" ht="12.5" hidden="false" customHeight="false" outlineLevel="0" collapsed="false">
      <c r="A55" s="0" t="n">
        <v>52</v>
      </c>
      <c r="B55" s="15" t="s">
        <v>121</v>
      </c>
      <c r="C55" s="16" t="s">
        <v>122</v>
      </c>
      <c r="D55" s="0" t="s">
        <v>127</v>
      </c>
      <c r="E55" s="0" t="n">
        <v>7.5</v>
      </c>
      <c r="F55" s="0" t="n">
        <v>13.5</v>
      </c>
      <c r="G55" s="0" t="n">
        <v>1.6</v>
      </c>
      <c r="H55" s="0" t="n">
        <v>3.2</v>
      </c>
      <c r="I55" s="0" t="n">
        <v>1.2</v>
      </c>
      <c r="J55" s="0" t="n">
        <v>4.577</v>
      </c>
      <c r="K55" s="0" t="n">
        <v>0.053</v>
      </c>
      <c r="L55" s="0" t="n">
        <v>1.8</v>
      </c>
      <c r="M55" s="0" t="n">
        <v>5.1</v>
      </c>
      <c r="N55" s="0" t="n">
        <v>0</v>
      </c>
      <c r="O55" s="0" t="n">
        <v>421</v>
      </c>
      <c r="P55" s="0" t="n">
        <v>13000</v>
      </c>
      <c r="AC55" s="0" t="n">
        <v>4.248</v>
      </c>
      <c r="AD55" s="0" t="n">
        <v>0.471</v>
      </c>
      <c r="AE55" s="0" t="n">
        <v>3.374</v>
      </c>
      <c r="AF55" s="0" t="n">
        <v>0.018</v>
      </c>
      <c r="AG55" s="0" t="n">
        <v>0.01</v>
      </c>
      <c r="AH55" s="0" t="n">
        <v>1.6</v>
      </c>
      <c r="AJ55" s="0" t="n">
        <v>960</v>
      </c>
      <c r="BF55" s="0" t="n">
        <f aca="false">IF(E55&lt;11,-3.6797*E55^2+48.115*E55-53.83,280.92*EXP(-0.2027*E55))</f>
        <v>100.049375</v>
      </c>
      <c r="BG55" s="0" t="n">
        <f aca="false">32.208*LN(F55)+21.438</f>
        <v>105.265429388793</v>
      </c>
      <c r="BH55" s="0" t="n">
        <f aca="false">IF(G55&lt;=2, -10*G55+100, 88.958*EXP(-0.0755*G55))</f>
        <v>84</v>
      </c>
      <c r="BI55" s="0" t="n">
        <f aca="false">IF(I55&lt;=100, 0.0053*(I55)^2-1.0332*I55+100.76, 122.82*EXP(-0.0092*I55))</f>
        <v>99.527792</v>
      </c>
      <c r="BJ55" s="0" t="n">
        <f aca="false">IF(P55&lt;=1000, -6.942*LN(P55)+107.59, -36.304*LN(P55)+310.72)</f>
        <v>-33.1770691214511</v>
      </c>
      <c r="BK55" s="0" t="e">
        <f aca="false">BF55^0.04*BG55^0.22*BH55^0.51*BI55^0.06*BJ55^0.17</f>
        <v>#NUM!</v>
      </c>
      <c r="BL55" s="0" t="e">
        <f aca="false">IF(BK55&gt;=90, "Very Good", IF(BK55&gt;=80, "Good", IF(BK55&gt;=70, "Slightly Good", IF(BK55&gt;=60, "Average", IF(BK55&gt;=50, "Slightly Poor", IF(BK55&gt;=40, "Poor", "Very Poor"))))))</f>
        <v>#NUM!</v>
      </c>
      <c r="BM55" s="0" t="n">
        <f aca="false">IF(P55&lt;=1000, -6.942*LN(P55)+107.59, IF(AND(P55&gt;1000, P55&lt;=5213),-36.304*LN(P55)+310.72, IF(P55&gt;5213, 10)))</f>
        <v>10</v>
      </c>
      <c r="BN55" s="0" t="n">
        <f aca="false">BF55^0.04*BG55^0.22*BH55^0.51*BI55^0.06*BM55^0.17</f>
        <v>62.54182382517</v>
      </c>
      <c r="BO55" s="0" t="str">
        <f aca="false">IF(BN55&gt;=90, "Very Good", IF(BN55&gt;=80, "Good", IF(BN55&gt;=70, "Slightly Good", IF(BN55&gt;=60, "Average", IF(BN55&gt;=50, "Slightly Poor", IF(BN55&gt;=40, "Poor", "Very Poor"))))))</f>
        <v>Average</v>
      </c>
      <c r="BP55" s="0" t="n">
        <f aca="false">IF(AJ55&lt;=1000, -6.942*LN(AJ55)+107.59, IF(AND(AJ55&gt;1000, AJ55&lt;=5213),-36.304*LN(AJ55)+310.72, IF(AJ55&gt;5213, 10)))</f>
        <v>59.9197491392656</v>
      </c>
      <c r="BQ55" s="0" t="n">
        <f aca="false">BF55^0.04*BG55^0.22*BH55^0.51*BI55^0.06*BP55^0.17</f>
        <v>84.7924998971375</v>
      </c>
      <c r="BR55" s="0" t="str">
        <f aca="false">IF(BQ55&gt;=90, "Very Good", IF(BQ55&gt;=80, "Good", IF(BQ55&gt;=70, "Slightly Good", IF(BQ55&gt;=60, "Average", IF(BQ55&gt;=50, "Slightly Poor", IF(BQ55&gt;=40, "Poor", "Very Poor"))))))</f>
        <v>Good</v>
      </c>
      <c r="BT55" s="0" t="n">
        <f aca="false">9.81*LN(AH55)+30.6</f>
        <v>35.2107356029007</v>
      </c>
      <c r="BU55" s="0" t="str">
        <f aca="false">IF(BT55&lt;30, "Clean water", IF(AND(BT55&gt;=30, BT55&lt;40), "Hypolimia", IF(AND(BT55&gt;=40,BT55&lt;50), "Mesotrophic", IF(AND(BT55&gt;=50, BT55&lt;70), "Eutrophic", IF(BT55&gt;70,"Hypertrophic")))))</f>
        <v>Hypolimia</v>
      </c>
      <c r="BW55" s="0" t="str">
        <f aca="false">IF(G55/H55&gt;=1, "PLS CHECK", "")</f>
        <v/>
      </c>
      <c r="BX55" s="0" t="str">
        <f aca="false">IF(AC55/J55&gt;=1, "PLS CHECK", "")</f>
        <v/>
      </c>
      <c r="BY55" s="0" t="str">
        <f aca="false">IF(AE55/J55&gt;=1, "PLS CHECK", "")</f>
        <v/>
      </c>
      <c r="BZ55" s="0" t="str">
        <f aca="false">IF(AD55/J55&gt;=1, "PLS CHECK", "")</f>
        <v/>
      </c>
      <c r="CA55" s="0" t="str">
        <f aca="false">IF(AF55/K55&gt;=1, "PLS CHECK", "")</f>
        <v/>
      </c>
      <c r="CB55" s="0" t="str">
        <f aca="false">IF(AG55/K55&gt;=1, "PLS CHECK", "")</f>
        <v/>
      </c>
    </row>
    <row r="56" customFormat="false" ht="12.5" hidden="false" customHeight="false" outlineLevel="0" collapsed="false">
      <c r="A56" s="0" t="n">
        <v>53</v>
      </c>
      <c r="B56" s="15" t="s">
        <v>123</v>
      </c>
      <c r="C56" s="16" t="s">
        <v>124</v>
      </c>
      <c r="D56" s="0" t="s">
        <v>127</v>
      </c>
      <c r="E56" s="37"/>
      <c r="F56" s="0" t="n">
        <v>11.4</v>
      </c>
      <c r="G56" s="37"/>
      <c r="H56" s="37"/>
      <c r="I56" s="37"/>
      <c r="J56" s="37"/>
      <c r="K56" s="0" t="n">
        <v>0.189</v>
      </c>
      <c r="L56" s="37"/>
      <c r="M56" s="0" t="n">
        <v>10.3</v>
      </c>
      <c r="N56" s="0" t="n">
        <v>0</v>
      </c>
      <c r="O56" s="0" t="n">
        <v>721</v>
      </c>
      <c r="P56" s="0" t="n">
        <v>56000</v>
      </c>
      <c r="AC56" s="37"/>
      <c r="AD56" s="37"/>
      <c r="AE56" s="0" t="n">
        <v>5.374</v>
      </c>
      <c r="AF56" s="0" t="n">
        <v>0.107</v>
      </c>
      <c r="AG56" s="37"/>
      <c r="AH56" s="0" t="n">
        <v>2.9</v>
      </c>
      <c r="AJ56" s="0" t="n">
        <v>6800</v>
      </c>
      <c r="BF56" s="0" t="n">
        <f aca="false">IF(E56&lt;11,-3.6797*E56^2+48.115*E56-53.83,280.92*EXP(-0.2027*E56))</f>
        <v>-53.83</v>
      </c>
      <c r="BG56" s="0" t="n">
        <f aca="false">32.208*LN(F56)+21.438</f>
        <v>99.8198189507377</v>
      </c>
      <c r="BH56" s="0" t="n">
        <f aca="false">IF(G56&lt;=2, -10*G56+100, 88.958*EXP(-0.0755*G56))</f>
        <v>100</v>
      </c>
      <c r="BI56" s="0" t="n">
        <f aca="false">IF(I56&lt;=100, 0.0053*(I56)^2-1.0332*I56+100.76, 122.82*EXP(-0.0092*I56))</f>
        <v>100.76</v>
      </c>
      <c r="BJ56" s="0" t="n">
        <f aca="false">IF(P56&lt;=1000, -6.942*LN(P56)+107.59, -36.304*LN(P56)+310.72)</f>
        <v>-86.1955154286164</v>
      </c>
      <c r="BK56" s="0" t="e">
        <f aca="false">BF56^0.04*BG56^0.22*BH56^0.51*BI56^0.06*BJ56^0.17</f>
        <v>#NUM!</v>
      </c>
      <c r="BL56" s="0" t="e">
        <f aca="false">IF(BK56&gt;=90, "Very Good", IF(BK56&gt;=80, "Good", IF(BK56&gt;=70, "Slightly Good", IF(BK56&gt;=60, "Average", IF(BK56&gt;=50, "Slightly Poor", IF(BK56&gt;=40, "Poor", "Very Poor"))))))</f>
        <v>#NUM!</v>
      </c>
      <c r="BM56" s="0" t="n">
        <f aca="false">IF(P56&lt;=1000, -6.942*LN(P56)+107.59, IF(AND(P56&gt;1000, P56&lt;=5213),-36.304*LN(P56)+310.72, IF(P56&gt;5213, 10)))</f>
        <v>10</v>
      </c>
      <c r="BN56" s="0" t="n">
        <f aca="false">BF56^0.04*BG56^0.22*BH56^0.51*BI56^0.06*BM56^0.17</f>
        <v>-65.9577687709333</v>
      </c>
      <c r="BO56" s="0" t="str">
        <f aca="false">IF(BN56&gt;=90, "Very Good", IF(BN56&gt;=80, "Good", IF(BN56&gt;=70, "Slightly Good", IF(BN56&gt;=60, "Average", IF(BN56&gt;=50, "Slightly Poor", IF(BN56&gt;=40, "Poor", "Very Poor"))))))</f>
        <v>Very Poor</v>
      </c>
      <c r="BP56" s="0" t="n">
        <f aca="false">IF(AJ56&lt;=1000, -6.942*LN(AJ56)+107.59, IF(AND(AJ56&gt;1000, AJ56&lt;=5213),-36.304*LN(AJ56)+310.72, IF(AJ56&gt;5213, 10)))</f>
        <v>10</v>
      </c>
      <c r="BQ56" s="0" t="n">
        <f aca="false">BF56^0.04*BG56^0.22*BH56^0.51*BI56^0.06*BP56^0.17</f>
        <v>-65.9577687709333</v>
      </c>
      <c r="BR56" s="0" t="str">
        <f aca="false">IF(BQ56&gt;=90, "Very Good", IF(BQ56&gt;=80, "Good", IF(BQ56&gt;=70, "Slightly Good", IF(BQ56&gt;=60, "Average", IF(BQ56&gt;=50, "Slightly Poor", IF(BQ56&gt;=40, "Poor", "Very Poor"))))))</f>
        <v>Very Poor</v>
      </c>
      <c r="BT56" s="0" t="n">
        <f aca="false">9.81*LN(AH56)+30.6</f>
        <v>41.0448123298957</v>
      </c>
      <c r="BU56" s="0" t="str">
        <f aca="false">IF(BT56&lt;30, "Clean water", IF(AND(BT56&gt;=30, BT56&lt;40), "Hypolimia", IF(AND(BT56&gt;=40,BT56&lt;50), "Mesotrophic", IF(AND(BT56&gt;=50, BT56&lt;70), "Eutrophic", IF(BT56&gt;70,"Hypertrophic")))))</f>
        <v>Mesotrophic</v>
      </c>
      <c r="BW56" s="0" t="e">
        <f aca="false">IF(G56/H56&gt;=1, "PLS CHECK", "")</f>
        <v>#DIV/0!</v>
      </c>
      <c r="BX56" s="0" t="e">
        <f aca="false">IF(AC56/J56&gt;=1, "PLS CHECK", "")</f>
        <v>#DIV/0!</v>
      </c>
      <c r="BY56" s="0" t="e">
        <f aca="false">IF(AE56/J56&gt;=1, "PLS CHECK", "")</f>
        <v>#DIV/0!</v>
      </c>
      <c r="BZ56" s="0" t="e">
        <f aca="false">IF(AD56/J56&gt;=1, "PLS CHECK", "")</f>
        <v>#DIV/0!</v>
      </c>
      <c r="CA56" s="0" t="str">
        <f aca="false">IF(AF56/K56&gt;=1, "PLS CHECK", "")</f>
        <v/>
      </c>
      <c r="CB56" s="0" t="str">
        <f aca="false">IF(AG56/K56&gt;=1, "PLS CHECK", "")</f>
        <v/>
      </c>
    </row>
    <row r="57" customFormat="false" ht="12.5" hidden="false" customHeight="false" outlineLevel="0" collapsed="false">
      <c r="A57" s="0" t="n">
        <v>54</v>
      </c>
      <c r="B57" s="15" t="s">
        <v>125</v>
      </c>
      <c r="C57" s="16" t="s">
        <v>126</v>
      </c>
      <c r="D57" s="0" t="s">
        <v>127</v>
      </c>
      <c r="E57" s="0" t="n">
        <v>7.9</v>
      </c>
      <c r="F57" s="0" t="n">
        <v>12.3</v>
      </c>
      <c r="G57" s="37"/>
      <c r="H57" s="0" t="n">
        <v>2.6</v>
      </c>
      <c r="I57" s="0" t="n">
        <v>2.4</v>
      </c>
      <c r="J57" s="37"/>
      <c r="K57" s="0" t="n">
        <v>0.048</v>
      </c>
      <c r="L57" s="0" t="n">
        <v>2</v>
      </c>
      <c r="M57" s="0" t="n">
        <v>6.5</v>
      </c>
      <c r="N57" s="0" t="n">
        <v>0</v>
      </c>
      <c r="O57" s="0" t="n">
        <v>691</v>
      </c>
      <c r="P57" s="0" t="n">
        <v>10000</v>
      </c>
      <c r="AC57" s="37"/>
      <c r="AD57" s="37"/>
      <c r="AE57" s="0" t="n">
        <v>6.331</v>
      </c>
      <c r="AF57" s="0" t="n">
        <v>0.021</v>
      </c>
      <c r="AG57" s="0" t="n">
        <v>0.016</v>
      </c>
      <c r="AH57" s="37"/>
      <c r="AJ57" s="0" t="n">
        <v>600</v>
      </c>
      <c r="BF57" s="0" t="n">
        <f aca="false">IF(E57&lt;11,-3.6797*E57^2+48.115*E57-53.83,280.92*EXP(-0.2027*E57))</f>
        <v>96.6284230000001</v>
      </c>
      <c r="BG57" s="0" t="n">
        <f aca="false">32.208*LN(F57)+21.438</f>
        <v>102.267173042683</v>
      </c>
      <c r="BH57" s="0" t="n">
        <f aca="false">IF(G57&lt;=2, -10*G57+100, 88.958*EXP(-0.0755*G57))</f>
        <v>100</v>
      </c>
      <c r="BI57" s="0" t="n">
        <f aca="false">IF(I57&lt;=100, 0.0053*(I57)^2-1.0332*I57+100.76, 122.82*EXP(-0.0092*I57))</f>
        <v>98.310848</v>
      </c>
      <c r="BJ57" s="0" t="n">
        <f aca="false">IF(P57&lt;=1000, -6.942*LN(P57)+107.59, -36.304*LN(P57)+310.72)</f>
        <v>-23.6521968642234</v>
      </c>
      <c r="BK57" s="0" t="e">
        <f aca="false">BF57^0.04*BG57^0.22*BH57^0.51*BI57^0.06*BJ57^0.17</f>
        <v>#NUM!</v>
      </c>
      <c r="BL57" s="0" t="e">
        <f aca="false">IF(BK57&gt;=90, "Very Good", IF(BK57&gt;=80, "Good", IF(BK57&gt;=70, "Slightly Good", IF(BK57&gt;=60, "Average", IF(BK57&gt;=50, "Slightly Poor", IF(BK57&gt;=40, "Poor", "Very Poor"))))))</f>
        <v>#NUM!</v>
      </c>
      <c r="BM57" s="0" t="n">
        <f aca="false">IF(P57&lt;=1000, -6.942*LN(P57)+107.59, IF(AND(P57&gt;1000, P57&lt;=5213),-36.304*LN(P57)+310.72, IF(P57&gt;5213, 10)))</f>
        <v>10</v>
      </c>
      <c r="BN57" s="0" t="n">
        <f aca="false">BF57^0.04*BG57^0.22*BH57^0.51*BI57^0.06*BM57^0.17</f>
        <v>67.7801081431614</v>
      </c>
      <c r="BO57" s="0" t="str">
        <f aca="false">IF(BN57&gt;=90, "Very Good", IF(BN57&gt;=80, "Good", IF(BN57&gt;=70, "Slightly Good", IF(BN57&gt;=60, "Average", IF(BN57&gt;=50, "Slightly Poor", IF(BN57&gt;=40, "Poor", "Very Poor"))))))</f>
        <v>Average</v>
      </c>
      <c r="BP57" s="0" t="n">
        <f aca="false">IF(AJ57&lt;=1000, -6.942*LN(AJ57)+107.59, IF(AND(AJ57&gt;1000, AJ57&lt;=5213),-36.304*LN(AJ57)+310.72, IF(AJ57&gt;5213, 10)))</f>
        <v>63.1825143334895</v>
      </c>
      <c r="BQ57" s="0" t="n">
        <f aca="false">BF57^0.04*BG57^0.22*BH57^0.51*BI57^0.06*BP57^0.17</f>
        <v>92.7264709040977</v>
      </c>
      <c r="BR57" s="0" t="str">
        <f aca="false">IF(BQ57&gt;=90, "Very Good", IF(BQ57&gt;=80, "Good", IF(BQ57&gt;=70, "Slightly Good", IF(BQ57&gt;=60, "Average", IF(BQ57&gt;=50, "Slightly Poor", IF(BQ57&gt;=40, "Poor", "Very Poor"))))))</f>
        <v>Very Good</v>
      </c>
      <c r="BT57" s="0" t="e">
        <f aca="false">9.81*LN(AH57)+30.6</f>
        <v>#VALUE!</v>
      </c>
      <c r="BU57" s="0" t="e">
        <f aca="false">IF(BT57&lt;30, "Clean water", IF(AND(BT57&gt;=30, BT57&lt;40), "Hypolimia", IF(AND(BT57&gt;=40,BT57&lt;50), "Mesotrophic", IF(AND(BT57&gt;=50, BT57&lt;70), "Eutrophic", IF(BT57&gt;70,"Hypertrophic")))))</f>
        <v>#VALUE!</v>
      </c>
      <c r="BW57" s="0" t="str">
        <f aca="false">IF(G57/H57&gt;=1, "PLS CHECK", "")</f>
        <v/>
      </c>
      <c r="BX57" s="0" t="e">
        <f aca="false">IF(AC57/J57&gt;=1, "PLS CHECK", "")</f>
        <v>#DIV/0!</v>
      </c>
      <c r="BY57" s="0" t="e">
        <f aca="false">IF(AE57/J57&gt;=1, "PLS CHECK", "")</f>
        <v>#DIV/0!</v>
      </c>
      <c r="BZ57" s="0" t="e">
        <f aca="false">IF(AD57/J57&gt;=1, "PLS CHECK", "")</f>
        <v>#DIV/0!</v>
      </c>
      <c r="CA57" s="0" t="str">
        <f aca="false">IF(AF57/K57&gt;=1, "PLS CHECK", "")</f>
        <v/>
      </c>
      <c r="CB57" s="0" t="str">
        <f aca="false">IF(AG57/K57&gt;=1, "PLS CHECK", "")</f>
        <v/>
      </c>
    </row>
    <row r="58" customFormat="false" ht="12.5" hidden="false" customHeight="false" outlineLevel="0" collapsed="false">
      <c r="A58" s="0" t="n">
        <v>55</v>
      </c>
      <c r="B58" s="15" t="s">
        <v>72</v>
      </c>
      <c r="C58" s="16" t="s">
        <v>73</v>
      </c>
      <c r="D58" s="0" t="s">
        <v>129</v>
      </c>
      <c r="E58" s="0" t="n">
        <v>8.2</v>
      </c>
      <c r="F58" s="0" t="n">
        <v>13.7</v>
      </c>
      <c r="G58" s="0" t="n">
        <v>4.5</v>
      </c>
      <c r="H58" s="0" t="n">
        <v>7.3</v>
      </c>
      <c r="I58" s="0" t="n">
        <v>13.7</v>
      </c>
      <c r="J58" s="0" t="n">
        <v>5.658</v>
      </c>
      <c r="K58" s="0" t="n">
        <v>0.087</v>
      </c>
      <c r="L58" s="0" t="n">
        <v>3.2</v>
      </c>
      <c r="M58" s="0" t="n">
        <v>8.6</v>
      </c>
      <c r="N58" s="0" t="n">
        <v>0</v>
      </c>
      <c r="O58" s="0" t="n">
        <v>332</v>
      </c>
      <c r="P58" s="0" t="n">
        <v>18220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AC58" s="0" t="n">
        <v>5.054</v>
      </c>
      <c r="AD58" s="0" t="n">
        <v>1.136</v>
      </c>
      <c r="AE58" s="0" t="n">
        <v>3.716</v>
      </c>
      <c r="AF58" s="0" t="n">
        <v>0.023</v>
      </c>
      <c r="AG58" s="0" t="n">
        <v>0.012</v>
      </c>
      <c r="AH58" s="37"/>
      <c r="AI58" s="0" t="n">
        <v>0</v>
      </c>
      <c r="AJ58" s="0" t="n">
        <v>141</v>
      </c>
      <c r="AP58" s="0" t="n">
        <v>0</v>
      </c>
      <c r="AQ58" s="0" t="n">
        <v>0</v>
      </c>
      <c r="AR58" s="0" t="n">
        <v>0</v>
      </c>
      <c r="AS58" s="0" t="n">
        <v>0</v>
      </c>
      <c r="AU58" s="0" t="n">
        <v>0</v>
      </c>
      <c r="AV58" s="0" t="n">
        <v>0</v>
      </c>
      <c r="AY58" s="0" t="n">
        <v>0</v>
      </c>
      <c r="AZ58" s="0" t="n">
        <v>0</v>
      </c>
      <c r="BB58" s="0" t="n">
        <v>0</v>
      </c>
      <c r="BE58" s="0" t="n">
        <v>0</v>
      </c>
      <c r="BF58" s="0" t="n">
        <f aca="false">IF(E58&lt;11,-3.6797*E58^2+48.115*E58-53.83,280.92*EXP(-0.2027*E58))</f>
        <v>93.289972</v>
      </c>
      <c r="BG58" s="0" t="n">
        <f aca="false">32.208*LN(F58)+21.438</f>
        <v>105.73908498392</v>
      </c>
      <c r="BH58" s="0" t="n">
        <f aca="false">IF(G58&lt;=2, -10*G58+100, 88.958*EXP(-0.0755*G58))</f>
        <v>63.3334957672512</v>
      </c>
      <c r="BI58" s="0" t="n">
        <f aca="false">IF(I58&lt;=100, 0.0053*(I58)^2-1.0332*I58+100.76, 122.82*EXP(-0.0092*I58))</f>
        <v>87.599917</v>
      </c>
      <c r="BJ58" s="0" t="n">
        <f aca="false">IF(P58&lt;=1000, -6.942*LN(P58)+107.59, -36.304*LN(P58)+310.72)</f>
        <v>-45.4322298012296</v>
      </c>
      <c r="BK58" s="0" t="e">
        <f aca="false">BF58^0.04*BG58^0.22*BH58^0.51*BI58^0.06*BJ58^0.17</f>
        <v>#NUM!</v>
      </c>
      <c r="BL58" s="0" t="e">
        <f aca="false">IF(BK58&gt;=90, "Very Good", IF(BK58&gt;=80, "Good", IF(BK58&gt;=70, "Slightly Good", IF(BK58&gt;=60, "Average", IF(BK58&gt;=50, "Slightly Poor", IF(BK58&gt;=40, "Poor", "Very Poor"))))))</f>
        <v>#NUM!</v>
      </c>
      <c r="BM58" s="0" t="n">
        <f aca="false">IF(P58&lt;=1000, -6.942*LN(P58)+107.59, IF(AND(P58&gt;1000, P58&lt;=5213),-36.304*LN(P58)+310.72, IF(P58&gt;5213, 10)))</f>
        <v>10</v>
      </c>
      <c r="BN58" s="0" t="n">
        <f aca="false">BF58^0.04*BG58^0.22*BH58^0.51*BI58^0.06*BM58^0.17</f>
        <v>53.6424376858051</v>
      </c>
      <c r="BO58" s="0" t="str">
        <f aca="false">IF(BN58&gt;=90, "Very Good", IF(BN58&gt;=80, "Good", IF(BN58&gt;=70, "Slightly Good", IF(BN58&gt;=60, "Average", IF(BN58&gt;=50, "Slightly Poor", IF(BN58&gt;=40, "Poor", "Very Poor"))))))</f>
        <v>Slightly Poor</v>
      </c>
      <c r="BP58" s="0" t="n">
        <f aca="false">IF(AJ58&lt;=1000, -6.942*LN(AJ58)+107.59, IF(AND(AJ58&gt;1000, AJ58&lt;=5213),-36.304*LN(AJ58)+310.72, IF(AJ58&gt;5213, 10)))</f>
        <v>73.2357088409948</v>
      </c>
      <c r="BQ58" s="0" t="n">
        <f aca="false">BF58^0.04*BG58^0.22*BH58^0.51*BI58^0.06*BP58^0.17</f>
        <v>75.2508476924831</v>
      </c>
      <c r="BR58" s="0" t="str">
        <f aca="false">IF(BQ58&gt;=90, "Very Good", IF(BQ58&gt;=80, "Good", IF(BQ58&gt;=70, "Slightly Good", IF(BQ58&gt;=60, "Average", IF(BQ58&gt;=50, "Slightly Poor", IF(BQ58&gt;=40, "Poor", "Very Poor"))))))</f>
        <v>Slightly Good</v>
      </c>
      <c r="BT58" s="0" t="e">
        <f aca="false">9.81*LN(AH58)+30.6</f>
        <v>#VALUE!</v>
      </c>
      <c r="BU58" s="0" t="e">
        <f aca="false">IF(BT58&lt;30, "Clean water", IF(AND(BT58&gt;=30, BT58&lt;40), "Hypolimia", IF(AND(BT58&gt;=40,BT58&lt;50), "Mesotrophic", IF(AND(BT58&gt;=50, BT58&lt;70), "Eutrophic", IF(BT58&gt;70,"Hypertrophic")))))</f>
        <v>#VALUE!</v>
      </c>
      <c r="BW58" s="0" t="str">
        <f aca="false">IF(G58/H58&gt;=1, "PLS CHECK", "")</f>
        <v/>
      </c>
      <c r="BX58" s="0" t="str">
        <f aca="false">IF(AC58/J58&gt;=1, "PLS CHECK", "")</f>
        <v/>
      </c>
      <c r="BY58" s="0" t="str">
        <f aca="false">IF(AE58/J58&gt;=1, "PLS CHECK", "")</f>
        <v/>
      </c>
      <c r="BZ58" s="0" t="str">
        <f aca="false">IF(AD58/J58&gt;=1, "PLS CHECK", "")</f>
        <v/>
      </c>
      <c r="CA58" s="0" t="str">
        <f aca="false">IF(AF58/K58&gt;=1, "PLS CHECK", "")</f>
        <v/>
      </c>
      <c r="CB58" s="0" t="str">
        <f aca="false">IF(AG58/K58&gt;=1, "PLS CHECK", "")</f>
        <v/>
      </c>
    </row>
    <row r="59" customFormat="false" ht="12.5" hidden="false" customHeight="false" outlineLevel="0" collapsed="false">
      <c r="A59" s="0" t="n">
        <v>56</v>
      </c>
      <c r="B59" s="15" t="s">
        <v>75</v>
      </c>
      <c r="C59" s="16" t="s">
        <v>76</v>
      </c>
      <c r="D59" s="0" t="s">
        <v>129</v>
      </c>
      <c r="E59" s="0" t="n">
        <v>8.1</v>
      </c>
      <c r="F59" s="0" t="n">
        <v>12.1</v>
      </c>
      <c r="G59" s="37"/>
      <c r="H59" s="0" t="n">
        <v>8.2</v>
      </c>
      <c r="I59" s="0" t="n">
        <v>8</v>
      </c>
      <c r="J59" s="0" t="n">
        <v>8.51</v>
      </c>
      <c r="K59" s="37"/>
      <c r="L59" s="0" t="n">
        <v>4.3</v>
      </c>
      <c r="M59" s="0" t="n">
        <v>6.2</v>
      </c>
      <c r="N59" s="0" t="n">
        <v>0</v>
      </c>
      <c r="O59" s="37"/>
      <c r="P59" s="0" t="n">
        <v>11000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AC59" s="0" t="n">
        <v>7.246</v>
      </c>
      <c r="AD59" s="0" t="n">
        <v>1.976</v>
      </c>
      <c r="AE59" s="0" t="n">
        <v>4.379</v>
      </c>
      <c r="AF59" s="37"/>
      <c r="AG59" s="37"/>
      <c r="AH59" s="0" t="n">
        <v>7.8</v>
      </c>
      <c r="AJ59" s="0" t="n">
        <v>3000</v>
      </c>
      <c r="AP59" s="0" t="n">
        <v>0</v>
      </c>
      <c r="AY59" s="0" t="n">
        <v>0</v>
      </c>
      <c r="BF59" s="0" t="n">
        <f aca="false">IF(E59&lt;11,-3.6797*E59^2+48.115*E59-53.83,280.92*EXP(-0.2027*E59))</f>
        <v>94.476383</v>
      </c>
      <c r="BG59" s="0" t="n">
        <f aca="false">32.208*LN(F59)+21.438</f>
        <v>101.739161217428</v>
      </c>
      <c r="BH59" s="0" t="n">
        <f aca="false">IF(G59&lt;=2, -10*G59+100, 88.958*EXP(-0.0755*G59))</f>
        <v>100</v>
      </c>
      <c r="BI59" s="0" t="n">
        <f aca="false">IF(I59&lt;=100, 0.0053*(I59)^2-1.0332*I59+100.76, 122.82*EXP(-0.0092*I59))</f>
        <v>92.8336</v>
      </c>
      <c r="BJ59" s="0" t="n">
        <f aca="false">IF(P59&lt;=1000, -6.942*LN(P59)+107.59, -36.304*LN(P59)+310.72)</f>
        <v>-27.1123376318395</v>
      </c>
      <c r="BK59" s="0" t="e">
        <f aca="false">BF59^0.04*BG59^0.22*BH59^0.51*BI59^0.06*BJ59^0.17</f>
        <v>#NUM!</v>
      </c>
      <c r="BL59" s="0" t="e">
        <f aca="false">IF(BK59&gt;=90, "Very Good", IF(BK59&gt;=80, "Good", IF(BK59&gt;=70, "Slightly Good", IF(BK59&gt;=60, "Average", IF(BK59&gt;=50, "Slightly Poor", IF(BK59&gt;=40, "Poor", "Very Poor"))))))</f>
        <v>#NUM!</v>
      </c>
      <c r="BM59" s="0" t="n">
        <f aca="false">IF(P59&lt;=1000, -6.942*LN(P59)+107.59, IF(AND(P59&gt;1000, P59&lt;=5213),-36.304*LN(P59)+310.72, IF(P59&gt;5213, 10)))</f>
        <v>10</v>
      </c>
      <c r="BN59" s="0" t="n">
        <f aca="false">BF59^0.04*BG59^0.22*BH59^0.51*BI59^0.06*BM59^0.17</f>
        <v>67.4097374254279</v>
      </c>
      <c r="BO59" s="0" t="str">
        <f aca="false">IF(BN59&gt;=90, "Very Good", IF(BN59&gt;=80, "Good", IF(BN59&gt;=70, "Slightly Good", IF(BN59&gt;=60, "Average", IF(BN59&gt;=50, "Slightly Poor", IF(BN59&gt;=40, "Poor", "Very Poor"))))))</f>
        <v>Average</v>
      </c>
      <c r="BP59" s="0" t="n">
        <f aca="false">IF(AJ59&lt;=1000, -6.942*LN(AJ59)+107.59, IF(AND(AJ59&gt;1000, AJ59&lt;=5213),-36.304*LN(AJ59)+310.72, IF(AJ59&gt;5213, 10)))</f>
        <v>20.0568318240255</v>
      </c>
      <c r="BQ59" s="0" t="n">
        <f aca="false">BF59^0.04*BG59^0.22*BH59^0.51*BI59^0.06*BP59^0.17</f>
        <v>75.8764899297606</v>
      </c>
      <c r="BR59" s="0" t="str">
        <f aca="false">IF(BQ59&gt;=90, "Very Good", IF(BQ59&gt;=80, "Good", IF(BQ59&gt;=70, "Slightly Good", IF(BQ59&gt;=60, "Average", IF(BQ59&gt;=50, "Slightly Poor", IF(BQ59&gt;=40, "Poor", "Very Poor"))))))</f>
        <v>Slightly Good</v>
      </c>
      <c r="BT59" s="0" t="n">
        <f aca="false">9.81*LN(AH59)+30.6</f>
        <v>50.7509538275533</v>
      </c>
      <c r="BU59" s="0" t="str">
        <f aca="false">IF(BT59&lt;30, "Clean water", IF(AND(BT59&gt;=30, BT59&lt;40), "Hypolimia", IF(AND(BT59&gt;=40,BT59&lt;50), "Mesotrophic", IF(AND(BT59&gt;=50, BT59&lt;70), "Eutrophic", IF(BT59&gt;70,"Hypertrophic")))))</f>
        <v>Eutrophic</v>
      </c>
      <c r="BW59" s="0" t="str">
        <f aca="false">IF(G59/H59&gt;=1, "PLS CHECK", "")</f>
        <v/>
      </c>
      <c r="BX59" s="0" t="str">
        <f aca="false">IF(AC59/J59&gt;=1, "PLS CHECK", "")</f>
        <v/>
      </c>
      <c r="BY59" s="0" t="str">
        <f aca="false">IF(AE59/J59&gt;=1, "PLS CHECK", "")</f>
        <v/>
      </c>
      <c r="BZ59" s="0" t="str">
        <f aca="false">IF(AD59/J59&gt;=1, "PLS CHECK", "")</f>
        <v/>
      </c>
      <c r="CA59" s="0" t="e">
        <f aca="false">IF(AF59/K59&gt;=1, "PLS CHECK", "")</f>
        <v>#DIV/0!</v>
      </c>
      <c r="CB59" s="0" t="e">
        <f aca="false">IF(AG59/K59&gt;=1, "PLS CHECK", "")</f>
        <v>#DIV/0!</v>
      </c>
    </row>
    <row r="60" customFormat="false" ht="12.5" hidden="false" customHeight="false" outlineLevel="0" collapsed="false">
      <c r="A60" s="0" t="n">
        <v>57</v>
      </c>
      <c r="B60" s="15" t="s">
        <v>77</v>
      </c>
      <c r="C60" s="16" t="s">
        <v>78</v>
      </c>
      <c r="D60" s="0" t="s">
        <v>129</v>
      </c>
      <c r="E60" s="0" t="n">
        <v>8.2</v>
      </c>
      <c r="F60" s="0" t="n">
        <v>13.3</v>
      </c>
      <c r="G60" s="0" t="n">
        <v>2.7</v>
      </c>
      <c r="H60" s="0" t="n">
        <v>5</v>
      </c>
      <c r="I60" s="0" t="n">
        <v>7.1</v>
      </c>
      <c r="J60" s="0" t="n">
        <v>3.512</v>
      </c>
      <c r="K60" s="0" t="n">
        <v>0.037</v>
      </c>
      <c r="L60" s="0" t="n">
        <v>3.7</v>
      </c>
      <c r="M60" s="0" t="n">
        <v>8.8</v>
      </c>
      <c r="N60" s="0" t="n">
        <v>0</v>
      </c>
      <c r="O60" s="0" t="n">
        <v>265</v>
      </c>
      <c r="P60" s="37"/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AC60" s="0" t="n">
        <v>3.341</v>
      </c>
      <c r="AD60" s="0" t="n">
        <v>0.162</v>
      </c>
      <c r="AE60" s="0" t="n">
        <v>2.609</v>
      </c>
      <c r="AF60" s="0" t="n">
        <v>0.01</v>
      </c>
      <c r="AG60" s="0" t="n">
        <v>0.002</v>
      </c>
      <c r="AH60" s="0" t="n">
        <v>24.3</v>
      </c>
      <c r="AJ60" s="0" t="n">
        <v>22</v>
      </c>
      <c r="AP60" s="0" t="n">
        <v>0</v>
      </c>
      <c r="AY60" s="0" t="n">
        <v>0</v>
      </c>
      <c r="BD60" s="0" t="n">
        <v>141.851</v>
      </c>
      <c r="BF60" s="0" t="n">
        <f aca="false">IF(E60&lt;11,-3.6797*E60^2+48.115*E60-53.83,280.92*EXP(-0.2027*E60))</f>
        <v>93.289972</v>
      </c>
      <c r="BG60" s="0" t="n">
        <f aca="false">32.208*LN(F60)+21.438</f>
        <v>104.784704046614</v>
      </c>
      <c r="BH60" s="0" t="n">
        <f aca="false">IF(G60&lt;=2, -10*G60+100, 88.958*EXP(-0.0755*G60))</f>
        <v>72.5527837174588</v>
      </c>
      <c r="BI60" s="0" t="n">
        <f aca="false">IF(I60&lt;=100, 0.0053*(I60)^2-1.0332*I60+100.76, 122.82*EXP(-0.0092*I60))</f>
        <v>93.691453</v>
      </c>
      <c r="BJ60" s="0" t="e">
        <f aca="false">IF(P60&lt;=1000, -6.942*LN(P60)+107.59, -36.304*LN(P60)+310.72)</f>
        <v>#VALUE!</v>
      </c>
      <c r="BK60" s="0" t="e">
        <f aca="false">BF60^0.04*BG60^0.22*BH60^0.51*BI60^0.06*BJ60^0.17</f>
        <v>#VALUE!</v>
      </c>
      <c r="BL60" s="0" t="e">
        <f aca="false">IF(BK60&gt;=90, "Very Good", IF(BK60&gt;=80, "Good", IF(BK60&gt;=70, "Slightly Good", IF(BK60&gt;=60, "Average", IF(BK60&gt;=50, "Slightly Poor", IF(BK60&gt;=40, "Poor", "Very Poor"))))))</f>
        <v>#VALUE!</v>
      </c>
      <c r="BM60" s="0" t="e">
        <f aca="false">IF(P60&lt;=1000, -6.942*LN(P60)+107.59, IF(AND(P60&gt;1000, P60&lt;=5213),-36.304*LN(P60)+310.72, IF(P60&gt;5213, 10)))</f>
        <v>#VALUE!</v>
      </c>
      <c r="BN60" s="0" t="e">
        <f aca="false">BF60^0.04*BG60^0.22*BH60^0.51*BI60^0.06*BM60^0.17</f>
        <v>#VALUE!</v>
      </c>
      <c r="BO60" s="0" t="e">
        <f aca="false">IF(BN60&gt;=90, "Very Good", IF(BN60&gt;=80, "Good", IF(BN60&gt;=70, "Slightly Good", IF(BN60&gt;=60, "Average", IF(BN60&gt;=50, "Slightly Poor", IF(BN60&gt;=40, "Poor", "Very Poor"))))))</f>
        <v>#VALUE!</v>
      </c>
      <c r="BP60" s="0" t="n">
        <f aca="false">IF(AJ60&lt;=1000, -6.942*LN(AJ60)+107.59, IF(AND(AJ60&gt;1000, AJ60&lt;=5213),-36.304*LN(AJ60)+310.72, IF(AJ60&gt;5213, 10)))</f>
        <v>86.1319832887866</v>
      </c>
      <c r="BQ60" s="0" t="n">
        <f aca="false">BF60^0.04*BG60^0.22*BH60^0.51*BI60^0.06*BP60^0.17</f>
        <v>83.0754055326737</v>
      </c>
      <c r="BR60" s="0" t="str">
        <f aca="false">IF(BQ60&gt;=90, "Very Good", IF(BQ60&gt;=80, "Good", IF(BQ60&gt;=70, "Slightly Good", IF(BQ60&gt;=60, "Average", IF(BQ60&gt;=50, "Slightly Poor", IF(BQ60&gt;=40, "Poor", "Very Poor"))))))</f>
        <v>Good</v>
      </c>
      <c r="BT60" s="0" t="n">
        <f aca="false">9.81*LN(AH60)+30.6</f>
        <v>61.8985729968992</v>
      </c>
      <c r="BU60" s="0" t="str">
        <f aca="false">IF(BT60&lt;30, "Clean water", IF(AND(BT60&gt;=30, BT60&lt;40), "Hypolimia", IF(AND(BT60&gt;=40,BT60&lt;50), "Mesotrophic", IF(AND(BT60&gt;=50, BT60&lt;70), "Eutrophic", IF(BT60&gt;70,"Hypertrophic")))))</f>
        <v>Eutrophic</v>
      </c>
      <c r="BW60" s="0" t="str">
        <f aca="false">IF(G60/H60&gt;=1, "PLS CHECK", "")</f>
        <v/>
      </c>
      <c r="BX60" s="0" t="str">
        <f aca="false">IF(AC60/J60&gt;=1, "PLS CHECK", "")</f>
        <v/>
      </c>
      <c r="BY60" s="0" t="str">
        <f aca="false">IF(AE60/J60&gt;=1, "PLS CHECK", "")</f>
        <v/>
      </c>
      <c r="BZ60" s="0" t="str">
        <f aca="false">IF(AD60/J60&gt;=1, "PLS CHECK", "")</f>
        <v/>
      </c>
      <c r="CA60" s="0" t="str">
        <f aca="false">IF(AF60/K60&gt;=1, "PLS CHECK", "")</f>
        <v/>
      </c>
      <c r="CB60" s="0" t="str">
        <f aca="false">IF(AG60/K60&gt;=1, "PLS CHECK", "")</f>
        <v/>
      </c>
    </row>
    <row r="61" customFormat="false" ht="12.5" hidden="false" customHeight="false" outlineLevel="0" collapsed="false">
      <c r="A61" s="0" t="n">
        <v>58</v>
      </c>
      <c r="B61" s="15" t="s">
        <v>79</v>
      </c>
      <c r="C61" s="16" t="s">
        <v>80</v>
      </c>
      <c r="D61" s="0" t="s">
        <v>129</v>
      </c>
      <c r="E61" s="0" t="n">
        <v>7.7</v>
      </c>
      <c r="F61" s="0" t="n">
        <v>13.4</v>
      </c>
      <c r="G61" s="0" t="n">
        <v>4.6</v>
      </c>
      <c r="H61" s="37"/>
      <c r="I61" s="0" t="n">
        <v>12.1</v>
      </c>
      <c r="J61" s="0" t="n">
        <v>7.118</v>
      </c>
      <c r="K61" s="0" t="n">
        <v>0.146</v>
      </c>
      <c r="L61" s="37"/>
      <c r="M61" s="0" t="n">
        <v>9.3</v>
      </c>
      <c r="N61" s="0" t="n">
        <v>0</v>
      </c>
      <c r="O61" s="0" t="n">
        <v>338</v>
      </c>
      <c r="P61" s="0" t="n">
        <v>18800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</v>
      </c>
      <c r="AC61" s="0" t="n">
        <v>6.741</v>
      </c>
      <c r="AD61" s="0" t="n">
        <v>1.615</v>
      </c>
      <c r="AE61" s="0" t="n">
        <v>4.027</v>
      </c>
      <c r="AF61" s="0" t="n">
        <v>0.046</v>
      </c>
      <c r="AG61" s="0" t="n">
        <v>0.03</v>
      </c>
      <c r="AH61" s="37"/>
      <c r="AI61" s="0" t="n">
        <v>0</v>
      </c>
      <c r="AJ61" s="0" t="n">
        <v>2574</v>
      </c>
      <c r="AP61" s="0" t="n">
        <v>0</v>
      </c>
      <c r="AQ61" s="0" t="n">
        <v>0</v>
      </c>
      <c r="AR61" s="0" t="n">
        <v>0</v>
      </c>
      <c r="AS61" s="0" t="n">
        <v>0</v>
      </c>
      <c r="AU61" s="0" t="n">
        <v>0</v>
      </c>
      <c r="AV61" s="0" t="n">
        <v>0</v>
      </c>
      <c r="AY61" s="0" t="n">
        <v>0</v>
      </c>
      <c r="AZ61" s="0" t="n">
        <v>0</v>
      </c>
      <c r="BB61" s="0" t="n">
        <v>0</v>
      </c>
      <c r="BD61" s="0" t="n">
        <v>145.189</v>
      </c>
      <c r="BE61" s="0" t="n">
        <v>0</v>
      </c>
      <c r="BF61" s="0" t="n">
        <f aca="false">IF(E61&lt;11,-3.6797*E61^2+48.115*E61-53.83,280.92*EXP(-0.2027*E61))</f>
        <v>98.486087</v>
      </c>
      <c r="BG61" s="0" t="n">
        <f aca="false">32.208*LN(F61)+21.438</f>
        <v>105.025963601667</v>
      </c>
      <c r="BH61" s="0" t="n">
        <f aca="false">IF(G61&lt;=2, -10*G61+100, 88.958*EXP(-0.0755*G61))</f>
        <v>62.8571284237721</v>
      </c>
      <c r="BI61" s="0" t="n">
        <f aca="false">IF(I61&lt;=100, 0.0053*(I61)^2-1.0332*I61+100.76, 122.82*EXP(-0.0092*I61))</f>
        <v>89.034253</v>
      </c>
      <c r="BJ61" s="0" t="n">
        <f aca="false">IF(P61&lt;=1000, -6.942*LN(P61)+107.59, -36.304*LN(P61)+310.72)</f>
        <v>-46.5698874506901</v>
      </c>
      <c r="BK61" s="0" t="e">
        <f aca="false">BF61^0.04*BG61^0.22*BH61^0.51*BI61^0.06*BJ61^0.17</f>
        <v>#NUM!</v>
      </c>
      <c r="BL61" s="0" t="e">
        <f aca="false">IF(BK61&gt;=90, "Very Good", IF(BK61&gt;=80, "Good", IF(BK61&gt;=70, "Slightly Good", IF(BK61&gt;=60, "Average", IF(BK61&gt;=50, "Slightly Poor", IF(BK61&gt;=40, "Poor", "Very Poor"))))))</f>
        <v>#NUM!</v>
      </c>
      <c r="BM61" s="0" t="n">
        <f aca="false">IF(P61&lt;=1000, -6.942*LN(P61)+107.59, IF(AND(P61&gt;1000, P61&lt;=5213),-36.304*LN(P61)+310.72, IF(P61&gt;5213, 10)))</f>
        <v>10</v>
      </c>
      <c r="BN61" s="0" t="n">
        <f aca="false">BF61^0.04*BG61^0.22*BH61^0.51*BI61^0.06*BM61^0.17</f>
        <v>53.524732397122</v>
      </c>
      <c r="BO61" s="0" t="str">
        <f aca="false">IF(BN61&gt;=90, "Very Good", IF(BN61&gt;=80, "Good", IF(BN61&gt;=70, "Slightly Good", IF(BN61&gt;=60, "Average", IF(BN61&gt;=50, "Slightly Poor", IF(BN61&gt;=40, "Poor", "Very Poor"))))))</f>
        <v>Slightly Poor</v>
      </c>
      <c r="BP61" s="0" t="n">
        <f aca="false">IF(AJ61&lt;=1000, -6.942*LN(AJ61)+107.59, IF(AND(AJ61&gt;1000, AJ61&lt;=5213),-36.304*LN(AJ61)+310.72, IF(AJ61&gt;5213, 10)))</f>
        <v>25.616832244382</v>
      </c>
      <c r="BQ61" s="0" t="n">
        <f aca="false">BF61^0.04*BG61^0.22*BH61^0.51*BI61^0.06*BP61^0.17</f>
        <v>62.8063892979366</v>
      </c>
      <c r="BR61" s="0" t="str">
        <f aca="false">IF(BQ61&gt;=90, "Very Good", IF(BQ61&gt;=80, "Good", IF(BQ61&gt;=70, "Slightly Good", IF(BQ61&gt;=60, "Average", IF(BQ61&gt;=50, "Slightly Poor", IF(BQ61&gt;=40, "Poor", "Very Poor"))))))</f>
        <v>Average</v>
      </c>
      <c r="BT61" s="0" t="e">
        <f aca="false">9.81*LN(AH61)+30.6</f>
        <v>#VALUE!</v>
      </c>
      <c r="BU61" s="0" t="e">
        <f aca="false">IF(BT61&lt;30, "Clean water", IF(AND(BT61&gt;=30, BT61&lt;40), "Hypolimia", IF(AND(BT61&gt;=40,BT61&lt;50), "Mesotrophic", IF(AND(BT61&gt;=50, BT61&lt;70), "Eutrophic", IF(BT61&gt;70,"Hypertrophic")))))</f>
        <v>#VALUE!</v>
      </c>
      <c r="BW61" s="0" t="e">
        <f aca="false">IF(G61/H61&gt;=1, "PLS CHECK", "")</f>
        <v>#DIV/0!</v>
      </c>
      <c r="BX61" s="0" t="str">
        <f aca="false">IF(AC61/J61&gt;=1, "PLS CHECK", "")</f>
        <v/>
      </c>
      <c r="BY61" s="0" t="str">
        <f aca="false">IF(AE61/J61&gt;=1, "PLS CHECK", "")</f>
        <v/>
      </c>
      <c r="BZ61" s="0" t="str">
        <f aca="false">IF(AD61/J61&gt;=1, "PLS CHECK", "")</f>
        <v/>
      </c>
      <c r="CA61" s="0" t="str">
        <f aca="false">IF(AF61/K61&gt;=1, "PLS CHECK", "")</f>
        <v/>
      </c>
      <c r="CB61" s="0" t="str">
        <f aca="false">IF(AG61/K61&gt;=1, "PLS CHECK", "")</f>
        <v/>
      </c>
    </row>
    <row r="62" customFormat="false" ht="12.5" hidden="false" customHeight="false" outlineLevel="0" collapsed="false">
      <c r="A62" s="0" t="n">
        <v>59</v>
      </c>
      <c r="B62" s="15" t="s">
        <v>81</v>
      </c>
      <c r="C62" s="16" t="s">
        <v>82</v>
      </c>
      <c r="D62" s="0" t="s">
        <v>129</v>
      </c>
      <c r="E62" s="37"/>
      <c r="F62" s="0" t="n">
        <v>13.5</v>
      </c>
      <c r="G62" s="0" t="n">
        <v>1.5</v>
      </c>
      <c r="H62" s="0" t="n">
        <v>3.5</v>
      </c>
      <c r="I62" s="0" t="n">
        <v>1.6</v>
      </c>
      <c r="J62" s="0" t="n">
        <v>4.221</v>
      </c>
      <c r="K62" s="0" t="n">
        <v>0.035</v>
      </c>
      <c r="L62" s="0" t="n">
        <v>1.8</v>
      </c>
      <c r="M62" s="0" t="n">
        <v>5.7</v>
      </c>
      <c r="N62" s="0" t="n">
        <v>0</v>
      </c>
      <c r="O62" s="0" t="n">
        <v>261</v>
      </c>
      <c r="P62" s="0" t="n">
        <v>16000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</v>
      </c>
      <c r="AC62" s="0" t="n">
        <v>3.558</v>
      </c>
      <c r="AD62" s="0" t="n">
        <v>0.057</v>
      </c>
      <c r="AE62" s="0" t="n">
        <v>3.031</v>
      </c>
      <c r="AF62" s="0" t="n">
        <v>0.021</v>
      </c>
      <c r="AG62" s="0" t="n">
        <v>0.013</v>
      </c>
      <c r="AH62" s="0" t="n">
        <v>7.5</v>
      </c>
      <c r="AJ62" s="0" t="n">
        <v>450</v>
      </c>
      <c r="AP62" s="0" t="n">
        <v>0</v>
      </c>
      <c r="AY62" s="0" t="n">
        <v>0</v>
      </c>
      <c r="BF62" s="0" t="n">
        <f aca="false">IF(E62&lt;11,-3.6797*E62^2+48.115*E62-53.83,280.92*EXP(-0.2027*E62))</f>
        <v>-53.83</v>
      </c>
      <c r="BG62" s="0" t="n">
        <f aca="false">32.208*LN(F62)+21.438</f>
        <v>105.265429388793</v>
      </c>
      <c r="BH62" s="0" t="n">
        <f aca="false">IF(G62&lt;=2, -10*G62+100, 88.958*EXP(-0.0755*G62))</f>
        <v>85</v>
      </c>
      <c r="BI62" s="0" t="n">
        <f aca="false">IF(I62&lt;=100, 0.0053*(I62)^2-1.0332*I62+100.76, 122.82*EXP(-0.0092*I62))</f>
        <v>99.120448</v>
      </c>
      <c r="BJ62" s="0" t="n">
        <f aca="false">IF(P62&lt;=1000, -6.942*LN(P62)+107.59, -36.304*LN(P62)+310.72)</f>
        <v>-40.7152086203605</v>
      </c>
      <c r="BK62" s="0" t="e">
        <f aca="false">BF62^0.04*BG62^0.22*BH62^0.51*BI62^0.06*BJ62^0.17</f>
        <v>#NUM!</v>
      </c>
      <c r="BL62" s="0" t="e">
        <f aca="false">IF(BK62&gt;=90, "Very Good", IF(BK62&gt;=80, "Good", IF(BK62&gt;=70, "Slightly Good", IF(BK62&gt;=60, "Average", IF(BK62&gt;=50, "Slightly Poor", IF(BK62&gt;=40, "Poor", "Very Poor"))))))</f>
        <v>#NUM!</v>
      </c>
      <c r="BM62" s="0" t="n">
        <f aca="false">IF(P62&lt;=1000, -6.942*LN(P62)+107.59, IF(AND(P62&gt;1000, P62&lt;=5213),-36.304*LN(P62)+310.72, IF(P62&gt;5213, 10)))</f>
        <v>10</v>
      </c>
      <c r="BN62" s="0" t="n">
        <f aca="false">BF62^0.04*BG62^0.22*BH62^0.51*BI62^0.06*BM62^0.17</f>
        <v>-61.3645129081372</v>
      </c>
      <c r="BO62" s="0" t="str">
        <f aca="false">IF(BN62&gt;=90, "Very Good", IF(BN62&gt;=80, "Good", IF(BN62&gt;=70, "Slightly Good", IF(BN62&gt;=60, "Average", IF(BN62&gt;=50, "Slightly Poor", IF(BN62&gt;=40, "Poor", "Very Poor"))))))</f>
        <v>Very Poor</v>
      </c>
      <c r="BP62" s="0" t="n">
        <f aca="false">IF(AJ62&lt;=1000, -6.942*LN(AJ62)+107.59, IF(AND(AJ62&gt;1000, AJ62&lt;=5213),-36.304*LN(AJ62)+310.72, IF(AJ62&gt;5213, 10)))</f>
        <v>65.1796032804498</v>
      </c>
      <c r="BQ62" s="0" t="n">
        <f aca="false">BF62^0.04*BG62^0.22*BH62^0.51*BI62^0.06*BP62^0.17</f>
        <v>-84.394915454714</v>
      </c>
      <c r="BR62" s="0" t="str">
        <f aca="false">IF(BQ62&gt;=90, "Very Good", IF(BQ62&gt;=80, "Good", IF(BQ62&gt;=70, "Slightly Good", IF(BQ62&gt;=60, "Average", IF(BQ62&gt;=50, "Slightly Poor", IF(BQ62&gt;=40, "Poor", "Very Poor"))))))</f>
        <v>Very Poor</v>
      </c>
      <c r="BT62" s="0" t="n">
        <f aca="false">9.81*LN(AH62)+30.6</f>
        <v>50.3661986315196</v>
      </c>
      <c r="BU62" s="0" t="str">
        <f aca="false">IF(BT62&lt;30, "Clean water", IF(AND(BT62&gt;=30, BT62&lt;40), "Hypolimia", IF(AND(BT62&gt;=40,BT62&lt;50), "Mesotrophic", IF(AND(BT62&gt;=50, BT62&lt;70), "Eutrophic", IF(BT62&gt;70,"Hypertrophic")))))</f>
        <v>Eutrophic</v>
      </c>
      <c r="BW62" s="0" t="str">
        <f aca="false">IF(G62/H62&gt;=1, "PLS CHECK", "")</f>
        <v/>
      </c>
      <c r="BX62" s="0" t="str">
        <f aca="false">IF(AC62/J62&gt;=1, "PLS CHECK", "")</f>
        <v/>
      </c>
      <c r="BY62" s="0" t="str">
        <f aca="false">IF(AE62/J62&gt;=1, "PLS CHECK", "")</f>
        <v/>
      </c>
      <c r="BZ62" s="0" t="str">
        <f aca="false">IF(AD62/J62&gt;=1, "PLS CHECK", "")</f>
        <v/>
      </c>
      <c r="CA62" s="0" t="str">
        <f aca="false">IF(AF62/K62&gt;=1, "PLS CHECK", "")</f>
        <v/>
      </c>
      <c r="CB62" s="0" t="str">
        <f aca="false">IF(AG62/K62&gt;=1, "PLS CHECK", "")</f>
        <v/>
      </c>
    </row>
    <row r="63" customFormat="false" ht="12.5" hidden="false" customHeight="false" outlineLevel="0" collapsed="false">
      <c r="A63" s="0" t="n">
        <v>60</v>
      </c>
      <c r="B63" s="15" t="s">
        <v>83</v>
      </c>
      <c r="C63" s="16" t="s">
        <v>84</v>
      </c>
      <c r="D63" s="0" t="s">
        <v>129</v>
      </c>
      <c r="E63" s="0" t="n">
        <v>7.7</v>
      </c>
      <c r="F63" s="0" t="n">
        <v>13.2</v>
      </c>
      <c r="G63" s="0" t="n">
        <v>2.1</v>
      </c>
      <c r="H63" s="0" t="n">
        <v>5.4</v>
      </c>
      <c r="I63" s="0" t="n">
        <v>7.6</v>
      </c>
      <c r="J63" s="0" t="n">
        <v>3.803</v>
      </c>
      <c r="K63" s="37"/>
      <c r="L63" s="0" t="n">
        <v>2.5</v>
      </c>
      <c r="M63" s="0" t="n">
        <v>7.6</v>
      </c>
      <c r="N63" s="0" t="n">
        <v>0</v>
      </c>
      <c r="O63" s="0" t="n">
        <v>291</v>
      </c>
      <c r="P63" s="0" t="n">
        <v>4200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</v>
      </c>
      <c r="AC63" s="0" t="n">
        <v>3.474</v>
      </c>
      <c r="AD63" s="0" t="n">
        <v>0.364</v>
      </c>
      <c r="AE63" s="0" t="n">
        <v>3.063</v>
      </c>
      <c r="AF63" s="37"/>
      <c r="AG63" s="0" t="n">
        <v>0.007</v>
      </c>
      <c r="AH63" s="0" t="n">
        <v>9.8</v>
      </c>
      <c r="AJ63" s="0" t="n">
        <v>190</v>
      </c>
      <c r="AP63" s="0" t="n">
        <v>0</v>
      </c>
      <c r="AY63" s="0" t="n">
        <v>0</v>
      </c>
      <c r="BF63" s="0" t="n">
        <f aca="false">IF(E63&lt;11,-3.6797*E63^2+48.115*E63-53.83,280.92*EXP(-0.2027*E63))</f>
        <v>98.486087</v>
      </c>
      <c r="BG63" s="0" t="n">
        <f aca="false">32.208*LN(F63)+21.438</f>
        <v>104.54162364751</v>
      </c>
      <c r="BH63" s="0" t="n">
        <f aca="false">IF(G63&lt;=2, -10*G63+100, 88.958*EXP(-0.0755*G63))</f>
        <v>75.9150041678102</v>
      </c>
      <c r="BI63" s="0" t="n">
        <f aca="false">IF(I63&lt;=100, 0.0053*(I63)^2-1.0332*I63+100.76, 122.82*EXP(-0.0092*I63))</f>
        <v>93.213808</v>
      </c>
      <c r="BJ63" s="0" t="n">
        <f aca="false">IF(P63&lt;=1000, -6.942*LN(P63)+107.59, -36.304*LN(P63)+310.72)</f>
        <v>7.84154374572893</v>
      </c>
      <c r="BK63" s="0" t="n">
        <f aca="false">BF63^0.04*BG63^0.22*BH63^0.51*BI63^0.06*BJ63^0.17</f>
        <v>56.6451585147374</v>
      </c>
      <c r="BL63" s="0" t="str">
        <f aca="false">IF(BK63&gt;=90, "Very Good", IF(BK63&gt;=80, "Good", IF(BK63&gt;=70, "Slightly Good", IF(BK63&gt;=60, "Average", IF(BK63&gt;=50, "Slightly Poor", IF(BK63&gt;=40, "Poor", "Very Poor"))))))</f>
        <v>Slightly Poor</v>
      </c>
      <c r="BM63" s="0" t="n">
        <f aca="false">IF(P63&lt;=1000, -6.942*LN(P63)+107.59, IF(AND(P63&gt;1000, P63&lt;=5213),-36.304*LN(P63)+310.72, IF(P63&gt;5213, 10)))</f>
        <v>7.84154374572893</v>
      </c>
      <c r="BN63" s="0" t="n">
        <f aca="false">BF63^0.04*BG63^0.22*BH63^0.51*BI63^0.06*BM63^0.17</f>
        <v>56.6451585147374</v>
      </c>
      <c r="BO63" s="0" t="str">
        <f aca="false">IF(BN63&gt;=90, "Very Good", IF(BN63&gt;=80, "Good", IF(BN63&gt;=70, "Slightly Good", IF(BN63&gt;=60, "Average", IF(BN63&gt;=50, "Slightly Poor", IF(BN63&gt;=40, "Poor", "Very Poor"))))))</f>
        <v>Slightly Poor</v>
      </c>
      <c r="BP63" s="0" t="n">
        <f aca="false">IF(AJ63&lt;=1000, -6.942*LN(AJ63)+107.59, IF(AND(AJ63&gt;1000, AJ63&lt;=5213),-36.304*LN(AJ63)+310.72, IF(AJ63&gt;5213, 10)))</f>
        <v>71.1651588910619</v>
      </c>
      <c r="BQ63" s="0" t="n">
        <f aca="false">BF63^0.04*BG63^0.22*BH63^0.51*BI63^0.06*BP63^0.17</f>
        <v>82.4138099056728</v>
      </c>
      <c r="BR63" s="0" t="str">
        <f aca="false">IF(BQ63&gt;=90, "Very Good", IF(BQ63&gt;=80, "Good", IF(BQ63&gt;=70, "Slightly Good", IF(BQ63&gt;=60, "Average", IF(BQ63&gt;=50, "Slightly Poor", IF(BQ63&gt;=40, "Poor", "Very Poor"))))))</f>
        <v>Good</v>
      </c>
      <c r="BT63" s="0" t="n">
        <f aca="false">9.81*LN(AH63)+30.6</f>
        <v>52.9901712034867</v>
      </c>
      <c r="BU63" s="0" t="str">
        <f aca="false">IF(BT63&lt;30, "Clean water", IF(AND(BT63&gt;=30, BT63&lt;40), "Hypolimia", IF(AND(BT63&gt;=40,BT63&lt;50), "Mesotrophic", IF(AND(BT63&gt;=50, BT63&lt;70), "Eutrophic", IF(BT63&gt;70,"Hypertrophic")))))</f>
        <v>Eutrophic</v>
      </c>
      <c r="BW63" s="0" t="str">
        <f aca="false">IF(G63/H63&gt;=1, "PLS CHECK", "")</f>
        <v/>
      </c>
      <c r="BX63" s="0" t="str">
        <f aca="false">IF(AC63/J63&gt;=1, "PLS CHECK", "")</f>
        <v/>
      </c>
      <c r="BY63" s="0" t="str">
        <f aca="false">IF(AE63/J63&gt;=1, "PLS CHECK", "")</f>
        <v/>
      </c>
      <c r="BZ63" s="0" t="str">
        <f aca="false">IF(AD63/J63&gt;=1, "PLS CHECK", "")</f>
        <v/>
      </c>
      <c r="CA63" s="0" t="e">
        <f aca="false">IF(AF63/K63&gt;=1, "PLS CHECK", "")</f>
        <v>#DIV/0!</v>
      </c>
      <c r="CB63" s="0" t="e">
        <f aca="false">IF(AG63/K63&gt;=1, "PLS CHECK", "")</f>
        <v>#DIV/0!</v>
      </c>
    </row>
    <row r="64" customFormat="false" ht="12.5" hidden="false" customHeight="false" outlineLevel="0" collapsed="false">
      <c r="A64" s="0" t="n">
        <v>61</v>
      </c>
      <c r="B64" s="15" t="s">
        <v>85</v>
      </c>
      <c r="C64" s="16" t="s">
        <v>86</v>
      </c>
      <c r="D64" s="0" t="s">
        <v>129</v>
      </c>
      <c r="E64" s="0" t="n">
        <v>8</v>
      </c>
      <c r="F64" s="0" t="n">
        <v>7.7</v>
      </c>
      <c r="G64" s="0" t="n">
        <v>3.7</v>
      </c>
      <c r="H64" s="0" t="n">
        <v>7.5</v>
      </c>
      <c r="I64" s="0" t="n">
        <v>3.9</v>
      </c>
      <c r="J64" s="0" t="n">
        <v>9.345</v>
      </c>
      <c r="K64" s="0" t="n">
        <v>0.151</v>
      </c>
      <c r="L64" s="0" t="n">
        <v>5</v>
      </c>
      <c r="M64" s="0" t="n">
        <v>5.8</v>
      </c>
      <c r="N64" s="0" t="n">
        <v>0</v>
      </c>
      <c r="O64" s="0" t="n">
        <v>588</v>
      </c>
      <c r="P64" s="0" t="n">
        <v>34000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</v>
      </c>
      <c r="AC64" s="0" t="n">
        <v>8.208</v>
      </c>
      <c r="AD64" s="0" t="n">
        <v>1.573</v>
      </c>
      <c r="AE64" s="0" t="n">
        <v>5.449</v>
      </c>
      <c r="AF64" s="37"/>
      <c r="AG64" s="0" t="n">
        <v>0.079</v>
      </c>
      <c r="AH64" s="0" t="n">
        <v>5.5</v>
      </c>
      <c r="AJ64" s="0" t="n">
        <v>2400</v>
      </c>
      <c r="AP64" s="0" t="n">
        <v>0</v>
      </c>
      <c r="AY64" s="0" t="n">
        <v>0</v>
      </c>
      <c r="BF64" s="0" t="n">
        <f aca="false">IF(E64&lt;11,-3.6797*E64^2+48.115*E64-53.83,280.92*EXP(-0.2027*E64))</f>
        <v>95.5892</v>
      </c>
      <c r="BG64" s="0" t="n">
        <f aca="false">32.208*LN(F64)+21.438</f>
        <v>87.1816243519112</v>
      </c>
      <c r="BH64" s="0" t="n">
        <f aca="false">IF(G64&lt;=2, -10*G64+100, 88.958*EXP(-0.0755*G64))</f>
        <v>67.2767257350167</v>
      </c>
      <c r="BI64" s="0" t="n">
        <f aca="false">IF(I64&lt;=100, 0.0053*(I64)^2-1.0332*I64+100.76, 122.82*EXP(-0.0092*I64))</f>
        <v>96.811133</v>
      </c>
      <c r="BJ64" s="0" t="n">
        <f aca="false">IF(P64&lt;=1000, -6.942*LN(P64)+107.59, -36.304*LN(P64)+310.72)</f>
        <v>-68.0801401338326</v>
      </c>
      <c r="BK64" s="0" t="e">
        <f aca="false">BF64^0.04*BG64^0.22*BH64^0.51*BI64^0.06*BJ64^0.17</f>
        <v>#NUM!</v>
      </c>
      <c r="BL64" s="0" t="e">
        <f aca="false">IF(BK64&gt;=90, "Very Good", IF(BK64&gt;=80, "Good", IF(BK64&gt;=70, "Slightly Good", IF(BK64&gt;=60, "Average", IF(BK64&gt;=50, "Slightly Poor", IF(BK64&gt;=40, "Poor", "Very Poor"))))))</f>
        <v>#NUM!</v>
      </c>
      <c r="BM64" s="0" t="n">
        <f aca="false">IF(P64&lt;=1000, -6.942*LN(P64)+107.59, IF(AND(P64&gt;1000, P64&lt;=5213),-36.304*LN(P64)+310.72, IF(P64&gt;5213, 10)))</f>
        <v>10</v>
      </c>
      <c r="BN64" s="0" t="n">
        <f aca="false">BF64^0.04*BG64^0.22*BH64^0.51*BI64^0.06*BM64^0.17</f>
        <v>53.3920300241587</v>
      </c>
      <c r="BO64" s="0" t="str">
        <f aca="false">IF(BN64&gt;=90, "Very Good", IF(BN64&gt;=80, "Good", IF(BN64&gt;=70, "Slightly Good", IF(BN64&gt;=60, "Average", IF(BN64&gt;=50, "Slightly Poor", IF(BN64&gt;=40, "Poor", "Very Poor"))))))</f>
        <v>Slightly Poor</v>
      </c>
      <c r="BP64" s="0" t="n">
        <f aca="false">IF(AJ64&lt;=1000, -6.942*LN(AJ64)+107.59, IF(AND(AJ64&gt;1000, AJ64&lt;=5213),-36.304*LN(AJ64)+310.72, IF(AJ64&gt;5213, 10)))</f>
        <v>28.1578353109365</v>
      </c>
      <c r="BQ64" s="0" t="n">
        <f aca="false">BF64^0.04*BG64^0.22*BH64^0.51*BI64^0.06*BP64^0.17</f>
        <v>63.666109005928</v>
      </c>
      <c r="BR64" s="0" t="str">
        <f aca="false">IF(BQ64&gt;=90, "Very Good", IF(BQ64&gt;=80, "Good", IF(BQ64&gt;=70, "Slightly Good", IF(BQ64&gt;=60, "Average", IF(BQ64&gt;=50, "Slightly Poor", IF(BQ64&gt;=40, "Poor", "Very Poor"))))))</f>
        <v>Average</v>
      </c>
      <c r="BT64" s="0" t="n">
        <f aca="false">9.81*LN(AH64)+30.6</f>
        <v>47.323578784859</v>
      </c>
      <c r="BU64" s="0" t="str">
        <f aca="false">IF(BT64&lt;30, "Clean water", IF(AND(BT64&gt;=30, BT64&lt;40), "Hypolimia", IF(AND(BT64&gt;=40,BT64&lt;50), "Mesotrophic", IF(AND(BT64&gt;=50, BT64&lt;70), "Eutrophic", IF(BT64&gt;70,"Hypertrophic")))))</f>
        <v>Mesotrophic</v>
      </c>
      <c r="BW64" s="0" t="str">
        <f aca="false">IF(G64/H64&gt;=1, "PLS CHECK", "")</f>
        <v/>
      </c>
      <c r="BX64" s="0" t="str">
        <f aca="false">IF(AC64/J64&gt;=1, "PLS CHECK", "")</f>
        <v/>
      </c>
      <c r="BY64" s="0" t="str">
        <f aca="false">IF(AE64/J64&gt;=1, "PLS CHECK", "")</f>
        <v/>
      </c>
      <c r="BZ64" s="0" t="str">
        <f aca="false">IF(AD64/J64&gt;=1, "PLS CHECK", "")</f>
        <v/>
      </c>
      <c r="CA64" s="0" t="str">
        <f aca="false">IF(AF64/K64&gt;=1, "PLS CHECK", "")</f>
        <v/>
      </c>
      <c r="CB64" s="0" t="str">
        <f aca="false">IF(AG64/K64&gt;=1, "PLS CHECK", "")</f>
        <v/>
      </c>
    </row>
    <row r="65" customFormat="false" ht="12.5" hidden="false" customHeight="false" outlineLevel="0" collapsed="false">
      <c r="A65" s="0" t="n">
        <v>62</v>
      </c>
      <c r="B65" s="15" t="s">
        <v>87</v>
      </c>
      <c r="C65" s="16" t="s">
        <v>88</v>
      </c>
      <c r="D65" s="0" t="s">
        <v>129</v>
      </c>
      <c r="E65" s="0" t="n">
        <v>7.7</v>
      </c>
      <c r="F65" s="0" t="n">
        <v>12.3</v>
      </c>
      <c r="G65" s="0" t="n">
        <v>2.9</v>
      </c>
      <c r="H65" s="0" t="n">
        <v>6.2</v>
      </c>
      <c r="I65" s="0" t="n">
        <v>8</v>
      </c>
      <c r="J65" s="0" t="n">
        <v>5.381</v>
      </c>
      <c r="K65" s="0" t="n">
        <v>0.039</v>
      </c>
      <c r="L65" s="0" t="n">
        <v>2.9</v>
      </c>
      <c r="M65" s="0" t="n">
        <v>8.1</v>
      </c>
      <c r="N65" s="0" t="n">
        <v>0</v>
      </c>
      <c r="O65" s="0" t="n">
        <v>337</v>
      </c>
      <c r="P65" s="0" t="n">
        <v>63000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</v>
      </c>
      <c r="AC65" s="0" t="n">
        <v>4.795</v>
      </c>
      <c r="AD65" s="0" t="n">
        <v>1.058</v>
      </c>
      <c r="AE65" s="0" t="n">
        <v>3.721</v>
      </c>
      <c r="AF65" s="0" t="n">
        <v>0.017</v>
      </c>
      <c r="AG65" s="0" t="n">
        <v>0.008</v>
      </c>
      <c r="AH65" s="0" t="n">
        <v>2.4</v>
      </c>
      <c r="AJ65" s="0" t="n">
        <v>2100</v>
      </c>
      <c r="AP65" s="0" t="n">
        <v>0</v>
      </c>
      <c r="AY65" s="0" t="n">
        <v>0</v>
      </c>
      <c r="BF65" s="0" t="n">
        <f aca="false">IF(E65&lt;11,-3.6797*E65^2+48.115*E65-53.83,280.92*EXP(-0.2027*E65))</f>
        <v>98.486087</v>
      </c>
      <c r="BG65" s="0" t="n">
        <f aca="false">32.208*LN(F65)+21.438</f>
        <v>102.267173042683</v>
      </c>
      <c r="BH65" s="0" t="n">
        <f aca="false">IF(G65&lt;=2, -10*G65+100, 88.958*EXP(-0.0755*G65))</f>
        <v>71.4654665875093</v>
      </c>
      <c r="BI65" s="0" t="n">
        <f aca="false">IF(I65&lt;=100, 0.0053*(I65)^2-1.0332*I65+100.76, 122.82*EXP(-0.0092*I65))</f>
        <v>92.8336</v>
      </c>
      <c r="BJ65" s="0" t="n">
        <f aca="false">IF(P65&lt;=1000, -6.942*LN(P65)+107.59, -36.304*LN(P65)+310.72)</f>
        <v>-90.4715107550857</v>
      </c>
      <c r="BK65" s="0" t="e">
        <f aca="false">BF65^0.04*BG65^0.22*BH65^0.51*BI65^0.06*BJ65^0.17</f>
        <v>#NUM!</v>
      </c>
      <c r="BL65" s="0" t="e">
        <f aca="false">IF(BK65&gt;=90, "Very Good", IF(BK65&gt;=80, "Good", IF(BK65&gt;=70, "Slightly Good", IF(BK65&gt;=60, "Average", IF(BK65&gt;=50, "Slightly Poor", IF(BK65&gt;=40, "Poor", "Very Poor"))))))</f>
        <v>#NUM!</v>
      </c>
      <c r="BM65" s="0" t="n">
        <f aca="false">IF(P65&lt;=1000, -6.942*LN(P65)+107.59, IF(AND(P65&gt;1000, P65&lt;=5213),-36.304*LN(P65)+310.72, IF(P65&gt;5213, 10)))</f>
        <v>10</v>
      </c>
      <c r="BN65" s="0" t="n">
        <f aca="false">BF65^0.04*BG65^0.22*BH65^0.51*BI65^0.06*BM65^0.17</f>
        <v>56.9545416475903</v>
      </c>
      <c r="BO65" s="0" t="str">
        <f aca="false">IF(BN65&gt;=90, "Very Good", IF(BN65&gt;=80, "Good", IF(BN65&gt;=70, "Slightly Good", IF(BN65&gt;=60, "Average", IF(BN65&gt;=50, "Slightly Poor", IF(BN65&gt;=40, "Poor", "Very Poor"))))))</f>
        <v>Slightly Poor</v>
      </c>
      <c r="BP65" s="0" t="n">
        <f aca="false">IF(AJ65&lt;=1000, -6.942*LN(AJ65)+107.59, IF(AND(AJ65&gt;1000, AJ65&lt;=5213),-36.304*LN(AJ65)+310.72, IF(AJ65&gt;5213, 10)))</f>
        <v>33.0055589887772</v>
      </c>
      <c r="BQ65" s="0" t="n">
        <f aca="false">BF65^0.04*BG65^0.22*BH65^0.51*BI65^0.06*BP65^0.17</f>
        <v>69.7731237557192</v>
      </c>
      <c r="BR65" s="0" t="str">
        <f aca="false">IF(BQ65&gt;=90, "Very Good", IF(BQ65&gt;=80, "Good", IF(BQ65&gt;=70, "Slightly Good", IF(BQ65&gt;=60, "Average", IF(BQ65&gt;=50, "Slightly Poor", IF(BQ65&gt;=40, "Poor", "Very Poor"))))))</f>
        <v>Average</v>
      </c>
      <c r="BT65" s="0" t="n">
        <f aca="false">9.81*LN(AH65)+30.6</f>
        <v>39.1883483134418</v>
      </c>
      <c r="BU65" s="0" t="str">
        <f aca="false">IF(BT65&lt;30, "Clean water", IF(AND(BT65&gt;=30, BT65&lt;40), "Hypolimia", IF(AND(BT65&gt;=40,BT65&lt;50), "Mesotrophic", IF(AND(BT65&gt;=50, BT65&lt;70), "Eutrophic", IF(BT65&gt;70,"Hypertrophic")))))</f>
        <v>Hypolimia</v>
      </c>
      <c r="BW65" s="0" t="str">
        <f aca="false">IF(G65/H65&gt;=1, "PLS CHECK", "")</f>
        <v/>
      </c>
      <c r="BX65" s="0" t="str">
        <f aca="false">IF(AC65/J65&gt;=1, "PLS CHECK", "")</f>
        <v/>
      </c>
      <c r="BY65" s="0" t="str">
        <f aca="false">IF(AE65/J65&gt;=1, "PLS CHECK", "")</f>
        <v/>
      </c>
      <c r="BZ65" s="0" t="str">
        <f aca="false">IF(AD65/J65&gt;=1, "PLS CHECK", "")</f>
        <v/>
      </c>
      <c r="CA65" s="0" t="str">
        <f aca="false">IF(AF65/K65&gt;=1, "PLS CHECK", "")</f>
        <v/>
      </c>
      <c r="CB65" s="0" t="str">
        <f aca="false">IF(AG65/K65&gt;=1, "PLS CHECK", "")</f>
        <v/>
      </c>
    </row>
    <row r="66" customFormat="false" ht="12.5" hidden="false" customHeight="false" outlineLevel="0" collapsed="false">
      <c r="A66" s="0" t="n">
        <v>63</v>
      </c>
      <c r="B66" s="15" t="s">
        <v>89</v>
      </c>
      <c r="C66" s="16" t="s">
        <v>90</v>
      </c>
      <c r="D66" s="0" t="s">
        <v>129</v>
      </c>
      <c r="E66" s="0" t="n">
        <v>7.5</v>
      </c>
      <c r="F66" s="0" t="n">
        <v>8.1</v>
      </c>
      <c r="G66" s="0" t="n">
        <v>3.8</v>
      </c>
      <c r="H66" s="0" t="n">
        <v>6.3</v>
      </c>
      <c r="I66" s="0" t="n">
        <v>12.3</v>
      </c>
      <c r="J66" s="0" t="n">
        <v>4.406</v>
      </c>
      <c r="K66" s="0" t="n">
        <v>0.128</v>
      </c>
      <c r="L66" s="0" t="n">
        <v>3.1</v>
      </c>
      <c r="M66" s="0" t="n">
        <v>6.1</v>
      </c>
      <c r="N66" s="0" t="n">
        <v>0</v>
      </c>
      <c r="O66" s="0" t="n">
        <v>376</v>
      </c>
      <c r="P66" s="0" t="n">
        <v>8000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AC66" s="0" t="n">
        <v>3.74</v>
      </c>
      <c r="AD66" s="0" t="n">
        <v>1.222</v>
      </c>
      <c r="AE66" s="0" t="n">
        <v>1.751</v>
      </c>
      <c r="AF66" s="0" t="n">
        <v>0.071</v>
      </c>
      <c r="AG66" s="0" t="n">
        <v>0.05</v>
      </c>
      <c r="AH66" s="0" t="n">
        <v>3.8</v>
      </c>
      <c r="AJ66" s="0" t="n">
        <v>100</v>
      </c>
      <c r="AP66" s="0" t="n">
        <v>0</v>
      </c>
      <c r="AY66" s="0" t="n">
        <v>0</v>
      </c>
      <c r="BF66" s="0" t="n">
        <f aca="false">IF(E66&lt;11,-3.6797*E66^2+48.115*E66-53.83,280.92*EXP(-0.2027*E66))</f>
        <v>100.049375</v>
      </c>
      <c r="BG66" s="0" t="n">
        <f aca="false">32.208*LN(F66)+21.438</f>
        <v>88.8127576985377</v>
      </c>
      <c r="BH66" s="0" t="n">
        <f aca="false">IF(G66&lt;=2, -10*G66+100, 88.958*EXP(-0.0755*G66))</f>
        <v>66.7706991099565</v>
      </c>
      <c r="BI66" s="0" t="n">
        <f aca="false">IF(I66&lt;=100, 0.0053*(I66)^2-1.0332*I66+100.76, 122.82*EXP(-0.0092*I66))</f>
        <v>88.853477</v>
      </c>
      <c r="BJ66" s="0" t="n">
        <f aca="false">IF(P66&lt;=1000, -6.942*LN(P66)+107.59, -36.304*LN(P66)+310.72)</f>
        <v>-15.5511933773122</v>
      </c>
      <c r="BK66" s="0" t="e">
        <f aca="false">BF66^0.04*BG66^0.22*BH66^0.51*BI66^0.06*BJ66^0.17</f>
        <v>#NUM!</v>
      </c>
      <c r="BL66" s="0" t="e">
        <f aca="false">IF(BK66&gt;=90, "Very Good", IF(BK66&gt;=80, "Good", IF(BK66&gt;=70, "Slightly Good", IF(BK66&gt;=60, "Average", IF(BK66&gt;=50, "Slightly Poor", IF(BK66&gt;=40, "Poor", "Very Poor"))))))</f>
        <v>#NUM!</v>
      </c>
      <c r="BM66" s="0" t="n">
        <f aca="false">IF(P66&lt;=1000, -6.942*LN(P66)+107.59, IF(AND(P66&gt;1000, P66&lt;=5213),-36.304*LN(P66)+310.72, IF(P66&gt;5213, 10)))</f>
        <v>10</v>
      </c>
      <c r="BN66" s="0" t="n">
        <f aca="false">BF66^0.04*BG66^0.22*BH66^0.51*BI66^0.06*BM66^0.17</f>
        <v>53.2270552734088</v>
      </c>
      <c r="BO66" s="0" t="str">
        <f aca="false">IF(BN66&gt;=90, "Very Good", IF(BN66&gt;=80, "Good", IF(BN66&gt;=70, "Slightly Good", IF(BN66&gt;=60, "Average", IF(BN66&gt;=50, "Slightly Poor", IF(BN66&gt;=40, "Poor", "Very Poor"))))))</f>
        <v>Slightly Poor</v>
      </c>
      <c r="BP66" s="0" t="n">
        <f aca="false">IF(AJ66&lt;=1000, -6.942*LN(AJ66)+107.59, IF(AND(AJ66&gt;1000, AJ66&lt;=5213),-36.304*LN(AJ66)+310.72, IF(AJ66&gt;5213, 10)))</f>
        <v>75.6209085688707</v>
      </c>
      <c r="BQ66" s="0" t="n">
        <f aca="false">BF66^0.04*BG66^0.22*BH66^0.51*BI66^0.06*BP66^0.17</f>
        <v>75.0760753394022</v>
      </c>
      <c r="BR66" s="0" t="str">
        <f aca="false">IF(BQ66&gt;=90, "Very Good", IF(BQ66&gt;=80, "Good", IF(BQ66&gt;=70, "Slightly Good", IF(BQ66&gt;=60, "Average", IF(BQ66&gt;=50, "Slightly Poor", IF(BQ66&gt;=40, "Poor", "Very Poor"))))))</f>
        <v>Slightly Good</v>
      </c>
      <c r="BT66" s="0" t="n">
        <f aca="false">9.81*LN(AH66)+30.6</f>
        <v>43.6963604646443</v>
      </c>
      <c r="BU66" s="0" t="str">
        <f aca="false">IF(BT66&lt;30, "Clean water", IF(AND(BT66&gt;=30, BT66&lt;40), "Hypolimia", IF(AND(BT66&gt;=40,BT66&lt;50), "Mesotrophic", IF(AND(BT66&gt;=50, BT66&lt;70), "Eutrophic", IF(BT66&gt;70,"Hypertrophic")))))</f>
        <v>Mesotrophic</v>
      </c>
      <c r="BW66" s="0" t="str">
        <f aca="false">IF(G66/H66&gt;=1, "PLS CHECK", "")</f>
        <v/>
      </c>
      <c r="BX66" s="0" t="str">
        <f aca="false">IF(AC66/J66&gt;=1, "PLS CHECK", "")</f>
        <v/>
      </c>
      <c r="BY66" s="0" t="str">
        <f aca="false">IF(AE66/J66&gt;=1, "PLS CHECK", "")</f>
        <v/>
      </c>
      <c r="BZ66" s="0" t="str">
        <f aca="false">IF(AD66/J66&gt;=1, "PLS CHECK", "")</f>
        <v/>
      </c>
      <c r="CA66" s="0" t="str">
        <f aca="false">IF(AF66/K66&gt;=1, "PLS CHECK", "")</f>
        <v/>
      </c>
      <c r="CB66" s="0" t="str">
        <f aca="false">IF(AG66/K66&gt;=1, "PLS CHECK", "")</f>
        <v/>
      </c>
    </row>
    <row r="67" customFormat="false" ht="12.5" hidden="false" customHeight="false" outlineLevel="0" collapsed="false">
      <c r="A67" s="0" t="n">
        <v>64</v>
      </c>
      <c r="B67" s="15" t="s">
        <v>91</v>
      </c>
      <c r="C67" s="16" t="s">
        <v>92</v>
      </c>
      <c r="D67" s="0" t="s">
        <v>129</v>
      </c>
      <c r="E67" s="0" t="n">
        <v>7.4</v>
      </c>
      <c r="F67" s="0" t="n">
        <v>11.4</v>
      </c>
      <c r="G67" s="0" t="n">
        <v>0.9</v>
      </c>
      <c r="H67" s="0" t="n">
        <v>2.3</v>
      </c>
      <c r="I67" s="37"/>
      <c r="J67" s="0" t="n">
        <v>4.139</v>
      </c>
      <c r="K67" s="0" t="n">
        <v>0.023</v>
      </c>
      <c r="L67" s="37"/>
      <c r="M67" s="0" t="n">
        <v>8.9</v>
      </c>
      <c r="N67" s="0" t="n">
        <v>0</v>
      </c>
      <c r="O67" s="0" t="n">
        <v>474</v>
      </c>
      <c r="P67" s="0" t="n">
        <v>1300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</v>
      </c>
      <c r="AC67" s="0" t="n">
        <v>3.544</v>
      </c>
      <c r="AD67" s="0" t="n">
        <v>0.194</v>
      </c>
      <c r="AE67" s="0" t="n">
        <v>2.944</v>
      </c>
      <c r="AF67" s="0" t="n">
        <v>0.022</v>
      </c>
      <c r="AG67" s="0" t="n">
        <v>0.014</v>
      </c>
      <c r="AH67" s="37"/>
      <c r="AJ67" s="0" t="n">
        <v>20</v>
      </c>
      <c r="AP67" s="0" t="n">
        <v>0</v>
      </c>
      <c r="AY67" s="0" t="n">
        <v>0</v>
      </c>
      <c r="BF67" s="0" t="n">
        <f aca="false">IF(E67&lt;11,-3.6797*E67^2+48.115*E67-53.83,280.92*EXP(-0.2027*E67))</f>
        <v>100.720628</v>
      </c>
      <c r="BG67" s="0" t="n">
        <f aca="false">32.208*LN(F67)+21.438</f>
        <v>99.8198189507377</v>
      </c>
      <c r="BH67" s="0" t="n">
        <f aca="false">IF(G67&lt;=2, -10*G67+100, 88.958*EXP(-0.0755*G67))</f>
        <v>91</v>
      </c>
      <c r="BI67" s="0" t="n">
        <f aca="false">IF(I67&lt;=100, 0.0053*(I67)^2-1.0332*I67+100.76, 122.82*EXP(-0.0092*I67))</f>
        <v>100.76</v>
      </c>
      <c r="BJ67" s="0" t="n">
        <f aca="false">IF(P67&lt;=1000, -6.942*LN(P67)+107.59, -36.304*LN(P67)+310.72)</f>
        <v>50.4159800946047</v>
      </c>
      <c r="BK67" s="0" t="n">
        <f aca="false">BF67^0.04*BG67^0.22*BH67^0.51*BI67^0.06*BJ67^0.17</f>
        <v>84.8589051455651</v>
      </c>
      <c r="BL67" s="0" t="str">
        <f aca="false">IF(BK67&gt;=90, "Very Good", IF(BK67&gt;=80, "Good", IF(BK67&gt;=70, "Slightly Good", IF(BK67&gt;=60, "Average", IF(BK67&gt;=50, "Slightly Poor", IF(BK67&gt;=40, "Poor", "Very Poor"))))))</f>
        <v>Good</v>
      </c>
      <c r="BM67" s="0" t="n">
        <f aca="false">IF(P67&lt;=1000, -6.942*LN(P67)+107.59, IF(AND(P67&gt;1000, P67&lt;=5213),-36.304*LN(P67)+310.72, IF(P67&gt;5213, 10)))</f>
        <v>50.4159800946047</v>
      </c>
      <c r="BN67" s="0" t="n">
        <f aca="false">BF67^0.04*BG67^0.22*BH67^0.51*BI67^0.06*BM67^0.17</f>
        <v>84.8589051455651</v>
      </c>
      <c r="BO67" s="0" t="str">
        <f aca="false">IF(BN67&gt;=90, "Very Good", IF(BN67&gt;=80, "Good", IF(BN67&gt;=70, "Slightly Good", IF(BN67&gt;=60, "Average", IF(BN67&gt;=50, "Slightly Poor", IF(BN67&gt;=40, "Poor", "Very Poor"))))))</f>
        <v>Good</v>
      </c>
      <c r="BP67" s="0" t="n">
        <f aca="false">IF(AJ67&lt;=1000, -6.942*LN(AJ67)+107.59, IF(AND(AJ67&gt;1000, AJ67&lt;=5213),-36.304*LN(AJ67)+310.72, IF(AJ67&gt;5213, 10)))</f>
        <v>86.7936265569882</v>
      </c>
      <c r="BQ67" s="0" t="n">
        <f aca="false">BF67^0.04*BG67^0.22*BH67^0.51*BI67^0.06*BP67^0.17</f>
        <v>93.0687240139676</v>
      </c>
      <c r="BR67" s="0" t="str">
        <f aca="false">IF(BQ67&gt;=90, "Very Good", IF(BQ67&gt;=80, "Good", IF(BQ67&gt;=70, "Slightly Good", IF(BQ67&gt;=60, "Average", IF(BQ67&gt;=50, "Slightly Poor", IF(BQ67&gt;=40, "Poor", "Very Poor"))))))</f>
        <v>Very Good</v>
      </c>
      <c r="BT67" s="0" t="e">
        <f aca="false">9.81*LN(AH67)+30.6</f>
        <v>#VALUE!</v>
      </c>
      <c r="BU67" s="0" t="e">
        <f aca="false">IF(BT67&lt;30, "Clean water", IF(AND(BT67&gt;=30, BT67&lt;40), "Hypolimia", IF(AND(BT67&gt;=40,BT67&lt;50), "Mesotrophic", IF(AND(BT67&gt;=50, BT67&lt;70), "Eutrophic", IF(BT67&gt;70,"Hypertrophic")))))</f>
        <v>#VALUE!</v>
      </c>
      <c r="BW67" s="0" t="str">
        <f aca="false">IF(G67/H67&gt;=1, "PLS CHECK", "")</f>
        <v/>
      </c>
      <c r="BX67" s="0" t="str">
        <f aca="false">IF(AC67/J67&gt;=1, "PLS CHECK", "")</f>
        <v/>
      </c>
      <c r="BY67" s="0" t="str">
        <f aca="false">IF(AE67/J67&gt;=1, "PLS CHECK", "")</f>
        <v/>
      </c>
      <c r="BZ67" s="0" t="str">
        <f aca="false">IF(AD67/J67&gt;=1, "PLS CHECK", "")</f>
        <v/>
      </c>
      <c r="CA67" s="0" t="str">
        <f aca="false">IF(AF67/K67&gt;=1, "PLS CHECK", "")</f>
        <v/>
      </c>
      <c r="CB67" s="0" t="str">
        <f aca="false">IF(AG67/K67&gt;=1, "PLS CHECK", "")</f>
        <v/>
      </c>
    </row>
    <row r="68" customFormat="false" ht="12.5" hidden="false" customHeight="false" outlineLevel="0" collapsed="false">
      <c r="A68" s="0" t="n">
        <v>65</v>
      </c>
      <c r="B68" s="15" t="s">
        <v>93</v>
      </c>
      <c r="C68" s="16" t="s">
        <v>94</v>
      </c>
      <c r="D68" s="0" t="s">
        <v>129</v>
      </c>
      <c r="E68" s="0" t="n">
        <v>7.6</v>
      </c>
      <c r="F68" s="0" t="n">
        <v>9.5</v>
      </c>
      <c r="G68" s="37"/>
      <c r="H68" s="37"/>
      <c r="I68" s="0" t="n">
        <v>13.7</v>
      </c>
      <c r="J68" s="37"/>
      <c r="K68" s="0" t="n">
        <v>0.155</v>
      </c>
      <c r="L68" s="37"/>
      <c r="M68" s="0" t="n">
        <v>13.5</v>
      </c>
      <c r="N68" s="0" t="n">
        <v>0</v>
      </c>
      <c r="O68" s="37"/>
      <c r="P68" s="0" t="n">
        <v>32000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</v>
      </c>
      <c r="AC68" s="37"/>
      <c r="AD68" s="37"/>
      <c r="AE68" s="0" t="n">
        <v>4.049</v>
      </c>
      <c r="AF68" s="0" t="n">
        <v>0.064</v>
      </c>
      <c r="AG68" s="0" t="n">
        <v>0.026</v>
      </c>
      <c r="AH68" s="0" t="n">
        <v>9.9</v>
      </c>
      <c r="AJ68" s="0" t="n">
        <v>3400</v>
      </c>
      <c r="AP68" s="0" t="n">
        <v>0</v>
      </c>
      <c r="AY68" s="0" t="n">
        <v>0.0004</v>
      </c>
      <c r="BD68" s="0" t="n">
        <v>3.678</v>
      </c>
      <c r="BF68" s="0" t="n">
        <f aca="false">IF(E68&lt;11,-3.6797*E68^2+48.115*E68-53.83,280.92*EXP(-0.2027*E68))</f>
        <v>99.304528</v>
      </c>
      <c r="BG68" s="0" t="n">
        <f aca="false">32.208*LN(F68)+21.438</f>
        <v>93.947606249518</v>
      </c>
      <c r="BH68" s="0" t="n">
        <f aca="false">IF(G68&lt;=2, -10*G68+100, 88.958*EXP(-0.0755*G68))</f>
        <v>100</v>
      </c>
      <c r="BI68" s="0" t="n">
        <f aca="false">IF(I68&lt;=100, 0.0053*(I68)^2-1.0332*I68+100.76, 122.82*EXP(-0.0092*I68))</f>
        <v>87.599917</v>
      </c>
      <c r="BJ68" s="0" t="n">
        <f aca="false">IF(P68&lt;=1000, -6.942*LN(P68)+107.59, -36.304*LN(P68)+310.72)</f>
        <v>-65.8792238634088</v>
      </c>
      <c r="BK68" s="0" t="e">
        <f aca="false">BF68^0.04*BG68^0.22*BH68^0.51*BI68^0.06*BJ68^0.17</f>
        <v>#NUM!</v>
      </c>
      <c r="BL68" s="0" t="e">
        <f aca="false">IF(BK68&gt;=90, "Very Good", IF(BK68&gt;=80, "Good", IF(BK68&gt;=70, "Slightly Good", IF(BK68&gt;=60, "Average", IF(BK68&gt;=50, "Slightly Poor", IF(BK68&gt;=40, "Poor", "Very Poor"))))))</f>
        <v>#NUM!</v>
      </c>
      <c r="BM68" s="0" t="n">
        <f aca="false">IF(P68&lt;=1000, -6.942*LN(P68)+107.59, IF(AND(P68&gt;1000, P68&lt;=5213),-36.304*LN(P68)+310.72, IF(P68&gt;5213, 10)))</f>
        <v>10</v>
      </c>
      <c r="BN68" s="0" t="n">
        <f aca="false">BF68^0.04*BG68^0.22*BH68^0.51*BI68^0.06*BM68^0.17</f>
        <v>66.1399468992609</v>
      </c>
      <c r="BO68" s="0" t="str">
        <f aca="false">IF(BN68&gt;=90, "Very Good", IF(BN68&gt;=80, "Good", IF(BN68&gt;=70, "Slightly Good", IF(BN68&gt;=60, "Average", IF(BN68&gt;=50, "Slightly Poor", IF(BN68&gt;=40, "Poor", "Very Poor"))))))</f>
        <v>Average</v>
      </c>
      <c r="BP68" s="0" t="n">
        <f aca="false">IF(AJ68&lt;=1000, -6.942*LN(AJ68)+107.59, IF(AND(AJ68&gt;1000, AJ68&lt;=5213),-36.304*LN(AJ68)+310.72, IF(AJ68&gt;5213, 10)))</f>
        <v>15.5129090822232</v>
      </c>
      <c r="BQ68" s="0" t="n">
        <f aca="false">BF68^0.04*BG68^0.22*BH68^0.51*BI68^0.06*BP68^0.17</f>
        <v>71.2658868419784</v>
      </c>
      <c r="BR68" s="0" t="str">
        <f aca="false">IF(BQ68&gt;=90, "Very Good", IF(BQ68&gt;=80, "Good", IF(BQ68&gt;=70, "Slightly Good", IF(BQ68&gt;=60, "Average", IF(BQ68&gt;=50, "Slightly Poor", IF(BQ68&gt;=40, "Poor", "Very Poor"))))))</f>
        <v>Slightly Good</v>
      </c>
      <c r="BT68" s="0" t="n">
        <f aca="false">9.81*LN(AH68)+30.6</f>
        <v>53.0897659675487</v>
      </c>
      <c r="BU68" s="0" t="str">
        <f aca="false">IF(BT68&lt;30, "Clean water", IF(AND(BT68&gt;=30, BT68&lt;40), "Hypolimia", IF(AND(BT68&gt;=40,BT68&lt;50), "Mesotrophic", IF(AND(BT68&gt;=50, BT68&lt;70), "Eutrophic", IF(BT68&gt;70,"Hypertrophic")))))</f>
        <v>Eutrophic</v>
      </c>
      <c r="BW68" s="0" t="e">
        <f aca="false">IF(G68/H68&gt;=1, "PLS CHECK", "")</f>
        <v>#DIV/0!</v>
      </c>
      <c r="BX68" s="0" t="e">
        <f aca="false">IF(AC68/J68&gt;=1, "PLS CHECK", "")</f>
        <v>#DIV/0!</v>
      </c>
      <c r="BY68" s="0" t="e">
        <f aca="false">IF(AE68/J68&gt;=1, "PLS CHECK", "")</f>
        <v>#DIV/0!</v>
      </c>
      <c r="BZ68" s="0" t="e">
        <f aca="false">IF(AD68/J68&gt;=1, "PLS CHECK", "")</f>
        <v>#DIV/0!</v>
      </c>
      <c r="CA68" s="0" t="str">
        <f aca="false">IF(AF68/K68&gt;=1, "PLS CHECK", "")</f>
        <v/>
      </c>
      <c r="CB68" s="0" t="str">
        <f aca="false">IF(AG68/K68&gt;=1, "PLS CHECK", "")</f>
        <v/>
      </c>
    </row>
    <row r="69" customFormat="false" ht="12.5" hidden="false" customHeight="false" outlineLevel="0" collapsed="false">
      <c r="A69" s="0" t="n">
        <v>66</v>
      </c>
      <c r="B69" s="15" t="s">
        <v>95</v>
      </c>
      <c r="C69" s="16" t="s">
        <v>96</v>
      </c>
      <c r="D69" s="0" t="s">
        <v>129</v>
      </c>
      <c r="E69" s="0" t="n">
        <v>7.8</v>
      </c>
      <c r="F69" s="0" t="n">
        <v>8.8</v>
      </c>
      <c r="G69" s="37"/>
      <c r="H69" s="0" t="n">
        <v>8</v>
      </c>
      <c r="I69" s="0" t="n">
        <v>3.8</v>
      </c>
      <c r="J69" s="37"/>
      <c r="K69" s="0" t="n">
        <v>0.116</v>
      </c>
      <c r="L69" s="37"/>
      <c r="M69" s="0" t="n">
        <v>7.3</v>
      </c>
      <c r="N69" s="0" t="n">
        <v>0</v>
      </c>
      <c r="O69" s="0" t="n">
        <v>662</v>
      </c>
      <c r="P69" s="0" t="n">
        <v>46000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</v>
      </c>
      <c r="AC69" s="37"/>
      <c r="AD69" s="37"/>
      <c r="AE69" s="0" t="n">
        <v>2.609</v>
      </c>
      <c r="AF69" s="0" t="n">
        <v>0.06</v>
      </c>
      <c r="AG69" s="0" t="n">
        <v>0.032</v>
      </c>
      <c r="AH69" s="0" t="n">
        <v>2.3</v>
      </c>
      <c r="AJ69" s="0" t="n">
        <v>2100</v>
      </c>
      <c r="AP69" s="0" t="n">
        <v>0</v>
      </c>
      <c r="AY69" s="0" t="n">
        <v>0</v>
      </c>
      <c r="BF69" s="0" t="n">
        <f aca="false">IF(E69&lt;11,-3.6797*E69^2+48.115*E69-53.83,280.92*EXP(-0.2027*E69))</f>
        <v>97.5940520000001</v>
      </c>
      <c r="BG69" s="0" t="n">
        <f aca="false">32.208*LN(F69)+21.438</f>
        <v>91.4824034455619</v>
      </c>
      <c r="BH69" s="0" t="n">
        <f aca="false">IF(G69&lt;=2, -10*G69+100, 88.958*EXP(-0.0755*G69))</f>
        <v>100</v>
      </c>
      <c r="BI69" s="0" t="n">
        <f aca="false">IF(I69&lt;=100, 0.0053*(I69)^2-1.0332*I69+100.76, 122.82*EXP(-0.0092*I69))</f>
        <v>96.910372</v>
      </c>
      <c r="BJ69" s="0" t="n">
        <f aca="false">IF(P69&lt;=1000, -6.942*LN(P69)+107.59, -36.304*LN(P69)+310.72)</f>
        <v>-79.0541449063076</v>
      </c>
      <c r="BK69" s="0" t="e">
        <f aca="false">BF69^0.04*BG69^0.22*BH69^0.51*BI69^0.06*BJ69^0.17</f>
        <v>#NUM!</v>
      </c>
      <c r="BL69" s="0" t="e">
        <f aca="false">IF(BK69&gt;=90, "Very Good", IF(BK69&gt;=80, "Good", IF(BK69&gt;=70, "Slightly Good", IF(BK69&gt;=60, "Average", IF(BK69&gt;=50, "Slightly Poor", IF(BK69&gt;=40, "Poor", "Very Poor"))))))</f>
        <v>#NUM!</v>
      </c>
      <c r="BM69" s="0" t="n">
        <f aca="false">IF(P69&lt;=1000, -6.942*LN(P69)+107.59, IF(AND(P69&gt;1000, P69&lt;=5213),-36.304*LN(P69)+310.72, IF(P69&gt;5213, 10)))</f>
        <v>10</v>
      </c>
      <c r="BN69" s="0" t="n">
        <f aca="false">BF69^0.04*BG69^0.22*BH69^0.51*BI69^0.06*BM69^0.17</f>
        <v>66.1079080174404</v>
      </c>
      <c r="BO69" s="0" t="str">
        <f aca="false">IF(BN69&gt;=90, "Very Good", IF(BN69&gt;=80, "Good", IF(BN69&gt;=70, "Slightly Good", IF(BN69&gt;=60, "Average", IF(BN69&gt;=50, "Slightly Poor", IF(BN69&gt;=40, "Poor", "Very Poor"))))))</f>
        <v>Average</v>
      </c>
      <c r="BP69" s="0" t="n">
        <f aca="false">IF(AJ69&lt;=1000, -6.942*LN(AJ69)+107.59, IF(AND(AJ69&gt;1000, AJ69&lt;=5213),-36.304*LN(AJ69)+310.72, IF(AJ69&gt;5213, 10)))</f>
        <v>33.0055589887772</v>
      </c>
      <c r="BQ69" s="0" t="n">
        <f aca="false">BF69^0.04*BG69^0.22*BH69^0.51*BI69^0.06*BP69^0.17</f>
        <v>80.986609915554</v>
      </c>
      <c r="BR69" s="0" t="str">
        <f aca="false">IF(BQ69&gt;=90, "Very Good", IF(BQ69&gt;=80, "Good", IF(BQ69&gt;=70, "Slightly Good", IF(BQ69&gt;=60, "Average", IF(BQ69&gt;=50, "Slightly Poor", IF(BQ69&gt;=40, "Poor", "Very Poor"))))))</f>
        <v>Good</v>
      </c>
      <c r="BT69" s="0" t="n">
        <f aca="false">9.81*LN(AH69)+30.6</f>
        <v>38.7708384959934</v>
      </c>
      <c r="BU69" s="0" t="str">
        <f aca="false">IF(BT69&lt;30, "Clean water", IF(AND(BT69&gt;=30, BT69&lt;40), "Hypolimia", IF(AND(BT69&gt;=40,BT69&lt;50), "Mesotrophic", IF(AND(BT69&gt;=50, BT69&lt;70), "Eutrophic", IF(BT69&gt;70,"Hypertrophic")))))</f>
        <v>Hypolimia</v>
      </c>
      <c r="BW69" s="0" t="str">
        <f aca="false">IF(G69/H69&gt;=1, "PLS CHECK", "")</f>
        <v/>
      </c>
      <c r="BX69" s="0" t="e">
        <f aca="false">IF(AC69/J69&gt;=1, "PLS CHECK", "")</f>
        <v>#DIV/0!</v>
      </c>
      <c r="BY69" s="0" t="e">
        <f aca="false">IF(AE69/J69&gt;=1, "PLS CHECK", "")</f>
        <v>#DIV/0!</v>
      </c>
      <c r="BZ69" s="0" t="e">
        <f aca="false">IF(AD69/J69&gt;=1, "PLS CHECK", "")</f>
        <v>#DIV/0!</v>
      </c>
      <c r="CA69" s="0" t="str">
        <f aca="false">IF(AF69/K69&gt;=1, "PLS CHECK", "")</f>
        <v/>
      </c>
      <c r="CB69" s="0" t="str">
        <f aca="false">IF(AG69/K69&gt;=1, "PLS CHECK", "")</f>
        <v/>
      </c>
    </row>
    <row r="70" customFormat="false" ht="12.5" hidden="false" customHeight="false" outlineLevel="0" collapsed="false">
      <c r="A70" s="0" t="n">
        <v>67</v>
      </c>
      <c r="B70" s="15" t="s">
        <v>97</v>
      </c>
      <c r="C70" s="16" t="s">
        <v>98</v>
      </c>
      <c r="D70" s="0" t="s">
        <v>129</v>
      </c>
      <c r="E70" s="0" t="n">
        <v>7.6</v>
      </c>
      <c r="F70" s="37"/>
      <c r="G70" s="0" t="n">
        <v>3.1</v>
      </c>
      <c r="H70" s="0" t="n">
        <v>4.5</v>
      </c>
      <c r="I70" s="0" t="n">
        <v>8.2</v>
      </c>
      <c r="J70" s="0" t="n">
        <v>3.092</v>
      </c>
      <c r="K70" s="0" t="n">
        <v>0.022</v>
      </c>
      <c r="L70" s="0" t="n">
        <v>2.3</v>
      </c>
      <c r="M70" s="0" t="n">
        <v>7.1</v>
      </c>
      <c r="N70" s="0" t="n">
        <v>0</v>
      </c>
      <c r="O70" s="0" t="n">
        <v>226</v>
      </c>
      <c r="P70" s="37"/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</v>
      </c>
      <c r="AC70" s="0" t="n">
        <v>2.523</v>
      </c>
      <c r="AD70" s="0" t="n">
        <v>0.138</v>
      </c>
      <c r="AE70" s="0" t="n">
        <v>2.365</v>
      </c>
      <c r="AF70" s="0" t="n">
        <v>0.01</v>
      </c>
      <c r="AG70" s="0" t="n">
        <v>0.006</v>
      </c>
      <c r="AH70" s="0" t="n">
        <v>14.1</v>
      </c>
      <c r="AJ70" s="37"/>
      <c r="AP70" s="0" t="n">
        <v>0</v>
      </c>
      <c r="AY70" s="0" t="n">
        <v>0</v>
      </c>
      <c r="BF70" s="0" t="n">
        <f aca="false">IF(E70&lt;11,-3.6797*E70^2+48.115*E70-53.83,280.92*EXP(-0.2027*E70))</f>
        <v>99.304528</v>
      </c>
      <c r="BG70" s="0" t="e">
        <f aca="false">32.208*LN(F70)+21.438</f>
        <v>#VALUE!</v>
      </c>
      <c r="BH70" s="0" t="n">
        <f aca="false">IF(G70&lt;=2, -10*G70+100, 88.958*EXP(-0.0755*G70))</f>
        <v>70.3944446082144</v>
      </c>
      <c r="BI70" s="0" t="n">
        <f aca="false">IF(I70&lt;=100, 0.0053*(I70)^2-1.0332*I70+100.76, 122.82*EXP(-0.0092*I70))</f>
        <v>92.644132</v>
      </c>
      <c r="BJ70" s="0" t="e">
        <f aca="false">IF(P70&lt;=1000, -6.942*LN(P70)+107.59, -36.304*LN(P70)+310.72)</f>
        <v>#VALUE!</v>
      </c>
      <c r="BK70" s="0" t="e">
        <f aca="false">BF70^0.04*BG70^0.22*BH70^0.51*BI70^0.06*BJ70^0.17</f>
        <v>#VALUE!</v>
      </c>
      <c r="BL70" s="0" t="e">
        <f aca="false">IF(BK70&gt;=90, "Very Good", IF(BK70&gt;=80, "Good", IF(BK70&gt;=70, "Slightly Good", IF(BK70&gt;=60, "Average", IF(BK70&gt;=50, "Slightly Poor", IF(BK70&gt;=40, "Poor", "Very Poor"))))))</f>
        <v>#VALUE!</v>
      </c>
      <c r="BM70" s="0" t="e">
        <f aca="false">IF(P70&lt;=1000, -6.942*LN(P70)+107.59, IF(AND(P70&gt;1000, P70&lt;=5213),-36.304*LN(P70)+310.72, IF(P70&gt;5213, 10)))</f>
        <v>#VALUE!</v>
      </c>
      <c r="BN70" s="0" t="e">
        <f aca="false">BF70^0.04*BG70^0.22*BH70^0.51*BI70^0.06*BM70^0.17</f>
        <v>#VALUE!</v>
      </c>
      <c r="BO70" s="0" t="e">
        <f aca="false">IF(BN70&gt;=90, "Very Good", IF(BN70&gt;=80, "Good", IF(BN70&gt;=70, "Slightly Good", IF(BN70&gt;=60, "Average", IF(BN70&gt;=50, "Slightly Poor", IF(BN70&gt;=40, "Poor", "Very Poor"))))))</f>
        <v>#VALUE!</v>
      </c>
      <c r="BP70" s="0" t="e">
        <f aca="false">IF(AJ70&lt;=1000, -6.942*LN(AJ70)+107.59, IF(AND(AJ70&gt;1000, AJ70&lt;=5213),-36.304*LN(AJ70)+310.72, IF(AJ70&gt;5213, 10)))</f>
        <v>#VALUE!</v>
      </c>
      <c r="BQ70" s="0" t="e">
        <f aca="false">BF70^0.04*BG70^0.22*BH70^0.51*BI70^0.06*BP70^0.17</f>
        <v>#VALUE!</v>
      </c>
      <c r="BR70" s="0" t="e">
        <f aca="false">IF(BQ70&gt;=90, "Very Good", IF(BQ70&gt;=80, "Good", IF(BQ70&gt;=70, "Slightly Good", IF(BQ70&gt;=60, "Average", IF(BQ70&gt;=50, "Slightly Poor", IF(BQ70&gt;=40, "Poor", "Very Poor"))))))</f>
        <v>#VALUE!</v>
      </c>
      <c r="BT70" s="0" t="n">
        <f aca="false">9.81*LN(AH70)+30.6</f>
        <v>56.5589747623382</v>
      </c>
      <c r="BU70" s="0" t="str">
        <f aca="false">IF(BT70&lt;30, "Clean water", IF(AND(BT70&gt;=30, BT70&lt;40), "Hypolimia", IF(AND(BT70&gt;=40,BT70&lt;50), "Mesotrophic", IF(AND(BT70&gt;=50, BT70&lt;70), "Eutrophic", IF(BT70&gt;70,"Hypertrophic")))))</f>
        <v>Eutrophic</v>
      </c>
      <c r="BW70" s="0" t="str">
        <f aca="false">IF(G70/H70&gt;=1, "PLS CHECK", "")</f>
        <v/>
      </c>
      <c r="BX70" s="0" t="str">
        <f aca="false">IF(AC70/J70&gt;=1, "PLS CHECK", "")</f>
        <v/>
      </c>
      <c r="BY70" s="0" t="str">
        <f aca="false">IF(AE70/J70&gt;=1, "PLS CHECK", "")</f>
        <v/>
      </c>
      <c r="BZ70" s="0" t="str">
        <f aca="false">IF(AD70/J70&gt;=1, "PLS CHECK", "")</f>
        <v/>
      </c>
      <c r="CA70" s="0" t="str">
        <f aca="false">IF(AF70/K70&gt;=1, "PLS CHECK", "")</f>
        <v/>
      </c>
      <c r="CB70" s="0" t="str">
        <f aca="false">IF(AG70/K70&gt;=1, "PLS CHECK", "")</f>
        <v/>
      </c>
    </row>
    <row r="71" customFormat="false" ht="12.5" hidden="false" customHeight="false" outlineLevel="0" collapsed="false">
      <c r="A71" s="0" t="n">
        <v>68</v>
      </c>
      <c r="B71" s="15" t="s">
        <v>99</v>
      </c>
      <c r="C71" s="16" t="s">
        <v>100</v>
      </c>
      <c r="D71" s="0" t="s">
        <v>129</v>
      </c>
      <c r="E71" s="0" t="n">
        <v>7.9</v>
      </c>
      <c r="F71" s="0" t="n">
        <v>13.8</v>
      </c>
      <c r="G71" s="0" t="n">
        <v>1.8</v>
      </c>
      <c r="H71" s="0" t="n">
        <v>3.6</v>
      </c>
      <c r="I71" s="0" t="n">
        <v>2.1</v>
      </c>
      <c r="J71" s="0" t="n">
        <v>6.418</v>
      </c>
      <c r="K71" s="0" t="n">
        <v>0.1</v>
      </c>
      <c r="L71" s="0" t="n">
        <v>2.6</v>
      </c>
      <c r="M71" s="0" t="n">
        <v>5.8</v>
      </c>
      <c r="N71" s="0" t="n">
        <v>0</v>
      </c>
      <c r="O71" s="0" t="n">
        <v>517</v>
      </c>
      <c r="P71" s="0" t="n">
        <v>2000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</v>
      </c>
      <c r="AC71" s="0" t="n">
        <v>5.418</v>
      </c>
      <c r="AD71" s="0" t="n">
        <v>0.208</v>
      </c>
      <c r="AE71" s="0" t="n">
        <v>4.561</v>
      </c>
      <c r="AF71" s="0" t="n">
        <v>0.083</v>
      </c>
      <c r="AG71" s="0" t="n">
        <v>0.064</v>
      </c>
      <c r="AH71" s="0" t="n">
        <v>2.4</v>
      </c>
      <c r="AJ71" s="0" t="n">
        <v>74</v>
      </c>
      <c r="AP71" s="0" t="n">
        <v>0</v>
      </c>
      <c r="AY71" s="0" t="n">
        <v>0</v>
      </c>
      <c r="BF71" s="0" t="n">
        <f aca="false">IF(E71&lt;11,-3.6797*E71^2+48.115*E71-53.83,280.92*EXP(-0.2027*E71))</f>
        <v>96.6284230000001</v>
      </c>
      <c r="BG71" s="0" t="n">
        <f aca="false">32.208*LN(F71)+21.438</f>
        <v>105.973326016391</v>
      </c>
      <c r="BH71" s="0" t="n">
        <f aca="false">IF(G71&lt;=2, -10*G71+100, 88.958*EXP(-0.0755*G71))</f>
        <v>82</v>
      </c>
      <c r="BI71" s="0" t="n">
        <f aca="false">IF(I71&lt;=100, 0.0053*(I71)^2-1.0332*I71+100.76, 122.82*EXP(-0.0092*I71))</f>
        <v>98.613653</v>
      </c>
      <c r="BJ71" s="0" t="n">
        <f aca="false">IF(P71&lt;=1000, -6.942*LN(P71)+107.59, -36.304*LN(P71)+310.72)</f>
        <v>34.7768371087843</v>
      </c>
      <c r="BK71" s="0" t="n">
        <f aca="false">BF71^0.04*BG71^0.22*BH71^0.51*BI71^0.06*BJ71^0.17</f>
        <v>76.3217010497614</v>
      </c>
      <c r="BL71" s="0" t="str">
        <f aca="false">IF(BK71&gt;=90, "Very Good", IF(BK71&gt;=80, "Good", IF(BK71&gt;=70, "Slightly Good", IF(BK71&gt;=60, "Average", IF(BK71&gt;=50, "Slightly Poor", IF(BK71&gt;=40, "Poor", "Very Poor"))))))</f>
        <v>Slightly Good</v>
      </c>
      <c r="BM71" s="0" t="n">
        <f aca="false">IF(P71&lt;=1000, -6.942*LN(P71)+107.59, IF(AND(P71&gt;1000, P71&lt;=5213),-36.304*LN(P71)+310.72, IF(P71&gt;5213, 10)))</f>
        <v>34.7768371087843</v>
      </c>
      <c r="BN71" s="0" t="n">
        <f aca="false">BF71^0.04*BG71^0.22*BH71^0.51*BI71^0.06*BM71^0.17</f>
        <v>76.3217010497614</v>
      </c>
      <c r="BO71" s="0" t="str">
        <f aca="false">IF(BN71&gt;=90, "Very Good", IF(BN71&gt;=80, "Good", IF(BN71&gt;=70, "Slightly Good", IF(BN71&gt;=60, "Average", IF(BN71&gt;=50, "Slightly Poor", IF(BN71&gt;=40, "Poor", "Very Poor"))))))</f>
        <v>Slightly Good</v>
      </c>
      <c r="BP71" s="0" t="n">
        <f aca="false">IF(AJ71&lt;=1000, -6.942*LN(AJ71)+107.59, IF(AND(AJ71&gt;1000, AJ71&lt;=5213),-36.304*LN(AJ71)+310.72, IF(AJ71&gt;5213, 10)))</f>
        <v>77.7111801229767</v>
      </c>
      <c r="BQ71" s="0" t="n">
        <f aca="false">BF71^0.04*BG71^0.22*BH71^0.51*BI71^0.06*BP71^0.17</f>
        <v>87.5005782807634</v>
      </c>
      <c r="BR71" s="0" t="str">
        <f aca="false">IF(BQ71&gt;=90, "Very Good", IF(BQ71&gt;=80, "Good", IF(BQ71&gt;=70, "Slightly Good", IF(BQ71&gt;=60, "Average", IF(BQ71&gt;=50, "Slightly Poor", IF(BQ71&gt;=40, "Poor", "Very Poor"))))))</f>
        <v>Good</v>
      </c>
      <c r="BT71" s="0" t="n">
        <f aca="false">9.81*LN(AH71)+30.6</f>
        <v>39.1883483134418</v>
      </c>
      <c r="BU71" s="0" t="str">
        <f aca="false">IF(BT71&lt;30, "Clean water", IF(AND(BT71&gt;=30, BT71&lt;40), "Hypolimia", IF(AND(BT71&gt;=40,BT71&lt;50), "Mesotrophic", IF(AND(BT71&gt;=50, BT71&lt;70), "Eutrophic", IF(BT71&gt;70,"Hypertrophic")))))</f>
        <v>Hypolimia</v>
      </c>
      <c r="BW71" s="0" t="str">
        <f aca="false">IF(G71/H71&gt;=1, "PLS CHECK", "")</f>
        <v/>
      </c>
      <c r="BX71" s="0" t="str">
        <f aca="false">IF(AC71/J71&gt;=1, "PLS CHECK", "")</f>
        <v/>
      </c>
      <c r="BY71" s="0" t="str">
        <f aca="false">IF(AE71/J71&gt;=1, "PLS CHECK", "")</f>
        <v/>
      </c>
      <c r="BZ71" s="0" t="str">
        <f aca="false">IF(AD71/J71&gt;=1, "PLS CHECK", "")</f>
        <v/>
      </c>
      <c r="CA71" s="0" t="str">
        <f aca="false">IF(AF71/K71&gt;=1, "PLS CHECK", "")</f>
        <v/>
      </c>
      <c r="CB71" s="0" t="str">
        <f aca="false">IF(AG71/K71&gt;=1, "PLS CHECK", "")</f>
        <v/>
      </c>
    </row>
    <row r="72" customFormat="false" ht="12.5" hidden="false" customHeight="false" outlineLevel="0" collapsed="false">
      <c r="A72" s="0" t="n">
        <v>69</v>
      </c>
      <c r="B72" s="15" t="s">
        <v>101</v>
      </c>
      <c r="C72" s="16" t="s">
        <v>102</v>
      </c>
      <c r="D72" s="0" t="s">
        <v>129</v>
      </c>
      <c r="E72" s="0" t="n">
        <v>8.1</v>
      </c>
      <c r="F72" s="0" t="n">
        <v>13.7</v>
      </c>
      <c r="G72" s="0" t="n">
        <v>1.3</v>
      </c>
      <c r="H72" s="0" t="n">
        <v>6.7</v>
      </c>
      <c r="I72" s="0" t="n">
        <v>10</v>
      </c>
      <c r="J72" s="0" t="n">
        <v>4.361</v>
      </c>
      <c r="K72" s="0" t="n">
        <v>0.048</v>
      </c>
      <c r="L72" s="0" t="n">
        <v>3.1</v>
      </c>
      <c r="M72" s="0" t="n">
        <v>7.1</v>
      </c>
      <c r="N72" s="0" t="n">
        <v>0</v>
      </c>
      <c r="O72" s="0" t="n">
        <v>314</v>
      </c>
      <c r="P72" s="0" t="n">
        <v>3700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AC72" s="0" t="n">
        <v>4.078</v>
      </c>
      <c r="AD72" s="0" t="n">
        <v>0.453</v>
      </c>
      <c r="AE72" s="0" t="n">
        <v>3.271</v>
      </c>
      <c r="AF72" s="0" t="n">
        <v>0.014</v>
      </c>
      <c r="AG72" s="0" t="n">
        <v>0.006</v>
      </c>
      <c r="AH72" s="37"/>
      <c r="AI72" s="0" t="n">
        <v>0</v>
      </c>
      <c r="AJ72" s="0" t="n">
        <v>280</v>
      </c>
      <c r="AP72" s="0" t="n">
        <v>0</v>
      </c>
      <c r="AQ72" s="0" t="n">
        <v>0</v>
      </c>
      <c r="AR72" s="0" t="n">
        <v>0</v>
      </c>
      <c r="AS72" s="0" t="n">
        <v>0</v>
      </c>
      <c r="AU72" s="0" t="n">
        <v>0</v>
      </c>
      <c r="AV72" s="0" t="n">
        <v>0</v>
      </c>
      <c r="AY72" s="0" t="n">
        <v>0</v>
      </c>
      <c r="AZ72" s="0" t="n">
        <v>0</v>
      </c>
      <c r="BB72" s="0" t="n">
        <v>0</v>
      </c>
      <c r="BE72" s="0" t="n">
        <v>0</v>
      </c>
      <c r="BF72" s="0" t="n">
        <f aca="false">IF(E72&lt;11,-3.6797*E72^2+48.115*E72-53.83,280.92*EXP(-0.2027*E72))</f>
        <v>94.476383</v>
      </c>
      <c r="BG72" s="0" t="n">
        <f aca="false">32.208*LN(F72)+21.438</f>
        <v>105.73908498392</v>
      </c>
      <c r="BH72" s="0" t="n">
        <f aca="false">IF(G72&lt;=2, -10*G72+100, 88.958*EXP(-0.0755*G72))</f>
        <v>87</v>
      </c>
      <c r="BI72" s="0" t="n">
        <f aca="false">IF(I72&lt;=100, 0.0053*(I72)^2-1.0332*I72+100.76, 122.82*EXP(-0.0092*I72))</f>
        <v>90.958</v>
      </c>
      <c r="BJ72" s="0" t="n">
        <f aca="false">IF(P72&lt;=1000, -6.942*LN(P72)+107.59, -36.304*LN(P72)+310.72)</f>
        <v>12.4431376672524</v>
      </c>
      <c r="BK72" s="0" t="n">
        <f aca="false">BF72^0.04*BG72^0.22*BH72^0.51*BI72^0.06*BJ72^0.17</f>
        <v>65.6399297938063</v>
      </c>
      <c r="BL72" s="0" t="str">
        <f aca="false">IF(BK72&gt;=90, "Very Good", IF(BK72&gt;=80, "Good", IF(BK72&gt;=70, "Slightly Good", IF(BK72&gt;=60, "Average", IF(BK72&gt;=50, "Slightly Poor", IF(BK72&gt;=40, "Poor", "Very Poor"))))))</f>
        <v>Average</v>
      </c>
      <c r="BM72" s="0" t="n">
        <f aca="false">IF(P72&lt;=1000, -6.942*LN(P72)+107.59, IF(AND(P72&gt;1000, P72&lt;=5213),-36.304*LN(P72)+310.72, IF(P72&gt;5213, 10)))</f>
        <v>12.4431376672524</v>
      </c>
      <c r="BN72" s="0" t="n">
        <f aca="false">BF72^0.04*BG72^0.22*BH72^0.51*BI72^0.06*BM72^0.17</f>
        <v>65.6399297938063</v>
      </c>
      <c r="BO72" s="0" t="str">
        <f aca="false">IF(BN72&gt;=90, "Very Good", IF(BN72&gt;=80, "Good", IF(BN72&gt;=70, "Slightly Good", IF(BN72&gt;=60, "Average", IF(BN72&gt;=50, "Slightly Poor", IF(BN72&gt;=40, "Poor", "Very Poor"))))))</f>
        <v>Average</v>
      </c>
      <c r="BP72" s="0" t="n">
        <f aca="false">IF(AJ72&lt;=1000, -6.942*LN(AJ72)+107.59, IF(AND(AJ72&gt;1000, AJ72&lt;=5213),-36.304*LN(AJ72)+310.72, IF(AJ72&gt;5213, 10)))</f>
        <v>68.4732905747991</v>
      </c>
      <c r="BQ72" s="0" t="n">
        <f aca="false">BF72^0.04*BG72^0.22*BH72^0.51*BI72^0.06*BP72^0.17</f>
        <v>87.7139416682954</v>
      </c>
      <c r="BR72" s="0" t="str">
        <f aca="false">IF(BQ72&gt;=90, "Very Good", IF(BQ72&gt;=80, "Good", IF(BQ72&gt;=70, "Slightly Good", IF(BQ72&gt;=60, "Average", IF(BQ72&gt;=50, "Slightly Poor", IF(BQ72&gt;=40, "Poor", "Very Poor"))))))</f>
        <v>Good</v>
      </c>
      <c r="BT72" s="0" t="e">
        <f aca="false">9.81*LN(AH72)+30.6</f>
        <v>#VALUE!</v>
      </c>
      <c r="BU72" s="0" t="e">
        <f aca="false">IF(BT72&lt;30, "Clean water", IF(AND(BT72&gt;=30, BT72&lt;40), "Hypolimia", IF(AND(BT72&gt;=40,BT72&lt;50), "Mesotrophic", IF(AND(BT72&gt;=50, BT72&lt;70), "Eutrophic", IF(BT72&gt;70,"Hypertrophic")))))</f>
        <v>#VALUE!</v>
      </c>
      <c r="BW72" s="0" t="str">
        <f aca="false">IF(G72/H72&gt;=1, "PLS CHECK", "")</f>
        <v/>
      </c>
      <c r="BX72" s="0" t="str">
        <f aca="false">IF(AC72/J72&gt;=1, "PLS CHECK", "")</f>
        <v/>
      </c>
      <c r="BY72" s="0" t="str">
        <f aca="false">IF(AE72/J72&gt;=1, "PLS CHECK", "")</f>
        <v/>
      </c>
      <c r="BZ72" s="0" t="str">
        <f aca="false">IF(AD72/J72&gt;=1, "PLS CHECK", "")</f>
        <v/>
      </c>
      <c r="CA72" s="0" t="str">
        <f aca="false">IF(AF72/K72&gt;=1, "PLS CHECK", "")</f>
        <v/>
      </c>
      <c r="CB72" s="0" t="str">
        <f aca="false">IF(AG72/K72&gt;=1, "PLS CHECK", "")</f>
        <v/>
      </c>
    </row>
    <row r="73" customFormat="false" ht="12.5" hidden="false" customHeight="false" outlineLevel="0" collapsed="false">
      <c r="A73" s="0" t="n">
        <v>70</v>
      </c>
      <c r="B73" s="15" t="s">
        <v>103</v>
      </c>
      <c r="C73" s="16" t="s">
        <v>104</v>
      </c>
      <c r="D73" s="0" t="s">
        <v>129</v>
      </c>
      <c r="E73" s="0" t="n">
        <v>7.8</v>
      </c>
      <c r="F73" s="0" t="n">
        <v>12.6</v>
      </c>
      <c r="G73" s="0" t="n">
        <v>0.9</v>
      </c>
      <c r="H73" s="0" t="n">
        <v>2.6</v>
      </c>
      <c r="I73" s="37"/>
      <c r="J73" s="0" t="n">
        <v>7.89</v>
      </c>
      <c r="K73" s="0" t="n">
        <v>0.038</v>
      </c>
      <c r="L73" s="0" t="n">
        <v>2</v>
      </c>
      <c r="M73" s="0" t="n">
        <v>7.3</v>
      </c>
      <c r="N73" s="0" t="n">
        <v>0</v>
      </c>
      <c r="O73" s="0" t="n">
        <v>394</v>
      </c>
      <c r="P73" s="37"/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</v>
      </c>
      <c r="AC73" s="0" t="n">
        <v>6.769</v>
      </c>
      <c r="AD73" s="0" t="n">
        <v>0.033</v>
      </c>
      <c r="AE73" s="0" t="n">
        <v>6.149</v>
      </c>
      <c r="AF73" s="0" t="n">
        <v>0.031</v>
      </c>
      <c r="AG73" s="0" t="n">
        <v>0.022</v>
      </c>
      <c r="AH73" s="37"/>
      <c r="AJ73" s="37"/>
      <c r="AP73" s="0" t="n">
        <v>0</v>
      </c>
      <c r="AY73" s="0" t="n">
        <v>0</v>
      </c>
      <c r="BF73" s="0" t="n">
        <f aca="false">IF(E73&lt;11,-3.6797*E73^2+48.115*E73-53.83,280.92*EXP(-0.2027*E73))</f>
        <v>97.5940520000001</v>
      </c>
      <c r="BG73" s="0" t="n">
        <f aca="false">32.208*LN(F73)+21.438</f>
        <v>103.043306983941</v>
      </c>
      <c r="BH73" s="0" t="n">
        <f aca="false">IF(G73&lt;=2, -10*G73+100, 88.958*EXP(-0.0755*G73))</f>
        <v>91</v>
      </c>
      <c r="BI73" s="0" t="n">
        <f aca="false">IF(I73&lt;=100, 0.0053*(I73)^2-1.0332*I73+100.76, 122.82*EXP(-0.0092*I73))</f>
        <v>100.76</v>
      </c>
      <c r="BJ73" s="0" t="e">
        <f aca="false">IF(P73&lt;=1000, -6.942*LN(P73)+107.59, -36.304*LN(P73)+310.72)</f>
        <v>#VALUE!</v>
      </c>
      <c r="BK73" s="0" t="e">
        <f aca="false">BF73^0.04*BG73^0.22*BH73^0.51*BI73^0.06*BJ73^0.17</f>
        <v>#VALUE!</v>
      </c>
      <c r="BL73" s="0" t="e">
        <f aca="false">IF(BK73&gt;=90, "Very Good", IF(BK73&gt;=80, "Good", IF(BK73&gt;=70, "Slightly Good", IF(BK73&gt;=60, "Average", IF(BK73&gt;=50, "Slightly Poor", IF(BK73&gt;=40, "Poor", "Very Poor"))))))</f>
        <v>#VALUE!</v>
      </c>
      <c r="BM73" s="0" t="e">
        <f aca="false">IF(P73&lt;=1000, -6.942*LN(P73)+107.59, IF(AND(P73&gt;1000, P73&lt;=5213),-36.304*LN(P73)+310.72, IF(P73&gt;5213, 10)))</f>
        <v>#VALUE!</v>
      </c>
      <c r="BN73" s="0" t="e">
        <f aca="false">BF73^0.04*BG73^0.22*BH73^0.51*BI73^0.06*BM73^0.17</f>
        <v>#VALUE!</v>
      </c>
      <c r="BO73" s="0" t="e">
        <f aca="false">IF(BN73&gt;=90, "Very Good", IF(BN73&gt;=80, "Good", IF(BN73&gt;=70, "Slightly Good", IF(BN73&gt;=60, "Average", IF(BN73&gt;=50, "Slightly Poor", IF(BN73&gt;=40, "Poor", "Very Poor"))))))</f>
        <v>#VALUE!</v>
      </c>
      <c r="BP73" s="0" t="e">
        <f aca="false">IF(AJ73&lt;=1000, -6.942*LN(AJ73)+107.59, IF(AND(AJ73&gt;1000, AJ73&lt;=5213),-36.304*LN(AJ73)+310.72, IF(AJ73&gt;5213, 10)))</f>
        <v>#VALUE!</v>
      </c>
      <c r="BQ73" s="0" t="e">
        <f aca="false">BF73^0.04*BG73^0.22*BH73^0.51*BI73^0.06*BP73^0.17</f>
        <v>#VALUE!</v>
      </c>
      <c r="BR73" s="0" t="e">
        <f aca="false">IF(BQ73&gt;=90, "Very Good", IF(BQ73&gt;=80, "Good", IF(BQ73&gt;=70, "Slightly Good", IF(BQ73&gt;=60, "Average", IF(BQ73&gt;=50, "Slightly Poor", IF(BQ73&gt;=40, "Poor", "Very Poor"))))))</f>
        <v>#VALUE!</v>
      </c>
      <c r="BT73" s="0" t="e">
        <f aca="false">9.81*LN(AH73)+30.6</f>
        <v>#VALUE!</v>
      </c>
      <c r="BU73" s="0" t="e">
        <f aca="false">IF(BT73&lt;30, "Clean water", IF(AND(BT73&gt;=30, BT73&lt;40), "Hypolimia", IF(AND(BT73&gt;=40,BT73&lt;50), "Mesotrophic", IF(AND(BT73&gt;=50, BT73&lt;70), "Eutrophic", IF(BT73&gt;70,"Hypertrophic")))))</f>
        <v>#VALUE!</v>
      </c>
      <c r="BW73" s="0" t="str">
        <f aca="false">IF(G73/H73&gt;=1, "PLS CHECK", "")</f>
        <v/>
      </c>
      <c r="BX73" s="0" t="str">
        <f aca="false">IF(AC73/J73&gt;=1, "PLS CHECK", "")</f>
        <v/>
      </c>
      <c r="BY73" s="0" t="str">
        <f aca="false">IF(AE73/J73&gt;=1, "PLS CHECK", "")</f>
        <v/>
      </c>
      <c r="BZ73" s="0" t="str">
        <f aca="false">IF(AD73/J73&gt;=1, "PLS CHECK", "")</f>
        <v/>
      </c>
      <c r="CA73" s="0" t="str">
        <f aca="false">IF(AF73/K73&gt;=1, "PLS CHECK", "")</f>
        <v/>
      </c>
      <c r="CB73" s="0" t="str">
        <f aca="false">IF(AG73/K73&gt;=1, "PLS CHECK", "")</f>
        <v/>
      </c>
    </row>
    <row r="74" customFormat="false" ht="12.5" hidden="false" customHeight="false" outlineLevel="0" collapsed="false">
      <c r="A74" s="0" t="n">
        <v>71</v>
      </c>
      <c r="B74" s="15" t="s">
        <v>105</v>
      </c>
      <c r="C74" s="16" t="s">
        <v>106</v>
      </c>
      <c r="D74" s="0" t="s">
        <v>129</v>
      </c>
      <c r="E74" s="0" t="n">
        <v>7.6</v>
      </c>
      <c r="F74" s="37"/>
      <c r="G74" s="0" t="n">
        <v>1.6</v>
      </c>
      <c r="H74" s="0" t="n">
        <v>4.1</v>
      </c>
      <c r="I74" s="0" t="n">
        <v>7.8</v>
      </c>
      <c r="J74" s="0" t="n">
        <v>3.166</v>
      </c>
      <c r="K74" s="37"/>
      <c r="L74" s="0" t="n">
        <v>2.3</v>
      </c>
      <c r="M74" s="0" t="n">
        <v>6.9</v>
      </c>
      <c r="N74" s="0" t="n">
        <v>0</v>
      </c>
      <c r="O74" s="0" t="n">
        <v>254</v>
      </c>
      <c r="P74" s="0" t="n">
        <v>1300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</v>
      </c>
      <c r="AC74" s="0" t="n">
        <v>2.803</v>
      </c>
      <c r="AD74" s="0" t="n">
        <v>0.169</v>
      </c>
      <c r="AE74" s="0" t="n">
        <v>2.59</v>
      </c>
      <c r="AF74" s="0" t="n">
        <v>0.008</v>
      </c>
      <c r="AG74" s="0" t="n">
        <v>0.003</v>
      </c>
      <c r="AH74" s="0" t="n">
        <v>14</v>
      </c>
      <c r="AJ74" s="0" t="n">
        <v>17</v>
      </c>
      <c r="AP74" s="0" t="n">
        <v>0</v>
      </c>
      <c r="AY74" s="0" t="n">
        <v>0</v>
      </c>
      <c r="BF74" s="0" t="n">
        <f aca="false">IF(E74&lt;11,-3.6797*E74^2+48.115*E74-53.83,280.92*EXP(-0.2027*E74))</f>
        <v>99.304528</v>
      </c>
      <c r="BG74" s="0" t="e">
        <f aca="false">32.208*LN(F74)+21.438</f>
        <v>#VALUE!</v>
      </c>
      <c r="BH74" s="0" t="n">
        <f aca="false">IF(G74&lt;=2, -10*G74+100, 88.958*EXP(-0.0755*G74))</f>
        <v>84</v>
      </c>
      <c r="BI74" s="0" t="n">
        <f aca="false">IF(I74&lt;=100, 0.0053*(I74)^2-1.0332*I74+100.76, 122.82*EXP(-0.0092*I74))</f>
        <v>93.023492</v>
      </c>
      <c r="BJ74" s="0" t="n">
        <f aca="false">IF(P74&lt;=1000, -6.942*LN(P74)+107.59, -36.304*LN(P74)+310.72)</f>
        <v>50.4159800946047</v>
      </c>
      <c r="BK74" s="0" t="e">
        <f aca="false">BF74^0.04*BG74^0.22*BH74^0.51*BI74^0.06*BJ74^0.17</f>
        <v>#VALUE!</v>
      </c>
      <c r="BL74" s="0" t="e">
        <f aca="false">IF(BK74&gt;=90, "Very Good", IF(BK74&gt;=80, "Good", IF(BK74&gt;=70, "Slightly Good", IF(BK74&gt;=60, "Average", IF(BK74&gt;=50, "Slightly Poor", IF(BK74&gt;=40, "Poor", "Very Poor"))))))</f>
        <v>#VALUE!</v>
      </c>
      <c r="BM74" s="0" t="n">
        <f aca="false">IF(P74&lt;=1000, -6.942*LN(P74)+107.59, IF(AND(P74&gt;1000, P74&lt;=5213),-36.304*LN(P74)+310.72, IF(P74&gt;5213, 10)))</f>
        <v>50.4159800946047</v>
      </c>
      <c r="BN74" s="0" t="e">
        <f aca="false">BF74^0.04*BG74^0.22*BH74^0.51*BI74^0.06*BM74^0.17</f>
        <v>#VALUE!</v>
      </c>
      <c r="BO74" s="0" t="e">
        <f aca="false">IF(BN74&gt;=90, "Very Good", IF(BN74&gt;=80, "Good", IF(BN74&gt;=70, "Slightly Good", IF(BN74&gt;=60, "Average", IF(BN74&gt;=50, "Slightly Poor", IF(BN74&gt;=40, "Poor", "Very Poor"))))))</f>
        <v>#VALUE!</v>
      </c>
      <c r="BP74" s="0" t="n">
        <f aca="false">IF(AJ74&lt;=1000, -6.942*LN(AJ74)+107.59, IF(AND(AJ74&gt;1000, AJ74&lt;=5213),-36.304*LN(AJ74)+310.72, IF(AJ74&gt;5213, 10)))</f>
        <v>87.9218329655618</v>
      </c>
      <c r="BQ74" s="0" t="e">
        <f aca="false">BF74^0.04*BG74^0.22*BH74^0.51*BI74^0.06*BP74^0.17</f>
        <v>#VALUE!</v>
      </c>
      <c r="BR74" s="0" t="e">
        <f aca="false">IF(BQ74&gt;=90, "Very Good", IF(BQ74&gt;=80, "Good", IF(BQ74&gt;=70, "Slightly Good", IF(BQ74&gt;=60, "Average", IF(BQ74&gt;=50, "Slightly Poor", IF(BQ74&gt;=40, "Poor", "Very Poor"))))))</f>
        <v>#VALUE!</v>
      </c>
      <c r="BT74" s="0" t="n">
        <f aca="false">9.81*LN(AH74)+30.6</f>
        <v>56.4891524035257</v>
      </c>
      <c r="BU74" s="0" t="str">
        <f aca="false">IF(BT74&lt;30, "Clean water", IF(AND(BT74&gt;=30, BT74&lt;40), "Hypolimia", IF(AND(BT74&gt;=40,BT74&lt;50), "Mesotrophic", IF(AND(BT74&gt;=50, BT74&lt;70), "Eutrophic", IF(BT74&gt;70,"Hypertrophic")))))</f>
        <v>Eutrophic</v>
      </c>
      <c r="BW74" s="0" t="str">
        <f aca="false">IF(G74/H74&gt;=1, "PLS CHECK", "")</f>
        <v/>
      </c>
      <c r="BX74" s="0" t="str">
        <f aca="false">IF(AC74/J74&gt;=1, "PLS CHECK", "")</f>
        <v/>
      </c>
      <c r="BY74" s="0" t="str">
        <f aca="false">IF(AE74/J74&gt;=1, "PLS CHECK", "")</f>
        <v/>
      </c>
      <c r="BZ74" s="0" t="str">
        <f aca="false">IF(AD74/J74&gt;=1, "PLS CHECK", "")</f>
        <v/>
      </c>
      <c r="CA74" s="0" t="e">
        <f aca="false">IF(AF74/K74&gt;=1, "PLS CHECK", "")</f>
        <v>#DIV/0!</v>
      </c>
      <c r="CB74" s="0" t="e">
        <f aca="false">IF(AG74/K74&gt;=1, "PLS CHECK", "")</f>
        <v>#DIV/0!</v>
      </c>
    </row>
    <row r="75" customFormat="false" ht="12.5" hidden="false" customHeight="false" outlineLevel="0" collapsed="false">
      <c r="A75" s="0" t="n">
        <v>72</v>
      </c>
      <c r="B75" s="15" t="s">
        <v>107</v>
      </c>
      <c r="C75" s="16" t="s">
        <v>108</v>
      </c>
      <c r="D75" s="0" t="s">
        <v>129</v>
      </c>
      <c r="E75" s="0" t="n">
        <v>7.8</v>
      </c>
      <c r="F75" s="0" t="n">
        <v>10.8</v>
      </c>
      <c r="G75" s="0" t="n">
        <v>1</v>
      </c>
      <c r="H75" s="0" t="n">
        <v>2.1</v>
      </c>
      <c r="I75" s="37"/>
      <c r="J75" s="0" t="n">
        <v>7.319</v>
      </c>
      <c r="K75" s="0" t="n">
        <v>0.061</v>
      </c>
      <c r="L75" s="37"/>
      <c r="M75" s="0" t="n">
        <v>8.9</v>
      </c>
      <c r="N75" s="0" t="n">
        <v>0</v>
      </c>
      <c r="O75" s="0" t="n">
        <v>484</v>
      </c>
      <c r="P75" s="0" t="n">
        <v>2300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AC75" s="0" t="n">
        <v>6.326</v>
      </c>
      <c r="AD75" s="0" t="n">
        <v>0.071</v>
      </c>
      <c r="AE75" s="0" t="n">
        <v>5.833</v>
      </c>
      <c r="AF75" s="0" t="n">
        <v>0.052</v>
      </c>
      <c r="AG75" s="0" t="n">
        <v>0.041</v>
      </c>
      <c r="AH75" s="37"/>
      <c r="AJ75" s="0" t="n">
        <v>900</v>
      </c>
      <c r="AP75" s="0" t="n">
        <v>0</v>
      </c>
      <c r="AY75" s="0" t="n">
        <v>0</v>
      </c>
      <c r="BF75" s="0" t="n">
        <f aca="false">IF(E75&lt;11,-3.6797*E75^2+48.115*E75-53.83,280.92*EXP(-0.2027*E75))</f>
        <v>97.5940520000001</v>
      </c>
      <c r="BG75" s="0" t="n">
        <f aca="false">32.208*LN(F75)+21.438</f>
        <v>98.0784218880646</v>
      </c>
      <c r="BH75" s="0" t="n">
        <f aca="false">IF(G75&lt;=2, -10*G75+100, 88.958*EXP(-0.0755*G75))</f>
        <v>90</v>
      </c>
      <c r="BI75" s="0" t="n">
        <f aca="false">IF(I75&lt;=100, 0.0053*(I75)^2-1.0332*I75+100.76, 122.82*EXP(-0.0092*I75))</f>
        <v>100.76</v>
      </c>
      <c r="BJ75" s="0" t="n">
        <f aca="false">IF(P75&lt;=1000, -6.942*LN(P75)+107.59, -36.304*LN(P75)+310.72)</f>
        <v>29.7029195527965</v>
      </c>
      <c r="BK75" s="0" t="n">
        <f aca="false">BF75^0.04*BG75^0.22*BH75^0.51*BI75^0.06*BJ75^0.17</f>
        <v>76.729067504353</v>
      </c>
      <c r="BL75" s="0" t="str">
        <f aca="false">IF(BK75&gt;=90, "Very Good", IF(BK75&gt;=80, "Good", IF(BK75&gt;=70, "Slightly Good", IF(BK75&gt;=60, "Average", IF(BK75&gt;=50, "Slightly Poor", IF(BK75&gt;=40, "Poor", "Very Poor"))))))</f>
        <v>Slightly Good</v>
      </c>
      <c r="BM75" s="0" t="n">
        <f aca="false">IF(P75&lt;=1000, -6.942*LN(P75)+107.59, IF(AND(P75&gt;1000, P75&lt;=5213),-36.304*LN(P75)+310.72, IF(P75&gt;5213, 10)))</f>
        <v>29.7029195527965</v>
      </c>
      <c r="BN75" s="0" t="n">
        <f aca="false">BF75^0.04*BG75^0.22*BH75^0.51*BI75^0.06*BM75^0.17</f>
        <v>76.729067504353</v>
      </c>
      <c r="BO75" s="0" t="str">
        <f aca="false">IF(BN75&gt;=90, "Very Good", IF(BN75&gt;=80, "Good", IF(BN75&gt;=70, "Slightly Good", IF(BN75&gt;=60, "Average", IF(BN75&gt;=50, "Slightly Poor", IF(BN75&gt;=40, "Poor", "Very Poor"))))))</f>
        <v>Slightly Good</v>
      </c>
      <c r="BP75" s="0" t="n">
        <f aca="false">IF(AJ75&lt;=1000, -6.942*LN(AJ75)+107.59, IF(AND(AJ75&gt;1000, AJ75&lt;=5213),-36.304*LN(AJ75)+310.72, IF(AJ75&gt;5213, 10)))</f>
        <v>60.3677755530026</v>
      </c>
      <c r="BQ75" s="0" t="n">
        <f aca="false">BF75^0.04*BG75^0.22*BH75^0.51*BI75^0.06*BP75^0.17</f>
        <v>86.5607371090719</v>
      </c>
      <c r="BR75" s="0" t="str">
        <f aca="false">IF(BQ75&gt;=90, "Very Good", IF(BQ75&gt;=80, "Good", IF(BQ75&gt;=70, "Slightly Good", IF(BQ75&gt;=60, "Average", IF(BQ75&gt;=50, "Slightly Poor", IF(BQ75&gt;=40, "Poor", "Very Poor"))))))</f>
        <v>Good</v>
      </c>
      <c r="BT75" s="0" t="e">
        <f aca="false">9.81*LN(AH75)+30.6</f>
        <v>#VALUE!</v>
      </c>
      <c r="BU75" s="0" t="e">
        <f aca="false">IF(BT75&lt;30, "Clean water", IF(AND(BT75&gt;=30, BT75&lt;40), "Hypolimia", IF(AND(BT75&gt;=40,BT75&lt;50), "Mesotrophic", IF(AND(BT75&gt;=50, BT75&lt;70), "Eutrophic", IF(BT75&gt;70,"Hypertrophic")))))</f>
        <v>#VALUE!</v>
      </c>
      <c r="BW75" s="0" t="str">
        <f aca="false">IF(G75/H75&gt;=1, "PLS CHECK", "")</f>
        <v/>
      </c>
      <c r="BX75" s="0" t="str">
        <f aca="false">IF(AC75/J75&gt;=1, "PLS CHECK", "")</f>
        <v/>
      </c>
      <c r="BY75" s="0" t="str">
        <f aca="false">IF(AE75/J75&gt;=1, "PLS CHECK", "")</f>
        <v/>
      </c>
      <c r="BZ75" s="0" t="str">
        <f aca="false">IF(AD75/J75&gt;=1, "PLS CHECK", "")</f>
        <v/>
      </c>
      <c r="CA75" s="0" t="str">
        <f aca="false">IF(AF75/K75&gt;=1, "PLS CHECK", "")</f>
        <v/>
      </c>
      <c r="CB75" s="0" t="str">
        <f aca="false">IF(AG75/K75&gt;=1, "PLS CHECK", "")</f>
        <v/>
      </c>
    </row>
    <row r="76" customFormat="false" ht="12.5" hidden="false" customHeight="false" outlineLevel="0" collapsed="false">
      <c r="A76" s="0" t="n">
        <v>73</v>
      </c>
      <c r="B76" s="15" t="s">
        <v>109</v>
      </c>
      <c r="C76" s="16" t="s">
        <v>110</v>
      </c>
      <c r="D76" s="0" t="s">
        <v>129</v>
      </c>
      <c r="E76" s="0" t="n">
        <v>7.5</v>
      </c>
      <c r="F76" s="0" t="n">
        <v>12.7</v>
      </c>
      <c r="G76" s="0" t="n">
        <v>3.9</v>
      </c>
      <c r="H76" s="0" t="n">
        <v>7.3</v>
      </c>
      <c r="I76" s="0" t="n">
        <v>7.7</v>
      </c>
      <c r="J76" s="0" t="n">
        <v>8.456</v>
      </c>
      <c r="K76" s="0" t="n">
        <v>0.155</v>
      </c>
      <c r="L76" s="37"/>
      <c r="M76" s="0" t="n">
        <v>14.4</v>
      </c>
      <c r="O76" s="0" t="n">
        <v>477</v>
      </c>
      <c r="AC76" s="0" t="n">
        <v>8.161</v>
      </c>
      <c r="AD76" s="0" t="n">
        <v>1.093</v>
      </c>
      <c r="AE76" s="0" t="n">
        <v>5.766</v>
      </c>
      <c r="AF76" s="0" t="n">
        <v>0.075</v>
      </c>
      <c r="AG76" s="0" t="n">
        <v>0.045</v>
      </c>
      <c r="BD76" s="0" t="n">
        <v>2.357</v>
      </c>
      <c r="BF76" s="0" t="n">
        <f aca="false">IF(E76&lt;11,-3.6797*E76^2+48.115*E76-53.83,280.92*EXP(-0.2027*E76))</f>
        <v>100.049375</v>
      </c>
      <c r="BG76" s="0" t="n">
        <f aca="false">32.208*LN(F76)+21.438</f>
        <v>103.297917005506</v>
      </c>
      <c r="BH76" s="0" t="n">
        <f aca="false">IF(G76&lt;=2, -10*G76+100, 88.958*EXP(-0.0755*G76))</f>
        <v>66.2684785997522</v>
      </c>
      <c r="BI76" s="0" t="n">
        <f aca="false">IF(I76&lt;=100, 0.0053*(I76)^2-1.0332*I76+100.76, 122.82*EXP(-0.0092*I76))</f>
        <v>93.118597</v>
      </c>
      <c r="BJ76" s="0" t="e">
        <f aca="false">IF(P76&lt;=1000, -6.942*LN(P76)+107.59, -36.304*LN(P76)+310.72)</f>
        <v>#VALUE!</v>
      </c>
      <c r="BK76" s="0" t="e">
        <f aca="false">BF76^0.04*BG76^0.22*BH76^0.51*BI76^0.06*BJ76^0.17</f>
        <v>#VALUE!</v>
      </c>
      <c r="BL76" s="0" t="e">
        <f aca="false">IF(BK76&gt;=90, "Very Good", IF(BK76&gt;=80, "Good", IF(BK76&gt;=70, "Slightly Good", IF(BK76&gt;=60, "Average", IF(BK76&gt;=50, "Slightly Poor", IF(BK76&gt;=40, "Poor", "Very Poor"))))))</f>
        <v>#VALUE!</v>
      </c>
      <c r="BM76" s="0" t="e">
        <f aca="false">IF(P76&lt;=1000, -6.942*LN(P76)+107.59, IF(AND(P76&gt;1000, P76&lt;=5213),-36.304*LN(P76)+310.72, IF(P76&gt;5213, 10)))</f>
        <v>#VALUE!</v>
      </c>
      <c r="BN76" s="0" t="e">
        <f aca="false">BF76^0.04*BG76^0.22*BH76^0.51*BI76^0.06*BM76^0.17</f>
        <v>#VALUE!</v>
      </c>
      <c r="BO76" s="0" t="e">
        <f aca="false">IF(BN76&gt;=90, "Very Good", IF(BN76&gt;=80, "Good", IF(BN76&gt;=70, "Slightly Good", IF(BN76&gt;=60, "Average", IF(BN76&gt;=50, "Slightly Poor", IF(BN76&gt;=40, "Poor", "Very Poor"))))))</f>
        <v>#VALUE!</v>
      </c>
      <c r="BP76" s="0" t="e">
        <f aca="false">IF(AJ76&lt;=1000, -6.942*LN(AJ76)+107.59, IF(AND(AJ76&gt;1000, AJ76&lt;=5213),-36.304*LN(AJ76)+310.72, IF(AJ76&gt;5213, 10)))</f>
        <v>#VALUE!</v>
      </c>
      <c r="BQ76" s="0" t="e">
        <f aca="false">BF76^0.04*BG76^0.22*BH76^0.51*BI76^0.06*BP76^0.17</f>
        <v>#VALUE!</v>
      </c>
      <c r="BR76" s="0" t="e">
        <f aca="false">IF(BQ76&gt;=90, "Very Good", IF(BQ76&gt;=80, "Good", IF(BQ76&gt;=70, "Slightly Good", IF(BQ76&gt;=60, "Average", IF(BQ76&gt;=50, "Slightly Poor", IF(BQ76&gt;=40, "Poor", "Very Poor"))))))</f>
        <v>#VALUE!</v>
      </c>
      <c r="BT76" s="0" t="e">
        <f aca="false">9.81*LN(AH76)+30.6</f>
        <v>#VALUE!</v>
      </c>
      <c r="BU76" s="0" t="e">
        <f aca="false">IF(BT76&lt;30, "Clean water", IF(AND(BT76&gt;=30, BT76&lt;40), "Hypolimia", IF(AND(BT76&gt;=40,BT76&lt;50), "Mesotrophic", IF(AND(BT76&gt;=50, BT76&lt;70), "Eutrophic", IF(BT76&gt;70,"Hypertrophic")))))</f>
        <v>#VALUE!</v>
      </c>
      <c r="BW76" s="0" t="str">
        <f aca="false">IF(G76/H76&gt;=1, "PLS CHECK", "")</f>
        <v/>
      </c>
      <c r="BX76" s="0" t="str">
        <f aca="false">IF(AC76/J76&gt;=1, "PLS CHECK", "")</f>
        <v/>
      </c>
      <c r="BY76" s="0" t="str">
        <f aca="false">IF(AE76/J76&gt;=1, "PLS CHECK", "")</f>
        <v/>
      </c>
      <c r="BZ76" s="0" t="str">
        <f aca="false">IF(AD76/J76&gt;=1, "PLS CHECK", "")</f>
        <v/>
      </c>
      <c r="CA76" s="0" t="str">
        <f aca="false">IF(AF76/K76&gt;=1, "PLS CHECK", "")</f>
        <v/>
      </c>
      <c r="CB76" s="0" t="str">
        <f aca="false">IF(AG76/K76&gt;=1, "PLS CHECK", "")</f>
        <v/>
      </c>
    </row>
    <row r="77" customFormat="false" ht="12.5" hidden="false" customHeight="false" outlineLevel="0" collapsed="false">
      <c r="A77" s="0" t="n">
        <v>74</v>
      </c>
      <c r="B77" s="15" t="s">
        <v>111</v>
      </c>
      <c r="C77" s="16" t="s">
        <v>112</v>
      </c>
      <c r="D77" s="0" t="s">
        <v>129</v>
      </c>
      <c r="E77" s="0" t="n">
        <v>7.6</v>
      </c>
      <c r="F77" s="0" t="n">
        <v>12</v>
      </c>
      <c r="G77" s="0" t="n">
        <v>1.4</v>
      </c>
      <c r="H77" s="0" t="n">
        <v>5.5</v>
      </c>
      <c r="I77" s="0" t="n">
        <v>3.2</v>
      </c>
      <c r="J77" s="0" t="n">
        <v>7.131</v>
      </c>
      <c r="K77" s="0" t="n">
        <v>0.071</v>
      </c>
      <c r="L77" s="0" t="n">
        <v>3.3</v>
      </c>
      <c r="M77" s="0" t="n">
        <v>10.2</v>
      </c>
      <c r="N77" s="0" t="n">
        <v>0</v>
      </c>
      <c r="O77" s="0" t="n">
        <v>477</v>
      </c>
      <c r="P77" s="0" t="n">
        <v>5000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</v>
      </c>
      <c r="AC77" s="0" t="n">
        <v>5.993</v>
      </c>
      <c r="AD77" s="0" t="n">
        <v>0.582</v>
      </c>
      <c r="AE77" s="0" t="n">
        <v>4.702</v>
      </c>
      <c r="AF77" s="0" t="n">
        <v>0.055</v>
      </c>
      <c r="AG77" s="0" t="n">
        <v>0.031</v>
      </c>
      <c r="AH77" s="0" t="n">
        <v>1.1</v>
      </c>
      <c r="AJ77" s="0" t="n">
        <v>100</v>
      </c>
      <c r="AP77" s="0" t="n">
        <v>0</v>
      </c>
      <c r="AY77" s="0" t="n">
        <v>0</v>
      </c>
      <c r="BF77" s="0" t="n">
        <f aca="false">IF(E77&lt;11,-3.6797*E77^2+48.115*E77-53.83,280.92*EXP(-0.2027*E77))</f>
        <v>99.304528</v>
      </c>
      <c r="BG77" s="0" t="n">
        <f aca="false">32.208*LN(F77)+21.438</f>
        <v>101.471873376372</v>
      </c>
      <c r="BH77" s="0" t="n">
        <f aca="false">IF(G77&lt;=2, -10*G77+100, 88.958*EXP(-0.0755*G77))</f>
        <v>86</v>
      </c>
      <c r="BI77" s="0" t="n">
        <f aca="false">IF(I77&lt;=100, 0.0053*(I77)^2-1.0332*I77+100.76, 122.82*EXP(-0.0092*I77))</f>
        <v>97.508032</v>
      </c>
      <c r="BJ77" s="0" t="n">
        <f aca="false">IF(P77&lt;=1000, -6.942*LN(P77)+107.59, -36.304*LN(P77)+310.72)</f>
        <v>1.5118183788249</v>
      </c>
      <c r="BK77" s="0" t="n">
        <f aca="false">BF77^0.04*BG77^0.22*BH77^0.51*BI77^0.06*BJ77^0.17</f>
        <v>45.4701493235305</v>
      </c>
      <c r="BL77" s="0" t="str">
        <f aca="false">IF(BK77&gt;=90, "Very Good", IF(BK77&gt;=80, "Good", IF(BK77&gt;=70, "Slightly Good", IF(BK77&gt;=60, "Average", IF(BK77&gt;=50, "Slightly Poor", IF(BK77&gt;=40, "Poor", "Very Poor"))))))</f>
        <v>Poor</v>
      </c>
      <c r="BM77" s="0" t="n">
        <f aca="false">IF(P77&lt;=1000, -6.942*LN(P77)+107.59, IF(AND(P77&gt;1000, P77&lt;=5213),-36.304*LN(P77)+310.72, IF(P77&gt;5213, 10)))</f>
        <v>1.5118183788249</v>
      </c>
      <c r="BN77" s="0" t="n">
        <f aca="false">BF77^0.04*BG77^0.22*BH77^0.51*BI77^0.06*BM77^0.17</f>
        <v>45.4701493235305</v>
      </c>
      <c r="BO77" s="0" t="str">
        <f aca="false">IF(BN77&gt;=90, "Very Good", IF(BN77&gt;=80, "Good", IF(BN77&gt;=70, "Slightly Good", IF(BN77&gt;=60, "Average", IF(BN77&gt;=50, "Slightly Poor", IF(BN77&gt;=40, "Poor", "Very Poor"))))))</f>
        <v>Poor</v>
      </c>
      <c r="BP77" s="0" t="n">
        <f aca="false">IF(AJ77&lt;=1000, -6.942*LN(AJ77)+107.59, IF(AND(AJ77&gt;1000, AJ77&lt;=5213),-36.304*LN(AJ77)+310.72, IF(AJ77&gt;5213, 10)))</f>
        <v>75.6209085688707</v>
      </c>
      <c r="BQ77" s="0" t="n">
        <f aca="false">BF77^0.04*BG77^0.22*BH77^0.51*BI77^0.06*BP77^0.17</f>
        <v>88.4261194130542</v>
      </c>
      <c r="BR77" s="0" t="str">
        <f aca="false">IF(BQ77&gt;=90, "Very Good", IF(BQ77&gt;=80, "Good", IF(BQ77&gt;=70, "Slightly Good", IF(BQ77&gt;=60, "Average", IF(BQ77&gt;=50, "Slightly Poor", IF(BQ77&gt;=40, "Poor", "Very Poor"))))))</f>
        <v>Good</v>
      </c>
      <c r="BT77" s="0" t="n">
        <f aca="false">9.81*LN(AH77)+30.6</f>
        <v>31.5349928638804</v>
      </c>
      <c r="BU77" s="0" t="str">
        <f aca="false">IF(BT77&lt;30, "Clean water", IF(AND(BT77&gt;=30, BT77&lt;40), "Hypolimia", IF(AND(BT77&gt;=40,BT77&lt;50), "Mesotrophic", IF(AND(BT77&gt;=50, BT77&lt;70), "Eutrophic", IF(BT77&gt;70,"Hypertrophic")))))</f>
        <v>Hypolimia</v>
      </c>
      <c r="BW77" s="0" t="str">
        <f aca="false">IF(G77/H77&gt;=1, "PLS CHECK", "")</f>
        <v/>
      </c>
      <c r="BX77" s="0" t="str">
        <f aca="false">IF(AC77/J77&gt;=1, "PLS CHECK", "")</f>
        <v/>
      </c>
      <c r="BY77" s="0" t="str">
        <f aca="false">IF(AE77/J77&gt;=1, "PLS CHECK", "")</f>
        <v/>
      </c>
      <c r="BZ77" s="0" t="str">
        <f aca="false">IF(AD77/J77&gt;=1, "PLS CHECK", "")</f>
        <v/>
      </c>
      <c r="CA77" s="0" t="str">
        <f aca="false">IF(AF77/K77&gt;=1, "PLS CHECK", "")</f>
        <v/>
      </c>
      <c r="CB77" s="0" t="str">
        <f aca="false">IF(AG77/K77&gt;=1, "PLS CHECK", "")</f>
        <v/>
      </c>
    </row>
    <row r="78" customFormat="false" ht="12.5" hidden="false" customHeight="false" outlineLevel="0" collapsed="false">
      <c r="A78" s="0" t="n">
        <v>75</v>
      </c>
      <c r="B78" s="15" t="s">
        <v>113</v>
      </c>
      <c r="C78" s="16" t="s">
        <v>114</v>
      </c>
      <c r="D78" s="0" t="s">
        <v>129</v>
      </c>
      <c r="E78" s="0" t="n">
        <v>7.7</v>
      </c>
      <c r="F78" s="0" t="n">
        <v>11.4</v>
      </c>
      <c r="G78" s="0" t="n">
        <v>1.2</v>
      </c>
      <c r="H78" s="0" t="n">
        <v>4.7</v>
      </c>
      <c r="I78" s="0" t="n">
        <v>1.6</v>
      </c>
      <c r="J78" s="0" t="n">
        <v>7.749</v>
      </c>
      <c r="K78" s="0" t="n">
        <v>0.05</v>
      </c>
      <c r="L78" s="0" t="n">
        <v>3.1</v>
      </c>
      <c r="M78" s="0" t="n">
        <v>6.1</v>
      </c>
      <c r="N78" s="0" t="n">
        <v>0</v>
      </c>
      <c r="O78" s="0" t="n">
        <v>477</v>
      </c>
      <c r="P78" s="0" t="n">
        <v>3000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</v>
      </c>
      <c r="AC78" s="0" t="n">
        <v>6.679</v>
      </c>
      <c r="AD78" s="0" t="n">
        <v>0.261</v>
      </c>
      <c r="AE78" s="0" t="n">
        <v>5.627</v>
      </c>
      <c r="AF78" s="0" t="n">
        <v>0.042</v>
      </c>
      <c r="AG78" s="0" t="n">
        <v>0.027</v>
      </c>
      <c r="AH78" s="37"/>
      <c r="AJ78" s="0" t="n">
        <v>12</v>
      </c>
      <c r="AP78" s="0" t="n">
        <v>0</v>
      </c>
      <c r="AY78" s="0" t="n">
        <v>0</v>
      </c>
      <c r="BF78" s="0" t="n">
        <f aca="false">IF(E78&lt;11,-3.6797*E78^2+48.115*E78-53.83,280.92*EXP(-0.2027*E78))</f>
        <v>98.486087</v>
      </c>
      <c r="BG78" s="0" t="n">
        <f aca="false">32.208*LN(F78)+21.438</f>
        <v>99.8198189507377</v>
      </c>
      <c r="BH78" s="0" t="n">
        <f aca="false">IF(G78&lt;=2, -10*G78+100, 88.958*EXP(-0.0755*G78))</f>
        <v>88</v>
      </c>
      <c r="BI78" s="0" t="n">
        <f aca="false">IF(I78&lt;=100, 0.0053*(I78)^2-1.0332*I78+100.76, 122.82*EXP(-0.0092*I78))</f>
        <v>99.120448</v>
      </c>
      <c r="BJ78" s="0" t="n">
        <f aca="false">IF(P78&lt;=1000, -6.942*LN(P78)+107.59, -36.304*LN(P78)+310.72)</f>
        <v>20.0568318240255</v>
      </c>
      <c r="BK78" s="0" t="n">
        <f aca="false">BF78^0.04*BG78^0.22*BH78^0.51*BI78^0.06*BJ78^0.17</f>
        <v>71.1874180065632</v>
      </c>
      <c r="BL78" s="0" t="str">
        <f aca="false">IF(BK78&gt;=90, "Very Good", IF(BK78&gt;=80, "Good", IF(BK78&gt;=70, "Slightly Good", IF(BK78&gt;=60, "Average", IF(BK78&gt;=50, "Slightly Poor", IF(BK78&gt;=40, "Poor", "Very Poor"))))))</f>
        <v>Slightly Good</v>
      </c>
      <c r="BM78" s="0" t="n">
        <f aca="false">IF(P78&lt;=1000, -6.942*LN(P78)+107.59, IF(AND(P78&gt;1000, P78&lt;=5213),-36.304*LN(P78)+310.72, IF(P78&gt;5213, 10)))</f>
        <v>20.0568318240255</v>
      </c>
      <c r="BN78" s="0" t="n">
        <f aca="false">BF78^0.04*BG78^0.22*BH78^0.51*BI78^0.06*BM78^0.17</f>
        <v>71.1874180065632</v>
      </c>
      <c r="BO78" s="0" t="str">
        <f aca="false">IF(BN78&gt;=90, "Very Good", IF(BN78&gt;=80, "Good", IF(BN78&gt;=70, "Slightly Good", IF(BN78&gt;=60, "Average", IF(BN78&gt;=50, "Slightly Poor", IF(BN78&gt;=40, "Poor", "Very Poor"))))))</f>
        <v>Slightly Good</v>
      </c>
      <c r="BP78" s="0" t="n">
        <f aca="false">IF(AJ78&lt;=1000, -6.942*LN(AJ78)+107.59, IF(AND(AJ78&gt;1000, AJ78&lt;=5213),-36.304*LN(AJ78)+310.72, IF(AJ78&gt;5213, 10)))</f>
        <v>90.3397780371717</v>
      </c>
      <c r="BQ78" s="0" t="n">
        <f aca="false">BF78^0.04*BG78^0.22*BH78^0.51*BI78^0.06*BP78^0.17</f>
        <v>91.9428745972719</v>
      </c>
      <c r="BR78" s="0" t="str">
        <f aca="false">IF(BQ78&gt;=90, "Very Good", IF(BQ78&gt;=80, "Good", IF(BQ78&gt;=70, "Slightly Good", IF(BQ78&gt;=60, "Average", IF(BQ78&gt;=50, "Slightly Poor", IF(BQ78&gt;=40, "Poor", "Very Poor"))))))</f>
        <v>Very Good</v>
      </c>
      <c r="BT78" s="0" t="e">
        <f aca="false">9.81*LN(AH78)+30.6</f>
        <v>#VALUE!</v>
      </c>
      <c r="BU78" s="0" t="e">
        <f aca="false">IF(BT78&lt;30, "Clean water", IF(AND(BT78&gt;=30, BT78&lt;40), "Hypolimia", IF(AND(BT78&gt;=40,BT78&lt;50), "Mesotrophic", IF(AND(BT78&gt;=50, BT78&lt;70), "Eutrophic", IF(BT78&gt;70,"Hypertrophic")))))</f>
        <v>#VALUE!</v>
      </c>
      <c r="BW78" s="0" t="str">
        <f aca="false">IF(G78/H78&gt;=1, "PLS CHECK", "")</f>
        <v/>
      </c>
      <c r="BX78" s="0" t="str">
        <f aca="false">IF(AC78/J78&gt;=1, "PLS CHECK", "")</f>
        <v/>
      </c>
      <c r="BY78" s="0" t="str">
        <f aca="false">IF(AE78/J78&gt;=1, "PLS CHECK", "")</f>
        <v/>
      </c>
      <c r="BZ78" s="0" t="str">
        <f aca="false">IF(AD78/J78&gt;=1, "PLS CHECK", "")</f>
        <v/>
      </c>
      <c r="CA78" s="0" t="str">
        <f aca="false">IF(AF78/K78&gt;=1, "PLS CHECK", "")</f>
        <v/>
      </c>
      <c r="CB78" s="0" t="str">
        <f aca="false">IF(AG78/K78&gt;=1, "PLS CHECK", "")</f>
        <v/>
      </c>
    </row>
    <row r="79" customFormat="false" ht="12.5" hidden="false" customHeight="false" outlineLevel="0" collapsed="false">
      <c r="A79" s="0" t="n">
        <v>76</v>
      </c>
      <c r="B79" s="15" t="s">
        <v>115</v>
      </c>
      <c r="C79" s="16" t="s">
        <v>116</v>
      </c>
      <c r="D79" s="0" t="s">
        <v>129</v>
      </c>
      <c r="E79" s="37"/>
      <c r="F79" s="0" t="n">
        <v>9.6</v>
      </c>
      <c r="G79" s="37"/>
      <c r="H79" s="37"/>
      <c r="I79" s="0" t="n">
        <v>5.4</v>
      </c>
      <c r="J79" s="37"/>
      <c r="K79" s="37"/>
      <c r="L79" s="37"/>
      <c r="M79" s="0" t="n">
        <v>12</v>
      </c>
      <c r="N79" s="0" t="n">
        <v>0</v>
      </c>
      <c r="O79" s="0" t="n">
        <v>601</v>
      </c>
      <c r="P79" s="37"/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</v>
      </c>
      <c r="AC79" s="37"/>
      <c r="AD79" s="37"/>
      <c r="AE79" s="0" t="n">
        <v>5.504</v>
      </c>
      <c r="AF79" s="37"/>
      <c r="AG79" s="37"/>
      <c r="AH79" s="0" t="n">
        <v>1.6</v>
      </c>
      <c r="AJ79" s="0" t="n">
        <v>2000</v>
      </c>
      <c r="AP79" s="0" t="n">
        <v>0</v>
      </c>
      <c r="AY79" s="0" t="n">
        <v>0</v>
      </c>
      <c r="BF79" s="0" t="n">
        <f aca="false">IF(E79&lt;11,-3.6797*E79^2+48.115*E79-53.83,280.92*EXP(-0.2027*E79))</f>
        <v>-53.83</v>
      </c>
      <c r="BG79" s="0" t="n">
        <f aca="false">32.208*LN(F79)+21.438</f>
        <v>94.2848658756438</v>
      </c>
      <c r="BH79" s="0" t="n">
        <f aca="false">IF(G79&lt;=2, -10*G79+100, 88.958*EXP(-0.0755*G79))</f>
        <v>100</v>
      </c>
      <c r="BI79" s="0" t="n">
        <f aca="false">IF(I79&lt;=100, 0.0053*(I79)^2-1.0332*I79+100.76, 122.82*EXP(-0.0092*I79))</f>
        <v>95.335268</v>
      </c>
      <c r="BJ79" s="0" t="e">
        <f aca="false">IF(P79&lt;=1000, -6.942*LN(P79)+107.59, -36.304*LN(P79)+310.72)</f>
        <v>#VALUE!</v>
      </c>
      <c r="BK79" s="0" t="e">
        <f aca="false">BF79^0.04*BG79^0.22*BH79^0.51*BI79^0.06*BJ79^0.17</f>
        <v>#VALUE!</v>
      </c>
      <c r="BL79" s="0" t="e">
        <f aca="false">IF(BK79&gt;=90, "Very Good", IF(BK79&gt;=80, "Good", IF(BK79&gt;=70, "Slightly Good", IF(BK79&gt;=60, "Average", IF(BK79&gt;=50, "Slightly Poor", IF(BK79&gt;=40, "Poor", "Very Poor"))))))</f>
        <v>#VALUE!</v>
      </c>
      <c r="BM79" s="0" t="e">
        <f aca="false">IF(P79&lt;=1000, -6.942*LN(P79)+107.59, IF(AND(P79&gt;1000, P79&lt;=5213),-36.304*LN(P79)+310.72, IF(P79&gt;5213, 10)))</f>
        <v>#VALUE!</v>
      </c>
      <c r="BN79" s="0" t="e">
        <f aca="false">BF79^0.04*BG79^0.22*BH79^0.51*BI79^0.06*BM79^0.17</f>
        <v>#VALUE!</v>
      </c>
      <c r="BO79" s="0" t="e">
        <f aca="false">IF(BN79&gt;=90, "Very Good", IF(BN79&gt;=80, "Good", IF(BN79&gt;=70, "Slightly Good", IF(BN79&gt;=60, "Average", IF(BN79&gt;=50, "Slightly Poor", IF(BN79&gt;=40, "Poor", "Very Poor"))))))</f>
        <v>#VALUE!</v>
      </c>
      <c r="BP79" s="0" t="n">
        <f aca="false">IF(AJ79&lt;=1000, -6.942*LN(AJ79)+107.59, IF(AND(AJ79&gt;1000, AJ79&lt;=5213),-36.304*LN(AJ79)+310.72, IF(AJ79&gt;5213, 10)))</f>
        <v>34.7768371087843</v>
      </c>
      <c r="BQ79" s="0" t="n">
        <f aca="false">BF79^0.04*BG79^0.22*BH79^0.51*BI79^0.06*BP79^0.17</f>
        <v>-80.2403365871541</v>
      </c>
      <c r="BR79" s="0" t="str">
        <f aca="false">IF(BQ79&gt;=90, "Very Good", IF(BQ79&gt;=80, "Good", IF(BQ79&gt;=70, "Slightly Good", IF(BQ79&gt;=60, "Average", IF(BQ79&gt;=50, "Slightly Poor", IF(BQ79&gt;=40, "Poor", "Very Poor"))))))</f>
        <v>Very Poor</v>
      </c>
      <c r="BT79" s="0" t="n">
        <f aca="false">9.81*LN(AH79)+30.6</f>
        <v>35.2107356029007</v>
      </c>
      <c r="BU79" s="0" t="str">
        <f aca="false">IF(BT79&lt;30, "Clean water", IF(AND(BT79&gt;=30, BT79&lt;40), "Hypolimia", IF(AND(BT79&gt;=40,BT79&lt;50), "Mesotrophic", IF(AND(BT79&gt;=50, BT79&lt;70), "Eutrophic", IF(BT79&gt;70,"Hypertrophic")))))</f>
        <v>Hypolimia</v>
      </c>
      <c r="BW79" s="0" t="e">
        <f aca="false">IF(G79/H79&gt;=1, "PLS CHECK", "")</f>
        <v>#DIV/0!</v>
      </c>
      <c r="BX79" s="0" t="e">
        <f aca="false">IF(AC79/J79&gt;=1, "PLS CHECK", "")</f>
        <v>#DIV/0!</v>
      </c>
      <c r="BY79" s="0" t="e">
        <f aca="false">IF(AE79/J79&gt;=1, "PLS CHECK", "")</f>
        <v>#DIV/0!</v>
      </c>
      <c r="BZ79" s="0" t="e">
        <f aca="false">IF(AD79/J79&gt;=1, "PLS CHECK", "")</f>
        <v>#DIV/0!</v>
      </c>
      <c r="CA79" s="0" t="e">
        <f aca="false">IF(AF79/K79&gt;=1, "PLS CHECK", "")</f>
        <v>#DIV/0!</v>
      </c>
      <c r="CB79" s="0" t="e">
        <f aca="false">IF(AG79/K79&gt;=1, "PLS CHECK", "")</f>
        <v>#DIV/0!</v>
      </c>
    </row>
    <row r="80" customFormat="false" ht="12.5" hidden="false" customHeight="false" outlineLevel="0" collapsed="false">
      <c r="A80" s="0" t="n">
        <v>77</v>
      </c>
      <c r="B80" s="15" t="s">
        <v>117</v>
      </c>
      <c r="C80" s="16" t="s">
        <v>118</v>
      </c>
      <c r="D80" s="0" t="s">
        <v>129</v>
      </c>
      <c r="E80" s="0" t="n">
        <v>8.1</v>
      </c>
      <c r="F80" s="0" t="n">
        <v>12.8</v>
      </c>
      <c r="G80" s="0" t="n">
        <v>1.3</v>
      </c>
      <c r="H80" s="0" t="n">
        <v>3.6</v>
      </c>
      <c r="I80" s="0" t="n">
        <v>1.8</v>
      </c>
      <c r="J80" s="0" t="n">
        <v>3.694</v>
      </c>
      <c r="K80" s="37"/>
      <c r="L80" s="0" t="n">
        <v>1.7</v>
      </c>
      <c r="M80" s="0" t="n">
        <v>5.4</v>
      </c>
      <c r="N80" s="0" t="n">
        <v>0</v>
      </c>
      <c r="O80" s="0" t="n">
        <v>282</v>
      </c>
      <c r="P80" s="37"/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</v>
      </c>
      <c r="AC80" s="0" t="n">
        <v>3.185</v>
      </c>
      <c r="AD80" s="0" t="n">
        <v>0.202</v>
      </c>
      <c r="AE80" s="0" t="n">
        <v>2.468</v>
      </c>
      <c r="AF80" s="0" t="n">
        <v>0.008</v>
      </c>
      <c r="AG80" s="37"/>
      <c r="AH80" s="0" t="n">
        <v>6.9</v>
      </c>
      <c r="AJ80" s="0" t="n">
        <v>28</v>
      </c>
      <c r="AP80" s="0" t="n">
        <v>0</v>
      </c>
      <c r="AY80" s="0" t="n">
        <v>0</v>
      </c>
      <c r="BF80" s="0" t="n">
        <f aca="false">IF(E80&lt;11,-3.6797*E80^2+48.115*E80-53.83,280.92*EXP(-0.2027*E80))</f>
        <v>94.476383</v>
      </c>
      <c r="BG80" s="0" t="n">
        <f aca="false">32.208*LN(F80)+21.438</f>
        <v>103.550530065171</v>
      </c>
      <c r="BH80" s="0" t="n">
        <f aca="false">IF(G80&lt;=2, -10*G80+100, 88.958*EXP(-0.0755*G80))</f>
        <v>87</v>
      </c>
      <c r="BI80" s="0" t="n">
        <f aca="false">IF(I80&lt;=100, 0.0053*(I80)^2-1.0332*I80+100.76, 122.82*EXP(-0.0092*I80))</f>
        <v>98.917412</v>
      </c>
      <c r="BJ80" s="0" t="e">
        <f aca="false">IF(P80&lt;=1000, -6.942*LN(P80)+107.59, -36.304*LN(P80)+310.72)</f>
        <v>#VALUE!</v>
      </c>
      <c r="BK80" s="0" t="e">
        <f aca="false">BF80^0.04*BG80^0.22*BH80^0.51*BI80^0.06*BJ80^0.17</f>
        <v>#VALUE!</v>
      </c>
      <c r="BL80" s="0" t="e">
        <f aca="false">IF(BK80&gt;=90, "Very Good", IF(BK80&gt;=80, "Good", IF(BK80&gt;=70, "Slightly Good", IF(BK80&gt;=60, "Average", IF(BK80&gt;=50, "Slightly Poor", IF(BK80&gt;=40, "Poor", "Very Poor"))))))</f>
        <v>#VALUE!</v>
      </c>
      <c r="BM80" s="0" t="e">
        <f aca="false">IF(P80&lt;=1000, -6.942*LN(P80)+107.59, IF(AND(P80&gt;1000, P80&lt;=5213),-36.304*LN(P80)+310.72, IF(P80&gt;5213, 10)))</f>
        <v>#VALUE!</v>
      </c>
      <c r="BN80" s="0" t="e">
        <f aca="false">BF80^0.04*BG80^0.22*BH80^0.51*BI80^0.06*BM80^0.17</f>
        <v>#VALUE!</v>
      </c>
      <c r="BO80" s="0" t="e">
        <f aca="false">IF(BN80&gt;=90, "Very Good", IF(BN80&gt;=80, "Good", IF(BN80&gt;=70, "Slightly Good", IF(BN80&gt;=60, "Average", IF(BN80&gt;=50, "Slightly Poor", IF(BN80&gt;=40, "Poor", "Very Poor"))))))</f>
        <v>#VALUE!</v>
      </c>
      <c r="BP80" s="0" t="n">
        <f aca="false">IF(AJ80&lt;=1000, -6.942*LN(AJ80)+107.59, IF(AND(AJ80&gt;1000, AJ80&lt;=5213),-36.304*LN(AJ80)+310.72, IF(AJ80&gt;5213, 10)))</f>
        <v>84.4578362903637</v>
      </c>
      <c r="BQ80" s="0" t="n">
        <f aca="false">BF80^0.04*BG80^0.22*BH80^0.51*BI80^0.06*BP80^0.17</f>
        <v>90.9382133356753</v>
      </c>
      <c r="BR80" s="0" t="str">
        <f aca="false">IF(BQ80&gt;=90, "Very Good", IF(BQ80&gt;=80, "Good", IF(BQ80&gt;=70, "Slightly Good", IF(BQ80&gt;=60, "Average", IF(BQ80&gt;=50, "Slightly Poor", IF(BQ80&gt;=40, "Poor", "Very Poor"))))))</f>
        <v>Very Good</v>
      </c>
      <c r="BT80" s="0" t="n">
        <f aca="false">9.81*LN(AH80)+30.6</f>
        <v>49.5482250478275</v>
      </c>
      <c r="BU80" s="0" t="str">
        <f aca="false">IF(BT80&lt;30, "Clean water", IF(AND(BT80&gt;=30, BT80&lt;40), "Hypolimia", IF(AND(BT80&gt;=40,BT80&lt;50), "Mesotrophic", IF(AND(BT80&gt;=50, BT80&lt;70), "Eutrophic", IF(BT80&gt;70,"Hypertrophic")))))</f>
        <v>Mesotrophic</v>
      </c>
      <c r="BW80" s="0" t="str">
        <f aca="false">IF(G80/H80&gt;=1, "PLS CHECK", "")</f>
        <v/>
      </c>
      <c r="BX80" s="0" t="str">
        <f aca="false">IF(AC80/J80&gt;=1, "PLS CHECK", "")</f>
        <v/>
      </c>
      <c r="BY80" s="0" t="str">
        <f aca="false">IF(AE80/J80&gt;=1, "PLS CHECK", "")</f>
        <v/>
      </c>
      <c r="BZ80" s="0" t="str">
        <f aca="false">IF(AD80/J80&gt;=1, "PLS CHECK", "")</f>
        <v/>
      </c>
      <c r="CA80" s="0" t="e">
        <f aca="false">IF(AF80/K80&gt;=1, "PLS CHECK", "")</f>
        <v>#DIV/0!</v>
      </c>
      <c r="CB80" s="0" t="e">
        <f aca="false">IF(AG80/K80&gt;=1, "PLS CHECK", "")</f>
        <v>#DIV/0!</v>
      </c>
    </row>
    <row r="81" customFormat="false" ht="12.5" hidden="false" customHeight="false" outlineLevel="0" collapsed="false">
      <c r="A81" s="0" t="n">
        <v>78</v>
      </c>
      <c r="B81" s="15" t="s">
        <v>119</v>
      </c>
      <c r="C81" s="16" t="s">
        <v>120</v>
      </c>
      <c r="D81" s="0" t="s">
        <v>129</v>
      </c>
      <c r="E81" s="0" t="n">
        <v>8.1</v>
      </c>
      <c r="F81" s="0" t="n">
        <v>12.5</v>
      </c>
      <c r="G81" s="0" t="n">
        <v>1.3</v>
      </c>
      <c r="H81" s="0" t="n">
        <v>3</v>
      </c>
      <c r="I81" s="0" t="n">
        <v>1.2</v>
      </c>
      <c r="J81" s="0" t="n">
        <v>3.748</v>
      </c>
      <c r="K81" s="37"/>
      <c r="L81" s="0" t="n">
        <v>1.5</v>
      </c>
      <c r="M81" s="0" t="n">
        <v>6.2</v>
      </c>
      <c r="N81" s="0" t="n">
        <v>0</v>
      </c>
      <c r="O81" s="0" t="n">
        <v>300</v>
      </c>
      <c r="P81" s="0" t="n">
        <v>1700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</v>
      </c>
      <c r="AC81" s="0" t="n">
        <v>3.136</v>
      </c>
      <c r="AD81" s="0" t="n">
        <v>0.164</v>
      </c>
      <c r="AE81" s="0" t="n">
        <v>2.57</v>
      </c>
      <c r="AF81" s="37"/>
      <c r="AG81" s="0" t="n">
        <v>0.002</v>
      </c>
      <c r="AH81" s="0" t="n">
        <v>3.6</v>
      </c>
      <c r="AJ81" s="0" t="n">
        <v>270</v>
      </c>
      <c r="AP81" s="0" t="n">
        <v>0</v>
      </c>
      <c r="AY81" s="0" t="n">
        <v>0</v>
      </c>
      <c r="BF81" s="0" t="n">
        <f aca="false">IF(E81&lt;11,-3.6797*E81^2+48.115*E81-53.83,280.92*EXP(-0.2027*E81))</f>
        <v>94.476383</v>
      </c>
      <c r="BG81" s="0" t="n">
        <f aca="false">32.208*LN(F81)+21.438</f>
        <v>102.78666817588</v>
      </c>
      <c r="BH81" s="0" t="n">
        <f aca="false">IF(G81&lt;=2, -10*G81+100, 88.958*EXP(-0.0755*G81))</f>
        <v>87</v>
      </c>
      <c r="BI81" s="0" t="n">
        <f aca="false">IF(I81&lt;=100, 0.0053*(I81)^2-1.0332*I81+100.76, 122.82*EXP(-0.0092*I81))</f>
        <v>99.527792</v>
      </c>
      <c r="BJ81" s="0" t="n">
        <f aca="false">IF(P81&lt;=1000, -6.942*LN(P81)+107.59, -36.304*LN(P81)+310.72)</f>
        <v>40.6769243252715</v>
      </c>
      <c r="BK81" s="0" t="n">
        <f aca="false">BF81^0.04*BG81^0.22*BH81^0.51*BI81^0.06*BJ81^0.17</f>
        <v>80.2157564074188</v>
      </c>
      <c r="BL81" s="0" t="str">
        <f aca="false">IF(BK81&gt;=90, "Very Good", IF(BK81&gt;=80, "Good", IF(BK81&gt;=70, "Slightly Good", IF(BK81&gt;=60, "Average", IF(BK81&gt;=50, "Slightly Poor", IF(BK81&gt;=40, "Poor", "Very Poor"))))))</f>
        <v>Good</v>
      </c>
      <c r="BM81" s="0" t="n">
        <f aca="false">IF(P81&lt;=1000, -6.942*LN(P81)+107.59, IF(AND(P81&gt;1000, P81&lt;=5213),-36.304*LN(P81)+310.72, IF(P81&gt;5213, 10)))</f>
        <v>40.6769243252715</v>
      </c>
      <c r="BN81" s="0" t="n">
        <f aca="false">BF81^0.04*BG81^0.22*BH81^0.51*BI81^0.06*BM81^0.17</f>
        <v>80.2157564074188</v>
      </c>
      <c r="BO81" s="0" t="str">
        <f aca="false">IF(BN81&gt;=90, "Very Good", IF(BN81&gt;=80, "Good", IF(BN81&gt;=70, "Slightly Good", IF(BN81&gt;=60, "Average", IF(BN81&gt;=50, "Slightly Poor", IF(BN81&gt;=40, "Poor", "Very Poor"))))))</f>
        <v>Good</v>
      </c>
      <c r="BP81" s="0" t="n">
        <f aca="false">IF(AJ81&lt;=1000, -6.942*LN(AJ81)+107.59, IF(AND(AJ81&gt;1000, AJ81&lt;=5213),-36.304*LN(AJ81)+310.72, IF(AJ81&gt;5213, 10)))</f>
        <v>68.7257547606333</v>
      </c>
      <c r="BQ81" s="0" t="n">
        <f aca="false">BF81^0.04*BG81^0.22*BH81^0.51*BI81^0.06*BP81^0.17</f>
        <v>87.6962096357479</v>
      </c>
      <c r="BR81" s="0" t="str">
        <f aca="false">IF(BQ81&gt;=90, "Very Good", IF(BQ81&gt;=80, "Good", IF(BQ81&gt;=70, "Slightly Good", IF(BQ81&gt;=60, "Average", IF(BQ81&gt;=50, "Slightly Poor", IF(BQ81&gt;=40, "Poor", "Very Poor"))))))</f>
        <v>Good</v>
      </c>
      <c r="BT81" s="0" t="n">
        <f aca="false">9.81*LN(AH81)+30.6</f>
        <v>43.1659610239829</v>
      </c>
      <c r="BU81" s="0" t="str">
        <f aca="false">IF(BT81&lt;30, "Clean water", IF(AND(BT81&gt;=30, BT81&lt;40), "Hypolimia", IF(AND(BT81&gt;=40,BT81&lt;50), "Mesotrophic", IF(AND(BT81&gt;=50, BT81&lt;70), "Eutrophic", IF(BT81&gt;70,"Hypertrophic")))))</f>
        <v>Mesotrophic</v>
      </c>
      <c r="BW81" s="0" t="str">
        <f aca="false">IF(G81/H81&gt;=1, "PLS CHECK", "")</f>
        <v/>
      </c>
      <c r="BX81" s="0" t="str">
        <f aca="false">IF(AC81/J81&gt;=1, "PLS CHECK", "")</f>
        <v/>
      </c>
      <c r="BY81" s="0" t="str">
        <f aca="false">IF(AE81/J81&gt;=1, "PLS CHECK", "")</f>
        <v/>
      </c>
      <c r="BZ81" s="0" t="str">
        <f aca="false">IF(AD81/J81&gt;=1, "PLS CHECK", "")</f>
        <v/>
      </c>
      <c r="CA81" s="0" t="e">
        <f aca="false">IF(AF81/K81&gt;=1, "PLS CHECK", "")</f>
        <v>#DIV/0!</v>
      </c>
      <c r="CB81" s="0" t="e">
        <f aca="false">IF(AG81/K81&gt;=1, "PLS CHECK", "")</f>
        <v>#DIV/0!</v>
      </c>
    </row>
    <row r="82" customFormat="false" ht="12.5" hidden="false" customHeight="false" outlineLevel="0" collapsed="false">
      <c r="A82" s="0" t="n">
        <v>79</v>
      </c>
      <c r="B82" s="15" t="s">
        <v>121</v>
      </c>
      <c r="C82" s="16" t="s">
        <v>122</v>
      </c>
      <c r="D82" s="0" t="s">
        <v>129</v>
      </c>
      <c r="E82" s="0" t="n">
        <v>7.8</v>
      </c>
      <c r="F82" s="0" t="n">
        <v>12.3</v>
      </c>
      <c r="G82" s="0" t="n">
        <v>1.9</v>
      </c>
      <c r="H82" s="0" t="n">
        <v>3.4</v>
      </c>
      <c r="I82" s="37"/>
      <c r="J82" s="0" t="n">
        <v>4.637</v>
      </c>
      <c r="K82" s="0" t="n">
        <v>0.047</v>
      </c>
      <c r="L82" s="0" t="n">
        <v>1.8</v>
      </c>
      <c r="M82" s="0" t="n">
        <v>7.1</v>
      </c>
      <c r="N82" s="0" t="n">
        <v>0</v>
      </c>
      <c r="O82" s="0" t="n">
        <v>346</v>
      </c>
      <c r="P82" s="0" t="n">
        <v>1700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</v>
      </c>
      <c r="AC82" s="0" t="n">
        <v>3.986</v>
      </c>
      <c r="AD82" s="0" t="n">
        <v>0.568</v>
      </c>
      <c r="AE82" s="0" t="n">
        <v>2.856</v>
      </c>
      <c r="AF82" s="0" t="n">
        <v>0.039</v>
      </c>
      <c r="AG82" s="0" t="n">
        <v>0.032</v>
      </c>
      <c r="AH82" s="0" t="n">
        <v>1.3</v>
      </c>
      <c r="AJ82" s="0" t="n">
        <v>42</v>
      </c>
      <c r="AP82" s="0" t="n">
        <v>0</v>
      </c>
      <c r="AY82" s="0" t="n">
        <v>0</v>
      </c>
      <c r="BF82" s="0" t="n">
        <f aca="false">IF(E82&lt;11,-3.6797*E82^2+48.115*E82-53.83,280.92*EXP(-0.2027*E82))</f>
        <v>97.5940520000001</v>
      </c>
      <c r="BG82" s="0" t="n">
        <f aca="false">32.208*LN(F82)+21.438</f>
        <v>102.267173042683</v>
      </c>
      <c r="BH82" s="0" t="n">
        <f aca="false">IF(G82&lt;=2, -10*G82+100, 88.958*EXP(-0.0755*G82))</f>
        <v>81</v>
      </c>
      <c r="BI82" s="0" t="n">
        <f aca="false">IF(I82&lt;=100, 0.0053*(I82)^2-1.0332*I82+100.76, 122.82*EXP(-0.0092*I82))</f>
        <v>100.76</v>
      </c>
      <c r="BJ82" s="0" t="n">
        <f aca="false">IF(P82&lt;=1000, -6.942*LN(P82)+107.59, -36.304*LN(P82)+310.72)</f>
        <v>40.6769243252715</v>
      </c>
      <c r="BK82" s="0" t="n">
        <f aca="false">BF82^0.04*BG82^0.22*BH82^0.51*BI82^0.06*BJ82^0.17</f>
        <v>77.4163580471537</v>
      </c>
      <c r="BL82" s="0" t="str">
        <f aca="false">IF(BK82&gt;=90, "Very Good", IF(BK82&gt;=80, "Good", IF(BK82&gt;=70, "Slightly Good", IF(BK82&gt;=60, "Average", IF(BK82&gt;=50, "Slightly Poor", IF(BK82&gt;=40, "Poor", "Very Poor"))))))</f>
        <v>Slightly Good</v>
      </c>
      <c r="BM82" s="0" t="n">
        <f aca="false">IF(P82&lt;=1000, -6.942*LN(P82)+107.59, IF(AND(P82&gt;1000, P82&lt;=5213),-36.304*LN(P82)+310.72, IF(P82&gt;5213, 10)))</f>
        <v>40.6769243252715</v>
      </c>
      <c r="BN82" s="0" t="n">
        <f aca="false">BF82^0.04*BG82^0.22*BH82^0.51*BI82^0.06*BM82^0.17</f>
        <v>77.4163580471537</v>
      </c>
      <c r="BO82" s="0" t="str">
        <f aca="false">IF(BN82&gt;=90, "Very Good", IF(BN82&gt;=80, "Good", IF(BN82&gt;=70, "Slightly Good", IF(BN82&gt;=60, "Average", IF(BN82&gt;=50, "Slightly Poor", IF(BN82&gt;=40, "Poor", "Very Poor"))))))</f>
        <v>Slightly Good</v>
      </c>
      <c r="BP82" s="0" t="n">
        <f aca="false">IF(AJ82&lt;=1000, -6.942*LN(AJ82)+107.59, IF(AND(AJ82&gt;1000, AJ82&lt;=5213),-36.304*LN(AJ82)+310.72, IF(AJ82&gt;5213, 10)))</f>
        <v>81.6430975098769</v>
      </c>
      <c r="BQ82" s="0" t="n">
        <f aca="false">BF82^0.04*BG82^0.22*BH82^0.51*BI82^0.06*BP82^0.17</f>
        <v>87.1504971389638</v>
      </c>
      <c r="BR82" s="0" t="str">
        <f aca="false">IF(BQ82&gt;=90, "Very Good", IF(BQ82&gt;=80, "Good", IF(BQ82&gt;=70, "Slightly Good", IF(BQ82&gt;=60, "Average", IF(BQ82&gt;=50, "Slightly Poor", IF(BQ82&gt;=40, "Poor", "Very Poor"))))))</f>
        <v>Good</v>
      </c>
      <c r="BT82" s="0" t="n">
        <f aca="false">9.81*LN(AH82)+30.6</f>
        <v>33.1737934344261</v>
      </c>
      <c r="BU82" s="0" t="str">
        <f aca="false">IF(BT82&lt;30, "Clean water", IF(AND(BT82&gt;=30, BT82&lt;40), "Hypolimia", IF(AND(BT82&gt;=40,BT82&lt;50), "Mesotrophic", IF(AND(BT82&gt;=50, BT82&lt;70), "Eutrophic", IF(BT82&gt;70,"Hypertrophic")))))</f>
        <v>Hypolimia</v>
      </c>
      <c r="BW82" s="0" t="str">
        <f aca="false">IF(G82/H82&gt;=1, "PLS CHECK", "")</f>
        <v/>
      </c>
      <c r="BX82" s="0" t="str">
        <f aca="false">IF(AC82/J82&gt;=1, "PLS CHECK", "")</f>
        <v/>
      </c>
      <c r="BY82" s="0" t="str">
        <f aca="false">IF(AE82/J82&gt;=1, "PLS CHECK", "")</f>
        <v/>
      </c>
      <c r="BZ82" s="0" t="str">
        <f aca="false">IF(AD82/J82&gt;=1, "PLS CHECK", "")</f>
        <v/>
      </c>
      <c r="CA82" s="0" t="str">
        <f aca="false">IF(AF82/K82&gt;=1, "PLS CHECK", "")</f>
        <v/>
      </c>
      <c r="CB82" s="0" t="str">
        <f aca="false">IF(AG82/K82&gt;=1, "PLS CHECK", "")</f>
        <v/>
      </c>
    </row>
    <row r="83" customFormat="false" ht="12.5" hidden="false" customHeight="false" outlineLevel="0" collapsed="false">
      <c r="A83" s="0" t="n">
        <v>80</v>
      </c>
      <c r="B83" s="15" t="s">
        <v>123</v>
      </c>
      <c r="C83" s="16" t="s">
        <v>124</v>
      </c>
      <c r="D83" s="0" t="s">
        <v>129</v>
      </c>
      <c r="E83" s="0" t="n">
        <v>7.4</v>
      </c>
      <c r="F83" s="0" t="n">
        <v>10.3</v>
      </c>
      <c r="G83" s="0" t="n">
        <v>1.9</v>
      </c>
      <c r="H83" s="0" t="n">
        <v>7.3</v>
      </c>
      <c r="I83" s="0" t="n">
        <v>5.2</v>
      </c>
      <c r="J83" s="0" t="n">
        <v>9.612</v>
      </c>
      <c r="K83" s="0" t="n">
        <v>0.132</v>
      </c>
      <c r="L83" s="0" t="n">
        <v>4.8</v>
      </c>
      <c r="M83" s="0" t="n">
        <v>8.5</v>
      </c>
      <c r="N83" s="0" t="n">
        <v>0</v>
      </c>
      <c r="O83" s="0" t="n">
        <v>583</v>
      </c>
      <c r="P83" s="0" t="n">
        <v>5000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</v>
      </c>
      <c r="AC83" s="0" t="n">
        <v>9.101</v>
      </c>
      <c r="AD83" s="37"/>
      <c r="AE83" s="0" t="n">
        <v>5.336</v>
      </c>
      <c r="AF83" s="0" t="n">
        <v>0.085</v>
      </c>
      <c r="AG83" s="0" t="n">
        <v>0.056</v>
      </c>
      <c r="AH83" s="0" t="n">
        <v>1.3</v>
      </c>
      <c r="AJ83" s="0" t="n">
        <v>100</v>
      </c>
      <c r="AP83" s="0" t="n">
        <v>0</v>
      </c>
      <c r="AY83" s="0" t="n">
        <v>0</v>
      </c>
      <c r="BF83" s="0" t="n">
        <f aca="false">IF(E83&lt;11,-3.6797*E83^2+48.115*E83-53.83,280.92*EXP(-0.2027*E83))</f>
        <v>100.720628</v>
      </c>
      <c r="BG83" s="0" t="n">
        <f aca="false">32.208*LN(F83)+21.438</f>
        <v>96.5516905777479</v>
      </c>
      <c r="BH83" s="0" t="n">
        <f aca="false">IF(G83&lt;=2, -10*G83+100, 88.958*EXP(-0.0755*G83))</f>
        <v>81</v>
      </c>
      <c r="BI83" s="0" t="n">
        <f aca="false">IF(I83&lt;=100, 0.0053*(I83)^2-1.0332*I83+100.76, 122.82*EXP(-0.0092*I83))</f>
        <v>95.530672</v>
      </c>
      <c r="BJ83" s="0" t="n">
        <f aca="false">IF(P83&lt;=1000, -6.942*LN(P83)+107.59, -36.304*LN(P83)+310.72)</f>
        <v>1.5118183788249</v>
      </c>
      <c r="BK83" s="0" t="n">
        <f aca="false">BF83^0.04*BG83^0.22*BH83^0.51*BI83^0.06*BJ83^0.17</f>
        <v>43.59360414661</v>
      </c>
      <c r="BL83" s="0" t="str">
        <f aca="false">IF(BK83&gt;=90, "Very Good", IF(BK83&gt;=80, "Good", IF(BK83&gt;=70, "Slightly Good", IF(BK83&gt;=60, "Average", IF(BK83&gt;=50, "Slightly Poor", IF(BK83&gt;=40, "Poor", "Very Poor"))))))</f>
        <v>Poor</v>
      </c>
      <c r="BM83" s="0" t="n">
        <f aca="false">IF(P83&lt;=1000, -6.942*LN(P83)+107.59, IF(AND(P83&gt;1000, P83&lt;=5213),-36.304*LN(P83)+310.72, IF(P83&gt;5213, 10)))</f>
        <v>1.5118183788249</v>
      </c>
      <c r="BN83" s="0" t="n">
        <f aca="false">BF83^0.04*BG83^0.22*BH83^0.51*BI83^0.06*BM83^0.17</f>
        <v>43.59360414661</v>
      </c>
      <c r="BO83" s="0" t="str">
        <f aca="false">IF(BN83&gt;=90, "Very Good", IF(BN83&gt;=80, "Good", IF(BN83&gt;=70, "Slightly Good", IF(BN83&gt;=60, "Average", IF(BN83&gt;=50, "Slightly Poor", IF(BN83&gt;=40, "Poor", "Very Poor"))))))</f>
        <v>Poor</v>
      </c>
      <c r="BP83" s="0" t="n">
        <f aca="false">IF(AJ83&lt;=1000, -6.942*LN(AJ83)+107.59, IF(AND(AJ83&gt;1000, AJ83&lt;=5213),-36.304*LN(AJ83)+310.72, IF(AJ83&gt;5213, 10)))</f>
        <v>75.6209085688707</v>
      </c>
      <c r="BQ83" s="0" t="n">
        <f aca="false">BF83^0.04*BG83^0.22*BH83^0.51*BI83^0.06*BP83^0.17</f>
        <v>84.776788800179</v>
      </c>
      <c r="BR83" s="0" t="str">
        <f aca="false">IF(BQ83&gt;=90, "Very Good", IF(BQ83&gt;=80, "Good", IF(BQ83&gt;=70, "Slightly Good", IF(BQ83&gt;=60, "Average", IF(BQ83&gt;=50, "Slightly Poor", IF(BQ83&gt;=40, "Poor", "Very Poor"))))))</f>
        <v>Good</v>
      </c>
      <c r="BT83" s="0" t="n">
        <f aca="false">9.81*LN(AH83)+30.6</f>
        <v>33.1737934344261</v>
      </c>
      <c r="BU83" s="0" t="str">
        <f aca="false">IF(BT83&lt;30, "Clean water", IF(AND(BT83&gt;=30, BT83&lt;40), "Hypolimia", IF(AND(BT83&gt;=40,BT83&lt;50), "Mesotrophic", IF(AND(BT83&gt;=50, BT83&lt;70), "Eutrophic", IF(BT83&gt;70,"Hypertrophic")))))</f>
        <v>Hypolimia</v>
      </c>
      <c r="BW83" s="0" t="str">
        <f aca="false">IF(G83/H83&gt;=1, "PLS CHECK", "")</f>
        <v/>
      </c>
      <c r="BX83" s="0" t="str">
        <f aca="false">IF(AC83/J83&gt;=1, "PLS CHECK", "")</f>
        <v/>
      </c>
      <c r="BY83" s="0" t="str">
        <f aca="false">IF(AE83/J83&gt;=1, "PLS CHECK", "")</f>
        <v/>
      </c>
      <c r="BZ83" s="0" t="str">
        <f aca="false">IF(AD83/J83&gt;=1, "PLS CHECK", "")</f>
        <v/>
      </c>
      <c r="CA83" s="0" t="str">
        <f aca="false">IF(AF83/K83&gt;=1, "PLS CHECK", "")</f>
        <v/>
      </c>
      <c r="CB83" s="0" t="str">
        <f aca="false">IF(AG83/K83&gt;=1, "PLS CHECK", "")</f>
        <v/>
      </c>
    </row>
    <row r="84" customFormat="false" ht="12.5" hidden="false" customHeight="false" outlineLevel="0" collapsed="false">
      <c r="A84" s="0" t="n">
        <v>81</v>
      </c>
      <c r="B84" s="15" t="s">
        <v>125</v>
      </c>
      <c r="C84" s="16" t="s">
        <v>126</v>
      </c>
      <c r="D84" s="0" t="s">
        <v>129</v>
      </c>
      <c r="E84" s="0" t="n">
        <v>8.2</v>
      </c>
      <c r="F84" s="0" t="n">
        <v>12.3</v>
      </c>
      <c r="G84" s="37"/>
      <c r="H84" s="0" t="n">
        <v>3.6</v>
      </c>
      <c r="I84" s="0" t="n">
        <v>2.3</v>
      </c>
      <c r="J84" s="37"/>
      <c r="K84" s="0" t="n">
        <v>0.027</v>
      </c>
      <c r="L84" s="0" t="n">
        <v>1.9</v>
      </c>
      <c r="M84" s="0" t="n">
        <v>7.9</v>
      </c>
      <c r="N84" s="0" t="n">
        <v>0</v>
      </c>
      <c r="O84" s="0" t="n">
        <v>563</v>
      </c>
      <c r="P84" s="0" t="n">
        <v>20000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</v>
      </c>
      <c r="AC84" s="37"/>
      <c r="AD84" s="37"/>
      <c r="AE84" s="0" t="n">
        <v>6.407</v>
      </c>
      <c r="AF84" s="0" t="n">
        <v>0.022</v>
      </c>
      <c r="AG84" s="0" t="n">
        <v>0.012</v>
      </c>
      <c r="AH84" s="0" t="n">
        <v>3.6</v>
      </c>
      <c r="AJ84" s="0" t="n">
        <v>800</v>
      </c>
      <c r="AP84" s="0" t="n">
        <v>0</v>
      </c>
      <c r="AY84" s="0" t="n">
        <v>0</v>
      </c>
      <c r="BF84" s="0" t="n">
        <f aca="false">IF(E84&lt;11,-3.6797*E84^2+48.115*E84-53.83,280.92*EXP(-0.2027*E84))</f>
        <v>93.289972</v>
      </c>
      <c r="BG84" s="0" t="n">
        <f aca="false">32.208*LN(F84)+21.438</f>
        <v>102.267173042683</v>
      </c>
      <c r="BH84" s="0" t="n">
        <f aca="false">IF(G84&lt;=2, -10*G84+100, 88.958*EXP(-0.0755*G84))</f>
        <v>100</v>
      </c>
      <c r="BI84" s="0" t="n">
        <f aca="false">IF(I84&lt;=100, 0.0053*(I84)^2-1.0332*I84+100.76, 122.82*EXP(-0.0092*I84))</f>
        <v>98.411677</v>
      </c>
      <c r="BJ84" s="0" t="n">
        <f aca="false">IF(P84&lt;=1000, -6.942*LN(P84)+107.59, -36.304*LN(P84)+310.72)</f>
        <v>-48.8162121072716</v>
      </c>
      <c r="BK84" s="0" t="e">
        <f aca="false">BF84^0.04*BG84^0.22*BH84^0.51*BI84^0.06*BJ84^0.17</f>
        <v>#NUM!</v>
      </c>
      <c r="BL84" s="0" t="e">
        <f aca="false">IF(BK84&gt;=90, "Very Good", IF(BK84&gt;=80, "Good", IF(BK84&gt;=70, "Slightly Good", IF(BK84&gt;=60, "Average", IF(BK84&gt;=50, "Slightly Poor", IF(BK84&gt;=40, "Poor", "Very Poor"))))))</f>
        <v>#NUM!</v>
      </c>
      <c r="BM84" s="0" t="n">
        <f aca="false">IF(P84&lt;=1000, -6.942*LN(P84)+107.59, IF(AND(P84&gt;1000, P84&lt;=5213),-36.304*LN(P84)+310.72, IF(P84&gt;5213, 10)))</f>
        <v>10</v>
      </c>
      <c r="BN84" s="0" t="n">
        <f aca="false">BF84^0.04*BG84^0.22*BH84^0.51*BI84^0.06*BM84^0.17</f>
        <v>67.6890114647039</v>
      </c>
      <c r="BO84" s="0" t="str">
        <f aca="false">IF(BN84&gt;=90, "Very Good", IF(BN84&gt;=80, "Good", IF(BN84&gt;=70, "Slightly Good", IF(BN84&gt;=60, "Average", IF(BN84&gt;=50, "Slightly Poor", IF(BN84&gt;=40, "Poor", "Very Poor"))))))</f>
        <v>Average</v>
      </c>
      <c r="BP84" s="0" t="n">
        <f aca="false">IF(AJ84&lt;=1000, -6.942*LN(AJ84)+107.59, IF(AND(AJ84&gt;1000, AJ84&lt;=5213),-36.304*LN(AJ84)+310.72, IF(AJ84&gt;5213, 10)))</f>
        <v>61.1854253865293</v>
      </c>
      <c r="BQ84" s="0" t="n">
        <f aca="false">BF84^0.04*BG84^0.22*BH84^0.51*BI84^0.06*BP84^0.17</f>
        <v>92.0976033904921</v>
      </c>
      <c r="BR84" s="0" t="str">
        <f aca="false">IF(BQ84&gt;=90, "Very Good", IF(BQ84&gt;=80, "Good", IF(BQ84&gt;=70, "Slightly Good", IF(BQ84&gt;=60, "Average", IF(BQ84&gt;=50, "Slightly Poor", IF(BQ84&gt;=40, "Poor", "Very Poor"))))))</f>
        <v>Very Good</v>
      </c>
      <c r="BT84" s="0" t="n">
        <f aca="false">9.81*LN(AH84)+30.6</f>
        <v>43.1659610239829</v>
      </c>
      <c r="BU84" s="0" t="str">
        <f aca="false">IF(BT84&lt;30, "Clean water", IF(AND(BT84&gt;=30, BT84&lt;40), "Hypolimia", IF(AND(BT84&gt;=40,BT84&lt;50), "Mesotrophic", IF(AND(BT84&gt;=50, BT84&lt;70), "Eutrophic", IF(BT84&gt;70,"Hypertrophic")))))</f>
        <v>Mesotrophic</v>
      </c>
      <c r="BW84" s="0" t="str">
        <f aca="false">IF(G84/H84&gt;=1, "PLS CHECK", "")</f>
        <v/>
      </c>
      <c r="BX84" s="0" t="e">
        <f aca="false">IF(AC84/J84&gt;=1, "PLS CHECK", "")</f>
        <v>#DIV/0!</v>
      </c>
      <c r="BY84" s="0" t="e">
        <f aca="false">IF(AE84/J84&gt;=1, "PLS CHECK", "")</f>
        <v>#DIV/0!</v>
      </c>
      <c r="BZ84" s="0" t="e">
        <f aca="false">IF(AD84/J84&gt;=1, "PLS CHECK", "")</f>
        <v>#DIV/0!</v>
      </c>
      <c r="CA84" s="0" t="str">
        <f aca="false">IF(AF84/K84&gt;=1, "PLS CHECK", "")</f>
        <v/>
      </c>
      <c r="CB84" s="0" t="str">
        <f aca="false">IF(AG84/K84&gt;=1, "PLS CHECK", "")</f>
        <v/>
      </c>
    </row>
    <row r="85" customFormat="false" ht="12.5" hidden="false" customHeight="false" outlineLevel="0" collapsed="false">
      <c r="A85" s="0" t="n">
        <v>82</v>
      </c>
      <c r="B85" s="15" t="s">
        <v>72</v>
      </c>
      <c r="C85" s="16" t="s">
        <v>73</v>
      </c>
      <c r="D85" s="0" t="s">
        <v>130</v>
      </c>
      <c r="E85" s="0" t="n">
        <v>7.7</v>
      </c>
      <c r="F85" s="0" t="n">
        <v>11.4</v>
      </c>
      <c r="G85" s="0" t="n">
        <v>3.6</v>
      </c>
      <c r="H85" s="0" t="n">
        <v>6</v>
      </c>
      <c r="I85" s="0" t="n">
        <v>11.1</v>
      </c>
      <c r="J85" s="0" t="n">
        <v>4.503</v>
      </c>
      <c r="K85" s="0" t="n">
        <v>0.087</v>
      </c>
      <c r="L85" s="0" t="n">
        <v>2.6</v>
      </c>
      <c r="M85" s="0" t="n">
        <v>16.1</v>
      </c>
      <c r="N85" s="0" t="n">
        <v>0</v>
      </c>
      <c r="O85" s="0" t="n">
        <v>299</v>
      </c>
      <c r="P85" s="0" t="n">
        <v>10875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</v>
      </c>
      <c r="AC85" s="0" t="n">
        <v>4.19</v>
      </c>
      <c r="AD85" s="0" t="n">
        <v>0.734</v>
      </c>
      <c r="AE85" s="0" t="n">
        <v>2.88</v>
      </c>
      <c r="AF85" s="0" t="n">
        <v>0.035</v>
      </c>
      <c r="AG85" s="0" t="n">
        <v>0.01</v>
      </c>
      <c r="AH85" s="0" t="n">
        <v>9</v>
      </c>
      <c r="AJ85" s="0" t="n">
        <v>778</v>
      </c>
      <c r="AP85" s="0" t="n">
        <v>0</v>
      </c>
      <c r="AY85" s="0" t="n">
        <v>0</v>
      </c>
      <c r="BF85" s="0" t="n">
        <f aca="false">IF(E85&lt;11,-3.6797*E85^2+48.115*E85-53.83,280.92*EXP(-0.2027*E85))</f>
        <v>98.486087</v>
      </c>
      <c r="BG85" s="0" t="n">
        <f aca="false">32.208*LN(F85)+21.438</f>
        <v>99.8198189507377</v>
      </c>
      <c r="BH85" s="0" t="n">
        <f aca="false">IF(G85&lt;=2, -10*G85+100, 88.958*EXP(-0.0755*G85))</f>
        <v>67.7865873198524</v>
      </c>
      <c r="BI85" s="0" t="n">
        <f aca="false">IF(I85&lt;=100, 0.0053*(I85)^2-1.0332*I85+100.76, 122.82*EXP(-0.0092*I85))</f>
        <v>89.944493</v>
      </c>
      <c r="BJ85" s="0" t="n">
        <f aca="false">IF(P85&lt;=1000, -6.942*LN(P85)+107.59, -36.304*LN(P85)+310.72)</f>
        <v>-26.6974302586587</v>
      </c>
      <c r="BK85" s="0" t="e">
        <f aca="false">BF85^0.04*BG85^0.22*BH85^0.51*BI85^0.06*BJ85^0.17</f>
        <v>#NUM!</v>
      </c>
      <c r="BL85" s="0" t="e">
        <f aca="false">IF(BK85&gt;=90, "Very Good", IF(BK85&gt;=80, "Good", IF(BK85&gt;=70, "Slightly Good", IF(BK85&gt;=60, "Average", IF(BK85&gt;=50, "Slightly Poor", IF(BK85&gt;=40, "Poor", "Very Poor"))))))</f>
        <v>#NUM!</v>
      </c>
      <c r="BM85" s="0" t="n">
        <f aca="false">IF(P85&lt;=1000, -6.942*LN(P85)+107.59, IF(AND(P85&gt;1000, P85&lt;=5213),-36.304*LN(P85)+310.72, IF(P85&gt;5213, 10)))</f>
        <v>10</v>
      </c>
      <c r="BN85" s="0" t="n">
        <f aca="false">BF85^0.04*BG85^0.22*BH85^0.51*BI85^0.06*BM85^0.17</f>
        <v>55.0407678442901</v>
      </c>
      <c r="BO85" s="0" t="str">
        <f aca="false">IF(BN85&gt;=90, "Very Good", IF(BN85&gt;=80, "Good", IF(BN85&gt;=70, "Slightly Good", IF(BN85&gt;=60, "Average", IF(BN85&gt;=50, "Slightly Poor", IF(BN85&gt;=40, "Poor", "Very Poor"))))))</f>
        <v>Slightly Poor</v>
      </c>
      <c r="BP85" s="0" t="n">
        <f aca="false">IF(AJ85&lt;=1000, -6.942*LN(AJ85)+107.59, IF(AND(AJ85&gt;1000, AJ85&lt;=5213),-36.304*LN(AJ85)+310.72, IF(AJ85&gt;5213, 10)))</f>
        <v>61.3790044691536</v>
      </c>
      <c r="BQ85" s="0" t="n">
        <f aca="false">BF85^0.04*BG85^0.22*BH85^0.51*BI85^0.06*BP85^0.17</f>
        <v>74.9286411633823</v>
      </c>
      <c r="BR85" s="0" t="str">
        <f aca="false">IF(BQ85&gt;=90, "Very Good", IF(BQ85&gt;=80, "Good", IF(BQ85&gt;=70, "Slightly Good", IF(BQ85&gt;=60, "Average", IF(BQ85&gt;=50, "Slightly Poor", IF(BQ85&gt;=40, "Poor", "Very Poor"))))))</f>
        <v>Slightly Good</v>
      </c>
      <c r="BT85" s="0" t="n">
        <f aca="false">9.81*LN(AH85)+30.6</f>
        <v>52.1547731036683</v>
      </c>
      <c r="BU85" s="0" t="str">
        <f aca="false">IF(BT85&lt;30, "Clean water", IF(AND(BT85&gt;=30, BT85&lt;40), "Hypolimia", IF(AND(BT85&gt;=40,BT85&lt;50), "Mesotrophic", IF(AND(BT85&gt;=50, BT85&lt;70), "Eutrophic", IF(BT85&gt;70,"Hypertrophic")))))</f>
        <v>Eutrophic</v>
      </c>
      <c r="BW85" s="0" t="str">
        <f aca="false">IF(G85/H85&gt;=1, "PLS CHECK", "")</f>
        <v/>
      </c>
      <c r="BX85" s="0" t="str">
        <f aca="false">IF(AC85/J85&gt;=1, "PLS CHECK", "")</f>
        <v/>
      </c>
      <c r="BY85" s="0" t="str">
        <f aca="false">IF(AE85/J85&gt;=1, "PLS CHECK", "")</f>
        <v/>
      </c>
      <c r="BZ85" s="0" t="str">
        <f aca="false">IF(AD85/J85&gt;=1, "PLS CHECK", "")</f>
        <v/>
      </c>
      <c r="CA85" s="0" t="str">
        <f aca="false">IF(AF85/K85&gt;=1, "PLS CHECK", "")</f>
        <v/>
      </c>
      <c r="CB85" s="0" t="str">
        <f aca="false">IF(AG85/K85&gt;=1, "PLS CHECK", "")</f>
        <v/>
      </c>
    </row>
    <row r="86" customFormat="false" ht="12.5" hidden="false" customHeight="false" outlineLevel="0" collapsed="false">
      <c r="A86" s="0" t="n">
        <v>83</v>
      </c>
      <c r="B86" s="15" t="s">
        <v>131</v>
      </c>
      <c r="C86" s="16" t="s">
        <v>132</v>
      </c>
      <c r="D86" s="0" t="s">
        <v>130</v>
      </c>
      <c r="E86" s="37"/>
      <c r="F86" s="37"/>
      <c r="G86" s="0" t="n">
        <v>3.7</v>
      </c>
      <c r="H86" s="0" t="n">
        <v>5.9</v>
      </c>
      <c r="I86" s="0" t="n">
        <v>6</v>
      </c>
      <c r="J86" s="0" t="n">
        <v>3.292</v>
      </c>
      <c r="K86" s="0" t="n">
        <v>0.103</v>
      </c>
      <c r="L86" s="37"/>
      <c r="M86" s="0" t="n">
        <v>20.3</v>
      </c>
      <c r="O86" s="0" t="n">
        <v>465</v>
      </c>
      <c r="BD86" s="0" t="n">
        <v>0.034</v>
      </c>
      <c r="BF86" s="0" t="n">
        <f aca="false">IF(E86&lt;11,-3.6797*E86^2+48.115*E86-53.83,280.92*EXP(-0.2027*E86))</f>
        <v>-53.83</v>
      </c>
      <c r="BG86" s="0" t="e">
        <f aca="false">32.208*LN(F86)+21.438</f>
        <v>#VALUE!</v>
      </c>
      <c r="BH86" s="0" t="n">
        <f aca="false">IF(G86&lt;=2, -10*G86+100, 88.958*EXP(-0.0755*G86))</f>
        <v>67.2767257350167</v>
      </c>
      <c r="BI86" s="0" t="n">
        <f aca="false">IF(I86&lt;=100, 0.0053*(I86)^2-1.0332*I86+100.76, 122.82*EXP(-0.0092*I86))</f>
        <v>94.7516</v>
      </c>
      <c r="BJ86" s="0" t="e">
        <f aca="false">IF(P86&lt;=1000, -6.942*LN(P86)+107.59, -36.304*LN(P86)+310.72)</f>
        <v>#VALUE!</v>
      </c>
      <c r="BK86" s="0" t="e">
        <f aca="false">BF86^0.04*BG86^0.22*BH86^0.51*BI86^0.06*BJ86^0.17</f>
        <v>#VALUE!</v>
      </c>
      <c r="BL86" s="0" t="e">
        <f aca="false">IF(BK86&gt;=90, "Very Good", IF(BK86&gt;=80, "Good", IF(BK86&gt;=70, "Slightly Good", IF(BK86&gt;=60, "Average", IF(BK86&gt;=50, "Slightly Poor", IF(BK86&gt;=40, "Poor", "Very Poor"))))))</f>
        <v>#VALUE!</v>
      </c>
      <c r="BM86" s="0" t="e">
        <f aca="false">IF(P86&lt;=1000, -6.942*LN(P86)+107.59, IF(AND(P86&gt;1000, P86&lt;=5213),-36.304*LN(P86)+310.72, IF(P86&gt;5213, 10)))</f>
        <v>#VALUE!</v>
      </c>
      <c r="BN86" s="0" t="e">
        <f aca="false">BF86^0.04*BG86^0.22*BH86^0.51*BI86^0.06*BM86^0.17</f>
        <v>#VALUE!</v>
      </c>
      <c r="BO86" s="0" t="e">
        <f aca="false">IF(BN86&gt;=90, "Very Good", IF(BN86&gt;=80, "Good", IF(BN86&gt;=70, "Slightly Good", IF(BN86&gt;=60, "Average", IF(BN86&gt;=50, "Slightly Poor", IF(BN86&gt;=40, "Poor", "Very Poor"))))))</f>
        <v>#VALUE!</v>
      </c>
      <c r="BP86" s="0" t="e">
        <f aca="false">IF(AJ86&lt;=1000, -6.942*LN(AJ86)+107.59, IF(AND(AJ86&gt;1000, AJ86&lt;=5213),-36.304*LN(AJ86)+310.72, IF(AJ86&gt;5213, 10)))</f>
        <v>#VALUE!</v>
      </c>
      <c r="BQ86" s="0" t="e">
        <f aca="false">BF86^0.04*BG86^0.22*BH86^0.51*BI86^0.06*BP86^0.17</f>
        <v>#VALUE!</v>
      </c>
      <c r="BR86" s="0" t="e">
        <f aca="false">IF(BQ86&gt;=90, "Very Good", IF(BQ86&gt;=80, "Good", IF(BQ86&gt;=70, "Slightly Good", IF(BQ86&gt;=60, "Average", IF(BQ86&gt;=50, "Slightly Poor", IF(BQ86&gt;=40, "Poor", "Very Poor"))))))</f>
        <v>#VALUE!</v>
      </c>
      <c r="BT86" s="0" t="e">
        <f aca="false">9.81*LN(AH86)+30.6</f>
        <v>#VALUE!</v>
      </c>
      <c r="BU86" s="0" t="e">
        <f aca="false">IF(BT86&lt;30, "Clean water", IF(AND(BT86&gt;=30, BT86&lt;40), "Hypolimia", IF(AND(BT86&gt;=40,BT86&lt;50), "Mesotrophic", IF(AND(BT86&gt;=50, BT86&lt;70), "Eutrophic", IF(BT86&gt;70,"Hypertrophic")))))</f>
        <v>#VALUE!</v>
      </c>
      <c r="BW86" s="0" t="str">
        <f aca="false">IF(G86/H86&gt;=1, "PLS CHECK", "")</f>
        <v/>
      </c>
      <c r="BX86" s="0" t="str">
        <f aca="false">IF(AC86/J86&gt;=1, "PLS CHECK", "")</f>
        <v/>
      </c>
      <c r="BY86" s="0" t="str">
        <f aca="false">IF(AE86/J86&gt;=1, "PLS CHECK", "")</f>
        <v/>
      </c>
      <c r="BZ86" s="0" t="str">
        <f aca="false">IF(AD86/J86&gt;=1, "PLS CHECK", "")</f>
        <v/>
      </c>
      <c r="CA86" s="0" t="str">
        <f aca="false">IF(AF86/K86&gt;=1, "PLS CHECK", "")</f>
        <v/>
      </c>
      <c r="CB86" s="0" t="str">
        <f aca="false">IF(AG86/K86&gt;=1, "PLS CHECK", "")</f>
        <v/>
      </c>
    </row>
    <row r="87" customFormat="false" ht="12.5" hidden="false" customHeight="false" outlineLevel="0" collapsed="false">
      <c r="A87" s="0" t="n">
        <v>84</v>
      </c>
      <c r="B87" s="15" t="s">
        <v>75</v>
      </c>
      <c r="C87" s="16" t="s">
        <v>76</v>
      </c>
      <c r="D87" s="0" t="s">
        <v>130</v>
      </c>
      <c r="E87" s="0" t="n">
        <v>8</v>
      </c>
      <c r="F87" s="0" t="n">
        <v>9.6</v>
      </c>
      <c r="G87" s="0" t="n">
        <v>3.7</v>
      </c>
      <c r="H87" s="0" t="n">
        <v>6.8</v>
      </c>
      <c r="I87" s="0" t="n">
        <v>5.6</v>
      </c>
      <c r="J87" s="0" t="n">
        <v>5.376</v>
      </c>
      <c r="K87" s="0" t="n">
        <v>0.192</v>
      </c>
      <c r="L87" s="0" t="n">
        <v>2.8</v>
      </c>
      <c r="M87" s="0" t="n">
        <v>12.6</v>
      </c>
      <c r="N87" s="0" t="n">
        <v>0</v>
      </c>
      <c r="O87" s="37"/>
      <c r="P87" s="0" t="n">
        <v>34000</v>
      </c>
      <c r="AC87" s="0" t="n">
        <v>4.838</v>
      </c>
      <c r="AD87" s="0" t="n">
        <v>1.343</v>
      </c>
      <c r="AE87" s="0" t="n">
        <v>2.944</v>
      </c>
      <c r="AF87" s="37"/>
      <c r="AG87" s="37"/>
      <c r="AH87" s="0" t="n">
        <v>20.4</v>
      </c>
      <c r="AJ87" s="0" t="n">
        <v>500</v>
      </c>
      <c r="BF87" s="0" t="n">
        <f aca="false">IF(E87&lt;11,-3.6797*E87^2+48.115*E87-53.83,280.92*EXP(-0.2027*E87))</f>
        <v>95.5892</v>
      </c>
      <c r="BG87" s="0" t="n">
        <f aca="false">32.208*LN(F87)+21.438</f>
        <v>94.2848658756438</v>
      </c>
      <c r="BH87" s="0" t="n">
        <f aca="false">IF(G87&lt;=2, -10*G87+100, 88.958*EXP(-0.0755*G87))</f>
        <v>67.2767257350167</v>
      </c>
      <c r="BI87" s="0" t="n">
        <f aca="false">IF(I87&lt;=100, 0.0053*(I87)^2-1.0332*I87+100.76, 122.82*EXP(-0.0092*I87))</f>
        <v>95.140288</v>
      </c>
      <c r="BJ87" s="0" t="n">
        <f aca="false">IF(P87&lt;=1000, -6.942*LN(P87)+107.59, -36.304*LN(P87)+310.72)</f>
        <v>-68.0801401338326</v>
      </c>
      <c r="BK87" s="0" t="e">
        <f aca="false">BF87^0.04*BG87^0.22*BH87^0.51*BI87^0.06*BJ87^0.17</f>
        <v>#NUM!</v>
      </c>
      <c r="BL87" s="0" t="e">
        <f aca="false">IF(BK87&gt;=90, "Very Good", IF(BK87&gt;=80, "Good", IF(BK87&gt;=70, "Slightly Good", IF(BK87&gt;=60, "Average", IF(BK87&gt;=50, "Slightly Poor", IF(BK87&gt;=40, "Poor", "Very Poor"))))))</f>
        <v>#NUM!</v>
      </c>
      <c r="BM87" s="0" t="n">
        <f aca="false">IF(P87&lt;=1000, -6.942*LN(P87)+107.59, IF(AND(P87&gt;1000, P87&lt;=5213),-36.304*LN(P87)+310.72, IF(P87&gt;5213, 10)))</f>
        <v>10</v>
      </c>
      <c r="BN87" s="0" t="n">
        <f aca="false">BF87^0.04*BG87^0.22*BH87^0.51*BI87^0.06*BM87^0.17</f>
        <v>54.2633410138836</v>
      </c>
      <c r="BO87" s="0" t="str">
        <f aca="false">IF(BN87&gt;=90, "Very Good", IF(BN87&gt;=80, "Good", IF(BN87&gt;=70, "Slightly Good", IF(BN87&gt;=60, "Average", IF(BN87&gt;=50, "Slightly Poor", IF(BN87&gt;=40, "Poor", "Very Poor"))))))</f>
        <v>Slightly Poor</v>
      </c>
      <c r="BP87" s="0" t="n">
        <f aca="false">IF(AJ87&lt;=1000, -6.942*LN(AJ87)+107.59, IF(AND(AJ87&gt;1000, AJ87&lt;=5213),-36.304*LN(AJ87)+310.72, IF(AJ87&gt;5213, 10)))</f>
        <v>64.4481905807532</v>
      </c>
      <c r="BQ87" s="0" t="n">
        <f aca="false">BF87^0.04*BG87^0.22*BH87^0.51*BI87^0.06*BP87^0.17</f>
        <v>74.4856057197468</v>
      </c>
      <c r="BR87" s="0" t="str">
        <f aca="false">IF(BQ87&gt;=90, "Very Good", IF(BQ87&gt;=80, "Good", IF(BQ87&gt;=70, "Slightly Good", IF(BQ87&gt;=60, "Average", IF(BQ87&gt;=50, "Slightly Poor", IF(BQ87&gt;=40, "Poor", "Very Poor"))))))</f>
        <v>Slightly Good</v>
      </c>
      <c r="BT87" s="0" t="n">
        <f aca="false">9.81*LN(AH87)+30.6</f>
        <v>60.1823973773402</v>
      </c>
      <c r="BU87" s="0" t="str">
        <f aca="false">IF(BT87&lt;30, "Clean water", IF(AND(BT87&gt;=30, BT87&lt;40), "Hypolimia", IF(AND(BT87&gt;=40,BT87&lt;50), "Mesotrophic", IF(AND(BT87&gt;=50, BT87&lt;70), "Eutrophic", IF(BT87&gt;70,"Hypertrophic")))))</f>
        <v>Eutrophic</v>
      </c>
      <c r="BW87" s="0" t="str">
        <f aca="false">IF(G87/H87&gt;=1, "PLS CHECK", "")</f>
        <v/>
      </c>
      <c r="BX87" s="0" t="str">
        <f aca="false">IF(AC87/J87&gt;=1, "PLS CHECK", "")</f>
        <v/>
      </c>
      <c r="BY87" s="0" t="str">
        <f aca="false">IF(AE87/J87&gt;=1, "PLS CHECK", "")</f>
        <v/>
      </c>
      <c r="BZ87" s="0" t="str">
        <f aca="false">IF(AD87/J87&gt;=1, "PLS CHECK", "")</f>
        <v/>
      </c>
      <c r="CA87" s="0" t="str">
        <f aca="false">IF(AF87/K87&gt;=1, "PLS CHECK", "")</f>
        <v/>
      </c>
      <c r="CB87" s="0" t="str">
        <f aca="false">IF(AG87/K87&gt;=1, "PLS CHECK", "")</f>
        <v/>
      </c>
    </row>
    <row r="88" customFormat="false" ht="12.5" hidden="false" customHeight="false" outlineLevel="0" collapsed="false">
      <c r="A88" s="0" t="n">
        <v>85</v>
      </c>
      <c r="B88" s="15" t="s">
        <v>77</v>
      </c>
      <c r="C88" s="16" t="s">
        <v>78</v>
      </c>
      <c r="D88" s="0" t="s">
        <v>130</v>
      </c>
      <c r="E88" s="37"/>
      <c r="F88" s="0" t="n">
        <v>12.1</v>
      </c>
      <c r="G88" s="0" t="n">
        <v>2.5</v>
      </c>
      <c r="H88" s="0" t="n">
        <v>4.2</v>
      </c>
      <c r="I88" s="0" t="n">
        <v>7.8</v>
      </c>
      <c r="J88" s="0" t="n">
        <v>2.794</v>
      </c>
      <c r="K88" s="0" t="n">
        <v>0.034</v>
      </c>
      <c r="L88" s="0" t="n">
        <v>3.7</v>
      </c>
      <c r="M88" s="0" t="n">
        <v>14.3</v>
      </c>
      <c r="N88" s="0" t="n">
        <v>0</v>
      </c>
      <c r="O88" s="0" t="n">
        <v>242</v>
      </c>
      <c r="P88" s="37"/>
      <c r="AC88" s="0" t="n">
        <v>2.491</v>
      </c>
      <c r="AD88" s="0" t="n">
        <v>0.046</v>
      </c>
      <c r="AE88" s="0" t="n">
        <v>2.007</v>
      </c>
      <c r="AF88" s="0" t="n">
        <v>0.009</v>
      </c>
      <c r="AG88" s="0" t="n">
        <v>0.002</v>
      </c>
      <c r="AH88" s="0" t="n">
        <v>14.5</v>
      </c>
      <c r="AJ88" s="0" t="n">
        <v>210</v>
      </c>
      <c r="BD88" s="0" t="n">
        <v>249.204</v>
      </c>
      <c r="BF88" s="0" t="n">
        <f aca="false">IF(E88&lt;11,-3.6797*E88^2+48.115*E88-53.83,280.92*EXP(-0.2027*E88))</f>
        <v>-53.83</v>
      </c>
      <c r="BG88" s="0" t="n">
        <f aca="false">32.208*LN(F88)+21.438</f>
        <v>101.739161217428</v>
      </c>
      <c r="BH88" s="0" t="n">
        <f aca="false">IF(G88&lt;=2, -10*G88+100, 88.958*EXP(-0.0755*G88))</f>
        <v>73.6566439219523</v>
      </c>
      <c r="BI88" s="0" t="n">
        <f aca="false">IF(I88&lt;=100, 0.0053*(I88)^2-1.0332*I88+100.76, 122.82*EXP(-0.0092*I88))</f>
        <v>93.023492</v>
      </c>
      <c r="BJ88" s="0" t="e">
        <f aca="false">IF(P88&lt;=1000, -6.942*LN(P88)+107.59, -36.304*LN(P88)+310.72)</f>
        <v>#VALUE!</v>
      </c>
      <c r="BK88" s="0" t="e">
        <f aca="false">BF88^0.04*BG88^0.22*BH88^0.51*BI88^0.06*BJ88^0.17</f>
        <v>#VALUE!</v>
      </c>
      <c r="BL88" s="0" t="e">
        <f aca="false">IF(BK88&gt;=90, "Very Good", IF(BK88&gt;=80, "Good", IF(BK88&gt;=70, "Slightly Good", IF(BK88&gt;=60, "Average", IF(BK88&gt;=50, "Slightly Poor", IF(BK88&gt;=40, "Poor", "Very Poor"))))))</f>
        <v>#VALUE!</v>
      </c>
      <c r="BM88" s="0" t="e">
        <f aca="false">IF(P88&lt;=1000, -6.942*LN(P88)+107.59, IF(AND(P88&gt;1000, P88&lt;=5213),-36.304*LN(P88)+310.72, IF(P88&gt;5213, 10)))</f>
        <v>#VALUE!</v>
      </c>
      <c r="BN88" s="0" t="e">
        <f aca="false">BF88^0.04*BG88^0.22*BH88^0.51*BI88^0.06*BM88^0.17</f>
        <v>#VALUE!</v>
      </c>
      <c r="BO88" s="0" t="e">
        <f aca="false">IF(BN88&gt;=90, "Very Good", IF(BN88&gt;=80, "Good", IF(BN88&gt;=70, "Slightly Good", IF(BN88&gt;=60, "Average", IF(BN88&gt;=50, "Slightly Poor", IF(BN88&gt;=40, "Poor", "Very Poor"))))))</f>
        <v>#VALUE!</v>
      </c>
      <c r="BP88" s="0" t="n">
        <f aca="false">IF(AJ88&lt;=1000, -6.942*LN(AJ88)+107.59, IF(AND(AJ88&gt;1000, AJ88&lt;=5213),-36.304*LN(AJ88)+310.72, IF(AJ88&gt;5213, 10)))</f>
        <v>70.4703795217593</v>
      </c>
      <c r="BQ88" s="0" t="n">
        <f aca="false">BF88^0.04*BG88^0.22*BH88^0.51*BI88^0.06*BP88^0.17</f>
        <v>-78.6037260869476</v>
      </c>
      <c r="BR88" s="0" t="str">
        <f aca="false">IF(BQ88&gt;=90, "Very Good", IF(BQ88&gt;=80, "Good", IF(BQ88&gt;=70, "Slightly Good", IF(BQ88&gt;=60, "Average", IF(BQ88&gt;=50, "Slightly Poor", IF(BQ88&gt;=40, "Poor", "Very Poor"))))))</f>
        <v>Very Poor</v>
      </c>
      <c r="BT88" s="0" t="n">
        <f aca="false">9.81*LN(AH88)+30.6</f>
        <v>56.8333982508743</v>
      </c>
      <c r="BU88" s="0" t="str">
        <f aca="false">IF(BT88&lt;30, "Clean water", IF(AND(BT88&gt;=30, BT88&lt;40), "Hypolimia", IF(AND(BT88&gt;=40,BT88&lt;50), "Mesotrophic", IF(AND(BT88&gt;=50, BT88&lt;70), "Eutrophic", IF(BT88&gt;70,"Hypertrophic")))))</f>
        <v>Eutrophic</v>
      </c>
      <c r="BW88" s="0" t="str">
        <f aca="false">IF(G88/H88&gt;=1, "PLS CHECK", "")</f>
        <v/>
      </c>
      <c r="BX88" s="0" t="str">
        <f aca="false">IF(AC88/J88&gt;=1, "PLS CHECK", "")</f>
        <v/>
      </c>
      <c r="BY88" s="0" t="str">
        <f aca="false">IF(AE88/J88&gt;=1, "PLS CHECK", "")</f>
        <v/>
      </c>
      <c r="BZ88" s="0" t="str">
        <f aca="false">IF(AD88/J88&gt;=1, "PLS CHECK", "")</f>
        <v/>
      </c>
      <c r="CA88" s="0" t="str">
        <f aca="false">IF(AF88/K88&gt;=1, "PLS CHECK", "")</f>
        <v/>
      </c>
      <c r="CB88" s="0" t="str">
        <f aca="false">IF(AG88/K88&gt;=1, "PLS CHECK", "")</f>
        <v/>
      </c>
    </row>
    <row r="89" customFormat="false" ht="12.5" hidden="false" customHeight="false" outlineLevel="0" collapsed="false">
      <c r="A89" s="0" t="n">
        <v>86</v>
      </c>
      <c r="B89" s="15" t="s">
        <v>79</v>
      </c>
      <c r="C89" s="16" t="s">
        <v>80</v>
      </c>
      <c r="D89" s="0" t="s">
        <v>130</v>
      </c>
      <c r="E89" s="0" t="n">
        <v>7.6</v>
      </c>
      <c r="F89" s="0" t="n">
        <v>9.1</v>
      </c>
      <c r="G89" s="0" t="n">
        <v>3.7</v>
      </c>
      <c r="H89" s="0" t="n">
        <v>5.5</v>
      </c>
      <c r="I89" s="0" t="n">
        <v>10</v>
      </c>
      <c r="J89" s="0" t="n">
        <v>4.824</v>
      </c>
      <c r="K89" s="0" t="n">
        <v>0.104</v>
      </c>
      <c r="L89" s="0" t="n">
        <v>4.7</v>
      </c>
      <c r="M89" s="0" t="n">
        <v>15.1</v>
      </c>
      <c r="N89" s="0" t="n">
        <v>0</v>
      </c>
      <c r="O89" s="0" t="n">
        <v>288</v>
      </c>
      <c r="P89" s="37"/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</v>
      </c>
      <c r="AC89" s="0" t="n">
        <v>4.321</v>
      </c>
      <c r="AD89" s="0" t="n">
        <v>1.126</v>
      </c>
      <c r="AE89" s="0" t="n">
        <v>2.772</v>
      </c>
      <c r="AF89" s="0" t="n">
        <v>0.029</v>
      </c>
      <c r="AG89" s="0" t="n">
        <v>0.012</v>
      </c>
      <c r="AH89" s="0" t="n">
        <v>22.9</v>
      </c>
      <c r="AJ89" s="37"/>
      <c r="AP89" s="0" t="n">
        <v>0</v>
      </c>
      <c r="AY89" s="0" t="n">
        <v>0</v>
      </c>
      <c r="BD89" s="0" t="n">
        <v>269.436</v>
      </c>
      <c r="BF89" s="0" t="n">
        <f aca="false">IF(E89&lt;11,-3.6797*E89^2+48.115*E89-53.83,280.92*EXP(-0.2027*E89))</f>
        <v>99.304528</v>
      </c>
      <c r="BG89" s="0" t="n">
        <f aca="false">32.208*LN(F89)+21.438</f>
        <v>92.5621023107425</v>
      </c>
      <c r="BH89" s="0" t="n">
        <f aca="false">IF(G89&lt;=2, -10*G89+100, 88.958*EXP(-0.0755*G89))</f>
        <v>67.2767257350167</v>
      </c>
      <c r="BI89" s="0" t="n">
        <f aca="false">IF(I89&lt;=100, 0.0053*(I89)^2-1.0332*I89+100.76, 122.82*EXP(-0.0092*I89))</f>
        <v>90.958</v>
      </c>
      <c r="BJ89" s="0" t="e">
        <f aca="false">IF(P89&lt;=1000, -6.942*LN(P89)+107.59, -36.304*LN(P89)+310.72)</f>
        <v>#VALUE!</v>
      </c>
      <c r="BK89" s="0" t="e">
        <f aca="false">BF89^0.04*BG89^0.22*BH89^0.51*BI89^0.06*BJ89^0.17</f>
        <v>#VALUE!</v>
      </c>
      <c r="BL89" s="0" t="e">
        <f aca="false">IF(BK89&gt;=90, "Very Good", IF(BK89&gt;=80, "Good", IF(BK89&gt;=70, "Slightly Good", IF(BK89&gt;=60, "Average", IF(BK89&gt;=50, "Slightly Poor", IF(BK89&gt;=40, "Poor", "Very Poor"))))))</f>
        <v>#VALUE!</v>
      </c>
      <c r="BM89" s="0" t="e">
        <f aca="false">IF(P89&lt;=1000, -6.942*LN(P89)+107.59, IF(AND(P89&gt;1000, P89&lt;=5213),-36.304*LN(P89)+310.72, IF(P89&gt;5213, 10)))</f>
        <v>#VALUE!</v>
      </c>
      <c r="BN89" s="0" t="e">
        <f aca="false">BF89^0.04*BG89^0.22*BH89^0.51*BI89^0.06*BM89^0.17</f>
        <v>#VALUE!</v>
      </c>
      <c r="BO89" s="0" t="e">
        <f aca="false">IF(BN89&gt;=90, "Very Good", IF(BN89&gt;=80, "Good", IF(BN89&gt;=70, "Slightly Good", IF(BN89&gt;=60, "Average", IF(BN89&gt;=50, "Slightly Poor", IF(BN89&gt;=40, "Poor", "Very Poor"))))))</f>
        <v>#VALUE!</v>
      </c>
      <c r="BP89" s="0" t="e">
        <f aca="false">IF(AJ89&lt;=1000, -6.942*LN(AJ89)+107.59, IF(AND(AJ89&gt;1000, AJ89&lt;=5213),-36.304*LN(AJ89)+310.72, IF(AJ89&gt;5213, 10)))</f>
        <v>#VALUE!</v>
      </c>
      <c r="BQ89" s="0" t="e">
        <f aca="false">BF89^0.04*BG89^0.22*BH89^0.51*BI89^0.06*BP89^0.17</f>
        <v>#VALUE!</v>
      </c>
      <c r="BR89" s="0" t="e">
        <f aca="false">IF(BQ89&gt;=90, "Very Good", IF(BQ89&gt;=80, "Good", IF(BQ89&gt;=70, "Slightly Good", IF(BQ89&gt;=60, "Average", IF(BQ89&gt;=50, "Slightly Poor", IF(BQ89&gt;=40, "Poor", "Very Poor"))))))</f>
        <v>#VALUE!</v>
      </c>
      <c r="BT89" s="0" t="n">
        <f aca="false">9.81*LN(AH89)+30.6</f>
        <v>61.3164530925955</v>
      </c>
      <c r="BU89" s="0" t="str">
        <f aca="false">IF(BT89&lt;30, "Clean water", IF(AND(BT89&gt;=30, BT89&lt;40), "Hypolimia", IF(AND(BT89&gt;=40,BT89&lt;50), "Mesotrophic", IF(AND(BT89&gt;=50, BT89&lt;70), "Eutrophic", IF(BT89&gt;70,"Hypertrophic")))))</f>
        <v>Eutrophic</v>
      </c>
      <c r="BW89" s="0" t="str">
        <f aca="false">IF(G89/H89&gt;=1, "PLS CHECK", "")</f>
        <v/>
      </c>
      <c r="BX89" s="0" t="str">
        <f aca="false">IF(AC89/J89&gt;=1, "PLS CHECK", "")</f>
        <v/>
      </c>
      <c r="BY89" s="0" t="str">
        <f aca="false">IF(AE89/J89&gt;=1, "PLS CHECK", "")</f>
        <v/>
      </c>
      <c r="BZ89" s="0" t="str">
        <f aca="false">IF(AD89/J89&gt;=1, "PLS CHECK", "")</f>
        <v/>
      </c>
      <c r="CA89" s="0" t="str">
        <f aca="false">IF(AF89/K89&gt;=1, "PLS CHECK", "")</f>
        <v/>
      </c>
      <c r="CB89" s="0" t="str">
        <f aca="false">IF(AG89/K89&gt;=1, "PLS CHECK", "")</f>
        <v/>
      </c>
    </row>
    <row r="90" customFormat="false" ht="12.5" hidden="false" customHeight="false" outlineLevel="0" collapsed="false">
      <c r="A90" s="0" t="n">
        <v>87</v>
      </c>
      <c r="B90" s="15" t="s">
        <v>81</v>
      </c>
      <c r="C90" s="16" t="s">
        <v>82</v>
      </c>
      <c r="D90" s="0" t="s">
        <v>130</v>
      </c>
      <c r="E90" s="0" t="n">
        <v>8</v>
      </c>
      <c r="F90" s="0" t="n">
        <v>10.8</v>
      </c>
      <c r="G90" s="0" t="n">
        <v>2.8</v>
      </c>
      <c r="H90" s="0" t="n">
        <v>5.2</v>
      </c>
      <c r="I90" s="0" t="n">
        <v>3.1</v>
      </c>
      <c r="J90" s="0" t="n">
        <v>4.628</v>
      </c>
      <c r="K90" s="0" t="n">
        <v>0.081</v>
      </c>
      <c r="L90" s="0" t="n">
        <v>3.3</v>
      </c>
      <c r="M90" s="0" t="n">
        <v>12</v>
      </c>
      <c r="N90" s="0" t="n">
        <v>0</v>
      </c>
      <c r="O90" s="0" t="n">
        <v>375</v>
      </c>
      <c r="P90" s="0" t="n">
        <v>7000</v>
      </c>
      <c r="AC90" s="0" t="n">
        <v>4.273</v>
      </c>
      <c r="AD90" s="0" t="n">
        <v>0.214</v>
      </c>
      <c r="AE90" s="0" t="n">
        <v>3.507</v>
      </c>
      <c r="AF90" s="0" t="n">
        <v>0.053</v>
      </c>
      <c r="AG90" s="0" t="n">
        <v>0.034</v>
      </c>
      <c r="AH90" s="0" t="n">
        <v>24.3</v>
      </c>
      <c r="AJ90" s="0" t="n">
        <v>90</v>
      </c>
      <c r="BF90" s="0" t="n">
        <f aca="false">IF(E90&lt;11,-3.6797*E90^2+48.115*E90-53.83,280.92*EXP(-0.2027*E90))</f>
        <v>95.5892</v>
      </c>
      <c r="BG90" s="0" t="n">
        <f aca="false">32.208*LN(F90)+21.438</f>
        <v>98.0784218880646</v>
      </c>
      <c r="BH90" s="0" t="n">
        <f aca="false">IF(G90&lt;=2, -10*G90+100, 88.958*EXP(-0.0755*G90))</f>
        <v>72.0070728511501</v>
      </c>
      <c r="BI90" s="0" t="n">
        <f aca="false">IF(I90&lt;=100, 0.0053*(I90)^2-1.0332*I90+100.76, 122.82*EXP(-0.0092*I90))</f>
        <v>97.608013</v>
      </c>
      <c r="BJ90" s="0" t="n">
        <f aca="false">IF(P90&lt;=1000, -6.942*LN(P90)+107.59, -36.304*LN(P90)+310.72)</f>
        <v>-10.7034696994716</v>
      </c>
      <c r="BK90" s="0" t="e">
        <f aca="false">BF90^0.04*BG90^0.22*BH90^0.51*BI90^0.06*BJ90^0.17</f>
        <v>#NUM!</v>
      </c>
      <c r="BL90" s="0" t="e">
        <f aca="false">IF(BK90&gt;=90, "Very Good", IF(BK90&gt;=80, "Good", IF(BK90&gt;=70, "Slightly Good", IF(BK90&gt;=60, "Average", IF(BK90&gt;=50, "Slightly Poor", IF(BK90&gt;=40, "Poor", "Very Poor"))))))</f>
        <v>#NUM!</v>
      </c>
      <c r="BM90" s="0" t="n">
        <f aca="false">IF(P90&lt;=1000, -6.942*LN(P90)+107.59, IF(AND(P90&gt;1000, P90&lt;=5213),-36.304*LN(P90)+310.72, IF(P90&gt;5213, 10)))</f>
        <v>10</v>
      </c>
      <c r="BN90" s="0" t="n">
        <f aca="false">BF90^0.04*BG90^0.22*BH90^0.51*BI90^0.06*BM90^0.17</f>
        <v>56.7535424589383</v>
      </c>
      <c r="BO90" s="0" t="str">
        <f aca="false">IF(BN90&gt;=90, "Very Good", IF(BN90&gt;=80, "Good", IF(BN90&gt;=70, "Slightly Good", IF(BN90&gt;=60, "Average", IF(BN90&gt;=50, "Slightly Poor", IF(BN90&gt;=40, "Poor", "Very Poor"))))))</f>
        <v>Slightly Poor</v>
      </c>
      <c r="BP90" s="0" t="n">
        <f aca="false">IF(AJ90&lt;=1000, -6.942*LN(AJ90)+107.59, IF(AND(AJ90&gt;1000, AJ90&lt;=5213),-36.304*LN(AJ90)+310.72, IF(AJ90&gt;5213, 10)))</f>
        <v>76.3523212685673</v>
      </c>
      <c r="BQ90" s="0" t="n">
        <f aca="false">BF90^0.04*BG90^0.22*BH90^0.51*BI90^0.06*BP90^0.17</f>
        <v>80.1812377792646</v>
      </c>
      <c r="BR90" s="0" t="str">
        <f aca="false">IF(BQ90&gt;=90, "Very Good", IF(BQ90&gt;=80, "Good", IF(BQ90&gt;=70, "Slightly Good", IF(BQ90&gt;=60, "Average", IF(BQ90&gt;=50, "Slightly Poor", IF(BQ90&gt;=40, "Poor", "Very Poor"))))))</f>
        <v>Good</v>
      </c>
      <c r="BT90" s="0" t="n">
        <f aca="false">9.81*LN(AH90)+30.6</f>
        <v>61.8985729968992</v>
      </c>
      <c r="BU90" s="0" t="str">
        <f aca="false">IF(BT90&lt;30, "Clean water", IF(AND(BT90&gt;=30, BT90&lt;40), "Hypolimia", IF(AND(BT90&gt;=40,BT90&lt;50), "Mesotrophic", IF(AND(BT90&gt;=50, BT90&lt;70), "Eutrophic", IF(BT90&gt;70,"Hypertrophic")))))</f>
        <v>Eutrophic</v>
      </c>
      <c r="BW90" s="0" t="str">
        <f aca="false">IF(G90/H90&gt;=1, "PLS CHECK", "")</f>
        <v/>
      </c>
      <c r="BX90" s="0" t="str">
        <f aca="false">IF(AC90/J90&gt;=1, "PLS CHECK", "")</f>
        <v/>
      </c>
      <c r="BY90" s="0" t="str">
        <f aca="false">IF(AE90/J90&gt;=1, "PLS CHECK", "")</f>
        <v/>
      </c>
      <c r="BZ90" s="0" t="str">
        <f aca="false">IF(AD90/J90&gt;=1, "PLS CHECK", "")</f>
        <v/>
      </c>
      <c r="CA90" s="0" t="str">
        <f aca="false">IF(AF90/K90&gt;=1, "PLS CHECK", "")</f>
        <v/>
      </c>
      <c r="CB90" s="0" t="str">
        <f aca="false">IF(AG90/K90&gt;=1, "PLS CHECK", "")</f>
        <v/>
      </c>
    </row>
    <row r="91" customFormat="false" ht="12.5" hidden="false" customHeight="false" outlineLevel="0" collapsed="false">
      <c r="A91" s="0" t="n">
        <v>88</v>
      </c>
      <c r="B91" s="15" t="s">
        <v>83</v>
      </c>
      <c r="C91" s="16" t="s">
        <v>84</v>
      </c>
      <c r="D91" s="0" t="s">
        <v>130</v>
      </c>
      <c r="E91" s="0" t="n">
        <v>7.7</v>
      </c>
      <c r="F91" s="0" t="n">
        <v>11</v>
      </c>
      <c r="G91" s="0" t="n">
        <v>2.3</v>
      </c>
      <c r="H91" s="0" t="n">
        <v>5</v>
      </c>
      <c r="I91" s="0" t="n">
        <v>9.6</v>
      </c>
      <c r="J91" s="0" t="n">
        <v>3.159</v>
      </c>
      <c r="K91" s="0" t="n">
        <v>0.049</v>
      </c>
      <c r="L91" s="0" t="n">
        <v>2</v>
      </c>
      <c r="M91" s="0" t="n">
        <v>14.7</v>
      </c>
      <c r="N91" s="0" t="n">
        <v>0</v>
      </c>
      <c r="O91" s="0" t="n">
        <v>267</v>
      </c>
      <c r="P91" s="0" t="n">
        <v>7400</v>
      </c>
      <c r="AC91" s="0" t="n">
        <v>3.038</v>
      </c>
      <c r="AD91" s="0" t="n">
        <v>0.156</v>
      </c>
      <c r="AE91" s="0" t="n">
        <v>2.497</v>
      </c>
      <c r="AF91" s="0" t="n">
        <v>0.015</v>
      </c>
      <c r="AG91" s="0" t="n">
        <v>0.005</v>
      </c>
      <c r="AH91" s="0" t="n">
        <v>5.8</v>
      </c>
      <c r="AJ91" s="0" t="n">
        <v>410</v>
      </c>
      <c r="BF91" s="0" t="n">
        <f aca="false">IF(E91&lt;11,-3.6797*E91^2+48.115*E91-53.83,280.92*EXP(-0.2027*E91))</f>
        <v>98.486087</v>
      </c>
      <c r="BG91" s="0" t="n">
        <f aca="false">32.208*LN(F91)+21.438</f>
        <v>98.6694109462899</v>
      </c>
      <c r="BH91" s="0" t="n">
        <f aca="false">IF(G91&lt;=2, -10*G91+100, 88.958*EXP(-0.0755*G91))</f>
        <v>74.7772988969374</v>
      </c>
      <c r="BI91" s="0" t="n">
        <f aca="false">IF(I91&lt;=100, 0.0053*(I91)^2-1.0332*I91+100.76, 122.82*EXP(-0.0092*I91))</f>
        <v>91.329728</v>
      </c>
      <c r="BJ91" s="0" t="n">
        <f aca="false">IF(P91&lt;=1000, -6.942*LN(P91)+107.59, -36.304*LN(P91)+310.72)</f>
        <v>-12.7208775757958</v>
      </c>
      <c r="BK91" s="0" t="e">
        <f aca="false">BF91^0.04*BG91^0.22*BH91^0.51*BI91^0.06*BJ91^0.17</f>
        <v>#NUM!</v>
      </c>
      <c r="BL91" s="0" t="e">
        <f aca="false">IF(BK91&gt;=90, "Very Good", IF(BK91&gt;=80, "Good", IF(BK91&gt;=70, "Slightly Good", IF(BK91&gt;=60, "Average", IF(BK91&gt;=50, "Slightly Poor", IF(BK91&gt;=40, "Poor", "Very Poor"))))))</f>
        <v>#NUM!</v>
      </c>
      <c r="BM91" s="0" t="n">
        <f aca="false">IF(P91&lt;=1000, -6.942*LN(P91)+107.59, IF(AND(P91&gt;1000, P91&lt;=5213),-36.304*LN(P91)+310.72, IF(P91&gt;5213, 10)))</f>
        <v>10</v>
      </c>
      <c r="BN91" s="0" t="n">
        <f aca="false">BF91^0.04*BG91^0.22*BH91^0.51*BI91^0.06*BM91^0.17</f>
        <v>57.7716095584543</v>
      </c>
      <c r="BO91" s="0" t="str">
        <f aca="false">IF(BN91&gt;=90, "Very Good", IF(BN91&gt;=80, "Good", IF(BN91&gt;=70, "Slightly Good", IF(BN91&gt;=60, "Average", IF(BN91&gt;=50, "Slightly Poor", IF(BN91&gt;=40, "Poor", "Very Poor"))))))</f>
        <v>Slightly Poor</v>
      </c>
      <c r="BP91" s="0" t="n">
        <f aca="false">IF(AJ91&lt;=1000, -6.942*LN(AJ91)+107.59, IF(AND(AJ91&gt;1000, AJ91&lt;=5213),-36.304*LN(AJ91)+310.72, IF(AJ91&gt;5213, 10)))</f>
        <v>65.825836997374</v>
      </c>
      <c r="BQ91" s="0" t="n">
        <f aca="false">BF91^0.04*BG91^0.22*BH91^0.51*BI91^0.06*BP91^0.17</f>
        <v>79.5869485625009</v>
      </c>
      <c r="BR91" s="0" t="str">
        <f aca="false">IF(BQ91&gt;=90, "Very Good", IF(BQ91&gt;=80, "Good", IF(BQ91&gt;=70, "Slightly Good", IF(BQ91&gt;=60, "Average", IF(BQ91&gt;=50, "Slightly Poor", IF(BQ91&gt;=40, "Poor", "Very Poor"))))))</f>
        <v>Slightly Good</v>
      </c>
      <c r="BT91" s="0" t="n">
        <f aca="false">9.81*LN(AH91)+30.6</f>
        <v>47.8445861711888</v>
      </c>
      <c r="BU91" s="0" t="str">
        <f aca="false">IF(BT91&lt;30, "Clean water", IF(AND(BT91&gt;=30, BT91&lt;40), "Hypolimia", IF(AND(BT91&gt;=40,BT91&lt;50), "Mesotrophic", IF(AND(BT91&gt;=50, BT91&lt;70), "Eutrophic", IF(BT91&gt;70,"Hypertrophic")))))</f>
        <v>Mesotrophic</v>
      </c>
      <c r="BW91" s="0" t="str">
        <f aca="false">IF(G91/H91&gt;=1, "PLS CHECK", "")</f>
        <v/>
      </c>
      <c r="BX91" s="0" t="str">
        <f aca="false">IF(AC91/J91&gt;=1, "PLS CHECK", "")</f>
        <v/>
      </c>
      <c r="BY91" s="0" t="str">
        <f aca="false">IF(AE91/J91&gt;=1, "PLS CHECK", "")</f>
        <v/>
      </c>
      <c r="BZ91" s="0" t="str">
        <f aca="false">IF(AD91/J91&gt;=1, "PLS CHECK", "")</f>
        <v/>
      </c>
      <c r="CA91" s="0" t="str">
        <f aca="false">IF(AF91/K91&gt;=1, "PLS CHECK", "")</f>
        <v/>
      </c>
      <c r="CB91" s="0" t="str">
        <f aca="false">IF(AG91/K91&gt;=1, "PLS CHECK", "")</f>
        <v/>
      </c>
    </row>
    <row r="92" customFormat="false" ht="12.5" hidden="false" customHeight="false" outlineLevel="0" collapsed="false">
      <c r="A92" s="0" t="n">
        <v>89</v>
      </c>
      <c r="B92" s="15" t="s">
        <v>133</v>
      </c>
      <c r="C92" s="16" t="s">
        <v>134</v>
      </c>
      <c r="D92" s="0" t="s">
        <v>130</v>
      </c>
      <c r="E92" s="37"/>
      <c r="F92" s="0" t="n">
        <v>13.9</v>
      </c>
      <c r="G92" s="0" t="n">
        <v>3.2</v>
      </c>
      <c r="H92" s="0" t="n">
        <v>5.3</v>
      </c>
      <c r="I92" s="37"/>
      <c r="J92" s="0" t="n">
        <v>5.904</v>
      </c>
      <c r="K92" s="0" t="n">
        <v>0.149</v>
      </c>
      <c r="L92" s="0" t="n">
        <v>4.1</v>
      </c>
      <c r="M92" s="0" t="n">
        <v>19.8</v>
      </c>
      <c r="O92" s="37"/>
      <c r="BD92" s="0" t="n">
        <v>0.075</v>
      </c>
      <c r="BF92" s="0" t="n">
        <f aca="false">IF(E92&lt;11,-3.6797*E92^2+48.115*E92-53.83,280.92*EXP(-0.2027*E92))</f>
        <v>-53.83</v>
      </c>
      <c r="BG92" s="0" t="n">
        <f aca="false">32.208*LN(F92)+21.438</f>
        <v>106.205875763121</v>
      </c>
      <c r="BH92" s="0" t="n">
        <f aca="false">IF(G92&lt;=2, -10*G92+100, 88.958*EXP(-0.0755*G92))</f>
        <v>69.8649678413399</v>
      </c>
      <c r="BI92" s="0" t="n">
        <f aca="false">IF(I92&lt;=100, 0.0053*(I92)^2-1.0332*I92+100.76, 122.82*EXP(-0.0092*I92))</f>
        <v>100.76</v>
      </c>
      <c r="BJ92" s="0" t="e">
        <f aca="false">IF(P92&lt;=1000, -6.942*LN(P92)+107.59, -36.304*LN(P92)+310.72)</f>
        <v>#VALUE!</v>
      </c>
      <c r="BK92" s="0" t="e">
        <f aca="false">BF92^0.04*BG92^0.22*BH92^0.51*BI92^0.06*BJ92^0.17</f>
        <v>#VALUE!</v>
      </c>
      <c r="BL92" s="0" t="e">
        <f aca="false">IF(BK92&gt;=90, "Very Good", IF(BK92&gt;=80, "Good", IF(BK92&gt;=70, "Slightly Good", IF(BK92&gt;=60, "Average", IF(BK92&gt;=50, "Slightly Poor", IF(BK92&gt;=40, "Poor", "Very Poor"))))))</f>
        <v>#VALUE!</v>
      </c>
      <c r="BM92" s="0" t="e">
        <f aca="false">IF(P92&lt;=1000, -6.942*LN(P92)+107.59, IF(AND(P92&gt;1000, P92&lt;=5213),-36.304*LN(P92)+310.72, IF(P92&gt;5213, 10)))</f>
        <v>#VALUE!</v>
      </c>
      <c r="BN92" s="0" t="e">
        <f aca="false">BF92^0.04*BG92^0.22*BH92^0.51*BI92^0.06*BM92^0.17</f>
        <v>#VALUE!</v>
      </c>
      <c r="BO92" s="0" t="e">
        <f aca="false">IF(BN92&gt;=90, "Very Good", IF(BN92&gt;=80, "Good", IF(BN92&gt;=70, "Slightly Good", IF(BN92&gt;=60, "Average", IF(BN92&gt;=50, "Slightly Poor", IF(BN92&gt;=40, "Poor", "Very Poor"))))))</f>
        <v>#VALUE!</v>
      </c>
      <c r="BP92" s="0" t="e">
        <f aca="false">IF(AJ92&lt;=1000, -6.942*LN(AJ92)+107.59, IF(AND(AJ92&gt;1000, AJ92&lt;=5213),-36.304*LN(AJ92)+310.72, IF(AJ92&gt;5213, 10)))</f>
        <v>#VALUE!</v>
      </c>
      <c r="BQ92" s="0" t="e">
        <f aca="false">BF92^0.04*BG92^0.22*BH92^0.51*BI92^0.06*BP92^0.17</f>
        <v>#VALUE!</v>
      </c>
      <c r="BR92" s="0" t="e">
        <f aca="false">IF(BQ92&gt;=90, "Very Good", IF(BQ92&gt;=80, "Good", IF(BQ92&gt;=70, "Slightly Good", IF(BQ92&gt;=60, "Average", IF(BQ92&gt;=50, "Slightly Poor", IF(BQ92&gt;=40, "Poor", "Very Poor"))))))</f>
        <v>#VALUE!</v>
      </c>
      <c r="BT92" s="0" t="e">
        <f aca="false">9.81*LN(AH92)+30.6</f>
        <v>#VALUE!</v>
      </c>
      <c r="BU92" s="0" t="e">
        <f aca="false">IF(BT92&lt;30, "Clean water", IF(AND(BT92&gt;=30, BT92&lt;40), "Hypolimia", IF(AND(BT92&gt;=40,BT92&lt;50), "Mesotrophic", IF(AND(BT92&gt;=50, BT92&lt;70), "Eutrophic", IF(BT92&gt;70,"Hypertrophic")))))</f>
        <v>#VALUE!</v>
      </c>
      <c r="BW92" s="0" t="str">
        <f aca="false">IF(G92/H92&gt;=1, "PLS CHECK", "")</f>
        <v/>
      </c>
      <c r="BX92" s="0" t="str">
        <f aca="false">IF(AC92/J92&gt;=1, "PLS CHECK", "")</f>
        <v/>
      </c>
      <c r="BY92" s="0" t="str">
        <f aca="false">IF(AE92/J92&gt;=1, "PLS CHECK", "")</f>
        <v/>
      </c>
      <c r="BZ92" s="0" t="str">
        <f aca="false">IF(AD92/J92&gt;=1, "PLS CHECK", "")</f>
        <v/>
      </c>
      <c r="CA92" s="0" t="str">
        <f aca="false">IF(AF92/K92&gt;=1, "PLS CHECK", "")</f>
        <v/>
      </c>
      <c r="CB92" s="0" t="str">
        <f aca="false">IF(AG92/K92&gt;=1, "PLS CHECK", "")</f>
        <v/>
      </c>
    </row>
    <row r="93" customFormat="false" ht="12.5" hidden="false" customHeight="false" outlineLevel="0" collapsed="false">
      <c r="A93" s="0" t="n">
        <v>90</v>
      </c>
      <c r="B93" s="15" t="s">
        <v>85</v>
      </c>
      <c r="C93" s="16" t="s">
        <v>86</v>
      </c>
      <c r="D93" s="0" t="s">
        <v>130</v>
      </c>
      <c r="E93" s="0" t="n">
        <v>7.9</v>
      </c>
      <c r="F93" s="0" t="n">
        <v>11.1</v>
      </c>
      <c r="G93" s="0" t="n">
        <v>3.4</v>
      </c>
      <c r="H93" s="0" t="n">
        <v>7.7</v>
      </c>
      <c r="I93" s="0" t="n">
        <v>7.2</v>
      </c>
      <c r="J93" s="0" t="n">
        <v>8.095</v>
      </c>
      <c r="K93" s="37"/>
      <c r="L93" s="37"/>
      <c r="M93" s="0" t="n">
        <v>14</v>
      </c>
      <c r="N93" s="0" t="n">
        <v>0</v>
      </c>
      <c r="O93" s="0" t="n">
        <v>598</v>
      </c>
      <c r="P93" s="37"/>
      <c r="AC93" s="0" t="n">
        <v>7.642</v>
      </c>
      <c r="AD93" s="0" t="n">
        <v>0.687</v>
      </c>
      <c r="AE93" s="0" t="n">
        <v>5.91</v>
      </c>
      <c r="AF93" s="37"/>
      <c r="AG93" s="37"/>
      <c r="AH93" s="0" t="n">
        <v>18.6</v>
      </c>
      <c r="AJ93" s="0" t="n">
        <v>300</v>
      </c>
      <c r="BF93" s="0" t="n">
        <f aca="false">IF(E93&lt;11,-3.6797*E93^2+48.115*E93-53.83,280.92*EXP(-0.2027*E93))</f>
        <v>96.6284230000001</v>
      </c>
      <c r="BG93" s="0" t="n">
        <f aca="false">32.208*LN(F93)+21.438</f>
        <v>98.9608880487154</v>
      </c>
      <c r="BH93" s="0" t="n">
        <f aca="false">IF(G93&lt;=2, -10*G93+100, 88.958*EXP(-0.0755*G93))</f>
        <v>68.8179318432025</v>
      </c>
      <c r="BI93" s="0" t="n">
        <f aca="false">IF(I93&lt;=100, 0.0053*(I93)^2-1.0332*I93+100.76, 122.82*EXP(-0.0092*I93))</f>
        <v>93.595712</v>
      </c>
      <c r="BJ93" s="0" t="e">
        <f aca="false">IF(P93&lt;=1000, -6.942*LN(P93)+107.59, -36.304*LN(P93)+310.72)</f>
        <v>#VALUE!</v>
      </c>
      <c r="BK93" s="0" t="e">
        <f aca="false">BF93^0.04*BG93^0.22*BH93^0.51*BI93^0.06*BJ93^0.17</f>
        <v>#VALUE!</v>
      </c>
      <c r="BL93" s="0" t="e">
        <f aca="false">IF(BK93&gt;=90, "Very Good", IF(BK93&gt;=80, "Good", IF(BK93&gt;=70, "Slightly Good", IF(BK93&gt;=60, "Average", IF(BK93&gt;=50, "Slightly Poor", IF(BK93&gt;=40, "Poor", "Very Poor"))))))</f>
        <v>#VALUE!</v>
      </c>
      <c r="BM93" s="0" t="e">
        <f aca="false">IF(P93&lt;=1000, -6.942*LN(P93)+107.59, IF(AND(P93&gt;1000, P93&lt;=5213),-36.304*LN(P93)+310.72, IF(P93&gt;5213, 10)))</f>
        <v>#VALUE!</v>
      </c>
      <c r="BN93" s="0" t="e">
        <f aca="false">BF93^0.04*BG93^0.22*BH93^0.51*BI93^0.06*BM93^0.17</f>
        <v>#VALUE!</v>
      </c>
      <c r="BO93" s="0" t="e">
        <f aca="false">IF(BN93&gt;=90, "Very Good", IF(BN93&gt;=80, "Good", IF(BN93&gt;=70, "Slightly Good", IF(BN93&gt;=60, "Average", IF(BN93&gt;=50, "Slightly Poor", IF(BN93&gt;=40, "Poor", "Very Poor"))))))</f>
        <v>#VALUE!</v>
      </c>
      <c r="BP93" s="0" t="n">
        <f aca="false">IF(AJ93&lt;=1000, -6.942*LN(AJ93)+107.59, IF(AND(AJ93&gt;1000, AJ93&lt;=5213),-36.304*LN(AJ93)+310.72, IF(AJ93&gt;5213, 10)))</f>
        <v>67.9943420609366</v>
      </c>
      <c r="BQ93" s="0" t="n">
        <f aca="false">BF93^0.04*BG93^0.22*BH93^0.51*BI93^0.06*BP93^0.17</f>
        <v>76.8121175231159</v>
      </c>
      <c r="BR93" s="0" t="str">
        <f aca="false">IF(BQ93&gt;=90, "Very Good", IF(BQ93&gt;=80, "Good", IF(BQ93&gt;=70, "Slightly Good", IF(BQ93&gt;=60, "Average", IF(BQ93&gt;=50, "Slightly Poor", IF(BQ93&gt;=40, "Poor", "Very Poor"))))))</f>
        <v>Slightly Good</v>
      </c>
      <c r="BT93" s="0" t="n">
        <f aca="false">9.81*LN(AH93)+30.6</f>
        <v>59.2762151068549</v>
      </c>
      <c r="BU93" s="0" t="str">
        <f aca="false">IF(BT93&lt;30, "Clean water", IF(AND(BT93&gt;=30, BT93&lt;40), "Hypolimia", IF(AND(BT93&gt;=40,BT93&lt;50), "Mesotrophic", IF(AND(BT93&gt;=50, BT93&lt;70), "Eutrophic", IF(BT93&gt;70,"Hypertrophic")))))</f>
        <v>Eutrophic</v>
      </c>
      <c r="BW93" s="0" t="str">
        <f aca="false">IF(G93/H93&gt;=1, "PLS CHECK", "")</f>
        <v/>
      </c>
      <c r="BX93" s="0" t="str">
        <f aca="false">IF(AC93/J93&gt;=1, "PLS CHECK", "")</f>
        <v/>
      </c>
      <c r="BY93" s="0" t="str">
        <f aca="false">IF(AE93/J93&gt;=1, "PLS CHECK", "")</f>
        <v/>
      </c>
      <c r="BZ93" s="0" t="str">
        <f aca="false">IF(AD93/J93&gt;=1, "PLS CHECK", "")</f>
        <v/>
      </c>
      <c r="CA93" s="0" t="e">
        <f aca="false">IF(AF93/K93&gt;=1, "PLS CHECK", "")</f>
        <v>#DIV/0!</v>
      </c>
      <c r="CB93" s="0" t="e">
        <f aca="false">IF(AG93/K93&gt;=1, "PLS CHECK", "")</f>
        <v>#DIV/0!</v>
      </c>
    </row>
    <row r="94" customFormat="false" ht="12.5" hidden="false" customHeight="false" outlineLevel="0" collapsed="false">
      <c r="A94" s="0" t="n">
        <v>91</v>
      </c>
      <c r="B94" s="15" t="s">
        <v>135</v>
      </c>
      <c r="C94" s="16" t="s">
        <v>136</v>
      </c>
      <c r="D94" s="0" t="s">
        <v>130</v>
      </c>
      <c r="E94" s="0" t="n">
        <v>7.6</v>
      </c>
      <c r="F94" s="0" t="n">
        <v>10.8</v>
      </c>
      <c r="G94" s="0" t="n">
        <v>3.9</v>
      </c>
      <c r="H94" s="37"/>
      <c r="I94" s="0" t="n">
        <v>11.7</v>
      </c>
      <c r="J94" s="0" t="n">
        <v>7.089</v>
      </c>
      <c r="K94" s="37"/>
      <c r="L94" s="37"/>
      <c r="M94" s="0" t="n">
        <v>20.3</v>
      </c>
      <c r="O94" s="0" t="n">
        <v>547</v>
      </c>
      <c r="BD94" s="0" t="n">
        <v>0.685</v>
      </c>
      <c r="BF94" s="0" t="n">
        <f aca="false">IF(E94&lt;11,-3.6797*E94^2+48.115*E94-53.83,280.92*EXP(-0.2027*E94))</f>
        <v>99.304528</v>
      </c>
      <c r="BG94" s="0" t="n">
        <f aca="false">32.208*LN(F94)+21.438</f>
        <v>98.0784218880646</v>
      </c>
      <c r="BH94" s="0" t="n">
        <f aca="false">IF(G94&lt;=2, -10*G94+100, 88.958*EXP(-0.0755*G94))</f>
        <v>66.2684785997522</v>
      </c>
      <c r="BI94" s="0" t="n">
        <f aca="false">IF(I94&lt;=100, 0.0053*(I94)^2-1.0332*I94+100.76, 122.82*EXP(-0.0092*I94))</f>
        <v>89.397077</v>
      </c>
      <c r="BJ94" s="0" t="e">
        <f aca="false">IF(P94&lt;=1000, -6.942*LN(P94)+107.59, -36.304*LN(P94)+310.72)</f>
        <v>#VALUE!</v>
      </c>
      <c r="BK94" s="0" t="e">
        <f aca="false">BF94^0.04*BG94^0.22*BH94^0.51*BI94^0.06*BJ94^0.17</f>
        <v>#VALUE!</v>
      </c>
      <c r="BL94" s="0" t="e">
        <f aca="false">IF(BK94&gt;=90, "Very Good", IF(BK94&gt;=80, "Good", IF(BK94&gt;=70, "Slightly Good", IF(BK94&gt;=60, "Average", IF(BK94&gt;=50, "Slightly Poor", IF(BK94&gt;=40, "Poor", "Very Poor"))))))</f>
        <v>#VALUE!</v>
      </c>
      <c r="BM94" s="0" t="e">
        <f aca="false">IF(P94&lt;=1000, -6.942*LN(P94)+107.59, IF(AND(P94&gt;1000, P94&lt;=5213),-36.304*LN(P94)+310.72, IF(P94&gt;5213, 10)))</f>
        <v>#VALUE!</v>
      </c>
      <c r="BN94" s="0" t="e">
        <f aca="false">BF94^0.04*BG94^0.22*BH94^0.51*BI94^0.06*BM94^0.17</f>
        <v>#VALUE!</v>
      </c>
      <c r="BO94" s="0" t="e">
        <f aca="false">IF(BN94&gt;=90, "Very Good", IF(BN94&gt;=80, "Good", IF(BN94&gt;=70, "Slightly Good", IF(BN94&gt;=60, "Average", IF(BN94&gt;=50, "Slightly Poor", IF(BN94&gt;=40, "Poor", "Very Poor"))))))</f>
        <v>#VALUE!</v>
      </c>
      <c r="BP94" s="0" t="e">
        <f aca="false">IF(AJ94&lt;=1000, -6.942*LN(AJ94)+107.59, IF(AND(AJ94&gt;1000, AJ94&lt;=5213),-36.304*LN(AJ94)+310.72, IF(AJ94&gt;5213, 10)))</f>
        <v>#VALUE!</v>
      </c>
      <c r="BQ94" s="0" t="e">
        <f aca="false">BF94^0.04*BG94^0.22*BH94^0.51*BI94^0.06*BP94^0.17</f>
        <v>#VALUE!</v>
      </c>
      <c r="BR94" s="0" t="e">
        <f aca="false">IF(BQ94&gt;=90, "Very Good", IF(BQ94&gt;=80, "Good", IF(BQ94&gt;=70, "Slightly Good", IF(BQ94&gt;=60, "Average", IF(BQ94&gt;=50, "Slightly Poor", IF(BQ94&gt;=40, "Poor", "Very Poor"))))))</f>
        <v>#VALUE!</v>
      </c>
      <c r="BT94" s="0" t="e">
        <f aca="false">9.81*LN(AH94)+30.6</f>
        <v>#VALUE!</v>
      </c>
      <c r="BU94" s="0" t="e">
        <f aca="false">IF(BT94&lt;30, "Clean water", IF(AND(BT94&gt;=30, BT94&lt;40), "Hypolimia", IF(AND(BT94&gt;=40,BT94&lt;50), "Mesotrophic", IF(AND(BT94&gt;=50, BT94&lt;70), "Eutrophic", IF(BT94&gt;70,"Hypertrophic")))))</f>
        <v>#VALUE!</v>
      </c>
      <c r="BW94" s="0" t="e">
        <f aca="false">IF(G94/H94&gt;=1, "PLS CHECK", "")</f>
        <v>#DIV/0!</v>
      </c>
      <c r="BX94" s="0" t="str">
        <f aca="false">IF(AC94/J94&gt;=1, "PLS CHECK", "")</f>
        <v/>
      </c>
      <c r="BY94" s="0" t="str">
        <f aca="false">IF(AE94/J94&gt;=1, "PLS CHECK", "")</f>
        <v/>
      </c>
      <c r="BZ94" s="0" t="str">
        <f aca="false">IF(AD94/J94&gt;=1, "PLS CHECK", "")</f>
        <v/>
      </c>
      <c r="CA94" s="0" t="e">
        <f aca="false">IF(AF94/K94&gt;=1, "PLS CHECK", "")</f>
        <v>#DIV/0!</v>
      </c>
      <c r="CB94" s="0" t="e">
        <f aca="false">IF(AG94/K94&gt;=1, "PLS CHECK", "")</f>
        <v>#DIV/0!</v>
      </c>
    </row>
    <row r="95" customFormat="false" ht="12.5" hidden="false" customHeight="false" outlineLevel="0" collapsed="false">
      <c r="A95" s="0" t="n">
        <v>92</v>
      </c>
      <c r="B95" s="15" t="s">
        <v>87</v>
      </c>
      <c r="C95" s="16" t="s">
        <v>88</v>
      </c>
      <c r="D95" s="0" t="s">
        <v>130</v>
      </c>
      <c r="E95" s="0" t="n">
        <v>7.7</v>
      </c>
      <c r="F95" s="0" t="n">
        <v>10.4</v>
      </c>
      <c r="G95" s="0" t="n">
        <v>3.4</v>
      </c>
      <c r="H95" s="0" t="n">
        <v>5.8</v>
      </c>
      <c r="I95" s="0" t="n">
        <v>7.2</v>
      </c>
      <c r="J95" s="0" t="n">
        <v>4.518</v>
      </c>
      <c r="K95" s="0" t="n">
        <v>0.062</v>
      </c>
      <c r="L95" s="0" t="n">
        <v>2.4</v>
      </c>
      <c r="M95" s="0" t="n">
        <v>15.3</v>
      </c>
      <c r="N95" s="0" t="n">
        <v>0</v>
      </c>
      <c r="O95" s="0" t="n">
        <v>305</v>
      </c>
      <c r="P95" s="0" t="n">
        <v>68000</v>
      </c>
      <c r="AC95" s="0" t="n">
        <v>4.282</v>
      </c>
      <c r="AD95" s="0" t="n">
        <v>0.96</v>
      </c>
      <c r="AE95" s="0" t="n">
        <v>2.922</v>
      </c>
      <c r="AF95" s="0" t="n">
        <v>0.023</v>
      </c>
      <c r="AG95" s="0" t="n">
        <v>0.005</v>
      </c>
      <c r="AH95" s="0" t="n">
        <v>12.4</v>
      </c>
      <c r="AJ95" s="0" t="n">
        <v>3300</v>
      </c>
      <c r="BF95" s="0" t="n">
        <f aca="false">IF(E95&lt;11,-3.6797*E95^2+48.115*E95-53.83,280.92*EXP(-0.2027*E95))</f>
        <v>98.486087</v>
      </c>
      <c r="BG95" s="0" t="n">
        <f aca="false">32.208*LN(F95)+21.438</f>
        <v>96.8628814043931</v>
      </c>
      <c r="BH95" s="0" t="n">
        <f aca="false">IF(G95&lt;=2, -10*G95+100, 88.958*EXP(-0.0755*G95))</f>
        <v>68.8179318432025</v>
      </c>
      <c r="BI95" s="0" t="n">
        <f aca="false">IF(I95&lt;=100, 0.0053*(I95)^2-1.0332*I95+100.76, 122.82*EXP(-0.0092*I95))</f>
        <v>93.595712</v>
      </c>
      <c r="BJ95" s="0" t="n">
        <f aca="false">IF(P95&lt;=1000, -6.942*LN(P95)+107.59, -36.304*LN(P95)+310.72)</f>
        <v>-93.2441553768808</v>
      </c>
      <c r="BK95" s="0" t="e">
        <f aca="false">BF95^0.04*BG95^0.22*BH95^0.51*BI95^0.06*BJ95^0.17</f>
        <v>#NUM!</v>
      </c>
      <c r="BL95" s="0" t="e">
        <f aca="false">IF(BK95&gt;=90, "Very Good", IF(BK95&gt;=80, "Good", IF(BK95&gt;=70, "Slightly Good", IF(BK95&gt;=60, "Average", IF(BK95&gt;=50, "Slightly Poor", IF(BK95&gt;=40, "Poor", "Very Poor"))))))</f>
        <v>#NUM!</v>
      </c>
      <c r="BM95" s="0" t="n">
        <f aca="false">IF(P95&lt;=1000, -6.942*LN(P95)+107.59, IF(AND(P95&gt;1000, P95&lt;=5213),-36.304*LN(P95)+310.72, IF(P95&gt;5213, 10)))</f>
        <v>10</v>
      </c>
      <c r="BN95" s="0" t="n">
        <f aca="false">BF95^0.04*BG95^0.22*BH95^0.51*BI95^0.06*BM95^0.17</f>
        <v>55.2322583969901</v>
      </c>
      <c r="BO95" s="0" t="str">
        <f aca="false">IF(BN95&gt;=90, "Very Good", IF(BN95&gt;=80, "Good", IF(BN95&gt;=70, "Slightly Good", IF(BN95&gt;=60, "Average", IF(BN95&gt;=50, "Slightly Poor", IF(BN95&gt;=40, "Poor", "Very Poor"))))))</f>
        <v>Slightly Poor</v>
      </c>
      <c r="BP95" s="0" t="n">
        <f aca="false">IF(AJ95&lt;=1000, -6.942*LN(AJ95)+107.59, IF(AND(AJ95&gt;1000, AJ95&lt;=5213),-36.304*LN(AJ95)+310.72, IF(AJ95&gt;5213, 10)))</f>
        <v>16.5966910564093</v>
      </c>
      <c r="BQ95" s="0" t="n">
        <f aca="false">BF95^0.04*BG95^0.22*BH95^0.51*BI95^0.06*BP95^0.17</f>
        <v>60.1999954116229</v>
      </c>
      <c r="BR95" s="0" t="str">
        <f aca="false">IF(BQ95&gt;=90, "Very Good", IF(BQ95&gt;=80, "Good", IF(BQ95&gt;=70, "Slightly Good", IF(BQ95&gt;=60, "Average", IF(BQ95&gt;=50, "Slightly Poor", IF(BQ95&gt;=40, "Poor", "Very Poor"))))))</f>
        <v>Average</v>
      </c>
      <c r="BT95" s="0" t="n">
        <f aca="false">9.81*LN(AH95)+30.6</f>
        <v>55.2986023963138</v>
      </c>
      <c r="BU95" s="0" t="str">
        <f aca="false">IF(BT95&lt;30, "Clean water", IF(AND(BT95&gt;=30, BT95&lt;40), "Hypolimia", IF(AND(BT95&gt;=40,BT95&lt;50), "Mesotrophic", IF(AND(BT95&gt;=50, BT95&lt;70), "Eutrophic", IF(BT95&gt;70,"Hypertrophic")))))</f>
        <v>Eutrophic</v>
      </c>
      <c r="BW95" s="0" t="str">
        <f aca="false">IF(G95/H95&gt;=1, "PLS CHECK", "")</f>
        <v/>
      </c>
      <c r="BX95" s="0" t="str">
        <f aca="false">IF(AC95/J95&gt;=1, "PLS CHECK", "")</f>
        <v/>
      </c>
      <c r="BY95" s="0" t="str">
        <f aca="false">IF(AE95/J95&gt;=1, "PLS CHECK", "")</f>
        <v/>
      </c>
      <c r="BZ95" s="0" t="str">
        <f aca="false">IF(AD95/J95&gt;=1, "PLS CHECK", "")</f>
        <v/>
      </c>
      <c r="CA95" s="0" t="str">
        <f aca="false">IF(AF95/K95&gt;=1, "PLS CHECK", "")</f>
        <v/>
      </c>
      <c r="CB95" s="0" t="str">
        <f aca="false">IF(AG95/K95&gt;=1, "PLS CHECK", "")</f>
        <v/>
      </c>
    </row>
    <row r="96" customFormat="false" ht="12.5" hidden="false" customHeight="false" outlineLevel="0" collapsed="false">
      <c r="A96" s="0" t="n">
        <v>93</v>
      </c>
      <c r="B96" s="15" t="s">
        <v>89</v>
      </c>
      <c r="C96" s="16" t="s">
        <v>90</v>
      </c>
      <c r="D96" s="0" t="s">
        <v>130</v>
      </c>
      <c r="E96" s="0" t="n">
        <v>7.7</v>
      </c>
      <c r="F96" s="0" t="n">
        <v>8.1</v>
      </c>
      <c r="G96" s="0" t="n">
        <v>3.1</v>
      </c>
      <c r="H96" s="0" t="n">
        <v>6.4</v>
      </c>
      <c r="I96" s="37"/>
      <c r="J96" s="0" t="n">
        <v>2.676</v>
      </c>
      <c r="K96" s="0" t="n">
        <v>0.04</v>
      </c>
      <c r="L96" s="0" t="n">
        <v>2.6</v>
      </c>
      <c r="M96" s="0" t="n">
        <v>12.7</v>
      </c>
      <c r="N96" s="0" t="n">
        <v>0</v>
      </c>
      <c r="O96" s="0" t="n">
        <v>332</v>
      </c>
      <c r="P96" s="0" t="n">
        <v>6000</v>
      </c>
      <c r="AC96" s="0" t="n">
        <v>2.379</v>
      </c>
      <c r="AD96" s="0" t="n">
        <v>0.234</v>
      </c>
      <c r="AE96" s="0" t="n">
        <v>1.738</v>
      </c>
      <c r="AF96" s="0" t="n">
        <v>0.017</v>
      </c>
      <c r="AG96" s="0" t="n">
        <v>0.002</v>
      </c>
      <c r="AH96" s="0" t="n">
        <v>21.1</v>
      </c>
      <c r="AJ96" s="0" t="n">
        <v>22</v>
      </c>
      <c r="BF96" s="0" t="n">
        <f aca="false">IF(E96&lt;11,-3.6797*E96^2+48.115*E96-53.83,280.92*EXP(-0.2027*E96))</f>
        <v>98.486087</v>
      </c>
      <c r="BG96" s="0" t="n">
        <f aca="false">32.208*LN(F96)+21.438</f>
        <v>88.8127576985377</v>
      </c>
      <c r="BH96" s="0" t="n">
        <f aca="false">IF(G96&lt;=2, -10*G96+100, 88.958*EXP(-0.0755*G96))</f>
        <v>70.3944446082144</v>
      </c>
      <c r="BI96" s="0" t="n">
        <f aca="false">IF(I96&lt;=100, 0.0053*(I96)^2-1.0332*I96+100.76, 122.82*EXP(-0.0092*I96))</f>
        <v>100.76</v>
      </c>
      <c r="BJ96" s="0" t="n">
        <f aca="false">IF(P96&lt;=1000, -6.942*LN(P96)+107.59, -36.304*LN(P96)+310.72)</f>
        <v>-5.10718341902276</v>
      </c>
      <c r="BK96" s="0" t="e">
        <f aca="false">BF96^0.04*BG96^0.22*BH96^0.51*BI96^0.06*BJ96^0.17</f>
        <v>#NUM!</v>
      </c>
      <c r="BL96" s="0" t="e">
        <f aca="false">IF(BK96&gt;=90, "Very Good", IF(BK96&gt;=80, "Good", IF(BK96&gt;=70, "Slightly Good", IF(BK96&gt;=60, "Average", IF(BK96&gt;=50, "Slightly Poor", IF(BK96&gt;=40, "Poor", "Very Poor"))))))</f>
        <v>#NUM!</v>
      </c>
      <c r="BM96" s="0" t="n">
        <f aca="false">IF(P96&lt;=1000, -6.942*LN(P96)+107.59, IF(AND(P96&gt;1000, P96&lt;=5213),-36.304*LN(P96)+310.72, IF(P96&gt;5213, 10)))</f>
        <v>10</v>
      </c>
      <c r="BN96" s="0" t="n">
        <f aca="false">BF96^0.04*BG96^0.22*BH96^0.51*BI96^0.06*BM96^0.17</f>
        <v>55.0606634771347</v>
      </c>
      <c r="BO96" s="0" t="str">
        <f aca="false">IF(BN96&gt;=90, "Very Good", IF(BN96&gt;=80, "Good", IF(BN96&gt;=70, "Slightly Good", IF(BN96&gt;=60, "Average", IF(BN96&gt;=50, "Slightly Poor", IF(BN96&gt;=40, "Poor", "Very Poor"))))))</f>
        <v>Slightly Poor</v>
      </c>
      <c r="BP96" s="0" t="n">
        <f aca="false">IF(AJ96&lt;=1000, -6.942*LN(AJ96)+107.59, IF(AND(AJ96&gt;1000, AJ96&lt;=5213),-36.304*LN(AJ96)+310.72, IF(AJ96&gt;5213, 10)))</f>
        <v>86.1319832887866</v>
      </c>
      <c r="BQ96" s="0" t="n">
        <f aca="false">BF96^0.04*BG96^0.22*BH96^0.51*BI96^0.06*BP96^0.17</f>
        <v>79.3997977861832</v>
      </c>
      <c r="BR96" s="0" t="str">
        <f aca="false">IF(BQ96&gt;=90, "Very Good", IF(BQ96&gt;=80, "Good", IF(BQ96&gt;=70, "Slightly Good", IF(BQ96&gt;=60, "Average", IF(BQ96&gt;=50, "Slightly Poor", IF(BQ96&gt;=40, "Poor", "Very Poor"))))))</f>
        <v>Slightly Good</v>
      </c>
      <c r="BT96" s="0" t="n">
        <f aca="false">9.81*LN(AH96)+30.6</f>
        <v>60.5133685271286</v>
      </c>
      <c r="BU96" s="0" t="str">
        <f aca="false">IF(BT96&lt;30, "Clean water", IF(AND(BT96&gt;=30, BT96&lt;40), "Hypolimia", IF(AND(BT96&gt;=40,BT96&lt;50), "Mesotrophic", IF(AND(BT96&gt;=50, BT96&lt;70), "Eutrophic", IF(BT96&gt;70,"Hypertrophic")))))</f>
        <v>Eutrophic</v>
      </c>
      <c r="BW96" s="0" t="str">
        <f aca="false">IF(G96/H96&gt;=1, "PLS CHECK", "")</f>
        <v/>
      </c>
      <c r="BX96" s="0" t="str">
        <f aca="false">IF(AC96/J96&gt;=1, "PLS CHECK", "")</f>
        <v/>
      </c>
      <c r="BY96" s="0" t="str">
        <f aca="false">IF(AE96/J96&gt;=1, "PLS CHECK", "")</f>
        <v/>
      </c>
      <c r="BZ96" s="0" t="str">
        <f aca="false">IF(AD96/J96&gt;=1, "PLS CHECK", "")</f>
        <v/>
      </c>
      <c r="CA96" s="0" t="str">
        <f aca="false">IF(AF96/K96&gt;=1, "PLS CHECK", "")</f>
        <v/>
      </c>
      <c r="CB96" s="0" t="str">
        <f aca="false">IF(AG96/K96&gt;=1, "PLS CHECK", "")</f>
        <v/>
      </c>
    </row>
    <row r="97" customFormat="false" ht="12.5" hidden="false" customHeight="false" outlineLevel="0" collapsed="false">
      <c r="A97" s="0" t="n">
        <v>94</v>
      </c>
      <c r="B97" s="15" t="s">
        <v>91</v>
      </c>
      <c r="C97" s="16" t="s">
        <v>92</v>
      </c>
      <c r="D97" s="0" t="s">
        <v>130</v>
      </c>
      <c r="E97" s="0" t="n">
        <v>7.7</v>
      </c>
      <c r="F97" s="0" t="n">
        <v>13.7</v>
      </c>
      <c r="G97" s="0" t="n">
        <v>1.2</v>
      </c>
      <c r="H97" s="0" t="n">
        <v>2.3</v>
      </c>
      <c r="I97" s="0" t="n">
        <v>4.2</v>
      </c>
      <c r="J97" s="0" t="n">
        <v>3.171</v>
      </c>
      <c r="K97" s="37"/>
      <c r="L97" s="37"/>
      <c r="M97" s="0" t="n">
        <v>17.3</v>
      </c>
      <c r="N97" s="0" t="n">
        <v>0</v>
      </c>
      <c r="O97" s="0" t="n">
        <v>482</v>
      </c>
      <c r="P97" s="37"/>
      <c r="AC97" s="0" t="n">
        <v>3.053</v>
      </c>
      <c r="AD97" s="0" t="n">
        <v>0.081</v>
      </c>
      <c r="AE97" s="0" t="n">
        <v>2.499</v>
      </c>
      <c r="AF97" s="0" t="n">
        <v>0.009</v>
      </c>
      <c r="AG97" s="0" t="n">
        <v>0.002</v>
      </c>
      <c r="AH97" s="0" t="n">
        <v>12.6</v>
      </c>
      <c r="AJ97" s="0" t="n">
        <v>20</v>
      </c>
      <c r="BF97" s="0" t="n">
        <f aca="false">IF(E97&lt;11,-3.6797*E97^2+48.115*E97-53.83,280.92*EXP(-0.2027*E97))</f>
        <v>98.486087</v>
      </c>
      <c r="BG97" s="0" t="n">
        <f aca="false">32.208*LN(F97)+21.438</f>
        <v>105.73908498392</v>
      </c>
      <c r="BH97" s="0" t="n">
        <f aca="false">IF(G97&lt;=2, -10*G97+100, 88.958*EXP(-0.0755*G97))</f>
        <v>88</v>
      </c>
      <c r="BI97" s="0" t="n">
        <f aca="false">IF(I97&lt;=100, 0.0053*(I97)^2-1.0332*I97+100.76, 122.82*EXP(-0.0092*I97))</f>
        <v>96.514052</v>
      </c>
      <c r="BJ97" s="0" t="e">
        <f aca="false">IF(P97&lt;=1000, -6.942*LN(P97)+107.59, -36.304*LN(P97)+310.72)</f>
        <v>#VALUE!</v>
      </c>
      <c r="BK97" s="0" t="e">
        <f aca="false">BF97^0.04*BG97^0.22*BH97^0.51*BI97^0.06*BJ97^0.17</f>
        <v>#VALUE!</v>
      </c>
      <c r="BL97" s="0" t="e">
        <f aca="false">IF(BK97&gt;=90, "Very Good", IF(BK97&gt;=80, "Good", IF(BK97&gt;=70, "Slightly Good", IF(BK97&gt;=60, "Average", IF(BK97&gt;=50, "Slightly Poor", IF(BK97&gt;=40, "Poor", "Very Poor"))))))</f>
        <v>#VALUE!</v>
      </c>
      <c r="BM97" s="0" t="e">
        <f aca="false">IF(P97&lt;=1000, -6.942*LN(P97)+107.59, IF(AND(P97&gt;1000, P97&lt;=5213),-36.304*LN(P97)+310.72, IF(P97&gt;5213, 10)))</f>
        <v>#VALUE!</v>
      </c>
      <c r="BN97" s="0" t="e">
        <f aca="false">BF97^0.04*BG97^0.22*BH97^0.51*BI97^0.06*BM97^0.17</f>
        <v>#VALUE!</v>
      </c>
      <c r="BO97" s="0" t="e">
        <f aca="false">IF(BN97&gt;=90, "Very Good", IF(BN97&gt;=80, "Good", IF(BN97&gt;=70, "Slightly Good", IF(BN97&gt;=60, "Average", IF(BN97&gt;=50, "Slightly Poor", IF(BN97&gt;=40, "Poor", "Very Poor"))))))</f>
        <v>#VALUE!</v>
      </c>
      <c r="BP97" s="0" t="n">
        <f aca="false">IF(AJ97&lt;=1000, -6.942*LN(AJ97)+107.59, IF(AND(AJ97&gt;1000, AJ97&lt;=5213),-36.304*LN(AJ97)+310.72, IF(AJ97&gt;5213, 10)))</f>
        <v>86.7936265569882</v>
      </c>
      <c r="BQ97" s="0" t="n">
        <f aca="false">BF97^0.04*BG97^0.22*BH97^0.51*BI97^0.06*BP97^0.17</f>
        <v>92.336060936114</v>
      </c>
      <c r="BR97" s="0" t="str">
        <f aca="false">IF(BQ97&gt;=90, "Very Good", IF(BQ97&gt;=80, "Good", IF(BQ97&gt;=70, "Slightly Good", IF(BQ97&gt;=60, "Average", IF(BQ97&gt;=50, "Slightly Poor", IF(BQ97&gt;=40, "Poor", "Very Poor"))))))</f>
        <v>Very Good</v>
      </c>
      <c r="BT97" s="0" t="n">
        <f aca="false">9.81*LN(AH97)+30.6</f>
        <v>55.4555657449224</v>
      </c>
      <c r="BU97" s="0" t="str">
        <f aca="false">IF(BT97&lt;30, "Clean water", IF(AND(BT97&gt;=30, BT97&lt;40), "Hypolimia", IF(AND(BT97&gt;=40,BT97&lt;50), "Mesotrophic", IF(AND(BT97&gt;=50, BT97&lt;70), "Eutrophic", IF(BT97&gt;70,"Hypertrophic")))))</f>
        <v>Eutrophic</v>
      </c>
      <c r="BW97" s="0" t="str">
        <f aca="false">IF(G97/H97&gt;=1, "PLS CHECK", "")</f>
        <v/>
      </c>
      <c r="BX97" s="0" t="str">
        <f aca="false">IF(AC97/J97&gt;=1, "PLS CHECK", "")</f>
        <v/>
      </c>
      <c r="BY97" s="0" t="str">
        <f aca="false">IF(AE97/J97&gt;=1, "PLS CHECK", "")</f>
        <v/>
      </c>
      <c r="BZ97" s="0" t="str">
        <f aca="false">IF(AD97/J97&gt;=1, "PLS CHECK", "")</f>
        <v/>
      </c>
      <c r="CA97" s="0" t="e">
        <f aca="false">IF(AF97/K97&gt;=1, "PLS CHECK", "")</f>
        <v>#DIV/0!</v>
      </c>
      <c r="CB97" s="0" t="e">
        <f aca="false">IF(AG97/K97&gt;=1, "PLS CHECK", "")</f>
        <v>#DIV/0!</v>
      </c>
    </row>
    <row r="98" customFormat="false" ht="12.5" hidden="false" customHeight="false" outlineLevel="0" collapsed="false">
      <c r="A98" s="0" t="n">
        <v>95</v>
      </c>
      <c r="B98" s="15" t="s">
        <v>137</v>
      </c>
      <c r="C98" s="16" t="s">
        <v>138</v>
      </c>
      <c r="D98" s="0" t="s">
        <v>130</v>
      </c>
      <c r="E98" s="0" t="n">
        <v>7.5</v>
      </c>
      <c r="F98" s="0" t="n">
        <v>8.7</v>
      </c>
      <c r="G98" s="37"/>
      <c r="H98" s="37"/>
      <c r="I98" s="0" t="n">
        <v>18.2</v>
      </c>
      <c r="J98" s="37"/>
      <c r="K98" s="0" t="n">
        <v>0.122</v>
      </c>
      <c r="L98" s="37"/>
      <c r="M98" s="0" t="n">
        <v>21.9</v>
      </c>
      <c r="O98" s="0" t="n">
        <v>661</v>
      </c>
      <c r="BD98" s="0" t="n">
        <v>5.312</v>
      </c>
      <c r="BF98" s="0" t="n">
        <f aca="false">IF(E98&lt;11,-3.6797*E98^2+48.115*E98-53.83,280.92*EXP(-0.2027*E98))</f>
        <v>100.049375</v>
      </c>
      <c r="BG98" s="0" t="n">
        <f aca="false">32.208*LN(F98)+21.438</f>
        <v>91.1143080104746</v>
      </c>
      <c r="BH98" s="0" t="n">
        <f aca="false">IF(G98&lt;=2, -10*G98+100, 88.958*EXP(-0.0755*G98))</f>
        <v>100</v>
      </c>
      <c r="BI98" s="0" t="n">
        <f aca="false">IF(I98&lt;=100, 0.0053*(I98)^2-1.0332*I98+100.76, 122.82*EXP(-0.0092*I98))</f>
        <v>83.711332</v>
      </c>
      <c r="BJ98" s="0" t="e">
        <f aca="false">IF(P98&lt;=1000, -6.942*LN(P98)+107.59, -36.304*LN(P98)+310.72)</f>
        <v>#VALUE!</v>
      </c>
      <c r="BK98" s="0" t="e">
        <f aca="false">BF98^0.04*BG98^0.22*BH98^0.51*BI98^0.06*BJ98^0.17</f>
        <v>#VALUE!</v>
      </c>
      <c r="BL98" s="0" t="e">
        <f aca="false">IF(BK98&gt;=90, "Very Good", IF(BK98&gt;=80, "Good", IF(BK98&gt;=70, "Slightly Good", IF(BK98&gt;=60, "Average", IF(BK98&gt;=50, "Slightly Poor", IF(BK98&gt;=40, "Poor", "Very Poor"))))))</f>
        <v>#VALUE!</v>
      </c>
      <c r="BM98" s="0" t="e">
        <f aca="false">IF(P98&lt;=1000, -6.942*LN(P98)+107.59, IF(AND(P98&gt;1000, P98&lt;=5213),-36.304*LN(P98)+310.72, IF(P98&gt;5213, 10)))</f>
        <v>#VALUE!</v>
      </c>
      <c r="BN98" s="0" t="e">
        <f aca="false">BF98^0.04*BG98^0.22*BH98^0.51*BI98^0.06*BM98^0.17</f>
        <v>#VALUE!</v>
      </c>
      <c r="BO98" s="0" t="e">
        <f aca="false">IF(BN98&gt;=90, "Very Good", IF(BN98&gt;=80, "Good", IF(BN98&gt;=70, "Slightly Good", IF(BN98&gt;=60, "Average", IF(BN98&gt;=50, "Slightly Poor", IF(BN98&gt;=40, "Poor", "Very Poor"))))))</f>
        <v>#VALUE!</v>
      </c>
      <c r="BP98" s="0" t="e">
        <f aca="false">IF(AJ98&lt;=1000, -6.942*LN(AJ98)+107.59, IF(AND(AJ98&gt;1000, AJ98&lt;=5213),-36.304*LN(AJ98)+310.72, IF(AJ98&gt;5213, 10)))</f>
        <v>#VALUE!</v>
      </c>
      <c r="BQ98" s="0" t="e">
        <f aca="false">BF98^0.04*BG98^0.22*BH98^0.51*BI98^0.06*BP98^0.17</f>
        <v>#VALUE!</v>
      </c>
      <c r="BR98" s="0" t="e">
        <f aca="false">IF(BQ98&gt;=90, "Very Good", IF(BQ98&gt;=80, "Good", IF(BQ98&gt;=70, "Slightly Good", IF(BQ98&gt;=60, "Average", IF(BQ98&gt;=50, "Slightly Poor", IF(BQ98&gt;=40, "Poor", "Very Poor"))))))</f>
        <v>#VALUE!</v>
      </c>
      <c r="BT98" s="0" t="e">
        <f aca="false">9.81*LN(AH98)+30.6</f>
        <v>#VALUE!</v>
      </c>
      <c r="BU98" s="0" t="e">
        <f aca="false">IF(BT98&lt;30, "Clean water", IF(AND(BT98&gt;=30, BT98&lt;40), "Hypolimia", IF(AND(BT98&gt;=40,BT98&lt;50), "Mesotrophic", IF(AND(BT98&gt;=50, BT98&lt;70), "Eutrophic", IF(BT98&gt;70,"Hypertrophic")))))</f>
        <v>#VALUE!</v>
      </c>
      <c r="BW98" s="0" t="e">
        <f aca="false">IF(G98/H98&gt;=1, "PLS CHECK", "")</f>
        <v>#DIV/0!</v>
      </c>
      <c r="BX98" s="0" t="e">
        <f aca="false">IF(AC98/J98&gt;=1, "PLS CHECK", "")</f>
        <v>#DIV/0!</v>
      </c>
      <c r="BY98" s="0" t="e">
        <f aca="false">IF(AE98/J98&gt;=1, "PLS CHECK", "")</f>
        <v>#DIV/0!</v>
      </c>
      <c r="BZ98" s="0" t="e">
        <f aca="false">IF(AD98/J98&gt;=1, "PLS CHECK", "")</f>
        <v>#DIV/0!</v>
      </c>
      <c r="CA98" s="0" t="str">
        <f aca="false">IF(AF98/K98&gt;=1, "PLS CHECK", "")</f>
        <v/>
      </c>
      <c r="CB98" s="0" t="str">
        <f aca="false">IF(AG98/K98&gt;=1, "PLS CHECK", "")</f>
        <v/>
      </c>
    </row>
    <row r="99" customFormat="false" ht="12.5" hidden="false" customHeight="false" outlineLevel="0" collapsed="false">
      <c r="A99" s="0" t="n">
        <v>96</v>
      </c>
      <c r="B99" s="15" t="s">
        <v>93</v>
      </c>
      <c r="C99" s="16" t="s">
        <v>94</v>
      </c>
      <c r="D99" s="0" t="s">
        <v>130</v>
      </c>
      <c r="E99" s="0" t="n">
        <v>7.4</v>
      </c>
      <c r="F99" s="37"/>
      <c r="G99" s="37"/>
      <c r="H99" s="37"/>
      <c r="I99" s="37"/>
      <c r="J99" s="37"/>
      <c r="K99" s="37"/>
      <c r="L99" s="37"/>
      <c r="M99" s="0" t="n">
        <v>17.2</v>
      </c>
      <c r="N99" s="0" t="n">
        <v>0</v>
      </c>
      <c r="O99" s="37"/>
      <c r="P99" s="37"/>
      <c r="AC99" s="37"/>
      <c r="AD99" s="37"/>
      <c r="AE99" s="0" t="n">
        <v>3.305</v>
      </c>
      <c r="AF99" s="37"/>
      <c r="AG99" s="37"/>
      <c r="AH99" s="37"/>
      <c r="AJ99" s="37"/>
      <c r="BD99" s="0" t="n">
        <v>6.521</v>
      </c>
      <c r="BF99" s="0" t="n">
        <f aca="false">IF(E99&lt;11,-3.6797*E99^2+48.115*E99-53.83,280.92*EXP(-0.2027*E99))</f>
        <v>100.720628</v>
      </c>
      <c r="BG99" s="0" t="e">
        <f aca="false">32.208*LN(F99)+21.438</f>
        <v>#VALUE!</v>
      </c>
      <c r="BH99" s="0" t="n">
        <f aca="false">IF(G99&lt;=2, -10*G99+100, 88.958*EXP(-0.0755*G99))</f>
        <v>100</v>
      </c>
      <c r="BI99" s="0" t="n">
        <f aca="false">IF(I99&lt;=100, 0.0053*(I99)^2-1.0332*I99+100.76, 122.82*EXP(-0.0092*I99))</f>
        <v>100.76</v>
      </c>
      <c r="BJ99" s="0" t="e">
        <f aca="false">IF(P99&lt;=1000, -6.942*LN(P99)+107.59, -36.304*LN(P99)+310.72)</f>
        <v>#VALUE!</v>
      </c>
      <c r="BK99" s="0" t="e">
        <f aca="false">BF99^0.04*BG99^0.22*BH99^0.51*BI99^0.06*BJ99^0.17</f>
        <v>#VALUE!</v>
      </c>
      <c r="BL99" s="0" t="e">
        <f aca="false">IF(BK99&gt;=90, "Very Good", IF(BK99&gt;=80, "Good", IF(BK99&gt;=70, "Slightly Good", IF(BK99&gt;=60, "Average", IF(BK99&gt;=50, "Slightly Poor", IF(BK99&gt;=40, "Poor", "Very Poor"))))))</f>
        <v>#VALUE!</v>
      </c>
      <c r="BM99" s="0" t="e">
        <f aca="false">IF(P99&lt;=1000, -6.942*LN(P99)+107.59, IF(AND(P99&gt;1000, P99&lt;=5213),-36.304*LN(P99)+310.72, IF(P99&gt;5213, 10)))</f>
        <v>#VALUE!</v>
      </c>
      <c r="BN99" s="0" t="e">
        <f aca="false">BF99^0.04*BG99^0.22*BH99^0.51*BI99^0.06*BM99^0.17</f>
        <v>#VALUE!</v>
      </c>
      <c r="BO99" s="0" t="e">
        <f aca="false">IF(BN99&gt;=90, "Very Good", IF(BN99&gt;=80, "Good", IF(BN99&gt;=70, "Slightly Good", IF(BN99&gt;=60, "Average", IF(BN99&gt;=50, "Slightly Poor", IF(BN99&gt;=40, "Poor", "Very Poor"))))))</f>
        <v>#VALUE!</v>
      </c>
      <c r="BP99" s="0" t="e">
        <f aca="false">IF(AJ99&lt;=1000, -6.942*LN(AJ99)+107.59, IF(AND(AJ99&gt;1000, AJ99&lt;=5213),-36.304*LN(AJ99)+310.72, IF(AJ99&gt;5213, 10)))</f>
        <v>#VALUE!</v>
      </c>
      <c r="BQ99" s="0" t="e">
        <f aca="false">BF99^0.04*BG99^0.22*BH99^0.51*BI99^0.06*BP99^0.17</f>
        <v>#VALUE!</v>
      </c>
      <c r="BR99" s="0" t="e">
        <f aca="false">IF(BQ99&gt;=90, "Very Good", IF(BQ99&gt;=80, "Good", IF(BQ99&gt;=70, "Slightly Good", IF(BQ99&gt;=60, "Average", IF(BQ99&gt;=50, "Slightly Poor", IF(BQ99&gt;=40, "Poor", "Very Poor"))))))</f>
        <v>#VALUE!</v>
      </c>
      <c r="BT99" s="0" t="e">
        <f aca="false">9.81*LN(AH99)+30.6</f>
        <v>#VALUE!</v>
      </c>
      <c r="BU99" s="0" t="e">
        <f aca="false">IF(BT99&lt;30, "Clean water", IF(AND(BT99&gt;=30, BT99&lt;40), "Hypolimia", IF(AND(BT99&gt;=40,BT99&lt;50), "Mesotrophic", IF(AND(BT99&gt;=50, BT99&lt;70), "Eutrophic", IF(BT99&gt;70,"Hypertrophic")))))</f>
        <v>#VALUE!</v>
      </c>
      <c r="BW99" s="0" t="e">
        <f aca="false">IF(G99/H99&gt;=1, "PLS CHECK", "")</f>
        <v>#DIV/0!</v>
      </c>
      <c r="BX99" s="0" t="e">
        <f aca="false">IF(AC99/J99&gt;=1, "PLS CHECK", "")</f>
        <v>#DIV/0!</v>
      </c>
      <c r="BY99" s="0" t="e">
        <f aca="false">IF(AE99/J99&gt;=1, "PLS CHECK", "")</f>
        <v>#DIV/0!</v>
      </c>
      <c r="BZ99" s="0" t="e">
        <f aca="false">IF(AD99/J99&gt;=1, "PLS CHECK", "")</f>
        <v>#DIV/0!</v>
      </c>
      <c r="CA99" s="0" t="e">
        <f aca="false">IF(AF99/K99&gt;=1, "PLS CHECK", "")</f>
        <v>#DIV/0!</v>
      </c>
      <c r="CB99" s="0" t="e">
        <f aca="false">IF(AG99/K99&gt;=1, "PLS CHECK", "")</f>
        <v>#DIV/0!</v>
      </c>
    </row>
    <row r="100" customFormat="false" ht="12.5" hidden="false" customHeight="false" outlineLevel="0" collapsed="false">
      <c r="A100" s="0" t="n">
        <v>97</v>
      </c>
      <c r="B100" s="15" t="s">
        <v>95</v>
      </c>
      <c r="C100" s="16" t="s">
        <v>96</v>
      </c>
      <c r="D100" s="0" t="s">
        <v>130</v>
      </c>
      <c r="E100" s="0" t="n">
        <v>7.6</v>
      </c>
      <c r="F100" s="37"/>
      <c r="G100" s="37"/>
      <c r="H100" s="37"/>
      <c r="I100" s="0" t="n">
        <v>4.3</v>
      </c>
      <c r="J100" s="37"/>
      <c r="K100" s="0" t="n">
        <v>0.122</v>
      </c>
      <c r="L100" s="37"/>
      <c r="M100" s="0" t="n">
        <v>14.8</v>
      </c>
      <c r="N100" s="0" t="n">
        <v>0</v>
      </c>
      <c r="O100" s="37"/>
      <c r="P100" s="0" t="n">
        <v>8000</v>
      </c>
      <c r="AC100" s="37"/>
      <c r="AD100" s="37"/>
      <c r="AE100" s="0" t="n">
        <v>4.089</v>
      </c>
      <c r="AF100" s="0" t="n">
        <v>0.055</v>
      </c>
      <c r="AG100" s="0" t="n">
        <v>0.014</v>
      </c>
      <c r="AH100" s="0" t="n">
        <v>21</v>
      </c>
      <c r="AJ100" s="0" t="n">
        <v>700</v>
      </c>
      <c r="BF100" s="0" t="n">
        <f aca="false">IF(E100&lt;11,-3.6797*E100^2+48.115*E100-53.83,280.92*EXP(-0.2027*E100))</f>
        <v>99.304528</v>
      </c>
      <c r="BG100" s="0" t="e">
        <f aca="false">32.208*LN(F100)+21.438</f>
        <v>#VALUE!</v>
      </c>
      <c r="BH100" s="0" t="n">
        <f aca="false">IF(G100&lt;=2, -10*G100+100, 88.958*EXP(-0.0755*G100))</f>
        <v>100</v>
      </c>
      <c r="BI100" s="0" t="n">
        <f aca="false">IF(I100&lt;=100, 0.0053*(I100)^2-1.0332*I100+100.76, 122.82*EXP(-0.0092*I100))</f>
        <v>96.415237</v>
      </c>
      <c r="BJ100" s="0" t="n">
        <f aca="false">IF(P100&lt;=1000, -6.942*LN(P100)+107.59, -36.304*LN(P100)+310.72)</f>
        <v>-15.5511933773122</v>
      </c>
      <c r="BK100" s="0" t="e">
        <f aca="false">BF100^0.04*BG100^0.22*BH100^0.51*BI100^0.06*BJ100^0.17</f>
        <v>#VALUE!</v>
      </c>
      <c r="BL100" s="0" t="e">
        <f aca="false">IF(BK100&gt;=90, "Very Good", IF(BK100&gt;=80, "Good", IF(BK100&gt;=70, "Slightly Good", IF(BK100&gt;=60, "Average", IF(BK100&gt;=50, "Slightly Poor", IF(BK100&gt;=40, "Poor", "Very Poor"))))))</f>
        <v>#VALUE!</v>
      </c>
      <c r="BM100" s="0" t="n">
        <f aca="false">IF(P100&lt;=1000, -6.942*LN(P100)+107.59, IF(AND(P100&gt;1000, P100&lt;=5213),-36.304*LN(P100)+310.72, IF(P100&gt;5213, 10)))</f>
        <v>10</v>
      </c>
      <c r="BN100" s="0" t="e">
        <f aca="false">BF100^0.04*BG100^0.22*BH100^0.51*BI100^0.06*BM100^0.17</f>
        <v>#VALUE!</v>
      </c>
      <c r="BO100" s="0" t="e">
        <f aca="false">IF(BN100&gt;=90, "Very Good", IF(BN100&gt;=80, "Good", IF(BN100&gt;=70, "Slightly Good", IF(BN100&gt;=60, "Average", IF(BN100&gt;=50, "Slightly Poor", IF(BN100&gt;=40, "Poor", "Very Poor"))))))</f>
        <v>#VALUE!</v>
      </c>
      <c r="BP100" s="0" t="n">
        <f aca="false">IF(AJ100&lt;=1000, -6.942*LN(AJ100)+107.59, IF(AND(AJ100&gt;1000, AJ100&lt;=5213),-36.304*LN(AJ100)+310.72, IF(AJ100&gt;5213, 10)))</f>
        <v>62.1124003141287</v>
      </c>
      <c r="BQ100" s="0" t="e">
        <f aca="false">BF100^0.04*BG100^0.22*BH100^0.51*BI100^0.06*BP100^0.17</f>
        <v>#VALUE!</v>
      </c>
      <c r="BR100" s="0" t="e">
        <f aca="false">IF(BQ100&gt;=90, "Very Good", IF(BQ100&gt;=80, "Good", IF(BQ100&gt;=70, "Slightly Good", IF(BQ100&gt;=60, "Average", IF(BQ100&gt;=50, "Slightly Poor", IF(BQ100&gt;=40, "Poor", "Very Poor"))))))</f>
        <v>#VALUE!</v>
      </c>
      <c r="BT100" s="0" t="n">
        <f aca="false">9.81*LN(AH100)+30.6</f>
        <v>60.4667651140668</v>
      </c>
      <c r="BU100" s="0" t="str">
        <f aca="false">IF(BT100&lt;30, "Clean water", IF(AND(BT100&gt;=30, BT100&lt;40), "Hypolimia", IF(AND(BT100&gt;=40,BT100&lt;50), "Mesotrophic", IF(AND(BT100&gt;=50, BT100&lt;70), "Eutrophic", IF(BT100&gt;70,"Hypertrophic")))))</f>
        <v>Eutrophic</v>
      </c>
      <c r="BW100" s="0" t="e">
        <f aca="false">IF(G100/H100&gt;=1, "PLS CHECK", "")</f>
        <v>#DIV/0!</v>
      </c>
      <c r="BX100" s="0" t="e">
        <f aca="false">IF(AC100/J100&gt;=1, "PLS CHECK", "")</f>
        <v>#DIV/0!</v>
      </c>
      <c r="BY100" s="0" t="e">
        <f aca="false">IF(AE100/J100&gt;=1, "PLS CHECK", "")</f>
        <v>#DIV/0!</v>
      </c>
      <c r="BZ100" s="0" t="e">
        <f aca="false">IF(AD100/J100&gt;=1, "PLS CHECK", "")</f>
        <v>#DIV/0!</v>
      </c>
      <c r="CA100" s="0" t="str">
        <f aca="false">IF(AF100/K100&gt;=1, "PLS CHECK", "")</f>
        <v/>
      </c>
      <c r="CB100" s="0" t="str">
        <f aca="false">IF(AG100/K100&gt;=1, "PLS CHECK", "")</f>
        <v/>
      </c>
    </row>
    <row r="101" customFormat="false" ht="12.5" hidden="false" customHeight="false" outlineLevel="0" collapsed="false">
      <c r="A101" s="0" t="n">
        <v>98</v>
      </c>
      <c r="B101" s="15" t="s">
        <v>97</v>
      </c>
      <c r="C101" s="16" t="s">
        <v>98</v>
      </c>
      <c r="D101" s="0" t="s">
        <v>130</v>
      </c>
      <c r="E101" s="0" t="n">
        <v>7.7</v>
      </c>
      <c r="F101" s="0" t="n">
        <v>12.3</v>
      </c>
      <c r="G101" s="0" t="n">
        <v>1.6</v>
      </c>
      <c r="H101" s="0" t="n">
        <v>4.1</v>
      </c>
      <c r="I101" s="0" t="n">
        <v>5.7</v>
      </c>
      <c r="J101" s="0" t="n">
        <v>2.887</v>
      </c>
      <c r="K101" s="0" t="n">
        <v>0.028</v>
      </c>
      <c r="L101" s="0" t="n">
        <v>2</v>
      </c>
      <c r="M101" s="0" t="n">
        <v>14</v>
      </c>
      <c r="N101" s="0" t="n">
        <v>0</v>
      </c>
      <c r="O101" s="0" t="n">
        <v>268</v>
      </c>
      <c r="P101" s="37"/>
      <c r="AC101" s="0" t="n">
        <v>2.726</v>
      </c>
      <c r="AD101" s="0" t="n">
        <v>0.137</v>
      </c>
      <c r="AE101" s="0" t="n">
        <v>2.329</v>
      </c>
      <c r="AF101" s="0" t="n">
        <v>0.009</v>
      </c>
      <c r="AG101" s="0" t="n">
        <v>0.003</v>
      </c>
      <c r="AH101" s="0" t="n">
        <v>6.1</v>
      </c>
      <c r="AJ101" s="0" t="n">
        <v>24</v>
      </c>
      <c r="BF101" s="0" t="n">
        <f aca="false">IF(E101&lt;11,-3.6797*E101^2+48.115*E101-53.83,280.92*EXP(-0.2027*E101))</f>
        <v>98.486087</v>
      </c>
      <c r="BG101" s="0" t="n">
        <f aca="false">32.208*LN(F101)+21.438</f>
        <v>102.267173042683</v>
      </c>
      <c r="BH101" s="0" t="n">
        <f aca="false">IF(G101&lt;=2, -10*G101+100, 88.958*EXP(-0.0755*G101))</f>
        <v>84</v>
      </c>
      <c r="BI101" s="0" t="n">
        <f aca="false">IF(I101&lt;=100, 0.0053*(I101)^2-1.0332*I101+100.76, 122.82*EXP(-0.0092*I101))</f>
        <v>95.042957</v>
      </c>
      <c r="BJ101" s="0" t="e">
        <f aca="false">IF(P101&lt;=1000, -6.942*LN(P101)+107.59, -36.304*LN(P101)+310.72)</f>
        <v>#VALUE!</v>
      </c>
      <c r="BK101" s="0" t="e">
        <f aca="false">BF101^0.04*BG101^0.22*BH101^0.51*BI101^0.06*BJ101^0.17</f>
        <v>#VALUE!</v>
      </c>
      <c r="BL101" s="0" t="e">
        <f aca="false">IF(BK101&gt;=90, "Very Good", IF(BK101&gt;=80, "Good", IF(BK101&gt;=70, "Slightly Good", IF(BK101&gt;=60, "Average", IF(BK101&gt;=50, "Slightly Poor", IF(BK101&gt;=40, "Poor", "Very Poor"))))))</f>
        <v>#VALUE!</v>
      </c>
      <c r="BM101" s="0" t="e">
        <f aca="false">IF(P101&lt;=1000, -6.942*LN(P101)+107.59, IF(AND(P101&gt;1000, P101&lt;=5213),-36.304*LN(P101)+310.72, IF(P101&gt;5213, 10)))</f>
        <v>#VALUE!</v>
      </c>
      <c r="BN101" s="0" t="e">
        <f aca="false">BF101^0.04*BG101^0.22*BH101^0.51*BI101^0.06*BM101^0.17</f>
        <v>#VALUE!</v>
      </c>
      <c r="BO101" s="0" t="e">
        <f aca="false">IF(BN101&gt;=90, "Very Good", IF(BN101&gt;=80, "Good", IF(BN101&gt;=70, "Slightly Good", IF(BN101&gt;=60, "Average", IF(BN101&gt;=50, "Slightly Poor", IF(BN101&gt;=40, "Poor", "Very Poor"))))))</f>
        <v>#VALUE!</v>
      </c>
      <c r="BP101" s="0" t="n">
        <f aca="false">IF(AJ101&lt;=1000, -6.942*LN(AJ101)+107.59, IF(AND(AJ101&gt;1000, AJ101&lt;=5213),-36.304*LN(AJ101)+310.72, IF(AJ101&gt;5213, 10)))</f>
        <v>85.5279503097246</v>
      </c>
      <c r="BQ101" s="0" t="n">
        <f aca="false">BF101^0.04*BG101^0.22*BH101^0.51*BI101^0.06*BP101^0.17</f>
        <v>89.2057756338234</v>
      </c>
      <c r="BR101" s="0" t="str">
        <f aca="false">IF(BQ101&gt;=90, "Very Good", IF(BQ101&gt;=80, "Good", IF(BQ101&gt;=70, "Slightly Good", IF(BQ101&gt;=60, "Average", IF(BQ101&gt;=50, "Slightly Poor", IF(BQ101&gt;=40, "Poor", "Very Poor"))))))</f>
        <v>Good</v>
      </c>
      <c r="BT101" s="0" t="n">
        <f aca="false">9.81*LN(AH101)+30.6</f>
        <v>48.3393128452686</v>
      </c>
      <c r="BU101" s="0" t="str">
        <f aca="false">IF(BT101&lt;30, "Clean water", IF(AND(BT101&gt;=30, BT101&lt;40), "Hypolimia", IF(AND(BT101&gt;=40,BT101&lt;50), "Mesotrophic", IF(AND(BT101&gt;=50, BT101&lt;70), "Eutrophic", IF(BT101&gt;70,"Hypertrophic")))))</f>
        <v>Mesotrophic</v>
      </c>
      <c r="BW101" s="0" t="str">
        <f aca="false">IF(G101/H101&gt;=1, "PLS CHECK", "")</f>
        <v/>
      </c>
      <c r="BX101" s="0" t="str">
        <f aca="false">IF(AC101/J101&gt;=1, "PLS CHECK", "")</f>
        <v/>
      </c>
      <c r="BY101" s="0" t="str">
        <f aca="false">IF(AE101/J101&gt;=1, "PLS CHECK", "")</f>
        <v/>
      </c>
      <c r="BZ101" s="0" t="str">
        <f aca="false">IF(AD101/J101&gt;=1, "PLS CHECK", "")</f>
        <v/>
      </c>
      <c r="CA101" s="0" t="str">
        <f aca="false">IF(AF101/K101&gt;=1, "PLS CHECK", "")</f>
        <v/>
      </c>
      <c r="CB101" s="0" t="str">
        <f aca="false">IF(AG101/K101&gt;=1, "PLS CHECK", "")</f>
        <v/>
      </c>
    </row>
    <row r="102" customFormat="false" ht="12.5" hidden="false" customHeight="false" outlineLevel="0" collapsed="false">
      <c r="A102" s="0" t="n">
        <v>99</v>
      </c>
      <c r="B102" s="15" t="s">
        <v>99</v>
      </c>
      <c r="C102" s="16" t="s">
        <v>100</v>
      </c>
      <c r="D102" s="0" t="s">
        <v>130</v>
      </c>
      <c r="E102" s="0" t="n">
        <v>7.8</v>
      </c>
      <c r="F102" s="0" t="n">
        <v>10.7</v>
      </c>
      <c r="G102" s="0" t="n">
        <v>1.2</v>
      </c>
      <c r="H102" s="0" t="n">
        <v>4.6</v>
      </c>
      <c r="I102" s="0" t="n">
        <v>8.5</v>
      </c>
      <c r="J102" s="0" t="n">
        <v>6.159</v>
      </c>
      <c r="K102" s="0" t="n">
        <v>0.072</v>
      </c>
      <c r="L102" s="0" t="n">
        <v>3.2</v>
      </c>
      <c r="M102" s="0" t="n">
        <v>13</v>
      </c>
      <c r="N102" s="0" t="n">
        <v>0</v>
      </c>
      <c r="O102" s="0" t="n">
        <v>570</v>
      </c>
      <c r="P102" s="0" t="n">
        <v>4000</v>
      </c>
      <c r="AC102" s="0" t="n">
        <v>5.802</v>
      </c>
      <c r="AD102" s="0" t="n">
        <v>0.04</v>
      </c>
      <c r="AE102" s="0" t="n">
        <v>5.207</v>
      </c>
      <c r="AF102" s="0" t="n">
        <v>0.066</v>
      </c>
      <c r="AG102" s="0" t="n">
        <v>0.047</v>
      </c>
      <c r="AH102" s="0" t="n">
        <v>12.6</v>
      </c>
      <c r="AJ102" s="0" t="n">
        <v>400</v>
      </c>
      <c r="BF102" s="0" t="n">
        <f aca="false">IF(E102&lt;11,-3.6797*E102^2+48.115*E102-53.83,280.92*EXP(-0.2027*E102))</f>
        <v>97.5940520000001</v>
      </c>
      <c r="BG102" s="0" t="n">
        <f aca="false">32.208*LN(F102)+21.438</f>
        <v>97.7788104251968</v>
      </c>
      <c r="BH102" s="0" t="n">
        <f aca="false">IF(G102&lt;=2, -10*G102+100, 88.958*EXP(-0.0755*G102))</f>
        <v>88</v>
      </c>
      <c r="BI102" s="0" t="n">
        <f aca="false">IF(I102&lt;=100, 0.0053*(I102)^2-1.0332*I102+100.76, 122.82*EXP(-0.0092*I102))</f>
        <v>92.360725</v>
      </c>
      <c r="BJ102" s="0" t="n">
        <f aca="false">IF(P102&lt;=1000, -6.942*LN(P102)+107.59, -36.304*LN(P102)+310.72)</f>
        <v>9.61282186573601</v>
      </c>
      <c r="BK102" s="0" t="n">
        <f aca="false">BF102^0.04*BG102^0.22*BH102^0.51*BI102^0.06*BJ102^0.17</f>
        <v>62.2487784952631</v>
      </c>
      <c r="BL102" s="0" t="str">
        <f aca="false">IF(BK102&gt;=90, "Very Good", IF(BK102&gt;=80, "Good", IF(BK102&gt;=70, "Slightly Good", IF(BK102&gt;=60, "Average", IF(BK102&gt;=50, "Slightly Poor", IF(BK102&gt;=40, "Poor", "Very Poor"))))))</f>
        <v>Average</v>
      </c>
      <c r="BM102" s="0" t="n">
        <f aca="false">IF(P102&lt;=1000, -6.942*LN(P102)+107.59, IF(AND(P102&gt;1000, P102&lt;=5213),-36.304*LN(P102)+310.72, IF(P102&gt;5213, 10)))</f>
        <v>9.61282186573601</v>
      </c>
      <c r="BN102" s="0" t="n">
        <f aca="false">BF102^0.04*BG102^0.22*BH102^0.51*BI102^0.06*BM102^0.17</f>
        <v>62.2487784952631</v>
      </c>
      <c r="BO102" s="0" t="str">
        <f aca="false">IF(BN102&gt;=90, "Very Good", IF(BN102&gt;=80, "Good", IF(BN102&gt;=70, "Slightly Good", IF(BN102&gt;=60, "Average", IF(BN102&gt;=50, "Slightly Poor", IF(BN102&gt;=40, "Poor", "Very Poor"))))))</f>
        <v>Average</v>
      </c>
      <c r="BP102" s="0" t="n">
        <f aca="false">IF(AJ102&lt;=1000, -6.942*LN(AJ102)+107.59, IF(AND(AJ102&gt;1000, AJ102&lt;=5213),-36.304*LN(AJ102)+310.72, IF(AJ102&gt;5213, 10)))</f>
        <v>65.9972531139764</v>
      </c>
      <c r="BQ102" s="0" t="n">
        <f aca="false">BF102^0.04*BG102^0.22*BH102^0.51*BI102^0.06*BP102^0.17</f>
        <v>86.3705286601933</v>
      </c>
      <c r="BR102" s="0" t="str">
        <f aca="false">IF(BQ102&gt;=90, "Very Good", IF(BQ102&gt;=80, "Good", IF(BQ102&gt;=70, "Slightly Good", IF(BQ102&gt;=60, "Average", IF(BQ102&gt;=50, "Slightly Poor", IF(BQ102&gt;=40, "Poor", "Very Poor"))))))</f>
        <v>Good</v>
      </c>
      <c r="BT102" s="0" t="n">
        <f aca="false">9.81*LN(AH102)+30.6</f>
        <v>55.4555657449224</v>
      </c>
      <c r="BU102" s="0" t="str">
        <f aca="false">IF(BT102&lt;30, "Clean water", IF(AND(BT102&gt;=30, BT102&lt;40), "Hypolimia", IF(AND(BT102&gt;=40,BT102&lt;50), "Mesotrophic", IF(AND(BT102&gt;=50, BT102&lt;70), "Eutrophic", IF(BT102&gt;70,"Hypertrophic")))))</f>
        <v>Eutrophic</v>
      </c>
      <c r="BW102" s="0" t="str">
        <f aca="false">IF(G102/H102&gt;=1, "PLS CHECK", "")</f>
        <v/>
      </c>
      <c r="BX102" s="0" t="str">
        <f aca="false">IF(AC102/J102&gt;=1, "PLS CHECK", "")</f>
        <v/>
      </c>
      <c r="BY102" s="0" t="str">
        <f aca="false">IF(AE102/J102&gt;=1, "PLS CHECK", "")</f>
        <v/>
      </c>
      <c r="BZ102" s="0" t="str">
        <f aca="false">IF(AD102/J102&gt;=1, "PLS CHECK", "")</f>
        <v/>
      </c>
      <c r="CA102" s="0" t="str">
        <f aca="false">IF(AF102/K102&gt;=1, "PLS CHECK", "")</f>
        <v/>
      </c>
      <c r="CB102" s="0" t="str">
        <f aca="false">IF(AG102/K102&gt;=1, "PLS CHECK", "")</f>
        <v/>
      </c>
    </row>
    <row r="103" customFormat="false" ht="12.5" hidden="false" customHeight="false" outlineLevel="0" collapsed="false">
      <c r="A103" s="0" t="n">
        <v>100</v>
      </c>
      <c r="B103" s="15" t="s">
        <v>99</v>
      </c>
      <c r="C103" s="16" t="s">
        <v>100</v>
      </c>
      <c r="D103" s="0" t="s">
        <v>130</v>
      </c>
      <c r="E103" s="0" t="n">
        <v>7.8</v>
      </c>
      <c r="F103" s="0" t="n">
        <v>10.6</v>
      </c>
      <c r="G103" s="0" t="n">
        <v>3.6</v>
      </c>
      <c r="H103" s="0" t="n">
        <v>5.9</v>
      </c>
      <c r="I103" s="0" t="n">
        <v>20.5</v>
      </c>
      <c r="J103" s="0" t="n">
        <v>5.498</v>
      </c>
      <c r="K103" s="37"/>
      <c r="L103" s="0" t="n">
        <v>4.9</v>
      </c>
      <c r="M103" s="0" t="n">
        <v>18.8</v>
      </c>
      <c r="O103" s="0" t="n">
        <v>431</v>
      </c>
      <c r="BD103" s="0" t="n">
        <v>0.541</v>
      </c>
      <c r="BF103" s="0" t="n">
        <f aca="false">IF(E103&lt;11,-3.6797*E103^2+48.115*E103-53.83,280.92*EXP(-0.2027*E103))</f>
        <v>97.5940520000001</v>
      </c>
      <c r="BG103" s="0" t="n">
        <f aca="false">32.208*LN(F103)+21.438</f>
        <v>97.4763856680092</v>
      </c>
      <c r="BH103" s="0" t="n">
        <f aca="false">IF(G103&lt;=2, -10*G103+100, 88.958*EXP(-0.0755*G103))</f>
        <v>67.7865873198524</v>
      </c>
      <c r="BI103" s="0" t="n">
        <f aca="false">IF(I103&lt;=100, 0.0053*(I103)^2-1.0332*I103+100.76, 122.82*EXP(-0.0092*I103))</f>
        <v>81.806725</v>
      </c>
      <c r="BJ103" s="0" t="e">
        <f aca="false">IF(P103&lt;=1000, -6.942*LN(P103)+107.59, -36.304*LN(P103)+310.72)</f>
        <v>#VALUE!</v>
      </c>
      <c r="BK103" s="0" t="e">
        <f aca="false">BF103^0.04*BG103^0.22*BH103^0.51*BI103^0.06*BJ103^0.17</f>
        <v>#VALUE!</v>
      </c>
      <c r="BL103" s="0" t="e">
        <f aca="false">IF(BK103&gt;=90, "Very Good", IF(BK103&gt;=80, "Good", IF(BK103&gt;=70, "Slightly Good", IF(BK103&gt;=60, "Average", IF(BK103&gt;=50, "Slightly Poor", IF(BK103&gt;=40, "Poor", "Very Poor"))))))</f>
        <v>#VALUE!</v>
      </c>
      <c r="BM103" s="0" t="e">
        <f aca="false">IF(P103&lt;=1000, -6.942*LN(P103)+107.59, IF(AND(P103&gt;1000, P103&lt;=5213),-36.304*LN(P103)+310.72, IF(P103&gt;5213, 10)))</f>
        <v>#VALUE!</v>
      </c>
      <c r="BN103" s="0" t="e">
        <f aca="false">BF103^0.04*BG103^0.22*BH103^0.51*BI103^0.06*BM103^0.17</f>
        <v>#VALUE!</v>
      </c>
      <c r="BO103" s="0" t="e">
        <f aca="false">IF(BN103&gt;=90, "Very Good", IF(BN103&gt;=80, "Good", IF(BN103&gt;=70, "Slightly Good", IF(BN103&gt;=60, "Average", IF(BN103&gt;=50, "Slightly Poor", IF(BN103&gt;=40, "Poor", "Very Poor"))))))</f>
        <v>#VALUE!</v>
      </c>
      <c r="BP103" s="0" t="e">
        <f aca="false">IF(AJ103&lt;=1000, -6.942*LN(AJ103)+107.59, IF(AND(AJ103&gt;1000, AJ103&lt;=5213),-36.304*LN(AJ103)+310.72, IF(AJ103&gt;5213, 10)))</f>
        <v>#VALUE!</v>
      </c>
      <c r="BQ103" s="0" t="e">
        <f aca="false">BF103^0.04*BG103^0.22*BH103^0.51*BI103^0.06*BP103^0.17</f>
        <v>#VALUE!</v>
      </c>
      <c r="BR103" s="0" t="e">
        <f aca="false">IF(BQ103&gt;=90, "Very Good", IF(BQ103&gt;=80, "Good", IF(BQ103&gt;=70, "Slightly Good", IF(BQ103&gt;=60, "Average", IF(BQ103&gt;=50, "Slightly Poor", IF(BQ103&gt;=40, "Poor", "Very Poor"))))))</f>
        <v>#VALUE!</v>
      </c>
      <c r="BT103" s="0" t="e">
        <f aca="false">9.81*LN(AH103)+30.6</f>
        <v>#VALUE!</v>
      </c>
      <c r="BU103" s="0" t="e">
        <f aca="false">IF(BT103&lt;30, "Clean water", IF(AND(BT103&gt;=30, BT103&lt;40), "Hypolimia", IF(AND(BT103&gt;=40,BT103&lt;50), "Mesotrophic", IF(AND(BT103&gt;=50, BT103&lt;70), "Eutrophic", IF(BT103&gt;70,"Hypertrophic")))))</f>
        <v>#VALUE!</v>
      </c>
      <c r="BW103" s="0" t="str">
        <f aca="false">IF(G103/H103&gt;=1, "PLS CHECK", "")</f>
        <v/>
      </c>
      <c r="BX103" s="0" t="str">
        <f aca="false">IF(AC103/J103&gt;=1, "PLS CHECK", "")</f>
        <v/>
      </c>
      <c r="BY103" s="0" t="str">
        <f aca="false">IF(AE103/J103&gt;=1, "PLS CHECK", "")</f>
        <v/>
      </c>
      <c r="BZ103" s="0" t="str">
        <f aca="false">IF(AD103/J103&gt;=1, "PLS CHECK", "")</f>
        <v/>
      </c>
      <c r="CA103" s="0" t="e">
        <f aca="false">IF(AF103/K103&gt;=1, "PLS CHECK", "")</f>
        <v>#DIV/0!</v>
      </c>
      <c r="CB103" s="0" t="e">
        <f aca="false">IF(AG103/K103&gt;=1, "PLS CHECK", "")</f>
        <v>#DIV/0!</v>
      </c>
    </row>
    <row r="104" customFormat="false" ht="12.5" hidden="false" customHeight="false" outlineLevel="0" collapsed="false">
      <c r="A104" s="0" t="n">
        <v>101</v>
      </c>
      <c r="B104" s="15" t="s">
        <v>101</v>
      </c>
      <c r="C104" s="16" t="s">
        <v>102</v>
      </c>
      <c r="D104" s="0" t="s">
        <v>130</v>
      </c>
      <c r="E104" s="0" t="n">
        <v>7.6</v>
      </c>
      <c r="F104" s="0" t="n">
        <v>10.2</v>
      </c>
      <c r="G104" s="0" t="n">
        <v>2.7</v>
      </c>
      <c r="H104" s="0" t="n">
        <v>5.9</v>
      </c>
      <c r="I104" s="0" t="n">
        <v>9</v>
      </c>
      <c r="J104" s="0" t="n">
        <v>4.361</v>
      </c>
      <c r="K104" s="0" t="n">
        <v>0.074</v>
      </c>
      <c r="L104" s="0" t="n">
        <v>2.4</v>
      </c>
      <c r="M104" s="0" t="n">
        <v>15.5</v>
      </c>
      <c r="N104" s="0" t="n">
        <v>0</v>
      </c>
      <c r="O104" s="0" t="n">
        <v>308</v>
      </c>
      <c r="P104" s="0" t="n">
        <v>3700</v>
      </c>
      <c r="AC104" s="0" t="n">
        <v>4.115</v>
      </c>
      <c r="AD104" s="0" t="n">
        <v>0.552</v>
      </c>
      <c r="AE104" s="0" t="n">
        <v>2.968</v>
      </c>
      <c r="AF104" s="0" t="n">
        <v>0.035</v>
      </c>
      <c r="AG104" s="0" t="n">
        <v>0.005</v>
      </c>
      <c r="AH104" s="0" t="n">
        <v>12.2</v>
      </c>
      <c r="AJ104" s="0" t="n">
        <v>210</v>
      </c>
      <c r="BF104" s="0" t="n">
        <f aca="false">IF(E104&lt;11,-3.6797*E104^2+48.115*E104-53.83,280.92*EXP(-0.2027*E104))</f>
        <v>99.304528</v>
      </c>
      <c r="BG104" s="0" t="n">
        <f aca="false">32.208*LN(F104)+21.438</f>
        <v>96.2374636951076</v>
      </c>
      <c r="BH104" s="0" t="n">
        <f aca="false">IF(G104&lt;=2, -10*G104+100, 88.958*EXP(-0.0755*G104))</f>
        <v>72.5527837174588</v>
      </c>
      <c r="BI104" s="0" t="n">
        <f aca="false">IF(I104&lt;=100, 0.0053*(I104)^2-1.0332*I104+100.76, 122.82*EXP(-0.0092*I104))</f>
        <v>91.8905</v>
      </c>
      <c r="BJ104" s="0" t="n">
        <f aca="false">IF(P104&lt;=1000, -6.942*LN(P104)+107.59, -36.304*LN(P104)+310.72)</f>
        <v>12.4431376672524</v>
      </c>
      <c r="BK104" s="0" t="n">
        <f aca="false">BF104^0.04*BG104^0.22*BH104^0.51*BI104^0.06*BJ104^0.17</f>
        <v>58.7600803517104</v>
      </c>
      <c r="BL104" s="0" t="str">
        <f aca="false">IF(BK104&gt;=90, "Very Good", IF(BK104&gt;=80, "Good", IF(BK104&gt;=70, "Slightly Good", IF(BK104&gt;=60, "Average", IF(BK104&gt;=50, "Slightly Poor", IF(BK104&gt;=40, "Poor", "Very Poor"))))))</f>
        <v>Slightly Poor</v>
      </c>
      <c r="BM104" s="0" t="n">
        <f aca="false">IF(P104&lt;=1000, -6.942*LN(P104)+107.59, IF(AND(P104&gt;1000, P104&lt;=5213),-36.304*LN(P104)+310.72, IF(P104&gt;5213, 10)))</f>
        <v>12.4431376672524</v>
      </c>
      <c r="BN104" s="0" t="n">
        <f aca="false">BF104^0.04*BG104^0.22*BH104^0.51*BI104^0.06*BM104^0.17</f>
        <v>58.7600803517104</v>
      </c>
      <c r="BO104" s="0" t="str">
        <f aca="false">IF(BN104&gt;=90, "Very Good", IF(BN104&gt;=80, "Good", IF(BN104&gt;=70, "Slightly Good", IF(BN104&gt;=60, "Average", IF(BN104&gt;=50, "Slightly Poor", IF(BN104&gt;=40, "Poor", "Very Poor"))))))</f>
        <v>Slightly Poor</v>
      </c>
      <c r="BP104" s="0" t="n">
        <f aca="false">IF(AJ104&lt;=1000, -6.942*LN(AJ104)+107.59, IF(AND(AJ104&gt;1000, AJ104&lt;=5213),-36.304*LN(AJ104)+310.72, IF(AJ104&gt;5213, 10)))</f>
        <v>70.4703795217593</v>
      </c>
      <c r="BQ104" s="0" t="n">
        <f aca="false">BF104^0.04*BG104^0.22*BH104^0.51*BI104^0.06*BP104^0.17</f>
        <v>78.9051628938888</v>
      </c>
      <c r="BR104" s="0" t="str">
        <f aca="false">IF(BQ104&gt;=90, "Very Good", IF(BQ104&gt;=80, "Good", IF(BQ104&gt;=70, "Slightly Good", IF(BQ104&gt;=60, "Average", IF(BQ104&gt;=50, "Slightly Poor", IF(BQ104&gt;=40, "Poor", "Very Poor"))))))</f>
        <v>Slightly Good</v>
      </c>
      <c r="BT104" s="0" t="n">
        <f aca="false">9.81*LN(AH104)+30.6</f>
        <v>55.1390866865617</v>
      </c>
      <c r="BU104" s="0" t="str">
        <f aca="false">IF(BT104&lt;30, "Clean water", IF(AND(BT104&gt;=30, BT104&lt;40), "Hypolimia", IF(AND(BT104&gt;=40,BT104&lt;50), "Mesotrophic", IF(AND(BT104&gt;=50, BT104&lt;70), "Eutrophic", IF(BT104&gt;70,"Hypertrophic")))))</f>
        <v>Eutrophic</v>
      </c>
      <c r="BW104" s="0" t="str">
        <f aca="false">IF(G104/H104&gt;=1, "PLS CHECK", "")</f>
        <v/>
      </c>
      <c r="BX104" s="0" t="str">
        <f aca="false">IF(AC104/J104&gt;=1, "PLS CHECK", "")</f>
        <v/>
      </c>
      <c r="BY104" s="0" t="str">
        <f aca="false">IF(AE104/J104&gt;=1, "PLS CHECK", "")</f>
        <v/>
      </c>
      <c r="BZ104" s="0" t="str">
        <f aca="false">IF(AD104/J104&gt;=1, "PLS CHECK", "")</f>
        <v/>
      </c>
      <c r="CA104" s="0" t="str">
        <f aca="false">IF(AF104/K104&gt;=1, "PLS CHECK", "")</f>
        <v/>
      </c>
      <c r="CB104" s="0" t="str">
        <f aca="false">IF(AG104/K104&gt;=1, "PLS CHECK", "")</f>
        <v/>
      </c>
    </row>
    <row r="105" customFormat="false" ht="12.5" hidden="false" customHeight="false" outlineLevel="0" collapsed="false">
      <c r="A105" s="0" t="n">
        <v>102</v>
      </c>
      <c r="B105" s="15" t="s">
        <v>103</v>
      </c>
      <c r="C105" s="16" t="s">
        <v>104</v>
      </c>
      <c r="D105" s="0" t="s">
        <v>130</v>
      </c>
      <c r="E105" s="37"/>
      <c r="F105" s="0" t="n">
        <v>12.8</v>
      </c>
      <c r="G105" s="0" t="n">
        <v>1.2</v>
      </c>
      <c r="H105" s="0" t="n">
        <v>4</v>
      </c>
      <c r="I105" s="0" t="n">
        <v>4.2</v>
      </c>
      <c r="J105" s="0" t="n">
        <v>6.782</v>
      </c>
      <c r="K105" s="0" t="n">
        <v>0.018</v>
      </c>
      <c r="L105" s="0" t="n">
        <v>2.6</v>
      </c>
      <c r="M105" s="0" t="n">
        <v>16.9</v>
      </c>
      <c r="N105" s="0" t="n">
        <v>0</v>
      </c>
      <c r="O105" s="0" t="n">
        <v>351</v>
      </c>
      <c r="P105" s="37"/>
      <c r="AC105" s="0" t="n">
        <v>6.329</v>
      </c>
      <c r="AD105" s="0" t="n">
        <v>0.039</v>
      </c>
      <c r="AE105" s="0" t="n">
        <v>5.85</v>
      </c>
      <c r="AF105" s="0" t="n">
        <v>0.015</v>
      </c>
      <c r="AG105" s="0" t="n">
        <v>0.002</v>
      </c>
      <c r="AH105" s="0" t="n">
        <v>23.6</v>
      </c>
      <c r="AJ105" s="0" t="n">
        <v>17</v>
      </c>
      <c r="BF105" s="0" t="n">
        <f aca="false">IF(E105&lt;11,-3.6797*E105^2+48.115*E105-53.83,280.92*EXP(-0.2027*E105))</f>
        <v>-53.83</v>
      </c>
      <c r="BG105" s="0" t="n">
        <f aca="false">32.208*LN(F105)+21.438</f>
        <v>103.550530065171</v>
      </c>
      <c r="BH105" s="0" t="n">
        <f aca="false">IF(G105&lt;=2, -10*G105+100, 88.958*EXP(-0.0755*G105))</f>
        <v>88</v>
      </c>
      <c r="BI105" s="0" t="n">
        <f aca="false">IF(I105&lt;=100, 0.0053*(I105)^2-1.0332*I105+100.76, 122.82*EXP(-0.0092*I105))</f>
        <v>96.514052</v>
      </c>
      <c r="BJ105" s="0" t="e">
        <f aca="false">IF(P105&lt;=1000, -6.942*LN(P105)+107.59, -36.304*LN(P105)+310.72)</f>
        <v>#VALUE!</v>
      </c>
      <c r="BK105" s="0" t="e">
        <f aca="false">BF105^0.04*BG105^0.22*BH105^0.51*BI105^0.06*BJ105^0.17</f>
        <v>#VALUE!</v>
      </c>
      <c r="BL105" s="0" t="e">
        <f aca="false">IF(BK105&gt;=90, "Very Good", IF(BK105&gt;=80, "Good", IF(BK105&gt;=70, "Slightly Good", IF(BK105&gt;=60, "Average", IF(BK105&gt;=50, "Slightly Poor", IF(BK105&gt;=40, "Poor", "Very Poor"))))))</f>
        <v>#VALUE!</v>
      </c>
      <c r="BM105" s="0" t="e">
        <f aca="false">IF(P105&lt;=1000, -6.942*LN(P105)+107.59, IF(AND(P105&gt;1000, P105&lt;=5213),-36.304*LN(P105)+310.72, IF(P105&gt;5213, 10)))</f>
        <v>#VALUE!</v>
      </c>
      <c r="BN105" s="0" t="e">
        <f aca="false">BF105^0.04*BG105^0.22*BH105^0.51*BI105^0.06*BM105^0.17</f>
        <v>#VALUE!</v>
      </c>
      <c r="BO105" s="0" t="e">
        <f aca="false">IF(BN105&gt;=90, "Very Good", IF(BN105&gt;=80, "Good", IF(BN105&gt;=70, "Slightly Good", IF(BN105&gt;=60, "Average", IF(BN105&gt;=50, "Slightly Poor", IF(BN105&gt;=40, "Poor", "Very Poor"))))))</f>
        <v>#VALUE!</v>
      </c>
      <c r="BP105" s="0" t="n">
        <f aca="false">IF(AJ105&lt;=1000, -6.942*LN(AJ105)+107.59, IF(AND(AJ105&gt;1000, AJ105&lt;=5213),-36.304*LN(AJ105)+310.72, IF(AJ105&gt;5213, 10)))</f>
        <v>87.9218329655618</v>
      </c>
      <c r="BQ105" s="0" t="n">
        <f aca="false">BF105^0.04*BG105^0.22*BH105^0.51*BI105^0.06*BP105^0.17</f>
        <v>-89.9150784304917</v>
      </c>
      <c r="BR105" s="0" t="str">
        <f aca="false">IF(BQ105&gt;=90, "Very Good", IF(BQ105&gt;=80, "Good", IF(BQ105&gt;=70, "Slightly Good", IF(BQ105&gt;=60, "Average", IF(BQ105&gt;=50, "Slightly Poor", IF(BQ105&gt;=40, "Poor", "Very Poor"))))))</f>
        <v>Very Poor</v>
      </c>
      <c r="BT105" s="0" t="n">
        <f aca="false">9.81*LN(AH105)+30.6</f>
        <v>61.6118302450297</v>
      </c>
      <c r="BU105" s="0" t="str">
        <f aca="false">IF(BT105&lt;30, "Clean water", IF(AND(BT105&gt;=30, BT105&lt;40), "Hypolimia", IF(AND(BT105&gt;=40,BT105&lt;50), "Mesotrophic", IF(AND(BT105&gt;=50, BT105&lt;70), "Eutrophic", IF(BT105&gt;70,"Hypertrophic")))))</f>
        <v>Eutrophic</v>
      </c>
      <c r="BW105" s="0" t="str">
        <f aca="false">IF(G105/H105&gt;=1, "PLS CHECK", "")</f>
        <v/>
      </c>
      <c r="BX105" s="0" t="str">
        <f aca="false">IF(AC105/J105&gt;=1, "PLS CHECK", "")</f>
        <v/>
      </c>
      <c r="BY105" s="0" t="str">
        <f aca="false">IF(AE105/J105&gt;=1, "PLS CHECK", "")</f>
        <v/>
      </c>
      <c r="BZ105" s="0" t="str">
        <f aca="false">IF(AD105/J105&gt;=1, "PLS CHECK", "")</f>
        <v/>
      </c>
      <c r="CA105" s="0" t="str">
        <f aca="false">IF(AF105/K105&gt;=1, "PLS CHECK", "")</f>
        <v/>
      </c>
      <c r="CB105" s="0" t="str">
        <f aca="false">IF(AG105/K105&gt;=1, "PLS CHECK", "")</f>
        <v/>
      </c>
    </row>
    <row r="106" customFormat="false" ht="12.5" hidden="false" customHeight="false" outlineLevel="0" collapsed="false">
      <c r="A106" s="0" t="n">
        <v>103</v>
      </c>
      <c r="B106" s="15" t="s">
        <v>105</v>
      </c>
      <c r="C106" s="16" t="s">
        <v>106</v>
      </c>
      <c r="D106" s="0" t="s">
        <v>130</v>
      </c>
      <c r="E106" s="0" t="n">
        <v>7.8</v>
      </c>
      <c r="F106" s="0" t="n">
        <v>10.3</v>
      </c>
      <c r="G106" s="0" t="n">
        <v>1.4</v>
      </c>
      <c r="H106" s="0" t="n">
        <v>3.9</v>
      </c>
      <c r="I106" s="0" t="n">
        <v>5</v>
      </c>
      <c r="J106" s="0" t="n">
        <v>2.633</v>
      </c>
      <c r="K106" s="0" t="n">
        <v>0.023</v>
      </c>
      <c r="L106" s="0" t="n">
        <v>2</v>
      </c>
      <c r="M106" s="0" t="n">
        <v>13.6</v>
      </c>
      <c r="N106" s="0" t="n">
        <v>0</v>
      </c>
      <c r="O106" s="0" t="n">
        <v>241</v>
      </c>
      <c r="P106" s="37"/>
      <c r="AC106" s="0" t="n">
        <v>2.481</v>
      </c>
      <c r="AD106" s="0" t="n">
        <v>0.064</v>
      </c>
      <c r="AE106" s="0" t="n">
        <v>2.167</v>
      </c>
      <c r="AF106" s="37"/>
      <c r="AG106" s="0" t="n">
        <v>0.001</v>
      </c>
      <c r="AH106" s="0" t="n">
        <v>5.7</v>
      </c>
      <c r="AJ106" s="37"/>
      <c r="BF106" s="0" t="n">
        <f aca="false">IF(E106&lt;11,-3.6797*E106^2+48.115*E106-53.83,280.92*EXP(-0.2027*E106))</f>
        <v>97.5940520000001</v>
      </c>
      <c r="BG106" s="0" t="n">
        <f aca="false">32.208*LN(F106)+21.438</f>
        <v>96.5516905777479</v>
      </c>
      <c r="BH106" s="0" t="n">
        <f aca="false">IF(G106&lt;=2, -10*G106+100, 88.958*EXP(-0.0755*G106))</f>
        <v>86</v>
      </c>
      <c r="BI106" s="0" t="n">
        <f aca="false">IF(I106&lt;=100, 0.0053*(I106)^2-1.0332*I106+100.76, 122.82*EXP(-0.0092*I106))</f>
        <v>95.7265</v>
      </c>
      <c r="BJ106" s="0" t="e">
        <f aca="false">IF(P106&lt;=1000, -6.942*LN(P106)+107.59, -36.304*LN(P106)+310.72)</f>
        <v>#VALUE!</v>
      </c>
      <c r="BK106" s="0" t="e">
        <f aca="false">BF106^0.04*BG106^0.22*BH106^0.51*BI106^0.06*BJ106^0.17</f>
        <v>#VALUE!</v>
      </c>
      <c r="BL106" s="0" t="e">
        <f aca="false">IF(BK106&gt;=90, "Very Good", IF(BK106&gt;=80, "Good", IF(BK106&gt;=70, "Slightly Good", IF(BK106&gt;=60, "Average", IF(BK106&gt;=50, "Slightly Poor", IF(BK106&gt;=40, "Poor", "Very Poor"))))))</f>
        <v>#VALUE!</v>
      </c>
      <c r="BM106" s="0" t="e">
        <f aca="false">IF(P106&lt;=1000, -6.942*LN(P106)+107.59, IF(AND(P106&gt;1000, P106&lt;=5213),-36.304*LN(P106)+310.72, IF(P106&gt;5213, 10)))</f>
        <v>#VALUE!</v>
      </c>
      <c r="BN106" s="0" t="e">
        <f aca="false">BF106^0.04*BG106^0.22*BH106^0.51*BI106^0.06*BM106^0.17</f>
        <v>#VALUE!</v>
      </c>
      <c r="BO106" s="0" t="e">
        <f aca="false">IF(BN106&gt;=90, "Very Good", IF(BN106&gt;=80, "Good", IF(BN106&gt;=70, "Slightly Good", IF(BN106&gt;=60, "Average", IF(BN106&gt;=50, "Slightly Poor", IF(BN106&gt;=40, "Poor", "Very Poor"))))))</f>
        <v>#VALUE!</v>
      </c>
      <c r="BP106" s="0" t="e">
        <f aca="false">IF(AJ106&lt;=1000, -6.942*LN(AJ106)+107.59, IF(AND(AJ106&gt;1000, AJ106&lt;=5213),-36.304*LN(AJ106)+310.72, IF(AJ106&gt;5213, 10)))</f>
        <v>#VALUE!</v>
      </c>
      <c r="BQ106" s="0" t="e">
        <f aca="false">BF106^0.04*BG106^0.22*BH106^0.51*BI106^0.06*BP106^0.17</f>
        <v>#VALUE!</v>
      </c>
      <c r="BR106" s="0" t="e">
        <f aca="false">IF(BQ106&gt;=90, "Very Good", IF(BQ106&gt;=80, "Good", IF(BQ106&gt;=70, "Slightly Good", IF(BQ106&gt;=60, "Average", IF(BQ106&gt;=50, "Slightly Poor", IF(BQ106&gt;=40, "Poor", "Very Poor"))))))</f>
        <v>#VALUE!</v>
      </c>
      <c r="BT106" s="0" t="n">
        <f aca="false">9.81*LN(AH106)+30.6</f>
        <v>47.6739731751854</v>
      </c>
      <c r="BU106" s="0" t="str">
        <f aca="false">IF(BT106&lt;30, "Clean water", IF(AND(BT106&gt;=30, BT106&lt;40), "Hypolimia", IF(AND(BT106&gt;=40,BT106&lt;50), "Mesotrophic", IF(AND(BT106&gt;=50, BT106&lt;70), "Eutrophic", IF(BT106&gt;70,"Hypertrophic")))))</f>
        <v>Mesotrophic</v>
      </c>
      <c r="BW106" s="0" t="str">
        <f aca="false">IF(G106/H106&gt;=1, "PLS CHECK", "")</f>
        <v/>
      </c>
      <c r="BX106" s="0" t="str">
        <f aca="false">IF(AC106/J106&gt;=1, "PLS CHECK", "")</f>
        <v/>
      </c>
      <c r="BY106" s="0" t="str">
        <f aca="false">IF(AE106/J106&gt;=1, "PLS CHECK", "")</f>
        <v/>
      </c>
      <c r="BZ106" s="0" t="str">
        <f aca="false">IF(AD106/J106&gt;=1, "PLS CHECK", "")</f>
        <v/>
      </c>
      <c r="CA106" s="0" t="str">
        <f aca="false">IF(AF106/K106&gt;=1, "PLS CHECK", "")</f>
        <v/>
      </c>
      <c r="CB106" s="0" t="str">
        <f aca="false">IF(AG106/K106&gt;=1, "PLS CHECK", "")</f>
        <v/>
      </c>
    </row>
    <row r="107" customFormat="false" ht="12.5" hidden="false" customHeight="false" outlineLevel="0" collapsed="false">
      <c r="A107" s="0" t="n">
        <v>104</v>
      </c>
      <c r="B107" s="15" t="s">
        <v>107</v>
      </c>
      <c r="C107" s="16" t="s">
        <v>108</v>
      </c>
      <c r="D107" s="0" t="s">
        <v>130</v>
      </c>
      <c r="E107" s="37"/>
      <c r="F107" s="37"/>
      <c r="G107" s="0" t="n">
        <v>1.5</v>
      </c>
      <c r="H107" s="37"/>
      <c r="I107" s="37"/>
      <c r="J107" s="0" t="n">
        <v>6.032</v>
      </c>
      <c r="K107" s="37"/>
      <c r="L107" s="37"/>
      <c r="M107" s="0" t="n">
        <v>15.6</v>
      </c>
      <c r="N107" s="0" t="n">
        <v>0</v>
      </c>
      <c r="O107" s="0" t="n">
        <v>572</v>
      </c>
      <c r="P107" s="0" t="n">
        <v>6000</v>
      </c>
      <c r="AC107" s="0" t="n">
        <v>5.711</v>
      </c>
      <c r="AD107" s="0" t="n">
        <v>0.026</v>
      </c>
      <c r="AE107" s="0" t="n">
        <v>5.37</v>
      </c>
      <c r="AF107" s="37"/>
      <c r="AG107" s="0" t="n">
        <v>0.001</v>
      </c>
      <c r="AH107" s="0" t="n">
        <v>4.5</v>
      </c>
      <c r="AJ107" s="0" t="n">
        <v>900</v>
      </c>
      <c r="BF107" s="0" t="n">
        <f aca="false">IF(E107&lt;11,-3.6797*E107^2+48.115*E107-53.83,280.92*EXP(-0.2027*E107))</f>
        <v>-53.83</v>
      </c>
      <c r="BG107" s="0" t="e">
        <f aca="false">32.208*LN(F107)+21.438</f>
        <v>#VALUE!</v>
      </c>
      <c r="BH107" s="0" t="n">
        <f aca="false">IF(G107&lt;=2, -10*G107+100, 88.958*EXP(-0.0755*G107))</f>
        <v>85</v>
      </c>
      <c r="BI107" s="0" t="n">
        <f aca="false">IF(I107&lt;=100, 0.0053*(I107)^2-1.0332*I107+100.76, 122.82*EXP(-0.0092*I107))</f>
        <v>100.76</v>
      </c>
      <c r="BJ107" s="0" t="n">
        <f aca="false">IF(P107&lt;=1000, -6.942*LN(P107)+107.59, -36.304*LN(P107)+310.72)</f>
        <v>-5.10718341902276</v>
      </c>
      <c r="BK107" s="0" t="e">
        <f aca="false">BF107^0.04*BG107^0.22*BH107^0.51*BI107^0.06*BJ107^0.17</f>
        <v>#VALUE!</v>
      </c>
      <c r="BL107" s="0" t="e">
        <f aca="false">IF(BK107&gt;=90, "Very Good", IF(BK107&gt;=80, "Good", IF(BK107&gt;=70, "Slightly Good", IF(BK107&gt;=60, "Average", IF(BK107&gt;=50, "Slightly Poor", IF(BK107&gt;=40, "Poor", "Very Poor"))))))</f>
        <v>#VALUE!</v>
      </c>
      <c r="BM107" s="0" t="n">
        <f aca="false">IF(P107&lt;=1000, -6.942*LN(P107)+107.59, IF(AND(P107&gt;1000, P107&lt;=5213),-36.304*LN(P107)+310.72, IF(P107&gt;5213, 10)))</f>
        <v>10</v>
      </c>
      <c r="BN107" s="0" t="e">
        <f aca="false">BF107^0.04*BG107^0.22*BH107^0.51*BI107^0.06*BM107^0.17</f>
        <v>#VALUE!</v>
      </c>
      <c r="BO107" s="0" t="e">
        <f aca="false">IF(BN107&gt;=90, "Very Good", IF(BN107&gt;=80, "Good", IF(BN107&gt;=70, "Slightly Good", IF(BN107&gt;=60, "Average", IF(BN107&gt;=50, "Slightly Poor", IF(BN107&gt;=40, "Poor", "Very Poor"))))))</f>
        <v>#VALUE!</v>
      </c>
      <c r="BP107" s="0" t="n">
        <f aca="false">IF(AJ107&lt;=1000, -6.942*LN(AJ107)+107.59, IF(AND(AJ107&gt;1000, AJ107&lt;=5213),-36.304*LN(AJ107)+310.72, IF(AJ107&gt;5213, 10)))</f>
        <v>60.3677755530026</v>
      </c>
      <c r="BQ107" s="0" t="e">
        <f aca="false">BF107^0.04*BG107^0.22*BH107^0.51*BI107^0.06*BP107^0.17</f>
        <v>#VALUE!</v>
      </c>
      <c r="BR107" s="0" t="e">
        <f aca="false">IF(BQ107&gt;=90, "Very Good", IF(BQ107&gt;=80, "Good", IF(BQ107&gt;=70, "Slightly Good", IF(BQ107&gt;=60, "Average", IF(BQ107&gt;=50, "Slightly Poor", IF(BQ107&gt;=40, "Poor", "Very Poor"))))))</f>
        <v>#VALUE!</v>
      </c>
      <c r="BT107" s="0" t="n">
        <f aca="false">9.81*LN(AH107)+30.6</f>
        <v>45.3549992623753</v>
      </c>
      <c r="BU107" s="0" t="str">
        <f aca="false">IF(BT107&lt;30, "Clean water", IF(AND(BT107&gt;=30, BT107&lt;40), "Hypolimia", IF(AND(BT107&gt;=40,BT107&lt;50), "Mesotrophic", IF(AND(BT107&gt;=50, BT107&lt;70), "Eutrophic", IF(BT107&gt;70,"Hypertrophic")))))</f>
        <v>Mesotrophic</v>
      </c>
      <c r="BW107" s="0" t="e">
        <f aca="false">IF(G107/H107&gt;=1, "PLS CHECK", "")</f>
        <v>#DIV/0!</v>
      </c>
      <c r="BX107" s="0" t="str">
        <f aca="false">IF(AC107/J107&gt;=1, "PLS CHECK", "")</f>
        <v/>
      </c>
      <c r="BY107" s="0" t="str">
        <f aca="false">IF(AE107/J107&gt;=1, "PLS CHECK", "")</f>
        <v/>
      </c>
      <c r="BZ107" s="0" t="str">
        <f aca="false">IF(AD107/J107&gt;=1, "PLS CHECK", "")</f>
        <v/>
      </c>
      <c r="CA107" s="0" t="e">
        <f aca="false">IF(AF107/K107&gt;=1, "PLS CHECK", "")</f>
        <v>#DIV/0!</v>
      </c>
      <c r="CB107" s="0" t="e">
        <f aca="false">IF(AG107/K107&gt;=1, "PLS CHECK", "")</f>
        <v>#DIV/0!</v>
      </c>
    </row>
    <row r="108" customFormat="false" ht="12.5" hidden="false" customHeight="false" outlineLevel="0" collapsed="false">
      <c r="A108" s="0" t="n">
        <v>105</v>
      </c>
      <c r="B108" s="15" t="s">
        <v>109</v>
      </c>
      <c r="C108" s="16" t="s">
        <v>110</v>
      </c>
      <c r="D108" s="0" t="s">
        <v>130</v>
      </c>
      <c r="E108" s="0" t="n">
        <v>7.5</v>
      </c>
      <c r="F108" s="0" t="n">
        <v>9.3</v>
      </c>
      <c r="G108" s="37"/>
      <c r="H108" s="37"/>
      <c r="I108" s="0" t="n">
        <v>13.1</v>
      </c>
      <c r="J108" s="0" t="n">
        <v>7.506</v>
      </c>
      <c r="K108" s="37"/>
      <c r="L108" s="37"/>
      <c r="M108" s="0" t="n">
        <v>18.3</v>
      </c>
      <c r="O108" s="0" t="n">
        <v>475</v>
      </c>
      <c r="AC108" s="0" t="n">
        <v>7.185</v>
      </c>
      <c r="AD108" s="0" t="n">
        <v>1.305</v>
      </c>
      <c r="AE108" s="0" t="n">
        <v>4.839</v>
      </c>
      <c r="AF108" s="37"/>
      <c r="AG108" s="0" t="n">
        <v>0.068</v>
      </c>
      <c r="BD108" s="0" t="n">
        <v>2.987</v>
      </c>
      <c r="BF108" s="0" t="n">
        <f aca="false">IF(E108&lt;11,-3.6797*E108^2+48.115*E108-53.83,280.92*EXP(-0.2027*E108))</f>
        <v>100.049375</v>
      </c>
      <c r="BG108" s="0" t="n">
        <f aca="false">32.208*LN(F108)+21.438</f>
        <v>93.2623038003278</v>
      </c>
      <c r="BH108" s="0" t="n">
        <f aca="false">IF(G108&lt;=2, -10*G108+100, 88.958*EXP(-0.0755*G108))</f>
        <v>100</v>
      </c>
      <c r="BI108" s="0" t="n">
        <f aca="false">IF(I108&lt;=100, 0.0053*(I108)^2-1.0332*I108+100.76, 122.82*EXP(-0.0092*I108))</f>
        <v>88.134613</v>
      </c>
      <c r="BJ108" s="0" t="e">
        <f aca="false">IF(P108&lt;=1000, -6.942*LN(P108)+107.59, -36.304*LN(P108)+310.72)</f>
        <v>#VALUE!</v>
      </c>
      <c r="BK108" s="0" t="e">
        <f aca="false">BF108^0.04*BG108^0.22*BH108^0.51*BI108^0.06*BJ108^0.17</f>
        <v>#VALUE!</v>
      </c>
      <c r="BL108" s="0" t="e">
        <f aca="false">IF(BK108&gt;=90, "Very Good", IF(BK108&gt;=80, "Good", IF(BK108&gt;=70, "Slightly Good", IF(BK108&gt;=60, "Average", IF(BK108&gt;=50, "Slightly Poor", IF(BK108&gt;=40, "Poor", "Very Poor"))))))</f>
        <v>#VALUE!</v>
      </c>
      <c r="BM108" s="0" t="e">
        <f aca="false">IF(P108&lt;=1000, -6.942*LN(P108)+107.59, IF(AND(P108&gt;1000, P108&lt;=5213),-36.304*LN(P108)+310.72, IF(P108&gt;5213, 10)))</f>
        <v>#VALUE!</v>
      </c>
      <c r="BN108" s="0" t="e">
        <f aca="false">BF108^0.04*BG108^0.22*BH108^0.51*BI108^0.06*BM108^0.17</f>
        <v>#VALUE!</v>
      </c>
      <c r="BO108" s="0" t="e">
        <f aca="false">IF(BN108&gt;=90, "Very Good", IF(BN108&gt;=80, "Good", IF(BN108&gt;=70, "Slightly Good", IF(BN108&gt;=60, "Average", IF(BN108&gt;=50, "Slightly Poor", IF(BN108&gt;=40, "Poor", "Very Poor"))))))</f>
        <v>#VALUE!</v>
      </c>
      <c r="BP108" s="0" t="e">
        <f aca="false">IF(AJ108&lt;=1000, -6.942*LN(AJ108)+107.59, IF(AND(AJ108&gt;1000, AJ108&lt;=5213),-36.304*LN(AJ108)+310.72, IF(AJ108&gt;5213, 10)))</f>
        <v>#VALUE!</v>
      </c>
      <c r="BQ108" s="0" t="e">
        <f aca="false">BF108^0.04*BG108^0.22*BH108^0.51*BI108^0.06*BP108^0.17</f>
        <v>#VALUE!</v>
      </c>
      <c r="BR108" s="0" t="e">
        <f aca="false">IF(BQ108&gt;=90, "Very Good", IF(BQ108&gt;=80, "Good", IF(BQ108&gt;=70, "Slightly Good", IF(BQ108&gt;=60, "Average", IF(BQ108&gt;=50, "Slightly Poor", IF(BQ108&gt;=40, "Poor", "Very Poor"))))))</f>
        <v>#VALUE!</v>
      </c>
      <c r="BT108" s="0" t="e">
        <f aca="false">9.81*LN(AH108)+30.6</f>
        <v>#VALUE!</v>
      </c>
      <c r="BU108" s="0" t="e">
        <f aca="false">IF(BT108&lt;30, "Clean water", IF(AND(BT108&gt;=30, BT108&lt;40), "Hypolimia", IF(AND(BT108&gt;=40,BT108&lt;50), "Mesotrophic", IF(AND(BT108&gt;=50, BT108&lt;70), "Eutrophic", IF(BT108&gt;70,"Hypertrophic")))))</f>
        <v>#VALUE!</v>
      </c>
      <c r="BW108" s="0" t="e">
        <f aca="false">IF(G108/H108&gt;=1, "PLS CHECK", "")</f>
        <v>#DIV/0!</v>
      </c>
      <c r="BX108" s="0" t="str">
        <f aca="false">IF(AC108/J108&gt;=1, "PLS CHECK", "")</f>
        <v/>
      </c>
      <c r="BY108" s="0" t="str">
        <f aca="false">IF(AE108/J108&gt;=1, "PLS CHECK", "")</f>
        <v/>
      </c>
      <c r="BZ108" s="0" t="str">
        <f aca="false">IF(AD108/J108&gt;=1, "PLS CHECK", "")</f>
        <v/>
      </c>
      <c r="CA108" s="0" t="e">
        <f aca="false">IF(AF108/K108&gt;=1, "PLS CHECK", "")</f>
        <v>#DIV/0!</v>
      </c>
      <c r="CB108" s="0" t="e">
        <f aca="false">IF(AG108/K108&gt;=1, "PLS CHECK", "")</f>
        <v>#DIV/0!</v>
      </c>
    </row>
    <row r="109" customFormat="false" ht="12.5" hidden="false" customHeight="false" outlineLevel="0" collapsed="false">
      <c r="A109" s="0" t="n">
        <v>106</v>
      </c>
      <c r="B109" s="15" t="s">
        <v>111</v>
      </c>
      <c r="C109" s="16" t="s">
        <v>112</v>
      </c>
      <c r="D109" s="0" t="s">
        <v>130</v>
      </c>
      <c r="E109" s="0" t="n">
        <v>7.7</v>
      </c>
      <c r="F109" s="0" t="n">
        <v>11</v>
      </c>
      <c r="G109" s="0" t="n">
        <v>1.9</v>
      </c>
      <c r="H109" s="0" t="n">
        <v>6.8</v>
      </c>
      <c r="I109" s="0" t="n">
        <v>6.6</v>
      </c>
      <c r="J109" s="0" t="n">
        <v>7.559</v>
      </c>
      <c r="K109" s="0" t="n">
        <v>0.083</v>
      </c>
      <c r="L109" s="0" t="n">
        <v>4.4</v>
      </c>
      <c r="M109" s="0" t="n">
        <v>16.8</v>
      </c>
      <c r="N109" s="0" t="n">
        <v>0</v>
      </c>
      <c r="O109" s="0" t="n">
        <v>536</v>
      </c>
      <c r="P109" s="0" t="n">
        <v>18000</v>
      </c>
      <c r="AC109" s="0" t="n">
        <v>7.425</v>
      </c>
      <c r="AD109" s="0" t="n">
        <v>0.604</v>
      </c>
      <c r="AE109" s="0" t="n">
        <v>5.278</v>
      </c>
      <c r="AF109" s="0" t="n">
        <v>0.066</v>
      </c>
      <c r="AG109" s="0" t="n">
        <v>0.039</v>
      </c>
      <c r="AH109" s="0" t="n">
        <v>20.4</v>
      </c>
      <c r="AJ109" s="0" t="n">
        <v>40</v>
      </c>
      <c r="BF109" s="0" t="n">
        <f aca="false">IF(E109&lt;11,-3.6797*E109^2+48.115*E109-53.83,280.92*EXP(-0.2027*E109))</f>
        <v>98.486087</v>
      </c>
      <c r="BG109" s="0" t="n">
        <f aca="false">32.208*LN(F109)+21.438</f>
        <v>98.6694109462899</v>
      </c>
      <c r="BH109" s="0" t="n">
        <f aca="false">IF(G109&lt;=2, -10*G109+100, 88.958*EXP(-0.0755*G109))</f>
        <v>81</v>
      </c>
      <c r="BI109" s="0" t="n">
        <f aca="false">IF(I109&lt;=100, 0.0053*(I109)^2-1.0332*I109+100.76, 122.82*EXP(-0.0092*I109))</f>
        <v>94.171748</v>
      </c>
      <c r="BJ109" s="0" t="n">
        <f aca="false">IF(P109&lt;=1000, -6.942*LN(P109)+107.59, -36.304*LN(P109)+310.72)</f>
        <v>-44.9912039468299</v>
      </c>
      <c r="BK109" s="0" t="e">
        <f aca="false">BF109^0.04*BG109^0.22*BH109^0.51*BI109^0.06*BJ109^0.17</f>
        <v>#NUM!</v>
      </c>
      <c r="BL109" s="0" t="e">
        <f aca="false">IF(BK109&gt;=90, "Very Good", IF(BK109&gt;=80, "Good", IF(BK109&gt;=70, "Slightly Good", IF(BK109&gt;=60, "Average", IF(BK109&gt;=50, "Slightly Poor", IF(BK109&gt;=40, "Poor", "Very Poor"))))))</f>
        <v>#NUM!</v>
      </c>
      <c r="BM109" s="0" t="n">
        <f aca="false">IF(P109&lt;=1000, -6.942*LN(P109)+107.59, IF(AND(P109&gt;1000, P109&lt;=5213),-36.304*LN(P109)+310.72, IF(P109&gt;5213, 10)))</f>
        <v>10</v>
      </c>
      <c r="BN109" s="0" t="n">
        <f aca="false">BF109^0.04*BG109^0.22*BH109^0.51*BI109^0.06*BM109^0.17</f>
        <v>60.2861778811793</v>
      </c>
      <c r="BO109" s="0" t="str">
        <f aca="false">IF(BN109&gt;=90, "Very Good", IF(BN109&gt;=80, "Good", IF(BN109&gt;=70, "Slightly Good", IF(BN109&gt;=60, "Average", IF(BN109&gt;=50, "Slightly Poor", IF(BN109&gt;=40, "Poor", "Very Poor"))))))</f>
        <v>Average</v>
      </c>
      <c r="BP109" s="0" t="n">
        <f aca="false">IF(AJ109&lt;=1000, -6.942*LN(AJ109)+107.59, IF(AND(AJ109&gt;1000, AJ109&lt;=5213),-36.304*LN(AJ109)+310.72, IF(AJ109&gt;5213, 10)))</f>
        <v>81.981798829541</v>
      </c>
      <c r="BQ109" s="0" t="n">
        <f aca="false">BF109^0.04*BG109^0.22*BH109^0.51*BI109^0.06*BP109^0.17</f>
        <v>86.2084260443509</v>
      </c>
      <c r="BR109" s="0" t="str">
        <f aca="false">IF(BQ109&gt;=90, "Very Good", IF(BQ109&gt;=80, "Good", IF(BQ109&gt;=70, "Slightly Good", IF(BQ109&gt;=60, "Average", IF(BQ109&gt;=50, "Slightly Poor", IF(BQ109&gt;=40, "Poor", "Very Poor"))))))</f>
        <v>Good</v>
      </c>
      <c r="BT109" s="0" t="n">
        <f aca="false">9.81*LN(AH109)+30.6</f>
        <v>60.1823973773402</v>
      </c>
      <c r="BU109" s="0" t="str">
        <f aca="false">IF(BT109&lt;30, "Clean water", IF(AND(BT109&gt;=30, BT109&lt;40), "Hypolimia", IF(AND(BT109&gt;=40,BT109&lt;50), "Mesotrophic", IF(AND(BT109&gt;=50, BT109&lt;70), "Eutrophic", IF(BT109&gt;70,"Hypertrophic")))))</f>
        <v>Eutrophic</v>
      </c>
      <c r="BW109" s="0" t="str">
        <f aca="false">IF(G109/H109&gt;=1, "PLS CHECK", "")</f>
        <v/>
      </c>
      <c r="BX109" s="0" t="str">
        <f aca="false">IF(AC109/J109&gt;=1, "PLS CHECK", "")</f>
        <v/>
      </c>
      <c r="BY109" s="0" t="str">
        <f aca="false">IF(AE109/J109&gt;=1, "PLS CHECK", "")</f>
        <v/>
      </c>
      <c r="BZ109" s="0" t="str">
        <f aca="false">IF(AD109/J109&gt;=1, "PLS CHECK", "")</f>
        <v/>
      </c>
      <c r="CA109" s="0" t="str">
        <f aca="false">IF(AF109/K109&gt;=1, "PLS CHECK", "")</f>
        <v/>
      </c>
      <c r="CB109" s="0" t="str">
        <f aca="false">IF(AG109/K109&gt;=1, "PLS CHECK", "")</f>
        <v/>
      </c>
    </row>
    <row r="110" customFormat="false" ht="12.5" hidden="false" customHeight="false" outlineLevel="0" collapsed="false">
      <c r="A110" s="0" t="n">
        <v>107</v>
      </c>
      <c r="B110" s="15" t="s">
        <v>113</v>
      </c>
      <c r="C110" s="16" t="s">
        <v>114</v>
      </c>
      <c r="D110" s="0" t="s">
        <v>130</v>
      </c>
      <c r="E110" s="0" t="n">
        <v>7.8</v>
      </c>
      <c r="F110" s="0" t="n">
        <v>9.9</v>
      </c>
      <c r="G110" s="0" t="n">
        <v>1.3</v>
      </c>
      <c r="H110" s="37"/>
      <c r="I110" s="0" t="n">
        <v>4.8</v>
      </c>
      <c r="J110" s="0" t="n">
        <v>6.81</v>
      </c>
      <c r="K110" s="0" t="n">
        <v>0.03</v>
      </c>
      <c r="L110" s="0" t="n">
        <v>3.3</v>
      </c>
      <c r="M110" s="0" t="n">
        <v>14.1</v>
      </c>
      <c r="N110" s="0" t="n">
        <v>0</v>
      </c>
      <c r="O110" s="0" t="n">
        <v>537</v>
      </c>
      <c r="P110" s="0" t="n">
        <v>9000</v>
      </c>
      <c r="AC110" s="0" t="n">
        <v>6.271</v>
      </c>
      <c r="AD110" s="0" t="n">
        <v>0.128</v>
      </c>
      <c r="AE110" s="0" t="n">
        <v>5.532</v>
      </c>
      <c r="AF110" s="0" t="n">
        <v>0.028</v>
      </c>
      <c r="AG110" s="0" t="n">
        <v>0.01</v>
      </c>
      <c r="AH110" s="0" t="n">
        <v>12.4</v>
      </c>
      <c r="AJ110" s="0" t="n">
        <v>100</v>
      </c>
      <c r="BF110" s="0" t="n">
        <f aca="false">IF(E110&lt;11,-3.6797*E110^2+48.115*E110-53.83,280.92*EXP(-0.2027*E110))</f>
        <v>97.5940520000001</v>
      </c>
      <c r="BG110" s="0" t="n">
        <f aca="false">32.208*LN(F110)+21.438</f>
        <v>95.2759594579826</v>
      </c>
      <c r="BH110" s="0" t="n">
        <f aca="false">IF(G110&lt;=2, -10*G110+100, 88.958*EXP(-0.0755*G110))</f>
        <v>87</v>
      </c>
      <c r="BI110" s="0" t="n">
        <f aca="false">IF(I110&lt;=100, 0.0053*(I110)^2-1.0332*I110+100.76, 122.82*EXP(-0.0092*I110))</f>
        <v>95.922752</v>
      </c>
      <c r="BJ110" s="0" t="n">
        <f aca="false">IF(P110&lt;=1000, -6.942*LN(P110)+107.59, -36.304*LN(P110)+310.72)</f>
        <v>-19.8271887037816</v>
      </c>
      <c r="BK110" s="0" t="e">
        <f aca="false">BF110^0.04*BG110^0.22*BH110^0.51*BI110^0.06*BJ110^0.17</f>
        <v>#NUM!</v>
      </c>
      <c r="BL110" s="0" t="e">
        <f aca="false">IF(BK110&gt;=90, "Very Good", IF(BK110&gt;=80, "Good", IF(BK110&gt;=70, "Slightly Good", IF(BK110&gt;=60, "Average", IF(BK110&gt;=50, "Slightly Poor", IF(BK110&gt;=40, "Poor", "Very Poor"))))))</f>
        <v>#NUM!</v>
      </c>
      <c r="BM110" s="0" t="n">
        <f aca="false">IF(P110&lt;=1000, -6.942*LN(P110)+107.59, IF(AND(P110&gt;1000, P110&lt;=5213),-36.304*LN(P110)+310.72, IF(P110&gt;5213, 10)))</f>
        <v>10</v>
      </c>
      <c r="BN110" s="0" t="n">
        <f aca="false">BF110^0.04*BG110^0.22*BH110^0.51*BI110^0.06*BM110^0.17</f>
        <v>62.0902464184405</v>
      </c>
      <c r="BO110" s="0" t="str">
        <f aca="false">IF(BN110&gt;=90, "Very Good", IF(BN110&gt;=80, "Good", IF(BN110&gt;=70, "Slightly Good", IF(BN110&gt;=60, "Average", IF(BN110&gt;=50, "Slightly Poor", IF(BN110&gt;=40, "Poor", "Very Poor"))))))</f>
        <v>Average</v>
      </c>
      <c r="BP110" s="0" t="n">
        <f aca="false">IF(AJ110&lt;=1000, -6.942*LN(AJ110)+107.59, IF(AND(AJ110&gt;1000, AJ110&lt;=5213),-36.304*LN(AJ110)+310.72, IF(AJ110&gt;5213, 10)))</f>
        <v>75.6209085688707</v>
      </c>
      <c r="BQ110" s="0" t="n">
        <f aca="false">BF110^0.04*BG110^0.22*BH110^0.51*BI110^0.06*BP110^0.17</f>
        <v>87.5774921984399</v>
      </c>
      <c r="BR110" s="0" t="str">
        <f aca="false">IF(BQ110&gt;=90, "Very Good", IF(BQ110&gt;=80, "Good", IF(BQ110&gt;=70, "Slightly Good", IF(BQ110&gt;=60, "Average", IF(BQ110&gt;=50, "Slightly Poor", IF(BQ110&gt;=40, "Poor", "Very Poor"))))))</f>
        <v>Good</v>
      </c>
      <c r="BT110" s="0" t="n">
        <f aca="false">9.81*LN(AH110)+30.6</f>
        <v>55.2986023963138</v>
      </c>
      <c r="BU110" s="0" t="str">
        <f aca="false">IF(BT110&lt;30, "Clean water", IF(AND(BT110&gt;=30, BT110&lt;40), "Hypolimia", IF(AND(BT110&gt;=40,BT110&lt;50), "Mesotrophic", IF(AND(BT110&gt;=50, BT110&lt;70), "Eutrophic", IF(BT110&gt;70,"Hypertrophic")))))</f>
        <v>Eutrophic</v>
      </c>
      <c r="BW110" s="0" t="e">
        <f aca="false">IF(G110/H110&gt;=1, "PLS CHECK", "")</f>
        <v>#DIV/0!</v>
      </c>
      <c r="BX110" s="0" t="str">
        <f aca="false">IF(AC110/J110&gt;=1, "PLS CHECK", "")</f>
        <v/>
      </c>
      <c r="BY110" s="0" t="str">
        <f aca="false">IF(AE110/J110&gt;=1, "PLS CHECK", "")</f>
        <v/>
      </c>
      <c r="BZ110" s="0" t="str">
        <f aca="false">IF(AD110/J110&gt;=1, "PLS CHECK", "")</f>
        <v/>
      </c>
      <c r="CA110" s="0" t="str">
        <f aca="false">IF(AF110/K110&gt;=1, "PLS CHECK", "")</f>
        <v/>
      </c>
      <c r="CB110" s="0" t="str">
        <f aca="false">IF(AG110/K110&gt;=1, "PLS CHECK", "")</f>
        <v/>
      </c>
    </row>
    <row r="111" customFormat="false" ht="12.5" hidden="false" customHeight="false" outlineLevel="0" collapsed="false">
      <c r="A111" s="0" t="n">
        <v>108</v>
      </c>
      <c r="B111" s="15" t="s">
        <v>115</v>
      </c>
      <c r="C111" s="16" t="s">
        <v>116</v>
      </c>
      <c r="D111" s="0" t="s">
        <v>130</v>
      </c>
      <c r="E111" s="37"/>
      <c r="F111" s="0" t="n">
        <v>7.9</v>
      </c>
      <c r="G111" s="37"/>
      <c r="H111" s="37"/>
      <c r="I111" s="0" t="n">
        <v>4.4</v>
      </c>
      <c r="J111" s="37"/>
      <c r="K111" s="37"/>
      <c r="L111" s="37"/>
      <c r="M111" s="0" t="n">
        <v>18</v>
      </c>
      <c r="N111" s="0" t="n">
        <v>0</v>
      </c>
      <c r="O111" s="0" t="n">
        <v>636</v>
      </c>
      <c r="P111" s="37"/>
      <c r="AC111" s="37"/>
      <c r="AD111" s="37"/>
      <c r="AE111" s="0" t="n">
        <v>5.304</v>
      </c>
      <c r="AF111" s="37"/>
      <c r="AG111" s="37"/>
      <c r="AH111" s="0" t="n">
        <v>6.2</v>
      </c>
      <c r="AJ111" s="37"/>
      <c r="BF111" s="0" t="n">
        <f aca="false">IF(E111&lt;11,-3.6797*E111^2+48.115*E111-53.83,280.92*EXP(-0.2027*E111))</f>
        <v>-53.83</v>
      </c>
      <c r="BG111" s="0" t="n">
        <f aca="false">32.208*LN(F111)+21.438</f>
        <v>88.0075157571056</v>
      </c>
      <c r="BH111" s="0" t="n">
        <f aca="false">IF(G111&lt;=2, -10*G111+100, 88.958*EXP(-0.0755*G111))</f>
        <v>100</v>
      </c>
      <c r="BI111" s="0" t="n">
        <f aca="false">IF(I111&lt;=100, 0.0053*(I111)^2-1.0332*I111+100.76, 122.82*EXP(-0.0092*I111))</f>
        <v>96.316528</v>
      </c>
      <c r="BJ111" s="0" t="e">
        <f aca="false">IF(P111&lt;=1000, -6.942*LN(P111)+107.59, -36.304*LN(P111)+310.72)</f>
        <v>#VALUE!</v>
      </c>
      <c r="BK111" s="0" t="e">
        <f aca="false">BF111^0.04*BG111^0.22*BH111^0.51*BI111^0.06*BJ111^0.17</f>
        <v>#VALUE!</v>
      </c>
      <c r="BL111" s="0" t="e">
        <f aca="false">IF(BK111&gt;=90, "Very Good", IF(BK111&gt;=80, "Good", IF(BK111&gt;=70, "Slightly Good", IF(BK111&gt;=60, "Average", IF(BK111&gt;=50, "Slightly Poor", IF(BK111&gt;=40, "Poor", "Very Poor"))))))</f>
        <v>#VALUE!</v>
      </c>
      <c r="BM111" s="0" t="e">
        <f aca="false">IF(P111&lt;=1000, -6.942*LN(P111)+107.59, IF(AND(P111&gt;1000, P111&lt;=5213),-36.304*LN(P111)+310.72, IF(P111&gt;5213, 10)))</f>
        <v>#VALUE!</v>
      </c>
      <c r="BN111" s="0" t="e">
        <f aca="false">BF111^0.04*BG111^0.22*BH111^0.51*BI111^0.06*BM111^0.17</f>
        <v>#VALUE!</v>
      </c>
      <c r="BO111" s="0" t="e">
        <f aca="false">IF(BN111&gt;=90, "Very Good", IF(BN111&gt;=80, "Good", IF(BN111&gt;=70, "Slightly Good", IF(BN111&gt;=60, "Average", IF(BN111&gt;=50, "Slightly Poor", IF(BN111&gt;=40, "Poor", "Very Poor"))))))</f>
        <v>#VALUE!</v>
      </c>
      <c r="BP111" s="0" t="e">
        <f aca="false">IF(AJ111&lt;=1000, -6.942*LN(AJ111)+107.59, IF(AND(AJ111&gt;1000, AJ111&lt;=5213),-36.304*LN(AJ111)+310.72, IF(AJ111&gt;5213, 10)))</f>
        <v>#VALUE!</v>
      </c>
      <c r="BQ111" s="0" t="e">
        <f aca="false">BF111^0.04*BG111^0.22*BH111^0.51*BI111^0.06*BP111^0.17</f>
        <v>#VALUE!</v>
      </c>
      <c r="BR111" s="0" t="e">
        <f aca="false">IF(BQ111&gt;=90, "Very Good", IF(BQ111&gt;=80, "Good", IF(BQ111&gt;=70, "Slightly Good", IF(BQ111&gt;=60, "Average", IF(BQ111&gt;=50, "Slightly Poor", IF(BQ111&gt;=40, "Poor", "Very Poor"))))))</f>
        <v>#VALUE!</v>
      </c>
      <c r="BT111" s="0" t="n">
        <f aca="false">9.81*LN(AH111)+30.6</f>
        <v>48.4988285550208</v>
      </c>
      <c r="BU111" s="0" t="str">
        <f aca="false">IF(BT111&lt;30, "Clean water", IF(AND(BT111&gt;=30, BT111&lt;40), "Hypolimia", IF(AND(BT111&gt;=40,BT111&lt;50), "Mesotrophic", IF(AND(BT111&gt;=50, BT111&lt;70), "Eutrophic", IF(BT111&gt;70,"Hypertrophic")))))</f>
        <v>Mesotrophic</v>
      </c>
      <c r="BW111" s="0" t="e">
        <f aca="false">IF(G111/H111&gt;=1, "PLS CHECK", "")</f>
        <v>#DIV/0!</v>
      </c>
      <c r="BX111" s="0" t="e">
        <f aca="false">IF(AC111/J111&gt;=1, "PLS CHECK", "")</f>
        <v>#DIV/0!</v>
      </c>
      <c r="BY111" s="0" t="e">
        <f aca="false">IF(AE111/J111&gt;=1, "PLS CHECK", "")</f>
        <v>#DIV/0!</v>
      </c>
      <c r="BZ111" s="0" t="e">
        <f aca="false">IF(AD111/J111&gt;=1, "PLS CHECK", "")</f>
        <v>#DIV/0!</v>
      </c>
      <c r="CA111" s="0" t="e">
        <f aca="false">IF(AF111/K111&gt;=1, "PLS CHECK", "")</f>
        <v>#DIV/0!</v>
      </c>
      <c r="CB111" s="0" t="e">
        <f aca="false">IF(AG111/K111&gt;=1, "PLS CHECK", "")</f>
        <v>#DIV/0!</v>
      </c>
    </row>
    <row r="112" customFormat="false" ht="12.5" hidden="false" customHeight="false" outlineLevel="0" collapsed="false">
      <c r="A112" s="0" t="n">
        <v>109</v>
      </c>
      <c r="B112" s="15" t="s">
        <v>117</v>
      </c>
      <c r="C112" s="16" t="s">
        <v>118</v>
      </c>
      <c r="D112" s="0" t="s">
        <v>130</v>
      </c>
      <c r="E112" s="0" t="n">
        <v>7.9</v>
      </c>
      <c r="F112" s="0" t="n">
        <v>11.2</v>
      </c>
      <c r="G112" s="37"/>
      <c r="H112" s="0" t="n">
        <v>2.3</v>
      </c>
      <c r="I112" s="0" t="n">
        <v>1.3</v>
      </c>
      <c r="J112" s="0" t="n">
        <v>2.774</v>
      </c>
      <c r="K112" s="37"/>
      <c r="L112" s="37"/>
      <c r="M112" s="0" t="n">
        <v>11.7</v>
      </c>
      <c r="N112" s="0" t="n">
        <v>0</v>
      </c>
      <c r="O112" s="0" t="n">
        <v>251</v>
      </c>
      <c r="P112" s="37"/>
      <c r="AC112" s="0" t="n">
        <v>2.6</v>
      </c>
      <c r="AD112" s="0" t="n">
        <v>0.064</v>
      </c>
      <c r="AE112" s="0" t="n">
        <v>2.208</v>
      </c>
      <c r="AF112" s="37"/>
      <c r="AG112" s="37"/>
      <c r="AH112" s="0" t="n">
        <v>3.2</v>
      </c>
      <c r="AJ112" s="37"/>
      <c r="BF112" s="0" t="n">
        <f aca="false">IF(E112&lt;11,-3.6797*E112^2+48.115*E112-53.83,280.92*EXP(-0.2027*E112))</f>
        <v>96.6284230000001</v>
      </c>
      <c r="BG112" s="0" t="n">
        <f aca="false">32.208*LN(F112)+21.438</f>
        <v>99.2497509715202</v>
      </c>
      <c r="BH112" s="0" t="n">
        <f aca="false">IF(G112&lt;=2, -10*G112+100, 88.958*EXP(-0.0755*G112))</f>
        <v>100</v>
      </c>
      <c r="BI112" s="0" t="n">
        <f aca="false">IF(I112&lt;=100, 0.0053*(I112)^2-1.0332*I112+100.76, 122.82*EXP(-0.0092*I112))</f>
        <v>99.425797</v>
      </c>
      <c r="BJ112" s="0" t="e">
        <f aca="false">IF(P112&lt;=1000, -6.942*LN(P112)+107.59, -36.304*LN(P112)+310.72)</f>
        <v>#VALUE!</v>
      </c>
      <c r="BK112" s="0" t="e">
        <f aca="false">BF112^0.04*BG112^0.22*BH112^0.51*BI112^0.06*BJ112^0.17</f>
        <v>#VALUE!</v>
      </c>
      <c r="BL112" s="0" t="e">
        <f aca="false">IF(BK112&gt;=90, "Very Good", IF(BK112&gt;=80, "Good", IF(BK112&gt;=70, "Slightly Good", IF(BK112&gt;=60, "Average", IF(BK112&gt;=50, "Slightly Poor", IF(BK112&gt;=40, "Poor", "Very Poor"))))))</f>
        <v>#VALUE!</v>
      </c>
      <c r="BM112" s="0" t="e">
        <f aca="false">IF(P112&lt;=1000, -6.942*LN(P112)+107.59, IF(AND(P112&gt;1000, P112&lt;=5213),-36.304*LN(P112)+310.72, IF(P112&gt;5213, 10)))</f>
        <v>#VALUE!</v>
      </c>
      <c r="BN112" s="0" t="e">
        <f aca="false">BF112^0.04*BG112^0.22*BH112^0.51*BI112^0.06*BM112^0.17</f>
        <v>#VALUE!</v>
      </c>
      <c r="BO112" s="0" t="e">
        <f aca="false">IF(BN112&gt;=90, "Very Good", IF(BN112&gt;=80, "Good", IF(BN112&gt;=70, "Slightly Good", IF(BN112&gt;=60, "Average", IF(BN112&gt;=50, "Slightly Poor", IF(BN112&gt;=40, "Poor", "Very Poor"))))))</f>
        <v>#VALUE!</v>
      </c>
      <c r="BP112" s="0" t="e">
        <f aca="false">IF(AJ112&lt;=1000, -6.942*LN(AJ112)+107.59, IF(AND(AJ112&gt;1000, AJ112&lt;=5213),-36.304*LN(AJ112)+310.72, IF(AJ112&gt;5213, 10)))</f>
        <v>#VALUE!</v>
      </c>
      <c r="BQ112" s="0" t="e">
        <f aca="false">BF112^0.04*BG112^0.22*BH112^0.51*BI112^0.06*BP112^0.17</f>
        <v>#VALUE!</v>
      </c>
      <c r="BR112" s="0" t="e">
        <f aca="false">IF(BQ112&gt;=90, "Very Good", IF(BQ112&gt;=80, "Good", IF(BQ112&gt;=70, "Slightly Good", IF(BQ112&gt;=60, "Average", IF(BQ112&gt;=50, "Slightly Poor", IF(BQ112&gt;=40, "Poor", "Very Poor"))))))</f>
        <v>#VALUE!</v>
      </c>
      <c r="BT112" s="0" t="n">
        <f aca="false">9.81*LN(AH112)+30.6</f>
        <v>42.0105094441937</v>
      </c>
      <c r="BU112" s="0" t="str">
        <f aca="false">IF(BT112&lt;30, "Clean water", IF(AND(BT112&gt;=30, BT112&lt;40), "Hypolimia", IF(AND(BT112&gt;=40,BT112&lt;50), "Mesotrophic", IF(AND(BT112&gt;=50, BT112&lt;70), "Eutrophic", IF(BT112&gt;70,"Hypertrophic")))))</f>
        <v>Mesotrophic</v>
      </c>
      <c r="BW112" s="0" t="str">
        <f aca="false">IF(G112/H112&gt;=1, "PLS CHECK", "")</f>
        <v/>
      </c>
      <c r="BX112" s="0" t="str">
        <f aca="false">IF(AC112/J112&gt;=1, "PLS CHECK", "")</f>
        <v/>
      </c>
      <c r="BY112" s="0" t="str">
        <f aca="false">IF(AE112/J112&gt;=1, "PLS CHECK", "")</f>
        <v/>
      </c>
      <c r="BZ112" s="0" t="str">
        <f aca="false">IF(AD112/J112&gt;=1, "PLS CHECK", "")</f>
        <v/>
      </c>
      <c r="CA112" s="0" t="e">
        <f aca="false">IF(AF112/K112&gt;=1, "PLS CHECK", "")</f>
        <v>#DIV/0!</v>
      </c>
      <c r="CB112" s="0" t="e">
        <f aca="false">IF(AG112/K112&gt;=1, "PLS CHECK", "")</f>
        <v>#DIV/0!</v>
      </c>
    </row>
    <row r="113" customFormat="false" ht="12.5" hidden="false" customHeight="false" outlineLevel="0" collapsed="false">
      <c r="A113" s="0" t="n">
        <v>110</v>
      </c>
      <c r="B113" s="15" t="s">
        <v>119</v>
      </c>
      <c r="C113" s="16" t="s">
        <v>120</v>
      </c>
      <c r="D113" s="0" t="s">
        <v>130</v>
      </c>
      <c r="E113" s="0" t="n">
        <v>8.1</v>
      </c>
      <c r="F113" s="0" t="n">
        <v>11.4</v>
      </c>
      <c r="G113" s="0" t="n">
        <v>0.8</v>
      </c>
      <c r="H113" s="37"/>
      <c r="I113" s="37"/>
      <c r="J113" s="0" t="n">
        <v>2.916</v>
      </c>
      <c r="K113" s="37"/>
      <c r="L113" s="0" t="n">
        <v>1.4</v>
      </c>
      <c r="M113" s="0" t="n">
        <v>14.6</v>
      </c>
      <c r="N113" s="0" t="n">
        <v>0</v>
      </c>
      <c r="O113" s="0" t="n">
        <v>267</v>
      </c>
      <c r="P113" s="0" t="n">
        <v>1800</v>
      </c>
      <c r="AC113" s="0" t="n">
        <v>2.73</v>
      </c>
      <c r="AD113" s="0" t="n">
        <v>0.051</v>
      </c>
      <c r="AE113" s="0" t="n">
        <v>2.277</v>
      </c>
      <c r="AF113" s="37"/>
      <c r="AG113" s="37"/>
      <c r="AH113" s="0" t="n">
        <v>3.3</v>
      </c>
      <c r="AJ113" s="0" t="n">
        <v>15</v>
      </c>
      <c r="BF113" s="0" t="n">
        <f aca="false">IF(E113&lt;11,-3.6797*E113^2+48.115*E113-53.83,280.92*EXP(-0.2027*E113))</f>
        <v>94.476383</v>
      </c>
      <c r="BG113" s="0" t="n">
        <f aca="false">32.208*LN(F113)+21.438</f>
        <v>99.8198189507377</v>
      </c>
      <c r="BH113" s="0" t="n">
        <f aca="false">IF(G113&lt;=2, -10*G113+100, 88.958*EXP(-0.0755*G113))</f>
        <v>92</v>
      </c>
      <c r="BI113" s="0" t="n">
        <f aca="false">IF(I113&lt;=100, 0.0053*(I113)^2-1.0332*I113+100.76, 122.82*EXP(-0.0092*I113))</f>
        <v>100.76</v>
      </c>
      <c r="BJ113" s="0" t="n">
        <f aca="false">IF(P113&lt;=1000, -6.942*LN(P113)+107.59, -36.304*LN(P113)+310.72)</f>
        <v>38.601845269226</v>
      </c>
      <c r="BK113" s="0" t="n">
        <f aca="false">BF113^0.04*BG113^0.22*BH113^0.51*BI113^0.06*BJ113^0.17</f>
        <v>81.3379222062571</v>
      </c>
      <c r="BL113" s="0" t="str">
        <f aca="false">IF(BK113&gt;=90, "Very Good", IF(BK113&gt;=80, "Good", IF(BK113&gt;=70, "Slightly Good", IF(BK113&gt;=60, "Average", IF(BK113&gt;=50, "Slightly Poor", IF(BK113&gt;=40, "Poor", "Very Poor"))))))</f>
        <v>Good</v>
      </c>
      <c r="BM113" s="0" t="n">
        <f aca="false">IF(P113&lt;=1000, -6.942*LN(P113)+107.59, IF(AND(P113&gt;1000, P113&lt;=5213),-36.304*LN(P113)+310.72, IF(P113&gt;5213, 10)))</f>
        <v>38.601845269226</v>
      </c>
      <c r="BN113" s="0" t="n">
        <f aca="false">BF113^0.04*BG113^0.22*BH113^0.51*BI113^0.06*BM113^0.17</f>
        <v>81.3379222062571</v>
      </c>
      <c r="BO113" s="0" t="str">
        <f aca="false">IF(BN113&gt;=90, "Very Good", IF(BN113&gt;=80, "Good", IF(BN113&gt;=70, "Slightly Good", IF(BN113&gt;=60, "Average", IF(BN113&gt;=50, "Slightly Poor", IF(BN113&gt;=40, "Poor", "Very Poor"))))))</f>
        <v>Good</v>
      </c>
      <c r="BP113" s="0" t="n">
        <f aca="false">IF(AJ113&lt;=1000, -6.942*LN(AJ113)+107.59, IF(AND(AJ113&gt;1000, AJ113&lt;=5213),-36.304*LN(AJ113)+310.72, IF(AJ113&gt;5213, 10)))</f>
        <v>88.7907155039485</v>
      </c>
      <c r="BQ113" s="0" t="n">
        <f aca="false">BF113^0.04*BG113^0.22*BH113^0.51*BI113^0.06*BP113^0.17</f>
        <v>93.7113484989163</v>
      </c>
      <c r="BR113" s="0" t="str">
        <f aca="false">IF(BQ113&gt;=90, "Very Good", IF(BQ113&gt;=80, "Good", IF(BQ113&gt;=70, "Slightly Good", IF(BQ113&gt;=60, "Average", IF(BQ113&gt;=50, "Slightly Poor", IF(BQ113&gt;=40, "Poor", "Very Poor"))))))</f>
        <v>Very Good</v>
      </c>
      <c r="BT113" s="0" t="n">
        <f aca="false">9.81*LN(AH113)+30.6</f>
        <v>42.3123794157146</v>
      </c>
      <c r="BU113" s="0" t="str">
        <f aca="false">IF(BT113&lt;30, "Clean water", IF(AND(BT113&gt;=30, BT113&lt;40), "Hypolimia", IF(AND(BT113&gt;=40,BT113&lt;50), "Mesotrophic", IF(AND(BT113&gt;=50, BT113&lt;70), "Eutrophic", IF(BT113&gt;70,"Hypertrophic")))))</f>
        <v>Mesotrophic</v>
      </c>
      <c r="BW113" s="0" t="e">
        <f aca="false">IF(G113/H113&gt;=1, "PLS CHECK", "")</f>
        <v>#DIV/0!</v>
      </c>
      <c r="BX113" s="0" t="str">
        <f aca="false">IF(AC113/J113&gt;=1, "PLS CHECK", "")</f>
        <v/>
      </c>
      <c r="BY113" s="0" t="str">
        <f aca="false">IF(AE113/J113&gt;=1, "PLS CHECK", "")</f>
        <v/>
      </c>
      <c r="BZ113" s="0" t="str">
        <f aca="false">IF(AD113/J113&gt;=1, "PLS CHECK", "")</f>
        <v/>
      </c>
      <c r="CA113" s="0" t="e">
        <f aca="false">IF(AF113/K113&gt;=1, "PLS CHECK", "")</f>
        <v>#DIV/0!</v>
      </c>
      <c r="CB113" s="0" t="e">
        <f aca="false">IF(AG113/K113&gt;=1, "PLS CHECK", "")</f>
        <v>#DIV/0!</v>
      </c>
    </row>
    <row r="114" customFormat="false" ht="12.5" hidden="false" customHeight="false" outlineLevel="0" collapsed="false">
      <c r="A114" s="0" t="n">
        <v>111</v>
      </c>
      <c r="B114" s="15" t="s">
        <v>121</v>
      </c>
      <c r="C114" s="16" t="s">
        <v>122</v>
      </c>
      <c r="D114" s="0" t="s">
        <v>130</v>
      </c>
      <c r="E114" s="0" t="n">
        <v>8.1</v>
      </c>
      <c r="F114" s="0" t="n">
        <v>11</v>
      </c>
      <c r="G114" s="0" t="n">
        <v>2.3</v>
      </c>
      <c r="H114" s="0" t="n">
        <v>3</v>
      </c>
      <c r="I114" s="0" t="n">
        <v>3.9</v>
      </c>
      <c r="J114" s="0" t="n">
        <v>3.501</v>
      </c>
      <c r="K114" s="0" t="n">
        <v>0.037</v>
      </c>
      <c r="L114" s="0" t="n">
        <v>1.9</v>
      </c>
      <c r="M114" s="0" t="n">
        <v>16</v>
      </c>
      <c r="N114" s="0" t="n">
        <v>0</v>
      </c>
      <c r="O114" s="37"/>
      <c r="P114" s="0" t="n">
        <v>1100</v>
      </c>
      <c r="AC114" s="0" t="n">
        <v>3.348</v>
      </c>
      <c r="AD114" s="0" t="n">
        <v>0.485</v>
      </c>
      <c r="AE114" s="0" t="n">
        <v>2.439</v>
      </c>
      <c r="AF114" s="0" t="n">
        <v>0.027</v>
      </c>
      <c r="AG114" s="0" t="n">
        <v>0.017</v>
      </c>
      <c r="AH114" s="0" t="n">
        <v>10.6</v>
      </c>
      <c r="AJ114" s="0" t="n">
        <v>45</v>
      </c>
      <c r="BF114" s="0" t="n">
        <f aca="false">IF(E114&lt;11,-3.6797*E114^2+48.115*E114-53.83,280.92*EXP(-0.2027*E114))</f>
        <v>94.476383</v>
      </c>
      <c r="BG114" s="0" t="n">
        <f aca="false">32.208*LN(F114)+21.438</f>
        <v>98.6694109462899</v>
      </c>
      <c r="BH114" s="0" t="n">
        <f aca="false">IF(G114&lt;=2, -10*G114+100, 88.958*EXP(-0.0755*G114))</f>
        <v>74.7772988969374</v>
      </c>
      <c r="BI114" s="0" t="n">
        <f aca="false">IF(I114&lt;=100, 0.0053*(I114)^2-1.0332*I114+100.76, 122.82*EXP(-0.0092*I114))</f>
        <v>96.811133</v>
      </c>
      <c r="BJ114" s="0" t="n">
        <f aca="false">IF(P114&lt;=1000, -6.942*LN(P114)+107.59, -36.304*LN(P114)+310.72)</f>
        <v>56.4807115842163</v>
      </c>
      <c r="BK114" s="0" t="n">
        <f aca="false">BF114^0.04*BG114^0.22*BH114^0.51*BI114^0.06*BJ114^0.17</f>
        <v>77.6844719341139</v>
      </c>
      <c r="BL114" s="0" t="str">
        <f aca="false">IF(BK114&gt;=90, "Very Good", IF(BK114&gt;=80, "Good", IF(BK114&gt;=70, "Slightly Good", IF(BK114&gt;=60, "Average", IF(BK114&gt;=50, "Slightly Poor", IF(BK114&gt;=40, "Poor", "Very Poor"))))))</f>
        <v>Slightly Good</v>
      </c>
      <c r="BM114" s="0" t="n">
        <f aca="false">IF(P114&lt;=1000, -6.942*LN(P114)+107.59, IF(AND(P114&gt;1000, P114&lt;=5213),-36.304*LN(P114)+310.72, IF(P114&gt;5213, 10)))</f>
        <v>56.4807115842163</v>
      </c>
      <c r="BN114" s="0" t="n">
        <f aca="false">BF114^0.04*BG114^0.22*BH114^0.51*BI114^0.06*BM114^0.17</f>
        <v>77.6844719341139</v>
      </c>
      <c r="BO114" s="0" t="str">
        <f aca="false">IF(BN114&gt;=90, "Very Good", IF(BN114&gt;=80, "Good", IF(BN114&gt;=70, "Slightly Good", IF(BN114&gt;=60, "Average", IF(BN114&gt;=50, "Slightly Poor", IF(BN114&gt;=40, "Poor", "Very Poor"))))))</f>
        <v>Slightly Good</v>
      </c>
      <c r="BP114" s="0" t="n">
        <f aca="false">IF(AJ114&lt;=1000, -6.942*LN(AJ114)+107.59, IF(AND(AJ114&gt;1000, AJ114&lt;=5213),-36.304*LN(AJ114)+310.72, IF(AJ114&gt;5213, 10)))</f>
        <v>81.1641489960145</v>
      </c>
      <c r="BQ114" s="0" t="n">
        <f aca="false">BF114^0.04*BG114^0.22*BH114^0.51*BI114^0.06*BP114^0.17</f>
        <v>82.6234093278575</v>
      </c>
      <c r="BR114" s="0" t="str">
        <f aca="false">IF(BQ114&gt;=90, "Very Good", IF(BQ114&gt;=80, "Good", IF(BQ114&gt;=70, "Slightly Good", IF(BQ114&gt;=60, "Average", IF(BQ114&gt;=50, "Slightly Poor", IF(BQ114&gt;=40, "Poor", "Very Poor"))))))</f>
        <v>Good</v>
      </c>
      <c r="BT114" s="0" t="n">
        <f aca="false">9.81*LN(AH114)+30.6</f>
        <v>53.7599777509678</v>
      </c>
      <c r="BU114" s="0" t="str">
        <f aca="false">IF(BT114&lt;30, "Clean water", IF(AND(BT114&gt;=30, BT114&lt;40), "Hypolimia", IF(AND(BT114&gt;=40,BT114&lt;50), "Mesotrophic", IF(AND(BT114&gt;=50, BT114&lt;70), "Eutrophic", IF(BT114&gt;70,"Hypertrophic")))))</f>
        <v>Eutrophic</v>
      </c>
      <c r="BW114" s="0" t="str">
        <f aca="false">IF(G114/H114&gt;=1, "PLS CHECK", "")</f>
        <v/>
      </c>
      <c r="BX114" s="0" t="str">
        <f aca="false">IF(AC114/J114&gt;=1, "PLS CHECK", "")</f>
        <v/>
      </c>
      <c r="BY114" s="0" t="str">
        <f aca="false">IF(AE114/J114&gt;=1, "PLS CHECK", "")</f>
        <v/>
      </c>
      <c r="BZ114" s="0" t="str">
        <f aca="false">IF(AD114/J114&gt;=1, "PLS CHECK", "")</f>
        <v/>
      </c>
      <c r="CA114" s="0" t="str">
        <f aca="false">IF(AF114/K114&gt;=1, "PLS CHECK", "")</f>
        <v/>
      </c>
      <c r="CB114" s="0" t="str">
        <f aca="false">IF(AG114/K114&gt;=1, "PLS CHECK", "")</f>
        <v/>
      </c>
    </row>
    <row r="115" customFormat="false" ht="12.5" hidden="false" customHeight="false" outlineLevel="0" collapsed="false">
      <c r="A115" s="0" t="n">
        <v>112</v>
      </c>
      <c r="B115" s="15" t="s">
        <v>140</v>
      </c>
      <c r="C115" s="16" t="s">
        <v>141</v>
      </c>
      <c r="D115" s="0" t="s">
        <v>130</v>
      </c>
      <c r="E115" s="0" t="n">
        <v>8.3</v>
      </c>
      <c r="F115" s="0" t="n">
        <v>10.2</v>
      </c>
      <c r="G115" s="0" t="n">
        <v>3.9</v>
      </c>
      <c r="H115" s="0" t="n">
        <v>5</v>
      </c>
      <c r="I115" s="0" t="n">
        <v>9.9</v>
      </c>
      <c r="J115" s="0" t="n">
        <v>4.184</v>
      </c>
      <c r="K115" s="0" t="n">
        <v>0.125</v>
      </c>
      <c r="L115" s="0" t="n">
        <v>4.2</v>
      </c>
      <c r="M115" s="0" t="n">
        <v>17.7</v>
      </c>
      <c r="O115" s="37"/>
      <c r="BD115" s="0" t="n">
        <v>0.033</v>
      </c>
      <c r="BF115" s="0" t="n">
        <f aca="false">IF(E115&lt;11,-3.6797*E115^2+48.115*E115-53.83,280.92*EXP(-0.2027*E115))</f>
        <v>92.029967</v>
      </c>
      <c r="BG115" s="0" t="n">
        <f aca="false">32.208*LN(F115)+21.438</f>
        <v>96.2374636951076</v>
      </c>
      <c r="BH115" s="0" t="n">
        <f aca="false">IF(G115&lt;=2, -10*G115+100, 88.958*EXP(-0.0755*G115))</f>
        <v>66.2684785997522</v>
      </c>
      <c r="BI115" s="0" t="n">
        <f aca="false">IF(I115&lt;=100, 0.0053*(I115)^2-1.0332*I115+100.76, 122.82*EXP(-0.0092*I115))</f>
        <v>91.050773</v>
      </c>
      <c r="BJ115" s="0" t="e">
        <f aca="false">IF(P115&lt;=1000, -6.942*LN(P115)+107.59, -36.304*LN(P115)+310.72)</f>
        <v>#VALUE!</v>
      </c>
      <c r="BK115" s="0" t="e">
        <f aca="false">BF115^0.04*BG115^0.22*BH115^0.51*BI115^0.06*BJ115^0.17</f>
        <v>#VALUE!</v>
      </c>
      <c r="BL115" s="0" t="e">
        <f aca="false">IF(BK115&gt;=90, "Very Good", IF(BK115&gt;=80, "Good", IF(BK115&gt;=70, "Slightly Good", IF(BK115&gt;=60, "Average", IF(BK115&gt;=50, "Slightly Poor", IF(BK115&gt;=40, "Poor", "Very Poor"))))))</f>
        <v>#VALUE!</v>
      </c>
      <c r="BM115" s="0" t="e">
        <f aca="false">IF(P115&lt;=1000, -6.942*LN(P115)+107.59, IF(AND(P115&gt;1000, P115&lt;=5213),-36.304*LN(P115)+310.72, IF(P115&gt;5213, 10)))</f>
        <v>#VALUE!</v>
      </c>
      <c r="BN115" s="0" t="e">
        <f aca="false">BF115^0.04*BG115^0.22*BH115^0.51*BI115^0.06*BM115^0.17</f>
        <v>#VALUE!</v>
      </c>
      <c r="BO115" s="0" t="e">
        <f aca="false">IF(BN115&gt;=90, "Very Good", IF(BN115&gt;=80, "Good", IF(BN115&gt;=70, "Slightly Good", IF(BN115&gt;=60, "Average", IF(BN115&gt;=50, "Slightly Poor", IF(BN115&gt;=40, "Poor", "Very Poor"))))))</f>
        <v>#VALUE!</v>
      </c>
      <c r="BP115" s="0" t="e">
        <f aca="false">IF(AJ115&lt;=1000, -6.942*LN(AJ115)+107.59, IF(AND(AJ115&gt;1000, AJ115&lt;=5213),-36.304*LN(AJ115)+310.72, IF(AJ115&gt;5213, 10)))</f>
        <v>#VALUE!</v>
      </c>
      <c r="BQ115" s="0" t="e">
        <f aca="false">BF115^0.04*BG115^0.22*BH115^0.51*BI115^0.06*BP115^0.17</f>
        <v>#VALUE!</v>
      </c>
      <c r="BR115" s="0" t="e">
        <f aca="false">IF(BQ115&gt;=90, "Very Good", IF(BQ115&gt;=80, "Good", IF(BQ115&gt;=70, "Slightly Good", IF(BQ115&gt;=60, "Average", IF(BQ115&gt;=50, "Slightly Poor", IF(BQ115&gt;=40, "Poor", "Very Poor"))))))</f>
        <v>#VALUE!</v>
      </c>
      <c r="BT115" s="0" t="e">
        <f aca="false">9.81*LN(AH115)+30.6</f>
        <v>#VALUE!</v>
      </c>
      <c r="BU115" s="0" t="e">
        <f aca="false">IF(BT115&lt;30, "Clean water", IF(AND(BT115&gt;=30, BT115&lt;40), "Hypolimia", IF(AND(BT115&gt;=40,BT115&lt;50), "Mesotrophic", IF(AND(BT115&gt;=50, BT115&lt;70), "Eutrophic", IF(BT115&gt;70,"Hypertrophic")))))</f>
        <v>#VALUE!</v>
      </c>
      <c r="BW115" s="0" t="str">
        <f aca="false">IF(G115/H115&gt;=1, "PLS CHECK", "")</f>
        <v/>
      </c>
      <c r="BX115" s="0" t="str">
        <f aca="false">IF(AC115/J115&gt;=1, "PLS CHECK", "")</f>
        <v/>
      </c>
      <c r="BY115" s="0" t="str">
        <f aca="false">IF(AE115/J115&gt;=1, "PLS CHECK", "")</f>
        <v/>
      </c>
      <c r="BZ115" s="0" t="str">
        <f aca="false">IF(AD115/J115&gt;=1, "PLS CHECK", "")</f>
        <v/>
      </c>
      <c r="CA115" s="0" t="str">
        <f aca="false">IF(AF115/K115&gt;=1, "PLS CHECK", "")</f>
        <v/>
      </c>
      <c r="CB115" s="0" t="str">
        <f aca="false">IF(AG115/K115&gt;=1, "PLS CHECK", "")</f>
        <v/>
      </c>
    </row>
    <row r="116" customFormat="false" ht="12.5" hidden="false" customHeight="false" outlineLevel="0" collapsed="false">
      <c r="A116" s="0" t="n">
        <v>113</v>
      </c>
      <c r="B116" s="15" t="s">
        <v>123</v>
      </c>
      <c r="C116" s="16" t="s">
        <v>124</v>
      </c>
      <c r="D116" s="0" t="s">
        <v>130</v>
      </c>
      <c r="E116" s="37"/>
      <c r="F116" s="0" t="n">
        <v>9.4</v>
      </c>
      <c r="G116" s="0" t="n">
        <v>1.8</v>
      </c>
      <c r="H116" s="0" t="n">
        <v>7.4</v>
      </c>
      <c r="I116" s="0" t="n">
        <v>3.1</v>
      </c>
      <c r="J116" s="0" t="n">
        <v>9.926</v>
      </c>
      <c r="K116" s="0" t="n">
        <v>0.088</v>
      </c>
      <c r="L116" s="0" t="n">
        <v>5.1</v>
      </c>
      <c r="M116" s="0" t="n">
        <v>15.5</v>
      </c>
      <c r="N116" s="0" t="n">
        <v>0</v>
      </c>
      <c r="O116" s="0" t="n">
        <v>607</v>
      </c>
      <c r="P116" s="0" t="n">
        <v>19000</v>
      </c>
      <c r="AC116" s="0" t="n">
        <v>9.868</v>
      </c>
      <c r="AD116" s="37"/>
      <c r="AE116" s="0" t="n">
        <v>4.821</v>
      </c>
      <c r="AF116" s="0" t="n">
        <v>0.06</v>
      </c>
      <c r="AG116" s="0" t="n">
        <v>0.034</v>
      </c>
      <c r="AH116" s="0" t="n">
        <v>5.9</v>
      </c>
      <c r="AJ116" s="0" t="n">
        <v>40</v>
      </c>
      <c r="BF116" s="0" t="n">
        <f aca="false">IF(E116&lt;11,-3.6797*E116^2+48.115*E116-53.83,280.92*EXP(-0.2027*E116))</f>
        <v>-53.83</v>
      </c>
      <c r="BG116" s="0" t="n">
        <f aca="false">32.208*LN(F116)+21.438</f>
        <v>93.6067776722001</v>
      </c>
      <c r="BH116" s="0" t="n">
        <f aca="false">IF(G116&lt;=2, -10*G116+100, 88.958*EXP(-0.0755*G116))</f>
        <v>82</v>
      </c>
      <c r="BI116" s="0" t="n">
        <f aca="false">IF(I116&lt;=100, 0.0053*(I116)^2-1.0332*I116+100.76, 122.82*EXP(-0.0092*I116))</f>
        <v>97.608013</v>
      </c>
      <c r="BJ116" s="0" t="n">
        <f aca="false">IF(P116&lt;=1000, -6.942*LN(P116)+107.59, -36.304*LN(P116)+310.72)</f>
        <v>-46.9540603478259</v>
      </c>
      <c r="BK116" s="0" t="e">
        <f aca="false">BF116^0.04*BG116^0.22*BH116^0.51*BI116^0.06*BJ116^0.17</f>
        <v>#NUM!</v>
      </c>
      <c r="BL116" s="0" t="e">
        <f aca="false">IF(BK116&gt;=90, "Very Good", IF(BK116&gt;=80, "Good", IF(BK116&gt;=70, "Slightly Good", IF(BK116&gt;=60, "Average", IF(BK116&gt;=50, "Slightly Poor", IF(BK116&gt;=40, "Poor", "Very Poor"))))))</f>
        <v>#NUM!</v>
      </c>
      <c r="BM116" s="0" t="n">
        <f aca="false">IF(P116&lt;=1000, -6.942*LN(P116)+107.59, IF(AND(P116&gt;1000, P116&lt;=5213),-36.304*LN(P116)+310.72, IF(P116&gt;5213, 10)))</f>
        <v>10</v>
      </c>
      <c r="BN116" s="0" t="n">
        <f aca="false">BF116^0.04*BG116^0.22*BH116^0.51*BI116^0.06*BM116^0.17</f>
        <v>-58.6600965140019</v>
      </c>
      <c r="BO116" s="0" t="str">
        <f aca="false">IF(BN116&gt;=90, "Very Good", IF(BN116&gt;=80, "Good", IF(BN116&gt;=70, "Slightly Good", IF(BN116&gt;=60, "Average", IF(BN116&gt;=50, "Slightly Poor", IF(BN116&gt;=40, "Poor", "Very Poor"))))))</f>
        <v>Very Poor</v>
      </c>
      <c r="BP116" s="0" t="n">
        <f aca="false">IF(AJ116&lt;=1000, -6.942*LN(AJ116)+107.59, IF(AND(AJ116&gt;1000, AJ116&lt;=5213),-36.304*LN(AJ116)+310.72, IF(AJ116&gt;5213, 10)))</f>
        <v>81.981798829541</v>
      </c>
      <c r="BQ116" s="0" t="n">
        <f aca="false">BF116^0.04*BG116^0.22*BH116^0.51*BI116^0.06*BP116^0.17</f>
        <v>-83.8831514920198</v>
      </c>
      <c r="BR116" s="0" t="str">
        <f aca="false">IF(BQ116&gt;=90, "Very Good", IF(BQ116&gt;=80, "Good", IF(BQ116&gt;=70, "Slightly Good", IF(BQ116&gt;=60, "Average", IF(BQ116&gt;=50, "Slightly Poor", IF(BQ116&gt;=40, "Poor", "Very Poor"))))))</f>
        <v>Very Poor</v>
      </c>
      <c r="BT116" s="0" t="n">
        <f aca="false">9.81*LN(AH116)+30.6</f>
        <v>48.0122825624435</v>
      </c>
      <c r="BU116" s="0" t="str">
        <f aca="false">IF(BT116&lt;30, "Clean water", IF(AND(BT116&gt;=30, BT116&lt;40), "Hypolimia", IF(AND(BT116&gt;=40,BT116&lt;50), "Mesotrophic", IF(AND(BT116&gt;=50, BT116&lt;70), "Eutrophic", IF(BT116&gt;70,"Hypertrophic")))))</f>
        <v>Mesotrophic</v>
      </c>
      <c r="BW116" s="0" t="str">
        <f aca="false">IF(G116/H116&gt;=1, "PLS CHECK", "")</f>
        <v/>
      </c>
      <c r="BX116" s="0" t="str">
        <f aca="false">IF(AC116/J116&gt;=1, "PLS CHECK", "")</f>
        <v/>
      </c>
      <c r="BY116" s="0" t="str">
        <f aca="false">IF(AE116/J116&gt;=1, "PLS CHECK", "")</f>
        <v/>
      </c>
      <c r="BZ116" s="0" t="str">
        <f aca="false">IF(AD116/J116&gt;=1, "PLS CHECK", "")</f>
        <v/>
      </c>
      <c r="CA116" s="0" t="str">
        <f aca="false">IF(AF116/K116&gt;=1, "PLS CHECK", "")</f>
        <v/>
      </c>
      <c r="CB116" s="0" t="str">
        <f aca="false">IF(AG116/K116&gt;=1, "PLS CHECK", "")</f>
        <v/>
      </c>
    </row>
    <row r="117" customFormat="false" ht="12.5" hidden="false" customHeight="false" outlineLevel="0" collapsed="false">
      <c r="A117" s="0" t="n">
        <v>114</v>
      </c>
      <c r="B117" s="15" t="s">
        <v>125</v>
      </c>
      <c r="C117" s="16" t="s">
        <v>126</v>
      </c>
      <c r="D117" s="0" t="s">
        <v>130</v>
      </c>
      <c r="E117" s="37"/>
      <c r="F117" s="37"/>
      <c r="G117" s="0" t="n">
        <v>1.9</v>
      </c>
      <c r="H117" s="0" t="n">
        <v>3.1</v>
      </c>
      <c r="I117" s="0" t="n">
        <v>3.6</v>
      </c>
      <c r="J117" s="0" t="n">
        <v>6.889</v>
      </c>
      <c r="K117" s="0" t="n">
        <v>0.037</v>
      </c>
      <c r="L117" s="0" t="n">
        <v>2</v>
      </c>
      <c r="M117" s="0" t="n">
        <v>15.4</v>
      </c>
      <c r="N117" s="0" t="n">
        <v>0</v>
      </c>
      <c r="O117" s="0" t="n">
        <v>601</v>
      </c>
      <c r="P117" s="0" t="n">
        <v>1200</v>
      </c>
      <c r="AC117" s="0" t="n">
        <v>6.815</v>
      </c>
      <c r="AD117" s="0" t="n">
        <v>1.109</v>
      </c>
      <c r="AE117" s="0" t="n">
        <v>5.511</v>
      </c>
      <c r="AF117" s="0" t="n">
        <v>0.017</v>
      </c>
      <c r="AG117" s="0" t="n">
        <v>0.005</v>
      </c>
      <c r="AH117" s="0" t="n">
        <v>17.5</v>
      </c>
      <c r="AJ117" s="0" t="n">
        <v>40</v>
      </c>
      <c r="BF117" s="0" t="n">
        <f aca="false">IF(E117&lt;11,-3.6797*E117^2+48.115*E117-53.83,280.92*EXP(-0.2027*E117))</f>
        <v>-53.83</v>
      </c>
      <c r="BG117" s="0" t="e">
        <f aca="false">32.208*LN(F117)+21.438</f>
        <v>#VALUE!</v>
      </c>
      <c r="BH117" s="0" t="n">
        <f aca="false">IF(G117&lt;=2, -10*G117+100, 88.958*EXP(-0.0755*G117))</f>
        <v>81</v>
      </c>
      <c r="BI117" s="0" t="n">
        <f aca="false">IF(I117&lt;=100, 0.0053*(I117)^2-1.0332*I117+100.76, 122.82*EXP(-0.0092*I117))</f>
        <v>97.109168</v>
      </c>
      <c r="BJ117" s="0" t="n">
        <f aca="false">IF(P117&lt;=1000, -6.942*LN(P117)+107.59, -36.304*LN(P117)+310.72)</f>
        <v>53.3218505539848</v>
      </c>
      <c r="BK117" s="0" t="e">
        <f aca="false">BF117^0.04*BG117^0.22*BH117^0.51*BI117^0.06*BJ117^0.17</f>
        <v>#VALUE!</v>
      </c>
      <c r="BL117" s="0" t="e">
        <f aca="false">IF(BK117&gt;=90, "Very Good", IF(BK117&gt;=80, "Good", IF(BK117&gt;=70, "Slightly Good", IF(BK117&gt;=60, "Average", IF(BK117&gt;=50, "Slightly Poor", IF(BK117&gt;=40, "Poor", "Very Poor"))))))</f>
        <v>#VALUE!</v>
      </c>
      <c r="BM117" s="0" t="n">
        <f aca="false">IF(P117&lt;=1000, -6.942*LN(P117)+107.59, IF(AND(P117&gt;1000, P117&lt;=5213),-36.304*LN(P117)+310.72, IF(P117&gt;5213, 10)))</f>
        <v>53.3218505539848</v>
      </c>
      <c r="BN117" s="0" t="e">
        <f aca="false">BF117^0.04*BG117^0.22*BH117^0.51*BI117^0.06*BM117^0.17</f>
        <v>#VALUE!</v>
      </c>
      <c r="BO117" s="0" t="e">
        <f aca="false">IF(BN117&gt;=90, "Very Good", IF(BN117&gt;=80, "Good", IF(BN117&gt;=70, "Slightly Good", IF(BN117&gt;=60, "Average", IF(BN117&gt;=50, "Slightly Poor", IF(BN117&gt;=40, "Poor", "Very Poor"))))))</f>
        <v>#VALUE!</v>
      </c>
      <c r="BP117" s="0" t="n">
        <f aca="false">IF(AJ117&lt;=1000, -6.942*LN(AJ117)+107.59, IF(AND(AJ117&gt;1000, AJ117&lt;=5213),-36.304*LN(AJ117)+310.72, IF(AJ117&gt;5213, 10)))</f>
        <v>81.981798829541</v>
      </c>
      <c r="BQ117" s="0" t="e">
        <f aca="false">BF117^0.04*BG117^0.22*BH117^0.51*BI117^0.06*BP117^0.17</f>
        <v>#VALUE!</v>
      </c>
      <c r="BR117" s="0" t="e">
        <f aca="false">IF(BQ117&gt;=90, "Very Good", IF(BQ117&gt;=80, "Good", IF(BQ117&gt;=70, "Slightly Good", IF(BQ117&gt;=60, "Average", IF(BQ117&gt;=50, "Slightly Poor", IF(BQ117&gt;=40, "Poor", "Very Poor"))))))</f>
        <v>#VALUE!</v>
      </c>
      <c r="BT117" s="0" t="n">
        <f aca="false">9.81*LN(AH117)+30.6</f>
        <v>58.6781906419181</v>
      </c>
      <c r="BU117" s="0" t="str">
        <f aca="false">IF(BT117&lt;30, "Clean water", IF(AND(BT117&gt;=30, BT117&lt;40), "Hypolimia", IF(AND(BT117&gt;=40,BT117&lt;50), "Mesotrophic", IF(AND(BT117&gt;=50, BT117&lt;70), "Eutrophic", IF(BT117&gt;70,"Hypertrophic")))))</f>
        <v>Eutrophic</v>
      </c>
      <c r="BW117" s="0" t="str">
        <f aca="false">IF(G117/H117&gt;=1, "PLS CHECK", "")</f>
        <v/>
      </c>
      <c r="BX117" s="0" t="str">
        <f aca="false">IF(AC117/J117&gt;=1, "PLS CHECK", "")</f>
        <v/>
      </c>
      <c r="BY117" s="0" t="str">
        <f aca="false">IF(AE117/J117&gt;=1, "PLS CHECK", "")</f>
        <v/>
      </c>
      <c r="BZ117" s="0" t="str">
        <f aca="false">IF(AD117/J117&gt;=1, "PLS CHECK", "")</f>
        <v/>
      </c>
      <c r="CA117" s="0" t="str">
        <f aca="false">IF(AF117/K117&gt;=1, "PLS CHECK", "")</f>
        <v/>
      </c>
      <c r="CB117" s="0" t="str">
        <f aca="false">IF(AG117/K117&gt;=1, "PLS CHECK", "")</f>
        <v/>
      </c>
    </row>
    <row r="118" customFormat="false" ht="12.5" hidden="false" customHeight="false" outlineLevel="0" collapsed="false">
      <c r="A118" s="0" t="n">
        <v>115</v>
      </c>
      <c r="B118" s="15" t="s">
        <v>72</v>
      </c>
      <c r="C118" s="16" t="s">
        <v>73</v>
      </c>
      <c r="D118" s="0" t="s">
        <v>142</v>
      </c>
      <c r="E118" s="0" t="n">
        <v>7.9</v>
      </c>
      <c r="F118" s="0" t="n">
        <v>10.1</v>
      </c>
      <c r="G118" s="0" t="n">
        <v>2.5</v>
      </c>
      <c r="H118" s="0" t="n">
        <v>5.5</v>
      </c>
      <c r="I118" s="0" t="n">
        <v>13.8</v>
      </c>
      <c r="J118" s="0" t="n">
        <v>3.495</v>
      </c>
      <c r="K118" s="0" t="n">
        <v>0.078</v>
      </c>
      <c r="L118" s="0" t="n">
        <v>2.5</v>
      </c>
      <c r="M118" s="0" t="n">
        <v>20.3</v>
      </c>
      <c r="N118" s="0" t="n">
        <v>0</v>
      </c>
      <c r="O118" s="0" t="n">
        <v>275</v>
      </c>
      <c r="P118" s="0" t="n">
        <v>13025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</v>
      </c>
      <c r="AC118" s="0" t="n">
        <v>3.341</v>
      </c>
      <c r="AD118" s="0" t="n">
        <v>0.579</v>
      </c>
      <c r="AE118" s="0" t="n">
        <v>2.181</v>
      </c>
      <c r="AF118" s="0" t="n">
        <v>0.04</v>
      </c>
      <c r="AG118" s="0" t="n">
        <v>0.022</v>
      </c>
      <c r="AH118" s="0" t="n">
        <v>20.3</v>
      </c>
      <c r="AJ118" s="0" t="n">
        <v>1348</v>
      </c>
      <c r="AP118" s="0" t="n">
        <v>0</v>
      </c>
      <c r="AY118" s="0" t="n">
        <v>0</v>
      </c>
      <c r="BF118" s="0" t="n">
        <f aca="false">IF(E118&lt;11,-3.6797*E118^2+48.115*E118-53.83,280.92*EXP(-0.2027*E118))</f>
        <v>96.6284230000001</v>
      </c>
      <c r="BG118" s="0" t="n">
        <f aca="false">32.208*LN(F118)+21.438</f>
        <v>95.9201409312711</v>
      </c>
      <c r="BH118" s="0" t="n">
        <f aca="false">IF(G118&lt;=2, -10*G118+100, 88.958*EXP(-0.0755*G118))</f>
        <v>73.6566439219523</v>
      </c>
      <c r="BI118" s="0" t="n">
        <f aca="false">IF(I118&lt;=100, 0.0053*(I118)^2-1.0332*I118+100.76, 122.82*EXP(-0.0092*I118))</f>
        <v>87.511172</v>
      </c>
      <c r="BJ118" s="0" t="n">
        <f aca="false">IF(P118&lt;=1000, -6.942*LN(P118)+107.59, -36.304*LN(P118)+310.72)</f>
        <v>-33.2468174618294</v>
      </c>
      <c r="BK118" s="0" t="e">
        <f aca="false">BF118^0.04*BG118^0.22*BH118^0.51*BI118^0.06*BJ118^0.17</f>
        <v>#NUM!</v>
      </c>
      <c r="BL118" s="0" t="e">
        <f aca="false">IF(BK118&gt;=90, "Very Good", IF(BK118&gt;=80, "Good", IF(BK118&gt;=70, "Slightly Good", IF(BK118&gt;=60, "Average", IF(BK118&gt;=50, "Slightly Poor", IF(BK118&gt;=40, "Poor", "Very Poor"))))))</f>
        <v>#NUM!</v>
      </c>
      <c r="BM118" s="0" t="n">
        <f aca="false">IF(P118&lt;=1000, -6.942*LN(P118)+107.59, IF(AND(P118&gt;1000, P118&lt;=5213),-36.304*LN(P118)+310.72, IF(P118&gt;5213, 10)))</f>
        <v>10</v>
      </c>
      <c r="BN118" s="0" t="n">
        <f aca="false">BF118^0.04*BG118^0.22*BH118^0.51*BI118^0.06*BM118^0.17</f>
        <v>56.7840345410484</v>
      </c>
      <c r="BO118" s="0" t="str">
        <f aca="false">IF(BN118&gt;=90, "Very Good", IF(BN118&gt;=80, "Good", IF(BN118&gt;=70, "Slightly Good", IF(BN118&gt;=60, "Average", IF(BN118&gt;=50, "Slightly Poor", IF(BN118&gt;=40, "Poor", "Very Poor"))))))</f>
        <v>Slightly Poor</v>
      </c>
      <c r="BP118" s="0" t="n">
        <f aca="false">IF(AJ118&lt;=1000, -6.942*LN(AJ118)+107.59, IF(AND(AJ118&gt;1000, AJ118&lt;=5213),-36.304*LN(AJ118)+310.72, IF(AJ118&gt;5213, 10)))</f>
        <v>49.0996788103914</v>
      </c>
      <c r="BQ118" s="0" t="n">
        <f aca="false">BF118^0.04*BG118^0.22*BH118^0.51*BI118^0.06*BP118^0.17</f>
        <v>74.4234188823932</v>
      </c>
      <c r="BR118" s="0" t="str">
        <f aca="false">IF(BQ118&gt;=90, "Very Good", IF(BQ118&gt;=80, "Good", IF(BQ118&gt;=70, "Slightly Good", IF(BQ118&gt;=60, "Average", IF(BQ118&gt;=50, "Slightly Poor", IF(BQ118&gt;=40, "Poor", "Very Poor"))))))</f>
        <v>Slightly Good</v>
      </c>
      <c r="BT118" s="0" t="n">
        <f aca="false">9.81*LN(AH118)+30.6</f>
        <v>60.1341908921283</v>
      </c>
      <c r="BU118" s="0" t="str">
        <f aca="false">IF(BT118&lt;30, "Clean water", IF(AND(BT118&gt;=30, BT118&lt;40), "Hypolimia", IF(AND(BT118&gt;=40,BT118&lt;50), "Mesotrophic", IF(AND(BT118&gt;=50, BT118&lt;70), "Eutrophic", IF(BT118&gt;70,"Hypertrophic")))))</f>
        <v>Eutrophic</v>
      </c>
      <c r="BW118" s="0" t="str">
        <f aca="false">IF(G118/H118&gt;=1, "PLS CHECK", "")</f>
        <v/>
      </c>
      <c r="BX118" s="0" t="str">
        <f aca="false">IF(AC118/J118&gt;=1, "PLS CHECK", "")</f>
        <v/>
      </c>
      <c r="BY118" s="0" t="str">
        <f aca="false">IF(AE118/J118&gt;=1, "PLS CHECK", "")</f>
        <v/>
      </c>
      <c r="BZ118" s="0" t="str">
        <f aca="false">IF(AD118/J118&gt;=1, "PLS CHECK", "")</f>
        <v/>
      </c>
      <c r="CA118" s="0" t="str">
        <f aca="false">IF(AF118/K118&gt;=1, "PLS CHECK", "")</f>
        <v/>
      </c>
      <c r="CB118" s="0" t="str">
        <f aca="false">IF(AG118/K118&gt;=1, "PLS CHECK", "")</f>
        <v/>
      </c>
    </row>
    <row r="119" customFormat="false" ht="12.5" hidden="false" customHeight="false" outlineLevel="0" collapsed="false">
      <c r="A119" s="0" t="n">
        <v>116</v>
      </c>
      <c r="B119" s="15" t="s">
        <v>131</v>
      </c>
      <c r="C119" s="16" t="s">
        <v>132</v>
      </c>
      <c r="D119" s="0" t="s">
        <v>142</v>
      </c>
      <c r="E119" s="0" t="n">
        <v>8</v>
      </c>
      <c r="F119" s="0" t="n">
        <v>8.9</v>
      </c>
      <c r="G119" s="0" t="n">
        <v>3.8</v>
      </c>
      <c r="H119" s="0" t="n">
        <v>6.5</v>
      </c>
      <c r="I119" s="0" t="n">
        <v>16.8</v>
      </c>
      <c r="J119" s="0" t="n">
        <v>3.081</v>
      </c>
      <c r="K119" s="0" t="n">
        <v>0.116</v>
      </c>
      <c r="L119" s="37"/>
      <c r="M119" s="0" t="n">
        <v>18.7</v>
      </c>
      <c r="O119" s="0" t="n">
        <v>349</v>
      </c>
      <c r="BD119" s="0" t="n">
        <v>0.16</v>
      </c>
      <c r="BF119" s="0" t="n">
        <f aca="false">IF(E119&lt;11,-3.6797*E119^2+48.115*E119-53.83,280.92*EXP(-0.2027*E119))</f>
        <v>95.5892</v>
      </c>
      <c r="BG119" s="0" t="n">
        <f aca="false">32.208*LN(F119)+21.438</f>
        <v>91.8463395211805</v>
      </c>
      <c r="BH119" s="0" t="n">
        <f aca="false">IF(G119&lt;=2, -10*G119+100, 88.958*EXP(-0.0755*G119))</f>
        <v>66.7706991099565</v>
      </c>
      <c r="BI119" s="0" t="n">
        <f aca="false">IF(I119&lt;=100, 0.0053*(I119)^2-1.0332*I119+100.76, 122.82*EXP(-0.0092*I119))</f>
        <v>84.898112</v>
      </c>
      <c r="BJ119" s="0" t="e">
        <f aca="false">IF(P119&lt;=1000, -6.942*LN(P119)+107.59, -36.304*LN(P119)+310.72)</f>
        <v>#VALUE!</v>
      </c>
      <c r="BK119" s="0" t="e">
        <f aca="false">BF119^0.04*BG119^0.22*BH119^0.51*BI119^0.06*BJ119^0.17</f>
        <v>#VALUE!</v>
      </c>
      <c r="BL119" s="0" t="e">
        <f aca="false">IF(BK119&gt;=90, "Very Good", IF(BK119&gt;=80, "Good", IF(BK119&gt;=70, "Slightly Good", IF(BK119&gt;=60, "Average", IF(BK119&gt;=50, "Slightly Poor", IF(BK119&gt;=40, "Poor", "Very Poor"))))))</f>
        <v>#VALUE!</v>
      </c>
      <c r="BM119" s="0" t="e">
        <f aca="false">IF(P119&lt;=1000, -6.942*LN(P119)+107.59, IF(AND(P119&gt;1000, P119&lt;=5213),-36.304*LN(P119)+310.72, IF(P119&gt;5213, 10)))</f>
        <v>#VALUE!</v>
      </c>
      <c r="BN119" s="0" t="e">
        <f aca="false">BF119^0.04*BG119^0.22*BH119^0.51*BI119^0.06*BM119^0.17</f>
        <v>#VALUE!</v>
      </c>
      <c r="BO119" s="0" t="e">
        <f aca="false">IF(BN119&gt;=90, "Very Good", IF(BN119&gt;=80, "Good", IF(BN119&gt;=70, "Slightly Good", IF(BN119&gt;=60, "Average", IF(BN119&gt;=50, "Slightly Poor", IF(BN119&gt;=40, "Poor", "Very Poor"))))))</f>
        <v>#VALUE!</v>
      </c>
      <c r="BP119" s="0" t="e">
        <f aca="false">IF(AJ119&lt;=1000, -6.942*LN(AJ119)+107.59, IF(AND(AJ119&gt;1000, AJ119&lt;=5213),-36.304*LN(AJ119)+310.72, IF(AJ119&gt;5213, 10)))</f>
        <v>#VALUE!</v>
      </c>
      <c r="BQ119" s="0" t="e">
        <f aca="false">BF119^0.04*BG119^0.22*BH119^0.51*BI119^0.06*BP119^0.17</f>
        <v>#VALUE!</v>
      </c>
      <c r="BR119" s="0" t="e">
        <f aca="false">IF(BQ119&gt;=90, "Very Good", IF(BQ119&gt;=80, "Good", IF(BQ119&gt;=70, "Slightly Good", IF(BQ119&gt;=60, "Average", IF(BQ119&gt;=50, "Slightly Poor", IF(BQ119&gt;=40, "Poor", "Very Poor"))))))</f>
        <v>#VALUE!</v>
      </c>
      <c r="BT119" s="0" t="e">
        <f aca="false">9.81*LN(AH119)+30.6</f>
        <v>#VALUE!</v>
      </c>
      <c r="BU119" s="0" t="e">
        <f aca="false">IF(BT119&lt;30, "Clean water", IF(AND(BT119&gt;=30, BT119&lt;40), "Hypolimia", IF(AND(BT119&gt;=40,BT119&lt;50), "Mesotrophic", IF(AND(BT119&gt;=50, BT119&lt;70), "Eutrophic", IF(BT119&gt;70,"Hypertrophic")))))</f>
        <v>#VALUE!</v>
      </c>
      <c r="BW119" s="0" t="str">
        <f aca="false">IF(G119/H119&gt;=1, "PLS CHECK", "")</f>
        <v/>
      </c>
      <c r="BX119" s="0" t="str">
        <f aca="false">IF(AC119/J119&gt;=1, "PLS CHECK", "")</f>
        <v/>
      </c>
      <c r="BY119" s="0" t="str">
        <f aca="false">IF(AE119/J119&gt;=1, "PLS CHECK", "")</f>
        <v/>
      </c>
      <c r="BZ119" s="0" t="str">
        <f aca="false">IF(AD119/J119&gt;=1, "PLS CHECK", "")</f>
        <v/>
      </c>
      <c r="CA119" s="0" t="str">
        <f aca="false">IF(AF119/K119&gt;=1, "PLS CHECK", "")</f>
        <v/>
      </c>
      <c r="CB119" s="0" t="str">
        <f aca="false">IF(AG119/K119&gt;=1, "PLS CHECK", "")</f>
        <v/>
      </c>
    </row>
    <row r="120" customFormat="false" ht="12.5" hidden="false" customHeight="false" outlineLevel="0" collapsed="false">
      <c r="A120" s="0" t="n">
        <v>117</v>
      </c>
      <c r="B120" s="15" t="s">
        <v>75</v>
      </c>
      <c r="C120" s="16" t="s">
        <v>76</v>
      </c>
      <c r="D120" s="0" t="s">
        <v>142</v>
      </c>
      <c r="E120" s="0" t="n">
        <v>8.2</v>
      </c>
      <c r="F120" s="0" t="n">
        <v>12</v>
      </c>
      <c r="G120" s="0" t="n">
        <v>1.4</v>
      </c>
      <c r="H120" s="0" t="n">
        <v>2.7</v>
      </c>
      <c r="I120" s="0" t="n">
        <v>3.4</v>
      </c>
      <c r="J120" s="0" t="n">
        <v>2.605</v>
      </c>
      <c r="K120" s="0" t="n">
        <v>0.075</v>
      </c>
      <c r="L120" s="0" t="n">
        <v>1.7</v>
      </c>
      <c r="M120" s="0" t="n">
        <v>20.3</v>
      </c>
      <c r="N120" s="0" t="n">
        <v>0</v>
      </c>
      <c r="O120" s="37"/>
      <c r="P120" s="37"/>
      <c r="AC120" s="0" t="n">
        <v>2.565</v>
      </c>
      <c r="AD120" s="0" t="n">
        <v>0.123</v>
      </c>
      <c r="AE120" s="0" t="n">
        <v>1.982</v>
      </c>
      <c r="AF120" s="0" t="n">
        <v>0.05</v>
      </c>
      <c r="AG120" s="0" t="n">
        <v>0.025</v>
      </c>
      <c r="AH120" s="0" t="n">
        <v>10.2</v>
      </c>
      <c r="AJ120" s="0" t="n">
        <v>4000</v>
      </c>
      <c r="BF120" s="0" t="n">
        <f aca="false">IF(E120&lt;11,-3.6797*E120^2+48.115*E120-53.83,280.92*EXP(-0.2027*E120))</f>
        <v>93.289972</v>
      </c>
      <c r="BG120" s="0" t="n">
        <f aca="false">32.208*LN(F120)+21.438</f>
        <v>101.471873376372</v>
      </c>
      <c r="BH120" s="0" t="n">
        <f aca="false">IF(G120&lt;=2, -10*G120+100, 88.958*EXP(-0.0755*G120))</f>
        <v>86</v>
      </c>
      <c r="BI120" s="0" t="n">
        <f aca="false">IF(I120&lt;=100, 0.0053*(I120)^2-1.0332*I120+100.76, 122.82*EXP(-0.0092*I120))</f>
        <v>97.308388</v>
      </c>
      <c r="BJ120" s="0" t="e">
        <f aca="false">IF(P120&lt;=1000, -6.942*LN(P120)+107.59, -36.304*LN(P120)+310.72)</f>
        <v>#VALUE!</v>
      </c>
      <c r="BK120" s="0" t="e">
        <f aca="false">BF120^0.04*BG120^0.22*BH120^0.51*BI120^0.06*BJ120^0.17</f>
        <v>#VALUE!</v>
      </c>
      <c r="BL120" s="0" t="e">
        <f aca="false">IF(BK120&gt;=90, "Very Good", IF(BK120&gt;=80, "Good", IF(BK120&gt;=70, "Slightly Good", IF(BK120&gt;=60, "Average", IF(BK120&gt;=50, "Slightly Poor", IF(BK120&gt;=40, "Poor", "Very Poor"))))))</f>
        <v>#VALUE!</v>
      </c>
      <c r="BM120" s="0" t="e">
        <f aca="false">IF(P120&lt;=1000, -6.942*LN(P120)+107.59, IF(AND(P120&gt;1000, P120&lt;=5213),-36.304*LN(P120)+310.72, IF(P120&gt;5213, 10)))</f>
        <v>#VALUE!</v>
      </c>
      <c r="BN120" s="0" t="e">
        <f aca="false">BF120^0.04*BG120^0.22*BH120^0.51*BI120^0.06*BM120^0.17</f>
        <v>#VALUE!</v>
      </c>
      <c r="BO120" s="0" t="e">
        <f aca="false">IF(BN120&gt;=90, "Very Good", IF(BN120&gt;=80, "Good", IF(BN120&gt;=70, "Slightly Good", IF(BN120&gt;=60, "Average", IF(BN120&gt;=50, "Slightly Poor", IF(BN120&gt;=40, "Poor", "Very Poor"))))))</f>
        <v>#VALUE!</v>
      </c>
      <c r="BP120" s="0" t="n">
        <f aca="false">IF(AJ120&lt;=1000, -6.942*LN(AJ120)+107.59, IF(AND(AJ120&gt;1000, AJ120&lt;=5213),-36.304*LN(AJ120)+310.72, IF(AJ120&gt;5213, 10)))</f>
        <v>9.61282186573601</v>
      </c>
      <c r="BQ120" s="0" t="n">
        <f aca="false">BF120^0.04*BG120^0.22*BH120^0.51*BI120^0.06*BP120^0.17</f>
        <v>62.109398974597</v>
      </c>
      <c r="BR120" s="0" t="str">
        <f aca="false">IF(BQ120&gt;=90, "Very Good", IF(BQ120&gt;=80, "Good", IF(BQ120&gt;=70, "Slightly Good", IF(BQ120&gt;=60, "Average", IF(BQ120&gt;=50, "Slightly Poor", IF(BQ120&gt;=40, "Poor", "Very Poor"))))))</f>
        <v>Average</v>
      </c>
      <c r="BT120" s="0" t="n">
        <f aca="false">9.81*LN(AH120)+30.6</f>
        <v>53.3826235360471</v>
      </c>
      <c r="BU120" s="0" t="str">
        <f aca="false">IF(BT120&lt;30, "Clean water", IF(AND(BT120&gt;=30, BT120&lt;40), "Hypolimia", IF(AND(BT120&gt;=40,BT120&lt;50), "Mesotrophic", IF(AND(BT120&gt;=50, BT120&lt;70), "Eutrophic", IF(BT120&gt;70,"Hypertrophic")))))</f>
        <v>Eutrophic</v>
      </c>
      <c r="BW120" s="0" t="str">
        <f aca="false">IF(G120/H120&gt;=1, "PLS CHECK", "")</f>
        <v/>
      </c>
      <c r="BX120" s="0" t="str">
        <f aca="false">IF(AC120/J120&gt;=1, "PLS CHECK", "")</f>
        <v/>
      </c>
      <c r="BY120" s="0" t="str">
        <f aca="false">IF(AE120/J120&gt;=1, "PLS CHECK", "")</f>
        <v/>
      </c>
      <c r="BZ120" s="0" t="str">
        <f aca="false">IF(AD120/J120&gt;=1, "PLS CHECK", "")</f>
        <v/>
      </c>
      <c r="CA120" s="0" t="str">
        <f aca="false">IF(AF120/K120&gt;=1, "PLS CHECK", "")</f>
        <v/>
      </c>
      <c r="CB120" s="0" t="str">
        <f aca="false">IF(AG120/K120&gt;=1, "PLS CHECK", "")</f>
        <v/>
      </c>
    </row>
    <row r="121" customFormat="false" ht="12.5" hidden="false" customHeight="false" outlineLevel="0" collapsed="false">
      <c r="A121" s="0" t="n">
        <v>118</v>
      </c>
      <c r="B121" s="15" t="s">
        <v>77</v>
      </c>
      <c r="C121" s="16" t="s">
        <v>78</v>
      </c>
      <c r="D121" s="0" t="s">
        <v>142</v>
      </c>
      <c r="E121" s="0" t="n">
        <v>8.4</v>
      </c>
      <c r="F121" s="0" t="n">
        <v>11.3</v>
      </c>
      <c r="G121" s="0" t="n">
        <v>2</v>
      </c>
      <c r="H121" s="0" t="n">
        <v>3.8</v>
      </c>
      <c r="I121" s="0" t="n">
        <v>6.4</v>
      </c>
      <c r="J121" s="37"/>
      <c r="K121" s="0" t="n">
        <v>0.046</v>
      </c>
      <c r="L121" s="0" t="n">
        <v>3.4</v>
      </c>
      <c r="M121" s="0" t="n">
        <v>19.5</v>
      </c>
      <c r="N121" s="0" t="n">
        <v>0</v>
      </c>
      <c r="O121" s="37"/>
      <c r="P121" s="37"/>
      <c r="AC121" s="0" t="n">
        <v>2.019</v>
      </c>
      <c r="AD121" s="37"/>
      <c r="AE121" s="0" t="n">
        <v>1.766</v>
      </c>
      <c r="AF121" s="0" t="n">
        <v>0.029</v>
      </c>
      <c r="AG121" s="0" t="n">
        <v>0.001</v>
      </c>
      <c r="AH121" s="0" t="n">
        <v>7.7</v>
      </c>
      <c r="AJ121" s="37"/>
      <c r="BD121" s="0" t="n">
        <v>362.141</v>
      </c>
      <c r="BF121" s="0" t="n">
        <f aca="false">IF(E121&lt;11,-3.6797*E121^2+48.115*E121-53.83,280.92*EXP(-0.2027*E121))</f>
        <v>90.6963680000001</v>
      </c>
      <c r="BG121" s="0" t="n">
        <f aca="false">32.208*LN(F121)+21.438</f>
        <v>99.5360461899348</v>
      </c>
      <c r="BH121" s="0" t="n">
        <f aca="false">IF(G121&lt;=2, -10*G121+100, 88.958*EXP(-0.0755*G121))</f>
        <v>80</v>
      </c>
      <c r="BI121" s="0" t="n">
        <f aca="false">IF(I121&lt;=100, 0.0053*(I121)^2-1.0332*I121+100.76, 122.82*EXP(-0.0092*I121))</f>
        <v>94.364608</v>
      </c>
      <c r="BJ121" s="0" t="e">
        <f aca="false">IF(P121&lt;=1000, -6.942*LN(P121)+107.59, -36.304*LN(P121)+310.72)</f>
        <v>#VALUE!</v>
      </c>
      <c r="BK121" s="0" t="e">
        <f aca="false">BF121^0.04*BG121^0.22*BH121^0.51*BI121^0.06*BJ121^0.17</f>
        <v>#VALUE!</v>
      </c>
      <c r="BL121" s="0" t="e">
        <f aca="false">IF(BK121&gt;=90, "Very Good", IF(BK121&gt;=80, "Good", IF(BK121&gt;=70, "Slightly Good", IF(BK121&gt;=60, "Average", IF(BK121&gt;=50, "Slightly Poor", IF(BK121&gt;=40, "Poor", "Very Poor"))))))</f>
        <v>#VALUE!</v>
      </c>
      <c r="BM121" s="0" t="e">
        <f aca="false">IF(P121&lt;=1000, -6.942*LN(P121)+107.59, IF(AND(P121&gt;1000, P121&lt;=5213),-36.304*LN(P121)+310.72, IF(P121&gt;5213, 10)))</f>
        <v>#VALUE!</v>
      </c>
      <c r="BN121" s="0" t="e">
        <f aca="false">BF121^0.04*BG121^0.22*BH121^0.51*BI121^0.06*BM121^0.17</f>
        <v>#VALUE!</v>
      </c>
      <c r="BO121" s="0" t="e">
        <f aca="false">IF(BN121&gt;=90, "Very Good", IF(BN121&gt;=80, "Good", IF(BN121&gt;=70, "Slightly Good", IF(BN121&gt;=60, "Average", IF(BN121&gt;=50, "Slightly Poor", IF(BN121&gt;=40, "Poor", "Very Poor"))))))</f>
        <v>#VALUE!</v>
      </c>
      <c r="BP121" s="0" t="e">
        <f aca="false">IF(AJ121&lt;=1000, -6.942*LN(AJ121)+107.59, IF(AND(AJ121&gt;1000, AJ121&lt;=5213),-36.304*LN(AJ121)+310.72, IF(AJ121&gt;5213, 10)))</f>
        <v>#VALUE!</v>
      </c>
      <c r="BQ121" s="0" t="e">
        <f aca="false">BF121^0.04*BG121^0.22*BH121^0.51*BI121^0.06*BP121^0.17</f>
        <v>#VALUE!</v>
      </c>
      <c r="BR121" s="0" t="e">
        <f aca="false">IF(BQ121&gt;=90, "Very Good", IF(BQ121&gt;=80, "Good", IF(BQ121&gt;=70, "Slightly Good", IF(BQ121&gt;=60, "Average", IF(BQ121&gt;=50, "Slightly Poor", IF(BQ121&gt;=40, "Poor", "Very Poor"))))))</f>
        <v>#VALUE!</v>
      </c>
      <c r="BT121" s="0" t="n">
        <f aca="false">9.81*LN(AH121)+30.6</f>
        <v>50.6243714261131</v>
      </c>
      <c r="BU121" s="0" t="str">
        <f aca="false">IF(BT121&lt;30, "Clean water", IF(AND(BT121&gt;=30, BT121&lt;40), "Hypolimia", IF(AND(BT121&gt;=40,BT121&lt;50), "Mesotrophic", IF(AND(BT121&gt;=50, BT121&lt;70), "Eutrophic", IF(BT121&gt;70,"Hypertrophic")))))</f>
        <v>Eutrophic</v>
      </c>
      <c r="BW121" s="0" t="str">
        <f aca="false">IF(G121/H121&gt;=1, "PLS CHECK", "")</f>
        <v/>
      </c>
      <c r="BX121" s="0" t="e">
        <f aca="false">IF(AC121/J121&gt;=1, "PLS CHECK", "")</f>
        <v>#DIV/0!</v>
      </c>
      <c r="BY121" s="0" t="e">
        <f aca="false">IF(AE121/J121&gt;=1, "PLS CHECK", "")</f>
        <v>#DIV/0!</v>
      </c>
      <c r="BZ121" s="0" t="e">
        <f aca="false">IF(AD121/J121&gt;=1, "PLS CHECK", "")</f>
        <v>#DIV/0!</v>
      </c>
      <c r="CA121" s="0" t="str">
        <f aca="false">IF(AF121/K121&gt;=1, "PLS CHECK", "")</f>
        <v/>
      </c>
      <c r="CB121" s="0" t="str">
        <f aca="false">IF(AG121/K121&gt;=1, "PLS CHECK", "")</f>
        <v/>
      </c>
    </row>
    <row r="122" customFormat="false" ht="12.5" hidden="false" customHeight="false" outlineLevel="0" collapsed="false">
      <c r="A122" s="0" t="n">
        <v>119</v>
      </c>
      <c r="B122" s="15" t="s">
        <v>79</v>
      </c>
      <c r="C122" s="16" t="s">
        <v>80</v>
      </c>
      <c r="D122" s="0" t="s">
        <v>142</v>
      </c>
      <c r="E122" s="0" t="n">
        <v>7.7</v>
      </c>
      <c r="F122" s="0" t="n">
        <v>9.1</v>
      </c>
      <c r="G122" s="0" t="n">
        <v>3.4</v>
      </c>
      <c r="H122" s="0" t="n">
        <v>4.5</v>
      </c>
      <c r="I122" s="0" t="n">
        <v>9.3</v>
      </c>
      <c r="J122" s="0" t="n">
        <v>3.169</v>
      </c>
      <c r="K122" s="0" t="n">
        <v>0.109</v>
      </c>
      <c r="L122" s="0" t="n">
        <v>4.5</v>
      </c>
      <c r="M122" s="0" t="n">
        <v>19</v>
      </c>
      <c r="N122" s="0" t="n">
        <v>0</v>
      </c>
      <c r="O122" s="0" t="n">
        <v>231</v>
      </c>
      <c r="P122" s="37"/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</v>
      </c>
      <c r="AC122" s="0" t="n">
        <v>2.957</v>
      </c>
      <c r="AD122" s="0" t="n">
        <v>0.503</v>
      </c>
      <c r="AE122" s="0" t="n">
        <v>2.021</v>
      </c>
      <c r="AF122" s="0" t="n">
        <v>0.052</v>
      </c>
      <c r="AG122" s="0" t="n">
        <v>0.025</v>
      </c>
      <c r="AH122" s="0" t="n">
        <v>15.8</v>
      </c>
      <c r="AJ122" s="37"/>
      <c r="AP122" s="0" t="n">
        <v>0</v>
      </c>
      <c r="AY122" s="0" t="n">
        <v>0</v>
      </c>
      <c r="BD122" s="0" t="n">
        <v>373.433</v>
      </c>
      <c r="BF122" s="0" t="n">
        <f aca="false">IF(E122&lt;11,-3.6797*E122^2+48.115*E122-53.83,280.92*EXP(-0.2027*E122))</f>
        <v>98.486087</v>
      </c>
      <c r="BG122" s="0" t="n">
        <f aca="false">32.208*LN(F122)+21.438</f>
        <v>92.5621023107425</v>
      </c>
      <c r="BH122" s="0" t="n">
        <f aca="false">IF(G122&lt;=2, -10*G122+100, 88.958*EXP(-0.0755*G122))</f>
        <v>68.8179318432025</v>
      </c>
      <c r="BI122" s="0" t="n">
        <f aca="false">IF(I122&lt;=100, 0.0053*(I122)^2-1.0332*I122+100.76, 122.82*EXP(-0.0092*I122))</f>
        <v>91.609637</v>
      </c>
      <c r="BJ122" s="0" t="e">
        <f aca="false">IF(P122&lt;=1000, -6.942*LN(P122)+107.59, -36.304*LN(P122)+310.72)</f>
        <v>#VALUE!</v>
      </c>
      <c r="BK122" s="0" t="e">
        <f aca="false">BF122^0.04*BG122^0.22*BH122^0.51*BI122^0.06*BJ122^0.17</f>
        <v>#VALUE!</v>
      </c>
      <c r="BL122" s="0" t="e">
        <f aca="false">IF(BK122&gt;=90, "Very Good", IF(BK122&gt;=80, "Good", IF(BK122&gt;=70, "Slightly Good", IF(BK122&gt;=60, "Average", IF(BK122&gt;=50, "Slightly Poor", IF(BK122&gt;=40, "Poor", "Very Poor"))))))</f>
        <v>#VALUE!</v>
      </c>
      <c r="BM122" s="0" t="e">
        <f aca="false">IF(P122&lt;=1000, -6.942*LN(P122)+107.59, IF(AND(P122&gt;1000, P122&lt;=5213),-36.304*LN(P122)+310.72, IF(P122&gt;5213, 10)))</f>
        <v>#VALUE!</v>
      </c>
      <c r="BN122" s="0" t="e">
        <f aca="false">BF122^0.04*BG122^0.22*BH122^0.51*BI122^0.06*BM122^0.17</f>
        <v>#VALUE!</v>
      </c>
      <c r="BO122" s="0" t="e">
        <f aca="false">IF(BN122&gt;=90, "Very Good", IF(BN122&gt;=80, "Good", IF(BN122&gt;=70, "Slightly Good", IF(BN122&gt;=60, "Average", IF(BN122&gt;=50, "Slightly Poor", IF(BN122&gt;=40, "Poor", "Very Poor"))))))</f>
        <v>#VALUE!</v>
      </c>
      <c r="BP122" s="0" t="e">
        <f aca="false">IF(AJ122&lt;=1000, -6.942*LN(AJ122)+107.59, IF(AND(AJ122&gt;1000, AJ122&lt;=5213),-36.304*LN(AJ122)+310.72, IF(AJ122&gt;5213, 10)))</f>
        <v>#VALUE!</v>
      </c>
      <c r="BQ122" s="0" t="e">
        <f aca="false">BF122^0.04*BG122^0.22*BH122^0.51*BI122^0.06*BP122^0.17</f>
        <v>#VALUE!</v>
      </c>
      <c r="BR122" s="0" t="e">
        <f aca="false">IF(BQ122&gt;=90, "Very Good", IF(BQ122&gt;=80, "Good", IF(BQ122&gt;=70, "Slightly Good", IF(BQ122&gt;=60, "Average", IF(BQ122&gt;=50, "Slightly Poor", IF(BQ122&gt;=40, "Poor", "Very Poor"))))))</f>
        <v>#VALUE!</v>
      </c>
      <c r="BT122" s="0" t="n">
        <f aca="false">9.81*LN(AH122)+30.6</f>
        <v>57.675697511723</v>
      </c>
      <c r="BU122" s="0" t="str">
        <f aca="false">IF(BT122&lt;30, "Clean water", IF(AND(BT122&gt;=30, BT122&lt;40), "Hypolimia", IF(AND(BT122&gt;=40,BT122&lt;50), "Mesotrophic", IF(AND(BT122&gt;=50, BT122&lt;70), "Eutrophic", IF(BT122&gt;70,"Hypertrophic")))))</f>
        <v>Eutrophic</v>
      </c>
      <c r="BW122" s="0" t="str">
        <f aca="false">IF(G122/H122&gt;=1, "PLS CHECK", "")</f>
        <v/>
      </c>
      <c r="BX122" s="0" t="str">
        <f aca="false">IF(AC122/J122&gt;=1, "PLS CHECK", "")</f>
        <v/>
      </c>
      <c r="BY122" s="0" t="str">
        <f aca="false">IF(AE122/J122&gt;=1, "PLS CHECK", "")</f>
        <v/>
      </c>
      <c r="BZ122" s="0" t="str">
        <f aca="false">IF(AD122/J122&gt;=1, "PLS CHECK", "")</f>
        <v/>
      </c>
      <c r="CA122" s="0" t="str">
        <f aca="false">IF(AF122/K122&gt;=1, "PLS CHECK", "")</f>
        <v/>
      </c>
      <c r="CB122" s="0" t="str">
        <f aca="false">IF(AG122/K122&gt;=1, "PLS CHECK", "")</f>
        <v/>
      </c>
    </row>
    <row r="123" customFormat="false" ht="12.5" hidden="false" customHeight="false" outlineLevel="0" collapsed="false">
      <c r="A123" s="0" t="n">
        <v>120</v>
      </c>
      <c r="B123" s="15" t="s">
        <v>81</v>
      </c>
      <c r="C123" s="16" t="s">
        <v>82</v>
      </c>
      <c r="D123" s="0" t="s">
        <v>142</v>
      </c>
      <c r="E123" s="0" t="n">
        <v>7.9</v>
      </c>
      <c r="F123" s="0" t="n">
        <v>9.9</v>
      </c>
      <c r="G123" s="0" t="n">
        <v>1.2</v>
      </c>
      <c r="H123" s="37"/>
      <c r="I123" s="0" t="n">
        <v>1.5</v>
      </c>
      <c r="J123" s="0" t="n">
        <v>2.842</v>
      </c>
      <c r="K123" s="0" t="n">
        <v>0.033</v>
      </c>
      <c r="L123" s="0" t="n">
        <v>1.5</v>
      </c>
      <c r="M123" s="0" t="n">
        <v>17.7</v>
      </c>
      <c r="N123" s="0" t="n">
        <v>0</v>
      </c>
      <c r="O123" s="0" t="n">
        <v>210</v>
      </c>
      <c r="P123" s="0" t="n">
        <v>43000</v>
      </c>
      <c r="AC123" s="0" t="n">
        <v>2.841</v>
      </c>
      <c r="AD123" s="0" t="n">
        <v>0.089</v>
      </c>
      <c r="AE123" s="0" t="n">
        <v>2.393</v>
      </c>
      <c r="AG123" s="0" t="n">
        <v>0.016</v>
      </c>
      <c r="AH123" s="0" t="n">
        <v>4.2</v>
      </c>
      <c r="AJ123" s="0" t="n">
        <v>2700</v>
      </c>
      <c r="BF123" s="0" t="n">
        <f aca="false">IF(E123&lt;11,-3.6797*E123^2+48.115*E123-53.83,280.92*EXP(-0.2027*E123))</f>
        <v>96.6284230000001</v>
      </c>
      <c r="BG123" s="0" t="n">
        <f aca="false">32.208*LN(F123)+21.438</f>
        <v>95.2759594579826</v>
      </c>
      <c r="BH123" s="0" t="n">
        <f aca="false">IF(G123&lt;=2, -10*G123+100, 88.958*EXP(-0.0755*G123))</f>
        <v>88</v>
      </c>
      <c r="BI123" s="0" t="n">
        <f aca="false">IF(I123&lt;=100, 0.0053*(I123)^2-1.0332*I123+100.76, 122.82*EXP(-0.0092*I123))</f>
        <v>99.222125</v>
      </c>
      <c r="BJ123" s="0" t="n">
        <f aca="false">IF(P123&lt;=1000, -6.942*LN(P123)+107.59, -36.304*LN(P123)+310.72)</f>
        <v>-76.6057566483066</v>
      </c>
      <c r="BK123" s="0" t="e">
        <f aca="false">BF123^0.04*BG123^0.22*BH123^0.51*BI123^0.06*BJ123^0.17</f>
        <v>#NUM!</v>
      </c>
      <c r="BL123" s="0" t="e">
        <f aca="false">IF(BK123&gt;=90, "Very Good", IF(BK123&gt;=80, "Good", IF(BK123&gt;=70, "Slightly Good", IF(BK123&gt;=60, "Average", IF(BK123&gt;=50, "Slightly Poor", IF(BK123&gt;=40, "Poor", "Very Poor"))))))</f>
        <v>#NUM!</v>
      </c>
      <c r="BM123" s="0" t="n">
        <f aca="false">IF(P123&lt;=1000, -6.942*LN(P123)+107.59, IF(AND(P123&gt;1000, P123&lt;=5213),-36.304*LN(P123)+310.72, IF(P123&gt;5213, 10)))</f>
        <v>10</v>
      </c>
      <c r="BN123" s="0" t="n">
        <f aca="false">BF123^0.04*BG123^0.22*BH123^0.51*BI123^0.06*BM123^0.17</f>
        <v>62.5551691418521</v>
      </c>
      <c r="BO123" s="0" t="str">
        <f aca="false">IF(BN123&gt;=90, "Very Good", IF(BN123&gt;=80, "Good", IF(BN123&gt;=70, "Slightly Good", IF(BN123&gt;=60, "Average", IF(BN123&gt;=50, "Slightly Poor", IF(BN123&gt;=40, "Poor", "Very Poor"))))))</f>
        <v>Average</v>
      </c>
      <c r="BP123" s="0" t="n">
        <f aca="false">IF(AJ123&lt;=1000, -6.942*LN(AJ123)+107.59, IF(AND(AJ123&gt;1000, AJ123&lt;=5213),-36.304*LN(AJ123)+310.72, IF(AJ123&gt;5213, 10)))</f>
        <v>23.8818399844672</v>
      </c>
      <c r="BQ123" s="0" t="n">
        <f aca="false">BF123^0.04*BG123^0.22*BH123^0.51*BI123^0.06*BP123^0.17</f>
        <v>72.532847274203</v>
      </c>
      <c r="BR123" s="0" t="str">
        <f aca="false">IF(BQ123&gt;=90, "Very Good", IF(BQ123&gt;=80, "Good", IF(BQ123&gt;=70, "Slightly Good", IF(BQ123&gt;=60, "Average", IF(BQ123&gt;=50, "Slightly Poor", IF(BQ123&gt;=40, "Poor", "Very Poor"))))))</f>
        <v>Slightly Good</v>
      </c>
      <c r="BT123" s="0" t="n">
        <f aca="false">9.81*LN(AH123)+30.6</f>
        <v>44.6781791930883</v>
      </c>
      <c r="BU123" s="0" t="str">
        <f aca="false">IF(BT123&lt;30, "Clean water", IF(AND(BT123&gt;=30, BT123&lt;40), "Hypolimia", IF(AND(BT123&gt;=40,BT123&lt;50), "Mesotrophic", IF(AND(BT123&gt;=50, BT123&lt;70), "Eutrophic", IF(BT123&gt;70,"Hypertrophic")))))</f>
        <v>Mesotrophic</v>
      </c>
      <c r="BW123" s="0" t="e">
        <f aca="false">IF(G123/H123&gt;=1, "PLS CHECK", "")</f>
        <v>#DIV/0!</v>
      </c>
      <c r="BX123" s="0" t="str">
        <f aca="false">IF(AC123/J123&gt;=1, "PLS CHECK", "")</f>
        <v/>
      </c>
      <c r="BY123" s="0" t="str">
        <f aca="false">IF(AE123/J123&gt;=1, "PLS CHECK", "")</f>
        <v/>
      </c>
      <c r="BZ123" s="0" t="str">
        <f aca="false">IF(AD123/J123&gt;=1, "PLS CHECK", "")</f>
        <v/>
      </c>
      <c r="CA123" s="0" t="str">
        <f aca="false">IF(AF123/K123&gt;=1, "PLS CHECK", "")</f>
        <v/>
      </c>
      <c r="CB123" s="0" t="str">
        <f aca="false">IF(AG123/K123&gt;=1, "PLS CHECK", "")</f>
        <v/>
      </c>
    </row>
    <row r="124" customFormat="false" ht="12.5" hidden="false" customHeight="false" outlineLevel="0" collapsed="false">
      <c r="A124" s="0" t="n">
        <v>121</v>
      </c>
      <c r="B124" s="15" t="s">
        <v>83</v>
      </c>
      <c r="C124" s="16" t="s">
        <v>84</v>
      </c>
      <c r="D124" s="0" t="s">
        <v>142</v>
      </c>
      <c r="E124" s="0" t="n">
        <v>8.1</v>
      </c>
      <c r="F124" s="0" t="n">
        <v>9.6</v>
      </c>
      <c r="G124" s="0" t="n">
        <v>1</v>
      </c>
      <c r="H124" s="0" t="n">
        <v>4.1</v>
      </c>
      <c r="I124" s="0" t="n">
        <v>4.8</v>
      </c>
      <c r="J124" s="0" t="n">
        <v>2.435</v>
      </c>
      <c r="K124" s="0" t="n">
        <v>0.038</v>
      </c>
      <c r="L124" s="0" t="n">
        <v>1.9</v>
      </c>
      <c r="M124" s="0" t="n">
        <v>21.2</v>
      </c>
      <c r="N124" s="0" t="n">
        <v>0</v>
      </c>
      <c r="O124" s="0" t="n">
        <v>221</v>
      </c>
      <c r="P124" s="0" t="n">
        <v>5300</v>
      </c>
      <c r="AC124" s="0" t="n">
        <v>2.327</v>
      </c>
      <c r="AD124" s="0" t="n">
        <v>0.075</v>
      </c>
      <c r="AE124" s="0" t="n">
        <v>1.847</v>
      </c>
      <c r="AF124" s="0" t="n">
        <v>0.017</v>
      </c>
      <c r="AG124" s="0" t="n">
        <v>0.014</v>
      </c>
      <c r="AH124" s="0" t="n">
        <v>13.2</v>
      </c>
      <c r="AJ124" s="0" t="n">
        <v>120</v>
      </c>
      <c r="BF124" s="0" t="n">
        <f aca="false">IF(E124&lt;11,-3.6797*E124^2+48.115*E124-53.83,280.92*EXP(-0.2027*E124))</f>
        <v>94.476383</v>
      </c>
      <c r="BG124" s="0" t="n">
        <f aca="false">32.208*LN(F124)+21.438</f>
        <v>94.2848658756438</v>
      </c>
      <c r="BH124" s="0" t="n">
        <f aca="false">IF(G124&lt;=2, -10*G124+100, 88.958*EXP(-0.0755*G124))</f>
        <v>90</v>
      </c>
      <c r="BI124" s="0" t="n">
        <f aca="false">IF(I124&lt;=100, 0.0053*(I124)^2-1.0332*I124+100.76, 122.82*EXP(-0.0092*I124))</f>
        <v>95.922752</v>
      </c>
      <c r="BJ124" s="0" t="n">
        <f aca="false">IF(P124&lt;=1000, -6.942*LN(P124)+107.59, -36.304*LN(P124)+310.72)</f>
        <v>-0.603576061707884</v>
      </c>
      <c r="BK124" s="0" t="e">
        <f aca="false">BF124^0.04*BG124^0.22*BH124^0.51*BI124^0.06*BJ124^0.17</f>
        <v>#NUM!</v>
      </c>
      <c r="BL124" s="0" t="e">
        <f aca="false">IF(BK124&gt;=90, "Very Good", IF(BK124&gt;=80, "Good", IF(BK124&gt;=70, "Slightly Good", IF(BK124&gt;=60, "Average", IF(BK124&gt;=50, "Slightly Poor", IF(BK124&gt;=40, "Poor", "Very Poor"))))))</f>
        <v>#NUM!</v>
      </c>
      <c r="BM124" s="0" t="n">
        <f aca="false">IF(P124&lt;=1000, -6.942*LN(P124)+107.59, IF(AND(P124&gt;1000, P124&lt;=5213),-36.304*LN(P124)+310.72, IF(P124&gt;5213, 10)))</f>
        <v>10</v>
      </c>
      <c r="BN124" s="0" t="n">
        <f aca="false">BF124^0.04*BG124^0.22*BH124^0.51*BI124^0.06*BM124^0.17</f>
        <v>62.9461460694978</v>
      </c>
      <c r="BO124" s="0" t="str">
        <f aca="false">IF(BN124&gt;=90, "Very Good", IF(BN124&gt;=80, "Good", IF(BN124&gt;=70, "Slightly Good", IF(BN124&gt;=60, "Average", IF(BN124&gt;=50, "Slightly Poor", IF(BN124&gt;=40, "Poor", "Very Poor"))))))</f>
        <v>Average</v>
      </c>
      <c r="BP124" s="0" t="n">
        <f aca="false">IF(AJ124&lt;=1000, -6.942*LN(AJ124)+107.59, IF(AND(AJ124&gt;1000, AJ124&lt;=5213),-36.304*LN(AJ124)+310.72, IF(AJ124&gt;5213, 10)))</f>
        <v>74.3552323216071</v>
      </c>
      <c r="BQ124" s="0" t="n">
        <f aca="false">BF124^0.04*BG124^0.22*BH124^0.51*BI124^0.06*BP124^0.17</f>
        <v>88.53033470441</v>
      </c>
      <c r="BR124" s="0" t="str">
        <f aca="false">IF(BQ124&gt;=90, "Very Good", IF(BQ124&gt;=80, "Good", IF(BQ124&gt;=70, "Slightly Good", IF(BQ124&gt;=60, "Average", IF(BQ124&gt;=50, "Slightly Poor", IF(BQ124&gt;=40, "Poor", "Very Poor"))))))</f>
        <v>Good</v>
      </c>
      <c r="BT124" s="0" t="n">
        <f aca="false">9.81*LN(AH124)+30.6</f>
        <v>55.9119270983007</v>
      </c>
      <c r="BU124" s="0" t="str">
        <f aca="false">IF(BT124&lt;30, "Clean water", IF(AND(BT124&gt;=30, BT124&lt;40), "Hypolimia", IF(AND(BT124&gt;=40,BT124&lt;50), "Mesotrophic", IF(AND(BT124&gt;=50, BT124&lt;70), "Eutrophic", IF(BT124&gt;70,"Hypertrophic")))))</f>
        <v>Eutrophic</v>
      </c>
      <c r="BW124" s="0" t="str">
        <f aca="false">IF(G124/H124&gt;=1, "PLS CHECK", "")</f>
        <v/>
      </c>
      <c r="BX124" s="0" t="str">
        <f aca="false">IF(AC124/J124&gt;=1, "PLS CHECK", "")</f>
        <v/>
      </c>
      <c r="BY124" s="0" t="str">
        <f aca="false">IF(AE124/J124&gt;=1, "PLS CHECK", "")</f>
        <v/>
      </c>
      <c r="BZ124" s="0" t="str">
        <f aca="false">IF(AD124/J124&gt;=1, "PLS CHECK", "")</f>
        <v/>
      </c>
      <c r="CA124" s="0" t="str">
        <f aca="false">IF(AF124/K124&gt;=1, "PLS CHECK", "")</f>
        <v/>
      </c>
      <c r="CB124" s="0" t="str">
        <f aca="false">IF(AG124/K124&gt;=1, "PLS CHECK", "")</f>
        <v/>
      </c>
    </row>
    <row r="125" customFormat="false" ht="12.5" hidden="false" customHeight="false" outlineLevel="0" collapsed="false">
      <c r="A125" s="0" t="n">
        <v>122</v>
      </c>
      <c r="B125" s="15" t="s">
        <v>133</v>
      </c>
      <c r="C125" s="16" t="s">
        <v>134</v>
      </c>
      <c r="D125" s="0" t="s">
        <v>142</v>
      </c>
      <c r="E125" s="0" t="n">
        <v>8.3</v>
      </c>
      <c r="F125" s="0" t="n">
        <v>9.5</v>
      </c>
      <c r="G125" s="0" t="n">
        <v>3.8</v>
      </c>
      <c r="H125" s="0" t="n">
        <v>5.5</v>
      </c>
      <c r="I125" s="37"/>
      <c r="J125" s="0" t="n">
        <v>6.014</v>
      </c>
      <c r="K125" s="0" t="n">
        <v>0.178</v>
      </c>
      <c r="L125" s="0" t="n">
        <v>4.6</v>
      </c>
      <c r="M125" s="0" t="n">
        <v>20.2</v>
      </c>
      <c r="O125" s="37"/>
      <c r="BD125" s="0" t="n">
        <v>0.304</v>
      </c>
      <c r="BF125" s="0" t="n">
        <f aca="false">IF(E125&lt;11,-3.6797*E125^2+48.115*E125-53.83,280.92*EXP(-0.2027*E125))</f>
        <v>92.029967</v>
      </c>
      <c r="BG125" s="0" t="n">
        <f aca="false">32.208*LN(F125)+21.438</f>
        <v>93.947606249518</v>
      </c>
      <c r="BH125" s="0" t="n">
        <f aca="false">IF(G125&lt;=2, -10*G125+100, 88.958*EXP(-0.0755*G125))</f>
        <v>66.7706991099565</v>
      </c>
      <c r="BI125" s="0" t="n">
        <f aca="false">IF(I125&lt;=100, 0.0053*(I125)^2-1.0332*I125+100.76, 122.82*EXP(-0.0092*I125))</f>
        <v>100.76</v>
      </c>
      <c r="BJ125" s="0" t="e">
        <f aca="false">IF(P125&lt;=1000, -6.942*LN(P125)+107.59, -36.304*LN(P125)+310.72)</f>
        <v>#VALUE!</v>
      </c>
      <c r="BK125" s="0" t="e">
        <f aca="false">BF125^0.04*BG125^0.22*BH125^0.51*BI125^0.06*BJ125^0.17</f>
        <v>#VALUE!</v>
      </c>
      <c r="BL125" s="0" t="e">
        <f aca="false">IF(BK125&gt;=90, "Very Good", IF(BK125&gt;=80, "Good", IF(BK125&gt;=70, "Slightly Good", IF(BK125&gt;=60, "Average", IF(BK125&gt;=50, "Slightly Poor", IF(BK125&gt;=40, "Poor", "Very Poor"))))))</f>
        <v>#VALUE!</v>
      </c>
      <c r="BM125" s="0" t="e">
        <f aca="false">IF(P125&lt;=1000, -6.942*LN(P125)+107.59, IF(AND(P125&gt;1000, P125&lt;=5213),-36.304*LN(P125)+310.72, IF(P125&gt;5213, 10)))</f>
        <v>#VALUE!</v>
      </c>
      <c r="BN125" s="0" t="e">
        <f aca="false">BF125^0.04*BG125^0.22*BH125^0.51*BI125^0.06*BM125^0.17</f>
        <v>#VALUE!</v>
      </c>
      <c r="BO125" s="0" t="e">
        <f aca="false">IF(BN125&gt;=90, "Very Good", IF(BN125&gt;=80, "Good", IF(BN125&gt;=70, "Slightly Good", IF(BN125&gt;=60, "Average", IF(BN125&gt;=50, "Slightly Poor", IF(BN125&gt;=40, "Poor", "Very Poor"))))))</f>
        <v>#VALUE!</v>
      </c>
      <c r="BP125" s="0" t="e">
        <f aca="false">IF(AJ125&lt;=1000, -6.942*LN(AJ125)+107.59, IF(AND(AJ125&gt;1000, AJ125&lt;=5213),-36.304*LN(AJ125)+310.72, IF(AJ125&gt;5213, 10)))</f>
        <v>#VALUE!</v>
      </c>
      <c r="BQ125" s="0" t="e">
        <f aca="false">BF125^0.04*BG125^0.22*BH125^0.51*BI125^0.06*BP125^0.17</f>
        <v>#VALUE!</v>
      </c>
      <c r="BR125" s="0" t="e">
        <f aca="false">IF(BQ125&gt;=90, "Very Good", IF(BQ125&gt;=80, "Good", IF(BQ125&gt;=70, "Slightly Good", IF(BQ125&gt;=60, "Average", IF(BQ125&gt;=50, "Slightly Poor", IF(BQ125&gt;=40, "Poor", "Very Poor"))))))</f>
        <v>#VALUE!</v>
      </c>
      <c r="BT125" s="0" t="e">
        <f aca="false">9.81*LN(AH125)+30.6</f>
        <v>#VALUE!</v>
      </c>
      <c r="BU125" s="0" t="e">
        <f aca="false">IF(BT125&lt;30, "Clean water", IF(AND(BT125&gt;=30, BT125&lt;40), "Hypolimia", IF(AND(BT125&gt;=40,BT125&lt;50), "Mesotrophic", IF(AND(BT125&gt;=50, BT125&lt;70), "Eutrophic", IF(BT125&gt;70,"Hypertrophic")))))</f>
        <v>#VALUE!</v>
      </c>
      <c r="BW125" s="0" t="str">
        <f aca="false">IF(G125/H125&gt;=1, "PLS CHECK", "")</f>
        <v/>
      </c>
      <c r="BX125" s="0" t="str">
        <f aca="false">IF(AC125/J125&gt;=1, "PLS CHECK", "")</f>
        <v/>
      </c>
      <c r="BY125" s="0" t="str">
        <f aca="false">IF(AE125/J125&gt;=1, "PLS CHECK", "")</f>
        <v/>
      </c>
      <c r="BZ125" s="0" t="str">
        <f aca="false">IF(AD125/J125&gt;=1, "PLS CHECK", "")</f>
        <v/>
      </c>
      <c r="CA125" s="0" t="str">
        <f aca="false">IF(AF125/K125&gt;=1, "PLS CHECK", "")</f>
        <v/>
      </c>
      <c r="CB125" s="0" t="str">
        <f aca="false">IF(AG125/K125&gt;=1, "PLS CHECK", "")</f>
        <v/>
      </c>
    </row>
    <row r="126" customFormat="false" ht="12.5" hidden="false" customHeight="false" outlineLevel="0" collapsed="false">
      <c r="A126" s="0" t="n">
        <v>123</v>
      </c>
      <c r="B126" s="15" t="s">
        <v>85</v>
      </c>
      <c r="C126" s="16" t="s">
        <v>86</v>
      </c>
      <c r="D126" s="0" t="s">
        <v>142</v>
      </c>
      <c r="E126" s="0" t="n">
        <v>7.8</v>
      </c>
      <c r="F126" s="0" t="n">
        <v>8.7</v>
      </c>
      <c r="G126" s="0" t="n">
        <v>2.3</v>
      </c>
      <c r="H126" s="0" t="n">
        <v>5.1</v>
      </c>
      <c r="I126" s="0" t="n">
        <v>2.7</v>
      </c>
      <c r="J126" s="0" t="n">
        <v>6.919</v>
      </c>
      <c r="K126" s="0" t="n">
        <v>0.18</v>
      </c>
      <c r="L126" s="0" t="n">
        <v>4.2</v>
      </c>
      <c r="M126" s="0" t="n">
        <v>21.6</v>
      </c>
      <c r="N126" s="0" t="n">
        <v>0</v>
      </c>
      <c r="O126" s="0" t="n">
        <v>582</v>
      </c>
      <c r="P126" s="37"/>
      <c r="AC126" s="0" t="n">
        <v>6.739</v>
      </c>
      <c r="AD126" s="0" t="n">
        <v>0.522</v>
      </c>
      <c r="AE126" s="0" t="n">
        <v>5.032</v>
      </c>
      <c r="AF126" s="37"/>
      <c r="AG126" s="37"/>
      <c r="AH126" s="0" t="n">
        <v>6.8</v>
      </c>
      <c r="AJ126" s="0" t="n">
        <v>3000</v>
      </c>
      <c r="BF126" s="0" t="n">
        <f aca="false">IF(E126&lt;11,-3.6797*E126^2+48.115*E126-53.83,280.92*EXP(-0.2027*E126))</f>
        <v>97.5940520000001</v>
      </c>
      <c r="BG126" s="0" t="n">
        <f aca="false">32.208*LN(F126)+21.438</f>
        <v>91.1143080104746</v>
      </c>
      <c r="BH126" s="0" t="n">
        <f aca="false">IF(G126&lt;=2, -10*G126+100, 88.958*EXP(-0.0755*G126))</f>
        <v>74.7772988969374</v>
      </c>
      <c r="BI126" s="0" t="n">
        <f aca="false">IF(I126&lt;=100, 0.0053*(I126)^2-1.0332*I126+100.76, 122.82*EXP(-0.0092*I126))</f>
        <v>98.008997</v>
      </c>
      <c r="BJ126" s="0" t="e">
        <f aca="false">IF(P126&lt;=1000, -6.942*LN(P126)+107.59, -36.304*LN(P126)+310.72)</f>
        <v>#VALUE!</v>
      </c>
      <c r="BK126" s="0" t="e">
        <f aca="false">BF126^0.04*BG126^0.22*BH126^0.51*BI126^0.06*BJ126^0.17</f>
        <v>#VALUE!</v>
      </c>
      <c r="BL126" s="0" t="e">
        <f aca="false">IF(BK126&gt;=90, "Very Good", IF(BK126&gt;=80, "Good", IF(BK126&gt;=70, "Slightly Good", IF(BK126&gt;=60, "Average", IF(BK126&gt;=50, "Slightly Poor", IF(BK126&gt;=40, "Poor", "Very Poor"))))))</f>
        <v>#VALUE!</v>
      </c>
      <c r="BM126" s="0" t="e">
        <f aca="false">IF(P126&lt;=1000, -6.942*LN(P126)+107.59, IF(AND(P126&gt;1000, P126&lt;=5213),-36.304*LN(P126)+310.72, IF(P126&gt;5213, 10)))</f>
        <v>#VALUE!</v>
      </c>
      <c r="BN126" s="0" t="e">
        <f aca="false">BF126^0.04*BG126^0.22*BH126^0.51*BI126^0.06*BM126^0.17</f>
        <v>#VALUE!</v>
      </c>
      <c r="BO126" s="0" t="e">
        <f aca="false">IF(BN126&gt;=90, "Very Good", IF(BN126&gt;=80, "Good", IF(BN126&gt;=70, "Slightly Good", IF(BN126&gt;=60, "Average", IF(BN126&gt;=50, "Slightly Poor", IF(BN126&gt;=40, "Poor", "Very Poor"))))))</f>
        <v>#VALUE!</v>
      </c>
      <c r="BP126" s="0" t="n">
        <f aca="false">IF(AJ126&lt;=1000, -6.942*LN(AJ126)+107.59, IF(AND(AJ126&gt;1000, AJ126&lt;=5213),-36.304*LN(AJ126)+310.72, IF(AJ126&gt;5213, 10)))</f>
        <v>20.0568318240255</v>
      </c>
      <c r="BQ126" s="0" t="n">
        <f aca="false">BF126^0.04*BG126^0.22*BH126^0.51*BI126^0.06*BP126^0.17</f>
        <v>64.1459320145136</v>
      </c>
      <c r="BR126" s="0" t="str">
        <f aca="false">IF(BQ126&gt;=90, "Very Good", IF(BQ126&gt;=80, "Good", IF(BQ126&gt;=70, "Slightly Good", IF(BQ126&gt;=60, "Average", IF(BQ126&gt;=50, "Slightly Poor", IF(BQ126&gt;=40, "Poor", "Very Poor"))))))</f>
        <v>Average</v>
      </c>
      <c r="BT126" s="0" t="n">
        <f aca="false">9.81*LN(AH126)+30.6</f>
        <v>49.405010825506</v>
      </c>
      <c r="BU126" s="0" t="str">
        <f aca="false">IF(BT126&lt;30, "Clean water", IF(AND(BT126&gt;=30, BT126&lt;40), "Hypolimia", IF(AND(BT126&gt;=40,BT126&lt;50), "Mesotrophic", IF(AND(BT126&gt;=50, BT126&lt;70), "Eutrophic", IF(BT126&gt;70,"Hypertrophic")))))</f>
        <v>Mesotrophic</v>
      </c>
      <c r="BW126" s="0" t="str">
        <f aca="false">IF(G126/H126&gt;=1, "PLS CHECK", "")</f>
        <v/>
      </c>
      <c r="BX126" s="0" t="str">
        <f aca="false">IF(AC126/J126&gt;=1, "PLS CHECK", "")</f>
        <v/>
      </c>
      <c r="BY126" s="0" t="str">
        <f aca="false">IF(AE126/J126&gt;=1, "PLS CHECK", "")</f>
        <v/>
      </c>
      <c r="BZ126" s="0" t="str">
        <f aca="false">IF(AD126/J126&gt;=1, "PLS CHECK", "")</f>
        <v/>
      </c>
      <c r="CA126" s="0" t="str">
        <f aca="false">IF(AF126/K126&gt;=1, "PLS CHECK", "")</f>
        <v/>
      </c>
      <c r="CB126" s="0" t="str">
        <f aca="false">IF(AG126/K126&gt;=1, "PLS CHECK", "")</f>
        <v/>
      </c>
    </row>
    <row r="127" customFormat="false" ht="12.5" hidden="false" customHeight="false" outlineLevel="0" collapsed="false">
      <c r="A127" s="0" t="n">
        <v>124</v>
      </c>
      <c r="B127" s="15" t="s">
        <v>135</v>
      </c>
      <c r="C127" s="16" t="s">
        <v>136</v>
      </c>
      <c r="D127" s="0" t="s">
        <v>142</v>
      </c>
      <c r="E127" s="0" t="n">
        <v>7.5</v>
      </c>
      <c r="F127" s="37"/>
      <c r="G127" s="37"/>
      <c r="H127" s="37"/>
      <c r="I127" s="37"/>
      <c r="J127" s="0" t="n">
        <v>5.071</v>
      </c>
      <c r="K127" s="37"/>
      <c r="L127" s="37"/>
      <c r="M127" s="0" t="n">
        <v>19.4</v>
      </c>
      <c r="O127" s="0" t="n">
        <v>416</v>
      </c>
      <c r="BD127" s="0" t="n">
        <v>3.605</v>
      </c>
      <c r="BF127" s="0" t="n">
        <f aca="false">IF(E127&lt;11,-3.6797*E127^2+48.115*E127-53.83,280.92*EXP(-0.2027*E127))</f>
        <v>100.049375</v>
      </c>
      <c r="BG127" s="0" t="e">
        <f aca="false">32.208*LN(F127)+21.438</f>
        <v>#VALUE!</v>
      </c>
      <c r="BH127" s="0" t="n">
        <f aca="false">IF(G127&lt;=2, -10*G127+100, 88.958*EXP(-0.0755*G127))</f>
        <v>100</v>
      </c>
      <c r="BI127" s="0" t="n">
        <f aca="false">IF(I127&lt;=100, 0.0053*(I127)^2-1.0332*I127+100.76, 122.82*EXP(-0.0092*I127))</f>
        <v>100.76</v>
      </c>
      <c r="BJ127" s="0" t="e">
        <f aca="false">IF(P127&lt;=1000, -6.942*LN(P127)+107.59, -36.304*LN(P127)+310.72)</f>
        <v>#VALUE!</v>
      </c>
      <c r="BK127" s="0" t="e">
        <f aca="false">BF127^0.04*BG127^0.22*BH127^0.51*BI127^0.06*BJ127^0.17</f>
        <v>#VALUE!</v>
      </c>
      <c r="BL127" s="0" t="e">
        <f aca="false">IF(BK127&gt;=90, "Very Good", IF(BK127&gt;=80, "Good", IF(BK127&gt;=70, "Slightly Good", IF(BK127&gt;=60, "Average", IF(BK127&gt;=50, "Slightly Poor", IF(BK127&gt;=40, "Poor", "Very Poor"))))))</f>
        <v>#VALUE!</v>
      </c>
      <c r="BM127" s="0" t="e">
        <f aca="false">IF(P127&lt;=1000, -6.942*LN(P127)+107.59, IF(AND(P127&gt;1000, P127&lt;=5213),-36.304*LN(P127)+310.72, IF(P127&gt;5213, 10)))</f>
        <v>#VALUE!</v>
      </c>
      <c r="BN127" s="0" t="e">
        <f aca="false">BF127^0.04*BG127^0.22*BH127^0.51*BI127^0.06*BM127^0.17</f>
        <v>#VALUE!</v>
      </c>
      <c r="BO127" s="0" t="e">
        <f aca="false">IF(BN127&gt;=90, "Very Good", IF(BN127&gt;=80, "Good", IF(BN127&gt;=70, "Slightly Good", IF(BN127&gt;=60, "Average", IF(BN127&gt;=50, "Slightly Poor", IF(BN127&gt;=40, "Poor", "Very Poor"))))))</f>
        <v>#VALUE!</v>
      </c>
      <c r="BP127" s="0" t="e">
        <f aca="false">IF(AJ127&lt;=1000, -6.942*LN(AJ127)+107.59, IF(AND(AJ127&gt;1000, AJ127&lt;=5213),-36.304*LN(AJ127)+310.72, IF(AJ127&gt;5213, 10)))</f>
        <v>#VALUE!</v>
      </c>
      <c r="BQ127" s="0" t="e">
        <f aca="false">BF127^0.04*BG127^0.22*BH127^0.51*BI127^0.06*BP127^0.17</f>
        <v>#VALUE!</v>
      </c>
      <c r="BR127" s="0" t="e">
        <f aca="false">IF(BQ127&gt;=90, "Very Good", IF(BQ127&gt;=80, "Good", IF(BQ127&gt;=70, "Slightly Good", IF(BQ127&gt;=60, "Average", IF(BQ127&gt;=50, "Slightly Poor", IF(BQ127&gt;=40, "Poor", "Very Poor"))))))</f>
        <v>#VALUE!</v>
      </c>
      <c r="BT127" s="0" t="e">
        <f aca="false">9.81*LN(AH127)+30.6</f>
        <v>#VALUE!</v>
      </c>
      <c r="BU127" s="0" t="e">
        <f aca="false">IF(BT127&lt;30, "Clean water", IF(AND(BT127&gt;=30, BT127&lt;40), "Hypolimia", IF(AND(BT127&gt;=40,BT127&lt;50), "Mesotrophic", IF(AND(BT127&gt;=50, BT127&lt;70), "Eutrophic", IF(BT127&gt;70,"Hypertrophic")))))</f>
        <v>#VALUE!</v>
      </c>
      <c r="BW127" s="0" t="e">
        <f aca="false">IF(G127/H127&gt;=1, "PLS CHECK", "")</f>
        <v>#DIV/0!</v>
      </c>
      <c r="BX127" s="0" t="str">
        <f aca="false">IF(AC127/J127&gt;=1, "PLS CHECK", "")</f>
        <v/>
      </c>
      <c r="BY127" s="0" t="str">
        <f aca="false">IF(AE127/J127&gt;=1, "PLS CHECK", "")</f>
        <v/>
      </c>
      <c r="BZ127" s="0" t="str">
        <f aca="false">IF(AD127/J127&gt;=1, "PLS CHECK", "")</f>
        <v/>
      </c>
      <c r="CA127" s="0" t="e">
        <f aca="false">IF(AF127/K127&gt;=1, "PLS CHECK", "")</f>
        <v>#DIV/0!</v>
      </c>
      <c r="CB127" s="0" t="e">
        <f aca="false">IF(AG127/K127&gt;=1, "PLS CHECK", "")</f>
        <v>#DIV/0!</v>
      </c>
    </row>
    <row r="128" customFormat="false" ht="12.5" hidden="false" customHeight="false" outlineLevel="0" collapsed="false">
      <c r="A128" s="0" t="n">
        <v>125</v>
      </c>
      <c r="B128" s="15" t="s">
        <v>87</v>
      </c>
      <c r="C128" s="16" t="s">
        <v>88</v>
      </c>
      <c r="D128" s="0" t="s">
        <v>142</v>
      </c>
      <c r="E128" s="0" t="n">
        <v>7.8</v>
      </c>
      <c r="F128" s="0" t="n">
        <v>9.4</v>
      </c>
      <c r="G128" s="0" t="n">
        <v>1.1</v>
      </c>
      <c r="H128" s="0" t="n">
        <v>4.1</v>
      </c>
      <c r="I128" s="0" t="n">
        <v>6.4</v>
      </c>
      <c r="J128" s="0" t="n">
        <v>2.491</v>
      </c>
      <c r="K128" s="0" t="n">
        <v>0.039</v>
      </c>
      <c r="L128" s="0" t="n">
        <v>2.1</v>
      </c>
      <c r="M128" s="0" t="n">
        <v>20.8</v>
      </c>
      <c r="N128" s="0" t="n">
        <v>0</v>
      </c>
      <c r="O128" s="0" t="n">
        <v>223</v>
      </c>
      <c r="P128" s="0" t="n">
        <v>6700</v>
      </c>
      <c r="AC128" s="0" t="n">
        <v>2.351</v>
      </c>
      <c r="AD128" s="0" t="n">
        <v>0.107</v>
      </c>
      <c r="AE128" s="0" t="n">
        <v>1.909</v>
      </c>
      <c r="AF128" s="0" t="n">
        <v>0.018</v>
      </c>
      <c r="AG128" s="0" t="n">
        <v>0.015</v>
      </c>
      <c r="AH128" s="0" t="n">
        <v>16.9</v>
      </c>
      <c r="AJ128" s="0" t="n">
        <v>540</v>
      </c>
      <c r="BF128" s="0" t="n">
        <f aca="false">IF(E128&lt;11,-3.6797*E128^2+48.115*E128-53.83,280.92*EXP(-0.2027*E128))</f>
        <v>97.5940520000001</v>
      </c>
      <c r="BG128" s="0" t="n">
        <f aca="false">32.208*LN(F128)+21.438</f>
        <v>93.6067776722001</v>
      </c>
      <c r="BH128" s="0" t="n">
        <f aca="false">IF(G128&lt;=2, -10*G128+100, 88.958*EXP(-0.0755*G128))</f>
        <v>89</v>
      </c>
      <c r="BI128" s="0" t="n">
        <f aca="false">IF(I128&lt;=100, 0.0053*(I128)^2-1.0332*I128+100.76, 122.82*EXP(-0.0092*I128))</f>
        <v>94.364608</v>
      </c>
      <c r="BJ128" s="0" t="n">
        <f aca="false">IF(P128&lt;=1000, -6.942*LN(P128)+107.59, -36.304*LN(P128)+310.72)</f>
        <v>-9.11325928648125</v>
      </c>
      <c r="BK128" s="0" t="e">
        <f aca="false">BF128^0.04*BG128^0.22*BH128^0.51*BI128^0.06*BJ128^0.17</f>
        <v>#NUM!</v>
      </c>
      <c r="BL128" s="0" t="e">
        <f aca="false">IF(BK128&gt;=90, "Very Good", IF(BK128&gt;=80, "Good", IF(BK128&gt;=70, "Slightly Good", IF(BK128&gt;=60, "Average", IF(BK128&gt;=50, "Slightly Poor", IF(BK128&gt;=40, "Poor", "Very Poor"))))))</f>
        <v>#NUM!</v>
      </c>
      <c r="BM128" s="0" t="n">
        <f aca="false">IF(P128&lt;=1000, -6.942*LN(P128)+107.59, IF(AND(P128&gt;1000, P128&lt;=5213),-36.304*LN(P128)+310.72, IF(P128&gt;5213, 10)))</f>
        <v>10</v>
      </c>
      <c r="BN128" s="0" t="n">
        <f aca="false">BF128^0.04*BG128^0.22*BH128^0.51*BI128^0.06*BM128^0.17</f>
        <v>62.508919327579</v>
      </c>
      <c r="BO128" s="0" t="str">
        <f aca="false">IF(BN128&gt;=90, "Very Good", IF(BN128&gt;=80, "Good", IF(BN128&gt;=70, "Slightly Good", IF(BN128&gt;=60, "Average", IF(BN128&gt;=50, "Slightly Poor", IF(BN128&gt;=40, "Poor", "Very Poor"))))))</f>
        <v>Average</v>
      </c>
      <c r="BP128" s="0" t="n">
        <f aca="false">IF(AJ128&lt;=1000, -6.942*LN(AJ128)+107.59, IF(AND(AJ128&gt;1000, AJ128&lt;=5213),-36.304*LN(AJ128)+310.72, IF(AJ128&gt;5213, 10)))</f>
        <v>63.9139270331861</v>
      </c>
      <c r="BQ128" s="0" t="n">
        <f aca="false">BF128^0.04*BG128^0.22*BH128^0.51*BI128^0.06*BP128^0.17</f>
        <v>85.6827163412071</v>
      </c>
      <c r="BR128" s="0" t="str">
        <f aca="false">IF(BQ128&gt;=90, "Very Good", IF(BQ128&gt;=80, "Good", IF(BQ128&gt;=70, "Slightly Good", IF(BQ128&gt;=60, "Average", IF(BQ128&gt;=50, "Slightly Poor", IF(BQ128&gt;=40, "Poor", "Very Poor"))))))</f>
        <v>Good</v>
      </c>
      <c r="BT128" s="0" t="n">
        <f aca="false">9.81*LN(AH128)+30.6</f>
        <v>58.3359466311238</v>
      </c>
      <c r="BU128" s="0" t="str">
        <f aca="false">IF(BT128&lt;30, "Clean water", IF(AND(BT128&gt;=30, BT128&lt;40), "Hypolimia", IF(AND(BT128&gt;=40,BT128&lt;50), "Mesotrophic", IF(AND(BT128&gt;=50, BT128&lt;70), "Eutrophic", IF(BT128&gt;70,"Hypertrophic")))))</f>
        <v>Eutrophic</v>
      </c>
      <c r="BW128" s="0" t="str">
        <f aca="false">IF(G128/H128&gt;=1, "PLS CHECK", "")</f>
        <v/>
      </c>
      <c r="BX128" s="0" t="str">
        <f aca="false">IF(AC128/J128&gt;=1, "PLS CHECK", "")</f>
        <v/>
      </c>
      <c r="BY128" s="0" t="str">
        <f aca="false">IF(AE128/J128&gt;=1, "PLS CHECK", "")</f>
        <v/>
      </c>
      <c r="BZ128" s="0" t="str">
        <f aca="false">IF(AD128/J128&gt;=1, "PLS CHECK", "")</f>
        <v/>
      </c>
      <c r="CA128" s="0" t="str">
        <f aca="false">IF(AF128/K128&gt;=1, "PLS CHECK", "")</f>
        <v/>
      </c>
      <c r="CB128" s="0" t="str">
        <f aca="false">IF(AG128/K128&gt;=1, "PLS CHECK", "")</f>
        <v/>
      </c>
    </row>
    <row r="129" customFormat="false" ht="12.5" hidden="false" customHeight="false" outlineLevel="0" collapsed="false">
      <c r="A129" s="0" t="n">
        <v>126</v>
      </c>
      <c r="B129" s="15" t="s">
        <v>89</v>
      </c>
      <c r="C129" s="16" t="s">
        <v>90</v>
      </c>
      <c r="D129" s="0" t="s">
        <v>142</v>
      </c>
      <c r="E129" s="0" t="n">
        <v>7.5</v>
      </c>
      <c r="F129" s="37"/>
      <c r="G129" s="37"/>
      <c r="H129" s="0" t="n">
        <v>4.7</v>
      </c>
      <c r="I129" s="0" t="n">
        <v>6.1</v>
      </c>
      <c r="J129" s="0" t="n">
        <v>2.874</v>
      </c>
      <c r="K129" s="0" t="n">
        <v>0.154</v>
      </c>
      <c r="L129" s="0" t="n">
        <v>2.9</v>
      </c>
      <c r="M129" s="0" t="n">
        <v>20.9</v>
      </c>
      <c r="N129" s="0" t="n">
        <v>0</v>
      </c>
      <c r="O129" s="0" t="n">
        <v>289</v>
      </c>
      <c r="P129" s="0" t="n">
        <v>20000</v>
      </c>
      <c r="AC129" s="0" t="n">
        <v>2.716</v>
      </c>
      <c r="AD129" s="0" t="n">
        <v>1.628</v>
      </c>
      <c r="AE129" s="37"/>
      <c r="AF129" s="37"/>
      <c r="AG129" s="37"/>
      <c r="AH129" s="0" t="n">
        <v>11.4</v>
      </c>
      <c r="AJ129" s="0" t="n">
        <v>3200</v>
      </c>
      <c r="BF129" s="0" t="n">
        <f aca="false">IF(E129&lt;11,-3.6797*E129^2+48.115*E129-53.83,280.92*EXP(-0.2027*E129))</f>
        <v>100.049375</v>
      </c>
      <c r="BG129" s="0" t="e">
        <f aca="false">32.208*LN(F129)+21.438</f>
        <v>#VALUE!</v>
      </c>
      <c r="BH129" s="0" t="n">
        <f aca="false">IF(G129&lt;=2, -10*G129+100, 88.958*EXP(-0.0755*G129))</f>
        <v>100</v>
      </c>
      <c r="BI129" s="0" t="n">
        <f aca="false">IF(I129&lt;=100, 0.0053*(I129)^2-1.0332*I129+100.76, 122.82*EXP(-0.0092*I129))</f>
        <v>94.654693</v>
      </c>
      <c r="BJ129" s="0" t="n">
        <f aca="false">IF(P129&lt;=1000, -6.942*LN(P129)+107.59, -36.304*LN(P129)+310.72)</f>
        <v>-48.8162121072716</v>
      </c>
      <c r="BK129" s="0" t="e">
        <f aca="false">BF129^0.04*BG129^0.22*BH129^0.51*BI129^0.06*BJ129^0.17</f>
        <v>#VALUE!</v>
      </c>
      <c r="BL129" s="0" t="e">
        <f aca="false">IF(BK129&gt;=90, "Very Good", IF(BK129&gt;=80, "Good", IF(BK129&gt;=70, "Slightly Good", IF(BK129&gt;=60, "Average", IF(BK129&gt;=50, "Slightly Poor", IF(BK129&gt;=40, "Poor", "Very Poor"))))))</f>
        <v>#VALUE!</v>
      </c>
      <c r="BM129" s="0" t="n">
        <f aca="false">IF(P129&lt;=1000, -6.942*LN(P129)+107.59, IF(AND(P129&gt;1000, P129&lt;=5213),-36.304*LN(P129)+310.72, IF(P129&gt;5213, 10)))</f>
        <v>10</v>
      </c>
      <c r="BN129" s="0" t="e">
        <f aca="false">BF129^0.04*BG129^0.22*BH129^0.51*BI129^0.06*BM129^0.17</f>
        <v>#VALUE!</v>
      </c>
      <c r="BO129" s="0" t="e">
        <f aca="false">IF(BN129&gt;=90, "Very Good", IF(BN129&gt;=80, "Good", IF(BN129&gt;=70, "Slightly Good", IF(BN129&gt;=60, "Average", IF(BN129&gt;=50, "Slightly Poor", IF(BN129&gt;=40, "Poor", "Very Poor"))))))</f>
        <v>#VALUE!</v>
      </c>
      <c r="BP129" s="0" t="n">
        <f aca="false">IF(AJ129&lt;=1000, -6.942*LN(AJ129)+107.59, IF(AND(AJ129&gt;1000, AJ129&lt;=5213),-36.304*LN(AJ129)+310.72, IF(AJ129&gt;5213, 10)))</f>
        <v>17.7138253526471</v>
      </c>
      <c r="BQ129" s="0" t="e">
        <f aca="false">BF129^0.04*BG129^0.22*BH129^0.51*BI129^0.06*BP129^0.17</f>
        <v>#VALUE!</v>
      </c>
      <c r="BR129" s="0" t="e">
        <f aca="false">IF(BQ129&gt;=90, "Very Good", IF(BQ129&gt;=80, "Good", IF(BQ129&gt;=70, "Slightly Good", IF(BQ129&gt;=60, "Average", IF(BQ129&gt;=50, "Slightly Poor", IF(BQ129&gt;=40, "Poor", "Very Poor"))))))</f>
        <v>#VALUE!</v>
      </c>
      <c r="BT129" s="0" t="n">
        <f aca="false">9.81*LN(AH129)+30.6</f>
        <v>54.4737470164784</v>
      </c>
      <c r="BU129" s="0" t="str">
        <f aca="false">IF(BT129&lt;30, "Clean water", IF(AND(BT129&gt;=30, BT129&lt;40), "Hypolimia", IF(AND(BT129&gt;=40,BT129&lt;50), "Mesotrophic", IF(AND(BT129&gt;=50, BT129&lt;70), "Eutrophic", IF(BT129&gt;70,"Hypertrophic")))))</f>
        <v>Eutrophic</v>
      </c>
      <c r="BW129" s="0" t="str">
        <f aca="false">IF(G129/H129&gt;=1, "PLS CHECK", "")</f>
        <v/>
      </c>
      <c r="BX129" s="0" t="str">
        <f aca="false">IF(AC129/J129&gt;=1, "PLS CHECK", "")</f>
        <v/>
      </c>
      <c r="BY129" s="0" t="str">
        <f aca="false">IF(AE129/J129&gt;=1, "PLS CHECK", "")</f>
        <v/>
      </c>
      <c r="BZ129" s="0" t="str">
        <f aca="false">IF(AD129/J129&gt;=1, "PLS CHECK", "")</f>
        <v/>
      </c>
      <c r="CA129" s="0" t="str">
        <f aca="false">IF(AF129/K129&gt;=1, "PLS CHECK", "")</f>
        <v/>
      </c>
      <c r="CB129" s="0" t="str">
        <f aca="false">IF(AG129/K129&gt;=1, "PLS CHECK", "")</f>
        <v/>
      </c>
    </row>
    <row r="130" customFormat="false" ht="12.5" hidden="false" customHeight="false" outlineLevel="0" collapsed="false">
      <c r="A130" s="0" t="n">
        <v>127</v>
      </c>
      <c r="B130" s="15" t="s">
        <v>91</v>
      </c>
      <c r="C130" s="16" t="s">
        <v>92</v>
      </c>
      <c r="D130" s="0" t="s">
        <v>142</v>
      </c>
      <c r="E130" s="0" t="n">
        <v>7.8</v>
      </c>
      <c r="F130" s="0" t="n">
        <v>12.8</v>
      </c>
      <c r="G130" s="0" t="n">
        <v>1.2</v>
      </c>
      <c r="H130" s="37"/>
      <c r="I130" s="37"/>
      <c r="J130" s="0" t="n">
        <v>3.273</v>
      </c>
      <c r="K130" s="0" t="n">
        <v>0.036</v>
      </c>
      <c r="L130" s="0" t="n">
        <v>1.5</v>
      </c>
      <c r="M130" s="0" t="n">
        <v>25.1</v>
      </c>
      <c r="N130" s="0" t="n">
        <v>0</v>
      </c>
      <c r="O130" s="0" t="n">
        <v>488</v>
      </c>
      <c r="P130" s="0" t="n">
        <v>3600</v>
      </c>
      <c r="AC130" s="0" t="n">
        <v>3.168</v>
      </c>
      <c r="AD130" s="0" t="n">
        <v>0.125</v>
      </c>
      <c r="AE130" s="0" t="n">
        <v>2.586</v>
      </c>
      <c r="AF130" s="0" t="n">
        <v>0.033</v>
      </c>
      <c r="AG130" s="0" t="n">
        <v>0.012</v>
      </c>
      <c r="AH130" s="0" t="n">
        <v>3.3</v>
      </c>
      <c r="AJ130" s="0" t="n">
        <v>90</v>
      </c>
      <c r="BF130" s="0" t="n">
        <f aca="false">IF(E130&lt;11,-3.6797*E130^2+48.115*E130-53.83,280.92*EXP(-0.2027*E130))</f>
        <v>97.5940520000001</v>
      </c>
      <c r="BG130" s="0" t="n">
        <f aca="false">32.208*LN(F130)+21.438</f>
        <v>103.550530065171</v>
      </c>
      <c r="BH130" s="0" t="n">
        <f aca="false">IF(G130&lt;=2, -10*G130+100, 88.958*EXP(-0.0755*G130))</f>
        <v>88</v>
      </c>
      <c r="BI130" s="0" t="n">
        <f aca="false">IF(I130&lt;=100, 0.0053*(I130)^2-1.0332*I130+100.76, 122.82*EXP(-0.0092*I130))</f>
        <v>100.76</v>
      </c>
      <c r="BJ130" s="0" t="n">
        <f aca="false">IF(P130&lt;=1000, -6.942*LN(P130)+107.59, -36.304*LN(P130)+310.72)</f>
        <v>13.4378300261777</v>
      </c>
      <c r="BK130" s="0" t="n">
        <f aca="false">BF130^0.04*BG130^0.22*BH130^0.51*BI130^0.06*BJ130^0.17</f>
        <v>67.0825947130923</v>
      </c>
      <c r="BL130" s="0" t="str">
        <f aca="false">IF(BK130&gt;=90, "Very Good", IF(BK130&gt;=80, "Good", IF(BK130&gt;=70, "Slightly Good", IF(BK130&gt;=60, "Average", IF(BK130&gt;=50, "Slightly Poor", IF(BK130&gt;=40, "Poor", "Very Poor"))))))</f>
        <v>Average</v>
      </c>
      <c r="BM130" s="0" t="n">
        <f aca="false">IF(P130&lt;=1000, -6.942*LN(P130)+107.59, IF(AND(P130&gt;1000, P130&lt;=5213),-36.304*LN(P130)+310.72, IF(P130&gt;5213, 10)))</f>
        <v>13.4378300261777</v>
      </c>
      <c r="BN130" s="0" t="n">
        <f aca="false">BF130^0.04*BG130^0.22*BH130^0.51*BI130^0.06*BM130^0.17</f>
        <v>67.0825947130923</v>
      </c>
      <c r="BO130" s="0" t="str">
        <f aca="false">IF(BN130&gt;=90, "Very Good", IF(BN130&gt;=80, "Good", IF(BN130&gt;=70, "Slightly Good", IF(BN130&gt;=60, "Average", IF(BN130&gt;=50, "Slightly Poor", IF(BN130&gt;=40, "Poor", "Very Poor"))))))</f>
        <v>Average</v>
      </c>
      <c r="BP130" s="0" t="n">
        <f aca="false">IF(AJ130&lt;=1000, -6.942*LN(AJ130)+107.59, IF(AND(AJ130&gt;1000, AJ130&lt;=5213),-36.304*LN(AJ130)+310.72, IF(AJ130&gt;5213, 10)))</f>
        <v>76.3523212685673</v>
      </c>
      <c r="BQ130" s="0" t="n">
        <f aca="false">BF130^0.04*BG130^0.22*BH130^0.51*BI130^0.06*BP130^0.17</f>
        <v>90.1308941987976</v>
      </c>
      <c r="BR130" s="0" t="str">
        <f aca="false">IF(BQ130&gt;=90, "Very Good", IF(BQ130&gt;=80, "Good", IF(BQ130&gt;=70, "Slightly Good", IF(BQ130&gt;=60, "Average", IF(BQ130&gt;=50, "Slightly Poor", IF(BQ130&gt;=40, "Poor", "Very Poor"))))))</f>
        <v>Very Good</v>
      </c>
      <c r="BT130" s="0" t="n">
        <f aca="false">9.81*LN(AH130)+30.6</f>
        <v>42.3123794157146</v>
      </c>
      <c r="BU130" s="0" t="str">
        <f aca="false">IF(BT130&lt;30, "Clean water", IF(AND(BT130&gt;=30, BT130&lt;40), "Hypolimia", IF(AND(BT130&gt;=40,BT130&lt;50), "Mesotrophic", IF(AND(BT130&gt;=50, BT130&lt;70), "Eutrophic", IF(BT130&gt;70,"Hypertrophic")))))</f>
        <v>Mesotrophic</v>
      </c>
      <c r="BW130" s="0" t="e">
        <f aca="false">IF(G130/H130&gt;=1, "PLS CHECK", "")</f>
        <v>#DIV/0!</v>
      </c>
      <c r="BX130" s="0" t="str">
        <f aca="false">IF(AC130/J130&gt;=1, "PLS CHECK", "")</f>
        <v/>
      </c>
      <c r="BY130" s="0" t="str">
        <f aca="false">IF(AE130/J130&gt;=1, "PLS CHECK", "")</f>
        <v/>
      </c>
      <c r="BZ130" s="0" t="str">
        <f aca="false">IF(AD130/J130&gt;=1, "PLS CHECK", "")</f>
        <v/>
      </c>
      <c r="CA130" s="0" t="str">
        <f aca="false">IF(AF130/K130&gt;=1, "PLS CHECK", "")</f>
        <v/>
      </c>
      <c r="CB130" s="0" t="str">
        <f aca="false">IF(AG130/K130&gt;=1, "PLS CHECK", "")</f>
        <v/>
      </c>
    </row>
    <row r="131" customFormat="false" ht="12.5" hidden="false" customHeight="false" outlineLevel="0" collapsed="false">
      <c r="A131" s="0" t="n">
        <v>128</v>
      </c>
      <c r="B131" s="15" t="s">
        <v>137</v>
      </c>
      <c r="C131" s="16" t="s">
        <v>138</v>
      </c>
      <c r="D131" s="0" t="s">
        <v>142</v>
      </c>
      <c r="E131" s="0" t="n">
        <v>7.4</v>
      </c>
      <c r="F131" s="37"/>
      <c r="G131" s="37"/>
      <c r="H131" s="37"/>
      <c r="I131" s="37"/>
      <c r="J131" s="0" t="n">
        <v>7.465</v>
      </c>
      <c r="K131" s="37"/>
      <c r="L131" s="37"/>
      <c r="M131" s="0" t="n">
        <v>20.6</v>
      </c>
      <c r="O131" s="0" t="n">
        <v>427</v>
      </c>
      <c r="BD131" s="0" t="n">
        <v>15.354</v>
      </c>
      <c r="BF131" s="0" t="n">
        <f aca="false">IF(E131&lt;11,-3.6797*E131^2+48.115*E131-53.83,280.92*EXP(-0.2027*E131))</f>
        <v>100.720628</v>
      </c>
      <c r="BG131" s="0" t="e">
        <f aca="false">32.208*LN(F131)+21.438</f>
        <v>#VALUE!</v>
      </c>
      <c r="BH131" s="0" t="n">
        <f aca="false">IF(G131&lt;=2, -10*G131+100, 88.958*EXP(-0.0755*G131))</f>
        <v>100</v>
      </c>
      <c r="BI131" s="0" t="n">
        <f aca="false">IF(I131&lt;=100, 0.0053*(I131)^2-1.0332*I131+100.76, 122.82*EXP(-0.0092*I131))</f>
        <v>100.76</v>
      </c>
      <c r="BJ131" s="0" t="e">
        <f aca="false">IF(P131&lt;=1000, -6.942*LN(P131)+107.59, -36.304*LN(P131)+310.72)</f>
        <v>#VALUE!</v>
      </c>
      <c r="BK131" s="0" t="e">
        <f aca="false">BF131^0.04*BG131^0.22*BH131^0.51*BI131^0.06*BJ131^0.17</f>
        <v>#VALUE!</v>
      </c>
      <c r="BL131" s="0" t="e">
        <f aca="false">IF(BK131&gt;=90, "Very Good", IF(BK131&gt;=80, "Good", IF(BK131&gt;=70, "Slightly Good", IF(BK131&gt;=60, "Average", IF(BK131&gt;=50, "Slightly Poor", IF(BK131&gt;=40, "Poor", "Very Poor"))))))</f>
        <v>#VALUE!</v>
      </c>
      <c r="BM131" s="0" t="e">
        <f aca="false">IF(P131&lt;=1000, -6.942*LN(P131)+107.59, IF(AND(P131&gt;1000, P131&lt;=5213),-36.304*LN(P131)+310.72, IF(P131&gt;5213, 10)))</f>
        <v>#VALUE!</v>
      </c>
      <c r="BN131" s="0" t="e">
        <f aca="false">BF131^0.04*BG131^0.22*BH131^0.51*BI131^0.06*BM131^0.17</f>
        <v>#VALUE!</v>
      </c>
      <c r="BO131" s="0" t="e">
        <f aca="false">IF(BN131&gt;=90, "Very Good", IF(BN131&gt;=80, "Good", IF(BN131&gt;=70, "Slightly Good", IF(BN131&gt;=60, "Average", IF(BN131&gt;=50, "Slightly Poor", IF(BN131&gt;=40, "Poor", "Very Poor"))))))</f>
        <v>#VALUE!</v>
      </c>
      <c r="BP131" s="0" t="e">
        <f aca="false">IF(AJ131&lt;=1000, -6.942*LN(AJ131)+107.59, IF(AND(AJ131&gt;1000, AJ131&lt;=5213),-36.304*LN(AJ131)+310.72, IF(AJ131&gt;5213, 10)))</f>
        <v>#VALUE!</v>
      </c>
      <c r="BQ131" s="0" t="e">
        <f aca="false">BF131^0.04*BG131^0.22*BH131^0.51*BI131^0.06*BP131^0.17</f>
        <v>#VALUE!</v>
      </c>
      <c r="BR131" s="0" t="e">
        <f aca="false">IF(BQ131&gt;=90, "Very Good", IF(BQ131&gt;=80, "Good", IF(BQ131&gt;=70, "Slightly Good", IF(BQ131&gt;=60, "Average", IF(BQ131&gt;=50, "Slightly Poor", IF(BQ131&gt;=40, "Poor", "Very Poor"))))))</f>
        <v>#VALUE!</v>
      </c>
      <c r="BT131" s="0" t="e">
        <f aca="false">9.81*LN(AH131)+30.6</f>
        <v>#VALUE!</v>
      </c>
      <c r="BU131" s="0" t="e">
        <f aca="false">IF(BT131&lt;30, "Clean water", IF(AND(BT131&gt;=30, BT131&lt;40), "Hypolimia", IF(AND(BT131&gt;=40,BT131&lt;50), "Mesotrophic", IF(AND(BT131&gt;=50, BT131&lt;70), "Eutrophic", IF(BT131&gt;70,"Hypertrophic")))))</f>
        <v>#VALUE!</v>
      </c>
      <c r="BW131" s="0" t="e">
        <f aca="false">IF(G131/H131&gt;=1, "PLS CHECK", "")</f>
        <v>#DIV/0!</v>
      </c>
      <c r="BX131" s="0" t="str">
        <f aca="false">IF(AC131/J131&gt;=1, "PLS CHECK", "")</f>
        <v/>
      </c>
      <c r="BY131" s="0" t="str">
        <f aca="false">IF(AE131/J131&gt;=1, "PLS CHECK", "")</f>
        <v/>
      </c>
      <c r="BZ131" s="0" t="str">
        <f aca="false">IF(AD131/J131&gt;=1, "PLS CHECK", "")</f>
        <v/>
      </c>
      <c r="CA131" s="0" t="e">
        <f aca="false">IF(AF131/K131&gt;=1, "PLS CHECK", "")</f>
        <v>#DIV/0!</v>
      </c>
      <c r="CB131" s="0" t="e">
        <f aca="false">IF(AG131/K131&gt;=1, "PLS CHECK", "")</f>
        <v>#DIV/0!</v>
      </c>
    </row>
    <row r="132" customFormat="false" ht="12.5" hidden="false" customHeight="false" outlineLevel="0" collapsed="false">
      <c r="A132" s="0" t="n">
        <v>129</v>
      </c>
      <c r="B132" s="15" t="s">
        <v>93</v>
      </c>
      <c r="C132" s="16" t="s">
        <v>94</v>
      </c>
      <c r="D132" s="0" t="s">
        <v>142</v>
      </c>
      <c r="E132" s="0" t="n">
        <v>7.4</v>
      </c>
      <c r="F132" s="37"/>
      <c r="G132" s="0" t="n">
        <v>4.1</v>
      </c>
      <c r="H132" s="37"/>
      <c r="I132" s="0" t="n">
        <v>12.9</v>
      </c>
      <c r="J132" s="0" t="n">
        <v>8.841</v>
      </c>
      <c r="K132" s="0" t="n">
        <v>0.166</v>
      </c>
      <c r="L132" s="37"/>
      <c r="M132" s="0" t="n">
        <v>23.1</v>
      </c>
      <c r="N132" s="0" t="n">
        <v>0</v>
      </c>
      <c r="O132" s="0" t="n">
        <v>549</v>
      </c>
      <c r="P132" s="0" t="n">
        <v>6700</v>
      </c>
      <c r="AC132" s="0" t="n">
        <v>8.508</v>
      </c>
      <c r="AD132" s="37"/>
      <c r="AE132" s="0" t="n">
        <v>4.538</v>
      </c>
      <c r="AF132" s="0" t="n">
        <v>0.069</v>
      </c>
      <c r="AG132" s="0" t="n">
        <v>0.041</v>
      </c>
      <c r="AH132" s="0" t="n">
        <v>4.4</v>
      </c>
      <c r="AJ132" s="0" t="n">
        <v>1800</v>
      </c>
      <c r="BD132" s="0" t="n">
        <v>5.97</v>
      </c>
      <c r="BF132" s="0" t="n">
        <f aca="false">IF(E132&lt;11,-3.6797*E132^2+48.115*E132-53.83,280.92*EXP(-0.2027*E132))</f>
        <v>100.720628</v>
      </c>
      <c r="BG132" s="0" t="e">
        <f aca="false">32.208*LN(F132)+21.438</f>
        <v>#VALUE!</v>
      </c>
      <c r="BH132" s="0" t="n">
        <f aca="false">IF(G132&lt;=2, -10*G132+100, 88.958*EXP(-0.0755*G132))</f>
        <v>65.2753416273956</v>
      </c>
      <c r="BI132" s="0" t="n">
        <f aca="false">IF(I132&lt;=100, 0.0053*(I132)^2-1.0332*I132+100.76, 122.82*EXP(-0.0092*I132))</f>
        <v>88.313693</v>
      </c>
      <c r="BJ132" s="0" t="n">
        <f aca="false">IF(P132&lt;=1000, -6.942*LN(P132)+107.59, -36.304*LN(P132)+310.72)</f>
        <v>-9.11325928648125</v>
      </c>
      <c r="BK132" s="0" t="e">
        <f aca="false">BF132^0.04*BG132^0.22*BH132^0.51*BI132^0.06*BJ132^0.17</f>
        <v>#VALUE!</v>
      </c>
      <c r="BL132" s="0" t="e">
        <f aca="false">IF(BK132&gt;=90, "Very Good", IF(BK132&gt;=80, "Good", IF(BK132&gt;=70, "Slightly Good", IF(BK132&gt;=60, "Average", IF(BK132&gt;=50, "Slightly Poor", IF(BK132&gt;=40, "Poor", "Very Poor"))))))</f>
        <v>#VALUE!</v>
      </c>
      <c r="BM132" s="0" t="n">
        <f aca="false">IF(P132&lt;=1000, -6.942*LN(P132)+107.59, IF(AND(P132&gt;1000, P132&lt;=5213),-36.304*LN(P132)+310.72, IF(P132&gt;5213, 10)))</f>
        <v>10</v>
      </c>
      <c r="BN132" s="0" t="e">
        <f aca="false">BF132^0.04*BG132^0.22*BH132^0.51*BI132^0.06*BM132^0.17</f>
        <v>#VALUE!</v>
      </c>
      <c r="BO132" s="0" t="e">
        <f aca="false">IF(BN132&gt;=90, "Very Good", IF(BN132&gt;=80, "Good", IF(BN132&gt;=70, "Slightly Good", IF(BN132&gt;=60, "Average", IF(BN132&gt;=50, "Slightly Poor", IF(BN132&gt;=40, "Poor", "Very Poor"))))))</f>
        <v>#VALUE!</v>
      </c>
      <c r="BP132" s="0" t="n">
        <f aca="false">IF(AJ132&lt;=1000, -6.942*LN(AJ132)+107.59, IF(AND(AJ132&gt;1000, AJ132&lt;=5213),-36.304*LN(AJ132)+310.72, IF(AJ132&gt;5213, 10)))</f>
        <v>38.601845269226</v>
      </c>
      <c r="BQ132" s="0" t="e">
        <f aca="false">BF132^0.04*BG132^0.22*BH132^0.51*BI132^0.06*BP132^0.17</f>
        <v>#VALUE!</v>
      </c>
      <c r="BR132" s="0" t="e">
        <f aca="false">IF(BQ132&gt;=90, "Very Good", IF(BQ132&gt;=80, "Good", IF(BQ132&gt;=70, "Slightly Good", IF(BQ132&gt;=60, "Average", IF(BQ132&gt;=50, "Slightly Poor", IF(BQ132&gt;=40, "Poor", "Very Poor"))))))</f>
        <v>#VALUE!</v>
      </c>
      <c r="BT132" s="0" t="n">
        <f aca="false">9.81*LN(AH132)+30.6</f>
        <v>45.1345405464666</v>
      </c>
      <c r="BU132" s="0" t="str">
        <f aca="false">IF(BT132&lt;30, "Clean water", IF(AND(BT132&gt;=30, BT132&lt;40), "Hypolimia", IF(AND(BT132&gt;=40,BT132&lt;50), "Mesotrophic", IF(AND(BT132&gt;=50, BT132&lt;70), "Eutrophic", IF(BT132&gt;70,"Hypertrophic")))))</f>
        <v>Mesotrophic</v>
      </c>
      <c r="BW132" s="0" t="e">
        <f aca="false">IF(G132/H132&gt;=1, "PLS CHECK", "")</f>
        <v>#DIV/0!</v>
      </c>
      <c r="BX132" s="0" t="str">
        <f aca="false">IF(AC132/J132&gt;=1, "PLS CHECK", "")</f>
        <v/>
      </c>
      <c r="BY132" s="0" t="str">
        <f aca="false">IF(AE132/J132&gt;=1, "PLS CHECK", "")</f>
        <v/>
      </c>
      <c r="BZ132" s="0" t="str">
        <f aca="false">IF(AD132/J132&gt;=1, "PLS CHECK", "")</f>
        <v/>
      </c>
      <c r="CA132" s="0" t="str">
        <f aca="false">IF(AF132/K132&gt;=1, "PLS CHECK", "")</f>
        <v/>
      </c>
      <c r="CB132" s="0" t="str">
        <f aca="false">IF(AG132/K132&gt;=1, "PLS CHECK", "")</f>
        <v/>
      </c>
    </row>
    <row r="133" customFormat="false" ht="12.5" hidden="false" customHeight="false" outlineLevel="0" collapsed="false">
      <c r="A133" s="0" t="n">
        <v>130</v>
      </c>
      <c r="B133" s="15" t="s">
        <v>95</v>
      </c>
      <c r="C133" s="16" t="s">
        <v>96</v>
      </c>
      <c r="D133" s="0" t="s">
        <v>142</v>
      </c>
      <c r="E133" s="0" t="n">
        <v>7.5</v>
      </c>
      <c r="F133" s="37"/>
      <c r="G133" s="37"/>
      <c r="H133" s="0" t="n">
        <v>5.7</v>
      </c>
      <c r="I133" s="0" t="n">
        <v>5.7</v>
      </c>
      <c r="J133" s="0" t="n">
        <v>7.531</v>
      </c>
      <c r="K133" s="0" t="n">
        <v>0.086</v>
      </c>
      <c r="L133" s="0" t="n">
        <v>4</v>
      </c>
      <c r="M133" s="0" t="n">
        <v>20.7</v>
      </c>
      <c r="N133" s="0" t="n">
        <v>0</v>
      </c>
      <c r="O133" s="0" t="n">
        <v>525</v>
      </c>
      <c r="P133" s="0" t="n">
        <v>25000</v>
      </c>
      <c r="AC133" s="0" t="n">
        <v>7.488</v>
      </c>
      <c r="AD133" s="0" t="n">
        <v>1.911</v>
      </c>
      <c r="AE133" s="0" t="n">
        <v>4.195</v>
      </c>
      <c r="AF133" s="0" t="n">
        <v>0.071</v>
      </c>
      <c r="AG133" s="0" t="n">
        <v>0.044</v>
      </c>
      <c r="AH133" s="0" t="n">
        <v>8.8</v>
      </c>
      <c r="AJ133" s="0" t="n">
        <v>3500</v>
      </c>
      <c r="BF133" s="0" t="n">
        <f aca="false">IF(E133&lt;11,-3.6797*E133^2+48.115*E133-53.83,280.92*EXP(-0.2027*E133))</f>
        <v>100.049375</v>
      </c>
      <c r="BG133" s="0" t="e">
        <f aca="false">32.208*LN(F133)+21.438</f>
        <v>#VALUE!</v>
      </c>
      <c r="BH133" s="0" t="n">
        <f aca="false">IF(G133&lt;=2, -10*G133+100, 88.958*EXP(-0.0755*G133))</f>
        <v>100</v>
      </c>
      <c r="BI133" s="0" t="n">
        <f aca="false">IF(I133&lt;=100, 0.0053*(I133)^2-1.0332*I133+100.76, 122.82*EXP(-0.0092*I133))</f>
        <v>95.042957</v>
      </c>
      <c r="BJ133" s="0" t="n">
        <f aca="false">IF(P133&lt;=1000, -6.942*LN(P133)+107.59, -36.304*LN(P133)+310.72)</f>
        <v>-56.9172155941827</v>
      </c>
      <c r="BK133" s="0" t="e">
        <f aca="false">BF133^0.04*BG133^0.22*BH133^0.51*BI133^0.06*BJ133^0.17</f>
        <v>#VALUE!</v>
      </c>
      <c r="BL133" s="0" t="e">
        <f aca="false">IF(BK133&gt;=90, "Very Good", IF(BK133&gt;=80, "Good", IF(BK133&gt;=70, "Slightly Good", IF(BK133&gt;=60, "Average", IF(BK133&gt;=50, "Slightly Poor", IF(BK133&gt;=40, "Poor", "Very Poor"))))))</f>
        <v>#VALUE!</v>
      </c>
      <c r="BM133" s="0" t="n">
        <f aca="false">IF(P133&lt;=1000, -6.942*LN(P133)+107.59, IF(AND(P133&gt;1000, P133&lt;=5213),-36.304*LN(P133)+310.72, IF(P133&gt;5213, 10)))</f>
        <v>10</v>
      </c>
      <c r="BN133" s="0" t="e">
        <f aca="false">BF133^0.04*BG133^0.22*BH133^0.51*BI133^0.06*BM133^0.17</f>
        <v>#VALUE!</v>
      </c>
      <c r="BO133" s="0" t="e">
        <f aca="false">IF(BN133&gt;=90, "Very Good", IF(BN133&gt;=80, "Good", IF(BN133&gt;=70, "Slightly Good", IF(BN133&gt;=60, "Average", IF(BN133&gt;=50, "Slightly Poor", IF(BN133&gt;=40, "Poor", "Very Poor"))))))</f>
        <v>#VALUE!</v>
      </c>
      <c r="BP133" s="0" t="n">
        <f aca="false">IF(AJ133&lt;=1000, -6.942*LN(AJ133)+107.59, IF(AND(AJ133&gt;1000, AJ133&lt;=5213),-36.304*LN(AJ133)+310.72, IF(AJ133&gt;5213, 10)))</f>
        <v>14.4605455435767</v>
      </c>
      <c r="BQ133" s="0" t="e">
        <f aca="false">BF133^0.04*BG133^0.22*BH133^0.51*BI133^0.06*BP133^0.17</f>
        <v>#VALUE!</v>
      </c>
      <c r="BR133" s="0" t="e">
        <f aca="false">IF(BQ133&gt;=90, "Very Good", IF(BQ133&gt;=80, "Good", IF(BQ133&gt;=70, "Slightly Good", IF(BQ133&gt;=60, "Average", IF(BQ133&gt;=50, "Slightly Poor", IF(BQ133&gt;=40, "Poor", "Very Poor"))))))</f>
        <v>#VALUE!</v>
      </c>
      <c r="BT133" s="0" t="n">
        <f aca="false">9.81*LN(AH133)+30.6</f>
        <v>51.9343143877596</v>
      </c>
      <c r="BU133" s="0" t="str">
        <f aca="false">IF(BT133&lt;30, "Clean water", IF(AND(BT133&gt;=30, BT133&lt;40), "Hypolimia", IF(AND(BT133&gt;=40,BT133&lt;50), "Mesotrophic", IF(AND(BT133&gt;=50, BT133&lt;70), "Eutrophic", IF(BT133&gt;70,"Hypertrophic")))))</f>
        <v>Eutrophic</v>
      </c>
      <c r="BW133" s="0" t="str">
        <f aca="false">IF(G133/H133&gt;=1, "PLS CHECK", "")</f>
        <v/>
      </c>
      <c r="BX133" s="0" t="str">
        <f aca="false">IF(AC133/J133&gt;=1, "PLS CHECK", "")</f>
        <v/>
      </c>
      <c r="BY133" s="0" t="str">
        <f aca="false">IF(AE133/J133&gt;=1, "PLS CHECK", "")</f>
        <v/>
      </c>
      <c r="BZ133" s="0" t="str">
        <f aca="false">IF(AD133/J133&gt;=1, "PLS CHECK", "")</f>
        <v/>
      </c>
      <c r="CA133" s="0" t="str">
        <f aca="false">IF(AF133/K133&gt;=1, "PLS CHECK", "")</f>
        <v/>
      </c>
      <c r="CB133" s="0" t="str">
        <f aca="false">IF(AG133/K133&gt;=1, "PLS CHECK", "")</f>
        <v/>
      </c>
    </row>
    <row r="134" customFormat="false" ht="12.5" hidden="false" customHeight="false" outlineLevel="0" collapsed="false">
      <c r="A134" s="0" t="n">
        <v>131</v>
      </c>
      <c r="B134" s="15" t="s">
        <v>97</v>
      </c>
      <c r="C134" s="16" t="s">
        <v>98</v>
      </c>
      <c r="D134" s="0" t="s">
        <v>142</v>
      </c>
      <c r="E134" s="0" t="n">
        <v>8.2</v>
      </c>
      <c r="F134" s="0" t="n">
        <v>11.2</v>
      </c>
      <c r="G134" s="0" t="n">
        <v>0.9</v>
      </c>
      <c r="H134" s="0" t="n">
        <v>3.8</v>
      </c>
      <c r="I134" s="0" t="n">
        <v>3.6</v>
      </c>
      <c r="J134" s="37"/>
      <c r="K134" s="0" t="n">
        <v>0.035</v>
      </c>
      <c r="L134" s="0" t="n">
        <v>1.6</v>
      </c>
      <c r="M134" s="0" t="n">
        <v>19.9</v>
      </c>
      <c r="N134" s="0" t="n">
        <v>0</v>
      </c>
      <c r="O134" s="0" t="n">
        <v>207</v>
      </c>
      <c r="P134" s="0" t="n">
        <v>3300</v>
      </c>
      <c r="AC134" s="0" t="n">
        <v>2.047</v>
      </c>
      <c r="AD134" s="37"/>
      <c r="AE134" s="0" t="n">
        <v>1.747</v>
      </c>
      <c r="AF134" s="0" t="n">
        <v>0.012</v>
      </c>
      <c r="AG134" s="0" t="n">
        <v>0.01</v>
      </c>
      <c r="AH134" s="0" t="n">
        <v>4.6</v>
      </c>
      <c r="AJ134" s="0" t="n">
        <v>42</v>
      </c>
      <c r="BF134" s="0" t="n">
        <f aca="false">IF(E134&lt;11,-3.6797*E134^2+48.115*E134-53.83,280.92*EXP(-0.2027*E134))</f>
        <v>93.289972</v>
      </c>
      <c r="BG134" s="0" t="n">
        <f aca="false">32.208*LN(F134)+21.438</f>
        <v>99.2497509715202</v>
      </c>
      <c r="BH134" s="0" t="n">
        <f aca="false">IF(G134&lt;=2, -10*G134+100, 88.958*EXP(-0.0755*G134))</f>
        <v>91</v>
      </c>
      <c r="BI134" s="0" t="n">
        <f aca="false">IF(I134&lt;=100, 0.0053*(I134)^2-1.0332*I134+100.76, 122.82*EXP(-0.0092*I134))</f>
        <v>97.109168</v>
      </c>
      <c r="BJ134" s="0" t="n">
        <f aca="false">IF(P134&lt;=1000, -6.942*LN(P134)+107.59, -36.304*LN(P134)+310.72)</f>
        <v>16.5966910564093</v>
      </c>
      <c r="BK134" s="0" t="n">
        <f aca="false">BF134^0.04*BG134^0.22*BH134^0.51*BI134^0.06*BJ134^0.17</f>
        <v>69.7949905702543</v>
      </c>
      <c r="BL134" s="0" t="str">
        <f aca="false">IF(BK134&gt;=90, "Very Good", IF(BK134&gt;=80, "Good", IF(BK134&gt;=70, "Slightly Good", IF(BK134&gt;=60, "Average", IF(BK134&gt;=50, "Slightly Poor", IF(BK134&gt;=40, "Poor", "Very Poor"))))))</f>
        <v>Average</v>
      </c>
      <c r="BM134" s="0" t="n">
        <f aca="false">IF(P134&lt;=1000, -6.942*LN(P134)+107.59, IF(AND(P134&gt;1000, P134&lt;=5213),-36.304*LN(P134)+310.72, IF(P134&gt;5213, 10)))</f>
        <v>16.5966910564093</v>
      </c>
      <c r="BN134" s="0" t="n">
        <f aca="false">BF134^0.04*BG134^0.22*BH134^0.51*BI134^0.06*BM134^0.17</f>
        <v>69.7949905702543</v>
      </c>
      <c r="BO134" s="0" t="str">
        <f aca="false">IF(BN134&gt;=90, "Very Good", IF(BN134&gt;=80, "Good", IF(BN134&gt;=70, "Slightly Good", IF(BN134&gt;=60, "Average", IF(BN134&gt;=50, "Slightly Poor", IF(BN134&gt;=40, "Poor", "Very Poor"))))))</f>
        <v>Average</v>
      </c>
      <c r="BP134" s="0" t="n">
        <f aca="false">IF(AJ134&lt;=1000, -6.942*LN(AJ134)+107.59, IF(AND(AJ134&gt;1000, AJ134&lt;=5213),-36.304*LN(AJ134)+310.72, IF(AJ134&gt;5213, 10)))</f>
        <v>81.6430975098769</v>
      </c>
      <c r="BQ134" s="0" t="n">
        <f aca="false">BF134^0.04*BG134^0.22*BH134^0.51*BI134^0.06*BP134^0.17</f>
        <v>91.5054385397348</v>
      </c>
      <c r="BR134" s="0" t="str">
        <f aca="false">IF(BQ134&gt;=90, "Very Good", IF(BQ134&gt;=80, "Good", IF(BQ134&gt;=70, "Slightly Good", IF(BQ134&gt;=60, "Average", IF(BQ134&gt;=50, "Slightly Poor", IF(BQ134&gt;=40, "Poor", "Very Poor"))))))</f>
        <v>Very Good</v>
      </c>
      <c r="BT134" s="0" t="n">
        <f aca="false">9.81*LN(AH134)+30.6</f>
        <v>45.5706123372864</v>
      </c>
      <c r="BU134" s="0" t="str">
        <f aca="false">IF(BT134&lt;30, "Clean water", IF(AND(BT134&gt;=30, BT134&lt;40), "Hypolimia", IF(AND(BT134&gt;=40,BT134&lt;50), "Mesotrophic", IF(AND(BT134&gt;=50, BT134&lt;70), "Eutrophic", IF(BT134&gt;70,"Hypertrophic")))))</f>
        <v>Mesotrophic</v>
      </c>
      <c r="BW134" s="0" t="str">
        <f aca="false">IF(G134/H134&gt;=1, "PLS CHECK", "")</f>
        <v/>
      </c>
      <c r="BX134" s="0" t="e">
        <f aca="false">IF(AC134/J134&gt;=1, "PLS CHECK", "")</f>
        <v>#DIV/0!</v>
      </c>
      <c r="BY134" s="0" t="e">
        <f aca="false">IF(AE134/J134&gt;=1, "PLS CHECK", "")</f>
        <v>#DIV/0!</v>
      </c>
      <c r="BZ134" s="0" t="e">
        <f aca="false">IF(AD134/J134&gt;=1, "PLS CHECK", "")</f>
        <v>#DIV/0!</v>
      </c>
      <c r="CA134" s="0" t="str">
        <f aca="false">IF(AF134/K134&gt;=1, "PLS CHECK", "")</f>
        <v/>
      </c>
      <c r="CB134" s="0" t="str">
        <f aca="false">IF(AG134/K134&gt;=1, "PLS CHECK", "")</f>
        <v/>
      </c>
    </row>
    <row r="135" customFormat="false" ht="12.5" hidden="false" customHeight="false" outlineLevel="0" collapsed="false">
      <c r="A135" s="0" t="n">
        <v>132</v>
      </c>
      <c r="B135" s="15" t="s">
        <v>99</v>
      </c>
      <c r="C135" s="16" t="s">
        <v>100</v>
      </c>
      <c r="D135" s="0" t="s">
        <v>142</v>
      </c>
      <c r="E135" s="37"/>
      <c r="F135" s="0" t="n">
        <v>8.7</v>
      </c>
      <c r="G135" s="0" t="n">
        <v>2.2</v>
      </c>
      <c r="H135" s="0" t="n">
        <v>3.1</v>
      </c>
      <c r="I135" s="0" t="n">
        <v>6.6</v>
      </c>
      <c r="J135" s="0" t="n">
        <v>4.479</v>
      </c>
      <c r="K135" s="0" t="n">
        <v>0.075</v>
      </c>
      <c r="L135" s="0" t="n">
        <v>1.9</v>
      </c>
      <c r="M135" s="0" t="n">
        <v>17.9</v>
      </c>
      <c r="N135" s="0" t="n">
        <v>0</v>
      </c>
      <c r="O135" s="0" t="n">
        <v>388</v>
      </c>
      <c r="P135" s="37"/>
      <c r="AC135" s="0" t="n">
        <v>4.447</v>
      </c>
      <c r="AD135" s="0" t="n">
        <v>0.157</v>
      </c>
      <c r="AE135" s="0" t="n">
        <v>3.858</v>
      </c>
      <c r="AF135" s="0" t="n">
        <v>0.053</v>
      </c>
      <c r="AG135" s="0" t="n">
        <v>0.04</v>
      </c>
      <c r="AH135" s="0" t="n">
        <v>15.9</v>
      </c>
      <c r="AJ135" s="37"/>
      <c r="BF135" s="0" t="n">
        <f aca="false">IF(E135&lt;11,-3.6797*E135^2+48.115*E135-53.83,280.92*EXP(-0.2027*E135))</f>
        <v>-53.83</v>
      </c>
      <c r="BG135" s="0" t="n">
        <f aca="false">32.208*LN(F135)+21.438</f>
        <v>91.1143080104746</v>
      </c>
      <c r="BH135" s="0" t="n">
        <f aca="false">IF(G135&lt;=2, -10*G135+100, 88.958*EXP(-0.0755*G135))</f>
        <v>75.3440041238757</v>
      </c>
      <c r="BI135" s="0" t="n">
        <f aca="false">IF(I135&lt;=100, 0.0053*(I135)^2-1.0332*I135+100.76, 122.82*EXP(-0.0092*I135))</f>
        <v>94.171748</v>
      </c>
      <c r="BJ135" s="0" t="e">
        <f aca="false">IF(P135&lt;=1000, -6.942*LN(P135)+107.59, -36.304*LN(P135)+310.72)</f>
        <v>#VALUE!</v>
      </c>
      <c r="BK135" s="0" t="e">
        <f aca="false">BF135^0.04*BG135^0.22*BH135^0.51*BI135^0.06*BJ135^0.17</f>
        <v>#VALUE!</v>
      </c>
      <c r="BL135" s="0" t="e">
        <f aca="false">IF(BK135&gt;=90, "Very Good", IF(BK135&gt;=80, "Good", IF(BK135&gt;=70, "Slightly Good", IF(BK135&gt;=60, "Average", IF(BK135&gt;=50, "Slightly Poor", IF(BK135&gt;=40, "Poor", "Very Poor"))))))</f>
        <v>#VALUE!</v>
      </c>
      <c r="BM135" s="0" t="e">
        <f aca="false">IF(P135&lt;=1000, -6.942*LN(P135)+107.59, IF(AND(P135&gt;1000, P135&lt;=5213),-36.304*LN(P135)+310.72, IF(P135&gt;5213, 10)))</f>
        <v>#VALUE!</v>
      </c>
      <c r="BN135" s="0" t="e">
        <f aca="false">BF135^0.04*BG135^0.22*BH135^0.51*BI135^0.06*BM135^0.17</f>
        <v>#VALUE!</v>
      </c>
      <c r="BO135" s="0" t="e">
        <f aca="false">IF(BN135&gt;=90, "Very Good", IF(BN135&gt;=80, "Good", IF(BN135&gt;=70, "Slightly Good", IF(BN135&gt;=60, "Average", IF(BN135&gt;=50, "Slightly Poor", IF(BN135&gt;=40, "Poor", "Very Poor"))))))</f>
        <v>#VALUE!</v>
      </c>
      <c r="BP135" s="0" t="e">
        <f aca="false">IF(AJ135&lt;=1000, -6.942*LN(AJ135)+107.59, IF(AND(AJ135&gt;1000, AJ135&lt;=5213),-36.304*LN(AJ135)+310.72, IF(AJ135&gt;5213, 10)))</f>
        <v>#VALUE!</v>
      </c>
      <c r="BQ135" s="0" t="e">
        <f aca="false">BF135^0.04*BG135^0.22*BH135^0.51*BI135^0.06*BP135^0.17</f>
        <v>#VALUE!</v>
      </c>
      <c r="BR135" s="0" t="e">
        <f aca="false">IF(BQ135&gt;=90, "Very Good", IF(BQ135&gt;=80, "Good", IF(BQ135&gt;=70, "Slightly Good", IF(BQ135&gt;=60, "Average", IF(BQ135&gt;=50, "Slightly Poor", IF(BQ135&gt;=40, "Poor", "Very Poor"))))))</f>
        <v>#VALUE!</v>
      </c>
      <c r="BT135" s="0" t="n">
        <f aca="false">9.81*LN(AH135)+30.6</f>
        <v>57.7375904615089</v>
      </c>
      <c r="BU135" s="0" t="str">
        <f aca="false">IF(BT135&lt;30, "Clean water", IF(AND(BT135&gt;=30, BT135&lt;40), "Hypolimia", IF(AND(BT135&gt;=40,BT135&lt;50), "Mesotrophic", IF(AND(BT135&gt;=50, BT135&lt;70), "Eutrophic", IF(BT135&gt;70,"Hypertrophic")))))</f>
        <v>Eutrophic</v>
      </c>
      <c r="BW135" s="0" t="str">
        <f aca="false">IF(G135/H135&gt;=1, "PLS CHECK", "")</f>
        <v/>
      </c>
      <c r="BX135" s="0" t="str">
        <f aca="false">IF(AC135/J135&gt;=1, "PLS CHECK", "")</f>
        <v/>
      </c>
      <c r="BY135" s="0" t="str">
        <f aca="false">IF(AE135/J135&gt;=1, "PLS CHECK", "")</f>
        <v/>
      </c>
      <c r="BZ135" s="0" t="str">
        <f aca="false">IF(AD135/J135&gt;=1, "PLS CHECK", "")</f>
        <v/>
      </c>
      <c r="CA135" s="0" t="str">
        <f aca="false">IF(AF135/K135&gt;=1, "PLS CHECK", "")</f>
        <v/>
      </c>
      <c r="CB135" s="0" t="str">
        <f aca="false">IF(AG135/K135&gt;=1, "PLS CHECK", "")</f>
        <v/>
      </c>
    </row>
    <row r="136" customFormat="false" ht="12.5" hidden="false" customHeight="false" outlineLevel="0" collapsed="false">
      <c r="A136" s="0" t="n">
        <v>133</v>
      </c>
      <c r="B136" s="15" t="s">
        <v>99</v>
      </c>
      <c r="C136" s="16" t="s">
        <v>100</v>
      </c>
      <c r="D136" s="0" t="s">
        <v>142</v>
      </c>
      <c r="E136" s="0" t="n">
        <v>7.7</v>
      </c>
      <c r="F136" s="37"/>
      <c r="G136" s="37"/>
      <c r="H136" s="37"/>
      <c r="I136" s="37"/>
      <c r="J136" s="0" t="n">
        <v>5.802</v>
      </c>
      <c r="K136" s="37"/>
      <c r="L136" s="37"/>
      <c r="M136" s="0" t="n">
        <v>19.5</v>
      </c>
      <c r="O136" s="0" t="n">
        <v>335</v>
      </c>
      <c r="BD136" s="0" t="n">
        <v>1.311</v>
      </c>
      <c r="BF136" s="0" t="n">
        <f aca="false">IF(E136&lt;11,-3.6797*E136^2+48.115*E136-53.83,280.92*EXP(-0.2027*E136))</f>
        <v>98.486087</v>
      </c>
      <c r="BG136" s="0" t="e">
        <f aca="false">32.208*LN(F136)+21.438</f>
        <v>#VALUE!</v>
      </c>
      <c r="BH136" s="0" t="n">
        <f aca="false">IF(G136&lt;=2, -10*G136+100, 88.958*EXP(-0.0755*G136))</f>
        <v>100</v>
      </c>
      <c r="BI136" s="0" t="n">
        <f aca="false">IF(I136&lt;=100, 0.0053*(I136)^2-1.0332*I136+100.76, 122.82*EXP(-0.0092*I136))</f>
        <v>100.76</v>
      </c>
      <c r="BJ136" s="0" t="e">
        <f aca="false">IF(P136&lt;=1000, -6.942*LN(P136)+107.59, -36.304*LN(P136)+310.72)</f>
        <v>#VALUE!</v>
      </c>
      <c r="BK136" s="0" t="e">
        <f aca="false">BF136^0.04*BG136^0.22*BH136^0.51*BI136^0.06*BJ136^0.17</f>
        <v>#VALUE!</v>
      </c>
      <c r="BL136" s="0" t="e">
        <f aca="false">IF(BK136&gt;=90, "Very Good", IF(BK136&gt;=80, "Good", IF(BK136&gt;=70, "Slightly Good", IF(BK136&gt;=60, "Average", IF(BK136&gt;=50, "Slightly Poor", IF(BK136&gt;=40, "Poor", "Very Poor"))))))</f>
        <v>#VALUE!</v>
      </c>
      <c r="BM136" s="0" t="e">
        <f aca="false">IF(P136&lt;=1000, -6.942*LN(P136)+107.59, IF(AND(P136&gt;1000, P136&lt;=5213),-36.304*LN(P136)+310.72, IF(P136&gt;5213, 10)))</f>
        <v>#VALUE!</v>
      </c>
      <c r="BN136" s="0" t="e">
        <f aca="false">BF136^0.04*BG136^0.22*BH136^0.51*BI136^0.06*BM136^0.17</f>
        <v>#VALUE!</v>
      </c>
      <c r="BO136" s="0" t="e">
        <f aca="false">IF(BN136&gt;=90, "Very Good", IF(BN136&gt;=80, "Good", IF(BN136&gt;=70, "Slightly Good", IF(BN136&gt;=60, "Average", IF(BN136&gt;=50, "Slightly Poor", IF(BN136&gt;=40, "Poor", "Very Poor"))))))</f>
        <v>#VALUE!</v>
      </c>
      <c r="BP136" s="0" t="e">
        <f aca="false">IF(AJ136&lt;=1000, -6.942*LN(AJ136)+107.59, IF(AND(AJ136&gt;1000, AJ136&lt;=5213),-36.304*LN(AJ136)+310.72, IF(AJ136&gt;5213, 10)))</f>
        <v>#VALUE!</v>
      </c>
      <c r="BQ136" s="0" t="e">
        <f aca="false">BF136^0.04*BG136^0.22*BH136^0.51*BI136^0.06*BP136^0.17</f>
        <v>#VALUE!</v>
      </c>
      <c r="BR136" s="0" t="e">
        <f aca="false">IF(BQ136&gt;=90, "Very Good", IF(BQ136&gt;=80, "Good", IF(BQ136&gt;=70, "Slightly Good", IF(BQ136&gt;=60, "Average", IF(BQ136&gt;=50, "Slightly Poor", IF(BQ136&gt;=40, "Poor", "Very Poor"))))))</f>
        <v>#VALUE!</v>
      </c>
      <c r="BT136" s="0" t="e">
        <f aca="false">9.81*LN(AH136)+30.6</f>
        <v>#VALUE!</v>
      </c>
      <c r="BU136" s="0" t="e">
        <f aca="false">IF(BT136&lt;30, "Clean water", IF(AND(BT136&gt;=30, BT136&lt;40), "Hypolimia", IF(AND(BT136&gt;=40,BT136&lt;50), "Mesotrophic", IF(AND(BT136&gt;=50, BT136&lt;70), "Eutrophic", IF(BT136&gt;70,"Hypertrophic")))))</f>
        <v>#VALUE!</v>
      </c>
      <c r="BW136" s="0" t="e">
        <f aca="false">IF(G136/H136&gt;=1, "PLS CHECK", "")</f>
        <v>#DIV/0!</v>
      </c>
      <c r="BX136" s="0" t="str">
        <f aca="false">IF(AC136/J136&gt;=1, "PLS CHECK", "")</f>
        <v/>
      </c>
      <c r="BY136" s="0" t="str">
        <f aca="false">IF(AE136/J136&gt;=1, "PLS CHECK", "")</f>
        <v/>
      </c>
      <c r="BZ136" s="0" t="str">
        <f aca="false">IF(AD136/J136&gt;=1, "PLS CHECK", "")</f>
        <v/>
      </c>
      <c r="CA136" s="0" t="e">
        <f aca="false">IF(AF136/K136&gt;=1, "PLS CHECK", "")</f>
        <v>#DIV/0!</v>
      </c>
      <c r="CB136" s="0" t="e">
        <f aca="false">IF(AG136/K136&gt;=1, "PLS CHECK", "")</f>
        <v>#DIV/0!</v>
      </c>
    </row>
    <row r="137" customFormat="false" ht="12.5" hidden="false" customHeight="false" outlineLevel="0" collapsed="false">
      <c r="A137" s="0" t="n">
        <v>134</v>
      </c>
      <c r="B137" s="15" t="s">
        <v>101</v>
      </c>
      <c r="C137" s="16" t="s">
        <v>102</v>
      </c>
      <c r="D137" s="0" t="s">
        <v>142</v>
      </c>
      <c r="E137" s="0" t="n">
        <v>7.9</v>
      </c>
      <c r="F137" s="0" t="n">
        <v>9.6</v>
      </c>
      <c r="G137" s="0" t="n">
        <v>2.9</v>
      </c>
      <c r="H137" s="0" t="n">
        <v>5.1</v>
      </c>
      <c r="I137" s="0" t="n">
        <v>6</v>
      </c>
      <c r="J137" s="0" t="n">
        <v>3.308</v>
      </c>
      <c r="K137" s="0" t="n">
        <v>0.083</v>
      </c>
      <c r="L137" s="0" t="n">
        <v>2.7</v>
      </c>
      <c r="M137" s="0" t="n">
        <v>21.3</v>
      </c>
      <c r="N137" s="0" t="n">
        <v>0</v>
      </c>
      <c r="O137" s="0" t="n">
        <v>245</v>
      </c>
      <c r="P137" s="0" t="n">
        <v>8900</v>
      </c>
      <c r="AC137" s="0" t="n">
        <v>3.032</v>
      </c>
      <c r="AD137" s="0" t="n">
        <v>0.534</v>
      </c>
      <c r="AE137" s="0" t="n">
        <v>2.029</v>
      </c>
      <c r="AF137" s="0" t="n">
        <v>0.046</v>
      </c>
      <c r="AG137" s="0" t="n">
        <v>0.038</v>
      </c>
      <c r="AH137" s="0" t="n">
        <v>7.5</v>
      </c>
      <c r="AJ137" s="0" t="n">
        <v>580</v>
      </c>
      <c r="BF137" s="0" t="n">
        <f aca="false">IF(E137&lt;11,-3.6797*E137^2+48.115*E137-53.83,280.92*EXP(-0.2027*E137))</f>
        <v>96.6284230000001</v>
      </c>
      <c r="BG137" s="0" t="n">
        <f aca="false">32.208*LN(F137)+21.438</f>
        <v>94.2848658756438</v>
      </c>
      <c r="BH137" s="0" t="n">
        <f aca="false">IF(G137&lt;=2, -10*G137+100, 88.958*EXP(-0.0755*G137))</f>
        <v>71.4654665875093</v>
      </c>
      <c r="BI137" s="0" t="n">
        <f aca="false">IF(I137&lt;=100, 0.0053*(I137)^2-1.0332*I137+100.76, 122.82*EXP(-0.0092*I137))</f>
        <v>94.7516</v>
      </c>
      <c r="BJ137" s="0" t="n">
        <f aca="false">IF(P137&lt;=1000, -6.942*LN(P137)+107.59, -36.304*LN(P137)+310.72)</f>
        <v>-19.4215531988673</v>
      </c>
      <c r="BK137" s="0" t="e">
        <f aca="false">BF137^0.04*BG137^0.22*BH137^0.51*BI137^0.06*BJ137^0.17</f>
        <v>#NUM!</v>
      </c>
      <c r="BL137" s="0" t="e">
        <f aca="false">IF(BK137&gt;=90, "Very Good", IF(BK137&gt;=80, "Good", IF(BK137&gt;=70, "Slightly Good", IF(BK137&gt;=60, "Average", IF(BK137&gt;=50, "Slightly Poor", IF(BK137&gt;=40, "Poor", "Very Poor"))))))</f>
        <v>#NUM!</v>
      </c>
      <c r="BM137" s="0" t="n">
        <f aca="false">IF(P137&lt;=1000, -6.942*LN(P137)+107.59, IF(AND(P137&gt;1000, P137&lt;=5213),-36.304*LN(P137)+310.72, IF(P137&gt;5213, 10)))</f>
        <v>10</v>
      </c>
      <c r="BN137" s="0" t="n">
        <f aca="false">BF137^0.04*BG137^0.22*BH137^0.51*BI137^0.06*BM137^0.17</f>
        <v>55.9713400992142</v>
      </c>
      <c r="BO137" s="0" t="str">
        <f aca="false">IF(BN137&gt;=90, "Very Good", IF(BN137&gt;=80, "Good", IF(BN137&gt;=70, "Slightly Good", IF(BN137&gt;=60, "Average", IF(BN137&gt;=50, "Slightly Poor", IF(BN137&gt;=40, "Poor", "Very Poor"))))))</f>
        <v>Slightly Poor</v>
      </c>
      <c r="BP137" s="0" t="n">
        <f aca="false">IF(AJ137&lt;=1000, -6.942*LN(AJ137)+107.59, IF(AND(AJ137&gt;1000, AJ137&lt;=5213),-36.304*LN(AJ137)+310.72, IF(AJ137&gt;5213, 10)))</f>
        <v>63.4178589052221</v>
      </c>
      <c r="BQ137" s="0" t="n">
        <f aca="false">BF137^0.04*BG137^0.22*BH137^0.51*BI137^0.06*BP137^0.17</f>
        <v>76.619916259093</v>
      </c>
      <c r="BR137" s="0" t="str">
        <f aca="false">IF(BQ137&gt;=90, "Very Good", IF(BQ137&gt;=80, "Good", IF(BQ137&gt;=70, "Slightly Good", IF(BQ137&gt;=60, "Average", IF(BQ137&gt;=50, "Slightly Poor", IF(BQ137&gt;=40, "Poor", "Very Poor"))))))</f>
        <v>Slightly Good</v>
      </c>
      <c r="BT137" s="0" t="n">
        <f aca="false">9.81*LN(AH137)+30.6</f>
        <v>50.3661986315196</v>
      </c>
      <c r="BU137" s="0" t="str">
        <f aca="false">IF(BT137&lt;30, "Clean water", IF(AND(BT137&gt;=30, BT137&lt;40), "Hypolimia", IF(AND(BT137&gt;=40,BT137&lt;50), "Mesotrophic", IF(AND(BT137&gt;=50, BT137&lt;70), "Eutrophic", IF(BT137&gt;70,"Hypertrophic")))))</f>
        <v>Eutrophic</v>
      </c>
      <c r="BW137" s="0" t="str">
        <f aca="false">IF(G137/H137&gt;=1, "PLS CHECK", "")</f>
        <v/>
      </c>
      <c r="BX137" s="0" t="str">
        <f aca="false">IF(AC137/J137&gt;=1, "PLS CHECK", "")</f>
        <v/>
      </c>
      <c r="BY137" s="0" t="str">
        <f aca="false">IF(AE137/J137&gt;=1, "PLS CHECK", "")</f>
        <v/>
      </c>
      <c r="BZ137" s="0" t="str">
        <f aca="false">IF(AD137/J137&gt;=1, "PLS CHECK", "")</f>
        <v/>
      </c>
      <c r="CA137" s="0" t="str">
        <f aca="false">IF(AF137/K137&gt;=1, "PLS CHECK", "")</f>
        <v/>
      </c>
      <c r="CB137" s="0" t="str">
        <f aca="false">IF(AG137/K137&gt;=1, "PLS CHECK", "")</f>
        <v/>
      </c>
    </row>
    <row r="138" customFormat="false" ht="12.5" hidden="false" customHeight="false" outlineLevel="0" collapsed="false">
      <c r="A138" s="0" t="n">
        <v>135</v>
      </c>
      <c r="B138" s="15" t="s">
        <v>103</v>
      </c>
      <c r="C138" s="16" t="s">
        <v>104</v>
      </c>
      <c r="D138" s="0" t="s">
        <v>142</v>
      </c>
      <c r="E138" s="0" t="n">
        <v>7.8</v>
      </c>
      <c r="F138" s="0" t="n">
        <v>10.2</v>
      </c>
      <c r="G138" s="0" t="n">
        <v>1.1</v>
      </c>
      <c r="H138" s="37"/>
      <c r="I138" s="0" t="n">
        <v>2</v>
      </c>
      <c r="J138" s="0" t="n">
        <v>4.315</v>
      </c>
      <c r="K138" s="0" t="n">
        <v>0.032</v>
      </c>
      <c r="L138" s="0" t="n">
        <v>1.5</v>
      </c>
      <c r="M138" s="0" t="n">
        <v>22.5</v>
      </c>
      <c r="N138" s="0" t="n">
        <v>0</v>
      </c>
      <c r="O138" s="0" t="n">
        <v>251</v>
      </c>
      <c r="P138" s="0" t="n">
        <v>18000</v>
      </c>
      <c r="AC138" s="0" t="n">
        <v>4.305</v>
      </c>
      <c r="AD138" s="0" t="n">
        <v>0.039</v>
      </c>
      <c r="AE138" s="0" t="n">
        <v>3.715</v>
      </c>
      <c r="AF138" s="0" t="n">
        <v>0.029</v>
      </c>
      <c r="AG138" s="0" t="n">
        <v>0.012</v>
      </c>
      <c r="AH138" s="0" t="n">
        <v>6.6</v>
      </c>
      <c r="AJ138" s="0" t="n">
        <v>350</v>
      </c>
      <c r="BF138" s="0" t="n">
        <f aca="false">IF(E138&lt;11,-3.6797*E138^2+48.115*E138-53.83,280.92*EXP(-0.2027*E138))</f>
        <v>97.5940520000001</v>
      </c>
      <c r="BG138" s="0" t="n">
        <f aca="false">32.208*LN(F138)+21.438</f>
        <v>96.2374636951076</v>
      </c>
      <c r="BH138" s="0" t="n">
        <f aca="false">IF(G138&lt;=2, -10*G138+100, 88.958*EXP(-0.0755*G138))</f>
        <v>89</v>
      </c>
      <c r="BI138" s="0" t="n">
        <f aca="false">IF(I138&lt;=100, 0.0053*(I138)^2-1.0332*I138+100.76, 122.82*EXP(-0.0092*I138))</f>
        <v>98.7148</v>
      </c>
      <c r="BJ138" s="0" t="n">
        <f aca="false">IF(P138&lt;=1000, -6.942*LN(P138)+107.59, -36.304*LN(P138)+310.72)</f>
        <v>-44.9912039468299</v>
      </c>
      <c r="BK138" s="0" t="e">
        <f aca="false">BF138^0.04*BG138^0.22*BH138^0.51*BI138^0.06*BJ138^0.17</f>
        <v>#NUM!</v>
      </c>
      <c r="BL138" s="0" t="e">
        <f aca="false">IF(BK138&gt;=90, "Very Good", IF(BK138&gt;=80, "Good", IF(BK138&gt;=70, "Slightly Good", IF(BK138&gt;=60, "Average", IF(BK138&gt;=50, "Slightly Poor", IF(BK138&gt;=40, "Poor", "Very Poor"))))))</f>
        <v>#NUM!</v>
      </c>
      <c r="BM138" s="0" t="n">
        <f aca="false">IF(P138&lt;=1000, -6.942*LN(P138)+107.59, IF(AND(P138&gt;1000, P138&lt;=5213),-36.304*LN(P138)+310.72, IF(P138&gt;5213, 10)))</f>
        <v>10</v>
      </c>
      <c r="BN138" s="0" t="n">
        <f aca="false">BF138^0.04*BG138^0.22*BH138^0.51*BI138^0.06*BM138^0.17</f>
        <v>63.0615281581117</v>
      </c>
      <c r="BO138" s="0" t="str">
        <f aca="false">IF(BN138&gt;=90, "Very Good", IF(BN138&gt;=80, "Good", IF(BN138&gt;=70, "Slightly Good", IF(BN138&gt;=60, "Average", IF(BN138&gt;=50, "Slightly Poor", IF(BN138&gt;=40, "Poor", "Very Poor"))))))</f>
        <v>Average</v>
      </c>
      <c r="BP138" s="0" t="n">
        <f aca="false">IF(AJ138&lt;=1000, -6.942*LN(AJ138)+107.59, IF(AND(AJ138&gt;1000, AJ138&lt;=5213),-36.304*LN(AJ138)+310.72, IF(AJ138&gt;5213, 10)))</f>
        <v>66.9242280415758</v>
      </c>
      <c r="BQ138" s="0" t="n">
        <f aca="false">BF138^0.04*BG138^0.22*BH138^0.51*BI138^0.06*BP138^0.17</f>
        <v>87.1191568637248</v>
      </c>
      <c r="BR138" s="0" t="str">
        <f aca="false">IF(BQ138&gt;=90, "Very Good", IF(BQ138&gt;=80, "Good", IF(BQ138&gt;=70, "Slightly Good", IF(BQ138&gt;=60, "Average", IF(BQ138&gt;=50, "Slightly Poor", IF(BQ138&gt;=40, "Poor", "Very Poor"))))))</f>
        <v>Good</v>
      </c>
      <c r="BT138" s="0" t="n">
        <f aca="false">9.81*LN(AH138)+30.6</f>
        <v>49.1121532570076</v>
      </c>
      <c r="BU138" s="0" t="str">
        <f aca="false">IF(BT138&lt;30, "Clean water", IF(AND(BT138&gt;=30, BT138&lt;40), "Hypolimia", IF(AND(BT138&gt;=40,BT138&lt;50), "Mesotrophic", IF(AND(BT138&gt;=50, BT138&lt;70), "Eutrophic", IF(BT138&gt;70,"Hypertrophic")))))</f>
        <v>Mesotrophic</v>
      </c>
      <c r="BW138" s="0" t="e">
        <f aca="false">IF(G138/H138&gt;=1, "PLS CHECK", "")</f>
        <v>#DIV/0!</v>
      </c>
      <c r="BX138" s="0" t="str">
        <f aca="false">IF(AC138/J138&gt;=1, "PLS CHECK", "")</f>
        <v/>
      </c>
      <c r="BY138" s="0" t="str">
        <f aca="false">IF(AE138/J138&gt;=1, "PLS CHECK", "")</f>
        <v/>
      </c>
      <c r="BZ138" s="0" t="str">
        <f aca="false">IF(AD138/J138&gt;=1, "PLS CHECK", "")</f>
        <v/>
      </c>
      <c r="CA138" s="0" t="str">
        <f aca="false">IF(AF138/K138&gt;=1, "PLS CHECK", "")</f>
        <v/>
      </c>
      <c r="CB138" s="0" t="str">
        <f aca="false">IF(AG138/K138&gt;=1, "PLS CHECK", "")</f>
        <v/>
      </c>
    </row>
    <row r="139" customFormat="false" ht="12.5" hidden="false" customHeight="false" outlineLevel="0" collapsed="false">
      <c r="A139" s="0" t="n">
        <v>136</v>
      </c>
      <c r="B139" s="15" t="s">
        <v>105</v>
      </c>
      <c r="C139" s="16" t="s">
        <v>106</v>
      </c>
      <c r="D139" s="0" t="s">
        <v>142</v>
      </c>
      <c r="E139" s="0" t="n">
        <v>8.4</v>
      </c>
      <c r="F139" s="0" t="n">
        <v>11.4</v>
      </c>
      <c r="G139" s="0" t="n">
        <v>1.1</v>
      </c>
      <c r="H139" s="0" t="n">
        <v>4.1</v>
      </c>
      <c r="I139" s="0" t="n">
        <v>5.4</v>
      </c>
      <c r="J139" s="37"/>
      <c r="K139" s="0" t="n">
        <v>0.022</v>
      </c>
      <c r="L139" s="0" t="n">
        <v>1.9</v>
      </c>
      <c r="M139" s="0" t="n">
        <v>19</v>
      </c>
      <c r="N139" s="0" t="n">
        <v>0</v>
      </c>
      <c r="O139" s="0" t="n">
        <v>208</v>
      </c>
      <c r="P139" s="0" t="n">
        <v>3800</v>
      </c>
      <c r="AC139" s="0" t="n">
        <v>2.002</v>
      </c>
      <c r="AD139" s="37"/>
      <c r="AE139" s="0" t="n">
        <v>1.782</v>
      </c>
      <c r="AF139" s="0" t="n">
        <v>0.011</v>
      </c>
      <c r="AG139" s="0" t="n">
        <v>0.009</v>
      </c>
      <c r="AH139" s="0" t="n">
        <v>11.7</v>
      </c>
      <c r="AJ139" s="0" t="n">
        <v>150</v>
      </c>
      <c r="BF139" s="0" t="n">
        <f aca="false">IF(E139&lt;11,-3.6797*E139^2+48.115*E139-53.83,280.92*EXP(-0.2027*E139))</f>
        <v>90.6963680000001</v>
      </c>
      <c r="BG139" s="0" t="n">
        <f aca="false">32.208*LN(F139)+21.438</f>
        <v>99.8198189507377</v>
      </c>
      <c r="BH139" s="0" t="n">
        <f aca="false">IF(G139&lt;=2, -10*G139+100, 88.958*EXP(-0.0755*G139))</f>
        <v>89</v>
      </c>
      <c r="BI139" s="0" t="n">
        <f aca="false">IF(I139&lt;=100, 0.0053*(I139)^2-1.0332*I139+100.76, 122.82*EXP(-0.0092*I139))</f>
        <v>95.335268</v>
      </c>
      <c r="BJ139" s="0" t="n">
        <f aca="false">IF(P139&lt;=1000, -6.942*LN(P139)+107.59, -36.304*LN(P139)+310.72)</f>
        <v>11.4749736251816</v>
      </c>
      <c r="BK139" s="0" t="n">
        <f aca="false">BF139^0.04*BG139^0.22*BH139^0.51*BI139^0.06*BJ139^0.17</f>
        <v>64.7490191903665</v>
      </c>
      <c r="BL139" s="0" t="str">
        <f aca="false">IF(BK139&gt;=90, "Very Good", IF(BK139&gt;=80, "Good", IF(BK139&gt;=70, "Slightly Good", IF(BK139&gt;=60, "Average", IF(BK139&gt;=50, "Slightly Poor", IF(BK139&gt;=40, "Poor", "Very Poor"))))))</f>
        <v>Average</v>
      </c>
      <c r="BM139" s="0" t="n">
        <f aca="false">IF(P139&lt;=1000, -6.942*LN(P139)+107.59, IF(AND(P139&gt;1000, P139&lt;=5213),-36.304*LN(P139)+310.72, IF(P139&gt;5213, 10)))</f>
        <v>11.4749736251816</v>
      </c>
      <c r="BN139" s="0" t="n">
        <f aca="false">BF139^0.04*BG139^0.22*BH139^0.51*BI139^0.06*BM139^0.17</f>
        <v>64.7490191903665</v>
      </c>
      <c r="BO139" s="0" t="str">
        <f aca="false">IF(BN139&gt;=90, "Very Good", IF(BN139&gt;=80, "Good", IF(BN139&gt;=70, "Slightly Good", IF(BN139&gt;=60, "Average", IF(BN139&gt;=50, "Slightly Poor", IF(BN139&gt;=40, "Poor", "Very Poor"))))))</f>
        <v>Average</v>
      </c>
      <c r="BP139" s="0" t="n">
        <f aca="false">IF(AJ139&lt;=1000, -6.942*LN(AJ139)+107.59, IF(AND(AJ139&gt;1000, AJ139&lt;=5213),-36.304*LN(AJ139)+310.72, IF(AJ139&gt;5213, 10)))</f>
        <v>72.8061697883838</v>
      </c>
      <c r="BQ139" s="0" t="n">
        <f aca="false">BF139^0.04*BG139^0.22*BH139^0.51*BI139^0.06*BP139^0.17</f>
        <v>88.6429084414563</v>
      </c>
      <c r="BR139" s="0" t="str">
        <f aca="false">IF(BQ139&gt;=90, "Very Good", IF(BQ139&gt;=80, "Good", IF(BQ139&gt;=70, "Slightly Good", IF(BQ139&gt;=60, "Average", IF(BQ139&gt;=50, "Slightly Poor", IF(BQ139&gt;=40, "Poor", "Very Poor"))))))</f>
        <v>Good</v>
      </c>
      <c r="BT139" s="0" t="n">
        <f aca="false">9.81*LN(AH139)+30.6</f>
        <v>54.7285665380944</v>
      </c>
      <c r="BU139" s="0" t="str">
        <f aca="false">IF(BT139&lt;30, "Clean water", IF(AND(BT139&gt;=30, BT139&lt;40), "Hypolimia", IF(AND(BT139&gt;=40,BT139&lt;50), "Mesotrophic", IF(AND(BT139&gt;=50, BT139&lt;70), "Eutrophic", IF(BT139&gt;70,"Hypertrophic")))))</f>
        <v>Eutrophic</v>
      </c>
      <c r="BW139" s="0" t="str">
        <f aca="false">IF(G139/H139&gt;=1, "PLS CHECK", "")</f>
        <v/>
      </c>
      <c r="BX139" s="0" t="e">
        <f aca="false">IF(AC139/J139&gt;=1, "PLS CHECK", "")</f>
        <v>#DIV/0!</v>
      </c>
      <c r="BY139" s="0" t="e">
        <f aca="false">IF(AE139/J139&gt;=1, "PLS CHECK", "")</f>
        <v>#DIV/0!</v>
      </c>
      <c r="BZ139" s="0" t="e">
        <f aca="false">IF(AD139/J139&gt;=1, "PLS CHECK", "")</f>
        <v>#DIV/0!</v>
      </c>
      <c r="CA139" s="0" t="str">
        <f aca="false">IF(AF139/K139&gt;=1, "PLS CHECK", "")</f>
        <v/>
      </c>
      <c r="CB139" s="0" t="str">
        <f aca="false">IF(AG139/K139&gt;=1, "PLS CHECK", "")</f>
        <v/>
      </c>
    </row>
    <row r="140" customFormat="false" ht="12.5" hidden="false" customHeight="false" outlineLevel="0" collapsed="false">
      <c r="A140" s="0" t="n">
        <v>137</v>
      </c>
      <c r="B140" s="15" t="s">
        <v>107</v>
      </c>
      <c r="C140" s="16" t="s">
        <v>108</v>
      </c>
      <c r="D140" s="0" t="s">
        <v>142</v>
      </c>
      <c r="E140" s="0" t="n">
        <v>7.9</v>
      </c>
      <c r="F140" s="0" t="n">
        <v>9</v>
      </c>
      <c r="G140" s="0" t="n">
        <v>0.9</v>
      </c>
      <c r="H140" s="37"/>
      <c r="I140" s="0" t="n">
        <v>6.5</v>
      </c>
      <c r="J140" s="0" t="n">
        <v>5.206</v>
      </c>
      <c r="K140" s="0" t="n">
        <v>0.078</v>
      </c>
      <c r="L140" s="37"/>
      <c r="M140" s="0" t="n">
        <v>19.4</v>
      </c>
      <c r="N140" s="0" t="n">
        <v>0</v>
      </c>
      <c r="O140" s="0" t="n">
        <v>391</v>
      </c>
      <c r="P140" s="0" t="n">
        <v>22000</v>
      </c>
      <c r="AC140" s="0" t="n">
        <v>5.183</v>
      </c>
      <c r="AD140" s="0" t="n">
        <v>0.116</v>
      </c>
      <c r="AE140" s="0" t="n">
        <v>4.32</v>
      </c>
      <c r="AG140" s="0" t="n">
        <v>0.066</v>
      </c>
      <c r="AH140" s="0" t="n">
        <v>3</v>
      </c>
      <c r="AJ140" s="0" t="n">
        <v>1100</v>
      </c>
      <c r="BF140" s="0" t="n">
        <f aca="false">IF(E140&lt;11,-3.6797*E140^2+48.115*E140-53.83,280.92*EXP(-0.2027*E140))</f>
        <v>96.6284230000001</v>
      </c>
      <c r="BG140" s="0" t="n">
        <f aca="false">32.208*LN(F140)+21.438</f>
        <v>92.206209186845</v>
      </c>
      <c r="BH140" s="0" t="n">
        <f aca="false">IF(G140&lt;=2, -10*G140+100, 88.958*EXP(-0.0755*G140))</f>
        <v>91</v>
      </c>
      <c r="BI140" s="0" t="n">
        <f aca="false">IF(I140&lt;=100, 0.0053*(I140)^2-1.0332*I140+100.76, 122.82*EXP(-0.0092*I140))</f>
        <v>94.268125</v>
      </c>
      <c r="BJ140" s="0" t="n">
        <f aca="false">IF(P140&lt;=1000, -6.942*LN(P140)+107.59, -36.304*LN(P140)+310.72)</f>
        <v>-52.2763528748878</v>
      </c>
      <c r="BK140" s="0" t="e">
        <f aca="false">BF140^0.04*BG140^0.22*BH140^0.51*BI140^0.06*BJ140^0.17</f>
        <v>#NUM!</v>
      </c>
      <c r="BL140" s="0" t="e">
        <f aca="false">IF(BK140&gt;=90, "Very Good", IF(BK140&gt;=80, "Good", IF(BK140&gt;=70, "Slightly Good", IF(BK140&gt;=60, "Average", IF(BK140&gt;=50, "Slightly Poor", IF(BK140&gt;=40, "Poor", "Very Poor"))))))</f>
        <v>#NUM!</v>
      </c>
      <c r="BM140" s="0" t="n">
        <f aca="false">IF(P140&lt;=1000, -6.942*LN(P140)+107.59, IF(AND(P140&gt;1000, P140&lt;=5213),-36.304*LN(P140)+310.72, IF(P140&gt;5213, 10)))</f>
        <v>10</v>
      </c>
      <c r="BN140" s="0" t="n">
        <f aca="false">BF140^0.04*BG140^0.22*BH140^0.51*BI140^0.06*BM140^0.17</f>
        <v>62.9831583208378</v>
      </c>
      <c r="BO140" s="0" t="str">
        <f aca="false">IF(BN140&gt;=90, "Very Good", IF(BN140&gt;=80, "Good", IF(BN140&gt;=70, "Slightly Good", IF(BN140&gt;=60, "Average", IF(BN140&gt;=50, "Slightly Poor", IF(BN140&gt;=40, "Poor", "Very Poor"))))))</f>
        <v>Average</v>
      </c>
      <c r="BP140" s="0" t="n">
        <f aca="false">IF(AJ140&lt;=1000, -6.942*LN(AJ140)+107.59, IF(AND(AJ140&gt;1000, AJ140&lt;=5213),-36.304*LN(AJ140)+310.72, IF(AJ140&gt;5213, 10)))</f>
        <v>56.4807115842163</v>
      </c>
      <c r="BQ140" s="0" t="n">
        <f aca="false">BF140^0.04*BG140^0.22*BH140^0.51*BI140^0.06*BP140^0.17</f>
        <v>84.5371226540349</v>
      </c>
      <c r="BR140" s="0" t="str">
        <f aca="false">IF(BQ140&gt;=90, "Very Good", IF(BQ140&gt;=80, "Good", IF(BQ140&gt;=70, "Slightly Good", IF(BQ140&gt;=60, "Average", IF(BQ140&gt;=50, "Slightly Poor", IF(BQ140&gt;=40, "Poor", "Very Poor"))))))</f>
        <v>Good</v>
      </c>
      <c r="BT140" s="0" t="n">
        <f aca="false">9.81*LN(AH140)+30.6</f>
        <v>41.3773865518342</v>
      </c>
      <c r="BU140" s="0" t="str">
        <f aca="false">IF(BT140&lt;30, "Clean water", IF(AND(BT140&gt;=30, BT140&lt;40), "Hypolimia", IF(AND(BT140&gt;=40,BT140&lt;50), "Mesotrophic", IF(AND(BT140&gt;=50, BT140&lt;70), "Eutrophic", IF(BT140&gt;70,"Hypertrophic")))))</f>
        <v>Mesotrophic</v>
      </c>
      <c r="BW140" s="0" t="e">
        <f aca="false">IF(G140/H140&gt;=1, "PLS CHECK", "")</f>
        <v>#DIV/0!</v>
      </c>
      <c r="BX140" s="0" t="str">
        <f aca="false">IF(AC140/J140&gt;=1, "PLS CHECK", "")</f>
        <v/>
      </c>
      <c r="BY140" s="0" t="str">
        <f aca="false">IF(AE140/J140&gt;=1, "PLS CHECK", "")</f>
        <v/>
      </c>
      <c r="BZ140" s="0" t="str">
        <f aca="false">IF(AD140/J140&gt;=1, "PLS CHECK", "")</f>
        <v/>
      </c>
      <c r="CA140" s="0" t="str">
        <f aca="false">IF(AF140/K140&gt;=1, "PLS CHECK", "")</f>
        <v/>
      </c>
      <c r="CB140" s="0" t="str">
        <f aca="false">IF(AG140/K140&gt;=1, "PLS CHECK", "")</f>
        <v/>
      </c>
    </row>
    <row r="141" customFormat="false" ht="12.5" hidden="false" customHeight="false" outlineLevel="0" collapsed="false">
      <c r="A141" s="0" t="n">
        <v>138</v>
      </c>
      <c r="B141" s="15" t="s">
        <v>109</v>
      </c>
      <c r="C141" s="16" t="s">
        <v>110</v>
      </c>
      <c r="D141" s="0" t="s">
        <v>142</v>
      </c>
      <c r="E141" s="0" t="n">
        <v>7.5</v>
      </c>
      <c r="F141" s="0" t="n">
        <v>9</v>
      </c>
      <c r="G141" s="0" t="n">
        <v>2.8</v>
      </c>
      <c r="H141" s="0" t="n">
        <v>6</v>
      </c>
      <c r="I141" s="0" t="n">
        <v>12.2</v>
      </c>
      <c r="J141" s="0" t="n">
        <v>6.346</v>
      </c>
      <c r="K141" s="0" t="n">
        <v>0.156</v>
      </c>
      <c r="L141" s="0" t="n">
        <v>5</v>
      </c>
      <c r="M141" s="0" t="n">
        <v>20.8</v>
      </c>
      <c r="O141" s="0" t="n">
        <v>383</v>
      </c>
      <c r="AC141" s="0" t="n">
        <v>6.205</v>
      </c>
      <c r="AD141" s="0" t="n">
        <v>0.404</v>
      </c>
      <c r="AE141" s="0" t="n">
        <v>5.207</v>
      </c>
      <c r="AF141" s="0" t="n">
        <v>0.099</v>
      </c>
      <c r="AG141" s="0" t="n">
        <v>0.055</v>
      </c>
      <c r="BD141" s="0" t="n">
        <v>4.36</v>
      </c>
      <c r="BF141" s="0" t="n">
        <f aca="false">IF(E141&lt;11,-3.6797*E141^2+48.115*E141-53.83,280.92*EXP(-0.2027*E141))</f>
        <v>100.049375</v>
      </c>
      <c r="BG141" s="0" t="n">
        <f aca="false">32.208*LN(F141)+21.438</f>
        <v>92.206209186845</v>
      </c>
      <c r="BH141" s="0" t="n">
        <f aca="false">IF(G141&lt;=2, -10*G141+100, 88.958*EXP(-0.0755*G141))</f>
        <v>72.0070728511501</v>
      </c>
      <c r="BI141" s="0" t="n">
        <f aca="false">IF(I141&lt;=100, 0.0053*(I141)^2-1.0332*I141+100.76, 122.82*EXP(-0.0092*I141))</f>
        <v>88.943812</v>
      </c>
      <c r="BJ141" s="0" t="e">
        <f aca="false">IF(P141&lt;=1000, -6.942*LN(P141)+107.59, -36.304*LN(P141)+310.72)</f>
        <v>#VALUE!</v>
      </c>
      <c r="BK141" s="0" t="e">
        <f aca="false">BF141^0.04*BG141^0.22*BH141^0.51*BI141^0.06*BJ141^0.17</f>
        <v>#VALUE!</v>
      </c>
      <c r="BL141" s="0" t="e">
        <f aca="false">IF(BK141&gt;=90, "Very Good", IF(BK141&gt;=80, "Good", IF(BK141&gt;=70, "Slightly Good", IF(BK141&gt;=60, "Average", IF(BK141&gt;=50, "Slightly Poor", IF(BK141&gt;=40, "Poor", "Very Poor"))))))</f>
        <v>#VALUE!</v>
      </c>
      <c r="BM141" s="0" t="e">
        <f aca="false">IF(P141&lt;=1000, -6.942*LN(P141)+107.59, IF(AND(P141&gt;1000, P141&lt;=5213),-36.304*LN(P141)+310.72, IF(P141&gt;5213, 10)))</f>
        <v>#VALUE!</v>
      </c>
      <c r="BN141" s="0" t="e">
        <f aca="false">BF141^0.04*BG141^0.22*BH141^0.51*BI141^0.06*BM141^0.17</f>
        <v>#VALUE!</v>
      </c>
      <c r="BO141" s="0" t="e">
        <f aca="false">IF(BN141&gt;=90, "Very Good", IF(BN141&gt;=80, "Good", IF(BN141&gt;=70, "Slightly Good", IF(BN141&gt;=60, "Average", IF(BN141&gt;=50, "Slightly Poor", IF(BN141&gt;=40, "Poor", "Very Poor"))))))</f>
        <v>#VALUE!</v>
      </c>
      <c r="BP141" s="0" t="e">
        <f aca="false">IF(AJ141&lt;=1000, -6.942*LN(AJ141)+107.59, IF(AND(AJ141&gt;1000, AJ141&lt;=5213),-36.304*LN(AJ141)+310.72, IF(AJ141&gt;5213, 10)))</f>
        <v>#VALUE!</v>
      </c>
      <c r="BQ141" s="0" t="e">
        <f aca="false">BF141^0.04*BG141^0.22*BH141^0.51*BI141^0.06*BP141^0.17</f>
        <v>#VALUE!</v>
      </c>
      <c r="BR141" s="0" t="e">
        <f aca="false">IF(BQ141&gt;=90, "Very Good", IF(BQ141&gt;=80, "Good", IF(BQ141&gt;=70, "Slightly Good", IF(BQ141&gt;=60, "Average", IF(BQ141&gt;=50, "Slightly Poor", IF(BQ141&gt;=40, "Poor", "Very Poor"))))))</f>
        <v>#VALUE!</v>
      </c>
      <c r="BT141" s="0" t="e">
        <f aca="false">9.81*LN(AH141)+30.6</f>
        <v>#VALUE!</v>
      </c>
      <c r="BU141" s="0" t="e">
        <f aca="false">IF(BT141&lt;30, "Clean water", IF(AND(BT141&gt;=30, BT141&lt;40), "Hypolimia", IF(AND(BT141&gt;=40,BT141&lt;50), "Mesotrophic", IF(AND(BT141&gt;=50, BT141&lt;70), "Eutrophic", IF(BT141&gt;70,"Hypertrophic")))))</f>
        <v>#VALUE!</v>
      </c>
      <c r="BW141" s="0" t="str">
        <f aca="false">IF(G141/H141&gt;=1, "PLS CHECK", "")</f>
        <v/>
      </c>
      <c r="BX141" s="0" t="str">
        <f aca="false">IF(AC141/J141&gt;=1, "PLS CHECK", "")</f>
        <v/>
      </c>
      <c r="BY141" s="0" t="str">
        <f aca="false">IF(AE141/J141&gt;=1, "PLS CHECK", "")</f>
        <v/>
      </c>
      <c r="BZ141" s="0" t="str">
        <f aca="false">IF(AD141/J141&gt;=1, "PLS CHECK", "")</f>
        <v/>
      </c>
      <c r="CA141" s="0" t="str">
        <f aca="false">IF(AF141/K141&gt;=1, "PLS CHECK", "")</f>
        <v/>
      </c>
      <c r="CB141" s="0" t="str">
        <f aca="false">IF(AG141/K141&gt;=1, "PLS CHECK", "")</f>
        <v/>
      </c>
    </row>
    <row r="142" customFormat="false" ht="12.5" hidden="false" customHeight="false" outlineLevel="0" collapsed="false">
      <c r="A142" s="0" t="n">
        <v>139</v>
      </c>
      <c r="B142" s="15" t="s">
        <v>111</v>
      </c>
      <c r="C142" s="16" t="s">
        <v>112</v>
      </c>
      <c r="D142" s="0" t="s">
        <v>142</v>
      </c>
      <c r="E142" s="0" t="n">
        <v>7.7</v>
      </c>
      <c r="F142" s="0" t="n">
        <v>10.1</v>
      </c>
      <c r="G142" s="0" t="n">
        <v>1.1</v>
      </c>
      <c r="H142" s="0" t="n">
        <v>2.1</v>
      </c>
      <c r="I142" s="0" t="n">
        <v>3.1</v>
      </c>
      <c r="J142" s="0" t="n">
        <v>5.078</v>
      </c>
      <c r="K142" s="0" t="n">
        <v>0.043</v>
      </c>
      <c r="L142" s="0" t="n">
        <v>2.3</v>
      </c>
      <c r="M142" s="0" t="n">
        <v>24.7</v>
      </c>
      <c r="N142" s="0" t="n">
        <v>0</v>
      </c>
      <c r="O142" s="0" t="n">
        <v>390</v>
      </c>
      <c r="P142" s="0" t="n">
        <v>50000</v>
      </c>
      <c r="AC142" s="0" t="n">
        <v>4.987</v>
      </c>
      <c r="AD142" s="0" t="n">
        <v>0.101</v>
      </c>
      <c r="AE142" s="0" t="n">
        <v>4.099</v>
      </c>
      <c r="AF142" s="0" t="n">
        <v>0.041</v>
      </c>
      <c r="AG142" s="0" t="n">
        <v>0.028</v>
      </c>
      <c r="AH142" s="0" t="n">
        <v>13.3</v>
      </c>
      <c r="AJ142" s="0" t="n">
        <v>1100</v>
      </c>
      <c r="BF142" s="0" t="n">
        <f aca="false">IF(E142&lt;11,-3.6797*E142^2+48.115*E142-53.83,280.92*EXP(-0.2027*E142))</f>
        <v>98.486087</v>
      </c>
      <c r="BG142" s="0" t="n">
        <f aca="false">32.208*LN(F142)+21.438</f>
        <v>95.9201409312711</v>
      </c>
      <c r="BH142" s="0" t="n">
        <f aca="false">IF(G142&lt;=2, -10*G142+100, 88.958*EXP(-0.0755*G142))</f>
        <v>89</v>
      </c>
      <c r="BI142" s="0" t="n">
        <f aca="false">IF(I142&lt;=100, 0.0053*(I142)^2-1.0332*I142+100.76, 122.82*EXP(-0.0092*I142))</f>
        <v>97.608013</v>
      </c>
      <c r="BJ142" s="0" t="n">
        <f aca="false">IF(P142&lt;=1000, -6.942*LN(P142)+107.59, -36.304*LN(P142)+310.72)</f>
        <v>-82.0812308372309</v>
      </c>
      <c r="BK142" s="0" t="e">
        <f aca="false">BF142^0.04*BG142^0.22*BH142^0.51*BI142^0.06*BJ142^0.17</f>
        <v>#NUM!</v>
      </c>
      <c r="BL142" s="0" t="e">
        <f aca="false">IF(BK142&gt;=90, "Very Good", IF(BK142&gt;=80, "Good", IF(BK142&gt;=70, "Slightly Good", IF(BK142&gt;=60, "Average", IF(BK142&gt;=50, "Slightly Poor", IF(BK142&gt;=40, "Poor", "Very Poor"))))))</f>
        <v>#NUM!</v>
      </c>
      <c r="BM142" s="0" t="n">
        <f aca="false">IF(P142&lt;=1000, -6.942*LN(P142)+107.59, IF(AND(P142&gt;1000, P142&lt;=5213),-36.304*LN(P142)+310.72, IF(P142&gt;5213, 10)))</f>
        <v>10</v>
      </c>
      <c r="BN142" s="0" t="n">
        <f aca="false">BF142^0.04*BG142^0.22*BH142^0.51*BI142^0.06*BM142^0.17</f>
        <v>62.9960305317279</v>
      </c>
      <c r="BO142" s="0" t="str">
        <f aca="false">IF(BN142&gt;=90, "Very Good", IF(BN142&gt;=80, "Good", IF(BN142&gt;=70, "Slightly Good", IF(BN142&gt;=60, "Average", IF(BN142&gt;=50, "Slightly Poor", IF(BN142&gt;=40, "Poor", "Very Poor"))))))</f>
        <v>Average</v>
      </c>
      <c r="BP142" s="0" t="n">
        <f aca="false">IF(AJ142&lt;=1000, -6.942*LN(AJ142)+107.59, IF(AND(AJ142&gt;1000, AJ142&lt;=5213),-36.304*LN(AJ142)+310.72, IF(AJ142&gt;5213, 10)))</f>
        <v>56.4807115842163</v>
      </c>
      <c r="BQ142" s="0" t="n">
        <f aca="false">BF142^0.04*BG142^0.22*BH142^0.51*BI142^0.06*BP142^0.17</f>
        <v>84.5543999659363</v>
      </c>
      <c r="BR142" s="0" t="str">
        <f aca="false">IF(BQ142&gt;=90, "Very Good", IF(BQ142&gt;=80, "Good", IF(BQ142&gt;=70, "Slightly Good", IF(BQ142&gt;=60, "Average", IF(BQ142&gt;=50, "Slightly Poor", IF(BQ142&gt;=40, "Poor", "Very Poor"))))))</f>
        <v>Good</v>
      </c>
      <c r="BT142" s="0" t="n">
        <f aca="false">9.81*LN(AH142)+30.6</f>
        <v>55.9859651855838</v>
      </c>
      <c r="BU142" s="0" t="str">
        <f aca="false">IF(BT142&lt;30, "Clean water", IF(AND(BT142&gt;=30, BT142&lt;40), "Hypolimia", IF(AND(BT142&gt;=40,BT142&lt;50), "Mesotrophic", IF(AND(BT142&gt;=50, BT142&lt;70), "Eutrophic", IF(BT142&gt;70,"Hypertrophic")))))</f>
        <v>Eutrophic</v>
      </c>
      <c r="BW142" s="0" t="str">
        <f aca="false">IF(G142/H142&gt;=1, "PLS CHECK", "")</f>
        <v/>
      </c>
      <c r="BX142" s="0" t="str">
        <f aca="false">IF(AC142/J142&gt;=1, "PLS CHECK", "")</f>
        <v/>
      </c>
      <c r="BY142" s="0" t="str">
        <f aca="false">IF(AE142/J142&gt;=1, "PLS CHECK", "")</f>
        <v/>
      </c>
      <c r="BZ142" s="0" t="str">
        <f aca="false">IF(AD142/J142&gt;=1, "PLS CHECK", "")</f>
        <v/>
      </c>
      <c r="CA142" s="0" t="str">
        <f aca="false">IF(AF142/K142&gt;=1, "PLS CHECK", "")</f>
        <v/>
      </c>
      <c r="CB142" s="0" t="str">
        <f aca="false">IF(AG142/K142&gt;=1, "PLS CHECK", "")</f>
        <v/>
      </c>
    </row>
    <row r="143" customFormat="false" ht="12.5" hidden="false" customHeight="false" outlineLevel="0" collapsed="false">
      <c r="A143" s="0" t="n">
        <v>140</v>
      </c>
      <c r="B143" s="15" t="s">
        <v>113</v>
      </c>
      <c r="C143" s="16" t="s">
        <v>114</v>
      </c>
      <c r="D143" s="0" t="s">
        <v>142</v>
      </c>
      <c r="E143" s="0" t="n">
        <v>7.7</v>
      </c>
      <c r="F143" s="0" t="n">
        <v>7.7</v>
      </c>
      <c r="G143" s="37"/>
      <c r="H143" s="0" t="n">
        <v>2.7</v>
      </c>
      <c r="I143" s="0" t="n">
        <v>3.3</v>
      </c>
      <c r="J143" s="0" t="n">
        <v>4.836</v>
      </c>
      <c r="K143" s="0" t="n">
        <v>0.056</v>
      </c>
      <c r="L143" s="0" t="n">
        <v>2.4</v>
      </c>
      <c r="M143" s="0" t="n">
        <v>21.4</v>
      </c>
      <c r="N143" s="0" t="n">
        <v>0</v>
      </c>
      <c r="O143" s="0" t="n">
        <v>202</v>
      </c>
      <c r="P143" s="0" t="n">
        <v>11000</v>
      </c>
      <c r="AC143" s="0" t="n">
        <v>4.744</v>
      </c>
      <c r="AD143" s="0" t="n">
        <v>0.694</v>
      </c>
      <c r="AE143" s="0" t="n">
        <v>3.324</v>
      </c>
      <c r="AF143" s="0" t="n">
        <v>0.038</v>
      </c>
      <c r="AG143" s="0" t="n">
        <v>0.017</v>
      </c>
      <c r="AH143" s="0" t="n">
        <v>4.7</v>
      </c>
      <c r="AJ143" s="0" t="n">
        <v>7000</v>
      </c>
      <c r="BF143" s="0" t="n">
        <f aca="false">IF(E143&lt;11,-3.6797*E143^2+48.115*E143-53.83,280.92*EXP(-0.2027*E143))</f>
        <v>98.486087</v>
      </c>
      <c r="BG143" s="0" t="n">
        <f aca="false">32.208*LN(F143)+21.438</f>
        <v>87.1816243519112</v>
      </c>
      <c r="BH143" s="0" t="n">
        <f aca="false">IF(G143&lt;=2, -10*G143+100, 88.958*EXP(-0.0755*G143))</f>
        <v>100</v>
      </c>
      <c r="BI143" s="0" t="n">
        <f aca="false">IF(I143&lt;=100, 0.0053*(I143)^2-1.0332*I143+100.76, 122.82*EXP(-0.0092*I143))</f>
        <v>97.408157</v>
      </c>
      <c r="BJ143" s="0" t="n">
        <f aca="false">IF(P143&lt;=1000, -6.942*LN(P143)+107.59, -36.304*LN(P143)+310.72)</f>
        <v>-27.1123376318395</v>
      </c>
      <c r="BK143" s="0" t="e">
        <f aca="false">BF143^0.04*BG143^0.22*BH143^0.51*BI143^0.06*BJ143^0.17</f>
        <v>#NUM!</v>
      </c>
      <c r="BL143" s="0" t="e">
        <f aca="false">IF(BK143&gt;=90, "Very Good", IF(BK143&gt;=80, "Good", IF(BK143&gt;=70, "Slightly Good", IF(BK143&gt;=60, "Average", IF(BK143&gt;=50, "Slightly Poor", IF(BK143&gt;=40, "Poor", "Very Poor"))))))</f>
        <v>#NUM!</v>
      </c>
      <c r="BM143" s="0" t="n">
        <f aca="false">IF(P143&lt;=1000, -6.942*LN(P143)+107.59, IF(AND(P143&gt;1000, P143&lt;=5213),-36.304*LN(P143)+310.72, IF(P143&gt;5213, 10)))</f>
        <v>10</v>
      </c>
      <c r="BN143" s="0" t="n">
        <f aca="false">BF143^0.04*BG143^0.22*BH143^0.51*BI143^0.06*BM143^0.17</f>
        <v>65.455207703442</v>
      </c>
      <c r="BO143" s="0" t="str">
        <f aca="false">IF(BN143&gt;=90, "Very Good", IF(BN143&gt;=80, "Good", IF(BN143&gt;=70, "Slightly Good", IF(BN143&gt;=60, "Average", IF(BN143&gt;=50, "Slightly Poor", IF(BN143&gt;=40, "Poor", "Very Poor"))))))</f>
        <v>Average</v>
      </c>
      <c r="BP143" s="0" t="n">
        <f aca="false">IF(AJ143&lt;=1000, -6.942*LN(AJ143)+107.59, IF(AND(AJ143&gt;1000, AJ143&lt;=5213),-36.304*LN(AJ143)+310.72, IF(AJ143&gt;5213, 10)))</f>
        <v>10</v>
      </c>
      <c r="BQ143" s="0" t="n">
        <f aca="false">BF143^0.04*BG143^0.22*BH143^0.51*BI143^0.06*BP143^0.17</f>
        <v>65.455207703442</v>
      </c>
      <c r="BR143" s="0" t="str">
        <f aca="false">IF(BQ143&gt;=90, "Very Good", IF(BQ143&gt;=80, "Good", IF(BQ143&gt;=70, "Slightly Good", IF(BQ143&gt;=60, "Average", IF(BQ143&gt;=50, "Slightly Poor", IF(BQ143&gt;=40, "Poor", "Very Poor"))))))</f>
        <v>Average</v>
      </c>
      <c r="BT143" s="0" t="n">
        <f aca="false">9.81*LN(AH143)+30.6</f>
        <v>45.7815882105041</v>
      </c>
      <c r="BU143" s="0" t="str">
        <f aca="false">IF(BT143&lt;30, "Clean water", IF(AND(BT143&gt;=30, BT143&lt;40), "Hypolimia", IF(AND(BT143&gt;=40,BT143&lt;50), "Mesotrophic", IF(AND(BT143&gt;=50, BT143&lt;70), "Eutrophic", IF(BT143&gt;70,"Hypertrophic")))))</f>
        <v>Mesotrophic</v>
      </c>
      <c r="BW143" s="0" t="str">
        <f aca="false">IF(G143/H143&gt;=1, "PLS CHECK", "")</f>
        <v/>
      </c>
      <c r="BX143" s="0" t="str">
        <f aca="false">IF(AC143/J143&gt;=1, "PLS CHECK", "")</f>
        <v/>
      </c>
      <c r="BY143" s="0" t="str">
        <f aca="false">IF(AE143/J143&gt;=1, "PLS CHECK", "")</f>
        <v/>
      </c>
      <c r="BZ143" s="0" t="str">
        <f aca="false">IF(AD143/J143&gt;=1, "PLS CHECK", "")</f>
        <v/>
      </c>
      <c r="CA143" s="0" t="str">
        <f aca="false">IF(AF143/K143&gt;=1, "PLS CHECK", "")</f>
        <v/>
      </c>
      <c r="CB143" s="0" t="str">
        <f aca="false">IF(AG143/K143&gt;=1, "PLS CHECK", "")</f>
        <v/>
      </c>
    </row>
    <row r="144" customFormat="false" ht="12.5" hidden="false" customHeight="false" outlineLevel="0" collapsed="false">
      <c r="A144" s="0" t="n">
        <v>141</v>
      </c>
      <c r="B144" s="15" t="s">
        <v>115</v>
      </c>
      <c r="C144" s="16" t="s">
        <v>116</v>
      </c>
      <c r="D144" s="0" t="s">
        <v>142</v>
      </c>
      <c r="E144" s="37"/>
      <c r="F144" s="37"/>
      <c r="G144" s="37"/>
      <c r="H144" s="0" t="n">
        <v>5.4</v>
      </c>
      <c r="I144" s="0" t="n">
        <v>4</v>
      </c>
      <c r="J144" s="37"/>
      <c r="K144" s="0" t="n">
        <v>0.192</v>
      </c>
      <c r="L144" s="0" t="n">
        <v>4.3</v>
      </c>
      <c r="M144" s="0" t="n">
        <v>23.4</v>
      </c>
      <c r="N144" s="0" t="n">
        <v>0</v>
      </c>
      <c r="O144" s="0" t="n">
        <v>516</v>
      </c>
      <c r="P144" s="37"/>
      <c r="AC144" s="37"/>
      <c r="AD144" s="37"/>
      <c r="AE144" s="0" t="n">
        <v>5.634</v>
      </c>
      <c r="AF144" s="37"/>
      <c r="AG144" s="37"/>
      <c r="AH144" s="0" t="n">
        <v>6.7</v>
      </c>
      <c r="AJ144" s="37"/>
      <c r="BF144" s="0" t="n">
        <f aca="false">IF(E144&lt;11,-3.6797*E144^2+48.115*E144-53.83,280.92*EXP(-0.2027*E144))</f>
        <v>-53.83</v>
      </c>
      <c r="BG144" s="0" t="e">
        <f aca="false">32.208*LN(F144)+21.438</f>
        <v>#VALUE!</v>
      </c>
      <c r="BH144" s="0" t="n">
        <f aca="false">IF(G144&lt;=2, -10*G144+100, 88.958*EXP(-0.0755*G144))</f>
        <v>100</v>
      </c>
      <c r="BI144" s="0" t="n">
        <f aca="false">IF(I144&lt;=100, 0.0053*(I144)^2-1.0332*I144+100.76, 122.82*EXP(-0.0092*I144))</f>
        <v>96.712</v>
      </c>
      <c r="BJ144" s="0" t="e">
        <f aca="false">IF(P144&lt;=1000, -6.942*LN(P144)+107.59, -36.304*LN(P144)+310.72)</f>
        <v>#VALUE!</v>
      </c>
      <c r="BK144" s="0" t="e">
        <f aca="false">BF144^0.04*BG144^0.22*BH144^0.51*BI144^0.06*BJ144^0.17</f>
        <v>#VALUE!</v>
      </c>
      <c r="BL144" s="0" t="e">
        <f aca="false">IF(BK144&gt;=90, "Very Good", IF(BK144&gt;=80, "Good", IF(BK144&gt;=70, "Slightly Good", IF(BK144&gt;=60, "Average", IF(BK144&gt;=50, "Slightly Poor", IF(BK144&gt;=40, "Poor", "Very Poor"))))))</f>
        <v>#VALUE!</v>
      </c>
      <c r="BM144" s="0" t="e">
        <f aca="false">IF(P144&lt;=1000, -6.942*LN(P144)+107.59, IF(AND(P144&gt;1000, P144&lt;=5213),-36.304*LN(P144)+310.72, IF(P144&gt;5213, 10)))</f>
        <v>#VALUE!</v>
      </c>
      <c r="BN144" s="0" t="e">
        <f aca="false">BF144^0.04*BG144^0.22*BH144^0.51*BI144^0.06*BM144^0.17</f>
        <v>#VALUE!</v>
      </c>
      <c r="BO144" s="0" t="e">
        <f aca="false">IF(BN144&gt;=90, "Very Good", IF(BN144&gt;=80, "Good", IF(BN144&gt;=70, "Slightly Good", IF(BN144&gt;=60, "Average", IF(BN144&gt;=50, "Slightly Poor", IF(BN144&gt;=40, "Poor", "Very Poor"))))))</f>
        <v>#VALUE!</v>
      </c>
      <c r="BP144" s="0" t="e">
        <f aca="false">IF(AJ144&lt;=1000, -6.942*LN(AJ144)+107.59, IF(AND(AJ144&gt;1000, AJ144&lt;=5213),-36.304*LN(AJ144)+310.72, IF(AJ144&gt;5213, 10)))</f>
        <v>#VALUE!</v>
      </c>
      <c r="BQ144" s="0" t="e">
        <f aca="false">BF144^0.04*BG144^0.22*BH144^0.51*BI144^0.06*BP144^0.17</f>
        <v>#VALUE!</v>
      </c>
      <c r="BR144" s="0" t="e">
        <f aca="false">IF(BQ144&gt;=90, "Very Good", IF(BQ144&gt;=80, "Good", IF(BQ144&gt;=70, "Slightly Good", IF(BQ144&gt;=60, "Average", IF(BQ144&gt;=50, "Slightly Poor", IF(BQ144&gt;=40, "Poor", "Very Poor"))))))</f>
        <v>#VALUE!</v>
      </c>
      <c r="BT144" s="0" t="n">
        <f aca="false">9.81*LN(AH144)+30.6</f>
        <v>49.2596748339538</v>
      </c>
      <c r="BU144" s="0" t="str">
        <f aca="false">IF(BT144&lt;30, "Clean water", IF(AND(BT144&gt;=30, BT144&lt;40), "Hypolimia", IF(AND(BT144&gt;=40,BT144&lt;50), "Mesotrophic", IF(AND(BT144&gt;=50, BT144&lt;70), "Eutrophic", IF(BT144&gt;70,"Hypertrophic")))))</f>
        <v>Mesotrophic</v>
      </c>
      <c r="BW144" s="0" t="str">
        <f aca="false">IF(G144/H144&gt;=1, "PLS CHECK", "")</f>
        <v/>
      </c>
      <c r="BX144" s="0" t="e">
        <f aca="false">IF(AC144/J144&gt;=1, "PLS CHECK", "")</f>
        <v>#DIV/0!</v>
      </c>
      <c r="BY144" s="0" t="e">
        <f aca="false">IF(AE144/J144&gt;=1, "PLS CHECK", "")</f>
        <v>#DIV/0!</v>
      </c>
      <c r="BZ144" s="0" t="e">
        <f aca="false">IF(AD144/J144&gt;=1, "PLS CHECK", "")</f>
        <v>#DIV/0!</v>
      </c>
      <c r="CA144" s="0" t="str">
        <f aca="false">IF(AF144/K144&gt;=1, "PLS CHECK", "")</f>
        <v/>
      </c>
      <c r="CB144" s="0" t="str">
        <f aca="false">IF(AG144/K144&gt;=1, "PLS CHECK", "")</f>
        <v/>
      </c>
    </row>
    <row r="145" customFormat="false" ht="12.5" hidden="false" customHeight="false" outlineLevel="0" collapsed="false">
      <c r="A145" s="0" t="n">
        <v>142</v>
      </c>
      <c r="B145" s="15" t="s">
        <v>117</v>
      </c>
      <c r="C145" s="16" t="s">
        <v>118</v>
      </c>
      <c r="D145" s="0" t="s">
        <v>142</v>
      </c>
      <c r="E145" s="0" t="n">
        <v>8.1</v>
      </c>
      <c r="F145" s="0" t="n">
        <v>10.6</v>
      </c>
      <c r="G145" s="37"/>
      <c r="H145" s="37"/>
      <c r="I145" s="37"/>
      <c r="J145" s="37"/>
      <c r="K145" s="0" t="n">
        <v>0.02</v>
      </c>
      <c r="L145" s="37"/>
      <c r="M145" s="0" t="n">
        <v>20</v>
      </c>
      <c r="N145" s="0" t="n">
        <v>0</v>
      </c>
      <c r="O145" s="0" t="n">
        <v>212</v>
      </c>
      <c r="P145" s="37"/>
      <c r="AC145" s="0" t="n">
        <v>2.108</v>
      </c>
      <c r="AD145" s="0" t="n">
        <v>0.049</v>
      </c>
      <c r="AE145" s="0" t="n">
        <v>1.741</v>
      </c>
      <c r="AF145" s="0" t="n">
        <v>0.014</v>
      </c>
      <c r="AG145" s="37"/>
      <c r="AH145" s="0" t="n">
        <v>3.1</v>
      </c>
      <c r="AJ145" s="37"/>
      <c r="BF145" s="0" t="n">
        <f aca="false">IF(E145&lt;11,-3.6797*E145^2+48.115*E145-53.83,280.92*EXP(-0.2027*E145))</f>
        <v>94.476383</v>
      </c>
      <c r="BG145" s="0" t="n">
        <f aca="false">32.208*LN(F145)+21.438</f>
        <v>97.4763856680092</v>
      </c>
      <c r="BH145" s="0" t="n">
        <f aca="false">IF(G145&lt;=2, -10*G145+100, 88.958*EXP(-0.0755*G145))</f>
        <v>100</v>
      </c>
      <c r="BI145" s="0" t="n">
        <f aca="false">IF(I145&lt;=100, 0.0053*(I145)^2-1.0332*I145+100.76, 122.82*EXP(-0.0092*I145))</f>
        <v>100.76</v>
      </c>
      <c r="BJ145" s="0" t="e">
        <f aca="false">IF(P145&lt;=1000, -6.942*LN(P145)+107.59, -36.304*LN(P145)+310.72)</f>
        <v>#VALUE!</v>
      </c>
      <c r="BK145" s="0" t="e">
        <f aca="false">BF145^0.04*BG145^0.22*BH145^0.51*BI145^0.06*BJ145^0.17</f>
        <v>#VALUE!</v>
      </c>
      <c r="BL145" s="0" t="e">
        <f aca="false">IF(BK145&gt;=90, "Very Good", IF(BK145&gt;=80, "Good", IF(BK145&gt;=70, "Slightly Good", IF(BK145&gt;=60, "Average", IF(BK145&gt;=50, "Slightly Poor", IF(BK145&gt;=40, "Poor", "Very Poor"))))))</f>
        <v>#VALUE!</v>
      </c>
      <c r="BM145" s="0" t="e">
        <f aca="false">IF(P145&lt;=1000, -6.942*LN(P145)+107.59, IF(AND(P145&gt;1000, P145&lt;=5213),-36.304*LN(P145)+310.72, IF(P145&gt;5213, 10)))</f>
        <v>#VALUE!</v>
      </c>
      <c r="BN145" s="0" t="e">
        <f aca="false">BF145^0.04*BG145^0.22*BH145^0.51*BI145^0.06*BM145^0.17</f>
        <v>#VALUE!</v>
      </c>
      <c r="BO145" s="0" t="e">
        <f aca="false">IF(BN145&gt;=90, "Very Good", IF(BN145&gt;=80, "Good", IF(BN145&gt;=70, "Slightly Good", IF(BN145&gt;=60, "Average", IF(BN145&gt;=50, "Slightly Poor", IF(BN145&gt;=40, "Poor", "Very Poor"))))))</f>
        <v>#VALUE!</v>
      </c>
      <c r="BP145" s="0" t="e">
        <f aca="false">IF(AJ145&lt;=1000, -6.942*LN(AJ145)+107.59, IF(AND(AJ145&gt;1000, AJ145&lt;=5213),-36.304*LN(AJ145)+310.72, IF(AJ145&gt;5213, 10)))</f>
        <v>#VALUE!</v>
      </c>
      <c r="BQ145" s="0" t="e">
        <f aca="false">BF145^0.04*BG145^0.22*BH145^0.51*BI145^0.06*BP145^0.17</f>
        <v>#VALUE!</v>
      </c>
      <c r="BR145" s="0" t="e">
        <f aca="false">IF(BQ145&gt;=90, "Very Good", IF(BQ145&gt;=80, "Good", IF(BQ145&gt;=70, "Slightly Good", IF(BQ145&gt;=60, "Average", IF(BQ145&gt;=50, "Slightly Poor", IF(BQ145&gt;=40, "Poor", "Very Poor"))))))</f>
        <v>#VALUE!</v>
      </c>
      <c r="BT145" s="0" t="n">
        <f aca="false">9.81*LN(AH145)+30.6</f>
        <v>41.6990547137277</v>
      </c>
      <c r="BU145" s="0" t="str">
        <f aca="false">IF(BT145&lt;30, "Clean water", IF(AND(BT145&gt;=30, BT145&lt;40), "Hypolimia", IF(AND(BT145&gt;=40,BT145&lt;50), "Mesotrophic", IF(AND(BT145&gt;=50, BT145&lt;70), "Eutrophic", IF(BT145&gt;70,"Hypertrophic")))))</f>
        <v>Mesotrophic</v>
      </c>
      <c r="BW145" s="0" t="e">
        <f aca="false">IF(G145/H145&gt;=1, "PLS CHECK", "")</f>
        <v>#DIV/0!</v>
      </c>
      <c r="BX145" s="0" t="e">
        <f aca="false">IF(AC145/J145&gt;=1, "PLS CHECK", "")</f>
        <v>#DIV/0!</v>
      </c>
      <c r="BY145" s="0" t="e">
        <f aca="false">IF(AE145/J145&gt;=1, "PLS CHECK", "")</f>
        <v>#DIV/0!</v>
      </c>
      <c r="BZ145" s="0" t="e">
        <f aca="false">IF(AD145/J145&gt;=1, "PLS CHECK", "")</f>
        <v>#DIV/0!</v>
      </c>
      <c r="CA145" s="0" t="str">
        <f aca="false">IF(AF145/K145&gt;=1, "PLS CHECK", "")</f>
        <v/>
      </c>
      <c r="CB145" s="0" t="str">
        <f aca="false">IF(AG145/K145&gt;=1, "PLS CHECK", "")</f>
        <v/>
      </c>
    </row>
    <row r="146" customFormat="false" ht="12.5" hidden="false" customHeight="false" outlineLevel="0" collapsed="false">
      <c r="A146" s="0" t="n">
        <v>143</v>
      </c>
      <c r="B146" s="15" t="s">
        <v>119</v>
      </c>
      <c r="C146" s="16" t="s">
        <v>120</v>
      </c>
      <c r="D146" s="0" t="s">
        <v>142</v>
      </c>
      <c r="E146" s="0" t="n">
        <v>8</v>
      </c>
      <c r="F146" s="0" t="n">
        <v>9.5</v>
      </c>
      <c r="G146" s="0" t="n">
        <v>1.1</v>
      </c>
      <c r="H146" s="37"/>
      <c r="I146" s="0" t="n">
        <v>1.5</v>
      </c>
      <c r="J146" s="37"/>
      <c r="K146" s="0" t="n">
        <v>0.028</v>
      </c>
      <c r="L146" s="37"/>
      <c r="M146" s="0" t="n">
        <v>23</v>
      </c>
      <c r="N146" s="0" t="n">
        <v>0</v>
      </c>
      <c r="O146" s="0" t="n">
        <v>233</v>
      </c>
      <c r="P146" s="0" t="n">
        <v>4700</v>
      </c>
      <c r="AC146" s="0" t="n">
        <v>2.084</v>
      </c>
      <c r="AD146" s="0" t="n">
        <v>0.065</v>
      </c>
      <c r="AE146" s="37"/>
      <c r="AF146" s="0" t="n">
        <v>0.024</v>
      </c>
      <c r="AG146" s="0" t="n">
        <v>0.012</v>
      </c>
      <c r="AH146" s="0" t="n">
        <v>3.4</v>
      </c>
      <c r="AJ146" s="0" t="n">
        <v>2000</v>
      </c>
      <c r="BF146" s="0" t="n">
        <f aca="false">IF(E146&lt;11,-3.6797*E146^2+48.115*E146-53.83,280.92*EXP(-0.2027*E146))</f>
        <v>95.5892</v>
      </c>
      <c r="BG146" s="0" t="n">
        <f aca="false">32.208*LN(F146)+21.438</f>
        <v>93.947606249518</v>
      </c>
      <c r="BH146" s="0" t="n">
        <f aca="false">IF(G146&lt;=2, -10*G146+100, 88.958*EXP(-0.0755*G146))</f>
        <v>89</v>
      </c>
      <c r="BI146" s="0" t="n">
        <f aca="false">IF(I146&lt;=100, 0.0053*(I146)^2-1.0332*I146+100.76, 122.82*EXP(-0.0092*I146))</f>
        <v>99.222125</v>
      </c>
      <c r="BJ146" s="0" t="n">
        <f aca="false">IF(P146&lt;=1000, -6.942*LN(P146)+107.59, -36.304*LN(P146)+310.72)</f>
        <v>3.75814303540642</v>
      </c>
      <c r="BK146" s="0" t="n">
        <f aca="false">BF146^0.04*BG146^0.22*BH146^0.51*BI146^0.06*BJ146^0.17</f>
        <v>53.0862548907779</v>
      </c>
      <c r="BL146" s="0" t="str">
        <f aca="false">IF(BK146&gt;=90, "Very Good", IF(BK146&gt;=80, "Good", IF(BK146&gt;=70, "Slightly Good", IF(BK146&gt;=60, "Average", IF(BK146&gt;=50, "Slightly Poor", IF(BK146&gt;=40, "Poor", "Very Poor"))))))</f>
        <v>Slightly Poor</v>
      </c>
      <c r="BM146" s="0" t="n">
        <f aca="false">IF(P146&lt;=1000, -6.942*LN(P146)+107.59, IF(AND(P146&gt;1000, P146&lt;=5213),-36.304*LN(P146)+310.72, IF(P146&gt;5213, 10)))</f>
        <v>3.75814303540642</v>
      </c>
      <c r="BN146" s="0" t="n">
        <f aca="false">BF146^0.04*BG146^0.22*BH146^0.51*BI146^0.06*BM146^0.17</f>
        <v>53.0862548907779</v>
      </c>
      <c r="BO146" s="0" t="str">
        <f aca="false">IF(BN146&gt;=90, "Very Good", IF(BN146&gt;=80, "Good", IF(BN146&gt;=70, "Slightly Good", IF(BN146&gt;=60, "Average", IF(BN146&gt;=50, "Slightly Poor", IF(BN146&gt;=40, "Poor", "Very Poor"))))))</f>
        <v>Slightly Poor</v>
      </c>
      <c r="BP146" s="0" t="n">
        <f aca="false">IF(AJ146&lt;=1000, -6.942*LN(AJ146)+107.59, IF(AND(AJ146&gt;1000, AJ146&lt;=5213),-36.304*LN(AJ146)+310.72, IF(AJ146&gt;5213, 10)))</f>
        <v>34.7768371087843</v>
      </c>
      <c r="BQ146" s="0" t="n">
        <f aca="false">BF146^0.04*BG146^0.22*BH146^0.51*BI146^0.06*BP146^0.17</f>
        <v>77.4918340700103</v>
      </c>
      <c r="BR146" s="0" t="str">
        <f aca="false">IF(BQ146&gt;=90, "Very Good", IF(BQ146&gt;=80, "Good", IF(BQ146&gt;=70, "Slightly Good", IF(BQ146&gt;=60, "Average", IF(BQ146&gt;=50, "Slightly Poor", IF(BQ146&gt;=40, "Poor", "Very Poor"))))))</f>
        <v>Slightly Good</v>
      </c>
      <c r="BT146" s="0" t="n">
        <f aca="false">9.81*LN(AH146)+30.6</f>
        <v>42.605236984213</v>
      </c>
      <c r="BU146" s="0" t="str">
        <f aca="false">IF(BT146&lt;30, "Clean water", IF(AND(BT146&gt;=30, BT146&lt;40), "Hypolimia", IF(AND(BT146&gt;=40,BT146&lt;50), "Mesotrophic", IF(AND(BT146&gt;=50, BT146&lt;70), "Eutrophic", IF(BT146&gt;70,"Hypertrophic")))))</f>
        <v>Mesotrophic</v>
      </c>
      <c r="BW146" s="0" t="e">
        <f aca="false">IF(G146/H146&gt;=1, "PLS CHECK", "")</f>
        <v>#DIV/0!</v>
      </c>
      <c r="BX146" s="0" t="e">
        <f aca="false">IF(AC146/J146&gt;=1, "PLS CHECK", "")</f>
        <v>#DIV/0!</v>
      </c>
      <c r="BY146" s="0" t="e">
        <f aca="false">IF(AE146/J146&gt;=1, "PLS CHECK", "")</f>
        <v>#DIV/0!</v>
      </c>
      <c r="BZ146" s="0" t="e">
        <f aca="false">IF(AD146/J146&gt;=1, "PLS CHECK", "")</f>
        <v>#DIV/0!</v>
      </c>
      <c r="CA146" s="0" t="str">
        <f aca="false">IF(AF146/K146&gt;=1, "PLS CHECK", "")</f>
        <v/>
      </c>
      <c r="CB146" s="0" t="str">
        <f aca="false">IF(AG146/K146&gt;=1, "PLS CHECK", "")</f>
        <v/>
      </c>
    </row>
    <row r="147" customFormat="false" ht="12.5" hidden="false" customHeight="false" outlineLevel="0" collapsed="false">
      <c r="A147" s="0" t="n">
        <v>144</v>
      </c>
      <c r="B147" s="15" t="s">
        <v>121</v>
      </c>
      <c r="C147" s="16" t="s">
        <v>122</v>
      </c>
      <c r="D147" s="0" t="s">
        <v>142</v>
      </c>
      <c r="E147" s="0" t="n">
        <v>8</v>
      </c>
      <c r="F147" s="0" t="n">
        <v>8</v>
      </c>
      <c r="G147" s="0" t="n">
        <v>1.6</v>
      </c>
      <c r="H147" s="37"/>
      <c r="I147" s="0" t="n">
        <v>3.4</v>
      </c>
      <c r="J147" s="37"/>
      <c r="K147" s="0" t="n">
        <v>0.033</v>
      </c>
      <c r="L147" s="0" t="n">
        <v>1.6</v>
      </c>
      <c r="M147" s="0" t="n">
        <v>25.3</v>
      </c>
      <c r="N147" s="0" t="n">
        <v>0</v>
      </c>
      <c r="O147" s="0" t="n">
        <v>267</v>
      </c>
      <c r="P147" s="0" t="n">
        <v>8400</v>
      </c>
      <c r="AC147" s="0" t="n">
        <v>2.053</v>
      </c>
      <c r="AD147" s="0" t="n">
        <v>0.226</v>
      </c>
      <c r="AE147" s="37"/>
      <c r="AF147" s="0" t="n">
        <v>0.031</v>
      </c>
      <c r="AG147" s="0" t="n">
        <v>0.02</v>
      </c>
      <c r="AH147" s="0" t="n">
        <v>3.8</v>
      </c>
      <c r="AJ147" s="0" t="n">
        <v>2500</v>
      </c>
      <c r="BF147" s="0" t="n">
        <f aca="false">IF(E147&lt;11,-3.6797*E147^2+48.115*E147-53.83,280.92*EXP(-0.2027*E147))</f>
        <v>95.5892</v>
      </c>
      <c r="BG147" s="0" t="n">
        <f aca="false">32.208*LN(F147)+21.438</f>
        <v>88.4126531744242</v>
      </c>
      <c r="BH147" s="0" t="n">
        <f aca="false">IF(G147&lt;=2, -10*G147+100, 88.958*EXP(-0.0755*G147))</f>
        <v>84</v>
      </c>
      <c r="BI147" s="0" t="n">
        <f aca="false">IF(I147&lt;=100, 0.0053*(I147)^2-1.0332*I147+100.76, 122.82*EXP(-0.0092*I147))</f>
        <v>97.308388</v>
      </c>
      <c r="BJ147" s="0" t="n">
        <f aca="false">IF(P147&lt;=1000, -6.942*LN(P147)+107.59, -36.304*LN(P147)+310.72)</f>
        <v>-17.3224714973193</v>
      </c>
      <c r="BK147" s="0" t="e">
        <f aca="false">BF147^0.04*BG147^0.22*BH147^0.51*BI147^0.06*BJ147^0.17</f>
        <v>#NUM!</v>
      </c>
      <c r="BL147" s="0" t="e">
        <f aca="false">IF(BK147&gt;=90, "Very Good", IF(BK147&gt;=80, "Good", IF(BK147&gt;=70, "Slightly Good", IF(BK147&gt;=60, "Average", IF(BK147&gt;=50, "Slightly Poor", IF(BK147&gt;=40, "Poor", "Very Poor"))))))</f>
        <v>#NUM!</v>
      </c>
      <c r="BM147" s="0" t="n">
        <f aca="false">IF(P147&lt;=1000, -6.942*LN(P147)+107.59, IF(AND(P147&gt;1000, P147&lt;=5213),-36.304*LN(P147)+310.72, IF(P147&gt;5213, 10)))</f>
        <v>10</v>
      </c>
      <c r="BN147" s="0" t="n">
        <f aca="false">BF147^0.04*BG147^0.22*BH147^0.51*BI147^0.06*BM147^0.17</f>
        <v>59.9958179759036</v>
      </c>
      <c r="BO147" s="0" t="str">
        <f aca="false">IF(BN147&gt;=90, "Very Good", IF(BN147&gt;=80, "Good", IF(BN147&gt;=70, "Slightly Good", IF(BN147&gt;=60, "Average", IF(BN147&gt;=50, "Slightly Poor", IF(BN147&gt;=40, "Poor", "Very Poor"))))))</f>
        <v>Slightly Poor</v>
      </c>
      <c r="BP147" s="0" t="n">
        <f aca="false">IF(AJ147&lt;=1000, -6.942*LN(AJ147)+107.59, IF(AND(AJ147&gt;1000, AJ147&lt;=5213),-36.304*LN(AJ147)+310.72, IF(AJ147&gt;5213, 10)))</f>
        <v>26.6758336218732</v>
      </c>
      <c r="BQ147" s="0" t="n">
        <f aca="false">BF147^0.04*BG147^0.22*BH147^0.51*BI147^0.06*BP147^0.17</f>
        <v>70.8860927808601</v>
      </c>
      <c r="BR147" s="0" t="str">
        <f aca="false">IF(BQ147&gt;=90, "Very Good", IF(BQ147&gt;=80, "Good", IF(BQ147&gt;=70, "Slightly Good", IF(BQ147&gt;=60, "Average", IF(BQ147&gt;=50, "Slightly Poor", IF(BQ147&gt;=40, "Poor", "Very Poor"))))))</f>
        <v>Slightly Good</v>
      </c>
      <c r="BT147" s="0" t="n">
        <f aca="false">9.81*LN(AH147)+30.6</f>
        <v>43.6963604646443</v>
      </c>
      <c r="BU147" s="0" t="str">
        <f aca="false">IF(BT147&lt;30, "Clean water", IF(AND(BT147&gt;=30, BT147&lt;40), "Hypolimia", IF(AND(BT147&gt;=40,BT147&lt;50), "Mesotrophic", IF(AND(BT147&gt;=50, BT147&lt;70), "Eutrophic", IF(BT147&gt;70,"Hypertrophic")))))</f>
        <v>Mesotrophic</v>
      </c>
      <c r="BW147" s="0" t="e">
        <f aca="false">IF(G147/H147&gt;=1, "PLS CHECK", "")</f>
        <v>#DIV/0!</v>
      </c>
      <c r="BX147" s="0" t="e">
        <f aca="false">IF(AC147/J147&gt;=1, "PLS CHECK", "")</f>
        <v>#DIV/0!</v>
      </c>
      <c r="BY147" s="0" t="e">
        <f aca="false">IF(AE147/J147&gt;=1, "PLS CHECK", "")</f>
        <v>#DIV/0!</v>
      </c>
      <c r="BZ147" s="0" t="e">
        <f aca="false">IF(AD147/J147&gt;=1, "PLS CHECK", "")</f>
        <v>#DIV/0!</v>
      </c>
      <c r="CA147" s="0" t="str">
        <f aca="false">IF(AF147/K147&gt;=1, "PLS CHECK", "")</f>
        <v/>
      </c>
      <c r="CB147" s="0" t="str">
        <f aca="false">IF(AG147/K147&gt;=1, "PLS CHECK", "")</f>
        <v/>
      </c>
    </row>
    <row r="148" customFormat="false" ht="12.5" hidden="false" customHeight="false" outlineLevel="0" collapsed="false">
      <c r="A148" s="0" t="n">
        <v>145</v>
      </c>
      <c r="B148" s="15" t="s">
        <v>140</v>
      </c>
      <c r="C148" s="16" t="s">
        <v>141</v>
      </c>
      <c r="D148" s="0" t="s">
        <v>142</v>
      </c>
      <c r="E148" s="0" t="n">
        <v>8.1</v>
      </c>
      <c r="F148" s="0" t="n">
        <v>7.8</v>
      </c>
      <c r="G148" s="37"/>
      <c r="H148" s="0" t="n">
        <v>7.1</v>
      </c>
      <c r="I148" s="37"/>
      <c r="J148" s="0" t="n">
        <v>4.686</v>
      </c>
      <c r="K148" s="37"/>
      <c r="L148" s="37"/>
      <c r="M148" s="0" t="n">
        <v>19</v>
      </c>
      <c r="O148" s="37"/>
      <c r="BD148" s="0" t="n">
        <v>0.199</v>
      </c>
      <c r="BF148" s="0" t="n">
        <f aca="false">IF(E148&lt;11,-3.6797*E148^2+48.115*E148-53.83,280.92*EXP(-0.2027*E148))</f>
        <v>94.476383</v>
      </c>
      <c r="BG148" s="0" t="n">
        <f aca="false">32.208*LN(F148)+21.438</f>
        <v>87.5972172148662</v>
      </c>
      <c r="BH148" s="0" t="n">
        <f aca="false">IF(G148&lt;=2, -10*G148+100, 88.958*EXP(-0.0755*G148))</f>
        <v>100</v>
      </c>
      <c r="BI148" s="0" t="n">
        <f aca="false">IF(I148&lt;=100, 0.0053*(I148)^2-1.0332*I148+100.76, 122.82*EXP(-0.0092*I148))</f>
        <v>100.76</v>
      </c>
      <c r="BJ148" s="0" t="e">
        <f aca="false">IF(P148&lt;=1000, -6.942*LN(P148)+107.59, -36.304*LN(P148)+310.72)</f>
        <v>#VALUE!</v>
      </c>
      <c r="BK148" s="0" t="e">
        <f aca="false">BF148^0.04*BG148^0.22*BH148^0.51*BI148^0.06*BJ148^0.17</f>
        <v>#VALUE!</v>
      </c>
      <c r="BL148" s="0" t="e">
        <f aca="false">IF(BK148&gt;=90, "Very Good", IF(BK148&gt;=80, "Good", IF(BK148&gt;=70, "Slightly Good", IF(BK148&gt;=60, "Average", IF(BK148&gt;=50, "Slightly Poor", IF(BK148&gt;=40, "Poor", "Very Poor"))))))</f>
        <v>#VALUE!</v>
      </c>
      <c r="BM148" s="0" t="e">
        <f aca="false">IF(P148&lt;=1000, -6.942*LN(P148)+107.59, IF(AND(P148&gt;1000, P148&lt;=5213),-36.304*LN(P148)+310.72, IF(P148&gt;5213, 10)))</f>
        <v>#VALUE!</v>
      </c>
      <c r="BN148" s="0" t="e">
        <f aca="false">BF148^0.04*BG148^0.22*BH148^0.51*BI148^0.06*BM148^0.17</f>
        <v>#VALUE!</v>
      </c>
      <c r="BO148" s="0" t="e">
        <f aca="false">IF(BN148&gt;=90, "Very Good", IF(BN148&gt;=80, "Good", IF(BN148&gt;=70, "Slightly Good", IF(BN148&gt;=60, "Average", IF(BN148&gt;=50, "Slightly Poor", IF(BN148&gt;=40, "Poor", "Very Poor"))))))</f>
        <v>#VALUE!</v>
      </c>
      <c r="BP148" s="0" t="e">
        <f aca="false">IF(AJ148&lt;=1000, -6.942*LN(AJ148)+107.59, IF(AND(AJ148&gt;1000, AJ148&lt;=5213),-36.304*LN(AJ148)+310.72, IF(AJ148&gt;5213, 10)))</f>
        <v>#VALUE!</v>
      </c>
      <c r="BQ148" s="0" t="e">
        <f aca="false">BF148^0.04*BG148^0.22*BH148^0.51*BI148^0.06*BP148^0.17</f>
        <v>#VALUE!</v>
      </c>
      <c r="BR148" s="0" t="e">
        <f aca="false">IF(BQ148&gt;=90, "Very Good", IF(BQ148&gt;=80, "Good", IF(BQ148&gt;=70, "Slightly Good", IF(BQ148&gt;=60, "Average", IF(BQ148&gt;=50, "Slightly Poor", IF(BQ148&gt;=40, "Poor", "Very Poor"))))))</f>
        <v>#VALUE!</v>
      </c>
      <c r="BT148" s="0" t="e">
        <f aca="false">9.81*LN(AH148)+30.6</f>
        <v>#VALUE!</v>
      </c>
      <c r="BU148" s="0" t="e">
        <f aca="false">IF(BT148&lt;30, "Clean water", IF(AND(BT148&gt;=30, BT148&lt;40), "Hypolimia", IF(AND(BT148&gt;=40,BT148&lt;50), "Mesotrophic", IF(AND(BT148&gt;=50, BT148&lt;70), "Eutrophic", IF(BT148&gt;70,"Hypertrophic")))))</f>
        <v>#VALUE!</v>
      </c>
      <c r="BW148" s="0" t="str">
        <f aca="false">IF(G148/H148&gt;=1, "PLS CHECK", "")</f>
        <v/>
      </c>
      <c r="BX148" s="0" t="str">
        <f aca="false">IF(AC148/J148&gt;=1, "PLS CHECK", "")</f>
        <v/>
      </c>
      <c r="BY148" s="0" t="str">
        <f aca="false">IF(AE148/J148&gt;=1, "PLS CHECK", "")</f>
        <v/>
      </c>
      <c r="BZ148" s="0" t="str">
        <f aca="false">IF(AD148/J148&gt;=1, "PLS CHECK", "")</f>
        <v/>
      </c>
      <c r="CA148" s="0" t="e">
        <f aca="false">IF(AF148/K148&gt;=1, "PLS CHECK", "")</f>
        <v>#DIV/0!</v>
      </c>
      <c r="CB148" s="0" t="e">
        <f aca="false">IF(AG148/K148&gt;=1, "PLS CHECK", "")</f>
        <v>#DIV/0!</v>
      </c>
    </row>
    <row r="149" customFormat="false" ht="12.5" hidden="false" customHeight="false" outlineLevel="0" collapsed="false">
      <c r="A149" s="0" t="n">
        <v>146</v>
      </c>
      <c r="B149" s="15" t="s">
        <v>123</v>
      </c>
      <c r="C149" s="16" t="s">
        <v>124</v>
      </c>
      <c r="D149" s="0" t="s">
        <v>142</v>
      </c>
      <c r="E149" s="0" t="n">
        <v>7.8</v>
      </c>
      <c r="F149" s="0" t="n">
        <v>7.8</v>
      </c>
      <c r="G149" s="0" t="n">
        <v>2</v>
      </c>
      <c r="H149" s="0" t="n">
        <v>5.1</v>
      </c>
      <c r="I149" s="0" t="n">
        <v>2.7</v>
      </c>
      <c r="J149" s="0" t="n">
        <v>6.764</v>
      </c>
      <c r="K149" s="0" t="n">
        <v>0.147</v>
      </c>
      <c r="L149" s="0" t="n">
        <v>3.8</v>
      </c>
      <c r="M149" s="0" t="n">
        <v>21.9</v>
      </c>
      <c r="N149" s="0" t="n">
        <v>0</v>
      </c>
      <c r="O149" s="0" t="n">
        <v>497</v>
      </c>
      <c r="P149" s="0" t="n">
        <v>60000</v>
      </c>
      <c r="AC149" s="0" t="n">
        <v>6.715</v>
      </c>
      <c r="AD149" s="0" t="n">
        <v>1.852</v>
      </c>
      <c r="AE149" s="0" t="n">
        <v>3.616</v>
      </c>
      <c r="AF149" s="37"/>
      <c r="AG149" s="37"/>
      <c r="AH149" s="0" t="n">
        <v>6</v>
      </c>
      <c r="AJ149" s="0" t="n">
        <v>9000</v>
      </c>
      <c r="BF149" s="0" t="n">
        <f aca="false">IF(E149&lt;11,-3.6797*E149^2+48.115*E149-53.83,280.92*EXP(-0.2027*E149))</f>
        <v>97.5940520000001</v>
      </c>
      <c r="BG149" s="0" t="n">
        <f aca="false">32.208*LN(F149)+21.438</f>
        <v>87.5972172148662</v>
      </c>
      <c r="BH149" s="0" t="n">
        <f aca="false">IF(G149&lt;=2, -10*G149+100, 88.958*EXP(-0.0755*G149))</f>
        <v>80</v>
      </c>
      <c r="BI149" s="0" t="n">
        <f aca="false">IF(I149&lt;=100, 0.0053*(I149)^2-1.0332*I149+100.76, 122.82*EXP(-0.0092*I149))</f>
        <v>98.008997</v>
      </c>
      <c r="BJ149" s="0" t="n">
        <f aca="false">IF(P149&lt;=1000, -6.942*LN(P149)+107.59, -36.304*LN(P149)+310.72)</f>
        <v>-88.7002326350786</v>
      </c>
      <c r="BK149" s="0" t="e">
        <f aca="false">BF149^0.04*BG149^0.22*BH149^0.51*BI149^0.06*BJ149^0.17</f>
        <v>#NUM!</v>
      </c>
      <c r="BL149" s="0" t="e">
        <f aca="false">IF(BK149&gt;=90, "Very Good", IF(BK149&gt;=80, "Good", IF(BK149&gt;=70, "Slightly Good", IF(BK149&gt;=60, "Average", IF(BK149&gt;=50, "Slightly Poor", IF(BK149&gt;=40, "Poor", "Very Poor"))))))</f>
        <v>#NUM!</v>
      </c>
      <c r="BM149" s="0" t="n">
        <f aca="false">IF(P149&lt;=1000, -6.942*LN(P149)+107.59, IF(AND(P149&gt;1000, P149&lt;=5213),-36.304*LN(P149)+310.72, IF(P149&gt;5213, 10)))</f>
        <v>10</v>
      </c>
      <c r="BN149" s="0" t="n">
        <f aca="false">BF149^0.04*BG149^0.22*BH149^0.51*BI149^0.06*BM149^0.17</f>
        <v>58.4758646482227</v>
      </c>
      <c r="BO149" s="0" t="str">
        <f aca="false">IF(BN149&gt;=90, "Very Good", IF(BN149&gt;=80, "Good", IF(BN149&gt;=70, "Slightly Good", IF(BN149&gt;=60, "Average", IF(BN149&gt;=50, "Slightly Poor", IF(BN149&gt;=40, "Poor", "Very Poor"))))))</f>
        <v>Slightly Poor</v>
      </c>
      <c r="BP149" s="0" t="n">
        <f aca="false">IF(AJ149&lt;=1000, -6.942*LN(AJ149)+107.59, IF(AND(AJ149&gt;1000, AJ149&lt;=5213),-36.304*LN(AJ149)+310.72, IF(AJ149&gt;5213, 10)))</f>
        <v>10</v>
      </c>
      <c r="BQ149" s="0" t="n">
        <f aca="false">BF149^0.04*BG149^0.22*BH149^0.51*BI149^0.06*BP149^0.17</f>
        <v>58.4758646482227</v>
      </c>
      <c r="BR149" s="0" t="str">
        <f aca="false">IF(BQ149&gt;=90, "Very Good", IF(BQ149&gt;=80, "Good", IF(BQ149&gt;=70, "Slightly Good", IF(BQ149&gt;=60, "Average", IF(BQ149&gt;=50, "Slightly Poor", IF(BQ149&gt;=40, "Poor", "Very Poor"))))))</f>
        <v>Slightly Poor</v>
      </c>
      <c r="BT149" s="0" t="n">
        <f aca="false">9.81*LN(AH149)+30.6</f>
        <v>48.1771603931272</v>
      </c>
      <c r="BU149" s="0" t="str">
        <f aca="false">IF(BT149&lt;30, "Clean water", IF(AND(BT149&gt;=30, BT149&lt;40), "Hypolimia", IF(AND(BT149&gt;=40,BT149&lt;50), "Mesotrophic", IF(AND(BT149&gt;=50, BT149&lt;70), "Eutrophic", IF(BT149&gt;70,"Hypertrophic")))))</f>
        <v>Mesotrophic</v>
      </c>
      <c r="BW149" s="0" t="str">
        <f aca="false">IF(G149/H149&gt;=1, "PLS CHECK", "")</f>
        <v/>
      </c>
      <c r="BX149" s="0" t="str">
        <f aca="false">IF(AC149/J149&gt;=1, "PLS CHECK", "")</f>
        <v/>
      </c>
      <c r="BY149" s="0" t="str">
        <f aca="false">IF(AE149/J149&gt;=1, "PLS CHECK", "")</f>
        <v/>
      </c>
      <c r="BZ149" s="0" t="str">
        <f aca="false">IF(AD149/J149&gt;=1, "PLS CHECK", "")</f>
        <v/>
      </c>
      <c r="CA149" s="0" t="str">
        <f aca="false">IF(AF149/K149&gt;=1, "PLS CHECK", "")</f>
        <v/>
      </c>
      <c r="CB149" s="0" t="str">
        <f aca="false">IF(AG149/K149&gt;=1, "PLS CHECK", "")</f>
        <v/>
      </c>
    </row>
    <row r="150" customFormat="false" ht="12.5" hidden="false" customHeight="false" outlineLevel="0" collapsed="false">
      <c r="A150" s="0" t="n">
        <v>147</v>
      </c>
      <c r="B150" s="15" t="s">
        <v>125</v>
      </c>
      <c r="C150" s="16" t="s">
        <v>126</v>
      </c>
      <c r="D150" s="0" t="s">
        <v>142</v>
      </c>
      <c r="E150" s="0" t="n">
        <v>8</v>
      </c>
      <c r="F150" s="0" t="n">
        <v>9.3</v>
      </c>
      <c r="G150" s="0" t="n">
        <v>2.3</v>
      </c>
      <c r="H150" s="0" t="n">
        <v>3.6</v>
      </c>
      <c r="I150" s="0" t="n">
        <v>5.3</v>
      </c>
      <c r="J150" s="0" t="n">
        <v>9.034</v>
      </c>
      <c r="K150" s="0" t="n">
        <v>0.051</v>
      </c>
      <c r="L150" s="0" t="n">
        <v>1.9</v>
      </c>
      <c r="M150" s="0" t="n">
        <v>20.2</v>
      </c>
      <c r="N150" s="0" t="n">
        <v>0</v>
      </c>
      <c r="O150" s="0" t="n">
        <v>472</v>
      </c>
      <c r="P150" s="0" t="n">
        <v>14000</v>
      </c>
      <c r="AC150" s="0" t="n">
        <v>8.96</v>
      </c>
      <c r="AD150" s="0" t="n">
        <v>1.474</v>
      </c>
      <c r="AE150" s="0" t="n">
        <v>5.757</v>
      </c>
      <c r="AF150" s="0" t="n">
        <v>0.046</v>
      </c>
      <c r="AG150" s="0" t="n">
        <v>0.027</v>
      </c>
      <c r="AH150" s="37"/>
      <c r="AJ150" s="0" t="n">
        <v>1200</v>
      </c>
      <c r="BF150" s="0" t="n">
        <f aca="false">IF(E150&lt;11,-3.6797*E150^2+48.115*E150-53.83,280.92*EXP(-0.2027*E150))</f>
        <v>95.5892</v>
      </c>
      <c r="BG150" s="0" t="n">
        <f aca="false">32.208*LN(F150)+21.438</f>
        <v>93.2623038003278</v>
      </c>
      <c r="BH150" s="0" t="n">
        <f aca="false">IF(G150&lt;=2, -10*G150+100, 88.958*EXP(-0.0755*G150))</f>
        <v>74.7772988969374</v>
      </c>
      <c r="BI150" s="0" t="n">
        <f aca="false">IF(I150&lt;=100, 0.0053*(I150)^2-1.0332*I150+100.76, 122.82*EXP(-0.0092*I150))</f>
        <v>95.432917</v>
      </c>
      <c r="BJ150" s="0" t="n">
        <f aca="false">IF(P150&lt;=1000, -6.942*LN(P150)+107.59, -36.304*LN(P150)+310.72)</f>
        <v>-35.8674849425199</v>
      </c>
      <c r="BK150" s="0" t="e">
        <f aca="false">BF150^0.04*BG150^0.22*BH150^0.51*BI150^0.06*BJ150^0.17</f>
        <v>#NUM!</v>
      </c>
      <c r="BL150" s="0" t="e">
        <f aca="false">IF(BK150&gt;=90, "Very Good", IF(BK150&gt;=80, "Good", IF(BK150&gt;=70, "Slightly Good", IF(BK150&gt;=60, "Average", IF(BK150&gt;=50, "Slightly Poor", IF(BK150&gt;=40, "Poor", "Very Poor"))))))</f>
        <v>#NUM!</v>
      </c>
      <c r="BM150" s="0" t="n">
        <f aca="false">IF(P150&lt;=1000, -6.942*LN(P150)+107.59, IF(AND(P150&gt;1000, P150&lt;=5213),-36.304*LN(P150)+310.72, IF(P150&gt;5213, 10)))</f>
        <v>10</v>
      </c>
      <c r="BN150" s="0" t="n">
        <f aca="false">BF150^0.04*BG150^0.22*BH150^0.51*BI150^0.06*BM150^0.17</f>
        <v>57.1420978004793</v>
      </c>
      <c r="BO150" s="0" t="str">
        <f aca="false">IF(BN150&gt;=90, "Very Good", IF(BN150&gt;=80, "Good", IF(BN150&gt;=70, "Slightly Good", IF(BN150&gt;=60, "Average", IF(BN150&gt;=50, "Slightly Poor", IF(BN150&gt;=40, "Poor", "Very Poor"))))))</f>
        <v>Slightly Poor</v>
      </c>
      <c r="BP150" s="0" t="n">
        <f aca="false">IF(AJ150&lt;=1000, -6.942*LN(AJ150)+107.59, IF(AND(AJ150&gt;1000, AJ150&lt;=5213),-36.304*LN(AJ150)+310.72, IF(AJ150&gt;5213, 10)))</f>
        <v>53.3218505539848</v>
      </c>
      <c r="BQ150" s="0" t="n">
        <f aca="false">BF150^0.04*BG150^0.22*BH150^0.51*BI150^0.06*BP150^0.17</f>
        <v>75.9504001693194</v>
      </c>
      <c r="BR150" s="0" t="str">
        <f aca="false">IF(BQ150&gt;=90, "Very Good", IF(BQ150&gt;=80, "Good", IF(BQ150&gt;=70, "Slightly Good", IF(BQ150&gt;=60, "Average", IF(BQ150&gt;=50, "Slightly Poor", IF(BQ150&gt;=40, "Poor", "Very Poor"))))))</f>
        <v>Slightly Good</v>
      </c>
      <c r="BT150" s="0" t="e">
        <f aca="false">9.81*LN(AH150)+30.6</f>
        <v>#VALUE!</v>
      </c>
      <c r="BU150" s="0" t="e">
        <f aca="false">IF(BT150&lt;30, "Clean water", IF(AND(BT150&gt;=30, BT150&lt;40), "Hypolimia", IF(AND(BT150&gt;=40,BT150&lt;50), "Mesotrophic", IF(AND(BT150&gt;=50, BT150&lt;70), "Eutrophic", IF(BT150&gt;70,"Hypertrophic")))))</f>
        <v>#VALUE!</v>
      </c>
      <c r="BW150" s="0" t="str">
        <f aca="false">IF(G150/H150&gt;=1, "PLS CHECK", "")</f>
        <v/>
      </c>
      <c r="BX150" s="0" t="str">
        <f aca="false">IF(AC150/J150&gt;=1, "PLS CHECK", "")</f>
        <v/>
      </c>
      <c r="BY150" s="0" t="str">
        <f aca="false">IF(AE150/J150&gt;=1, "PLS CHECK", "")</f>
        <v/>
      </c>
      <c r="BZ150" s="0" t="str">
        <f aca="false">IF(AD150/J150&gt;=1, "PLS CHECK", "")</f>
        <v/>
      </c>
      <c r="CA150" s="0" t="str">
        <f aca="false">IF(AF150/K150&gt;=1, "PLS CHECK", "")</f>
        <v/>
      </c>
      <c r="CB150" s="0" t="str">
        <f aca="false">IF(AG150/K150&gt;=1, "PLS CHECK", "")</f>
        <v/>
      </c>
    </row>
    <row r="151" customFormat="false" ht="12.5" hidden="false" customHeight="false" outlineLevel="0" collapsed="false">
      <c r="A151" s="0" t="n">
        <v>148</v>
      </c>
      <c r="B151" s="15" t="s">
        <v>72</v>
      </c>
      <c r="C151" s="16" t="s">
        <v>73</v>
      </c>
      <c r="D151" s="0" t="s">
        <v>146</v>
      </c>
      <c r="E151" s="0" t="n">
        <v>7.7</v>
      </c>
      <c r="F151" s="0" t="n">
        <v>8.5</v>
      </c>
      <c r="G151" s="0" t="n">
        <v>3.3</v>
      </c>
      <c r="H151" s="0" t="n">
        <v>6</v>
      </c>
      <c r="I151" s="37"/>
      <c r="J151" s="0" t="n">
        <v>3.851</v>
      </c>
      <c r="K151" s="0" t="n">
        <v>0.093</v>
      </c>
      <c r="L151" s="0" t="n">
        <v>2.6</v>
      </c>
      <c r="M151" s="0" t="n">
        <v>24.7</v>
      </c>
      <c r="N151" s="0" t="n">
        <v>0</v>
      </c>
      <c r="O151" s="0" t="n">
        <v>319</v>
      </c>
      <c r="P151" s="0" t="n">
        <v>16240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AC151" s="0" t="n">
        <v>3.687</v>
      </c>
      <c r="AD151" s="0" t="n">
        <v>0.605</v>
      </c>
      <c r="AE151" s="0" t="n">
        <v>2.849</v>
      </c>
      <c r="AF151" s="0" t="n">
        <v>0.056</v>
      </c>
      <c r="AG151" s="0" t="n">
        <v>0.021</v>
      </c>
      <c r="AH151" s="0" t="n">
        <v>24.8</v>
      </c>
      <c r="AJ151" s="0" t="n">
        <v>1243</v>
      </c>
      <c r="AP151" s="0" t="n">
        <v>0</v>
      </c>
      <c r="AY151" s="0" t="n">
        <v>0</v>
      </c>
      <c r="BF151" s="0" t="n">
        <f aca="false">IF(E151&lt;11,-3.6797*E151^2+48.115*E151-53.83,280.92*EXP(-0.2027*E151))</f>
        <v>98.486087</v>
      </c>
      <c r="BG151" s="0" t="n">
        <f aca="false">32.208*LN(F151)+21.438</f>
        <v>90.3652509938879</v>
      </c>
      <c r="BH151" s="0" t="n">
        <f aca="false">IF(G151&lt;=2, -10*G151+100, 88.958*EXP(-0.0755*G151))</f>
        <v>69.3394735712124</v>
      </c>
      <c r="BI151" s="0" t="n">
        <f aca="false">IF(I151&lt;=100, 0.0053*(I151)^2-1.0332*I151+100.76, 122.82*EXP(-0.0092*I151))</f>
        <v>100.76</v>
      </c>
      <c r="BJ151" s="0" t="n">
        <f aca="false">IF(P151&lt;=1000, -6.942*LN(P151)+107.59, -36.304*LN(P151)+310.72)</f>
        <v>-41.2557248083336</v>
      </c>
      <c r="BK151" s="0" t="e">
        <f aca="false">BF151^0.04*BG151^0.22*BH151^0.51*BI151^0.06*BJ151^0.17</f>
        <v>#NUM!</v>
      </c>
      <c r="BL151" s="0" t="e">
        <f aca="false">IF(BK151&gt;=90, "Very Good", IF(BK151&gt;=80, "Good", IF(BK151&gt;=70, "Slightly Good", IF(BK151&gt;=60, "Average", IF(BK151&gt;=50, "Slightly Poor", IF(BK151&gt;=40, "Poor", "Very Poor"))))))</f>
        <v>#NUM!</v>
      </c>
      <c r="BM151" s="0" t="n">
        <f aca="false">IF(P151&lt;=1000, -6.942*LN(P151)+107.59, IF(AND(P151&gt;1000, P151&lt;=5213),-36.304*LN(P151)+310.72, IF(P151&gt;5213, 10)))</f>
        <v>10</v>
      </c>
      <c r="BN151" s="0" t="n">
        <f aca="false">BF151^0.04*BG151^0.22*BH151^0.51*BI151^0.06*BM151^0.17</f>
        <v>54.8469752024652</v>
      </c>
      <c r="BO151" s="0" t="str">
        <f aca="false">IF(BN151&gt;=90, "Very Good", IF(BN151&gt;=80, "Good", IF(BN151&gt;=70, "Slightly Good", IF(BN151&gt;=60, "Average", IF(BN151&gt;=50, "Slightly Poor", IF(BN151&gt;=40, "Poor", "Very Poor"))))))</f>
        <v>Slightly Poor</v>
      </c>
      <c r="BP151" s="0" t="n">
        <f aca="false">IF(AJ151&lt;=1000, -6.942*LN(AJ151)+107.59, IF(AND(AJ151&gt;1000, AJ151&lt;=5213),-36.304*LN(AJ151)+310.72, IF(AJ151&gt;5213, 10)))</f>
        <v>52.0437226457951</v>
      </c>
      <c r="BQ151" s="0" t="n">
        <f aca="false">BF151^0.04*BG151^0.22*BH151^0.51*BI151^0.06*BP151^0.17</f>
        <v>72.5997794676848</v>
      </c>
      <c r="BR151" s="0" t="str">
        <f aca="false">IF(BQ151&gt;=90, "Very Good", IF(BQ151&gt;=80, "Good", IF(BQ151&gt;=70, "Slightly Good", IF(BQ151&gt;=60, "Average", IF(BQ151&gt;=50, "Slightly Poor", IF(BQ151&gt;=40, "Poor", "Very Poor"))))))</f>
        <v>Slightly Good</v>
      </c>
      <c r="BT151" s="0" t="n">
        <f aca="false">9.81*LN(AH151)+30.6</f>
        <v>62.0983762376069</v>
      </c>
      <c r="BU151" s="0" t="str">
        <f aca="false">IF(BT151&lt;30, "Clean water", IF(AND(BT151&gt;=30, BT151&lt;40), "Hypolimia", IF(AND(BT151&gt;=40,BT151&lt;50), "Mesotrophic", IF(AND(BT151&gt;=50, BT151&lt;70), "Eutrophic", IF(BT151&gt;70,"Hypertrophic")))))</f>
        <v>Eutrophic</v>
      </c>
      <c r="BW151" s="0" t="str">
        <f aca="false">IF(G151/H151&gt;=1, "PLS CHECK", "")</f>
        <v/>
      </c>
      <c r="BX151" s="0" t="str">
        <f aca="false">IF(AC151/J151&gt;=1, "PLS CHECK", "")</f>
        <v/>
      </c>
      <c r="BY151" s="0" t="str">
        <f aca="false">IF(AE151/J151&gt;=1, "PLS CHECK", "")</f>
        <v/>
      </c>
      <c r="BZ151" s="0" t="str">
        <f aca="false">IF(AD151/J151&gt;=1, "PLS CHECK", "")</f>
        <v/>
      </c>
      <c r="CA151" s="0" t="str">
        <f aca="false">IF(AF151/K151&gt;=1, "PLS CHECK", "")</f>
        <v/>
      </c>
      <c r="CB151" s="0" t="str">
        <f aca="false">IF(AG151/K151&gt;=1, "PLS CHECK", "")</f>
        <v/>
      </c>
    </row>
    <row r="152" customFormat="false" ht="12.5" hidden="false" customHeight="false" outlineLevel="0" collapsed="false">
      <c r="A152" s="0" t="n">
        <v>149</v>
      </c>
      <c r="B152" s="15" t="s">
        <v>131</v>
      </c>
      <c r="C152" s="16" t="s">
        <v>132</v>
      </c>
      <c r="D152" s="0" t="s">
        <v>146</v>
      </c>
      <c r="E152" s="37"/>
      <c r="F152" s="0" t="n">
        <v>13.1</v>
      </c>
      <c r="G152" s="0" t="n">
        <v>2.3</v>
      </c>
      <c r="H152" s="0" t="n">
        <v>4.9</v>
      </c>
      <c r="I152" s="0" t="n">
        <v>6.8</v>
      </c>
      <c r="J152" s="0" t="n">
        <v>2.411</v>
      </c>
      <c r="K152" s="0" t="n">
        <v>0.076</v>
      </c>
      <c r="L152" s="0" t="n">
        <v>3.6</v>
      </c>
      <c r="M152" s="0" t="n">
        <v>25.8</v>
      </c>
      <c r="O152" s="0" t="n">
        <v>495</v>
      </c>
      <c r="BD152" s="0" t="n">
        <v>0.048</v>
      </c>
      <c r="BF152" s="0" t="n">
        <f aca="false">IF(E152&lt;11,-3.6797*E152^2+48.115*E152-53.83,280.92*EXP(-0.2027*E152))</f>
        <v>-53.83</v>
      </c>
      <c r="BG152" s="0" t="n">
        <f aca="false">32.208*LN(F152)+21.438</f>
        <v>104.29669471051</v>
      </c>
      <c r="BH152" s="0" t="n">
        <f aca="false">IF(G152&lt;=2, -10*G152+100, 88.958*EXP(-0.0755*G152))</f>
        <v>74.7772988969374</v>
      </c>
      <c r="BI152" s="0" t="n">
        <f aca="false">IF(I152&lt;=100, 0.0053*(I152)^2-1.0332*I152+100.76, 122.82*EXP(-0.0092*I152))</f>
        <v>93.979312</v>
      </c>
      <c r="BJ152" s="0" t="e">
        <f aca="false">IF(P152&lt;=1000, -6.942*LN(P152)+107.59, -36.304*LN(P152)+310.72)</f>
        <v>#VALUE!</v>
      </c>
      <c r="BK152" s="0" t="e">
        <f aca="false">BF152^0.04*BG152^0.22*BH152^0.51*BI152^0.06*BJ152^0.17</f>
        <v>#VALUE!</v>
      </c>
      <c r="BL152" s="0" t="e">
        <f aca="false">IF(BK152&gt;=90, "Very Good", IF(BK152&gt;=80, "Good", IF(BK152&gt;=70, "Slightly Good", IF(BK152&gt;=60, "Average", IF(BK152&gt;=50, "Slightly Poor", IF(BK152&gt;=40, "Poor", "Very Poor"))))))</f>
        <v>#VALUE!</v>
      </c>
      <c r="BM152" s="0" t="e">
        <f aca="false">IF(P152&lt;=1000, -6.942*LN(P152)+107.59, IF(AND(P152&gt;1000, P152&lt;=5213),-36.304*LN(P152)+310.72, IF(P152&gt;5213, 10)))</f>
        <v>#VALUE!</v>
      </c>
      <c r="BN152" s="0" t="e">
        <f aca="false">BF152^0.04*BG152^0.22*BH152^0.51*BI152^0.06*BM152^0.17</f>
        <v>#VALUE!</v>
      </c>
      <c r="BO152" s="0" t="e">
        <f aca="false">IF(BN152&gt;=90, "Very Good", IF(BN152&gt;=80, "Good", IF(BN152&gt;=70, "Slightly Good", IF(BN152&gt;=60, "Average", IF(BN152&gt;=50, "Slightly Poor", IF(BN152&gt;=40, "Poor", "Very Poor"))))))</f>
        <v>#VALUE!</v>
      </c>
      <c r="BP152" s="0" t="e">
        <f aca="false">IF(AJ152&lt;=1000, -6.942*LN(AJ152)+107.59, IF(AND(AJ152&gt;1000, AJ152&lt;=5213),-36.304*LN(AJ152)+310.72, IF(AJ152&gt;5213, 10)))</f>
        <v>#VALUE!</v>
      </c>
      <c r="BQ152" s="0" t="e">
        <f aca="false">BF152^0.04*BG152^0.22*BH152^0.51*BI152^0.06*BP152^0.17</f>
        <v>#VALUE!</v>
      </c>
      <c r="BR152" s="0" t="e">
        <f aca="false">IF(BQ152&gt;=90, "Very Good", IF(BQ152&gt;=80, "Good", IF(BQ152&gt;=70, "Slightly Good", IF(BQ152&gt;=60, "Average", IF(BQ152&gt;=50, "Slightly Poor", IF(BQ152&gt;=40, "Poor", "Very Poor"))))))</f>
        <v>#VALUE!</v>
      </c>
      <c r="BT152" s="0" t="e">
        <f aca="false">9.81*LN(AH152)+30.6</f>
        <v>#VALUE!</v>
      </c>
      <c r="BU152" s="0" t="e">
        <f aca="false">IF(BT152&lt;30, "Clean water", IF(AND(BT152&gt;=30, BT152&lt;40), "Hypolimia", IF(AND(BT152&gt;=40,BT152&lt;50), "Mesotrophic", IF(AND(BT152&gt;=50, BT152&lt;70), "Eutrophic", IF(BT152&gt;70,"Hypertrophic")))))</f>
        <v>#VALUE!</v>
      </c>
      <c r="BW152" s="0" t="str">
        <f aca="false">IF(G152/H152&gt;=1, "PLS CHECK", "")</f>
        <v/>
      </c>
      <c r="BX152" s="0" t="str">
        <f aca="false">IF(AC152/J152&gt;=1, "PLS CHECK", "")</f>
        <v/>
      </c>
      <c r="BY152" s="0" t="str">
        <f aca="false">IF(AE152/J152&gt;=1, "PLS CHECK", "")</f>
        <v/>
      </c>
      <c r="BZ152" s="0" t="str">
        <f aca="false">IF(AD152/J152&gt;=1, "PLS CHECK", "")</f>
        <v/>
      </c>
      <c r="CA152" s="0" t="str">
        <f aca="false">IF(AF152/K152&gt;=1, "PLS CHECK", "")</f>
        <v/>
      </c>
      <c r="CB152" s="0" t="str">
        <f aca="false">IF(AG152/K152&gt;=1, "PLS CHECK", "")</f>
        <v/>
      </c>
    </row>
    <row r="153" customFormat="false" ht="12.5" hidden="false" customHeight="false" outlineLevel="0" collapsed="false">
      <c r="A153" s="0" t="n">
        <v>150</v>
      </c>
      <c r="B153" s="15" t="s">
        <v>75</v>
      </c>
      <c r="C153" s="16" t="s">
        <v>76</v>
      </c>
      <c r="D153" s="0" t="s">
        <v>146</v>
      </c>
      <c r="E153" s="0" t="n">
        <v>8.1</v>
      </c>
      <c r="F153" s="0" t="n">
        <v>9.3</v>
      </c>
      <c r="G153" s="37"/>
      <c r="H153" s="37"/>
      <c r="I153" s="37"/>
      <c r="J153" s="0" t="n">
        <v>2.822</v>
      </c>
      <c r="K153" s="0" t="n">
        <v>0.057</v>
      </c>
      <c r="L153" s="0" t="n">
        <v>2</v>
      </c>
      <c r="M153" s="0" t="n">
        <v>22.3</v>
      </c>
      <c r="N153" s="0" t="n">
        <v>0</v>
      </c>
      <c r="O153" s="37"/>
      <c r="P153" s="0" t="n">
        <v>40000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</v>
      </c>
      <c r="AC153" s="0" t="n">
        <v>2.757</v>
      </c>
      <c r="AD153" s="0" t="n">
        <v>0.055</v>
      </c>
      <c r="AE153" s="0" t="n">
        <v>2.335</v>
      </c>
      <c r="AF153" s="0" t="n">
        <v>0.028</v>
      </c>
      <c r="AG153" s="0" t="n">
        <v>0.012</v>
      </c>
      <c r="AH153" s="37"/>
      <c r="AJ153" s="0" t="n">
        <v>500</v>
      </c>
      <c r="AP153" s="0" t="n">
        <v>0.3</v>
      </c>
      <c r="AY153" s="0" t="n">
        <v>0</v>
      </c>
      <c r="BF153" s="0" t="n">
        <f aca="false">IF(E153&lt;11,-3.6797*E153^2+48.115*E153-53.83,280.92*EXP(-0.2027*E153))</f>
        <v>94.476383</v>
      </c>
      <c r="BG153" s="0" t="n">
        <f aca="false">32.208*LN(F153)+21.438</f>
        <v>93.2623038003278</v>
      </c>
      <c r="BH153" s="0" t="n">
        <f aca="false">IF(G153&lt;=2, -10*G153+100, 88.958*EXP(-0.0755*G153))</f>
        <v>100</v>
      </c>
      <c r="BI153" s="0" t="n">
        <f aca="false">IF(I153&lt;=100, 0.0053*(I153)^2-1.0332*I153+100.76, 122.82*EXP(-0.0092*I153))</f>
        <v>100.76</v>
      </c>
      <c r="BJ153" s="0" t="n">
        <f aca="false">IF(P153&lt;=1000, -6.942*LN(P153)+107.59, -36.304*LN(P153)+310.72)</f>
        <v>-73.9802273503198</v>
      </c>
      <c r="BK153" s="0" t="e">
        <f aca="false">BF153^0.04*BG153^0.22*BH153^0.51*BI153^0.06*BJ153^0.17</f>
        <v>#NUM!</v>
      </c>
      <c r="BL153" s="0" t="e">
        <f aca="false">IF(BK153&gt;=90, "Very Good", IF(BK153&gt;=80, "Good", IF(BK153&gt;=70, "Slightly Good", IF(BK153&gt;=60, "Average", IF(BK153&gt;=50, "Slightly Poor", IF(BK153&gt;=40, "Poor", "Very Poor"))))))</f>
        <v>#NUM!</v>
      </c>
      <c r="BM153" s="0" t="n">
        <f aca="false">IF(P153&lt;=1000, -6.942*LN(P153)+107.59, IF(AND(P153&gt;1000, P153&lt;=5213),-36.304*LN(P153)+310.72, IF(P153&gt;5213, 10)))</f>
        <v>10</v>
      </c>
      <c r="BN153" s="0" t="n">
        <f aca="false">BF153^0.04*BG153^0.22*BH153^0.51*BI153^0.06*BM153^0.17</f>
        <v>66.4577403343142</v>
      </c>
      <c r="BO153" s="0" t="str">
        <f aca="false">IF(BN153&gt;=90, "Very Good", IF(BN153&gt;=80, "Good", IF(BN153&gt;=70, "Slightly Good", IF(BN153&gt;=60, "Average", IF(BN153&gt;=50, "Slightly Poor", IF(BN153&gt;=40, "Poor", "Very Poor"))))))</f>
        <v>Average</v>
      </c>
      <c r="BP153" s="0" t="n">
        <f aca="false">IF(AJ153&lt;=1000, -6.942*LN(AJ153)+107.59, IF(AND(AJ153&gt;1000, AJ153&lt;=5213),-36.304*LN(AJ153)+310.72, IF(AJ153&gt;5213, 10)))</f>
        <v>64.4481905807532</v>
      </c>
      <c r="BQ153" s="0" t="n">
        <f aca="false">BF153^0.04*BG153^0.22*BH153^0.51*BI153^0.06*BP153^0.17</f>
        <v>91.2244795671633</v>
      </c>
      <c r="BR153" s="0" t="str">
        <f aca="false">IF(BQ153&gt;=90, "Very Good", IF(BQ153&gt;=80, "Good", IF(BQ153&gt;=70, "Slightly Good", IF(BQ153&gt;=60, "Average", IF(BQ153&gt;=50, "Slightly Poor", IF(BQ153&gt;=40, "Poor", "Very Poor"))))))</f>
        <v>Very Good</v>
      </c>
      <c r="BT153" s="0" t="e">
        <f aca="false">9.81*LN(AH153)+30.6</f>
        <v>#VALUE!</v>
      </c>
      <c r="BU153" s="0" t="e">
        <f aca="false">IF(BT153&lt;30, "Clean water", IF(AND(BT153&gt;=30, BT153&lt;40), "Hypolimia", IF(AND(BT153&gt;=40,BT153&lt;50), "Mesotrophic", IF(AND(BT153&gt;=50, BT153&lt;70), "Eutrophic", IF(BT153&gt;70,"Hypertrophic")))))</f>
        <v>#VALUE!</v>
      </c>
      <c r="BW153" s="0" t="e">
        <f aca="false">IF(G153/H153&gt;=1, "PLS CHECK", "")</f>
        <v>#DIV/0!</v>
      </c>
      <c r="BX153" s="0" t="str">
        <f aca="false">IF(AC153/J153&gt;=1, "PLS CHECK", "")</f>
        <v/>
      </c>
      <c r="BY153" s="0" t="str">
        <f aca="false">IF(AE153/J153&gt;=1, "PLS CHECK", "")</f>
        <v/>
      </c>
      <c r="BZ153" s="0" t="str">
        <f aca="false">IF(AD153/J153&gt;=1, "PLS CHECK", "")</f>
        <v/>
      </c>
      <c r="CA153" s="0" t="str">
        <f aca="false">IF(AF153/K153&gt;=1, "PLS CHECK", "")</f>
        <v/>
      </c>
      <c r="CB153" s="0" t="str">
        <f aca="false">IF(AG153/K153&gt;=1, "PLS CHECK", "")</f>
        <v/>
      </c>
    </row>
    <row r="154" customFormat="false" ht="12.5" hidden="false" customHeight="false" outlineLevel="0" collapsed="false">
      <c r="A154" s="0" t="n">
        <v>151</v>
      </c>
      <c r="B154" s="15" t="s">
        <v>77</v>
      </c>
      <c r="C154" s="16" t="s">
        <v>78</v>
      </c>
      <c r="D154" s="0" t="s">
        <v>146</v>
      </c>
      <c r="E154" s="0" t="n">
        <v>8.2</v>
      </c>
      <c r="F154" s="0" t="n">
        <v>11.2</v>
      </c>
      <c r="G154" s="0" t="n">
        <v>2.2</v>
      </c>
      <c r="H154" s="0" t="n">
        <v>4.4</v>
      </c>
      <c r="I154" s="0" t="n">
        <v>5.3</v>
      </c>
      <c r="J154" s="37"/>
      <c r="K154" s="0" t="n">
        <v>0.031</v>
      </c>
      <c r="L154" s="0" t="n">
        <v>3.5</v>
      </c>
      <c r="M154" s="0" t="n">
        <v>23.3</v>
      </c>
      <c r="N154" s="0" t="n">
        <v>0</v>
      </c>
      <c r="O154" s="37"/>
      <c r="P154" s="37"/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</v>
      </c>
      <c r="AC154" s="37"/>
      <c r="AD154" s="0" t="n">
        <v>0.086</v>
      </c>
      <c r="AE154" s="37"/>
      <c r="AF154" s="0" t="n">
        <v>0.015</v>
      </c>
      <c r="AG154" s="0" t="n">
        <v>0.001</v>
      </c>
      <c r="AH154" s="0" t="n">
        <v>11.5</v>
      </c>
      <c r="AJ154" s="0" t="n">
        <v>28</v>
      </c>
      <c r="AP154" s="0" t="n">
        <v>0</v>
      </c>
      <c r="AY154" s="0" t="n">
        <v>0</v>
      </c>
      <c r="BD154" s="0" t="n">
        <v>168.199</v>
      </c>
      <c r="BF154" s="0" t="n">
        <f aca="false">IF(E154&lt;11,-3.6797*E154^2+48.115*E154-53.83,280.92*EXP(-0.2027*E154))</f>
        <v>93.289972</v>
      </c>
      <c r="BG154" s="0" t="n">
        <f aca="false">32.208*LN(F154)+21.438</f>
        <v>99.2497509715202</v>
      </c>
      <c r="BH154" s="0" t="n">
        <f aca="false">IF(G154&lt;=2, -10*G154+100, 88.958*EXP(-0.0755*G154))</f>
        <v>75.3440041238757</v>
      </c>
      <c r="BI154" s="0" t="n">
        <f aca="false">IF(I154&lt;=100, 0.0053*(I154)^2-1.0332*I154+100.76, 122.82*EXP(-0.0092*I154))</f>
        <v>95.432917</v>
      </c>
      <c r="BJ154" s="0" t="e">
        <f aca="false">IF(P154&lt;=1000, -6.942*LN(P154)+107.59, -36.304*LN(P154)+310.72)</f>
        <v>#VALUE!</v>
      </c>
      <c r="BK154" s="0" t="e">
        <f aca="false">BF154^0.04*BG154^0.22*BH154^0.51*BI154^0.06*BJ154^0.17</f>
        <v>#VALUE!</v>
      </c>
      <c r="BL154" s="0" t="e">
        <f aca="false">IF(BK154&gt;=90, "Very Good", IF(BK154&gt;=80, "Good", IF(BK154&gt;=70, "Slightly Good", IF(BK154&gt;=60, "Average", IF(BK154&gt;=50, "Slightly Poor", IF(BK154&gt;=40, "Poor", "Very Poor"))))))</f>
        <v>#VALUE!</v>
      </c>
      <c r="BM154" s="0" t="e">
        <f aca="false">IF(P154&lt;=1000, -6.942*LN(P154)+107.59, IF(AND(P154&gt;1000, P154&lt;=5213),-36.304*LN(P154)+310.72, IF(P154&gt;5213, 10)))</f>
        <v>#VALUE!</v>
      </c>
      <c r="BN154" s="0" t="e">
        <f aca="false">BF154^0.04*BG154^0.22*BH154^0.51*BI154^0.06*BM154^0.17</f>
        <v>#VALUE!</v>
      </c>
      <c r="BO154" s="0" t="e">
        <f aca="false">IF(BN154&gt;=90, "Very Good", IF(BN154&gt;=80, "Good", IF(BN154&gt;=70, "Slightly Good", IF(BN154&gt;=60, "Average", IF(BN154&gt;=50, "Slightly Poor", IF(BN154&gt;=40, "Poor", "Very Poor"))))))</f>
        <v>#VALUE!</v>
      </c>
      <c r="BP154" s="0" t="n">
        <f aca="false">IF(AJ154&lt;=1000, -6.942*LN(AJ154)+107.59, IF(AND(AJ154&gt;1000, AJ154&lt;=5213),-36.304*LN(AJ154)+310.72, IF(AJ154&gt;5213, 10)))</f>
        <v>84.4578362903637</v>
      </c>
      <c r="BQ154" s="0" t="n">
        <f aca="false">BF154^0.04*BG154^0.22*BH154^0.51*BI154^0.06*BP154^0.17</f>
        <v>83.4986379426927</v>
      </c>
      <c r="BR154" s="0" t="str">
        <f aca="false">IF(BQ154&gt;=90, "Very Good", IF(BQ154&gt;=80, "Good", IF(BQ154&gt;=70, "Slightly Good", IF(BQ154&gt;=60, "Average", IF(BQ154&gt;=50, "Slightly Poor", IF(BQ154&gt;=40, "Poor", "Very Poor"))))))</f>
        <v>Good</v>
      </c>
      <c r="BT154" s="0" t="n">
        <f aca="false">9.81*LN(AH154)+30.6</f>
        <v>54.5594244169719</v>
      </c>
      <c r="BU154" s="0" t="str">
        <f aca="false">IF(BT154&lt;30, "Clean water", IF(AND(BT154&gt;=30, BT154&lt;40), "Hypolimia", IF(AND(BT154&gt;=40,BT154&lt;50), "Mesotrophic", IF(AND(BT154&gt;=50, BT154&lt;70), "Eutrophic", IF(BT154&gt;70,"Hypertrophic")))))</f>
        <v>Eutrophic</v>
      </c>
      <c r="BW154" s="0" t="str">
        <f aca="false">IF(G154/H154&gt;=1, "PLS CHECK", "")</f>
        <v/>
      </c>
      <c r="BX154" s="0" t="e">
        <f aca="false">IF(AC154/J154&gt;=1, "PLS CHECK", "")</f>
        <v>#DIV/0!</v>
      </c>
      <c r="BY154" s="0" t="e">
        <f aca="false">IF(AE154/J154&gt;=1, "PLS CHECK", "")</f>
        <v>#DIV/0!</v>
      </c>
      <c r="BZ154" s="0" t="e">
        <f aca="false">IF(AD154/J154&gt;=1, "PLS CHECK", "")</f>
        <v>#DIV/0!</v>
      </c>
      <c r="CA154" s="0" t="str">
        <f aca="false">IF(AF154/K154&gt;=1, "PLS CHECK", "")</f>
        <v/>
      </c>
      <c r="CB154" s="0" t="str">
        <f aca="false">IF(AG154/K154&gt;=1, "PLS CHECK", "")</f>
        <v/>
      </c>
    </row>
    <row r="155" customFormat="false" ht="12.5" hidden="false" customHeight="false" outlineLevel="0" collapsed="false">
      <c r="A155" s="0" t="n">
        <v>152</v>
      </c>
      <c r="B155" s="15" t="s">
        <v>79</v>
      </c>
      <c r="C155" s="16" t="s">
        <v>80</v>
      </c>
      <c r="D155" s="0" t="s">
        <v>146</v>
      </c>
      <c r="E155" s="0" t="n">
        <v>7.4</v>
      </c>
      <c r="F155" s="0" t="n">
        <v>8</v>
      </c>
      <c r="G155" s="0" t="n">
        <v>2.4</v>
      </c>
      <c r="H155" s="0" t="n">
        <v>4.8</v>
      </c>
      <c r="I155" s="0" t="n">
        <v>9.9</v>
      </c>
      <c r="J155" s="0" t="n">
        <v>3.755</v>
      </c>
      <c r="K155" s="0" t="n">
        <v>0.12</v>
      </c>
      <c r="L155" s="0" t="n">
        <v>4.4</v>
      </c>
      <c r="M155" s="0" t="n">
        <v>24.1</v>
      </c>
      <c r="N155" s="0" t="n">
        <v>0</v>
      </c>
      <c r="O155" s="0" t="n">
        <v>250</v>
      </c>
      <c r="P155" s="0" t="n">
        <v>4744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</v>
      </c>
      <c r="AC155" s="0" t="n">
        <v>3.535</v>
      </c>
      <c r="AD155" s="0" t="n">
        <v>0.767</v>
      </c>
      <c r="AE155" s="0" t="n">
        <v>2.298</v>
      </c>
      <c r="AF155" s="0" t="n">
        <v>0.085</v>
      </c>
      <c r="AG155" s="0" t="n">
        <v>0.03</v>
      </c>
      <c r="AH155" s="0" t="n">
        <v>21</v>
      </c>
      <c r="AJ155" s="0" t="n">
        <v>960</v>
      </c>
      <c r="AP155" s="0" t="n">
        <v>0</v>
      </c>
      <c r="AY155" s="0" t="n">
        <v>0</v>
      </c>
      <c r="BD155" s="0" t="n">
        <v>172.187</v>
      </c>
      <c r="BF155" s="0" t="n">
        <f aca="false">IF(E155&lt;11,-3.6797*E155^2+48.115*E155-53.83,280.92*EXP(-0.2027*E155))</f>
        <v>100.720628</v>
      </c>
      <c r="BG155" s="0" t="n">
        <f aca="false">32.208*LN(F155)+21.438</f>
        <v>88.4126531744242</v>
      </c>
      <c r="BH155" s="0" t="n">
        <f aca="false">IF(G155&lt;=2, -10*G155+100, 88.958*EXP(-0.0755*G155))</f>
        <v>74.2148561832273</v>
      </c>
      <c r="BI155" s="0" t="n">
        <f aca="false">IF(I155&lt;=100, 0.0053*(I155)^2-1.0332*I155+100.76, 122.82*EXP(-0.0092*I155))</f>
        <v>91.050773</v>
      </c>
      <c r="BJ155" s="0" t="n">
        <f aca="false">IF(P155&lt;=1000, -6.942*LN(P155)+107.59, -36.304*LN(P155)+310.72)</f>
        <v>3.41985680964177</v>
      </c>
      <c r="BK155" s="0" t="n">
        <f aca="false">BF155^0.04*BG155^0.22*BH155^0.51*BI155^0.06*BJ155^0.17</f>
        <v>46.8432057631871</v>
      </c>
      <c r="BL155" s="0" t="str">
        <f aca="false">IF(BK155&gt;=90, "Very Good", IF(BK155&gt;=80, "Good", IF(BK155&gt;=70, "Slightly Good", IF(BK155&gt;=60, "Average", IF(BK155&gt;=50, "Slightly Poor", IF(BK155&gt;=40, "Poor", "Very Poor"))))))</f>
        <v>Poor</v>
      </c>
      <c r="BM155" s="0" t="n">
        <f aca="false">IF(P155&lt;=1000, -6.942*LN(P155)+107.59, IF(AND(P155&gt;1000, P155&lt;=5213),-36.304*LN(P155)+310.72, IF(P155&gt;5213, 10)))</f>
        <v>3.41985680964177</v>
      </c>
      <c r="BN155" s="0" t="n">
        <f aca="false">BF155^0.04*BG155^0.22*BH155^0.51*BI155^0.06*BM155^0.17</f>
        <v>46.8432057631871</v>
      </c>
      <c r="BO155" s="0" t="str">
        <f aca="false">IF(BN155&gt;=90, "Very Good", IF(BN155&gt;=80, "Good", IF(BN155&gt;=70, "Slightly Good", IF(BN155&gt;=60, "Average", IF(BN155&gt;=50, "Slightly Poor", IF(BN155&gt;=40, "Poor", "Very Poor"))))))</f>
        <v>Poor</v>
      </c>
      <c r="BP155" s="0" t="n">
        <f aca="false">IF(AJ155&lt;=1000, -6.942*LN(AJ155)+107.59, IF(AND(AJ155&gt;1000, AJ155&lt;=5213),-36.304*LN(AJ155)+310.72, IF(AJ155&gt;5213, 10)))</f>
        <v>59.9197491392656</v>
      </c>
      <c r="BQ155" s="0" t="n">
        <f aca="false">BF155^0.04*BG155^0.22*BH155^0.51*BI155^0.06*BP155^0.17</f>
        <v>76.2170542848408</v>
      </c>
      <c r="BR155" s="0" t="str">
        <f aca="false">IF(BQ155&gt;=90, "Very Good", IF(BQ155&gt;=80, "Good", IF(BQ155&gt;=70, "Slightly Good", IF(BQ155&gt;=60, "Average", IF(BQ155&gt;=50, "Slightly Poor", IF(BQ155&gt;=40, "Poor", "Very Poor"))))))</f>
        <v>Slightly Good</v>
      </c>
      <c r="BT155" s="0" t="n">
        <f aca="false">9.81*LN(AH155)+30.6</f>
        <v>60.4667651140668</v>
      </c>
      <c r="BU155" s="0" t="str">
        <f aca="false">IF(BT155&lt;30, "Clean water", IF(AND(BT155&gt;=30, BT155&lt;40), "Hypolimia", IF(AND(BT155&gt;=40,BT155&lt;50), "Mesotrophic", IF(AND(BT155&gt;=50, BT155&lt;70), "Eutrophic", IF(BT155&gt;70,"Hypertrophic")))))</f>
        <v>Eutrophic</v>
      </c>
      <c r="BW155" s="0" t="str">
        <f aca="false">IF(G155/H155&gt;=1, "PLS CHECK", "")</f>
        <v/>
      </c>
      <c r="BX155" s="0" t="str">
        <f aca="false">IF(AC155/J155&gt;=1, "PLS CHECK", "")</f>
        <v/>
      </c>
      <c r="BY155" s="0" t="str">
        <f aca="false">IF(AE155/J155&gt;=1, "PLS CHECK", "")</f>
        <v/>
      </c>
      <c r="BZ155" s="0" t="str">
        <f aca="false">IF(AD155/J155&gt;=1, "PLS CHECK", "")</f>
        <v/>
      </c>
      <c r="CA155" s="0" t="str">
        <f aca="false">IF(AF155/K155&gt;=1, "PLS CHECK", "")</f>
        <v/>
      </c>
      <c r="CB155" s="0" t="str">
        <f aca="false">IF(AG155/K155&gt;=1, "PLS CHECK", "")</f>
        <v/>
      </c>
    </row>
    <row r="156" customFormat="false" ht="12.5" hidden="false" customHeight="false" outlineLevel="0" collapsed="false">
      <c r="A156" s="0" t="n">
        <v>153</v>
      </c>
      <c r="B156" s="15" t="s">
        <v>81</v>
      </c>
      <c r="C156" s="16" t="s">
        <v>82</v>
      </c>
      <c r="D156" s="0" t="s">
        <v>146</v>
      </c>
      <c r="E156" s="0" t="n">
        <v>8.2</v>
      </c>
      <c r="F156" s="0" t="n">
        <v>10.3</v>
      </c>
      <c r="G156" s="0" t="n">
        <v>1.1</v>
      </c>
      <c r="H156" s="0" t="n">
        <v>4.8</v>
      </c>
      <c r="I156" s="0" t="n">
        <v>1.6</v>
      </c>
      <c r="J156" s="0" t="n">
        <v>2.315</v>
      </c>
      <c r="K156" s="0" t="n">
        <v>0.067</v>
      </c>
      <c r="L156" s="0" t="n">
        <v>2.3</v>
      </c>
      <c r="M156" s="0" t="n">
        <v>22.3</v>
      </c>
      <c r="N156" s="0" t="n">
        <v>0</v>
      </c>
      <c r="O156" s="0" t="n">
        <v>352</v>
      </c>
      <c r="P156" s="0" t="n">
        <v>5000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AC156" s="0" t="n">
        <v>2.232</v>
      </c>
      <c r="AD156" s="0" t="n">
        <v>0.154</v>
      </c>
      <c r="AE156" s="0" t="n">
        <v>1.778</v>
      </c>
      <c r="AF156" s="0" t="n">
        <v>0.044</v>
      </c>
      <c r="AG156" s="0" t="n">
        <v>0.042</v>
      </c>
      <c r="AH156" s="0" t="n">
        <v>12.9</v>
      </c>
      <c r="AJ156" s="0" t="n">
        <v>1400</v>
      </c>
      <c r="AP156" s="0" t="n">
        <v>0.2</v>
      </c>
      <c r="AY156" s="0" t="n">
        <v>0</v>
      </c>
      <c r="BF156" s="0" t="n">
        <f aca="false">IF(E156&lt;11,-3.6797*E156^2+48.115*E156-53.83,280.92*EXP(-0.2027*E156))</f>
        <v>93.289972</v>
      </c>
      <c r="BG156" s="0" t="n">
        <f aca="false">32.208*LN(F156)+21.438</f>
        <v>96.5516905777479</v>
      </c>
      <c r="BH156" s="0" t="n">
        <f aca="false">IF(G156&lt;=2, -10*G156+100, 88.958*EXP(-0.0755*G156))</f>
        <v>89</v>
      </c>
      <c r="BI156" s="0" t="n">
        <f aca="false">IF(I156&lt;=100, 0.0053*(I156)^2-1.0332*I156+100.76, 122.82*EXP(-0.0092*I156))</f>
        <v>99.120448</v>
      </c>
      <c r="BJ156" s="0" t="n">
        <f aca="false">IF(P156&lt;=1000, -6.942*LN(P156)+107.59, -36.304*LN(P156)+310.72)</f>
        <v>1.5118183788249</v>
      </c>
      <c r="BK156" s="0" t="n">
        <f aca="false">BF156^0.04*BG156^0.22*BH156^0.51*BI156^0.06*BJ156^0.17</f>
        <v>45.6997902664209</v>
      </c>
      <c r="BL156" s="0" t="str">
        <f aca="false">IF(BK156&gt;=90, "Very Good", IF(BK156&gt;=80, "Good", IF(BK156&gt;=70, "Slightly Good", IF(BK156&gt;=60, "Average", IF(BK156&gt;=50, "Slightly Poor", IF(BK156&gt;=40, "Poor", "Very Poor"))))))</f>
        <v>Poor</v>
      </c>
      <c r="BM156" s="0" t="n">
        <f aca="false">IF(P156&lt;=1000, -6.942*LN(P156)+107.59, IF(AND(P156&gt;1000, P156&lt;=5213),-36.304*LN(P156)+310.72, IF(P156&gt;5213, 10)))</f>
        <v>1.5118183788249</v>
      </c>
      <c r="BN156" s="0" t="n">
        <f aca="false">BF156^0.04*BG156^0.22*BH156^0.51*BI156^0.06*BM156^0.17</f>
        <v>45.6997902664209</v>
      </c>
      <c r="BO156" s="0" t="str">
        <f aca="false">IF(BN156&gt;=90, "Very Good", IF(BN156&gt;=80, "Good", IF(BN156&gt;=70, "Slightly Good", IF(BN156&gt;=60, "Average", IF(BN156&gt;=50, "Slightly Poor", IF(BN156&gt;=40, "Poor", "Very Poor"))))))</f>
        <v>Poor</v>
      </c>
      <c r="BP156" s="0" t="n">
        <f aca="false">IF(AJ156&lt;=1000, -6.942*LN(AJ156)+107.59, IF(AND(AJ156&gt;1000, AJ156&lt;=5213),-36.304*LN(AJ156)+310.72, IF(AJ156&gt;5213, 10)))</f>
        <v>47.725564273536</v>
      </c>
      <c r="BQ156" s="0" t="n">
        <f aca="false">BF156^0.04*BG156^0.22*BH156^0.51*BI156^0.06*BP156^0.17</f>
        <v>82.1839391677459</v>
      </c>
      <c r="BR156" s="0" t="str">
        <f aca="false">IF(BQ156&gt;=90, "Very Good", IF(BQ156&gt;=80, "Good", IF(BQ156&gt;=70, "Slightly Good", IF(BQ156&gt;=60, "Average", IF(BQ156&gt;=50, "Slightly Poor", IF(BQ156&gt;=40, "Poor", "Very Poor"))))))</f>
        <v>Good</v>
      </c>
      <c r="BT156" s="0" t="n">
        <f aca="false">9.81*LN(AH156)+30.6</f>
        <v>55.6863999245164</v>
      </c>
      <c r="BU156" s="0" t="str">
        <f aca="false">IF(BT156&lt;30, "Clean water", IF(AND(BT156&gt;=30, BT156&lt;40), "Hypolimia", IF(AND(BT156&gt;=40,BT156&lt;50), "Mesotrophic", IF(AND(BT156&gt;=50, BT156&lt;70), "Eutrophic", IF(BT156&gt;70,"Hypertrophic")))))</f>
        <v>Eutrophic</v>
      </c>
      <c r="BW156" s="0" t="str">
        <f aca="false">IF(G156/H156&gt;=1, "PLS CHECK", "")</f>
        <v/>
      </c>
      <c r="BX156" s="0" t="str">
        <f aca="false">IF(AC156/J156&gt;=1, "PLS CHECK", "")</f>
        <v/>
      </c>
      <c r="BY156" s="0" t="str">
        <f aca="false">IF(AE156/J156&gt;=1, "PLS CHECK", "")</f>
        <v/>
      </c>
      <c r="BZ156" s="0" t="str">
        <f aca="false">IF(AD156/J156&gt;=1, "PLS CHECK", "")</f>
        <v/>
      </c>
      <c r="CA156" s="0" t="str">
        <f aca="false">IF(AF156/K156&gt;=1, "PLS CHECK", "")</f>
        <v/>
      </c>
      <c r="CB156" s="0" t="str">
        <f aca="false">IF(AG156/K156&gt;=1, "PLS CHECK", "")</f>
        <v/>
      </c>
    </row>
    <row r="157" customFormat="false" ht="12.5" hidden="false" customHeight="false" outlineLevel="0" collapsed="false">
      <c r="A157" s="0" t="n">
        <v>154</v>
      </c>
      <c r="B157" s="15" t="s">
        <v>83</v>
      </c>
      <c r="C157" s="16" t="s">
        <v>84</v>
      </c>
      <c r="D157" s="0" t="s">
        <v>146</v>
      </c>
      <c r="E157" s="0" t="n">
        <v>7.7</v>
      </c>
      <c r="F157" s="0" t="n">
        <v>8.5</v>
      </c>
      <c r="G157" s="0" t="n">
        <v>1.3</v>
      </c>
      <c r="H157" s="0" t="n">
        <v>4.7</v>
      </c>
      <c r="I157" s="0" t="n">
        <v>2.2</v>
      </c>
      <c r="J157" s="0" t="n">
        <v>3.272</v>
      </c>
      <c r="K157" s="0" t="n">
        <v>0.041</v>
      </c>
      <c r="L157" s="0" t="n">
        <v>2.1</v>
      </c>
      <c r="M157" s="0" t="n">
        <v>24.4</v>
      </c>
      <c r="N157" s="0" t="n">
        <v>0</v>
      </c>
      <c r="O157" s="0" t="n">
        <v>232</v>
      </c>
      <c r="P157" s="0" t="n">
        <v>4300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AC157" s="0" t="n">
        <v>3.15</v>
      </c>
      <c r="AD157" s="0" t="n">
        <v>0.392</v>
      </c>
      <c r="AE157" s="0" t="n">
        <v>2.56</v>
      </c>
      <c r="AF157" s="0" t="n">
        <v>0.023</v>
      </c>
      <c r="AG157" s="0" t="n">
        <v>0.005</v>
      </c>
      <c r="AH157" s="0" t="n">
        <v>5.2</v>
      </c>
      <c r="AJ157" s="0" t="n">
        <v>170</v>
      </c>
      <c r="AP157" s="0" t="n">
        <v>0</v>
      </c>
      <c r="AY157" s="0" t="n">
        <v>0</v>
      </c>
      <c r="BF157" s="0" t="n">
        <f aca="false">IF(E157&lt;11,-3.6797*E157^2+48.115*E157-53.83,280.92*EXP(-0.2027*E157))</f>
        <v>98.486087</v>
      </c>
      <c r="BG157" s="0" t="n">
        <f aca="false">32.208*LN(F157)+21.438</f>
        <v>90.3652509938879</v>
      </c>
      <c r="BH157" s="0" t="n">
        <f aca="false">IF(G157&lt;=2, -10*G157+100, 88.958*EXP(-0.0755*G157))</f>
        <v>87</v>
      </c>
      <c r="BI157" s="0" t="n">
        <f aca="false">IF(I157&lt;=100, 0.0053*(I157)^2-1.0332*I157+100.76, 122.82*EXP(-0.0092*I157))</f>
        <v>98.512612</v>
      </c>
      <c r="BJ157" s="0" t="n">
        <f aca="false">IF(P157&lt;=1000, -6.942*LN(P157)+107.59, -36.304*LN(P157)+310.72)</f>
        <v>6.98729256774925</v>
      </c>
      <c r="BK157" s="0" t="n">
        <f aca="false">BF157^0.04*BG157^0.22*BH157^0.51*BI157^0.06*BJ157^0.17</f>
        <v>57.8565007098529</v>
      </c>
      <c r="BL157" s="0" t="str">
        <f aca="false">IF(BK157&gt;=90, "Very Good", IF(BK157&gt;=80, "Good", IF(BK157&gt;=70, "Slightly Good", IF(BK157&gt;=60, "Average", IF(BK157&gt;=50, "Slightly Poor", IF(BK157&gt;=40, "Poor", "Very Poor"))))))</f>
        <v>Slightly Poor</v>
      </c>
      <c r="BM157" s="0" t="n">
        <f aca="false">IF(P157&lt;=1000, -6.942*LN(P157)+107.59, IF(AND(P157&gt;1000, P157&lt;=5213),-36.304*LN(P157)+310.72, IF(P157&gt;5213, 10)))</f>
        <v>6.98729256774925</v>
      </c>
      <c r="BN157" s="0" t="n">
        <f aca="false">BF157^0.04*BG157^0.22*BH157^0.51*BI157^0.06*BM157^0.17</f>
        <v>57.8565007098529</v>
      </c>
      <c r="BO157" s="0" t="str">
        <f aca="false">IF(BN157&gt;=90, "Very Good", IF(BN157&gt;=80, "Good", IF(BN157&gt;=70, "Slightly Good", IF(BN157&gt;=60, "Average", IF(BN157&gt;=50, "Slightly Poor", IF(BN157&gt;=40, "Poor", "Very Poor"))))))</f>
        <v>Slightly Poor</v>
      </c>
      <c r="BP157" s="0" t="n">
        <f aca="false">IF(AJ157&lt;=1000, -6.942*LN(AJ157)+107.59, IF(AND(AJ157&gt;1000, AJ157&lt;=5213),-36.304*LN(AJ157)+310.72, IF(AJ157&gt;5213, 10)))</f>
        <v>71.9372872499971</v>
      </c>
      <c r="BQ157" s="0" t="n">
        <f aca="false">BF157^0.04*BG157^0.22*BH157^0.51*BI157^0.06*BP157^0.17</f>
        <v>86.0006700301431</v>
      </c>
      <c r="BR157" s="0" t="str">
        <f aca="false">IF(BQ157&gt;=90, "Very Good", IF(BQ157&gt;=80, "Good", IF(BQ157&gt;=70, "Slightly Good", IF(BQ157&gt;=60, "Average", IF(BQ157&gt;=50, "Slightly Poor", IF(BQ157&gt;=40, "Poor", "Very Poor"))))))</f>
        <v>Good</v>
      </c>
      <c r="BT157" s="0" t="n">
        <f aca="false">9.81*LN(AH157)+30.6</f>
        <v>46.7733411170122</v>
      </c>
      <c r="BU157" s="0" t="str">
        <f aca="false">IF(BT157&lt;30, "Clean water", IF(AND(BT157&gt;=30, BT157&lt;40), "Hypolimia", IF(AND(BT157&gt;=40,BT157&lt;50), "Mesotrophic", IF(AND(BT157&gt;=50, BT157&lt;70), "Eutrophic", IF(BT157&gt;70,"Hypertrophic")))))</f>
        <v>Mesotrophic</v>
      </c>
      <c r="BW157" s="0" t="str">
        <f aca="false">IF(G157/H157&gt;=1, "PLS CHECK", "")</f>
        <v/>
      </c>
      <c r="BX157" s="0" t="str">
        <f aca="false">IF(AC157/J157&gt;=1, "PLS CHECK", "")</f>
        <v/>
      </c>
      <c r="BY157" s="0" t="str">
        <f aca="false">IF(AE157/J157&gt;=1, "PLS CHECK", "")</f>
        <v/>
      </c>
      <c r="BZ157" s="0" t="str">
        <f aca="false">IF(AD157/J157&gt;=1, "PLS CHECK", "")</f>
        <v/>
      </c>
      <c r="CA157" s="0" t="str">
        <f aca="false">IF(AF157/K157&gt;=1, "PLS CHECK", "")</f>
        <v/>
      </c>
      <c r="CB157" s="0" t="str">
        <f aca="false">IF(AG157/K157&gt;=1, "PLS CHECK", "")</f>
        <v/>
      </c>
    </row>
    <row r="158" customFormat="false" ht="12.5" hidden="false" customHeight="false" outlineLevel="0" collapsed="false">
      <c r="A158" s="0" t="n">
        <v>155</v>
      </c>
      <c r="B158" s="15" t="s">
        <v>133</v>
      </c>
      <c r="C158" s="16" t="s">
        <v>134</v>
      </c>
      <c r="D158" s="0" t="s">
        <v>146</v>
      </c>
      <c r="E158" s="37"/>
      <c r="F158" s="0" t="n">
        <v>10.7</v>
      </c>
      <c r="G158" s="37"/>
      <c r="H158" s="0" t="n">
        <v>6.8</v>
      </c>
      <c r="I158" s="37"/>
      <c r="J158" s="0" t="n">
        <v>5.514</v>
      </c>
      <c r="K158" s="0" t="n">
        <v>0.132</v>
      </c>
      <c r="L158" s="0" t="n">
        <v>5</v>
      </c>
      <c r="M158" s="0" t="n">
        <v>29.3</v>
      </c>
      <c r="O158" s="37"/>
      <c r="BD158" s="0" t="n">
        <v>0.069</v>
      </c>
      <c r="BF158" s="0" t="n">
        <f aca="false">IF(E158&lt;11,-3.6797*E158^2+48.115*E158-53.83,280.92*EXP(-0.2027*E158))</f>
        <v>-53.83</v>
      </c>
      <c r="BG158" s="0" t="n">
        <f aca="false">32.208*LN(F158)+21.438</f>
        <v>97.7788104251968</v>
      </c>
      <c r="BH158" s="0" t="n">
        <f aca="false">IF(G158&lt;=2, -10*G158+100, 88.958*EXP(-0.0755*G158))</f>
        <v>100</v>
      </c>
      <c r="BI158" s="0" t="n">
        <f aca="false">IF(I158&lt;=100, 0.0053*(I158)^2-1.0332*I158+100.76, 122.82*EXP(-0.0092*I158))</f>
        <v>100.76</v>
      </c>
      <c r="BJ158" s="0" t="e">
        <f aca="false">IF(P158&lt;=1000, -6.942*LN(P158)+107.59, -36.304*LN(P158)+310.72)</f>
        <v>#VALUE!</v>
      </c>
      <c r="BK158" s="0" t="e">
        <f aca="false">BF158^0.04*BG158^0.22*BH158^0.51*BI158^0.06*BJ158^0.17</f>
        <v>#VALUE!</v>
      </c>
      <c r="BL158" s="0" t="e">
        <f aca="false">IF(BK158&gt;=90, "Very Good", IF(BK158&gt;=80, "Good", IF(BK158&gt;=70, "Slightly Good", IF(BK158&gt;=60, "Average", IF(BK158&gt;=50, "Slightly Poor", IF(BK158&gt;=40, "Poor", "Very Poor"))))))</f>
        <v>#VALUE!</v>
      </c>
      <c r="BM158" s="0" t="e">
        <f aca="false">IF(P158&lt;=1000, -6.942*LN(P158)+107.59, IF(AND(P158&gt;1000, P158&lt;=5213),-36.304*LN(P158)+310.72, IF(P158&gt;5213, 10)))</f>
        <v>#VALUE!</v>
      </c>
      <c r="BN158" s="0" t="e">
        <f aca="false">BF158^0.04*BG158^0.22*BH158^0.51*BI158^0.06*BM158^0.17</f>
        <v>#VALUE!</v>
      </c>
      <c r="BO158" s="0" t="e">
        <f aca="false">IF(BN158&gt;=90, "Very Good", IF(BN158&gt;=80, "Good", IF(BN158&gt;=70, "Slightly Good", IF(BN158&gt;=60, "Average", IF(BN158&gt;=50, "Slightly Poor", IF(BN158&gt;=40, "Poor", "Very Poor"))))))</f>
        <v>#VALUE!</v>
      </c>
      <c r="BP158" s="0" t="e">
        <f aca="false">IF(AJ158&lt;=1000, -6.942*LN(AJ158)+107.59, IF(AND(AJ158&gt;1000, AJ158&lt;=5213),-36.304*LN(AJ158)+310.72, IF(AJ158&gt;5213, 10)))</f>
        <v>#VALUE!</v>
      </c>
      <c r="BQ158" s="0" t="e">
        <f aca="false">BF158^0.04*BG158^0.22*BH158^0.51*BI158^0.06*BP158^0.17</f>
        <v>#VALUE!</v>
      </c>
      <c r="BR158" s="0" t="e">
        <f aca="false">IF(BQ158&gt;=90, "Very Good", IF(BQ158&gt;=80, "Good", IF(BQ158&gt;=70, "Slightly Good", IF(BQ158&gt;=60, "Average", IF(BQ158&gt;=50, "Slightly Poor", IF(BQ158&gt;=40, "Poor", "Very Poor"))))))</f>
        <v>#VALUE!</v>
      </c>
      <c r="BT158" s="0" t="e">
        <f aca="false">9.81*LN(AH158)+30.6</f>
        <v>#VALUE!</v>
      </c>
      <c r="BU158" s="0" t="e">
        <f aca="false">IF(BT158&lt;30, "Clean water", IF(AND(BT158&gt;=30, BT158&lt;40), "Hypolimia", IF(AND(BT158&gt;=40,BT158&lt;50), "Mesotrophic", IF(AND(BT158&gt;=50, BT158&lt;70), "Eutrophic", IF(BT158&gt;70,"Hypertrophic")))))</f>
        <v>#VALUE!</v>
      </c>
      <c r="BW158" s="0" t="str">
        <f aca="false">IF(G158/H158&gt;=1, "PLS CHECK", "")</f>
        <v/>
      </c>
      <c r="BX158" s="0" t="str">
        <f aca="false">IF(AC158/J158&gt;=1, "PLS CHECK", "")</f>
        <v/>
      </c>
      <c r="BY158" s="0" t="str">
        <f aca="false">IF(AE158/J158&gt;=1, "PLS CHECK", "")</f>
        <v/>
      </c>
      <c r="BZ158" s="0" t="str">
        <f aca="false">IF(AD158/J158&gt;=1, "PLS CHECK", "")</f>
        <v/>
      </c>
      <c r="CA158" s="0" t="str">
        <f aca="false">IF(AF158/K158&gt;=1, "PLS CHECK", "")</f>
        <v/>
      </c>
      <c r="CB158" s="0" t="str">
        <f aca="false">IF(AG158/K158&gt;=1, "PLS CHECK", "")</f>
        <v/>
      </c>
    </row>
    <row r="159" customFormat="false" ht="12.5" hidden="false" customHeight="false" outlineLevel="0" collapsed="false">
      <c r="A159" s="0" t="n">
        <v>156</v>
      </c>
      <c r="B159" s="15" t="s">
        <v>85</v>
      </c>
      <c r="C159" s="16" t="s">
        <v>86</v>
      </c>
      <c r="D159" s="0" t="s">
        <v>146</v>
      </c>
      <c r="E159" s="0" t="n">
        <v>8</v>
      </c>
      <c r="F159" s="0" t="n">
        <v>10.2</v>
      </c>
      <c r="G159" s="0" t="n">
        <v>1.7</v>
      </c>
      <c r="H159" s="0" t="n">
        <v>7.4</v>
      </c>
      <c r="I159" s="0" t="n">
        <v>3.7</v>
      </c>
      <c r="J159" s="0" t="n">
        <v>6.912</v>
      </c>
      <c r="K159" s="37"/>
      <c r="L159" s="0" t="n">
        <v>4.2</v>
      </c>
      <c r="M159" s="0" t="n">
        <v>24</v>
      </c>
      <c r="N159" s="0" t="n">
        <v>0</v>
      </c>
      <c r="O159" s="0" t="n">
        <v>584</v>
      </c>
      <c r="P159" s="0" t="n">
        <v>48000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AC159" s="0" t="n">
        <v>6.81</v>
      </c>
      <c r="AD159" s="0" t="n">
        <v>0.108</v>
      </c>
      <c r="AE159" s="0" t="n">
        <v>5.809</v>
      </c>
      <c r="AF159" s="37"/>
      <c r="AG159" s="37"/>
      <c r="AH159" s="37"/>
      <c r="AJ159" s="0" t="n">
        <v>2100</v>
      </c>
      <c r="AP159" s="0" t="n">
        <v>0.2</v>
      </c>
      <c r="AY159" s="0" t="n">
        <v>0</v>
      </c>
      <c r="BF159" s="0" t="n">
        <f aca="false">IF(E159&lt;11,-3.6797*E159^2+48.115*E159-53.83,280.92*EXP(-0.2027*E159))</f>
        <v>95.5892</v>
      </c>
      <c r="BG159" s="0" t="n">
        <f aca="false">32.208*LN(F159)+21.438</f>
        <v>96.2374636951076</v>
      </c>
      <c r="BH159" s="0" t="n">
        <f aca="false">IF(G159&lt;=2, -10*G159+100, 88.958*EXP(-0.0755*G159))</f>
        <v>83</v>
      </c>
      <c r="BI159" s="0" t="n">
        <f aca="false">IF(I159&lt;=100, 0.0053*(I159)^2-1.0332*I159+100.76, 122.82*EXP(-0.0092*I159))</f>
        <v>97.009717</v>
      </c>
      <c r="BJ159" s="0" t="n">
        <f aca="false">IF(P159&lt;=1000, -6.942*LN(P159)+107.59, -36.304*LN(P159)+310.72)</f>
        <v>-80.5992291481676</v>
      </c>
      <c r="BK159" s="0" t="e">
        <f aca="false">BF159^0.04*BG159^0.22*BH159^0.51*BI159^0.06*BJ159^0.17</f>
        <v>#NUM!</v>
      </c>
      <c r="BL159" s="0" t="e">
        <f aca="false">IF(BK159&gt;=90, "Very Good", IF(BK159&gt;=80, "Good", IF(BK159&gt;=70, "Slightly Good", IF(BK159&gt;=60, "Average", IF(BK159&gt;=50, "Slightly Poor", IF(BK159&gt;=40, "Poor", "Very Poor"))))))</f>
        <v>#NUM!</v>
      </c>
      <c r="BM159" s="0" t="n">
        <f aca="false">IF(P159&lt;=1000, -6.942*LN(P159)+107.59, IF(AND(P159&gt;1000, P159&lt;=5213),-36.304*LN(P159)+310.72, IF(P159&gt;5213, 10)))</f>
        <v>10</v>
      </c>
      <c r="BN159" s="0" t="n">
        <f aca="false">BF159^0.04*BG159^0.22*BH159^0.51*BI159^0.06*BM159^0.17</f>
        <v>60.7422411426738</v>
      </c>
      <c r="BO159" s="0" t="str">
        <f aca="false">IF(BN159&gt;=90, "Very Good", IF(BN159&gt;=80, "Good", IF(BN159&gt;=70, "Slightly Good", IF(BN159&gt;=60, "Average", IF(BN159&gt;=50, "Slightly Poor", IF(BN159&gt;=40, "Poor", "Very Poor"))))))</f>
        <v>Average</v>
      </c>
      <c r="BP159" s="0" t="n">
        <f aca="false">IF(AJ159&lt;=1000, -6.942*LN(AJ159)+107.59, IF(AND(AJ159&gt;1000, AJ159&lt;=5213),-36.304*LN(AJ159)+310.72, IF(AJ159&gt;5213, 10)))</f>
        <v>33.0055589887772</v>
      </c>
      <c r="BQ159" s="0" t="n">
        <f aca="false">BF159^0.04*BG159^0.22*BH159^0.51*BI159^0.06*BP159^0.17</f>
        <v>74.4133090328685</v>
      </c>
      <c r="BR159" s="0" t="str">
        <f aca="false">IF(BQ159&gt;=90, "Very Good", IF(BQ159&gt;=80, "Good", IF(BQ159&gt;=70, "Slightly Good", IF(BQ159&gt;=60, "Average", IF(BQ159&gt;=50, "Slightly Poor", IF(BQ159&gt;=40, "Poor", "Very Poor"))))))</f>
        <v>Slightly Good</v>
      </c>
      <c r="BT159" s="0" t="e">
        <f aca="false">9.81*LN(AH159)+30.6</f>
        <v>#VALUE!</v>
      </c>
      <c r="BU159" s="0" t="e">
        <f aca="false">IF(BT159&lt;30, "Clean water", IF(AND(BT159&gt;=30, BT159&lt;40), "Hypolimia", IF(AND(BT159&gt;=40,BT159&lt;50), "Mesotrophic", IF(AND(BT159&gt;=50, BT159&lt;70), "Eutrophic", IF(BT159&gt;70,"Hypertrophic")))))</f>
        <v>#VALUE!</v>
      </c>
      <c r="BW159" s="0" t="str">
        <f aca="false">IF(G159/H159&gt;=1, "PLS CHECK", "")</f>
        <v/>
      </c>
      <c r="BX159" s="0" t="str">
        <f aca="false">IF(AC159/J159&gt;=1, "PLS CHECK", "")</f>
        <v/>
      </c>
      <c r="BY159" s="0" t="str">
        <f aca="false">IF(AE159/J159&gt;=1, "PLS CHECK", "")</f>
        <v/>
      </c>
      <c r="BZ159" s="0" t="str">
        <f aca="false">IF(AD159/J159&gt;=1, "PLS CHECK", "")</f>
        <v/>
      </c>
      <c r="CA159" s="0" t="e">
        <f aca="false">IF(AF159/K159&gt;=1, "PLS CHECK", "")</f>
        <v>#DIV/0!</v>
      </c>
      <c r="CB159" s="0" t="e">
        <f aca="false">IF(AG159/K159&gt;=1, "PLS CHECK", "")</f>
        <v>#DIV/0!</v>
      </c>
    </row>
    <row r="160" customFormat="false" ht="12.5" hidden="false" customHeight="false" outlineLevel="0" collapsed="false">
      <c r="A160" s="0" t="n">
        <v>157</v>
      </c>
      <c r="B160" s="15" t="s">
        <v>135</v>
      </c>
      <c r="C160" s="16" t="s">
        <v>136</v>
      </c>
      <c r="D160" s="0" t="s">
        <v>146</v>
      </c>
      <c r="E160" s="0" t="n">
        <v>7.9</v>
      </c>
      <c r="F160" s="0" t="n">
        <v>11.3</v>
      </c>
      <c r="G160" s="0" t="n">
        <v>3.3</v>
      </c>
      <c r="H160" s="37"/>
      <c r="I160" s="0" t="n">
        <v>18.1</v>
      </c>
      <c r="J160" s="0" t="n">
        <v>6.64</v>
      </c>
      <c r="K160" s="37"/>
      <c r="L160" s="37"/>
      <c r="M160" s="0" t="n">
        <v>28.5</v>
      </c>
      <c r="O160" s="0" t="n">
        <v>555</v>
      </c>
      <c r="BD160" s="0" t="n">
        <v>0.597</v>
      </c>
      <c r="BF160" s="0" t="n">
        <f aca="false">IF(E160&lt;11,-3.6797*E160^2+48.115*E160-53.83,280.92*EXP(-0.2027*E160))</f>
        <v>96.6284230000001</v>
      </c>
      <c r="BG160" s="0" t="n">
        <f aca="false">32.208*LN(F160)+21.438</f>
        <v>99.5360461899348</v>
      </c>
      <c r="BH160" s="0" t="n">
        <f aca="false">IF(G160&lt;=2, -10*G160+100, 88.958*EXP(-0.0755*G160))</f>
        <v>69.3394735712124</v>
      </c>
      <c r="BI160" s="0" t="n">
        <f aca="false">IF(I160&lt;=100, 0.0053*(I160)^2-1.0332*I160+100.76, 122.82*EXP(-0.0092*I160))</f>
        <v>83.795413</v>
      </c>
      <c r="BJ160" s="0" t="e">
        <f aca="false">IF(P160&lt;=1000, -6.942*LN(P160)+107.59, -36.304*LN(P160)+310.72)</f>
        <v>#VALUE!</v>
      </c>
      <c r="BK160" s="0" t="e">
        <f aca="false">BF160^0.04*BG160^0.22*BH160^0.51*BI160^0.06*BJ160^0.17</f>
        <v>#VALUE!</v>
      </c>
      <c r="BL160" s="0" t="e">
        <f aca="false">IF(BK160&gt;=90, "Very Good", IF(BK160&gt;=80, "Good", IF(BK160&gt;=70, "Slightly Good", IF(BK160&gt;=60, "Average", IF(BK160&gt;=50, "Slightly Poor", IF(BK160&gt;=40, "Poor", "Very Poor"))))))</f>
        <v>#VALUE!</v>
      </c>
      <c r="BM160" s="0" t="e">
        <f aca="false">IF(P160&lt;=1000, -6.942*LN(P160)+107.59, IF(AND(P160&gt;1000, P160&lt;=5213),-36.304*LN(P160)+310.72, IF(P160&gt;5213, 10)))</f>
        <v>#VALUE!</v>
      </c>
      <c r="BN160" s="0" t="e">
        <f aca="false">BF160^0.04*BG160^0.22*BH160^0.51*BI160^0.06*BM160^0.17</f>
        <v>#VALUE!</v>
      </c>
      <c r="BO160" s="0" t="e">
        <f aca="false">IF(BN160&gt;=90, "Very Good", IF(BN160&gt;=80, "Good", IF(BN160&gt;=70, "Slightly Good", IF(BN160&gt;=60, "Average", IF(BN160&gt;=50, "Slightly Poor", IF(BN160&gt;=40, "Poor", "Very Poor"))))))</f>
        <v>#VALUE!</v>
      </c>
      <c r="BP160" s="0" t="e">
        <f aca="false">IF(AJ160&lt;=1000, -6.942*LN(AJ160)+107.59, IF(AND(AJ160&gt;1000, AJ160&lt;=5213),-36.304*LN(AJ160)+310.72, IF(AJ160&gt;5213, 10)))</f>
        <v>#VALUE!</v>
      </c>
      <c r="BQ160" s="0" t="e">
        <f aca="false">BF160^0.04*BG160^0.22*BH160^0.51*BI160^0.06*BP160^0.17</f>
        <v>#VALUE!</v>
      </c>
      <c r="BR160" s="0" t="e">
        <f aca="false">IF(BQ160&gt;=90, "Very Good", IF(BQ160&gt;=80, "Good", IF(BQ160&gt;=70, "Slightly Good", IF(BQ160&gt;=60, "Average", IF(BQ160&gt;=50, "Slightly Poor", IF(BQ160&gt;=40, "Poor", "Very Poor"))))))</f>
        <v>#VALUE!</v>
      </c>
      <c r="BT160" s="0" t="e">
        <f aca="false">9.81*LN(AH160)+30.6</f>
        <v>#VALUE!</v>
      </c>
      <c r="BU160" s="0" t="e">
        <f aca="false">IF(BT160&lt;30, "Clean water", IF(AND(BT160&gt;=30, BT160&lt;40), "Hypolimia", IF(AND(BT160&gt;=40,BT160&lt;50), "Mesotrophic", IF(AND(BT160&gt;=50, BT160&lt;70), "Eutrophic", IF(BT160&gt;70,"Hypertrophic")))))</f>
        <v>#VALUE!</v>
      </c>
      <c r="BW160" s="0" t="e">
        <f aca="false">IF(G160/H160&gt;=1, "PLS CHECK", "")</f>
        <v>#DIV/0!</v>
      </c>
      <c r="BX160" s="0" t="str">
        <f aca="false">IF(AC160/J160&gt;=1, "PLS CHECK", "")</f>
        <v/>
      </c>
      <c r="BY160" s="0" t="str">
        <f aca="false">IF(AE160/J160&gt;=1, "PLS CHECK", "")</f>
        <v/>
      </c>
      <c r="BZ160" s="0" t="str">
        <f aca="false">IF(AD160/J160&gt;=1, "PLS CHECK", "")</f>
        <v/>
      </c>
      <c r="CA160" s="0" t="e">
        <f aca="false">IF(AF160/K160&gt;=1, "PLS CHECK", "")</f>
        <v>#DIV/0!</v>
      </c>
      <c r="CB160" s="0" t="e">
        <f aca="false">IF(AG160/K160&gt;=1, "PLS CHECK", "")</f>
        <v>#DIV/0!</v>
      </c>
    </row>
    <row r="161" customFormat="false" ht="12.5" hidden="false" customHeight="false" outlineLevel="0" collapsed="false">
      <c r="A161" s="0" t="n">
        <v>158</v>
      </c>
      <c r="B161" s="15" t="s">
        <v>87</v>
      </c>
      <c r="C161" s="16" t="s">
        <v>88</v>
      </c>
      <c r="D161" s="0" t="s">
        <v>146</v>
      </c>
      <c r="E161" s="0" t="n">
        <v>7.5</v>
      </c>
      <c r="F161" s="0" t="n">
        <v>8</v>
      </c>
      <c r="G161" s="0" t="n">
        <v>2.1</v>
      </c>
      <c r="H161" s="0" t="n">
        <v>5.5</v>
      </c>
      <c r="I161" s="0" t="n">
        <v>3.6</v>
      </c>
      <c r="J161" s="0" t="n">
        <v>5.282</v>
      </c>
      <c r="K161" s="0" t="n">
        <v>0.093</v>
      </c>
      <c r="L161" s="0" t="n">
        <v>2.4</v>
      </c>
      <c r="M161" s="0" t="n">
        <v>24.6</v>
      </c>
      <c r="N161" s="0" t="n">
        <v>0</v>
      </c>
      <c r="O161" s="0" t="n">
        <v>277</v>
      </c>
      <c r="P161" s="0" t="n">
        <v>20000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AC161" s="0" t="n">
        <v>5.189</v>
      </c>
      <c r="AD161" s="0" t="n">
        <v>1.602</v>
      </c>
      <c r="AE161" s="0" t="n">
        <v>3.307</v>
      </c>
      <c r="AF161" s="0" t="n">
        <v>0.067</v>
      </c>
      <c r="AG161" s="0" t="n">
        <v>0.006</v>
      </c>
      <c r="AH161" s="0" t="n">
        <v>12.1</v>
      </c>
      <c r="AJ161" s="0" t="n">
        <v>910</v>
      </c>
      <c r="AP161" s="0" t="n">
        <v>0</v>
      </c>
      <c r="AY161" s="0" t="n">
        <v>0</v>
      </c>
      <c r="BF161" s="0" t="n">
        <f aca="false">IF(E161&lt;11,-3.6797*E161^2+48.115*E161-53.83,280.92*EXP(-0.2027*E161))</f>
        <v>100.049375</v>
      </c>
      <c r="BG161" s="0" t="n">
        <f aca="false">32.208*LN(F161)+21.438</f>
        <v>88.4126531744242</v>
      </c>
      <c r="BH161" s="0" t="n">
        <f aca="false">IF(G161&lt;=2, -10*G161+100, 88.958*EXP(-0.0755*G161))</f>
        <v>75.9150041678102</v>
      </c>
      <c r="BI161" s="0" t="n">
        <f aca="false">IF(I161&lt;=100, 0.0053*(I161)^2-1.0332*I161+100.76, 122.82*EXP(-0.0092*I161))</f>
        <v>97.109168</v>
      </c>
      <c r="BJ161" s="0" t="n">
        <f aca="false">IF(P161&lt;=1000, -6.942*LN(P161)+107.59, -36.304*LN(P161)+310.72)</f>
        <v>-48.8162121072716</v>
      </c>
      <c r="BK161" s="0" t="e">
        <f aca="false">BF161^0.04*BG161^0.22*BH161^0.51*BI161^0.06*BJ161^0.17</f>
        <v>#NUM!</v>
      </c>
      <c r="BL161" s="0" t="e">
        <f aca="false">IF(BK161&gt;=90, "Very Good", IF(BK161&gt;=80, "Good", IF(BK161&gt;=70, "Slightly Good", IF(BK161&gt;=60, "Average", IF(BK161&gt;=50, "Slightly Poor", IF(BK161&gt;=40, "Poor", "Very Poor"))))))</f>
        <v>#NUM!</v>
      </c>
      <c r="BM161" s="0" t="n">
        <f aca="false">IF(P161&lt;=1000, -6.942*LN(P161)+107.59, IF(AND(P161&gt;1000, P161&lt;=5213),-36.304*LN(P161)+310.72, IF(P161&gt;5213, 10)))</f>
        <v>10</v>
      </c>
      <c r="BN161" s="0" t="n">
        <f aca="false">BF161^0.04*BG161^0.22*BH161^0.51*BI161^0.06*BM161^0.17</f>
        <v>57.0748066168214</v>
      </c>
      <c r="BO161" s="0" t="str">
        <f aca="false">IF(BN161&gt;=90, "Very Good", IF(BN161&gt;=80, "Good", IF(BN161&gt;=70, "Slightly Good", IF(BN161&gt;=60, "Average", IF(BN161&gt;=50, "Slightly Poor", IF(BN161&gt;=40, "Poor", "Very Poor"))))))</f>
        <v>Slightly Poor</v>
      </c>
      <c r="BP161" s="0" t="n">
        <f aca="false">IF(AJ161&lt;=1000, -6.942*LN(AJ161)+107.59, IF(AND(AJ161&gt;1000, AJ161&lt;=5213),-36.304*LN(AJ161)+310.72, IF(AJ161&gt;5213, 10)))</f>
        <v>60.2910675901954</v>
      </c>
      <c r="BQ161" s="0" t="n">
        <f aca="false">BF161^0.04*BG161^0.22*BH161^0.51*BI161^0.06*BP161^0.17</f>
        <v>77.4617767570437</v>
      </c>
      <c r="BR161" s="0" t="str">
        <f aca="false">IF(BQ161&gt;=90, "Very Good", IF(BQ161&gt;=80, "Good", IF(BQ161&gt;=70, "Slightly Good", IF(BQ161&gt;=60, "Average", IF(BQ161&gt;=50, "Slightly Poor", IF(BQ161&gt;=40, "Poor", "Very Poor"))))))</f>
        <v>Slightly Good</v>
      </c>
      <c r="BT161" s="0" t="n">
        <f aca="false">9.81*LN(AH161)+30.6</f>
        <v>55.0583454900325</v>
      </c>
      <c r="BU161" s="0" t="str">
        <f aca="false">IF(BT161&lt;30, "Clean water", IF(AND(BT161&gt;=30, BT161&lt;40), "Hypolimia", IF(AND(BT161&gt;=40,BT161&lt;50), "Mesotrophic", IF(AND(BT161&gt;=50, BT161&lt;70), "Eutrophic", IF(BT161&gt;70,"Hypertrophic")))))</f>
        <v>Eutrophic</v>
      </c>
      <c r="BW161" s="0" t="str">
        <f aca="false">IF(G161/H161&gt;=1, "PLS CHECK", "")</f>
        <v/>
      </c>
      <c r="BX161" s="0" t="str">
        <f aca="false">IF(AC161/J161&gt;=1, "PLS CHECK", "")</f>
        <v/>
      </c>
      <c r="BY161" s="0" t="str">
        <f aca="false">IF(AE161/J161&gt;=1, "PLS CHECK", "")</f>
        <v/>
      </c>
      <c r="BZ161" s="0" t="str">
        <f aca="false">IF(AD161/J161&gt;=1, "PLS CHECK", "")</f>
        <v/>
      </c>
      <c r="CA161" s="0" t="str">
        <f aca="false">IF(AF161/K161&gt;=1, "PLS CHECK", "")</f>
        <v/>
      </c>
      <c r="CB161" s="0" t="str">
        <f aca="false">IF(AG161/K161&gt;=1, "PLS CHECK", "")</f>
        <v/>
      </c>
    </row>
    <row r="162" customFormat="false" ht="12.5" hidden="false" customHeight="false" outlineLevel="0" collapsed="false">
      <c r="A162" s="0" t="n">
        <v>159</v>
      </c>
      <c r="B162" s="15" t="s">
        <v>89</v>
      </c>
      <c r="C162" s="16" t="s">
        <v>90</v>
      </c>
      <c r="D162" s="0" t="s">
        <v>146</v>
      </c>
      <c r="E162" s="0" t="n">
        <v>7.8</v>
      </c>
      <c r="F162" s="37"/>
      <c r="G162" s="0" t="n">
        <v>3.8</v>
      </c>
      <c r="H162" s="0" t="n">
        <v>6.3</v>
      </c>
      <c r="I162" s="0" t="n">
        <v>5.3</v>
      </c>
      <c r="J162" s="0" t="n">
        <v>2.458</v>
      </c>
      <c r="K162" s="0" t="n">
        <v>0.125</v>
      </c>
      <c r="L162" s="0" t="n">
        <v>2.7</v>
      </c>
      <c r="M162" s="0" t="n">
        <v>22.8</v>
      </c>
      <c r="N162" s="0" t="n">
        <v>0</v>
      </c>
      <c r="O162" s="0" t="n">
        <v>280</v>
      </c>
      <c r="P162" s="0" t="n">
        <v>30000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</v>
      </c>
      <c r="AC162" s="0" t="n">
        <v>2.322</v>
      </c>
      <c r="AD162" s="0" t="n">
        <v>1.387</v>
      </c>
      <c r="AE162" s="37"/>
      <c r="AF162" s="0" t="n">
        <v>0.056</v>
      </c>
      <c r="AG162" s="0" t="n">
        <v>0.054</v>
      </c>
      <c r="AH162" s="37"/>
      <c r="AJ162" s="0" t="n">
        <v>2000</v>
      </c>
      <c r="AP162" s="0" t="n">
        <v>0.2</v>
      </c>
      <c r="AY162" s="0" t="n">
        <v>0</v>
      </c>
      <c r="BF162" s="0" t="n">
        <f aca="false">IF(E162&lt;11,-3.6797*E162^2+48.115*E162-53.83,280.92*EXP(-0.2027*E162))</f>
        <v>97.5940520000001</v>
      </c>
      <c r="BG162" s="0" t="e">
        <f aca="false">32.208*LN(F162)+21.438</f>
        <v>#VALUE!</v>
      </c>
      <c r="BH162" s="0" t="n">
        <f aca="false">IF(G162&lt;=2, -10*G162+100, 88.958*EXP(-0.0755*G162))</f>
        <v>66.7706991099565</v>
      </c>
      <c r="BI162" s="0" t="n">
        <f aca="false">IF(I162&lt;=100, 0.0053*(I162)^2-1.0332*I162+100.76, 122.82*EXP(-0.0092*I162))</f>
        <v>95.432917</v>
      </c>
      <c r="BJ162" s="0" t="n">
        <f aca="false">IF(P162&lt;=1000, -6.942*LN(P162)+107.59, -36.304*LN(P162)+310.72)</f>
        <v>-63.5362173920304</v>
      </c>
      <c r="BK162" s="0" t="e">
        <f aca="false">BF162^0.04*BG162^0.22*BH162^0.51*BI162^0.06*BJ162^0.17</f>
        <v>#VALUE!</v>
      </c>
      <c r="BL162" s="0" t="e">
        <f aca="false">IF(BK162&gt;=90, "Very Good", IF(BK162&gt;=80, "Good", IF(BK162&gt;=70, "Slightly Good", IF(BK162&gt;=60, "Average", IF(BK162&gt;=50, "Slightly Poor", IF(BK162&gt;=40, "Poor", "Very Poor"))))))</f>
        <v>#VALUE!</v>
      </c>
      <c r="BM162" s="0" t="n">
        <f aca="false">IF(P162&lt;=1000, -6.942*LN(P162)+107.59, IF(AND(P162&gt;1000, P162&lt;=5213),-36.304*LN(P162)+310.72, IF(P162&gt;5213, 10)))</f>
        <v>10</v>
      </c>
      <c r="BN162" s="0" t="e">
        <f aca="false">BF162^0.04*BG162^0.22*BH162^0.51*BI162^0.06*BM162^0.17</f>
        <v>#VALUE!</v>
      </c>
      <c r="BO162" s="0" t="e">
        <f aca="false">IF(BN162&gt;=90, "Very Good", IF(BN162&gt;=80, "Good", IF(BN162&gt;=70, "Slightly Good", IF(BN162&gt;=60, "Average", IF(BN162&gt;=50, "Slightly Poor", IF(BN162&gt;=40, "Poor", "Very Poor"))))))</f>
        <v>#VALUE!</v>
      </c>
      <c r="BP162" s="0" t="n">
        <f aca="false">IF(AJ162&lt;=1000, -6.942*LN(AJ162)+107.59, IF(AND(AJ162&gt;1000, AJ162&lt;=5213),-36.304*LN(AJ162)+310.72, IF(AJ162&gt;5213, 10)))</f>
        <v>34.7768371087843</v>
      </c>
      <c r="BQ162" s="0" t="e">
        <f aca="false">BF162^0.04*BG162^0.22*BH162^0.51*BI162^0.06*BP162^0.17</f>
        <v>#VALUE!</v>
      </c>
      <c r="BR162" s="0" t="e">
        <f aca="false">IF(BQ162&gt;=90, "Very Good", IF(BQ162&gt;=80, "Good", IF(BQ162&gt;=70, "Slightly Good", IF(BQ162&gt;=60, "Average", IF(BQ162&gt;=50, "Slightly Poor", IF(BQ162&gt;=40, "Poor", "Very Poor"))))))</f>
        <v>#VALUE!</v>
      </c>
      <c r="BT162" s="0" t="e">
        <f aca="false">9.81*LN(AH162)+30.6</f>
        <v>#VALUE!</v>
      </c>
      <c r="BU162" s="0" t="e">
        <f aca="false">IF(BT162&lt;30, "Clean water", IF(AND(BT162&gt;=30, BT162&lt;40), "Hypolimia", IF(AND(BT162&gt;=40,BT162&lt;50), "Mesotrophic", IF(AND(BT162&gt;=50, BT162&lt;70), "Eutrophic", IF(BT162&gt;70,"Hypertrophic")))))</f>
        <v>#VALUE!</v>
      </c>
      <c r="BW162" s="0" t="str">
        <f aca="false">IF(G162/H162&gt;=1, "PLS CHECK", "")</f>
        <v/>
      </c>
      <c r="BX162" s="0" t="str">
        <f aca="false">IF(AC162/J162&gt;=1, "PLS CHECK", "")</f>
        <v/>
      </c>
      <c r="BY162" s="0" t="str">
        <f aca="false">IF(AE162/J162&gt;=1, "PLS CHECK", "")</f>
        <v/>
      </c>
      <c r="BZ162" s="0" t="str">
        <f aca="false">IF(AD162/J162&gt;=1, "PLS CHECK", "")</f>
        <v/>
      </c>
      <c r="CA162" s="0" t="str">
        <f aca="false">IF(AF162/K162&gt;=1, "PLS CHECK", "")</f>
        <v/>
      </c>
      <c r="CB162" s="0" t="str">
        <f aca="false">IF(AG162/K162&gt;=1, "PLS CHECK", "")</f>
        <v/>
      </c>
    </row>
    <row r="163" customFormat="false" ht="12.5" hidden="false" customHeight="false" outlineLevel="0" collapsed="false">
      <c r="A163" s="0" t="n">
        <v>160</v>
      </c>
      <c r="B163" s="15" t="s">
        <v>91</v>
      </c>
      <c r="C163" s="16" t="s">
        <v>92</v>
      </c>
      <c r="D163" s="0" t="s">
        <v>146</v>
      </c>
      <c r="E163" s="0" t="n">
        <v>7.8</v>
      </c>
      <c r="F163" s="37"/>
      <c r="G163" s="37"/>
      <c r="H163" s="0" t="n">
        <v>2.8</v>
      </c>
      <c r="I163" s="0" t="n">
        <v>1.2</v>
      </c>
      <c r="J163" s="0" t="n">
        <v>2.405</v>
      </c>
      <c r="K163" s="0" t="n">
        <v>0.027</v>
      </c>
      <c r="L163" s="37"/>
      <c r="M163" s="0" t="n">
        <v>24.5</v>
      </c>
      <c r="N163" s="0" t="n">
        <v>0</v>
      </c>
      <c r="O163" s="0" t="n">
        <v>524</v>
      </c>
      <c r="P163" s="0" t="n">
        <v>1400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</v>
      </c>
      <c r="AC163" s="0" t="n">
        <v>2.372</v>
      </c>
      <c r="AD163" s="0" t="n">
        <v>0.087</v>
      </c>
      <c r="AE163" s="0" t="n">
        <v>1.953</v>
      </c>
      <c r="AF163" s="0" t="n">
        <v>0.008</v>
      </c>
      <c r="AG163" s="0" t="n">
        <v>0.005</v>
      </c>
      <c r="AH163" s="0" t="n">
        <v>7.2</v>
      </c>
      <c r="AJ163" s="0" t="n">
        <v>50</v>
      </c>
      <c r="AP163" s="0" t="n">
        <v>0.2</v>
      </c>
      <c r="AY163" s="0" t="n">
        <v>0</v>
      </c>
      <c r="BF163" s="0" t="n">
        <f aca="false">IF(E163&lt;11,-3.6797*E163^2+48.115*E163-53.83,280.92*EXP(-0.2027*E163))</f>
        <v>97.5940520000001</v>
      </c>
      <c r="BG163" s="0" t="e">
        <f aca="false">32.208*LN(F163)+21.438</f>
        <v>#VALUE!</v>
      </c>
      <c r="BH163" s="0" t="n">
        <f aca="false">IF(G163&lt;=2, -10*G163+100, 88.958*EXP(-0.0755*G163))</f>
        <v>100</v>
      </c>
      <c r="BI163" s="0" t="n">
        <f aca="false">IF(I163&lt;=100, 0.0053*(I163)^2-1.0332*I163+100.76, 122.82*EXP(-0.0092*I163))</f>
        <v>99.527792</v>
      </c>
      <c r="BJ163" s="0" t="n">
        <f aca="false">IF(P163&lt;=1000, -6.942*LN(P163)+107.59, -36.304*LN(P163)+310.72)</f>
        <v>47.725564273536</v>
      </c>
      <c r="BK163" s="0" t="e">
        <f aca="false">BF163^0.04*BG163^0.22*BH163^0.51*BI163^0.06*BJ163^0.17</f>
        <v>#VALUE!</v>
      </c>
      <c r="BL163" s="0" t="e">
        <f aca="false">IF(BK163&gt;=90, "Very Good", IF(BK163&gt;=80, "Good", IF(BK163&gt;=70, "Slightly Good", IF(BK163&gt;=60, "Average", IF(BK163&gt;=50, "Slightly Poor", IF(BK163&gt;=40, "Poor", "Very Poor"))))))</f>
        <v>#VALUE!</v>
      </c>
      <c r="BM163" s="0" t="n">
        <f aca="false">IF(P163&lt;=1000, -6.942*LN(P163)+107.59, IF(AND(P163&gt;1000, P163&lt;=5213),-36.304*LN(P163)+310.72, IF(P163&gt;5213, 10)))</f>
        <v>47.725564273536</v>
      </c>
      <c r="BN163" s="0" t="e">
        <f aca="false">BF163^0.04*BG163^0.22*BH163^0.51*BI163^0.06*BM163^0.17</f>
        <v>#VALUE!</v>
      </c>
      <c r="BO163" s="0" t="e">
        <f aca="false">IF(BN163&gt;=90, "Very Good", IF(BN163&gt;=80, "Good", IF(BN163&gt;=70, "Slightly Good", IF(BN163&gt;=60, "Average", IF(BN163&gt;=50, "Slightly Poor", IF(BN163&gt;=40, "Poor", "Very Poor"))))))</f>
        <v>#VALUE!</v>
      </c>
      <c r="BP163" s="0" t="n">
        <f aca="false">IF(AJ163&lt;=1000, -6.942*LN(AJ163)+107.59, IF(AND(AJ163&gt;1000, AJ163&lt;=5213),-36.304*LN(AJ163)+310.72, IF(AJ163&gt;5213, 10)))</f>
        <v>80.4327362963178</v>
      </c>
      <c r="BQ163" s="0" t="e">
        <f aca="false">BF163^0.04*BG163^0.22*BH163^0.51*BI163^0.06*BP163^0.17</f>
        <v>#VALUE!</v>
      </c>
      <c r="BR163" s="0" t="e">
        <f aca="false">IF(BQ163&gt;=90, "Very Good", IF(BQ163&gt;=80, "Good", IF(BQ163&gt;=70, "Slightly Good", IF(BQ163&gt;=60, "Average", IF(BQ163&gt;=50, "Slightly Poor", IF(BQ163&gt;=40, "Poor", "Very Poor"))))))</f>
        <v>#VALUE!</v>
      </c>
      <c r="BT163" s="0" t="n">
        <f aca="false">9.81*LN(AH163)+30.6</f>
        <v>49.9657348652759</v>
      </c>
      <c r="BU163" s="0" t="str">
        <f aca="false">IF(BT163&lt;30, "Clean water", IF(AND(BT163&gt;=30, BT163&lt;40), "Hypolimia", IF(AND(BT163&gt;=40,BT163&lt;50), "Mesotrophic", IF(AND(BT163&gt;=50, BT163&lt;70), "Eutrophic", IF(BT163&gt;70,"Hypertrophic")))))</f>
        <v>Mesotrophic</v>
      </c>
      <c r="BW163" s="0" t="str">
        <f aca="false">IF(G163/H163&gt;=1, "PLS CHECK", "")</f>
        <v/>
      </c>
      <c r="BX163" s="0" t="str">
        <f aca="false">IF(AC163/J163&gt;=1, "PLS CHECK", "")</f>
        <v/>
      </c>
      <c r="BY163" s="0" t="str">
        <f aca="false">IF(AE163/J163&gt;=1, "PLS CHECK", "")</f>
        <v/>
      </c>
      <c r="BZ163" s="0" t="str">
        <f aca="false">IF(AD163/J163&gt;=1, "PLS CHECK", "")</f>
        <v/>
      </c>
      <c r="CA163" s="0" t="str">
        <f aca="false">IF(AF163/K163&gt;=1, "PLS CHECK", "")</f>
        <v/>
      </c>
      <c r="CB163" s="0" t="str">
        <f aca="false">IF(AG163/K163&gt;=1, "PLS CHECK", "")</f>
        <v/>
      </c>
    </row>
    <row r="164" customFormat="false" ht="12.5" hidden="false" customHeight="false" outlineLevel="0" collapsed="false">
      <c r="A164" s="0" t="n">
        <v>161</v>
      </c>
      <c r="B164" s="15" t="s">
        <v>137</v>
      </c>
      <c r="C164" s="16" t="s">
        <v>138</v>
      </c>
      <c r="D164" s="0" t="s">
        <v>146</v>
      </c>
      <c r="E164" s="0" t="n">
        <v>7.8</v>
      </c>
      <c r="F164" s="0" t="n">
        <v>8.9</v>
      </c>
      <c r="G164" s="37"/>
      <c r="H164" s="37"/>
      <c r="I164" s="0" t="n">
        <v>11.1</v>
      </c>
      <c r="J164" s="37"/>
      <c r="K164" s="0" t="n">
        <v>0.097</v>
      </c>
      <c r="L164" s="37"/>
      <c r="M164" s="0" t="n">
        <v>29.6</v>
      </c>
      <c r="O164" s="0" t="n">
        <v>660</v>
      </c>
      <c r="BD164" s="0" t="n">
        <v>4.681</v>
      </c>
      <c r="BF164" s="0" t="n">
        <f aca="false">IF(E164&lt;11,-3.6797*E164^2+48.115*E164-53.83,280.92*EXP(-0.2027*E164))</f>
        <v>97.5940520000001</v>
      </c>
      <c r="BG164" s="0" t="n">
        <f aca="false">32.208*LN(F164)+21.438</f>
        <v>91.8463395211805</v>
      </c>
      <c r="BH164" s="0" t="n">
        <f aca="false">IF(G164&lt;=2, -10*G164+100, 88.958*EXP(-0.0755*G164))</f>
        <v>100</v>
      </c>
      <c r="BI164" s="0" t="n">
        <f aca="false">IF(I164&lt;=100, 0.0053*(I164)^2-1.0332*I164+100.76, 122.82*EXP(-0.0092*I164))</f>
        <v>89.944493</v>
      </c>
      <c r="BJ164" s="0" t="e">
        <f aca="false">IF(P164&lt;=1000, -6.942*LN(P164)+107.59, -36.304*LN(P164)+310.72)</f>
        <v>#VALUE!</v>
      </c>
      <c r="BK164" s="0" t="e">
        <f aca="false">BF164^0.04*BG164^0.22*BH164^0.51*BI164^0.06*BJ164^0.17</f>
        <v>#VALUE!</v>
      </c>
      <c r="BL164" s="0" t="e">
        <f aca="false">IF(BK164&gt;=90, "Very Good", IF(BK164&gt;=80, "Good", IF(BK164&gt;=70, "Slightly Good", IF(BK164&gt;=60, "Average", IF(BK164&gt;=50, "Slightly Poor", IF(BK164&gt;=40, "Poor", "Very Poor"))))))</f>
        <v>#VALUE!</v>
      </c>
      <c r="BM164" s="0" t="e">
        <f aca="false">IF(P164&lt;=1000, -6.942*LN(P164)+107.59, IF(AND(P164&gt;1000, P164&lt;=5213),-36.304*LN(P164)+310.72, IF(P164&gt;5213, 10)))</f>
        <v>#VALUE!</v>
      </c>
      <c r="BN164" s="0" t="e">
        <f aca="false">BF164^0.04*BG164^0.22*BH164^0.51*BI164^0.06*BM164^0.17</f>
        <v>#VALUE!</v>
      </c>
      <c r="BO164" s="0" t="e">
        <f aca="false">IF(BN164&gt;=90, "Very Good", IF(BN164&gt;=80, "Good", IF(BN164&gt;=70, "Slightly Good", IF(BN164&gt;=60, "Average", IF(BN164&gt;=50, "Slightly Poor", IF(BN164&gt;=40, "Poor", "Very Poor"))))))</f>
        <v>#VALUE!</v>
      </c>
      <c r="BP164" s="0" t="e">
        <f aca="false">IF(AJ164&lt;=1000, -6.942*LN(AJ164)+107.59, IF(AND(AJ164&gt;1000, AJ164&lt;=5213),-36.304*LN(AJ164)+310.72, IF(AJ164&gt;5213, 10)))</f>
        <v>#VALUE!</v>
      </c>
      <c r="BQ164" s="0" t="e">
        <f aca="false">BF164^0.04*BG164^0.22*BH164^0.51*BI164^0.06*BP164^0.17</f>
        <v>#VALUE!</v>
      </c>
      <c r="BR164" s="0" t="e">
        <f aca="false">IF(BQ164&gt;=90, "Very Good", IF(BQ164&gt;=80, "Good", IF(BQ164&gt;=70, "Slightly Good", IF(BQ164&gt;=60, "Average", IF(BQ164&gt;=50, "Slightly Poor", IF(BQ164&gt;=40, "Poor", "Very Poor"))))))</f>
        <v>#VALUE!</v>
      </c>
      <c r="BT164" s="0" t="e">
        <f aca="false">9.81*LN(AH164)+30.6</f>
        <v>#VALUE!</v>
      </c>
      <c r="BU164" s="0" t="e">
        <f aca="false">IF(BT164&lt;30, "Clean water", IF(AND(BT164&gt;=30, BT164&lt;40), "Hypolimia", IF(AND(BT164&gt;=40,BT164&lt;50), "Mesotrophic", IF(AND(BT164&gt;=50, BT164&lt;70), "Eutrophic", IF(BT164&gt;70,"Hypertrophic")))))</f>
        <v>#VALUE!</v>
      </c>
      <c r="BW164" s="0" t="e">
        <f aca="false">IF(G164/H164&gt;=1, "PLS CHECK", "")</f>
        <v>#DIV/0!</v>
      </c>
      <c r="BX164" s="0" t="e">
        <f aca="false">IF(AC164/J164&gt;=1, "PLS CHECK", "")</f>
        <v>#DIV/0!</v>
      </c>
      <c r="BY164" s="0" t="e">
        <f aca="false">IF(AE164/J164&gt;=1, "PLS CHECK", "")</f>
        <v>#DIV/0!</v>
      </c>
      <c r="BZ164" s="0" t="e">
        <f aca="false">IF(AD164/J164&gt;=1, "PLS CHECK", "")</f>
        <v>#DIV/0!</v>
      </c>
      <c r="CA164" s="0" t="str">
        <f aca="false">IF(AF164/K164&gt;=1, "PLS CHECK", "")</f>
        <v/>
      </c>
      <c r="CB164" s="0" t="str">
        <f aca="false">IF(AG164/K164&gt;=1, "PLS CHECK", "")</f>
        <v/>
      </c>
    </row>
    <row r="165" customFormat="false" ht="12.5" hidden="false" customHeight="false" outlineLevel="0" collapsed="false">
      <c r="A165" s="0" t="n">
        <v>162</v>
      </c>
      <c r="B165" s="15" t="s">
        <v>93</v>
      </c>
      <c r="C165" s="16" t="s">
        <v>94</v>
      </c>
      <c r="D165" s="0" t="s">
        <v>146</v>
      </c>
      <c r="E165" s="0" t="n">
        <v>7.6</v>
      </c>
      <c r="F165" s="0" t="n">
        <v>8.2</v>
      </c>
      <c r="G165" s="0" t="n">
        <v>3.4</v>
      </c>
      <c r="H165" s="37"/>
      <c r="I165" s="0" t="n">
        <v>6.1</v>
      </c>
      <c r="J165" s="37"/>
      <c r="K165" s="0" t="n">
        <v>0.147</v>
      </c>
      <c r="L165" s="37"/>
      <c r="M165" s="0" t="n">
        <v>26.9</v>
      </c>
      <c r="N165" s="0" t="n">
        <v>0</v>
      </c>
      <c r="O165" s="0" t="n">
        <v>637</v>
      </c>
      <c r="P165" s="37"/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</v>
      </c>
      <c r="AC165" s="37"/>
      <c r="AD165" s="37"/>
      <c r="AE165" s="0" t="n">
        <v>5.527</v>
      </c>
      <c r="AF165" s="0" t="n">
        <v>0.097</v>
      </c>
      <c r="AG165" s="0" t="n">
        <v>0.03</v>
      </c>
      <c r="AH165" s="0" t="n">
        <v>9.4</v>
      </c>
      <c r="AJ165" s="0" t="n">
        <v>260</v>
      </c>
      <c r="AP165" s="0" t="n">
        <v>0</v>
      </c>
      <c r="AY165" s="0" t="n">
        <v>0.0004</v>
      </c>
      <c r="BD165" s="0" t="n">
        <v>4.396</v>
      </c>
      <c r="BF165" s="0" t="n">
        <f aca="false">IF(E165&lt;11,-3.6797*E165^2+48.115*E165-53.83,280.92*EXP(-0.2027*E165))</f>
        <v>99.304528</v>
      </c>
      <c r="BG165" s="0" t="n">
        <f aca="false">32.208*LN(F165)+21.438</f>
        <v>89.2079528407348</v>
      </c>
      <c r="BH165" s="0" t="n">
        <f aca="false">IF(G165&lt;=2, -10*G165+100, 88.958*EXP(-0.0755*G165))</f>
        <v>68.8179318432025</v>
      </c>
      <c r="BI165" s="0" t="n">
        <f aca="false">IF(I165&lt;=100, 0.0053*(I165)^2-1.0332*I165+100.76, 122.82*EXP(-0.0092*I165))</f>
        <v>94.654693</v>
      </c>
      <c r="BJ165" s="0" t="e">
        <f aca="false">IF(P165&lt;=1000, -6.942*LN(P165)+107.59, -36.304*LN(P165)+310.72)</f>
        <v>#VALUE!</v>
      </c>
      <c r="BK165" s="0" t="e">
        <f aca="false">BF165^0.04*BG165^0.22*BH165^0.51*BI165^0.06*BJ165^0.17</f>
        <v>#VALUE!</v>
      </c>
      <c r="BL165" s="0" t="e">
        <f aca="false">IF(BK165&gt;=90, "Very Good", IF(BK165&gt;=80, "Good", IF(BK165&gt;=70, "Slightly Good", IF(BK165&gt;=60, "Average", IF(BK165&gt;=50, "Slightly Poor", IF(BK165&gt;=40, "Poor", "Very Poor"))))))</f>
        <v>#VALUE!</v>
      </c>
      <c r="BM165" s="0" t="e">
        <f aca="false">IF(P165&lt;=1000, -6.942*LN(P165)+107.59, IF(AND(P165&gt;1000, P165&lt;=5213),-36.304*LN(P165)+310.72, IF(P165&gt;5213, 10)))</f>
        <v>#VALUE!</v>
      </c>
      <c r="BN165" s="0" t="e">
        <f aca="false">BF165^0.04*BG165^0.22*BH165^0.51*BI165^0.06*BM165^0.17</f>
        <v>#VALUE!</v>
      </c>
      <c r="BO165" s="0" t="e">
        <f aca="false">IF(BN165&gt;=90, "Very Good", IF(BN165&gt;=80, "Good", IF(BN165&gt;=70, "Slightly Good", IF(BN165&gt;=60, "Average", IF(BN165&gt;=50, "Slightly Poor", IF(BN165&gt;=40, "Poor", "Very Poor"))))))</f>
        <v>#VALUE!</v>
      </c>
      <c r="BP165" s="0" t="n">
        <f aca="false">IF(AJ165&lt;=1000, -6.942*LN(AJ165)+107.59, IF(AND(AJ165&gt;1000, AJ165&lt;=5213),-36.304*LN(AJ165)+310.72, IF(AJ165&gt;5213, 10)))</f>
        <v>68.9877481174902</v>
      </c>
      <c r="BQ165" s="0" t="n">
        <f aca="false">BF165^0.04*BG165^0.22*BH165^0.51*BI165^0.06*BP165^0.17</f>
        <v>75.3971858732967</v>
      </c>
      <c r="BR165" s="0" t="str">
        <f aca="false">IF(BQ165&gt;=90, "Very Good", IF(BQ165&gt;=80, "Good", IF(BQ165&gt;=70, "Slightly Good", IF(BQ165&gt;=60, "Average", IF(BQ165&gt;=50, "Slightly Poor", IF(BQ165&gt;=40, "Poor", "Very Poor"))))))</f>
        <v>Slightly Good</v>
      </c>
      <c r="BT165" s="0" t="n">
        <f aca="false">9.81*LN(AH165)+30.6</f>
        <v>52.5813620517972</v>
      </c>
      <c r="BU165" s="0" t="str">
        <f aca="false">IF(BT165&lt;30, "Clean water", IF(AND(BT165&gt;=30, BT165&lt;40), "Hypolimia", IF(AND(BT165&gt;=40,BT165&lt;50), "Mesotrophic", IF(AND(BT165&gt;=50, BT165&lt;70), "Eutrophic", IF(BT165&gt;70,"Hypertrophic")))))</f>
        <v>Eutrophic</v>
      </c>
      <c r="BW165" s="0" t="e">
        <f aca="false">IF(G165/H165&gt;=1, "PLS CHECK", "")</f>
        <v>#DIV/0!</v>
      </c>
      <c r="BX165" s="0" t="e">
        <f aca="false">IF(AC165/J165&gt;=1, "PLS CHECK", "")</f>
        <v>#DIV/0!</v>
      </c>
      <c r="BY165" s="0" t="e">
        <f aca="false">IF(AE165/J165&gt;=1, "PLS CHECK", "")</f>
        <v>#DIV/0!</v>
      </c>
      <c r="BZ165" s="0" t="e">
        <f aca="false">IF(AD165/J165&gt;=1, "PLS CHECK", "")</f>
        <v>#DIV/0!</v>
      </c>
      <c r="CA165" s="0" t="str">
        <f aca="false">IF(AF165/K165&gt;=1, "PLS CHECK", "")</f>
        <v/>
      </c>
      <c r="CB165" s="0" t="str">
        <f aca="false">IF(AG165/K165&gt;=1, "PLS CHECK", "")</f>
        <v/>
      </c>
    </row>
    <row r="166" customFormat="false" ht="12.5" hidden="false" customHeight="false" outlineLevel="0" collapsed="false">
      <c r="A166" s="0" t="n">
        <v>163</v>
      </c>
      <c r="B166" s="15" t="s">
        <v>95</v>
      </c>
      <c r="C166" s="16" t="s">
        <v>96</v>
      </c>
      <c r="D166" s="0" t="s">
        <v>146</v>
      </c>
      <c r="E166" s="0" t="n">
        <v>7.8</v>
      </c>
      <c r="F166" s="37"/>
      <c r="G166" s="0" t="n">
        <v>3.1</v>
      </c>
      <c r="H166" s="0" t="n">
        <v>6.7</v>
      </c>
      <c r="I166" s="0" t="n">
        <v>17.3</v>
      </c>
      <c r="J166" s="0" t="n">
        <v>6.189</v>
      </c>
      <c r="K166" s="0" t="n">
        <v>0.109</v>
      </c>
      <c r="L166" s="0" t="n">
        <v>3.3</v>
      </c>
      <c r="M166" s="0" t="n">
        <v>24.9</v>
      </c>
      <c r="N166" s="0" t="n">
        <v>0</v>
      </c>
      <c r="O166" s="0" t="n">
        <v>476</v>
      </c>
      <c r="P166" s="0" t="n">
        <v>9000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</v>
      </c>
      <c r="AC166" s="0" t="n">
        <v>6.083</v>
      </c>
      <c r="AD166" s="0" t="n">
        <v>1.172</v>
      </c>
      <c r="AE166" s="0" t="n">
        <v>3.707</v>
      </c>
      <c r="AF166" s="0" t="n">
        <v>0.061</v>
      </c>
      <c r="AG166" s="0" t="n">
        <v>0.038</v>
      </c>
      <c r="AH166" s="37"/>
      <c r="AJ166" s="0" t="n">
        <v>150</v>
      </c>
      <c r="AP166" s="0" t="n">
        <v>0.2</v>
      </c>
      <c r="AY166" s="0" t="n">
        <v>0</v>
      </c>
      <c r="BF166" s="0" t="n">
        <f aca="false">IF(E166&lt;11,-3.6797*E166^2+48.115*E166-53.83,280.92*EXP(-0.2027*E166))</f>
        <v>97.5940520000001</v>
      </c>
      <c r="BG166" s="0" t="e">
        <f aca="false">32.208*LN(F166)+21.438</f>
        <v>#VALUE!</v>
      </c>
      <c r="BH166" s="0" t="n">
        <f aca="false">IF(G166&lt;=2, -10*G166+100, 88.958*EXP(-0.0755*G166))</f>
        <v>70.3944446082144</v>
      </c>
      <c r="BI166" s="0" t="n">
        <f aca="false">IF(I166&lt;=100, 0.0053*(I166)^2-1.0332*I166+100.76, 122.82*EXP(-0.0092*I166))</f>
        <v>84.471877</v>
      </c>
      <c r="BJ166" s="0" t="n">
        <f aca="false">IF(P166&lt;=1000, -6.942*LN(P166)+107.59, -36.304*LN(P166)+310.72)</f>
        <v>-19.8271887037816</v>
      </c>
      <c r="BK166" s="0" t="e">
        <f aca="false">BF166^0.04*BG166^0.22*BH166^0.51*BI166^0.06*BJ166^0.17</f>
        <v>#VALUE!</v>
      </c>
      <c r="BL166" s="0" t="e">
        <f aca="false">IF(BK166&gt;=90, "Very Good", IF(BK166&gt;=80, "Good", IF(BK166&gt;=70, "Slightly Good", IF(BK166&gt;=60, "Average", IF(BK166&gt;=50, "Slightly Poor", IF(BK166&gt;=40, "Poor", "Very Poor"))))))</f>
        <v>#VALUE!</v>
      </c>
      <c r="BM166" s="0" t="n">
        <f aca="false">IF(P166&lt;=1000, -6.942*LN(P166)+107.59, IF(AND(P166&gt;1000, P166&lt;=5213),-36.304*LN(P166)+310.72, IF(P166&gt;5213, 10)))</f>
        <v>10</v>
      </c>
      <c r="BN166" s="0" t="e">
        <f aca="false">BF166^0.04*BG166^0.22*BH166^0.51*BI166^0.06*BM166^0.17</f>
        <v>#VALUE!</v>
      </c>
      <c r="BO166" s="0" t="e">
        <f aca="false">IF(BN166&gt;=90, "Very Good", IF(BN166&gt;=80, "Good", IF(BN166&gt;=70, "Slightly Good", IF(BN166&gt;=60, "Average", IF(BN166&gt;=50, "Slightly Poor", IF(BN166&gt;=40, "Poor", "Very Poor"))))))</f>
        <v>#VALUE!</v>
      </c>
      <c r="BP166" s="0" t="n">
        <f aca="false">IF(AJ166&lt;=1000, -6.942*LN(AJ166)+107.59, IF(AND(AJ166&gt;1000, AJ166&lt;=5213),-36.304*LN(AJ166)+310.72, IF(AJ166&gt;5213, 10)))</f>
        <v>72.8061697883838</v>
      </c>
      <c r="BQ166" s="0" t="e">
        <f aca="false">BF166^0.04*BG166^0.22*BH166^0.51*BI166^0.06*BP166^0.17</f>
        <v>#VALUE!</v>
      </c>
      <c r="BR166" s="0" t="e">
        <f aca="false">IF(BQ166&gt;=90, "Very Good", IF(BQ166&gt;=80, "Good", IF(BQ166&gt;=70, "Slightly Good", IF(BQ166&gt;=60, "Average", IF(BQ166&gt;=50, "Slightly Poor", IF(BQ166&gt;=40, "Poor", "Very Poor"))))))</f>
        <v>#VALUE!</v>
      </c>
      <c r="BT166" s="0" t="e">
        <f aca="false">9.81*LN(AH166)+30.6</f>
        <v>#VALUE!</v>
      </c>
      <c r="BU166" s="0" t="e">
        <f aca="false">IF(BT166&lt;30, "Clean water", IF(AND(BT166&gt;=30, BT166&lt;40), "Hypolimia", IF(AND(BT166&gt;=40,BT166&lt;50), "Mesotrophic", IF(AND(BT166&gt;=50, BT166&lt;70), "Eutrophic", IF(BT166&gt;70,"Hypertrophic")))))</f>
        <v>#VALUE!</v>
      </c>
      <c r="BW166" s="0" t="str">
        <f aca="false">IF(G166/H166&gt;=1, "PLS CHECK", "")</f>
        <v/>
      </c>
      <c r="BX166" s="0" t="str">
        <f aca="false">IF(AC166/J166&gt;=1, "PLS CHECK", "")</f>
        <v/>
      </c>
      <c r="BY166" s="0" t="str">
        <f aca="false">IF(AE166/J166&gt;=1, "PLS CHECK", "")</f>
        <v/>
      </c>
      <c r="BZ166" s="0" t="str">
        <f aca="false">IF(AD166/J166&gt;=1, "PLS CHECK", "")</f>
        <v/>
      </c>
      <c r="CA166" s="0" t="str">
        <f aca="false">IF(AF166/K166&gt;=1, "PLS CHECK", "")</f>
        <v/>
      </c>
      <c r="CB166" s="0" t="str">
        <f aca="false">IF(AG166/K166&gt;=1, "PLS CHECK", "")</f>
        <v/>
      </c>
    </row>
    <row r="167" customFormat="false" ht="12.5" hidden="false" customHeight="false" outlineLevel="0" collapsed="false">
      <c r="A167" s="0" t="n">
        <v>164</v>
      </c>
      <c r="B167" s="15" t="s">
        <v>97</v>
      </c>
      <c r="C167" s="16" t="s">
        <v>98</v>
      </c>
      <c r="D167" s="0" t="s">
        <v>146</v>
      </c>
      <c r="E167" s="0" t="n">
        <v>7.5</v>
      </c>
      <c r="F167" s="0" t="n">
        <v>9.4</v>
      </c>
      <c r="G167" s="0" t="n">
        <v>1.1</v>
      </c>
      <c r="H167" s="0" t="n">
        <v>4.5</v>
      </c>
      <c r="I167" s="0" t="n">
        <v>3.8</v>
      </c>
      <c r="J167" s="37"/>
      <c r="K167" s="0" t="n">
        <v>0.024</v>
      </c>
      <c r="L167" s="0" t="n">
        <v>2.1</v>
      </c>
      <c r="M167" s="0" t="n">
        <v>23.7</v>
      </c>
      <c r="N167" s="0" t="n">
        <v>0</v>
      </c>
      <c r="O167" s="37"/>
      <c r="P167" s="0" t="n">
        <v>2800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AC167" s="0" t="n">
        <v>2.107</v>
      </c>
      <c r="AD167" s="0" t="n">
        <v>0.027</v>
      </c>
      <c r="AE167" s="0" t="n">
        <v>1.874</v>
      </c>
      <c r="AF167" s="0" t="n">
        <v>0.014</v>
      </c>
      <c r="AG167" s="37"/>
      <c r="AH167" s="0" t="n">
        <v>4.6</v>
      </c>
      <c r="AJ167" s="0" t="n">
        <v>21</v>
      </c>
      <c r="AP167" s="0" t="n">
        <v>0</v>
      </c>
      <c r="AY167" s="0" t="n">
        <v>0</v>
      </c>
      <c r="BF167" s="0" t="n">
        <f aca="false">IF(E167&lt;11,-3.6797*E167^2+48.115*E167-53.83,280.92*EXP(-0.2027*E167))</f>
        <v>100.049375</v>
      </c>
      <c r="BG167" s="0" t="n">
        <f aca="false">32.208*LN(F167)+21.438</f>
        <v>93.6067776722001</v>
      </c>
      <c r="BH167" s="0" t="n">
        <f aca="false">IF(G167&lt;=2, -10*G167+100, 88.958*EXP(-0.0755*G167))</f>
        <v>89</v>
      </c>
      <c r="BI167" s="0" t="n">
        <f aca="false">IF(I167&lt;=100, 0.0053*(I167)^2-1.0332*I167+100.76, 122.82*EXP(-0.0092*I167))</f>
        <v>96.910372</v>
      </c>
      <c r="BJ167" s="0" t="n">
        <f aca="false">IF(P167&lt;=1000, -6.942*LN(P167)+107.59, -36.304*LN(P167)+310.72)</f>
        <v>22.5615490304878</v>
      </c>
      <c r="BK167" s="0" t="n">
        <f aca="false">BF167^0.04*BG167^0.22*BH167^0.51*BI167^0.06*BJ167^0.17</f>
        <v>71.9680962525066</v>
      </c>
      <c r="BL167" s="0" t="str">
        <f aca="false">IF(BK167&gt;=90, "Very Good", IF(BK167&gt;=80, "Good", IF(BK167&gt;=70, "Slightly Good", IF(BK167&gt;=60, "Average", IF(BK167&gt;=50, "Slightly Poor", IF(BK167&gt;=40, "Poor", "Very Poor"))))))</f>
        <v>Slightly Good</v>
      </c>
      <c r="BM167" s="0" t="n">
        <f aca="false">IF(P167&lt;=1000, -6.942*LN(P167)+107.59, IF(AND(P167&gt;1000, P167&lt;=5213),-36.304*LN(P167)+310.72, IF(P167&gt;5213, 10)))</f>
        <v>22.5615490304878</v>
      </c>
      <c r="BN167" s="0" t="n">
        <f aca="false">BF167^0.04*BG167^0.22*BH167^0.51*BI167^0.06*BM167^0.17</f>
        <v>71.9680962525066</v>
      </c>
      <c r="BO167" s="0" t="str">
        <f aca="false">IF(BN167&gt;=90, "Very Good", IF(BN167&gt;=80, "Good", IF(BN167&gt;=70, "Slightly Good", IF(BN167&gt;=60, "Average", IF(BN167&gt;=50, "Slightly Poor", IF(BN167&gt;=40, "Poor", "Very Poor"))))))</f>
        <v>Slightly Good</v>
      </c>
      <c r="BP167" s="0" t="n">
        <f aca="false">IF(AJ167&lt;=1000, -6.942*LN(AJ167)+107.59, IF(AND(AJ167&gt;1000, AJ167&lt;=5213),-36.304*LN(AJ167)+310.72, IF(AJ167&gt;5213, 10)))</f>
        <v>86.454925237324</v>
      </c>
      <c r="BQ167" s="0" t="n">
        <f aca="false">BF167^0.04*BG167^0.22*BH167^0.51*BI167^0.06*BP167^0.17</f>
        <v>90.4318790387115</v>
      </c>
      <c r="BR167" s="0" t="str">
        <f aca="false">IF(BQ167&gt;=90, "Very Good", IF(BQ167&gt;=80, "Good", IF(BQ167&gt;=70, "Slightly Good", IF(BQ167&gt;=60, "Average", IF(BQ167&gt;=50, "Slightly Poor", IF(BQ167&gt;=40, "Poor", "Very Poor"))))))</f>
        <v>Very Good</v>
      </c>
      <c r="BT167" s="0" t="n">
        <f aca="false">9.81*LN(AH167)+30.6</f>
        <v>45.5706123372864</v>
      </c>
      <c r="BU167" s="0" t="str">
        <f aca="false">IF(BT167&lt;30, "Clean water", IF(AND(BT167&gt;=30, BT167&lt;40), "Hypolimia", IF(AND(BT167&gt;=40,BT167&lt;50), "Mesotrophic", IF(AND(BT167&gt;=50, BT167&lt;70), "Eutrophic", IF(BT167&gt;70,"Hypertrophic")))))</f>
        <v>Mesotrophic</v>
      </c>
      <c r="BW167" s="0" t="str">
        <f aca="false">IF(G167/H167&gt;=1, "PLS CHECK", "")</f>
        <v/>
      </c>
      <c r="BX167" s="0" t="e">
        <f aca="false">IF(AC167/J167&gt;=1, "PLS CHECK", "")</f>
        <v>#DIV/0!</v>
      </c>
      <c r="BY167" s="0" t="e">
        <f aca="false">IF(AE167/J167&gt;=1, "PLS CHECK", "")</f>
        <v>#DIV/0!</v>
      </c>
      <c r="BZ167" s="0" t="e">
        <f aca="false">IF(AD167/J167&gt;=1, "PLS CHECK", "")</f>
        <v>#DIV/0!</v>
      </c>
      <c r="CA167" s="0" t="str">
        <f aca="false">IF(AF167/K167&gt;=1, "PLS CHECK", "")</f>
        <v/>
      </c>
      <c r="CB167" s="0" t="str">
        <f aca="false">IF(AG167/K167&gt;=1, "PLS CHECK", "")</f>
        <v/>
      </c>
    </row>
    <row r="168" customFormat="false" ht="12.5" hidden="false" customHeight="false" outlineLevel="0" collapsed="false">
      <c r="A168" s="0" t="n">
        <v>165</v>
      </c>
      <c r="B168" s="15" t="s">
        <v>99</v>
      </c>
      <c r="C168" s="16" t="s">
        <v>100</v>
      </c>
      <c r="D168" s="0" t="s">
        <v>146</v>
      </c>
      <c r="E168" s="0" t="n">
        <v>8.1</v>
      </c>
      <c r="F168" s="0" t="n">
        <v>9.3</v>
      </c>
      <c r="G168" s="0" t="n">
        <v>0.7</v>
      </c>
      <c r="H168" s="0" t="n">
        <v>4.8</v>
      </c>
      <c r="I168" s="0" t="n">
        <v>2.9</v>
      </c>
      <c r="J168" s="0" t="n">
        <v>5.48</v>
      </c>
      <c r="K168" s="0" t="n">
        <v>0.153</v>
      </c>
      <c r="L168" s="0" t="n">
        <v>2.3</v>
      </c>
      <c r="M168" s="0" t="n">
        <v>22.7</v>
      </c>
      <c r="N168" s="0" t="n">
        <v>0</v>
      </c>
      <c r="O168" s="0" t="n">
        <v>557</v>
      </c>
      <c r="P168" s="0" t="n">
        <v>60000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</v>
      </c>
      <c r="AC168" s="0" t="n">
        <v>5.456</v>
      </c>
      <c r="AD168" s="0" t="n">
        <v>0.034</v>
      </c>
      <c r="AE168" s="0" t="n">
        <v>4.921</v>
      </c>
      <c r="AF168" s="37"/>
      <c r="AG168" s="0" t="n">
        <v>0.077</v>
      </c>
      <c r="AH168" s="0" t="n">
        <v>10.3</v>
      </c>
      <c r="AJ168" s="0" t="n">
        <v>1000</v>
      </c>
      <c r="AP168" s="0" t="n">
        <v>0.2</v>
      </c>
      <c r="AY168" s="0" t="n">
        <v>0</v>
      </c>
      <c r="BF168" s="0" t="n">
        <f aca="false">IF(E168&lt;11,-3.6797*E168^2+48.115*E168-53.83,280.92*EXP(-0.2027*E168))</f>
        <v>94.476383</v>
      </c>
      <c r="BG168" s="0" t="n">
        <f aca="false">32.208*LN(F168)+21.438</f>
        <v>93.2623038003278</v>
      </c>
      <c r="BH168" s="0" t="n">
        <f aca="false">IF(G168&lt;=2, -10*G168+100, 88.958*EXP(-0.0755*G168))</f>
        <v>93</v>
      </c>
      <c r="BI168" s="0" t="n">
        <f aca="false">IF(I168&lt;=100, 0.0053*(I168)^2-1.0332*I168+100.76, 122.82*EXP(-0.0092*I168))</f>
        <v>97.808293</v>
      </c>
      <c r="BJ168" s="0" t="n">
        <f aca="false">IF(P168&lt;=1000, -6.942*LN(P168)+107.59, -36.304*LN(P168)+310.72)</f>
        <v>-88.7002326350786</v>
      </c>
      <c r="BK168" s="0" t="e">
        <f aca="false">BF168^0.04*BG168^0.22*BH168^0.51*BI168^0.06*BJ168^0.17</f>
        <v>#NUM!</v>
      </c>
      <c r="BL168" s="0" t="e">
        <f aca="false">IF(BK168&gt;=90, "Very Good", IF(BK168&gt;=80, "Good", IF(BK168&gt;=70, "Slightly Good", IF(BK168&gt;=60, "Average", IF(BK168&gt;=50, "Slightly Poor", IF(BK168&gt;=40, "Poor", "Very Poor"))))))</f>
        <v>#NUM!</v>
      </c>
      <c r="BM168" s="0" t="n">
        <f aca="false">IF(P168&lt;=1000, -6.942*LN(P168)+107.59, IF(AND(P168&gt;1000, P168&lt;=5213),-36.304*LN(P168)+310.72, IF(P168&gt;5213, 10)))</f>
        <v>10</v>
      </c>
      <c r="BN168" s="0" t="n">
        <f aca="false">BF168^0.04*BG168^0.22*BH168^0.51*BI168^0.06*BM168^0.17</f>
        <v>63.9288843599707</v>
      </c>
      <c r="BO168" s="0" t="str">
        <f aca="false">IF(BN168&gt;=90, "Very Good", IF(BN168&gt;=80, "Good", IF(BN168&gt;=70, "Slightly Good", IF(BN168&gt;=60, "Average", IF(BN168&gt;=50, "Slightly Poor", IF(BN168&gt;=40, "Poor", "Very Poor"))))))</f>
        <v>Average</v>
      </c>
      <c r="BP168" s="0" t="n">
        <f aca="false">IF(AJ168&lt;=1000, -6.942*LN(AJ168)+107.59, IF(AND(AJ168&gt;1000, AJ168&lt;=5213),-36.304*LN(AJ168)+310.72, IF(AJ168&gt;5213, 10)))</f>
        <v>59.636362853306</v>
      </c>
      <c r="BQ168" s="0" t="n">
        <f aca="false">BF168^0.04*BG168^0.22*BH168^0.51*BI168^0.06*BP168^0.17</f>
        <v>86.6032161931246</v>
      </c>
      <c r="BR168" s="0" t="str">
        <f aca="false">IF(BQ168&gt;=90, "Very Good", IF(BQ168&gt;=80, "Good", IF(BQ168&gt;=70, "Slightly Good", IF(BQ168&gt;=60, "Average", IF(BQ168&gt;=50, "Slightly Poor", IF(BQ168&gt;=40, "Poor", "Very Poor"))))))</f>
        <v>Good</v>
      </c>
      <c r="BT168" s="0" t="n">
        <f aca="false">9.81*LN(AH168)+30.6</f>
        <v>53.4783316122612</v>
      </c>
      <c r="BU168" s="0" t="str">
        <f aca="false">IF(BT168&lt;30, "Clean water", IF(AND(BT168&gt;=30, BT168&lt;40), "Hypolimia", IF(AND(BT168&gt;=40,BT168&lt;50), "Mesotrophic", IF(AND(BT168&gt;=50, BT168&lt;70), "Eutrophic", IF(BT168&gt;70,"Hypertrophic")))))</f>
        <v>Eutrophic</v>
      </c>
      <c r="BW168" s="0" t="str">
        <f aca="false">IF(G168/H168&gt;=1, "PLS CHECK", "")</f>
        <v/>
      </c>
      <c r="BX168" s="0" t="str">
        <f aca="false">IF(AC168/J168&gt;=1, "PLS CHECK", "")</f>
        <v/>
      </c>
      <c r="BY168" s="0" t="str">
        <f aca="false">IF(AE168/J168&gt;=1, "PLS CHECK", "")</f>
        <v/>
      </c>
      <c r="BZ168" s="0" t="str">
        <f aca="false">IF(AD168/J168&gt;=1, "PLS CHECK", "")</f>
        <v/>
      </c>
      <c r="CA168" s="0" t="str">
        <f aca="false">IF(AF168/K168&gt;=1, "PLS CHECK", "")</f>
        <v/>
      </c>
      <c r="CB168" s="0" t="str">
        <f aca="false">IF(AG168/K168&gt;=1, "PLS CHECK", "")</f>
        <v/>
      </c>
    </row>
    <row r="169" customFormat="false" ht="12.5" hidden="false" customHeight="false" outlineLevel="0" collapsed="false">
      <c r="A169" s="0" t="n">
        <v>166</v>
      </c>
      <c r="B169" s="15" t="s">
        <v>99</v>
      </c>
      <c r="C169" s="16" t="s">
        <v>100</v>
      </c>
      <c r="D169" s="0" t="s">
        <v>146</v>
      </c>
      <c r="E169" s="0" t="n">
        <v>7.9</v>
      </c>
      <c r="F169" s="0" t="n">
        <v>8.5</v>
      </c>
      <c r="G169" s="0" t="n">
        <v>1.7</v>
      </c>
      <c r="H169" s="0" t="n">
        <v>5.5</v>
      </c>
      <c r="I169" s="0" t="n">
        <v>11.7</v>
      </c>
      <c r="J169" s="0" t="n">
        <v>5.694</v>
      </c>
      <c r="K169" s="37"/>
      <c r="L169" s="0" t="n">
        <v>4.3</v>
      </c>
      <c r="M169" s="0" t="n">
        <v>26.1</v>
      </c>
      <c r="O169" s="0" t="n">
        <v>544</v>
      </c>
      <c r="BD169" s="0" t="n">
        <v>0.407</v>
      </c>
      <c r="BF169" s="0" t="n">
        <f aca="false">IF(E169&lt;11,-3.6797*E169^2+48.115*E169-53.83,280.92*EXP(-0.2027*E169))</f>
        <v>96.6284230000001</v>
      </c>
      <c r="BG169" s="0" t="n">
        <f aca="false">32.208*LN(F169)+21.438</f>
        <v>90.3652509938879</v>
      </c>
      <c r="BH169" s="0" t="n">
        <f aca="false">IF(G169&lt;=2, -10*G169+100, 88.958*EXP(-0.0755*G169))</f>
        <v>83</v>
      </c>
      <c r="BI169" s="0" t="n">
        <f aca="false">IF(I169&lt;=100, 0.0053*(I169)^2-1.0332*I169+100.76, 122.82*EXP(-0.0092*I169))</f>
        <v>89.397077</v>
      </c>
      <c r="BJ169" s="0" t="e">
        <f aca="false">IF(P169&lt;=1000, -6.942*LN(P169)+107.59, -36.304*LN(P169)+310.72)</f>
        <v>#VALUE!</v>
      </c>
      <c r="BK169" s="0" t="e">
        <f aca="false">BF169^0.04*BG169^0.22*BH169^0.51*BI169^0.06*BJ169^0.17</f>
        <v>#VALUE!</v>
      </c>
      <c r="BL169" s="0" t="e">
        <f aca="false">IF(BK169&gt;=90, "Very Good", IF(BK169&gt;=80, "Good", IF(BK169&gt;=70, "Slightly Good", IF(BK169&gt;=60, "Average", IF(BK169&gt;=50, "Slightly Poor", IF(BK169&gt;=40, "Poor", "Very Poor"))))))</f>
        <v>#VALUE!</v>
      </c>
      <c r="BM169" s="0" t="e">
        <f aca="false">IF(P169&lt;=1000, -6.942*LN(P169)+107.59, IF(AND(P169&gt;1000, P169&lt;=5213),-36.304*LN(P169)+310.72, IF(P169&gt;5213, 10)))</f>
        <v>#VALUE!</v>
      </c>
      <c r="BN169" s="0" t="e">
        <f aca="false">BF169^0.04*BG169^0.22*BH169^0.51*BI169^0.06*BM169^0.17</f>
        <v>#VALUE!</v>
      </c>
      <c r="BO169" s="0" t="e">
        <f aca="false">IF(BN169&gt;=90, "Very Good", IF(BN169&gt;=80, "Good", IF(BN169&gt;=70, "Slightly Good", IF(BN169&gt;=60, "Average", IF(BN169&gt;=50, "Slightly Poor", IF(BN169&gt;=40, "Poor", "Very Poor"))))))</f>
        <v>#VALUE!</v>
      </c>
      <c r="BP169" s="0" t="e">
        <f aca="false">IF(AJ169&lt;=1000, -6.942*LN(AJ169)+107.59, IF(AND(AJ169&gt;1000, AJ169&lt;=5213),-36.304*LN(AJ169)+310.72, IF(AJ169&gt;5213, 10)))</f>
        <v>#VALUE!</v>
      </c>
      <c r="BQ169" s="0" t="e">
        <f aca="false">BF169^0.04*BG169^0.22*BH169^0.51*BI169^0.06*BP169^0.17</f>
        <v>#VALUE!</v>
      </c>
      <c r="BR169" s="0" t="e">
        <f aca="false">IF(BQ169&gt;=90, "Very Good", IF(BQ169&gt;=80, "Good", IF(BQ169&gt;=70, "Slightly Good", IF(BQ169&gt;=60, "Average", IF(BQ169&gt;=50, "Slightly Poor", IF(BQ169&gt;=40, "Poor", "Very Poor"))))))</f>
        <v>#VALUE!</v>
      </c>
      <c r="BT169" s="0" t="e">
        <f aca="false">9.81*LN(AH169)+30.6</f>
        <v>#VALUE!</v>
      </c>
      <c r="BU169" s="0" t="e">
        <f aca="false">IF(BT169&lt;30, "Clean water", IF(AND(BT169&gt;=30, BT169&lt;40), "Hypolimia", IF(AND(BT169&gt;=40,BT169&lt;50), "Mesotrophic", IF(AND(BT169&gt;=50, BT169&lt;70), "Eutrophic", IF(BT169&gt;70,"Hypertrophic")))))</f>
        <v>#VALUE!</v>
      </c>
      <c r="BW169" s="0" t="str">
        <f aca="false">IF(G169/H169&gt;=1, "PLS CHECK", "")</f>
        <v/>
      </c>
      <c r="BX169" s="0" t="str">
        <f aca="false">IF(AC169/J169&gt;=1, "PLS CHECK", "")</f>
        <v/>
      </c>
      <c r="BY169" s="0" t="str">
        <f aca="false">IF(AE169/J169&gt;=1, "PLS CHECK", "")</f>
        <v/>
      </c>
      <c r="BZ169" s="0" t="str">
        <f aca="false">IF(AD169/J169&gt;=1, "PLS CHECK", "")</f>
        <v/>
      </c>
      <c r="CA169" s="0" t="e">
        <f aca="false">IF(AF169/K169&gt;=1, "PLS CHECK", "")</f>
        <v>#DIV/0!</v>
      </c>
      <c r="CB169" s="0" t="e">
        <f aca="false">IF(AG169/K169&gt;=1, "PLS CHECK", "")</f>
        <v>#DIV/0!</v>
      </c>
    </row>
    <row r="170" customFormat="false" ht="12.5" hidden="false" customHeight="false" outlineLevel="0" collapsed="false">
      <c r="A170" s="0" t="n">
        <v>167</v>
      </c>
      <c r="B170" s="15" t="s">
        <v>101</v>
      </c>
      <c r="C170" s="16" t="s">
        <v>102</v>
      </c>
      <c r="D170" s="0" t="s">
        <v>146</v>
      </c>
      <c r="E170" s="0" t="n">
        <v>7.4</v>
      </c>
      <c r="F170" s="37"/>
      <c r="G170" s="0" t="n">
        <v>1.2</v>
      </c>
      <c r="H170" s="0" t="n">
        <v>4.4</v>
      </c>
      <c r="I170" s="0" t="n">
        <v>4</v>
      </c>
      <c r="J170" s="0" t="n">
        <v>3.106</v>
      </c>
      <c r="K170" s="0" t="n">
        <v>0.082</v>
      </c>
      <c r="L170" s="0" t="n">
        <v>2.1</v>
      </c>
      <c r="M170" s="0" t="n">
        <v>24.9</v>
      </c>
      <c r="N170" s="0" t="n">
        <v>0</v>
      </c>
      <c r="O170" s="0" t="n">
        <v>233</v>
      </c>
      <c r="P170" s="0" t="n">
        <v>3200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AC170" s="0" t="n">
        <v>2.957</v>
      </c>
      <c r="AD170" s="0" t="n">
        <v>0.446</v>
      </c>
      <c r="AE170" s="0" t="n">
        <v>2.345</v>
      </c>
      <c r="AF170" s="0" t="n">
        <v>0.066</v>
      </c>
      <c r="AG170" s="0" t="n">
        <v>0.007</v>
      </c>
      <c r="AH170" s="0" t="n">
        <v>5.4</v>
      </c>
      <c r="AJ170" s="0" t="n">
        <v>75</v>
      </c>
      <c r="AP170" s="0" t="n">
        <v>0</v>
      </c>
      <c r="AY170" s="0" t="n">
        <v>0</v>
      </c>
      <c r="BF170" s="0" t="n">
        <f aca="false">IF(E170&lt;11,-3.6797*E170^2+48.115*E170-53.83,280.92*EXP(-0.2027*E170))</f>
        <v>100.720628</v>
      </c>
      <c r="BG170" s="0" t="e">
        <f aca="false">32.208*LN(F170)+21.438</f>
        <v>#VALUE!</v>
      </c>
      <c r="BH170" s="0" t="n">
        <f aca="false">IF(G170&lt;=2, -10*G170+100, 88.958*EXP(-0.0755*G170))</f>
        <v>88</v>
      </c>
      <c r="BI170" s="0" t="n">
        <f aca="false">IF(I170&lt;=100, 0.0053*(I170)^2-1.0332*I170+100.76, 122.82*EXP(-0.0092*I170))</f>
        <v>96.712</v>
      </c>
      <c r="BJ170" s="0" t="n">
        <f aca="false">IF(P170&lt;=1000, -6.942*LN(P170)+107.59, -36.304*LN(P170)+310.72)</f>
        <v>17.7138253526471</v>
      </c>
      <c r="BK170" s="0" t="e">
        <f aca="false">BF170^0.04*BG170^0.22*BH170^0.51*BI170^0.06*BJ170^0.17</f>
        <v>#VALUE!</v>
      </c>
      <c r="BL170" s="0" t="e">
        <f aca="false">IF(BK170&gt;=90, "Very Good", IF(BK170&gt;=80, "Good", IF(BK170&gt;=70, "Slightly Good", IF(BK170&gt;=60, "Average", IF(BK170&gt;=50, "Slightly Poor", IF(BK170&gt;=40, "Poor", "Very Poor"))))))</f>
        <v>#VALUE!</v>
      </c>
      <c r="BM170" s="0" t="n">
        <f aca="false">IF(P170&lt;=1000, -6.942*LN(P170)+107.59, IF(AND(P170&gt;1000, P170&lt;=5213),-36.304*LN(P170)+310.72, IF(P170&gt;5213, 10)))</f>
        <v>17.7138253526471</v>
      </c>
      <c r="BN170" s="0" t="e">
        <f aca="false">BF170^0.04*BG170^0.22*BH170^0.51*BI170^0.06*BM170^0.17</f>
        <v>#VALUE!</v>
      </c>
      <c r="BO170" s="0" t="e">
        <f aca="false">IF(BN170&gt;=90, "Very Good", IF(BN170&gt;=80, "Good", IF(BN170&gt;=70, "Slightly Good", IF(BN170&gt;=60, "Average", IF(BN170&gt;=50, "Slightly Poor", IF(BN170&gt;=40, "Poor", "Very Poor"))))))</f>
        <v>#VALUE!</v>
      </c>
      <c r="BP170" s="0" t="n">
        <f aca="false">IF(AJ170&lt;=1000, -6.942*LN(AJ170)+107.59, IF(AND(AJ170&gt;1000, AJ170&lt;=5213),-36.304*LN(AJ170)+310.72, IF(AJ170&gt;5213, 10)))</f>
        <v>77.6179975158309</v>
      </c>
      <c r="BQ170" s="0" t="e">
        <f aca="false">BF170^0.04*BG170^0.22*BH170^0.51*BI170^0.06*BP170^0.17</f>
        <v>#VALUE!</v>
      </c>
      <c r="BR170" s="0" t="e">
        <f aca="false">IF(BQ170&gt;=90, "Very Good", IF(BQ170&gt;=80, "Good", IF(BQ170&gt;=70, "Slightly Good", IF(BQ170&gt;=60, "Average", IF(BQ170&gt;=50, "Slightly Poor", IF(BQ170&gt;=40, "Poor", "Very Poor"))))))</f>
        <v>#VALUE!</v>
      </c>
      <c r="BT170" s="0" t="n">
        <f aca="false">9.81*LN(AH170)+30.6</f>
        <v>47.143573734524</v>
      </c>
      <c r="BU170" s="0" t="str">
        <f aca="false">IF(BT170&lt;30, "Clean water", IF(AND(BT170&gt;=30, BT170&lt;40), "Hypolimia", IF(AND(BT170&gt;=40,BT170&lt;50), "Mesotrophic", IF(AND(BT170&gt;=50, BT170&lt;70), "Eutrophic", IF(BT170&gt;70,"Hypertrophic")))))</f>
        <v>Mesotrophic</v>
      </c>
      <c r="BW170" s="0" t="str">
        <f aca="false">IF(G170/H170&gt;=1, "PLS CHECK", "")</f>
        <v/>
      </c>
      <c r="BX170" s="0" t="str">
        <f aca="false">IF(AC170/J170&gt;=1, "PLS CHECK", "")</f>
        <v/>
      </c>
      <c r="BY170" s="0" t="str">
        <f aca="false">IF(AE170/J170&gt;=1, "PLS CHECK", "")</f>
        <v/>
      </c>
      <c r="BZ170" s="0" t="str">
        <f aca="false">IF(AD170/J170&gt;=1, "PLS CHECK", "")</f>
        <v/>
      </c>
      <c r="CA170" s="0" t="str">
        <f aca="false">IF(AF170/K170&gt;=1, "PLS CHECK", "")</f>
        <v/>
      </c>
      <c r="CB170" s="0" t="str">
        <f aca="false">IF(AG170/K170&gt;=1, "PLS CHECK", "")</f>
        <v/>
      </c>
    </row>
    <row r="171" customFormat="false" ht="12.5" hidden="false" customHeight="false" outlineLevel="0" collapsed="false">
      <c r="A171" s="0" t="n">
        <v>168</v>
      </c>
      <c r="B171" s="15" t="s">
        <v>103</v>
      </c>
      <c r="C171" s="16" t="s">
        <v>104</v>
      </c>
      <c r="D171" s="0" t="s">
        <v>146</v>
      </c>
      <c r="E171" s="37"/>
      <c r="F171" s="0" t="n">
        <v>10.5</v>
      </c>
      <c r="G171" s="0" t="n">
        <v>0.7</v>
      </c>
      <c r="H171" s="0" t="n">
        <v>3.6</v>
      </c>
      <c r="I171" s="0" t="n">
        <v>3.1</v>
      </c>
      <c r="J171" s="0" t="n">
        <v>5.708</v>
      </c>
      <c r="K171" s="0" t="n">
        <v>0.025</v>
      </c>
      <c r="L171" s="0" t="n">
        <v>1.9</v>
      </c>
      <c r="M171" s="0" t="n">
        <v>25.4</v>
      </c>
      <c r="N171" s="0" t="n">
        <v>0</v>
      </c>
      <c r="O171" s="0" t="n">
        <v>501</v>
      </c>
      <c r="P171" s="0" t="n">
        <v>1400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</v>
      </c>
      <c r="AC171" s="0" t="n">
        <v>5.393</v>
      </c>
      <c r="AD171" s="0" t="n">
        <v>0.051</v>
      </c>
      <c r="AE171" s="0" t="n">
        <v>5.097</v>
      </c>
      <c r="AF171" s="0" t="n">
        <v>0.023</v>
      </c>
      <c r="AG171" s="0" t="n">
        <v>0.005</v>
      </c>
      <c r="AH171" s="0" t="n">
        <v>11.8</v>
      </c>
      <c r="AJ171" s="0" t="n">
        <v>150</v>
      </c>
      <c r="AP171" s="0" t="n">
        <v>0.2</v>
      </c>
      <c r="AY171" s="0" t="n">
        <v>0</v>
      </c>
      <c r="BF171" s="0" t="n">
        <f aca="false">IF(E171&lt;11,-3.6797*E171^2+48.115*E171-53.83,280.92*EXP(-0.2027*E171))</f>
        <v>-53.83</v>
      </c>
      <c r="BG171" s="0" t="n">
        <f aca="false">32.208*LN(F171)+21.438</f>
        <v>97.1710942827213</v>
      </c>
      <c r="BH171" s="0" t="n">
        <f aca="false">IF(G171&lt;=2, -10*G171+100, 88.958*EXP(-0.0755*G171))</f>
        <v>93</v>
      </c>
      <c r="BI171" s="0" t="n">
        <f aca="false">IF(I171&lt;=100, 0.0053*(I171)^2-1.0332*I171+100.76, 122.82*EXP(-0.0092*I171))</f>
        <v>97.608013</v>
      </c>
      <c r="BJ171" s="0" t="n">
        <f aca="false">IF(P171&lt;=1000, -6.942*LN(P171)+107.59, -36.304*LN(P171)+310.72)</f>
        <v>47.725564273536</v>
      </c>
      <c r="BK171" s="0" t="n">
        <f aca="false">BF171^0.04*BG171^0.22*BH171^0.51*BI171^0.06*BJ171^0.17</f>
        <v>-82.2587773435296</v>
      </c>
      <c r="BL171" s="0" t="str">
        <f aca="false">IF(BK171&gt;=90, "Very Good", IF(BK171&gt;=80, "Good", IF(BK171&gt;=70, "Slightly Good", IF(BK171&gt;=60, "Average", IF(BK171&gt;=50, "Slightly Poor", IF(BK171&gt;=40, "Poor", "Very Poor"))))))</f>
        <v>Very Poor</v>
      </c>
      <c r="BM171" s="0" t="n">
        <f aca="false">IF(P171&lt;=1000, -6.942*LN(P171)+107.59, IF(AND(P171&gt;1000, P171&lt;=5213),-36.304*LN(P171)+310.72, IF(P171&gt;5213, 10)))</f>
        <v>47.725564273536</v>
      </c>
      <c r="BN171" s="0" t="n">
        <f aca="false">BF171^0.04*BG171^0.22*BH171^0.51*BI171^0.06*BM171^0.17</f>
        <v>-82.2587773435296</v>
      </c>
      <c r="BO171" s="0" t="str">
        <f aca="false">IF(BN171&gt;=90, "Very Good", IF(BN171&gt;=80, "Good", IF(BN171&gt;=70, "Slightly Good", IF(BN171&gt;=60, "Average", IF(BN171&gt;=50, "Slightly Poor", IF(BN171&gt;=40, "Poor", "Very Poor"))))))</f>
        <v>Very Poor</v>
      </c>
      <c r="BP171" s="0" t="n">
        <f aca="false">IF(AJ171&lt;=1000, -6.942*LN(AJ171)+107.59, IF(AND(AJ171&gt;1000, AJ171&lt;=5213),-36.304*LN(AJ171)+310.72, IF(AJ171&gt;5213, 10)))</f>
        <v>72.8061697883838</v>
      </c>
      <c r="BQ171" s="0" t="n">
        <f aca="false">BF171^0.04*BG171^0.22*BH171^0.51*BI171^0.06*BP171^0.17</f>
        <v>-88.3818644940861</v>
      </c>
      <c r="BR171" s="0" t="str">
        <f aca="false">IF(BQ171&gt;=90, "Very Good", IF(BQ171&gt;=80, "Good", IF(BQ171&gt;=70, "Slightly Good", IF(BQ171&gt;=60, "Average", IF(BQ171&gt;=50, "Slightly Poor", IF(BQ171&gt;=40, "Poor", "Very Poor"))))))</f>
        <v>Very Poor</v>
      </c>
      <c r="BT171" s="0" t="n">
        <f aca="false">9.81*LN(AH171)+30.6</f>
        <v>54.8120564037366</v>
      </c>
      <c r="BU171" s="0" t="str">
        <f aca="false">IF(BT171&lt;30, "Clean water", IF(AND(BT171&gt;=30, BT171&lt;40), "Hypolimia", IF(AND(BT171&gt;=40,BT171&lt;50), "Mesotrophic", IF(AND(BT171&gt;=50, BT171&lt;70), "Eutrophic", IF(BT171&gt;70,"Hypertrophic")))))</f>
        <v>Eutrophic</v>
      </c>
      <c r="BW171" s="0" t="str">
        <f aca="false">IF(G171/H171&gt;=1, "PLS CHECK", "")</f>
        <v/>
      </c>
      <c r="BX171" s="0" t="str">
        <f aca="false">IF(AC171/J171&gt;=1, "PLS CHECK", "")</f>
        <v/>
      </c>
      <c r="BY171" s="0" t="str">
        <f aca="false">IF(AE171/J171&gt;=1, "PLS CHECK", "")</f>
        <v/>
      </c>
      <c r="BZ171" s="0" t="str">
        <f aca="false">IF(AD171/J171&gt;=1, "PLS CHECK", "")</f>
        <v/>
      </c>
      <c r="CA171" s="0" t="str">
        <f aca="false">IF(AF171/K171&gt;=1, "PLS CHECK", "")</f>
        <v/>
      </c>
      <c r="CB171" s="0" t="str">
        <f aca="false">IF(AG171/K171&gt;=1, "PLS CHECK", "")</f>
        <v/>
      </c>
    </row>
    <row r="172" customFormat="false" ht="12.5" hidden="false" customHeight="false" outlineLevel="0" collapsed="false">
      <c r="A172" s="0" t="n">
        <v>169</v>
      </c>
      <c r="B172" s="15" t="s">
        <v>105</v>
      </c>
      <c r="C172" s="16" t="s">
        <v>106</v>
      </c>
      <c r="D172" s="0" t="s">
        <v>146</v>
      </c>
      <c r="E172" s="0" t="n">
        <v>8.2</v>
      </c>
      <c r="F172" s="0" t="n">
        <v>9.6</v>
      </c>
      <c r="G172" s="0" t="n">
        <v>1</v>
      </c>
      <c r="H172" s="0" t="n">
        <v>4</v>
      </c>
      <c r="I172" s="0" t="n">
        <v>2.2</v>
      </c>
      <c r="J172" s="37"/>
      <c r="K172" s="37"/>
      <c r="L172" s="0" t="n">
        <v>2</v>
      </c>
      <c r="M172" s="0" t="n">
        <v>24.8</v>
      </c>
      <c r="N172" s="0" t="n">
        <v>0</v>
      </c>
      <c r="O172" s="37"/>
      <c r="P172" s="37"/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</v>
      </c>
      <c r="AC172" s="37"/>
      <c r="AD172" s="0" t="n">
        <v>0.235</v>
      </c>
      <c r="AE172" s="37"/>
      <c r="AF172" s="0" t="n">
        <v>0.01</v>
      </c>
      <c r="AG172" s="0" t="n">
        <v>0.034</v>
      </c>
      <c r="AH172" s="0" t="n">
        <v>3.6</v>
      </c>
      <c r="AJ172" s="0" t="n">
        <v>14</v>
      </c>
      <c r="AP172" s="0" t="n">
        <v>0</v>
      </c>
      <c r="AY172" s="0" t="n">
        <v>0</v>
      </c>
      <c r="BF172" s="0" t="n">
        <f aca="false">IF(E172&lt;11,-3.6797*E172^2+48.115*E172-53.83,280.92*EXP(-0.2027*E172))</f>
        <v>93.289972</v>
      </c>
      <c r="BG172" s="0" t="n">
        <f aca="false">32.208*LN(F172)+21.438</f>
        <v>94.2848658756438</v>
      </c>
      <c r="BH172" s="0" t="n">
        <f aca="false">IF(G172&lt;=2, -10*G172+100, 88.958*EXP(-0.0755*G172))</f>
        <v>90</v>
      </c>
      <c r="BI172" s="0" t="n">
        <f aca="false">IF(I172&lt;=100, 0.0053*(I172)^2-1.0332*I172+100.76, 122.82*EXP(-0.0092*I172))</f>
        <v>98.512612</v>
      </c>
      <c r="BJ172" s="0" t="e">
        <f aca="false">IF(P172&lt;=1000, -6.942*LN(P172)+107.59, -36.304*LN(P172)+310.72)</f>
        <v>#VALUE!</v>
      </c>
      <c r="BK172" s="0" t="e">
        <f aca="false">BF172^0.04*BG172^0.22*BH172^0.51*BI172^0.06*BJ172^0.17</f>
        <v>#VALUE!</v>
      </c>
      <c r="BL172" s="0" t="e">
        <f aca="false">IF(BK172&gt;=90, "Very Good", IF(BK172&gt;=80, "Good", IF(BK172&gt;=70, "Slightly Good", IF(BK172&gt;=60, "Average", IF(BK172&gt;=50, "Slightly Poor", IF(BK172&gt;=40, "Poor", "Very Poor"))))))</f>
        <v>#VALUE!</v>
      </c>
      <c r="BM172" s="0" t="e">
        <f aca="false">IF(P172&lt;=1000, -6.942*LN(P172)+107.59, IF(AND(P172&gt;1000, P172&lt;=5213),-36.304*LN(P172)+310.72, IF(P172&gt;5213, 10)))</f>
        <v>#VALUE!</v>
      </c>
      <c r="BN172" s="0" t="e">
        <f aca="false">BF172^0.04*BG172^0.22*BH172^0.51*BI172^0.06*BM172^0.17</f>
        <v>#VALUE!</v>
      </c>
      <c r="BO172" s="0" t="e">
        <f aca="false">IF(BN172&gt;=90, "Very Good", IF(BN172&gt;=80, "Good", IF(BN172&gt;=70, "Slightly Good", IF(BN172&gt;=60, "Average", IF(BN172&gt;=50, "Slightly Poor", IF(BN172&gt;=40, "Poor", "Very Poor"))))))</f>
        <v>#VALUE!</v>
      </c>
      <c r="BP172" s="0" t="n">
        <f aca="false">IF(AJ172&lt;=1000, -6.942*LN(AJ172)+107.59, IF(AND(AJ172&gt;1000, AJ172&lt;=5213),-36.304*LN(AJ172)+310.72, IF(AJ172&gt;5213, 10)))</f>
        <v>89.2696640178109</v>
      </c>
      <c r="BQ172" s="0" t="n">
        <f aca="false">BF172^0.04*BG172^0.22*BH172^0.51*BI172^0.06*BP172^0.17</f>
        <v>91.424688372962</v>
      </c>
      <c r="BR172" s="0" t="str">
        <f aca="false">IF(BQ172&gt;=90, "Very Good", IF(BQ172&gt;=80, "Good", IF(BQ172&gt;=70, "Slightly Good", IF(BQ172&gt;=60, "Average", IF(BQ172&gt;=50, "Slightly Poor", IF(BQ172&gt;=40, "Poor", "Very Poor"))))))</f>
        <v>Very Good</v>
      </c>
      <c r="BT172" s="0" t="n">
        <f aca="false">9.81*LN(AH172)+30.6</f>
        <v>43.1659610239829</v>
      </c>
      <c r="BU172" s="0" t="str">
        <f aca="false">IF(BT172&lt;30, "Clean water", IF(AND(BT172&gt;=30, BT172&lt;40), "Hypolimia", IF(AND(BT172&gt;=40,BT172&lt;50), "Mesotrophic", IF(AND(BT172&gt;=50, BT172&lt;70), "Eutrophic", IF(BT172&gt;70,"Hypertrophic")))))</f>
        <v>Mesotrophic</v>
      </c>
      <c r="BW172" s="0" t="str">
        <f aca="false">IF(G172/H172&gt;=1, "PLS CHECK", "")</f>
        <v/>
      </c>
      <c r="BX172" s="0" t="e">
        <f aca="false">IF(AC172/J172&gt;=1, "PLS CHECK", "")</f>
        <v>#DIV/0!</v>
      </c>
      <c r="BY172" s="0" t="e">
        <f aca="false">IF(AE172/J172&gt;=1, "PLS CHECK", "")</f>
        <v>#DIV/0!</v>
      </c>
      <c r="BZ172" s="0" t="e">
        <f aca="false">IF(AD172/J172&gt;=1, "PLS CHECK", "")</f>
        <v>#DIV/0!</v>
      </c>
      <c r="CA172" s="0" t="e">
        <f aca="false">IF(AF172/K172&gt;=1, "PLS CHECK", "")</f>
        <v>#DIV/0!</v>
      </c>
      <c r="CB172" s="0" t="e">
        <f aca="false">IF(AG172/K172&gt;=1, "PLS CHECK", "")</f>
        <v>#DIV/0!</v>
      </c>
    </row>
    <row r="173" customFormat="false" ht="12.5" hidden="false" customHeight="false" outlineLevel="0" collapsed="false">
      <c r="A173" s="0" t="n">
        <v>170</v>
      </c>
      <c r="B173" s="15" t="s">
        <v>107</v>
      </c>
      <c r="C173" s="16" t="s">
        <v>108</v>
      </c>
      <c r="D173" s="0" t="s">
        <v>146</v>
      </c>
      <c r="E173" s="0" t="n">
        <v>8.1</v>
      </c>
      <c r="F173" s="0" t="n">
        <v>10.7</v>
      </c>
      <c r="G173" s="37"/>
      <c r="H173" s="0" t="n">
        <v>2.1</v>
      </c>
      <c r="I173" s="37"/>
      <c r="J173" s="0" t="n">
        <v>6.473</v>
      </c>
      <c r="K173" s="0" t="n">
        <v>0.055</v>
      </c>
      <c r="L173" s="37"/>
      <c r="M173" s="0" t="n">
        <v>22.3</v>
      </c>
      <c r="N173" s="0" t="n">
        <v>0</v>
      </c>
      <c r="O173" s="0" t="n">
        <v>621</v>
      </c>
      <c r="P173" s="0" t="n">
        <v>13000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</v>
      </c>
      <c r="AC173" s="0" t="n">
        <v>6.455</v>
      </c>
      <c r="AD173" s="0" t="n">
        <v>0.046</v>
      </c>
      <c r="AE173" s="0" t="n">
        <v>5.979</v>
      </c>
      <c r="AF173" s="0" t="n">
        <v>0.048</v>
      </c>
      <c r="AG173" s="0" t="n">
        <v>0.047</v>
      </c>
      <c r="AH173" s="0" t="n">
        <v>1</v>
      </c>
      <c r="AJ173" s="0" t="n">
        <v>3000</v>
      </c>
      <c r="AP173" s="0" t="n">
        <v>0.2</v>
      </c>
      <c r="AY173" s="0" t="n">
        <v>0</v>
      </c>
      <c r="BF173" s="0" t="n">
        <f aca="false">IF(E173&lt;11,-3.6797*E173^2+48.115*E173-53.83,280.92*EXP(-0.2027*E173))</f>
        <v>94.476383</v>
      </c>
      <c r="BG173" s="0" t="n">
        <f aca="false">32.208*LN(F173)+21.438</f>
        <v>97.7788104251968</v>
      </c>
      <c r="BH173" s="0" t="n">
        <f aca="false">IF(G173&lt;=2, -10*G173+100, 88.958*EXP(-0.0755*G173))</f>
        <v>100</v>
      </c>
      <c r="BI173" s="0" t="n">
        <f aca="false">IF(I173&lt;=100, 0.0053*(I173)^2-1.0332*I173+100.76, 122.82*EXP(-0.0092*I173))</f>
        <v>100.76</v>
      </c>
      <c r="BJ173" s="0" t="n">
        <f aca="false">IF(P173&lt;=1000, -6.942*LN(P173)+107.59, -36.304*LN(P173)+310.72)</f>
        <v>-33.1770691214511</v>
      </c>
      <c r="BK173" s="0" t="e">
        <f aca="false">BF173^0.04*BG173^0.22*BH173^0.51*BI173^0.06*BJ173^0.17</f>
        <v>#NUM!</v>
      </c>
      <c r="BL173" s="0" t="e">
        <f aca="false">IF(BK173&gt;=90, "Very Good", IF(BK173&gt;=80, "Good", IF(BK173&gt;=70, "Slightly Good", IF(BK173&gt;=60, "Average", IF(BK173&gt;=50, "Slightly Poor", IF(BK173&gt;=40, "Poor", "Very Poor"))))))</f>
        <v>#NUM!</v>
      </c>
      <c r="BM173" s="0" t="n">
        <f aca="false">IF(P173&lt;=1000, -6.942*LN(P173)+107.59, IF(AND(P173&gt;1000, P173&lt;=5213),-36.304*LN(P173)+310.72, IF(P173&gt;5213, 10)))</f>
        <v>10</v>
      </c>
      <c r="BN173" s="0" t="n">
        <f aca="false">BF173^0.04*BG173^0.22*BH173^0.51*BI173^0.06*BM173^0.17</f>
        <v>67.1527905684935</v>
      </c>
      <c r="BO173" s="0" t="str">
        <f aca="false">IF(BN173&gt;=90, "Very Good", IF(BN173&gt;=80, "Good", IF(BN173&gt;=70, "Slightly Good", IF(BN173&gt;=60, "Average", IF(BN173&gt;=50, "Slightly Poor", IF(BN173&gt;=40, "Poor", "Very Poor"))))))</f>
        <v>Average</v>
      </c>
      <c r="BP173" s="0" t="n">
        <f aca="false">IF(AJ173&lt;=1000, -6.942*LN(AJ173)+107.59, IF(AND(AJ173&gt;1000, AJ173&lt;=5213),-36.304*LN(AJ173)+310.72, IF(AJ173&gt;5213, 10)))</f>
        <v>20.0568318240255</v>
      </c>
      <c r="BQ173" s="0" t="n">
        <f aca="false">BF173^0.04*BG173^0.22*BH173^0.51*BI173^0.06*BP173^0.17</f>
        <v>75.5872702065087</v>
      </c>
      <c r="BR173" s="0" t="str">
        <f aca="false">IF(BQ173&gt;=90, "Very Good", IF(BQ173&gt;=80, "Good", IF(BQ173&gt;=70, "Slightly Good", IF(BQ173&gt;=60, "Average", IF(BQ173&gt;=50, "Slightly Poor", IF(BQ173&gt;=40, "Poor", "Very Poor"))))))</f>
        <v>Slightly Good</v>
      </c>
      <c r="BT173" s="0" t="n">
        <f aca="false">9.81*LN(AH173)+30.6</f>
        <v>30.6</v>
      </c>
      <c r="BU173" s="0" t="str">
        <f aca="false">IF(BT173&lt;30, "Clean water", IF(AND(BT173&gt;=30, BT173&lt;40), "Hypolimia", IF(AND(BT173&gt;=40,BT173&lt;50), "Mesotrophic", IF(AND(BT173&gt;=50, BT173&lt;70), "Eutrophic", IF(BT173&gt;70,"Hypertrophic")))))</f>
        <v>Hypolimia</v>
      </c>
      <c r="BW173" s="0" t="str">
        <f aca="false">IF(G173/H173&gt;=1, "PLS CHECK", "")</f>
        <v/>
      </c>
      <c r="BX173" s="0" t="str">
        <f aca="false">IF(AC173/J173&gt;=1, "PLS CHECK", "")</f>
        <v/>
      </c>
      <c r="BY173" s="0" t="str">
        <f aca="false">IF(AE173/J173&gt;=1, "PLS CHECK", "")</f>
        <v/>
      </c>
      <c r="BZ173" s="0" t="str">
        <f aca="false">IF(AD173/J173&gt;=1, "PLS CHECK", "")</f>
        <v/>
      </c>
      <c r="CA173" s="0" t="str">
        <f aca="false">IF(AF173/K173&gt;=1, "PLS CHECK", "")</f>
        <v/>
      </c>
      <c r="CB173" s="0" t="str">
        <f aca="false">IF(AG173/K173&gt;=1, "PLS CHECK", "")</f>
        <v/>
      </c>
    </row>
    <row r="174" customFormat="false" ht="12.5" hidden="false" customHeight="false" outlineLevel="0" collapsed="false">
      <c r="A174" s="0" t="n">
        <v>171</v>
      </c>
      <c r="B174" s="15" t="s">
        <v>109</v>
      </c>
      <c r="C174" s="16" t="s">
        <v>110</v>
      </c>
      <c r="D174" s="0" t="s">
        <v>146</v>
      </c>
      <c r="E174" s="0" t="n">
        <v>7.4</v>
      </c>
      <c r="F174" s="0" t="n">
        <v>9.7</v>
      </c>
      <c r="G174" s="0" t="n">
        <v>2</v>
      </c>
      <c r="H174" s="0" t="n">
        <v>5.8</v>
      </c>
      <c r="I174" s="0" t="n">
        <v>8.2</v>
      </c>
      <c r="J174" s="0" t="n">
        <v>7.258</v>
      </c>
      <c r="K174" s="0" t="n">
        <v>0.105</v>
      </c>
      <c r="L174" s="0" t="n">
        <v>4.9</v>
      </c>
      <c r="M174" s="0" t="n">
        <v>25</v>
      </c>
      <c r="O174" s="0" t="n">
        <v>483</v>
      </c>
      <c r="AC174" s="0" t="n">
        <v>7.022</v>
      </c>
      <c r="AD174" s="0" t="n">
        <v>0.421</v>
      </c>
      <c r="AE174" s="0" t="n">
        <v>5.574</v>
      </c>
      <c r="AF174" s="0" t="n">
        <v>0.063</v>
      </c>
      <c r="AG174" s="0" t="n">
        <v>0.018</v>
      </c>
      <c r="BD174" s="0" t="n">
        <v>2.203</v>
      </c>
      <c r="BF174" s="0" t="n">
        <f aca="false">IF(E174&lt;11,-3.6797*E174^2+48.115*E174-53.83,280.92*EXP(-0.2027*E174))</f>
        <v>100.720628</v>
      </c>
      <c r="BG174" s="0" t="n">
        <f aca="false">32.208*LN(F174)+21.438</f>
        <v>94.6186305204847</v>
      </c>
      <c r="BH174" s="0" t="n">
        <f aca="false">IF(G174&lt;=2, -10*G174+100, 88.958*EXP(-0.0755*G174))</f>
        <v>80</v>
      </c>
      <c r="BI174" s="0" t="n">
        <f aca="false">IF(I174&lt;=100, 0.0053*(I174)^2-1.0332*I174+100.76, 122.82*EXP(-0.0092*I174))</f>
        <v>92.644132</v>
      </c>
      <c r="BJ174" s="0" t="e">
        <f aca="false">IF(P174&lt;=1000, -6.942*LN(P174)+107.59, -36.304*LN(P174)+310.72)</f>
        <v>#VALUE!</v>
      </c>
      <c r="BK174" s="0" t="e">
        <f aca="false">BF174^0.04*BG174^0.22*BH174^0.51*BI174^0.06*BJ174^0.17</f>
        <v>#VALUE!</v>
      </c>
      <c r="BL174" s="0" t="e">
        <f aca="false">IF(BK174&gt;=90, "Very Good", IF(BK174&gt;=80, "Good", IF(BK174&gt;=70, "Slightly Good", IF(BK174&gt;=60, "Average", IF(BK174&gt;=50, "Slightly Poor", IF(BK174&gt;=40, "Poor", "Very Poor"))))))</f>
        <v>#VALUE!</v>
      </c>
      <c r="BM174" s="0" t="e">
        <f aca="false">IF(P174&lt;=1000, -6.942*LN(P174)+107.59, IF(AND(P174&gt;1000, P174&lt;=5213),-36.304*LN(P174)+310.72, IF(P174&gt;5213, 10)))</f>
        <v>#VALUE!</v>
      </c>
      <c r="BN174" s="0" t="e">
        <f aca="false">BF174^0.04*BG174^0.22*BH174^0.51*BI174^0.06*BM174^0.17</f>
        <v>#VALUE!</v>
      </c>
      <c r="BO174" s="0" t="e">
        <f aca="false">IF(BN174&gt;=90, "Very Good", IF(BN174&gt;=80, "Good", IF(BN174&gt;=70, "Slightly Good", IF(BN174&gt;=60, "Average", IF(BN174&gt;=50, "Slightly Poor", IF(BN174&gt;=40, "Poor", "Very Poor"))))))</f>
        <v>#VALUE!</v>
      </c>
      <c r="BP174" s="0" t="e">
        <f aca="false">IF(AJ174&lt;=1000, -6.942*LN(AJ174)+107.59, IF(AND(AJ174&gt;1000, AJ174&lt;=5213),-36.304*LN(AJ174)+310.72, IF(AJ174&gt;5213, 10)))</f>
        <v>#VALUE!</v>
      </c>
      <c r="BQ174" s="0" t="e">
        <f aca="false">BF174^0.04*BG174^0.22*BH174^0.51*BI174^0.06*BP174^0.17</f>
        <v>#VALUE!</v>
      </c>
      <c r="BR174" s="0" t="e">
        <f aca="false">IF(BQ174&gt;=90, "Very Good", IF(BQ174&gt;=80, "Good", IF(BQ174&gt;=70, "Slightly Good", IF(BQ174&gt;=60, "Average", IF(BQ174&gt;=50, "Slightly Poor", IF(BQ174&gt;=40, "Poor", "Very Poor"))))))</f>
        <v>#VALUE!</v>
      </c>
      <c r="BT174" s="0" t="e">
        <f aca="false">9.81*LN(AH174)+30.6</f>
        <v>#VALUE!</v>
      </c>
      <c r="BU174" s="0" t="e">
        <f aca="false">IF(BT174&lt;30, "Clean water", IF(AND(BT174&gt;=30, BT174&lt;40), "Hypolimia", IF(AND(BT174&gt;=40,BT174&lt;50), "Mesotrophic", IF(AND(BT174&gt;=50, BT174&lt;70), "Eutrophic", IF(BT174&gt;70,"Hypertrophic")))))</f>
        <v>#VALUE!</v>
      </c>
      <c r="BW174" s="0" t="str">
        <f aca="false">IF(G174/H174&gt;=1, "PLS CHECK", "")</f>
        <v/>
      </c>
      <c r="BX174" s="0" t="str">
        <f aca="false">IF(AC174/J174&gt;=1, "PLS CHECK", "")</f>
        <v/>
      </c>
      <c r="BY174" s="0" t="str">
        <f aca="false">IF(AE174/J174&gt;=1, "PLS CHECK", "")</f>
        <v/>
      </c>
      <c r="BZ174" s="0" t="str">
        <f aca="false">IF(AD174/J174&gt;=1, "PLS CHECK", "")</f>
        <v/>
      </c>
      <c r="CA174" s="0" t="str">
        <f aca="false">IF(AF174/K174&gt;=1, "PLS CHECK", "")</f>
        <v/>
      </c>
      <c r="CB174" s="0" t="str">
        <f aca="false">IF(AG174/K174&gt;=1, "PLS CHECK", "")</f>
        <v/>
      </c>
    </row>
    <row r="175" customFormat="false" ht="12.5" hidden="false" customHeight="false" outlineLevel="0" collapsed="false">
      <c r="A175" s="0" t="n">
        <v>172</v>
      </c>
      <c r="B175" s="15" t="s">
        <v>111</v>
      </c>
      <c r="C175" s="16" t="s">
        <v>112</v>
      </c>
      <c r="D175" s="0" t="s">
        <v>146</v>
      </c>
      <c r="E175" s="0" t="n">
        <v>8</v>
      </c>
      <c r="F175" s="0" t="n">
        <v>11.3</v>
      </c>
      <c r="G175" s="0" t="n">
        <v>1.4</v>
      </c>
      <c r="H175" s="0" t="n">
        <v>5.5</v>
      </c>
      <c r="I175" s="0" t="n">
        <v>1.9</v>
      </c>
      <c r="J175" s="0" t="n">
        <v>7.593</v>
      </c>
      <c r="K175" s="0" t="n">
        <v>0.026</v>
      </c>
      <c r="L175" s="0" t="n">
        <v>3.1</v>
      </c>
      <c r="M175" s="0" t="n">
        <v>25.8</v>
      </c>
      <c r="N175" s="0" t="n">
        <v>0</v>
      </c>
      <c r="O175" s="0" t="n">
        <v>511</v>
      </c>
      <c r="P175" s="37"/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AC175" s="0" t="n">
        <v>7.127</v>
      </c>
      <c r="AD175" s="0" t="n">
        <v>0.111</v>
      </c>
      <c r="AE175" s="0" t="n">
        <v>6.767</v>
      </c>
      <c r="AF175" s="0" t="n">
        <v>0.023</v>
      </c>
      <c r="AG175" s="0" t="n">
        <v>0.02</v>
      </c>
      <c r="AH175" s="37"/>
      <c r="AJ175" s="0" t="n">
        <v>1000</v>
      </c>
      <c r="AP175" s="0" t="n">
        <v>0.2</v>
      </c>
      <c r="AY175" s="0" t="n">
        <v>0</v>
      </c>
      <c r="BF175" s="0" t="n">
        <f aca="false">IF(E175&lt;11,-3.6797*E175^2+48.115*E175-53.83,280.92*EXP(-0.2027*E175))</f>
        <v>95.5892</v>
      </c>
      <c r="BG175" s="0" t="n">
        <f aca="false">32.208*LN(F175)+21.438</f>
        <v>99.5360461899348</v>
      </c>
      <c r="BH175" s="0" t="n">
        <f aca="false">IF(G175&lt;=2, -10*G175+100, 88.958*EXP(-0.0755*G175))</f>
        <v>86</v>
      </c>
      <c r="BI175" s="0" t="n">
        <f aca="false">IF(I175&lt;=100, 0.0053*(I175)^2-1.0332*I175+100.76, 122.82*EXP(-0.0092*I175))</f>
        <v>98.816053</v>
      </c>
      <c r="BJ175" s="0" t="e">
        <f aca="false">IF(P175&lt;=1000, -6.942*LN(P175)+107.59, -36.304*LN(P175)+310.72)</f>
        <v>#VALUE!</v>
      </c>
      <c r="BK175" s="0" t="e">
        <f aca="false">BF175^0.04*BG175^0.22*BH175^0.51*BI175^0.06*BJ175^0.17</f>
        <v>#VALUE!</v>
      </c>
      <c r="BL175" s="0" t="e">
        <f aca="false">IF(BK175&gt;=90, "Very Good", IF(BK175&gt;=80, "Good", IF(BK175&gt;=70, "Slightly Good", IF(BK175&gt;=60, "Average", IF(BK175&gt;=50, "Slightly Poor", IF(BK175&gt;=40, "Poor", "Very Poor"))))))</f>
        <v>#VALUE!</v>
      </c>
      <c r="BM175" s="0" t="e">
        <f aca="false">IF(P175&lt;=1000, -6.942*LN(P175)+107.59, IF(AND(P175&gt;1000, P175&lt;=5213),-36.304*LN(P175)+310.72, IF(P175&gt;5213, 10)))</f>
        <v>#VALUE!</v>
      </c>
      <c r="BN175" s="0" t="e">
        <f aca="false">BF175^0.04*BG175^0.22*BH175^0.51*BI175^0.06*BM175^0.17</f>
        <v>#VALUE!</v>
      </c>
      <c r="BO175" s="0" t="e">
        <f aca="false">IF(BN175&gt;=90, "Very Good", IF(BN175&gt;=80, "Good", IF(BN175&gt;=70, "Slightly Good", IF(BN175&gt;=60, "Average", IF(BN175&gt;=50, "Slightly Poor", IF(BN175&gt;=40, "Poor", "Very Poor"))))))</f>
        <v>#VALUE!</v>
      </c>
      <c r="BP175" s="0" t="n">
        <f aca="false">IF(AJ175&lt;=1000, -6.942*LN(AJ175)+107.59, IF(AND(AJ175&gt;1000, AJ175&lt;=5213),-36.304*LN(AJ175)+310.72, IF(AJ175&gt;5213, 10)))</f>
        <v>59.636362853306</v>
      </c>
      <c r="BQ175" s="0" t="n">
        <f aca="false">BF175^0.04*BG175^0.22*BH175^0.51*BI175^0.06*BP175^0.17</f>
        <v>84.5070211970597</v>
      </c>
      <c r="BR175" s="0" t="str">
        <f aca="false">IF(BQ175&gt;=90, "Very Good", IF(BQ175&gt;=80, "Good", IF(BQ175&gt;=70, "Slightly Good", IF(BQ175&gt;=60, "Average", IF(BQ175&gt;=50, "Slightly Poor", IF(BQ175&gt;=40, "Poor", "Very Poor"))))))</f>
        <v>Good</v>
      </c>
      <c r="BT175" s="0" t="e">
        <f aca="false">9.81*LN(AH175)+30.6</f>
        <v>#VALUE!</v>
      </c>
      <c r="BU175" s="0" t="e">
        <f aca="false">IF(BT175&lt;30, "Clean water", IF(AND(BT175&gt;=30, BT175&lt;40), "Hypolimia", IF(AND(BT175&gt;=40,BT175&lt;50), "Mesotrophic", IF(AND(BT175&gt;=50, BT175&lt;70), "Eutrophic", IF(BT175&gt;70,"Hypertrophic")))))</f>
        <v>#VALUE!</v>
      </c>
      <c r="BW175" s="0" t="str">
        <f aca="false">IF(G175/H175&gt;=1, "PLS CHECK", "")</f>
        <v/>
      </c>
      <c r="BX175" s="0" t="str">
        <f aca="false">IF(AC175/J175&gt;=1, "PLS CHECK", "")</f>
        <v/>
      </c>
      <c r="BY175" s="0" t="str">
        <f aca="false">IF(AE175/J175&gt;=1, "PLS CHECK", "")</f>
        <v/>
      </c>
      <c r="BZ175" s="0" t="str">
        <f aca="false">IF(AD175/J175&gt;=1, "PLS CHECK", "")</f>
        <v/>
      </c>
      <c r="CA175" s="0" t="str">
        <f aca="false">IF(AF175/K175&gt;=1, "PLS CHECK", "")</f>
        <v/>
      </c>
      <c r="CB175" s="0" t="str">
        <f aca="false">IF(AG175/K175&gt;=1, "PLS CHECK", "")</f>
        <v/>
      </c>
    </row>
    <row r="176" customFormat="false" ht="12.5" hidden="false" customHeight="false" outlineLevel="0" collapsed="false">
      <c r="A176" s="0" t="n">
        <v>173</v>
      </c>
      <c r="B176" s="15" t="s">
        <v>113</v>
      </c>
      <c r="C176" s="16" t="s">
        <v>114</v>
      </c>
      <c r="D176" s="0" t="s">
        <v>146</v>
      </c>
      <c r="E176" s="0" t="n">
        <v>8.1</v>
      </c>
      <c r="F176" s="0" t="n">
        <v>9</v>
      </c>
      <c r="G176" s="0" t="n">
        <v>1.7</v>
      </c>
      <c r="H176" s="0" t="n">
        <v>4.8</v>
      </c>
      <c r="I176" s="0" t="n">
        <v>6</v>
      </c>
      <c r="J176" s="0" t="n">
        <v>6.825</v>
      </c>
      <c r="K176" s="0" t="n">
        <v>0.034</v>
      </c>
      <c r="L176" s="0" t="n">
        <v>2.5</v>
      </c>
      <c r="M176" s="0" t="n">
        <v>24</v>
      </c>
      <c r="N176" s="0" t="n">
        <v>0</v>
      </c>
      <c r="O176" s="0" t="n">
        <v>491</v>
      </c>
      <c r="P176" s="0" t="n">
        <v>44000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AC176" s="0" t="n">
        <v>6.536</v>
      </c>
      <c r="AD176" s="0" t="n">
        <v>0.143</v>
      </c>
      <c r="AE176" s="0" t="n">
        <v>6.107</v>
      </c>
      <c r="AF176" s="0" t="n">
        <v>0.024</v>
      </c>
      <c r="AG176" s="0" t="n">
        <v>0.018</v>
      </c>
      <c r="AH176" s="0" t="n">
        <v>12.5</v>
      </c>
      <c r="AJ176" s="0" t="n">
        <v>600</v>
      </c>
      <c r="AP176" s="0" t="n">
        <v>0.2</v>
      </c>
      <c r="AY176" s="0" t="n">
        <v>0</v>
      </c>
      <c r="BF176" s="0" t="n">
        <f aca="false">IF(E176&lt;11,-3.6797*E176^2+48.115*E176-53.83,280.92*EXP(-0.2027*E176))</f>
        <v>94.476383</v>
      </c>
      <c r="BG176" s="0" t="n">
        <f aca="false">32.208*LN(F176)+21.438</f>
        <v>92.206209186845</v>
      </c>
      <c r="BH176" s="0" t="n">
        <f aca="false">IF(G176&lt;=2, -10*G176+100, 88.958*EXP(-0.0755*G176))</f>
        <v>83</v>
      </c>
      <c r="BI176" s="0" t="n">
        <f aca="false">IF(I176&lt;=100, 0.0053*(I176)^2-1.0332*I176+100.76, 122.82*EXP(-0.0092*I176))</f>
        <v>94.7516</v>
      </c>
      <c r="BJ176" s="0" t="n">
        <f aca="false">IF(P176&lt;=1000, -6.942*LN(P176)+107.59, -36.304*LN(P176)+310.72)</f>
        <v>-77.440368117936</v>
      </c>
      <c r="BK176" s="0" t="e">
        <f aca="false">BF176^0.04*BG176^0.22*BH176^0.51*BI176^0.06*BJ176^0.17</f>
        <v>#NUM!</v>
      </c>
      <c r="BL176" s="0" t="e">
        <f aca="false">IF(BK176&gt;=90, "Very Good", IF(BK176&gt;=80, "Good", IF(BK176&gt;=70, "Slightly Good", IF(BK176&gt;=60, "Average", IF(BK176&gt;=50, "Slightly Poor", IF(BK176&gt;=40, "Poor", "Very Poor"))))))</f>
        <v>#NUM!</v>
      </c>
      <c r="BM176" s="0" t="n">
        <f aca="false">IF(P176&lt;=1000, -6.942*LN(P176)+107.59, IF(AND(P176&gt;1000, P176&lt;=5213),-36.304*LN(P176)+310.72, IF(P176&gt;5213, 10)))</f>
        <v>10</v>
      </c>
      <c r="BN176" s="0" t="n">
        <f aca="false">BF176^0.04*BG176^0.22*BH176^0.51*BI176^0.06*BM176^0.17</f>
        <v>60.0599805790485</v>
      </c>
      <c r="BO176" s="0" t="str">
        <f aca="false">IF(BN176&gt;=90, "Very Good", IF(BN176&gt;=80, "Good", IF(BN176&gt;=70, "Slightly Good", IF(BN176&gt;=60, "Average", IF(BN176&gt;=50, "Slightly Poor", IF(BN176&gt;=40, "Poor", "Very Poor"))))))</f>
        <v>Average</v>
      </c>
      <c r="BP176" s="0" t="n">
        <f aca="false">IF(AJ176&lt;=1000, -6.942*LN(AJ176)+107.59, IF(AND(AJ176&gt;1000, AJ176&lt;=5213),-36.304*LN(AJ176)+310.72, IF(AJ176&gt;5213, 10)))</f>
        <v>63.1825143334895</v>
      </c>
      <c r="BQ176" s="0" t="n">
        <f aca="false">BF176^0.04*BG176^0.22*BH176^0.51*BI176^0.06*BP176^0.17</f>
        <v>82.1649624680586</v>
      </c>
      <c r="BR176" s="0" t="str">
        <f aca="false">IF(BQ176&gt;=90, "Very Good", IF(BQ176&gt;=80, "Good", IF(BQ176&gt;=70, "Slightly Good", IF(BQ176&gt;=60, "Average", IF(BQ176&gt;=50, "Slightly Poor", IF(BQ176&gt;=40, "Poor", "Very Poor"))))))</f>
        <v>Good</v>
      </c>
      <c r="BT176" s="0" t="n">
        <f aca="false">9.81*LN(AH176)+30.6</f>
        <v>55.377398000664</v>
      </c>
      <c r="BU176" s="0" t="str">
        <f aca="false">IF(BT176&lt;30, "Clean water", IF(AND(BT176&gt;=30, BT176&lt;40), "Hypolimia", IF(AND(BT176&gt;=40,BT176&lt;50), "Mesotrophic", IF(AND(BT176&gt;=50, BT176&lt;70), "Eutrophic", IF(BT176&gt;70,"Hypertrophic")))))</f>
        <v>Eutrophic</v>
      </c>
      <c r="BW176" s="0" t="str">
        <f aca="false">IF(G176/H176&gt;=1, "PLS CHECK", "")</f>
        <v/>
      </c>
      <c r="BX176" s="0" t="str">
        <f aca="false">IF(AC176/J176&gt;=1, "PLS CHECK", "")</f>
        <v/>
      </c>
      <c r="BY176" s="0" t="str">
        <f aca="false">IF(AE176/J176&gt;=1, "PLS CHECK", "")</f>
        <v/>
      </c>
      <c r="BZ176" s="0" t="str">
        <f aca="false">IF(AD176/J176&gt;=1, "PLS CHECK", "")</f>
        <v/>
      </c>
      <c r="CA176" s="0" t="str">
        <f aca="false">IF(AF176/K176&gt;=1, "PLS CHECK", "")</f>
        <v/>
      </c>
      <c r="CB176" s="0" t="str">
        <f aca="false">IF(AG176/K176&gt;=1, "PLS CHECK", "")</f>
        <v/>
      </c>
    </row>
    <row r="177" customFormat="false" ht="12.5" hidden="false" customHeight="false" outlineLevel="0" collapsed="false">
      <c r="A177" s="0" t="n">
        <v>174</v>
      </c>
      <c r="B177" s="15" t="s">
        <v>115</v>
      </c>
      <c r="C177" s="16" t="s">
        <v>116</v>
      </c>
      <c r="D177" s="0" t="s">
        <v>146</v>
      </c>
      <c r="E177" s="0" t="n">
        <v>7.7</v>
      </c>
      <c r="F177" s="37"/>
      <c r="G177" s="0" t="n">
        <v>2.1</v>
      </c>
      <c r="H177" s="0" t="n">
        <v>5.2</v>
      </c>
      <c r="I177" s="0" t="n">
        <v>3.8</v>
      </c>
      <c r="J177" s="37"/>
      <c r="K177" s="0" t="n">
        <v>0.171</v>
      </c>
      <c r="L177" s="0" t="n">
        <v>4.3</v>
      </c>
      <c r="M177" s="0" t="n">
        <v>26.3</v>
      </c>
      <c r="N177" s="0" t="n">
        <v>0</v>
      </c>
      <c r="O177" s="0" t="n">
        <v>576</v>
      </c>
      <c r="P177" s="37"/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</v>
      </c>
      <c r="AC177" s="37"/>
      <c r="AD177" s="37"/>
      <c r="AE177" s="0" t="n">
        <v>6.34</v>
      </c>
      <c r="AF177" s="37"/>
      <c r="AG177" s="37"/>
      <c r="AH177" s="0" t="n">
        <v>9.4</v>
      </c>
      <c r="AJ177" s="37"/>
      <c r="AP177" s="0" t="n">
        <v>0.2</v>
      </c>
      <c r="AY177" s="0" t="n">
        <v>0</v>
      </c>
      <c r="BF177" s="0" t="n">
        <f aca="false">IF(E177&lt;11,-3.6797*E177^2+48.115*E177-53.83,280.92*EXP(-0.2027*E177))</f>
        <v>98.486087</v>
      </c>
      <c r="BG177" s="0" t="e">
        <f aca="false">32.208*LN(F177)+21.438</f>
        <v>#VALUE!</v>
      </c>
      <c r="BH177" s="0" t="n">
        <f aca="false">IF(G177&lt;=2, -10*G177+100, 88.958*EXP(-0.0755*G177))</f>
        <v>75.9150041678102</v>
      </c>
      <c r="BI177" s="0" t="n">
        <f aca="false">IF(I177&lt;=100, 0.0053*(I177)^2-1.0332*I177+100.76, 122.82*EXP(-0.0092*I177))</f>
        <v>96.910372</v>
      </c>
      <c r="BJ177" s="0" t="e">
        <f aca="false">IF(P177&lt;=1000, -6.942*LN(P177)+107.59, -36.304*LN(P177)+310.72)</f>
        <v>#VALUE!</v>
      </c>
      <c r="BK177" s="0" t="e">
        <f aca="false">BF177^0.04*BG177^0.22*BH177^0.51*BI177^0.06*BJ177^0.17</f>
        <v>#VALUE!</v>
      </c>
      <c r="BL177" s="0" t="e">
        <f aca="false">IF(BK177&gt;=90, "Very Good", IF(BK177&gt;=80, "Good", IF(BK177&gt;=70, "Slightly Good", IF(BK177&gt;=60, "Average", IF(BK177&gt;=50, "Slightly Poor", IF(BK177&gt;=40, "Poor", "Very Poor"))))))</f>
        <v>#VALUE!</v>
      </c>
      <c r="BM177" s="0" t="e">
        <f aca="false">IF(P177&lt;=1000, -6.942*LN(P177)+107.59, IF(AND(P177&gt;1000, P177&lt;=5213),-36.304*LN(P177)+310.72, IF(P177&gt;5213, 10)))</f>
        <v>#VALUE!</v>
      </c>
      <c r="BN177" s="0" t="e">
        <f aca="false">BF177^0.04*BG177^0.22*BH177^0.51*BI177^0.06*BM177^0.17</f>
        <v>#VALUE!</v>
      </c>
      <c r="BO177" s="0" t="e">
        <f aca="false">IF(BN177&gt;=90, "Very Good", IF(BN177&gt;=80, "Good", IF(BN177&gt;=70, "Slightly Good", IF(BN177&gt;=60, "Average", IF(BN177&gt;=50, "Slightly Poor", IF(BN177&gt;=40, "Poor", "Very Poor"))))))</f>
        <v>#VALUE!</v>
      </c>
      <c r="BP177" s="0" t="e">
        <f aca="false">IF(AJ177&lt;=1000, -6.942*LN(AJ177)+107.59, IF(AND(AJ177&gt;1000, AJ177&lt;=5213),-36.304*LN(AJ177)+310.72, IF(AJ177&gt;5213, 10)))</f>
        <v>#VALUE!</v>
      </c>
      <c r="BQ177" s="0" t="e">
        <f aca="false">BF177^0.04*BG177^0.22*BH177^0.51*BI177^0.06*BP177^0.17</f>
        <v>#VALUE!</v>
      </c>
      <c r="BR177" s="0" t="e">
        <f aca="false">IF(BQ177&gt;=90, "Very Good", IF(BQ177&gt;=80, "Good", IF(BQ177&gt;=70, "Slightly Good", IF(BQ177&gt;=60, "Average", IF(BQ177&gt;=50, "Slightly Poor", IF(BQ177&gt;=40, "Poor", "Very Poor"))))))</f>
        <v>#VALUE!</v>
      </c>
      <c r="BT177" s="0" t="n">
        <f aca="false">9.81*LN(AH177)+30.6</f>
        <v>52.5813620517972</v>
      </c>
      <c r="BU177" s="0" t="str">
        <f aca="false">IF(BT177&lt;30, "Clean water", IF(AND(BT177&gt;=30, BT177&lt;40), "Hypolimia", IF(AND(BT177&gt;=40,BT177&lt;50), "Mesotrophic", IF(AND(BT177&gt;=50, BT177&lt;70), "Eutrophic", IF(BT177&gt;70,"Hypertrophic")))))</f>
        <v>Eutrophic</v>
      </c>
      <c r="BW177" s="0" t="str">
        <f aca="false">IF(G177/H177&gt;=1, "PLS CHECK", "")</f>
        <v/>
      </c>
      <c r="BX177" s="0" t="e">
        <f aca="false">IF(AC177/J177&gt;=1, "PLS CHECK", "")</f>
        <v>#DIV/0!</v>
      </c>
      <c r="BY177" s="0" t="e">
        <f aca="false">IF(AE177/J177&gt;=1, "PLS CHECK", "")</f>
        <v>#DIV/0!</v>
      </c>
      <c r="BZ177" s="0" t="e">
        <f aca="false">IF(AD177/J177&gt;=1, "PLS CHECK", "")</f>
        <v>#DIV/0!</v>
      </c>
      <c r="CA177" s="0" t="str">
        <f aca="false">IF(AF177/K177&gt;=1, "PLS CHECK", "")</f>
        <v/>
      </c>
      <c r="CB177" s="0" t="str">
        <f aca="false">IF(AG177/K177&gt;=1, "PLS CHECK", "")</f>
        <v/>
      </c>
    </row>
    <row r="178" customFormat="false" ht="12.5" hidden="false" customHeight="false" outlineLevel="0" collapsed="false">
      <c r="A178" s="0" t="n">
        <v>175</v>
      </c>
      <c r="B178" s="15" t="s">
        <v>117</v>
      </c>
      <c r="C178" s="16" t="s">
        <v>118</v>
      </c>
      <c r="D178" s="0" t="s">
        <v>146</v>
      </c>
      <c r="E178" s="0" t="n">
        <v>7.7</v>
      </c>
      <c r="F178" s="0" t="n">
        <v>9.2</v>
      </c>
      <c r="G178" s="37"/>
      <c r="H178" s="37"/>
      <c r="I178" s="37"/>
      <c r="J178" s="37"/>
      <c r="K178" s="0" t="n">
        <v>0.028</v>
      </c>
      <c r="L178" s="37"/>
      <c r="M178" s="0" t="n">
        <v>21.8</v>
      </c>
      <c r="N178" s="0" t="n">
        <v>0</v>
      </c>
      <c r="O178" s="37"/>
      <c r="P178" s="37"/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</v>
      </c>
      <c r="AC178" s="37"/>
      <c r="AD178" s="0" t="n">
        <v>0.021</v>
      </c>
      <c r="AE178" s="37"/>
      <c r="AF178" s="37"/>
      <c r="AG178" s="37"/>
      <c r="AH178" s="37"/>
      <c r="AJ178" s="37"/>
      <c r="AP178" s="0" t="n">
        <v>0.2</v>
      </c>
      <c r="AY178" s="0" t="n">
        <v>0</v>
      </c>
      <c r="BF178" s="0" t="n">
        <f aca="false">IF(E178&lt;11,-3.6797*E178^2+48.115*E178-53.83,280.92*EXP(-0.2027*E178))</f>
        <v>98.486087</v>
      </c>
      <c r="BG178" s="0" t="n">
        <f aca="false">32.208*LN(F178)+21.438</f>
        <v>92.9141058144433</v>
      </c>
      <c r="BH178" s="0" t="n">
        <f aca="false">IF(G178&lt;=2, -10*G178+100, 88.958*EXP(-0.0755*G178))</f>
        <v>100</v>
      </c>
      <c r="BI178" s="0" t="n">
        <f aca="false">IF(I178&lt;=100, 0.0053*(I178)^2-1.0332*I178+100.76, 122.82*EXP(-0.0092*I178))</f>
        <v>100.76</v>
      </c>
      <c r="BJ178" s="0" t="e">
        <f aca="false">IF(P178&lt;=1000, -6.942*LN(P178)+107.59, -36.304*LN(P178)+310.72)</f>
        <v>#VALUE!</v>
      </c>
      <c r="BK178" s="0" t="e">
        <f aca="false">BF178^0.04*BG178^0.22*BH178^0.51*BI178^0.06*BJ178^0.17</f>
        <v>#VALUE!</v>
      </c>
      <c r="BL178" s="0" t="e">
        <f aca="false">IF(BK178&gt;=90, "Very Good", IF(BK178&gt;=80, "Good", IF(BK178&gt;=70, "Slightly Good", IF(BK178&gt;=60, "Average", IF(BK178&gt;=50, "Slightly Poor", IF(BK178&gt;=40, "Poor", "Very Poor"))))))</f>
        <v>#VALUE!</v>
      </c>
      <c r="BM178" s="0" t="e">
        <f aca="false">IF(P178&lt;=1000, -6.942*LN(P178)+107.59, IF(AND(P178&gt;1000, P178&lt;=5213),-36.304*LN(P178)+310.72, IF(P178&gt;5213, 10)))</f>
        <v>#VALUE!</v>
      </c>
      <c r="BN178" s="0" t="e">
        <f aca="false">BF178^0.04*BG178^0.22*BH178^0.51*BI178^0.06*BM178^0.17</f>
        <v>#VALUE!</v>
      </c>
      <c r="BO178" s="0" t="e">
        <f aca="false">IF(BN178&gt;=90, "Very Good", IF(BN178&gt;=80, "Good", IF(BN178&gt;=70, "Slightly Good", IF(BN178&gt;=60, "Average", IF(BN178&gt;=50, "Slightly Poor", IF(BN178&gt;=40, "Poor", "Very Poor"))))))</f>
        <v>#VALUE!</v>
      </c>
      <c r="BP178" s="0" t="e">
        <f aca="false">IF(AJ178&lt;=1000, -6.942*LN(AJ178)+107.59, IF(AND(AJ178&gt;1000, AJ178&lt;=5213),-36.304*LN(AJ178)+310.72, IF(AJ178&gt;5213, 10)))</f>
        <v>#VALUE!</v>
      </c>
      <c r="BQ178" s="0" t="e">
        <f aca="false">BF178^0.04*BG178^0.22*BH178^0.51*BI178^0.06*BP178^0.17</f>
        <v>#VALUE!</v>
      </c>
      <c r="BR178" s="0" t="e">
        <f aca="false">IF(BQ178&gt;=90, "Very Good", IF(BQ178&gt;=80, "Good", IF(BQ178&gt;=70, "Slightly Good", IF(BQ178&gt;=60, "Average", IF(BQ178&gt;=50, "Slightly Poor", IF(BQ178&gt;=40, "Poor", "Very Poor"))))))</f>
        <v>#VALUE!</v>
      </c>
      <c r="BT178" s="0" t="e">
        <f aca="false">9.81*LN(AH178)+30.6</f>
        <v>#VALUE!</v>
      </c>
      <c r="BU178" s="0" t="e">
        <f aca="false">IF(BT178&lt;30, "Clean water", IF(AND(BT178&gt;=30, BT178&lt;40), "Hypolimia", IF(AND(BT178&gt;=40,BT178&lt;50), "Mesotrophic", IF(AND(BT178&gt;=50, BT178&lt;70), "Eutrophic", IF(BT178&gt;70,"Hypertrophic")))))</f>
        <v>#VALUE!</v>
      </c>
      <c r="BW178" s="0" t="e">
        <f aca="false">IF(G178/H178&gt;=1, "PLS CHECK", "")</f>
        <v>#DIV/0!</v>
      </c>
      <c r="BX178" s="0" t="e">
        <f aca="false">IF(AC178/J178&gt;=1, "PLS CHECK", "")</f>
        <v>#DIV/0!</v>
      </c>
      <c r="BY178" s="0" t="e">
        <f aca="false">IF(AE178/J178&gt;=1, "PLS CHECK", "")</f>
        <v>#DIV/0!</v>
      </c>
      <c r="BZ178" s="0" t="e">
        <f aca="false">IF(AD178/J178&gt;=1, "PLS CHECK", "")</f>
        <v>#DIV/0!</v>
      </c>
      <c r="CA178" s="0" t="str">
        <f aca="false">IF(AF178/K178&gt;=1, "PLS CHECK", "")</f>
        <v/>
      </c>
      <c r="CB178" s="0" t="str">
        <f aca="false">IF(AG178/K178&gt;=1, "PLS CHECK", "")</f>
        <v/>
      </c>
    </row>
    <row r="179" customFormat="false" ht="12.5" hidden="false" customHeight="false" outlineLevel="0" collapsed="false">
      <c r="A179" s="0" t="n">
        <v>176</v>
      </c>
      <c r="B179" s="15" t="s">
        <v>119</v>
      </c>
      <c r="C179" s="16" t="s">
        <v>120</v>
      </c>
      <c r="D179" s="0" t="s">
        <v>146</v>
      </c>
      <c r="E179" s="0" t="n">
        <v>8.2</v>
      </c>
      <c r="F179" s="0" t="n">
        <v>10.1</v>
      </c>
      <c r="G179" s="37"/>
      <c r="H179" s="0" t="n">
        <v>2.4</v>
      </c>
      <c r="I179" s="0" t="n">
        <v>1.5</v>
      </c>
      <c r="J179" s="37"/>
      <c r="K179" s="37"/>
      <c r="L179" s="37"/>
      <c r="M179" s="0" t="n">
        <v>24.6</v>
      </c>
      <c r="N179" s="0" t="n">
        <v>0</v>
      </c>
      <c r="O179" s="0" t="n">
        <v>203</v>
      </c>
      <c r="P179" s="0" t="n">
        <v>8400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</v>
      </c>
      <c r="AC179" s="37"/>
      <c r="AD179" s="0" t="n">
        <v>0.026</v>
      </c>
      <c r="AE179" s="37"/>
      <c r="AF179" s="37"/>
      <c r="AG179" s="37"/>
      <c r="AH179" s="0" t="n">
        <v>4.3</v>
      </c>
      <c r="AJ179" s="0" t="n">
        <v>210</v>
      </c>
      <c r="AP179" s="0" t="n">
        <v>0.2</v>
      </c>
      <c r="AY179" s="0" t="n">
        <v>0</v>
      </c>
      <c r="BF179" s="0" t="n">
        <f aca="false">IF(E179&lt;11,-3.6797*E179^2+48.115*E179-53.83,280.92*EXP(-0.2027*E179))</f>
        <v>93.289972</v>
      </c>
      <c r="BG179" s="0" t="n">
        <f aca="false">32.208*LN(F179)+21.438</f>
        <v>95.9201409312711</v>
      </c>
      <c r="BH179" s="0" t="n">
        <f aca="false">IF(G179&lt;=2, -10*G179+100, 88.958*EXP(-0.0755*G179))</f>
        <v>100</v>
      </c>
      <c r="BI179" s="0" t="n">
        <f aca="false">IF(I179&lt;=100, 0.0053*(I179)^2-1.0332*I179+100.76, 122.82*EXP(-0.0092*I179))</f>
        <v>99.222125</v>
      </c>
      <c r="BJ179" s="0" t="n">
        <f aca="false">IF(P179&lt;=1000, -6.942*LN(P179)+107.59, -36.304*LN(P179)+310.72)</f>
        <v>-17.3224714973193</v>
      </c>
      <c r="BK179" s="0" t="e">
        <f aca="false">BF179^0.04*BG179^0.22*BH179^0.51*BI179^0.06*BJ179^0.17</f>
        <v>#NUM!</v>
      </c>
      <c r="BL179" s="0" t="e">
        <f aca="false">IF(BK179&gt;=90, "Very Good", IF(BK179&gt;=80, "Good", IF(BK179&gt;=70, "Slightly Good", IF(BK179&gt;=60, "Average", IF(BK179&gt;=50, "Slightly Poor", IF(BK179&gt;=40, "Poor", "Very Poor"))))))</f>
        <v>#NUM!</v>
      </c>
      <c r="BM179" s="0" t="n">
        <f aca="false">IF(P179&lt;=1000, -6.942*LN(P179)+107.59, IF(AND(P179&gt;1000, P179&lt;=5213),-36.304*LN(P179)+310.72, IF(P179&gt;5213, 10)))</f>
        <v>10</v>
      </c>
      <c r="BN179" s="0" t="n">
        <f aca="false">BF179^0.04*BG179^0.22*BH179^0.51*BI179^0.06*BM179^0.17</f>
        <v>66.7744112819351</v>
      </c>
      <c r="BO179" s="0" t="str">
        <f aca="false">IF(BN179&gt;=90, "Very Good", IF(BN179&gt;=80, "Good", IF(BN179&gt;=70, "Slightly Good", IF(BN179&gt;=60, "Average", IF(BN179&gt;=50, "Slightly Poor", IF(BN179&gt;=40, "Poor", "Very Poor"))))))</f>
        <v>Average</v>
      </c>
      <c r="BP179" s="0" t="n">
        <f aca="false">IF(AJ179&lt;=1000, -6.942*LN(AJ179)+107.59, IF(AND(AJ179&gt;1000, AJ179&lt;=5213),-36.304*LN(AJ179)+310.72, IF(AJ179&gt;5213, 10)))</f>
        <v>70.4703795217593</v>
      </c>
      <c r="BQ179" s="0" t="n">
        <f aca="false">BF179^0.04*BG179^0.22*BH179^0.51*BI179^0.06*BP179^0.17</f>
        <v>93.061744954735</v>
      </c>
      <c r="BR179" s="0" t="str">
        <f aca="false">IF(BQ179&gt;=90, "Very Good", IF(BQ179&gt;=80, "Good", IF(BQ179&gt;=70, "Slightly Good", IF(BQ179&gt;=60, "Average", IF(BQ179&gt;=50, "Slightly Poor", IF(BQ179&gt;=40, "Poor", "Very Poor"))))))</f>
        <v>Very Good</v>
      </c>
      <c r="BT179" s="0" t="n">
        <f aca="false">9.81*LN(AH179)+30.6</f>
        <v>44.9090133726823</v>
      </c>
      <c r="BU179" s="0" t="str">
        <f aca="false">IF(BT179&lt;30, "Clean water", IF(AND(BT179&gt;=30, BT179&lt;40), "Hypolimia", IF(AND(BT179&gt;=40,BT179&lt;50), "Mesotrophic", IF(AND(BT179&gt;=50, BT179&lt;70), "Eutrophic", IF(BT179&gt;70,"Hypertrophic")))))</f>
        <v>Mesotrophic</v>
      </c>
      <c r="BW179" s="0" t="str">
        <f aca="false">IF(G179/H179&gt;=1, "PLS CHECK", "")</f>
        <v/>
      </c>
      <c r="BX179" s="0" t="e">
        <f aca="false">IF(AC179/J179&gt;=1, "PLS CHECK", "")</f>
        <v>#DIV/0!</v>
      </c>
      <c r="BY179" s="0" t="e">
        <f aca="false">IF(AE179/J179&gt;=1, "PLS CHECK", "")</f>
        <v>#DIV/0!</v>
      </c>
      <c r="BZ179" s="0" t="e">
        <f aca="false">IF(AD179/J179&gt;=1, "PLS CHECK", "")</f>
        <v>#DIV/0!</v>
      </c>
      <c r="CA179" s="0" t="e">
        <f aca="false">IF(AF179/K179&gt;=1, "PLS CHECK", "")</f>
        <v>#DIV/0!</v>
      </c>
      <c r="CB179" s="0" t="e">
        <f aca="false">IF(AG179/K179&gt;=1, "PLS CHECK", "")</f>
        <v>#DIV/0!</v>
      </c>
    </row>
    <row r="180" customFormat="false" ht="12.5" hidden="false" customHeight="false" outlineLevel="0" collapsed="false">
      <c r="A180" s="0" t="n">
        <v>177</v>
      </c>
      <c r="B180" s="15" t="s">
        <v>121</v>
      </c>
      <c r="C180" s="16" t="s">
        <v>122</v>
      </c>
      <c r="D180" s="0" t="s">
        <v>146</v>
      </c>
      <c r="E180" s="0" t="n">
        <v>8</v>
      </c>
      <c r="F180" s="0" t="n">
        <v>8.9</v>
      </c>
      <c r="G180" s="37"/>
      <c r="H180" s="0" t="n">
        <v>4.1</v>
      </c>
      <c r="I180" s="0" t="n">
        <v>7.4</v>
      </c>
      <c r="J180" s="37"/>
      <c r="K180" s="0" t="n">
        <v>0.039</v>
      </c>
      <c r="L180" s="0" t="n">
        <v>1.4</v>
      </c>
      <c r="M180" s="0" t="n">
        <v>26.7</v>
      </c>
      <c r="N180" s="0" t="n">
        <v>0</v>
      </c>
      <c r="O180" s="0" t="n">
        <v>272</v>
      </c>
      <c r="P180" s="37"/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</v>
      </c>
      <c r="AC180" s="37"/>
      <c r="AD180" s="0" t="n">
        <v>0.225</v>
      </c>
      <c r="AE180" s="37"/>
      <c r="AF180" s="0" t="n">
        <v>0.017</v>
      </c>
      <c r="AG180" s="0" t="n">
        <v>0.016</v>
      </c>
      <c r="AH180" s="0" t="n">
        <v>9.2</v>
      </c>
      <c r="AJ180" s="0" t="n">
        <v>64</v>
      </c>
      <c r="AP180" s="0" t="n">
        <v>0.2</v>
      </c>
      <c r="AY180" s="0" t="n">
        <v>0</v>
      </c>
      <c r="BF180" s="0" t="n">
        <f aca="false">IF(E180&lt;11,-3.6797*E180^2+48.115*E180-53.83,280.92*EXP(-0.2027*E180))</f>
        <v>95.5892</v>
      </c>
      <c r="BG180" s="0" t="n">
        <f aca="false">32.208*LN(F180)+21.438</f>
        <v>91.8463395211805</v>
      </c>
      <c r="BH180" s="0" t="n">
        <f aca="false">IF(G180&lt;=2, -10*G180+100, 88.958*EXP(-0.0755*G180))</f>
        <v>100</v>
      </c>
      <c r="BI180" s="0" t="n">
        <f aca="false">IF(I180&lt;=100, 0.0053*(I180)^2-1.0332*I180+100.76, 122.82*EXP(-0.0092*I180))</f>
        <v>93.404548</v>
      </c>
      <c r="BJ180" s="0" t="e">
        <f aca="false">IF(P180&lt;=1000, -6.942*LN(P180)+107.59, -36.304*LN(P180)+310.72)</f>
        <v>#VALUE!</v>
      </c>
      <c r="BK180" s="0" t="e">
        <f aca="false">BF180^0.04*BG180^0.22*BH180^0.51*BI180^0.06*BJ180^0.17</f>
        <v>#VALUE!</v>
      </c>
      <c r="BL180" s="0" t="e">
        <f aca="false">IF(BK180&gt;=90, "Very Good", IF(BK180&gt;=80, "Good", IF(BK180&gt;=70, "Slightly Good", IF(BK180&gt;=60, "Average", IF(BK180&gt;=50, "Slightly Poor", IF(BK180&gt;=40, "Poor", "Very Poor"))))))</f>
        <v>#VALUE!</v>
      </c>
      <c r="BM180" s="0" t="e">
        <f aca="false">IF(P180&lt;=1000, -6.942*LN(P180)+107.59, IF(AND(P180&gt;1000, P180&lt;=5213),-36.304*LN(P180)+310.72, IF(P180&gt;5213, 10)))</f>
        <v>#VALUE!</v>
      </c>
      <c r="BN180" s="0" t="e">
        <f aca="false">BF180^0.04*BG180^0.22*BH180^0.51*BI180^0.06*BM180^0.17</f>
        <v>#VALUE!</v>
      </c>
      <c r="BO180" s="0" t="e">
        <f aca="false">IF(BN180&gt;=90, "Very Good", IF(BN180&gt;=80, "Good", IF(BN180&gt;=70, "Slightly Good", IF(BN180&gt;=60, "Average", IF(BN180&gt;=50, "Slightly Poor", IF(BN180&gt;=40, "Poor", "Very Poor"))))))</f>
        <v>#VALUE!</v>
      </c>
      <c r="BP180" s="0" t="n">
        <f aca="false">IF(AJ180&lt;=1000, -6.942*LN(AJ180)+107.59, IF(AND(AJ180&gt;1000, AJ180&lt;=5213),-36.304*LN(AJ180)+310.72, IF(AJ180&gt;5213, 10)))</f>
        <v>78.7190336353172</v>
      </c>
      <c r="BQ180" s="0" t="n">
        <f aca="false">BF180^0.04*BG180^0.22*BH180^0.51*BI180^0.06*BP180^0.17</f>
        <v>93.6797234915481</v>
      </c>
      <c r="BR180" s="0" t="str">
        <f aca="false">IF(BQ180&gt;=90, "Very Good", IF(BQ180&gt;=80, "Good", IF(BQ180&gt;=70, "Slightly Good", IF(BQ180&gt;=60, "Average", IF(BQ180&gt;=50, "Slightly Poor", IF(BQ180&gt;=40, "Poor", "Very Poor"))))))</f>
        <v>Very Good</v>
      </c>
      <c r="BT180" s="0" t="n">
        <f aca="false">9.81*LN(AH180)+30.6</f>
        <v>52.3703861785795</v>
      </c>
      <c r="BU180" s="0" t="str">
        <f aca="false">IF(BT180&lt;30, "Clean water", IF(AND(BT180&gt;=30, BT180&lt;40), "Hypolimia", IF(AND(BT180&gt;=40,BT180&lt;50), "Mesotrophic", IF(AND(BT180&gt;=50, BT180&lt;70), "Eutrophic", IF(BT180&gt;70,"Hypertrophic")))))</f>
        <v>Eutrophic</v>
      </c>
      <c r="BW180" s="0" t="str">
        <f aca="false">IF(G180/H180&gt;=1, "PLS CHECK", "")</f>
        <v/>
      </c>
      <c r="BX180" s="0" t="e">
        <f aca="false">IF(AC180/J180&gt;=1, "PLS CHECK", "")</f>
        <v>#DIV/0!</v>
      </c>
      <c r="BY180" s="0" t="e">
        <f aca="false">IF(AE180/J180&gt;=1, "PLS CHECK", "")</f>
        <v>#DIV/0!</v>
      </c>
      <c r="BZ180" s="0" t="e">
        <f aca="false">IF(AD180/J180&gt;=1, "PLS CHECK", "")</f>
        <v>#DIV/0!</v>
      </c>
      <c r="CA180" s="0" t="str">
        <f aca="false">IF(AF180/K180&gt;=1, "PLS CHECK", "")</f>
        <v/>
      </c>
      <c r="CB180" s="0" t="str">
        <f aca="false">IF(AG180/K180&gt;=1, "PLS CHECK", "")</f>
        <v/>
      </c>
    </row>
    <row r="181" customFormat="false" ht="12.5" hidden="false" customHeight="false" outlineLevel="0" collapsed="false">
      <c r="A181" s="0" t="n">
        <v>178</v>
      </c>
      <c r="B181" s="15" t="s">
        <v>140</v>
      </c>
      <c r="C181" s="16" t="s">
        <v>141</v>
      </c>
      <c r="D181" s="0" t="s">
        <v>146</v>
      </c>
      <c r="E181" s="37"/>
      <c r="F181" s="0" t="n">
        <v>9.3</v>
      </c>
      <c r="G181" s="0" t="n">
        <v>3.5</v>
      </c>
      <c r="H181" s="0" t="n">
        <v>5.8</v>
      </c>
      <c r="I181" s="0" t="n">
        <v>6</v>
      </c>
      <c r="J181" s="0" t="n">
        <v>3.64</v>
      </c>
      <c r="K181" s="37"/>
      <c r="L181" s="0" t="n">
        <v>4.1</v>
      </c>
      <c r="M181" s="0" t="n">
        <v>25.7</v>
      </c>
      <c r="O181" s="37"/>
      <c r="BD181" s="0" t="n">
        <v>0.024</v>
      </c>
      <c r="BF181" s="0" t="n">
        <f aca="false">IF(E181&lt;11,-3.6797*E181^2+48.115*E181-53.83,280.92*EXP(-0.2027*E181))</f>
        <v>-53.83</v>
      </c>
      <c r="BG181" s="0" t="n">
        <f aca="false">32.208*LN(F181)+21.438</f>
        <v>93.2623038003278</v>
      </c>
      <c r="BH181" s="0" t="n">
        <f aca="false">IF(G181&lt;=2, -10*G181+100, 88.958*EXP(-0.0755*G181))</f>
        <v>68.3003129279866</v>
      </c>
      <c r="BI181" s="0" t="n">
        <f aca="false">IF(I181&lt;=100, 0.0053*(I181)^2-1.0332*I181+100.76, 122.82*EXP(-0.0092*I181))</f>
        <v>94.7516</v>
      </c>
      <c r="BJ181" s="0" t="e">
        <f aca="false">IF(P181&lt;=1000, -6.942*LN(P181)+107.59, -36.304*LN(P181)+310.72)</f>
        <v>#VALUE!</v>
      </c>
      <c r="BK181" s="0" t="e">
        <f aca="false">BF181^0.04*BG181^0.22*BH181^0.51*BI181^0.06*BJ181^0.17</f>
        <v>#VALUE!</v>
      </c>
      <c r="BL181" s="0" t="e">
        <f aca="false">IF(BK181&gt;=90, "Very Good", IF(BK181&gt;=80, "Good", IF(BK181&gt;=70, "Slightly Good", IF(BK181&gt;=60, "Average", IF(BK181&gt;=50, "Slightly Poor", IF(BK181&gt;=40, "Poor", "Very Poor"))))))</f>
        <v>#VALUE!</v>
      </c>
      <c r="BM181" s="0" t="e">
        <f aca="false">IF(P181&lt;=1000, -6.942*LN(P181)+107.59, IF(AND(P181&gt;1000, P181&lt;=5213),-36.304*LN(P181)+310.72, IF(P181&gt;5213, 10)))</f>
        <v>#VALUE!</v>
      </c>
      <c r="BN181" s="0" t="e">
        <f aca="false">BF181^0.04*BG181^0.22*BH181^0.51*BI181^0.06*BM181^0.17</f>
        <v>#VALUE!</v>
      </c>
      <c r="BO181" s="0" t="e">
        <f aca="false">IF(BN181&gt;=90, "Very Good", IF(BN181&gt;=80, "Good", IF(BN181&gt;=70, "Slightly Good", IF(BN181&gt;=60, "Average", IF(BN181&gt;=50, "Slightly Poor", IF(BN181&gt;=40, "Poor", "Very Poor"))))))</f>
        <v>#VALUE!</v>
      </c>
      <c r="BP181" s="0" t="e">
        <f aca="false">IF(AJ181&lt;=1000, -6.942*LN(AJ181)+107.59, IF(AND(AJ181&gt;1000, AJ181&lt;=5213),-36.304*LN(AJ181)+310.72, IF(AJ181&gt;5213, 10)))</f>
        <v>#VALUE!</v>
      </c>
      <c r="BQ181" s="0" t="e">
        <f aca="false">BF181^0.04*BG181^0.22*BH181^0.51*BI181^0.06*BP181^0.17</f>
        <v>#VALUE!</v>
      </c>
      <c r="BR181" s="0" t="e">
        <f aca="false">IF(BQ181&gt;=90, "Very Good", IF(BQ181&gt;=80, "Good", IF(BQ181&gt;=70, "Slightly Good", IF(BQ181&gt;=60, "Average", IF(BQ181&gt;=50, "Slightly Poor", IF(BQ181&gt;=40, "Poor", "Very Poor"))))))</f>
        <v>#VALUE!</v>
      </c>
      <c r="BT181" s="0" t="e">
        <f aca="false">9.81*LN(AH181)+30.6</f>
        <v>#VALUE!</v>
      </c>
      <c r="BU181" s="0" t="e">
        <f aca="false">IF(BT181&lt;30, "Clean water", IF(AND(BT181&gt;=30, BT181&lt;40), "Hypolimia", IF(AND(BT181&gt;=40,BT181&lt;50), "Mesotrophic", IF(AND(BT181&gt;=50, BT181&lt;70), "Eutrophic", IF(BT181&gt;70,"Hypertrophic")))))</f>
        <v>#VALUE!</v>
      </c>
      <c r="BW181" s="0" t="str">
        <f aca="false">IF(G181/H181&gt;=1, "PLS CHECK", "")</f>
        <v/>
      </c>
      <c r="BX181" s="0" t="str">
        <f aca="false">IF(AC181/J181&gt;=1, "PLS CHECK", "")</f>
        <v/>
      </c>
      <c r="BY181" s="0" t="str">
        <f aca="false">IF(AE181/J181&gt;=1, "PLS CHECK", "")</f>
        <v/>
      </c>
      <c r="BZ181" s="0" t="str">
        <f aca="false">IF(AD181/J181&gt;=1, "PLS CHECK", "")</f>
        <v/>
      </c>
      <c r="CA181" s="0" t="e">
        <f aca="false">IF(AF181/K181&gt;=1, "PLS CHECK", "")</f>
        <v>#DIV/0!</v>
      </c>
      <c r="CB181" s="0" t="e">
        <f aca="false">IF(AG181/K181&gt;=1, "PLS CHECK", "")</f>
        <v>#DIV/0!</v>
      </c>
    </row>
    <row r="182" customFormat="false" ht="12.5" hidden="false" customHeight="false" outlineLevel="0" collapsed="false">
      <c r="A182" s="0" t="n">
        <v>179</v>
      </c>
      <c r="B182" s="15" t="s">
        <v>123</v>
      </c>
      <c r="C182" s="16" t="s">
        <v>124</v>
      </c>
      <c r="D182" s="0" t="s">
        <v>146</v>
      </c>
      <c r="E182" s="0" t="n">
        <v>7.9</v>
      </c>
      <c r="F182" s="0" t="n">
        <v>7.5</v>
      </c>
      <c r="G182" s="0" t="n">
        <v>1.7</v>
      </c>
      <c r="H182" s="0" t="n">
        <v>6.9</v>
      </c>
      <c r="I182" s="0" t="n">
        <v>2.7</v>
      </c>
      <c r="J182" s="0" t="n">
        <v>7.923</v>
      </c>
      <c r="K182" s="0" t="n">
        <v>0.079</v>
      </c>
      <c r="L182" s="0" t="n">
        <v>4.2</v>
      </c>
      <c r="M182" s="0" t="n">
        <v>24.8</v>
      </c>
      <c r="N182" s="0" t="n">
        <v>0</v>
      </c>
      <c r="O182" s="0" t="n">
        <v>556</v>
      </c>
      <c r="P182" s="0" t="n">
        <v>68000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AC182" s="0" t="n">
        <v>7.866</v>
      </c>
      <c r="AD182" s="0" t="n">
        <v>1.058</v>
      </c>
      <c r="AE182" s="0" t="n">
        <v>5.62</v>
      </c>
      <c r="AF182" s="0" t="n">
        <v>0.066</v>
      </c>
      <c r="AG182" s="0" t="n">
        <v>0.054</v>
      </c>
      <c r="AH182" s="0" t="n">
        <v>8.1</v>
      </c>
      <c r="AJ182" s="0" t="n">
        <v>7000</v>
      </c>
      <c r="AP182" s="0" t="n">
        <v>0.2</v>
      </c>
      <c r="AY182" s="0" t="n">
        <v>0</v>
      </c>
      <c r="BF182" s="0" t="n">
        <f aca="false">IF(E182&lt;11,-3.6797*E182^2+48.115*E182-53.83,280.92*EXP(-0.2027*E182))</f>
        <v>96.6284230000001</v>
      </c>
      <c r="BG182" s="0" t="n">
        <f aca="false">32.208*LN(F182)+21.438</f>
        <v>86.3339964856253</v>
      </c>
      <c r="BH182" s="0" t="n">
        <f aca="false">IF(G182&lt;=2, -10*G182+100, 88.958*EXP(-0.0755*G182))</f>
        <v>83</v>
      </c>
      <c r="BI182" s="0" t="n">
        <f aca="false">IF(I182&lt;=100, 0.0053*(I182)^2-1.0332*I182+100.76, 122.82*EXP(-0.0092*I182))</f>
        <v>98.008997</v>
      </c>
      <c r="BJ182" s="0" t="n">
        <f aca="false">IF(P182&lt;=1000, -6.942*LN(P182)+107.59, -36.304*LN(P182)+310.72)</f>
        <v>-93.2441553768808</v>
      </c>
      <c r="BK182" s="0" t="e">
        <f aca="false">BF182^0.04*BG182^0.22*BH182^0.51*BI182^0.06*BJ182^0.17</f>
        <v>#NUM!</v>
      </c>
      <c r="BL182" s="0" t="e">
        <f aca="false">IF(BK182&gt;=90, "Very Good", IF(BK182&gt;=80, "Good", IF(BK182&gt;=70, "Slightly Good", IF(BK182&gt;=60, "Average", IF(BK182&gt;=50, "Slightly Poor", IF(BK182&gt;=40, "Poor", "Very Poor"))))))</f>
        <v>#NUM!</v>
      </c>
      <c r="BM182" s="0" t="n">
        <f aca="false">IF(P182&lt;=1000, -6.942*LN(P182)+107.59, IF(AND(P182&gt;1000, P182&lt;=5213),-36.304*LN(P182)+310.72, IF(P182&gt;5213, 10)))</f>
        <v>10</v>
      </c>
      <c r="BN182" s="0" t="n">
        <f aca="false">BF182^0.04*BG182^0.22*BH182^0.51*BI182^0.06*BM182^0.17</f>
        <v>59.3704014351608</v>
      </c>
      <c r="BO182" s="0" t="str">
        <f aca="false">IF(BN182&gt;=90, "Very Good", IF(BN182&gt;=80, "Good", IF(BN182&gt;=70, "Slightly Good", IF(BN182&gt;=60, "Average", IF(BN182&gt;=50, "Slightly Poor", IF(BN182&gt;=40, "Poor", "Very Poor"))))))</f>
        <v>Slightly Poor</v>
      </c>
      <c r="BP182" s="0" t="n">
        <f aca="false">IF(AJ182&lt;=1000, -6.942*LN(AJ182)+107.59, IF(AND(AJ182&gt;1000, AJ182&lt;=5213),-36.304*LN(AJ182)+310.72, IF(AJ182&gt;5213, 10)))</f>
        <v>10</v>
      </c>
      <c r="BQ182" s="0" t="n">
        <f aca="false">BF182^0.04*BG182^0.22*BH182^0.51*BI182^0.06*BP182^0.17</f>
        <v>59.3704014351608</v>
      </c>
      <c r="BR182" s="0" t="str">
        <f aca="false">IF(BQ182&gt;=90, "Very Good", IF(BQ182&gt;=80, "Good", IF(BQ182&gt;=70, "Slightly Good", IF(BQ182&gt;=60, "Average", IF(BQ182&gt;=50, "Slightly Poor", IF(BQ182&gt;=40, "Poor", "Very Poor"))))))</f>
        <v>Slightly Poor</v>
      </c>
      <c r="BT182" s="0" t="n">
        <f aca="false">9.81*LN(AH182)+30.6</f>
        <v>51.121186445065</v>
      </c>
      <c r="BU182" s="0" t="str">
        <f aca="false">IF(BT182&lt;30, "Clean water", IF(AND(BT182&gt;=30, BT182&lt;40), "Hypolimia", IF(AND(BT182&gt;=40,BT182&lt;50), "Mesotrophic", IF(AND(BT182&gt;=50, BT182&lt;70), "Eutrophic", IF(BT182&gt;70,"Hypertrophic")))))</f>
        <v>Eutrophic</v>
      </c>
      <c r="BW182" s="0" t="str">
        <f aca="false">IF(G182/H182&gt;=1, "PLS CHECK", "")</f>
        <v/>
      </c>
      <c r="BX182" s="0" t="str">
        <f aca="false">IF(AC182/J182&gt;=1, "PLS CHECK", "")</f>
        <v/>
      </c>
      <c r="BY182" s="0" t="str">
        <f aca="false">IF(AE182/J182&gt;=1, "PLS CHECK", "")</f>
        <v/>
      </c>
      <c r="BZ182" s="0" t="str">
        <f aca="false">IF(AD182/J182&gt;=1, "PLS CHECK", "")</f>
        <v/>
      </c>
      <c r="CA182" s="0" t="str">
        <f aca="false">IF(AF182/K182&gt;=1, "PLS CHECK", "")</f>
        <v/>
      </c>
      <c r="CB182" s="0" t="str">
        <f aca="false">IF(AG182/K182&gt;=1, "PLS CHECK", "")</f>
        <v/>
      </c>
    </row>
    <row r="183" customFormat="false" ht="12.5" hidden="false" customHeight="false" outlineLevel="0" collapsed="false">
      <c r="A183" s="0" t="n">
        <v>180</v>
      </c>
      <c r="B183" s="15" t="s">
        <v>125</v>
      </c>
      <c r="C183" s="16" t="s">
        <v>126</v>
      </c>
      <c r="D183" s="0" t="s">
        <v>146</v>
      </c>
      <c r="E183" s="0" t="n">
        <v>7.6</v>
      </c>
      <c r="F183" s="37"/>
      <c r="G183" s="0" t="n">
        <v>1.3</v>
      </c>
      <c r="H183" s="0" t="n">
        <v>5.3</v>
      </c>
      <c r="I183" s="0" t="n">
        <v>5.6</v>
      </c>
      <c r="J183" s="0" t="n">
        <v>3.024</v>
      </c>
      <c r="K183" s="0" t="n">
        <v>0.09</v>
      </c>
      <c r="L183" s="0" t="n">
        <v>2.3</v>
      </c>
      <c r="M183" s="0" t="n">
        <v>25.2</v>
      </c>
      <c r="N183" s="0" t="n">
        <v>0</v>
      </c>
      <c r="O183" s="0" t="n">
        <v>281</v>
      </c>
      <c r="P183" s="0" t="n">
        <v>5000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</v>
      </c>
      <c r="AC183" s="0" t="n">
        <v>2.793</v>
      </c>
      <c r="AD183" s="0" t="n">
        <v>0.33</v>
      </c>
      <c r="AE183" s="0" t="n">
        <v>2.174</v>
      </c>
      <c r="AF183" s="0" t="n">
        <v>0.047</v>
      </c>
      <c r="AG183" s="0" t="n">
        <v>0.046</v>
      </c>
      <c r="AH183" s="0" t="n">
        <v>14.8</v>
      </c>
      <c r="AJ183" s="0" t="n">
        <v>1300</v>
      </c>
      <c r="AP183" s="0" t="n">
        <v>0.2</v>
      </c>
      <c r="AY183" s="0" t="n">
        <v>0</v>
      </c>
      <c r="BF183" s="0" t="n">
        <f aca="false">IF(E183&lt;11,-3.6797*E183^2+48.115*E183-53.83,280.92*EXP(-0.2027*E183))</f>
        <v>99.304528</v>
      </c>
      <c r="BG183" s="0" t="e">
        <f aca="false">32.208*LN(F183)+21.438</f>
        <v>#VALUE!</v>
      </c>
      <c r="BH183" s="0" t="n">
        <f aca="false">IF(G183&lt;=2, -10*G183+100, 88.958*EXP(-0.0755*G183))</f>
        <v>87</v>
      </c>
      <c r="BI183" s="0" t="n">
        <f aca="false">IF(I183&lt;=100, 0.0053*(I183)^2-1.0332*I183+100.76, 122.82*EXP(-0.0092*I183))</f>
        <v>95.140288</v>
      </c>
      <c r="BJ183" s="0" t="n">
        <f aca="false">IF(P183&lt;=1000, -6.942*LN(P183)+107.59, -36.304*LN(P183)+310.72)</f>
        <v>1.5118183788249</v>
      </c>
      <c r="BK183" s="0" t="e">
        <f aca="false">BF183^0.04*BG183^0.22*BH183^0.51*BI183^0.06*BJ183^0.17</f>
        <v>#VALUE!</v>
      </c>
      <c r="BL183" s="0" t="e">
        <f aca="false">IF(BK183&gt;=90, "Very Good", IF(BK183&gt;=80, "Good", IF(BK183&gt;=70, "Slightly Good", IF(BK183&gt;=60, "Average", IF(BK183&gt;=50, "Slightly Poor", IF(BK183&gt;=40, "Poor", "Very Poor"))))))</f>
        <v>#VALUE!</v>
      </c>
      <c r="BM183" s="0" t="n">
        <f aca="false">IF(P183&lt;=1000, -6.942*LN(P183)+107.59, IF(AND(P183&gt;1000, P183&lt;=5213),-36.304*LN(P183)+310.72, IF(P183&gt;5213, 10)))</f>
        <v>1.5118183788249</v>
      </c>
      <c r="BN183" s="0" t="e">
        <f aca="false">BF183^0.04*BG183^0.22*BH183^0.51*BI183^0.06*BM183^0.17</f>
        <v>#VALUE!</v>
      </c>
      <c r="BO183" s="0" t="e">
        <f aca="false">IF(BN183&gt;=90, "Very Good", IF(BN183&gt;=80, "Good", IF(BN183&gt;=70, "Slightly Good", IF(BN183&gt;=60, "Average", IF(BN183&gt;=50, "Slightly Poor", IF(BN183&gt;=40, "Poor", "Very Poor"))))))</f>
        <v>#VALUE!</v>
      </c>
      <c r="BP183" s="0" t="n">
        <f aca="false">IF(AJ183&lt;=1000, -6.942*LN(AJ183)+107.59, IF(AND(AJ183&gt;1000, AJ183&lt;=5213),-36.304*LN(AJ183)+310.72, IF(AJ183&gt;5213, 10)))</f>
        <v>50.4159800946047</v>
      </c>
      <c r="BQ183" s="0" t="e">
        <f aca="false">BF183^0.04*BG183^0.22*BH183^0.51*BI183^0.06*BP183^0.17</f>
        <v>#VALUE!</v>
      </c>
      <c r="BR183" s="0" t="e">
        <f aca="false">IF(BQ183&gt;=90, "Very Good", IF(BQ183&gt;=80, "Good", IF(BQ183&gt;=70, "Slightly Good", IF(BQ183&gt;=60, "Average", IF(BQ183&gt;=50, "Slightly Poor", IF(BQ183&gt;=40, "Poor", "Very Poor"))))))</f>
        <v>#VALUE!</v>
      </c>
      <c r="BT183" s="0" t="n">
        <f aca="false">9.81*LN(AH183)+30.6</f>
        <v>57.0342926433544</v>
      </c>
      <c r="BU183" s="0" t="str">
        <f aca="false">IF(BT183&lt;30, "Clean water", IF(AND(BT183&gt;=30, BT183&lt;40), "Hypolimia", IF(AND(BT183&gt;=40,BT183&lt;50), "Mesotrophic", IF(AND(BT183&gt;=50, BT183&lt;70), "Eutrophic", IF(BT183&gt;70,"Hypertrophic")))))</f>
        <v>Eutrophic</v>
      </c>
      <c r="BW183" s="0" t="str">
        <f aca="false">IF(G183/H183&gt;=1, "PLS CHECK", "")</f>
        <v/>
      </c>
      <c r="BX183" s="0" t="str">
        <f aca="false">IF(AC183/J183&gt;=1, "PLS CHECK", "")</f>
        <v/>
      </c>
      <c r="BY183" s="0" t="str">
        <f aca="false">IF(AE183/J183&gt;=1, "PLS CHECK", "")</f>
        <v/>
      </c>
      <c r="BZ183" s="0" t="str">
        <f aca="false">IF(AD183/J183&gt;=1, "PLS CHECK", "")</f>
        <v/>
      </c>
      <c r="CA183" s="0" t="str">
        <f aca="false">IF(AF183/K183&gt;=1, "PLS CHECK", "")</f>
        <v/>
      </c>
      <c r="CB183" s="0" t="str">
        <f aca="false">IF(AG183/K183&gt;=1, "PLS CHECK", "")</f>
        <v/>
      </c>
    </row>
    <row r="184" customFormat="false" ht="12.5" hidden="false" customHeight="false" outlineLevel="0" collapsed="false">
      <c r="A184" s="0" t="n">
        <v>181</v>
      </c>
      <c r="B184" s="15" t="s">
        <v>72</v>
      </c>
      <c r="C184" s="16" t="s">
        <v>73</v>
      </c>
      <c r="D184" s="0" t="s">
        <v>147</v>
      </c>
      <c r="E184" s="0" t="n">
        <v>8.3</v>
      </c>
      <c r="F184" s="0" t="n">
        <v>9.2</v>
      </c>
      <c r="G184" s="0" t="n">
        <v>1.4</v>
      </c>
      <c r="H184" s="0" t="n">
        <v>4.9</v>
      </c>
      <c r="I184" s="37"/>
      <c r="J184" s="0" t="n">
        <v>2.925</v>
      </c>
      <c r="K184" s="0" t="n">
        <v>0.08</v>
      </c>
      <c r="L184" s="0" t="n">
        <v>2.4</v>
      </c>
      <c r="M184" s="0" t="n">
        <v>22.7</v>
      </c>
      <c r="N184" s="0" t="n">
        <v>0</v>
      </c>
      <c r="O184" s="0" t="n">
        <v>225</v>
      </c>
      <c r="P184" s="0" t="n">
        <v>12275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AC184" s="0" t="n">
        <v>2.734</v>
      </c>
      <c r="AD184" s="0" t="n">
        <v>0.193</v>
      </c>
      <c r="AE184" s="0" t="n">
        <v>2.286</v>
      </c>
      <c r="AF184" s="0" t="n">
        <v>0.036</v>
      </c>
      <c r="AG184" s="0" t="n">
        <v>0.028</v>
      </c>
      <c r="AH184" s="0" t="n">
        <v>15.4</v>
      </c>
      <c r="AJ184" s="0" t="n">
        <v>1093</v>
      </c>
      <c r="AP184" s="0" t="n">
        <v>0</v>
      </c>
      <c r="AW184" s="0" t="n">
        <v>0</v>
      </c>
      <c r="AX184" s="0" t="n">
        <v>0</v>
      </c>
      <c r="AY184" s="0" t="n">
        <v>0</v>
      </c>
      <c r="BF184" s="0" t="n">
        <f aca="false">IF(E184&lt;11,-3.6797*E184^2+48.115*E184-53.83,280.92*EXP(-0.2027*E184))</f>
        <v>92.029967</v>
      </c>
      <c r="BG184" s="0" t="n">
        <f aca="false">32.208*LN(F184)+21.438</f>
        <v>92.9141058144433</v>
      </c>
      <c r="BH184" s="0" t="n">
        <f aca="false">IF(G184&lt;=2, -10*G184+100, 88.958*EXP(-0.0755*G184))</f>
        <v>86</v>
      </c>
      <c r="BI184" s="0" t="n">
        <f aca="false">IF(I184&lt;=100, 0.0053*(I184)^2-1.0332*I184+100.76, 122.82*EXP(-0.0092*I184))</f>
        <v>100.76</v>
      </c>
      <c r="BJ184" s="0" t="n">
        <f aca="false">IF(P184&lt;=1000, -6.942*LN(P184)+107.59, -36.304*LN(P184)+310.72)</f>
        <v>-31.0937755614674</v>
      </c>
      <c r="BK184" s="0" t="e">
        <f aca="false">BF184^0.04*BG184^0.22*BH184^0.51*BI184^0.06*BJ184^0.17</f>
        <v>#NUM!</v>
      </c>
      <c r="BL184" s="0" t="e">
        <f aca="false">IF(BK184&gt;=90, "Very Good", IF(BK184&gt;=80, "Good", IF(BK184&gt;=70, "Slightly Good", IF(BK184&gt;=60, "Average", IF(BK184&gt;=50, "Slightly Poor", IF(BK184&gt;=40, "Poor", "Very Poor"))))))</f>
        <v>#NUM!</v>
      </c>
      <c r="BM184" s="0" t="n">
        <f aca="false">IF(P184&lt;=1000, -6.942*LN(P184)+107.59, IF(AND(P184&gt;1000, P184&lt;=5213),-36.304*LN(P184)+310.72, IF(P184&gt;5213, 10)))</f>
        <v>10</v>
      </c>
      <c r="BN184" s="0" t="n">
        <f aca="false">BF184^0.04*BG184^0.22*BH184^0.51*BI184^0.06*BM184^0.17</f>
        <v>61.4223790344416</v>
      </c>
      <c r="BO184" s="0" t="str">
        <f aca="false">IF(BN184&gt;=90, "Very Good", IF(BN184&gt;=80, "Good", IF(BN184&gt;=70, "Slightly Good", IF(BN184&gt;=60, "Average", IF(BN184&gt;=50, "Slightly Poor", IF(BN184&gt;=40, "Poor", "Very Poor"))))))</f>
        <v>Average</v>
      </c>
      <c r="BP184" s="0" t="n">
        <f aca="false">IF(AJ184&lt;=1000, -6.942*LN(AJ184)+107.59, IF(AND(AJ184&gt;1000, AJ184&lt;=5213),-36.304*LN(AJ184)+310.72, IF(AJ184&gt;5213, 10)))</f>
        <v>56.712475253239</v>
      </c>
      <c r="BQ184" s="0" t="n">
        <f aca="false">BF184^0.04*BG184^0.22*BH184^0.51*BI184^0.06*BP184^0.17</f>
        <v>82.4996291182318</v>
      </c>
      <c r="BR184" s="0" t="str">
        <f aca="false">IF(BQ184&gt;=90, "Very Good", IF(BQ184&gt;=80, "Good", IF(BQ184&gt;=70, "Slightly Good", IF(BQ184&gt;=60, "Average", IF(BQ184&gt;=50, "Slightly Poor", IF(BQ184&gt;=40, "Poor", "Very Poor"))))))</f>
        <v>Good</v>
      </c>
      <c r="BT184" s="0" t="n">
        <f aca="false">9.81*LN(AH184)+30.6</f>
        <v>57.4241452674061</v>
      </c>
      <c r="BU184" s="0" t="str">
        <f aca="false">IF(BT184&lt;30, "Clean water", IF(AND(BT184&gt;=30, BT184&lt;40), "Hypolimia", IF(AND(BT184&gt;=40,BT184&lt;50), "Mesotrophic", IF(AND(BT184&gt;=50, BT184&lt;70), "Eutrophic", IF(BT184&gt;70,"Hypertrophic")))))</f>
        <v>Eutrophic</v>
      </c>
      <c r="BW184" s="0" t="str">
        <f aca="false">IF(G184/H184&gt;=1, "PLS CHECK", "")</f>
        <v/>
      </c>
      <c r="BX184" s="0" t="str">
        <f aca="false">IF(AC184/J184&gt;=1, "PLS CHECK", "")</f>
        <v/>
      </c>
      <c r="BY184" s="0" t="str">
        <f aca="false">IF(AE184/J184&gt;=1, "PLS CHECK", "")</f>
        <v/>
      </c>
      <c r="BZ184" s="0" t="str">
        <f aca="false">IF(AD184/J184&gt;=1, "PLS CHECK", "")</f>
        <v/>
      </c>
      <c r="CA184" s="0" t="str">
        <f aca="false">IF(AF184/K184&gt;=1, "PLS CHECK", "")</f>
        <v/>
      </c>
      <c r="CB184" s="0" t="str">
        <f aca="false">IF(AG184/K184&gt;=1, "PLS CHECK", "")</f>
        <v/>
      </c>
    </row>
    <row r="185" customFormat="false" ht="12.5" hidden="false" customHeight="false" outlineLevel="0" collapsed="false">
      <c r="A185" s="0" t="n">
        <v>182</v>
      </c>
      <c r="B185" s="15" t="s">
        <v>131</v>
      </c>
      <c r="C185" s="16" t="s">
        <v>132</v>
      </c>
      <c r="D185" s="0" t="s">
        <v>147</v>
      </c>
      <c r="E185" s="37"/>
      <c r="F185" s="0" t="n">
        <v>11.7</v>
      </c>
      <c r="G185" s="0" t="n">
        <v>1.9</v>
      </c>
      <c r="H185" s="0" t="n">
        <v>4.4</v>
      </c>
      <c r="I185" s="0" t="n">
        <v>3.3</v>
      </c>
      <c r="J185" s="0" t="n">
        <v>3.067</v>
      </c>
      <c r="K185" s="0" t="n">
        <v>0.101</v>
      </c>
      <c r="L185" s="0" t="n">
        <v>2.9</v>
      </c>
      <c r="M185" s="0" t="n">
        <v>27.8</v>
      </c>
      <c r="O185" s="0" t="n">
        <v>562</v>
      </c>
      <c r="BD185" s="0" t="n">
        <v>0.056</v>
      </c>
      <c r="BF185" s="0" t="n">
        <f aca="false">IF(E185&lt;11,-3.6797*E185^2+48.115*E185-53.83,280.92*EXP(-0.2027*E185))</f>
        <v>-53.83</v>
      </c>
      <c r="BG185" s="0" t="n">
        <f aca="false">32.208*LN(F185)+21.438</f>
        <v>100.656437416814</v>
      </c>
      <c r="BH185" s="0" t="n">
        <f aca="false">IF(G185&lt;=2, -10*G185+100, 88.958*EXP(-0.0755*G185))</f>
        <v>81</v>
      </c>
      <c r="BI185" s="0" t="n">
        <f aca="false">IF(I185&lt;=100, 0.0053*(I185)^2-1.0332*I185+100.76, 122.82*EXP(-0.0092*I185))</f>
        <v>97.408157</v>
      </c>
      <c r="BJ185" s="0" t="e">
        <f aca="false">IF(P185&lt;=1000, -6.942*LN(P185)+107.59, -36.304*LN(P185)+310.72)</f>
        <v>#VALUE!</v>
      </c>
      <c r="BK185" s="0" t="e">
        <f aca="false">BF185^0.04*BG185^0.22*BH185^0.51*BI185^0.06*BJ185^0.17</f>
        <v>#VALUE!</v>
      </c>
      <c r="BL185" s="0" t="e">
        <f aca="false">IF(BK185&gt;=90, "Very Good", IF(BK185&gt;=80, "Good", IF(BK185&gt;=70, "Slightly Good", IF(BK185&gt;=60, "Average", IF(BK185&gt;=50, "Slightly Poor", IF(BK185&gt;=40, "Poor", "Very Poor"))))))</f>
        <v>#VALUE!</v>
      </c>
      <c r="BM185" s="0" t="e">
        <f aca="false">IF(P185&lt;=1000, -6.942*LN(P185)+107.59, IF(AND(P185&gt;1000, P185&lt;=5213),-36.304*LN(P185)+310.72, IF(P185&gt;5213, 10)))</f>
        <v>#VALUE!</v>
      </c>
      <c r="BN185" s="0" t="e">
        <f aca="false">BF185^0.04*BG185^0.22*BH185^0.51*BI185^0.06*BM185^0.17</f>
        <v>#VALUE!</v>
      </c>
      <c r="BO185" s="0" t="e">
        <f aca="false">IF(BN185&gt;=90, "Very Good", IF(BN185&gt;=80, "Good", IF(BN185&gt;=70, "Slightly Good", IF(BN185&gt;=60, "Average", IF(BN185&gt;=50, "Slightly Poor", IF(BN185&gt;=40, "Poor", "Very Poor"))))))</f>
        <v>#VALUE!</v>
      </c>
      <c r="BP185" s="0" t="e">
        <f aca="false">IF(AJ185&lt;=1000, -6.942*LN(AJ185)+107.59, IF(AND(AJ185&gt;1000, AJ185&lt;=5213),-36.304*LN(AJ185)+310.72, IF(AJ185&gt;5213, 10)))</f>
        <v>#VALUE!</v>
      </c>
      <c r="BQ185" s="0" t="e">
        <f aca="false">BF185^0.04*BG185^0.22*BH185^0.51*BI185^0.06*BP185^0.17</f>
        <v>#VALUE!</v>
      </c>
      <c r="BR185" s="0" t="e">
        <f aca="false">IF(BQ185&gt;=90, "Very Good", IF(BQ185&gt;=80, "Good", IF(BQ185&gt;=70, "Slightly Good", IF(BQ185&gt;=60, "Average", IF(BQ185&gt;=50, "Slightly Poor", IF(BQ185&gt;=40, "Poor", "Very Poor"))))))</f>
        <v>#VALUE!</v>
      </c>
      <c r="BT185" s="0" t="e">
        <f aca="false">9.81*LN(AH185)+30.6</f>
        <v>#VALUE!</v>
      </c>
      <c r="BU185" s="0" t="e">
        <f aca="false">IF(BT185&lt;30, "Clean water", IF(AND(BT185&gt;=30, BT185&lt;40), "Hypolimia", IF(AND(BT185&gt;=40,BT185&lt;50), "Mesotrophic", IF(AND(BT185&gt;=50, BT185&lt;70), "Eutrophic", IF(BT185&gt;70,"Hypertrophic")))))</f>
        <v>#VALUE!</v>
      </c>
      <c r="BW185" s="0" t="str">
        <f aca="false">IF(G185/H185&gt;=1, "PLS CHECK", "")</f>
        <v/>
      </c>
      <c r="BX185" s="0" t="str">
        <f aca="false">IF(AC185/J185&gt;=1, "PLS CHECK", "")</f>
        <v/>
      </c>
      <c r="BY185" s="0" t="str">
        <f aca="false">IF(AE185/J185&gt;=1, "PLS CHECK", "")</f>
        <v/>
      </c>
      <c r="BZ185" s="0" t="str">
        <f aca="false">IF(AD185/J185&gt;=1, "PLS CHECK", "")</f>
        <v/>
      </c>
      <c r="CA185" s="0" t="str">
        <f aca="false">IF(AF185/K185&gt;=1, "PLS CHECK", "")</f>
        <v/>
      </c>
      <c r="CB185" s="0" t="str">
        <f aca="false">IF(AG185/K185&gt;=1, "PLS CHECK", "")</f>
        <v/>
      </c>
    </row>
    <row r="186" customFormat="false" ht="12.5" hidden="false" customHeight="false" outlineLevel="0" collapsed="false">
      <c r="A186" s="0" t="n">
        <v>183</v>
      </c>
      <c r="B186" s="15" t="s">
        <v>75</v>
      </c>
      <c r="C186" s="16" t="s">
        <v>76</v>
      </c>
      <c r="D186" s="0" t="s">
        <v>147</v>
      </c>
      <c r="E186" s="0" t="n">
        <v>7.8</v>
      </c>
      <c r="F186" s="0" t="n">
        <v>10</v>
      </c>
      <c r="G186" s="0" t="n">
        <v>1.8</v>
      </c>
      <c r="H186" s="0" t="n">
        <v>3.2</v>
      </c>
      <c r="I186" s="0" t="n">
        <v>5.4</v>
      </c>
      <c r="J186" s="0" t="n">
        <v>4.439</v>
      </c>
      <c r="K186" s="0" t="n">
        <v>0.088</v>
      </c>
      <c r="L186" s="0" t="n">
        <v>2.1</v>
      </c>
      <c r="M186" s="0" t="n">
        <v>24.9</v>
      </c>
      <c r="N186" s="0" t="n">
        <v>0</v>
      </c>
      <c r="O186" s="37"/>
      <c r="P186" s="37"/>
      <c r="AC186" s="0" t="n">
        <v>4.391</v>
      </c>
      <c r="AD186" s="0" t="n">
        <v>0.261</v>
      </c>
      <c r="AE186" s="0" t="n">
        <v>3.726</v>
      </c>
      <c r="AF186" s="0" t="n">
        <v>0.071</v>
      </c>
      <c r="AG186" s="0" t="n">
        <v>0.051</v>
      </c>
      <c r="AH186" s="0" t="n">
        <v>20.4</v>
      </c>
      <c r="AJ186" s="37"/>
      <c r="BF186" s="0" t="n">
        <f aca="false">IF(E186&lt;11,-3.6797*E186^2+48.115*E186-53.83,280.92*EXP(-0.2027*E186))</f>
        <v>97.5940520000001</v>
      </c>
      <c r="BG186" s="0" t="n">
        <f aca="false">32.208*LN(F186)+21.438</f>
        <v>95.5996606751522</v>
      </c>
      <c r="BH186" s="0" t="n">
        <f aca="false">IF(G186&lt;=2, -10*G186+100, 88.958*EXP(-0.0755*G186))</f>
        <v>82</v>
      </c>
      <c r="BI186" s="0" t="n">
        <f aca="false">IF(I186&lt;=100, 0.0053*(I186)^2-1.0332*I186+100.76, 122.82*EXP(-0.0092*I186))</f>
        <v>95.335268</v>
      </c>
      <c r="BJ186" s="0" t="e">
        <f aca="false">IF(P186&lt;=1000, -6.942*LN(P186)+107.59, -36.304*LN(P186)+310.72)</f>
        <v>#VALUE!</v>
      </c>
      <c r="BK186" s="0" t="e">
        <f aca="false">BF186^0.04*BG186^0.22*BH186^0.51*BI186^0.06*BJ186^0.17</f>
        <v>#VALUE!</v>
      </c>
      <c r="BL186" s="0" t="e">
        <f aca="false">IF(BK186&gt;=90, "Very Good", IF(BK186&gt;=80, "Good", IF(BK186&gt;=70, "Slightly Good", IF(BK186&gt;=60, "Average", IF(BK186&gt;=50, "Slightly Poor", IF(BK186&gt;=40, "Poor", "Very Poor"))))))</f>
        <v>#VALUE!</v>
      </c>
      <c r="BM186" s="0" t="e">
        <f aca="false">IF(P186&lt;=1000, -6.942*LN(P186)+107.59, IF(AND(P186&gt;1000, P186&lt;=5213),-36.304*LN(P186)+310.72, IF(P186&gt;5213, 10)))</f>
        <v>#VALUE!</v>
      </c>
      <c r="BN186" s="0" t="e">
        <f aca="false">BF186^0.04*BG186^0.22*BH186^0.51*BI186^0.06*BM186^0.17</f>
        <v>#VALUE!</v>
      </c>
      <c r="BO186" s="0" t="e">
        <f aca="false">IF(BN186&gt;=90, "Very Good", IF(BN186&gt;=80, "Good", IF(BN186&gt;=70, "Slightly Good", IF(BN186&gt;=60, "Average", IF(BN186&gt;=50, "Slightly Poor", IF(BN186&gt;=40, "Poor", "Very Poor"))))))</f>
        <v>#VALUE!</v>
      </c>
      <c r="BP186" s="0" t="e">
        <f aca="false">IF(AJ186&lt;=1000, -6.942*LN(AJ186)+107.59, IF(AND(AJ186&gt;1000, AJ186&lt;=5213),-36.304*LN(AJ186)+310.72, IF(AJ186&gt;5213, 10)))</f>
        <v>#VALUE!</v>
      </c>
      <c r="BQ186" s="0" t="e">
        <f aca="false">BF186^0.04*BG186^0.22*BH186^0.51*BI186^0.06*BP186^0.17</f>
        <v>#VALUE!</v>
      </c>
      <c r="BR186" s="0" t="e">
        <f aca="false">IF(BQ186&gt;=90, "Very Good", IF(BQ186&gt;=80, "Good", IF(BQ186&gt;=70, "Slightly Good", IF(BQ186&gt;=60, "Average", IF(BQ186&gt;=50, "Slightly Poor", IF(BQ186&gt;=40, "Poor", "Very Poor"))))))</f>
        <v>#VALUE!</v>
      </c>
      <c r="BT186" s="0" t="n">
        <f aca="false">9.81*LN(AH186)+30.6</f>
        <v>60.1823973773402</v>
      </c>
      <c r="BU186" s="0" t="str">
        <f aca="false">IF(BT186&lt;30, "Clean water", IF(AND(BT186&gt;=30, BT186&lt;40), "Hypolimia", IF(AND(BT186&gt;=40,BT186&lt;50), "Mesotrophic", IF(AND(BT186&gt;=50, BT186&lt;70), "Eutrophic", IF(BT186&gt;70,"Hypertrophic")))))</f>
        <v>Eutrophic</v>
      </c>
      <c r="BW186" s="0" t="str">
        <f aca="false">IF(G186/H186&gt;=1, "PLS CHECK", "")</f>
        <v/>
      </c>
      <c r="BX186" s="0" t="str">
        <f aca="false">IF(AC186/J186&gt;=1, "PLS CHECK", "")</f>
        <v/>
      </c>
      <c r="BY186" s="0" t="str">
        <f aca="false">IF(AE186/J186&gt;=1, "PLS CHECK", "")</f>
        <v/>
      </c>
      <c r="BZ186" s="0" t="str">
        <f aca="false">IF(AD186/J186&gt;=1, "PLS CHECK", "")</f>
        <v/>
      </c>
      <c r="CA186" s="0" t="str">
        <f aca="false">IF(AF186/K186&gt;=1, "PLS CHECK", "")</f>
        <v/>
      </c>
      <c r="CB186" s="0" t="str">
        <f aca="false">IF(AG186/K186&gt;=1, "PLS CHECK", "")</f>
        <v/>
      </c>
    </row>
    <row r="187" customFormat="false" ht="12.5" hidden="false" customHeight="false" outlineLevel="0" collapsed="false">
      <c r="A187" s="0" t="n">
        <v>184</v>
      </c>
      <c r="B187" s="15" t="s">
        <v>77</v>
      </c>
      <c r="C187" s="16" t="s">
        <v>78</v>
      </c>
      <c r="D187" s="0" t="s">
        <v>147</v>
      </c>
      <c r="E187" s="0" t="n">
        <v>7.8</v>
      </c>
      <c r="F187" s="0" t="n">
        <v>11</v>
      </c>
      <c r="G187" s="0" t="n">
        <v>1.1</v>
      </c>
      <c r="H187" s="0" t="n">
        <v>3.6</v>
      </c>
      <c r="I187" s="0" t="n">
        <v>7.8</v>
      </c>
      <c r="J187" s="0" t="n">
        <v>2.412</v>
      </c>
      <c r="K187" s="0" t="n">
        <v>0.05</v>
      </c>
      <c r="L187" s="0" t="n">
        <v>2.4</v>
      </c>
      <c r="M187" s="0" t="n">
        <v>20.9</v>
      </c>
      <c r="N187" s="0" t="n">
        <v>0</v>
      </c>
      <c r="O187" s="37"/>
      <c r="P187" s="37"/>
      <c r="AC187" s="0" t="n">
        <v>2.4</v>
      </c>
      <c r="AD187" s="37"/>
      <c r="AE187" s="0" t="n">
        <v>2.06</v>
      </c>
      <c r="AF187" s="0" t="n">
        <v>0.019</v>
      </c>
      <c r="AG187" s="0" t="n">
        <v>0.007</v>
      </c>
      <c r="AH187" s="0" t="n">
        <v>18.4</v>
      </c>
      <c r="AJ187" s="0" t="n">
        <v>130</v>
      </c>
      <c r="BD187" s="0" t="n">
        <v>653.403</v>
      </c>
      <c r="BF187" s="0" t="n">
        <f aca="false">IF(E187&lt;11,-3.6797*E187^2+48.115*E187-53.83,280.92*EXP(-0.2027*E187))</f>
        <v>97.5940520000001</v>
      </c>
      <c r="BG187" s="0" t="n">
        <f aca="false">32.208*LN(F187)+21.438</f>
        <v>98.6694109462899</v>
      </c>
      <c r="BH187" s="0" t="n">
        <f aca="false">IF(G187&lt;=2, -10*G187+100, 88.958*EXP(-0.0755*G187))</f>
        <v>89</v>
      </c>
      <c r="BI187" s="0" t="n">
        <f aca="false">IF(I187&lt;=100, 0.0053*(I187)^2-1.0332*I187+100.76, 122.82*EXP(-0.0092*I187))</f>
        <v>93.023492</v>
      </c>
      <c r="BJ187" s="0" t="e">
        <f aca="false">IF(P187&lt;=1000, -6.942*LN(P187)+107.59, -36.304*LN(P187)+310.72)</f>
        <v>#VALUE!</v>
      </c>
      <c r="BK187" s="0" t="e">
        <f aca="false">BF187^0.04*BG187^0.22*BH187^0.51*BI187^0.06*BJ187^0.17</f>
        <v>#VALUE!</v>
      </c>
      <c r="BL187" s="0" t="e">
        <f aca="false">IF(BK187&gt;=90, "Very Good", IF(BK187&gt;=80, "Good", IF(BK187&gt;=70, "Slightly Good", IF(BK187&gt;=60, "Average", IF(BK187&gt;=50, "Slightly Poor", IF(BK187&gt;=40, "Poor", "Very Poor"))))))</f>
        <v>#VALUE!</v>
      </c>
      <c r="BM187" s="0" t="e">
        <f aca="false">IF(P187&lt;=1000, -6.942*LN(P187)+107.59, IF(AND(P187&gt;1000, P187&lt;=5213),-36.304*LN(P187)+310.72, IF(P187&gt;5213, 10)))</f>
        <v>#VALUE!</v>
      </c>
      <c r="BN187" s="0" t="e">
        <f aca="false">BF187^0.04*BG187^0.22*BH187^0.51*BI187^0.06*BM187^0.17</f>
        <v>#VALUE!</v>
      </c>
      <c r="BO187" s="0" t="e">
        <f aca="false">IF(BN187&gt;=90, "Very Good", IF(BN187&gt;=80, "Good", IF(BN187&gt;=70, "Slightly Good", IF(BN187&gt;=60, "Average", IF(BN187&gt;=50, "Slightly Poor", IF(BN187&gt;=40, "Poor", "Very Poor"))))))</f>
        <v>#VALUE!</v>
      </c>
      <c r="BP187" s="0" t="n">
        <f aca="false">IF(AJ187&lt;=1000, -6.942*LN(AJ187)+107.59, IF(AND(AJ187&gt;1000, AJ187&lt;=5213),-36.304*LN(AJ187)+310.72, IF(AJ187&gt;5213, 10)))</f>
        <v>73.7995758449374</v>
      </c>
      <c r="BQ187" s="0" t="n">
        <f aca="false">BF187^0.04*BG187^0.22*BH187^0.51*BI187^0.06*BP187^0.17</f>
        <v>88.7504800189987</v>
      </c>
      <c r="BR187" s="0" t="str">
        <f aca="false">IF(BQ187&gt;=90, "Very Good", IF(BQ187&gt;=80, "Good", IF(BQ187&gt;=70, "Slightly Good", IF(BQ187&gt;=60, "Average", IF(BQ187&gt;=50, "Slightly Poor", IF(BQ187&gt;=40, "Poor", "Very Poor"))))))</f>
        <v>Good</v>
      </c>
      <c r="BT187" s="0" t="n">
        <f aca="false">9.81*LN(AH187)+30.6</f>
        <v>59.1701600198726</v>
      </c>
      <c r="BU187" s="0" t="str">
        <f aca="false">IF(BT187&lt;30, "Clean water", IF(AND(BT187&gt;=30, BT187&lt;40), "Hypolimia", IF(AND(BT187&gt;=40,BT187&lt;50), "Mesotrophic", IF(AND(BT187&gt;=50, BT187&lt;70), "Eutrophic", IF(BT187&gt;70,"Hypertrophic")))))</f>
        <v>Eutrophic</v>
      </c>
      <c r="BW187" s="0" t="str">
        <f aca="false">IF(G187/H187&gt;=1, "PLS CHECK", "")</f>
        <v/>
      </c>
      <c r="BX187" s="0" t="str">
        <f aca="false">IF(AC187/J187&gt;=1, "PLS CHECK", "")</f>
        <v/>
      </c>
      <c r="BY187" s="0" t="str">
        <f aca="false">IF(AE187/J187&gt;=1, "PLS CHECK", "")</f>
        <v/>
      </c>
      <c r="BZ187" s="0" t="str">
        <f aca="false">IF(AD187/J187&gt;=1, "PLS CHECK", "")</f>
        <v/>
      </c>
      <c r="CA187" s="0" t="str">
        <f aca="false">IF(AF187/K187&gt;=1, "PLS CHECK", "")</f>
        <v/>
      </c>
      <c r="CB187" s="0" t="str">
        <f aca="false">IF(AG187/K187&gt;=1, "PLS CHECK", "")</f>
        <v/>
      </c>
    </row>
    <row r="188" customFormat="false" ht="12.5" hidden="false" customHeight="false" outlineLevel="0" collapsed="false">
      <c r="A188" s="0" t="n">
        <v>185</v>
      </c>
      <c r="B188" s="15" t="s">
        <v>79</v>
      </c>
      <c r="C188" s="16" t="s">
        <v>80</v>
      </c>
      <c r="D188" s="0" t="s">
        <v>147</v>
      </c>
      <c r="E188" s="0" t="n">
        <v>7.4</v>
      </c>
      <c r="F188" s="0" t="n">
        <v>10.2</v>
      </c>
      <c r="G188" s="0" t="n">
        <v>1.3</v>
      </c>
      <c r="H188" s="0" t="n">
        <v>6.2</v>
      </c>
      <c r="I188" s="37"/>
      <c r="J188" s="0" t="n">
        <v>2.936</v>
      </c>
      <c r="K188" s="0" t="n">
        <v>0.123</v>
      </c>
      <c r="L188" s="0" t="n">
        <v>3</v>
      </c>
      <c r="M188" s="0" t="n">
        <v>22</v>
      </c>
      <c r="N188" s="0" t="n">
        <v>0</v>
      </c>
      <c r="O188" s="37"/>
      <c r="P188" s="0" t="n">
        <v>13575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V188" s="0" t="n">
        <v>0</v>
      </c>
      <c r="AC188" s="0" t="n">
        <v>2.74</v>
      </c>
      <c r="AD188" s="0" t="n">
        <v>0.213</v>
      </c>
      <c r="AE188" s="0" t="n">
        <v>2.188</v>
      </c>
      <c r="AF188" s="0" t="n">
        <v>0.03</v>
      </c>
      <c r="AG188" s="0" t="n">
        <v>0.016</v>
      </c>
      <c r="AH188" s="0" t="n">
        <v>13.8</v>
      </c>
      <c r="AJ188" s="0" t="n">
        <v>3750</v>
      </c>
      <c r="AP188" s="0" t="n">
        <v>0</v>
      </c>
      <c r="AW188" s="0" t="n">
        <v>0</v>
      </c>
      <c r="AX188" s="0" t="n">
        <v>0</v>
      </c>
      <c r="AY188" s="0" t="n">
        <v>0</v>
      </c>
      <c r="BD188" s="0" t="n">
        <v>661.785</v>
      </c>
      <c r="BF188" s="0" t="n">
        <f aca="false">IF(E188&lt;11,-3.6797*E188^2+48.115*E188-53.83,280.92*EXP(-0.2027*E188))</f>
        <v>100.720628</v>
      </c>
      <c r="BG188" s="0" t="n">
        <f aca="false">32.208*LN(F188)+21.438</f>
        <v>96.2374636951076</v>
      </c>
      <c r="BH188" s="0" t="n">
        <f aca="false">IF(G188&lt;=2, -10*G188+100, 88.958*EXP(-0.0755*G188))</f>
        <v>87</v>
      </c>
      <c r="BI188" s="0" t="n">
        <f aca="false">IF(I188&lt;=100, 0.0053*(I188)^2-1.0332*I188+100.76, 122.82*EXP(-0.0092*I188))</f>
        <v>100.76</v>
      </c>
      <c r="BJ188" s="0" t="n">
        <f aca="false">IF(P188&lt;=1000, -6.942*LN(P188)+107.59, -36.304*LN(P188)+310.72)</f>
        <v>-34.7483246968967</v>
      </c>
      <c r="BK188" s="0" t="e">
        <f aca="false">BF188^0.04*BG188^0.22*BH188^0.51*BI188^0.06*BJ188^0.17</f>
        <v>#NUM!</v>
      </c>
      <c r="BL188" s="0" t="e">
        <f aca="false">IF(BK188&gt;=90, "Very Good", IF(BK188&gt;=80, "Good", IF(BK188&gt;=70, "Slightly Good", IF(BK188&gt;=60, "Average", IF(BK188&gt;=50, "Slightly Poor", IF(BK188&gt;=40, "Poor", "Very Poor"))))))</f>
        <v>#NUM!</v>
      </c>
      <c r="BM188" s="0" t="n">
        <f aca="false">IF(P188&lt;=1000, -6.942*LN(P188)+107.59, IF(AND(P188&gt;1000, P188&lt;=5213),-36.304*LN(P188)+310.72, IF(P188&gt;5213, 10)))</f>
        <v>10</v>
      </c>
      <c r="BN188" s="0" t="n">
        <f aca="false">BF188^0.04*BG188^0.22*BH188^0.51*BI188^0.06*BM188^0.17</f>
        <v>62.4902932214755</v>
      </c>
      <c r="BO188" s="0" t="str">
        <f aca="false">IF(BN188&gt;=90, "Very Good", IF(BN188&gt;=80, "Good", IF(BN188&gt;=70, "Slightly Good", IF(BN188&gt;=60, "Average", IF(BN188&gt;=50, "Slightly Poor", IF(BN188&gt;=40, "Poor", "Very Poor"))))))</f>
        <v>Average</v>
      </c>
      <c r="BP188" s="0" t="n">
        <f aca="false">IF(AJ188&lt;=1000, -6.942*LN(AJ188)+107.59, IF(AND(AJ188&gt;1000, AJ188&lt;=5213),-36.304*LN(AJ188)+310.72, IF(AJ188&gt;5213, 10)))</f>
        <v>11.9558283371144</v>
      </c>
      <c r="BQ188" s="0" t="n">
        <f aca="false">BF188^0.04*BG188^0.22*BH188^0.51*BI188^0.06*BP188^0.17</f>
        <v>64.4170906784981</v>
      </c>
      <c r="BR188" s="0" t="str">
        <f aca="false">IF(BQ188&gt;=90, "Very Good", IF(BQ188&gt;=80, "Good", IF(BQ188&gt;=70, "Slightly Good", IF(BQ188&gt;=60, "Average", IF(BQ188&gt;=50, "Slightly Poor", IF(BQ188&gt;=40, "Poor", "Very Poor"))))))</f>
        <v>Average</v>
      </c>
      <c r="BT188" s="0" t="n">
        <f aca="false">9.81*LN(AH188)+30.6</f>
        <v>56.3479988891206</v>
      </c>
      <c r="BU188" s="0" t="str">
        <f aca="false">IF(BT188&lt;30, "Clean water", IF(AND(BT188&gt;=30, BT188&lt;40), "Hypolimia", IF(AND(BT188&gt;=40,BT188&lt;50), "Mesotrophic", IF(AND(BT188&gt;=50, BT188&lt;70), "Eutrophic", IF(BT188&gt;70,"Hypertrophic")))))</f>
        <v>Eutrophic</v>
      </c>
      <c r="BW188" s="0" t="str">
        <f aca="false">IF(G188/H188&gt;=1, "PLS CHECK", "")</f>
        <v/>
      </c>
      <c r="BX188" s="0" t="str">
        <f aca="false">IF(AC188/J188&gt;=1, "PLS CHECK", "")</f>
        <v/>
      </c>
      <c r="BY188" s="0" t="str">
        <f aca="false">IF(AE188/J188&gt;=1, "PLS CHECK", "")</f>
        <v/>
      </c>
      <c r="BZ188" s="0" t="str">
        <f aca="false">IF(AD188/J188&gt;=1, "PLS CHECK", "")</f>
        <v/>
      </c>
      <c r="CA188" s="0" t="str">
        <f aca="false">IF(AF188/K188&gt;=1, "PLS CHECK", "")</f>
        <v/>
      </c>
      <c r="CB188" s="0" t="str">
        <f aca="false">IF(AG188/K188&gt;=1, "PLS CHECK", "")</f>
        <v/>
      </c>
    </row>
    <row r="189" customFormat="false" ht="12.5" hidden="false" customHeight="false" outlineLevel="0" collapsed="false">
      <c r="A189" s="0" t="n">
        <v>186</v>
      </c>
      <c r="B189" s="15" t="s">
        <v>81</v>
      </c>
      <c r="C189" s="16" t="s">
        <v>82</v>
      </c>
      <c r="D189" s="0" t="s">
        <v>147</v>
      </c>
      <c r="E189" s="0" t="n">
        <v>8.4</v>
      </c>
      <c r="F189" s="0" t="n">
        <v>12.4</v>
      </c>
      <c r="G189" s="0" t="n">
        <v>1</v>
      </c>
      <c r="H189" s="0" t="n">
        <v>3.9</v>
      </c>
      <c r="I189" s="0" t="n">
        <v>2.8</v>
      </c>
      <c r="J189" s="0" t="n">
        <v>2.818</v>
      </c>
      <c r="K189" s="0" t="n">
        <v>0.05</v>
      </c>
      <c r="L189" s="0" t="n">
        <v>2</v>
      </c>
      <c r="M189" s="0" t="n">
        <v>26.6</v>
      </c>
      <c r="N189" s="0" t="n">
        <v>0</v>
      </c>
      <c r="O189" s="0" t="n">
        <v>277</v>
      </c>
      <c r="P189" s="0" t="n">
        <v>7000</v>
      </c>
      <c r="AC189" s="0" t="n">
        <v>2.8</v>
      </c>
      <c r="AD189" s="0" t="n">
        <v>0.062</v>
      </c>
      <c r="AE189" s="0" t="n">
        <v>2.543</v>
      </c>
      <c r="AF189" s="0" t="n">
        <v>0.044</v>
      </c>
      <c r="AG189" s="0" t="n">
        <v>0.027</v>
      </c>
      <c r="AH189" s="0" t="n">
        <v>12.5</v>
      </c>
      <c r="AJ189" s="0" t="n">
        <v>800</v>
      </c>
      <c r="BF189" s="0" t="n">
        <f aca="false">IF(E189&lt;11,-3.6797*E189^2+48.115*E189-53.83,280.92*EXP(-0.2027*E189))</f>
        <v>90.6963680000001</v>
      </c>
      <c r="BG189" s="0" t="n">
        <f aca="false">32.208*LN(F189)+21.438</f>
        <v>102.527967989855</v>
      </c>
      <c r="BH189" s="0" t="n">
        <f aca="false">IF(G189&lt;=2, -10*G189+100, 88.958*EXP(-0.0755*G189))</f>
        <v>90</v>
      </c>
      <c r="BI189" s="0" t="n">
        <f aca="false">IF(I189&lt;=100, 0.0053*(I189)^2-1.0332*I189+100.76, 122.82*EXP(-0.0092*I189))</f>
        <v>97.908592</v>
      </c>
      <c r="BJ189" s="0" t="n">
        <f aca="false">IF(P189&lt;=1000, -6.942*LN(P189)+107.59, -36.304*LN(P189)+310.72)</f>
        <v>-10.7034696994716</v>
      </c>
      <c r="BK189" s="0" t="e">
        <f aca="false">BF189^0.04*BG189^0.22*BH189^0.51*BI189^0.06*BJ189^0.17</f>
        <v>#NUM!</v>
      </c>
      <c r="BL189" s="0" t="e">
        <f aca="false">IF(BK189&gt;=90, "Very Good", IF(BK189&gt;=80, "Good", IF(BK189&gt;=70, "Slightly Good", IF(BK189&gt;=60, "Average", IF(BK189&gt;=50, "Slightly Poor", IF(BK189&gt;=40, "Poor", "Very Poor"))))))</f>
        <v>#NUM!</v>
      </c>
      <c r="BM189" s="0" t="n">
        <f aca="false">IF(P189&lt;=1000, -6.942*LN(P189)+107.59, IF(AND(P189&gt;1000, P189&lt;=5213),-36.304*LN(P189)+310.72, IF(P189&gt;5213, 10)))</f>
        <v>10</v>
      </c>
      <c r="BN189" s="0" t="n">
        <f aca="false">BF189^0.04*BG189^0.22*BH189^0.51*BI189^0.06*BM189^0.17</f>
        <v>64.0917073500831</v>
      </c>
      <c r="BO189" s="0" t="str">
        <f aca="false">IF(BN189&gt;=90, "Very Good", IF(BN189&gt;=80, "Good", IF(BN189&gt;=70, "Slightly Good", IF(BN189&gt;=60, "Average", IF(BN189&gt;=50, "Slightly Poor", IF(BN189&gt;=40, "Poor", "Very Poor"))))))</f>
        <v>Average</v>
      </c>
      <c r="BP189" s="0" t="n">
        <f aca="false">IF(AJ189&lt;=1000, -6.942*LN(AJ189)+107.59, IF(AND(AJ189&gt;1000, AJ189&lt;=5213),-36.304*LN(AJ189)+310.72, IF(AJ189&gt;5213, 10)))</f>
        <v>61.1854253865293</v>
      </c>
      <c r="BQ189" s="0" t="n">
        <f aca="false">BF189^0.04*BG189^0.22*BH189^0.51*BI189^0.06*BP189^0.17</f>
        <v>87.2031148988691</v>
      </c>
      <c r="BR189" s="0" t="str">
        <f aca="false">IF(BQ189&gt;=90, "Very Good", IF(BQ189&gt;=80, "Good", IF(BQ189&gt;=70, "Slightly Good", IF(BQ189&gt;=60, "Average", IF(BQ189&gt;=50, "Slightly Poor", IF(BQ189&gt;=40, "Poor", "Very Poor"))))))</f>
        <v>Good</v>
      </c>
      <c r="BT189" s="0" t="n">
        <f aca="false">9.81*LN(AH189)+30.6</f>
        <v>55.377398000664</v>
      </c>
      <c r="BU189" s="0" t="str">
        <f aca="false">IF(BT189&lt;30, "Clean water", IF(AND(BT189&gt;=30, BT189&lt;40), "Hypolimia", IF(AND(BT189&gt;=40,BT189&lt;50), "Mesotrophic", IF(AND(BT189&gt;=50, BT189&lt;70), "Eutrophic", IF(BT189&gt;70,"Hypertrophic")))))</f>
        <v>Eutrophic</v>
      </c>
      <c r="BW189" s="0" t="str">
        <f aca="false">IF(G189/H189&gt;=1, "PLS CHECK", "")</f>
        <v/>
      </c>
      <c r="BX189" s="0" t="str">
        <f aca="false">IF(AC189/J189&gt;=1, "PLS CHECK", "")</f>
        <v/>
      </c>
      <c r="BY189" s="0" t="str">
        <f aca="false">IF(AE189/J189&gt;=1, "PLS CHECK", "")</f>
        <v/>
      </c>
      <c r="BZ189" s="0" t="str">
        <f aca="false">IF(AD189/J189&gt;=1, "PLS CHECK", "")</f>
        <v/>
      </c>
      <c r="CA189" s="0" t="str">
        <f aca="false">IF(AF189/K189&gt;=1, "PLS CHECK", "")</f>
        <v/>
      </c>
      <c r="CB189" s="0" t="str">
        <f aca="false">IF(AG189/K189&gt;=1, "PLS CHECK", "")</f>
        <v/>
      </c>
    </row>
    <row r="190" customFormat="false" ht="12.5" hidden="false" customHeight="false" outlineLevel="0" collapsed="false">
      <c r="A190" s="0" t="n">
        <v>187</v>
      </c>
      <c r="B190" s="15" t="s">
        <v>83</v>
      </c>
      <c r="C190" s="16" t="s">
        <v>84</v>
      </c>
      <c r="D190" s="0" t="s">
        <v>147</v>
      </c>
      <c r="E190" s="0" t="n">
        <v>8</v>
      </c>
      <c r="F190" s="0" t="n">
        <v>10.5</v>
      </c>
      <c r="G190" s="0" t="n">
        <v>1</v>
      </c>
      <c r="H190" s="0" t="n">
        <v>3.7</v>
      </c>
      <c r="I190" s="0" t="n">
        <v>11.6</v>
      </c>
      <c r="J190" s="0" t="n">
        <v>2.608</v>
      </c>
      <c r="K190" s="0" t="n">
        <v>0.03</v>
      </c>
      <c r="L190" s="0" t="n">
        <v>2</v>
      </c>
      <c r="M190" s="0" t="n">
        <v>21.1</v>
      </c>
      <c r="N190" s="0" t="n">
        <v>0</v>
      </c>
      <c r="O190" s="37"/>
      <c r="P190" s="0" t="n">
        <v>4400</v>
      </c>
      <c r="AC190" s="0" t="n">
        <v>2.577</v>
      </c>
      <c r="AD190" s="0" t="n">
        <v>0.036</v>
      </c>
      <c r="AE190" s="0" t="n">
        <v>2.281</v>
      </c>
      <c r="AF190" s="0" t="n">
        <v>0.02</v>
      </c>
      <c r="AG190" s="0" t="n">
        <v>0.019</v>
      </c>
      <c r="AH190" s="0" t="n">
        <v>13.2</v>
      </c>
      <c r="AJ190" s="0" t="n">
        <v>240</v>
      </c>
      <c r="BF190" s="0" t="n">
        <f aca="false">IF(E190&lt;11,-3.6797*E190^2+48.115*E190-53.83,280.92*EXP(-0.2027*E190))</f>
        <v>95.5892</v>
      </c>
      <c r="BG190" s="0" t="n">
        <f aca="false">32.208*LN(F190)+21.438</f>
        <v>97.1710942827213</v>
      </c>
      <c r="BH190" s="0" t="n">
        <f aca="false">IF(G190&lt;=2, -10*G190+100, 88.958*EXP(-0.0755*G190))</f>
        <v>90</v>
      </c>
      <c r="BI190" s="0" t="n">
        <f aca="false">IF(I190&lt;=100, 0.0053*(I190)^2-1.0332*I190+100.76, 122.82*EXP(-0.0092*I190))</f>
        <v>89.488048</v>
      </c>
      <c r="BJ190" s="0" t="n">
        <f aca="false">IF(P190&lt;=1000, -6.942*LN(P190)+107.59, -36.304*LN(P190)+310.72)</f>
        <v>6.15268109811979</v>
      </c>
      <c r="BK190" s="0" t="n">
        <f aca="false">BF190^0.04*BG190^0.22*BH190^0.51*BI190^0.06*BJ190^0.17</f>
        <v>58.1279550275611</v>
      </c>
      <c r="BL190" s="0" t="str">
        <f aca="false">IF(BK190&gt;=90, "Very Good", IF(BK190&gt;=80, "Good", IF(BK190&gt;=70, "Slightly Good", IF(BK190&gt;=60, "Average", IF(BK190&gt;=50, "Slightly Poor", IF(BK190&gt;=40, "Poor", "Very Poor"))))))</f>
        <v>Slightly Poor</v>
      </c>
      <c r="BM190" s="0" t="n">
        <f aca="false">IF(P190&lt;=1000, -6.942*LN(P190)+107.59, IF(AND(P190&gt;1000, P190&lt;=5213),-36.304*LN(P190)+310.72, IF(P190&gt;5213, 10)))</f>
        <v>6.15268109811979</v>
      </c>
      <c r="BN190" s="0" t="n">
        <f aca="false">BF190^0.04*BG190^0.22*BH190^0.51*BI190^0.06*BM190^0.17</f>
        <v>58.1279550275611</v>
      </c>
      <c r="BO190" s="0" t="str">
        <f aca="false">IF(BN190&gt;=90, "Very Good", IF(BN190&gt;=80, "Good", IF(BN190&gt;=70, "Slightly Good", IF(BN190&gt;=60, "Average", IF(BN190&gt;=50, "Slightly Poor", IF(BN190&gt;=40, "Poor", "Very Poor"))))))</f>
        <v>Slightly Poor</v>
      </c>
      <c r="BP190" s="0" t="n">
        <f aca="false">IF(AJ190&lt;=1000, -6.942*LN(AJ190)+107.59, IF(AND(AJ190&gt;1000, AJ190&lt;=5213),-36.304*LN(AJ190)+310.72, IF(AJ190&gt;5213, 10)))</f>
        <v>69.5434045941599</v>
      </c>
      <c r="BQ190" s="0" t="n">
        <f aca="false">BF190^0.04*BG190^0.22*BH190^0.51*BI190^0.06*BP190^0.17</f>
        <v>87.7864742273322</v>
      </c>
      <c r="BR190" s="0" t="str">
        <f aca="false">IF(BQ190&gt;=90, "Very Good", IF(BQ190&gt;=80, "Good", IF(BQ190&gt;=70, "Slightly Good", IF(BQ190&gt;=60, "Average", IF(BQ190&gt;=50, "Slightly Poor", IF(BQ190&gt;=40, "Poor", "Very Poor"))))))</f>
        <v>Good</v>
      </c>
      <c r="BT190" s="0" t="n">
        <f aca="false">9.81*LN(AH190)+30.6</f>
        <v>55.9119270983007</v>
      </c>
      <c r="BU190" s="0" t="str">
        <f aca="false">IF(BT190&lt;30, "Clean water", IF(AND(BT190&gt;=30, BT190&lt;40), "Hypolimia", IF(AND(BT190&gt;=40,BT190&lt;50), "Mesotrophic", IF(AND(BT190&gt;=50, BT190&lt;70), "Eutrophic", IF(BT190&gt;70,"Hypertrophic")))))</f>
        <v>Eutrophic</v>
      </c>
      <c r="BW190" s="0" t="str">
        <f aca="false">IF(G190/H190&gt;=1, "PLS CHECK", "")</f>
        <v/>
      </c>
      <c r="BX190" s="0" t="str">
        <f aca="false">IF(AC190/J190&gt;=1, "PLS CHECK", "")</f>
        <v/>
      </c>
      <c r="BY190" s="0" t="str">
        <f aca="false">IF(AE190/J190&gt;=1, "PLS CHECK", "")</f>
        <v/>
      </c>
      <c r="BZ190" s="0" t="str">
        <f aca="false">IF(AD190/J190&gt;=1, "PLS CHECK", "")</f>
        <v/>
      </c>
      <c r="CA190" s="0" t="str">
        <f aca="false">IF(AF190/K190&gt;=1, "PLS CHECK", "")</f>
        <v/>
      </c>
      <c r="CB190" s="0" t="str">
        <f aca="false">IF(AG190/K190&gt;=1, "PLS CHECK", "")</f>
        <v/>
      </c>
    </row>
    <row r="191" customFormat="false" ht="12.5" hidden="false" customHeight="false" outlineLevel="0" collapsed="false">
      <c r="A191" s="0" t="n">
        <v>188</v>
      </c>
      <c r="B191" s="15" t="s">
        <v>133</v>
      </c>
      <c r="C191" s="16" t="s">
        <v>134</v>
      </c>
      <c r="D191" s="0" t="s">
        <v>147</v>
      </c>
      <c r="E191" s="37"/>
      <c r="F191" s="0" t="n">
        <v>11.6</v>
      </c>
      <c r="G191" s="0" t="n">
        <v>3.7</v>
      </c>
      <c r="H191" s="0" t="n">
        <v>6.7</v>
      </c>
      <c r="I191" s="37"/>
      <c r="J191" s="0" t="n">
        <v>6.774</v>
      </c>
      <c r="K191" s="37"/>
      <c r="L191" s="0" t="n">
        <v>4.5</v>
      </c>
      <c r="M191" s="0" t="n">
        <v>29.6</v>
      </c>
      <c r="O191" s="37"/>
      <c r="BD191" s="0" t="n">
        <v>0.128</v>
      </c>
      <c r="BF191" s="0" t="n">
        <f aca="false">IF(E191&lt;11,-3.6797*E191^2+48.115*E191-53.83,280.92*EXP(-0.2027*E191))</f>
        <v>-53.83</v>
      </c>
      <c r="BG191" s="0" t="n">
        <f aca="false">32.208*LN(F191)+21.438</f>
        <v>100.379972200002</v>
      </c>
      <c r="BH191" s="0" t="n">
        <f aca="false">IF(G191&lt;=2, -10*G191+100, 88.958*EXP(-0.0755*G191))</f>
        <v>67.2767257350167</v>
      </c>
      <c r="BI191" s="0" t="n">
        <f aca="false">IF(I191&lt;=100, 0.0053*(I191)^2-1.0332*I191+100.76, 122.82*EXP(-0.0092*I191))</f>
        <v>100.76</v>
      </c>
      <c r="BJ191" s="0" t="e">
        <f aca="false">IF(P191&lt;=1000, -6.942*LN(P191)+107.59, -36.304*LN(P191)+310.72)</f>
        <v>#VALUE!</v>
      </c>
      <c r="BK191" s="0" t="e">
        <f aca="false">BF191^0.04*BG191^0.22*BH191^0.51*BI191^0.06*BJ191^0.17</f>
        <v>#VALUE!</v>
      </c>
      <c r="BL191" s="0" t="e">
        <f aca="false">IF(BK191&gt;=90, "Very Good", IF(BK191&gt;=80, "Good", IF(BK191&gt;=70, "Slightly Good", IF(BK191&gt;=60, "Average", IF(BK191&gt;=50, "Slightly Poor", IF(BK191&gt;=40, "Poor", "Very Poor"))))))</f>
        <v>#VALUE!</v>
      </c>
      <c r="BM191" s="0" t="e">
        <f aca="false">IF(P191&lt;=1000, -6.942*LN(P191)+107.59, IF(AND(P191&gt;1000, P191&lt;=5213),-36.304*LN(P191)+310.72, IF(P191&gt;5213, 10)))</f>
        <v>#VALUE!</v>
      </c>
      <c r="BN191" s="0" t="e">
        <f aca="false">BF191^0.04*BG191^0.22*BH191^0.51*BI191^0.06*BM191^0.17</f>
        <v>#VALUE!</v>
      </c>
      <c r="BO191" s="0" t="e">
        <f aca="false">IF(BN191&gt;=90, "Very Good", IF(BN191&gt;=80, "Good", IF(BN191&gt;=70, "Slightly Good", IF(BN191&gt;=60, "Average", IF(BN191&gt;=50, "Slightly Poor", IF(BN191&gt;=40, "Poor", "Very Poor"))))))</f>
        <v>#VALUE!</v>
      </c>
      <c r="BP191" s="0" t="e">
        <f aca="false">IF(AJ191&lt;=1000, -6.942*LN(AJ191)+107.59, IF(AND(AJ191&gt;1000, AJ191&lt;=5213),-36.304*LN(AJ191)+310.72, IF(AJ191&gt;5213, 10)))</f>
        <v>#VALUE!</v>
      </c>
      <c r="BQ191" s="0" t="e">
        <f aca="false">BF191^0.04*BG191^0.22*BH191^0.51*BI191^0.06*BP191^0.17</f>
        <v>#VALUE!</v>
      </c>
      <c r="BR191" s="0" t="e">
        <f aca="false">IF(BQ191&gt;=90, "Very Good", IF(BQ191&gt;=80, "Good", IF(BQ191&gt;=70, "Slightly Good", IF(BQ191&gt;=60, "Average", IF(BQ191&gt;=50, "Slightly Poor", IF(BQ191&gt;=40, "Poor", "Very Poor"))))))</f>
        <v>#VALUE!</v>
      </c>
      <c r="BT191" s="0" t="e">
        <f aca="false">9.81*LN(AH191)+30.6</f>
        <v>#VALUE!</v>
      </c>
      <c r="BU191" s="0" t="e">
        <f aca="false">IF(BT191&lt;30, "Clean water", IF(AND(BT191&gt;=30, BT191&lt;40), "Hypolimia", IF(AND(BT191&gt;=40,BT191&lt;50), "Mesotrophic", IF(AND(BT191&gt;=50, BT191&lt;70), "Eutrophic", IF(BT191&gt;70,"Hypertrophic")))))</f>
        <v>#VALUE!</v>
      </c>
      <c r="BW191" s="0" t="str">
        <f aca="false">IF(G191/H191&gt;=1, "PLS CHECK", "")</f>
        <v/>
      </c>
      <c r="BX191" s="0" t="str">
        <f aca="false">IF(AC191/J191&gt;=1, "PLS CHECK", "")</f>
        <v/>
      </c>
      <c r="BY191" s="0" t="str">
        <f aca="false">IF(AE191/J191&gt;=1, "PLS CHECK", "")</f>
        <v/>
      </c>
      <c r="BZ191" s="0" t="str">
        <f aca="false">IF(AD191/J191&gt;=1, "PLS CHECK", "")</f>
        <v/>
      </c>
      <c r="CA191" s="0" t="e">
        <f aca="false">IF(AF191/K191&gt;=1, "PLS CHECK", "")</f>
        <v>#DIV/0!</v>
      </c>
      <c r="CB191" s="0" t="e">
        <f aca="false">IF(AG191/K191&gt;=1, "PLS CHECK", "")</f>
        <v>#DIV/0!</v>
      </c>
    </row>
    <row r="192" customFormat="false" ht="12.5" hidden="false" customHeight="false" outlineLevel="0" collapsed="false">
      <c r="A192" s="0" t="n">
        <v>189</v>
      </c>
      <c r="B192" s="15" t="s">
        <v>85</v>
      </c>
      <c r="C192" s="16" t="s">
        <v>86</v>
      </c>
      <c r="D192" s="0" t="s">
        <v>147</v>
      </c>
      <c r="E192" s="0" t="n">
        <v>8.4</v>
      </c>
      <c r="F192" s="37"/>
      <c r="G192" s="0" t="n">
        <v>3.5</v>
      </c>
      <c r="H192" s="37"/>
      <c r="I192" s="0" t="n">
        <v>7.9</v>
      </c>
      <c r="J192" s="0" t="n">
        <v>5.376</v>
      </c>
      <c r="K192" s="0" t="n">
        <v>0.173</v>
      </c>
      <c r="L192" s="0" t="n">
        <v>3.7</v>
      </c>
      <c r="M192" s="0" t="n">
        <v>29</v>
      </c>
      <c r="N192" s="0" t="n">
        <v>0</v>
      </c>
      <c r="O192" s="0" t="n">
        <v>522</v>
      </c>
      <c r="P192" s="0" t="n">
        <v>50000</v>
      </c>
      <c r="AC192" s="0" t="n">
        <v>5.374</v>
      </c>
      <c r="AD192" s="0" t="n">
        <v>0.019</v>
      </c>
      <c r="AE192" s="0" t="n">
        <v>5.053</v>
      </c>
      <c r="AF192" s="37"/>
      <c r="AG192" s="37"/>
      <c r="AH192" s="37"/>
      <c r="AJ192" s="0" t="n">
        <v>2100</v>
      </c>
      <c r="BF192" s="0" t="n">
        <f aca="false">IF(E192&lt;11,-3.6797*E192^2+48.115*E192-53.83,280.92*EXP(-0.2027*E192))</f>
        <v>90.6963680000001</v>
      </c>
      <c r="BG192" s="0" t="e">
        <f aca="false">32.208*LN(F192)+21.438</f>
        <v>#VALUE!</v>
      </c>
      <c r="BH192" s="0" t="n">
        <f aca="false">IF(G192&lt;=2, -10*G192+100, 88.958*EXP(-0.0755*G192))</f>
        <v>68.3003129279866</v>
      </c>
      <c r="BI192" s="0" t="n">
        <f aca="false">IF(I192&lt;=100, 0.0053*(I192)^2-1.0332*I192+100.76, 122.82*EXP(-0.0092*I192))</f>
        <v>92.928493</v>
      </c>
      <c r="BJ192" s="0" t="n">
        <f aca="false">IF(P192&lt;=1000, -6.942*LN(P192)+107.59, -36.304*LN(P192)+310.72)</f>
        <v>-82.0812308372309</v>
      </c>
      <c r="BK192" s="0" t="e">
        <f aca="false">BF192^0.04*BG192^0.22*BH192^0.51*BI192^0.06*BJ192^0.17</f>
        <v>#VALUE!</v>
      </c>
      <c r="BL192" s="0" t="e">
        <f aca="false">IF(BK192&gt;=90, "Very Good", IF(BK192&gt;=80, "Good", IF(BK192&gt;=70, "Slightly Good", IF(BK192&gt;=60, "Average", IF(BK192&gt;=50, "Slightly Poor", IF(BK192&gt;=40, "Poor", "Very Poor"))))))</f>
        <v>#VALUE!</v>
      </c>
      <c r="BM192" s="0" t="n">
        <f aca="false">IF(P192&lt;=1000, -6.942*LN(P192)+107.59, IF(AND(P192&gt;1000, P192&lt;=5213),-36.304*LN(P192)+310.72, IF(P192&gt;5213, 10)))</f>
        <v>10</v>
      </c>
      <c r="BN192" s="0" t="e">
        <f aca="false">BF192^0.04*BG192^0.22*BH192^0.51*BI192^0.06*BM192^0.17</f>
        <v>#VALUE!</v>
      </c>
      <c r="BO192" s="0" t="e">
        <f aca="false">IF(BN192&gt;=90, "Very Good", IF(BN192&gt;=80, "Good", IF(BN192&gt;=70, "Slightly Good", IF(BN192&gt;=60, "Average", IF(BN192&gt;=50, "Slightly Poor", IF(BN192&gt;=40, "Poor", "Very Poor"))))))</f>
        <v>#VALUE!</v>
      </c>
      <c r="BP192" s="0" t="n">
        <f aca="false">IF(AJ192&lt;=1000, -6.942*LN(AJ192)+107.59, IF(AND(AJ192&gt;1000, AJ192&lt;=5213),-36.304*LN(AJ192)+310.72, IF(AJ192&gt;5213, 10)))</f>
        <v>33.0055589887772</v>
      </c>
      <c r="BQ192" s="0" t="e">
        <f aca="false">BF192^0.04*BG192^0.22*BH192^0.51*BI192^0.06*BP192^0.17</f>
        <v>#VALUE!</v>
      </c>
      <c r="BR192" s="0" t="e">
        <f aca="false">IF(BQ192&gt;=90, "Very Good", IF(BQ192&gt;=80, "Good", IF(BQ192&gt;=70, "Slightly Good", IF(BQ192&gt;=60, "Average", IF(BQ192&gt;=50, "Slightly Poor", IF(BQ192&gt;=40, "Poor", "Very Poor"))))))</f>
        <v>#VALUE!</v>
      </c>
      <c r="BT192" s="0" t="e">
        <f aca="false">9.81*LN(AH192)+30.6</f>
        <v>#VALUE!</v>
      </c>
      <c r="BU192" s="0" t="e">
        <f aca="false">IF(BT192&lt;30, "Clean water", IF(AND(BT192&gt;=30, BT192&lt;40), "Hypolimia", IF(AND(BT192&gt;=40,BT192&lt;50), "Mesotrophic", IF(AND(BT192&gt;=50, BT192&lt;70), "Eutrophic", IF(BT192&gt;70,"Hypertrophic")))))</f>
        <v>#VALUE!</v>
      </c>
      <c r="BW192" s="0" t="e">
        <f aca="false">IF(G192/H192&gt;=1, "PLS CHECK", "")</f>
        <v>#DIV/0!</v>
      </c>
      <c r="BX192" s="0" t="str">
        <f aca="false">IF(AC192/J192&gt;=1, "PLS CHECK", "")</f>
        <v/>
      </c>
      <c r="BY192" s="0" t="str">
        <f aca="false">IF(AE192/J192&gt;=1, "PLS CHECK", "")</f>
        <v/>
      </c>
      <c r="BZ192" s="0" t="str">
        <f aca="false">IF(AD192/J192&gt;=1, "PLS CHECK", "")</f>
        <v/>
      </c>
      <c r="CA192" s="0" t="str">
        <f aca="false">IF(AF192/K192&gt;=1, "PLS CHECK", "")</f>
        <v/>
      </c>
      <c r="CB192" s="0" t="str">
        <f aca="false">IF(AG192/K192&gt;=1, "PLS CHECK", "")</f>
        <v/>
      </c>
    </row>
    <row r="193" customFormat="false" ht="12.5" hidden="false" customHeight="false" outlineLevel="0" collapsed="false">
      <c r="A193" s="0" t="n">
        <v>190</v>
      </c>
      <c r="B193" s="15" t="s">
        <v>135</v>
      </c>
      <c r="C193" s="16" t="s">
        <v>136</v>
      </c>
      <c r="D193" s="0" t="s">
        <v>147</v>
      </c>
      <c r="E193" s="0" t="n">
        <v>7.7</v>
      </c>
      <c r="F193" s="0" t="n">
        <v>7.8</v>
      </c>
      <c r="G193" s="0" t="n">
        <v>4.4</v>
      </c>
      <c r="H193" s="37"/>
      <c r="I193" s="37"/>
      <c r="J193" s="0" t="n">
        <v>5.712</v>
      </c>
      <c r="K193" s="0" t="n">
        <v>0.18</v>
      </c>
      <c r="L193" s="37"/>
      <c r="M193" s="0" t="n">
        <v>28.9</v>
      </c>
      <c r="O193" s="0" t="n">
        <v>488</v>
      </c>
      <c r="BD193" s="0" t="n">
        <v>1.164</v>
      </c>
      <c r="BF193" s="0" t="n">
        <f aca="false">IF(E193&lt;11,-3.6797*E193^2+48.115*E193-53.83,280.92*EXP(-0.2027*E193))</f>
        <v>98.486087</v>
      </c>
      <c r="BG193" s="0" t="n">
        <f aca="false">32.208*LN(F193)+21.438</f>
        <v>87.5972172148662</v>
      </c>
      <c r="BH193" s="0" t="n">
        <f aca="false">IF(G193&lt;=2, -10*G193+100, 88.958*EXP(-0.0755*G193))</f>
        <v>63.8134732954719</v>
      </c>
      <c r="BI193" s="0" t="n">
        <f aca="false">IF(I193&lt;=100, 0.0053*(I193)^2-1.0332*I193+100.76, 122.82*EXP(-0.0092*I193))</f>
        <v>100.76</v>
      </c>
      <c r="BJ193" s="0" t="e">
        <f aca="false">IF(P193&lt;=1000, -6.942*LN(P193)+107.59, -36.304*LN(P193)+310.72)</f>
        <v>#VALUE!</v>
      </c>
      <c r="BK193" s="0" t="e">
        <f aca="false">BF193^0.04*BG193^0.22*BH193^0.51*BI193^0.06*BJ193^0.17</f>
        <v>#VALUE!</v>
      </c>
      <c r="BL193" s="0" t="e">
        <f aca="false">IF(BK193&gt;=90, "Very Good", IF(BK193&gt;=80, "Good", IF(BK193&gt;=70, "Slightly Good", IF(BK193&gt;=60, "Average", IF(BK193&gt;=50, "Slightly Poor", IF(BK193&gt;=40, "Poor", "Very Poor"))))))</f>
        <v>#VALUE!</v>
      </c>
      <c r="BM193" s="0" t="e">
        <f aca="false">IF(P193&lt;=1000, -6.942*LN(P193)+107.59, IF(AND(P193&gt;1000, P193&lt;=5213),-36.304*LN(P193)+310.72, IF(P193&gt;5213, 10)))</f>
        <v>#VALUE!</v>
      </c>
      <c r="BN193" s="0" t="e">
        <f aca="false">BF193^0.04*BG193^0.22*BH193^0.51*BI193^0.06*BM193^0.17</f>
        <v>#VALUE!</v>
      </c>
      <c r="BO193" s="0" t="e">
        <f aca="false">IF(BN193&gt;=90, "Very Good", IF(BN193&gt;=80, "Good", IF(BN193&gt;=70, "Slightly Good", IF(BN193&gt;=60, "Average", IF(BN193&gt;=50, "Slightly Poor", IF(BN193&gt;=40, "Poor", "Very Poor"))))))</f>
        <v>#VALUE!</v>
      </c>
      <c r="BP193" s="0" t="e">
        <f aca="false">IF(AJ193&lt;=1000, -6.942*LN(AJ193)+107.59, IF(AND(AJ193&gt;1000, AJ193&lt;=5213),-36.304*LN(AJ193)+310.72, IF(AJ193&gt;5213, 10)))</f>
        <v>#VALUE!</v>
      </c>
      <c r="BQ193" s="0" t="e">
        <f aca="false">BF193^0.04*BG193^0.22*BH193^0.51*BI193^0.06*BP193^0.17</f>
        <v>#VALUE!</v>
      </c>
      <c r="BR193" s="0" t="e">
        <f aca="false">IF(BQ193&gt;=90, "Very Good", IF(BQ193&gt;=80, "Good", IF(BQ193&gt;=70, "Slightly Good", IF(BQ193&gt;=60, "Average", IF(BQ193&gt;=50, "Slightly Poor", IF(BQ193&gt;=40, "Poor", "Very Poor"))))))</f>
        <v>#VALUE!</v>
      </c>
      <c r="BT193" s="0" t="e">
        <f aca="false">9.81*LN(AH193)+30.6</f>
        <v>#VALUE!</v>
      </c>
      <c r="BU193" s="0" t="e">
        <f aca="false">IF(BT193&lt;30, "Clean water", IF(AND(BT193&gt;=30, BT193&lt;40), "Hypolimia", IF(AND(BT193&gt;=40,BT193&lt;50), "Mesotrophic", IF(AND(BT193&gt;=50, BT193&lt;70), "Eutrophic", IF(BT193&gt;70,"Hypertrophic")))))</f>
        <v>#VALUE!</v>
      </c>
      <c r="BW193" s="0" t="e">
        <f aca="false">IF(G193/H193&gt;=1, "PLS CHECK", "")</f>
        <v>#DIV/0!</v>
      </c>
      <c r="BX193" s="0" t="str">
        <f aca="false">IF(AC193/J193&gt;=1, "PLS CHECK", "")</f>
        <v/>
      </c>
      <c r="BY193" s="0" t="str">
        <f aca="false">IF(AE193/J193&gt;=1, "PLS CHECK", "")</f>
        <v/>
      </c>
      <c r="BZ193" s="0" t="str">
        <f aca="false">IF(AD193/J193&gt;=1, "PLS CHECK", "")</f>
        <v/>
      </c>
      <c r="CA193" s="0" t="str">
        <f aca="false">IF(AF193/K193&gt;=1, "PLS CHECK", "")</f>
        <v/>
      </c>
      <c r="CB193" s="0" t="str">
        <f aca="false">IF(AG193/K193&gt;=1, "PLS CHECK", "")</f>
        <v/>
      </c>
    </row>
    <row r="194" customFormat="false" ht="12.5" hidden="false" customHeight="false" outlineLevel="0" collapsed="false">
      <c r="A194" s="0" t="n">
        <v>191</v>
      </c>
      <c r="B194" s="15" t="s">
        <v>87</v>
      </c>
      <c r="C194" s="16" t="s">
        <v>88</v>
      </c>
      <c r="D194" s="0" t="s">
        <v>147</v>
      </c>
      <c r="E194" s="0" t="n">
        <v>7.5</v>
      </c>
      <c r="F194" s="0" t="n">
        <v>10</v>
      </c>
      <c r="G194" s="0" t="n">
        <v>1</v>
      </c>
      <c r="H194" s="0" t="n">
        <v>3.8</v>
      </c>
      <c r="I194" s="0" t="n">
        <v>10.4</v>
      </c>
      <c r="J194" s="0" t="n">
        <v>2.822</v>
      </c>
      <c r="K194" s="0" t="n">
        <v>0.033</v>
      </c>
      <c r="L194" s="0" t="n">
        <v>2</v>
      </c>
      <c r="M194" s="0" t="n">
        <v>21.7</v>
      </c>
      <c r="N194" s="0" t="n">
        <v>0</v>
      </c>
      <c r="O194" s="0" t="n">
        <v>195</v>
      </c>
      <c r="P194" s="0" t="n">
        <v>7100</v>
      </c>
      <c r="AC194" s="0" t="n">
        <v>2.759</v>
      </c>
      <c r="AD194" s="0" t="n">
        <v>0.083</v>
      </c>
      <c r="AE194" s="0" t="n">
        <v>2.36</v>
      </c>
      <c r="AF194" s="0" t="n">
        <v>0.023</v>
      </c>
      <c r="AG194" s="0" t="n">
        <v>0.022</v>
      </c>
      <c r="AH194" s="0" t="n">
        <v>12.1</v>
      </c>
      <c r="AJ194" s="0" t="n">
        <v>790</v>
      </c>
      <c r="BF194" s="0" t="n">
        <f aca="false">IF(E194&lt;11,-3.6797*E194^2+48.115*E194-53.83,280.92*EXP(-0.2027*E194))</f>
        <v>100.049375</v>
      </c>
      <c r="BG194" s="0" t="n">
        <f aca="false">32.208*LN(F194)+21.438</f>
        <v>95.5996606751522</v>
      </c>
      <c r="BH194" s="0" t="n">
        <f aca="false">IF(G194&lt;=2, -10*G194+100, 88.958*EXP(-0.0755*G194))</f>
        <v>90</v>
      </c>
      <c r="BI194" s="0" t="n">
        <f aca="false">IF(I194&lt;=100, 0.0053*(I194)^2-1.0332*I194+100.76, 122.82*EXP(-0.0092*I194))</f>
        <v>90.587968</v>
      </c>
      <c r="BJ194" s="0" t="n">
        <f aca="false">IF(P194&lt;=1000, -6.942*LN(P194)+107.59, -36.304*LN(P194)+310.72)</f>
        <v>-11.2184286882195</v>
      </c>
      <c r="BK194" s="0" t="e">
        <f aca="false">BF194^0.04*BG194^0.22*BH194^0.51*BI194^0.06*BJ194^0.17</f>
        <v>#NUM!</v>
      </c>
      <c r="BL194" s="0" t="e">
        <f aca="false">IF(BK194&gt;=90, "Very Good", IF(BK194&gt;=80, "Good", IF(BK194&gt;=70, "Slightly Good", IF(BK194&gt;=60, "Average", IF(BK194&gt;=50, "Slightly Poor", IF(BK194&gt;=40, "Poor", "Very Poor"))))))</f>
        <v>#NUM!</v>
      </c>
      <c r="BM194" s="0" t="n">
        <f aca="false">IF(P194&lt;=1000, -6.942*LN(P194)+107.59, IF(AND(P194&gt;1000, P194&lt;=5213),-36.304*LN(P194)+310.72, IF(P194&gt;5213, 10)))</f>
        <v>10</v>
      </c>
      <c r="BN194" s="0" t="n">
        <f aca="false">BF194^0.04*BG194^0.22*BH194^0.51*BI194^0.06*BM194^0.17</f>
        <v>63.0662318785634</v>
      </c>
      <c r="BO194" s="0" t="str">
        <f aca="false">IF(BN194&gt;=90, "Very Good", IF(BN194&gt;=80, "Good", IF(BN194&gt;=70, "Slightly Good", IF(BN194&gt;=60, "Average", IF(BN194&gt;=50, "Slightly Poor", IF(BN194&gt;=40, "Poor", "Very Poor"))))))</f>
        <v>Average</v>
      </c>
      <c r="BP194" s="0" t="n">
        <f aca="false">IF(AJ194&lt;=1000, -6.942*LN(AJ194)+107.59, IF(AND(AJ194&gt;1000, AJ194&lt;=5213),-36.304*LN(AJ194)+310.72, IF(AJ194&gt;5213, 10)))</f>
        <v>61.2727472926093</v>
      </c>
      <c r="BQ194" s="0" t="n">
        <f aca="false">BF194^0.04*BG194^0.22*BH194^0.51*BI194^0.06*BP194^0.17</f>
        <v>85.8286602305758</v>
      </c>
      <c r="BR194" s="0" t="str">
        <f aca="false">IF(BQ194&gt;=90, "Very Good", IF(BQ194&gt;=80, "Good", IF(BQ194&gt;=70, "Slightly Good", IF(BQ194&gt;=60, "Average", IF(BQ194&gt;=50, "Slightly Poor", IF(BQ194&gt;=40, "Poor", "Very Poor"))))))</f>
        <v>Good</v>
      </c>
      <c r="BT194" s="0" t="n">
        <f aca="false">9.81*LN(AH194)+30.6</f>
        <v>55.0583454900325</v>
      </c>
      <c r="BU194" s="0" t="str">
        <f aca="false">IF(BT194&lt;30, "Clean water", IF(AND(BT194&gt;=30, BT194&lt;40), "Hypolimia", IF(AND(BT194&gt;=40,BT194&lt;50), "Mesotrophic", IF(AND(BT194&gt;=50, BT194&lt;70), "Eutrophic", IF(BT194&gt;70,"Hypertrophic")))))</f>
        <v>Eutrophic</v>
      </c>
      <c r="BW194" s="0" t="str">
        <f aca="false">IF(G194/H194&gt;=1, "PLS CHECK", "")</f>
        <v/>
      </c>
      <c r="BX194" s="0" t="str">
        <f aca="false">IF(AC194/J194&gt;=1, "PLS CHECK", "")</f>
        <v/>
      </c>
      <c r="BY194" s="0" t="str">
        <f aca="false">IF(AE194/J194&gt;=1, "PLS CHECK", "")</f>
        <v/>
      </c>
      <c r="BZ194" s="0" t="str">
        <f aca="false">IF(AD194/J194&gt;=1, "PLS CHECK", "")</f>
        <v/>
      </c>
      <c r="CA194" s="0" t="str">
        <f aca="false">IF(AF194/K194&gt;=1, "PLS CHECK", "")</f>
        <v/>
      </c>
      <c r="CB194" s="0" t="str">
        <f aca="false">IF(AG194/K194&gt;=1, "PLS CHECK", "")</f>
        <v/>
      </c>
    </row>
    <row r="195" customFormat="false" ht="12.5" hidden="false" customHeight="false" outlineLevel="0" collapsed="false">
      <c r="A195" s="0" t="n">
        <v>192</v>
      </c>
      <c r="B195" s="15" t="s">
        <v>89</v>
      </c>
      <c r="C195" s="16" t="s">
        <v>90</v>
      </c>
      <c r="D195" s="0" t="s">
        <v>147</v>
      </c>
      <c r="E195" s="0" t="n">
        <v>7.4</v>
      </c>
      <c r="F195" s="37"/>
      <c r="G195" s="0" t="n">
        <v>2.3</v>
      </c>
      <c r="H195" s="0" t="n">
        <v>5.7</v>
      </c>
      <c r="I195" s="0" t="n">
        <v>4.5</v>
      </c>
      <c r="J195" s="0" t="n">
        <v>2.725</v>
      </c>
      <c r="K195" s="0" t="n">
        <v>0.077</v>
      </c>
      <c r="L195" s="0" t="n">
        <v>2.9</v>
      </c>
      <c r="M195" s="0" t="n">
        <v>26.2</v>
      </c>
      <c r="N195" s="0" t="n">
        <v>0</v>
      </c>
      <c r="O195" s="0" t="n">
        <v>335</v>
      </c>
      <c r="P195" s="0" t="n">
        <v>60000</v>
      </c>
      <c r="AC195" s="0" t="n">
        <v>2.722</v>
      </c>
      <c r="AD195" s="0" t="n">
        <v>0.273</v>
      </c>
      <c r="AE195" s="0" t="n">
        <v>2.044</v>
      </c>
      <c r="AF195" s="0" t="n">
        <v>0.063</v>
      </c>
      <c r="AG195" s="0" t="n">
        <v>0.052</v>
      </c>
      <c r="AH195" s="0" t="n">
        <v>20</v>
      </c>
      <c r="AJ195" s="0" t="n">
        <v>3300</v>
      </c>
      <c r="BF195" s="0" t="n">
        <f aca="false">IF(E195&lt;11,-3.6797*E195^2+48.115*E195-53.83,280.92*EXP(-0.2027*E195))</f>
        <v>100.720628</v>
      </c>
      <c r="BG195" s="0" t="e">
        <f aca="false">32.208*LN(F195)+21.438</f>
        <v>#VALUE!</v>
      </c>
      <c r="BH195" s="0" t="n">
        <f aca="false">IF(G195&lt;=2, -10*G195+100, 88.958*EXP(-0.0755*G195))</f>
        <v>74.7772988969374</v>
      </c>
      <c r="BI195" s="0" t="n">
        <f aca="false">IF(I195&lt;=100, 0.0053*(I195)^2-1.0332*I195+100.76, 122.82*EXP(-0.0092*I195))</f>
        <v>96.217925</v>
      </c>
      <c r="BJ195" s="0" t="n">
        <f aca="false">IF(P195&lt;=1000, -6.942*LN(P195)+107.59, -36.304*LN(P195)+310.72)</f>
        <v>-88.7002326350786</v>
      </c>
      <c r="BK195" s="0" t="e">
        <f aca="false">BF195^0.04*BG195^0.22*BH195^0.51*BI195^0.06*BJ195^0.17</f>
        <v>#VALUE!</v>
      </c>
      <c r="BL195" s="0" t="e">
        <f aca="false">IF(BK195&gt;=90, "Very Good", IF(BK195&gt;=80, "Good", IF(BK195&gt;=70, "Slightly Good", IF(BK195&gt;=60, "Average", IF(BK195&gt;=50, "Slightly Poor", IF(BK195&gt;=40, "Poor", "Very Poor"))))))</f>
        <v>#VALUE!</v>
      </c>
      <c r="BM195" s="0" t="n">
        <f aca="false">IF(P195&lt;=1000, -6.942*LN(P195)+107.59, IF(AND(P195&gt;1000, P195&lt;=5213),-36.304*LN(P195)+310.72, IF(P195&gt;5213, 10)))</f>
        <v>10</v>
      </c>
      <c r="BN195" s="0" t="e">
        <f aca="false">BF195^0.04*BG195^0.22*BH195^0.51*BI195^0.06*BM195^0.17</f>
        <v>#VALUE!</v>
      </c>
      <c r="BO195" s="0" t="e">
        <f aca="false">IF(BN195&gt;=90, "Very Good", IF(BN195&gt;=80, "Good", IF(BN195&gt;=70, "Slightly Good", IF(BN195&gt;=60, "Average", IF(BN195&gt;=50, "Slightly Poor", IF(BN195&gt;=40, "Poor", "Very Poor"))))))</f>
        <v>#VALUE!</v>
      </c>
      <c r="BP195" s="0" t="n">
        <f aca="false">IF(AJ195&lt;=1000, -6.942*LN(AJ195)+107.59, IF(AND(AJ195&gt;1000, AJ195&lt;=5213),-36.304*LN(AJ195)+310.72, IF(AJ195&gt;5213, 10)))</f>
        <v>16.5966910564093</v>
      </c>
      <c r="BQ195" s="0" t="e">
        <f aca="false">BF195^0.04*BG195^0.22*BH195^0.51*BI195^0.06*BP195^0.17</f>
        <v>#VALUE!</v>
      </c>
      <c r="BR195" s="0" t="e">
        <f aca="false">IF(BQ195&gt;=90, "Very Good", IF(BQ195&gt;=80, "Good", IF(BQ195&gt;=70, "Slightly Good", IF(BQ195&gt;=60, "Average", IF(BQ195&gt;=50, "Slightly Poor", IF(BQ195&gt;=40, "Poor", "Very Poor"))))))</f>
        <v>#VALUE!</v>
      </c>
      <c r="BT195" s="0" t="n">
        <f aca="false">9.81*LN(AH195)+30.6</f>
        <v>59.9881336035647</v>
      </c>
      <c r="BU195" s="0" t="str">
        <f aca="false">IF(BT195&lt;30, "Clean water", IF(AND(BT195&gt;=30, BT195&lt;40), "Hypolimia", IF(AND(BT195&gt;=40,BT195&lt;50), "Mesotrophic", IF(AND(BT195&gt;=50, BT195&lt;70), "Eutrophic", IF(BT195&gt;70,"Hypertrophic")))))</f>
        <v>Eutrophic</v>
      </c>
      <c r="BW195" s="0" t="str">
        <f aca="false">IF(G195/H195&gt;=1, "PLS CHECK", "")</f>
        <v/>
      </c>
      <c r="BX195" s="0" t="str">
        <f aca="false">IF(AC195/J195&gt;=1, "PLS CHECK", "")</f>
        <v/>
      </c>
      <c r="BY195" s="0" t="str">
        <f aca="false">IF(AE195/J195&gt;=1, "PLS CHECK", "")</f>
        <v/>
      </c>
      <c r="BZ195" s="0" t="str">
        <f aca="false">IF(AD195/J195&gt;=1, "PLS CHECK", "")</f>
        <v/>
      </c>
      <c r="CA195" s="0" t="str">
        <f aca="false">IF(AF195/K195&gt;=1, "PLS CHECK", "")</f>
        <v/>
      </c>
      <c r="CB195" s="0" t="str">
        <f aca="false">IF(AG195/K195&gt;=1, "PLS CHECK", "")</f>
        <v/>
      </c>
    </row>
    <row r="196" customFormat="false" ht="12.5" hidden="false" customHeight="false" outlineLevel="0" collapsed="false">
      <c r="A196" s="0" t="n">
        <v>193</v>
      </c>
      <c r="B196" s="15" t="s">
        <v>91</v>
      </c>
      <c r="C196" s="16" t="s">
        <v>92</v>
      </c>
      <c r="D196" s="0" t="s">
        <v>147</v>
      </c>
      <c r="E196" s="0" t="n">
        <v>7.8</v>
      </c>
      <c r="F196" s="37"/>
      <c r="G196" s="0" t="n">
        <v>1.1</v>
      </c>
      <c r="H196" s="0" t="n">
        <v>3.3</v>
      </c>
      <c r="I196" s="0" t="n">
        <v>2</v>
      </c>
      <c r="J196" s="0" t="n">
        <v>4.123</v>
      </c>
      <c r="K196" s="0" t="n">
        <v>0.053</v>
      </c>
      <c r="L196" s="0" t="n">
        <v>1.6</v>
      </c>
      <c r="M196" s="0" t="n">
        <v>28.2</v>
      </c>
      <c r="N196" s="0" t="n">
        <v>0</v>
      </c>
      <c r="O196" s="0" t="n">
        <v>436</v>
      </c>
      <c r="P196" s="0" t="n">
        <v>19000</v>
      </c>
      <c r="AC196" s="0" t="n">
        <v>4.029</v>
      </c>
      <c r="AD196" s="0" t="n">
        <v>0.181</v>
      </c>
      <c r="AE196" s="0" t="n">
        <v>3.713</v>
      </c>
      <c r="AF196" s="0" t="n">
        <v>0.046</v>
      </c>
      <c r="AG196" s="0" t="n">
        <v>0.029</v>
      </c>
      <c r="AH196" s="0" t="n">
        <v>8.5</v>
      </c>
      <c r="AJ196" s="0" t="n">
        <v>700</v>
      </c>
      <c r="BF196" s="0" t="n">
        <f aca="false">IF(E196&lt;11,-3.6797*E196^2+48.115*E196-53.83,280.92*EXP(-0.2027*E196))</f>
        <v>97.5940520000001</v>
      </c>
      <c r="BG196" s="0" t="e">
        <f aca="false">32.208*LN(F196)+21.438</f>
        <v>#VALUE!</v>
      </c>
      <c r="BH196" s="0" t="n">
        <f aca="false">IF(G196&lt;=2, -10*G196+100, 88.958*EXP(-0.0755*G196))</f>
        <v>89</v>
      </c>
      <c r="BI196" s="0" t="n">
        <f aca="false">IF(I196&lt;=100, 0.0053*(I196)^2-1.0332*I196+100.76, 122.82*EXP(-0.0092*I196))</f>
        <v>98.7148</v>
      </c>
      <c r="BJ196" s="0" t="n">
        <f aca="false">IF(P196&lt;=1000, -6.942*LN(P196)+107.59, -36.304*LN(P196)+310.72)</f>
        <v>-46.9540603478259</v>
      </c>
      <c r="BK196" s="0" t="e">
        <f aca="false">BF196^0.04*BG196^0.22*BH196^0.51*BI196^0.06*BJ196^0.17</f>
        <v>#VALUE!</v>
      </c>
      <c r="BL196" s="0" t="e">
        <f aca="false">IF(BK196&gt;=90, "Very Good", IF(BK196&gt;=80, "Good", IF(BK196&gt;=70, "Slightly Good", IF(BK196&gt;=60, "Average", IF(BK196&gt;=50, "Slightly Poor", IF(BK196&gt;=40, "Poor", "Very Poor"))))))</f>
        <v>#VALUE!</v>
      </c>
      <c r="BM196" s="0" t="n">
        <f aca="false">IF(P196&lt;=1000, -6.942*LN(P196)+107.59, IF(AND(P196&gt;1000, P196&lt;=5213),-36.304*LN(P196)+310.72, IF(P196&gt;5213, 10)))</f>
        <v>10</v>
      </c>
      <c r="BN196" s="0" t="e">
        <f aca="false">BF196^0.04*BG196^0.22*BH196^0.51*BI196^0.06*BM196^0.17</f>
        <v>#VALUE!</v>
      </c>
      <c r="BO196" s="0" t="e">
        <f aca="false">IF(BN196&gt;=90, "Very Good", IF(BN196&gt;=80, "Good", IF(BN196&gt;=70, "Slightly Good", IF(BN196&gt;=60, "Average", IF(BN196&gt;=50, "Slightly Poor", IF(BN196&gt;=40, "Poor", "Very Poor"))))))</f>
        <v>#VALUE!</v>
      </c>
      <c r="BP196" s="0" t="n">
        <f aca="false">IF(AJ196&lt;=1000, -6.942*LN(AJ196)+107.59, IF(AND(AJ196&gt;1000, AJ196&lt;=5213),-36.304*LN(AJ196)+310.72, IF(AJ196&gt;5213, 10)))</f>
        <v>62.1124003141287</v>
      </c>
      <c r="BQ196" s="0" t="e">
        <f aca="false">BF196^0.04*BG196^0.22*BH196^0.51*BI196^0.06*BP196^0.17</f>
        <v>#VALUE!</v>
      </c>
      <c r="BR196" s="0" t="e">
        <f aca="false">IF(BQ196&gt;=90, "Very Good", IF(BQ196&gt;=80, "Good", IF(BQ196&gt;=70, "Slightly Good", IF(BQ196&gt;=60, "Average", IF(BQ196&gt;=50, "Slightly Poor", IF(BQ196&gt;=40, "Poor", "Very Poor"))))))</f>
        <v>#VALUE!</v>
      </c>
      <c r="BT196" s="0" t="n">
        <f aca="false">9.81*LN(AH196)+30.6</f>
        <v>51.5940490638984</v>
      </c>
      <c r="BU196" s="0" t="str">
        <f aca="false">IF(BT196&lt;30, "Clean water", IF(AND(BT196&gt;=30, BT196&lt;40), "Hypolimia", IF(AND(BT196&gt;=40,BT196&lt;50), "Mesotrophic", IF(AND(BT196&gt;=50, BT196&lt;70), "Eutrophic", IF(BT196&gt;70,"Hypertrophic")))))</f>
        <v>Eutrophic</v>
      </c>
      <c r="BW196" s="0" t="str">
        <f aca="false">IF(G196/H196&gt;=1, "PLS CHECK", "")</f>
        <v/>
      </c>
      <c r="BX196" s="0" t="str">
        <f aca="false">IF(AC196/J196&gt;=1, "PLS CHECK", "")</f>
        <v/>
      </c>
      <c r="BY196" s="0" t="str">
        <f aca="false">IF(AE196/J196&gt;=1, "PLS CHECK", "")</f>
        <v/>
      </c>
      <c r="BZ196" s="0" t="str">
        <f aca="false">IF(AD196/J196&gt;=1, "PLS CHECK", "")</f>
        <v/>
      </c>
      <c r="CA196" s="0" t="str">
        <f aca="false">IF(AF196/K196&gt;=1, "PLS CHECK", "")</f>
        <v/>
      </c>
      <c r="CB196" s="0" t="str">
        <f aca="false">IF(AG196/K196&gt;=1, "PLS CHECK", "")</f>
        <v/>
      </c>
    </row>
    <row r="197" customFormat="false" ht="12.5" hidden="false" customHeight="false" outlineLevel="0" collapsed="false">
      <c r="A197" s="0" t="n">
        <v>194</v>
      </c>
      <c r="B197" s="15" t="s">
        <v>137</v>
      </c>
      <c r="C197" s="16" t="s">
        <v>138</v>
      </c>
      <c r="D197" s="0" t="s">
        <v>147</v>
      </c>
      <c r="E197" s="0" t="n">
        <v>7.7</v>
      </c>
      <c r="F197" s="37"/>
      <c r="G197" s="37"/>
      <c r="H197" s="37"/>
      <c r="I197" s="0" t="n">
        <v>16.1</v>
      </c>
      <c r="J197" s="0" t="n">
        <v>7.978</v>
      </c>
      <c r="K197" s="0" t="n">
        <v>0.121</v>
      </c>
      <c r="L197" s="37"/>
      <c r="M197" s="0" t="n">
        <v>30.3</v>
      </c>
      <c r="O197" s="0" t="n">
        <v>535</v>
      </c>
      <c r="BD197" s="0" t="n">
        <v>6.288</v>
      </c>
      <c r="BF197" s="0" t="n">
        <f aca="false">IF(E197&lt;11,-3.6797*E197^2+48.115*E197-53.83,280.92*EXP(-0.2027*E197))</f>
        <v>98.486087</v>
      </c>
      <c r="BG197" s="0" t="e">
        <f aca="false">32.208*LN(F197)+21.438</f>
        <v>#VALUE!</v>
      </c>
      <c r="BH197" s="0" t="n">
        <f aca="false">IF(G197&lt;=2, -10*G197+100, 88.958*EXP(-0.0755*G197))</f>
        <v>100</v>
      </c>
      <c r="BI197" s="0" t="n">
        <f aca="false">IF(I197&lt;=100, 0.0053*(I197)^2-1.0332*I197+100.76, 122.82*EXP(-0.0092*I197))</f>
        <v>85.499293</v>
      </c>
      <c r="BJ197" s="0" t="e">
        <f aca="false">IF(P197&lt;=1000, -6.942*LN(P197)+107.59, -36.304*LN(P197)+310.72)</f>
        <v>#VALUE!</v>
      </c>
      <c r="BK197" s="0" t="e">
        <f aca="false">BF197^0.04*BG197^0.22*BH197^0.51*BI197^0.06*BJ197^0.17</f>
        <v>#VALUE!</v>
      </c>
      <c r="BL197" s="0" t="e">
        <f aca="false">IF(BK197&gt;=90, "Very Good", IF(BK197&gt;=80, "Good", IF(BK197&gt;=70, "Slightly Good", IF(BK197&gt;=60, "Average", IF(BK197&gt;=50, "Slightly Poor", IF(BK197&gt;=40, "Poor", "Very Poor"))))))</f>
        <v>#VALUE!</v>
      </c>
      <c r="BM197" s="0" t="e">
        <f aca="false">IF(P197&lt;=1000, -6.942*LN(P197)+107.59, IF(AND(P197&gt;1000, P197&lt;=5213),-36.304*LN(P197)+310.72, IF(P197&gt;5213, 10)))</f>
        <v>#VALUE!</v>
      </c>
      <c r="BN197" s="0" t="e">
        <f aca="false">BF197^0.04*BG197^0.22*BH197^0.51*BI197^0.06*BM197^0.17</f>
        <v>#VALUE!</v>
      </c>
      <c r="BO197" s="0" t="e">
        <f aca="false">IF(BN197&gt;=90, "Very Good", IF(BN197&gt;=80, "Good", IF(BN197&gt;=70, "Slightly Good", IF(BN197&gt;=60, "Average", IF(BN197&gt;=50, "Slightly Poor", IF(BN197&gt;=40, "Poor", "Very Poor"))))))</f>
        <v>#VALUE!</v>
      </c>
      <c r="BP197" s="0" t="e">
        <f aca="false">IF(AJ197&lt;=1000, -6.942*LN(AJ197)+107.59, IF(AND(AJ197&gt;1000, AJ197&lt;=5213),-36.304*LN(AJ197)+310.72, IF(AJ197&gt;5213, 10)))</f>
        <v>#VALUE!</v>
      </c>
      <c r="BQ197" s="0" t="e">
        <f aca="false">BF197^0.04*BG197^0.22*BH197^0.51*BI197^0.06*BP197^0.17</f>
        <v>#VALUE!</v>
      </c>
      <c r="BR197" s="0" t="e">
        <f aca="false">IF(BQ197&gt;=90, "Very Good", IF(BQ197&gt;=80, "Good", IF(BQ197&gt;=70, "Slightly Good", IF(BQ197&gt;=60, "Average", IF(BQ197&gt;=50, "Slightly Poor", IF(BQ197&gt;=40, "Poor", "Very Poor"))))))</f>
        <v>#VALUE!</v>
      </c>
      <c r="BT197" s="0" t="e">
        <f aca="false">9.81*LN(AH197)+30.6</f>
        <v>#VALUE!</v>
      </c>
      <c r="BU197" s="0" t="e">
        <f aca="false">IF(BT197&lt;30, "Clean water", IF(AND(BT197&gt;=30, BT197&lt;40), "Hypolimia", IF(AND(BT197&gt;=40,BT197&lt;50), "Mesotrophic", IF(AND(BT197&gt;=50, BT197&lt;70), "Eutrophic", IF(BT197&gt;70,"Hypertrophic")))))</f>
        <v>#VALUE!</v>
      </c>
      <c r="BW197" s="0" t="e">
        <f aca="false">IF(G197/H197&gt;=1, "PLS CHECK", "")</f>
        <v>#DIV/0!</v>
      </c>
      <c r="BX197" s="0" t="str">
        <f aca="false">IF(AC197/J197&gt;=1, "PLS CHECK", "")</f>
        <v/>
      </c>
      <c r="BY197" s="0" t="str">
        <f aca="false">IF(AE197/J197&gt;=1, "PLS CHECK", "")</f>
        <v/>
      </c>
      <c r="BZ197" s="0" t="str">
        <f aca="false">IF(AD197/J197&gt;=1, "PLS CHECK", "")</f>
        <v/>
      </c>
      <c r="CA197" s="0" t="str">
        <f aca="false">IF(AF197/K197&gt;=1, "PLS CHECK", "")</f>
        <v/>
      </c>
      <c r="CB197" s="0" t="str">
        <f aca="false">IF(AG197/K197&gt;=1, "PLS CHECK", "")</f>
        <v/>
      </c>
    </row>
    <row r="198" customFormat="false" ht="12.5" hidden="false" customHeight="false" outlineLevel="0" collapsed="false">
      <c r="A198" s="0" t="n">
        <v>195</v>
      </c>
      <c r="B198" s="15" t="s">
        <v>93</v>
      </c>
      <c r="C198" s="16" t="s">
        <v>94</v>
      </c>
      <c r="D198" s="0" t="s">
        <v>147</v>
      </c>
      <c r="E198" s="0" t="n">
        <v>7.6</v>
      </c>
      <c r="F198" s="0" t="n">
        <v>9.1</v>
      </c>
      <c r="G198" s="37"/>
      <c r="H198" s="37"/>
      <c r="I198" s="0" t="n">
        <v>10.8</v>
      </c>
      <c r="J198" s="37"/>
      <c r="K198" s="0" t="n">
        <v>0.145</v>
      </c>
      <c r="L198" s="0" t="n">
        <v>4.7</v>
      </c>
      <c r="M198" s="0" t="n">
        <v>28.1</v>
      </c>
      <c r="N198" s="0" t="n">
        <v>0</v>
      </c>
      <c r="O198" s="0" t="n">
        <v>578</v>
      </c>
      <c r="P198" s="37"/>
      <c r="AC198" s="0" t="n">
        <v>9.805</v>
      </c>
      <c r="AD198" s="37"/>
      <c r="AE198" s="0" t="n">
        <v>5.463</v>
      </c>
      <c r="AF198" s="0" t="n">
        <v>0.073</v>
      </c>
      <c r="AG198" s="0" t="n">
        <v>0.033</v>
      </c>
      <c r="AH198" s="37"/>
      <c r="AJ198" s="0" t="n">
        <v>290</v>
      </c>
      <c r="BD198" s="0" t="n">
        <v>6.352</v>
      </c>
      <c r="BF198" s="0" t="n">
        <f aca="false">IF(E198&lt;11,-3.6797*E198^2+48.115*E198-53.83,280.92*EXP(-0.2027*E198))</f>
        <v>99.304528</v>
      </c>
      <c r="BG198" s="0" t="n">
        <f aca="false">32.208*LN(F198)+21.438</f>
        <v>92.5621023107425</v>
      </c>
      <c r="BH198" s="0" t="n">
        <f aca="false">IF(G198&lt;=2, -10*G198+100, 88.958*EXP(-0.0755*G198))</f>
        <v>100</v>
      </c>
      <c r="BI198" s="0" t="n">
        <f aca="false">IF(I198&lt;=100, 0.0053*(I198)^2-1.0332*I198+100.76, 122.82*EXP(-0.0092*I198))</f>
        <v>90.219632</v>
      </c>
      <c r="BJ198" s="0" t="e">
        <f aca="false">IF(P198&lt;=1000, -6.942*LN(P198)+107.59, -36.304*LN(P198)+310.72)</f>
        <v>#VALUE!</v>
      </c>
      <c r="BK198" s="0" t="e">
        <f aca="false">BF198^0.04*BG198^0.22*BH198^0.51*BI198^0.06*BJ198^0.17</f>
        <v>#VALUE!</v>
      </c>
      <c r="BL198" s="0" t="e">
        <f aca="false">IF(BK198&gt;=90, "Very Good", IF(BK198&gt;=80, "Good", IF(BK198&gt;=70, "Slightly Good", IF(BK198&gt;=60, "Average", IF(BK198&gt;=50, "Slightly Poor", IF(BK198&gt;=40, "Poor", "Very Poor"))))))</f>
        <v>#VALUE!</v>
      </c>
      <c r="BM198" s="0" t="e">
        <f aca="false">IF(P198&lt;=1000, -6.942*LN(P198)+107.59, IF(AND(P198&gt;1000, P198&lt;=5213),-36.304*LN(P198)+310.72, IF(P198&gt;5213, 10)))</f>
        <v>#VALUE!</v>
      </c>
      <c r="BN198" s="0" t="e">
        <f aca="false">BF198^0.04*BG198^0.22*BH198^0.51*BI198^0.06*BM198^0.17</f>
        <v>#VALUE!</v>
      </c>
      <c r="BO198" s="0" t="e">
        <f aca="false">IF(BN198&gt;=90, "Very Good", IF(BN198&gt;=80, "Good", IF(BN198&gt;=70, "Slightly Good", IF(BN198&gt;=60, "Average", IF(BN198&gt;=50, "Slightly Poor", IF(BN198&gt;=40, "Poor", "Very Poor"))))))</f>
        <v>#VALUE!</v>
      </c>
      <c r="BP198" s="0" t="n">
        <f aca="false">IF(AJ198&lt;=1000, -6.942*LN(AJ198)+107.59, IF(AND(AJ198&gt;1000, AJ198&lt;=5213),-36.304*LN(AJ198)+310.72, IF(AJ198&gt;5213, 10)))</f>
        <v>68.2296866326692</v>
      </c>
      <c r="BQ198" s="0" t="n">
        <f aca="false">BF198^0.04*BG198^0.22*BH198^0.51*BI198^0.06*BP198^0.17</f>
        <v>91.535088412881</v>
      </c>
      <c r="BR198" s="0" t="str">
        <f aca="false">IF(BQ198&gt;=90, "Very Good", IF(BQ198&gt;=80, "Good", IF(BQ198&gt;=70, "Slightly Good", IF(BQ198&gt;=60, "Average", IF(BQ198&gt;=50, "Slightly Poor", IF(BQ198&gt;=40, "Poor", "Very Poor"))))))</f>
        <v>Very Good</v>
      </c>
      <c r="BT198" s="0" t="e">
        <f aca="false">9.81*LN(AH198)+30.6</f>
        <v>#VALUE!</v>
      </c>
      <c r="BU198" s="0" t="e">
        <f aca="false">IF(BT198&lt;30, "Clean water", IF(AND(BT198&gt;=30, BT198&lt;40), "Hypolimia", IF(AND(BT198&gt;=40,BT198&lt;50), "Mesotrophic", IF(AND(BT198&gt;=50, BT198&lt;70), "Eutrophic", IF(BT198&gt;70,"Hypertrophic")))))</f>
        <v>#VALUE!</v>
      </c>
      <c r="BW198" s="0" t="e">
        <f aca="false">IF(G198/H198&gt;=1, "PLS CHECK", "")</f>
        <v>#DIV/0!</v>
      </c>
      <c r="BX198" s="0" t="e">
        <f aca="false">IF(AC198/J198&gt;=1, "PLS CHECK", "")</f>
        <v>#DIV/0!</v>
      </c>
      <c r="BY198" s="0" t="e">
        <f aca="false">IF(AE198/J198&gt;=1, "PLS CHECK", "")</f>
        <v>#DIV/0!</v>
      </c>
      <c r="BZ198" s="0" t="e">
        <f aca="false">IF(AD198/J198&gt;=1, "PLS CHECK", "")</f>
        <v>#DIV/0!</v>
      </c>
      <c r="CA198" s="0" t="str">
        <f aca="false">IF(AF198/K198&gt;=1, "PLS CHECK", "")</f>
        <v/>
      </c>
      <c r="CB198" s="0" t="str">
        <f aca="false">IF(AG198/K198&gt;=1, "PLS CHECK", "")</f>
        <v/>
      </c>
    </row>
    <row r="199" customFormat="false" ht="12.5" hidden="false" customHeight="false" outlineLevel="0" collapsed="false">
      <c r="A199" s="0" t="n">
        <v>196</v>
      </c>
      <c r="B199" s="15" t="s">
        <v>95</v>
      </c>
      <c r="C199" s="16" t="s">
        <v>96</v>
      </c>
      <c r="D199" s="0" t="s">
        <v>147</v>
      </c>
      <c r="E199" s="0" t="n">
        <v>7.7</v>
      </c>
      <c r="F199" s="37"/>
      <c r="G199" s="0" t="n">
        <v>2.2</v>
      </c>
      <c r="H199" s="0" t="n">
        <v>6</v>
      </c>
      <c r="I199" s="0" t="n">
        <v>5.4</v>
      </c>
      <c r="J199" s="0" t="n">
        <v>5.277</v>
      </c>
      <c r="K199" s="0" t="n">
        <v>0.102</v>
      </c>
      <c r="L199" s="0" t="n">
        <v>3.3</v>
      </c>
      <c r="M199" s="0" t="n">
        <v>27.6</v>
      </c>
      <c r="N199" s="0" t="n">
        <v>0</v>
      </c>
      <c r="O199" s="0" t="n">
        <v>420</v>
      </c>
      <c r="P199" s="0" t="n">
        <v>50000</v>
      </c>
      <c r="AC199" s="0" t="n">
        <v>5.267</v>
      </c>
      <c r="AD199" s="0" t="n">
        <v>1.196</v>
      </c>
      <c r="AE199" s="0" t="n">
        <v>3.835</v>
      </c>
      <c r="AF199" s="0" t="n">
        <v>0.067</v>
      </c>
      <c r="AG199" s="0" t="n">
        <v>0.052</v>
      </c>
      <c r="AH199" s="37"/>
      <c r="AJ199" s="0" t="n">
        <v>3000</v>
      </c>
      <c r="BF199" s="0" t="n">
        <f aca="false">IF(E199&lt;11,-3.6797*E199^2+48.115*E199-53.83,280.92*EXP(-0.2027*E199))</f>
        <v>98.486087</v>
      </c>
      <c r="BG199" s="0" t="e">
        <f aca="false">32.208*LN(F199)+21.438</f>
        <v>#VALUE!</v>
      </c>
      <c r="BH199" s="0" t="n">
        <f aca="false">IF(G199&lt;=2, -10*G199+100, 88.958*EXP(-0.0755*G199))</f>
        <v>75.3440041238757</v>
      </c>
      <c r="BI199" s="0" t="n">
        <f aca="false">IF(I199&lt;=100, 0.0053*(I199)^2-1.0332*I199+100.76, 122.82*EXP(-0.0092*I199))</f>
        <v>95.335268</v>
      </c>
      <c r="BJ199" s="0" t="n">
        <f aca="false">IF(P199&lt;=1000, -6.942*LN(P199)+107.59, -36.304*LN(P199)+310.72)</f>
        <v>-82.0812308372309</v>
      </c>
      <c r="BK199" s="0" t="e">
        <f aca="false">BF199^0.04*BG199^0.22*BH199^0.51*BI199^0.06*BJ199^0.17</f>
        <v>#VALUE!</v>
      </c>
      <c r="BL199" s="0" t="e">
        <f aca="false">IF(BK199&gt;=90, "Very Good", IF(BK199&gt;=80, "Good", IF(BK199&gt;=70, "Slightly Good", IF(BK199&gt;=60, "Average", IF(BK199&gt;=50, "Slightly Poor", IF(BK199&gt;=40, "Poor", "Very Poor"))))))</f>
        <v>#VALUE!</v>
      </c>
      <c r="BM199" s="0" t="n">
        <f aca="false">IF(P199&lt;=1000, -6.942*LN(P199)+107.59, IF(AND(P199&gt;1000, P199&lt;=5213),-36.304*LN(P199)+310.72, IF(P199&gt;5213, 10)))</f>
        <v>10</v>
      </c>
      <c r="BN199" s="0" t="e">
        <f aca="false">BF199^0.04*BG199^0.22*BH199^0.51*BI199^0.06*BM199^0.17</f>
        <v>#VALUE!</v>
      </c>
      <c r="BO199" s="0" t="e">
        <f aca="false">IF(BN199&gt;=90, "Very Good", IF(BN199&gt;=80, "Good", IF(BN199&gt;=70, "Slightly Good", IF(BN199&gt;=60, "Average", IF(BN199&gt;=50, "Slightly Poor", IF(BN199&gt;=40, "Poor", "Very Poor"))))))</f>
        <v>#VALUE!</v>
      </c>
      <c r="BP199" s="0" t="n">
        <f aca="false">IF(AJ199&lt;=1000, -6.942*LN(AJ199)+107.59, IF(AND(AJ199&gt;1000, AJ199&lt;=5213),-36.304*LN(AJ199)+310.72, IF(AJ199&gt;5213, 10)))</f>
        <v>20.0568318240255</v>
      </c>
      <c r="BQ199" s="0" t="e">
        <f aca="false">BF199^0.04*BG199^0.22*BH199^0.51*BI199^0.06*BP199^0.17</f>
        <v>#VALUE!</v>
      </c>
      <c r="BR199" s="0" t="e">
        <f aca="false">IF(BQ199&gt;=90, "Very Good", IF(BQ199&gt;=80, "Good", IF(BQ199&gt;=70, "Slightly Good", IF(BQ199&gt;=60, "Average", IF(BQ199&gt;=50, "Slightly Poor", IF(BQ199&gt;=40, "Poor", "Very Poor"))))))</f>
        <v>#VALUE!</v>
      </c>
      <c r="BT199" s="0" t="e">
        <f aca="false">9.81*LN(AH199)+30.6</f>
        <v>#VALUE!</v>
      </c>
      <c r="BU199" s="0" t="e">
        <f aca="false">IF(BT199&lt;30, "Clean water", IF(AND(BT199&gt;=30, BT199&lt;40), "Hypolimia", IF(AND(BT199&gt;=40,BT199&lt;50), "Mesotrophic", IF(AND(BT199&gt;=50, BT199&lt;70), "Eutrophic", IF(BT199&gt;70,"Hypertrophic")))))</f>
        <v>#VALUE!</v>
      </c>
      <c r="BW199" s="0" t="str">
        <f aca="false">IF(G199/H199&gt;=1, "PLS CHECK", "")</f>
        <v/>
      </c>
      <c r="BX199" s="0" t="str">
        <f aca="false">IF(AC199/J199&gt;=1, "PLS CHECK", "")</f>
        <v/>
      </c>
      <c r="BY199" s="0" t="str">
        <f aca="false">IF(AE199/J199&gt;=1, "PLS CHECK", "")</f>
        <v/>
      </c>
      <c r="BZ199" s="0" t="str">
        <f aca="false">IF(AD199/J199&gt;=1, "PLS CHECK", "")</f>
        <v/>
      </c>
      <c r="CA199" s="0" t="str">
        <f aca="false">IF(AF199/K199&gt;=1, "PLS CHECK", "")</f>
        <v/>
      </c>
      <c r="CB199" s="0" t="str">
        <f aca="false">IF(AG199/K199&gt;=1, "PLS CHECK", "")</f>
        <v/>
      </c>
    </row>
    <row r="200" customFormat="false" ht="12.5" hidden="false" customHeight="false" outlineLevel="0" collapsed="false">
      <c r="A200" s="0" t="n">
        <v>197</v>
      </c>
      <c r="B200" s="15" t="s">
        <v>97</v>
      </c>
      <c r="C200" s="16" t="s">
        <v>98</v>
      </c>
      <c r="D200" s="0" t="s">
        <v>147</v>
      </c>
      <c r="E200" s="0" t="n">
        <v>7.6</v>
      </c>
      <c r="F200" s="0" t="n">
        <v>10.2</v>
      </c>
      <c r="G200" s="0" t="n">
        <v>0.7</v>
      </c>
      <c r="H200" s="0" t="n">
        <v>3.9</v>
      </c>
      <c r="I200" s="0" t="n">
        <v>13.6</v>
      </c>
      <c r="J200" s="0" t="n">
        <v>2.636</v>
      </c>
      <c r="K200" s="0" t="n">
        <v>0.028</v>
      </c>
      <c r="L200" s="0" t="n">
        <v>2</v>
      </c>
      <c r="M200" s="0" t="n">
        <v>20.6</v>
      </c>
      <c r="N200" s="0" t="n">
        <v>0</v>
      </c>
      <c r="O200" s="37"/>
      <c r="P200" s="0" t="n">
        <v>4000</v>
      </c>
      <c r="AC200" s="0" t="n">
        <v>2.615</v>
      </c>
      <c r="AD200" s="0" t="n">
        <v>0.018</v>
      </c>
      <c r="AE200" s="0" t="n">
        <v>2.257</v>
      </c>
      <c r="AF200" s="0" t="n">
        <v>0.016</v>
      </c>
      <c r="AG200" s="0" t="n">
        <v>0.013</v>
      </c>
      <c r="AH200" s="0" t="n">
        <v>11.1</v>
      </c>
      <c r="AJ200" s="0" t="n">
        <v>150</v>
      </c>
      <c r="BF200" s="0" t="n">
        <f aca="false">IF(E200&lt;11,-3.6797*E200^2+48.115*E200-53.83,280.92*EXP(-0.2027*E200))</f>
        <v>99.304528</v>
      </c>
      <c r="BG200" s="0" t="n">
        <f aca="false">32.208*LN(F200)+21.438</f>
        <v>96.2374636951076</v>
      </c>
      <c r="BH200" s="0" t="n">
        <f aca="false">IF(G200&lt;=2, -10*G200+100, 88.958*EXP(-0.0755*G200))</f>
        <v>93</v>
      </c>
      <c r="BI200" s="0" t="n">
        <f aca="false">IF(I200&lt;=100, 0.0053*(I200)^2-1.0332*I200+100.76, 122.82*EXP(-0.0092*I200))</f>
        <v>87.688768</v>
      </c>
      <c r="BJ200" s="0" t="n">
        <f aca="false">IF(P200&lt;=1000, -6.942*LN(P200)+107.59, -36.304*LN(P200)+310.72)</f>
        <v>9.61282186573601</v>
      </c>
      <c r="BK200" s="0" t="n">
        <f aca="false">BF200^0.04*BG200^0.22*BH200^0.51*BI200^0.06*BJ200^0.17</f>
        <v>63.6505371639978</v>
      </c>
      <c r="BL200" s="0" t="str">
        <f aca="false">IF(BK200&gt;=90, "Very Good", IF(BK200&gt;=80, "Good", IF(BK200&gt;=70, "Slightly Good", IF(BK200&gt;=60, "Average", IF(BK200&gt;=50, "Slightly Poor", IF(BK200&gt;=40, "Poor", "Very Poor"))))))</f>
        <v>Average</v>
      </c>
      <c r="BM200" s="0" t="n">
        <f aca="false">IF(P200&lt;=1000, -6.942*LN(P200)+107.59, IF(AND(P200&gt;1000, P200&lt;=5213),-36.304*LN(P200)+310.72, IF(P200&gt;5213, 10)))</f>
        <v>9.61282186573601</v>
      </c>
      <c r="BN200" s="0" t="n">
        <f aca="false">BF200^0.04*BG200^0.22*BH200^0.51*BI200^0.06*BM200^0.17</f>
        <v>63.6505371639978</v>
      </c>
      <c r="BO200" s="0" t="str">
        <f aca="false">IF(BN200&gt;=90, "Very Good", IF(BN200&gt;=80, "Good", IF(BN200&gt;=70, "Slightly Good", IF(BN200&gt;=60, "Average", IF(BN200&gt;=50, "Slightly Poor", IF(BN200&gt;=40, "Poor", "Very Poor"))))))</f>
        <v>Average</v>
      </c>
      <c r="BP200" s="0" t="n">
        <f aca="false">IF(AJ200&lt;=1000, -6.942*LN(AJ200)+107.59, IF(AND(AJ200&gt;1000, AJ200&lt;=5213),-36.304*LN(AJ200)+310.72, IF(AJ200&gt;5213, 10)))</f>
        <v>72.8061697883838</v>
      </c>
      <c r="BQ200" s="0" t="n">
        <f aca="false">BF200^0.04*BG200^0.22*BH200^0.51*BI200^0.06*BP200^0.17</f>
        <v>89.8020006878552</v>
      </c>
      <c r="BR200" s="0" t="str">
        <f aca="false">IF(BQ200&gt;=90, "Very Good", IF(BQ200&gt;=80, "Good", IF(BQ200&gt;=70, "Slightly Good", IF(BQ200&gt;=60, "Average", IF(BQ200&gt;=50, "Slightly Poor", IF(BQ200&gt;=40, "Poor", "Very Poor"))))))</f>
        <v>Good</v>
      </c>
      <c r="BT200" s="0" t="n">
        <f aca="false">9.81*LN(AH200)+30.6</f>
        <v>54.2121315126024</v>
      </c>
      <c r="BU200" s="0" t="str">
        <f aca="false">IF(BT200&lt;30, "Clean water", IF(AND(BT200&gt;=30, BT200&lt;40), "Hypolimia", IF(AND(BT200&gt;=40,BT200&lt;50), "Mesotrophic", IF(AND(BT200&gt;=50, BT200&lt;70), "Eutrophic", IF(BT200&gt;70,"Hypertrophic")))))</f>
        <v>Eutrophic</v>
      </c>
      <c r="BW200" s="0" t="str">
        <f aca="false">IF(G200/H200&gt;=1, "PLS CHECK", "")</f>
        <v/>
      </c>
      <c r="BX200" s="0" t="str">
        <f aca="false">IF(AC200/J200&gt;=1, "PLS CHECK", "")</f>
        <v/>
      </c>
      <c r="BY200" s="0" t="str">
        <f aca="false">IF(AE200/J200&gt;=1, "PLS CHECK", "")</f>
        <v/>
      </c>
      <c r="BZ200" s="0" t="str">
        <f aca="false">IF(AD200/J200&gt;=1, "PLS CHECK", "")</f>
        <v/>
      </c>
      <c r="CA200" s="0" t="str">
        <f aca="false">IF(AF200/K200&gt;=1, "PLS CHECK", "")</f>
        <v/>
      </c>
      <c r="CB200" s="0" t="str">
        <f aca="false">IF(AG200/K200&gt;=1, "PLS CHECK", "")</f>
        <v/>
      </c>
    </row>
    <row r="201" customFormat="false" ht="12.5" hidden="false" customHeight="false" outlineLevel="0" collapsed="false">
      <c r="A201" s="0" t="n">
        <v>198</v>
      </c>
      <c r="B201" s="15" t="s">
        <v>99</v>
      </c>
      <c r="C201" s="16" t="s">
        <v>100</v>
      </c>
      <c r="D201" s="0" t="s">
        <v>147</v>
      </c>
      <c r="E201" s="0" t="n">
        <v>8</v>
      </c>
      <c r="F201" s="0" t="n">
        <v>10</v>
      </c>
      <c r="G201" s="0" t="n">
        <v>1.5</v>
      </c>
      <c r="H201" s="0" t="n">
        <v>3.8</v>
      </c>
      <c r="I201" s="0" t="n">
        <v>5.2</v>
      </c>
      <c r="J201" s="0" t="n">
        <v>5.232</v>
      </c>
      <c r="K201" s="0" t="n">
        <v>0.117</v>
      </c>
      <c r="L201" s="0" t="n">
        <v>2.6</v>
      </c>
      <c r="M201" s="0" t="n">
        <v>26.9</v>
      </c>
      <c r="O201" s="0" t="n">
        <v>433</v>
      </c>
      <c r="BD201" s="0" t="n">
        <v>0.738</v>
      </c>
      <c r="BF201" s="0" t="n">
        <f aca="false">IF(E201&lt;11,-3.6797*E201^2+48.115*E201-53.83,280.92*EXP(-0.2027*E201))</f>
        <v>95.5892</v>
      </c>
      <c r="BG201" s="0" t="n">
        <f aca="false">32.208*LN(F201)+21.438</f>
        <v>95.5996606751522</v>
      </c>
      <c r="BH201" s="0" t="n">
        <f aca="false">IF(G201&lt;=2, -10*G201+100, 88.958*EXP(-0.0755*G201))</f>
        <v>85</v>
      </c>
      <c r="BI201" s="0" t="n">
        <f aca="false">IF(I201&lt;=100, 0.0053*(I201)^2-1.0332*I201+100.76, 122.82*EXP(-0.0092*I201))</f>
        <v>95.530672</v>
      </c>
      <c r="BJ201" s="0" t="e">
        <f aca="false">IF(P201&lt;=1000, -6.942*LN(P201)+107.59, -36.304*LN(P201)+310.72)</f>
        <v>#VALUE!</v>
      </c>
      <c r="BK201" s="0" t="e">
        <f aca="false">BF201^0.04*BG201^0.22*BH201^0.51*BI201^0.06*BJ201^0.17</f>
        <v>#VALUE!</v>
      </c>
      <c r="BL201" s="0" t="e">
        <f aca="false">IF(BK201&gt;=90, "Very Good", IF(BK201&gt;=80, "Good", IF(BK201&gt;=70, "Slightly Good", IF(BK201&gt;=60, "Average", IF(BK201&gt;=50, "Slightly Poor", IF(BK201&gt;=40, "Poor", "Very Poor"))))))</f>
        <v>#VALUE!</v>
      </c>
      <c r="BM201" s="0" t="e">
        <f aca="false">IF(P201&lt;=1000, -6.942*LN(P201)+107.59, IF(AND(P201&gt;1000, P201&lt;=5213),-36.304*LN(P201)+310.72, IF(P201&gt;5213, 10)))</f>
        <v>#VALUE!</v>
      </c>
      <c r="BN201" s="0" t="e">
        <f aca="false">BF201^0.04*BG201^0.22*BH201^0.51*BI201^0.06*BM201^0.17</f>
        <v>#VALUE!</v>
      </c>
      <c r="BO201" s="0" t="e">
        <f aca="false">IF(BN201&gt;=90, "Very Good", IF(BN201&gt;=80, "Good", IF(BN201&gt;=70, "Slightly Good", IF(BN201&gt;=60, "Average", IF(BN201&gt;=50, "Slightly Poor", IF(BN201&gt;=40, "Poor", "Very Poor"))))))</f>
        <v>#VALUE!</v>
      </c>
      <c r="BP201" s="0" t="e">
        <f aca="false">IF(AJ201&lt;=1000, -6.942*LN(AJ201)+107.59, IF(AND(AJ201&gt;1000, AJ201&lt;=5213),-36.304*LN(AJ201)+310.72, IF(AJ201&gt;5213, 10)))</f>
        <v>#VALUE!</v>
      </c>
      <c r="BQ201" s="0" t="e">
        <f aca="false">BF201^0.04*BG201^0.22*BH201^0.51*BI201^0.06*BP201^0.17</f>
        <v>#VALUE!</v>
      </c>
      <c r="BR201" s="0" t="e">
        <f aca="false">IF(BQ201&gt;=90, "Very Good", IF(BQ201&gt;=80, "Good", IF(BQ201&gt;=70, "Slightly Good", IF(BQ201&gt;=60, "Average", IF(BQ201&gt;=50, "Slightly Poor", IF(BQ201&gt;=40, "Poor", "Very Poor"))))))</f>
        <v>#VALUE!</v>
      </c>
      <c r="BT201" s="0" t="e">
        <f aca="false">9.81*LN(AH201)+30.6</f>
        <v>#VALUE!</v>
      </c>
      <c r="BU201" s="0" t="e">
        <f aca="false">IF(BT201&lt;30, "Clean water", IF(AND(BT201&gt;=30, BT201&lt;40), "Hypolimia", IF(AND(BT201&gt;=40,BT201&lt;50), "Mesotrophic", IF(AND(BT201&gt;=50, BT201&lt;70), "Eutrophic", IF(BT201&gt;70,"Hypertrophic")))))</f>
        <v>#VALUE!</v>
      </c>
      <c r="BW201" s="0" t="str">
        <f aca="false">IF(G201/H201&gt;=1, "PLS CHECK", "")</f>
        <v/>
      </c>
      <c r="BX201" s="0" t="str">
        <f aca="false">IF(AC201/J201&gt;=1, "PLS CHECK", "")</f>
        <v/>
      </c>
      <c r="BY201" s="0" t="str">
        <f aca="false">IF(AE201/J201&gt;=1, "PLS CHECK", "")</f>
        <v/>
      </c>
      <c r="BZ201" s="0" t="str">
        <f aca="false">IF(AD201/J201&gt;=1, "PLS CHECK", "")</f>
        <v/>
      </c>
      <c r="CA201" s="0" t="str">
        <f aca="false">IF(AF201/K201&gt;=1, "PLS CHECK", "")</f>
        <v/>
      </c>
      <c r="CB201" s="0" t="str">
        <f aca="false">IF(AG201/K201&gt;=1, "PLS CHECK", "")</f>
        <v/>
      </c>
    </row>
    <row r="202" customFormat="false" ht="12.5" hidden="false" customHeight="false" outlineLevel="0" collapsed="false">
      <c r="A202" s="0" t="n">
        <v>199</v>
      </c>
      <c r="B202" s="15" t="s">
        <v>99</v>
      </c>
      <c r="C202" s="16" t="s">
        <v>100</v>
      </c>
      <c r="D202" s="0" t="s">
        <v>147</v>
      </c>
      <c r="E202" s="0" t="n">
        <v>7.4</v>
      </c>
      <c r="F202" s="0" t="n">
        <v>10.3</v>
      </c>
      <c r="G202" s="0" t="n">
        <v>1.2</v>
      </c>
      <c r="H202" s="0" t="n">
        <v>4.3</v>
      </c>
      <c r="I202" s="0" t="n">
        <v>3.2</v>
      </c>
      <c r="J202" s="0" t="n">
        <v>5.26</v>
      </c>
      <c r="K202" s="0" t="n">
        <v>0.087</v>
      </c>
      <c r="L202" s="0" t="n">
        <v>2.2</v>
      </c>
      <c r="M202" s="0" t="n">
        <v>24.5</v>
      </c>
      <c r="N202" s="0" t="n">
        <v>0</v>
      </c>
      <c r="O202" s="0" t="n">
        <v>419</v>
      </c>
      <c r="P202" s="37"/>
      <c r="AC202" s="0" t="n">
        <v>5.185</v>
      </c>
      <c r="AD202" s="0" t="n">
        <v>0.024</v>
      </c>
      <c r="AE202" s="0" t="n">
        <v>5.034</v>
      </c>
      <c r="AF202" s="0" t="n">
        <v>0.063</v>
      </c>
      <c r="AG202" s="0" t="n">
        <v>0.053</v>
      </c>
      <c r="AH202" s="37"/>
      <c r="AJ202" s="37"/>
      <c r="BF202" s="0" t="n">
        <f aca="false">IF(E202&lt;11,-3.6797*E202^2+48.115*E202-53.83,280.92*EXP(-0.2027*E202))</f>
        <v>100.720628</v>
      </c>
      <c r="BG202" s="0" t="n">
        <f aca="false">32.208*LN(F202)+21.438</f>
        <v>96.5516905777479</v>
      </c>
      <c r="BH202" s="0" t="n">
        <f aca="false">IF(G202&lt;=2, -10*G202+100, 88.958*EXP(-0.0755*G202))</f>
        <v>88</v>
      </c>
      <c r="BI202" s="0" t="n">
        <f aca="false">IF(I202&lt;=100, 0.0053*(I202)^2-1.0332*I202+100.76, 122.82*EXP(-0.0092*I202))</f>
        <v>97.508032</v>
      </c>
      <c r="BJ202" s="0" t="e">
        <f aca="false">IF(P202&lt;=1000, -6.942*LN(P202)+107.59, -36.304*LN(P202)+310.72)</f>
        <v>#VALUE!</v>
      </c>
      <c r="BK202" s="0" t="e">
        <f aca="false">BF202^0.04*BG202^0.22*BH202^0.51*BI202^0.06*BJ202^0.17</f>
        <v>#VALUE!</v>
      </c>
      <c r="BL202" s="0" t="e">
        <f aca="false">IF(BK202&gt;=90, "Very Good", IF(BK202&gt;=80, "Good", IF(BK202&gt;=70, "Slightly Good", IF(BK202&gt;=60, "Average", IF(BK202&gt;=50, "Slightly Poor", IF(BK202&gt;=40, "Poor", "Very Poor"))))))</f>
        <v>#VALUE!</v>
      </c>
      <c r="BM202" s="0" t="e">
        <f aca="false">IF(P202&lt;=1000, -6.942*LN(P202)+107.59, IF(AND(P202&gt;1000, P202&lt;=5213),-36.304*LN(P202)+310.72, IF(P202&gt;5213, 10)))</f>
        <v>#VALUE!</v>
      </c>
      <c r="BN202" s="0" t="e">
        <f aca="false">BF202^0.04*BG202^0.22*BH202^0.51*BI202^0.06*BM202^0.17</f>
        <v>#VALUE!</v>
      </c>
      <c r="BO202" s="0" t="e">
        <f aca="false">IF(BN202&gt;=90, "Very Good", IF(BN202&gt;=80, "Good", IF(BN202&gt;=70, "Slightly Good", IF(BN202&gt;=60, "Average", IF(BN202&gt;=50, "Slightly Poor", IF(BN202&gt;=40, "Poor", "Very Poor"))))))</f>
        <v>#VALUE!</v>
      </c>
      <c r="BP202" s="0" t="e">
        <f aca="false">IF(AJ202&lt;=1000, -6.942*LN(AJ202)+107.59, IF(AND(AJ202&gt;1000, AJ202&lt;=5213),-36.304*LN(AJ202)+310.72, IF(AJ202&gt;5213, 10)))</f>
        <v>#VALUE!</v>
      </c>
      <c r="BQ202" s="0" t="e">
        <f aca="false">BF202^0.04*BG202^0.22*BH202^0.51*BI202^0.06*BP202^0.17</f>
        <v>#VALUE!</v>
      </c>
      <c r="BR202" s="0" t="e">
        <f aca="false">IF(BQ202&gt;=90, "Very Good", IF(BQ202&gt;=80, "Good", IF(BQ202&gt;=70, "Slightly Good", IF(BQ202&gt;=60, "Average", IF(BQ202&gt;=50, "Slightly Poor", IF(BQ202&gt;=40, "Poor", "Very Poor"))))))</f>
        <v>#VALUE!</v>
      </c>
      <c r="BT202" s="0" t="e">
        <f aca="false">9.81*LN(AH202)+30.6</f>
        <v>#VALUE!</v>
      </c>
      <c r="BU202" s="0" t="e">
        <f aca="false">IF(BT202&lt;30, "Clean water", IF(AND(BT202&gt;=30, BT202&lt;40), "Hypolimia", IF(AND(BT202&gt;=40,BT202&lt;50), "Mesotrophic", IF(AND(BT202&gt;=50, BT202&lt;70), "Eutrophic", IF(BT202&gt;70,"Hypertrophic")))))</f>
        <v>#VALUE!</v>
      </c>
      <c r="BW202" s="0" t="str">
        <f aca="false">IF(G202/H202&gt;=1, "PLS CHECK", "")</f>
        <v/>
      </c>
      <c r="BX202" s="0" t="str">
        <f aca="false">IF(AC202/J202&gt;=1, "PLS CHECK", "")</f>
        <v/>
      </c>
      <c r="BY202" s="0" t="str">
        <f aca="false">IF(AE202/J202&gt;=1, "PLS CHECK", "")</f>
        <v/>
      </c>
      <c r="BZ202" s="0" t="str">
        <f aca="false">IF(AD202/J202&gt;=1, "PLS CHECK", "")</f>
        <v/>
      </c>
      <c r="CA202" s="0" t="str">
        <f aca="false">IF(AF202/K202&gt;=1, "PLS CHECK", "")</f>
        <v/>
      </c>
      <c r="CB202" s="0" t="str">
        <f aca="false">IF(AG202/K202&gt;=1, "PLS CHECK", "")</f>
        <v/>
      </c>
    </row>
    <row r="203" customFormat="false" ht="12.5" hidden="false" customHeight="false" outlineLevel="0" collapsed="false">
      <c r="A203" s="0" t="n">
        <v>200</v>
      </c>
      <c r="B203" s="15" t="s">
        <v>101</v>
      </c>
      <c r="C203" s="16" t="s">
        <v>102</v>
      </c>
      <c r="D203" s="0" t="s">
        <v>147</v>
      </c>
      <c r="E203" s="0" t="n">
        <v>7.7</v>
      </c>
      <c r="F203" s="0" t="n">
        <v>9.3</v>
      </c>
      <c r="G203" s="0" t="n">
        <v>1.2</v>
      </c>
      <c r="H203" s="0" t="n">
        <v>3.6</v>
      </c>
      <c r="I203" s="0" t="n">
        <v>10</v>
      </c>
      <c r="J203" s="0" t="n">
        <v>2.894</v>
      </c>
      <c r="K203" s="0" t="n">
        <v>0.037</v>
      </c>
      <c r="L203" s="0" t="n">
        <v>2</v>
      </c>
      <c r="M203" s="0" t="n">
        <v>21.8</v>
      </c>
      <c r="N203" s="0" t="n">
        <v>0</v>
      </c>
      <c r="O203" s="0" t="n">
        <v>196</v>
      </c>
      <c r="P203" s="0" t="n">
        <v>6800</v>
      </c>
      <c r="AC203" s="0" t="n">
        <v>2.791</v>
      </c>
      <c r="AD203" s="0" t="n">
        <v>0.133</v>
      </c>
      <c r="AE203" s="0" t="n">
        <v>2.405</v>
      </c>
      <c r="AF203" s="0" t="n">
        <v>0.027</v>
      </c>
      <c r="AG203" s="0" t="n">
        <v>0.026</v>
      </c>
      <c r="AH203" s="0" t="n">
        <v>13.9</v>
      </c>
      <c r="AJ203" s="0" t="n">
        <v>1200</v>
      </c>
      <c r="AW203" s="0" t="n">
        <v>0</v>
      </c>
      <c r="AX203" s="0" t="n">
        <v>0</v>
      </c>
      <c r="BF203" s="0" t="n">
        <f aca="false">IF(E203&lt;11,-3.6797*E203^2+48.115*E203-53.83,280.92*EXP(-0.2027*E203))</f>
        <v>98.486087</v>
      </c>
      <c r="BG203" s="0" t="n">
        <f aca="false">32.208*LN(F203)+21.438</f>
        <v>93.2623038003278</v>
      </c>
      <c r="BH203" s="0" t="n">
        <f aca="false">IF(G203&lt;=2, -10*G203+100, 88.958*EXP(-0.0755*G203))</f>
        <v>88</v>
      </c>
      <c r="BI203" s="0" t="n">
        <f aca="false">IF(I203&lt;=100, 0.0053*(I203)^2-1.0332*I203+100.76, 122.82*EXP(-0.0092*I203))</f>
        <v>90.958</v>
      </c>
      <c r="BJ203" s="0" t="n">
        <f aca="false">IF(P203&lt;=1000, -6.942*LN(P203)+107.59, -36.304*LN(P203)+310.72)</f>
        <v>-9.65110616082501</v>
      </c>
      <c r="BK203" s="0" t="e">
        <f aca="false">BF203^0.04*BG203^0.22*BH203^0.51*BI203^0.06*BJ203^0.17</f>
        <v>#NUM!</v>
      </c>
      <c r="BL203" s="0" t="e">
        <f aca="false">IF(BK203&gt;=90, "Very Good", IF(BK203&gt;=80, "Good", IF(BK203&gt;=70, "Slightly Good", IF(BK203&gt;=60, "Average", IF(BK203&gt;=50, "Slightly Poor", IF(BK203&gt;=40, "Poor", "Very Poor"))))))</f>
        <v>#NUM!</v>
      </c>
      <c r="BM203" s="0" t="n">
        <f aca="false">IF(P203&lt;=1000, -6.942*LN(P203)+107.59, IF(AND(P203&gt;1000, P203&lt;=5213),-36.304*LN(P203)+310.72, IF(P203&gt;5213, 10)))</f>
        <v>10</v>
      </c>
      <c r="BN203" s="0" t="n">
        <f aca="false">BF203^0.04*BG203^0.22*BH203^0.51*BI203^0.06*BM203^0.17</f>
        <v>61.9850510053385</v>
      </c>
      <c r="BO203" s="0" t="str">
        <f aca="false">IF(BN203&gt;=90, "Very Good", IF(BN203&gt;=80, "Good", IF(BN203&gt;=70, "Slightly Good", IF(BN203&gt;=60, "Average", IF(BN203&gt;=50, "Slightly Poor", IF(BN203&gt;=40, "Poor", "Very Poor"))))))</f>
        <v>Average</v>
      </c>
      <c r="BP203" s="0" t="n">
        <f aca="false">IF(AJ203&lt;=1000, -6.942*LN(AJ203)+107.59, IF(AND(AJ203&gt;1000, AJ203&lt;=5213),-36.304*LN(AJ203)+310.72, IF(AJ203&gt;5213, 10)))</f>
        <v>53.3218505539848</v>
      </c>
      <c r="BQ203" s="0" t="n">
        <f aca="false">BF203^0.04*BG203^0.22*BH203^0.51*BI203^0.06*BP203^0.17</f>
        <v>82.3874098008989</v>
      </c>
      <c r="BR203" s="0" t="str">
        <f aca="false">IF(BQ203&gt;=90, "Very Good", IF(BQ203&gt;=80, "Good", IF(BQ203&gt;=70, "Slightly Good", IF(BQ203&gt;=60, "Average", IF(BQ203&gt;=50, "Slightly Poor", IF(BQ203&gt;=40, "Poor", "Very Poor"))))))</f>
        <v>Good</v>
      </c>
      <c r="BT203" s="0" t="n">
        <f aca="false">9.81*LN(AH203)+30.6</f>
        <v>56.4188295217405</v>
      </c>
      <c r="BU203" s="0" t="str">
        <f aca="false">IF(BT203&lt;30, "Clean water", IF(AND(BT203&gt;=30, BT203&lt;40), "Hypolimia", IF(AND(BT203&gt;=40,BT203&lt;50), "Mesotrophic", IF(AND(BT203&gt;=50, BT203&lt;70), "Eutrophic", IF(BT203&gt;70,"Hypertrophic")))))</f>
        <v>Eutrophic</v>
      </c>
      <c r="BW203" s="0" t="str">
        <f aca="false">IF(G203/H203&gt;=1, "PLS CHECK", "")</f>
        <v/>
      </c>
      <c r="BX203" s="0" t="str">
        <f aca="false">IF(AC203/J203&gt;=1, "PLS CHECK", "")</f>
        <v/>
      </c>
      <c r="BY203" s="0" t="str">
        <f aca="false">IF(AE203/J203&gt;=1, "PLS CHECK", "")</f>
        <v/>
      </c>
      <c r="BZ203" s="0" t="str">
        <f aca="false">IF(AD203/J203&gt;=1, "PLS CHECK", "")</f>
        <v/>
      </c>
      <c r="CA203" s="0" t="str">
        <f aca="false">IF(AF203/K203&gt;=1, "PLS CHECK", "")</f>
        <v/>
      </c>
      <c r="CB203" s="0" t="str">
        <f aca="false">IF(AG203/K203&gt;=1, "PLS CHECK", "")</f>
        <v/>
      </c>
    </row>
    <row r="204" customFormat="false" ht="12.5" hidden="false" customHeight="false" outlineLevel="0" collapsed="false">
      <c r="A204" s="0" t="n">
        <v>201</v>
      </c>
      <c r="B204" s="15" t="s">
        <v>103</v>
      </c>
      <c r="C204" s="16" t="s">
        <v>104</v>
      </c>
      <c r="D204" s="0" t="s">
        <v>147</v>
      </c>
      <c r="E204" s="0" t="n">
        <v>8.2</v>
      </c>
      <c r="F204" s="37"/>
      <c r="G204" s="0" t="n">
        <v>1.8</v>
      </c>
      <c r="H204" s="0" t="n">
        <v>3.6</v>
      </c>
      <c r="I204" s="0" t="n">
        <v>1.3</v>
      </c>
      <c r="J204" s="0" t="n">
        <v>4.323</v>
      </c>
      <c r="K204" s="0" t="n">
        <v>0.054</v>
      </c>
      <c r="L204" s="0" t="n">
        <v>1.8</v>
      </c>
      <c r="M204" s="0" t="n">
        <v>28.2</v>
      </c>
      <c r="N204" s="0" t="n">
        <v>0</v>
      </c>
      <c r="O204" s="0" t="n">
        <v>316</v>
      </c>
      <c r="P204" s="0" t="n">
        <v>20000</v>
      </c>
      <c r="AC204" s="0" t="n">
        <v>4.27</v>
      </c>
      <c r="AD204" s="0" t="n">
        <v>0.156</v>
      </c>
      <c r="AE204" s="0" t="n">
        <v>3.822</v>
      </c>
      <c r="AF204" s="0" t="n">
        <v>0.045</v>
      </c>
      <c r="AG204" s="0" t="n">
        <v>0.023</v>
      </c>
      <c r="AH204" s="0" t="n">
        <v>8</v>
      </c>
      <c r="AJ204" s="0" t="n">
        <v>2800</v>
      </c>
      <c r="BF204" s="0" t="n">
        <f aca="false">IF(E204&lt;11,-3.6797*E204^2+48.115*E204-53.83,280.92*EXP(-0.2027*E204))</f>
        <v>93.289972</v>
      </c>
      <c r="BG204" s="0" t="e">
        <f aca="false">32.208*LN(F204)+21.438</f>
        <v>#VALUE!</v>
      </c>
      <c r="BH204" s="0" t="n">
        <f aca="false">IF(G204&lt;=2, -10*G204+100, 88.958*EXP(-0.0755*G204))</f>
        <v>82</v>
      </c>
      <c r="BI204" s="0" t="n">
        <f aca="false">IF(I204&lt;=100, 0.0053*(I204)^2-1.0332*I204+100.76, 122.82*EXP(-0.0092*I204))</f>
        <v>99.425797</v>
      </c>
      <c r="BJ204" s="0" t="n">
        <f aca="false">IF(P204&lt;=1000, -6.942*LN(P204)+107.59, -36.304*LN(P204)+310.72)</f>
        <v>-48.8162121072716</v>
      </c>
      <c r="BK204" s="0" t="e">
        <f aca="false">BF204^0.04*BG204^0.22*BH204^0.51*BI204^0.06*BJ204^0.17</f>
        <v>#VALUE!</v>
      </c>
      <c r="BL204" s="0" t="e">
        <f aca="false">IF(BK204&gt;=90, "Very Good", IF(BK204&gt;=80, "Good", IF(BK204&gt;=70, "Slightly Good", IF(BK204&gt;=60, "Average", IF(BK204&gt;=50, "Slightly Poor", IF(BK204&gt;=40, "Poor", "Very Poor"))))))</f>
        <v>#VALUE!</v>
      </c>
      <c r="BM204" s="0" t="n">
        <f aca="false">IF(P204&lt;=1000, -6.942*LN(P204)+107.59, IF(AND(P204&gt;1000, P204&lt;=5213),-36.304*LN(P204)+310.72, IF(P204&gt;5213, 10)))</f>
        <v>10</v>
      </c>
      <c r="BN204" s="0" t="e">
        <f aca="false">BF204^0.04*BG204^0.22*BH204^0.51*BI204^0.06*BM204^0.17</f>
        <v>#VALUE!</v>
      </c>
      <c r="BO204" s="0" t="e">
        <f aca="false">IF(BN204&gt;=90, "Very Good", IF(BN204&gt;=80, "Good", IF(BN204&gt;=70, "Slightly Good", IF(BN204&gt;=60, "Average", IF(BN204&gt;=50, "Slightly Poor", IF(BN204&gt;=40, "Poor", "Very Poor"))))))</f>
        <v>#VALUE!</v>
      </c>
      <c r="BP204" s="0" t="n">
        <f aca="false">IF(AJ204&lt;=1000, -6.942*LN(AJ204)+107.59, IF(AND(AJ204&gt;1000, AJ204&lt;=5213),-36.304*LN(AJ204)+310.72, IF(AJ204&gt;5213, 10)))</f>
        <v>22.5615490304878</v>
      </c>
      <c r="BQ204" s="0" t="e">
        <f aca="false">BF204^0.04*BG204^0.22*BH204^0.51*BI204^0.06*BP204^0.17</f>
        <v>#VALUE!</v>
      </c>
      <c r="BR204" s="0" t="e">
        <f aca="false">IF(BQ204&gt;=90, "Very Good", IF(BQ204&gt;=80, "Good", IF(BQ204&gt;=70, "Slightly Good", IF(BQ204&gt;=60, "Average", IF(BQ204&gt;=50, "Slightly Poor", IF(BQ204&gt;=40, "Poor", "Very Poor"))))))</f>
        <v>#VALUE!</v>
      </c>
      <c r="BT204" s="0" t="n">
        <f aca="false">9.81*LN(AH204)+30.6</f>
        <v>50.9993215238792</v>
      </c>
      <c r="BU204" s="0" t="str">
        <f aca="false">IF(BT204&lt;30, "Clean water", IF(AND(BT204&gt;=30, BT204&lt;40), "Hypolimia", IF(AND(BT204&gt;=40,BT204&lt;50), "Mesotrophic", IF(AND(BT204&gt;=50, BT204&lt;70), "Eutrophic", IF(BT204&gt;70,"Hypertrophic")))))</f>
        <v>Eutrophic</v>
      </c>
      <c r="BW204" s="0" t="str">
        <f aca="false">IF(G204/H204&gt;=1, "PLS CHECK", "")</f>
        <v/>
      </c>
      <c r="BX204" s="0" t="str">
        <f aca="false">IF(AC204/J204&gt;=1, "PLS CHECK", "")</f>
        <v/>
      </c>
      <c r="BY204" s="0" t="str">
        <f aca="false">IF(AE204/J204&gt;=1, "PLS CHECK", "")</f>
        <v/>
      </c>
      <c r="BZ204" s="0" t="str">
        <f aca="false">IF(AD204/J204&gt;=1, "PLS CHECK", "")</f>
        <v/>
      </c>
      <c r="CA204" s="0" t="str">
        <f aca="false">IF(AF204/K204&gt;=1, "PLS CHECK", "")</f>
        <v/>
      </c>
      <c r="CB204" s="0" t="str">
        <f aca="false">IF(AG204/K204&gt;=1, "PLS CHECK", "")</f>
        <v/>
      </c>
    </row>
    <row r="205" customFormat="false" ht="12.5" hidden="false" customHeight="false" outlineLevel="0" collapsed="false">
      <c r="A205" s="0" t="n">
        <v>202</v>
      </c>
      <c r="B205" s="15" t="s">
        <v>105</v>
      </c>
      <c r="C205" s="16" t="s">
        <v>106</v>
      </c>
      <c r="D205" s="0" t="s">
        <v>147</v>
      </c>
      <c r="E205" s="0" t="n">
        <v>7.7</v>
      </c>
      <c r="F205" s="0" t="n">
        <v>9.8</v>
      </c>
      <c r="G205" s="0" t="n">
        <v>1</v>
      </c>
      <c r="H205" s="0" t="n">
        <v>4.5</v>
      </c>
      <c r="I205" s="0" t="n">
        <v>11</v>
      </c>
      <c r="J205" s="0" t="n">
        <v>2.78</v>
      </c>
      <c r="K205" s="0" t="n">
        <v>0.049</v>
      </c>
      <c r="L205" s="0" t="n">
        <v>2.1</v>
      </c>
      <c r="M205" s="0" t="n">
        <v>20.8</v>
      </c>
      <c r="N205" s="0" t="n">
        <v>0</v>
      </c>
      <c r="O205" s="37"/>
      <c r="P205" s="0" t="n">
        <v>37000</v>
      </c>
      <c r="AC205" s="0" t="n">
        <v>2.641</v>
      </c>
      <c r="AD205" s="0" t="n">
        <v>0.059</v>
      </c>
      <c r="AE205" s="0" t="n">
        <v>2.274</v>
      </c>
      <c r="AF205" s="0" t="n">
        <v>0.019</v>
      </c>
      <c r="AG205" s="0" t="n">
        <v>0.019</v>
      </c>
      <c r="AH205" s="0" t="n">
        <v>21.7</v>
      </c>
      <c r="AJ205" s="0" t="n">
        <v>890</v>
      </c>
      <c r="BF205" s="0" t="n">
        <f aca="false">IF(E205&lt;11,-3.6797*E205^2+48.115*E205-53.83,280.92*EXP(-0.2027*E205))</f>
        <v>98.486087</v>
      </c>
      <c r="BG205" s="0" t="n">
        <f aca="false">32.208*LN(F205)+21.438</f>
        <v>94.9489718778696</v>
      </c>
      <c r="BH205" s="0" t="n">
        <f aca="false">IF(G205&lt;=2, -10*G205+100, 88.958*EXP(-0.0755*G205))</f>
        <v>90</v>
      </c>
      <c r="BI205" s="0" t="n">
        <f aca="false">IF(I205&lt;=100, 0.0053*(I205)^2-1.0332*I205+100.76, 122.82*EXP(-0.0092*I205))</f>
        <v>90.0361</v>
      </c>
      <c r="BJ205" s="0" t="n">
        <f aca="false">IF(P205&lt;=1000, -6.942*LN(P205)+107.59, -36.304*LN(P205)+310.72)</f>
        <v>-71.1499115488034</v>
      </c>
      <c r="BK205" s="0" t="e">
        <f aca="false">BF205^0.04*BG205^0.22*BH205^0.51*BI205^0.06*BJ205^0.17</f>
        <v>#NUM!</v>
      </c>
      <c r="BL205" s="0" t="e">
        <f aca="false">IF(BK205&gt;=90, "Very Good", IF(BK205&gt;=80, "Good", IF(BK205&gt;=70, "Slightly Good", IF(BK205&gt;=60, "Average", IF(BK205&gt;=50, "Slightly Poor", IF(BK205&gt;=40, "Poor", "Very Poor"))))))</f>
        <v>#NUM!</v>
      </c>
      <c r="BM205" s="0" t="n">
        <f aca="false">IF(P205&lt;=1000, -6.942*LN(P205)+107.59, IF(AND(P205&gt;1000, P205&lt;=5213),-36.304*LN(P205)+310.72, IF(P205&gt;5213, 10)))</f>
        <v>10</v>
      </c>
      <c r="BN205" s="0" t="n">
        <f aca="false">BF205^0.04*BG205^0.22*BH205^0.51*BI205^0.06*BM205^0.17</f>
        <v>62.908819300543</v>
      </c>
      <c r="BO205" s="0" t="str">
        <f aca="false">IF(BN205&gt;=90, "Very Good", IF(BN205&gt;=80, "Good", IF(BN205&gt;=70, "Slightly Good", IF(BN205&gt;=60, "Average", IF(BN205&gt;=50, "Slightly Poor", IF(BN205&gt;=40, "Poor", "Very Poor"))))))</f>
        <v>Average</v>
      </c>
      <c r="BP205" s="0" t="n">
        <f aca="false">IF(AJ205&lt;=1000, -6.942*LN(AJ205)+107.59, IF(AND(AJ205&gt;1000, AJ205&lt;=5213),-36.304*LN(AJ205)+310.72, IF(AJ205&gt;5213, 10)))</f>
        <v>60.4453406057548</v>
      </c>
      <c r="BQ205" s="0" t="n">
        <f aca="false">BF205^0.04*BG205^0.22*BH205^0.51*BI205^0.06*BP205^0.17</f>
        <v>85.4167838578089</v>
      </c>
      <c r="BR205" s="0" t="str">
        <f aca="false">IF(BQ205&gt;=90, "Very Good", IF(BQ205&gt;=80, "Good", IF(BQ205&gt;=70, "Slightly Good", IF(BQ205&gt;=60, "Average", IF(BQ205&gt;=50, "Slightly Poor", IF(BQ205&gt;=40, "Poor", "Very Poor"))))))</f>
        <v>Good</v>
      </c>
      <c r="BT205" s="0" t="n">
        <f aca="false">9.81*LN(AH205)+30.6</f>
        <v>60.7884332759603</v>
      </c>
      <c r="BU205" s="0" t="str">
        <f aca="false">IF(BT205&lt;30, "Clean water", IF(AND(BT205&gt;=30, BT205&lt;40), "Hypolimia", IF(AND(BT205&gt;=40,BT205&lt;50), "Mesotrophic", IF(AND(BT205&gt;=50, BT205&lt;70), "Eutrophic", IF(BT205&gt;70,"Hypertrophic")))))</f>
        <v>Eutrophic</v>
      </c>
      <c r="BW205" s="0" t="str">
        <f aca="false">IF(G205/H205&gt;=1, "PLS CHECK", "")</f>
        <v/>
      </c>
      <c r="BX205" s="0" t="str">
        <f aca="false">IF(AC205/J205&gt;=1, "PLS CHECK", "")</f>
        <v/>
      </c>
      <c r="BY205" s="0" t="str">
        <f aca="false">IF(AE205/J205&gt;=1, "PLS CHECK", "")</f>
        <v/>
      </c>
      <c r="BZ205" s="0" t="str">
        <f aca="false">IF(AD205/J205&gt;=1, "PLS CHECK", "")</f>
        <v/>
      </c>
      <c r="CA205" s="0" t="str">
        <f aca="false">IF(AF205/K205&gt;=1, "PLS CHECK", "")</f>
        <v/>
      </c>
      <c r="CB205" s="0" t="str">
        <f aca="false">IF(AG205/K205&gt;=1, "PLS CHECK", "")</f>
        <v/>
      </c>
    </row>
    <row r="206" customFormat="false" ht="12.5" hidden="false" customHeight="false" outlineLevel="0" collapsed="false">
      <c r="A206" s="0" t="n">
        <v>203</v>
      </c>
      <c r="B206" s="15" t="s">
        <v>107</v>
      </c>
      <c r="C206" s="16" t="s">
        <v>108</v>
      </c>
      <c r="D206" s="0" t="s">
        <v>147</v>
      </c>
      <c r="E206" s="0" t="n">
        <v>8</v>
      </c>
      <c r="F206" s="0" t="n">
        <v>13.1</v>
      </c>
      <c r="G206" s="37"/>
      <c r="H206" s="0" t="n">
        <v>2.5</v>
      </c>
      <c r="I206" s="37"/>
      <c r="J206" s="0" t="n">
        <v>5.748</v>
      </c>
      <c r="K206" s="0" t="n">
        <v>0.091</v>
      </c>
      <c r="L206" s="0" t="n">
        <v>1.4</v>
      </c>
      <c r="M206" s="0" t="n">
        <v>24.7</v>
      </c>
      <c r="N206" s="0" t="n">
        <v>0</v>
      </c>
      <c r="O206" s="0" t="n">
        <v>526</v>
      </c>
      <c r="P206" s="0" t="n">
        <v>48000</v>
      </c>
      <c r="AC206" s="0" t="n">
        <v>5.724</v>
      </c>
      <c r="AD206" s="0" t="n">
        <v>0.027</v>
      </c>
      <c r="AE206" s="0" t="n">
        <v>5.606</v>
      </c>
      <c r="AF206" s="0" t="n">
        <v>0.082</v>
      </c>
      <c r="AG206" s="0" t="n">
        <v>0.072</v>
      </c>
      <c r="AH206" s="0" t="n">
        <v>3.6</v>
      </c>
      <c r="AJ206" s="0" t="n">
        <v>2000</v>
      </c>
      <c r="BF206" s="0" t="n">
        <f aca="false">IF(E206&lt;11,-3.6797*E206^2+48.115*E206-53.83,280.92*EXP(-0.2027*E206))</f>
        <v>95.5892</v>
      </c>
      <c r="BG206" s="0" t="n">
        <f aca="false">32.208*LN(F206)+21.438</f>
        <v>104.29669471051</v>
      </c>
      <c r="BH206" s="0" t="n">
        <f aca="false">IF(G206&lt;=2, -10*G206+100, 88.958*EXP(-0.0755*G206))</f>
        <v>100</v>
      </c>
      <c r="BI206" s="0" t="n">
        <f aca="false">IF(I206&lt;=100, 0.0053*(I206)^2-1.0332*I206+100.76, 122.82*EXP(-0.0092*I206))</f>
        <v>100.76</v>
      </c>
      <c r="BJ206" s="0" t="n">
        <f aca="false">IF(P206&lt;=1000, -6.942*LN(P206)+107.59, -36.304*LN(P206)+310.72)</f>
        <v>-80.5992291481676</v>
      </c>
      <c r="BK206" s="0" t="e">
        <f aca="false">BF206^0.04*BG206^0.22*BH206^0.51*BI206^0.06*BJ206^0.17</f>
        <v>#NUM!</v>
      </c>
      <c r="BL206" s="0" t="e">
        <f aca="false">IF(BK206&gt;=90, "Very Good", IF(BK206&gt;=80, "Good", IF(BK206&gt;=70, "Slightly Good", IF(BK206&gt;=60, "Average", IF(BK206&gt;=50, "Slightly Poor", IF(BK206&gt;=40, "Poor", "Very Poor"))))))</f>
        <v>#NUM!</v>
      </c>
      <c r="BM206" s="0" t="n">
        <f aca="false">IF(P206&lt;=1000, -6.942*LN(P206)+107.59, IF(AND(P206&gt;1000, P206&lt;=5213),-36.304*LN(P206)+310.72, IF(P206&gt;5213, 10)))</f>
        <v>10</v>
      </c>
      <c r="BN206" s="0" t="n">
        <f aca="false">BF206^0.04*BG206^0.22*BH206^0.51*BI206^0.06*BM206^0.17</f>
        <v>68.1448692485864</v>
      </c>
      <c r="BO206" s="0" t="str">
        <f aca="false">IF(BN206&gt;=90, "Very Good", IF(BN206&gt;=80, "Good", IF(BN206&gt;=70, "Slightly Good", IF(BN206&gt;=60, "Average", IF(BN206&gt;=50, "Slightly Poor", IF(BN206&gt;=40, "Poor", "Very Poor"))))))</f>
        <v>Average</v>
      </c>
      <c r="BP206" s="0" t="n">
        <f aca="false">IF(AJ206&lt;=1000, -6.942*LN(AJ206)+107.59, IF(AND(AJ206&gt;1000, AJ206&lt;=5213),-36.304*LN(AJ206)+310.72, IF(AJ206&gt;5213, 10)))</f>
        <v>34.7768371087843</v>
      </c>
      <c r="BQ206" s="0" t="n">
        <f aca="false">BF206^0.04*BG206^0.22*BH206^0.51*BI206^0.06*BP206^0.17</f>
        <v>84.2272218912637</v>
      </c>
      <c r="BR206" s="0" t="str">
        <f aca="false">IF(BQ206&gt;=90, "Very Good", IF(BQ206&gt;=80, "Good", IF(BQ206&gt;=70, "Slightly Good", IF(BQ206&gt;=60, "Average", IF(BQ206&gt;=50, "Slightly Poor", IF(BQ206&gt;=40, "Poor", "Very Poor"))))))</f>
        <v>Good</v>
      </c>
      <c r="BT206" s="0" t="n">
        <f aca="false">9.81*LN(AH206)+30.6</f>
        <v>43.1659610239829</v>
      </c>
      <c r="BU206" s="0" t="str">
        <f aca="false">IF(BT206&lt;30, "Clean water", IF(AND(BT206&gt;=30, BT206&lt;40), "Hypolimia", IF(AND(BT206&gt;=40,BT206&lt;50), "Mesotrophic", IF(AND(BT206&gt;=50, BT206&lt;70), "Eutrophic", IF(BT206&gt;70,"Hypertrophic")))))</f>
        <v>Mesotrophic</v>
      </c>
      <c r="BW206" s="0" t="str">
        <f aca="false">IF(G206/H206&gt;=1, "PLS CHECK", "")</f>
        <v/>
      </c>
      <c r="BX206" s="0" t="str">
        <f aca="false">IF(AC206/J206&gt;=1, "PLS CHECK", "")</f>
        <v/>
      </c>
      <c r="BY206" s="0" t="str">
        <f aca="false">IF(AE206/J206&gt;=1, "PLS CHECK", "")</f>
        <v/>
      </c>
      <c r="BZ206" s="0" t="str">
        <f aca="false">IF(AD206/J206&gt;=1, "PLS CHECK", "")</f>
        <v/>
      </c>
      <c r="CA206" s="0" t="str">
        <f aca="false">IF(AF206/K206&gt;=1, "PLS CHECK", "")</f>
        <v/>
      </c>
      <c r="CB206" s="0" t="str">
        <f aca="false">IF(AG206/K206&gt;=1, "PLS CHECK", "")</f>
        <v/>
      </c>
    </row>
    <row r="207" customFormat="false" ht="12.5" hidden="false" customHeight="false" outlineLevel="0" collapsed="false">
      <c r="A207" s="0" t="n">
        <v>204</v>
      </c>
      <c r="B207" s="15" t="s">
        <v>109</v>
      </c>
      <c r="C207" s="16" t="s">
        <v>110</v>
      </c>
      <c r="D207" s="0" t="s">
        <v>147</v>
      </c>
      <c r="E207" s="0" t="n">
        <v>7.5</v>
      </c>
      <c r="F207" s="0" t="n">
        <v>10.6</v>
      </c>
      <c r="G207" s="0" t="n">
        <v>2.7</v>
      </c>
      <c r="H207" s="0" t="n">
        <v>5.3</v>
      </c>
      <c r="I207" s="0" t="n">
        <v>6.1</v>
      </c>
      <c r="J207" s="0" t="n">
        <v>6.888</v>
      </c>
      <c r="K207" s="0" t="n">
        <v>0.1</v>
      </c>
      <c r="L207" s="0" t="n">
        <v>3.3</v>
      </c>
      <c r="M207" s="0" t="n">
        <v>25.7</v>
      </c>
      <c r="O207" s="0" t="n">
        <v>425</v>
      </c>
      <c r="AC207" s="0" t="n">
        <v>5.813</v>
      </c>
      <c r="AD207" s="0" t="n">
        <v>0.354</v>
      </c>
      <c r="AE207" s="0" t="n">
        <v>4.585</v>
      </c>
      <c r="AF207" s="0" t="n">
        <v>0.053</v>
      </c>
      <c r="AG207" s="0" t="n">
        <v>0.03</v>
      </c>
      <c r="BD207" s="0" t="n">
        <v>3.506</v>
      </c>
      <c r="BF207" s="0" t="n">
        <f aca="false">IF(E207&lt;11,-3.6797*E207^2+48.115*E207-53.83,280.92*EXP(-0.2027*E207))</f>
        <v>100.049375</v>
      </c>
      <c r="BG207" s="0" t="n">
        <f aca="false">32.208*LN(F207)+21.438</f>
        <v>97.4763856680092</v>
      </c>
      <c r="BH207" s="0" t="n">
        <f aca="false">IF(G207&lt;=2, -10*G207+100, 88.958*EXP(-0.0755*G207))</f>
        <v>72.5527837174588</v>
      </c>
      <c r="BI207" s="0" t="n">
        <f aca="false">IF(I207&lt;=100, 0.0053*(I207)^2-1.0332*I207+100.76, 122.82*EXP(-0.0092*I207))</f>
        <v>94.654693</v>
      </c>
      <c r="BJ207" s="0" t="e">
        <f aca="false">IF(P207&lt;=1000, -6.942*LN(P207)+107.59, -36.304*LN(P207)+310.72)</f>
        <v>#VALUE!</v>
      </c>
      <c r="BK207" s="0" t="e">
        <f aca="false">BF207^0.04*BG207^0.22*BH207^0.51*BI207^0.06*BJ207^0.17</f>
        <v>#VALUE!</v>
      </c>
      <c r="BL207" s="0" t="e">
        <f aca="false">IF(BK207&gt;=90, "Very Good", IF(BK207&gt;=80, "Good", IF(BK207&gt;=70, "Slightly Good", IF(BK207&gt;=60, "Average", IF(BK207&gt;=50, "Slightly Poor", IF(BK207&gt;=40, "Poor", "Very Poor"))))))</f>
        <v>#VALUE!</v>
      </c>
      <c r="BM207" s="0" t="e">
        <f aca="false">IF(P207&lt;=1000, -6.942*LN(P207)+107.59, IF(AND(P207&gt;1000, P207&lt;=5213),-36.304*LN(P207)+310.72, IF(P207&gt;5213, 10)))</f>
        <v>#VALUE!</v>
      </c>
      <c r="BN207" s="0" t="e">
        <f aca="false">BF207^0.04*BG207^0.22*BH207^0.51*BI207^0.06*BM207^0.17</f>
        <v>#VALUE!</v>
      </c>
      <c r="BO207" s="0" t="e">
        <f aca="false">IF(BN207&gt;=90, "Very Good", IF(BN207&gt;=80, "Good", IF(BN207&gt;=70, "Slightly Good", IF(BN207&gt;=60, "Average", IF(BN207&gt;=50, "Slightly Poor", IF(BN207&gt;=40, "Poor", "Very Poor"))))))</f>
        <v>#VALUE!</v>
      </c>
      <c r="BP207" s="0" t="e">
        <f aca="false">IF(AJ207&lt;=1000, -6.942*LN(AJ207)+107.59, IF(AND(AJ207&gt;1000, AJ207&lt;=5213),-36.304*LN(AJ207)+310.72, IF(AJ207&gt;5213, 10)))</f>
        <v>#VALUE!</v>
      </c>
      <c r="BQ207" s="0" t="e">
        <f aca="false">BF207^0.04*BG207^0.22*BH207^0.51*BI207^0.06*BP207^0.17</f>
        <v>#VALUE!</v>
      </c>
      <c r="BR207" s="0" t="e">
        <f aca="false">IF(BQ207&gt;=90, "Very Good", IF(BQ207&gt;=80, "Good", IF(BQ207&gt;=70, "Slightly Good", IF(BQ207&gt;=60, "Average", IF(BQ207&gt;=50, "Slightly Poor", IF(BQ207&gt;=40, "Poor", "Very Poor"))))))</f>
        <v>#VALUE!</v>
      </c>
      <c r="BT207" s="0" t="e">
        <f aca="false">9.81*LN(AH207)+30.6</f>
        <v>#VALUE!</v>
      </c>
      <c r="BU207" s="0" t="e">
        <f aca="false">IF(BT207&lt;30, "Clean water", IF(AND(BT207&gt;=30, BT207&lt;40), "Hypolimia", IF(AND(BT207&gt;=40,BT207&lt;50), "Mesotrophic", IF(AND(BT207&gt;=50, BT207&lt;70), "Eutrophic", IF(BT207&gt;70,"Hypertrophic")))))</f>
        <v>#VALUE!</v>
      </c>
      <c r="BW207" s="0" t="str">
        <f aca="false">IF(G207/H207&gt;=1, "PLS CHECK", "")</f>
        <v/>
      </c>
      <c r="BX207" s="0" t="str">
        <f aca="false">IF(AC207/J207&gt;=1, "PLS CHECK", "")</f>
        <v/>
      </c>
      <c r="BY207" s="0" t="str">
        <f aca="false">IF(AE207/J207&gt;=1, "PLS CHECK", "")</f>
        <v/>
      </c>
      <c r="BZ207" s="0" t="str">
        <f aca="false">IF(AD207/J207&gt;=1, "PLS CHECK", "")</f>
        <v/>
      </c>
      <c r="CA207" s="0" t="str">
        <f aca="false">IF(AF207/K207&gt;=1, "PLS CHECK", "")</f>
        <v/>
      </c>
      <c r="CB207" s="0" t="str">
        <f aca="false">IF(AG207/K207&gt;=1, "PLS CHECK", "")</f>
        <v/>
      </c>
    </row>
    <row r="208" customFormat="false" ht="12.5" hidden="false" customHeight="false" outlineLevel="0" collapsed="false">
      <c r="A208" s="0" t="n">
        <v>205</v>
      </c>
      <c r="B208" s="15" t="s">
        <v>111</v>
      </c>
      <c r="C208" s="16" t="s">
        <v>112</v>
      </c>
      <c r="D208" s="0" t="s">
        <v>147</v>
      </c>
      <c r="E208" s="0" t="n">
        <v>7.7</v>
      </c>
      <c r="F208" s="0" t="n">
        <v>10.9</v>
      </c>
      <c r="G208" s="0" t="n">
        <v>1</v>
      </c>
      <c r="H208" s="0" t="n">
        <v>3.2</v>
      </c>
      <c r="I208" s="0" t="n">
        <v>1.7</v>
      </c>
      <c r="J208" s="0" t="n">
        <v>5.811</v>
      </c>
      <c r="K208" s="0" t="n">
        <v>0.083</v>
      </c>
      <c r="L208" s="0" t="n">
        <v>2.4</v>
      </c>
      <c r="M208" s="0" t="n">
        <v>25.3</v>
      </c>
      <c r="N208" s="0" t="n">
        <v>0</v>
      </c>
      <c r="O208" s="0" t="n">
        <v>404</v>
      </c>
      <c r="P208" s="37"/>
      <c r="AC208" s="0" t="n">
        <v>5.791</v>
      </c>
      <c r="AD208" s="0" t="n">
        <v>0.38</v>
      </c>
      <c r="AE208" s="0" t="n">
        <v>5.238</v>
      </c>
      <c r="AG208" s="0" t="n">
        <v>0.059</v>
      </c>
      <c r="AH208" s="0" t="n">
        <v>2.7</v>
      </c>
      <c r="AJ208" s="0" t="n">
        <v>3000</v>
      </c>
      <c r="BF208" s="0" t="n">
        <f aca="false">IF(E208&lt;11,-3.6797*E208^2+48.115*E208-53.83,280.92*EXP(-0.2027*E208))</f>
        <v>98.486087</v>
      </c>
      <c r="BG208" s="0" t="n">
        <f aca="false">32.208*LN(F208)+21.438</f>
        <v>98.375271915684</v>
      </c>
      <c r="BH208" s="0" t="n">
        <f aca="false">IF(G208&lt;=2, -10*G208+100, 88.958*EXP(-0.0755*G208))</f>
        <v>90</v>
      </c>
      <c r="BI208" s="0" t="n">
        <f aca="false">IF(I208&lt;=100, 0.0053*(I208)^2-1.0332*I208+100.76, 122.82*EXP(-0.0092*I208))</f>
        <v>99.018877</v>
      </c>
      <c r="BJ208" s="0" t="e">
        <f aca="false">IF(P208&lt;=1000, -6.942*LN(P208)+107.59, -36.304*LN(P208)+310.72)</f>
        <v>#VALUE!</v>
      </c>
      <c r="BK208" s="0" t="e">
        <f aca="false">BF208^0.04*BG208^0.22*BH208^0.51*BI208^0.06*BJ208^0.17</f>
        <v>#VALUE!</v>
      </c>
      <c r="BL208" s="0" t="e">
        <f aca="false">IF(BK208&gt;=90, "Very Good", IF(BK208&gt;=80, "Good", IF(BK208&gt;=70, "Slightly Good", IF(BK208&gt;=60, "Average", IF(BK208&gt;=50, "Slightly Poor", IF(BK208&gt;=40, "Poor", "Very Poor"))))))</f>
        <v>#VALUE!</v>
      </c>
      <c r="BM208" s="0" t="e">
        <f aca="false">IF(P208&lt;=1000, -6.942*LN(P208)+107.59, IF(AND(P208&gt;1000, P208&lt;=5213),-36.304*LN(P208)+310.72, IF(P208&gt;5213, 10)))</f>
        <v>#VALUE!</v>
      </c>
      <c r="BN208" s="0" t="e">
        <f aca="false">BF208^0.04*BG208^0.22*BH208^0.51*BI208^0.06*BM208^0.17</f>
        <v>#VALUE!</v>
      </c>
      <c r="BO208" s="0" t="e">
        <f aca="false">IF(BN208&gt;=90, "Very Good", IF(BN208&gt;=80, "Good", IF(BN208&gt;=70, "Slightly Good", IF(BN208&gt;=60, "Average", IF(BN208&gt;=50, "Slightly Poor", IF(BN208&gt;=40, "Poor", "Very Poor"))))))</f>
        <v>#VALUE!</v>
      </c>
      <c r="BP208" s="0" t="n">
        <f aca="false">IF(AJ208&lt;=1000, -6.942*LN(AJ208)+107.59, IF(AND(AJ208&gt;1000, AJ208&lt;=5213),-36.304*LN(AJ208)+310.72, IF(AJ208&gt;5213, 10)))</f>
        <v>20.0568318240255</v>
      </c>
      <c r="BQ208" s="0" t="n">
        <f aca="false">BF208^0.04*BG208^0.22*BH208^0.51*BI208^0.06*BP208^0.17</f>
        <v>71.7730264660287</v>
      </c>
      <c r="BR208" s="0" t="str">
        <f aca="false">IF(BQ208&gt;=90, "Very Good", IF(BQ208&gt;=80, "Good", IF(BQ208&gt;=70, "Slightly Good", IF(BQ208&gt;=60, "Average", IF(BQ208&gt;=50, "Slightly Poor", IF(BQ208&gt;=40, "Poor", "Very Poor"))))))</f>
        <v>Slightly Good</v>
      </c>
      <c r="BT208" s="0" t="n">
        <f aca="false">9.81*LN(AH208)+30.6</f>
        <v>40.3437998932309</v>
      </c>
      <c r="BU208" s="0" t="str">
        <f aca="false">IF(BT208&lt;30, "Clean water", IF(AND(BT208&gt;=30, BT208&lt;40), "Hypolimia", IF(AND(BT208&gt;=40,BT208&lt;50), "Mesotrophic", IF(AND(BT208&gt;=50, BT208&lt;70), "Eutrophic", IF(BT208&gt;70,"Hypertrophic")))))</f>
        <v>Mesotrophic</v>
      </c>
      <c r="BW208" s="0" t="str">
        <f aca="false">IF(G208/H208&gt;=1, "PLS CHECK", "")</f>
        <v/>
      </c>
      <c r="BX208" s="0" t="str">
        <f aca="false">IF(AC208/J208&gt;=1, "PLS CHECK", "")</f>
        <v/>
      </c>
      <c r="BY208" s="0" t="str">
        <f aca="false">IF(AE208/J208&gt;=1, "PLS CHECK", "")</f>
        <v/>
      </c>
      <c r="BZ208" s="0" t="str">
        <f aca="false">IF(AD208/J208&gt;=1, "PLS CHECK", "")</f>
        <v/>
      </c>
      <c r="CA208" s="0" t="str">
        <f aca="false">IF(AF208/K208&gt;=1, "PLS CHECK", "")</f>
        <v/>
      </c>
      <c r="CB208" s="0" t="str">
        <f aca="false">IF(AG208/K208&gt;=1, "PLS CHECK", "")</f>
        <v/>
      </c>
    </row>
    <row r="209" customFormat="false" ht="12.5" hidden="false" customHeight="false" outlineLevel="0" collapsed="false">
      <c r="A209" s="0" t="n">
        <v>206</v>
      </c>
      <c r="B209" s="15" t="s">
        <v>113</v>
      </c>
      <c r="C209" s="16" t="s">
        <v>114</v>
      </c>
      <c r="D209" s="0" t="s">
        <v>147</v>
      </c>
      <c r="E209" s="0" t="n">
        <v>7.9</v>
      </c>
      <c r="F209" s="0" t="n">
        <v>10.6</v>
      </c>
      <c r="G209" s="0" t="n">
        <v>0.8</v>
      </c>
      <c r="H209" s="0" t="n">
        <v>4.2</v>
      </c>
      <c r="I209" s="0" t="n">
        <v>4.5</v>
      </c>
      <c r="J209" s="0" t="n">
        <v>5.294</v>
      </c>
      <c r="K209" s="0" t="n">
        <v>0.074</v>
      </c>
      <c r="L209" s="0" t="n">
        <v>2.4</v>
      </c>
      <c r="M209" s="0" t="n">
        <v>25.1</v>
      </c>
      <c r="N209" s="0" t="n">
        <v>0</v>
      </c>
      <c r="O209" s="0" t="n">
        <v>404</v>
      </c>
      <c r="P209" s="37"/>
      <c r="AC209" s="0" t="n">
        <v>5.244</v>
      </c>
      <c r="AD209" s="0" t="n">
        <v>0.157</v>
      </c>
      <c r="AE209" s="0" t="n">
        <v>4.962</v>
      </c>
      <c r="AF209" s="0" t="n">
        <v>0.063</v>
      </c>
      <c r="AG209" s="0" t="n">
        <v>0.049</v>
      </c>
      <c r="AH209" s="0" t="n">
        <v>5.7</v>
      </c>
      <c r="AJ209" s="0" t="n">
        <v>6000</v>
      </c>
      <c r="BF209" s="0" t="n">
        <f aca="false">IF(E209&lt;11,-3.6797*E209^2+48.115*E209-53.83,280.92*EXP(-0.2027*E209))</f>
        <v>96.6284230000001</v>
      </c>
      <c r="BG209" s="0" t="n">
        <f aca="false">32.208*LN(F209)+21.438</f>
        <v>97.4763856680092</v>
      </c>
      <c r="BH209" s="0" t="n">
        <f aca="false">IF(G209&lt;=2, -10*G209+100, 88.958*EXP(-0.0755*G209))</f>
        <v>92</v>
      </c>
      <c r="BI209" s="0" t="n">
        <f aca="false">IF(I209&lt;=100, 0.0053*(I209)^2-1.0332*I209+100.76, 122.82*EXP(-0.0092*I209))</f>
        <v>96.217925</v>
      </c>
      <c r="BJ209" s="0" t="e">
        <f aca="false">IF(P209&lt;=1000, -6.942*LN(P209)+107.59, -36.304*LN(P209)+310.72)</f>
        <v>#VALUE!</v>
      </c>
      <c r="BK209" s="0" t="e">
        <f aca="false">BF209^0.04*BG209^0.22*BH209^0.51*BI209^0.06*BJ209^0.17</f>
        <v>#VALUE!</v>
      </c>
      <c r="BL209" s="0" t="e">
        <f aca="false">IF(BK209&gt;=90, "Very Good", IF(BK209&gt;=80, "Good", IF(BK209&gt;=70, "Slightly Good", IF(BK209&gt;=60, "Average", IF(BK209&gt;=50, "Slightly Poor", IF(BK209&gt;=40, "Poor", "Very Poor"))))))</f>
        <v>#VALUE!</v>
      </c>
      <c r="BM209" s="0" t="e">
        <f aca="false">IF(P209&lt;=1000, -6.942*LN(P209)+107.59, IF(AND(P209&gt;1000, P209&lt;=5213),-36.304*LN(P209)+310.72, IF(P209&gt;5213, 10)))</f>
        <v>#VALUE!</v>
      </c>
      <c r="BN209" s="0" t="e">
        <f aca="false">BF209^0.04*BG209^0.22*BH209^0.51*BI209^0.06*BM209^0.17</f>
        <v>#VALUE!</v>
      </c>
      <c r="BO209" s="0" t="e">
        <f aca="false">IF(BN209&gt;=90, "Very Good", IF(BN209&gt;=80, "Good", IF(BN209&gt;=70, "Slightly Good", IF(BN209&gt;=60, "Average", IF(BN209&gt;=50, "Slightly Poor", IF(BN209&gt;=40, "Poor", "Very Poor"))))))</f>
        <v>#VALUE!</v>
      </c>
      <c r="BP209" s="0" t="n">
        <f aca="false">IF(AJ209&lt;=1000, -6.942*LN(AJ209)+107.59, IF(AND(AJ209&gt;1000, AJ209&lt;=5213),-36.304*LN(AJ209)+310.72, IF(AJ209&gt;5213, 10)))</f>
        <v>10</v>
      </c>
      <c r="BQ209" s="0" t="n">
        <f aca="false">BF209^0.04*BG209^0.22*BH209^0.51*BI209^0.06*BP209^0.17</f>
        <v>64.1932285425899</v>
      </c>
      <c r="BR209" s="0" t="str">
        <f aca="false">IF(BQ209&gt;=90, "Very Good", IF(BQ209&gt;=80, "Good", IF(BQ209&gt;=70, "Slightly Good", IF(BQ209&gt;=60, "Average", IF(BQ209&gt;=50, "Slightly Poor", IF(BQ209&gt;=40, "Poor", "Very Poor"))))))</f>
        <v>Average</v>
      </c>
      <c r="BT209" s="0" t="n">
        <f aca="false">9.81*LN(AH209)+30.6</f>
        <v>47.6739731751854</v>
      </c>
      <c r="BU209" s="0" t="str">
        <f aca="false">IF(BT209&lt;30, "Clean water", IF(AND(BT209&gt;=30, BT209&lt;40), "Hypolimia", IF(AND(BT209&gt;=40,BT209&lt;50), "Mesotrophic", IF(AND(BT209&gt;=50, BT209&lt;70), "Eutrophic", IF(BT209&gt;70,"Hypertrophic")))))</f>
        <v>Mesotrophic</v>
      </c>
      <c r="BW209" s="0" t="str">
        <f aca="false">IF(G209/H209&gt;=1, "PLS CHECK", "")</f>
        <v/>
      </c>
      <c r="BX209" s="0" t="str">
        <f aca="false">IF(AC209/J209&gt;=1, "PLS CHECK", "")</f>
        <v/>
      </c>
      <c r="BY209" s="0" t="str">
        <f aca="false">IF(AE209/J209&gt;=1, "PLS CHECK", "")</f>
        <v/>
      </c>
      <c r="BZ209" s="0" t="str">
        <f aca="false">IF(AD209/J209&gt;=1, "PLS CHECK", "")</f>
        <v/>
      </c>
      <c r="CA209" s="0" t="str">
        <f aca="false">IF(AF209/K209&gt;=1, "PLS CHECK", "")</f>
        <v/>
      </c>
      <c r="CB209" s="0" t="str">
        <f aca="false">IF(AG209/K209&gt;=1, "PLS CHECK", "")</f>
        <v/>
      </c>
    </row>
    <row r="210" customFormat="false" ht="12.5" hidden="false" customHeight="false" outlineLevel="0" collapsed="false">
      <c r="A210" s="0" t="n">
        <v>207</v>
      </c>
      <c r="B210" s="15" t="s">
        <v>115</v>
      </c>
      <c r="C210" s="16" t="s">
        <v>116</v>
      </c>
      <c r="D210" s="0" t="s">
        <v>147</v>
      </c>
      <c r="E210" s="37"/>
      <c r="F210" s="37"/>
      <c r="G210" s="0" t="n">
        <v>4.4</v>
      </c>
      <c r="H210" s="0" t="n">
        <v>7.8</v>
      </c>
      <c r="I210" s="0" t="n">
        <v>2.3</v>
      </c>
      <c r="J210" s="37"/>
      <c r="K210" s="37"/>
      <c r="L210" s="0" t="n">
        <v>3.9</v>
      </c>
      <c r="M210" s="0" t="n">
        <v>27.1</v>
      </c>
      <c r="N210" s="0" t="n">
        <v>0</v>
      </c>
      <c r="O210" s="0" t="n">
        <v>494</v>
      </c>
      <c r="P210" s="37"/>
      <c r="AC210" s="37"/>
      <c r="AD210" s="37"/>
      <c r="AE210" s="0" t="n">
        <v>5.063</v>
      </c>
      <c r="AF210" s="37"/>
      <c r="AG210" s="37"/>
      <c r="AH210" s="0" t="n">
        <v>4</v>
      </c>
      <c r="AJ210" s="37"/>
      <c r="BF210" s="0" t="n">
        <f aca="false">IF(E210&lt;11,-3.6797*E210^2+48.115*E210-53.83,280.92*EXP(-0.2027*E210))</f>
        <v>-53.83</v>
      </c>
      <c r="BG210" s="0" t="e">
        <f aca="false">32.208*LN(F210)+21.438</f>
        <v>#VALUE!</v>
      </c>
      <c r="BH210" s="0" t="n">
        <f aca="false">IF(G210&lt;=2, -10*G210+100, 88.958*EXP(-0.0755*G210))</f>
        <v>63.8134732954719</v>
      </c>
      <c r="BI210" s="0" t="n">
        <f aca="false">IF(I210&lt;=100, 0.0053*(I210)^2-1.0332*I210+100.76, 122.82*EXP(-0.0092*I210))</f>
        <v>98.411677</v>
      </c>
      <c r="BJ210" s="0" t="e">
        <f aca="false">IF(P210&lt;=1000, -6.942*LN(P210)+107.59, -36.304*LN(P210)+310.72)</f>
        <v>#VALUE!</v>
      </c>
      <c r="BK210" s="0" t="e">
        <f aca="false">BF210^0.04*BG210^0.22*BH210^0.51*BI210^0.06*BJ210^0.17</f>
        <v>#VALUE!</v>
      </c>
      <c r="BL210" s="0" t="e">
        <f aca="false">IF(BK210&gt;=90, "Very Good", IF(BK210&gt;=80, "Good", IF(BK210&gt;=70, "Slightly Good", IF(BK210&gt;=60, "Average", IF(BK210&gt;=50, "Slightly Poor", IF(BK210&gt;=40, "Poor", "Very Poor"))))))</f>
        <v>#VALUE!</v>
      </c>
      <c r="BM210" s="0" t="e">
        <f aca="false">IF(P210&lt;=1000, -6.942*LN(P210)+107.59, IF(AND(P210&gt;1000, P210&lt;=5213),-36.304*LN(P210)+310.72, IF(P210&gt;5213, 10)))</f>
        <v>#VALUE!</v>
      </c>
      <c r="BN210" s="0" t="e">
        <f aca="false">BF210^0.04*BG210^0.22*BH210^0.51*BI210^0.06*BM210^0.17</f>
        <v>#VALUE!</v>
      </c>
      <c r="BO210" s="0" t="e">
        <f aca="false">IF(BN210&gt;=90, "Very Good", IF(BN210&gt;=80, "Good", IF(BN210&gt;=70, "Slightly Good", IF(BN210&gt;=60, "Average", IF(BN210&gt;=50, "Slightly Poor", IF(BN210&gt;=40, "Poor", "Very Poor"))))))</f>
        <v>#VALUE!</v>
      </c>
      <c r="BP210" s="0" t="e">
        <f aca="false">IF(AJ210&lt;=1000, -6.942*LN(AJ210)+107.59, IF(AND(AJ210&gt;1000, AJ210&lt;=5213),-36.304*LN(AJ210)+310.72, IF(AJ210&gt;5213, 10)))</f>
        <v>#VALUE!</v>
      </c>
      <c r="BQ210" s="0" t="e">
        <f aca="false">BF210^0.04*BG210^0.22*BH210^0.51*BI210^0.06*BP210^0.17</f>
        <v>#VALUE!</v>
      </c>
      <c r="BR210" s="0" t="e">
        <f aca="false">IF(BQ210&gt;=90, "Very Good", IF(BQ210&gt;=80, "Good", IF(BQ210&gt;=70, "Slightly Good", IF(BQ210&gt;=60, "Average", IF(BQ210&gt;=50, "Slightly Poor", IF(BQ210&gt;=40, "Poor", "Very Poor"))))))</f>
        <v>#VALUE!</v>
      </c>
      <c r="BT210" s="0" t="n">
        <f aca="false">9.81*LN(AH210)+30.6</f>
        <v>44.1995476825861</v>
      </c>
      <c r="BU210" s="0" t="str">
        <f aca="false">IF(BT210&lt;30, "Clean water", IF(AND(BT210&gt;=30, BT210&lt;40), "Hypolimia", IF(AND(BT210&gt;=40,BT210&lt;50), "Mesotrophic", IF(AND(BT210&gt;=50, BT210&lt;70), "Eutrophic", IF(BT210&gt;70,"Hypertrophic")))))</f>
        <v>Mesotrophic</v>
      </c>
      <c r="BW210" s="0" t="str">
        <f aca="false">IF(G210/H210&gt;=1, "PLS CHECK", "")</f>
        <v/>
      </c>
      <c r="BX210" s="0" t="e">
        <f aca="false">IF(AC210/J210&gt;=1, "PLS CHECK", "")</f>
        <v>#DIV/0!</v>
      </c>
      <c r="BY210" s="0" t="e">
        <f aca="false">IF(AE210/J210&gt;=1, "PLS CHECK", "")</f>
        <v>#DIV/0!</v>
      </c>
      <c r="BZ210" s="0" t="e">
        <f aca="false">IF(AD210/J210&gt;=1, "PLS CHECK", "")</f>
        <v>#DIV/0!</v>
      </c>
      <c r="CA210" s="0" t="e">
        <f aca="false">IF(AF210/K210&gt;=1, "PLS CHECK", "")</f>
        <v>#DIV/0!</v>
      </c>
      <c r="CB210" s="0" t="e">
        <f aca="false">IF(AG210/K210&gt;=1, "PLS CHECK", "")</f>
        <v>#DIV/0!</v>
      </c>
    </row>
    <row r="211" customFormat="false" ht="12.5" hidden="false" customHeight="false" outlineLevel="0" collapsed="false">
      <c r="A211" s="0" t="n">
        <v>208</v>
      </c>
      <c r="B211" s="15" t="s">
        <v>117</v>
      </c>
      <c r="C211" s="16" t="s">
        <v>118</v>
      </c>
      <c r="D211" s="0" t="s">
        <v>147</v>
      </c>
      <c r="E211" s="0" t="n">
        <v>7.6</v>
      </c>
      <c r="F211" s="0" t="n">
        <v>9.8</v>
      </c>
      <c r="G211" s="37"/>
      <c r="H211" s="0" t="n">
        <v>2.6</v>
      </c>
      <c r="I211" s="0" t="n">
        <v>1.8</v>
      </c>
      <c r="J211" s="0" t="n">
        <v>2.714</v>
      </c>
      <c r="K211" s="37"/>
      <c r="L211" s="0" t="n">
        <v>1.4</v>
      </c>
      <c r="M211" s="0" t="n">
        <v>21.4</v>
      </c>
      <c r="N211" s="0" t="n">
        <v>0</v>
      </c>
      <c r="O211" s="37"/>
      <c r="P211" s="37"/>
      <c r="AC211" s="0" t="n">
        <v>2.696</v>
      </c>
      <c r="AD211" s="0" t="n">
        <v>0.018</v>
      </c>
      <c r="AE211" s="0" t="n">
        <v>2.668</v>
      </c>
      <c r="AF211" s="0" t="n">
        <v>0.009</v>
      </c>
      <c r="AG211" s="0" t="n">
        <v>0.002</v>
      </c>
      <c r="AH211" s="37"/>
      <c r="AJ211" s="0" t="n">
        <v>21</v>
      </c>
      <c r="BF211" s="0" t="n">
        <f aca="false">IF(E211&lt;11,-3.6797*E211^2+48.115*E211-53.83,280.92*EXP(-0.2027*E211))</f>
        <v>99.304528</v>
      </c>
      <c r="BG211" s="0" t="n">
        <f aca="false">32.208*LN(F211)+21.438</f>
        <v>94.9489718778696</v>
      </c>
      <c r="BH211" s="0" t="n">
        <f aca="false">IF(G211&lt;=2, -10*G211+100, 88.958*EXP(-0.0755*G211))</f>
        <v>100</v>
      </c>
      <c r="BI211" s="0" t="n">
        <f aca="false">IF(I211&lt;=100, 0.0053*(I211)^2-1.0332*I211+100.76, 122.82*EXP(-0.0092*I211))</f>
        <v>98.917412</v>
      </c>
      <c r="BJ211" s="0" t="e">
        <f aca="false">IF(P211&lt;=1000, -6.942*LN(P211)+107.59, -36.304*LN(P211)+310.72)</f>
        <v>#VALUE!</v>
      </c>
      <c r="BK211" s="0" t="e">
        <f aca="false">BF211^0.04*BG211^0.22*BH211^0.51*BI211^0.06*BJ211^0.17</f>
        <v>#VALUE!</v>
      </c>
      <c r="BL211" s="0" t="e">
        <f aca="false">IF(BK211&gt;=90, "Very Good", IF(BK211&gt;=80, "Good", IF(BK211&gt;=70, "Slightly Good", IF(BK211&gt;=60, "Average", IF(BK211&gt;=50, "Slightly Poor", IF(BK211&gt;=40, "Poor", "Very Poor"))))))</f>
        <v>#VALUE!</v>
      </c>
      <c r="BM211" s="0" t="e">
        <f aca="false">IF(P211&lt;=1000, -6.942*LN(P211)+107.59, IF(AND(P211&gt;1000, P211&lt;=5213),-36.304*LN(P211)+310.72, IF(P211&gt;5213, 10)))</f>
        <v>#VALUE!</v>
      </c>
      <c r="BN211" s="0" t="e">
        <f aca="false">BF211^0.04*BG211^0.22*BH211^0.51*BI211^0.06*BM211^0.17</f>
        <v>#VALUE!</v>
      </c>
      <c r="BO211" s="0" t="e">
        <f aca="false">IF(BN211&gt;=90, "Very Good", IF(BN211&gt;=80, "Good", IF(BN211&gt;=70, "Slightly Good", IF(BN211&gt;=60, "Average", IF(BN211&gt;=50, "Slightly Poor", IF(BN211&gt;=40, "Poor", "Very Poor"))))))</f>
        <v>#VALUE!</v>
      </c>
      <c r="BP211" s="0" t="n">
        <f aca="false">IF(AJ211&lt;=1000, -6.942*LN(AJ211)+107.59, IF(AND(AJ211&gt;1000, AJ211&lt;=5213),-36.304*LN(AJ211)+310.72, IF(AJ211&gt;5213, 10)))</f>
        <v>86.454925237324</v>
      </c>
      <c r="BQ211" s="0" t="n">
        <f aca="false">BF211^0.04*BG211^0.22*BH211^0.51*BI211^0.06*BP211^0.17</f>
        <v>96.3600998018613</v>
      </c>
      <c r="BR211" s="0" t="str">
        <f aca="false">IF(BQ211&gt;=90, "Very Good", IF(BQ211&gt;=80, "Good", IF(BQ211&gt;=70, "Slightly Good", IF(BQ211&gt;=60, "Average", IF(BQ211&gt;=50, "Slightly Poor", IF(BQ211&gt;=40, "Poor", "Very Poor"))))))</f>
        <v>Very Good</v>
      </c>
      <c r="BT211" s="0" t="e">
        <f aca="false">9.81*LN(AH211)+30.6</f>
        <v>#VALUE!</v>
      </c>
      <c r="BU211" s="0" t="e">
        <f aca="false">IF(BT211&lt;30, "Clean water", IF(AND(BT211&gt;=30, BT211&lt;40), "Hypolimia", IF(AND(BT211&gt;=40,BT211&lt;50), "Mesotrophic", IF(AND(BT211&gt;=50, BT211&lt;70), "Eutrophic", IF(BT211&gt;70,"Hypertrophic")))))</f>
        <v>#VALUE!</v>
      </c>
      <c r="BW211" s="0" t="str">
        <f aca="false">IF(G211/H211&gt;=1, "PLS CHECK", "")</f>
        <v/>
      </c>
      <c r="BX211" s="0" t="str">
        <f aca="false">IF(AC211/J211&gt;=1, "PLS CHECK", "")</f>
        <v/>
      </c>
      <c r="BY211" s="0" t="str">
        <f aca="false">IF(AE211/J211&gt;=1, "PLS CHECK", "")</f>
        <v/>
      </c>
      <c r="BZ211" s="0" t="str">
        <f aca="false">IF(AD211/J211&gt;=1, "PLS CHECK", "")</f>
        <v/>
      </c>
      <c r="CA211" s="0" t="e">
        <f aca="false">IF(AF211/K211&gt;=1, "PLS CHECK", "")</f>
        <v>#DIV/0!</v>
      </c>
      <c r="CB211" s="0" t="e">
        <f aca="false">IF(AG211/K211&gt;=1, "PLS CHECK", "")</f>
        <v>#DIV/0!</v>
      </c>
    </row>
    <row r="212" customFormat="false" ht="12.5" hidden="false" customHeight="false" outlineLevel="0" collapsed="false">
      <c r="A212" s="0" t="n">
        <v>209</v>
      </c>
      <c r="B212" s="15" t="s">
        <v>119</v>
      </c>
      <c r="C212" s="16" t="s">
        <v>120</v>
      </c>
      <c r="D212" s="0" t="s">
        <v>147</v>
      </c>
      <c r="E212" s="0" t="n">
        <v>8</v>
      </c>
      <c r="F212" s="0" t="n">
        <v>11.3</v>
      </c>
      <c r="G212" s="0" t="n">
        <v>0.7</v>
      </c>
      <c r="H212" s="0" t="n">
        <v>3.3</v>
      </c>
      <c r="I212" s="0" t="n">
        <v>1.2</v>
      </c>
      <c r="J212" s="0" t="n">
        <v>2.822</v>
      </c>
      <c r="K212" s="0" t="n">
        <v>0.037</v>
      </c>
      <c r="L212" s="0" t="n">
        <v>1.6</v>
      </c>
      <c r="M212" s="0" t="n">
        <v>26.6</v>
      </c>
      <c r="N212" s="0" t="n">
        <v>0</v>
      </c>
      <c r="O212" s="0" t="n">
        <v>200</v>
      </c>
      <c r="P212" s="0" t="n">
        <v>6000</v>
      </c>
      <c r="AC212" s="0" t="n">
        <v>2.614</v>
      </c>
      <c r="AD212" s="0" t="n">
        <v>0.029</v>
      </c>
      <c r="AE212" s="0" t="n">
        <v>2.46</v>
      </c>
      <c r="AF212" s="0" t="n">
        <v>0.015</v>
      </c>
      <c r="AG212" s="0" t="n">
        <v>0.011</v>
      </c>
      <c r="AH212" s="0" t="n">
        <v>1.1</v>
      </c>
      <c r="AJ212" s="0" t="n">
        <v>1400</v>
      </c>
      <c r="BF212" s="0" t="n">
        <f aca="false">IF(E212&lt;11,-3.6797*E212^2+48.115*E212-53.83,280.92*EXP(-0.2027*E212))</f>
        <v>95.5892</v>
      </c>
      <c r="BG212" s="0" t="n">
        <f aca="false">32.208*LN(F212)+21.438</f>
        <v>99.5360461899348</v>
      </c>
      <c r="BH212" s="0" t="n">
        <f aca="false">IF(G212&lt;=2, -10*G212+100, 88.958*EXP(-0.0755*G212))</f>
        <v>93</v>
      </c>
      <c r="BI212" s="0" t="n">
        <f aca="false">IF(I212&lt;=100, 0.0053*(I212)^2-1.0332*I212+100.76, 122.82*EXP(-0.0092*I212))</f>
        <v>99.527792</v>
      </c>
      <c r="BJ212" s="0" t="n">
        <f aca="false">IF(P212&lt;=1000, -6.942*LN(P212)+107.59, -36.304*LN(P212)+310.72)</f>
        <v>-5.10718341902276</v>
      </c>
      <c r="BK212" s="0" t="e">
        <f aca="false">BF212^0.04*BG212^0.22*BH212^0.51*BI212^0.06*BJ212^0.17</f>
        <v>#NUM!</v>
      </c>
      <c r="BL212" s="0" t="e">
        <f aca="false">IF(BK212&gt;=90, "Very Good", IF(BK212&gt;=80, "Good", IF(BK212&gt;=70, "Slightly Good", IF(BK212&gt;=60, "Average", IF(BK212&gt;=50, "Slightly Poor", IF(BK212&gt;=40, "Poor", "Very Poor"))))))</f>
        <v>#NUM!</v>
      </c>
      <c r="BM212" s="0" t="n">
        <f aca="false">IF(P212&lt;=1000, -6.942*LN(P212)+107.59, IF(AND(P212&gt;1000, P212&lt;=5213),-36.304*LN(P212)+310.72, IF(P212&gt;5213, 10)))</f>
        <v>10</v>
      </c>
      <c r="BN212" s="0" t="n">
        <f aca="false">BF212^0.04*BG212^0.22*BH212^0.51*BI212^0.06*BM212^0.17</f>
        <v>64.9493791215867</v>
      </c>
      <c r="BO212" s="0" t="str">
        <f aca="false">IF(BN212&gt;=90, "Very Good", IF(BN212&gt;=80, "Good", IF(BN212&gt;=70, "Slightly Good", IF(BN212&gt;=60, "Average", IF(BN212&gt;=50, "Slightly Poor", IF(BN212&gt;=40, "Poor", "Very Poor"))))))</f>
        <v>Average</v>
      </c>
      <c r="BP212" s="0" t="n">
        <f aca="false">IF(AJ212&lt;=1000, -6.942*LN(AJ212)+107.59, IF(AND(AJ212&gt;1000, AJ212&lt;=5213),-36.304*LN(AJ212)+310.72, IF(AJ212&gt;5213, 10)))</f>
        <v>47.725564273536</v>
      </c>
      <c r="BQ212" s="0" t="n">
        <f aca="false">BF212^0.04*BG212^0.22*BH212^0.51*BI212^0.06*BP212^0.17</f>
        <v>84.7154624714074</v>
      </c>
      <c r="BR212" s="0" t="str">
        <f aca="false">IF(BQ212&gt;=90, "Very Good", IF(BQ212&gt;=80, "Good", IF(BQ212&gt;=70, "Slightly Good", IF(BQ212&gt;=60, "Average", IF(BQ212&gt;=50, "Slightly Poor", IF(BQ212&gt;=40, "Poor", "Very Poor"))))))</f>
        <v>Good</v>
      </c>
      <c r="BT212" s="0" t="n">
        <f aca="false">9.81*LN(AH212)+30.6</f>
        <v>31.5349928638804</v>
      </c>
      <c r="BU212" s="0" t="str">
        <f aca="false">IF(BT212&lt;30, "Clean water", IF(AND(BT212&gt;=30, BT212&lt;40), "Hypolimia", IF(AND(BT212&gt;=40,BT212&lt;50), "Mesotrophic", IF(AND(BT212&gt;=50, BT212&lt;70), "Eutrophic", IF(BT212&gt;70,"Hypertrophic")))))</f>
        <v>Hypolimia</v>
      </c>
      <c r="BW212" s="0" t="str">
        <f aca="false">IF(G212/H212&gt;=1, "PLS CHECK", "")</f>
        <v/>
      </c>
      <c r="BX212" s="0" t="str">
        <f aca="false">IF(AC212/J212&gt;=1, "PLS CHECK", "")</f>
        <v/>
      </c>
      <c r="BY212" s="0" t="str">
        <f aca="false">IF(AE212/J212&gt;=1, "PLS CHECK", "")</f>
        <v/>
      </c>
      <c r="BZ212" s="0" t="str">
        <f aca="false">IF(AD212/J212&gt;=1, "PLS CHECK", "")</f>
        <v/>
      </c>
      <c r="CA212" s="0" t="str">
        <f aca="false">IF(AF212/K212&gt;=1, "PLS CHECK", "")</f>
        <v/>
      </c>
      <c r="CB212" s="0" t="str">
        <f aca="false">IF(AG212/K212&gt;=1, "PLS CHECK", "")</f>
        <v/>
      </c>
    </row>
    <row r="213" customFormat="false" ht="12.5" hidden="false" customHeight="false" outlineLevel="0" collapsed="false">
      <c r="A213" s="0" t="n">
        <v>210</v>
      </c>
      <c r="B213" s="15" t="s">
        <v>121</v>
      </c>
      <c r="C213" s="16" t="s">
        <v>122</v>
      </c>
      <c r="D213" s="0" t="s">
        <v>147</v>
      </c>
      <c r="E213" s="0" t="n">
        <v>8.3</v>
      </c>
      <c r="F213" s="0" t="n">
        <v>13.4</v>
      </c>
      <c r="G213" s="0" t="n">
        <v>1.5</v>
      </c>
      <c r="H213" s="0" t="n">
        <v>4.1</v>
      </c>
      <c r="I213" s="0" t="n">
        <v>3</v>
      </c>
      <c r="J213" s="0" t="n">
        <v>3.14</v>
      </c>
      <c r="K213" s="0" t="n">
        <v>0.081</v>
      </c>
      <c r="L213" s="0" t="n">
        <v>2.1</v>
      </c>
      <c r="M213" s="0" t="n">
        <v>29.2</v>
      </c>
      <c r="N213" s="0" t="n">
        <v>0</v>
      </c>
      <c r="O213" s="0" t="n">
        <v>280</v>
      </c>
      <c r="P213" s="0" t="n">
        <v>2700</v>
      </c>
      <c r="AC213" s="0" t="n">
        <v>3.047</v>
      </c>
      <c r="AD213" s="0" t="n">
        <v>0.106</v>
      </c>
      <c r="AE213" s="0" t="n">
        <v>2.727</v>
      </c>
      <c r="AF213" s="0" t="n">
        <v>0.06</v>
      </c>
      <c r="AG213" s="0" t="n">
        <v>0.049</v>
      </c>
      <c r="AH213" s="0" t="n">
        <v>21.8</v>
      </c>
      <c r="AJ213" s="0" t="n">
        <v>640</v>
      </c>
      <c r="BF213" s="0" t="n">
        <f aca="false">IF(E213&lt;11,-3.6797*E213^2+48.115*E213-53.83,280.92*EXP(-0.2027*E213))</f>
        <v>92.029967</v>
      </c>
      <c r="BG213" s="0" t="n">
        <f aca="false">32.208*LN(F213)+21.438</f>
        <v>105.025963601667</v>
      </c>
      <c r="BH213" s="0" t="n">
        <f aca="false">IF(G213&lt;=2, -10*G213+100, 88.958*EXP(-0.0755*G213))</f>
        <v>85</v>
      </c>
      <c r="BI213" s="0" t="n">
        <f aca="false">IF(I213&lt;=100, 0.0053*(I213)^2-1.0332*I213+100.76, 122.82*EXP(-0.0092*I213))</f>
        <v>97.7081</v>
      </c>
      <c r="BJ213" s="0" t="n">
        <f aca="false">IF(P213&lt;=1000, -6.942*LN(P213)+107.59, -36.304*LN(P213)+310.72)</f>
        <v>23.8818399844672</v>
      </c>
      <c r="BK213" s="0" t="n">
        <f aca="false">BF213^0.04*BG213^0.22*BH213^0.51*BI213^0.06*BJ213^0.17</f>
        <v>72.596126480758</v>
      </c>
      <c r="BL213" s="0" t="str">
        <f aca="false">IF(BK213&gt;=90, "Very Good", IF(BK213&gt;=80, "Good", IF(BK213&gt;=70, "Slightly Good", IF(BK213&gt;=60, "Average", IF(BK213&gt;=50, "Slightly Poor", IF(BK213&gt;=40, "Poor", "Very Poor"))))))</f>
        <v>Slightly Good</v>
      </c>
      <c r="BM213" s="0" t="n">
        <f aca="false">IF(P213&lt;=1000, -6.942*LN(P213)+107.59, IF(AND(P213&gt;1000, P213&lt;=5213),-36.304*LN(P213)+310.72, IF(P213&gt;5213, 10)))</f>
        <v>23.8818399844672</v>
      </c>
      <c r="BN213" s="0" t="n">
        <f aca="false">BF213^0.04*BG213^0.22*BH213^0.51*BI213^0.06*BM213^0.17</f>
        <v>72.596126480758</v>
      </c>
      <c r="BO213" s="0" t="str">
        <f aca="false">IF(BN213&gt;=90, "Very Good", IF(BN213&gt;=80, "Good", IF(BN213&gt;=70, "Slightly Good", IF(BN213&gt;=60, "Average", IF(BN213&gt;=50, "Slightly Poor", IF(BN213&gt;=40, "Poor", "Very Poor"))))))</f>
        <v>Slightly Good</v>
      </c>
      <c r="BP213" s="0" t="n">
        <f aca="false">IF(AJ213&lt;=1000, -6.942*LN(AJ213)+107.59, IF(AND(AJ213&gt;1000, AJ213&lt;=5213),-36.304*LN(AJ213)+310.72, IF(AJ213&gt;5213, 10)))</f>
        <v>62.7344879197525</v>
      </c>
      <c r="BQ213" s="0" t="n">
        <f aca="false">BF213^0.04*BG213^0.22*BH213^0.51*BI213^0.06*BP213^0.17</f>
        <v>85.5496044909255</v>
      </c>
      <c r="BR213" s="0" t="str">
        <f aca="false">IF(BQ213&gt;=90, "Very Good", IF(BQ213&gt;=80, "Good", IF(BQ213&gt;=70, "Slightly Good", IF(BQ213&gt;=60, "Average", IF(BQ213&gt;=50, "Slightly Poor", IF(BQ213&gt;=40, "Poor", "Very Poor"))))))</f>
        <v>Good</v>
      </c>
      <c r="BT213" s="0" t="n">
        <f aca="false">9.81*LN(AH213)+30.6</f>
        <v>60.8335368036894</v>
      </c>
      <c r="BU213" s="0" t="str">
        <f aca="false">IF(BT213&lt;30, "Clean water", IF(AND(BT213&gt;=30, BT213&lt;40), "Hypolimia", IF(AND(BT213&gt;=40,BT213&lt;50), "Mesotrophic", IF(AND(BT213&gt;=50, BT213&lt;70), "Eutrophic", IF(BT213&gt;70,"Hypertrophic")))))</f>
        <v>Eutrophic</v>
      </c>
      <c r="BW213" s="0" t="str">
        <f aca="false">IF(G213/H213&gt;=1, "PLS CHECK", "")</f>
        <v/>
      </c>
      <c r="BX213" s="0" t="str">
        <f aca="false">IF(AC213/J213&gt;=1, "PLS CHECK", "")</f>
        <v/>
      </c>
      <c r="BY213" s="0" t="str">
        <f aca="false">IF(AE213/J213&gt;=1, "PLS CHECK", "")</f>
        <v/>
      </c>
      <c r="BZ213" s="0" t="str">
        <f aca="false">IF(AD213/J213&gt;=1, "PLS CHECK", "")</f>
        <v/>
      </c>
      <c r="CA213" s="0" t="str">
        <f aca="false">IF(AF213/K213&gt;=1, "PLS CHECK", "")</f>
        <v/>
      </c>
      <c r="CB213" s="0" t="str">
        <f aca="false">IF(AG213/K213&gt;=1, "PLS CHECK", "")</f>
        <v/>
      </c>
    </row>
    <row r="214" customFormat="false" ht="12.5" hidden="false" customHeight="false" outlineLevel="0" collapsed="false">
      <c r="A214" s="0" t="n">
        <v>211</v>
      </c>
      <c r="B214" s="15" t="s">
        <v>140</v>
      </c>
      <c r="C214" s="16" t="s">
        <v>141</v>
      </c>
      <c r="D214" s="0" t="s">
        <v>147</v>
      </c>
      <c r="E214" s="0" t="n">
        <v>8.2</v>
      </c>
      <c r="F214" s="0" t="n">
        <v>7.9</v>
      </c>
      <c r="G214" s="0" t="n">
        <v>2.8</v>
      </c>
      <c r="H214" s="0" t="n">
        <v>4.3</v>
      </c>
      <c r="I214" s="0" t="n">
        <v>6.1</v>
      </c>
      <c r="J214" s="0" t="n">
        <v>4.029</v>
      </c>
      <c r="K214" s="0" t="n">
        <v>0.183</v>
      </c>
      <c r="L214" s="0" t="n">
        <v>3.4</v>
      </c>
      <c r="M214" s="0" t="n">
        <v>26.9</v>
      </c>
      <c r="O214" s="37"/>
      <c r="BD214" s="0" t="n">
        <v>0.061</v>
      </c>
      <c r="BF214" s="0" t="n">
        <f aca="false">IF(E214&lt;11,-3.6797*E214^2+48.115*E214-53.83,280.92*EXP(-0.2027*E214))</f>
        <v>93.289972</v>
      </c>
      <c r="BG214" s="0" t="n">
        <f aca="false">32.208*LN(F214)+21.438</f>
        <v>88.0075157571056</v>
      </c>
      <c r="BH214" s="0" t="n">
        <f aca="false">IF(G214&lt;=2, -10*G214+100, 88.958*EXP(-0.0755*G214))</f>
        <v>72.0070728511501</v>
      </c>
      <c r="BI214" s="0" t="n">
        <f aca="false">IF(I214&lt;=100, 0.0053*(I214)^2-1.0332*I214+100.76, 122.82*EXP(-0.0092*I214))</f>
        <v>94.654693</v>
      </c>
      <c r="BJ214" s="0" t="e">
        <f aca="false">IF(P214&lt;=1000, -6.942*LN(P214)+107.59, -36.304*LN(P214)+310.72)</f>
        <v>#VALUE!</v>
      </c>
      <c r="BK214" s="0" t="e">
        <f aca="false">BF214^0.04*BG214^0.22*BH214^0.51*BI214^0.06*BJ214^0.17</f>
        <v>#VALUE!</v>
      </c>
      <c r="BL214" s="0" t="e">
        <f aca="false">IF(BK214&gt;=90, "Very Good", IF(BK214&gt;=80, "Good", IF(BK214&gt;=70, "Slightly Good", IF(BK214&gt;=60, "Average", IF(BK214&gt;=50, "Slightly Poor", IF(BK214&gt;=40, "Poor", "Very Poor"))))))</f>
        <v>#VALUE!</v>
      </c>
      <c r="BM214" s="0" t="e">
        <f aca="false">IF(P214&lt;=1000, -6.942*LN(P214)+107.59, IF(AND(P214&gt;1000, P214&lt;=5213),-36.304*LN(P214)+310.72, IF(P214&gt;5213, 10)))</f>
        <v>#VALUE!</v>
      </c>
      <c r="BN214" s="0" t="e">
        <f aca="false">BF214^0.04*BG214^0.22*BH214^0.51*BI214^0.06*BM214^0.17</f>
        <v>#VALUE!</v>
      </c>
      <c r="BO214" s="0" t="e">
        <f aca="false">IF(BN214&gt;=90, "Very Good", IF(BN214&gt;=80, "Good", IF(BN214&gt;=70, "Slightly Good", IF(BN214&gt;=60, "Average", IF(BN214&gt;=50, "Slightly Poor", IF(BN214&gt;=40, "Poor", "Very Poor"))))))</f>
        <v>#VALUE!</v>
      </c>
      <c r="BP214" s="0" t="e">
        <f aca="false">IF(AJ214&lt;=1000, -6.942*LN(AJ214)+107.59, IF(AND(AJ214&gt;1000, AJ214&lt;=5213),-36.304*LN(AJ214)+310.72, IF(AJ214&gt;5213, 10)))</f>
        <v>#VALUE!</v>
      </c>
      <c r="BQ214" s="0" t="e">
        <f aca="false">BF214^0.04*BG214^0.22*BH214^0.51*BI214^0.06*BP214^0.17</f>
        <v>#VALUE!</v>
      </c>
      <c r="BR214" s="0" t="e">
        <f aca="false">IF(BQ214&gt;=90, "Very Good", IF(BQ214&gt;=80, "Good", IF(BQ214&gt;=70, "Slightly Good", IF(BQ214&gt;=60, "Average", IF(BQ214&gt;=50, "Slightly Poor", IF(BQ214&gt;=40, "Poor", "Very Poor"))))))</f>
        <v>#VALUE!</v>
      </c>
      <c r="BT214" s="0" t="e">
        <f aca="false">9.81*LN(AH214)+30.6</f>
        <v>#VALUE!</v>
      </c>
      <c r="BU214" s="0" t="e">
        <f aca="false">IF(BT214&lt;30, "Clean water", IF(AND(BT214&gt;=30, BT214&lt;40), "Hypolimia", IF(AND(BT214&gt;=40,BT214&lt;50), "Mesotrophic", IF(AND(BT214&gt;=50, BT214&lt;70), "Eutrophic", IF(BT214&gt;70,"Hypertrophic")))))</f>
        <v>#VALUE!</v>
      </c>
      <c r="BW214" s="0" t="str">
        <f aca="false">IF(G214/H214&gt;=1, "PLS CHECK", "")</f>
        <v/>
      </c>
      <c r="BX214" s="0" t="str">
        <f aca="false">IF(AC214/J214&gt;=1, "PLS CHECK", "")</f>
        <v/>
      </c>
      <c r="BY214" s="0" t="str">
        <f aca="false">IF(AE214/J214&gt;=1, "PLS CHECK", "")</f>
        <v/>
      </c>
      <c r="BZ214" s="0" t="str">
        <f aca="false">IF(AD214/J214&gt;=1, "PLS CHECK", "")</f>
        <v/>
      </c>
      <c r="CA214" s="0" t="str">
        <f aca="false">IF(AF214/K214&gt;=1, "PLS CHECK", "")</f>
        <v/>
      </c>
      <c r="CB214" s="0" t="str">
        <f aca="false">IF(AG214/K214&gt;=1, "PLS CHECK", "")</f>
        <v/>
      </c>
    </row>
    <row r="215" customFormat="false" ht="12.5" hidden="false" customHeight="false" outlineLevel="0" collapsed="false">
      <c r="A215" s="0" t="n">
        <v>212</v>
      </c>
      <c r="B215" s="15" t="s">
        <v>123</v>
      </c>
      <c r="C215" s="16" t="s">
        <v>124</v>
      </c>
      <c r="D215" s="0" t="s">
        <v>147</v>
      </c>
      <c r="E215" s="37"/>
      <c r="F215" s="0" t="n">
        <v>8.5</v>
      </c>
      <c r="G215" s="0" t="n">
        <v>1.5</v>
      </c>
      <c r="H215" s="0" t="n">
        <v>5.8</v>
      </c>
      <c r="I215" s="0" t="n">
        <v>1.6</v>
      </c>
      <c r="J215" s="0" t="n">
        <v>6.437</v>
      </c>
      <c r="K215" s="0" t="n">
        <v>0.082</v>
      </c>
      <c r="L215" s="0" t="n">
        <v>3.3</v>
      </c>
      <c r="M215" s="0" t="n">
        <v>26</v>
      </c>
      <c r="N215" s="0" t="n">
        <v>0</v>
      </c>
      <c r="O215" s="0" t="n">
        <v>466</v>
      </c>
      <c r="P215" s="0" t="n">
        <v>60000</v>
      </c>
      <c r="AC215" s="0" t="n">
        <v>6.405</v>
      </c>
      <c r="AD215" s="0" t="n">
        <v>0.883</v>
      </c>
      <c r="AE215" s="0" t="n">
        <v>5.301</v>
      </c>
      <c r="AF215" s="0" t="n">
        <v>0.062</v>
      </c>
      <c r="AG215" s="0" t="n">
        <v>0.047</v>
      </c>
      <c r="AH215" s="0" t="n">
        <v>8.2</v>
      </c>
      <c r="AJ215" s="37"/>
      <c r="BF215" s="0" t="n">
        <f aca="false">IF(E215&lt;11,-3.6797*E215^2+48.115*E215-53.83,280.92*EXP(-0.2027*E215))</f>
        <v>-53.83</v>
      </c>
      <c r="BG215" s="0" t="n">
        <f aca="false">32.208*LN(F215)+21.438</f>
        <v>90.3652509938879</v>
      </c>
      <c r="BH215" s="0" t="n">
        <f aca="false">IF(G215&lt;=2, -10*G215+100, 88.958*EXP(-0.0755*G215))</f>
        <v>85</v>
      </c>
      <c r="BI215" s="0" t="n">
        <f aca="false">IF(I215&lt;=100, 0.0053*(I215)^2-1.0332*I215+100.76, 122.82*EXP(-0.0092*I215))</f>
        <v>99.120448</v>
      </c>
      <c r="BJ215" s="0" t="n">
        <f aca="false">IF(P215&lt;=1000, -6.942*LN(P215)+107.59, -36.304*LN(P215)+310.72)</f>
        <v>-88.7002326350786</v>
      </c>
      <c r="BK215" s="0" t="e">
        <f aca="false">BF215^0.04*BG215^0.22*BH215^0.51*BI215^0.06*BJ215^0.17</f>
        <v>#NUM!</v>
      </c>
      <c r="BL215" s="0" t="e">
        <f aca="false">IF(BK215&gt;=90, "Very Good", IF(BK215&gt;=80, "Good", IF(BK215&gt;=70, "Slightly Good", IF(BK215&gt;=60, "Average", IF(BK215&gt;=50, "Slightly Poor", IF(BK215&gt;=40, "Poor", "Very Poor"))))))</f>
        <v>#NUM!</v>
      </c>
      <c r="BM215" s="0" t="n">
        <f aca="false">IF(P215&lt;=1000, -6.942*LN(P215)+107.59, IF(AND(P215&gt;1000, P215&lt;=5213),-36.304*LN(P215)+310.72, IF(P215&gt;5213, 10)))</f>
        <v>10</v>
      </c>
      <c r="BN215" s="0" t="n">
        <f aca="false">BF215^0.04*BG215^0.22*BH215^0.51*BI215^0.06*BM215^0.17</f>
        <v>-59.3382513287318</v>
      </c>
      <c r="BO215" s="0" t="str">
        <f aca="false">IF(BN215&gt;=90, "Very Good", IF(BN215&gt;=80, "Good", IF(BN215&gt;=70, "Slightly Good", IF(BN215&gt;=60, "Average", IF(BN215&gt;=50, "Slightly Poor", IF(BN215&gt;=40, "Poor", "Very Poor"))))))</f>
        <v>Very Poor</v>
      </c>
      <c r="BP215" s="0" t="e">
        <f aca="false">IF(AJ215&lt;=1000, -6.942*LN(AJ215)+107.59, IF(AND(AJ215&gt;1000, AJ215&lt;=5213),-36.304*LN(AJ215)+310.72, IF(AJ215&gt;5213, 10)))</f>
        <v>#VALUE!</v>
      </c>
      <c r="BQ215" s="0" t="e">
        <f aca="false">BF215^0.04*BG215^0.22*BH215^0.51*BI215^0.06*BP215^0.17</f>
        <v>#VALUE!</v>
      </c>
      <c r="BR215" s="0" t="e">
        <f aca="false">IF(BQ215&gt;=90, "Very Good", IF(BQ215&gt;=80, "Good", IF(BQ215&gt;=70, "Slightly Good", IF(BQ215&gt;=60, "Average", IF(BQ215&gt;=50, "Slightly Poor", IF(BQ215&gt;=40, "Poor", "Very Poor"))))))</f>
        <v>#VALUE!</v>
      </c>
      <c r="BT215" s="0" t="n">
        <f aca="false">9.81*LN(AH215)+30.6</f>
        <v>51.2415560533907</v>
      </c>
      <c r="BU215" s="0" t="str">
        <f aca="false">IF(BT215&lt;30, "Clean water", IF(AND(BT215&gt;=30, BT215&lt;40), "Hypolimia", IF(AND(BT215&gt;=40,BT215&lt;50), "Mesotrophic", IF(AND(BT215&gt;=50, BT215&lt;70), "Eutrophic", IF(BT215&gt;70,"Hypertrophic")))))</f>
        <v>Eutrophic</v>
      </c>
      <c r="BW215" s="0" t="str">
        <f aca="false">IF(G215/H215&gt;=1, "PLS CHECK", "")</f>
        <v/>
      </c>
      <c r="BX215" s="0" t="str">
        <f aca="false">IF(AC215/J215&gt;=1, "PLS CHECK", "")</f>
        <v/>
      </c>
      <c r="BY215" s="0" t="str">
        <f aca="false">IF(AE215/J215&gt;=1, "PLS CHECK", "")</f>
        <v/>
      </c>
      <c r="BZ215" s="0" t="str">
        <f aca="false">IF(AD215/J215&gt;=1, "PLS CHECK", "")</f>
        <v/>
      </c>
      <c r="CA215" s="0" t="str">
        <f aca="false">IF(AF215/K215&gt;=1, "PLS CHECK", "")</f>
        <v/>
      </c>
      <c r="CB215" s="0" t="str">
        <f aca="false">IF(AG215/K215&gt;=1, "PLS CHECK", "")</f>
        <v/>
      </c>
    </row>
    <row r="216" customFormat="false" ht="12.5" hidden="false" customHeight="false" outlineLevel="0" collapsed="false">
      <c r="A216" s="0" t="n">
        <v>213</v>
      </c>
      <c r="B216" s="15" t="s">
        <v>125</v>
      </c>
      <c r="C216" s="16" t="s">
        <v>126</v>
      </c>
      <c r="D216" s="0" t="s">
        <v>147</v>
      </c>
      <c r="E216" s="0" t="n">
        <v>8.2</v>
      </c>
      <c r="F216" s="0" t="n">
        <v>9.9</v>
      </c>
      <c r="G216" s="0" t="n">
        <v>1.4</v>
      </c>
      <c r="H216" s="0" t="n">
        <v>4.4</v>
      </c>
      <c r="I216" s="0" t="n">
        <v>3</v>
      </c>
      <c r="J216" s="0" t="n">
        <v>6.248</v>
      </c>
      <c r="K216" s="0" t="n">
        <v>0.064</v>
      </c>
      <c r="L216" s="0" t="n">
        <v>2</v>
      </c>
      <c r="M216" s="0" t="n">
        <v>27.4</v>
      </c>
      <c r="N216" s="0" t="n">
        <v>0</v>
      </c>
      <c r="O216" s="0" t="n">
        <v>463</v>
      </c>
      <c r="P216" s="37"/>
      <c r="AC216" s="0" t="n">
        <v>6.246</v>
      </c>
      <c r="AD216" s="0" t="n">
        <v>0.268</v>
      </c>
      <c r="AE216" s="0" t="n">
        <v>5.535</v>
      </c>
      <c r="AF216" s="0" t="n">
        <v>0.047</v>
      </c>
      <c r="AG216" s="0" t="n">
        <v>0.031</v>
      </c>
      <c r="AH216" s="0" t="n">
        <v>14.9</v>
      </c>
      <c r="AJ216" s="37"/>
      <c r="BF216" s="0" t="n">
        <f aca="false">IF(E216&lt;11,-3.6797*E216^2+48.115*E216-53.83,280.92*EXP(-0.2027*E216))</f>
        <v>93.289972</v>
      </c>
      <c r="BG216" s="0" t="n">
        <f aca="false">32.208*LN(F216)+21.438</f>
        <v>95.2759594579826</v>
      </c>
      <c r="BH216" s="0" t="n">
        <f aca="false">IF(G216&lt;=2, -10*G216+100, 88.958*EXP(-0.0755*G216))</f>
        <v>86</v>
      </c>
      <c r="BI216" s="0" t="n">
        <f aca="false">IF(I216&lt;=100, 0.0053*(I216)^2-1.0332*I216+100.76, 122.82*EXP(-0.0092*I216))</f>
        <v>97.7081</v>
      </c>
      <c r="BJ216" s="0" t="e">
        <f aca="false">IF(P216&lt;=1000, -6.942*LN(P216)+107.59, -36.304*LN(P216)+310.72)</f>
        <v>#VALUE!</v>
      </c>
      <c r="BK216" s="0" t="e">
        <f aca="false">BF216^0.04*BG216^0.22*BH216^0.51*BI216^0.06*BJ216^0.17</f>
        <v>#VALUE!</v>
      </c>
      <c r="BL216" s="0" t="e">
        <f aca="false">IF(BK216&gt;=90, "Very Good", IF(BK216&gt;=80, "Good", IF(BK216&gt;=70, "Slightly Good", IF(BK216&gt;=60, "Average", IF(BK216&gt;=50, "Slightly Poor", IF(BK216&gt;=40, "Poor", "Very Poor"))))))</f>
        <v>#VALUE!</v>
      </c>
      <c r="BM216" s="0" t="e">
        <f aca="false">IF(P216&lt;=1000, -6.942*LN(P216)+107.59, IF(AND(P216&gt;1000, P216&lt;=5213),-36.304*LN(P216)+310.72, IF(P216&gt;5213, 10)))</f>
        <v>#VALUE!</v>
      </c>
      <c r="BN216" s="0" t="e">
        <f aca="false">BF216^0.04*BG216^0.22*BH216^0.51*BI216^0.06*BM216^0.17</f>
        <v>#VALUE!</v>
      </c>
      <c r="BO216" s="0" t="e">
        <f aca="false">IF(BN216&gt;=90, "Very Good", IF(BN216&gt;=80, "Good", IF(BN216&gt;=70, "Slightly Good", IF(BN216&gt;=60, "Average", IF(BN216&gt;=50, "Slightly Poor", IF(BN216&gt;=40, "Poor", "Very Poor"))))))</f>
        <v>#VALUE!</v>
      </c>
      <c r="BP216" s="0" t="e">
        <f aca="false">IF(AJ216&lt;=1000, -6.942*LN(AJ216)+107.59, IF(AND(AJ216&gt;1000, AJ216&lt;=5213),-36.304*LN(AJ216)+310.72, IF(AJ216&gt;5213, 10)))</f>
        <v>#VALUE!</v>
      </c>
      <c r="BQ216" s="0" t="e">
        <f aca="false">BF216^0.04*BG216^0.22*BH216^0.51*BI216^0.06*BP216^0.17</f>
        <v>#VALUE!</v>
      </c>
      <c r="BR216" s="0" t="e">
        <f aca="false">IF(BQ216&gt;=90, "Very Good", IF(BQ216&gt;=80, "Good", IF(BQ216&gt;=70, "Slightly Good", IF(BQ216&gt;=60, "Average", IF(BQ216&gt;=50, "Slightly Poor", IF(BQ216&gt;=40, "Poor", "Very Poor"))))))</f>
        <v>#VALUE!</v>
      </c>
      <c r="BT216" s="0" t="n">
        <f aca="false">9.81*LN(AH216)+30.6</f>
        <v>57.1003534990534</v>
      </c>
      <c r="BU216" s="0" t="str">
        <f aca="false">IF(BT216&lt;30, "Clean water", IF(AND(BT216&gt;=30, BT216&lt;40), "Hypolimia", IF(AND(BT216&gt;=40,BT216&lt;50), "Mesotrophic", IF(AND(BT216&gt;=50, BT216&lt;70), "Eutrophic", IF(BT216&gt;70,"Hypertrophic")))))</f>
        <v>Eutrophic</v>
      </c>
      <c r="BW216" s="0" t="str">
        <f aca="false">IF(G216/H216&gt;=1, "PLS CHECK", "")</f>
        <v/>
      </c>
      <c r="BX216" s="0" t="str">
        <f aca="false">IF(AC216/J216&gt;=1, "PLS CHECK", "")</f>
        <v/>
      </c>
      <c r="BY216" s="0" t="str">
        <f aca="false">IF(AE216/J216&gt;=1, "PLS CHECK", "")</f>
        <v/>
      </c>
      <c r="BZ216" s="0" t="str">
        <f aca="false">IF(AD216/J216&gt;=1, "PLS CHECK", "")</f>
        <v/>
      </c>
      <c r="CA216" s="0" t="str">
        <f aca="false">IF(AF216/K216&gt;=1, "PLS CHECK", "")</f>
        <v/>
      </c>
      <c r="CB216" s="0" t="str">
        <f aca="false">IF(AG216/K216&gt;=1, "PLS CHECK", "")</f>
        <v/>
      </c>
    </row>
    <row r="217" customFormat="false" ht="12.5" hidden="false" customHeight="false" outlineLevel="0" collapsed="false">
      <c r="A217" s="0" t="n">
        <v>214</v>
      </c>
      <c r="B217" s="15" t="s">
        <v>72</v>
      </c>
      <c r="C217" s="16" t="s">
        <v>73</v>
      </c>
      <c r="D217" s="0" t="s">
        <v>148</v>
      </c>
      <c r="E217" s="0" t="n">
        <v>8.2</v>
      </c>
      <c r="F217" s="37"/>
      <c r="G217" s="0" t="n">
        <v>2.1</v>
      </c>
      <c r="H217" s="0" t="n">
        <v>5.3</v>
      </c>
      <c r="I217" s="37"/>
      <c r="J217" s="0" t="n">
        <v>3.038</v>
      </c>
      <c r="K217" s="0" t="n">
        <v>0.102</v>
      </c>
      <c r="L217" s="0" t="n">
        <v>2.3</v>
      </c>
      <c r="M217" s="0" t="n">
        <v>27.9</v>
      </c>
      <c r="N217" s="0" t="n">
        <v>0</v>
      </c>
      <c r="O217" s="0" t="n">
        <v>255</v>
      </c>
      <c r="P217" s="0" t="n">
        <v>26600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V217" s="0" t="n">
        <v>0</v>
      </c>
      <c r="AC217" s="0" t="n">
        <v>2.931</v>
      </c>
      <c r="AD217" s="0" t="n">
        <v>0.228</v>
      </c>
      <c r="AE217" s="0" t="n">
        <v>2.325</v>
      </c>
      <c r="AF217" s="0" t="n">
        <v>0.062</v>
      </c>
      <c r="AG217" s="0" t="n">
        <v>0.033</v>
      </c>
      <c r="AH217" s="0" t="n">
        <v>20.7</v>
      </c>
      <c r="AJ217" s="0" t="n">
        <v>1111</v>
      </c>
      <c r="AP217" s="0" t="n">
        <v>0</v>
      </c>
      <c r="AY217" s="0" t="n">
        <v>0</v>
      </c>
      <c r="BF217" s="0" t="n">
        <f aca="false">IF(E217&lt;11,-3.6797*E217^2+48.115*E217-53.83,280.92*EXP(-0.2027*E217))</f>
        <v>93.289972</v>
      </c>
      <c r="BG217" s="0" t="e">
        <f aca="false">32.208*LN(F217)+21.438</f>
        <v>#VALUE!</v>
      </c>
      <c r="BH217" s="0" t="n">
        <f aca="false">IF(G217&lt;=2, -10*G217+100, 88.958*EXP(-0.0755*G217))</f>
        <v>75.9150041678102</v>
      </c>
      <c r="BI217" s="0" t="n">
        <f aca="false">IF(I217&lt;=100, 0.0053*(I217)^2-1.0332*I217+100.76, 122.82*EXP(-0.0092*I217))</f>
        <v>100.76</v>
      </c>
      <c r="BJ217" s="0" t="n">
        <f aca="false">IF(P217&lt;=1000, -6.942*LN(P217)+107.59, -36.304*LN(P217)+310.72)</f>
        <v>-59.1693484261225</v>
      </c>
      <c r="BK217" s="0" t="e">
        <f aca="false">BF217^0.04*BG217^0.22*BH217^0.51*BI217^0.06*BJ217^0.17</f>
        <v>#VALUE!</v>
      </c>
      <c r="BL217" s="0" t="e">
        <f aca="false">IF(BK217&gt;=90, "Very Good", IF(BK217&gt;=80, "Good", IF(BK217&gt;=70, "Slightly Good", IF(BK217&gt;=60, "Average", IF(BK217&gt;=50, "Slightly Poor", IF(BK217&gt;=40, "Poor", "Very Poor"))))))</f>
        <v>#VALUE!</v>
      </c>
      <c r="BM217" s="0" t="n">
        <f aca="false">IF(P217&lt;=1000, -6.942*LN(P217)+107.59, IF(AND(P217&gt;1000, P217&lt;=5213),-36.304*LN(P217)+310.72, IF(P217&gt;5213, 10)))</f>
        <v>10</v>
      </c>
      <c r="BN217" s="0" t="e">
        <f aca="false">BF217^0.04*BG217^0.22*BH217^0.51*BI217^0.06*BM217^0.17</f>
        <v>#VALUE!</v>
      </c>
      <c r="BO217" s="0" t="e">
        <f aca="false">IF(BN217&gt;=90, "Very Good", IF(BN217&gt;=80, "Good", IF(BN217&gt;=70, "Slightly Good", IF(BN217&gt;=60, "Average", IF(BN217&gt;=50, "Slightly Poor", IF(BN217&gt;=40, "Poor", "Very Poor"))))))</f>
        <v>#VALUE!</v>
      </c>
      <c r="BP217" s="0" t="n">
        <f aca="false">IF(AJ217&lt;=1000, -6.942*LN(AJ217)+107.59, IF(AND(AJ217&gt;1000, AJ217&lt;=5213),-36.304*LN(AJ217)+310.72, IF(AJ217&gt;5213, 10)))</f>
        <v>56.1194747729229</v>
      </c>
      <c r="BQ217" s="0" t="e">
        <f aca="false">BF217^0.04*BG217^0.22*BH217^0.51*BI217^0.06*BP217^0.17</f>
        <v>#VALUE!</v>
      </c>
      <c r="BR217" s="0" t="e">
        <f aca="false">IF(BQ217&gt;=90, "Very Good", IF(BQ217&gt;=80, "Good", IF(BQ217&gt;=70, "Slightly Good", IF(BQ217&gt;=60, "Average", IF(BQ217&gt;=50, "Slightly Poor", IF(BQ217&gt;=40, "Poor", "Very Poor"))))))</f>
        <v>#VALUE!</v>
      </c>
      <c r="BT217" s="0" t="n">
        <f aca="false">9.81*LN(AH217)+30.6</f>
        <v>60.3256115996617</v>
      </c>
      <c r="BU217" s="0" t="str">
        <f aca="false">IF(BT217&lt;30, "Clean water", IF(AND(BT217&gt;=30, BT217&lt;40), "Hypolimia", IF(AND(BT217&gt;=40,BT217&lt;50), "Mesotrophic", IF(AND(BT217&gt;=50, BT217&lt;70), "Eutrophic", IF(BT217&gt;70,"Hypertrophic")))))</f>
        <v>Eutrophic</v>
      </c>
      <c r="BW217" s="0" t="str">
        <f aca="false">IF(G217/H217&gt;=1, "PLS CHECK", "")</f>
        <v/>
      </c>
      <c r="BX217" s="0" t="str">
        <f aca="false">IF(AC217/J217&gt;=1, "PLS CHECK", "")</f>
        <v/>
      </c>
      <c r="BY217" s="0" t="str">
        <f aca="false">IF(AE217/J217&gt;=1, "PLS CHECK", "")</f>
        <v/>
      </c>
      <c r="BZ217" s="0" t="str">
        <f aca="false">IF(AD217/J217&gt;=1, "PLS CHECK", "")</f>
        <v/>
      </c>
      <c r="CA217" s="0" t="str">
        <f aca="false">IF(AF217/K217&gt;=1, "PLS CHECK", "")</f>
        <v/>
      </c>
      <c r="CB217" s="0" t="str">
        <f aca="false">IF(AG217/K217&gt;=1, "PLS CHECK", "")</f>
        <v/>
      </c>
    </row>
    <row r="218" customFormat="false" ht="12.5" hidden="false" customHeight="false" outlineLevel="0" collapsed="false">
      <c r="A218" s="0" t="n">
        <v>215</v>
      </c>
      <c r="B218" s="15" t="s">
        <v>131</v>
      </c>
      <c r="C218" s="16" t="s">
        <v>132</v>
      </c>
      <c r="D218" s="0" t="s">
        <v>148</v>
      </c>
      <c r="E218" s="37"/>
      <c r="F218" s="0" t="n">
        <v>8.7</v>
      </c>
      <c r="G218" s="0" t="n">
        <v>1.8</v>
      </c>
      <c r="H218" s="0" t="n">
        <v>4</v>
      </c>
      <c r="I218" s="0" t="n">
        <v>6.5</v>
      </c>
      <c r="J218" s="0" t="n">
        <v>2.453</v>
      </c>
      <c r="K218" s="0" t="n">
        <v>0.1</v>
      </c>
      <c r="L218" s="0" t="n">
        <v>3</v>
      </c>
      <c r="M218" s="0" t="n">
        <v>27.6</v>
      </c>
      <c r="O218" s="0" t="n">
        <v>545</v>
      </c>
      <c r="BD218" s="0" t="n">
        <v>0.067</v>
      </c>
      <c r="BF218" s="0" t="n">
        <f aca="false">IF(E218&lt;11,-3.6797*E218^2+48.115*E218-53.83,280.92*EXP(-0.2027*E218))</f>
        <v>-53.83</v>
      </c>
      <c r="BG218" s="0" t="n">
        <f aca="false">32.208*LN(F218)+21.438</f>
        <v>91.1143080104746</v>
      </c>
      <c r="BH218" s="0" t="n">
        <f aca="false">IF(G218&lt;=2, -10*G218+100, 88.958*EXP(-0.0755*G218))</f>
        <v>82</v>
      </c>
      <c r="BI218" s="0" t="n">
        <f aca="false">IF(I218&lt;=100, 0.0053*(I218)^2-1.0332*I218+100.76, 122.82*EXP(-0.0092*I218))</f>
        <v>94.268125</v>
      </c>
      <c r="BJ218" s="0" t="e">
        <f aca="false">IF(P218&lt;=1000, -6.942*LN(P218)+107.59, -36.304*LN(P218)+310.72)</f>
        <v>#VALUE!</v>
      </c>
      <c r="BK218" s="0" t="e">
        <f aca="false">BF218^0.04*BG218^0.22*BH218^0.51*BI218^0.06*BJ218^0.17</f>
        <v>#VALUE!</v>
      </c>
      <c r="BL218" s="0" t="e">
        <f aca="false">IF(BK218&gt;=90, "Very Good", IF(BK218&gt;=80, "Good", IF(BK218&gt;=70, "Slightly Good", IF(BK218&gt;=60, "Average", IF(BK218&gt;=50, "Slightly Poor", IF(BK218&gt;=40, "Poor", "Very Poor"))))))</f>
        <v>#VALUE!</v>
      </c>
      <c r="BM218" s="0" t="e">
        <f aca="false">IF(P218&lt;=1000, -6.942*LN(P218)+107.59, IF(AND(P218&gt;1000, P218&lt;=5213),-36.304*LN(P218)+310.72, IF(P218&gt;5213, 10)))</f>
        <v>#VALUE!</v>
      </c>
      <c r="BN218" s="0" t="e">
        <f aca="false">BF218^0.04*BG218^0.22*BH218^0.51*BI218^0.06*BM218^0.17</f>
        <v>#VALUE!</v>
      </c>
      <c r="BO218" s="0" t="e">
        <f aca="false">IF(BN218&gt;=90, "Very Good", IF(BN218&gt;=80, "Good", IF(BN218&gt;=70, "Slightly Good", IF(BN218&gt;=60, "Average", IF(BN218&gt;=50, "Slightly Poor", IF(BN218&gt;=40, "Poor", "Very Poor"))))))</f>
        <v>#VALUE!</v>
      </c>
      <c r="BP218" s="0" t="e">
        <f aca="false">IF(AJ218&lt;=1000, -6.942*LN(AJ218)+107.59, IF(AND(AJ218&gt;1000, AJ218&lt;=5213),-36.304*LN(AJ218)+310.72, IF(AJ218&gt;5213, 10)))</f>
        <v>#VALUE!</v>
      </c>
      <c r="BQ218" s="0" t="e">
        <f aca="false">BF218^0.04*BG218^0.22*BH218^0.51*BI218^0.06*BP218^0.17</f>
        <v>#VALUE!</v>
      </c>
      <c r="BR218" s="0" t="e">
        <f aca="false">IF(BQ218&gt;=90, "Very Good", IF(BQ218&gt;=80, "Good", IF(BQ218&gt;=70, "Slightly Good", IF(BQ218&gt;=60, "Average", IF(BQ218&gt;=50, "Slightly Poor", IF(BQ218&gt;=40, "Poor", "Very Poor"))))))</f>
        <v>#VALUE!</v>
      </c>
      <c r="BT218" s="0" t="e">
        <f aca="false">9.81*LN(AH218)+30.6</f>
        <v>#VALUE!</v>
      </c>
      <c r="BU218" s="0" t="e">
        <f aca="false">IF(BT218&lt;30, "Clean water", IF(AND(BT218&gt;=30, BT218&lt;40), "Hypolimia", IF(AND(BT218&gt;=40,BT218&lt;50), "Mesotrophic", IF(AND(BT218&gt;=50, BT218&lt;70), "Eutrophic", IF(BT218&gt;70,"Hypertrophic")))))</f>
        <v>#VALUE!</v>
      </c>
      <c r="BW218" s="0" t="str">
        <f aca="false">IF(G218/H218&gt;=1, "PLS CHECK", "")</f>
        <v/>
      </c>
      <c r="BX218" s="0" t="str">
        <f aca="false">IF(AC218/J218&gt;=1, "PLS CHECK", "")</f>
        <v/>
      </c>
      <c r="BY218" s="0" t="str">
        <f aca="false">IF(AE218/J218&gt;=1, "PLS CHECK", "")</f>
        <v/>
      </c>
      <c r="BZ218" s="0" t="str">
        <f aca="false">IF(AD218/J218&gt;=1, "PLS CHECK", "")</f>
        <v/>
      </c>
      <c r="CA218" s="0" t="str">
        <f aca="false">IF(AF218/K218&gt;=1, "PLS CHECK", "")</f>
        <v/>
      </c>
      <c r="CB218" s="0" t="str">
        <f aca="false">IF(AG218/K218&gt;=1, "PLS CHECK", "")</f>
        <v/>
      </c>
    </row>
    <row r="219" customFormat="false" ht="12.5" hidden="false" customHeight="false" outlineLevel="0" collapsed="false">
      <c r="A219" s="0" t="n">
        <v>216</v>
      </c>
      <c r="B219" s="15" t="s">
        <v>75</v>
      </c>
      <c r="C219" s="16" t="s">
        <v>76</v>
      </c>
      <c r="D219" s="0" t="s">
        <v>148</v>
      </c>
      <c r="E219" s="0" t="n">
        <v>7.8</v>
      </c>
      <c r="F219" s="0" t="n">
        <v>9.5</v>
      </c>
      <c r="G219" s="0" t="n">
        <v>1.6</v>
      </c>
      <c r="H219" s="0" t="n">
        <v>5</v>
      </c>
      <c r="I219" s="0" t="n">
        <v>5.1</v>
      </c>
      <c r="J219" s="0" t="n">
        <v>3.219</v>
      </c>
      <c r="K219" s="0" t="n">
        <v>0.091</v>
      </c>
      <c r="L219" s="0" t="n">
        <v>2.1</v>
      </c>
      <c r="M219" s="0" t="n">
        <v>26.6</v>
      </c>
      <c r="N219" s="0" t="n">
        <v>0</v>
      </c>
      <c r="O219" s="37"/>
      <c r="P219" s="0" t="n">
        <v>70000</v>
      </c>
      <c r="AC219" s="0" t="n">
        <v>3.072</v>
      </c>
      <c r="AD219" s="0" t="n">
        <v>0.14</v>
      </c>
      <c r="AE219" s="0" t="n">
        <v>2.81</v>
      </c>
      <c r="AF219" s="0" t="n">
        <v>0.077</v>
      </c>
      <c r="AG219" s="0" t="n">
        <v>0.037</v>
      </c>
      <c r="AH219" s="0" t="n">
        <v>22.4</v>
      </c>
      <c r="AJ219" s="37"/>
      <c r="BF219" s="0" t="n">
        <f aca="false">IF(E219&lt;11,-3.6797*E219^2+48.115*E219-53.83,280.92*EXP(-0.2027*E219))</f>
        <v>97.5940520000001</v>
      </c>
      <c r="BG219" s="0" t="n">
        <f aca="false">32.208*LN(F219)+21.438</f>
        <v>93.947606249518</v>
      </c>
      <c r="BH219" s="0" t="n">
        <f aca="false">IF(G219&lt;=2, -10*G219+100, 88.958*EXP(-0.0755*G219))</f>
        <v>84</v>
      </c>
      <c r="BI219" s="0" t="n">
        <f aca="false">IF(I219&lt;=100, 0.0053*(I219)^2-1.0332*I219+100.76, 122.82*EXP(-0.0092*I219))</f>
        <v>95.628533</v>
      </c>
      <c r="BJ219" s="0" t="n">
        <f aca="false">IF(P219&lt;=1000, -6.942*LN(P219)+107.59, -36.304*LN(P219)+310.72)</f>
        <v>-94.2965189155274</v>
      </c>
      <c r="BK219" s="0" t="e">
        <f aca="false">BF219^0.04*BG219^0.22*BH219^0.51*BI219^0.06*BJ219^0.17</f>
        <v>#NUM!</v>
      </c>
      <c r="BL219" s="0" t="e">
        <f aca="false">IF(BK219&gt;=90, "Very Good", IF(BK219&gt;=80, "Good", IF(BK219&gt;=70, "Slightly Good", IF(BK219&gt;=60, "Average", IF(BK219&gt;=50, "Slightly Poor", IF(BK219&gt;=40, "Poor", "Very Poor"))))))</f>
        <v>#NUM!</v>
      </c>
      <c r="BM219" s="0" t="n">
        <f aca="false">IF(P219&lt;=1000, -6.942*LN(P219)+107.59, IF(AND(P219&gt;1000, P219&lt;=5213),-36.304*LN(P219)+310.72, IF(P219&gt;5213, 10)))</f>
        <v>10</v>
      </c>
      <c r="BN219" s="0" t="n">
        <f aca="false">BF219^0.04*BG219^0.22*BH219^0.51*BI219^0.06*BM219^0.17</f>
        <v>60.7896268678406</v>
      </c>
      <c r="BO219" s="0" t="str">
        <f aca="false">IF(BN219&gt;=90, "Very Good", IF(BN219&gt;=80, "Good", IF(BN219&gt;=70, "Slightly Good", IF(BN219&gt;=60, "Average", IF(BN219&gt;=50, "Slightly Poor", IF(BN219&gt;=40, "Poor", "Very Poor"))))))</f>
        <v>Average</v>
      </c>
      <c r="BP219" s="0" t="e">
        <f aca="false">IF(AJ219&lt;=1000, -6.942*LN(AJ219)+107.59, IF(AND(AJ219&gt;1000, AJ219&lt;=5213),-36.304*LN(AJ219)+310.72, IF(AJ219&gt;5213, 10)))</f>
        <v>#VALUE!</v>
      </c>
      <c r="BQ219" s="0" t="e">
        <f aca="false">BF219^0.04*BG219^0.22*BH219^0.51*BI219^0.06*BP219^0.17</f>
        <v>#VALUE!</v>
      </c>
      <c r="BR219" s="0" t="e">
        <f aca="false">IF(BQ219&gt;=90, "Very Good", IF(BQ219&gt;=80, "Good", IF(BQ219&gt;=70, "Slightly Good", IF(BQ219&gt;=60, "Average", IF(BQ219&gt;=50, "Slightly Poor", IF(BQ219&gt;=40, "Poor", "Very Poor"))))))</f>
        <v>#VALUE!</v>
      </c>
      <c r="BT219" s="0" t="n">
        <f aca="false">9.81*LN(AH219)+30.6</f>
        <v>61.0998880064264</v>
      </c>
      <c r="BU219" s="0" t="str">
        <f aca="false">IF(BT219&lt;30, "Clean water", IF(AND(BT219&gt;=30, BT219&lt;40), "Hypolimia", IF(AND(BT219&gt;=40,BT219&lt;50), "Mesotrophic", IF(AND(BT219&gt;=50, BT219&lt;70), "Eutrophic", IF(BT219&gt;70,"Hypertrophic")))))</f>
        <v>Eutrophic</v>
      </c>
      <c r="BW219" s="0" t="str">
        <f aca="false">IF(G219/H219&gt;=1, "PLS CHECK", "")</f>
        <v/>
      </c>
      <c r="BX219" s="0" t="str">
        <f aca="false">IF(AC219/J219&gt;=1, "PLS CHECK", "")</f>
        <v/>
      </c>
      <c r="BY219" s="0" t="str">
        <f aca="false">IF(AE219/J219&gt;=1, "PLS CHECK", "")</f>
        <v/>
      </c>
      <c r="BZ219" s="0" t="str">
        <f aca="false">IF(AD219/J219&gt;=1, "PLS CHECK", "")</f>
        <v/>
      </c>
      <c r="CA219" s="0" t="str">
        <f aca="false">IF(AF219/K219&gt;=1, "PLS CHECK", "")</f>
        <v/>
      </c>
      <c r="CB219" s="0" t="str">
        <f aca="false">IF(AG219/K219&gt;=1, "PLS CHECK", "")</f>
        <v/>
      </c>
    </row>
    <row r="220" customFormat="false" ht="12.5" hidden="false" customHeight="false" outlineLevel="0" collapsed="false">
      <c r="A220" s="0" t="n">
        <v>217</v>
      </c>
      <c r="B220" s="15" t="s">
        <v>77</v>
      </c>
      <c r="C220" s="16" t="s">
        <v>78</v>
      </c>
      <c r="D220" s="0" t="s">
        <v>148</v>
      </c>
      <c r="E220" s="0" t="n">
        <v>7.9</v>
      </c>
      <c r="F220" s="0" t="n">
        <v>8.8</v>
      </c>
      <c r="G220" s="0" t="n">
        <v>2</v>
      </c>
      <c r="H220" s="0" t="n">
        <v>4.3</v>
      </c>
      <c r="I220" s="0" t="n">
        <v>4.2</v>
      </c>
      <c r="J220" s="0" t="n">
        <v>3.332</v>
      </c>
      <c r="K220" s="0" t="n">
        <v>0.051</v>
      </c>
      <c r="L220" s="0" t="n">
        <v>2.6</v>
      </c>
      <c r="M220" s="0" t="n">
        <v>27.8</v>
      </c>
      <c r="N220" s="0" t="n">
        <v>0</v>
      </c>
      <c r="O220" s="0" t="n">
        <v>194</v>
      </c>
      <c r="P220" s="37"/>
      <c r="AC220" s="0" t="n">
        <v>3.091</v>
      </c>
      <c r="AD220" s="0" t="n">
        <v>0.064</v>
      </c>
      <c r="AE220" s="37"/>
      <c r="AF220" s="0" t="n">
        <v>0.026</v>
      </c>
      <c r="AG220" s="0" t="n">
        <v>0.004</v>
      </c>
      <c r="AH220" s="0" t="n">
        <v>8.6</v>
      </c>
      <c r="AJ220" s="0" t="n">
        <v>43</v>
      </c>
      <c r="BD220" s="0" t="n">
        <v>145.098</v>
      </c>
      <c r="BF220" s="0" t="n">
        <f aca="false">IF(E220&lt;11,-3.6797*E220^2+48.115*E220-53.83,280.92*EXP(-0.2027*E220))</f>
        <v>96.6284230000001</v>
      </c>
      <c r="BG220" s="0" t="n">
        <f aca="false">32.208*LN(F220)+21.438</f>
        <v>91.4824034455619</v>
      </c>
      <c r="BH220" s="0" t="n">
        <f aca="false">IF(G220&lt;=2, -10*G220+100, 88.958*EXP(-0.0755*G220))</f>
        <v>80</v>
      </c>
      <c r="BI220" s="0" t="n">
        <f aca="false">IF(I220&lt;=100, 0.0053*(I220)^2-1.0332*I220+100.76, 122.82*EXP(-0.0092*I220))</f>
        <v>96.514052</v>
      </c>
      <c r="BJ220" s="0" t="e">
        <f aca="false">IF(P220&lt;=1000, -6.942*LN(P220)+107.59, -36.304*LN(P220)+310.72)</f>
        <v>#VALUE!</v>
      </c>
      <c r="BK220" s="0" t="e">
        <f aca="false">BF220^0.04*BG220^0.22*BH220^0.51*BI220^0.06*BJ220^0.17</f>
        <v>#VALUE!</v>
      </c>
      <c r="BL220" s="0" t="e">
        <f aca="false">IF(BK220&gt;=90, "Very Good", IF(BK220&gt;=80, "Good", IF(BK220&gt;=70, "Slightly Good", IF(BK220&gt;=60, "Average", IF(BK220&gt;=50, "Slightly Poor", IF(BK220&gt;=40, "Poor", "Very Poor"))))))</f>
        <v>#VALUE!</v>
      </c>
      <c r="BM220" s="0" t="e">
        <f aca="false">IF(P220&lt;=1000, -6.942*LN(P220)+107.59, IF(AND(P220&gt;1000, P220&lt;=5213),-36.304*LN(P220)+310.72, IF(P220&gt;5213, 10)))</f>
        <v>#VALUE!</v>
      </c>
      <c r="BN220" s="0" t="e">
        <f aca="false">BF220^0.04*BG220^0.22*BH220^0.51*BI220^0.06*BM220^0.17</f>
        <v>#VALUE!</v>
      </c>
      <c r="BO220" s="0" t="e">
        <f aca="false">IF(BN220&gt;=90, "Very Good", IF(BN220&gt;=80, "Good", IF(BN220&gt;=70, "Slightly Good", IF(BN220&gt;=60, "Average", IF(BN220&gt;=50, "Slightly Poor", IF(BN220&gt;=40, "Poor", "Very Poor"))))))</f>
        <v>#VALUE!</v>
      </c>
      <c r="BP220" s="0" t="n">
        <f aca="false">IF(AJ220&lt;=1000, -6.942*LN(AJ220)+107.59, IF(AND(AJ220&gt;1000, AJ220&lt;=5213),-36.304*LN(AJ220)+310.72, IF(AJ220&gt;5213, 10)))</f>
        <v>81.4797487968553</v>
      </c>
      <c r="BQ220" s="0" t="n">
        <f aca="false">BF220^0.04*BG220^0.22*BH220^0.51*BI220^0.06*BP220^0.17</f>
        <v>84.2225201260112</v>
      </c>
      <c r="BR220" s="0" t="str">
        <f aca="false">IF(BQ220&gt;=90, "Very Good", IF(BQ220&gt;=80, "Good", IF(BQ220&gt;=70, "Slightly Good", IF(BQ220&gt;=60, "Average", IF(BQ220&gt;=50, "Slightly Poor", IF(BQ220&gt;=40, "Poor", "Very Poor"))))))</f>
        <v>Good</v>
      </c>
      <c r="BT220" s="0" t="n">
        <f aca="false">9.81*LN(AH220)+30.6</f>
        <v>51.7087872139753</v>
      </c>
      <c r="BU220" s="0" t="str">
        <f aca="false">IF(BT220&lt;30, "Clean water", IF(AND(BT220&gt;=30, BT220&lt;40), "Hypolimia", IF(AND(BT220&gt;=40,BT220&lt;50), "Mesotrophic", IF(AND(BT220&gt;=50, BT220&lt;70), "Eutrophic", IF(BT220&gt;70,"Hypertrophic")))))</f>
        <v>Eutrophic</v>
      </c>
      <c r="BW220" s="0" t="str">
        <f aca="false">IF(G220/H220&gt;=1, "PLS CHECK", "")</f>
        <v/>
      </c>
      <c r="BX220" s="0" t="str">
        <f aca="false">IF(AC220/J220&gt;=1, "PLS CHECK", "")</f>
        <v/>
      </c>
      <c r="BY220" s="0" t="str">
        <f aca="false">IF(AE220/J220&gt;=1, "PLS CHECK", "")</f>
        <v/>
      </c>
      <c r="BZ220" s="0" t="str">
        <f aca="false">IF(AD220/J220&gt;=1, "PLS CHECK", "")</f>
        <v/>
      </c>
      <c r="CA220" s="0" t="str">
        <f aca="false">IF(AF220/K220&gt;=1, "PLS CHECK", "")</f>
        <v/>
      </c>
      <c r="CB220" s="0" t="str">
        <f aca="false">IF(AG220/K220&gt;=1, "PLS CHECK", "")</f>
        <v/>
      </c>
    </row>
    <row r="221" customFormat="false" ht="12.5" hidden="false" customHeight="false" outlineLevel="0" collapsed="false">
      <c r="A221" s="0" t="n">
        <v>218</v>
      </c>
      <c r="B221" s="15" t="s">
        <v>79</v>
      </c>
      <c r="C221" s="16" t="s">
        <v>80</v>
      </c>
      <c r="D221" s="0" t="s">
        <v>148</v>
      </c>
      <c r="E221" s="0" t="n">
        <v>7.5</v>
      </c>
      <c r="F221" s="37"/>
      <c r="G221" s="0" t="n">
        <v>1.5</v>
      </c>
      <c r="H221" s="0" t="n">
        <v>4.2</v>
      </c>
      <c r="I221" s="0" t="n">
        <v>5.9</v>
      </c>
      <c r="J221" s="0" t="n">
        <v>3.737</v>
      </c>
      <c r="K221" s="0" t="n">
        <v>0.085</v>
      </c>
      <c r="L221" s="0" t="n">
        <v>2.7</v>
      </c>
      <c r="M221" s="0" t="n">
        <v>28</v>
      </c>
      <c r="N221" s="0" t="n">
        <v>0</v>
      </c>
      <c r="O221" s="0" t="n">
        <v>239</v>
      </c>
      <c r="P221" s="0" t="n">
        <v>5640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V221" s="0" t="n">
        <v>0</v>
      </c>
      <c r="AC221" s="0" t="n">
        <v>3.442</v>
      </c>
      <c r="AD221" s="0" t="n">
        <v>0.424</v>
      </c>
      <c r="AE221" s="0" t="n">
        <v>2.641</v>
      </c>
      <c r="AF221" s="0" t="n">
        <v>0.06</v>
      </c>
      <c r="AG221" s="0" t="n">
        <v>0.046</v>
      </c>
      <c r="AH221" s="0" t="n">
        <v>11.3</v>
      </c>
      <c r="AJ221" s="0" t="n">
        <v>1234</v>
      </c>
      <c r="AP221" s="0" t="n">
        <v>0</v>
      </c>
      <c r="AY221" s="0" t="n">
        <v>0</v>
      </c>
      <c r="BD221" s="0" t="n">
        <v>159.858</v>
      </c>
      <c r="BF221" s="0" t="n">
        <f aca="false">IF(E221&lt;11,-3.6797*E221^2+48.115*E221-53.83,280.92*EXP(-0.2027*E221))</f>
        <v>100.049375</v>
      </c>
      <c r="BG221" s="0" t="e">
        <f aca="false">32.208*LN(F221)+21.438</f>
        <v>#VALUE!</v>
      </c>
      <c r="BH221" s="0" t="n">
        <f aca="false">IF(G221&lt;=2, -10*G221+100, 88.958*EXP(-0.0755*G221))</f>
        <v>85</v>
      </c>
      <c r="BI221" s="0" t="n">
        <f aca="false">IF(I221&lt;=100, 0.0053*(I221)^2-1.0332*I221+100.76, 122.82*EXP(-0.0092*I221))</f>
        <v>94.848613</v>
      </c>
      <c r="BJ221" s="0" t="n">
        <f aca="false">IF(P221&lt;=1000, -6.942*LN(P221)+107.59, -36.304*LN(P221)+310.72)</f>
        <v>-2.86085876244135</v>
      </c>
      <c r="BK221" s="0" t="e">
        <f aca="false">BF221^0.04*BG221^0.22*BH221^0.51*BI221^0.06*BJ221^0.17</f>
        <v>#VALUE!</v>
      </c>
      <c r="BL221" s="0" t="e">
        <f aca="false">IF(BK221&gt;=90, "Very Good", IF(BK221&gt;=80, "Good", IF(BK221&gt;=70, "Slightly Good", IF(BK221&gt;=60, "Average", IF(BK221&gt;=50, "Slightly Poor", IF(BK221&gt;=40, "Poor", "Very Poor"))))))</f>
        <v>#VALUE!</v>
      </c>
      <c r="BM221" s="0" t="n">
        <f aca="false">IF(P221&lt;=1000, -6.942*LN(P221)+107.59, IF(AND(P221&gt;1000, P221&lt;=5213),-36.304*LN(P221)+310.72, IF(P221&gt;5213, 10)))</f>
        <v>10</v>
      </c>
      <c r="BN221" s="0" t="e">
        <f aca="false">BF221^0.04*BG221^0.22*BH221^0.51*BI221^0.06*BM221^0.17</f>
        <v>#VALUE!</v>
      </c>
      <c r="BO221" s="0" t="e">
        <f aca="false">IF(BN221&gt;=90, "Very Good", IF(BN221&gt;=80, "Good", IF(BN221&gt;=70, "Slightly Good", IF(BN221&gt;=60, "Average", IF(BN221&gt;=50, "Slightly Poor", IF(BN221&gt;=40, "Poor", "Very Poor"))))))</f>
        <v>#VALUE!</v>
      </c>
      <c r="BP221" s="0" t="n">
        <f aca="false">IF(AJ221&lt;=1000, -6.942*LN(AJ221)+107.59, IF(AND(AJ221&gt;1000, AJ221&lt;=5213),-36.304*LN(AJ221)+310.72, IF(AJ221&gt;5213, 10)))</f>
        <v>52.3075397130905</v>
      </c>
      <c r="BQ221" s="0" t="e">
        <f aca="false">BF221^0.04*BG221^0.22*BH221^0.51*BI221^0.06*BP221^0.17</f>
        <v>#VALUE!</v>
      </c>
      <c r="BR221" s="0" t="e">
        <f aca="false">IF(BQ221&gt;=90, "Very Good", IF(BQ221&gt;=80, "Good", IF(BQ221&gt;=70, "Slightly Good", IF(BQ221&gt;=60, "Average", IF(BQ221&gt;=50, "Slightly Poor", IF(BQ221&gt;=40, "Poor", "Very Poor"))))))</f>
        <v>#VALUE!</v>
      </c>
      <c r="BT221" s="0" t="n">
        <f aca="false">9.81*LN(AH221)+30.6</f>
        <v>54.3873147392965</v>
      </c>
      <c r="BU221" s="0" t="str">
        <f aca="false">IF(BT221&lt;30, "Clean water", IF(AND(BT221&gt;=30, BT221&lt;40), "Hypolimia", IF(AND(BT221&gt;=40,BT221&lt;50), "Mesotrophic", IF(AND(BT221&gt;=50, BT221&lt;70), "Eutrophic", IF(BT221&gt;70,"Hypertrophic")))))</f>
        <v>Eutrophic</v>
      </c>
      <c r="BW221" s="0" t="str">
        <f aca="false">IF(G221/H221&gt;=1, "PLS CHECK", "")</f>
        <v/>
      </c>
      <c r="BX221" s="0" t="str">
        <f aca="false">IF(AC221/J221&gt;=1, "PLS CHECK", "")</f>
        <v/>
      </c>
      <c r="BY221" s="0" t="str">
        <f aca="false">IF(AE221/J221&gt;=1, "PLS CHECK", "")</f>
        <v/>
      </c>
      <c r="BZ221" s="0" t="str">
        <f aca="false">IF(AD221/J221&gt;=1, "PLS CHECK", "")</f>
        <v/>
      </c>
      <c r="CA221" s="0" t="str">
        <f aca="false">IF(AF221/K221&gt;=1, "PLS CHECK", "")</f>
        <v/>
      </c>
      <c r="CB221" s="0" t="str">
        <f aca="false">IF(AG221/K221&gt;=1, "PLS CHECK", "")</f>
        <v/>
      </c>
    </row>
    <row r="222" customFormat="false" ht="12.5" hidden="false" customHeight="false" outlineLevel="0" collapsed="false">
      <c r="A222" s="0" t="n">
        <v>219</v>
      </c>
      <c r="B222" s="15" t="s">
        <v>81</v>
      </c>
      <c r="C222" s="16" t="s">
        <v>82</v>
      </c>
      <c r="D222" s="0" t="s">
        <v>148</v>
      </c>
      <c r="E222" s="0" t="n">
        <v>7.7</v>
      </c>
      <c r="F222" s="0" t="n">
        <v>9.7</v>
      </c>
      <c r="G222" s="0" t="n">
        <v>0.9</v>
      </c>
      <c r="H222" s="0" t="n">
        <v>3.2</v>
      </c>
      <c r="I222" s="37"/>
      <c r="J222" s="0" t="n">
        <v>2.323</v>
      </c>
      <c r="K222" s="0" t="n">
        <v>0.102</v>
      </c>
      <c r="L222" s="0" t="n">
        <v>1.8</v>
      </c>
      <c r="M222" s="0" t="n">
        <v>27.3</v>
      </c>
      <c r="N222" s="0" t="n">
        <v>0</v>
      </c>
      <c r="O222" s="0" t="n">
        <v>228</v>
      </c>
      <c r="P222" s="0" t="n">
        <v>22000</v>
      </c>
      <c r="AC222" s="0" t="n">
        <v>2.308</v>
      </c>
      <c r="AD222" s="0" t="n">
        <v>0.343</v>
      </c>
      <c r="AE222" s="0" t="n">
        <v>1.759</v>
      </c>
      <c r="AF222" s="0" t="n">
        <v>0.091</v>
      </c>
      <c r="AG222" s="0" t="n">
        <v>0.069</v>
      </c>
      <c r="AH222" s="0" t="n">
        <v>2.4</v>
      </c>
      <c r="AJ222" s="37"/>
      <c r="BF222" s="0" t="n">
        <f aca="false">IF(E222&lt;11,-3.6797*E222^2+48.115*E222-53.83,280.92*EXP(-0.2027*E222))</f>
        <v>98.486087</v>
      </c>
      <c r="BG222" s="0" t="n">
        <f aca="false">32.208*LN(F222)+21.438</f>
        <v>94.6186305204847</v>
      </c>
      <c r="BH222" s="0" t="n">
        <f aca="false">IF(G222&lt;=2, -10*G222+100, 88.958*EXP(-0.0755*G222))</f>
        <v>91</v>
      </c>
      <c r="BI222" s="0" t="n">
        <f aca="false">IF(I222&lt;=100, 0.0053*(I222)^2-1.0332*I222+100.76, 122.82*EXP(-0.0092*I222))</f>
        <v>100.76</v>
      </c>
      <c r="BJ222" s="0" t="n">
        <f aca="false">IF(P222&lt;=1000, -6.942*LN(P222)+107.59, -36.304*LN(P222)+310.72)</f>
        <v>-52.2763528748878</v>
      </c>
      <c r="BK222" s="0" t="e">
        <f aca="false">BF222^0.04*BG222^0.22*BH222^0.51*BI222^0.06*BJ222^0.17</f>
        <v>#NUM!</v>
      </c>
      <c r="BL222" s="0" t="e">
        <f aca="false">IF(BK222&gt;=90, "Very Good", IF(BK222&gt;=80, "Good", IF(BK222&gt;=70, "Slightly Good", IF(BK222&gt;=60, "Average", IF(BK222&gt;=50, "Slightly Poor", IF(BK222&gt;=40, "Poor", "Very Poor"))))))</f>
        <v>#NUM!</v>
      </c>
      <c r="BM222" s="0" t="n">
        <f aca="false">IF(P222&lt;=1000, -6.942*LN(P222)+107.59, IF(AND(P222&gt;1000, P222&lt;=5213),-36.304*LN(P222)+310.72, IF(P222&gt;5213, 10)))</f>
        <v>10</v>
      </c>
      <c r="BN222" s="0" t="n">
        <f aca="false">BF222^0.04*BG222^0.22*BH222^0.51*BI222^0.06*BM222^0.17</f>
        <v>63.6441161512701</v>
      </c>
      <c r="BO222" s="0" t="str">
        <f aca="false">IF(BN222&gt;=90, "Very Good", IF(BN222&gt;=80, "Good", IF(BN222&gt;=70, "Slightly Good", IF(BN222&gt;=60, "Average", IF(BN222&gt;=50, "Slightly Poor", IF(BN222&gt;=40, "Poor", "Very Poor"))))))</f>
        <v>Average</v>
      </c>
      <c r="BP222" s="0" t="e">
        <f aca="false">IF(AJ222&lt;=1000, -6.942*LN(AJ222)+107.59, IF(AND(AJ222&gt;1000, AJ222&lt;=5213),-36.304*LN(AJ222)+310.72, IF(AJ222&gt;5213, 10)))</f>
        <v>#VALUE!</v>
      </c>
      <c r="BQ222" s="0" t="e">
        <f aca="false">BF222^0.04*BG222^0.22*BH222^0.51*BI222^0.06*BP222^0.17</f>
        <v>#VALUE!</v>
      </c>
      <c r="BR222" s="0" t="e">
        <f aca="false">IF(BQ222&gt;=90, "Very Good", IF(BQ222&gt;=80, "Good", IF(BQ222&gt;=70, "Slightly Good", IF(BQ222&gt;=60, "Average", IF(BQ222&gt;=50, "Slightly Poor", IF(BQ222&gt;=40, "Poor", "Very Poor"))))))</f>
        <v>#VALUE!</v>
      </c>
      <c r="BT222" s="0" t="n">
        <f aca="false">9.81*LN(AH222)+30.6</f>
        <v>39.1883483134418</v>
      </c>
      <c r="BU222" s="0" t="str">
        <f aca="false">IF(BT222&lt;30, "Clean water", IF(AND(BT222&gt;=30, BT222&lt;40), "Hypolimia", IF(AND(BT222&gt;=40,BT222&lt;50), "Mesotrophic", IF(AND(BT222&gt;=50, BT222&lt;70), "Eutrophic", IF(BT222&gt;70,"Hypertrophic")))))</f>
        <v>Hypolimia</v>
      </c>
      <c r="BW222" s="0" t="str">
        <f aca="false">IF(G222/H222&gt;=1, "PLS CHECK", "")</f>
        <v/>
      </c>
      <c r="BX222" s="0" t="str">
        <f aca="false">IF(AC222/J222&gt;=1, "PLS CHECK", "")</f>
        <v/>
      </c>
      <c r="BY222" s="0" t="str">
        <f aca="false">IF(AE222/J222&gt;=1, "PLS CHECK", "")</f>
        <v/>
      </c>
      <c r="BZ222" s="0" t="str">
        <f aca="false">IF(AD222/J222&gt;=1, "PLS CHECK", "")</f>
        <v/>
      </c>
      <c r="CA222" s="0" t="str">
        <f aca="false">IF(AF222/K222&gt;=1, "PLS CHECK", "")</f>
        <v/>
      </c>
      <c r="CB222" s="0" t="str">
        <f aca="false">IF(AG222/K222&gt;=1, "PLS CHECK", "")</f>
        <v/>
      </c>
    </row>
    <row r="223" customFormat="false" ht="12.5" hidden="false" customHeight="false" outlineLevel="0" collapsed="false">
      <c r="A223" s="0" t="n">
        <v>220</v>
      </c>
      <c r="B223" s="15" t="s">
        <v>83</v>
      </c>
      <c r="C223" s="16" t="s">
        <v>84</v>
      </c>
      <c r="D223" s="0" t="s">
        <v>148</v>
      </c>
      <c r="E223" s="0" t="n">
        <v>8.1</v>
      </c>
      <c r="F223" s="37"/>
      <c r="G223" s="0" t="n">
        <v>0.8</v>
      </c>
      <c r="H223" s="0" t="n">
        <v>3.6</v>
      </c>
      <c r="I223" s="0" t="n">
        <v>3.4</v>
      </c>
      <c r="J223" s="0" t="n">
        <v>2.436</v>
      </c>
      <c r="K223" s="0" t="n">
        <v>0.031</v>
      </c>
      <c r="L223" s="0" t="n">
        <v>1.8</v>
      </c>
      <c r="M223" s="0" t="n">
        <v>29.1</v>
      </c>
      <c r="N223" s="0" t="n">
        <v>0</v>
      </c>
      <c r="O223" s="0" t="n">
        <v>207</v>
      </c>
      <c r="P223" s="0" t="n">
        <v>12000</v>
      </c>
      <c r="AC223" s="0" t="n">
        <v>2.399</v>
      </c>
      <c r="AD223" s="0" t="n">
        <v>0.068</v>
      </c>
      <c r="AE223" s="0" t="n">
        <v>2.133</v>
      </c>
      <c r="AF223" s="0" t="n">
        <v>0.016</v>
      </c>
      <c r="AG223" s="0" t="n">
        <v>0.001</v>
      </c>
      <c r="AH223" s="0" t="n">
        <v>8.4</v>
      </c>
      <c r="AJ223" s="0" t="n">
        <v>210</v>
      </c>
      <c r="BF223" s="0" t="n">
        <f aca="false">IF(E223&lt;11,-3.6797*E223^2+48.115*E223-53.83,280.92*EXP(-0.2027*E223))</f>
        <v>94.476383</v>
      </c>
      <c r="BG223" s="0" t="e">
        <f aca="false">32.208*LN(F223)+21.438</f>
        <v>#VALUE!</v>
      </c>
      <c r="BH223" s="0" t="n">
        <f aca="false">IF(G223&lt;=2, -10*G223+100, 88.958*EXP(-0.0755*G223))</f>
        <v>92</v>
      </c>
      <c r="BI223" s="0" t="n">
        <f aca="false">IF(I223&lt;=100, 0.0053*(I223)^2-1.0332*I223+100.76, 122.82*EXP(-0.0092*I223))</f>
        <v>97.308388</v>
      </c>
      <c r="BJ223" s="0" t="n">
        <f aca="false">IF(P223&lt;=1000, -6.942*LN(P223)+107.59, -36.304*LN(P223)+310.72)</f>
        <v>-30.271198662071</v>
      </c>
      <c r="BK223" s="0" t="e">
        <f aca="false">BF223^0.04*BG223^0.22*BH223^0.51*BI223^0.06*BJ223^0.17</f>
        <v>#VALUE!</v>
      </c>
      <c r="BL223" s="0" t="e">
        <f aca="false">IF(BK223&gt;=90, "Very Good", IF(BK223&gt;=80, "Good", IF(BK223&gt;=70, "Slightly Good", IF(BK223&gt;=60, "Average", IF(BK223&gt;=50, "Slightly Poor", IF(BK223&gt;=40, "Poor", "Very Poor"))))))</f>
        <v>#VALUE!</v>
      </c>
      <c r="BM223" s="0" t="n">
        <f aca="false">IF(P223&lt;=1000, -6.942*LN(P223)+107.59, IF(AND(P223&gt;1000, P223&lt;=5213),-36.304*LN(P223)+310.72, IF(P223&gt;5213, 10)))</f>
        <v>10</v>
      </c>
      <c r="BN223" s="0" t="e">
        <f aca="false">BF223^0.04*BG223^0.22*BH223^0.51*BI223^0.06*BM223^0.17</f>
        <v>#VALUE!</v>
      </c>
      <c r="BO223" s="0" t="e">
        <f aca="false">IF(BN223&gt;=90, "Very Good", IF(BN223&gt;=80, "Good", IF(BN223&gt;=70, "Slightly Good", IF(BN223&gt;=60, "Average", IF(BN223&gt;=50, "Slightly Poor", IF(BN223&gt;=40, "Poor", "Very Poor"))))))</f>
        <v>#VALUE!</v>
      </c>
      <c r="BP223" s="0" t="n">
        <f aca="false">IF(AJ223&lt;=1000, -6.942*LN(AJ223)+107.59, IF(AND(AJ223&gt;1000, AJ223&lt;=5213),-36.304*LN(AJ223)+310.72, IF(AJ223&gt;5213, 10)))</f>
        <v>70.4703795217593</v>
      </c>
      <c r="BQ223" s="0" t="e">
        <f aca="false">BF223^0.04*BG223^0.22*BH223^0.51*BI223^0.06*BP223^0.17</f>
        <v>#VALUE!</v>
      </c>
      <c r="BR223" s="0" t="e">
        <f aca="false">IF(BQ223&gt;=90, "Very Good", IF(BQ223&gt;=80, "Good", IF(BQ223&gt;=70, "Slightly Good", IF(BQ223&gt;=60, "Average", IF(BQ223&gt;=50, "Slightly Poor", IF(BQ223&gt;=40, "Poor", "Very Poor"))))))</f>
        <v>#VALUE!</v>
      </c>
      <c r="BT223" s="0" t="n">
        <f aca="false">9.81*LN(AH223)+30.6</f>
        <v>51.4779530343813</v>
      </c>
      <c r="BU223" s="0" t="str">
        <f aca="false">IF(BT223&lt;30, "Clean water", IF(AND(BT223&gt;=30, BT223&lt;40), "Hypolimia", IF(AND(BT223&gt;=40,BT223&lt;50), "Mesotrophic", IF(AND(BT223&gt;=50, BT223&lt;70), "Eutrophic", IF(BT223&gt;70,"Hypertrophic")))))</f>
        <v>Eutrophic</v>
      </c>
      <c r="BW223" s="0" t="str">
        <f aca="false">IF(G223/H223&gt;=1, "PLS CHECK", "")</f>
        <v/>
      </c>
      <c r="BX223" s="0" t="str">
        <f aca="false">IF(AC223/J223&gt;=1, "PLS CHECK", "")</f>
        <v/>
      </c>
      <c r="BY223" s="0" t="str">
        <f aca="false">IF(AE223/J223&gt;=1, "PLS CHECK", "")</f>
        <v/>
      </c>
      <c r="BZ223" s="0" t="str">
        <f aca="false">IF(AD223/J223&gt;=1, "PLS CHECK", "")</f>
        <v/>
      </c>
      <c r="CA223" s="0" t="str">
        <f aca="false">IF(AF223/K223&gt;=1, "PLS CHECK", "")</f>
        <v/>
      </c>
      <c r="CB223" s="0" t="str">
        <f aca="false">IF(AG223/K223&gt;=1, "PLS CHECK", "")</f>
        <v/>
      </c>
    </row>
    <row r="224" customFormat="false" ht="12.5" hidden="false" customHeight="false" outlineLevel="0" collapsed="false">
      <c r="A224" s="0" t="n">
        <v>221</v>
      </c>
      <c r="B224" s="15" t="s">
        <v>133</v>
      </c>
      <c r="C224" s="16" t="s">
        <v>134</v>
      </c>
      <c r="D224" s="0" t="s">
        <v>148</v>
      </c>
      <c r="E224" s="37"/>
      <c r="F224" s="0" t="n">
        <v>9</v>
      </c>
      <c r="G224" s="0" t="n">
        <v>4.4</v>
      </c>
      <c r="H224" s="0" t="n">
        <v>6.7</v>
      </c>
      <c r="I224" s="37"/>
      <c r="J224" s="0" t="n">
        <v>7.611</v>
      </c>
      <c r="K224" s="37"/>
      <c r="L224" s="0" t="n">
        <v>4</v>
      </c>
      <c r="M224" s="0" t="n">
        <v>29.6</v>
      </c>
      <c r="O224" s="37"/>
      <c r="BD224" s="0" t="n">
        <v>0.075</v>
      </c>
      <c r="BF224" s="0" t="n">
        <f aca="false">IF(E224&lt;11,-3.6797*E224^2+48.115*E224-53.83,280.92*EXP(-0.2027*E224))</f>
        <v>-53.83</v>
      </c>
      <c r="BG224" s="0" t="n">
        <f aca="false">32.208*LN(F224)+21.438</f>
        <v>92.206209186845</v>
      </c>
      <c r="BH224" s="0" t="n">
        <f aca="false">IF(G224&lt;=2, -10*G224+100, 88.958*EXP(-0.0755*G224))</f>
        <v>63.8134732954719</v>
      </c>
      <c r="BI224" s="0" t="n">
        <f aca="false">IF(I224&lt;=100, 0.0053*(I224)^2-1.0332*I224+100.76, 122.82*EXP(-0.0092*I224))</f>
        <v>100.76</v>
      </c>
      <c r="BJ224" s="0" t="e">
        <f aca="false">IF(P224&lt;=1000, -6.942*LN(P224)+107.59, -36.304*LN(P224)+310.72)</f>
        <v>#VALUE!</v>
      </c>
      <c r="BK224" s="0" t="e">
        <f aca="false">BF224^0.04*BG224^0.22*BH224^0.51*BI224^0.06*BJ224^0.17</f>
        <v>#VALUE!</v>
      </c>
      <c r="BL224" s="0" t="e">
        <f aca="false">IF(BK224&gt;=90, "Very Good", IF(BK224&gt;=80, "Good", IF(BK224&gt;=70, "Slightly Good", IF(BK224&gt;=60, "Average", IF(BK224&gt;=50, "Slightly Poor", IF(BK224&gt;=40, "Poor", "Very Poor"))))))</f>
        <v>#VALUE!</v>
      </c>
      <c r="BM224" s="0" t="e">
        <f aca="false">IF(P224&lt;=1000, -6.942*LN(P224)+107.59, IF(AND(P224&gt;1000, P224&lt;=5213),-36.304*LN(P224)+310.72, IF(P224&gt;5213, 10)))</f>
        <v>#VALUE!</v>
      </c>
      <c r="BN224" s="0" t="e">
        <f aca="false">BF224^0.04*BG224^0.22*BH224^0.51*BI224^0.06*BM224^0.17</f>
        <v>#VALUE!</v>
      </c>
      <c r="BO224" s="0" t="e">
        <f aca="false">IF(BN224&gt;=90, "Very Good", IF(BN224&gt;=80, "Good", IF(BN224&gt;=70, "Slightly Good", IF(BN224&gt;=60, "Average", IF(BN224&gt;=50, "Slightly Poor", IF(BN224&gt;=40, "Poor", "Very Poor"))))))</f>
        <v>#VALUE!</v>
      </c>
      <c r="BP224" s="0" t="e">
        <f aca="false">IF(AJ224&lt;=1000, -6.942*LN(AJ224)+107.59, IF(AND(AJ224&gt;1000, AJ224&lt;=5213),-36.304*LN(AJ224)+310.72, IF(AJ224&gt;5213, 10)))</f>
        <v>#VALUE!</v>
      </c>
      <c r="BQ224" s="0" t="e">
        <f aca="false">BF224^0.04*BG224^0.22*BH224^0.51*BI224^0.06*BP224^0.17</f>
        <v>#VALUE!</v>
      </c>
      <c r="BR224" s="0" t="e">
        <f aca="false">IF(BQ224&gt;=90, "Very Good", IF(BQ224&gt;=80, "Good", IF(BQ224&gt;=70, "Slightly Good", IF(BQ224&gt;=60, "Average", IF(BQ224&gt;=50, "Slightly Poor", IF(BQ224&gt;=40, "Poor", "Very Poor"))))))</f>
        <v>#VALUE!</v>
      </c>
      <c r="BT224" s="0" t="e">
        <f aca="false">9.81*LN(AH224)+30.6</f>
        <v>#VALUE!</v>
      </c>
      <c r="BU224" s="0" t="e">
        <f aca="false">IF(BT224&lt;30, "Clean water", IF(AND(BT224&gt;=30, BT224&lt;40), "Hypolimia", IF(AND(BT224&gt;=40,BT224&lt;50), "Mesotrophic", IF(AND(BT224&gt;=50, BT224&lt;70), "Eutrophic", IF(BT224&gt;70,"Hypertrophic")))))</f>
        <v>#VALUE!</v>
      </c>
      <c r="BW224" s="0" t="str">
        <f aca="false">IF(G224/H224&gt;=1, "PLS CHECK", "")</f>
        <v/>
      </c>
      <c r="BX224" s="0" t="str">
        <f aca="false">IF(AC224/J224&gt;=1, "PLS CHECK", "")</f>
        <v/>
      </c>
      <c r="BY224" s="0" t="str">
        <f aca="false">IF(AE224/J224&gt;=1, "PLS CHECK", "")</f>
        <v/>
      </c>
      <c r="BZ224" s="0" t="str">
        <f aca="false">IF(AD224/J224&gt;=1, "PLS CHECK", "")</f>
        <v/>
      </c>
      <c r="CA224" s="0" t="e">
        <f aca="false">IF(AF224/K224&gt;=1, "PLS CHECK", "")</f>
        <v>#DIV/0!</v>
      </c>
      <c r="CB224" s="0" t="e">
        <f aca="false">IF(AG224/K224&gt;=1, "PLS CHECK", "")</f>
        <v>#DIV/0!</v>
      </c>
    </row>
    <row r="225" customFormat="false" ht="12.5" hidden="false" customHeight="false" outlineLevel="0" collapsed="false">
      <c r="A225" s="0" t="n">
        <v>222</v>
      </c>
      <c r="B225" s="15" t="s">
        <v>85</v>
      </c>
      <c r="C225" s="16" t="s">
        <v>86</v>
      </c>
      <c r="D225" s="0" t="s">
        <v>148</v>
      </c>
      <c r="E225" s="0" t="n">
        <v>7.7</v>
      </c>
      <c r="F225" s="0" t="n">
        <v>10.4</v>
      </c>
      <c r="G225" s="0" t="n">
        <v>1.2</v>
      </c>
      <c r="H225" s="0" t="n">
        <v>5.7</v>
      </c>
      <c r="I225" s="0" t="n">
        <v>3.3</v>
      </c>
      <c r="J225" s="0" t="n">
        <v>6.232</v>
      </c>
      <c r="K225" s="0" t="n">
        <v>0.162</v>
      </c>
      <c r="L225" s="0" t="n">
        <v>3.7</v>
      </c>
      <c r="M225" s="0" t="n">
        <v>28.9</v>
      </c>
      <c r="N225" s="0" t="n">
        <v>0</v>
      </c>
      <c r="O225" s="0" t="n">
        <v>512</v>
      </c>
      <c r="P225" s="0" t="n">
        <v>25000</v>
      </c>
      <c r="AC225" s="0" t="n">
        <v>5.987</v>
      </c>
      <c r="AD225" s="0" t="n">
        <v>0.182</v>
      </c>
      <c r="AE225" s="0" t="n">
        <v>5.572</v>
      </c>
      <c r="AF225" s="37"/>
      <c r="AG225" s="37"/>
      <c r="AH225" s="0" t="n">
        <v>14.9</v>
      </c>
      <c r="AJ225" s="37"/>
      <c r="BF225" s="0" t="n">
        <f aca="false">IF(E225&lt;11,-3.6797*E225^2+48.115*E225-53.83,280.92*EXP(-0.2027*E225))</f>
        <v>98.486087</v>
      </c>
      <c r="BG225" s="0" t="n">
        <f aca="false">32.208*LN(F225)+21.438</f>
        <v>96.8628814043931</v>
      </c>
      <c r="BH225" s="0" t="n">
        <f aca="false">IF(G225&lt;=2, -10*G225+100, 88.958*EXP(-0.0755*G225))</f>
        <v>88</v>
      </c>
      <c r="BI225" s="0" t="n">
        <f aca="false">IF(I225&lt;=100, 0.0053*(I225)^2-1.0332*I225+100.76, 122.82*EXP(-0.0092*I225))</f>
        <v>97.408157</v>
      </c>
      <c r="BJ225" s="0" t="n">
        <f aca="false">IF(P225&lt;=1000, -6.942*LN(P225)+107.59, -36.304*LN(P225)+310.72)</f>
        <v>-56.9172155941827</v>
      </c>
      <c r="BK225" s="0" t="e">
        <f aca="false">BF225^0.04*BG225^0.22*BH225^0.51*BI225^0.06*BJ225^0.17</f>
        <v>#NUM!</v>
      </c>
      <c r="BL225" s="0" t="e">
        <f aca="false">IF(BK225&gt;=90, "Very Good", IF(BK225&gt;=80, "Good", IF(BK225&gt;=70, "Slightly Good", IF(BK225&gt;=60, "Average", IF(BK225&gt;=50, "Slightly Poor", IF(BK225&gt;=40, "Poor", "Very Poor"))))))</f>
        <v>#NUM!</v>
      </c>
      <c r="BM225" s="0" t="n">
        <f aca="false">IF(P225&lt;=1000, -6.942*LN(P225)+107.59, IF(AND(P225&gt;1000, P225&lt;=5213),-36.304*LN(P225)+310.72, IF(P225&gt;5213, 10)))</f>
        <v>10</v>
      </c>
      <c r="BN225" s="0" t="n">
        <f aca="false">BF225^0.04*BG225^0.22*BH225^0.51*BI225^0.06*BM225^0.17</f>
        <v>62.7612380667023</v>
      </c>
      <c r="BO225" s="0" t="str">
        <f aca="false">IF(BN225&gt;=90, "Very Good", IF(BN225&gt;=80, "Good", IF(BN225&gt;=70, "Slightly Good", IF(BN225&gt;=60, "Average", IF(BN225&gt;=50, "Slightly Poor", IF(BN225&gt;=40, "Poor", "Very Poor"))))))</f>
        <v>Average</v>
      </c>
      <c r="BP225" s="0" t="e">
        <f aca="false">IF(AJ225&lt;=1000, -6.942*LN(AJ225)+107.59, IF(AND(AJ225&gt;1000, AJ225&lt;=5213),-36.304*LN(AJ225)+310.72, IF(AJ225&gt;5213, 10)))</f>
        <v>#VALUE!</v>
      </c>
      <c r="BQ225" s="0" t="e">
        <f aca="false">BF225^0.04*BG225^0.22*BH225^0.51*BI225^0.06*BP225^0.17</f>
        <v>#VALUE!</v>
      </c>
      <c r="BR225" s="0" t="e">
        <f aca="false">IF(BQ225&gt;=90, "Very Good", IF(BQ225&gt;=80, "Good", IF(BQ225&gt;=70, "Slightly Good", IF(BQ225&gt;=60, "Average", IF(BQ225&gt;=50, "Slightly Poor", IF(BQ225&gt;=40, "Poor", "Very Poor"))))))</f>
        <v>#VALUE!</v>
      </c>
      <c r="BT225" s="0" t="n">
        <f aca="false">9.81*LN(AH225)+30.6</f>
        <v>57.1003534990534</v>
      </c>
      <c r="BU225" s="0" t="str">
        <f aca="false">IF(BT225&lt;30, "Clean water", IF(AND(BT225&gt;=30, BT225&lt;40), "Hypolimia", IF(AND(BT225&gt;=40,BT225&lt;50), "Mesotrophic", IF(AND(BT225&gt;=50, BT225&lt;70), "Eutrophic", IF(BT225&gt;70,"Hypertrophic")))))</f>
        <v>Eutrophic</v>
      </c>
      <c r="BW225" s="0" t="str">
        <f aca="false">IF(G225/H225&gt;=1, "PLS CHECK", "")</f>
        <v/>
      </c>
      <c r="BX225" s="0" t="str">
        <f aca="false">IF(AC225/J225&gt;=1, "PLS CHECK", "")</f>
        <v/>
      </c>
      <c r="BY225" s="0" t="str">
        <f aca="false">IF(AE225/J225&gt;=1, "PLS CHECK", "")</f>
        <v/>
      </c>
      <c r="BZ225" s="0" t="str">
        <f aca="false">IF(AD225/J225&gt;=1, "PLS CHECK", "")</f>
        <v/>
      </c>
      <c r="CA225" s="0" t="str">
        <f aca="false">IF(AF225/K225&gt;=1, "PLS CHECK", "")</f>
        <v/>
      </c>
      <c r="CB225" s="0" t="str">
        <f aca="false">IF(AG225/K225&gt;=1, "PLS CHECK", "")</f>
        <v/>
      </c>
    </row>
    <row r="226" customFormat="false" ht="12.5" hidden="false" customHeight="false" outlineLevel="0" collapsed="false">
      <c r="A226" s="0" t="n">
        <v>223</v>
      </c>
      <c r="B226" s="15" t="s">
        <v>135</v>
      </c>
      <c r="C226" s="16" t="s">
        <v>136</v>
      </c>
      <c r="D226" s="0" t="s">
        <v>148</v>
      </c>
      <c r="E226" s="0" t="n">
        <v>8</v>
      </c>
      <c r="F226" s="0" t="n">
        <v>8.5</v>
      </c>
      <c r="G226" s="0" t="n">
        <v>3.2</v>
      </c>
      <c r="H226" s="37"/>
      <c r="I226" s="0" t="n">
        <v>13.6</v>
      </c>
      <c r="J226" s="0" t="n">
        <v>6.727</v>
      </c>
      <c r="K226" s="0" t="n">
        <v>0.126</v>
      </c>
      <c r="L226" s="37"/>
      <c r="M226" s="0" t="n">
        <v>30.1</v>
      </c>
      <c r="O226" s="0" t="n">
        <v>542</v>
      </c>
      <c r="BD226" s="0" t="n">
        <v>0.624</v>
      </c>
      <c r="BF226" s="0" t="n">
        <f aca="false">IF(E226&lt;11,-3.6797*E226^2+48.115*E226-53.83,280.92*EXP(-0.2027*E226))</f>
        <v>95.5892</v>
      </c>
      <c r="BG226" s="0" t="n">
        <f aca="false">32.208*LN(F226)+21.438</f>
        <v>90.3652509938879</v>
      </c>
      <c r="BH226" s="0" t="n">
        <f aca="false">IF(G226&lt;=2, -10*G226+100, 88.958*EXP(-0.0755*G226))</f>
        <v>69.8649678413399</v>
      </c>
      <c r="BI226" s="0" t="n">
        <f aca="false">IF(I226&lt;=100, 0.0053*(I226)^2-1.0332*I226+100.76, 122.82*EXP(-0.0092*I226))</f>
        <v>87.688768</v>
      </c>
      <c r="BJ226" s="0" t="e">
        <f aca="false">IF(P226&lt;=1000, -6.942*LN(P226)+107.59, -36.304*LN(P226)+310.72)</f>
        <v>#VALUE!</v>
      </c>
      <c r="BK226" s="0" t="e">
        <f aca="false">BF226^0.04*BG226^0.22*BH226^0.51*BI226^0.06*BJ226^0.17</f>
        <v>#VALUE!</v>
      </c>
      <c r="BL226" s="0" t="e">
        <f aca="false">IF(BK226&gt;=90, "Very Good", IF(BK226&gt;=80, "Good", IF(BK226&gt;=70, "Slightly Good", IF(BK226&gt;=60, "Average", IF(BK226&gt;=50, "Slightly Poor", IF(BK226&gt;=40, "Poor", "Very Poor"))))))</f>
        <v>#VALUE!</v>
      </c>
      <c r="BM226" s="0" t="e">
        <f aca="false">IF(P226&lt;=1000, -6.942*LN(P226)+107.59, IF(AND(P226&gt;1000, P226&lt;=5213),-36.304*LN(P226)+310.72, IF(P226&gt;5213, 10)))</f>
        <v>#VALUE!</v>
      </c>
      <c r="BN226" s="0" t="e">
        <f aca="false">BF226^0.04*BG226^0.22*BH226^0.51*BI226^0.06*BM226^0.17</f>
        <v>#VALUE!</v>
      </c>
      <c r="BO226" s="0" t="e">
        <f aca="false">IF(BN226&gt;=90, "Very Good", IF(BN226&gt;=80, "Good", IF(BN226&gt;=70, "Slightly Good", IF(BN226&gt;=60, "Average", IF(BN226&gt;=50, "Slightly Poor", IF(BN226&gt;=40, "Poor", "Very Poor"))))))</f>
        <v>#VALUE!</v>
      </c>
      <c r="BP226" s="0" t="e">
        <f aca="false">IF(AJ226&lt;=1000, -6.942*LN(AJ226)+107.59, IF(AND(AJ226&gt;1000, AJ226&lt;=5213),-36.304*LN(AJ226)+310.72, IF(AJ226&gt;5213, 10)))</f>
        <v>#VALUE!</v>
      </c>
      <c r="BQ226" s="0" t="e">
        <f aca="false">BF226^0.04*BG226^0.22*BH226^0.51*BI226^0.06*BP226^0.17</f>
        <v>#VALUE!</v>
      </c>
      <c r="BR226" s="0" t="e">
        <f aca="false">IF(BQ226&gt;=90, "Very Good", IF(BQ226&gt;=80, "Good", IF(BQ226&gt;=70, "Slightly Good", IF(BQ226&gt;=60, "Average", IF(BQ226&gt;=50, "Slightly Poor", IF(BQ226&gt;=40, "Poor", "Very Poor"))))))</f>
        <v>#VALUE!</v>
      </c>
      <c r="BT226" s="0" t="e">
        <f aca="false">9.81*LN(AH226)+30.6</f>
        <v>#VALUE!</v>
      </c>
      <c r="BU226" s="0" t="e">
        <f aca="false">IF(BT226&lt;30, "Clean water", IF(AND(BT226&gt;=30, BT226&lt;40), "Hypolimia", IF(AND(BT226&gt;=40,BT226&lt;50), "Mesotrophic", IF(AND(BT226&gt;=50, BT226&lt;70), "Eutrophic", IF(BT226&gt;70,"Hypertrophic")))))</f>
        <v>#VALUE!</v>
      </c>
      <c r="BW226" s="0" t="e">
        <f aca="false">IF(G226/H226&gt;=1, "PLS CHECK", "")</f>
        <v>#DIV/0!</v>
      </c>
      <c r="BX226" s="0" t="str">
        <f aca="false">IF(AC226/J226&gt;=1, "PLS CHECK", "")</f>
        <v/>
      </c>
      <c r="BY226" s="0" t="str">
        <f aca="false">IF(AE226/J226&gt;=1, "PLS CHECK", "")</f>
        <v/>
      </c>
      <c r="BZ226" s="0" t="str">
        <f aca="false">IF(AD226/J226&gt;=1, "PLS CHECK", "")</f>
        <v/>
      </c>
      <c r="CA226" s="0" t="str">
        <f aca="false">IF(AF226/K226&gt;=1, "PLS CHECK", "")</f>
        <v/>
      </c>
      <c r="CB226" s="0" t="str">
        <f aca="false">IF(AG226/K226&gt;=1, "PLS CHECK", "")</f>
        <v/>
      </c>
    </row>
    <row r="227" customFormat="false" ht="12.5" hidden="false" customHeight="false" outlineLevel="0" collapsed="false">
      <c r="A227" s="0" t="n">
        <v>224</v>
      </c>
      <c r="B227" s="15" t="s">
        <v>87</v>
      </c>
      <c r="C227" s="16" t="s">
        <v>88</v>
      </c>
      <c r="D227" s="0" t="s">
        <v>148</v>
      </c>
      <c r="E227" s="0" t="n">
        <v>7.8</v>
      </c>
      <c r="F227" s="37"/>
      <c r="G227" s="0" t="n">
        <v>0.9</v>
      </c>
      <c r="H227" s="0" t="n">
        <v>4.2</v>
      </c>
      <c r="I227" s="0" t="n">
        <v>3.2</v>
      </c>
      <c r="J227" s="0" t="n">
        <v>3.012</v>
      </c>
      <c r="K227" s="0" t="n">
        <v>0.041</v>
      </c>
      <c r="L227" s="0" t="n">
        <v>1.9</v>
      </c>
      <c r="M227" s="0" t="n">
        <v>29.3</v>
      </c>
      <c r="N227" s="0" t="n">
        <v>0</v>
      </c>
      <c r="O227" s="0" t="n">
        <v>220</v>
      </c>
      <c r="P227" s="0" t="n">
        <v>20000</v>
      </c>
      <c r="AC227" s="0" t="n">
        <v>3.009</v>
      </c>
      <c r="AD227" s="0" t="n">
        <v>0.2</v>
      </c>
      <c r="AE227" s="0" t="n">
        <v>2.452</v>
      </c>
      <c r="AF227" s="0" t="n">
        <v>0.034</v>
      </c>
      <c r="AG227" s="0" t="n">
        <v>0.002</v>
      </c>
      <c r="AH227" s="0" t="n">
        <v>7.1</v>
      </c>
      <c r="AJ227" s="0" t="n">
        <v>1100</v>
      </c>
      <c r="BF227" s="0" t="n">
        <f aca="false">IF(E227&lt;11,-3.6797*E227^2+48.115*E227-53.83,280.92*EXP(-0.2027*E227))</f>
        <v>97.5940520000001</v>
      </c>
      <c r="BG227" s="0" t="e">
        <f aca="false">32.208*LN(F227)+21.438</f>
        <v>#VALUE!</v>
      </c>
      <c r="BH227" s="0" t="n">
        <f aca="false">IF(G227&lt;=2, -10*G227+100, 88.958*EXP(-0.0755*G227))</f>
        <v>91</v>
      </c>
      <c r="BI227" s="0" t="n">
        <f aca="false">IF(I227&lt;=100, 0.0053*(I227)^2-1.0332*I227+100.76, 122.82*EXP(-0.0092*I227))</f>
        <v>97.508032</v>
      </c>
      <c r="BJ227" s="0" t="n">
        <f aca="false">IF(P227&lt;=1000, -6.942*LN(P227)+107.59, -36.304*LN(P227)+310.72)</f>
        <v>-48.8162121072716</v>
      </c>
      <c r="BK227" s="0" t="e">
        <f aca="false">BF227^0.04*BG227^0.22*BH227^0.51*BI227^0.06*BJ227^0.17</f>
        <v>#VALUE!</v>
      </c>
      <c r="BL227" s="0" t="e">
        <f aca="false">IF(BK227&gt;=90, "Very Good", IF(BK227&gt;=80, "Good", IF(BK227&gt;=70, "Slightly Good", IF(BK227&gt;=60, "Average", IF(BK227&gt;=50, "Slightly Poor", IF(BK227&gt;=40, "Poor", "Very Poor"))))))</f>
        <v>#VALUE!</v>
      </c>
      <c r="BM227" s="0" t="n">
        <f aca="false">IF(P227&lt;=1000, -6.942*LN(P227)+107.59, IF(AND(P227&gt;1000, P227&lt;=5213),-36.304*LN(P227)+310.72, IF(P227&gt;5213, 10)))</f>
        <v>10</v>
      </c>
      <c r="BN227" s="0" t="e">
        <f aca="false">BF227^0.04*BG227^0.22*BH227^0.51*BI227^0.06*BM227^0.17</f>
        <v>#VALUE!</v>
      </c>
      <c r="BO227" s="0" t="e">
        <f aca="false">IF(BN227&gt;=90, "Very Good", IF(BN227&gt;=80, "Good", IF(BN227&gt;=70, "Slightly Good", IF(BN227&gt;=60, "Average", IF(BN227&gt;=50, "Slightly Poor", IF(BN227&gt;=40, "Poor", "Very Poor"))))))</f>
        <v>#VALUE!</v>
      </c>
      <c r="BP227" s="0" t="n">
        <f aca="false">IF(AJ227&lt;=1000, -6.942*LN(AJ227)+107.59, IF(AND(AJ227&gt;1000, AJ227&lt;=5213),-36.304*LN(AJ227)+310.72, IF(AJ227&gt;5213, 10)))</f>
        <v>56.4807115842163</v>
      </c>
      <c r="BQ227" s="0" t="e">
        <f aca="false">BF227^0.04*BG227^0.22*BH227^0.51*BI227^0.06*BP227^0.17</f>
        <v>#VALUE!</v>
      </c>
      <c r="BR227" s="0" t="e">
        <f aca="false">IF(BQ227&gt;=90, "Very Good", IF(BQ227&gt;=80, "Good", IF(BQ227&gt;=70, "Slightly Good", IF(BQ227&gt;=60, "Average", IF(BQ227&gt;=50, "Slightly Poor", IF(BQ227&gt;=40, "Poor", "Very Poor"))))))</f>
        <v>#VALUE!</v>
      </c>
      <c r="BT227" s="0" t="n">
        <f aca="false">9.81*LN(AH227)+30.6</f>
        <v>49.8285298315037</v>
      </c>
      <c r="BU227" s="0" t="str">
        <f aca="false">IF(BT227&lt;30, "Clean water", IF(AND(BT227&gt;=30, BT227&lt;40), "Hypolimia", IF(AND(BT227&gt;=40,BT227&lt;50), "Mesotrophic", IF(AND(BT227&gt;=50, BT227&lt;70), "Eutrophic", IF(BT227&gt;70,"Hypertrophic")))))</f>
        <v>Mesotrophic</v>
      </c>
      <c r="BW227" s="0" t="str">
        <f aca="false">IF(G227/H227&gt;=1, "PLS CHECK", "")</f>
        <v/>
      </c>
      <c r="BX227" s="0" t="str">
        <f aca="false">IF(AC227/J227&gt;=1, "PLS CHECK", "")</f>
        <v/>
      </c>
      <c r="BY227" s="0" t="str">
        <f aca="false">IF(AE227/J227&gt;=1, "PLS CHECK", "")</f>
        <v/>
      </c>
      <c r="BZ227" s="0" t="str">
        <f aca="false">IF(AD227/J227&gt;=1, "PLS CHECK", "")</f>
        <v/>
      </c>
      <c r="CA227" s="0" t="str">
        <f aca="false">IF(AF227/K227&gt;=1, "PLS CHECK", "")</f>
        <v/>
      </c>
      <c r="CB227" s="0" t="str">
        <f aca="false">IF(AG227/K227&gt;=1, "PLS CHECK", "")</f>
        <v/>
      </c>
    </row>
    <row r="228" customFormat="false" ht="12.5" hidden="false" customHeight="false" outlineLevel="0" collapsed="false">
      <c r="A228" s="0" t="n">
        <v>225</v>
      </c>
      <c r="B228" s="15" t="s">
        <v>89</v>
      </c>
      <c r="C228" s="16" t="s">
        <v>90</v>
      </c>
      <c r="D228" s="0" t="s">
        <v>148</v>
      </c>
      <c r="E228" s="37"/>
      <c r="F228" s="37"/>
      <c r="G228" s="0" t="n">
        <v>2.4</v>
      </c>
      <c r="H228" s="0" t="n">
        <v>5.4</v>
      </c>
      <c r="I228" s="0" t="n">
        <v>4.3</v>
      </c>
      <c r="J228" s="37"/>
      <c r="K228" s="0" t="n">
        <v>0.144</v>
      </c>
      <c r="L228" s="0" t="n">
        <v>2.9</v>
      </c>
      <c r="M228" s="0" t="n">
        <v>28.6</v>
      </c>
      <c r="N228" s="0" t="n">
        <v>0</v>
      </c>
      <c r="O228" s="0" t="n">
        <v>298</v>
      </c>
      <c r="P228" s="0" t="n">
        <v>13000</v>
      </c>
      <c r="AC228" s="37"/>
      <c r="AD228" s="0" t="n">
        <v>0.593</v>
      </c>
      <c r="AE228" s="37"/>
      <c r="AF228" s="0" t="n">
        <v>0.094</v>
      </c>
      <c r="AG228" s="0" t="n">
        <v>0.069</v>
      </c>
      <c r="AH228" s="37"/>
      <c r="AJ228" s="37"/>
      <c r="BF228" s="0" t="n">
        <f aca="false">IF(E228&lt;11,-3.6797*E228^2+48.115*E228-53.83,280.92*EXP(-0.2027*E228))</f>
        <v>-53.83</v>
      </c>
      <c r="BG228" s="0" t="e">
        <f aca="false">32.208*LN(F228)+21.438</f>
        <v>#VALUE!</v>
      </c>
      <c r="BH228" s="0" t="n">
        <f aca="false">IF(G228&lt;=2, -10*G228+100, 88.958*EXP(-0.0755*G228))</f>
        <v>74.2148561832273</v>
      </c>
      <c r="BI228" s="0" t="n">
        <f aca="false">IF(I228&lt;=100, 0.0053*(I228)^2-1.0332*I228+100.76, 122.82*EXP(-0.0092*I228))</f>
        <v>96.415237</v>
      </c>
      <c r="BJ228" s="0" t="n">
        <f aca="false">IF(P228&lt;=1000, -6.942*LN(P228)+107.59, -36.304*LN(P228)+310.72)</f>
        <v>-33.1770691214511</v>
      </c>
      <c r="BK228" s="0" t="e">
        <f aca="false">BF228^0.04*BG228^0.22*BH228^0.51*BI228^0.06*BJ228^0.17</f>
        <v>#VALUE!</v>
      </c>
      <c r="BL228" s="0" t="e">
        <f aca="false">IF(BK228&gt;=90, "Very Good", IF(BK228&gt;=80, "Good", IF(BK228&gt;=70, "Slightly Good", IF(BK228&gt;=60, "Average", IF(BK228&gt;=50, "Slightly Poor", IF(BK228&gt;=40, "Poor", "Very Poor"))))))</f>
        <v>#VALUE!</v>
      </c>
      <c r="BM228" s="0" t="n">
        <f aca="false">IF(P228&lt;=1000, -6.942*LN(P228)+107.59, IF(AND(P228&gt;1000, P228&lt;=5213),-36.304*LN(P228)+310.72, IF(P228&gt;5213, 10)))</f>
        <v>10</v>
      </c>
      <c r="BN228" s="0" t="e">
        <f aca="false">BF228^0.04*BG228^0.22*BH228^0.51*BI228^0.06*BM228^0.17</f>
        <v>#VALUE!</v>
      </c>
      <c r="BO228" s="0" t="e">
        <f aca="false">IF(BN228&gt;=90, "Very Good", IF(BN228&gt;=80, "Good", IF(BN228&gt;=70, "Slightly Good", IF(BN228&gt;=60, "Average", IF(BN228&gt;=50, "Slightly Poor", IF(BN228&gt;=40, "Poor", "Very Poor"))))))</f>
        <v>#VALUE!</v>
      </c>
      <c r="BP228" s="0" t="e">
        <f aca="false">IF(AJ228&lt;=1000, -6.942*LN(AJ228)+107.59, IF(AND(AJ228&gt;1000, AJ228&lt;=5213),-36.304*LN(AJ228)+310.72, IF(AJ228&gt;5213, 10)))</f>
        <v>#VALUE!</v>
      </c>
      <c r="BQ228" s="0" t="e">
        <f aca="false">BF228^0.04*BG228^0.22*BH228^0.51*BI228^0.06*BP228^0.17</f>
        <v>#VALUE!</v>
      </c>
      <c r="BR228" s="0" t="e">
        <f aca="false">IF(BQ228&gt;=90, "Very Good", IF(BQ228&gt;=80, "Good", IF(BQ228&gt;=70, "Slightly Good", IF(BQ228&gt;=60, "Average", IF(BQ228&gt;=50, "Slightly Poor", IF(BQ228&gt;=40, "Poor", "Very Poor"))))))</f>
        <v>#VALUE!</v>
      </c>
      <c r="BT228" s="0" t="e">
        <f aca="false">9.81*LN(AH228)+30.6</f>
        <v>#VALUE!</v>
      </c>
      <c r="BU228" s="0" t="e">
        <f aca="false">IF(BT228&lt;30, "Clean water", IF(AND(BT228&gt;=30, BT228&lt;40), "Hypolimia", IF(AND(BT228&gt;=40,BT228&lt;50), "Mesotrophic", IF(AND(BT228&gt;=50, BT228&lt;70), "Eutrophic", IF(BT228&gt;70,"Hypertrophic")))))</f>
        <v>#VALUE!</v>
      </c>
      <c r="BW228" s="0" t="str">
        <f aca="false">IF(G228/H228&gt;=1, "PLS CHECK", "")</f>
        <v/>
      </c>
      <c r="BX228" s="0" t="e">
        <f aca="false">IF(AC228/J228&gt;=1, "PLS CHECK", "")</f>
        <v>#DIV/0!</v>
      </c>
      <c r="BY228" s="0" t="e">
        <f aca="false">IF(AE228/J228&gt;=1, "PLS CHECK", "")</f>
        <v>#DIV/0!</v>
      </c>
      <c r="BZ228" s="0" t="e">
        <f aca="false">IF(AD228/J228&gt;=1, "PLS CHECK", "")</f>
        <v>#DIV/0!</v>
      </c>
      <c r="CA228" s="0" t="str">
        <f aca="false">IF(AF228/K228&gt;=1, "PLS CHECK", "")</f>
        <v/>
      </c>
      <c r="CB228" s="0" t="str">
        <f aca="false">IF(AG228/K228&gt;=1, "PLS CHECK", "")</f>
        <v/>
      </c>
    </row>
    <row r="229" customFormat="false" ht="12.5" hidden="false" customHeight="false" outlineLevel="0" collapsed="false">
      <c r="A229" s="0" t="n">
        <v>226</v>
      </c>
      <c r="B229" s="15" t="s">
        <v>91</v>
      </c>
      <c r="C229" s="16" t="s">
        <v>92</v>
      </c>
      <c r="D229" s="0" t="s">
        <v>148</v>
      </c>
      <c r="E229" s="0" t="n">
        <v>7.7</v>
      </c>
      <c r="F229" s="0" t="n">
        <v>13.5</v>
      </c>
      <c r="G229" s="0" t="n">
        <v>1.1</v>
      </c>
      <c r="H229" s="0" t="n">
        <v>3.3</v>
      </c>
      <c r="I229" s="0" t="n">
        <v>1.8</v>
      </c>
      <c r="J229" s="0" t="n">
        <v>4.44</v>
      </c>
      <c r="K229" s="0" t="n">
        <v>0.058</v>
      </c>
      <c r="L229" s="0" t="n">
        <v>1.4</v>
      </c>
      <c r="M229" s="0" t="n">
        <v>30.1</v>
      </c>
      <c r="N229" s="0" t="n">
        <v>0</v>
      </c>
      <c r="O229" s="0" t="n">
        <v>466</v>
      </c>
      <c r="P229" s="0" t="n">
        <v>12000</v>
      </c>
      <c r="AC229" s="0" t="n">
        <v>4.297</v>
      </c>
      <c r="AD229" s="0" t="n">
        <v>0.075</v>
      </c>
      <c r="AE229" s="0" t="n">
        <v>4.1</v>
      </c>
      <c r="AF229" s="0" t="n">
        <v>0.045</v>
      </c>
      <c r="AG229" s="0" t="n">
        <v>0.017</v>
      </c>
      <c r="AH229" s="0" t="n">
        <v>8.9</v>
      </c>
      <c r="AJ229" s="0" t="n">
        <v>1500</v>
      </c>
      <c r="BF229" s="0" t="n">
        <f aca="false">IF(E229&lt;11,-3.6797*E229^2+48.115*E229-53.83,280.92*EXP(-0.2027*E229))</f>
        <v>98.486087</v>
      </c>
      <c r="BG229" s="0" t="n">
        <f aca="false">32.208*LN(F229)+21.438</f>
        <v>105.265429388793</v>
      </c>
      <c r="BH229" s="0" t="n">
        <f aca="false">IF(G229&lt;=2, -10*G229+100, 88.958*EXP(-0.0755*G229))</f>
        <v>89</v>
      </c>
      <c r="BI229" s="0" t="n">
        <f aca="false">IF(I229&lt;=100, 0.0053*(I229)^2-1.0332*I229+100.76, 122.82*EXP(-0.0092*I229))</f>
        <v>98.917412</v>
      </c>
      <c r="BJ229" s="0" t="n">
        <f aca="false">IF(P229&lt;=1000, -6.942*LN(P229)+107.59, -36.304*LN(P229)+310.72)</f>
        <v>-30.271198662071</v>
      </c>
      <c r="BK229" s="0" t="e">
        <f aca="false">BF229^0.04*BG229^0.22*BH229^0.51*BI229^0.06*BJ229^0.17</f>
        <v>#NUM!</v>
      </c>
      <c r="BL229" s="0" t="e">
        <f aca="false">IF(BK229&gt;=90, "Very Good", IF(BK229&gt;=80, "Good", IF(BK229&gt;=70, "Slightly Good", IF(BK229&gt;=60, "Average", IF(BK229&gt;=50, "Slightly Poor", IF(BK229&gt;=40, "Poor", "Very Poor"))))))</f>
        <v>#NUM!</v>
      </c>
      <c r="BM229" s="0" t="n">
        <f aca="false">IF(P229&lt;=1000, -6.942*LN(P229)+107.59, IF(AND(P229&gt;1000, P229&lt;=5213),-36.304*LN(P229)+310.72, IF(P229&gt;5213, 10)))</f>
        <v>10</v>
      </c>
      <c r="BN229" s="0" t="n">
        <f aca="false">BF229^0.04*BG229^0.22*BH229^0.51*BI229^0.06*BM229^0.17</f>
        <v>64.3491970295183</v>
      </c>
      <c r="BO229" s="0" t="str">
        <f aca="false">IF(BN229&gt;=90, "Very Good", IF(BN229&gt;=80, "Good", IF(BN229&gt;=70, "Slightly Good", IF(BN229&gt;=60, "Average", IF(BN229&gt;=50, "Slightly Poor", IF(BN229&gt;=40, "Poor", "Very Poor"))))))</f>
        <v>Average</v>
      </c>
      <c r="BP229" s="0" t="n">
        <f aca="false">IF(AJ229&lt;=1000, -6.942*LN(AJ229)+107.59, IF(AND(AJ229&gt;1000, AJ229&lt;=5213),-36.304*LN(AJ229)+310.72, IF(AJ229&gt;5213, 10)))</f>
        <v>45.2208470670737</v>
      </c>
      <c r="BQ229" s="0" t="n">
        <f aca="false">BF229^0.04*BG229^0.22*BH229^0.51*BI229^0.06*BP229^0.17</f>
        <v>83.1669375621815</v>
      </c>
      <c r="BR229" s="0" t="str">
        <f aca="false">IF(BQ229&gt;=90, "Very Good", IF(BQ229&gt;=80, "Good", IF(BQ229&gt;=70, "Slightly Good", IF(BQ229&gt;=60, "Average", IF(BQ229&gt;=50, "Slightly Poor", IF(BQ229&gt;=40, "Poor", "Very Poor"))))))</f>
        <v>Good</v>
      </c>
      <c r="BT229" s="0" t="n">
        <f aca="false">9.81*LN(AH229)+30.6</f>
        <v>52.0451630248007</v>
      </c>
      <c r="BU229" s="0" t="str">
        <f aca="false">IF(BT229&lt;30, "Clean water", IF(AND(BT229&gt;=30, BT229&lt;40), "Hypolimia", IF(AND(BT229&gt;=40,BT229&lt;50), "Mesotrophic", IF(AND(BT229&gt;=50, BT229&lt;70), "Eutrophic", IF(BT229&gt;70,"Hypertrophic")))))</f>
        <v>Eutrophic</v>
      </c>
      <c r="BW229" s="0" t="str">
        <f aca="false">IF(G229/H229&gt;=1, "PLS CHECK", "")</f>
        <v/>
      </c>
      <c r="BX229" s="0" t="str">
        <f aca="false">IF(AC229/J229&gt;=1, "PLS CHECK", "")</f>
        <v/>
      </c>
      <c r="BY229" s="0" t="str">
        <f aca="false">IF(AE229/J229&gt;=1, "PLS CHECK", "")</f>
        <v/>
      </c>
      <c r="BZ229" s="0" t="str">
        <f aca="false">IF(AD229/J229&gt;=1, "PLS CHECK", "")</f>
        <v/>
      </c>
      <c r="CA229" s="0" t="str">
        <f aca="false">IF(AF229/K229&gt;=1, "PLS CHECK", "")</f>
        <v/>
      </c>
      <c r="CB229" s="0" t="str">
        <f aca="false">IF(AG229/K229&gt;=1, "PLS CHECK", "")</f>
        <v/>
      </c>
    </row>
    <row r="230" customFormat="false" ht="12.5" hidden="false" customHeight="false" outlineLevel="0" collapsed="false">
      <c r="A230" s="0" t="n">
        <v>227</v>
      </c>
      <c r="B230" s="15" t="s">
        <v>137</v>
      </c>
      <c r="C230" s="16" t="s">
        <v>138</v>
      </c>
      <c r="D230" s="0" t="s">
        <v>148</v>
      </c>
      <c r="E230" s="0" t="n">
        <v>8</v>
      </c>
      <c r="F230" s="0" t="n">
        <v>7.8</v>
      </c>
      <c r="G230" s="0" t="n">
        <v>4.5</v>
      </c>
      <c r="H230" s="37"/>
      <c r="I230" s="0" t="n">
        <v>13.8</v>
      </c>
      <c r="J230" s="0" t="n">
        <v>6.936</v>
      </c>
      <c r="K230" s="0" t="n">
        <v>0.103</v>
      </c>
      <c r="L230" s="37"/>
      <c r="M230" s="0" t="n">
        <v>31.2</v>
      </c>
      <c r="O230" s="0" t="n">
        <v>649</v>
      </c>
      <c r="BD230" s="0" t="n">
        <v>5.302</v>
      </c>
      <c r="BF230" s="0" t="n">
        <f aca="false">IF(E230&lt;11,-3.6797*E230^2+48.115*E230-53.83,280.92*EXP(-0.2027*E230))</f>
        <v>95.5892</v>
      </c>
      <c r="BG230" s="0" t="n">
        <f aca="false">32.208*LN(F230)+21.438</f>
        <v>87.5972172148662</v>
      </c>
      <c r="BH230" s="0" t="n">
        <f aca="false">IF(G230&lt;=2, -10*G230+100, 88.958*EXP(-0.0755*G230))</f>
        <v>63.3334957672512</v>
      </c>
      <c r="BI230" s="0" t="n">
        <f aca="false">IF(I230&lt;=100, 0.0053*(I230)^2-1.0332*I230+100.76, 122.82*EXP(-0.0092*I230))</f>
        <v>87.511172</v>
      </c>
      <c r="BJ230" s="0" t="e">
        <f aca="false">IF(P230&lt;=1000, -6.942*LN(P230)+107.59, -36.304*LN(P230)+310.72)</f>
        <v>#VALUE!</v>
      </c>
      <c r="BK230" s="0" t="e">
        <f aca="false">BF230^0.04*BG230^0.22*BH230^0.51*BI230^0.06*BJ230^0.17</f>
        <v>#VALUE!</v>
      </c>
      <c r="BL230" s="0" t="e">
        <f aca="false">IF(BK230&gt;=90, "Very Good", IF(BK230&gt;=80, "Good", IF(BK230&gt;=70, "Slightly Good", IF(BK230&gt;=60, "Average", IF(BK230&gt;=50, "Slightly Poor", IF(BK230&gt;=40, "Poor", "Very Poor"))))))</f>
        <v>#VALUE!</v>
      </c>
      <c r="BM230" s="0" t="e">
        <f aca="false">IF(P230&lt;=1000, -6.942*LN(P230)+107.59, IF(AND(P230&gt;1000, P230&lt;=5213),-36.304*LN(P230)+310.72, IF(P230&gt;5213, 10)))</f>
        <v>#VALUE!</v>
      </c>
      <c r="BN230" s="0" t="e">
        <f aca="false">BF230^0.04*BG230^0.22*BH230^0.51*BI230^0.06*BM230^0.17</f>
        <v>#VALUE!</v>
      </c>
      <c r="BO230" s="0" t="e">
        <f aca="false">IF(BN230&gt;=90, "Very Good", IF(BN230&gt;=80, "Good", IF(BN230&gt;=70, "Slightly Good", IF(BN230&gt;=60, "Average", IF(BN230&gt;=50, "Slightly Poor", IF(BN230&gt;=40, "Poor", "Very Poor"))))))</f>
        <v>#VALUE!</v>
      </c>
      <c r="BP230" s="0" t="e">
        <f aca="false">IF(AJ230&lt;=1000, -6.942*LN(AJ230)+107.59, IF(AND(AJ230&gt;1000, AJ230&lt;=5213),-36.304*LN(AJ230)+310.72, IF(AJ230&gt;5213, 10)))</f>
        <v>#VALUE!</v>
      </c>
      <c r="BQ230" s="0" t="e">
        <f aca="false">BF230^0.04*BG230^0.22*BH230^0.51*BI230^0.06*BP230^0.17</f>
        <v>#VALUE!</v>
      </c>
      <c r="BR230" s="0" t="e">
        <f aca="false">IF(BQ230&gt;=90, "Very Good", IF(BQ230&gt;=80, "Good", IF(BQ230&gt;=70, "Slightly Good", IF(BQ230&gt;=60, "Average", IF(BQ230&gt;=50, "Slightly Poor", IF(BQ230&gt;=40, "Poor", "Very Poor"))))))</f>
        <v>#VALUE!</v>
      </c>
      <c r="BT230" s="0" t="e">
        <f aca="false">9.81*LN(AH230)+30.6</f>
        <v>#VALUE!</v>
      </c>
      <c r="BU230" s="0" t="e">
        <f aca="false">IF(BT230&lt;30, "Clean water", IF(AND(BT230&gt;=30, BT230&lt;40), "Hypolimia", IF(AND(BT230&gt;=40,BT230&lt;50), "Mesotrophic", IF(AND(BT230&gt;=50, BT230&lt;70), "Eutrophic", IF(BT230&gt;70,"Hypertrophic")))))</f>
        <v>#VALUE!</v>
      </c>
      <c r="BW230" s="0" t="e">
        <f aca="false">IF(G230/H230&gt;=1, "PLS CHECK", "")</f>
        <v>#DIV/0!</v>
      </c>
      <c r="BX230" s="0" t="str">
        <f aca="false">IF(AC230/J230&gt;=1, "PLS CHECK", "")</f>
        <v/>
      </c>
      <c r="BY230" s="0" t="str">
        <f aca="false">IF(AE230/J230&gt;=1, "PLS CHECK", "")</f>
        <v/>
      </c>
      <c r="BZ230" s="0" t="str">
        <f aca="false">IF(AD230/J230&gt;=1, "PLS CHECK", "")</f>
        <v/>
      </c>
      <c r="CA230" s="0" t="str">
        <f aca="false">IF(AF230/K230&gt;=1, "PLS CHECK", "")</f>
        <v/>
      </c>
      <c r="CB230" s="0" t="str">
        <f aca="false">IF(AG230/K230&gt;=1, "PLS CHECK", "")</f>
        <v/>
      </c>
    </row>
    <row r="231" customFormat="false" ht="12.5" hidden="false" customHeight="false" outlineLevel="0" collapsed="false">
      <c r="A231" s="0" t="n">
        <v>228</v>
      </c>
      <c r="B231" s="15" t="s">
        <v>93</v>
      </c>
      <c r="C231" s="16" t="s">
        <v>94</v>
      </c>
      <c r="D231" s="0" t="s">
        <v>148</v>
      </c>
      <c r="E231" s="0" t="n">
        <v>7.7</v>
      </c>
      <c r="F231" s="0" t="n">
        <v>7.9</v>
      </c>
      <c r="G231" s="0" t="n">
        <v>4.5</v>
      </c>
      <c r="H231" s="37"/>
      <c r="I231" s="0" t="n">
        <v>10.2</v>
      </c>
      <c r="J231" s="0" t="n">
        <v>8.898</v>
      </c>
      <c r="K231" s="37"/>
      <c r="L231" s="0" t="n">
        <v>5.2</v>
      </c>
      <c r="M231" s="0" t="n">
        <v>28.5</v>
      </c>
      <c r="N231" s="0" t="n">
        <v>0</v>
      </c>
      <c r="O231" s="0" t="n">
        <v>607</v>
      </c>
      <c r="P231" s="0" t="n">
        <v>5000</v>
      </c>
      <c r="AC231" s="0" t="n">
        <v>8.443</v>
      </c>
      <c r="AD231" s="0" t="n">
        <v>1.186</v>
      </c>
      <c r="AE231" s="0" t="n">
        <v>5.925</v>
      </c>
      <c r="AF231" s="37"/>
      <c r="AG231" s="37"/>
      <c r="AH231" s="0" t="n">
        <v>25.9</v>
      </c>
      <c r="AJ231" s="0" t="n">
        <v>2500</v>
      </c>
      <c r="BD231" s="0" t="n">
        <v>4.944</v>
      </c>
      <c r="BF231" s="0" t="n">
        <f aca="false">IF(E231&lt;11,-3.6797*E231^2+48.115*E231-53.83,280.92*EXP(-0.2027*E231))</f>
        <v>98.486087</v>
      </c>
      <c r="BG231" s="0" t="n">
        <f aca="false">32.208*LN(F231)+21.438</f>
        <v>88.0075157571056</v>
      </c>
      <c r="BH231" s="0" t="n">
        <f aca="false">IF(G231&lt;=2, -10*G231+100, 88.958*EXP(-0.0755*G231))</f>
        <v>63.3334957672512</v>
      </c>
      <c r="BI231" s="0" t="n">
        <f aca="false">IF(I231&lt;=100, 0.0053*(I231)^2-1.0332*I231+100.76, 122.82*EXP(-0.0092*I231))</f>
        <v>90.772772</v>
      </c>
      <c r="BJ231" s="0" t="n">
        <f aca="false">IF(P231&lt;=1000, -6.942*LN(P231)+107.59, -36.304*LN(P231)+310.72)</f>
        <v>1.5118183788249</v>
      </c>
      <c r="BK231" s="0" t="n">
        <f aca="false">BF231^0.04*BG231^0.22*BH231^0.51*BI231^0.06*BJ231^0.17</f>
        <v>37.5279359742101</v>
      </c>
      <c r="BL231" s="0" t="str">
        <f aca="false">IF(BK231&gt;=90, "Very Good", IF(BK231&gt;=80, "Good", IF(BK231&gt;=70, "Slightly Good", IF(BK231&gt;=60, "Average", IF(BK231&gt;=50, "Slightly Poor", IF(BK231&gt;=40, "Poor", "Very Poor"))))))</f>
        <v>Very Poor</v>
      </c>
      <c r="BM231" s="0" t="n">
        <f aca="false">IF(P231&lt;=1000, -6.942*LN(P231)+107.59, IF(AND(P231&gt;1000, P231&lt;=5213),-36.304*LN(P231)+310.72, IF(P231&gt;5213, 10)))</f>
        <v>1.5118183788249</v>
      </c>
      <c r="BN231" s="0" t="n">
        <f aca="false">BF231^0.04*BG231^0.22*BH231^0.51*BI231^0.06*BM231^0.17</f>
        <v>37.5279359742101</v>
      </c>
      <c r="BO231" s="0" t="str">
        <f aca="false">IF(BN231&gt;=90, "Very Good", IF(BN231&gt;=80, "Good", IF(BN231&gt;=70, "Slightly Good", IF(BN231&gt;=60, "Average", IF(BN231&gt;=50, "Slightly Poor", IF(BN231&gt;=40, "Poor", "Very Poor"))))))</f>
        <v>Very Poor</v>
      </c>
      <c r="BP231" s="0" t="n">
        <f aca="false">IF(AJ231&lt;=1000, -6.942*LN(AJ231)+107.59, IF(AND(AJ231&gt;1000, AJ231&lt;=5213),-36.304*LN(AJ231)+310.72, IF(AJ231&gt;5213, 10)))</f>
        <v>26.6758336218732</v>
      </c>
      <c r="BQ231" s="0" t="n">
        <f aca="false">BF231^0.04*BG231^0.22*BH231^0.51*BI231^0.06*BP231^0.17</f>
        <v>61.1335764174391</v>
      </c>
      <c r="BR231" s="0" t="str">
        <f aca="false">IF(BQ231&gt;=90, "Very Good", IF(BQ231&gt;=80, "Good", IF(BQ231&gt;=70, "Slightly Good", IF(BQ231&gt;=60, "Average", IF(BQ231&gt;=50, "Slightly Poor", IF(BQ231&gt;=40, "Poor", "Very Poor"))))))</f>
        <v>Average</v>
      </c>
      <c r="BT231" s="0" t="n">
        <f aca="false">9.81*LN(AH231)+30.6</f>
        <v>62.5241235230009</v>
      </c>
      <c r="BU231" s="0" t="str">
        <f aca="false">IF(BT231&lt;30, "Clean water", IF(AND(BT231&gt;=30, BT231&lt;40), "Hypolimia", IF(AND(BT231&gt;=40,BT231&lt;50), "Mesotrophic", IF(AND(BT231&gt;=50, BT231&lt;70), "Eutrophic", IF(BT231&gt;70,"Hypertrophic")))))</f>
        <v>Eutrophic</v>
      </c>
      <c r="BW231" s="0" t="e">
        <f aca="false">IF(G231/H231&gt;=1, "PLS CHECK", "")</f>
        <v>#DIV/0!</v>
      </c>
      <c r="BX231" s="0" t="str">
        <f aca="false">IF(AC231/J231&gt;=1, "PLS CHECK", "")</f>
        <v/>
      </c>
      <c r="BY231" s="0" t="str">
        <f aca="false">IF(AE231/J231&gt;=1, "PLS CHECK", "")</f>
        <v/>
      </c>
      <c r="BZ231" s="0" t="str">
        <f aca="false">IF(AD231/J231&gt;=1, "PLS CHECK", "")</f>
        <v/>
      </c>
      <c r="CA231" s="0" t="e">
        <f aca="false">IF(AF231/K231&gt;=1, "PLS CHECK", "")</f>
        <v>#DIV/0!</v>
      </c>
      <c r="CB231" s="0" t="e">
        <f aca="false">IF(AG231/K231&gt;=1, "PLS CHECK", "")</f>
        <v>#DIV/0!</v>
      </c>
    </row>
    <row r="232" customFormat="false" ht="12.5" hidden="false" customHeight="false" outlineLevel="0" collapsed="false">
      <c r="A232" s="0" t="n">
        <v>229</v>
      </c>
      <c r="B232" s="15" t="s">
        <v>95</v>
      </c>
      <c r="C232" s="16" t="s">
        <v>96</v>
      </c>
      <c r="D232" s="0" t="s">
        <v>148</v>
      </c>
      <c r="E232" s="0" t="n">
        <v>7.5</v>
      </c>
      <c r="F232" s="37"/>
      <c r="G232" s="0" t="n">
        <v>3.5</v>
      </c>
      <c r="H232" s="0" t="n">
        <v>7.6</v>
      </c>
      <c r="I232" s="0" t="n">
        <v>8.3</v>
      </c>
      <c r="J232" s="0" t="n">
        <v>4.542</v>
      </c>
      <c r="K232" s="0" t="n">
        <v>0.159</v>
      </c>
      <c r="L232" s="0" t="n">
        <v>3.9</v>
      </c>
      <c r="M232" s="0" t="n">
        <v>30</v>
      </c>
      <c r="N232" s="0" t="n">
        <v>0</v>
      </c>
      <c r="O232" s="0" t="n">
        <v>401</v>
      </c>
      <c r="P232" s="0" t="n">
        <v>9000</v>
      </c>
      <c r="AC232" s="0" t="n">
        <v>4.326</v>
      </c>
      <c r="AD232" s="0" t="n">
        <v>0.555</v>
      </c>
      <c r="AE232" s="0" t="n">
        <v>3.555</v>
      </c>
      <c r="AF232" s="0" t="n">
        <v>0.097</v>
      </c>
      <c r="AG232" s="0" t="n">
        <v>0.067</v>
      </c>
      <c r="AH232" s="37"/>
      <c r="AJ232" s="0" t="n">
        <v>4000</v>
      </c>
      <c r="BF232" s="0" t="n">
        <f aca="false">IF(E232&lt;11,-3.6797*E232^2+48.115*E232-53.83,280.92*EXP(-0.2027*E232))</f>
        <v>100.049375</v>
      </c>
      <c r="BG232" s="0" t="e">
        <f aca="false">32.208*LN(F232)+21.438</f>
        <v>#VALUE!</v>
      </c>
      <c r="BH232" s="0" t="n">
        <f aca="false">IF(G232&lt;=2, -10*G232+100, 88.958*EXP(-0.0755*G232))</f>
        <v>68.3003129279866</v>
      </c>
      <c r="BI232" s="0" t="n">
        <f aca="false">IF(I232&lt;=100, 0.0053*(I232)^2-1.0332*I232+100.76, 122.82*EXP(-0.0092*I232))</f>
        <v>92.549557</v>
      </c>
      <c r="BJ232" s="0" t="n">
        <f aca="false">IF(P232&lt;=1000, -6.942*LN(P232)+107.59, -36.304*LN(P232)+310.72)</f>
        <v>-19.8271887037816</v>
      </c>
      <c r="BK232" s="0" t="e">
        <f aca="false">BF232^0.04*BG232^0.22*BH232^0.51*BI232^0.06*BJ232^0.17</f>
        <v>#VALUE!</v>
      </c>
      <c r="BL232" s="0" t="e">
        <f aca="false">IF(BK232&gt;=90, "Very Good", IF(BK232&gt;=80, "Good", IF(BK232&gt;=70, "Slightly Good", IF(BK232&gt;=60, "Average", IF(BK232&gt;=50, "Slightly Poor", IF(BK232&gt;=40, "Poor", "Very Poor"))))))</f>
        <v>#VALUE!</v>
      </c>
      <c r="BM232" s="0" t="n">
        <f aca="false">IF(P232&lt;=1000, -6.942*LN(P232)+107.59, IF(AND(P232&gt;1000, P232&lt;=5213),-36.304*LN(P232)+310.72, IF(P232&gt;5213, 10)))</f>
        <v>10</v>
      </c>
      <c r="BN232" s="0" t="e">
        <f aca="false">BF232^0.04*BG232^0.22*BH232^0.51*BI232^0.06*BM232^0.17</f>
        <v>#VALUE!</v>
      </c>
      <c r="BO232" s="0" t="e">
        <f aca="false">IF(BN232&gt;=90, "Very Good", IF(BN232&gt;=80, "Good", IF(BN232&gt;=70, "Slightly Good", IF(BN232&gt;=60, "Average", IF(BN232&gt;=50, "Slightly Poor", IF(BN232&gt;=40, "Poor", "Very Poor"))))))</f>
        <v>#VALUE!</v>
      </c>
      <c r="BP232" s="0" t="n">
        <f aca="false">IF(AJ232&lt;=1000, -6.942*LN(AJ232)+107.59, IF(AND(AJ232&gt;1000, AJ232&lt;=5213),-36.304*LN(AJ232)+310.72, IF(AJ232&gt;5213, 10)))</f>
        <v>9.61282186573601</v>
      </c>
      <c r="BQ232" s="0" t="e">
        <f aca="false">BF232^0.04*BG232^0.22*BH232^0.51*BI232^0.06*BP232^0.17</f>
        <v>#VALUE!</v>
      </c>
      <c r="BR232" s="0" t="e">
        <f aca="false">IF(BQ232&gt;=90, "Very Good", IF(BQ232&gt;=80, "Good", IF(BQ232&gt;=70, "Slightly Good", IF(BQ232&gt;=60, "Average", IF(BQ232&gt;=50, "Slightly Poor", IF(BQ232&gt;=40, "Poor", "Very Poor"))))))</f>
        <v>#VALUE!</v>
      </c>
      <c r="BT232" s="0" t="e">
        <f aca="false">9.81*LN(AH232)+30.6</f>
        <v>#VALUE!</v>
      </c>
      <c r="BU232" s="0" t="e">
        <f aca="false">IF(BT232&lt;30, "Clean water", IF(AND(BT232&gt;=30, BT232&lt;40), "Hypolimia", IF(AND(BT232&gt;=40,BT232&lt;50), "Mesotrophic", IF(AND(BT232&gt;=50, BT232&lt;70), "Eutrophic", IF(BT232&gt;70,"Hypertrophic")))))</f>
        <v>#VALUE!</v>
      </c>
      <c r="BW232" s="0" t="str">
        <f aca="false">IF(G232/H232&gt;=1, "PLS CHECK", "")</f>
        <v/>
      </c>
      <c r="BX232" s="0" t="str">
        <f aca="false">IF(AC232/J232&gt;=1, "PLS CHECK", "")</f>
        <v/>
      </c>
      <c r="BY232" s="0" t="str">
        <f aca="false">IF(AE232/J232&gt;=1, "PLS CHECK", "")</f>
        <v/>
      </c>
      <c r="BZ232" s="0" t="str">
        <f aca="false">IF(AD232/J232&gt;=1, "PLS CHECK", "")</f>
        <v/>
      </c>
      <c r="CA232" s="0" t="str">
        <f aca="false">IF(AF232/K232&gt;=1, "PLS CHECK", "")</f>
        <v/>
      </c>
      <c r="CB232" s="0" t="str">
        <f aca="false">IF(AG232/K232&gt;=1, "PLS CHECK", "")</f>
        <v/>
      </c>
    </row>
    <row r="233" customFormat="false" ht="12.5" hidden="false" customHeight="false" outlineLevel="0" collapsed="false">
      <c r="A233" s="0" t="n">
        <v>230</v>
      </c>
      <c r="B233" s="15" t="s">
        <v>97</v>
      </c>
      <c r="C233" s="16" t="s">
        <v>98</v>
      </c>
      <c r="D233" s="0" t="s">
        <v>148</v>
      </c>
      <c r="E233" s="0" t="n">
        <v>7.7</v>
      </c>
      <c r="F233" s="0" t="n">
        <v>8.7</v>
      </c>
      <c r="G233" s="0" t="n">
        <v>1.6</v>
      </c>
      <c r="H233" s="0" t="n">
        <v>4.6</v>
      </c>
      <c r="I233" s="0" t="n">
        <v>4.8</v>
      </c>
      <c r="J233" s="37"/>
      <c r="K233" s="0" t="n">
        <v>0.025</v>
      </c>
      <c r="L233" s="0" t="n">
        <v>1.7</v>
      </c>
      <c r="M233" s="0" t="n">
        <v>28.5</v>
      </c>
      <c r="N233" s="0" t="n">
        <v>0</v>
      </c>
      <c r="O233" s="0" t="n">
        <v>186</v>
      </c>
      <c r="P233" s="0" t="n">
        <v>11000</v>
      </c>
      <c r="AC233" s="37"/>
      <c r="AD233" s="37"/>
      <c r="AE233" s="37"/>
      <c r="AF233" s="0" t="n">
        <v>0.009</v>
      </c>
      <c r="AG233" s="0" t="n">
        <v>0.003</v>
      </c>
      <c r="AH233" s="0" t="n">
        <v>21</v>
      </c>
      <c r="AJ233" s="0" t="n">
        <v>20</v>
      </c>
      <c r="BF233" s="0" t="n">
        <f aca="false">IF(E233&lt;11,-3.6797*E233^2+48.115*E233-53.83,280.92*EXP(-0.2027*E233))</f>
        <v>98.486087</v>
      </c>
      <c r="BG233" s="0" t="n">
        <f aca="false">32.208*LN(F233)+21.438</f>
        <v>91.1143080104746</v>
      </c>
      <c r="BH233" s="0" t="n">
        <f aca="false">IF(G233&lt;=2, -10*G233+100, 88.958*EXP(-0.0755*G233))</f>
        <v>84</v>
      </c>
      <c r="BI233" s="0" t="n">
        <f aca="false">IF(I233&lt;=100, 0.0053*(I233)^2-1.0332*I233+100.76, 122.82*EXP(-0.0092*I233))</f>
        <v>95.922752</v>
      </c>
      <c r="BJ233" s="0" t="n">
        <f aca="false">IF(P233&lt;=1000, -6.942*LN(P233)+107.59, -36.304*LN(P233)+310.72)</f>
        <v>-27.1123376318395</v>
      </c>
      <c r="BK233" s="0" t="e">
        <f aca="false">BF233^0.04*BG233^0.22*BH233^0.51*BI233^0.06*BJ233^0.17</f>
        <v>#NUM!</v>
      </c>
      <c r="BL233" s="0" t="e">
        <f aca="false">IF(BK233&gt;=90, "Very Good", IF(BK233&gt;=80, "Good", IF(BK233&gt;=70, "Slightly Good", IF(BK233&gt;=60, "Average", IF(BK233&gt;=50, "Slightly Poor", IF(BK233&gt;=40, "Poor", "Very Poor"))))))</f>
        <v>#NUM!</v>
      </c>
      <c r="BM233" s="0" t="n">
        <f aca="false">IF(P233&lt;=1000, -6.942*LN(P233)+107.59, IF(AND(P233&gt;1000, P233&lt;=5213),-36.304*LN(P233)+310.72, IF(P233&gt;5213, 10)))</f>
        <v>10</v>
      </c>
      <c r="BN233" s="0" t="n">
        <f aca="false">BF233^0.04*BG233^0.22*BH233^0.51*BI233^0.06*BM233^0.17</f>
        <v>60.4145822571791</v>
      </c>
      <c r="BO233" s="0" t="str">
        <f aca="false">IF(BN233&gt;=90, "Very Good", IF(BN233&gt;=80, "Good", IF(BN233&gt;=70, "Slightly Good", IF(BN233&gt;=60, "Average", IF(BN233&gt;=50, "Slightly Poor", IF(BN233&gt;=40, "Poor", "Very Poor"))))))</f>
        <v>Average</v>
      </c>
      <c r="BP233" s="0" t="n">
        <f aca="false">IF(AJ233&lt;=1000, -6.942*LN(AJ233)+107.59, IF(AND(AJ233&gt;1000, AJ233&lt;=5213),-36.304*LN(AJ233)+310.72, IF(AJ233&gt;5213, 10)))</f>
        <v>86.7936265569882</v>
      </c>
      <c r="BQ233" s="0" t="n">
        <f aca="false">BF233^0.04*BG233^0.22*BH233^0.51*BI233^0.06*BP233^0.17</f>
        <v>87.2337834496844</v>
      </c>
      <c r="BR233" s="0" t="str">
        <f aca="false">IF(BQ233&gt;=90, "Very Good", IF(BQ233&gt;=80, "Good", IF(BQ233&gt;=70, "Slightly Good", IF(BQ233&gt;=60, "Average", IF(BQ233&gt;=50, "Slightly Poor", IF(BQ233&gt;=40, "Poor", "Very Poor"))))))</f>
        <v>Good</v>
      </c>
      <c r="BT233" s="0" t="n">
        <f aca="false">9.81*LN(AH233)+30.6</f>
        <v>60.4667651140668</v>
      </c>
      <c r="BU233" s="0" t="str">
        <f aca="false">IF(BT233&lt;30, "Clean water", IF(AND(BT233&gt;=30, BT233&lt;40), "Hypolimia", IF(AND(BT233&gt;=40,BT233&lt;50), "Mesotrophic", IF(AND(BT233&gt;=50, BT233&lt;70), "Eutrophic", IF(BT233&gt;70,"Hypertrophic")))))</f>
        <v>Eutrophic</v>
      </c>
      <c r="BW233" s="0" t="str">
        <f aca="false">IF(G233/H233&gt;=1, "PLS CHECK", "")</f>
        <v/>
      </c>
      <c r="BX233" s="0" t="e">
        <f aca="false">IF(AC233/J233&gt;=1, "PLS CHECK", "")</f>
        <v>#DIV/0!</v>
      </c>
      <c r="BY233" s="0" t="e">
        <f aca="false">IF(AE233/J233&gt;=1, "PLS CHECK", "")</f>
        <v>#DIV/0!</v>
      </c>
      <c r="BZ233" s="0" t="e">
        <f aca="false">IF(AD233/J233&gt;=1, "PLS CHECK", "")</f>
        <v>#DIV/0!</v>
      </c>
      <c r="CA233" s="0" t="str">
        <f aca="false">IF(AF233/K233&gt;=1, "PLS CHECK", "")</f>
        <v/>
      </c>
      <c r="CB233" s="0" t="str">
        <f aca="false">IF(AG233/K233&gt;=1, "PLS CHECK", "")</f>
        <v/>
      </c>
    </row>
    <row r="234" customFormat="false" ht="12.5" hidden="false" customHeight="false" outlineLevel="0" collapsed="false">
      <c r="A234" s="0" t="n">
        <v>231</v>
      </c>
      <c r="B234" s="15" t="s">
        <v>99</v>
      </c>
      <c r="C234" s="16" t="s">
        <v>100</v>
      </c>
      <c r="D234" s="0" t="s">
        <v>148</v>
      </c>
      <c r="E234" s="0" t="n">
        <v>8</v>
      </c>
      <c r="F234" s="0" t="n">
        <v>8.4</v>
      </c>
      <c r="G234" s="0" t="n">
        <v>1.4</v>
      </c>
      <c r="H234" s="0" t="n">
        <v>4.8</v>
      </c>
      <c r="I234" s="0" t="n">
        <v>6.2</v>
      </c>
      <c r="J234" s="0" t="n">
        <v>5.492</v>
      </c>
      <c r="K234" s="37"/>
      <c r="L234" s="0" t="n">
        <v>3.2</v>
      </c>
      <c r="M234" s="0" t="n">
        <v>27.9</v>
      </c>
      <c r="O234" s="0" t="n">
        <v>584</v>
      </c>
      <c r="BD234" s="0" t="n">
        <v>0.537</v>
      </c>
      <c r="BF234" s="0" t="n">
        <f aca="false">IF(E234&lt;11,-3.6797*E234^2+48.115*E234-53.83,280.92*EXP(-0.2027*E234))</f>
        <v>95.5892</v>
      </c>
      <c r="BG234" s="0" t="n">
        <f aca="false">32.208*LN(F234)+21.438</f>
        <v>89.9840867819932</v>
      </c>
      <c r="BH234" s="0" t="n">
        <f aca="false">IF(G234&lt;=2, -10*G234+100, 88.958*EXP(-0.0755*G234))</f>
        <v>86</v>
      </c>
      <c r="BI234" s="0" t="n">
        <f aca="false">IF(I234&lt;=100, 0.0053*(I234)^2-1.0332*I234+100.76, 122.82*EXP(-0.0092*I234))</f>
        <v>94.557892</v>
      </c>
      <c r="BJ234" s="0" t="e">
        <f aca="false">IF(P234&lt;=1000, -6.942*LN(P234)+107.59, -36.304*LN(P234)+310.72)</f>
        <v>#VALUE!</v>
      </c>
      <c r="BK234" s="0" t="e">
        <f aca="false">BF234^0.04*BG234^0.22*BH234^0.51*BI234^0.06*BJ234^0.17</f>
        <v>#VALUE!</v>
      </c>
      <c r="BL234" s="0" t="e">
        <f aca="false">IF(BK234&gt;=90, "Very Good", IF(BK234&gt;=80, "Good", IF(BK234&gt;=70, "Slightly Good", IF(BK234&gt;=60, "Average", IF(BK234&gt;=50, "Slightly Poor", IF(BK234&gt;=40, "Poor", "Very Poor"))))))</f>
        <v>#VALUE!</v>
      </c>
      <c r="BM234" s="0" t="e">
        <f aca="false">IF(P234&lt;=1000, -6.942*LN(P234)+107.59, IF(AND(P234&gt;1000, P234&lt;=5213),-36.304*LN(P234)+310.72, IF(P234&gt;5213, 10)))</f>
        <v>#VALUE!</v>
      </c>
      <c r="BN234" s="0" t="e">
        <f aca="false">BF234^0.04*BG234^0.22*BH234^0.51*BI234^0.06*BM234^0.17</f>
        <v>#VALUE!</v>
      </c>
      <c r="BO234" s="0" t="e">
        <f aca="false">IF(BN234&gt;=90, "Very Good", IF(BN234&gt;=80, "Good", IF(BN234&gt;=70, "Slightly Good", IF(BN234&gt;=60, "Average", IF(BN234&gt;=50, "Slightly Poor", IF(BN234&gt;=40, "Poor", "Very Poor"))))))</f>
        <v>#VALUE!</v>
      </c>
      <c r="BP234" s="0" t="e">
        <f aca="false">IF(AJ234&lt;=1000, -6.942*LN(AJ234)+107.59, IF(AND(AJ234&gt;1000, AJ234&lt;=5213),-36.304*LN(AJ234)+310.72, IF(AJ234&gt;5213, 10)))</f>
        <v>#VALUE!</v>
      </c>
      <c r="BQ234" s="0" t="e">
        <f aca="false">BF234^0.04*BG234^0.22*BH234^0.51*BI234^0.06*BP234^0.17</f>
        <v>#VALUE!</v>
      </c>
      <c r="BR234" s="0" t="e">
        <f aca="false">IF(BQ234&gt;=90, "Very Good", IF(BQ234&gt;=80, "Good", IF(BQ234&gt;=70, "Slightly Good", IF(BQ234&gt;=60, "Average", IF(BQ234&gt;=50, "Slightly Poor", IF(BQ234&gt;=40, "Poor", "Very Poor"))))))</f>
        <v>#VALUE!</v>
      </c>
      <c r="BT234" s="0" t="e">
        <f aca="false">9.81*LN(AH234)+30.6</f>
        <v>#VALUE!</v>
      </c>
      <c r="BU234" s="0" t="e">
        <f aca="false">IF(BT234&lt;30, "Clean water", IF(AND(BT234&gt;=30, BT234&lt;40), "Hypolimia", IF(AND(BT234&gt;=40,BT234&lt;50), "Mesotrophic", IF(AND(BT234&gt;=50, BT234&lt;70), "Eutrophic", IF(BT234&gt;70,"Hypertrophic")))))</f>
        <v>#VALUE!</v>
      </c>
      <c r="BW234" s="0" t="str">
        <f aca="false">IF(G234/H234&gt;=1, "PLS CHECK", "")</f>
        <v/>
      </c>
      <c r="BX234" s="0" t="str">
        <f aca="false">IF(AC234/J234&gt;=1, "PLS CHECK", "")</f>
        <v/>
      </c>
      <c r="BY234" s="0" t="str">
        <f aca="false">IF(AE234/J234&gt;=1, "PLS CHECK", "")</f>
        <v/>
      </c>
      <c r="BZ234" s="0" t="str">
        <f aca="false">IF(AD234/J234&gt;=1, "PLS CHECK", "")</f>
        <v/>
      </c>
      <c r="CA234" s="0" t="e">
        <f aca="false">IF(AF234/K234&gt;=1, "PLS CHECK", "")</f>
        <v>#DIV/0!</v>
      </c>
      <c r="CB234" s="0" t="e">
        <f aca="false">IF(AG234/K234&gt;=1, "PLS CHECK", "")</f>
        <v>#DIV/0!</v>
      </c>
    </row>
    <row r="235" customFormat="false" ht="12.5" hidden="false" customHeight="false" outlineLevel="0" collapsed="false">
      <c r="A235" s="0" t="n">
        <v>232</v>
      </c>
      <c r="B235" s="15" t="s">
        <v>99</v>
      </c>
      <c r="C235" s="16" t="s">
        <v>100</v>
      </c>
      <c r="D235" s="0" t="s">
        <v>148</v>
      </c>
      <c r="E235" s="0" t="n">
        <v>7.5</v>
      </c>
      <c r="F235" s="0" t="n">
        <v>10</v>
      </c>
      <c r="G235" s="37"/>
      <c r="H235" s="0" t="n">
        <v>3.4</v>
      </c>
      <c r="I235" s="0" t="n">
        <v>1.1</v>
      </c>
      <c r="J235" s="0" t="n">
        <v>4.095</v>
      </c>
      <c r="K235" s="0" t="n">
        <v>0.11</v>
      </c>
      <c r="L235" s="0" t="n">
        <v>2.1</v>
      </c>
      <c r="M235" s="0" t="n">
        <v>27.4</v>
      </c>
      <c r="N235" s="0" t="n">
        <v>0</v>
      </c>
      <c r="O235" s="0" t="n">
        <v>370</v>
      </c>
      <c r="P235" s="37"/>
      <c r="AC235" s="0" t="n">
        <v>3.988</v>
      </c>
      <c r="AD235" s="0" t="n">
        <v>0.077</v>
      </c>
      <c r="AE235" s="0" t="n">
        <v>3.646</v>
      </c>
      <c r="AF235" s="0" t="n">
        <v>0.093</v>
      </c>
      <c r="AG235" s="0" t="n">
        <v>0.07</v>
      </c>
      <c r="AH235" s="0" t="n">
        <v>3</v>
      </c>
      <c r="AJ235" s="0" t="n">
        <v>2000</v>
      </c>
      <c r="BF235" s="0" t="n">
        <f aca="false">IF(E235&lt;11,-3.6797*E235^2+48.115*E235-53.83,280.92*EXP(-0.2027*E235))</f>
        <v>100.049375</v>
      </c>
      <c r="BG235" s="0" t="n">
        <f aca="false">32.208*LN(F235)+21.438</f>
        <v>95.5996606751522</v>
      </c>
      <c r="BH235" s="0" t="n">
        <f aca="false">IF(G235&lt;=2, -10*G235+100, 88.958*EXP(-0.0755*G235))</f>
        <v>100</v>
      </c>
      <c r="BI235" s="0" t="n">
        <f aca="false">IF(I235&lt;=100, 0.0053*(I235)^2-1.0332*I235+100.76, 122.82*EXP(-0.0092*I235))</f>
        <v>99.629893</v>
      </c>
      <c r="BJ235" s="0" t="e">
        <f aca="false">IF(P235&lt;=1000, -6.942*LN(P235)+107.59, -36.304*LN(P235)+310.72)</f>
        <v>#VALUE!</v>
      </c>
      <c r="BK235" s="0" t="e">
        <f aca="false">BF235^0.04*BG235^0.22*BH235^0.51*BI235^0.06*BJ235^0.17</f>
        <v>#VALUE!</v>
      </c>
      <c r="BL235" s="0" t="e">
        <f aca="false">IF(BK235&gt;=90, "Very Good", IF(BK235&gt;=80, "Good", IF(BK235&gt;=70, "Slightly Good", IF(BK235&gt;=60, "Average", IF(BK235&gt;=50, "Slightly Poor", IF(BK235&gt;=40, "Poor", "Very Poor"))))))</f>
        <v>#VALUE!</v>
      </c>
      <c r="BM235" s="0" t="e">
        <f aca="false">IF(P235&lt;=1000, -6.942*LN(P235)+107.59, IF(AND(P235&gt;1000, P235&lt;=5213),-36.304*LN(P235)+310.72, IF(P235&gt;5213, 10)))</f>
        <v>#VALUE!</v>
      </c>
      <c r="BN235" s="0" t="e">
        <f aca="false">BF235^0.04*BG235^0.22*BH235^0.51*BI235^0.06*BM235^0.17</f>
        <v>#VALUE!</v>
      </c>
      <c r="BO235" s="0" t="e">
        <f aca="false">IF(BN235&gt;=90, "Very Good", IF(BN235&gt;=80, "Good", IF(BN235&gt;=70, "Slightly Good", IF(BN235&gt;=60, "Average", IF(BN235&gt;=50, "Slightly Poor", IF(BN235&gt;=40, "Poor", "Very Poor"))))))</f>
        <v>#VALUE!</v>
      </c>
      <c r="BP235" s="0" t="n">
        <f aca="false">IF(AJ235&lt;=1000, -6.942*LN(AJ235)+107.59, IF(AND(AJ235&gt;1000, AJ235&lt;=5213),-36.304*LN(AJ235)+310.72, IF(AJ235&gt;5213, 10)))</f>
        <v>34.7768371087843</v>
      </c>
      <c r="BQ235" s="0" t="n">
        <f aca="false">BF235^0.04*BG235^0.22*BH235^0.51*BI235^0.06*BP235^0.17</f>
        <v>82.7240266781707</v>
      </c>
      <c r="BR235" s="0" t="str">
        <f aca="false">IF(BQ235&gt;=90, "Very Good", IF(BQ235&gt;=80, "Good", IF(BQ235&gt;=70, "Slightly Good", IF(BQ235&gt;=60, "Average", IF(BQ235&gt;=50, "Slightly Poor", IF(BQ235&gt;=40, "Poor", "Very Poor"))))))</f>
        <v>Good</v>
      </c>
      <c r="BT235" s="0" t="n">
        <f aca="false">9.81*LN(AH235)+30.6</f>
        <v>41.3773865518342</v>
      </c>
      <c r="BU235" s="0" t="str">
        <f aca="false">IF(BT235&lt;30, "Clean water", IF(AND(BT235&gt;=30, BT235&lt;40), "Hypolimia", IF(AND(BT235&gt;=40,BT235&lt;50), "Mesotrophic", IF(AND(BT235&gt;=50, BT235&lt;70), "Eutrophic", IF(BT235&gt;70,"Hypertrophic")))))</f>
        <v>Mesotrophic</v>
      </c>
      <c r="BW235" s="0" t="str">
        <f aca="false">IF(G235/H235&gt;=1, "PLS CHECK", "")</f>
        <v/>
      </c>
      <c r="BX235" s="0" t="str">
        <f aca="false">IF(AC235/J235&gt;=1, "PLS CHECK", "")</f>
        <v/>
      </c>
      <c r="BY235" s="0" t="str">
        <f aca="false">IF(AE235/J235&gt;=1, "PLS CHECK", "")</f>
        <v/>
      </c>
      <c r="BZ235" s="0" t="str">
        <f aca="false">IF(AD235/J235&gt;=1, "PLS CHECK", "")</f>
        <v/>
      </c>
      <c r="CA235" s="0" t="str">
        <f aca="false">IF(AF235/K235&gt;=1, "PLS CHECK", "")</f>
        <v/>
      </c>
      <c r="CB235" s="0" t="str">
        <f aca="false">IF(AG235/K235&gt;=1, "PLS CHECK", "")</f>
        <v/>
      </c>
    </row>
    <row r="236" customFormat="false" ht="12.5" hidden="false" customHeight="false" outlineLevel="0" collapsed="false">
      <c r="A236" s="0" t="n">
        <v>233</v>
      </c>
      <c r="B236" s="15" t="s">
        <v>101</v>
      </c>
      <c r="C236" s="16" t="s">
        <v>102</v>
      </c>
      <c r="D236" s="0" t="s">
        <v>148</v>
      </c>
      <c r="E236" s="0" t="n">
        <v>7.7</v>
      </c>
      <c r="F236" s="37"/>
      <c r="G236" s="0" t="n">
        <v>1.4</v>
      </c>
      <c r="H236" s="0" t="n">
        <v>5.4</v>
      </c>
      <c r="I236" s="0" t="n">
        <v>11.6</v>
      </c>
      <c r="J236" s="0" t="n">
        <v>3.19</v>
      </c>
      <c r="K236" s="0" t="n">
        <v>0.103</v>
      </c>
      <c r="L236" s="0" t="n">
        <v>2.1</v>
      </c>
      <c r="M236" s="0" t="n">
        <v>30</v>
      </c>
      <c r="N236" s="0" t="n">
        <v>0</v>
      </c>
      <c r="O236" s="0" t="n">
        <v>247</v>
      </c>
      <c r="P236" s="0" t="n">
        <v>28000</v>
      </c>
      <c r="AC236" s="0" t="n">
        <v>3.114</v>
      </c>
      <c r="AD236" s="0" t="n">
        <v>0.101</v>
      </c>
      <c r="AE236" s="0" t="n">
        <v>2.418</v>
      </c>
      <c r="AF236" s="0" t="n">
        <v>0.074</v>
      </c>
      <c r="AG236" s="0" t="n">
        <v>0.003</v>
      </c>
      <c r="AH236" s="0" t="n">
        <v>16.8</v>
      </c>
      <c r="AJ236" s="0" t="n">
        <v>35</v>
      </c>
      <c r="BF236" s="0" t="n">
        <f aca="false">IF(E236&lt;11,-3.6797*E236^2+48.115*E236-53.83,280.92*EXP(-0.2027*E236))</f>
        <v>98.486087</v>
      </c>
      <c r="BG236" s="0" t="e">
        <f aca="false">32.208*LN(F236)+21.438</f>
        <v>#VALUE!</v>
      </c>
      <c r="BH236" s="0" t="n">
        <f aca="false">IF(G236&lt;=2, -10*G236+100, 88.958*EXP(-0.0755*G236))</f>
        <v>86</v>
      </c>
      <c r="BI236" s="0" t="n">
        <f aca="false">IF(I236&lt;=100, 0.0053*(I236)^2-1.0332*I236+100.76, 122.82*EXP(-0.0092*I236))</f>
        <v>89.488048</v>
      </c>
      <c r="BJ236" s="0" t="n">
        <f aca="false">IF(P236&lt;=1000, -6.942*LN(P236)+107.59, -36.304*LN(P236)+310.72)</f>
        <v>-61.0315001855681</v>
      </c>
      <c r="BK236" s="0" t="e">
        <f aca="false">BF236^0.04*BG236^0.22*BH236^0.51*BI236^0.06*BJ236^0.17</f>
        <v>#VALUE!</v>
      </c>
      <c r="BL236" s="0" t="e">
        <f aca="false">IF(BK236&gt;=90, "Very Good", IF(BK236&gt;=80, "Good", IF(BK236&gt;=70, "Slightly Good", IF(BK236&gt;=60, "Average", IF(BK236&gt;=50, "Slightly Poor", IF(BK236&gt;=40, "Poor", "Very Poor"))))))</f>
        <v>#VALUE!</v>
      </c>
      <c r="BM236" s="0" t="n">
        <f aca="false">IF(P236&lt;=1000, -6.942*LN(P236)+107.59, IF(AND(P236&gt;1000, P236&lt;=5213),-36.304*LN(P236)+310.72, IF(P236&gt;5213, 10)))</f>
        <v>10</v>
      </c>
      <c r="BN236" s="0" t="e">
        <f aca="false">BF236^0.04*BG236^0.22*BH236^0.51*BI236^0.06*BM236^0.17</f>
        <v>#VALUE!</v>
      </c>
      <c r="BO236" s="0" t="e">
        <f aca="false">IF(BN236&gt;=90, "Very Good", IF(BN236&gt;=80, "Good", IF(BN236&gt;=70, "Slightly Good", IF(BN236&gt;=60, "Average", IF(BN236&gt;=50, "Slightly Poor", IF(BN236&gt;=40, "Poor", "Very Poor"))))))</f>
        <v>#VALUE!</v>
      </c>
      <c r="BP236" s="0" t="n">
        <f aca="false">IF(AJ236&lt;=1000, -6.942*LN(AJ236)+107.59, IF(AND(AJ236&gt;1000, AJ236&lt;=5213),-36.304*LN(AJ236)+310.72, IF(AJ236&gt;5213, 10)))</f>
        <v>82.9087737571405</v>
      </c>
      <c r="BQ236" s="0" t="e">
        <f aca="false">BF236^0.04*BG236^0.22*BH236^0.51*BI236^0.06*BP236^0.17</f>
        <v>#VALUE!</v>
      </c>
      <c r="BR236" s="0" t="e">
        <f aca="false">IF(BQ236&gt;=90, "Very Good", IF(BQ236&gt;=80, "Good", IF(BQ236&gt;=70, "Slightly Good", IF(BQ236&gt;=60, "Average", IF(BQ236&gt;=50, "Slightly Poor", IF(BQ236&gt;=40, "Poor", "Very Poor"))))))</f>
        <v>#VALUE!</v>
      </c>
      <c r="BT236" s="0" t="n">
        <f aca="false">9.81*LN(AH236)+30.6</f>
        <v>58.2777268756744</v>
      </c>
      <c r="BU236" s="0" t="str">
        <f aca="false">IF(BT236&lt;30, "Clean water", IF(AND(BT236&gt;=30, BT236&lt;40), "Hypolimia", IF(AND(BT236&gt;=40,BT236&lt;50), "Mesotrophic", IF(AND(BT236&gt;=50, BT236&lt;70), "Eutrophic", IF(BT236&gt;70,"Hypertrophic")))))</f>
        <v>Eutrophic</v>
      </c>
      <c r="BW236" s="0" t="str">
        <f aca="false">IF(G236/H236&gt;=1, "PLS CHECK", "")</f>
        <v/>
      </c>
      <c r="BX236" s="0" t="str">
        <f aca="false">IF(AC236/J236&gt;=1, "PLS CHECK", "")</f>
        <v/>
      </c>
      <c r="BY236" s="0" t="str">
        <f aca="false">IF(AE236/J236&gt;=1, "PLS CHECK", "")</f>
        <v/>
      </c>
      <c r="BZ236" s="0" t="str">
        <f aca="false">IF(AD236/J236&gt;=1, "PLS CHECK", "")</f>
        <v/>
      </c>
      <c r="CA236" s="0" t="str">
        <f aca="false">IF(AF236/K236&gt;=1, "PLS CHECK", "")</f>
        <v/>
      </c>
      <c r="CB236" s="0" t="str">
        <f aca="false">IF(AG236/K236&gt;=1, "PLS CHECK", "")</f>
        <v/>
      </c>
    </row>
    <row r="237" customFormat="false" ht="12.5" hidden="false" customHeight="false" outlineLevel="0" collapsed="false">
      <c r="A237" s="0" t="n">
        <v>234</v>
      </c>
      <c r="B237" s="15" t="s">
        <v>103</v>
      </c>
      <c r="C237" s="16" t="s">
        <v>104</v>
      </c>
      <c r="D237" s="0" t="s">
        <v>148</v>
      </c>
      <c r="E237" s="37"/>
      <c r="F237" s="0" t="n">
        <v>13.8</v>
      </c>
      <c r="G237" s="0" t="n">
        <v>1.3</v>
      </c>
      <c r="H237" s="0" t="n">
        <v>3.2</v>
      </c>
      <c r="I237" s="0" t="n">
        <v>1.2</v>
      </c>
      <c r="J237" s="0" t="n">
        <v>2.95</v>
      </c>
      <c r="K237" s="0" t="n">
        <v>0.058</v>
      </c>
      <c r="L237" s="0" t="n">
        <v>1.8</v>
      </c>
      <c r="M237" s="0" t="n">
        <v>30.8</v>
      </c>
      <c r="N237" s="0" t="n">
        <v>0</v>
      </c>
      <c r="O237" s="0" t="n">
        <v>397</v>
      </c>
      <c r="P237" s="0" t="n">
        <v>2900</v>
      </c>
      <c r="AC237" s="0" t="n">
        <v>2.897</v>
      </c>
      <c r="AD237" s="0" t="n">
        <v>0.07</v>
      </c>
      <c r="AE237" s="0" t="n">
        <v>2.662</v>
      </c>
      <c r="AF237" s="0" t="n">
        <v>0.049</v>
      </c>
      <c r="AG237" s="0" t="n">
        <v>0.022</v>
      </c>
      <c r="AH237" s="0" t="n">
        <v>6.1</v>
      </c>
      <c r="AJ237" s="0" t="n">
        <v>2400</v>
      </c>
      <c r="BF237" s="0" t="n">
        <f aca="false">IF(E237&lt;11,-3.6797*E237^2+48.115*E237-53.83,280.92*EXP(-0.2027*E237))</f>
        <v>-53.83</v>
      </c>
      <c r="BG237" s="0" t="n">
        <f aca="false">32.208*LN(F237)+21.438</f>
        <v>105.973326016391</v>
      </c>
      <c r="BH237" s="0" t="n">
        <f aca="false">IF(G237&lt;=2, -10*G237+100, 88.958*EXP(-0.0755*G237))</f>
        <v>87</v>
      </c>
      <c r="BI237" s="0" t="n">
        <f aca="false">IF(I237&lt;=100, 0.0053*(I237)^2-1.0332*I237+100.76, 122.82*EXP(-0.0092*I237))</f>
        <v>99.527792</v>
      </c>
      <c r="BJ237" s="0" t="n">
        <f aca="false">IF(P237&lt;=1000, -6.942*LN(P237)+107.59, -36.304*LN(P237)+310.72)</f>
        <v>21.2875937560594</v>
      </c>
      <c r="BK237" s="0" t="n">
        <f aca="false">BF237^0.04*BG237^0.22*BH237^0.51*BI237^0.06*BJ237^0.17</f>
        <v>-70.7289511707914</v>
      </c>
      <c r="BL237" s="0" t="str">
        <f aca="false">IF(BK237&gt;=90, "Very Good", IF(BK237&gt;=80, "Good", IF(BK237&gt;=70, "Slightly Good", IF(BK237&gt;=60, "Average", IF(BK237&gt;=50, "Slightly Poor", IF(BK237&gt;=40, "Poor", "Very Poor"))))))</f>
        <v>Very Poor</v>
      </c>
      <c r="BM237" s="0" t="n">
        <f aca="false">IF(P237&lt;=1000, -6.942*LN(P237)+107.59, IF(AND(P237&gt;1000, P237&lt;=5213),-36.304*LN(P237)+310.72, IF(P237&gt;5213, 10)))</f>
        <v>21.2875937560594</v>
      </c>
      <c r="BN237" s="0" t="n">
        <f aca="false">BF237^0.04*BG237^0.22*BH237^0.51*BI237^0.06*BM237^0.17</f>
        <v>-70.7289511707914</v>
      </c>
      <c r="BO237" s="0" t="str">
        <f aca="false">IF(BN237&gt;=90, "Very Good", IF(BN237&gt;=80, "Good", IF(BN237&gt;=70, "Slightly Good", IF(BN237&gt;=60, "Average", IF(BN237&gt;=50, "Slightly Poor", IF(BN237&gt;=40, "Poor", "Very Poor"))))))</f>
        <v>Very Poor</v>
      </c>
      <c r="BP237" s="0" t="n">
        <f aca="false">IF(AJ237&lt;=1000, -6.942*LN(AJ237)+107.59, IF(AND(AJ237&gt;1000, AJ237&lt;=5213),-36.304*LN(AJ237)+310.72, IF(AJ237&gt;5213, 10)))</f>
        <v>28.1578353109365</v>
      </c>
      <c r="BQ237" s="0" t="n">
        <f aca="false">BF237^0.04*BG237^0.22*BH237^0.51*BI237^0.06*BP237^0.17</f>
        <v>-74.17329557608</v>
      </c>
      <c r="BR237" s="0" t="str">
        <f aca="false">IF(BQ237&gt;=90, "Very Good", IF(BQ237&gt;=80, "Good", IF(BQ237&gt;=70, "Slightly Good", IF(BQ237&gt;=60, "Average", IF(BQ237&gt;=50, "Slightly Poor", IF(BQ237&gt;=40, "Poor", "Very Poor"))))))</f>
        <v>Very Poor</v>
      </c>
      <c r="BT237" s="0" t="n">
        <f aca="false">9.81*LN(AH237)+30.6</f>
        <v>48.3393128452686</v>
      </c>
      <c r="BU237" s="0" t="str">
        <f aca="false">IF(BT237&lt;30, "Clean water", IF(AND(BT237&gt;=30, BT237&lt;40), "Hypolimia", IF(AND(BT237&gt;=40,BT237&lt;50), "Mesotrophic", IF(AND(BT237&gt;=50, BT237&lt;70), "Eutrophic", IF(BT237&gt;70,"Hypertrophic")))))</f>
        <v>Mesotrophic</v>
      </c>
      <c r="BW237" s="0" t="str">
        <f aca="false">IF(G237/H237&gt;=1, "PLS CHECK", "")</f>
        <v/>
      </c>
      <c r="BX237" s="0" t="str">
        <f aca="false">IF(AC237/J237&gt;=1, "PLS CHECK", "")</f>
        <v/>
      </c>
      <c r="BY237" s="0" t="str">
        <f aca="false">IF(AE237/J237&gt;=1, "PLS CHECK", "")</f>
        <v/>
      </c>
      <c r="BZ237" s="0" t="str">
        <f aca="false">IF(AD237/J237&gt;=1, "PLS CHECK", "")</f>
        <v/>
      </c>
      <c r="CA237" s="0" t="str">
        <f aca="false">IF(AF237/K237&gt;=1, "PLS CHECK", "")</f>
        <v/>
      </c>
      <c r="CB237" s="0" t="str">
        <f aca="false">IF(AG237/K237&gt;=1, "PLS CHECK", "")</f>
        <v/>
      </c>
    </row>
    <row r="238" customFormat="false" ht="12.5" hidden="false" customHeight="false" outlineLevel="0" collapsed="false">
      <c r="A238" s="0" t="n">
        <v>235</v>
      </c>
      <c r="B238" s="15" t="s">
        <v>105</v>
      </c>
      <c r="C238" s="16" t="s">
        <v>106</v>
      </c>
      <c r="D238" s="0" t="s">
        <v>148</v>
      </c>
      <c r="E238" s="0" t="n">
        <v>7.9</v>
      </c>
      <c r="F238" s="0" t="n">
        <v>9.5</v>
      </c>
      <c r="G238" s="0" t="n">
        <v>1.2</v>
      </c>
      <c r="H238" s="0" t="n">
        <v>4.7</v>
      </c>
      <c r="I238" s="0" t="n">
        <v>4.6</v>
      </c>
      <c r="J238" s="37"/>
      <c r="K238" s="0" t="n">
        <v>0.078</v>
      </c>
      <c r="L238" s="0" t="n">
        <v>1.8</v>
      </c>
      <c r="M238" s="0" t="n">
        <v>28.7</v>
      </c>
      <c r="N238" s="0" t="n">
        <v>0</v>
      </c>
      <c r="O238" s="37"/>
      <c r="P238" s="0" t="n">
        <v>18000</v>
      </c>
      <c r="AC238" s="37"/>
      <c r="AD238" s="0" t="n">
        <v>0.088</v>
      </c>
      <c r="AE238" s="37"/>
      <c r="AF238" s="0" t="n">
        <v>0.017</v>
      </c>
      <c r="AG238" s="0" t="n">
        <v>0.014</v>
      </c>
      <c r="AH238" s="0" t="n">
        <v>20.6</v>
      </c>
      <c r="AJ238" s="0" t="n">
        <v>44</v>
      </c>
      <c r="BF238" s="0" t="n">
        <f aca="false">IF(E238&lt;11,-3.6797*E238^2+48.115*E238-53.83,280.92*EXP(-0.2027*E238))</f>
        <v>96.6284230000001</v>
      </c>
      <c r="BG238" s="0" t="n">
        <f aca="false">32.208*LN(F238)+21.438</f>
        <v>93.947606249518</v>
      </c>
      <c r="BH238" s="0" t="n">
        <f aca="false">IF(G238&lt;=2, -10*G238+100, 88.958*EXP(-0.0755*G238))</f>
        <v>88</v>
      </c>
      <c r="BI238" s="0" t="n">
        <f aca="false">IF(I238&lt;=100, 0.0053*(I238)^2-1.0332*I238+100.76, 122.82*EXP(-0.0092*I238))</f>
        <v>96.119428</v>
      </c>
      <c r="BJ238" s="0" t="n">
        <f aca="false">IF(P238&lt;=1000, -6.942*LN(P238)+107.59, -36.304*LN(P238)+310.72)</f>
        <v>-44.9912039468299</v>
      </c>
      <c r="BK238" s="0" t="e">
        <f aca="false">BF238^0.04*BG238^0.22*BH238^0.51*BI238^0.06*BJ238^0.17</f>
        <v>#NUM!</v>
      </c>
      <c r="BL238" s="0" t="e">
        <f aca="false">IF(BK238&gt;=90, "Very Good", IF(BK238&gt;=80, "Good", IF(BK238&gt;=70, "Slightly Good", IF(BK238&gt;=60, "Average", IF(BK238&gt;=50, "Slightly Poor", IF(BK238&gt;=40, "Poor", "Very Poor"))))))</f>
        <v>#NUM!</v>
      </c>
      <c r="BM238" s="0" t="n">
        <f aca="false">IF(P238&lt;=1000, -6.942*LN(P238)+107.59, IF(AND(P238&gt;1000, P238&lt;=5213),-36.304*LN(P238)+310.72, IF(P238&gt;5213, 10)))</f>
        <v>10</v>
      </c>
      <c r="BN238" s="0" t="n">
        <f aca="false">BF238^0.04*BG238^0.22*BH238^0.51*BI238^0.06*BM238^0.17</f>
        <v>62.2434830750687</v>
      </c>
      <c r="BO238" s="0" t="str">
        <f aca="false">IF(BN238&gt;=90, "Very Good", IF(BN238&gt;=80, "Good", IF(BN238&gt;=70, "Slightly Good", IF(BN238&gt;=60, "Average", IF(BN238&gt;=50, "Slightly Poor", IF(BN238&gt;=40, "Poor", "Very Poor"))))))</f>
        <v>Average</v>
      </c>
      <c r="BP238" s="0" t="n">
        <f aca="false">IF(AJ238&lt;=1000, -6.942*LN(AJ238)+107.59, IF(AND(AJ238&gt;1000, AJ238&lt;=5213),-36.304*LN(AJ238)+310.72, IF(AJ238&gt;5213, 10)))</f>
        <v>81.3201555613394</v>
      </c>
      <c r="BQ238" s="0" t="n">
        <f aca="false">BF238^0.04*BG238^0.22*BH238^0.51*BI238^0.06*BP238^0.17</f>
        <v>88.8848167561745</v>
      </c>
      <c r="BR238" s="0" t="str">
        <f aca="false">IF(BQ238&gt;=90, "Very Good", IF(BQ238&gt;=80, "Good", IF(BQ238&gt;=70, "Slightly Good", IF(BQ238&gt;=60, "Average", IF(BQ238&gt;=50, "Slightly Poor", IF(BQ238&gt;=40, "Poor", "Very Poor"))))))</f>
        <v>Good</v>
      </c>
      <c r="BT238" s="0" t="n">
        <f aca="false">9.81*LN(AH238)+30.6</f>
        <v>60.2781054535542</v>
      </c>
      <c r="BU238" s="0" t="str">
        <f aca="false">IF(BT238&lt;30, "Clean water", IF(AND(BT238&gt;=30, BT238&lt;40), "Hypolimia", IF(AND(BT238&gt;=40,BT238&lt;50), "Mesotrophic", IF(AND(BT238&gt;=50, BT238&lt;70), "Eutrophic", IF(BT238&gt;70,"Hypertrophic")))))</f>
        <v>Eutrophic</v>
      </c>
      <c r="BW238" s="0" t="str">
        <f aca="false">IF(G238/H238&gt;=1, "PLS CHECK", "")</f>
        <v/>
      </c>
      <c r="BX238" s="0" t="e">
        <f aca="false">IF(AC238/J238&gt;=1, "PLS CHECK", "")</f>
        <v>#DIV/0!</v>
      </c>
      <c r="BY238" s="0" t="e">
        <f aca="false">IF(AE238/J238&gt;=1, "PLS CHECK", "")</f>
        <v>#DIV/0!</v>
      </c>
      <c r="BZ238" s="0" t="e">
        <f aca="false">IF(AD238/J238&gt;=1, "PLS CHECK", "")</f>
        <v>#DIV/0!</v>
      </c>
      <c r="CA238" s="0" t="str">
        <f aca="false">IF(AF238/K238&gt;=1, "PLS CHECK", "")</f>
        <v/>
      </c>
      <c r="CB238" s="0" t="str">
        <f aca="false">IF(AG238/K238&gt;=1, "PLS CHECK", "")</f>
        <v/>
      </c>
    </row>
    <row r="239" customFormat="false" ht="12.5" hidden="false" customHeight="false" outlineLevel="0" collapsed="false">
      <c r="A239" s="0" t="n">
        <v>236</v>
      </c>
      <c r="B239" s="15" t="s">
        <v>107</v>
      </c>
      <c r="C239" s="16" t="s">
        <v>108</v>
      </c>
      <c r="D239" s="0" t="s">
        <v>148</v>
      </c>
      <c r="E239" s="0" t="n">
        <v>7.9</v>
      </c>
      <c r="F239" s="0" t="n">
        <v>11.3</v>
      </c>
      <c r="G239" s="37"/>
      <c r="H239" s="37"/>
      <c r="I239" s="37"/>
      <c r="J239" s="0" t="n">
        <v>5.271</v>
      </c>
      <c r="K239" s="0" t="n">
        <v>0.109</v>
      </c>
      <c r="L239" s="37"/>
      <c r="M239" s="0" t="n">
        <v>26.8</v>
      </c>
      <c r="N239" s="0" t="n">
        <v>0</v>
      </c>
      <c r="O239" s="0" t="n">
        <v>546</v>
      </c>
      <c r="P239" s="0" t="n">
        <v>31000</v>
      </c>
      <c r="AC239" s="0" t="n">
        <v>4.976</v>
      </c>
      <c r="AD239" s="0" t="n">
        <v>0.046</v>
      </c>
      <c r="AE239" s="0" t="n">
        <v>4.902</v>
      </c>
      <c r="AF239" s="0" t="n">
        <v>0.099</v>
      </c>
      <c r="AG239" s="37"/>
      <c r="AH239" s="0" t="n">
        <v>1.5</v>
      </c>
      <c r="AJ239" s="37"/>
      <c r="BF239" s="0" t="n">
        <f aca="false">IF(E239&lt;11,-3.6797*E239^2+48.115*E239-53.83,280.92*EXP(-0.2027*E239))</f>
        <v>96.6284230000001</v>
      </c>
      <c r="BG239" s="0" t="n">
        <f aca="false">32.208*LN(F239)+21.438</f>
        <v>99.5360461899348</v>
      </c>
      <c r="BH239" s="0" t="n">
        <f aca="false">IF(G239&lt;=2, -10*G239+100, 88.958*EXP(-0.0755*G239))</f>
        <v>100</v>
      </c>
      <c r="BI239" s="0" t="n">
        <f aca="false">IF(I239&lt;=100, 0.0053*(I239)^2-1.0332*I239+100.76, 122.82*EXP(-0.0092*I239))</f>
        <v>100.76</v>
      </c>
      <c r="BJ239" s="0" t="n">
        <f aca="false">IF(P239&lt;=1000, -6.942*LN(P239)+107.59, -36.304*LN(P239)+310.72)</f>
        <v>-64.7266191197963</v>
      </c>
      <c r="BK239" s="0" t="e">
        <f aca="false">BF239^0.04*BG239^0.22*BH239^0.51*BI239^0.06*BJ239^0.17</f>
        <v>#NUM!</v>
      </c>
      <c r="BL239" s="0" t="e">
        <f aca="false">IF(BK239&gt;=90, "Very Good", IF(BK239&gt;=80, "Good", IF(BK239&gt;=70, "Slightly Good", IF(BK239&gt;=60, "Average", IF(BK239&gt;=50, "Slightly Poor", IF(BK239&gt;=40, "Poor", "Very Poor"))))))</f>
        <v>#NUM!</v>
      </c>
      <c r="BM239" s="0" t="n">
        <f aca="false">IF(P239&lt;=1000, -6.942*LN(P239)+107.59, IF(AND(P239&gt;1000, P239&lt;=5213),-36.304*LN(P239)+310.72, IF(P239&gt;5213, 10)))</f>
        <v>10</v>
      </c>
      <c r="BN239" s="0" t="n">
        <f aca="false">BF239^0.04*BG239^0.22*BH239^0.51*BI239^0.06*BM239^0.17</f>
        <v>67.4772181775736</v>
      </c>
      <c r="BO239" s="0" t="str">
        <f aca="false">IF(BN239&gt;=90, "Very Good", IF(BN239&gt;=80, "Good", IF(BN239&gt;=70, "Slightly Good", IF(BN239&gt;=60, "Average", IF(BN239&gt;=50, "Slightly Poor", IF(BN239&gt;=40, "Poor", "Very Poor"))))))</f>
        <v>Average</v>
      </c>
      <c r="BP239" s="0" t="e">
        <f aca="false">IF(AJ239&lt;=1000, -6.942*LN(AJ239)+107.59, IF(AND(AJ239&gt;1000, AJ239&lt;=5213),-36.304*LN(AJ239)+310.72, IF(AJ239&gt;5213, 10)))</f>
        <v>#VALUE!</v>
      </c>
      <c r="BQ239" s="0" t="e">
        <f aca="false">BF239^0.04*BG239^0.22*BH239^0.51*BI239^0.06*BP239^0.17</f>
        <v>#VALUE!</v>
      </c>
      <c r="BR239" s="0" t="e">
        <f aca="false">IF(BQ239&gt;=90, "Very Good", IF(BQ239&gt;=80, "Good", IF(BQ239&gt;=70, "Slightly Good", IF(BQ239&gt;=60, "Average", IF(BQ239&gt;=50, "Slightly Poor", IF(BQ239&gt;=40, "Poor", "Very Poor"))))))</f>
        <v>#VALUE!</v>
      </c>
      <c r="BT239" s="0" t="n">
        <f aca="false">9.81*LN(AH239)+30.6</f>
        <v>34.5776127105411</v>
      </c>
      <c r="BU239" s="0" t="str">
        <f aca="false">IF(BT239&lt;30, "Clean water", IF(AND(BT239&gt;=30, BT239&lt;40), "Hypolimia", IF(AND(BT239&gt;=40,BT239&lt;50), "Mesotrophic", IF(AND(BT239&gt;=50, BT239&lt;70), "Eutrophic", IF(BT239&gt;70,"Hypertrophic")))))</f>
        <v>Hypolimia</v>
      </c>
      <c r="BW239" s="0" t="e">
        <f aca="false">IF(G239/H239&gt;=1, "PLS CHECK", "")</f>
        <v>#DIV/0!</v>
      </c>
      <c r="BX239" s="0" t="str">
        <f aca="false">IF(AC239/J239&gt;=1, "PLS CHECK", "")</f>
        <v/>
      </c>
      <c r="BY239" s="0" t="str">
        <f aca="false">IF(AE239/J239&gt;=1, "PLS CHECK", "")</f>
        <v/>
      </c>
      <c r="BZ239" s="0" t="str">
        <f aca="false">IF(AD239/J239&gt;=1, "PLS CHECK", "")</f>
        <v/>
      </c>
      <c r="CA239" s="0" t="str">
        <f aca="false">IF(AF239/K239&gt;=1, "PLS CHECK", "")</f>
        <v/>
      </c>
      <c r="CB239" s="0" t="str">
        <f aca="false">IF(AG239/K239&gt;=1, "PLS CHECK", "")</f>
        <v/>
      </c>
    </row>
    <row r="240" customFormat="false" ht="12.5" hidden="false" customHeight="false" outlineLevel="0" collapsed="false">
      <c r="A240" s="0" t="n">
        <v>237</v>
      </c>
      <c r="B240" s="15" t="s">
        <v>109</v>
      </c>
      <c r="C240" s="16" t="s">
        <v>110</v>
      </c>
      <c r="D240" s="0" t="s">
        <v>148</v>
      </c>
      <c r="E240" s="0" t="n">
        <v>7.5</v>
      </c>
      <c r="F240" s="0" t="n">
        <v>9.5</v>
      </c>
      <c r="G240" s="0" t="n">
        <v>3.9</v>
      </c>
      <c r="H240" s="0" t="n">
        <v>6.9</v>
      </c>
      <c r="I240" s="0" t="n">
        <v>12.3</v>
      </c>
      <c r="J240" s="0" t="n">
        <v>8.148</v>
      </c>
      <c r="K240" s="0" t="n">
        <v>0.166</v>
      </c>
      <c r="L240" s="0" t="n">
        <v>3.7</v>
      </c>
      <c r="M240" s="0" t="n">
        <v>27.1</v>
      </c>
      <c r="O240" s="0" t="n">
        <v>461</v>
      </c>
      <c r="AC240" s="0" t="n">
        <v>7.807</v>
      </c>
      <c r="AD240" s="0" t="n">
        <v>0.746</v>
      </c>
      <c r="AE240" s="0" t="n">
        <v>6.024</v>
      </c>
      <c r="AF240" s="0" t="n">
        <v>0.095</v>
      </c>
      <c r="AG240" s="0" t="n">
        <v>0.066</v>
      </c>
      <c r="BD240" s="0" t="n">
        <v>3.226</v>
      </c>
      <c r="BF240" s="0" t="n">
        <f aca="false">IF(E240&lt;11,-3.6797*E240^2+48.115*E240-53.83,280.92*EXP(-0.2027*E240))</f>
        <v>100.049375</v>
      </c>
      <c r="BG240" s="0" t="n">
        <f aca="false">32.208*LN(F240)+21.438</f>
        <v>93.947606249518</v>
      </c>
      <c r="BH240" s="0" t="n">
        <f aca="false">IF(G240&lt;=2, -10*G240+100, 88.958*EXP(-0.0755*G240))</f>
        <v>66.2684785997522</v>
      </c>
      <c r="BI240" s="0" t="n">
        <f aca="false">IF(I240&lt;=100, 0.0053*(I240)^2-1.0332*I240+100.76, 122.82*EXP(-0.0092*I240))</f>
        <v>88.853477</v>
      </c>
      <c r="BJ240" s="0" t="e">
        <f aca="false">IF(P240&lt;=1000, -6.942*LN(P240)+107.59, -36.304*LN(P240)+310.72)</f>
        <v>#VALUE!</v>
      </c>
      <c r="BK240" s="0" t="e">
        <f aca="false">BF240^0.04*BG240^0.22*BH240^0.51*BI240^0.06*BJ240^0.17</f>
        <v>#VALUE!</v>
      </c>
      <c r="BL240" s="0" t="e">
        <f aca="false">IF(BK240&gt;=90, "Very Good", IF(BK240&gt;=80, "Good", IF(BK240&gt;=70, "Slightly Good", IF(BK240&gt;=60, "Average", IF(BK240&gt;=50, "Slightly Poor", IF(BK240&gt;=40, "Poor", "Very Poor"))))))</f>
        <v>#VALUE!</v>
      </c>
      <c r="BM240" s="0" t="e">
        <f aca="false">IF(P240&lt;=1000, -6.942*LN(P240)+107.59, IF(AND(P240&gt;1000, P240&lt;=5213),-36.304*LN(P240)+310.72, IF(P240&gt;5213, 10)))</f>
        <v>#VALUE!</v>
      </c>
      <c r="BN240" s="0" t="e">
        <f aca="false">BF240^0.04*BG240^0.22*BH240^0.51*BI240^0.06*BM240^0.17</f>
        <v>#VALUE!</v>
      </c>
      <c r="BO240" s="0" t="e">
        <f aca="false">IF(BN240&gt;=90, "Very Good", IF(BN240&gt;=80, "Good", IF(BN240&gt;=70, "Slightly Good", IF(BN240&gt;=60, "Average", IF(BN240&gt;=50, "Slightly Poor", IF(BN240&gt;=40, "Poor", "Very Poor"))))))</f>
        <v>#VALUE!</v>
      </c>
      <c r="BP240" s="0" t="e">
        <f aca="false">IF(AJ240&lt;=1000, -6.942*LN(AJ240)+107.59, IF(AND(AJ240&gt;1000, AJ240&lt;=5213),-36.304*LN(AJ240)+310.72, IF(AJ240&gt;5213, 10)))</f>
        <v>#VALUE!</v>
      </c>
      <c r="BQ240" s="0" t="e">
        <f aca="false">BF240^0.04*BG240^0.22*BH240^0.51*BI240^0.06*BP240^0.17</f>
        <v>#VALUE!</v>
      </c>
      <c r="BR240" s="0" t="e">
        <f aca="false">IF(BQ240&gt;=90, "Very Good", IF(BQ240&gt;=80, "Good", IF(BQ240&gt;=70, "Slightly Good", IF(BQ240&gt;=60, "Average", IF(BQ240&gt;=50, "Slightly Poor", IF(BQ240&gt;=40, "Poor", "Very Poor"))))))</f>
        <v>#VALUE!</v>
      </c>
      <c r="BT240" s="0" t="e">
        <f aca="false">9.81*LN(AH240)+30.6</f>
        <v>#VALUE!</v>
      </c>
      <c r="BU240" s="0" t="e">
        <f aca="false">IF(BT240&lt;30, "Clean water", IF(AND(BT240&gt;=30, BT240&lt;40), "Hypolimia", IF(AND(BT240&gt;=40,BT240&lt;50), "Mesotrophic", IF(AND(BT240&gt;=50, BT240&lt;70), "Eutrophic", IF(BT240&gt;70,"Hypertrophic")))))</f>
        <v>#VALUE!</v>
      </c>
      <c r="BW240" s="0" t="str">
        <f aca="false">IF(G240/H240&gt;=1, "PLS CHECK", "")</f>
        <v/>
      </c>
      <c r="BX240" s="0" t="str">
        <f aca="false">IF(AC240/J240&gt;=1, "PLS CHECK", "")</f>
        <v/>
      </c>
      <c r="BY240" s="0" t="str">
        <f aca="false">IF(AE240/J240&gt;=1, "PLS CHECK", "")</f>
        <v/>
      </c>
      <c r="BZ240" s="0" t="str">
        <f aca="false">IF(AD240/J240&gt;=1, "PLS CHECK", "")</f>
        <v/>
      </c>
      <c r="CA240" s="0" t="str">
        <f aca="false">IF(AF240/K240&gt;=1, "PLS CHECK", "")</f>
        <v/>
      </c>
      <c r="CB240" s="0" t="str">
        <f aca="false">IF(AG240/K240&gt;=1, "PLS CHECK", "")</f>
        <v/>
      </c>
    </row>
    <row r="241" customFormat="false" ht="12.5" hidden="false" customHeight="false" outlineLevel="0" collapsed="false">
      <c r="A241" s="0" t="n">
        <v>238</v>
      </c>
      <c r="B241" s="15" t="s">
        <v>111</v>
      </c>
      <c r="C241" s="16" t="s">
        <v>112</v>
      </c>
      <c r="D241" s="0" t="s">
        <v>148</v>
      </c>
      <c r="E241" s="0" t="n">
        <v>7.6</v>
      </c>
      <c r="F241" s="0" t="n">
        <v>11.2</v>
      </c>
      <c r="G241" s="0" t="n">
        <v>1.3</v>
      </c>
      <c r="H241" s="0" t="n">
        <v>5.1</v>
      </c>
      <c r="I241" s="0" t="n">
        <v>3</v>
      </c>
      <c r="J241" s="0" t="n">
        <v>5.936</v>
      </c>
      <c r="K241" s="0" t="n">
        <v>0.087</v>
      </c>
      <c r="L241" s="0" t="n">
        <v>2.7</v>
      </c>
      <c r="M241" s="0" t="n">
        <v>28.9</v>
      </c>
      <c r="N241" s="0" t="n">
        <v>0</v>
      </c>
      <c r="O241" s="0" t="n">
        <v>435</v>
      </c>
      <c r="P241" s="0" t="n">
        <v>28000</v>
      </c>
      <c r="AC241" s="0" t="n">
        <v>5.614</v>
      </c>
      <c r="AD241" s="0" t="n">
        <v>0.225</v>
      </c>
      <c r="AE241" s="0" t="n">
        <v>5.284</v>
      </c>
      <c r="AF241" s="0" t="n">
        <v>0.07</v>
      </c>
      <c r="AG241" s="0" t="n">
        <v>0.041</v>
      </c>
      <c r="AH241" s="0" t="n">
        <v>15.1</v>
      </c>
      <c r="AJ241" s="37"/>
      <c r="BF241" s="0" t="n">
        <f aca="false">IF(E241&lt;11,-3.6797*E241^2+48.115*E241-53.83,280.92*EXP(-0.2027*E241))</f>
        <v>99.304528</v>
      </c>
      <c r="BG241" s="0" t="n">
        <f aca="false">32.208*LN(F241)+21.438</f>
        <v>99.2497509715202</v>
      </c>
      <c r="BH241" s="0" t="n">
        <f aca="false">IF(G241&lt;=2, -10*G241+100, 88.958*EXP(-0.0755*G241))</f>
        <v>87</v>
      </c>
      <c r="BI241" s="0" t="n">
        <f aca="false">IF(I241&lt;=100, 0.0053*(I241)^2-1.0332*I241+100.76, 122.82*EXP(-0.0092*I241))</f>
        <v>97.7081</v>
      </c>
      <c r="BJ241" s="0" t="n">
        <f aca="false">IF(P241&lt;=1000, -6.942*LN(P241)+107.59, -36.304*LN(P241)+310.72)</f>
        <v>-61.0315001855681</v>
      </c>
      <c r="BK241" s="0" t="e">
        <f aca="false">BF241^0.04*BG241^0.22*BH241^0.51*BI241^0.06*BJ241^0.17</f>
        <v>#NUM!</v>
      </c>
      <c r="BL241" s="0" t="e">
        <f aca="false">IF(BK241&gt;=90, "Very Good", IF(BK241&gt;=80, "Good", IF(BK241&gt;=70, "Slightly Good", IF(BK241&gt;=60, "Average", IF(BK241&gt;=50, "Slightly Poor", IF(BK241&gt;=40, "Poor", "Very Poor"))))))</f>
        <v>#NUM!</v>
      </c>
      <c r="BM241" s="0" t="n">
        <f aca="false">IF(P241&lt;=1000, -6.942*LN(P241)+107.59, IF(AND(P241&gt;1000, P241&lt;=5213),-36.304*LN(P241)+310.72, IF(P241&gt;5213, 10)))</f>
        <v>10</v>
      </c>
      <c r="BN241" s="0" t="n">
        <f aca="false">BF241^0.04*BG241^0.22*BH241^0.51*BI241^0.06*BM241^0.17</f>
        <v>62.7638952120665</v>
      </c>
      <c r="BO241" s="0" t="str">
        <f aca="false">IF(BN241&gt;=90, "Very Good", IF(BN241&gt;=80, "Good", IF(BN241&gt;=70, "Slightly Good", IF(BN241&gt;=60, "Average", IF(BN241&gt;=50, "Slightly Poor", IF(BN241&gt;=40, "Poor", "Very Poor"))))))</f>
        <v>Average</v>
      </c>
      <c r="BP241" s="0" t="e">
        <f aca="false">IF(AJ241&lt;=1000, -6.942*LN(AJ241)+107.59, IF(AND(AJ241&gt;1000, AJ241&lt;=5213),-36.304*LN(AJ241)+310.72, IF(AJ241&gt;5213, 10)))</f>
        <v>#VALUE!</v>
      </c>
      <c r="BQ241" s="0" t="e">
        <f aca="false">BF241^0.04*BG241^0.22*BH241^0.51*BI241^0.06*BP241^0.17</f>
        <v>#VALUE!</v>
      </c>
      <c r="BR241" s="0" t="e">
        <f aca="false">IF(BQ241&gt;=90, "Very Good", IF(BQ241&gt;=80, "Good", IF(BQ241&gt;=70, "Slightly Good", IF(BQ241&gt;=60, "Average", IF(BQ241&gt;=50, "Slightly Poor", IF(BQ241&gt;=40, "Poor", "Very Poor"))))))</f>
        <v>#VALUE!</v>
      </c>
      <c r="BT241" s="0" t="n">
        <f aca="false">9.81*LN(AH241)+30.6</f>
        <v>57.2311554368828</v>
      </c>
      <c r="BU241" s="0" t="str">
        <f aca="false">IF(BT241&lt;30, "Clean water", IF(AND(BT241&gt;=30, BT241&lt;40), "Hypolimia", IF(AND(BT241&gt;=40,BT241&lt;50), "Mesotrophic", IF(AND(BT241&gt;=50, BT241&lt;70), "Eutrophic", IF(BT241&gt;70,"Hypertrophic")))))</f>
        <v>Eutrophic</v>
      </c>
      <c r="BW241" s="0" t="str">
        <f aca="false">IF(G241/H241&gt;=1, "PLS CHECK", "")</f>
        <v/>
      </c>
      <c r="BX241" s="0" t="str">
        <f aca="false">IF(AC241/J241&gt;=1, "PLS CHECK", "")</f>
        <v/>
      </c>
      <c r="BY241" s="0" t="str">
        <f aca="false">IF(AE241/J241&gt;=1, "PLS CHECK", "")</f>
        <v/>
      </c>
      <c r="BZ241" s="0" t="str">
        <f aca="false">IF(AD241/J241&gt;=1, "PLS CHECK", "")</f>
        <v/>
      </c>
      <c r="CA241" s="0" t="str">
        <f aca="false">IF(AF241/K241&gt;=1, "PLS CHECK", "")</f>
        <v/>
      </c>
      <c r="CB241" s="0" t="str">
        <f aca="false">IF(AG241/K241&gt;=1, "PLS CHECK", "")</f>
        <v/>
      </c>
    </row>
    <row r="242" customFormat="false" ht="12.5" hidden="false" customHeight="false" outlineLevel="0" collapsed="false">
      <c r="A242" s="0" t="n">
        <v>239</v>
      </c>
      <c r="B242" s="15" t="s">
        <v>113</v>
      </c>
      <c r="C242" s="16" t="s">
        <v>114</v>
      </c>
      <c r="D242" s="0" t="s">
        <v>148</v>
      </c>
      <c r="E242" s="0" t="n">
        <v>7.6</v>
      </c>
      <c r="F242" s="0" t="n">
        <v>10.2</v>
      </c>
      <c r="G242" s="0" t="n">
        <v>1.5</v>
      </c>
      <c r="H242" s="0" t="n">
        <v>5.1</v>
      </c>
      <c r="I242" s="0" t="n">
        <v>3.6</v>
      </c>
      <c r="J242" s="0" t="n">
        <v>5.832</v>
      </c>
      <c r="K242" s="0" t="n">
        <v>0.08</v>
      </c>
      <c r="L242" s="0" t="n">
        <v>2.7</v>
      </c>
      <c r="M242" s="0" t="n">
        <v>28.7</v>
      </c>
      <c r="N242" s="0" t="n">
        <v>0</v>
      </c>
      <c r="O242" s="0" t="n">
        <v>290</v>
      </c>
      <c r="P242" s="0" t="n">
        <v>16000</v>
      </c>
      <c r="AC242" s="0" t="n">
        <v>5.581</v>
      </c>
      <c r="AD242" s="0" t="n">
        <v>0.074</v>
      </c>
      <c r="AE242" s="0" t="n">
        <v>5.462</v>
      </c>
      <c r="AF242" s="0" t="n">
        <v>0.057</v>
      </c>
      <c r="AG242" s="0" t="n">
        <v>0.03</v>
      </c>
      <c r="AH242" s="0" t="n">
        <v>17.5</v>
      </c>
      <c r="AJ242" s="0" t="n">
        <v>5000</v>
      </c>
      <c r="BF242" s="0" t="n">
        <f aca="false">IF(E242&lt;11,-3.6797*E242^2+48.115*E242-53.83,280.92*EXP(-0.2027*E242))</f>
        <v>99.304528</v>
      </c>
      <c r="BG242" s="0" t="n">
        <f aca="false">32.208*LN(F242)+21.438</f>
        <v>96.2374636951076</v>
      </c>
      <c r="BH242" s="0" t="n">
        <f aca="false">IF(G242&lt;=2, -10*G242+100, 88.958*EXP(-0.0755*G242))</f>
        <v>85</v>
      </c>
      <c r="BI242" s="0" t="n">
        <f aca="false">IF(I242&lt;=100, 0.0053*(I242)^2-1.0332*I242+100.76, 122.82*EXP(-0.0092*I242))</f>
        <v>97.109168</v>
      </c>
      <c r="BJ242" s="0" t="n">
        <f aca="false">IF(P242&lt;=1000, -6.942*LN(P242)+107.59, -36.304*LN(P242)+310.72)</f>
        <v>-40.7152086203605</v>
      </c>
      <c r="BK242" s="0" t="e">
        <f aca="false">BF242^0.04*BG242^0.22*BH242^0.51*BI242^0.06*BJ242^0.17</f>
        <v>#NUM!</v>
      </c>
      <c r="BL242" s="0" t="e">
        <f aca="false">IF(BK242&gt;=90, "Very Good", IF(BK242&gt;=80, "Good", IF(BK242&gt;=70, "Slightly Good", IF(BK242&gt;=60, "Average", IF(BK242&gt;=50, "Slightly Poor", IF(BK242&gt;=40, "Poor", "Very Poor"))))))</f>
        <v>#NUM!</v>
      </c>
      <c r="BM242" s="0" t="n">
        <f aca="false">IF(P242&lt;=1000, -6.942*LN(P242)+107.59, IF(AND(P242&gt;1000, P242&lt;=5213),-36.304*LN(P242)+310.72, IF(P242&gt;5213, 10)))</f>
        <v>10</v>
      </c>
      <c r="BN242" s="0" t="n">
        <f aca="false">BF242^0.04*BG242^0.22*BH242^0.51*BI242^0.06*BM242^0.17</f>
        <v>61.5819937493346</v>
      </c>
      <c r="BO242" s="0" t="str">
        <f aca="false">IF(BN242&gt;=90, "Very Good", IF(BN242&gt;=80, "Good", IF(BN242&gt;=70, "Slightly Good", IF(BN242&gt;=60, "Average", IF(BN242&gt;=50, "Slightly Poor", IF(BN242&gt;=40, "Poor", "Very Poor"))))))</f>
        <v>Average</v>
      </c>
      <c r="BP242" s="0" t="n">
        <f aca="false">IF(AJ242&lt;=1000, -6.942*LN(AJ242)+107.59, IF(AND(AJ242&gt;1000, AJ242&lt;=5213),-36.304*LN(AJ242)+310.72, IF(AJ242&gt;5213, 10)))</f>
        <v>1.5118183788249</v>
      </c>
      <c r="BQ242" s="0" t="n">
        <f aca="false">BF242^0.04*BG242^0.22*BH242^0.51*BI242^0.06*BP242^0.17</f>
        <v>44.6651380688375</v>
      </c>
      <c r="BR242" s="0" t="str">
        <f aca="false">IF(BQ242&gt;=90, "Very Good", IF(BQ242&gt;=80, "Good", IF(BQ242&gt;=70, "Slightly Good", IF(BQ242&gt;=60, "Average", IF(BQ242&gt;=50, "Slightly Poor", IF(BQ242&gt;=40, "Poor", "Very Poor"))))))</f>
        <v>Poor</v>
      </c>
      <c r="BT242" s="0" t="n">
        <f aca="false">9.81*LN(AH242)+30.6</f>
        <v>58.6781906419181</v>
      </c>
      <c r="BU242" s="0" t="str">
        <f aca="false">IF(BT242&lt;30, "Clean water", IF(AND(BT242&gt;=30, BT242&lt;40), "Hypolimia", IF(AND(BT242&gt;=40,BT242&lt;50), "Mesotrophic", IF(AND(BT242&gt;=50, BT242&lt;70), "Eutrophic", IF(BT242&gt;70,"Hypertrophic")))))</f>
        <v>Eutrophic</v>
      </c>
      <c r="BW242" s="0" t="str">
        <f aca="false">IF(G242/H242&gt;=1, "PLS CHECK", "")</f>
        <v/>
      </c>
      <c r="BX242" s="0" t="str">
        <f aca="false">IF(AC242/J242&gt;=1, "PLS CHECK", "")</f>
        <v/>
      </c>
      <c r="BY242" s="0" t="str">
        <f aca="false">IF(AE242/J242&gt;=1, "PLS CHECK", "")</f>
        <v/>
      </c>
      <c r="BZ242" s="0" t="str">
        <f aca="false">IF(AD242/J242&gt;=1, "PLS CHECK", "")</f>
        <v/>
      </c>
      <c r="CA242" s="0" t="str">
        <f aca="false">IF(AF242/K242&gt;=1, "PLS CHECK", "")</f>
        <v/>
      </c>
      <c r="CB242" s="0" t="str">
        <f aca="false">IF(AG242/K242&gt;=1, "PLS CHECK", "")</f>
        <v/>
      </c>
    </row>
    <row r="243" customFormat="false" ht="12.5" hidden="false" customHeight="false" outlineLevel="0" collapsed="false">
      <c r="A243" s="0" t="n">
        <v>240</v>
      </c>
      <c r="B243" s="15" t="s">
        <v>115</v>
      </c>
      <c r="C243" s="16" t="s">
        <v>116</v>
      </c>
      <c r="D243" s="0" t="s">
        <v>148</v>
      </c>
      <c r="E243" s="37"/>
      <c r="F243" s="37"/>
      <c r="G243" s="0" t="n">
        <v>2.8</v>
      </c>
      <c r="H243" s="0" t="n">
        <v>8.1</v>
      </c>
      <c r="I243" s="0" t="n">
        <v>5</v>
      </c>
      <c r="J243" s="37"/>
      <c r="K243" s="0" t="n">
        <v>0.197</v>
      </c>
      <c r="L243" s="0" t="n">
        <v>4</v>
      </c>
      <c r="M243" s="0" t="n">
        <v>29.4</v>
      </c>
      <c r="N243" s="0" t="n">
        <v>0</v>
      </c>
      <c r="O243" s="0" t="n">
        <v>497</v>
      </c>
      <c r="P243" s="37"/>
      <c r="AC243" s="37"/>
      <c r="AD243" s="37"/>
      <c r="AE243" s="0" t="n">
        <v>5.94</v>
      </c>
      <c r="AF243" s="37"/>
      <c r="AG243" s="37"/>
      <c r="AH243" s="0" t="n">
        <v>12.9</v>
      </c>
      <c r="AJ243" s="37"/>
      <c r="BF243" s="0" t="n">
        <f aca="false">IF(E243&lt;11,-3.6797*E243^2+48.115*E243-53.83,280.92*EXP(-0.2027*E243))</f>
        <v>-53.83</v>
      </c>
      <c r="BG243" s="0" t="e">
        <f aca="false">32.208*LN(F243)+21.438</f>
        <v>#VALUE!</v>
      </c>
      <c r="BH243" s="0" t="n">
        <f aca="false">IF(G243&lt;=2, -10*G243+100, 88.958*EXP(-0.0755*G243))</f>
        <v>72.0070728511501</v>
      </c>
      <c r="BI243" s="0" t="n">
        <f aca="false">IF(I243&lt;=100, 0.0053*(I243)^2-1.0332*I243+100.76, 122.82*EXP(-0.0092*I243))</f>
        <v>95.7265</v>
      </c>
      <c r="BJ243" s="0" t="e">
        <f aca="false">IF(P243&lt;=1000, -6.942*LN(P243)+107.59, -36.304*LN(P243)+310.72)</f>
        <v>#VALUE!</v>
      </c>
      <c r="BK243" s="0" t="e">
        <f aca="false">BF243^0.04*BG243^0.22*BH243^0.51*BI243^0.06*BJ243^0.17</f>
        <v>#VALUE!</v>
      </c>
      <c r="BL243" s="0" t="e">
        <f aca="false">IF(BK243&gt;=90, "Very Good", IF(BK243&gt;=80, "Good", IF(BK243&gt;=70, "Slightly Good", IF(BK243&gt;=60, "Average", IF(BK243&gt;=50, "Slightly Poor", IF(BK243&gt;=40, "Poor", "Very Poor"))))))</f>
        <v>#VALUE!</v>
      </c>
      <c r="BM243" s="0" t="e">
        <f aca="false">IF(P243&lt;=1000, -6.942*LN(P243)+107.59, IF(AND(P243&gt;1000, P243&lt;=5213),-36.304*LN(P243)+310.72, IF(P243&gt;5213, 10)))</f>
        <v>#VALUE!</v>
      </c>
      <c r="BN243" s="0" t="e">
        <f aca="false">BF243^0.04*BG243^0.22*BH243^0.51*BI243^0.06*BM243^0.17</f>
        <v>#VALUE!</v>
      </c>
      <c r="BO243" s="0" t="e">
        <f aca="false">IF(BN243&gt;=90, "Very Good", IF(BN243&gt;=80, "Good", IF(BN243&gt;=70, "Slightly Good", IF(BN243&gt;=60, "Average", IF(BN243&gt;=50, "Slightly Poor", IF(BN243&gt;=40, "Poor", "Very Poor"))))))</f>
        <v>#VALUE!</v>
      </c>
      <c r="BP243" s="0" t="e">
        <f aca="false">IF(AJ243&lt;=1000, -6.942*LN(AJ243)+107.59, IF(AND(AJ243&gt;1000, AJ243&lt;=5213),-36.304*LN(AJ243)+310.72, IF(AJ243&gt;5213, 10)))</f>
        <v>#VALUE!</v>
      </c>
      <c r="BQ243" s="0" t="e">
        <f aca="false">BF243^0.04*BG243^0.22*BH243^0.51*BI243^0.06*BP243^0.17</f>
        <v>#VALUE!</v>
      </c>
      <c r="BR243" s="0" t="e">
        <f aca="false">IF(BQ243&gt;=90, "Very Good", IF(BQ243&gt;=80, "Good", IF(BQ243&gt;=70, "Slightly Good", IF(BQ243&gt;=60, "Average", IF(BQ243&gt;=50, "Slightly Poor", IF(BQ243&gt;=40, "Poor", "Very Poor"))))))</f>
        <v>#VALUE!</v>
      </c>
      <c r="BT243" s="0" t="n">
        <f aca="false">9.81*LN(AH243)+30.6</f>
        <v>55.6863999245164</v>
      </c>
      <c r="BU243" s="0" t="str">
        <f aca="false">IF(BT243&lt;30, "Clean water", IF(AND(BT243&gt;=30, BT243&lt;40), "Hypolimia", IF(AND(BT243&gt;=40,BT243&lt;50), "Mesotrophic", IF(AND(BT243&gt;=50, BT243&lt;70), "Eutrophic", IF(BT243&gt;70,"Hypertrophic")))))</f>
        <v>Eutrophic</v>
      </c>
      <c r="BW243" s="0" t="str">
        <f aca="false">IF(G243/H243&gt;=1, "PLS CHECK", "")</f>
        <v/>
      </c>
      <c r="BX243" s="0" t="e">
        <f aca="false">IF(AC243/J243&gt;=1, "PLS CHECK", "")</f>
        <v>#DIV/0!</v>
      </c>
      <c r="BY243" s="0" t="e">
        <f aca="false">IF(AE243/J243&gt;=1, "PLS CHECK", "")</f>
        <v>#DIV/0!</v>
      </c>
      <c r="BZ243" s="0" t="e">
        <f aca="false">IF(AD243/J243&gt;=1, "PLS CHECK", "")</f>
        <v>#DIV/0!</v>
      </c>
      <c r="CA243" s="0" t="str">
        <f aca="false">IF(AF243/K243&gt;=1, "PLS CHECK", "")</f>
        <v/>
      </c>
      <c r="CB243" s="0" t="str">
        <f aca="false">IF(AG243/K243&gt;=1, "PLS CHECK", "")</f>
        <v/>
      </c>
    </row>
    <row r="244" customFormat="false" ht="12.5" hidden="false" customHeight="false" outlineLevel="0" collapsed="false">
      <c r="A244" s="0" t="n">
        <v>241</v>
      </c>
      <c r="B244" s="15" t="s">
        <v>117</v>
      </c>
      <c r="C244" s="16" t="s">
        <v>118</v>
      </c>
      <c r="D244" s="0" t="s">
        <v>148</v>
      </c>
      <c r="E244" s="0" t="n">
        <v>7.5</v>
      </c>
      <c r="F244" s="0" t="n">
        <v>9</v>
      </c>
      <c r="G244" s="37"/>
      <c r="H244" s="0" t="n">
        <v>2.2</v>
      </c>
      <c r="I244" s="0" t="n">
        <v>1.5</v>
      </c>
      <c r="J244" s="37"/>
      <c r="K244" s="0" t="n">
        <v>0.023</v>
      </c>
      <c r="L244" s="37"/>
      <c r="M244" s="0" t="n">
        <v>25.7</v>
      </c>
      <c r="N244" s="0" t="n">
        <v>0</v>
      </c>
      <c r="O244" s="37"/>
      <c r="P244" s="37"/>
      <c r="AC244" s="37"/>
      <c r="AD244" s="37"/>
      <c r="AE244" s="0" t="n">
        <v>1.797</v>
      </c>
      <c r="AF244" s="0" t="n">
        <v>0.022</v>
      </c>
      <c r="AG244" s="37"/>
      <c r="AH244" s="37"/>
      <c r="AJ244" s="37"/>
      <c r="BF244" s="0" t="n">
        <f aca="false">IF(E244&lt;11,-3.6797*E244^2+48.115*E244-53.83,280.92*EXP(-0.2027*E244))</f>
        <v>100.049375</v>
      </c>
      <c r="BG244" s="0" t="n">
        <f aca="false">32.208*LN(F244)+21.438</f>
        <v>92.206209186845</v>
      </c>
      <c r="BH244" s="0" t="n">
        <f aca="false">IF(G244&lt;=2, -10*G244+100, 88.958*EXP(-0.0755*G244))</f>
        <v>100</v>
      </c>
      <c r="BI244" s="0" t="n">
        <f aca="false">IF(I244&lt;=100, 0.0053*(I244)^2-1.0332*I244+100.76, 122.82*EXP(-0.0092*I244))</f>
        <v>99.222125</v>
      </c>
      <c r="BJ244" s="0" t="e">
        <f aca="false">IF(P244&lt;=1000, -6.942*LN(P244)+107.59, -36.304*LN(P244)+310.72)</f>
        <v>#VALUE!</v>
      </c>
      <c r="BK244" s="0" t="e">
        <f aca="false">BF244^0.04*BG244^0.22*BH244^0.51*BI244^0.06*BJ244^0.17</f>
        <v>#VALUE!</v>
      </c>
      <c r="BL244" s="0" t="e">
        <f aca="false">IF(BK244&gt;=90, "Very Good", IF(BK244&gt;=80, "Good", IF(BK244&gt;=70, "Slightly Good", IF(BK244&gt;=60, "Average", IF(BK244&gt;=50, "Slightly Poor", IF(BK244&gt;=40, "Poor", "Very Poor"))))))</f>
        <v>#VALUE!</v>
      </c>
      <c r="BM244" s="0" t="e">
        <f aca="false">IF(P244&lt;=1000, -6.942*LN(P244)+107.59, IF(AND(P244&gt;1000, P244&lt;=5213),-36.304*LN(P244)+310.72, IF(P244&gt;5213, 10)))</f>
        <v>#VALUE!</v>
      </c>
      <c r="BN244" s="0" t="e">
        <f aca="false">BF244^0.04*BG244^0.22*BH244^0.51*BI244^0.06*BM244^0.17</f>
        <v>#VALUE!</v>
      </c>
      <c r="BO244" s="0" t="e">
        <f aca="false">IF(BN244&gt;=90, "Very Good", IF(BN244&gt;=80, "Good", IF(BN244&gt;=70, "Slightly Good", IF(BN244&gt;=60, "Average", IF(BN244&gt;=50, "Slightly Poor", IF(BN244&gt;=40, "Poor", "Very Poor"))))))</f>
        <v>#VALUE!</v>
      </c>
      <c r="BP244" s="0" t="e">
        <f aca="false">IF(AJ244&lt;=1000, -6.942*LN(AJ244)+107.59, IF(AND(AJ244&gt;1000, AJ244&lt;=5213),-36.304*LN(AJ244)+310.72, IF(AJ244&gt;5213, 10)))</f>
        <v>#VALUE!</v>
      </c>
      <c r="BQ244" s="0" t="e">
        <f aca="false">BF244^0.04*BG244^0.22*BH244^0.51*BI244^0.06*BP244^0.17</f>
        <v>#VALUE!</v>
      </c>
      <c r="BR244" s="0" t="e">
        <f aca="false">IF(BQ244&gt;=90, "Very Good", IF(BQ244&gt;=80, "Good", IF(BQ244&gt;=70, "Slightly Good", IF(BQ244&gt;=60, "Average", IF(BQ244&gt;=50, "Slightly Poor", IF(BQ244&gt;=40, "Poor", "Very Poor"))))))</f>
        <v>#VALUE!</v>
      </c>
      <c r="BT244" s="0" t="e">
        <f aca="false">9.81*LN(AH244)+30.6</f>
        <v>#VALUE!</v>
      </c>
      <c r="BU244" s="0" t="e">
        <f aca="false">IF(BT244&lt;30, "Clean water", IF(AND(BT244&gt;=30, BT244&lt;40), "Hypolimia", IF(AND(BT244&gt;=40,BT244&lt;50), "Mesotrophic", IF(AND(BT244&gt;=50, BT244&lt;70), "Eutrophic", IF(BT244&gt;70,"Hypertrophic")))))</f>
        <v>#VALUE!</v>
      </c>
      <c r="BW244" s="0" t="str">
        <f aca="false">IF(G244/H244&gt;=1, "PLS CHECK", "")</f>
        <v/>
      </c>
      <c r="BX244" s="0" t="e">
        <f aca="false">IF(AC244/J244&gt;=1, "PLS CHECK", "")</f>
        <v>#DIV/0!</v>
      </c>
      <c r="BY244" s="0" t="e">
        <f aca="false">IF(AE244/J244&gt;=1, "PLS CHECK", "")</f>
        <v>#DIV/0!</v>
      </c>
      <c r="BZ244" s="0" t="e">
        <f aca="false">IF(AD244/J244&gt;=1, "PLS CHECK", "")</f>
        <v>#DIV/0!</v>
      </c>
      <c r="CA244" s="0" t="str">
        <f aca="false">IF(AF244/K244&gt;=1, "PLS CHECK", "")</f>
        <v/>
      </c>
      <c r="CB244" s="0" t="str">
        <f aca="false">IF(AG244/K244&gt;=1, "PLS CHECK", "")</f>
        <v/>
      </c>
    </row>
    <row r="245" customFormat="false" ht="12.5" hidden="false" customHeight="false" outlineLevel="0" collapsed="false">
      <c r="A245" s="0" t="n">
        <v>242</v>
      </c>
      <c r="B245" s="15" t="s">
        <v>119</v>
      </c>
      <c r="C245" s="16" t="s">
        <v>120</v>
      </c>
      <c r="D245" s="0" t="s">
        <v>148</v>
      </c>
      <c r="E245" s="0" t="n">
        <v>7.9</v>
      </c>
      <c r="F245" s="0" t="n">
        <v>9.3</v>
      </c>
      <c r="G245" s="37"/>
      <c r="H245" s="0" t="n">
        <v>3.3</v>
      </c>
      <c r="I245" s="0" t="n">
        <v>1.6</v>
      </c>
      <c r="J245" s="37"/>
      <c r="K245" s="0" t="n">
        <v>0.039</v>
      </c>
      <c r="L245" s="0" t="n">
        <v>1.6</v>
      </c>
      <c r="M245" s="0" t="n">
        <v>29.9</v>
      </c>
      <c r="N245" s="0" t="n">
        <v>0</v>
      </c>
      <c r="O245" s="0" t="n">
        <v>206</v>
      </c>
      <c r="P245" s="0" t="n">
        <v>32000</v>
      </c>
      <c r="AC245" s="0" t="n">
        <v>2.033</v>
      </c>
      <c r="AD245" s="0" t="n">
        <v>0.037</v>
      </c>
      <c r="AE245" s="0" t="n">
        <v>1.891</v>
      </c>
      <c r="AF245" s="0" t="n">
        <v>0.029</v>
      </c>
      <c r="AG245" s="0" t="n">
        <v>0.007</v>
      </c>
      <c r="AH245" s="0" t="n">
        <v>1.8</v>
      </c>
      <c r="AJ245" s="0" t="n">
        <v>2300</v>
      </c>
      <c r="BF245" s="0" t="n">
        <f aca="false">IF(E245&lt;11,-3.6797*E245^2+48.115*E245-53.83,280.92*EXP(-0.2027*E245))</f>
        <v>96.6284230000001</v>
      </c>
      <c r="BG245" s="0" t="n">
        <f aca="false">32.208*LN(F245)+21.438</f>
        <v>93.2623038003278</v>
      </c>
      <c r="BH245" s="0" t="n">
        <f aca="false">IF(G245&lt;=2, -10*G245+100, 88.958*EXP(-0.0755*G245))</f>
        <v>100</v>
      </c>
      <c r="BI245" s="0" t="n">
        <f aca="false">IF(I245&lt;=100, 0.0053*(I245)^2-1.0332*I245+100.76, 122.82*EXP(-0.0092*I245))</f>
        <v>99.120448</v>
      </c>
      <c r="BJ245" s="0" t="n">
        <f aca="false">IF(P245&lt;=1000, -6.942*LN(P245)+107.59, -36.304*LN(P245)+310.72)</f>
        <v>-65.8792238634088</v>
      </c>
      <c r="BK245" s="0" t="e">
        <f aca="false">BF245^0.04*BG245^0.22*BH245^0.51*BI245^0.06*BJ245^0.17</f>
        <v>#NUM!</v>
      </c>
      <c r="BL245" s="0" t="e">
        <f aca="false">IF(BK245&gt;=90, "Very Good", IF(BK245&gt;=80, "Good", IF(BK245&gt;=70, "Slightly Good", IF(BK245&gt;=60, "Average", IF(BK245&gt;=50, "Slightly Poor", IF(BK245&gt;=40, "Poor", "Very Poor"))))))</f>
        <v>#NUM!</v>
      </c>
      <c r="BM245" s="0" t="n">
        <f aca="false">IF(P245&lt;=1000, -6.942*LN(P245)+107.59, IF(AND(P245&gt;1000, P245&lt;=5213),-36.304*LN(P245)+310.72, IF(P245&gt;5213, 10)))</f>
        <v>10</v>
      </c>
      <c r="BN245" s="0" t="n">
        <f aca="false">BF245^0.04*BG245^0.22*BH245^0.51*BI245^0.06*BM245^0.17</f>
        <v>66.4521966671537</v>
      </c>
      <c r="BO245" s="0" t="str">
        <f aca="false">IF(BN245&gt;=90, "Very Good", IF(BN245&gt;=80, "Good", IF(BN245&gt;=70, "Slightly Good", IF(BN245&gt;=60, "Average", IF(BN245&gt;=50, "Slightly Poor", IF(BN245&gt;=40, "Poor", "Very Poor"))))))</f>
        <v>Average</v>
      </c>
      <c r="BP245" s="0" t="n">
        <f aca="false">IF(AJ245&lt;=1000, -6.942*LN(AJ245)+107.59, IF(AND(AJ245&gt;1000, AJ245&lt;=5213),-36.304*LN(AJ245)+310.72, IF(AJ245&gt;5213, 10)))</f>
        <v>29.7029195527965</v>
      </c>
      <c r="BQ245" s="0" t="n">
        <f aca="false">BF245^0.04*BG245^0.22*BH245^0.51*BI245^0.06*BP245^0.17</f>
        <v>79.9622848757956</v>
      </c>
      <c r="BR245" s="0" t="str">
        <f aca="false">IF(BQ245&gt;=90, "Very Good", IF(BQ245&gt;=80, "Good", IF(BQ245&gt;=70, "Slightly Good", IF(BQ245&gt;=60, "Average", IF(BQ245&gt;=50, "Slightly Poor", IF(BQ245&gt;=40, "Poor", "Very Poor"))))))</f>
        <v>Slightly Good</v>
      </c>
      <c r="BT245" s="0" t="n">
        <f aca="false">9.81*LN(AH245)+30.6</f>
        <v>36.3661871826898</v>
      </c>
      <c r="BU245" s="0" t="str">
        <f aca="false">IF(BT245&lt;30, "Clean water", IF(AND(BT245&gt;=30, BT245&lt;40), "Hypolimia", IF(AND(BT245&gt;=40,BT245&lt;50), "Mesotrophic", IF(AND(BT245&gt;=50, BT245&lt;70), "Eutrophic", IF(BT245&gt;70,"Hypertrophic")))))</f>
        <v>Hypolimia</v>
      </c>
      <c r="BW245" s="0" t="str">
        <f aca="false">IF(G245/H245&gt;=1, "PLS CHECK", "")</f>
        <v/>
      </c>
      <c r="BX245" s="0" t="e">
        <f aca="false">IF(AC245/J245&gt;=1, "PLS CHECK", "")</f>
        <v>#DIV/0!</v>
      </c>
      <c r="BY245" s="0" t="e">
        <f aca="false">IF(AE245/J245&gt;=1, "PLS CHECK", "")</f>
        <v>#DIV/0!</v>
      </c>
      <c r="BZ245" s="0" t="e">
        <f aca="false">IF(AD245/J245&gt;=1, "PLS CHECK", "")</f>
        <v>#DIV/0!</v>
      </c>
      <c r="CA245" s="0" t="str">
        <f aca="false">IF(AF245/K245&gt;=1, "PLS CHECK", "")</f>
        <v/>
      </c>
      <c r="CB245" s="0" t="str">
        <f aca="false">IF(AG245/K245&gt;=1, "PLS CHECK", "")</f>
        <v/>
      </c>
    </row>
    <row r="246" customFormat="false" ht="12.5" hidden="false" customHeight="false" outlineLevel="0" collapsed="false">
      <c r="A246" s="0" t="n">
        <v>243</v>
      </c>
      <c r="B246" s="15" t="s">
        <v>121</v>
      </c>
      <c r="C246" s="16" t="s">
        <v>122</v>
      </c>
      <c r="D246" s="0" t="s">
        <v>148</v>
      </c>
      <c r="E246" s="37"/>
      <c r="F246" s="37"/>
      <c r="G246" s="0" t="n">
        <v>1.3</v>
      </c>
      <c r="H246" s="0" t="n">
        <v>3.6</v>
      </c>
      <c r="I246" s="0" t="n">
        <v>2.6</v>
      </c>
      <c r="J246" s="37"/>
      <c r="K246" s="0" t="n">
        <v>0.084</v>
      </c>
      <c r="L246" s="0" t="n">
        <v>1.8</v>
      </c>
      <c r="M246" s="0" t="n">
        <v>31.3</v>
      </c>
      <c r="N246" s="0" t="n">
        <v>0</v>
      </c>
      <c r="O246" s="0" t="n">
        <v>249</v>
      </c>
      <c r="P246" s="0" t="n">
        <v>1700</v>
      </c>
      <c r="AC246" s="0" t="n">
        <v>2.137</v>
      </c>
      <c r="AD246" s="0" t="n">
        <v>0.063</v>
      </c>
      <c r="AE246" s="0" t="n">
        <v>1.953</v>
      </c>
      <c r="AF246" s="0" t="n">
        <v>0.066</v>
      </c>
      <c r="AG246" s="0" t="n">
        <v>0.041</v>
      </c>
      <c r="AH246" s="0" t="n">
        <v>15.4</v>
      </c>
      <c r="AJ246" s="0" t="n">
        <v>1100</v>
      </c>
      <c r="BF246" s="0" t="n">
        <f aca="false">IF(E246&lt;11,-3.6797*E246^2+48.115*E246-53.83,280.92*EXP(-0.2027*E246))</f>
        <v>-53.83</v>
      </c>
      <c r="BG246" s="0" t="e">
        <f aca="false">32.208*LN(F246)+21.438</f>
        <v>#VALUE!</v>
      </c>
      <c r="BH246" s="0" t="n">
        <f aca="false">IF(G246&lt;=2, -10*G246+100, 88.958*EXP(-0.0755*G246))</f>
        <v>87</v>
      </c>
      <c r="BI246" s="0" t="n">
        <f aca="false">IF(I246&lt;=100, 0.0053*(I246)^2-1.0332*I246+100.76, 122.82*EXP(-0.0092*I246))</f>
        <v>98.109508</v>
      </c>
      <c r="BJ246" s="0" t="n">
        <f aca="false">IF(P246&lt;=1000, -6.942*LN(P246)+107.59, -36.304*LN(P246)+310.72)</f>
        <v>40.6769243252715</v>
      </c>
      <c r="BK246" s="0" t="e">
        <f aca="false">BF246^0.04*BG246^0.22*BH246^0.51*BI246^0.06*BJ246^0.17</f>
        <v>#VALUE!</v>
      </c>
      <c r="BL246" s="0" t="e">
        <f aca="false">IF(BK246&gt;=90, "Very Good", IF(BK246&gt;=80, "Good", IF(BK246&gt;=70, "Slightly Good", IF(BK246&gt;=60, "Average", IF(BK246&gt;=50, "Slightly Poor", IF(BK246&gt;=40, "Poor", "Very Poor"))))))</f>
        <v>#VALUE!</v>
      </c>
      <c r="BM246" s="0" t="n">
        <f aca="false">IF(P246&lt;=1000, -6.942*LN(P246)+107.59, IF(AND(P246&gt;1000, P246&lt;=5213),-36.304*LN(P246)+310.72, IF(P246&gt;5213, 10)))</f>
        <v>40.6769243252715</v>
      </c>
      <c r="BN246" s="0" t="e">
        <f aca="false">BF246^0.04*BG246^0.22*BH246^0.51*BI246^0.06*BM246^0.17</f>
        <v>#VALUE!</v>
      </c>
      <c r="BO246" s="0" t="e">
        <f aca="false">IF(BN246&gt;=90, "Very Good", IF(BN246&gt;=80, "Good", IF(BN246&gt;=70, "Slightly Good", IF(BN246&gt;=60, "Average", IF(BN246&gt;=50, "Slightly Poor", IF(BN246&gt;=40, "Poor", "Very Poor"))))))</f>
        <v>#VALUE!</v>
      </c>
      <c r="BP246" s="0" t="n">
        <f aca="false">IF(AJ246&lt;=1000, -6.942*LN(AJ246)+107.59, IF(AND(AJ246&gt;1000, AJ246&lt;=5213),-36.304*LN(AJ246)+310.72, IF(AJ246&gt;5213, 10)))</f>
        <v>56.4807115842163</v>
      </c>
      <c r="BQ246" s="0" t="e">
        <f aca="false">BF246^0.04*BG246^0.22*BH246^0.51*BI246^0.06*BP246^0.17</f>
        <v>#VALUE!</v>
      </c>
      <c r="BR246" s="0" t="e">
        <f aca="false">IF(BQ246&gt;=90, "Very Good", IF(BQ246&gt;=80, "Good", IF(BQ246&gt;=70, "Slightly Good", IF(BQ246&gt;=60, "Average", IF(BQ246&gt;=50, "Slightly Poor", IF(BQ246&gt;=40, "Poor", "Very Poor"))))))</f>
        <v>#VALUE!</v>
      </c>
      <c r="BT246" s="0" t="n">
        <f aca="false">9.81*LN(AH246)+30.6</f>
        <v>57.4241452674061</v>
      </c>
      <c r="BU246" s="0" t="str">
        <f aca="false">IF(BT246&lt;30, "Clean water", IF(AND(BT246&gt;=30, BT246&lt;40), "Hypolimia", IF(AND(BT246&gt;=40,BT246&lt;50), "Mesotrophic", IF(AND(BT246&gt;=50, BT246&lt;70), "Eutrophic", IF(BT246&gt;70,"Hypertrophic")))))</f>
        <v>Eutrophic</v>
      </c>
      <c r="BW246" s="0" t="str">
        <f aca="false">IF(G246/H246&gt;=1, "PLS CHECK", "")</f>
        <v/>
      </c>
      <c r="BX246" s="0" t="e">
        <f aca="false">IF(AC246/J246&gt;=1, "PLS CHECK", "")</f>
        <v>#DIV/0!</v>
      </c>
      <c r="BY246" s="0" t="e">
        <f aca="false">IF(AE246/J246&gt;=1, "PLS CHECK", "")</f>
        <v>#DIV/0!</v>
      </c>
      <c r="BZ246" s="0" t="e">
        <f aca="false">IF(AD246/J246&gt;=1, "PLS CHECK", "")</f>
        <v>#DIV/0!</v>
      </c>
      <c r="CA246" s="0" t="str">
        <f aca="false">IF(AF246/K246&gt;=1, "PLS CHECK", "")</f>
        <v/>
      </c>
      <c r="CB246" s="0" t="str">
        <f aca="false">IF(AG246/K246&gt;=1, "PLS CHECK", "")</f>
        <v/>
      </c>
    </row>
    <row r="247" customFormat="false" ht="12.5" hidden="false" customHeight="false" outlineLevel="0" collapsed="false">
      <c r="A247" s="0" t="n">
        <v>244</v>
      </c>
      <c r="B247" s="15" t="s">
        <v>140</v>
      </c>
      <c r="C247" s="16" t="s">
        <v>141</v>
      </c>
      <c r="D247" s="0" t="s">
        <v>148</v>
      </c>
      <c r="E247" s="0" t="n">
        <v>8.1</v>
      </c>
      <c r="F247" s="0" t="n">
        <v>7.8</v>
      </c>
      <c r="G247" s="0" t="n">
        <v>2.7</v>
      </c>
      <c r="H247" s="0" t="n">
        <v>4.7</v>
      </c>
      <c r="I247" s="0" t="n">
        <v>7.5</v>
      </c>
      <c r="J247" s="0" t="n">
        <v>3.908</v>
      </c>
      <c r="K247" s="0" t="n">
        <v>0.125</v>
      </c>
      <c r="L247" s="0" t="n">
        <v>3</v>
      </c>
      <c r="M247" s="0" t="n">
        <v>26.8</v>
      </c>
      <c r="O247" s="37"/>
      <c r="BD247" s="0" t="n">
        <v>0.054</v>
      </c>
      <c r="BF247" s="0" t="n">
        <f aca="false">IF(E247&lt;11,-3.6797*E247^2+48.115*E247-53.83,280.92*EXP(-0.2027*E247))</f>
        <v>94.476383</v>
      </c>
      <c r="BG247" s="0" t="n">
        <f aca="false">32.208*LN(F247)+21.438</f>
        <v>87.5972172148662</v>
      </c>
      <c r="BH247" s="0" t="n">
        <f aca="false">IF(G247&lt;=2, -10*G247+100, 88.958*EXP(-0.0755*G247))</f>
        <v>72.5527837174588</v>
      </c>
      <c r="BI247" s="0" t="n">
        <f aca="false">IF(I247&lt;=100, 0.0053*(I247)^2-1.0332*I247+100.76, 122.82*EXP(-0.0092*I247))</f>
        <v>93.309125</v>
      </c>
      <c r="BJ247" s="0" t="e">
        <f aca="false">IF(P247&lt;=1000, -6.942*LN(P247)+107.59, -36.304*LN(P247)+310.72)</f>
        <v>#VALUE!</v>
      </c>
      <c r="BK247" s="0" t="e">
        <f aca="false">BF247^0.04*BG247^0.22*BH247^0.51*BI247^0.06*BJ247^0.17</f>
        <v>#VALUE!</v>
      </c>
      <c r="BL247" s="0" t="e">
        <f aca="false">IF(BK247&gt;=90, "Very Good", IF(BK247&gt;=80, "Good", IF(BK247&gt;=70, "Slightly Good", IF(BK247&gt;=60, "Average", IF(BK247&gt;=50, "Slightly Poor", IF(BK247&gt;=40, "Poor", "Very Poor"))))))</f>
        <v>#VALUE!</v>
      </c>
      <c r="BM247" s="0" t="e">
        <f aca="false">IF(P247&lt;=1000, -6.942*LN(P247)+107.59, IF(AND(P247&gt;1000, P247&lt;=5213),-36.304*LN(P247)+310.72, IF(P247&gt;5213, 10)))</f>
        <v>#VALUE!</v>
      </c>
      <c r="BN247" s="0" t="e">
        <f aca="false">BF247^0.04*BG247^0.22*BH247^0.51*BI247^0.06*BM247^0.17</f>
        <v>#VALUE!</v>
      </c>
      <c r="BO247" s="0" t="e">
        <f aca="false">IF(BN247&gt;=90, "Very Good", IF(BN247&gt;=80, "Good", IF(BN247&gt;=70, "Slightly Good", IF(BN247&gt;=60, "Average", IF(BN247&gt;=50, "Slightly Poor", IF(BN247&gt;=40, "Poor", "Very Poor"))))))</f>
        <v>#VALUE!</v>
      </c>
      <c r="BP247" s="0" t="e">
        <f aca="false">IF(AJ247&lt;=1000, -6.942*LN(AJ247)+107.59, IF(AND(AJ247&gt;1000, AJ247&lt;=5213),-36.304*LN(AJ247)+310.72, IF(AJ247&gt;5213, 10)))</f>
        <v>#VALUE!</v>
      </c>
      <c r="BQ247" s="0" t="e">
        <f aca="false">BF247^0.04*BG247^0.22*BH247^0.51*BI247^0.06*BP247^0.17</f>
        <v>#VALUE!</v>
      </c>
      <c r="BR247" s="0" t="e">
        <f aca="false">IF(BQ247&gt;=90, "Very Good", IF(BQ247&gt;=80, "Good", IF(BQ247&gt;=70, "Slightly Good", IF(BQ247&gt;=60, "Average", IF(BQ247&gt;=50, "Slightly Poor", IF(BQ247&gt;=40, "Poor", "Very Poor"))))))</f>
        <v>#VALUE!</v>
      </c>
      <c r="BT247" s="0" t="e">
        <f aca="false">9.81*LN(AH247)+30.6</f>
        <v>#VALUE!</v>
      </c>
      <c r="BU247" s="0" t="e">
        <f aca="false">IF(BT247&lt;30, "Clean water", IF(AND(BT247&gt;=30, BT247&lt;40), "Hypolimia", IF(AND(BT247&gt;=40,BT247&lt;50), "Mesotrophic", IF(AND(BT247&gt;=50, BT247&lt;70), "Eutrophic", IF(BT247&gt;70,"Hypertrophic")))))</f>
        <v>#VALUE!</v>
      </c>
      <c r="BW247" s="0" t="str">
        <f aca="false">IF(G247/H247&gt;=1, "PLS CHECK", "")</f>
        <v/>
      </c>
      <c r="BX247" s="0" t="str">
        <f aca="false">IF(AC247/J247&gt;=1, "PLS CHECK", "")</f>
        <v/>
      </c>
      <c r="BY247" s="0" t="str">
        <f aca="false">IF(AE247/J247&gt;=1, "PLS CHECK", "")</f>
        <v/>
      </c>
      <c r="BZ247" s="0" t="str">
        <f aca="false">IF(AD247/J247&gt;=1, "PLS CHECK", "")</f>
        <v/>
      </c>
      <c r="CA247" s="0" t="str">
        <f aca="false">IF(AF247/K247&gt;=1, "PLS CHECK", "")</f>
        <v/>
      </c>
      <c r="CB247" s="0" t="str">
        <f aca="false">IF(AG247/K247&gt;=1, "PLS CHECK", "")</f>
        <v/>
      </c>
    </row>
    <row r="248" customFormat="false" ht="12.5" hidden="false" customHeight="false" outlineLevel="0" collapsed="false">
      <c r="A248" s="0" t="n">
        <v>245</v>
      </c>
      <c r="B248" s="15" t="s">
        <v>123</v>
      </c>
      <c r="C248" s="16" t="s">
        <v>124</v>
      </c>
      <c r="D248" s="0" t="s">
        <v>148</v>
      </c>
      <c r="E248" s="0" t="n">
        <v>7.4</v>
      </c>
      <c r="F248" s="0" t="n">
        <v>9.5</v>
      </c>
      <c r="G248" s="0" t="n">
        <v>1.5</v>
      </c>
      <c r="H248" s="0" t="n">
        <v>6.1</v>
      </c>
      <c r="I248" s="0" t="n">
        <v>3</v>
      </c>
      <c r="J248" s="0" t="n">
        <v>7.086</v>
      </c>
      <c r="K248" s="0" t="n">
        <v>0.082</v>
      </c>
      <c r="L248" s="0" t="n">
        <v>3.6</v>
      </c>
      <c r="M248" s="0" t="n">
        <v>28.6</v>
      </c>
      <c r="N248" s="0" t="n">
        <v>0</v>
      </c>
      <c r="O248" s="0" t="n">
        <v>513</v>
      </c>
      <c r="P248" s="37"/>
      <c r="AC248" s="0" t="n">
        <v>6.645</v>
      </c>
      <c r="AD248" s="0" t="n">
        <v>1.498</v>
      </c>
      <c r="AE248" s="0" t="n">
        <v>4.812</v>
      </c>
      <c r="AF248" s="0" t="n">
        <v>0.065</v>
      </c>
      <c r="AG248" s="0" t="n">
        <v>0.031</v>
      </c>
      <c r="AH248" s="0" t="n">
        <v>11.9</v>
      </c>
      <c r="AJ248" s="0" t="n">
        <v>7000</v>
      </c>
      <c r="BF248" s="0" t="n">
        <f aca="false">IF(E248&lt;11,-3.6797*E248^2+48.115*E248-53.83,280.92*EXP(-0.2027*E248))</f>
        <v>100.720628</v>
      </c>
      <c r="BG248" s="0" t="n">
        <f aca="false">32.208*LN(F248)+21.438</f>
        <v>93.947606249518</v>
      </c>
      <c r="BH248" s="0" t="n">
        <f aca="false">IF(G248&lt;=2, -10*G248+100, 88.958*EXP(-0.0755*G248))</f>
        <v>85</v>
      </c>
      <c r="BI248" s="0" t="n">
        <f aca="false">IF(I248&lt;=100, 0.0053*(I248)^2-1.0332*I248+100.76, 122.82*EXP(-0.0092*I248))</f>
        <v>97.7081</v>
      </c>
      <c r="BJ248" s="0" t="e">
        <f aca="false">IF(P248&lt;=1000, -6.942*LN(P248)+107.59, -36.304*LN(P248)+310.72)</f>
        <v>#VALUE!</v>
      </c>
      <c r="BK248" s="0" t="e">
        <f aca="false">BF248^0.04*BG248^0.22*BH248^0.51*BI248^0.06*BJ248^0.17</f>
        <v>#VALUE!</v>
      </c>
      <c r="BL248" s="0" t="e">
        <f aca="false">IF(BK248&gt;=90, "Very Good", IF(BK248&gt;=80, "Good", IF(BK248&gt;=70, "Slightly Good", IF(BK248&gt;=60, "Average", IF(BK248&gt;=50, "Slightly Poor", IF(BK248&gt;=40, "Poor", "Very Poor"))))))</f>
        <v>#VALUE!</v>
      </c>
      <c r="BM248" s="0" t="e">
        <f aca="false">IF(P248&lt;=1000, -6.942*LN(P248)+107.59, IF(AND(P248&gt;1000, P248&lt;=5213),-36.304*LN(P248)+310.72, IF(P248&gt;5213, 10)))</f>
        <v>#VALUE!</v>
      </c>
      <c r="BN248" s="0" t="e">
        <f aca="false">BF248^0.04*BG248^0.22*BH248^0.51*BI248^0.06*BM248^0.17</f>
        <v>#VALUE!</v>
      </c>
      <c r="BO248" s="0" t="e">
        <f aca="false">IF(BN248&gt;=90, "Very Good", IF(BN248&gt;=80, "Good", IF(BN248&gt;=70, "Slightly Good", IF(BN248&gt;=60, "Average", IF(BN248&gt;=50, "Slightly Poor", IF(BN248&gt;=40, "Poor", "Very Poor"))))))</f>
        <v>#VALUE!</v>
      </c>
      <c r="BP248" s="0" t="n">
        <f aca="false">IF(AJ248&lt;=1000, -6.942*LN(AJ248)+107.59, IF(AND(AJ248&gt;1000, AJ248&lt;=5213),-36.304*LN(AJ248)+310.72, IF(AJ248&gt;5213, 10)))</f>
        <v>10</v>
      </c>
      <c r="BQ248" s="0" t="n">
        <f aca="false">BF248^0.04*BG248^0.22*BH248^0.51*BI248^0.06*BP248^0.17</f>
        <v>61.3139197856082</v>
      </c>
      <c r="BR248" s="0" t="str">
        <f aca="false">IF(BQ248&gt;=90, "Very Good", IF(BQ248&gt;=80, "Good", IF(BQ248&gt;=70, "Slightly Good", IF(BQ248&gt;=60, "Average", IF(BQ248&gt;=50, "Slightly Poor", IF(BQ248&gt;=40, "Poor", "Very Poor"))))))</f>
        <v>Average</v>
      </c>
      <c r="BT248" s="0" t="n">
        <f aca="false">9.81*LN(AH248)+30.6</f>
        <v>54.8948417051525</v>
      </c>
      <c r="BU248" s="0" t="str">
        <f aca="false">IF(BT248&lt;30, "Clean water", IF(AND(BT248&gt;=30, BT248&lt;40), "Hypolimia", IF(AND(BT248&gt;=40,BT248&lt;50), "Mesotrophic", IF(AND(BT248&gt;=50, BT248&lt;70), "Eutrophic", IF(BT248&gt;70,"Hypertrophic")))))</f>
        <v>Eutrophic</v>
      </c>
      <c r="BW248" s="0" t="str">
        <f aca="false">IF(G248/H248&gt;=1, "PLS CHECK", "")</f>
        <v/>
      </c>
      <c r="BX248" s="0" t="str">
        <f aca="false">IF(AC248/J248&gt;=1, "PLS CHECK", "")</f>
        <v/>
      </c>
      <c r="BY248" s="0" t="str">
        <f aca="false">IF(AE248/J248&gt;=1, "PLS CHECK", "")</f>
        <v/>
      </c>
      <c r="BZ248" s="0" t="str">
        <f aca="false">IF(AD248/J248&gt;=1, "PLS CHECK", "")</f>
        <v/>
      </c>
      <c r="CA248" s="0" t="str">
        <f aca="false">IF(AF248/K248&gt;=1, "PLS CHECK", "")</f>
        <v/>
      </c>
      <c r="CB248" s="0" t="str">
        <f aca="false">IF(AG248/K248&gt;=1, "PLS CHECK", "")</f>
        <v/>
      </c>
    </row>
    <row r="249" customFormat="false" ht="12.5" hidden="false" customHeight="false" outlineLevel="0" collapsed="false">
      <c r="A249" s="0" t="n">
        <v>246</v>
      </c>
      <c r="B249" s="15" t="s">
        <v>125</v>
      </c>
      <c r="C249" s="16" t="s">
        <v>126</v>
      </c>
      <c r="D249" s="0" t="s">
        <v>148</v>
      </c>
      <c r="E249" s="0" t="n">
        <v>7.5</v>
      </c>
      <c r="F249" s="0" t="n">
        <v>10</v>
      </c>
      <c r="G249" s="0" t="n">
        <v>1.5</v>
      </c>
      <c r="H249" s="0" t="n">
        <v>5.5</v>
      </c>
      <c r="I249" s="0" t="n">
        <v>4.7</v>
      </c>
      <c r="J249" s="0" t="n">
        <v>3.388</v>
      </c>
      <c r="K249" s="0" t="n">
        <v>0.058</v>
      </c>
      <c r="L249" s="0" t="n">
        <v>2.2</v>
      </c>
      <c r="M249" s="0" t="n">
        <v>26.7</v>
      </c>
      <c r="N249" s="0" t="n">
        <v>0</v>
      </c>
      <c r="O249" s="0" t="n">
        <v>275</v>
      </c>
      <c r="P249" s="0" t="n">
        <v>31000</v>
      </c>
      <c r="AC249" s="0" t="n">
        <v>3.235</v>
      </c>
      <c r="AD249" s="0" t="n">
        <v>0.055</v>
      </c>
      <c r="AE249" s="0" t="n">
        <v>2.992</v>
      </c>
      <c r="AF249" s="0" t="n">
        <v>0.044</v>
      </c>
      <c r="AG249" s="0" t="n">
        <v>0.019</v>
      </c>
      <c r="AH249" s="37"/>
      <c r="AJ249" s="0" t="n">
        <v>6400</v>
      </c>
      <c r="BF249" s="0" t="n">
        <f aca="false">IF(E249&lt;11,-3.6797*E249^2+48.115*E249-53.83,280.92*EXP(-0.2027*E249))</f>
        <v>100.049375</v>
      </c>
      <c r="BG249" s="0" t="n">
        <f aca="false">32.208*LN(F249)+21.438</f>
        <v>95.5996606751522</v>
      </c>
      <c r="BH249" s="0" t="n">
        <f aca="false">IF(G249&lt;=2, -10*G249+100, 88.958*EXP(-0.0755*G249))</f>
        <v>85</v>
      </c>
      <c r="BI249" s="0" t="n">
        <f aca="false">IF(I249&lt;=100, 0.0053*(I249)^2-1.0332*I249+100.76, 122.82*EXP(-0.0092*I249))</f>
        <v>96.021037</v>
      </c>
      <c r="BJ249" s="0" t="n">
        <f aca="false">IF(P249&lt;=1000, -6.942*LN(P249)+107.59, -36.304*LN(P249)+310.72)</f>
        <v>-64.7266191197963</v>
      </c>
      <c r="BK249" s="0" t="e">
        <f aca="false">BF249^0.04*BG249^0.22*BH249^0.51*BI249^0.06*BJ249^0.17</f>
        <v>#NUM!</v>
      </c>
      <c r="BL249" s="0" t="e">
        <f aca="false">IF(BK249&gt;=90, "Very Good", IF(BK249&gt;=80, "Good", IF(BK249&gt;=70, "Slightly Good", IF(BK249&gt;=60, "Average", IF(BK249&gt;=50, "Slightly Poor", IF(BK249&gt;=40, "Poor", "Very Poor"))))))</f>
        <v>#NUM!</v>
      </c>
      <c r="BM249" s="0" t="n">
        <f aca="false">IF(P249&lt;=1000, -6.942*LN(P249)+107.59, IF(AND(P249&gt;1000, P249&lt;=5213),-36.304*LN(P249)+310.72, IF(P249&gt;5213, 10)))</f>
        <v>10</v>
      </c>
      <c r="BN249" s="0" t="n">
        <f aca="false">BF249^0.04*BG249^0.22*BH249^0.51*BI249^0.06*BM249^0.17</f>
        <v>61.4687820440295</v>
      </c>
      <c r="BO249" s="0" t="str">
        <f aca="false">IF(BN249&gt;=90, "Very Good", IF(BN249&gt;=80, "Good", IF(BN249&gt;=70, "Slightly Good", IF(BN249&gt;=60, "Average", IF(BN249&gt;=50, "Slightly Poor", IF(BN249&gt;=40, "Poor", "Very Poor"))))))</f>
        <v>Average</v>
      </c>
      <c r="BP249" s="0" t="n">
        <f aca="false">IF(AJ249&lt;=1000, -6.942*LN(AJ249)+107.59, IF(AND(AJ249&gt;1000, AJ249&lt;=5213),-36.304*LN(AJ249)+310.72, IF(AJ249&gt;5213, 10)))</f>
        <v>10</v>
      </c>
      <c r="BQ249" s="0" t="n">
        <f aca="false">BF249^0.04*BG249^0.22*BH249^0.51*BI249^0.06*BP249^0.17</f>
        <v>61.4687820440295</v>
      </c>
      <c r="BR249" s="0" t="str">
        <f aca="false">IF(BQ249&gt;=90, "Very Good", IF(BQ249&gt;=80, "Good", IF(BQ249&gt;=70, "Slightly Good", IF(BQ249&gt;=60, "Average", IF(BQ249&gt;=50, "Slightly Poor", IF(BQ249&gt;=40, "Poor", "Very Poor"))))))</f>
        <v>Average</v>
      </c>
      <c r="BT249" s="0" t="e">
        <f aca="false">9.81*LN(AH249)+30.6</f>
        <v>#VALUE!</v>
      </c>
      <c r="BU249" s="0" t="e">
        <f aca="false">IF(BT249&lt;30, "Clean water", IF(AND(BT249&gt;=30, BT249&lt;40), "Hypolimia", IF(AND(BT249&gt;=40,BT249&lt;50), "Mesotrophic", IF(AND(BT249&gt;=50, BT249&lt;70), "Eutrophic", IF(BT249&gt;70,"Hypertrophic")))))</f>
        <v>#VALUE!</v>
      </c>
      <c r="BW249" s="0" t="str">
        <f aca="false">IF(G249/H249&gt;=1, "PLS CHECK", "")</f>
        <v/>
      </c>
      <c r="BX249" s="0" t="str">
        <f aca="false">IF(AC249/J249&gt;=1, "PLS CHECK", "")</f>
        <v/>
      </c>
      <c r="BY249" s="0" t="str">
        <f aca="false">IF(AE249/J249&gt;=1, "PLS CHECK", "")</f>
        <v/>
      </c>
      <c r="BZ249" s="0" t="str">
        <f aca="false">IF(AD249/J249&gt;=1, "PLS CHECK", "")</f>
        <v/>
      </c>
      <c r="CA249" s="0" t="str">
        <f aca="false">IF(AF249/K249&gt;=1, "PLS CHECK", "")</f>
        <v/>
      </c>
      <c r="CB249" s="0" t="str">
        <f aca="false">IF(AG249/K249&gt;=1, "PLS CHECK", "")</f>
        <v/>
      </c>
    </row>
    <row r="250" customFormat="false" ht="12.5" hidden="false" customHeight="false" outlineLevel="0" collapsed="false">
      <c r="A250" s="0" t="n">
        <v>247</v>
      </c>
      <c r="B250" s="15" t="s">
        <v>72</v>
      </c>
      <c r="C250" s="16" t="s">
        <v>73</v>
      </c>
      <c r="D250" s="0" t="s">
        <v>149</v>
      </c>
      <c r="E250" s="0" t="n">
        <v>8.1</v>
      </c>
      <c r="F250" s="37"/>
      <c r="G250" s="0" t="n">
        <v>2</v>
      </c>
      <c r="H250" s="0" t="n">
        <v>6.2</v>
      </c>
      <c r="I250" s="37"/>
      <c r="J250" s="0" t="n">
        <v>3.809</v>
      </c>
      <c r="K250" s="0" t="n">
        <v>0.123</v>
      </c>
      <c r="L250" s="0" t="n">
        <v>2.8</v>
      </c>
      <c r="M250" s="0" t="n">
        <v>24.5</v>
      </c>
      <c r="N250" s="0" t="n">
        <v>0</v>
      </c>
      <c r="O250" s="0" t="n">
        <v>369</v>
      </c>
      <c r="P250" s="0" t="n">
        <v>11325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V250" s="0" t="n">
        <v>0</v>
      </c>
      <c r="AC250" s="0" t="n">
        <v>3.715</v>
      </c>
      <c r="AD250" s="0" t="n">
        <v>0.267</v>
      </c>
      <c r="AE250" s="0" t="n">
        <v>3.245</v>
      </c>
      <c r="AF250" s="0" t="n">
        <v>0.072</v>
      </c>
      <c r="AG250" s="0" t="n">
        <v>0.065</v>
      </c>
      <c r="AH250" s="0" t="n">
        <v>23</v>
      </c>
      <c r="AI250" s="0" t="n">
        <v>0</v>
      </c>
      <c r="AJ250" s="0" t="n">
        <v>108</v>
      </c>
      <c r="AP250" s="0" t="n">
        <v>0</v>
      </c>
      <c r="AQ250" s="0" t="n">
        <v>0</v>
      </c>
      <c r="AR250" s="0" t="n">
        <v>0</v>
      </c>
      <c r="AS250" s="0" t="n">
        <v>0</v>
      </c>
      <c r="AU250" s="0" t="n">
        <v>0</v>
      </c>
      <c r="AV250" s="0" t="n">
        <v>0</v>
      </c>
      <c r="AW250" s="0" t="n">
        <v>0</v>
      </c>
      <c r="AY250" s="0" t="n">
        <v>0</v>
      </c>
      <c r="AZ250" s="0" t="n">
        <v>0</v>
      </c>
      <c r="BB250" s="0" t="n">
        <v>0</v>
      </c>
      <c r="BE250" s="0" t="n">
        <v>0</v>
      </c>
      <c r="BF250" s="0" t="n">
        <f aca="false">IF(E250&lt;11,-3.6797*E250^2+48.115*E250-53.83,280.92*EXP(-0.2027*E250))</f>
        <v>94.476383</v>
      </c>
      <c r="BG250" s="0" t="e">
        <f aca="false">32.208*LN(F250)+21.438</f>
        <v>#VALUE!</v>
      </c>
      <c r="BH250" s="0" t="n">
        <f aca="false">IF(G250&lt;=2, -10*G250+100, 88.958*EXP(-0.0755*G250))</f>
        <v>80</v>
      </c>
      <c r="BI250" s="0" t="n">
        <f aca="false">IF(I250&lt;=100, 0.0053*(I250)^2-1.0332*I250+100.76, 122.82*EXP(-0.0092*I250))</f>
        <v>100.76</v>
      </c>
      <c r="BJ250" s="0" t="n">
        <f aca="false">IF(P250&lt;=1000, -6.942*LN(P250)+107.59, -36.304*LN(P250)+310.72)</f>
        <v>-28.1694156695513</v>
      </c>
      <c r="BK250" s="0" t="e">
        <f aca="false">BF250^0.04*BG250^0.22*BH250^0.51*BI250^0.06*BJ250^0.17</f>
        <v>#VALUE!</v>
      </c>
      <c r="BL250" s="0" t="e">
        <f aca="false">IF(BK250&gt;=90, "Very Good", IF(BK250&gt;=80, "Good", IF(BK250&gt;=70, "Slightly Good", IF(BK250&gt;=60, "Average", IF(BK250&gt;=50, "Slightly Poor", IF(BK250&gt;=40, "Poor", "Very Poor"))))))</f>
        <v>#VALUE!</v>
      </c>
      <c r="BM250" s="0" t="n">
        <f aca="false">IF(P250&lt;=1000, -6.942*LN(P250)+107.59, IF(AND(P250&gt;1000, P250&lt;=5213),-36.304*LN(P250)+310.72, IF(P250&gt;5213, 10)))</f>
        <v>10</v>
      </c>
      <c r="BN250" s="0" t="e">
        <f aca="false">BF250^0.04*BG250^0.22*BH250^0.51*BI250^0.06*BM250^0.17</f>
        <v>#VALUE!</v>
      </c>
      <c r="BO250" s="0" t="e">
        <f aca="false">IF(BN250&gt;=90, "Very Good", IF(BN250&gt;=80, "Good", IF(BN250&gt;=70, "Slightly Good", IF(BN250&gt;=60, "Average", IF(BN250&gt;=50, "Slightly Poor", IF(BN250&gt;=40, "Poor", "Very Poor"))))))</f>
        <v>#VALUE!</v>
      </c>
      <c r="BP250" s="0" t="n">
        <f aca="false">IF(AJ250&lt;=1000, -6.942*LN(AJ250)+107.59, IF(AND(AJ250&gt;1000, AJ250&lt;=5213),-36.304*LN(AJ250)+310.72, IF(AJ250&gt;5213, 10)))</f>
        <v>75.0866450213037</v>
      </c>
      <c r="BQ250" s="0" t="e">
        <f aca="false">BF250^0.04*BG250^0.22*BH250^0.51*BI250^0.06*BP250^0.17</f>
        <v>#VALUE!</v>
      </c>
      <c r="BR250" s="0" t="e">
        <f aca="false">IF(BQ250&gt;=90, "Very Good", IF(BQ250&gt;=80, "Good", IF(BQ250&gt;=70, "Slightly Good", IF(BQ250&gt;=60, "Average", IF(BQ250&gt;=50, "Slightly Poor", IF(BQ250&gt;=40, "Poor", "Very Poor"))))))</f>
        <v>#VALUE!</v>
      </c>
      <c r="BT250" s="0" t="n">
        <f aca="false">9.81*LN(AH250)+30.6</f>
        <v>61.359198258265</v>
      </c>
      <c r="BU250" s="0" t="str">
        <f aca="false">IF(BT250&lt;30, "Clean water", IF(AND(BT250&gt;=30, BT250&lt;40), "Hypolimia", IF(AND(BT250&gt;=40,BT250&lt;50), "Mesotrophic", IF(AND(BT250&gt;=50, BT250&lt;70), "Eutrophic", IF(BT250&gt;70,"Hypertrophic")))))</f>
        <v>Eutrophic</v>
      </c>
      <c r="BW250" s="0" t="str">
        <f aca="false">IF(G250/H250&gt;=1, "PLS CHECK", "")</f>
        <v/>
      </c>
      <c r="BX250" s="0" t="str">
        <f aca="false">IF(AC250/J250&gt;=1, "PLS CHECK", "")</f>
        <v/>
      </c>
      <c r="BY250" s="0" t="str">
        <f aca="false">IF(AE250/J250&gt;=1, "PLS CHECK", "")</f>
        <v/>
      </c>
      <c r="BZ250" s="0" t="str">
        <f aca="false">IF(AD250/J250&gt;=1, "PLS CHECK", "")</f>
        <v/>
      </c>
      <c r="CA250" s="0" t="str">
        <f aca="false">IF(AF250/K250&gt;=1, "PLS CHECK", "")</f>
        <v/>
      </c>
      <c r="CB250" s="0" t="str">
        <f aca="false">IF(AG250/K250&gt;=1, "PLS CHECK", "")</f>
        <v/>
      </c>
    </row>
    <row r="251" customFormat="false" ht="12.5" hidden="false" customHeight="false" outlineLevel="0" collapsed="false">
      <c r="A251" s="0" t="n">
        <v>248</v>
      </c>
      <c r="B251" s="15" t="s">
        <v>131</v>
      </c>
      <c r="C251" s="16" t="s">
        <v>132</v>
      </c>
      <c r="D251" s="0" t="s">
        <v>149</v>
      </c>
      <c r="E251" s="0" t="n">
        <v>8.4</v>
      </c>
      <c r="F251" s="0" t="n">
        <v>9.3</v>
      </c>
      <c r="G251" s="0" t="n">
        <v>3.7</v>
      </c>
      <c r="H251" s="0" t="n">
        <v>7.8</v>
      </c>
      <c r="I251" s="0" t="n">
        <v>16.2</v>
      </c>
      <c r="J251" s="0" t="n">
        <v>2.732</v>
      </c>
      <c r="K251" s="0" t="n">
        <v>0.132</v>
      </c>
      <c r="L251" s="0" t="n">
        <v>5</v>
      </c>
      <c r="M251" s="0" t="n">
        <v>22.7</v>
      </c>
      <c r="O251" s="0" t="n">
        <v>494</v>
      </c>
      <c r="BD251" s="0" t="n">
        <v>0.109</v>
      </c>
      <c r="BF251" s="0" t="n">
        <f aca="false">IF(E251&lt;11,-3.6797*E251^2+48.115*E251-53.83,280.92*EXP(-0.2027*E251))</f>
        <v>90.6963680000001</v>
      </c>
      <c r="BG251" s="0" t="n">
        <f aca="false">32.208*LN(F251)+21.438</f>
        <v>93.2623038003278</v>
      </c>
      <c r="BH251" s="0" t="n">
        <f aca="false">IF(G251&lt;=2, -10*G251+100, 88.958*EXP(-0.0755*G251))</f>
        <v>67.2767257350167</v>
      </c>
      <c r="BI251" s="0" t="n">
        <f aca="false">IF(I251&lt;=100, 0.0053*(I251)^2-1.0332*I251+100.76, 122.82*EXP(-0.0092*I251))</f>
        <v>85.413092</v>
      </c>
      <c r="BJ251" s="0" t="e">
        <f aca="false">IF(P251&lt;=1000, -6.942*LN(P251)+107.59, -36.304*LN(P251)+310.72)</f>
        <v>#VALUE!</v>
      </c>
      <c r="BK251" s="0" t="e">
        <f aca="false">BF251^0.04*BG251^0.22*BH251^0.51*BI251^0.06*BJ251^0.17</f>
        <v>#VALUE!</v>
      </c>
      <c r="BL251" s="0" t="e">
        <f aca="false">IF(BK251&gt;=90, "Very Good", IF(BK251&gt;=80, "Good", IF(BK251&gt;=70, "Slightly Good", IF(BK251&gt;=60, "Average", IF(BK251&gt;=50, "Slightly Poor", IF(BK251&gt;=40, "Poor", "Very Poor"))))))</f>
        <v>#VALUE!</v>
      </c>
      <c r="BM251" s="0" t="e">
        <f aca="false">IF(P251&lt;=1000, -6.942*LN(P251)+107.59, IF(AND(P251&gt;1000, P251&lt;=5213),-36.304*LN(P251)+310.72, IF(P251&gt;5213, 10)))</f>
        <v>#VALUE!</v>
      </c>
      <c r="BN251" s="0" t="e">
        <f aca="false">BF251^0.04*BG251^0.22*BH251^0.51*BI251^0.06*BM251^0.17</f>
        <v>#VALUE!</v>
      </c>
      <c r="BO251" s="0" t="e">
        <f aca="false">IF(BN251&gt;=90, "Very Good", IF(BN251&gt;=80, "Good", IF(BN251&gt;=70, "Slightly Good", IF(BN251&gt;=60, "Average", IF(BN251&gt;=50, "Slightly Poor", IF(BN251&gt;=40, "Poor", "Very Poor"))))))</f>
        <v>#VALUE!</v>
      </c>
      <c r="BP251" s="0" t="e">
        <f aca="false">IF(AJ251&lt;=1000, -6.942*LN(AJ251)+107.59, IF(AND(AJ251&gt;1000, AJ251&lt;=5213),-36.304*LN(AJ251)+310.72, IF(AJ251&gt;5213, 10)))</f>
        <v>#VALUE!</v>
      </c>
      <c r="BQ251" s="0" t="e">
        <f aca="false">BF251^0.04*BG251^0.22*BH251^0.51*BI251^0.06*BP251^0.17</f>
        <v>#VALUE!</v>
      </c>
      <c r="BR251" s="0" t="e">
        <f aca="false">IF(BQ251&gt;=90, "Very Good", IF(BQ251&gt;=80, "Good", IF(BQ251&gt;=70, "Slightly Good", IF(BQ251&gt;=60, "Average", IF(BQ251&gt;=50, "Slightly Poor", IF(BQ251&gt;=40, "Poor", "Very Poor"))))))</f>
        <v>#VALUE!</v>
      </c>
      <c r="BT251" s="0" t="e">
        <f aca="false">9.81*LN(AH251)+30.6</f>
        <v>#VALUE!</v>
      </c>
      <c r="BU251" s="0" t="e">
        <f aca="false">IF(BT251&lt;30, "Clean water", IF(AND(BT251&gt;=30, BT251&lt;40), "Hypolimia", IF(AND(BT251&gt;=40,BT251&lt;50), "Mesotrophic", IF(AND(BT251&gt;=50, BT251&lt;70), "Eutrophic", IF(BT251&gt;70,"Hypertrophic")))))</f>
        <v>#VALUE!</v>
      </c>
      <c r="BW251" s="0" t="str">
        <f aca="false">IF(G251/H251&gt;=1, "PLS CHECK", "")</f>
        <v/>
      </c>
      <c r="BX251" s="0" t="str">
        <f aca="false">IF(AC251/J251&gt;=1, "PLS CHECK", "")</f>
        <v/>
      </c>
      <c r="BY251" s="0" t="str">
        <f aca="false">IF(AE251/J251&gt;=1, "PLS CHECK", "")</f>
        <v/>
      </c>
      <c r="BZ251" s="0" t="str">
        <f aca="false">IF(AD251/J251&gt;=1, "PLS CHECK", "")</f>
        <v/>
      </c>
      <c r="CA251" s="0" t="str">
        <f aca="false">IF(AF251/K251&gt;=1, "PLS CHECK", "")</f>
        <v/>
      </c>
      <c r="CB251" s="0" t="str">
        <f aca="false">IF(AG251/K251&gt;=1, "PLS CHECK", "")</f>
        <v/>
      </c>
    </row>
    <row r="252" customFormat="false" ht="12.5" hidden="false" customHeight="false" outlineLevel="0" collapsed="false">
      <c r="A252" s="0" t="n">
        <v>249</v>
      </c>
      <c r="B252" s="15" t="s">
        <v>75</v>
      </c>
      <c r="C252" s="16" t="s">
        <v>76</v>
      </c>
      <c r="D252" s="0" t="s">
        <v>149</v>
      </c>
      <c r="E252" s="0" t="n">
        <v>7.8</v>
      </c>
      <c r="F252" s="37"/>
      <c r="G252" s="0" t="n">
        <v>1.3</v>
      </c>
      <c r="H252" s="0" t="n">
        <v>4.2</v>
      </c>
      <c r="I252" s="0" t="n">
        <v>7</v>
      </c>
      <c r="J252" s="0" t="n">
        <v>4.211</v>
      </c>
      <c r="K252" s="0" t="n">
        <v>0.089</v>
      </c>
      <c r="L252" s="0" t="n">
        <v>1.9</v>
      </c>
      <c r="M252" s="0" t="n">
        <v>24.3</v>
      </c>
      <c r="N252" s="0" t="n">
        <v>0</v>
      </c>
      <c r="O252" s="37"/>
      <c r="P252" s="0" t="n">
        <v>70000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V252" s="0" t="n">
        <v>0</v>
      </c>
      <c r="AC252" s="0" t="n">
        <v>4.101</v>
      </c>
      <c r="AD252" s="0" t="n">
        <v>0.269</v>
      </c>
      <c r="AE252" s="0" t="n">
        <v>3.633</v>
      </c>
      <c r="AF252" s="0" t="n">
        <v>0.076</v>
      </c>
      <c r="AG252" s="0" t="n">
        <v>0.06</v>
      </c>
      <c r="AH252" s="0" t="n">
        <v>13.1</v>
      </c>
      <c r="AJ252" s="0" t="n">
        <v>5000</v>
      </c>
      <c r="AP252" s="0" t="n">
        <v>0.1</v>
      </c>
      <c r="AY252" s="0" t="n">
        <v>0</v>
      </c>
      <c r="BF252" s="0" t="n">
        <f aca="false">IF(E252&lt;11,-3.6797*E252^2+48.115*E252-53.83,280.92*EXP(-0.2027*E252))</f>
        <v>97.5940520000001</v>
      </c>
      <c r="BG252" s="0" t="e">
        <f aca="false">32.208*LN(F252)+21.438</f>
        <v>#VALUE!</v>
      </c>
      <c r="BH252" s="0" t="n">
        <f aca="false">IF(G252&lt;=2, -10*G252+100, 88.958*EXP(-0.0755*G252))</f>
        <v>87</v>
      </c>
      <c r="BI252" s="0" t="n">
        <f aca="false">IF(I252&lt;=100, 0.0053*(I252)^2-1.0332*I252+100.76, 122.82*EXP(-0.0092*I252))</f>
        <v>93.7873</v>
      </c>
      <c r="BJ252" s="0" t="n">
        <f aca="false">IF(P252&lt;=1000, -6.942*LN(P252)+107.59, -36.304*LN(P252)+310.72)</f>
        <v>-94.2965189155274</v>
      </c>
      <c r="BK252" s="0" t="e">
        <f aca="false">BF252^0.04*BG252^0.22*BH252^0.51*BI252^0.06*BJ252^0.17</f>
        <v>#VALUE!</v>
      </c>
      <c r="BL252" s="0" t="e">
        <f aca="false">IF(BK252&gt;=90, "Very Good", IF(BK252&gt;=80, "Good", IF(BK252&gt;=70, "Slightly Good", IF(BK252&gt;=60, "Average", IF(BK252&gt;=50, "Slightly Poor", IF(BK252&gt;=40, "Poor", "Very Poor"))))))</f>
        <v>#VALUE!</v>
      </c>
      <c r="BM252" s="0" t="n">
        <f aca="false">IF(P252&lt;=1000, -6.942*LN(P252)+107.59, IF(AND(P252&gt;1000, P252&lt;=5213),-36.304*LN(P252)+310.72, IF(P252&gt;5213, 10)))</f>
        <v>10</v>
      </c>
      <c r="BN252" s="0" t="e">
        <f aca="false">BF252^0.04*BG252^0.22*BH252^0.51*BI252^0.06*BM252^0.17</f>
        <v>#VALUE!</v>
      </c>
      <c r="BO252" s="0" t="e">
        <f aca="false">IF(BN252&gt;=90, "Very Good", IF(BN252&gt;=80, "Good", IF(BN252&gt;=70, "Slightly Good", IF(BN252&gt;=60, "Average", IF(BN252&gt;=50, "Slightly Poor", IF(BN252&gt;=40, "Poor", "Very Poor"))))))</f>
        <v>#VALUE!</v>
      </c>
      <c r="BP252" s="0" t="n">
        <f aca="false">IF(AJ252&lt;=1000, -6.942*LN(AJ252)+107.59, IF(AND(AJ252&gt;1000, AJ252&lt;=5213),-36.304*LN(AJ252)+310.72, IF(AJ252&gt;5213, 10)))</f>
        <v>1.5118183788249</v>
      </c>
      <c r="BQ252" s="0" t="e">
        <f aca="false">BF252^0.04*BG252^0.22*BH252^0.51*BI252^0.06*BP252^0.17</f>
        <v>#VALUE!</v>
      </c>
      <c r="BR252" s="0" t="e">
        <f aca="false">IF(BQ252&gt;=90, "Very Good", IF(BQ252&gt;=80, "Good", IF(BQ252&gt;=70, "Slightly Good", IF(BQ252&gt;=60, "Average", IF(BQ252&gt;=50, "Slightly Poor", IF(BQ252&gt;=40, "Poor", "Very Poor"))))))</f>
        <v>#VALUE!</v>
      </c>
      <c r="BT252" s="0" t="n">
        <f aca="false">9.81*LN(AH252)+30.6</f>
        <v>55.8373259783317</v>
      </c>
      <c r="BU252" s="0" t="str">
        <f aca="false">IF(BT252&lt;30, "Clean water", IF(AND(BT252&gt;=30, BT252&lt;40), "Hypolimia", IF(AND(BT252&gt;=40,BT252&lt;50), "Mesotrophic", IF(AND(BT252&gt;=50, BT252&lt;70), "Eutrophic", IF(BT252&gt;70,"Hypertrophic")))))</f>
        <v>Eutrophic</v>
      </c>
      <c r="BW252" s="0" t="str">
        <f aca="false">IF(G252/H252&gt;=1, "PLS CHECK", "")</f>
        <v/>
      </c>
      <c r="BX252" s="0" t="str">
        <f aca="false">IF(AC252/J252&gt;=1, "PLS CHECK", "")</f>
        <v/>
      </c>
      <c r="BY252" s="0" t="str">
        <f aca="false">IF(AE252/J252&gt;=1, "PLS CHECK", "")</f>
        <v/>
      </c>
      <c r="BZ252" s="0" t="str">
        <f aca="false">IF(AD252/J252&gt;=1, "PLS CHECK", "")</f>
        <v/>
      </c>
      <c r="CA252" s="0" t="str">
        <f aca="false">IF(AF252/K252&gt;=1, "PLS CHECK", "")</f>
        <v/>
      </c>
      <c r="CB252" s="0" t="str">
        <f aca="false">IF(AG252/K252&gt;=1, "PLS CHECK", "")</f>
        <v/>
      </c>
    </row>
    <row r="253" customFormat="false" ht="12.5" hidden="false" customHeight="false" outlineLevel="0" collapsed="false">
      <c r="A253" s="0" t="n">
        <v>250</v>
      </c>
      <c r="B253" s="15" t="s">
        <v>77</v>
      </c>
      <c r="C253" s="16" t="s">
        <v>78</v>
      </c>
      <c r="D253" s="0" t="s">
        <v>149</v>
      </c>
      <c r="E253" s="0" t="n">
        <v>8.3</v>
      </c>
      <c r="F253" s="0" t="n">
        <v>10.1</v>
      </c>
      <c r="G253" s="0" t="n">
        <v>2.5</v>
      </c>
      <c r="H253" s="0" t="n">
        <v>5.4</v>
      </c>
      <c r="I253" s="0" t="n">
        <v>6.7</v>
      </c>
      <c r="J253" s="37"/>
      <c r="K253" s="0" t="n">
        <v>0.033</v>
      </c>
      <c r="L253" s="0" t="n">
        <v>3.5</v>
      </c>
      <c r="M253" s="0" t="n">
        <v>23.4</v>
      </c>
      <c r="N253" s="0" t="n">
        <v>0</v>
      </c>
      <c r="O253" s="0" t="n">
        <v>207</v>
      </c>
      <c r="P253" s="0" t="n">
        <v>2900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V253" s="0" t="n">
        <v>0</v>
      </c>
      <c r="AC253" s="37"/>
      <c r="AD253" s="0" t="n">
        <v>0.023</v>
      </c>
      <c r="AE253" s="37"/>
      <c r="AF253" s="0" t="n">
        <v>0.013</v>
      </c>
      <c r="AG253" s="37"/>
      <c r="AH253" s="37"/>
      <c r="AJ253" s="0" t="n">
        <v>720</v>
      </c>
      <c r="AP253" s="0" t="n">
        <v>0</v>
      </c>
      <c r="AY253" s="0" t="n">
        <v>0</v>
      </c>
      <c r="BD253" s="0" t="n">
        <v>131.577</v>
      </c>
      <c r="BF253" s="0" t="n">
        <f aca="false">IF(E253&lt;11,-3.6797*E253^2+48.115*E253-53.83,280.92*EXP(-0.2027*E253))</f>
        <v>92.029967</v>
      </c>
      <c r="BG253" s="0" t="n">
        <f aca="false">32.208*LN(F253)+21.438</f>
        <v>95.9201409312711</v>
      </c>
      <c r="BH253" s="0" t="n">
        <f aca="false">IF(G253&lt;=2, -10*G253+100, 88.958*EXP(-0.0755*G253))</f>
        <v>73.6566439219523</v>
      </c>
      <c r="BI253" s="0" t="n">
        <f aca="false">IF(I253&lt;=100, 0.0053*(I253)^2-1.0332*I253+100.76, 122.82*EXP(-0.0092*I253))</f>
        <v>94.075477</v>
      </c>
      <c r="BJ253" s="0" t="n">
        <f aca="false">IF(P253&lt;=1000, -6.942*LN(P253)+107.59, -36.304*LN(P253)+310.72)</f>
        <v>21.2875937560594</v>
      </c>
      <c r="BK253" s="0" t="n">
        <f aca="false">BF253^0.04*BG253^0.22*BH253^0.51*BI253^0.06*BJ253^0.17</f>
        <v>64.7210440386107</v>
      </c>
      <c r="BL253" s="0" t="str">
        <f aca="false">IF(BK253&gt;=90, "Very Good", IF(BK253&gt;=80, "Good", IF(BK253&gt;=70, "Slightly Good", IF(BK253&gt;=60, "Average", IF(BK253&gt;=50, "Slightly Poor", IF(BK253&gt;=40, "Poor", "Very Poor"))))))</f>
        <v>Average</v>
      </c>
      <c r="BM253" s="0" t="n">
        <f aca="false">IF(P253&lt;=1000, -6.942*LN(P253)+107.59, IF(AND(P253&gt;1000, P253&lt;=5213),-36.304*LN(P253)+310.72, IF(P253&gt;5213, 10)))</f>
        <v>21.2875937560594</v>
      </c>
      <c r="BN253" s="0" t="n">
        <f aca="false">BF253^0.04*BG253^0.22*BH253^0.51*BI253^0.06*BM253^0.17</f>
        <v>64.7210440386107</v>
      </c>
      <c r="BO253" s="0" t="str">
        <f aca="false">IF(BN253&gt;=90, "Very Good", IF(BN253&gt;=80, "Good", IF(BN253&gt;=70, "Slightly Good", IF(BN253&gt;=60, "Average", IF(BN253&gt;=50, "Slightly Poor", IF(BN253&gt;=40, "Poor", "Very Poor"))))))</f>
        <v>Average</v>
      </c>
      <c r="BP253" s="0" t="n">
        <f aca="false">IF(AJ253&lt;=1000, -6.942*LN(AJ253)+107.59, IF(AND(AJ253&gt;1000, AJ253&lt;=5213),-36.304*LN(AJ253)+310.72, IF(AJ253&gt;5213, 10)))</f>
        <v>61.9168380862259</v>
      </c>
      <c r="BQ253" s="0" t="n">
        <f aca="false">BF253^0.04*BG253^0.22*BH253^0.51*BI253^0.06*BP253^0.17</f>
        <v>77.6017451117974</v>
      </c>
      <c r="BR253" s="0" t="str">
        <f aca="false">IF(BQ253&gt;=90, "Very Good", IF(BQ253&gt;=80, "Good", IF(BQ253&gt;=70, "Slightly Good", IF(BQ253&gt;=60, "Average", IF(BQ253&gt;=50, "Slightly Poor", IF(BQ253&gt;=40, "Poor", "Very Poor"))))))</f>
        <v>Slightly Good</v>
      </c>
      <c r="BT253" s="0" t="e">
        <f aca="false">9.81*LN(AH253)+30.6</f>
        <v>#VALUE!</v>
      </c>
      <c r="BU253" s="0" t="e">
        <f aca="false">IF(BT253&lt;30, "Clean water", IF(AND(BT253&gt;=30, BT253&lt;40), "Hypolimia", IF(AND(BT253&gt;=40,BT253&lt;50), "Mesotrophic", IF(AND(BT253&gt;=50, BT253&lt;70), "Eutrophic", IF(BT253&gt;70,"Hypertrophic")))))</f>
        <v>#VALUE!</v>
      </c>
      <c r="BW253" s="0" t="str">
        <f aca="false">IF(G253/H253&gt;=1, "PLS CHECK", "")</f>
        <v/>
      </c>
      <c r="BX253" s="0" t="e">
        <f aca="false">IF(AC253/J253&gt;=1, "PLS CHECK", "")</f>
        <v>#DIV/0!</v>
      </c>
      <c r="BY253" s="0" t="e">
        <f aca="false">IF(AE253/J253&gt;=1, "PLS CHECK", "")</f>
        <v>#DIV/0!</v>
      </c>
      <c r="BZ253" s="0" t="e">
        <f aca="false">IF(AD253/J253&gt;=1, "PLS CHECK", "")</f>
        <v>#DIV/0!</v>
      </c>
      <c r="CA253" s="0" t="str">
        <f aca="false">IF(AF253/K253&gt;=1, "PLS CHECK", "")</f>
        <v/>
      </c>
      <c r="CB253" s="0" t="str">
        <f aca="false">IF(AG253/K253&gt;=1, "PLS CHECK", "")</f>
        <v/>
      </c>
    </row>
    <row r="254" customFormat="false" ht="12.5" hidden="false" customHeight="false" outlineLevel="0" collapsed="false">
      <c r="A254" s="0" t="n">
        <v>251</v>
      </c>
      <c r="B254" s="15" t="s">
        <v>79</v>
      </c>
      <c r="C254" s="16" t="s">
        <v>80</v>
      </c>
      <c r="D254" s="0" t="s">
        <v>149</v>
      </c>
      <c r="E254" s="0" t="n">
        <v>7.4</v>
      </c>
      <c r="F254" s="37"/>
      <c r="G254" s="0" t="n">
        <v>1.7</v>
      </c>
      <c r="H254" s="0" t="n">
        <v>4.7</v>
      </c>
      <c r="I254" s="0" t="n">
        <v>6.6</v>
      </c>
      <c r="J254" s="0" t="n">
        <v>5.094</v>
      </c>
      <c r="K254" s="0" t="n">
        <v>0.098</v>
      </c>
      <c r="L254" s="0" t="n">
        <v>4.1</v>
      </c>
      <c r="M254" s="0" t="n">
        <v>24.1</v>
      </c>
      <c r="N254" s="0" t="n">
        <v>0</v>
      </c>
      <c r="O254" s="0" t="n">
        <v>310</v>
      </c>
      <c r="P254" s="0" t="n">
        <v>2201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V254" s="0" t="n">
        <v>0</v>
      </c>
      <c r="AC254" s="0" t="n">
        <v>4.734</v>
      </c>
      <c r="AD254" s="0" t="n">
        <v>0.65</v>
      </c>
      <c r="AE254" s="0" t="n">
        <v>3.353</v>
      </c>
      <c r="AF254" s="0" t="n">
        <v>0.064</v>
      </c>
      <c r="AG254" s="0" t="n">
        <v>0.042</v>
      </c>
      <c r="AH254" s="0" t="n">
        <v>21</v>
      </c>
      <c r="AI254" s="0" t="n">
        <v>0</v>
      </c>
      <c r="AJ254" s="0" t="n">
        <v>314</v>
      </c>
      <c r="AP254" s="0" t="n">
        <v>0</v>
      </c>
      <c r="AQ254" s="0" t="n">
        <v>0</v>
      </c>
      <c r="AR254" s="0" t="n">
        <v>0</v>
      </c>
      <c r="AS254" s="0" t="n">
        <v>0</v>
      </c>
      <c r="AU254" s="0" t="n">
        <v>0</v>
      </c>
      <c r="AV254" s="0" t="n">
        <v>0</v>
      </c>
      <c r="AY254" s="0" t="n">
        <v>0</v>
      </c>
      <c r="AZ254" s="0" t="n">
        <v>0</v>
      </c>
      <c r="BB254" s="0" t="n">
        <v>0</v>
      </c>
      <c r="BD254" s="0" t="n">
        <v>133.466</v>
      </c>
      <c r="BE254" s="0" t="n">
        <v>0</v>
      </c>
      <c r="BF254" s="0" t="n">
        <f aca="false">IF(E254&lt;11,-3.6797*E254^2+48.115*E254-53.83,280.92*EXP(-0.2027*E254))</f>
        <v>100.720628</v>
      </c>
      <c r="BG254" s="0" t="e">
        <f aca="false">32.208*LN(F254)+21.438</f>
        <v>#VALUE!</v>
      </c>
      <c r="BH254" s="0" t="n">
        <f aca="false">IF(G254&lt;=2, -10*G254+100, 88.958*EXP(-0.0755*G254))</f>
        <v>83</v>
      </c>
      <c r="BI254" s="0" t="n">
        <f aca="false">IF(I254&lt;=100, 0.0053*(I254)^2-1.0332*I254+100.76, 122.82*EXP(-0.0092*I254))</f>
        <v>94.171748</v>
      </c>
      <c r="BJ254" s="0" t="n">
        <f aca="false">IF(P254&lt;=1000, -6.942*LN(P254)+107.59, -36.304*LN(P254)+310.72)</f>
        <v>31.3001982722633</v>
      </c>
      <c r="BK254" s="0" t="e">
        <f aca="false">BF254^0.04*BG254^0.22*BH254^0.51*BI254^0.06*BJ254^0.17</f>
        <v>#VALUE!</v>
      </c>
      <c r="BL254" s="0" t="e">
        <f aca="false">IF(BK254&gt;=90, "Very Good", IF(BK254&gt;=80, "Good", IF(BK254&gt;=70, "Slightly Good", IF(BK254&gt;=60, "Average", IF(BK254&gt;=50, "Slightly Poor", IF(BK254&gt;=40, "Poor", "Very Poor"))))))</f>
        <v>#VALUE!</v>
      </c>
      <c r="BM254" s="0" t="n">
        <f aca="false">IF(P254&lt;=1000, -6.942*LN(P254)+107.59, IF(AND(P254&gt;1000, P254&lt;=5213),-36.304*LN(P254)+310.72, IF(P254&gt;5213, 10)))</f>
        <v>31.3001982722633</v>
      </c>
      <c r="BN254" s="0" t="e">
        <f aca="false">BF254^0.04*BG254^0.22*BH254^0.51*BI254^0.06*BM254^0.17</f>
        <v>#VALUE!</v>
      </c>
      <c r="BO254" s="0" t="e">
        <f aca="false">IF(BN254&gt;=90, "Very Good", IF(BN254&gt;=80, "Good", IF(BN254&gt;=70, "Slightly Good", IF(BN254&gt;=60, "Average", IF(BN254&gt;=50, "Slightly Poor", IF(BN254&gt;=40, "Poor", "Very Poor"))))))</f>
        <v>#VALUE!</v>
      </c>
      <c r="BP254" s="0" t="n">
        <f aca="false">IF(AJ254&lt;=1000, -6.942*LN(AJ254)+107.59, IF(AND(AJ254&gt;1000, AJ254&lt;=5213),-36.304*LN(AJ254)+310.72, IF(AJ254&gt;5213, 10)))</f>
        <v>67.6777138918249</v>
      </c>
      <c r="BQ254" s="0" t="e">
        <f aca="false">BF254^0.04*BG254^0.22*BH254^0.51*BI254^0.06*BP254^0.17</f>
        <v>#VALUE!</v>
      </c>
      <c r="BR254" s="0" t="e">
        <f aca="false">IF(BQ254&gt;=90, "Very Good", IF(BQ254&gt;=80, "Good", IF(BQ254&gt;=70, "Slightly Good", IF(BQ254&gt;=60, "Average", IF(BQ254&gt;=50, "Slightly Poor", IF(BQ254&gt;=40, "Poor", "Very Poor"))))))</f>
        <v>#VALUE!</v>
      </c>
      <c r="BT254" s="0" t="n">
        <f aca="false">9.81*LN(AH254)+30.6</f>
        <v>60.4667651140668</v>
      </c>
      <c r="BU254" s="0" t="str">
        <f aca="false">IF(BT254&lt;30, "Clean water", IF(AND(BT254&gt;=30, BT254&lt;40), "Hypolimia", IF(AND(BT254&gt;=40,BT254&lt;50), "Mesotrophic", IF(AND(BT254&gt;=50, BT254&lt;70), "Eutrophic", IF(BT254&gt;70,"Hypertrophic")))))</f>
        <v>Eutrophic</v>
      </c>
      <c r="BW254" s="0" t="str">
        <f aca="false">IF(G254/H254&gt;=1, "PLS CHECK", "")</f>
        <v/>
      </c>
      <c r="BX254" s="0" t="str">
        <f aca="false">IF(AC254/J254&gt;=1, "PLS CHECK", "")</f>
        <v/>
      </c>
      <c r="BY254" s="0" t="str">
        <f aca="false">IF(AE254/J254&gt;=1, "PLS CHECK", "")</f>
        <v/>
      </c>
      <c r="BZ254" s="0" t="str">
        <f aca="false">IF(AD254/J254&gt;=1, "PLS CHECK", "")</f>
        <v/>
      </c>
      <c r="CA254" s="0" t="str">
        <f aca="false">IF(AF254/K254&gt;=1, "PLS CHECK", "")</f>
        <v/>
      </c>
      <c r="CB254" s="0" t="str">
        <f aca="false">IF(AG254/K254&gt;=1, "PLS CHECK", "")</f>
        <v/>
      </c>
    </row>
    <row r="255" customFormat="false" ht="12.5" hidden="false" customHeight="false" outlineLevel="0" collapsed="false">
      <c r="A255" s="0" t="n">
        <v>252</v>
      </c>
      <c r="B255" s="15" t="s">
        <v>81</v>
      </c>
      <c r="C255" s="16" t="s">
        <v>82</v>
      </c>
      <c r="D255" s="0" t="s">
        <v>149</v>
      </c>
      <c r="E255" s="0" t="n">
        <v>7.9</v>
      </c>
      <c r="F255" s="0" t="n">
        <v>10.3</v>
      </c>
      <c r="G255" s="0" t="n">
        <v>1.3</v>
      </c>
      <c r="H255" s="0" t="n">
        <v>4.2</v>
      </c>
      <c r="I255" s="0" t="n">
        <v>3</v>
      </c>
      <c r="J255" s="37"/>
      <c r="K255" s="0" t="n">
        <v>0.082</v>
      </c>
      <c r="L255" s="0" t="n">
        <v>2.2</v>
      </c>
      <c r="M255" s="0" t="n">
        <v>24</v>
      </c>
      <c r="N255" s="0" t="n">
        <v>0</v>
      </c>
      <c r="O255" s="0" t="n">
        <v>305</v>
      </c>
      <c r="P255" s="37"/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V255" s="0" t="n">
        <v>0</v>
      </c>
      <c r="AC255" s="0" t="n">
        <v>2.038</v>
      </c>
      <c r="AD255" s="0" t="n">
        <v>0.219</v>
      </c>
      <c r="AE255" s="37"/>
      <c r="AF255" s="0" t="n">
        <v>0.079</v>
      </c>
      <c r="AG255" s="0" t="n">
        <v>0.07</v>
      </c>
      <c r="AH255" s="0" t="n">
        <v>5.8</v>
      </c>
      <c r="AJ255" s="0" t="n">
        <v>2200</v>
      </c>
      <c r="AP255" s="0" t="n">
        <v>0.1</v>
      </c>
      <c r="AY255" s="0" t="n">
        <v>0</v>
      </c>
      <c r="BF255" s="0" t="n">
        <f aca="false">IF(E255&lt;11,-3.6797*E255^2+48.115*E255-53.83,280.92*EXP(-0.2027*E255))</f>
        <v>96.6284230000001</v>
      </c>
      <c r="BG255" s="0" t="n">
        <f aca="false">32.208*LN(F255)+21.438</f>
        <v>96.5516905777479</v>
      </c>
      <c r="BH255" s="0" t="n">
        <f aca="false">IF(G255&lt;=2, -10*G255+100, 88.958*EXP(-0.0755*G255))</f>
        <v>87</v>
      </c>
      <c r="BI255" s="0" t="n">
        <f aca="false">IF(I255&lt;=100, 0.0053*(I255)^2-1.0332*I255+100.76, 122.82*EXP(-0.0092*I255))</f>
        <v>97.7081</v>
      </c>
      <c r="BJ255" s="0" t="e">
        <f aca="false">IF(P255&lt;=1000, -6.942*LN(P255)+107.59, -36.304*LN(P255)+310.72)</f>
        <v>#VALUE!</v>
      </c>
      <c r="BK255" s="0" t="e">
        <f aca="false">BF255^0.04*BG255^0.22*BH255^0.51*BI255^0.06*BJ255^0.17</f>
        <v>#VALUE!</v>
      </c>
      <c r="BL255" s="0" t="e">
        <f aca="false">IF(BK255&gt;=90, "Very Good", IF(BK255&gt;=80, "Good", IF(BK255&gt;=70, "Slightly Good", IF(BK255&gt;=60, "Average", IF(BK255&gt;=50, "Slightly Poor", IF(BK255&gt;=40, "Poor", "Very Poor"))))))</f>
        <v>#VALUE!</v>
      </c>
      <c r="BM255" s="0" t="e">
        <f aca="false">IF(P255&lt;=1000, -6.942*LN(P255)+107.59, IF(AND(P255&gt;1000, P255&lt;=5213),-36.304*LN(P255)+310.72, IF(P255&gt;5213, 10)))</f>
        <v>#VALUE!</v>
      </c>
      <c r="BN255" s="0" t="e">
        <f aca="false">BF255^0.04*BG255^0.22*BH255^0.51*BI255^0.06*BM255^0.17</f>
        <v>#VALUE!</v>
      </c>
      <c r="BO255" s="0" t="e">
        <f aca="false">IF(BN255&gt;=90, "Very Good", IF(BN255&gt;=80, "Good", IF(BN255&gt;=70, "Slightly Good", IF(BN255&gt;=60, "Average", IF(BN255&gt;=50, "Slightly Poor", IF(BN255&gt;=40, "Poor", "Very Poor"))))))</f>
        <v>#VALUE!</v>
      </c>
      <c r="BP255" s="0" t="n">
        <f aca="false">IF(AJ255&lt;=1000, -6.942*LN(AJ255)+107.59, IF(AND(AJ255&gt;1000, AJ255&lt;=5213),-36.304*LN(AJ255)+310.72, IF(AJ255&gt;5213, 10)))</f>
        <v>31.316696341168</v>
      </c>
      <c r="BQ255" s="0" t="n">
        <f aca="false">BF255^0.04*BG255^0.22*BH255^0.51*BI255^0.06*BP255^0.17</f>
        <v>75.6630654898461</v>
      </c>
      <c r="BR255" s="0" t="str">
        <f aca="false">IF(BQ255&gt;=90, "Very Good", IF(BQ255&gt;=80, "Good", IF(BQ255&gt;=70, "Slightly Good", IF(BQ255&gt;=60, "Average", IF(BQ255&gt;=50, "Slightly Poor", IF(BQ255&gt;=40, "Poor", "Very Poor"))))))</f>
        <v>Slightly Good</v>
      </c>
      <c r="BT255" s="0" t="n">
        <f aca="false">9.81*LN(AH255)+30.6</f>
        <v>47.8445861711888</v>
      </c>
      <c r="BU255" s="0" t="str">
        <f aca="false">IF(BT255&lt;30, "Clean water", IF(AND(BT255&gt;=30, BT255&lt;40), "Hypolimia", IF(AND(BT255&gt;=40,BT255&lt;50), "Mesotrophic", IF(AND(BT255&gt;=50, BT255&lt;70), "Eutrophic", IF(BT255&gt;70,"Hypertrophic")))))</f>
        <v>Mesotrophic</v>
      </c>
      <c r="BW255" s="0" t="str">
        <f aca="false">IF(G255/H255&gt;=1, "PLS CHECK", "")</f>
        <v/>
      </c>
      <c r="BX255" s="0" t="e">
        <f aca="false">IF(AC255/J255&gt;=1, "PLS CHECK", "")</f>
        <v>#DIV/0!</v>
      </c>
      <c r="BY255" s="0" t="e">
        <f aca="false">IF(AE255/J255&gt;=1, "PLS CHECK", "")</f>
        <v>#DIV/0!</v>
      </c>
      <c r="BZ255" s="0" t="e">
        <f aca="false">IF(AD255/J255&gt;=1, "PLS CHECK", "")</f>
        <v>#DIV/0!</v>
      </c>
      <c r="CA255" s="0" t="str">
        <f aca="false">IF(AF255/K255&gt;=1, "PLS CHECK", "")</f>
        <v/>
      </c>
      <c r="CB255" s="0" t="str">
        <f aca="false">IF(AG255/K255&gt;=1, "PLS CHECK", "")</f>
        <v/>
      </c>
    </row>
    <row r="256" customFormat="false" ht="12.5" hidden="false" customHeight="false" outlineLevel="0" collapsed="false">
      <c r="A256" s="0" t="n">
        <v>253</v>
      </c>
      <c r="B256" s="15" t="s">
        <v>83</v>
      </c>
      <c r="C256" s="16" t="s">
        <v>84</v>
      </c>
      <c r="D256" s="0" t="s">
        <v>149</v>
      </c>
      <c r="E256" s="0" t="n">
        <v>8.1</v>
      </c>
      <c r="F256" s="37"/>
      <c r="G256" s="0" t="n">
        <v>1</v>
      </c>
      <c r="H256" s="0" t="n">
        <v>4.6</v>
      </c>
      <c r="I256" s="0" t="n">
        <v>7.8</v>
      </c>
      <c r="J256" s="0" t="n">
        <v>2.904</v>
      </c>
      <c r="K256" s="0" t="n">
        <v>0.065</v>
      </c>
      <c r="L256" s="0" t="n">
        <v>2.5</v>
      </c>
      <c r="M256" s="0" t="n">
        <v>23.5</v>
      </c>
      <c r="N256" s="0" t="n">
        <v>0</v>
      </c>
      <c r="O256" s="0" t="n">
        <v>270</v>
      </c>
      <c r="P256" s="0" t="n">
        <v>7400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V256" s="0" t="n">
        <v>0</v>
      </c>
      <c r="AC256" s="0" t="n">
        <v>2.85</v>
      </c>
      <c r="AD256" s="0" t="n">
        <v>0.112</v>
      </c>
      <c r="AE256" s="0" t="n">
        <v>2.691</v>
      </c>
      <c r="AF256" s="0" t="n">
        <v>0.037</v>
      </c>
      <c r="AG256" s="0" t="n">
        <v>0.017</v>
      </c>
      <c r="AH256" s="0" t="n">
        <v>12.1</v>
      </c>
      <c r="AJ256" s="0" t="n">
        <v>180</v>
      </c>
      <c r="AP256" s="0" t="n">
        <v>0</v>
      </c>
      <c r="AY256" s="0" t="n">
        <v>0</v>
      </c>
      <c r="BF256" s="0" t="n">
        <f aca="false">IF(E256&lt;11,-3.6797*E256^2+48.115*E256-53.83,280.92*EXP(-0.2027*E256))</f>
        <v>94.476383</v>
      </c>
      <c r="BG256" s="0" t="e">
        <f aca="false">32.208*LN(F256)+21.438</f>
        <v>#VALUE!</v>
      </c>
      <c r="BH256" s="0" t="n">
        <f aca="false">IF(G256&lt;=2, -10*G256+100, 88.958*EXP(-0.0755*G256))</f>
        <v>90</v>
      </c>
      <c r="BI256" s="0" t="n">
        <f aca="false">IF(I256&lt;=100, 0.0053*(I256)^2-1.0332*I256+100.76, 122.82*EXP(-0.0092*I256))</f>
        <v>93.023492</v>
      </c>
      <c r="BJ256" s="0" t="n">
        <f aca="false">IF(P256&lt;=1000, -6.942*LN(P256)+107.59, -36.304*LN(P256)+310.72)</f>
        <v>-12.7208775757958</v>
      </c>
      <c r="BK256" s="0" t="e">
        <f aca="false">BF256^0.04*BG256^0.22*BH256^0.51*BI256^0.06*BJ256^0.17</f>
        <v>#VALUE!</v>
      </c>
      <c r="BL256" s="0" t="e">
        <f aca="false">IF(BK256&gt;=90, "Very Good", IF(BK256&gt;=80, "Good", IF(BK256&gt;=70, "Slightly Good", IF(BK256&gt;=60, "Average", IF(BK256&gt;=50, "Slightly Poor", IF(BK256&gt;=40, "Poor", "Very Poor"))))))</f>
        <v>#VALUE!</v>
      </c>
      <c r="BM256" s="0" t="n">
        <f aca="false">IF(P256&lt;=1000, -6.942*LN(P256)+107.59, IF(AND(P256&gt;1000, P256&lt;=5213),-36.304*LN(P256)+310.72, IF(P256&gt;5213, 10)))</f>
        <v>10</v>
      </c>
      <c r="BN256" s="0" t="e">
        <f aca="false">BF256^0.04*BG256^0.22*BH256^0.51*BI256^0.06*BM256^0.17</f>
        <v>#VALUE!</v>
      </c>
      <c r="BO256" s="0" t="e">
        <f aca="false">IF(BN256&gt;=90, "Very Good", IF(BN256&gt;=80, "Good", IF(BN256&gt;=70, "Slightly Good", IF(BN256&gt;=60, "Average", IF(BN256&gt;=50, "Slightly Poor", IF(BN256&gt;=40, "Poor", "Very Poor"))))))</f>
        <v>#VALUE!</v>
      </c>
      <c r="BP256" s="0" t="n">
        <f aca="false">IF(AJ256&lt;=1000, -6.942*LN(AJ256)+107.59, IF(AND(AJ256&gt;1000, AJ256&lt;=5213),-36.304*LN(AJ256)+310.72, IF(AJ256&gt;5213, 10)))</f>
        <v>71.5404935411202</v>
      </c>
      <c r="BQ256" s="0" t="e">
        <f aca="false">BF256^0.04*BG256^0.22*BH256^0.51*BI256^0.06*BP256^0.17</f>
        <v>#VALUE!</v>
      </c>
      <c r="BR256" s="0" t="e">
        <f aca="false">IF(BQ256&gt;=90, "Very Good", IF(BQ256&gt;=80, "Good", IF(BQ256&gt;=70, "Slightly Good", IF(BQ256&gt;=60, "Average", IF(BQ256&gt;=50, "Slightly Poor", IF(BQ256&gt;=40, "Poor", "Very Poor"))))))</f>
        <v>#VALUE!</v>
      </c>
      <c r="BT256" s="0" t="n">
        <f aca="false">9.81*LN(AH256)+30.6</f>
        <v>55.0583454900325</v>
      </c>
      <c r="BU256" s="0" t="str">
        <f aca="false">IF(BT256&lt;30, "Clean water", IF(AND(BT256&gt;=30, BT256&lt;40), "Hypolimia", IF(AND(BT256&gt;=40,BT256&lt;50), "Mesotrophic", IF(AND(BT256&gt;=50, BT256&lt;70), "Eutrophic", IF(BT256&gt;70,"Hypertrophic")))))</f>
        <v>Eutrophic</v>
      </c>
      <c r="BW256" s="0" t="str">
        <f aca="false">IF(G256/H256&gt;=1, "PLS CHECK", "")</f>
        <v/>
      </c>
      <c r="BX256" s="0" t="str">
        <f aca="false">IF(AC256/J256&gt;=1, "PLS CHECK", "")</f>
        <v/>
      </c>
      <c r="BY256" s="0" t="str">
        <f aca="false">IF(AE256/J256&gt;=1, "PLS CHECK", "")</f>
        <v/>
      </c>
      <c r="BZ256" s="0" t="str">
        <f aca="false">IF(AD256/J256&gt;=1, "PLS CHECK", "")</f>
        <v/>
      </c>
      <c r="CA256" s="0" t="str">
        <f aca="false">IF(AF256/K256&gt;=1, "PLS CHECK", "")</f>
        <v/>
      </c>
      <c r="CB256" s="0" t="str">
        <f aca="false">IF(AG256/K256&gt;=1, "PLS CHECK", "")</f>
        <v/>
      </c>
    </row>
    <row r="257" customFormat="false" ht="12.5" hidden="false" customHeight="false" outlineLevel="0" collapsed="false">
      <c r="A257" s="0" t="n">
        <v>254</v>
      </c>
      <c r="B257" s="15" t="s">
        <v>133</v>
      </c>
      <c r="C257" s="16" t="s">
        <v>134</v>
      </c>
      <c r="D257" s="0" t="s">
        <v>149</v>
      </c>
      <c r="E257" s="37"/>
      <c r="F257" s="0" t="n">
        <v>8.9</v>
      </c>
      <c r="G257" s="37"/>
      <c r="H257" s="0" t="n">
        <v>7.8</v>
      </c>
      <c r="I257" s="37"/>
      <c r="J257" s="0" t="n">
        <v>8.053</v>
      </c>
      <c r="K257" s="37"/>
      <c r="L257" s="37"/>
      <c r="M257" s="0" t="n">
        <v>25</v>
      </c>
      <c r="O257" s="37"/>
      <c r="BD257" s="0" t="n">
        <v>0.137</v>
      </c>
      <c r="BF257" s="0" t="n">
        <f aca="false">IF(E257&lt;11,-3.6797*E257^2+48.115*E257-53.83,280.92*EXP(-0.2027*E257))</f>
        <v>-53.83</v>
      </c>
      <c r="BG257" s="0" t="n">
        <f aca="false">32.208*LN(F257)+21.438</f>
        <v>91.8463395211805</v>
      </c>
      <c r="BH257" s="0" t="n">
        <f aca="false">IF(G257&lt;=2, -10*G257+100, 88.958*EXP(-0.0755*G257))</f>
        <v>100</v>
      </c>
      <c r="BI257" s="0" t="n">
        <f aca="false">IF(I257&lt;=100, 0.0053*(I257)^2-1.0332*I257+100.76, 122.82*EXP(-0.0092*I257))</f>
        <v>100.76</v>
      </c>
      <c r="BJ257" s="0" t="e">
        <f aca="false">IF(P257&lt;=1000, -6.942*LN(P257)+107.59, -36.304*LN(P257)+310.72)</f>
        <v>#VALUE!</v>
      </c>
      <c r="BK257" s="0" t="e">
        <f aca="false">BF257^0.04*BG257^0.22*BH257^0.51*BI257^0.06*BJ257^0.17</f>
        <v>#VALUE!</v>
      </c>
      <c r="BL257" s="0" t="e">
        <f aca="false">IF(BK257&gt;=90, "Very Good", IF(BK257&gt;=80, "Good", IF(BK257&gt;=70, "Slightly Good", IF(BK257&gt;=60, "Average", IF(BK257&gt;=50, "Slightly Poor", IF(BK257&gt;=40, "Poor", "Very Poor"))))))</f>
        <v>#VALUE!</v>
      </c>
      <c r="BM257" s="0" t="e">
        <f aca="false">IF(P257&lt;=1000, -6.942*LN(P257)+107.59, IF(AND(P257&gt;1000, P257&lt;=5213),-36.304*LN(P257)+310.72, IF(P257&gt;5213, 10)))</f>
        <v>#VALUE!</v>
      </c>
      <c r="BN257" s="0" t="e">
        <f aca="false">BF257^0.04*BG257^0.22*BH257^0.51*BI257^0.06*BM257^0.17</f>
        <v>#VALUE!</v>
      </c>
      <c r="BO257" s="0" t="e">
        <f aca="false">IF(BN257&gt;=90, "Very Good", IF(BN257&gt;=80, "Good", IF(BN257&gt;=70, "Slightly Good", IF(BN257&gt;=60, "Average", IF(BN257&gt;=50, "Slightly Poor", IF(BN257&gt;=40, "Poor", "Very Poor"))))))</f>
        <v>#VALUE!</v>
      </c>
      <c r="BP257" s="0" t="e">
        <f aca="false">IF(AJ257&lt;=1000, -6.942*LN(AJ257)+107.59, IF(AND(AJ257&gt;1000, AJ257&lt;=5213),-36.304*LN(AJ257)+310.72, IF(AJ257&gt;5213, 10)))</f>
        <v>#VALUE!</v>
      </c>
      <c r="BQ257" s="0" t="e">
        <f aca="false">BF257^0.04*BG257^0.22*BH257^0.51*BI257^0.06*BP257^0.17</f>
        <v>#VALUE!</v>
      </c>
      <c r="BR257" s="0" t="e">
        <f aca="false">IF(BQ257&gt;=90, "Very Good", IF(BQ257&gt;=80, "Good", IF(BQ257&gt;=70, "Slightly Good", IF(BQ257&gt;=60, "Average", IF(BQ257&gt;=50, "Slightly Poor", IF(BQ257&gt;=40, "Poor", "Very Poor"))))))</f>
        <v>#VALUE!</v>
      </c>
      <c r="BT257" s="0" t="e">
        <f aca="false">9.81*LN(AH257)+30.6</f>
        <v>#VALUE!</v>
      </c>
      <c r="BU257" s="0" t="e">
        <f aca="false">IF(BT257&lt;30, "Clean water", IF(AND(BT257&gt;=30, BT257&lt;40), "Hypolimia", IF(AND(BT257&gt;=40,BT257&lt;50), "Mesotrophic", IF(AND(BT257&gt;=50, BT257&lt;70), "Eutrophic", IF(BT257&gt;70,"Hypertrophic")))))</f>
        <v>#VALUE!</v>
      </c>
      <c r="BW257" s="0" t="str">
        <f aca="false">IF(G257/H257&gt;=1, "PLS CHECK", "")</f>
        <v/>
      </c>
      <c r="BX257" s="0" t="str">
        <f aca="false">IF(AC257/J257&gt;=1, "PLS CHECK", "")</f>
        <v/>
      </c>
      <c r="BY257" s="0" t="str">
        <f aca="false">IF(AE257/J257&gt;=1, "PLS CHECK", "")</f>
        <v/>
      </c>
      <c r="BZ257" s="0" t="str">
        <f aca="false">IF(AD257/J257&gt;=1, "PLS CHECK", "")</f>
        <v/>
      </c>
      <c r="CA257" s="0" t="e">
        <f aca="false">IF(AF257/K257&gt;=1, "PLS CHECK", "")</f>
        <v>#DIV/0!</v>
      </c>
      <c r="CB257" s="0" t="e">
        <f aca="false">IF(AG257/K257&gt;=1, "PLS CHECK", "")</f>
        <v>#DIV/0!</v>
      </c>
    </row>
    <row r="258" customFormat="false" ht="12.5" hidden="false" customHeight="false" outlineLevel="0" collapsed="false">
      <c r="A258" s="0" t="n">
        <v>255</v>
      </c>
      <c r="B258" s="15" t="s">
        <v>85</v>
      </c>
      <c r="C258" s="16" t="s">
        <v>86</v>
      </c>
      <c r="D258" s="0" t="s">
        <v>149</v>
      </c>
      <c r="E258" s="0" t="n">
        <v>7.6</v>
      </c>
      <c r="F258" s="0" t="n">
        <v>9.3</v>
      </c>
      <c r="G258" s="0" t="n">
        <v>1.6</v>
      </c>
      <c r="H258" s="0" t="n">
        <v>7</v>
      </c>
      <c r="I258" s="0" t="n">
        <v>1.9</v>
      </c>
      <c r="J258" s="0" t="n">
        <v>6.72</v>
      </c>
      <c r="K258" s="0" t="n">
        <v>0.144</v>
      </c>
      <c r="L258" s="0" t="n">
        <v>3.9</v>
      </c>
      <c r="M258" s="0" t="n">
        <v>24.6</v>
      </c>
      <c r="N258" s="0" t="n">
        <v>0</v>
      </c>
      <c r="O258" s="0" t="n">
        <v>569</v>
      </c>
      <c r="P258" s="37"/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0</v>
      </c>
      <c r="AC258" s="0" t="n">
        <v>6.595</v>
      </c>
      <c r="AD258" s="0" t="n">
        <v>0.198</v>
      </c>
      <c r="AE258" s="0" t="n">
        <v>6.145</v>
      </c>
      <c r="AF258" s="37"/>
      <c r="AG258" s="37"/>
      <c r="AH258" s="0" t="n">
        <v>10.4</v>
      </c>
      <c r="AJ258" s="0" t="n">
        <v>4900</v>
      </c>
      <c r="AP258" s="0" t="n">
        <v>0.1</v>
      </c>
      <c r="AY258" s="0" t="n">
        <v>0</v>
      </c>
      <c r="BF258" s="0" t="n">
        <f aca="false">IF(E258&lt;11,-3.6797*E258^2+48.115*E258-53.83,280.92*EXP(-0.2027*E258))</f>
        <v>99.304528</v>
      </c>
      <c r="BG258" s="0" t="n">
        <f aca="false">32.208*LN(F258)+21.438</f>
        <v>93.2623038003278</v>
      </c>
      <c r="BH258" s="0" t="n">
        <f aca="false">IF(G258&lt;=2, -10*G258+100, 88.958*EXP(-0.0755*G258))</f>
        <v>84</v>
      </c>
      <c r="BI258" s="0" t="n">
        <f aca="false">IF(I258&lt;=100, 0.0053*(I258)^2-1.0332*I258+100.76, 122.82*EXP(-0.0092*I258))</f>
        <v>98.816053</v>
      </c>
      <c r="BJ258" s="0" t="e">
        <f aca="false">IF(P258&lt;=1000, -6.942*LN(P258)+107.59, -36.304*LN(P258)+310.72)</f>
        <v>#VALUE!</v>
      </c>
      <c r="BK258" s="0" t="e">
        <f aca="false">BF258^0.04*BG258^0.22*BH258^0.51*BI258^0.06*BJ258^0.17</f>
        <v>#VALUE!</v>
      </c>
      <c r="BL258" s="0" t="e">
        <f aca="false">IF(BK258&gt;=90, "Very Good", IF(BK258&gt;=80, "Good", IF(BK258&gt;=70, "Slightly Good", IF(BK258&gt;=60, "Average", IF(BK258&gt;=50, "Slightly Poor", IF(BK258&gt;=40, "Poor", "Very Poor"))))))</f>
        <v>#VALUE!</v>
      </c>
      <c r="BM258" s="0" t="e">
        <f aca="false">IF(P258&lt;=1000, -6.942*LN(P258)+107.59, IF(AND(P258&gt;1000, P258&lt;=5213),-36.304*LN(P258)+310.72, IF(P258&gt;5213, 10)))</f>
        <v>#VALUE!</v>
      </c>
      <c r="BN258" s="0" t="e">
        <f aca="false">BF258^0.04*BG258^0.22*BH258^0.51*BI258^0.06*BM258^0.17</f>
        <v>#VALUE!</v>
      </c>
      <c r="BO258" s="0" t="e">
        <f aca="false">IF(BN258&gt;=90, "Very Good", IF(BN258&gt;=80, "Good", IF(BN258&gt;=70, "Slightly Good", IF(BN258&gt;=60, "Average", IF(BN258&gt;=50, "Slightly Poor", IF(BN258&gt;=40, "Poor", "Very Poor"))))))</f>
        <v>#VALUE!</v>
      </c>
      <c r="BP258" s="0" t="n">
        <f aca="false">IF(AJ258&lt;=1000, -6.942*LN(AJ258)+107.59, IF(AND(AJ258&gt;1000, AJ258&lt;=5213),-36.304*LN(AJ258)+310.72, IF(AJ258&gt;5213, 10)))</f>
        <v>2.24525746528013</v>
      </c>
      <c r="BQ258" s="0" t="n">
        <f aca="false">BF258^0.04*BG258^0.22*BH258^0.51*BI258^0.06*BP258^0.17</f>
        <v>47.2064610979937</v>
      </c>
      <c r="BR258" s="0" t="str">
        <f aca="false">IF(BQ258&gt;=90, "Very Good", IF(BQ258&gt;=80, "Good", IF(BQ258&gt;=70, "Slightly Good", IF(BQ258&gt;=60, "Average", IF(BQ258&gt;=50, "Slightly Poor", IF(BQ258&gt;=40, "Poor", "Very Poor"))))))</f>
        <v>Poor</v>
      </c>
      <c r="BT258" s="0" t="n">
        <f aca="false">9.81*LN(AH258)+30.6</f>
        <v>53.5731149583053</v>
      </c>
      <c r="BU258" s="0" t="str">
        <f aca="false">IF(BT258&lt;30, "Clean water", IF(AND(BT258&gt;=30, BT258&lt;40), "Hypolimia", IF(AND(BT258&gt;=40,BT258&lt;50), "Mesotrophic", IF(AND(BT258&gt;=50, BT258&lt;70), "Eutrophic", IF(BT258&gt;70,"Hypertrophic")))))</f>
        <v>Eutrophic</v>
      </c>
      <c r="BW258" s="0" t="str">
        <f aca="false">IF(G258/H258&gt;=1, "PLS CHECK", "")</f>
        <v/>
      </c>
      <c r="BX258" s="0" t="str">
        <f aca="false">IF(AC258/J258&gt;=1, "PLS CHECK", "")</f>
        <v/>
      </c>
      <c r="BY258" s="0" t="str">
        <f aca="false">IF(AE258/J258&gt;=1, "PLS CHECK", "")</f>
        <v/>
      </c>
      <c r="BZ258" s="0" t="str">
        <f aca="false">IF(AD258/J258&gt;=1, "PLS CHECK", "")</f>
        <v/>
      </c>
      <c r="CA258" s="0" t="str">
        <f aca="false">IF(AF258/K258&gt;=1, "PLS CHECK", "")</f>
        <v/>
      </c>
      <c r="CB258" s="0" t="str">
        <f aca="false">IF(AG258/K258&gt;=1, "PLS CHECK", "")</f>
        <v/>
      </c>
    </row>
    <row r="259" customFormat="false" ht="12.5" hidden="false" customHeight="false" outlineLevel="0" collapsed="false">
      <c r="A259" s="0" t="n">
        <v>256</v>
      </c>
      <c r="B259" s="15" t="s">
        <v>135</v>
      </c>
      <c r="C259" s="16" t="s">
        <v>136</v>
      </c>
      <c r="D259" s="0" t="s">
        <v>149</v>
      </c>
      <c r="E259" s="0" t="n">
        <v>7.7</v>
      </c>
      <c r="F259" s="37"/>
      <c r="G259" s="0" t="n">
        <v>2.3</v>
      </c>
      <c r="H259" s="0" t="n">
        <v>7.1</v>
      </c>
      <c r="I259" s="0" t="n">
        <v>13.3</v>
      </c>
      <c r="J259" s="0" t="n">
        <v>7.139</v>
      </c>
      <c r="K259" s="0" t="n">
        <v>0.139</v>
      </c>
      <c r="L259" s="37"/>
      <c r="M259" s="0" t="n">
        <v>25.1</v>
      </c>
      <c r="O259" s="0" t="n">
        <v>557</v>
      </c>
      <c r="BD259" s="0" t="n">
        <v>0.596</v>
      </c>
      <c r="BF259" s="0" t="n">
        <f aca="false">IF(E259&lt;11,-3.6797*E259^2+48.115*E259-53.83,280.92*EXP(-0.2027*E259))</f>
        <v>98.486087</v>
      </c>
      <c r="BG259" s="0" t="e">
        <f aca="false">32.208*LN(F259)+21.438</f>
        <v>#VALUE!</v>
      </c>
      <c r="BH259" s="0" t="n">
        <f aca="false">IF(G259&lt;=2, -10*G259+100, 88.958*EXP(-0.0755*G259))</f>
        <v>74.7772988969374</v>
      </c>
      <c r="BI259" s="0" t="n">
        <f aca="false">IF(I259&lt;=100, 0.0053*(I259)^2-1.0332*I259+100.76, 122.82*EXP(-0.0092*I259))</f>
        <v>87.955957</v>
      </c>
      <c r="BJ259" s="0" t="e">
        <f aca="false">IF(P259&lt;=1000, -6.942*LN(P259)+107.59, -36.304*LN(P259)+310.72)</f>
        <v>#VALUE!</v>
      </c>
      <c r="BK259" s="0" t="e">
        <f aca="false">BF259^0.04*BG259^0.22*BH259^0.51*BI259^0.06*BJ259^0.17</f>
        <v>#VALUE!</v>
      </c>
      <c r="BL259" s="0" t="e">
        <f aca="false">IF(BK259&gt;=90, "Very Good", IF(BK259&gt;=80, "Good", IF(BK259&gt;=70, "Slightly Good", IF(BK259&gt;=60, "Average", IF(BK259&gt;=50, "Slightly Poor", IF(BK259&gt;=40, "Poor", "Very Poor"))))))</f>
        <v>#VALUE!</v>
      </c>
      <c r="BM259" s="0" t="e">
        <f aca="false">IF(P259&lt;=1000, -6.942*LN(P259)+107.59, IF(AND(P259&gt;1000, P259&lt;=5213),-36.304*LN(P259)+310.72, IF(P259&gt;5213, 10)))</f>
        <v>#VALUE!</v>
      </c>
      <c r="BN259" s="0" t="e">
        <f aca="false">BF259^0.04*BG259^0.22*BH259^0.51*BI259^0.06*BM259^0.17</f>
        <v>#VALUE!</v>
      </c>
      <c r="BO259" s="0" t="e">
        <f aca="false">IF(BN259&gt;=90, "Very Good", IF(BN259&gt;=80, "Good", IF(BN259&gt;=70, "Slightly Good", IF(BN259&gt;=60, "Average", IF(BN259&gt;=50, "Slightly Poor", IF(BN259&gt;=40, "Poor", "Very Poor"))))))</f>
        <v>#VALUE!</v>
      </c>
      <c r="BP259" s="0" t="e">
        <f aca="false">IF(AJ259&lt;=1000, -6.942*LN(AJ259)+107.59, IF(AND(AJ259&gt;1000, AJ259&lt;=5213),-36.304*LN(AJ259)+310.72, IF(AJ259&gt;5213, 10)))</f>
        <v>#VALUE!</v>
      </c>
      <c r="BQ259" s="0" t="e">
        <f aca="false">BF259^0.04*BG259^0.22*BH259^0.51*BI259^0.06*BP259^0.17</f>
        <v>#VALUE!</v>
      </c>
      <c r="BR259" s="0" t="e">
        <f aca="false">IF(BQ259&gt;=90, "Very Good", IF(BQ259&gt;=80, "Good", IF(BQ259&gt;=70, "Slightly Good", IF(BQ259&gt;=60, "Average", IF(BQ259&gt;=50, "Slightly Poor", IF(BQ259&gt;=40, "Poor", "Very Poor"))))))</f>
        <v>#VALUE!</v>
      </c>
      <c r="BT259" s="0" t="e">
        <f aca="false">9.81*LN(AH259)+30.6</f>
        <v>#VALUE!</v>
      </c>
      <c r="BU259" s="0" t="e">
        <f aca="false">IF(BT259&lt;30, "Clean water", IF(AND(BT259&gt;=30, BT259&lt;40), "Hypolimia", IF(AND(BT259&gt;=40,BT259&lt;50), "Mesotrophic", IF(AND(BT259&gt;=50, BT259&lt;70), "Eutrophic", IF(BT259&gt;70,"Hypertrophic")))))</f>
        <v>#VALUE!</v>
      </c>
      <c r="BW259" s="0" t="str">
        <f aca="false">IF(G259/H259&gt;=1, "PLS CHECK", "")</f>
        <v/>
      </c>
      <c r="BX259" s="0" t="str">
        <f aca="false">IF(AC259/J259&gt;=1, "PLS CHECK", "")</f>
        <v/>
      </c>
      <c r="BY259" s="0" t="str">
        <f aca="false">IF(AE259/J259&gt;=1, "PLS CHECK", "")</f>
        <v/>
      </c>
      <c r="BZ259" s="0" t="str">
        <f aca="false">IF(AD259/J259&gt;=1, "PLS CHECK", "")</f>
        <v/>
      </c>
      <c r="CA259" s="0" t="str">
        <f aca="false">IF(AF259/K259&gt;=1, "PLS CHECK", "")</f>
        <v/>
      </c>
      <c r="CB259" s="0" t="str">
        <f aca="false">IF(AG259/K259&gt;=1, "PLS CHECK", "")</f>
        <v/>
      </c>
    </row>
    <row r="260" customFormat="false" ht="12.5" hidden="false" customHeight="false" outlineLevel="0" collapsed="false">
      <c r="A260" s="0" t="n">
        <v>257</v>
      </c>
      <c r="B260" s="15" t="s">
        <v>87</v>
      </c>
      <c r="C260" s="16" t="s">
        <v>88</v>
      </c>
      <c r="D260" s="0" t="s">
        <v>149</v>
      </c>
      <c r="E260" s="0" t="n">
        <v>7.7</v>
      </c>
      <c r="F260" s="37"/>
      <c r="G260" s="0" t="n">
        <v>2</v>
      </c>
      <c r="H260" s="0" t="n">
        <v>5.1</v>
      </c>
      <c r="I260" s="0" t="n">
        <v>20.2</v>
      </c>
      <c r="J260" s="0" t="n">
        <v>3.513</v>
      </c>
      <c r="K260" s="0" t="n">
        <v>0.081</v>
      </c>
      <c r="L260" s="0" t="n">
        <v>2.5</v>
      </c>
      <c r="M260" s="0" t="n">
        <v>23.4</v>
      </c>
      <c r="N260" s="0" t="n">
        <v>0</v>
      </c>
      <c r="O260" s="0" t="n">
        <v>287</v>
      </c>
      <c r="P260" s="0" t="n">
        <v>8500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V260" s="0" t="n">
        <v>0</v>
      </c>
      <c r="AC260" s="0" t="n">
        <v>3.409</v>
      </c>
      <c r="AD260" s="0" t="n">
        <v>0.315</v>
      </c>
      <c r="AE260" s="0" t="n">
        <v>3.027</v>
      </c>
      <c r="AF260" s="0" t="n">
        <v>0.062</v>
      </c>
      <c r="AG260" s="0" t="n">
        <v>0.048</v>
      </c>
      <c r="AH260" s="0" t="n">
        <v>13.7</v>
      </c>
      <c r="AJ260" s="0" t="n">
        <v>390</v>
      </c>
      <c r="AP260" s="0" t="n">
        <v>0</v>
      </c>
      <c r="AY260" s="0" t="n">
        <v>0</v>
      </c>
      <c r="BF260" s="0" t="n">
        <f aca="false">IF(E260&lt;11,-3.6797*E260^2+48.115*E260-53.83,280.92*EXP(-0.2027*E260))</f>
        <v>98.486087</v>
      </c>
      <c r="BG260" s="0" t="e">
        <f aca="false">32.208*LN(F260)+21.438</f>
        <v>#VALUE!</v>
      </c>
      <c r="BH260" s="0" t="n">
        <f aca="false">IF(G260&lt;=2, -10*G260+100, 88.958*EXP(-0.0755*G260))</f>
        <v>80</v>
      </c>
      <c r="BI260" s="0" t="n">
        <f aca="false">IF(I260&lt;=100, 0.0053*(I260)^2-1.0332*I260+100.76, 122.82*EXP(-0.0092*I260))</f>
        <v>82.051972</v>
      </c>
      <c r="BJ260" s="0" t="n">
        <f aca="false">IF(P260&lt;=1000, -6.942*LN(P260)+107.59, -36.304*LN(P260)+310.72)</f>
        <v>-17.7521096477361</v>
      </c>
      <c r="BK260" s="0" t="e">
        <f aca="false">BF260^0.04*BG260^0.22*BH260^0.51*BI260^0.06*BJ260^0.17</f>
        <v>#VALUE!</v>
      </c>
      <c r="BL260" s="0" t="e">
        <f aca="false">IF(BK260&gt;=90, "Very Good", IF(BK260&gt;=80, "Good", IF(BK260&gt;=70, "Slightly Good", IF(BK260&gt;=60, "Average", IF(BK260&gt;=50, "Slightly Poor", IF(BK260&gt;=40, "Poor", "Very Poor"))))))</f>
        <v>#VALUE!</v>
      </c>
      <c r="BM260" s="0" t="n">
        <f aca="false">IF(P260&lt;=1000, -6.942*LN(P260)+107.59, IF(AND(P260&gt;1000, P260&lt;=5213),-36.304*LN(P260)+310.72, IF(P260&gt;5213, 10)))</f>
        <v>10</v>
      </c>
      <c r="BN260" s="0" t="e">
        <f aca="false">BF260^0.04*BG260^0.22*BH260^0.51*BI260^0.06*BM260^0.17</f>
        <v>#VALUE!</v>
      </c>
      <c r="BO260" s="0" t="e">
        <f aca="false">IF(BN260&gt;=90, "Very Good", IF(BN260&gt;=80, "Good", IF(BN260&gt;=70, "Slightly Good", IF(BN260&gt;=60, "Average", IF(BN260&gt;=50, "Slightly Poor", IF(BN260&gt;=40, "Poor", "Very Poor"))))))</f>
        <v>#VALUE!</v>
      </c>
      <c r="BP260" s="0" t="n">
        <f aca="false">IF(AJ260&lt;=1000, -6.942*LN(AJ260)+107.59, IF(AND(AJ260&gt;1000, AJ260&lt;=5213),-36.304*LN(AJ260)+310.72, IF(AJ260&gt;5213, 10)))</f>
        <v>66.1730093370033</v>
      </c>
      <c r="BQ260" s="0" t="e">
        <f aca="false">BF260^0.04*BG260^0.22*BH260^0.51*BI260^0.06*BP260^0.17</f>
        <v>#VALUE!</v>
      </c>
      <c r="BR260" s="0" t="e">
        <f aca="false">IF(BQ260&gt;=90, "Very Good", IF(BQ260&gt;=80, "Good", IF(BQ260&gt;=70, "Slightly Good", IF(BQ260&gt;=60, "Average", IF(BQ260&gt;=50, "Slightly Poor", IF(BQ260&gt;=40, "Poor", "Very Poor"))))))</f>
        <v>#VALUE!</v>
      </c>
      <c r="BT260" s="0" t="n">
        <f aca="false">9.81*LN(AH260)+30.6</f>
        <v>56.2766531201023</v>
      </c>
      <c r="BU260" s="0" t="str">
        <f aca="false">IF(BT260&lt;30, "Clean water", IF(AND(BT260&gt;=30, BT260&lt;40), "Hypolimia", IF(AND(BT260&gt;=40,BT260&lt;50), "Mesotrophic", IF(AND(BT260&gt;=50, BT260&lt;70), "Eutrophic", IF(BT260&gt;70,"Hypertrophic")))))</f>
        <v>Eutrophic</v>
      </c>
      <c r="BW260" s="0" t="str">
        <f aca="false">IF(G260/H260&gt;=1, "PLS CHECK", "")</f>
        <v/>
      </c>
      <c r="BX260" s="0" t="str">
        <f aca="false">IF(AC260/J260&gt;=1, "PLS CHECK", "")</f>
        <v/>
      </c>
      <c r="BY260" s="0" t="str">
        <f aca="false">IF(AE260/J260&gt;=1, "PLS CHECK", "")</f>
        <v/>
      </c>
      <c r="BZ260" s="0" t="str">
        <f aca="false">IF(AD260/J260&gt;=1, "PLS CHECK", "")</f>
        <v/>
      </c>
      <c r="CA260" s="0" t="str">
        <f aca="false">IF(AF260/K260&gt;=1, "PLS CHECK", "")</f>
        <v/>
      </c>
      <c r="CB260" s="0" t="str">
        <f aca="false">IF(AG260/K260&gt;=1, "PLS CHECK", "")</f>
        <v/>
      </c>
    </row>
    <row r="261" customFormat="false" ht="12.5" hidden="false" customHeight="false" outlineLevel="0" collapsed="false">
      <c r="A261" s="0" t="n">
        <v>258</v>
      </c>
      <c r="B261" s="15" t="s">
        <v>89</v>
      </c>
      <c r="C261" s="16" t="s">
        <v>90</v>
      </c>
      <c r="D261" s="0" t="s">
        <v>149</v>
      </c>
      <c r="E261" s="0" t="n">
        <v>7.5</v>
      </c>
      <c r="F261" s="37"/>
      <c r="G261" s="0" t="n">
        <v>1.4</v>
      </c>
      <c r="H261" s="0" t="n">
        <v>4.4</v>
      </c>
      <c r="I261" s="0" t="n">
        <v>4.5</v>
      </c>
      <c r="J261" s="37"/>
      <c r="K261" s="0" t="n">
        <v>0.077</v>
      </c>
      <c r="L261" s="0" t="n">
        <v>2.5</v>
      </c>
      <c r="M261" s="0" t="n">
        <v>25.6</v>
      </c>
      <c r="N261" s="0" t="n">
        <v>0</v>
      </c>
      <c r="O261" s="0" t="n">
        <v>311</v>
      </c>
      <c r="P261" s="0" t="n">
        <v>8000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V261" s="0" t="n">
        <v>0</v>
      </c>
      <c r="AC261" s="37"/>
      <c r="AD261" s="0" t="n">
        <v>0.585</v>
      </c>
      <c r="AE261" s="37"/>
      <c r="AF261" s="0" t="n">
        <v>0.071</v>
      </c>
      <c r="AG261" s="0" t="n">
        <v>0.052</v>
      </c>
      <c r="AH261" s="0" t="n">
        <v>16.6</v>
      </c>
      <c r="AJ261" s="0" t="n">
        <v>2300</v>
      </c>
      <c r="AP261" s="0" t="n">
        <v>0</v>
      </c>
      <c r="AY261" s="0" t="n">
        <v>0</v>
      </c>
      <c r="BF261" s="0" t="n">
        <f aca="false">IF(E261&lt;11,-3.6797*E261^2+48.115*E261-53.83,280.92*EXP(-0.2027*E261))</f>
        <v>100.049375</v>
      </c>
      <c r="BG261" s="0" t="e">
        <f aca="false">32.208*LN(F261)+21.438</f>
        <v>#VALUE!</v>
      </c>
      <c r="BH261" s="0" t="n">
        <f aca="false">IF(G261&lt;=2, -10*G261+100, 88.958*EXP(-0.0755*G261))</f>
        <v>86</v>
      </c>
      <c r="BI261" s="0" t="n">
        <f aca="false">IF(I261&lt;=100, 0.0053*(I261)^2-1.0332*I261+100.76, 122.82*EXP(-0.0092*I261))</f>
        <v>96.217925</v>
      </c>
      <c r="BJ261" s="0" t="n">
        <f aca="false">IF(P261&lt;=1000, -6.942*LN(P261)+107.59, -36.304*LN(P261)+310.72)</f>
        <v>-15.5511933773122</v>
      </c>
      <c r="BK261" s="0" t="e">
        <f aca="false">BF261^0.04*BG261^0.22*BH261^0.51*BI261^0.06*BJ261^0.17</f>
        <v>#VALUE!</v>
      </c>
      <c r="BL261" s="0" t="e">
        <f aca="false">IF(BK261&gt;=90, "Very Good", IF(BK261&gt;=80, "Good", IF(BK261&gt;=70, "Slightly Good", IF(BK261&gt;=60, "Average", IF(BK261&gt;=50, "Slightly Poor", IF(BK261&gt;=40, "Poor", "Very Poor"))))))</f>
        <v>#VALUE!</v>
      </c>
      <c r="BM261" s="0" t="n">
        <f aca="false">IF(P261&lt;=1000, -6.942*LN(P261)+107.59, IF(AND(P261&gt;1000, P261&lt;=5213),-36.304*LN(P261)+310.72, IF(P261&gt;5213, 10)))</f>
        <v>10</v>
      </c>
      <c r="BN261" s="0" t="e">
        <f aca="false">BF261^0.04*BG261^0.22*BH261^0.51*BI261^0.06*BM261^0.17</f>
        <v>#VALUE!</v>
      </c>
      <c r="BO261" s="0" t="e">
        <f aca="false">IF(BN261&gt;=90, "Very Good", IF(BN261&gt;=80, "Good", IF(BN261&gt;=70, "Slightly Good", IF(BN261&gt;=60, "Average", IF(BN261&gt;=50, "Slightly Poor", IF(BN261&gt;=40, "Poor", "Very Poor"))))))</f>
        <v>#VALUE!</v>
      </c>
      <c r="BP261" s="0" t="n">
        <f aca="false">IF(AJ261&lt;=1000, -6.942*LN(AJ261)+107.59, IF(AND(AJ261&gt;1000, AJ261&lt;=5213),-36.304*LN(AJ261)+310.72, IF(AJ261&gt;5213, 10)))</f>
        <v>29.7029195527965</v>
      </c>
      <c r="BQ261" s="0" t="e">
        <f aca="false">BF261^0.04*BG261^0.22*BH261^0.51*BI261^0.06*BP261^0.17</f>
        <v>#VALUE!</v>
      </c>
      <c r="BR261" s="0" t="e">
        <f aca="false">IF(BQ261&gt;=90, "Very Good", IF(BQ261&gt;=80, "Good", IF(BQ261&gt;=70, "Slightly Good", IF(BQ261&gt;=60, "Average", IF(BQ261&gt;=50, "Slightly Poor", IF(BQ261&gt;=40, "Poor", "Very Poor"))))))</f>
        <v>#VALUE!</v>
      </c>
      <c r="BT261" s="0" t="n">
        <f aca="false">9.81*LN(AH261)+30.6</f>
        <v>58.1602404415061</v>
      </c>
      <c r="BU261" s="0" t="str">
        <f aca="false">IF(BT261&lt;30, "Clean water", IF(AND(BT261&gt;=30, BT261&lt;40), "Hypolimia", IF(AND(BT261&gt;=40,BT261&lt;50), "Mesotrophic", IF(AND(BT261&gt;=50, BT261&lt;70), "Eutrophic", IF(BT261&gt;70,"Hypertrophic")))))</f>
        <v>Eutrophic</v>
      </c>
      <c r="BW261" s="0" t="str">
        <f aca="false">IF(G261/H261&gt;=1, "PLS CHECK", "")</f>
        <v/>
      </c>
      <c r="BX261" s="0" t="e">
        <f aca="false">IF(AC261/J261&gt;=1, "PLS CHECK", "")</f>
        <v>#DIV/0!</v>
      </c>
      <c r="BY261" s="0" t="e">
        <f aca="false">IF(AE261/J261&gt;=1, "PLS CHECK", "")</f>
        <v>#DIV/0!</v>
      </c>
      <c r="BZ261" s="0" t="e">
        <f aca="false">IF(AD261/J261&gt;=1, "PLS CHECK", "")</f>
        <v>#DIV/0!</v>
      </c>
      <c r="CA261" s="0" t="str">
        <f aca="false">IF(AF261/K261&gt;=1, "PLS CHECK", "")</f>
        <v/>
      </c>
      <c r="CB261" s="0" t="str">
        <f aca="false">IF(AG261/K261&gt;=1, "PLS CHECK", "")</f>
        <v/>
      </c>
    </row>
    <row r="262" customFormat="false" ht="12.5" hidden="false" customHeight="false" outlineLevel="0" collapsed="false">
      <c r="A262" s="0" t="n">
        <v>259</v>
      </c>
      <c r="B262" s="15" t="s">
        <v>91</v>
      </c>
      <c r="C262" s="16" t="s">
        <v>92</v>
      </c>
      <c r="D262" s="0" t="s">
        <v>149</v>
      </c>
      <c r="E262" s="0" t="n">
        <v>7.7</v>
      </c>
      <c r="F262" s="0" t="n">
        <v>9.9</v>
      </c>
      <c r="G262" s="0" t="n">
        <v>3.3</v>
      </c>
      <c r="H262" s="0" t="n">
        <v>3.4</v>
      </c>
      <c r="I262" s="0" t="n">
        <v>2.1</v>
      </c>
      <c r="J262" s="0" t="n">
        <v>5.217</v>
      </c>
      <c r="K262" s="0" t="n">
        <v>0.074</v>
      </c>
      <c r="L262" s="0" t="n">
        <v>1.7</v>
      </c>
      <c r="M262" s="0" t="n">
        <v>25.4</v>
      </c>
      <c r="N262" s="0" t="n">
        <v>0</v>
      </c>
      <c r="O262" s="0" t="n">
        <v>479</v>
      </c>
      <c r="P262" s="37"/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V262" s="0" t="n">
        <v>0</v>
      </c>
      <c r="AC262" s="0" t="n">
        <v>4.994</v>
      </c>
      <c r="AD262" s="0" t="n">
        <v>0.668</v>
      </c>
      <c r="AE262" s="0" t="n">
        <v>4.325</v>
      </c>
      <c r="AF262" s="0" t="n">
        <v>0.067</v>
      </c>
      <c r="AG262" s="0" t="n">
        <v>0.043</v>
      </c>
      <c r="AH262" s="0" t="n">
        <v>2.8</v>
      </c>
      <c r="AJ262" s="37"/>
      <c r="AP262" s="0" t="n">
        <v>0.1</v>
      </c>
      <c r="AY262" s="0" t="n">
        <v>0</v>
      </c>
      <c r="BF262" s="0" t="n">
        <f aca="false">IF(E262&lt;11,-3.6797*E262^2+48.115*E262-53.83,280.92*EXP(-0.2027*E262))</f>
        <v>98.486087</v>
      </c>
      <c r="BG262" s="0" t="n">
        <f aca="false">32.208*LN(F262)+21.438</f>
        <v>95.2759594579826</v>
      </c>
      <c r="BH262" s="0" t="n">
        <f aca="false">IF(G262&lt;=2, -10*G262+100, 88.958*EXP(-0.0755*G262))</f>
        <v>69.3394735712124</v>
      </c>
      <c r="BI262" s="0" t="n">
        <f aca="false">IF(I262&lt;=100, 0.0053*(I262)^2-1.0332*I262+100.76, 122.82*EXP(-0.0092*I262))</f>
        <v>98.613653</v>
      </c>
      <c r="BJ262" s="0" t="e">
        <f aca="false">IF(P262&lt;=1000, -6.942*LN(P262)+107.59, -36.304*LN(P262)+310.72)</f>
        <v>#VALUE!</v>
      </c>
      <c r="BK262" s="0" t="e">
        <f aca="false">BF262^0.04*BG262^0.22*BH262^0.51*BI262^0.06*BJ262^0.17</f>
        <v>#VALUE!</v>
      </c>
      <c r="BL262" s="0" t="e">
        <f aca="false">IF(BK262&gt;=90, "Very Good", IF(BK262&gt;=80, "Good", IF(BK262&gt;=70, "Slightly Good", IF(BK262&gt;=60, "Average", IF(BK262&gt;=50, "Slightly Poor", IF(BK262&gt;=40, "Poor", "Very Poor"))))))</f>
        <v>#VALUE!</v>
      </c>
      <c r="BM262" s="0" t="e">
        <f aca="false">IF(P262&lt;=1000, -6.942*LN(P262)+107.59, IF(AND(P262&gt;1000, P262&lt;=5213),-36.304*LN(P262)+310.72, IF(P262&gt;5213, 10)))</f>
        <v>#VALUE!</v>
      </c>
      <c r="BN262" s="0" t="e">
        <f aca="false">BF262^0.04*BG262^0.22*BH262^0.51*BI262^0.06*BM262^0.17</f>
        <v>#VALUE!</v>
      </c>
      <c r="BO262" s="0" t="e">
        <f aca="false">IF(BN262&gt;=90, "Very Good", IF(BN262&gt;=80, "Good", IF(BN262&gt;=70, "Slightly Good", IF(BN262&gt;=60, "Average", IF(BN262&gt;=50, "Slightly Poor", IF(BN262&gt;=40, "Poor", "Very Poor"))))))</f>
        <v>#VALUE!</v>
      </c>
      <c r="BP262" s="0" t="e">
        <f aca="false">IF(AJ262&lt;=1000, -6.942*LN(AJ262)+107.59, IF(AND(AJ262&gt;1000, AJ262&lt;=5213),-36.304*LN(AJ262)+310.72, IF(AJ262&gt;5213, 10)))</f>
        <v>#VALUE!</v>
      </c>
      <c r="BQ262" s="0" t="e">
        <f aca="false">BF262^0.04*BG262^0.22*BH262^0.51*BI262^0.06*BP262^0.17</f>
        <v>#VALUE!</v>
      </c>
      <c r="BR262" s="0" t="e">
        <f aca="false">IF(BQ262&gt;=90, "Very Good", IF(BQ262&gt;=80, "Good", IF(BQ262&gt;=70, "Slightly Good", IF(BQ262&gt;=60, "Average", IF(BQ262&gt;=50, "Slightly Poor", IF(BQ262&gt;=40, "Poor", "Very Poor"))))))</f>
        <v>#VALUE!</v>
      </c>
      <c r="BT262" s="0" t="n">
        <f aca="false">9.81*LN(AH262)+30.6</f>
        <v>40.7005664825472</v>
      </c>
      <c r="BU262" s="0" t="str">
        <f aca="false">IF(BT262&lt;30, "Clean water", IF(AND(BT262&gt;=30, BT262&lt;40), "Hypolimia", IF(AND(BT262&gt;=40,BT262&lt;50), "Mesotrophic", IF(AND(BT262&gt;=50, BT262&lt;70), "Eutrophic", IF(BT262&gt;70,"Hypertrophic")))))</f>
        <v>Mesotrophic</v>
      </c>
      <c r="BW262" s="0" t="str">
        <f aca="false">IF(G262/H262&gt;=1, "PLS CHECK", "")</f>
        <v/>
      </c>
      <c r="BX262" s="0" t="str">
        <f aca="false">IF(AC262/J262&gt;=1, "PLS CHECK", "")</f>
        <v/>
      </c>
      <c r="BY262" s="0" t="str">
        <f aca="false">IF(AE262/J262&gt;=1, "PLS CHECK", "")</f>
        <v/>
      </c>
      <c r="BZ262" s="0" t="str">
        <f aca="false">IF(AD262/J262&gt;=1, "PLS CHECK", "")</f>
        <v/>
      </c>
      <c r="CA262" s="0" t="str">
        <f aca="false">IF(AF262/K262&gt;=1, "PLS CHECK", "")</f>
        <v/>
      </c>
      <c r="CB262" s="0" t="str">
        <f aca="false">IF(AG262/K262&gt;=1, "PLS CHECK", "")</f>
        <v/>
      </c>
    </row>
    <row r="263" customFormat="false" ht="12.5" hidden="false" customHeight="false" outlineLevel="0" collapsed="false">
      <c r="A263" s="0" t="n">
        <v>260</v>
      </c>
      <c r="B263" s="15" t="s">
        <v>137</v>
      </c>
      <c r="C263" s="16" t="s">
        <v>138</v>
      </c>
      <c r="D263" s="0" t="s">
        <v>149</v>
      </c>
      <c r="E263" s="0" t="n">
        <v>7.7</v>
      </c>
      <c r="F263" s="37"/>
      <c r="G263" s="0" t="n">
        <v>4.2</v>
      </c>
      <c r="H263" s="37"/>
      <c r="I263" s="0" t="n">
        <v>9.4</v>
      </c>
      <c r="J263" s="0" t="n">
        <v>6.939</v>
      </c>
      <c r="K263" s="0" t="n">
        <v>0.089</v>
      </c>
      <c r="L263" s="37"/>
      <c r="M263" s="0" t="n">
        <v>26.8</v>
      </c>
      <c r="O263" s="0" t="n">
        <v>588</v>
      </c>
      <c r="BD263" s="0" t="n">
        <v>4.971</v>
      </c>
      <c r="BF263" s="0" t="n">
        <f aca="false">IF(E263&lt;11,-3.6797*E263^2+48.115*E263-53.83,280.92*EXP(-0.2027*E263))</f>
        <v>98.486087</v>
      </c>
      <c r="BG263" s="0" t="e">
        <f aca="false">32.208*LN(F263)+21.438</f>
        <v>#VALUE!</v>
      </c>
      <c r="BH263" s="0" t="n">
        <f aca="false">IF(G263&lt;=2, -10*G263+100, 88.958*EXP(-0.0755*G263))</f>
        <v>64.7843685536842</v>
      </c>
      <c r="BI263" s="0" t="n">
        <f aca="false">IF(I263&lt;=100, 0.0053*(I263)^2-1.0332*I263+100.76, 122.82*EXP(-0.0092*I263))</f>
        <v>91.516228</v>
      </c>
      <c r="BJ263" s="0" t="e">
        <f aca="false">IF(P263&lt;=1000, -6.942*LN(P263)+107.59, -36.304*LN(P263)+310.72)</f>
        <v>#VALUE!</v>
      </c>
      <c r="BK263" s="0" t="e">
        <f aca="false">BF263^0.04*BG263^0.22*BH263^0.51*BI263^0.06*BJ263^0.17</f>
        <v>#VALUE!</v>
      </c>
      <c r="BL263" s="0" t="e">
        <f aca="false">IF(BK263&gt;=90, "Very Good", IF(BK263&gt;=80, "Good", IF(BK263&gt;=70, "Slightly Good", IF(BK263&gt;=60, "Average", IF(BK263&gt;=50, "Slightly Poor", IF(BK263&gt;=40, "Poor", "Very Poor"))))))</f>
        <v>#VALUE!</v>
      </c>
      <c r="BM263" s="0" t="e">
        <f aca="false">IF(P263&lt;=1000, -6.942*LN(P263)+107.59, IF(AND(P263&gt;1000, P263&lt;=5213),-36.304*LN(P263)+310.72, IF(P263&gt;5213, 10)))</f>
        <v>#VALUE!</v>
      </c>
      <c r="BN263" s="0" t="e">
        <f aca="false">BF263^0.04*BG263^0.22*BH263^0.51*BI263^0.06*BM263^0.17</f>
        <v>#VALUE!</v>
      </c>
      <c r="BO263" s="0" t="e">
        <f aca="false">IF(BN263&gt;=90, "Very Good", IF(BN263&gt;=80, "Good", IF(BN263&gt;=70, "Slightly Good", IF(BN263&gt;=60, "Average", IF(BN263&gt;=50, "Slightly Poor", IF(BN263&gt;=40, "Poor", "Very Poor"))))))</f>
        <v>#VALUE!</v>
      </c>
      <c r="BP263" s="0" t="e">
        <f aca="false">IF(AJ263&lt;=1000, -6.942*LN(AJ263)+107.59, IF(AND(AJ263&gt;1000, AJ263&lt;=5213),-36.304*LN(AJ263)+310.72, IF(AJ263&gt;5213, 10)))</f>
        <v>#VALUE!</v>
      </c>
      <c r="BQ263" s="0" t="e">
        <f aca="false">BF263^0.04*BG263^0.22*BH263^0.51*BI263^0.06*BP263^0.17</f>
        <v>#VALUE!</v>
      </c>
      <c r="BR263" s="0" t="e">
        <f aca="false">IF(BQ263&gt;=90, "Very Good", IF(BQ263&gt;=80, "Good", IF(BQ263&gt;=70, "Slightly Good", IF(BQ263&gt;=60, "Average", IF(BQ263&gt;=50, "Slightly Poor", IF(BQ263&gt;=40, "Poor", "Very Poor"))))))</f>
        <v>#VALUE!</v>
      </c>
      <c r="BT263" s="0" t="e">
        <f aca="false">9.81*LN(AH263)+30.6</f>
        <v>#VALUE!</v>
      </c>
      <c r="BU263" s="0" t="e">
        <f aca="false">IF(BT263&lt;30, "Clean water", IF(AND(BT263&gt;=30, BT263&lt;40), "Hypolimia", IF(AND(BT263&gt;=40,BT263&lt;50), "Mesotrophic", IF(AND(BT263&gt;=50, BT263&lt;70), "Eutrophic", IF(BT263&gt;70,"Hypertrophic")))))</f>
        <v>#VALUE!</v>
      </c>
      <c r="BW263" s="0" t="e">
        <f aca="false">IF(G263/H263&gt;=1, "PLS CHECK", "")</f>
        <v>#DIV/0!</v>
      </c>
      <c r="BX263" s="0" t="str">
        <f aca="false">IF(AC263/J263&gt;=1, "PLS CHECK", "")</f>
        <v/>
      </c>
      <c r="BY263" s="0" t="str">
        <f aca="false">IF(AE263/J263&gt;=1, "PLS CHECK", "")</f>
        <v/>
      </c>
      <c r="BZ263" s="0" t="str">
        <f aca="false">IF(AD263/J263&gt;=1, "PLS CHECK", "")</f>
        <v/>
      </c>
      <c r="CA263" s="0" t="str">
        <f aca="false">IF(AF263/K263&gt;=1, "PLS CHECK", "")</f>
        <v/>
      </c>
      <c r="CB263" s="0" t="str">
        <f aca="false">IF(AG263/K263&gt;=1, "PLS CHECK", "")</f>
        <v/>
      </c>
    </row>
    <row r="264" customFormat="false" ht="12.5" hidden="false" customHeight="false" outlineLevel="0" collapsed="false">
      <c r="A264" s="0" t="n">
        <v>261</v>
      </c>
      <c r="B264" s="15" t="s">
        <v>93</v>
      </c>
      <c r="C264" s="16" t="s">
        <v>94</v>
      </c>
      <c r="D264" s="0" t="s">
        <v>149</v>
      </c>
      <c r="E264" s="0" t="n">
        <v>7.7</v>
      </c>
      <c r="F264" s="0" t="n">
        <v>8.9</v>
      </c>
      <c r="G264" s="0" t="n">
        <v>1.9</v>
      </c>
      <c r="H264" s="0" t="n">
        <v>6.6</v>
      </c>
      <c r="I264" s="0" t="n">
        <v>5.1</v>
      </c>
      <c r="J264" s="0" t="n">
        <v>8.378</v>
      </c>
      <c r="K264" s="0" t="n">
        <v>0.115</v>
      </c>
      <c r="L264" s="37"/>
      <c r="M264" s="0" t="n">
        <v>25.1</v>
      </c>
      <c r="N264" s="0" t="n">
        <v>0</v>
      </c>
      <c r="O264" s="0" t="n">
        <v>669</v>
      </c>
      <c r="P264" s="0" t="n">
        <v>27000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</v>
      </c>
      <c r="V264" s="0" t="n">
        <v>0</v>
      </c>
      <c r="AC264" s="0" t="n">
        <v>8.18</v>
      </c>
      <c r="AD264" s="0" t="n">
        <v>0.229</v>
      </c>
      <c r="AE264" s="0" t="n">
        <v>6.725</v>
      </c>
      <c r="AF264" s="0" t="n">
        <v>0.073</v>
      </c>
      <c r="AG264" s="0" t="n">
        <v>0.034</v>
      </c>
      <c r="AH264" s="0" t="n">
        <v>11</v>
      </c>
      <c r="AJ264" s="37"/>
      <c r="AP264" s="0" t="n">
        <v>0</v>
      </c>
      <c r="AY264" s="0" t="n">
        <v>0</v>
      </c>
      <c r="BD264" s="0" t="n">
        <v>2.719</v>
      </c>
      <c r="BF264" s="0" t="n">
        <f aca="false">IF(E264&lt;11,-3.6797*E264^2+48.115*E264-53.83,280.92*EXP(-0.2027*E264))</f>
        <v>98.486087</v>
      </c>
      <c r="BG264" s="0" t="n">
        <f aca="false">32.208*LN(F264)+21.438</f>
        <v>91.8463395211805</v>
      </c>
      <c r="BH264" s="0" t="n">
        <f aca="false">IF(G264&lt;=2, -10*G264+100, 88.958*EXP(-0.0755*G264))</f>
        <v>81</v>
      </c>
      <c r="BI264" s="0" t="n">
        <f aca="false">IF(I264&lt;=100, 0.0053*(I264)^2-1.0332*I264+100.76, 122.82*EXP(-0.0092*I264))</f>
        <v>95.628533</v>
      </c>
      <c r="BJ264" s="0" t="n">
        <f aca="false">IF(P264&lt;=1000, -6.942*LN(P264)+107.59, -36.304*LN(P264)+310.72)</f>
        <v>-59.7112092315887</v>
      </c>
      <c r="BK264" s="0" t="e">
        <f aca="false">BF264^0.04*BG264^0.22*BH264^0.51*BI264^0.06*BJ264^0.17</f>
        <v>#NUM!</v>
      </c>
      <c r="BL264" s="0" t="e">
        <f aca="false">IF(BK264&gt;=90, "Very Good", IF(BK264&gt;=80, "Good", IF(BK264&gt;=70, "Slightly Good", IF(BK264&gt;=60, "Average", IF(BK264&gt;=50, "Slightly Poor", IF(BK264&gt;=40, "Poor", "Very Poor"))))))</f>
        <v>#NUM!</v>
      </c>
      <c r="BM264" s="0" t="n">
        <f aca="false">IF(P264&lt;=1000, -6.942*LN(P264)+107.59, IF(AND(P264&gt;1000, P264&lt;=5213),-36.304*LN(P264)+310.72, IF(P264&gt;5213, 10)))</f>
        <v>10</v>
      </c>
      <c r="BN264" s="0" t="n">
        <f aca="false">BF264^0.04*BG264^0.22*BH264^0.51*BI264^0.06*BM264^0.17</f>
        <v>59.3979165786347</v>
      </c>
      <c r="BO264" s="0" t="str">
        <f aca="false">IF(BN264&gt;=90, "Very Good", IF(BN264&gt;=80, "Good", IF(BN264&gt;=70, "Slightly Good", IF(BN264&gt;=60, "Average", IF(BN264&gt;=50, "Slightly Poor", IF(BN264&gt;=40, "Poor", "Very Poor"))))))</f>
        <v>Slightly Poor</v>
      </c>
      <c r="BP264" s="0" t="e">
        <f aca="false">IF(AJ264&lt;=1000, -6.942*LN(AJ264)+107.59, IF(AND(AJ264&gt;1000, AJ264&lt;=5213),-36.304*LN(AJ264)+310.72, IF(AJ264&gt;5213, 10)))</f>
        <v>#VALUE!</v>
      </c>
      <c r="BQ264" s="0" t="e">
        <f aca="false">BF264^0.04*BG264^0.22*BH264^0.51*BI264^0.06*BP264^0.17</f>
        <v>#VALUE!</v>
      </c>
      <c r="BR264" s="0" t="e">
        <f aca="false">IF(BQ264&gt;=90, "Very Good", IF(BQ264&gt;=80, "Good", IF(BQ264&gt;=70, "Slightly Good", IF(BQ264&gt;=60, "Average", IF(BQ264&gt;=50, "Slightly Poor", IF(BQ264&gt;=40, "Poor", "Very Poor"))))))</f>
        <v>#VALUE!</v>
      </c>
      <c r="BT264" s="0" t="n">
        <f aca="false">9.81*LN(AH264)+30.6</f>
        <v>54.123352626152</v>
      </c>
      <c r="BU264" s="0" t="str">
        <f aca="false">IF(BT264&lt;30, "Clean water", IF(AND(BT264&gt;=30, BT264&lt;40), "Hypolimia", IF(AND(BT264&gt;=40,BT264&lt;50), "Mesotrophic", IF(AND(BT264&gt;=50, BT264&lt;70), "Eutrophic", IF(BT264&gt;70,"Hypertrophic")))))</f>
        <v>Eutrophic</v>
      </c>
      <c r="BW264" s="0" t="str">
        <f aca="false">IF(G264/H264&gt;=1, "PLS CHECK", "")</f>
        <v/>
      </c>
      <c r="BX264" s="0" t="str">
        <f aca="false">IF(AC264/J264&gt;=1, "PLS CHECK", "")</f>
        <v/>
      </c>
      <c r="BY264" s="0" t="str">
        <f aca="false">IF(AE264/J264&gt;=1, "PLS CHECK", "")</f>
        <v/>
      </c>
      <c r="BZ264" s="0" t="str">
        <f aca="false">IF(AD264/J264&gt;=1, "PLS CHECK", "")</f>
        <v/>
      </c>
      <c r="CA264" s="0" t="str">
        <f aca="false">IF(AF264/K264&gt;=1, "PLS CHECK", "")</f>
        <v/>
      </c>
      <c r="CB264" s="0" t="str">
        <f aca="false">IF(AG264/K264&gt;=1, "PLS CHECK", "")</f>
        <v/>
      </c>
    </row>
    <row r="265" customFormat="false" ht="12.5" hidden="false" customHeight="false" outlineLevel="0" collapsed="false">
      <c r="A265" s="0" t="n">
        <v>262</v>
      </c>
      <c r="B265" s="15" t="s">
        <v>95</v>
      </c>
      <c r="C265" s="16" t="s">
        <v>96</v>
      </c>
      <c r="D265" s="0" t="s">
        <v>149</v>
      </c>
      <c r="E265" s="0" t="n">
        <v>7.6</v>
      </c>
      <c r="F265" s="37"/>
      <c r="G265" s="0" t="n">
        <v>1.7</v>
      </c>
      <c r="H265" s="0" t="n">
        <v>6.4</v>
      </c>
      <c r="I265" s="0" t="n">
        <v>3</v>
      </c>
      <c r="J265" s="0" t="n">
        <v>6.164</v>
      </c>
      <c r="K265" s="0" t="n">
        <v>0.074</v>
      </c>
      <c r="L265" s="0" t="n">
        <v>4.1</v>
      </c>
      <c r="M265" s="0" t="n">
        <v>26.8</v>
      </c>
      <c r="N265" s="0" t="n">
        <v>0</v>
      </c>
      <c r="O265" s="0" t="n">
        <v>569</v>
      </c>
      <c r="P265" s="0" t="n">
        <v>30000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V265" s="0" t="n">
        <v>0</v>
      </c>
      <c r="AC265" s="0" t="n">
        <v>6.052</v>
      </c>
      <c r="AD265" s="0" t="n">
        <v>0.461</v>
      </c>
      <c r="AE265" s="0" t="n">
        <v>5.177</v>
      </c>
      <c r="AF265" s="0" t="n">
        <v>0.072</v>
      </c>
      <c r="AG265" s="0" t="n">
        <v>0.054</v>
      </c>
      <c r="AH265" s="0" t="n">
        <v>11.4</v>
      </c>
      <c r="AJ265" s="0" t="n">
        <v>500</v>
      </c>
      <c r="AP265" s="0" t="n">
        <v>0</v>
      </c>
      <c r="AY265" s="0" t="n">
        <v>0</v>
      </c>
      <c r="BF265" s="0" t="n">
        <f aca="false">IF(E265&lt;11,-3.6797*E265^2+48.115*E265-53.83,280.92*EXP(-0.2027*E265))</f>
        <v>99.304528</v>
      </c>
      <c r="BG265" s="0" t="e">
        <f aca="false">32.208*LN(F265)+21.438</f>
        <v>#VALUE!</v>
      </c>
      <c r="BH265" s="0" t="n">
        <f aca="false">IF(G265&lt;=2, -10*G265+100, 88.958*EXP(-0.0755*G265))</f>
        <v>83</v>
      </c>
      <c r="BI265" s="0" t="n">
        <f aca="false">IF(I265&lt;=100, 0.0053*(I265)^2-1.0332*I265+100.76, 122.82*EXP(-0.0092*I265))</f>
        <v>97.7081</v>
      </c>
      <c r="BJ265" s="0" t="n">
        <f aca="false">IF(P265&lt;=1000, -6.942*LN(P265)+107.59, -36.304*LN(P265)+310.72)</f>
        <v>-63.5362173920304</v>
      </c>
      <c r="BK265" s="0" t="e">
        <f aca="false">BF265^0.04*BG265^0.22*BH265^0.51*BI265^0.06*BJ265^0.17</f>
        <v>#VALUE!</v>
      </c>
      <c r="BL265" s="0" t="e">
        <f aca="false">IF(BK265&gt;=90, "Very Good", IF(BK265&gt;=80, "Good", IF(BK265&gt;=70, "Slightly Good", IF(BK265&gt;=60, "Average", IF(BK265&gt;=50, "Slightly Poor", IF(BK265&gt;=40, "Poor", "Very Poor"))))))</f>
        <v>#VALUE!</v>
      </c>
      <c r="BM265" s="0" t="n">
        <f aca="false">IF(P265&lt;=1000, -6.942*LN(P265)+107.59, IF(AND(P265&gt;1000, P265&lt;=5213),-36.304*LN(P265)+310.72, IF(P265&gt;5213, 10)))</f>
        <v>10</v>
      </c>
      <c r="BN265" s="0" t="e">
        <f aca="false">BF265^0.04*BG265^0.22*BH265^0.51*BI265^0.06*BM265^0.17</f>
        <v>#VALUE!</v>
      </c>
      <c r="BO265" s="0" t="e">
        <f aca="false">IF(BN265&gt;=90, "Very Good", IF(BN265&gt;=80, "Good", IF(BN265&gt;=70, "Slightly Good", IF(BN265&gt;=60, "Average", IF(BN265&gt;=50, "Slightly Poor", IF(BN265&gt;=40, "Poor", "Very Poor"))))))</f>
        <v>#VALUE!</v>
      </c>
      <c r="BP265" s="0" t="n">
        <f aca="false">IF(AJ265&lt;=1000, -6.942*LN(AJ265)+107.59, IF(AND(AJ265&gt;1000, AJ265&lt;=5213),-36.304*LN(AJ265)+310.72, IF(AJ265&gt;5213, 10)))</f>
        <v>64.4481905807532</v>
      </c>
      <c r="BQ265" s="0" t="e">
        <f aca="false">BF265^0.04*BG265^0.22*BH265^0.51*BI265^0.06*BP265^0.17</f>
        <v>#VALUE!</v>
      </c>
      <c r="BR265" s="0" t="e">
        <f aca="false">IF(BQ265&gt;=90, "Very Good", IF(BQ265&gt;=80, "Good", IF(BQ265&gt;=70, "Slightly Good", IF(BQ265&gt;=60, "Average", IF(BQ265&gt;=50, "Slightly Poor", IF(BQ265&gt;=40, "Poor", "Very Poor"))))))</f>
        <v>#VALUE!</v>
      </c>
      <c r="BT265" s="0" t="n">
        <f aca="false">9.81*LN(AH265)+30.6</f>
        <v>54.4737470164784</v>
      </c>
      <c r="BU265" s="0" t="str">
        <f aca="false">IF(BT265&lt;30, "Clean water", IF(AND(BT265&gt;=30, BT265&lt;40), "Hypolimia", IF(AND(BT265&gt;=40,BT265&lt;50), "Mesotrophic", IF(AND(BT265&gt;=50, BT265&lt;70), "Eutrophic", IF(BT265&gt;70,"Hypertrophic")))))</f>
        <v>Eutrophic</v>
      </c>
      <c r="BW265" s="0" t="str">
        <f aca="false">IF(G265/H265&gt;=1, "PLS CHECK", "")</f>
        <v/>
      </c>
      <c r="BX265" s="0" t="str">
        <f aca="false">IF(AC265/J265&gt;=1, "PLS CHECK", "")</f>
        <v/>
      </c>
      <c r="BY265" s="0" t="str">
        <f aca="false">IF(AE265/J265&gt;=1, "PLS CHECK", "")</f>
        <v/>
      </c>
      <c r="BZ265" s="0" t="str">
        <f aca="false">IF(AD265/J265&gt;=1, "PLS CHECK", "")</f>
        <v/>
      </c>
      <c r="CA265" s="0" t="str">
        <f aca="false">IF(AF265/K265&gt;=1, "PLS CHECK", "")</f>
        <v/>
      </c>
      <c r="CB265" s="0" t="str">
        <f aca="false">IF(AG265/K265&gt;=1, "PLS CHECK", "")</f>
        <v/>
      </c>
    </row>
    <row r="266" customFormat="false" ht="12.5" hidden="false" customHeight="false" outlineLevel="0" collapsed="false">
      <c r="A266" s="0" t="n">
        <v>263</v>
      </c>
      <c r="B266" s="15" t="s">
        <v>97</v>
      </c>
      <c r="C266" s="16" t="s">
        <v>98</v>
      </c>
      <c r="D266" s="0" t="s">
        <v>149</v>
      </c>
      <c r="E266" s="0" t="n">
        <v>8.3</v>
      </c>
      <c r="F266" s="0" t="n">
        <v>9.1</v>
      </c>
      <c r="G266" s="0" t="n">
        <v>0.9</v>
      </c>
      <c r="H266" s="0" t="n">
        <v>3.8</v>
      </c>
      <c r="I266" s="0" t="n">
        <v>4.6</v>
      </c>
      <c r="J266" s="37"/>
      <c r="K266" s="0" t="n">
        <v>0.026</v>
      </c>
      <c r="L266" s="0" t="n">
        <v>2</v>
      </c>
      <c r="M266" s="0" t="n">
        <v>23.3</v>
      </c>
      <c r="N266" s="0" t="n">
        <v>0</v>
      </c>
      <c r="O266" s="37"/>
      <c r="P266" s="0" t="n">
        <v>9200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V266" s="0" t="n">
        <v>0</v>
      </c>
      <c r="AC266" s="37"/>
      <c r="AD266" s="0" t="n">
        <v>0.06</v>
      </c>
      <c r="AE266" s="37"/>
      <c r="AF266" s="0" t="n">
        <v>0.014</v>
      </c>
      <c r="AG266" s="0" t="n">
        <v>0.003</v>
      </c>
      <c r="AH266" s="0" t="n">
        <v>20</v>
      </c>
      <c r="AJ266" s="0" t="n">
        <v>610</v>
      </c>
      <c r="AP266" s="0" t="n">
        <v>0</v>
      </c>
      <c r="AY266" s="0" t="n">
        <v>0</v>
      </c>
      <c r="BF266" s="0" t="n">
        <f aca="false">IF(E266&lt;11,-3.6797*E266^2+48.115*E266-53.83,280.92*EXP(-0.2027*E266))</f>
        <v>92.029967</v>
      </c>
      <c r="BG266" s="0" t="n">
        <f aca="false">32.208*LN(F266)+21.438</f>
        <v>92.5621023107425</v>
      </c>
      <c r="BH266" s="0" t="n">
        <f aca="false">IF(G266&lt;=2, -10*G266+100, 88.958*EXP(-0.0755*G266))</f>
        <v>91</v>
      </c>
      <c r="BI266" s="0" t="n">
        <f aca="false">IF(I266&lt;=100, 0.0053*(I266)^2-1.0332*I266+100.76, 122.82*EXP(-0.0092*I266))</f>
        <v>96.119428</v>
      </c>
      <c r="BJ266" s="0" t="n">
        <f aca="false">IF(P266&lt;=1000, -6.942*LN(P266)+107.59, -36.304*LN(P266)+310.72)</f>
        <v>-20.6251109333</v>
      </c>
      <c r="BK266" s="0" t="e">
        <f aca="false">BF266^0.04*BG266^0.22*BH266^0.51*BI266^0.06*BJ266^0.17</f>
        <v>#NUM!</v>
      </c>
      <c r="BL266" s="0" t="e">
        <f aca="false">IF(BK266&gt;=90, "Very Good", IF(BK266&gt;=80, "Good", IF(BK266&gt;=70, "Slightly Good", IF(BK266&gt;=60, "Average", IF(BK266&gt;=50, "Slightly Poor", IF(BK266&gt;=40, "Poor", "Very Poor"))))))</f>
        <v>#NUM!</v>
      </c>
      <c r="BM266" s="0" t="n">
        <f aca="false">IF(P266&lt;=1000, -6.942*LN(P266)+107.59, IF(AND(P266&gt;1000, P266&lt;=5213),-36.304*LN(P266)+310.72, IF(P266&gt;5213, 10)))</f>
        <v>10</v>
      </c>
      <c r="BN266" s="0" t="n">
        <f aca="false">BF266^0.04*BG266^0.22*BH266^0.51*BI266^0.06*BM266^0.17</f>
        <v>62.987193430591</v>
      </c>
      <c r="BO266" s="0" t="str">
        <f aca="false">IF(BN266&gt;=90, "Very Good", IF(BN266&gt;=80, "Good", IF(BN266&gt;=70, "Slightly Good", IF(BN266&gt;=60, "Average", IF(BN266&gt;=50, "Slightly Poor", IF(BN266&gt;=40, "Poor", "Very Poor"))))))</f>
        <v>Average</v>
      </c>
      <c r="BP266" s="0" t="n">
        <f aca="false">IF(AJ266&lt;=1000, -6.942*LN(AJ266)+107.59, IF(AND(AJ266&gt;1000, AJ266&lt;=5213),-36.304*LN(AJ266)+310.72, IF(AJ266&gt;5213, 10)))</f>
        <v>63.0677679193442</v>
      </c>
      <c r="BQ266" s="0" t="n">
        <f aca="false">BF266^0.04*BG266^0.22*BH266^0.51*BI266^0.06*BP266^0.17</f>
        <v>86.1429074835246</v>
      </c>
      <c r="BR266" s="0" t="str">
        <f aca="false">IF(BQ266&gt;=90, "Very Good", IF(BQ266&gt;=80, "Good", IF(BQ266&gt;=70, "Slightly Good", IF(BQ266&gt;=60, "Average", IF(BQ266&gt;=50, "Slightly Poor", IF(BQ266&gt;=40, "Poor", "Very Poor"))))))</f>
        <v>Good</v>
      </c>
      <c r="BT266" s="0" t="n">
        <f aca="false">9.81*LN(AH266)+30.6</f>
        <v>59.9881336035647</v>
      </c>
      <c r="BU266" s="0" t="str">
        <f aca="false">IF(BT266&lt;30, "Clean water", IF(AND(BT266&gt;=30, BT266&lt;40), "Hypolimia", IF(AND(BT266&gt;=40,BT266&lt;50), "Mesotrophic", IF(AND(BT266&gt;=50, BT266&lt;70), "Eutrophic", IF(BT266&gt;70,"Hypertrophic")))))</f>
        <v>Eutrophic</v>
      </c>
      <c r="BW266" s="0" t="str">
        <f aca="false">IF(G266/H266&gt;=1, "PLS CHECK", "")</f>
        <v/>
      </c>
      <c r="BX266" s="0" t="e">
        <f aca="false">IF(AC266/J266&gt;=1, "PLS CHECK", "")</f>
        <v>#DIV/0!</v>
      </c>
      <c r="BY266" s="0" t="e">
        <f aca="false">IF(AE266/J266&gt;=1, "PLS CHECK", "")</f>
        <v>#DIV/0!</v>
      </c>
      <c r="BZ266" s="0" t="e">
        <f aca="false">IF(AD266/J266&gt;=1, "PLS CHECK", "")</f>
        <v>#DIV/0!</v>
      </c>
      <c r="CA266" s="0" t="str">
        <f aca="false">IF(AF266/K266&gt;=1, "PLS CHECK", "")</f>
        <v/>
      </c>
      <c r="CB266" s="0" t="str">
        <f aca="false">IF(AG266/K266&gt;=1, "PLS CHECK", "")</f>
        <v/>
      </c>
    </row>
    <row r="267" customFormat="false" ht="12.5" hidden="false" customHeight="false" outlineLevel="0" collapsed="false">
      <c r="A267" s="0" t="n">
        <v>264</v>
      </c>
      <c r="B267" s="15" t="s">
        <v>99</v>
      </c>
      <c r="C267" s="16" t="s">
        <v>100</v>
      </c>
      <c r="D267" s="0" t="s">
        <v>149</v>
      </c>
      <c r="E267" s="0" t="n">
        <v>7.8</v>
      </c>
      <c r="F267" s="0" t="n">
        <v>9.1</v>
      </c>
      <c r="G267" s="0" t="n">
        <v>0.7</v>
      </c>
      <c r="H267" s="0" t="n">
        <v>3.8</v>
      </c>
      <c r="I267" s="0" t="n">
        <v>1.9</v>
      </c>
      <c r="J267" s="0" t="n">
        <v>4.035</v>
      </c>
      <c r="K267" s="0" t="n">
        <v>0.117</v>
      </c>
      <c r="L267" s="0" t="n">
        <v>2.4</v>
      </c>
      <c r="M267" s="0" t="n">
        <v>24.7</v>
      </c>
      <c r="N267" s="0" t="n">
        <v>0</v>
      </c>
      <c r="O267" s="0" t="n">
        <v>484</v>
      </c>
      <c r="P267" s="0" t="n">
        <v>70000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V267" s="0" t="n">
        <v>0</v>
      </c>
      <c r="AC267" s="0" t="n">
        <v>3.931</v>
      </c>
      <c r="AD267" s="0" t="n">
        <v>0.053</v>
      </c>
      <c r="AE267" s="0" t="n">
        <v>3.774</v>
      </c>
      <c r="AF267" s="0" t="n">
        <v>0.106</v>
      </c>
      <c r="AG267" s="37"/>
      <c r="AH267" s="0" t="n">
        <v>4.2</v>
      </c>
      <c r="AJ267" s="0" t="n">
        <v>6000</v>
      </c>
      <c r="AP267" s="0" t="n">
        <v>0</v>
      </c>
      <c r="AY267" s="0" t="n">
        <v>0</v>
      </c>
      <c r="BF267" s="0" t="n">
        <f aca="false">IF(E267&lt;11,-3.6797*E267^2+48.115*E267-53.83,280.92*EXP(-0.2027*E267))</f>
        <v>97.5940520000001</v>
      </c>
      <c r="BG267" s="0" t="n">
        <f aca="false">32.208*LN(F267)+21.438</f>
        <v>92.5621023107425</v>
      </c>
      <c r="BH267" s="0" t="n">
        <f aca="false">IF(G267&lt;=2, -10*G267+100, 88.958*EXP(-0.0755*G267))</f>
        <v>93</v>
      </c>
      <c r="BI267" s="0" t="n">
        <f aca="false">IF(I267&lt;=100, 0.0053*(I267)^2-1.0332*I267+100.76, 122.82*EXP(-0.0092*I267))</f>
        <v>98.816053</v>
      </c>
      <c r="BJ267" s="0" t="n">
        <f aca="false">IF(P267&lt;=1000, -6.942*LN(P267)+107.59, -36.304*LN(P267)+310.72)</f>
        <v>-94.2965189155274</v>
      </c>
      <c r="BK267" s="0" t="e">
        <f aca="false">BF267^0.04*BG267^0.22*BH267^0.51*BI267^0.06*BJ267^0.17</f>
        <v>#NUM!</v>
      </c>
      <c r="BL267" s="0" t="e">
        <f aca="false">IF(BK267&gt;=90, "Very Good", IF(BK267&gt;=80, "Good", IF(BK267&gt;=70, "Slightly Good", IF(BK267&gt;=60, "Average", IF(BK267&gt;=50, "Slightly Poor", IF(BK267&gt;=40, "Poor", "Very Poor"))))))</f>
        <v>#NUM!</v>
      </c>
      <c r="BM267" s="0" t="n">
        <f aca="false">IF(P267&lt;=1000, -6.942*LN(P267)+107.59, IF(AND(P267&gt;1000, P267&lt;=5213),-36.304*LN(P267)+310.72, IF(P267&gt;5213, 10)))</f>
        <v>10</v>
      </c>
      <c r="BN267" s="0" t="n">
        <f aca="false">BF267^0.04*BG267^0.22*BH267^0.51*BI267^0.06*BM267^0.17</f>
        <v>63.9452359380101</v>
      </c>
      <c r="BO267" s="0" t="str">
        <f aca="false">IF(BN267&gt;=90, "Very Good", IF(BN267&gt;=80, "Good", IF(BN267&gt;=70, "Slightly Good", IF(BN267&gt;=60, "Average", IF(BN267&gt;=50, "Slightly Poor", IF(BN267&gt;=40, "Poor", "Very Poor"))))))</f>
        <v>Average</v>
      </c>
      <c r="BP267" s="0" t="n">
        <f aca="false">IF(AJ267&lt;=1000, -6.942*LN(AJ267)+107.59, IF(AND(AJ267&gt;1000, AJ267&lt;=5213),-36.304*LN(AJ267)+310.72, IF(AJ267&gt;5213, 10)))</f>
        <v>10</v>
      </c>
      <c r="BQ267" s="0" t="n">
        <f aca="false">BF267^0.04*BG267^0.22*BH267^0.51*BI267^0.06*BP267^0.17</f>
        <v>63.9452359380101</v>
      </c>
      <c r="BR267" s="0" t="str">
        <f aca="false">IF(BQ267&gt;=90, "Very Good", IF(BQ267&gt;=80, "Good", IF(BQ267&gt;=70, "Slightly Good", IF(BQ267&gt;=60, "Average", IF(BQ267&gt;=50, "Slightly Poor", IF(BQ267&gt;=40, "Poor", "Very Poor"))))))</f>
        <v>Average</v>
      </c>
      <c r="BT267" s="0" t="n">
        <f aca="false">9.81*LN(AH267)+30.6</f>
        <v>44.6781791930883</v>
      </c>
      <c r="BU267" s="0" t="str">
        <f aca="false">IF(BT267&lt;30, "Clean water", IF(AND(BT267&gt;=30, BT267&lt;40), "Hypolimia", IF(AND(BT267&gt;=40,BT267&lt;50), "Mesotrophic", IF(AND(BT267&gt;=50, BT267&lt;70), "Eutrophic", IF(BT267&gt;70,"Hypertrophic")))))</f>
        <v>Mesotrophic</v>
      </c>
      <c r="BW267" s="0" t="str">
        <f aca="false">IF(G267/H267&gt;=1, "PLS CHECK", "")</f>
        <v/>
      </c>
      <c r="BX267" s="0" t="str">
        <f aca="false">IF(AC267/J267&gt;=1, "PLS CHECK", "")</f>
        <v/>
      </c>
      <c r="BY267" s="0" t="str">
        <f aca="false">IF(AE267/J267&gt;=1, "PLS CHECK", "")</f>
        <v/>
      </c>
      <c r="BZ267" s="0" t="str">
        <f aca="false">IF(AD267/J267&gt;=1, "PLS CHECK", "")</f>
        <v/>
      </c>
      <c r="CA267" s="0" t="str">
        <f aca="false">IF(AF267/K267&gt;=1, "PLS CHECK", "")</f>
        <v/>
      </c>
      <c r="CB267" s="0" t="str">
        <f aca="false">IF(AG267/K267&gt;=1, "PLS CHECK", "")</f>
        <v/>
      </c>
    </row>
    <row r="268" customFormat="false" ht="12.5" hidden="false" customHeight="false" outlineLevel="0" collapsed="false">
      <c r="A268" s="0" t="n">
        <v>265</v>
      </c>
      <c r="B268" s="15" t="s">
        <v>99</v>
      </c>
      <c r="C268" s="16" t="s">
        <v>100</v>
      </c>
      <c r="D268" s="0" t="s">
        <v>149</v>
      </c>
      <c r="E268" s="0" t="n">
        <v>7.7</v>
      </c>
      <c r="F268" s="0" t="n">
        <v>8.2</v>
      </c>
      <c r="G268" s="0" t="n">
        <v>4.6</v>
      </c>
      <c r="H268" s="0" t="n">
        <v>8.3</v>
      </c>
      <c r="I268" s="37"/>
      <c r="J268" s="0" t="n">
        <v>6.902</v>
      </c>
      <c r="K268" s="37"/>
      <c r="L268" s="0" t="n">
        <v>4.4</v>
      </c>
      <c r="M268" s="0" t="n">
        <v>24.1</v>
      </c>
      <c r="O268" s="0" t="n">
        <v>514</v>
      </c>
      <c r="BD268" s="0" t="n">
        <v>0.609</v>
      </c>
      <c r="BF268" s="0" t="n">
        <f aca="false">IF(E268&lt;11,-3.6797*E268^2+48.115*E268-53.83,280.92*EXP(-0.2027*E268))</f>
        <v>98.486087</v>
      </c>
      <c r="BG268" s="0" t="n">
        <f aca="false">32.208*LN(F268)+21.438</f>
        <v>89.2079528407348</v>
      </c>
      <c r="BH268" s="0" t="n">
        <f aca="false">IF(G268&lt;=2, -10*G268+100, 88.958*EXP(-0.0755*G268))</f>
        <v>62.8571284237721</v>
      </c>
      <c r="BI268" s="0" t="n">
        <f aca="false">IF(I268&lt;=100, 0.0053*(I268)^2-1.0332*I268+100.76, 122.82*EXP(-0.0092*I268))</f>
        <v>100.76</v>
      </c>
      <c r="BJ268" s="0" t="e">
        <f aca="false">IF(P268&lt;=1000, -6.942*LN(P268)+107.59, -36.304*LN(P268)+310.72)</f>
        <v>#VALUE!</v>
      </c>
      <c r="BK268" s="0" t="e">
        <f aca="false">BF268^0.04*BG268^0.22*BH268^0.51*BI268^0.06*BJ268^0.17</f>
        <v>#VALUE!</v>
      </c>
      <c r="BL268" s="0" t="e">
        <f aca="false">IF(BK268&gt;=90, "Very Good", IF(BK268&gt;=80, "Good", IF(BK268&gt;=70, "Slightly Good", IF(BK268&gt;=60, "Average", IF(BK268&gt;=50, "Slightly Poor", IF(BK268&gt;=40, "Poor", "Very Poor"))))))</f>
        <v>#VALUE!</v>
      </c>
      <c r="BM268" s="0" t="e">
        <f aca="false">IF(P268&lt;=1000, -6.942*LN(P268)+107.59, IF(AND(P268&gt;1000, P268&lt;=5213),-36.304*LN(P268)+310.72, IF(P268&gt;5213, 10)))</f>
        <v>#VALUE!</v>
      </c>
      <c r="BN268" s="0" t="e">
        <f aca="false">BF268^0.04*BG268^0.22*BH268^0.51*BI268^0.06*BM268^0.17</f>
        <v>#VALUE!</v>
      </c>
      <c r="BO268" s="0" t="e">
        <f aca="false">IF(BN268&gt;=90, "Very Good", IF(BN268&gt;=80, "Good", IF(BN268&gt;=70, "Slightly Good", IF(BN268&gt;=60, "Average", IF(BN268&gt;=50, "Slightly Poor", IF(BN268&gt;=40, "Poor", "Very Poor"))))))</f>
        <v>#VALUE!</v>
      </c>
      <c r="BP268" s="0" t="e">
        <f aca="false">IF(AJ268&lt;=1000, -6.942*LN(AJ268)+107.59, IF(AND(AJ268&gt;1000, AJ268&lt;=5213),-36.304*LN(AJ268)+310.72, IF(AJ268&gt;5213, 10)))</f>
        <v>#VALUE!</v>
      </c>
      <c r="BQ268" s="0" t="e">
        <f aca="false">BF268^0.04*BG268^0.22*BH268^0.51*BI268^0.06*BP268^0.17</f>
        <v>#VALUE!</v>
      </c>
      <c r="BR268" s="0" t="e">
        <f aca="false">IF(BQ268&gt;=90, "Very Good", IF(BQ268&gt;=80, "Good", IF(BQ268&gt;=70, "Slightly Good", IF(BQ268&gt;=60, "Average", IF(BQ268&gt;=50, "Slightly Poor", IF(BQ268&gt;=40, "Poor", "Very Poor"))))))</f>
        <v>#VALUE!</v>
      </c>
      <c r="BT268" s="0" t="e">
        <f aca="false">9.81*LN(AH268)+30.6</f>
        <v>#VALUE!</v>
      </c>
      <c r="BU268" s="0" t="e">
        <f aca="false">IF(BT268&lt;30, "Clean water", IF(AND(BT268&gt;=30, BT268&lt;40), "Hypolimia", IF(AND(BT268&gt;=40,BT268&lt;50), "Mesotrophic", IF(AND(BT268&gt;=50, BT268&lt;70), "Eutrophic", IF(BT268&gt;70,"Hypertrophic")))))</f>
        <v>#VALUE!</v>
      </c>
      <c r="BW268" s="0" t="str">
        <f aca="false">IF(G268/H268&gt;=1, "PLS CHECK", "")</f>
        <v/>
      </c>
      <c r="BX268" s="0" t="str">
        <f aca="false">IF(AC268/J268&gt;=1, "PLS CHECK", "")</f>
        <v/>
      </c>
      <c r="BY268" s="0" t="str">
        <f aca="false">IF(AE268/J268&gt;=1, "PLS CHECK", "")</f>
        <v/>
      </c>
      <c r="BZ268" s="0" t="str">
        <f aca="false">IF(AD268/J268&gt;=1, "PLS CHECK", "")</f>
        <v/>
      </c>
      <c r="CA268" s="0" t="e">
        <f aca="false">IF(AF268/K268&gt;=1, "PLS CHECK", "")</f>
        <v>#DIV/0!</v>
      </c>
      <c r="CB268" s="0" t="e">
        <f aca="false">IF(AG268/K268&gt;=1, "PLS CHECK", "")</f>
        <v>#DIV/0!</v>
      </c>
    </row>
    <row r="269" customFormat="false" ht="12.5" hidden="false" customHeight="false" outlineLevel="0" collapsed="false">
      <c r="A269" s="0" t="n">
        <v>266</v>
      </c>
      <c r="B269" s="15" t="s">
        <v>101</v>
      </c>
      <c r="C269" s="16" t="s">
        <v>102</v>
      </c>
      <c r="D269" s="0" t="s">
        <v>149</v>
      </c>
      <c r="E269" s="0" t="n">
        <v>7.7</v>
      </c>
      <c r="F269" s="37"/>
      <c r="G269" s="0" t="n">
        <v>2.1</v>
      </c>
      <c r="H269" s="0" t="n">
        <v>5.3</v>
      </c>
      <c r="I269" s="37"/>
      <c r="J269" s="0" t="n">
        <v>3.737</v>
      </c>
      <c r="K269" s="0" t="n">
        <v>0.113</v>
      </c>
      <c r="L269" s="0" t="n">
        <v>2.6</v>
      </c>
      <c r="M269" s="0" t="n">
        <v>23.8</v>
      </c>
      <c r="N269" s="0" t="n">
        <v>0</v>
      </c>
      <c r="O269" s="0" t="n">
        <v>321</v>
      </c>
      <c r="P269" s="0" t="n">
        <v>10000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V269" s="0" t="n">
        <v>0</v>
      </c>
      <c r="AC269" s="0" t="n">
        <v>3.731</v>
      </c>
      <c r="AD269" s="0" t="n">
        <v>0.264</v>
      </c>
      <c r="AE269" s="0" t="n">
        <v>3.347</v>
      </c>
      <c r="AF269" s="0" t="n">
        <v>0.079</v>
      </c>
      <c r="AG269" s="0" t="n">
        <v>0.066</v>
      </c>
      <c r="AH269" s="0" t="n">
        <v>13.8</v>
      </c>
      <c r="AI269" s="0" t="n">
        <v>0</v>
      </c>
      <c r="AJ269" s="0" t="n">
        <v>64</v>
      </c>
      <c r="AP269" s="0" t="n">
        <v>0</v>
      </c>
      <c r="AQ269" s="0" t="n">
        <v>0</v>
      </c>
      <c r="AR269" s="0" t="n">
        <v>0</v>
      </c>
      <c r="AS269" s="0" t="n">
        <v>0</v>
      </c>
      <c r="AU269" s="0" t="n">
        <v>0</v>
      </c>
      <c r="AV269" s="0" t="n">
        <v>0</v>
      </c>
      <c r="AW269" s="0" t="n">
        <v>0</v>
      </c>
      <c r="AY269" s="0" t="n">
        <v>0</v>
      </c>
      <c r="AZ269" s="0" t="n">
        <v>0</v>
      </c>
      <c r="BB269" s="0" t="n">
        <v>0</v>
      </c>
      <c r="BE269" s="0" t="n">
        <v>0</v>
      </c>
      <c r="BF269" s="0" t="n">
        <f aca="false">IF(E269&lt;11,-3.6797*E269^2+48.115*E269-53.83,280.92*EXP(-0.2027*E269))</f>
        <v>98.486087</v>
      </c>
      <c r="BG269" s="0" t="e">
        <f aca="false">32.208*LN(F269)+21.438</f>
        <v>#VALUE!</v>
      </c>
      <c r="BH269" s="0" t="n">
        <f aca="false">IF(G269&lt;=2, -10*G269+100, 88.958*EXP(-0.0755*G269))</f>
        <v>75.9150041678102</v>
      </c>
      <c r="BI269" s="0" t="n">
        <f aca="false">IF(I269&lt;=100, 0.0053*(I269)^2-1.0332*I269+100.76, 122.82*EXP(-0.0092*I269))</f>
        <v>100.76</v>
      </c>
      <c r="BJ269" s="0" t="n">
        <f aca="false">IF(P269&lt;=1000, -6.942*LN(P269)+107.59, -36.304*LN(P269)+310.72)</f>
        <v>-23.6521968642234</v>
      </c>
      <c r="BK269" s="0" t="e">
        <f aca="false">BF269^0.04*BG269^0.22*BH269^0.51*BI269^0.06*BJ269^0.17</f>
        <v>#VALUE!</v>
      </c>
      <c r="BL269" s="0" t="e">
        <f aca="false">IF(BK269&gt;=90, "Very Good", IF(BK269&gt;=80, "Good", IF(BK269&gt;=70, "Slightly Good", IF(BK269&gt;=60, "Average", IF(BK269&gt;=50, "Slightly Poor", IF(BK269&gt;=40, "Poor", "Very Poor"))))))</f>
        <v>#VALUE!</v>
      </c>
      <c r="BM269" s="0" t="n">
        <f aca="false">IF(P269&lt;=1000, -6.942*LN(P269)+107.59, IF(AND(P269&gt;1000, P269&lt;=5213),-36.304*LN(P269)+310.72, IF(P269&gt;5213, 10)))</f>
        <v>10</v>
      </c>
      <c r="BN269" s="0" t="e">
        <f aca="false">BF269^0.04*BG269^0.22*BH269^0.51*BI269^0.06*BM269^0.17</f>
        <v>#VALUE!</v>
      </c>
      <c r="BO269" s="0" t="e">
        <f aca="false">IF(BN269&gt;=90, "Very Good", IF(BN269&gt;=80, "Good", IF(BN269&gt;=70, "Slightly Good", IF(BN269&gt;=60, "Average", IF(BN269&gt;=50, "Slightly Poor", IF(BN269&gt;=40, "Poor", "Very Poor"))))))</f>
        <v>#VALUE!</v>
      </c>
      <c r="BP269" s="0" t="n">
        <f aca="false">IF(AJ269&lt;=1000, -6.942*LN(AJ269)+107.59, IF(AND(AJ269&gt;1000, AJ269&lt;=5213),-36.304*LN(AJ269)+310.72, IF(AJ269&gt;5213, 10)))</f>
        <v>78.7190336353172</v>
      </c>
      <c r="BQ269" s="0" t="e">
        <f aca="false">BF269^0.04*BG269^0.22*BH269^0.51*BI269^0.06*BP269^0.17</f>
        <v>#VALUE!</v>
      </c>
      <c r="BR269" s="0" t="e">
        <f aca="false">IF(BQ269&gt;=90, "Very Good", IF(BQ269&gt;=80, "Good", IF(BQ269&gt;=70, "Slightly Good", IF(BQ269&gt;=60, "Average", IF(BQ269&gt;=50, "Slightly Poor", IF(BQ269&gt;=40, "Poor", "Very Poor"))))))</f>
        <v>#VALUE!</v>
      </c>
      <c r="BT269" s="0" t="n">
        <f aca="false">9.81*LN(AH269)+30.6</f>
        <v>56.3479988891206</v>
      </c>
      <c r="BU269" s="0" t="str">
        <f aca="false">IF(BT269&lt;30, "Clean water", IF(AND(BT269&gt;=30, BT269&lt;40), "Hypolimia", IF(AND(BT269&gt;=40,BT269&lt;50), "Mesotrophic", IF(AND(BT269&gt;=50, BT269&lt;70), "Eutrophic", IF(BT269&gt;70,"Hypertrophic")))))</f>
        <v>Eutrophic</v>
      </c>
      <c r="BW269" s="0" t="str">
        <f aca="false">IF(G269/H269&gt;=1, "PLS CHECK", "")</f>
        <v/>
      </c>
      <c r="BX269" s="0" t="str">
        <f aca="false">IF(AC269/J269&gt;=1, "PLS CHECK", "")</f>
        <v/>
      </c>
      <c r="BY269" s="0" t="str">
        <f aca="false">IF(AE269/J269&gt;=1, "PLS CHECK", "")</f>
        <v/>
      </c>
      <c r="BZ269" s="0" t="str">
        <f aca="false">IF(AD269/J269&gt;=1, "PLS CHECK", "")</f>
        <v/>
      </c>
      <c r="CA269" s="0" t="str">
        <f aca="false">IF(AF269/K269&gt;=1, "PLS CHECK", "")</f>
        <v/>
      </c>
      <c r="CB269" s="0" t="str">
        <f aca="false">IF(AG269/K269&gt;=1, "PLS CHECK", "")</f>
        <v/>
      </c>
    </row>
    <row r="270" customFormat="false" ht="12.5" hidden="false" customHeight="false" outlineLevel="0" collapsed="false">
      <c r="A270" s="0" t="n">
        <v>267</v>
      </c>
      <c r="B270" s="15" t="s">
        <v>103</v>
      </c>
      <c r="C270" s="16" t="s">
        <v>104</v>
      </c>
      <c r="D270" s="0" t="s">
        <v>149</v>
      </c>
      <c r="E270" s="0" t="n">
        <v>8.4</v>
      </c>
      <c r="F270" s="0" t="n">
        <v>11.3</v>
      </c>
      <c r="G270" s="0" t="n">
        <v>1.1</v>
      </c>
      <c r="H270" s="0" t="n">
        <v>4.8</v>
      </c>
      <c r="I270" s="0" t="n">
        <v>3</v>
      </c>
      <c r="J270" s="0" t="n">
        <v>2.93</v>
      </c>
      <c r="K270" s="0" t="n">
        <v>0.035</v>
      </c>
      <c r="L270" s="0" t="n">
        <v>1.9</v>
      </c>
      <c r="M270" s="0" t="n">
        <v>26.3</v>
      </c>
      <c r="N270" s="0" t="n">
        <v>0</v>
      </c>
      <c r="O270" s="0" t="n">
        <v>480</v>
      </c>
      <c r="P270" s="0" t="n">
        <v>2200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0</v>
      </c>
      <c r="AC270" s="0" t="n">
        <v>2.868</v>
      </c>
      <c r="AD270" s="0" t="n">
        <v>0.039</v>
      </c>
      <c r="AE270" s="0" t="n">
        <v>2.65</v>
      </c>
      <c r="AF270" s="37"/>
      <c r="AG270" s="0" t="n">
        <v>0.001</v>
      </c>
      <c r="AH270" s="0" t="n">
        <v>19.7</v>
      </c>
      <c r="AJ270" s="0" t="n">
        <v>510</v>
      </c>
      <c r="AP270" s="0" t="n">
        <v>0</v>
      </c>
      <c r="AY270" s="0" t="n">
        <v>0</v>
      </c>
      <c r="BF270" s="0" t="n">
        <f aca="false">IF(E270&lt;11,-3.6797*E270^2+48.115*E270-53.83,280.92*EXP(-0.2027*E270))</f>
        <v>90.6963680000001</v>
      </c>
      <c r="BG270" s="0" t="n">
        <f aca="false">32.208*LN(F270)+21.438</f>
        <v>99.5360461899348</v>
      </c>
      <c r="BH270" s="0" t="n">
        <f aca="false">IF(G270&lt;=2, -10*G270+100, 88.958*EXP(-0.0755*G270))</f>
        <v>89</v>
      </c>
      <c r="BI270" s="0" t="n">
        <f aca="false">IF(I270&lt;=100, 0.0053*(I270)^2-1.0332*I270+100.76, 122.82*EXP(-0.0092*I270))</f>
        <v>97.7081</v>
      </c>
      <c r="BJ270" s="0" t="n">
        <f aca="false">IF(P270&lt;=1000, -6.942*LN(P270)+107.59, -36.304*LN(P270)+310.72)</f>
        <v>31.316696341168</v>
      </c>
      <c r="BK270" s="0" t="n">
        <f aca="false">BF270^0.04*BG270^0.22*BH270^0.51*BI270^0.06*BJ270^0.17</f>
        <v>76.8645215357233</v>
      </c>
      <c r="BL270" s="0" t="str">
        <f aca="false">IF(BK270&gt;=90, "Very Good", IF(BK270&gt;=80, "Good", IF(BK270&gt;=70, "Slightly Good", IF(BK270&gt;=60, "Average", IF(BK270&gt;=50, "Slightly Poor", IF(BK270&gt;=40, "Poor", "Very Poor"))))))</f>
        <v>Slightly Good</v>
      </c>
      <c r="BM270" s="0" t="n">
        <f aca="false">IF(P270&lt;=1000, -6.942*LN(P270)+107.59, IF(AND(P270&gt;1000, P270&lt;=5213),-36.304*LN(P270)+310.72, IF(P270&gt;5213, 10)))</f>
        <v>31.316696341168</v>
      </c>
      <c r="BN270" s="0" t="n">
        <f aca="false">BF270^0.04*BG270^0.22*BH270^0.51*BI270^0.06*BM270^0.17</f>
        <v>76.8645215357233</v>
      </c>
      <c r="BO270" s="0" t="str">
        <f aca="false">IF(BN270&gt;=90, "Very Good", IF(BN270&gt;=80, "Good", IF(BN270&gt;=70, "Slightly Good", IF(BN270&gt;=60, "Average", IF(BN270&gt;=50, "Slightly Poor", IF(BN270&gt;=40, "Poor", "Very Poor"))))))</f>
        <v>Slightly Good</v>
      </c>
      <c r="BP270" s="0" t="n">
        <f aca="false">IF(AJ270&lt;=1000, -6.942*LN(AJ270)+107.59, IF(AND(AJ270&gt;1000, AJ270&lt;=5213),-36.304*LN(AJ270)+310.72, IF(AJ270&gt;5213, 10)))</f>
        <v>64.3107207420631</v>
      </c>
      <c r="BQ270" s="0" t="n">
        <f aca="false">BF270^0.04*BG270^0.22*BH270^0.51*BI270^0.06*BP270^0.17</f>
        <v>86.866473756519</v>
      </c>
      <c r="BR270" s="0" t="str">
        <f aca="false">IF(BQ270&gt;=90, "Very Good", IF(BQ270&gt;=80, "Good", IF(BQ270&gt;=70, "Slightly Good", IF(BQ270&gt;=60, "Average", IF(BQ270&gt;=50, "Slightly Poor", IF(BQ270&gt;=40, "Poor", "Very Poor"))))))</f>
        <v>Good</v>
      </c>
      <c r="BT270" s="0" t="n">
        <f aca="false">9.81*LN(AH270)+30.6</f>
        <v>59.8398688166481</v>
      </c>
      <c r="BU270" s="0" t="str">
        <f aca="false">IF(BT270&lt;30, "Clean water", IF(AND(BT270&gt;=30, BT270&lt;40), "Hypolimia", IF(AND(BT270&gt;=40,BT270&lt;50), "Mesotrophic", IF(AND(BT270&gt;=50, BT270&lt;70), "Eutrophic", IF(BT270&gt;70,"Hypertrophic")))))</f>
        <v>Eutrophic</v>
      </c>
      <c r="BW270" s="0" t="str">
        <f aca="false">IF(G270/H270&gt;=1, "PLS CHECK", "")</f>
        <v/>
      </c>
      <c r="BX270" s="0" t="str">
        <f aca="false">IF(AC270/J270&gt;=1, "PLS CHECK", "")</f>
        <v/>
      </c>
      <c r="BY270" s="0" t="str">
        <f aca="false">IF(AE270/J270&gt;=1, "PLS CHECK", "")</f>
        <v/>
      </c>
      <c r="BZ270" s="0" t="str">
        <f aca="false">IF(AD270/J270&gt;=1, "PLS CHECK", "")</f>
        <v/>
      </c>
      <c r="CA270" s="0" t="str">
        <f aca="false">IF(AF270/K270&gt;=1, "PLS CHECK", "")</f>
        <v/>
      </c>
      <c r="CB270" s="0" t="str">
        <f aca="false">IF(AG270/K270&gt;=1, "PLS CHECK", "")</f>
        <v/>
      </c>
    </row>
    <row r="271" customFormat="false" ht="12.5" hidden="false" customHeight="false" outlineLevel="0" collapsed="false">
      <c r="A271" s="0" t="n">
        <v>268</v>
      </c>
      <c r="B271" s="15" t="s">
        <v>105</v>
      </c>
      <c r="C271" s="16" t="s">
        <v>106</v>
      </c>
      <c r="D271" s="0" t="s">
        <v>149</v>
      </c>
      <c r="E271" s="0" t="n">
        <v>8.2</v>
      </c>
      <c r="F271" s="0" t="n">
        <v>9</v>
      </c>
      <c r="G271" s="0" t="n">
        <v>1.2</v>
      </c>
      <c r="H271" s="0" t="n">
        <v>4.2</v>
      </c>
      <c r="I271" s="0" t="n">
        <v>6</v>
      </c>
      <c r="J271" s="37"/>
      <c r="K271" s="0" t="n">
        <v>0.026</v>
      </c>
      <c r="L271" s="0" t="n">
        <v>2.2</v>
      </c>
      <c r="M271" s="0" t="n">
        <v>23.1</v>
      </c>
      <c r="N271" s="0" t="n">
        <v>0</v>
      </c>
      <c r="O271" s="0" t="n">
        <v>186</v>
      </c>
      <c r="P271" s="0" t="n">
        <v>7100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V271" s="0" t="n">
        <v>0</v>
      </c>
      <c r="AC271" s="37"/>
      <c r="AD271" s="0" t="n">
        <v>0.028</v>
      </c>
      <c r="AE271" s="37"/>
      <c r="AF271" s="0" t="n">
        <v>0.016</v>
      </c>
      <c r="AG271" s="0" t="n">
        <v>0.004</v>
      </c>
      <c r="AH271" s="0" t="n">
        <v>24.3</v>
      </c>
      <c r="AJ271" s="0" t="n">
        <v>16</v>
      </c>
      <c r="AP271" s="0" t="n">
        <v>0</v>
      </c>
      <c r="AY271" s="0" t="n">
        <v>0</v>
      </c>
      <c r="BF271" s="0" t="n">
        <f aca="false">IF(E271&lt;11,-3.6797*E271^2+48.115*E271-53.83,280.92*EXP(-0.2027*E271))</f>
        <v>93.289972</v>
      </c>
      <c r="BG271" s="0" t="n">
        <f aca="false">32.208*LN(F271)+21.438</f>
        <v>92.206209186845</v>
      </c>
      <c r="BH271" s="0" t="n">
        <f aca="false">IF(G271&lt;=2, -10*G271+100, 88.958*EXP(-0.0755*G271))</f>
        <v>88</v>
      </c>
      <c r="BI271" s="0" t="n">
        <f aca="false">IF(I271&lt;=100, 0.0053*(I271)^2-1.0332*I271+100.76, 122.82*EXP(-0.0092*I271))</f>
        <v>94.7516</v>
      </c>
      <c r="BJ271" s="0" t="n">
        <f aca="false">IF(P271&lt;=1000, -6.942*LN(P271)+107.59, -36.304*LN(P271)+310.72)</f>
        <v>-11.2184286882195</v>
      </c>
      <c r="BK271" s="0" t="e">
        <f aca="false">BF271^0.04*BG271^0.22*BH271^0.51*BI271^0.06*BJ271^0.17</f>
        <v>#NUM!</v>
      </c>
      <c r="BL271" s="0" t="e">
        <f aca="false">IF(BK271&gt;=90, "Very Good", IF(BK271&gt;=80, "Good", IF(BK271&gt;=70, "Slightly Good", IF(BK271&gt;=60, "Average", IF(BK271&gt;=50, "Slightly Poor", IF(BK271&gt;=40, "Poor", "Very Poor"))))))</f>
        <v>#NUM!</v>
      </c>
      <c r="BM271" s="0" t="n">
        <f aca="false">IF(P271&lt;=1000, -6.942*LN(P271)+107.59, IF(AND(P271&gt;1000, P271&lt;=5213),-36.304*LN(P271)+310.72, IF(P271&gt;5213, 10)))</f>
        <v>10</v>
      </c>
      <c r="BN271" s="0" t="n">
        <f aca="false">BF271^0.04*BG271^0.22*BH271^0.51*BI271^0.06*BM271^0.17</f>
        <v>61.8474775042346</v>
      </c>
      <c r="BO271" s="0" t="str">
        <f aca="false">IF(BN271&gt;=90, "Very Good", IF(BN271&gt;=80, "Good", IF(BN271&gt;=70, "Slightly Good", IF(BN271&gt;=60, "Average", IF(BN271&gt;=50, "Slightly Poor", IF(BN271&gt;=40, "Poor", "Very Poor"))))))</f>
        <v>Average</v>
      </c>
      <c r="BP271" s="0" t="n">
        <f aca="false">IF(AJ271&lt;=1000, -6.942*LN(AJ271)+107.59, IF(AND(AJ271&gt;1000, AJ271&lt;=5213),-36.304*LN(AJ271)+310.72, IF(AJ271&gt;5213, 10)))</f>
        <v>88.3426890902114</v>
      </c>
      <c r="BQ271" s="0" t="n">
        <f aca="false">BF271^0.04*BG271^0.22*BH271^0.51*BI271^0.06*BP271^0.17</f>
        <v>89.5717369075384</v>
      </c>
      <c r="BR271" s="0" t="str">
        <f aca="false">IF(BQ271&gt;=90, "Very Good", IF(BQ271&gt;=80, "Good", IF(BQ271&gt;=70, "Slightly Good", IF(BQ271&gt;=60, "Average", IF(BQ271&gt;=50, "Slightly Poor", IF(BQ271&gt;=40, "Poor", "Very Poor"))))))</f>
        <v>Good</v>
      </c>
      <c r="BT271" s="0" t="n">
        <f aca="false">9.81*LN(AH271)+30.6</f>
        <v>61.8985729968992</v>
      </c>
      <c r="BU271" s="0" t="str">
        <f aca="false">IF(BT271&lt;30, "Clean water", IF(AND(BT271&gt;=30, BT271&lt;40), "Hypolimia", IF(AND(BT271&gt;=40,BT271&lt;50), "Mesotrophic", IF(AND(BT271&gt;=50, BT271&lt;70), "Eutrophic", IF(BT271&gt;70,"Hypertrophic")))))</f>
        <v>Eutrophic</v>
      </c>
      <c r="BW271" s="0" t="str">
        <f aca="false">IF(G271/H271&gt;=1, "PLS CHECK", "")</f>
        <v/>
      </c>
      <c r="BX271" s="0" t="e">
        <f aca="false">IF(AC271/J271&gt;=1, "PLS CHECK", "")</f>
        <v>#DIV/0!</v>
      </c>
      <c r="BY271" s="0" t="e">
        <f aca="false">IF(AE271/J271&gt;=1, "PLS CHECK", "")</f>
        <v>#DIV/0!</v>
      </c>
      <c r="BZ271" s="0" t="e">
        <f aca="false">IF(AD271/J271&gt;=1, "PLS CHECK", "")</f>
        <v>#DIV/0!</v>
      </c>
      <c r="CA271" s="0" t="str">
        <f aca="false">IF(AF271/K271&gt;=1, "PLS CHECK", "")</f>
        <v/>
      </c>
      <c r="CB271" s="0" t="str">
        <f aca="false">IF(AG271/K271&gt;=1, "PLS CHECK", "")</f>
        <v/>
      </c>
    </row>
    <row r="272" customFormat="false" ht="12.5" hidden="false" customHeight="false" outlineLevel="0" collapsed="false">
      <c r="A272" s="0" t="n">
        <v>269</v>
      </c>
      <c r="B272" s="15" t="s">
        <v>107</v>
      </c>
      <c r="C272" s="16" t="s">
        <v>108</v>
      </c>
      <c r="D272" s="0" t="s">
        <v>149</v>
      </c>
      <c r="E272" s="37"/>
      <c r="F272" s="0" t="n">
        <v>13.8</v>
      </c>
      <c r="G272" s="0" t="n">
        <v>1</v>
      </c>
      <c r="H272" s="0" t="n">
        <v>2.4</v>
      </c>
      <c r="I272" s="0" t="n">
        <v>3.3</v>
      </c>
      <c r="J272" s="0" t="n">
        <v>5.031</v>
      </c>
      <c r="K272" s="0" t="n">
        <v>0.071</v>
      </c>
      <c r="L272" s="37"/>
      <c r="M272" s="0" t="n">
        <v>23.3</v>
      </c>
      <c r="N272" s="0" t="n">
        <v>0</v>
      </c>
      <c r="O272" s="0" t="n">
        <v>564</v>
      </c>
      <c r="P272" s="0" t="n">
        <v>10000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V272" s="0" t="n">
        <v>0</v>
      </c>
      <c r="AC272" s="0" t="n">
        <v>4.829</v>
      </c>
      <c r="AD272" s="0" t="n">
        <v>0.032</v>
      </c>
      <c r="AE272" s="0" t="n">
        <v>4.793</v>
      </c>
      <c r="AF272" s="0" t="n">
        <v>0.068</v>
      </c>
      <c r="AG272" s="0" t="n">
        <v>0.044</v>
      </c>
      <c r="AH272" s="0" t="n">
        <v>5.4</v>
      </c>
      <c r="AJ272" s="0" t="n">
        <v>6100</v>
      </c>
      <c r="AP272" s="0" t="n">
        <v>0</v>
      </c>
      <c r="AY272" s="0" t="n">
        <v>0</v>
      </c>
      <c r="BF272" s="0" t="n">
        <f aca="false">IF(E272&lt;11,-3.6797*E272^2+48.115*E272-53.83,280.92*EXP(-0.2027*E272))</f>
        <v>-53.83</v>
      </c>
      <c r="BG272" s="0" t="n">
        <f aca="false">32.208*LN(F272)+21.438</f>
        <v>105.973326016391</v>
      </c>
      <c r="BH272" s="0" t="n">
        <f aca="false">IF(G272&lt;=2, -10*G272+100, 88.958*EXP(-0.0755*G272))</f>
        <v>90</v>
      </c>
      <c r="BI272" s="0" t="n">
        <f aca="false">IF(I272&lt;=100, 0.0053*(I272)^2-1.0332*I272+100.76, 122.82*EXP(-0.0092*I272))</f>
        <v>97.408157</v>
      </c>
      <c r="BJ272" s="0" t="n">
        <f aca="false">IF(P272&lt;=1000, -6.942*LN(P272)+107.59, -36.304*LN(P272)+310.72)</f>
        <v>-23.6521968642234</v>
      </c>
      <c r="BK272" s="0" t="e">
        <f aca="false">BF272^0.04*BG272^0.22*BH272^0.51*BI272^0.06*BJ272^0.17</f>
        <v>#NUM!</v>
      </c>
      <c r="BL272" s="0" t="e">
        <f aca="false">IF(BK272&gt;=90, "Very Good", IF(BK272&gt;=80, "Good", IF(BK272&gt;=70, "Slightly Good", IF(BK272&gt;=60, "Average", IF(BK272&gt;=50, "Slightly Poor", IF(BK272&gt;=40, "Poor", "Very Poor"))))))</f>
        <v>#NUM!</v>
      </c>
      <c r="BM272" s="0" t="n">
        <f aca="false">IF(P272&lt;=1000, -6.942*LN(P272)+107.59, IF(AND(P272&gt;1000, P272&lt;=5213),-36.304*LN(P272)+310.72, IF(P272&gt;5213, 10)))</f>
        <v>10</v>
      </c>
      <c r="BN272" s="0" t="n">
        <f aca="false">BF272^0.04*BG272^0.22*BH272^0.51*BI272^0.06*BM272^0.17</f>
        <v>-63.2067731113971</v>
      </c>
      <c r="BO272" s="0" t="str">
        <f aca="false">IF(BN272&gt;=90, "Very Good", IF(BN272&gt;=80, "Good", IF(BN272&gt;=70, "Slightly Good", IF(BN272&gt;=60, "Average", IF(BN272&gt;=50, "Slightly Poor", IF(BN272&gt;=40, "Poor", "Very Poor"))))))</f>
        <v>Very Poor</v>
      </c>
      <c r="BP272" s="0" t="n">
        <f aca="false">IF(AJ272&lt;=1000, -6.942*LN(AJ272)+107.59, IF(AND(AJ272&gt;1000, AJ272&lt;=5213),-36.304*LN(AJ272)+310.72, IF(AJ272&gt;5213, 10)))</f>
        <v>10</v>
      </c>
      <c r="BQ272" s="0" t="n">
        <f aca="false">BF272^0.04*BG272^0.22*BH272^0.51*BI272^0.06*BP272^0.17</f>
        <v>-63.2067731113971</v>
      </c>
      <c r="BR272" s="0" t="str">
        <f aca="false">IF(BQ272&gt;=90, "Very Good", IF(BQ272&gt;=80, "Good", IF(BQ272&gt;=70, "Slightly Good", IF(BQ272&gt;=60, "Average", IF(BQ272&gt;=50, "Slightly Poor", IF(BQ272&gt;=40, "Poor", "Very Poor"))))))</f>
        <v>Very Poor</v>
      </c>
      <c r="BT272" s="0" t="n">
        <f aca="false">9.81*LN(AH272)+30.6</f>
        <v>47.143573734524</v>
      </c>
      <c r="BU272" s="0" t="str">
        <f aca="false">IF(BT272&lt;30, "Clean water", IF(AND(BT272&gt;=30, BT272&lt;40), "Hypolimia", IF(AND(BT272&gt;=40,BT272&lt;50), "Mesotrophic", IF(AND(BT272&gt;=50, BT272&lt;70), "Eutrophic", IF(BT272&gt;70,"Hypertrophic")))))</f>
        <v>Mesotrophic</v>
      </c>
      <c r="BW272" s="0" t="str">
        <f aca="false">IF(G272/H272&gt;=1, "PLS CHECK", "")</f>
        <v/>
      </c>
      <c r="BX272" s="0" t="str">
        <f aca="false">IF(AC272/J272&gt;=1, "PLS CHECK", "")</f>
        <v/>
      </c>
      <c r="BY272" s="0" t="str">
        <f aca="false">IF(AE272/J272&gt;=1, "PLS CHECK", "")</f>
        <v/>
      </c>
      <c r="BZ272" s="0" t="str">
        <f aca="false">IF(AD272/J272&gt;=1, "PLS CHECK", "")</f>
        <v/>
      </c>
      <c r="CA272" s="0" t="str">
        <f aca="false">IF(AF272/K272&gt;=1, "PLS CHECK", "")</f>
        <v/>
      </c>
      <c r="CB272" s="0" t="str">
        <f aca="false">IF(AG272/K272&gt;=1, "PLS CHECK", "")</f>
        <v/>
      </c>
    </row>
    <row r="273" customFormat="false" ht="12.5" hidden="false" customHeight="false" outlineLevel="0" collapsed="false">
      <c r="A273" s="0" t="n">
        <v>270</v>
      </c>
      <c r="B273" s="15" t="s">
        <v>109</v>
      </c>
      <c r="C273" s="16" t="s">
        <v>110</v>
      </c>
      <c r="D273" s="0" t="s">
        <v>149</v>
      </c>
      <c r="E273" s="0" t="n">
        <v>7.5</v>
      </c>
      <c r="F273" s="0" t="n">
        <v>9.9</v>
      </c>
      <c r="G273" s="0" t="n">
        <v>1.5</v>
      </c>
      <c r="H273" s="0" t="n">
        <v>5.4</v>
      </c>
      <c r="I273" s="0" t="n">
        <v>7.3</v>
      </c>
      <c r="J273" s="0" t="n">
        <v>8.735</v>
      </c>
      <c r="K273" s="0" t="n">
        <v>0.076</v>
      </c>
      <c r="L273" s="0" t="n">
        <v>4.1</v>
      </c>
      <c r="M273" s="0" t="n">
        <v>24.5</v>
      </c>
      <c r="O273" s="0" t="n">
        <v>504</v>
      </c>
      <c r="AC273" s="0" t="n">
        <v>8.626</v>
      </c>
      <c r="AD273" s="0" t="n">
        <v>0.131</v>
      </c>
      <c r="AE273" s="37"/>
      <c r="AF273" s="0" t="n">
        <v>0.043</v>
      </c>
      <c r="AG273" s="0" t="n">
        <v>0.018</v>
      </c>
      <c r="BD273" s="0" t="n">
        <v>2.279</v>
      </c>
      <c r="BF273" s="0" t="n">
        <f aca="false">IF(E273&lt;11,-3.6797*E273^2+48.115*E273-53.83,280.92*EXP(-0.2027*E273))</f>
        <v>100.049375</v>
      </c>
      <c r="BG273" s="0" t="n">
        <f aca="false">32.208*LN(F273)+21.438</f>
        <v>95.2759594579826</v>
      </c>
      <c r="BH273" s="0" t="n">
        <f aca="false">IF(G273&lt;=2, -10*G273+100, 88.958*EXP(-0.0755*G273))</f>
        <v>85</v>
      </c>
      <c r="BI273" s="0" t="n">
        <f aca="false">IF(I273&lt;=100, 0.0053*(I273)^2-1.0332*I273+100.76, 122.82*EXP(-0.0092*I273))</f>
        <v>93.500077</v>
      </c>
      <c r="BJ273" s="0" t="e">
        <f aca="false">IF(P273&lt;=1000, -6.942*LN(P273)+107.59, -36.304*LN(P273)+310.72)</f>
        <v>#VALUE!</v>
      </c>
      <c r="BK273" s="0" t="e">
        <f aca="false">BF273^0.04*BG273^0.22*BH273^0.51*BI273^0.06*BJ273^0.17</f>
        <v>#VALUE!</v>
      </c>
      <c r="BL273" s="0" t="e">
        <f aca="false">IF(BK273&gt;=90, "Very Good", IF(BK273&gt;=80, "Good", IF(BK273&gt;=70, "Slightly Good", IF(BK273&gt;=60, "Average", IF(BK273&gt;=50, "Slightly Poor", IF(BK273&gt;=40, "Poor", "Very Poor"))))))</f>
        <v>#VALUE!</v>
      </c>
      <c r="BM273" s="0" t="e">
        <f aca="false">IF(P273&lt;=1000, -6.942*LN(P273)+107.59, IF(AND(P273&gt;1000, P273&lt;=5213),-36.304*LN(P273)+310.72, IF(P273&gt;5213, 10)))</f>
        <v>#VALUE!</v>
      </c>
      <c r="BN273" s="0" t="e">
        <f aca="false">BF273^0.04*BG273^0.22*BH273^0.51*BI273^0.06*BM273^0.17</f>
        <v>#VALUE!</v>
      </c>
      <c r="BO273" s="0" t="e">
        <f aca="false">IF(BN273&gt;=90, "Very Good", IF(BN273&gt;=80, "Good", IF(BN273&gt;=70, "Slightly Good", IF(BN273&gt;=60, "Average", IF(BN273&gt;=50, "Slightly Poor", IF(BN273&gt;=40, "Poor", "Very Poor"))))))</f>
        <v>#VALUE!</v>
      </c>
      <c r="BP273" s="0" t="e">
        <f aca="false">IF(AJ273&lt;=1000, -6.942*LN(AJ273)+107.59, IF(AND(AJ273&gt;1000, AJ273&lt;=5213),-36.304*LN(AJ273)+310.72, IF(AJ273&gt;5213, 10)))</f>
        <v>#VALUE!</v>
      </c>
      <c r="BQ273" s="0" t="e">
        <f aca="false">BF273^0.04*BG273^0.22*BH273^0.51*BI273^0.06*BP273^0.17</f>
        <v>#VALUE!</v>
      </c>
      <c r="BR273" s="0" t="e">
        <f aca="false">IF(BQ273&gt;=90, "Very Good", IF(BQ273&gt;=80, "Good", IF(BQ273&gt;=70, "Slightly Good", IF(BQ273&gt;=60, "Average", IF(BQ273&gt;=50, "Slightly Poor", IF(BQ273&gt;=40, "Poor", "Very Poor"))))))</f>
        <v>#VALUE!</v>
      </c>
      <c r="BT273" s="0" t="e">
        <f aca="false">9.81*LN(AH273)+30.6</f>
        <v>#VALUE!</v>
      </c>
      <c r="BU273" s="0" t="e">
        <f aca="false">IF(BT273&lt;30, "Clean water", IF(AND(BT273&gt;=30, BT273&lt;40), "Hypolimia", IF(AND(BT273&gt;=40,BT273&lt;50), "Mesotrophic", IF(AND(BT273&gt;=50, BT273&lt;70), "Eutrophic", IF(BT273&gt;70,"Hypertrophic")))))</f>
        <v>#VALUE!</v>
      </c>
      <c r="BW273" s="0" t="str">
        <f aca="false">IF(G273/H273&gt;=1, "PLS CHECK", "")</f>
        <v/>
      </c>
      <c r="BX273" s="0" t="str">
        <f aca="false">IF(AC273/J273&gt;=1, "PLS CHECK", "")</f>
        <v/>
      </c>
      <c r="BY273" s="0" t="str">
        <f aca="false">IF(AE273/J273&gt;=1, "PLS CHECK", "")</f>
        <v/>
      </c>
      <c r="BZ273" s="0" t="str">
        <f aca="false">IF(AD273/J273&gt;=1, "PLS CHECK", "")</f>
        <v/>
      </c>
      <c r="CA273" s="0" t="str">
        <f aca="false">IF(AF273/K273&gt;=1, "PLS CHECK", "")</f>
        <v/>
      </c>
      <c r="CB273" s="0" t="str">
        <f aca="false">IF(AG273/K273&gt;=1, "PLS CHECK", "")</f>
        <v/>
      </c>
    </row>
    <row r="274" customFormat="false" ht="12.5" hidden="false" customHeight="false" outlineLevel="0" collapsed="false">
      <c r="A274" s="0" t="n">
        <v>271</v>
      </c>
      <c r="B274" s="15" t="s">
        <v>111</v>
      </c>
      <c r="C274" s="16" t="s">
        <v>112</v>
      </c>
      <c r="D274" s="0" t="s">
        <v>149</v>
      </c>
      <c r="E274" s="0" t="n">
        <v>7.8</v>
      </c>
      <c r="F274" s="0" t="n">
        <v>9.8</v>
      </c>
      <c r="G274" s="0" t="n">
        <v>1.5</v>
      </c>
      <c r="H274" s="0" t="n">
        <v>5.2</v>
      </c>
      <c r="I274" s="0" t="n">
        <v>1.2</v>
      </c>
      <c r="J274" s="0" t="n">
        <v>5.987</v>
      </c>
      <c r="K274" s="0" t="n">
        <v>0.056</v>
      </c>
      <c r="L274" s="0" t="n">
        <v>2.7</v>
      </c>
      <c r="M274" s="0" t="n">
        <v>26.5</v>
      </c>
      <c r="N274" s="0" t="n">
        <v>0</v>
      </c>
      <c r="O274" s="0" t="n">
        <v>497</v>
      </c>
      <c r="P274" s="0" t="n">
        <v>11000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0</v>
      </c>
      <c r="AC274" s="0" t="n">
        <v>5.876</v>
      </c>
      <c r="AD274" s="0" t="n">
        <v>0.104</v>
      </c>
      <c r="AE274" s="0" t="n">
        <v>5.614</v>
      </c>
      <c r="AF274" s="0" t="n">
        <v>0.055</v>
      </c>
      <c r="AG274" s="0" t="n">
        <v>0.02</v>
      </c>
      <c r="AH274" s="0" t="n">
        <v>18.7</v>
      </c>
      <c r="AJ274" s="0" t="n">
        <v>4000</v>
      </c>
      <c r="AP274" s="0" t="n">
        <v>0</v>
      </c>
      <c r="AY274" s="0" t="n">
        <v>0</v>
      </c>
      <c r="BF274" s="0" t="n">
        <f aca="false">IF(E274&lt;11,-3.6797*E274^2+48.115*E274-53.83,280.92*EXP(-0.2027*E274))</f>
        <v>97.5940520000001</v>
      </c>
      <c r="BG274" s="0" t="n">
        <f aca="false">32.208*LN(F274)+21.438</f>
        <v>94.9489718778696</v>
      </c>
      <c r="BH274" s="0" t="n">
        <f aca="false">IF(G274&lt;=2, -10*G274+100, 88.958*EXP(-0.0755*G274))</f>
        <v>85</v>
      </c>
      <c r="BI274" s="0" t="n">
        <f aca="false">IF(I274&lt;=100, 0.0053*(I274)^2-1.0332*I274+100.76, 122.82*EXP(-0.0092*I274))</f>
        <v>99.527792</v>
      </c>
      <c r="BJ274" s="0" t="n">
        <f aca="false">IF(P274&lt;=1000, -6.942*LN(P274)+107.59, -36.304*LN(P274)+310.72)</f>
        <v>-27.1123376318395</v>
      </c>
      <c r="BK274" s="0" t="e">
        <f aca="false">BF274^0.04*BG274^0.22*BH274^0.51*BI274^0.06*BJ274^0.17</f>
        <v>#NUM!</v>
      </c>
      <c r="BL274" s="0" t="e">
        <f aca="false">IF(BK274&gt;=90, "Very Good", IF(BK274&gt;=80, "Good", IF(BK274&gt;=70, "Slightly Good", IF(BK274&gt;=60, "Average", IF(BK274&gt;=50, "Slightly Poor", IF(BK274&gt;=40, "Poor", "Very Poor"))))))</f>
        <v>#NUM!</v>
      </c>
      <c r="BM274" s="0" t="n">
        <f aca="false">IF(P274&lt;=1000, -6.942*LN(P274)+107.59, IF(AND(P274&gt;1000, P274&lt;=5213),-36.304*LN(P274)+310.72, IF(P274&gt;5213, 10)))</f>
        <v>10</v>
      </c>
      <c r="BN274" s="0" t="n">
        <f aca="false">BF274^0.04*BG274^0.22*BH274^0.51*BI274^0.06*BM274^0.17</f>
        <v>61.4476257337061</v>
      </c>
      <c r="BO274" s="0" t="str">
        <f aca="false">IF(BN274&gt;=90, "Very Good", IF(BN274&gt;=80, "Good", IF(BN274&gt;=70, "Slightly Good", IF(BN274&gt;=60, "Average", IF(BN274&gt;=50, "Slightly Poor", IF(BN274&gt;=40, "Poor", "Very Poor"))))))</f>
        <v>Average</v>
      </c>
      <c r="BP274" s="0" t="n">
        <f aca="false">IF(AJ274&lt;=1000, -6.942*LN(AJ274)+107.59, IF(AND(AJ274&gt;1000, AJ274&lt;=5213),-36.304*LN(AJ274)+310.72, IF(AJ274&gt;5213, 10)))</f>
        <v>9.61282186573601</v>
      </c>
      <c r="BQ274" s="0" t="n">
        <f aca="false">BF274^0.04*BG274^0.22*BH274^0.51*BI274^0.06*BP274^0.17</f>
        <v>61.0365192463637</v>
      </c>
      <c r="BR274" s="0" t="str">
        <f aca="false">IF(BQ274&gt;=90, "Very Good", IF(BQ274&gt;=80, "Good", IF(BQ274&gt;=70, "Slightly Good", IF(BQ274&gt;=60, "Average", IF(BQ274&gt;=50, "Slightly Poor", IF(BQ274&gt;=40, "Poor", "Very Poor"))))))</f>
        <v>Average</v>
      </c>
      <c r="BT274" s="0" t="n">
        <f aca="false">9.81*LN(AH274)+30.6</f>
        <v>59.3288157690719</v>
      </c>
      <c r="BU274" s="0" t="str">
        <f aca="false">IF(BT274&lt;30, "Clean water", IF(AND(BT274&gt;=30, BT274&lt;40), "Hypolimia", IF(AND(BT274&gt;=40,BT274&lt;50), "Mesotrophic", IF(AND(BT274&gt;=50, BT274&lt;70), "Eutrophic", IF(BT274&gt;70,"Hypertrophic")))))</f>
        <v>Eutrophic</v>
      </c>
      <c r="BW274" s="0" t="str">
        <f aca="false">IF(G274/H274&gt;=1, "PLS CHECK", "")</f>
        <v/>
      </c>
      <c r="BX274" s="0" t="str">
        <f aca="false">IF(AC274/J274&gt;=1, "PLS CHECK", "")</f>
        <v/>
      </c>
      <c r="BY274" s="0" t="str">
        <f aca="false">IF(AE274/J274&gt;=1, "PLS CHECK", "")</f>
        <v/>
      </c>
      <c r="BZ274" s="0" t="str">
        <f aca="false">IF(AD274/J274&gt;=1, "PLS CHECK", "")</f>
        <v/>
      </c>
      <c r="CA274" s="0" t="str">
        <f aca="false">IF(AF274/K274&gt;=1, "PLS CHECK", "")</f>
        <v/>
      </c>
      <c r="CB274" s="0" t="str">
        <f aca="false">IF(AG274/K274&gt;=1, "PLS CHECK", "")</f>
        <v/>
      </c>
    </row>
    <row r="275" customFormat="false" ht="12.5" hidden="false" customHeight="false" outlineLevel="0" collapsed="false">
      <c r="A275" s="0" t="n">
        <v>272</v>
      </c>
      <c r="B275" s="15" t="s">
        <v>113</v>
      </c>
      <c r="C275" s="16" t="s">
        <v>114</v>
      </c>
      <c r="D275" s="0" t="s">
        <v>149</v>
      </c>
      <c r="E275" s="0" t="n">
        <v>8.1</v>
      </c>
      <c r="F275" s="0" t="n">
        <v>9.8</v>
      </c>
      <c r="G275" s="0" t="n">
        <v>1.2</v>
      </c>
      <c r="H275" s="0" t="n">
        <v>4.3</v>
      </c>
      <c r="I275" s="0" t="n">
        <v>1.9</v>
      </c>
      <c r="J275" s="0" t="n">
        <v>5.766</v>
      </c>
      <c r="K275" s="0" t="n">
        <v>0.053</v>
      </c>
      <c r="L275" s="0" t="n">
        <v>2.4</v>
      </c>
      <c r="M275" s="0" t="n">
        <v>25.9</v>
      </c>
      <c r="N275" s="0" t="n">
        <v>0</v>
      </c>
      <c r="O275" s="0" t="n">
        <v>498</v>
      </c>
      <c r="P275" s="0" t="n">
        <v>12000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0</v>
      </c>
      <c r="AC275" s="0" t="n">
        <v>5.491</v>
      </c>
      <c r="AD275" s="0" t="n">
        <v>0.031</v>
      </c>
      <c r="AE275" s="0" t="n">
        <v>5.41</v>
      </c>
      <c r="AF275" s="0" t="n">
        <v>0.048</v>
      </c>
      <c r="AG275" s="0" t="n">
        <v>0.015</v>
      </c>
      <c r="AH275" s="0" t="n">
        <v>22.8</v>
      </c>
      <c r="AJ275" s="0" t="n">
        <v>1100</v>
      </c>
      <c r="AP275" s="0" t="n">
        <v>0</v>
      </c>
      <c r="AY275" s="0" t="n">
        <v>0</v>
      </c>
      <c r="BF275" s="0" t="n">
        <f aca="false">IF(E275&lt;11,-3.6797*E275^2+48.115*E275-53.83,280.92*EXP(-0.2027*E275))</f>
        <v>94.476383</v>
      </c>
      <c r="BG275" s="0" t="n">
        <f aca="false">32.208*LN(F275)+21.438</f>
        <v>94.9489718778696</v>
      </c>
      <c r="BH275" s="0" t="n">
        <f aca="false">IF(G275&lt;=2, -10*G275+100, 88.958*EXP(-0.0755*G275))</f>
        <v>88</v>
      </c>
      <c r="BI275" s="0" t="n">
        <f aca="false">IF(I275&lt;=100, 0.0053*(I275)^2-1.0332*I275+100.76, 122.82*EXP(-0.0092*I275))</f>
        <v>98.816053</v>
      </c>
      <c r="BJ275" s="0" t="n">
        <f aca="false">IF(P275&lt;=1000, -6.942*LN(P275)+107.59, -36.304*LN(P275)+310.72)</f>
        <v>-30.271198662071</v>
      </c>
      <c r="BK275" s="0" t="e">
        <f aca="false">BF275^0.04*BG275^0.22*BH275^0.51*BI275^0.06*BJ275^0.17</f>
        <v>#NUM!</v>
      </c>
      <c r="BL275" s="0" t="e">
        <f aca="false">IF(BK275&gt;=90, "Very Good", IF(BK275&gt;=80, "Good", IF(BK275&gt;=70, "Slightly Good", IF(BK275&gt;=60, "Average", IF(BK275&gt;=50, "Slightly Poor", IF(BK275&gt;=40, "Poor", "Very Poor"))))))</f>
        <v>#NUM!</v>
      </c>
      <c r="BM275" s="0" t="n">
        <f aca="false">IF(P275&lt;=1000, -6.942*LN(P275)+107.59, IF(AND(P275&gt;1000, P275&lt;=5213),-36.304*LN(P275)+310.72, IF(P275&gt;5213, 10)))</f>
        <v>10</v>
      </c>
      <c r="BN275" s="0" t="n">
        <f aca="false">BF275^0.04*BG275^0.22*BH275^0.51*BI275^0.06*BM275^0.17</f>
        <v>62.4362199566759</v>
      </c>
      <c r="BO275" s="0" t="str">
        <f aca="false">IF(BN275&gt;=90, "Very Good", IF(BN275&gt;=80, "Good", IF(BN275&gt;=70, "Slightly Good", IF(BN275&gt;=60, "Average", IF(BN275&gt;=50, "Slightly Poor", IF(BN275&gt;=40, "Poor", "Very Poor"))))))</f>
        <v>Average</v>
      </c>
      <c r="BP275" s="0" t="n">
        <f aca="false">IF(AJ275&lt;=1000, -6.942*LN(AJ275)+107.59, IF(AND(AJ275&gt;1000, AJ275&lt;=5213),-36.304*LN(AJ275)+310.72, IF(AJ275&gt;5213, 10)))</f>
        <v>56.4807115842163</v>
      </c>
      <c r="BQ275" s="0" t="n">
        <f aca="false">BF275^0.04*BG275^0.22*BH275^0.51*BI275^0.06*BP275^0.17</f>
        <v>83.8030121900944</v>
      </c>
      <c r="BR275" s="0" t="str">
        <f aca="false">IF(BQ275&gt;=90, "Very Good", IF(BQ275&gt;=80, "Good", IF(BQ275&gt;=70, "Slightly Good", IF(BQ275&gt;=60, "Average", IF(BQ275&gt;=50, "Slightly Poor", IF(BQ275&gt;=40, "Poor", "Very Poor"))))))</f>
        <v>Good</v>
      </c>
      <c r="BT275" s="0" t="n">
        <f aca="false">9.81*LN(AH275)+30.6</f>
        <v>61.2735208577715</v>
      </c>
      <c r="BU275" s="0" t="str">
        <f aca="false">IF(BT275&lt;30, "Clean water", IF(AND(BT275&gt;=30, BT275&lt;40), "Hypolimia", IF(AND(BT275&gt;=40,BT275&lt;50), "Mesotrophic", IF(AND(BT275&gt;=50, BT275&lt;70), "Eutrophic", IF(BT275&gt;70,"Hypertrophic")))))</f>
        <v>Eutrophic</v>
      </c>
      <c r="BW275" s="0" t="str">
        <f aca="false">IF(G275/H275&gt;=1, "PLS CHECK", "")</f>
        <v/>
      </c>
      <c r="BX275" s="0" t="str">
        <f aca="false">IF(AC275/J275&gt;=1, "PLS CHECK", "")</f>
        <v/>
      </c>
      <c r="BY275" s="0" t="str">
        <f aca="false">IF(AE275/J275&gt;=1, "PLS CHECK", "")</f>
        <v/>
      </c>
      <c r="BZ275" s="0" t="str">
        <f aca="false">IF(AD275/J275&gt;=1, "PLS CHECK", "")</f>
        <v/>
      </c>
      <c r="CA275" s="0" t="str">
        <f aca="false">IF(AF275/K275&gt;=1, "PLS CHECK", "")</f>
        <v/>
      </c>
      <c r="CB275" s="0" t="str">
        <f aca="false">IF(AG275/K275&gt;=1, "PLS CHECK", "")</f>
        <v/>
      </c>
    </row>
    <row r="276" customFormat="false" ht="12.5" hidden="false" customHeight="false" outlineLevel="0" collapsed="false">
      <c r="A276" s="0" t="n">
        <v>273</v>
      </c>
      <c r="B276" s="15" t="s">
        <v>115</v>
      </c>
      <c r="C276" s="16" t="s">
        <v>116</v>
      </c>
      <c r="D276" s="0" t="s">
        <v>149</v>
      </c>
      <c r="E276" s="0" t="n">
        <v>7.4</v>
      </c>
      <c r="F276" s="37"/>
      <c r="G276" s="37"/>
      <c r="H276" s="0" t="n">
        <v>7.7</v>
      </c>
      <c r="I276" s="0" t="n">
        <v>4.3</v>
      </c>
      <c r="J276" s="37"/>
      <c r="K276" s="0" t="n">
        <v>0.124</v>
      </c>
      <c r="L276" s="0" t="n">
        <v>4.1</v>
      </c>
      <c r="M276" s="0" t="n">
        <v>27.2</v>
      </c>
      <c r="N276" s="0" t="n">
        <v>0</v>
      </c>
      <c r="O276" s="0" t="n">
        <v>567</v>
      </c>
      <c r="P276" s="37"/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V276" s="0" t="n">
        <v>0</v>
      </c>
      <c r="AC276" s="37"/>
      <c r="AD276" s="37"/>
      <c r="AE276" s="0" t="n">
        <v>6.395</v>
      </c>
      <c r="AF276" s="37"/>
      <c r="AG276" s="0" t="n">
        <v>0.075</v>
      </c>
      <c r="AH276" s="0" t="n">
        <v>9.8</v>
      </c>
      <c r="AJ276" s="37"/>
      <c r="AP276" s="0" t="n">
        <v>0</v>
      </c>
      <c r="AY276" s="0" t="n">
        <v>0</v>
      </c>
      <c r="BF276" s="0" t="n">
        <f aca="false">IF(E276&lt;11,-3.6797*E276^2+48.115*E276-53.83,280.92*EXP(-0.2027*E276))</f>
        <v>100.720628</v>
      </c>
      <c r="BG276" s="0" t="e">
        <f aca="false">32.208*LN(F276)+21.438</f>
        <v>#VALUE!</v>
      </c>
      <c r="BH276" s="0" t="n">
        <f aca="false">IF(G276&lt;=2, -10*G276+100, 88.958*EXP(-0.0755*G276))</f>
        <v>100</v>
      </c>
      <c r="BI276" s="0" t="n">
        <f aca="false">IF(I276&lt;=100, 0.0053*(I276)^2-1.0332*I276+100.76, 122.82*EXP(-0.0092*I276))</f>
        <v>96.415237</v>
      </c>
      <c r="BJ276" s="0" t="e">
        <f aca="false">IF(P276&lt;=1000, -6.942*LN(P276)+107.59, -36.304*LN(P276)+310.72)</f>
        <v>#VALUE!</v>
      </c>
      <c r="BK276" s="0" t="e">
        <f aca="false">BF276^0.04*BG276^0.22*BH276^0.51*BI276^0.06*BJ276^0.17</f>
        <v>#VALUE!</v>
      </c>
      <c r="BL276" s="0" t="e">
        <f aca="false">IF(BK276&gt;=90, "Very Good", IF(BK276&gt;=80, "Good", IF(BK276&gt;=70, "Slightly Good", IF(BK276&gt;=60, "Average", IF(BK276&gt;=50, "Slightly Poor", IF(BK276&gt;=40, "Poor", "Very Poor"))))))</f>
        <v>#VALUE!</v>
      </c>
      <c r="BM276" s="0" t="e">
        <f aca="false">IF(P276&lt;=1000, -6.942*LN(P276)+107.59, IF(AND(P276&gt;1000, P276&lt;=5213),-36.304*LN(P276)+310.72, IF(P276&gt;5213, 10)))</f>
        <v>#VALUE!</v>
      </c>
      <c r="BN276" s="0" t="e">
        <f aca="false">BF276^0.04*BG276^0.22*BH276^0.51*BI276^0.06*BM276^0.17</f>
        <v>#VALUE!</v>
      </c>
      <c r="BO276" s="0" t="e">
        <f aca="false">IF(BN276&gt;=90, "Very Good", IF(BN276&gt;=80, "Good", IF(BN276&gt;=70, "Slightly Good", IF(BN276&gt;=60, "Average", IF(BN276&gt;=50, "Slightly Poor", IF(BN276&gt;=40, "Poor", "Very Poor"))))))</f>
        <v>#VALUE!</v>
      </c>
      <c r="BP276" s="0" t="e">
        <f aca="false">IF(AJ276&lt;=1000, -6.942*LN(AJ276)+107.59, IF(AND(AJ276&gt;1000, AJ276&lt;=5213),-36.304*LN(AJ276)+310.72, IF(AJ276&gt;5213, 10)))</f>
        <v>#VALUE!</v>
      </c>
      <c r="BQ276" s="0" t="e">
        <f aca="false">BF276^0.04*BG276^0.22*BH276^0.51*BI276^0.06*BP276^0.17</f>
        <v>#VALUE!</v>
      </c>
      <c r="BR276" s="0" t="e">
        <f aca="false">IF(BQ276&gt;=90, "Very Good", IF(BQ276&gt;=80, "Good", IF(BQ276&gt;=70, "Slightly Good", IF(BQ276&gt;=60, "Average", IF(BQ276&gt;=50, "Slightly Poor", IF(BQ276&gt;=40, "Poor", "Very Poor"))))))</f>
        <v>#VALUE!</v>
      </c>
      <c r="BT276" s="0" t="n">
        <f aca="false">9.81*LN(AH276)+30.6</f>
        <v>52.9901712034867</v>
      </c>
      <c r="BU276" s="0" t="str">
        <f aca="false">IF(BT276&lt;30, "Clean water", IF(AND(BT276&gt;=30, BT276&lt;40), "Hypolimia", IF(AND(BT276&gt;=40,BT276&lt;50), "Mesotrophic", IF(AND(BT276&gt;=50, BT276&lt;70), "Eutrophic", IF(BT276&gt;70,"Hypertrophic")))))</f>
        <v>Eutrophic</v>
      </c>
      <c r="BW276" s="0" t="str">
        <f aca="false">IF(G276/H276&gt;=1, "PLS CHECK", "")</f>
        <v/>
      </c>
      <c r="BX276" s="0" t="e">
        <f aca="false">IF(AC276/J276&gt;=1, "PLS CHECK", "")</f>
        <v>#DIV/0!</v>
      </c>
      <c r="BY276" s="0" t="e">
        <f aca="false">IF(AE276/J276&gt;=1, "PLS CHECK", "")</f>
        <v>#DIV/0!</v>
      </c>
      <c r="BZ276" s="0" t="e">
        <f aca="false">IF(AD276/J276&gt;=1, "PLS CHECK", "")</f>
        <v>#DIV/0!</v>
      </c>
      <c r="CA276" s="0" t="str">
        <f aca="false">IF(AF276/K276&gt;=1, "PLS CHECK", "")</f>
        <v/>
      </c>
      <c r="CB276" s="0" t="str">
        <f aca="false">IF(AG276/K276&gt;=1, "PLS CHECK", "")</f>
        <v/>
      </c>
    </row>
    <row r="277" customFormat="false" ht="12.5" hidden="false" customHeight="false" outlineLevel="0" collapsed="false">
      <c r="A277" s="0" t="n">
        <v>274</v>
      </c>
      <c r="B277" s="15" t="s">
        <v>117</v>
      </c>
      <c r="C277" s="16" t="s">
        <v>118</v>
      </c>
      <c r="D277" s="0" t="s">
        <v>149</v>
      </c>
      <c r="E277" s="0" t="n">
        <v>7.8</v>
      </c>
      <c r="F277" s="0" t="n">
        <v>10.3</v>
      </c>
      <c r="G277" s="37"/>
      <c r="H277" s="0" t="n">
        <v>2.5</v>
      </c>
      <c r="I277" s="37"/>
      <c r="J277" s="37"/>
      <c r="K277" s="37"/>
      <c r="L277" s="0" t="n">
        <v>1.5</v>
      </c>
      <c r="M277" s="0" t="n">
        <v>24.9</v>
      </c>
      <c r="N277" s="0" t="n">
        <v>0</v>
      </c>
      <c r="O277" s="0" t="n">
        <v>213</v>
      </c>
      <c r="P277" s="37"/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0</v>
      </c>
      <c r="AC277" s="37"/>
      <c r="AD277" s="37"/>
      <c r="AE277" s="37"/>
      <c r="AF277" s="37"/>
      <c r="AG277" s="0" t="n">
        <v>0.001</v>
      </c>
      <c r="AH277" s="0" t="n">
        <v>4.3</v>
      </c>
      <c r="AJ277" s="0" t="n">
        <v>20</v>
      </c>
      <c r="AP277" s="0" t="n">
        <v>0</v>
      </c>
      <c r="AY277" s="0" t="n">
        <v>0</v>
      </c>
      <c r="BF277" s="0" t="n">
        <f aca="false">IF(E277&lt;11,-3.6797*E277^2+48.115*E277-53.83,280.92*EXP(-0.2027*E277))</f>
        <v>97.5940520000001</v>
      </c>
      <c r="BG277" s="0" t="n">
        <f aca="false">32.208*LN(F277)+21.438</f>
        <v>96.5516905777479</v>
      </c>
      <c r="BH277" s="0" t="n">
        <f aca="false">IF(G277&lt;=2, -10*G277+100, 88.958*EXP(-0.0755*G277))</f>
        <v>100</v>
      </c>
      <c r="BI277" s="0" t="n">
        <f aca="false">IF(I277&lt;=100, 0.0053*(I277)^2-1.0332*I277+100.76, 122.82*EXP(-0.0092*I277))</f>
        <v>100.76</v>
      </c>
      <c r="BJ277" s="0" t="e">
        <f aca="false">IF(P277&lt;=1000, -6.942*LN(P277)+107.59, -36.304*LN(P277)+310.72)</f>
        <v>#VALUE!</v>
      </c>
      <c r="BK277" s="0" t="e">
        <f aca="false">BF277^0.04*BG277^0.22*BH277^0.51*BI277^0.06*BJ277^0.17</f>
        <v>#VALUE!</v>
      </c>
      <c r="BL277" s="0" t="e">
        <f aca="false">IF(BK277&gt;=90, "Very Good", IF(BK277&gt;=80, "Good", IF(BK277&gt;=70, "Slightly Good", IF(BK277&gt;=60, "Average", IF(BK277&gt;=50, "Slightly Poor", IF(BK277&gt;=40, "Poor", "Very Poor"))))))</f>
        <v>#VALUE!</v>
      </c>
      <c r="BM277" s="0" t="e">
        <f aca="false">IF(P277&lt;=1000, -6.942*LN(P277)+107.59, IF(AND(P277&gt;1000, P277&lt;=5213),-36.304*LN(P277)+310.72, IF(P277&gt;5213, 10)))</f>
        <v>#VALUE!</v>
      </c>
      <c r="BN277" s="0" t="e">
        <f aca="false">BF277^0.04*BG277^0.22*BH277^0.51*BI277^0.06*BM277^0.17</f>
        <v>#VALUE!</v>
      </c>
      <c r="BO277" s="0" t="e">
        <f aca="false">IF(BN277&gt;=90, "Very Good", IF(BN277&gt;=80, "Good", IF(BN277&gt;=70, "Slightly Good", IF(BN277&gt;=60, "Average", IF(BN277&gt;=50, "Slightly Poor", IF(BN277&gt;=40, "Poor", "Very Poor"))))))</f>
        <v>#VALUE!</v>
      </c>
      <c r="BP277" s="0" t="n">
        <f aca="false">IF(AJ277&lt;=1000, -6.942*LN(AJ277)+107.59, IF(AND(AJ277&gt;1000, AJ277&lt;=5213),-36.304*LN(AJ277)+310.72, IF(AJ277&gt;5213, 10)))</f>
        <v>86.7936265569882</v>
      </c>
      <c r="BQ277" s="0" t="n">
        <f aca="false">BF277^0.04*BG277^0.22*BH277^0.51*BI277^0.06*BP277^0.17</f>
        <v>96.8198330973656</v>
      </c>
      <c r="BR277" s="0" t="str">
        <f aca="false">IF(BQ277&gt;=90, "Very Good", IF(BQ277&gt;=80, "Good", IF(BQ277&gt;=70, "Slightly Good", IF(BQ277&gt;=60, "Average", IF(BQ277&gt;=50, "Slightly Poor", IF(BQ277&gt;=40, "Poor", "Very Poor"))))))</f>
        <v>Very Good</v>
      </c>
      <c r="BT277" s="0" t="n">
        <f aca="false">9.81*LN(AH277)+30.6</f>
        <v>44.9090133726823</v>
      </c>
      <c r="BU277" s="0" t="str">
        <f aca="false">IF(BT277&lt;30, "Clean water", IF(AND(BT277&gt;=30, BT277&lt;40), "Hypolimia", IF(AND(BT277&gt;=40,BT277&lt;50), "Mesotrophic", IF(AND(BT277&gt;=50, BT277&lt;70), "Eutrophic", IF(BT277&gt;70,"Hypertrophic")))))</f>
        <v>Mesotrophic</v>
      </c>
      <c r="BW277" s="0" t="str">
        <f aca="false">IF(G277/H277&gt;=1, "PLS CHECK", "")</f>
        <v/>
      </c>
      <c r="BX277" s="0" t="e">
        <f aca="false">IF(AC277/J277&gt;=1, "PLS CHECK", "")</f>
        <v>#DIV/0!</v>
      </c>
      <c r="BY277" s="0" t="e">
        <f aca="false">IF(AE277/J277&gt;=1, "PLS CHECK", "")</f>
        <v>#DIV/0!</v>
      </c>
      <c r="BZ277" s="0" t="e">
        <f aca="false">IF(AD277/J277&gt;=1, "PLS CHECK", "")</f>
        <v>#DIV/0!</v>
      </c>
      <c r="CA277" s="0" t="e">
        <f aca="false">IF(AF277/K277&gt;=1, "PLS CHECK", "")</f>
        <v>#DIV/0!</v>
      </c>
      <c r="CB277" s="0" t="e">
        <f aca="false">IF(AG277/K277&gt;=1, "PLS CHECK", "")</f>
        <v>#DIV/0!</v>
      </c>
    </row>
    <row r="278" customFormat="false" ht="12.5" hidden="false" customHeight="false" outlineLevel="0" collapsed="false">
      <c r="A278" s="0" t="n">
        <v>275</v>
      </c>
      <c r="B278" s="15" t="s">
        <v>119</v>
      </c>
      <c r="C278" s="16" t="s">
        <v>120</v>
      </c>
      <c r="D278" s="0" t="s">
        <v>149</v>
      </c>
      <c r="E278" s="0" t="n">
        <v>8.4</v>
      </c>
      <c r="F278" s="0" t="n">
        <v>11.3</v>
      </c>
      <c r="G278" s="0" t="n">
        <v>0.9</v>
      </c>
      <c r="H278" s="0" t="n">
        <v>3.6</v>
      </c>
      <c r="I278" s="0" t="n">
        <v>1.2</v>
      </c>
      <c r="J278" s="37"/>
      <c r="K278" s="0" t="n">
        <v>0.034</v>
      </c>
      <c r="L278" s="0" t="n">
        <v>1.6</v>
      </c>
      <c r="M278" s="0" t="n">
        <v>26.4</v>
      </c>
      <c r="N278" s="0" t="n">
        <v>0</v>
      </c>
      <c r="O278" s="0" t="n">
        <v>221</v>
      </c>
      <c r="P278" s="0" t="n">
        <v>4100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V278" s="0" t="n">
        <v>0</v>
      </c>
      <c r="AC278" s="37"/>
      <c r="AD278" s="0" t="n">
        <v>0.024</v>
      </c>
      <c r="AE278" s="37"/>
      <c r="AF278" s="37"/>
      <c r="AG278" s="0" t="n">
        <v>0.004</v>
      </c>
      <c r="AH278" s="0" t="n">
        <v>4.6</v>
      </c>
      <c r="AJ278" s="0" t="n">
        <v>1300</v>
      </c>
      <c r="AP278" s="0" t="n">
        <v>0</v>
      </c>
      <c r="AY278" s="0" t="n">
        <v>0</v>
      </c>
      <c r="BF278" s="0" t="n">
        <f aca="false">IF(E278&lt;11,-3.6797*E278^2+48.115*E278-53.83,280.92*EXP(-0.2027*E278))</f>
        <v>90.6963680000001</v>
      </c>
      <c r="BG278" s="0" t="n">
        <f aca="false">32.208*LN(F278)+21.438</f>
        <v>99.5360461899348</v>
      </c>
      <c r="BH278" s="0" t="n">
        <f aca="false">IF(G278&lt;=2, -10*G278+100, 88.958*EXP(-0.0755*G278))</f>
        <v>91</v>
      </c>
      <c r="BI278" s="0" t="n">
        <f aca="false">IF(I278&lt;=100, 0.0053*(I278)^2-1.0332*I278+100.76, 122.82*EXP(-0.0092*I278))</f>
        <v>99.527792</v>
      </c>
      <c r="BJ278" s="0" t="n">
        <f aca="false">IF(P278&lt;=1000, -6.942*LN(P278)+107.59, -36.304*LN(P278)+310.72)</f>
        <v>8.71638125825518</v>
      </c>
      <c r="BK278" s="0" t="n">
        <f aca="false">BF278^0.04*BG278^0.22*BH278^0.51*BI278^0.06*BJ278^0.17</f>
        <v>62.6187234767509</v>
      </c>
      <c r="BL278" s="0" t="str">
        <f aca="false">IF(BK278&gt;=90, "Very Good", IF(BK278&gt;=80, "Good", IF(BK278&gt;=70, "Slightly Good", IF(BK278&gt;=60, "Average", IF(BK278&gt;=50, "Slightly Poor", IF(BK278&gt;=40, "Poor", "Very Poor"))))))</f>
        <v>Average</v>
      </c>
      <c r="BM278" s="0" t="n">
        <f aca="false">IF(P278&lt;=1000, -6.942*LN(P278)+107.59, IF(AND(P278&gt;1000, P278&lt;=5213),-36.304*LN(P278)+310.72, IF(P278&gt;5213, 10)))</f>
        <v>8.71638125825518</v>
      </c>
      <c r="BN278" s="0" t="n">
        <f aca="false">BF278^0.04*BG278^0.22*BH278^0.51*BI278^0.06*BM278^0.17</f>
        <v>62.6187234767509</v>
      </c>
      <c r="BO278" s="0" t="str">
        <f aca="false">IF(BN278&gt;=90, "Very Good", IF(BN278&gt;=80, "Good", IF(BN278&gt;=70, "Slightly Good", IF(BN278&gt;=60, "Average", IF(BN278&gt;=50, "Slightly Poor", IF(BN278&gt;=40, "Poor", "Very Poor"))))))</f>
        <v>Average</v>
      </c>
      <c r="BP278" s="0" t="n">
        <f aca="false">IF(AJ278&lt;=1000, -6.942*LN(AJ278)+107.59, IF(AND(AJ278&gt;1000, AJ278&lt;=5213),-36.304*LN(AJ278)+310.72, IF(AJ278&gt;5213, 10)))</f>
        <v>50.4159800946047</v>
      </c>
      <c r="BQ278" s="0" t="n">
        <f aca="false">BF278^0.04*BG278^0.22*BH278^0.51*BI278^0.06*BP278^0.17</f>
        <v>84.3885742161016</v>
      </c>
      <c r="BR278" s="0" t="str">
        <f aca="false">IF(BQ278&gt;=90, "Very Good", IF(BQ278&gt;=80, "Good", IF(BQ278&gt;=70, "Slightly Good", IF(BQ278&gt;=60, "Average", IF(BQ278&gt;=50, "Slightly Poor", IF(BQ278&gt;=40, "Poor", "Very Poor"))))))</f>
        <v>Good</v>
      </c>
      <c r="BT278" s="0" t="n">
        <f aca="false">9.81*LN(AH278)+30.6</f>
        <v>45.5706123372864</v>
      </c>
      <c r="BU278" s="0" t="str">
        <f aca="false">IF(BT278&lt;30, "Clean water", IF(AND(BT278&gt;=30, BT278&lt;40), "Hypolimia", IF(AND(BT278&gt;=40,BT278&lt;50), "Mesotrophic", IF(AND(BT278&gt;=50, BT278&lt;70), "Eutrophic", IF(BT278&gt;70,"Hypertrophic")))))</f>
        <v>Mesotrophic</v>
      </c>
      <c r="BW278" s="0" t="str">
        <f aca="false">IF(G278/H278&gt;=1, "PLS CHECK", "")</f>
        <v/>
      </c>
      <c r="BX278" s="0" t="e">
        <f aca="false">IF(AC278/J278&gt;=1, "PLS CHECK", "")</f>
        <v>#DIV/0!</v>
      </c>
      <c r="BY278" s="0" t="e">
        <f aca="false">IF(AE278/J278&gt;=1, "PLS CHECK", "")</f>
        <v>#DIV/0!</v>
      </c>
      <c r="BZ278" s="0" t="e">
        <f aca="false">IF(AD278/J278&gt;=1, "PLS CHECK", "")</f>
        <v>#DIV/0!</v>
      </c>
      <c r="CA278" s="0" t="str">
        <f aca="false">IF(AF278/K278&gt;=1, "PLS CHECK", "")</f>
        <v/>
      </c>
      <c r="CB278" s="0" t="str">
        <f aca="false">IF(AG278/K278&gt;=1, "PLS CHECK", "")</f>
        <v/>
      </c>
    </row>
    <row r="279" customFormat="false" ht="12.5" hidden="false" customHeight="false" outlineLevel="0" collapsed="false">
      <c r="A279" s="0" t="n">
        <v>276</v>
      </c>
      <c r="B279" s="15" t="s">
        <v>121</v>
      </c>
      <c r="C279" s="16" t="s">
        <v>122</v>
      </c>
      <c r="D279" s="0" t="s">
        <v>149</v>
      </c>
      <c r="E279" s="0" t="n">
        <v>8.3</v>
      </c>
      <c r="F279" s="0" t="n">
        <v>8.9</v>
      </c>
      <c r="G279" s="0" t="n">
        <v>1.7</v>
      </c>
      <c r="H279" s="0" t="n">
        <v>5.1</v>
      </c>
      <c r="I279" s="0" t="n">
        <v>1.5</v>
      </c>
      <c r="J279" s="37"/>
      <c r="K279" s="0" t="n">
        <v>0.067</v>
      </c>
      <c r="L279" s="0" t="n">
        <v>1.8</v>
      </c>
      <c r="M279" s="0" t="n">
        <v>27.2</v>
      </c>
      <c r="N279" s="0" t="n">
        <v>0</v>
      </c>
      <c r="O279" s="0" t="n">
        <v>254</v>
      </c>
      <c r="P279" s="0" t="n">
        <v>2800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AC279" s="0" t="n">
        <v>2.003</v>
      </c>
      <c r="AD279" s="0" t="n">
        <v>0.271</v>
      </c>
      <c r="AE279" s="37"/>
      <c r="AF279" s="0" t="n">
        <v>0.065</v>
      </c>
      <c r="AG279" s="0" t="n">
        <v>0.052</v>
      </c>
      <c r="AH279" s="0" t="n">
        <v>11</v>
      </c>
      <c r="AJ279" s="0" t="n">
        <v>2200</v>
      </c>
      <c r="AP279" s="0" t="n">
        <v>0</v>
      </c>
      <c r="AY279" s="0" t="n">
        <v>0</v>
      </c>
      <c r="BF279" s="0" t="n">
        <f aca="false">IF(E279&lt;11,-3.6797*E279^2+48.115*E279-53.83,280.92*EXP(-0.2027*E279))</f>
        <v>92.029967</v>
      </c>
      <c r="BG279" s="0" t="n">
        <f aca="false">32.208*LN(F279)+21.438</f>
        <v>91.8463395211805</v>
      </c>
      <c r="BH279" s="0" t="n">
        <f aca="false">IF(G279&lt;=2, -10*G279+100, 88.958*EXP(-0.0755*G279))</f>
        <v>83</v>
      </c>
      <c r="BI279" s="0" t="n">
        <f aca="false">IF(I279&lt;=100, 0.0053*(I279)^2-1.0332*I279+100.76, 122.82*EXP(-0.0092*I279))</f>
        <v>99.222125</v>
      </c>
      <c r="BJ279" s="0" t="n">
        <f aca="false">IF(P279&lt;=1000, -6.942*LN(P279)+107.59, -36.304*LN(P279)+310.72)</f>
        <v>22.5615490304878</v>
      </c>
      <c r="BK279" s="0" t="n">
        <f aca="false">BF279^0.04*BG279^0.22*BH279^0.51*BI279^0.06*BJ279^0.17</f>
        <v>69.0287218755141</v>
      </c>
      <c r="BL279" s="0" t="str">
        <f aca="false">IF(BK279&gt;=90, "Very Good", IF(BK279&gt;=80, "Good", IF(BK279&gt;=70, "Slightly Good", IF(BK279&gt;=60, "Average", IF(BK279&gt;=50, "Slightly Poor", IF(BK279&gt;=40, "Poor", "Very Poor"))))))</f>
        <v>Average</v>
      </c>
      <c r="BM279" s="0" t="n">
        <f aca="false">IF(P279&lt;=1000, -6.942*LN(P279)+107.59, IF(AND(P279&gt;1000, P279&lt;=5213),-36.304*LN(P279)+310.72, IF(P279&gt;5213, 10)))</f>
        <v>22.5615490304878</v>
      </c>
      <c r="BN279" s="0" t="n">
        <f aca="false">BF279^0.04*BG279^0.22*BH279^0.51*BI279^0.06*BM279^0.17</f>
        <v>69.0287218755141</v>
      </c>
      <c r="BO279" s="0" t="str">
        <f aca="false">IF(BN279&gt;=90, "Very Good", IF(BN279&gt;=80, "Good", IF(BN279&gt;=70, "Slightly Good", IF(BN279&gt;=60, "Average", IF(BN279&gt;=50, "Slightly Poor", IF(BN279&gt;=40, "Poor", "Very Poor"))))))</f>
        <v>Average</v>
      </c>
      <c r="BP279" s="0" t="n">
        <f aca="false">IF(AJ279&lt;=1000, -6.942*LN(AJ279)+107.59, IF(AND(AJ279&gt;1000, AJ279&lt;=5213),-36.304*LN(AJ279)+310.72, IF(AJ279&gt;5213, 10)))</f>
        <v>31.316696341168</v>
      </c>
      <c r="BQ279" s="0" t="n">
        <f aca="false">BF279^0.04*BG279^0.22*BH279^0.51*BI279^0.06*BP279^0.17</f>
        <v>72.9859099163298</v>
      </c>
      <c r="BR279" s="0" t="str">
        <f aca="false">IF(BQ279&gt;=90, "Very Good", IF(BQ279&gt;=80, "Good", IF(BQ279&gt;=70, "Slightly Good", IF(BQ279&gt;=60, "Average", IF(BQ279&gt;=50, "Slightly Poor", IF(BQ279&gt;=40, "Poor", "Very Poor"))))))</f>
        <v>Slightly Good</v>
      </c>
      <c r="BT279" s="0" t="n">
        <f aca="false">9.81*LN(AH279)+30.6</f>
        <v>54.123352626152</v>
      </c>
      <c r="BU279" s="0" t="str">
        <f aca="false">IF(BT279&lt;30, "Clean water", IF(AND(BT279&gt;=30, BT279&lt;40), "Hypolimia", IF(AND(BT279&gt;=40,BT279&lt;50), "Mesotrophic", IF(AND(BT279&gt;=50, BT279&lt;70), "Eutrophic", IF(BT279&gt;70,"Hypertrophic")))))</f>
        <v>Eutrophic</v>
      </c>
      <c r="BW279" s="0" t="str">
        <f aca="false">IF(G279/H279&gt;=1, "PLS CHECK", "")</f>
        <v/>
      </c>
      <c r="BX279" s="0" t="e">
        <f aca="false">IF(AC279/J279&gt;=1, "PLS CHECK", "")</f>
        <v>#DIV/0!</v>
      </c>
      <c r="BY279" s="0" t="e">
        <f aca="false">IF(AE279/J279&gt;=1, "PLS CHECK", "")</f>
        <v>#DIV/0!</v>
      </c>
      <c r="BZ279" s="0" t="e">
        <f aca="false">IF(AD279/J279&gt;=1, "PLS CHECK", "")</f>
        <v>#DIV/0!</v>
      </c>
      <c r="CA279" s="0" t="str">
        <f aca="false">IF(AF279/K279&gt;=1, "PLS CHECK", "")</f>
        <v/>
      </c>
      <c r="CB279" s="0" t="str">
        <f aca="false">IF(AG279/K279&gt;=1, "PLS CHECK", "")</f>
        <v/>
      </c>
    </row>
    <row r="280" customFormat="false" ht="12.5" hidden="false" customHeight="false" outlineLevel="0" collapsed="false">
      <c r="A280" s="0" t="n">
        <v>277</v>
      </c>
      <c r="B280" s="15" t="s">
        <v>140</v>
      </c>
      <c r="C280" s="16" t="s">
        <v>141</v>
      </c>
      <c r="D280" s="0" t="s">
        <v>149</v>
      </c>
      <c r="E280" s="0" t="n">
        <v>8</v>
      </c>
      <c r="F280" s="0" t="n">
        <v>8.2</v>
      </c>
      <c r="G280" s="0" t="n">
        <v>4.6</v>
      </c>
      <c r="H280" s="0" t="n">
        <v>6.3</v>
      </c>
      <c r="I280" s="37"/>
      <c r="J280" s="0" t="n">
        <v>4.776</v>
      </c>
      <c r="K280" s="37"/>
      <c r="L280" s="0" t="n">
        <v>4.9</v>
      </c>
      <c r="M280" s="0" t="n">
        <v>22.9</v>
      </c>
      <c r="O280" s="37"/>
      <c r="BD280" s="0" t="n">
        <v>0.137</v>
      </c>
      <c r="BF280" s="0" t="n">
        <f aca="false">IF(E280&lt;11,-3.6797*E280^2+48.115*E280-53.83,280.92*EXP(-0.2027*E280))</f>
        <v>95.5892</v>
      </c>
      <c r="BG280" s="0" t="n">
        <f aca="false">32.208*LN(F280)+21.438</f>
        <v>89.2079528407348</v>
      </c>
      <c r="BH280" s="0" t="n">
        <f aca="false">IF(G280&lt;=2, -10*G280+100, 88.958*EXP(-0.0755*G280))</f>
        <v>62.8571284237721</v>
      </c>
      <c r="BI280" s="0" t="n">
        <f aca="false">IF(I280&lt;=100, 0.0053*(I280)^2-1.0332*I280+100.76, 122.82*EXP(-0.0092*I280))</f>
        <v>100.76</v>
      </c>
      <c r="BJ280" s="0" t="e">
        <f aca="false">IF(P280&lt;=1000, -6.942*LN(P280)+107.59, -36.304*LN(P280)+310.72)</f>
        <v>#VALUE!</v>
      </c>
      <c r="BK280" s="0" t="e">
        <f aca="false">BF280^0.04*BG280^0.22*BH280^0.51*BI280^0.06*BJ280^0.17</f>
        <v>#VALUE!</v>
      </c>
      <c r="BL280" s="0" t="e">
        <f aca="false">IF(BK280&gt;=90, "Very Good", IF(BK280&gt;=80, "Good", IF(BK280&gt;=70, "Slightly Good", IF(BK280&gt;=60, "Average", IF(BK280&gt;=50, "Slightly Poor", IF(BK280&gt;=40, "Poor", "Very Poor"))))))</f>
        <v>#VALUE!</v>
      </c>
      <c r="BM280" s="0" t="e">
        <f aca="false">IF(P280&lt;=1000, -6.942*LN(P280)+107.59, IF(AND(P280&gt;1000, P280&lt;=5213),-36.304*LN(P280)+310.72, IF(P280&gt;5213, 10)))</f>
        <v>#VALUE!</v>
      </c>
      <c r="BN280" s="0" t="e">
        <f aca="false">BF280^0.04*BG280^0.22*BH280^0.51*BI280^0.06*BM280^0.17</f>
        <v>#VALUE!</v>
      </c>
      <c r="BO280" s="0" t="e">
        <f aca="false">IF(BN280&gt;=90, "Very Good", IF(BN280&gt;=80, "Good", IF(BN280&gt;=70, "Slightly Good", IF(BN280&gt;=60, "Average", IF(BN280&gt;=50, "Slightly Poor", IF(BN280&gt;=40, "Poor", "Very Poor"))))))</f>
        <v>#VALUE!</v>
      </c>
      <c r="BP280" s="0" t="e">
        <f aca="false">IF(AJ280&lt;=1000, -6.942*LN(AJ280)+107.59, IF(AND(AJ280&gt;1000, AJ280&lt;=5213),-36.304*LN(AJ280)+310.72, IF(AJ280&gt;5213, 10)))</f>
        <v>#VALUE!</v>
      </c>
      <c r="BQ280" s="0" t="e">
        <f aca="false">BF280^0.04*BG280^0.22*BH280^0.51*BI280^0.06*BP280^0.17</f>
        <v>#VALUE!</v>
      </c>
      <c r="BR280" s="0" t="e">
        <f aca="false">IF(BQ280&gt;=90, "Very Good", IF(BQ280&gt;=80, "Good", IF(BQ280&gt;=70, "Slightly Good", IF(BQ280&gt;=60, "Average", IF(BQ280&gt;=50, "Slightly Poor", IF(BQ280&gt;=40, "Poor", "Very Poor"))))))</f>
        <v>#VALUE!</v>
      </c>
      <c r="BT280" s="0" t="e">
        <f aca="false">9.81*LN(AH280)+30.6</f>
        <v>#VALUE!</v>
      </c>
      <c r="BU280" s="0" t="e">
        <f aca="false">IF(BT280&lt;30, "Clean water", IF(AND(BT280&gt;=30, BT280&lt;40), "Hypolimia", IF(AND(BT280&gt;=40,BT280&lt;50), "Mesotrophic", IF(AND(BT280&gt;=50, BT280&lt;70), "Eutrophic", IF(BT280&gt;70,"Hypertrophic")))))</f>
        <v>#VALUE!</v>
      </c>
      <c r="BW280" s="0" t="str">
        <f aca="false">IF(G280/H280&gt;=1, "PLS CHECK", "")</f>
        <v/>
      </c>
      <c r="BX280" s="0" t="str">
        <f aca="false">IF(AC280/J280&gt;=1, "PLS CHECK", "")</f>
        <v/>
      </c>
      <c r="BY280" s="0" t="str">
        <f aca="false">IF(AE280/J280&gt;=1, "PLS CHECK", "")</f>
        <v/>
      </c>
      <c r="BZ280" s="0" t="str">
        <f aca="false">IF(AD280/J280&gt;=1, "PLS CHECK", "")</f>
        <v/>
      </c>
      <c r="CA280" s="0" t="e">
        <f aca="false">IF(AF280/K280&gt;=1, "PLS CHECK", "")</f>
        <v>#DIV/0!</v>
      </c>
      <c r="CB280" s="0" t="e">
        <f aca="false">IF(AG280/K280&gt;=1, "PLS CHECK", "")</f>
        <v>#DIV/0!</v>
      </c>
    </row>
    <row r="281" customFormat="false" ht="12.5" hidden="false" customHeight="false" outlineLevel="0" collapsed="false">
      <c r="A281" s="0" t="n">
        <v>278</v>
      </c>
      <c r="B281" s="15" t="s">
        <v>123</v>
      </c>
      <c r="C281" s="16" t="s">
        <v>124</v>
      </c>
      <c r="D281" s="0" t="s">
        <v>149</v>
      </c>
      <c r="E281" s="37"/>
      <c r="F281" s="37"/>
      <c r="G281" s="0" t="n">
        <v>2.2</v>
      </c>
      <c r="H281" s="0" t="n">
        <v>6.3</v>
      </c>
      <c r="I281" s="0" t="n">
        <v>1</v>
      </c>
      <c r="J281" s="0" t="n">
        <v>7.509</v>
      </c>
      <c r="K281" s="0" t="n">
        <v>0.097</v>
      </c>
      <c r="L281" s="0" t="n">
        <v>4</v>
      </c>
      <c r="M281" s="0" t="n">
        <v>26.6</v>
      </c>
      <c r="N281" s="0" t="n">
        <v>0</v>
      </c>
      <c r="O281" s="0" t="n">
        <v>548</v>
      </c>
      <c r="P281" s="0" t="n">
        <v>30000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V281" s="0" t="n">
        <v>0</v>
      </c>
      <c r="AC281" s="0" t="n">
        <v>7.286</v>
      </c>
      <c r="AD281" s="0" t="n">
        <v>1.353</v>
      </c>
      <c r="AE281" s="0" t="n">
        <v>5.659</v>
      </c>
      <c r="AF281" s="0" t="n">
        <v>0.084</v>
      </c>
      <c r="AG281" s="0" t="n">
        <v>0.072</v>
      </c>
      <c r="AH281" s="0" t="n">
        <v>4.7</v>
      </c>
      <c r="AJ281" s="37"/>
      <c r="AP281" s="0" t="n">
        <v>0</v>
      </c>
      <c r="AY281" s="0" t="n">
        <v>0</v>
      </c>
      <c r="BF281" s="0" t="n">
        <f aca="false">IF(E281&lt;11,-3.6797*E281^2+48.115*E281-53.83,280.92*EXP(-0.2027*E281))</f>
        <v>-53.83</v>
      </c>
      <c r="BG281" s="0" t="e">
        <f aca="false">32.208*LN(F281)+21.438</f>
        <v>#VALUE!</v>
      </c>
      <c r="BH281" s="0" t="n">
        <f aca="false">IF(G281&lt;=2, -10*G281+100, 88.958*EXP(-0.0755*G281))</f>
        <v>75.3440041238757</v>
      </c>
      <c r="BI281" s="0" t="n">
        <f aca="false">IF(I281&lt;=100, 0.0053*(I281)^2-1.0332*I281+100.76, 122.82*EXP(-0.0092*I281))</f>
        <v>99.7321</v>
      </c>
      <c r="BJ281" s="0" t="n">
        <f aca="false">IF(P281&lt;=1000, -6.942*LN(P281)+107.59, -36.304*LN(P281)+310.72)</f>
        <v>-63.5362173920304</v>
      </c>
      <c r="BK281" s="0" t="e">
        <f aca="false">BF281^0.04*BG281^0.22*BH281^0.51*BI281^0.06*BJ281^0.17</f>
        <v>#VALUE!</v>
      </c>
      <c r="BL281" s="0" t="e">
        <f aca="false">IF(BK281&gt;=90, "Very Good", IF(BK281&gt;=80, "Good", IF(BK281&gt;=70, "Slightly Good", IF(BK281&gt;=60, "Average", IF(BK281&gt;=50, "Slightly Poor", IF(BK281&gt;=40, "Poor", "Very Poor"))))))</f>
        <v>#VALUE!</v>
      </c>
      <c r="BM281" s="0" t="n">
        <f aca="false">IF(P281&lt;=1000, -6.942*LN(P281)+107.59, IF(AND(P281&gt;1000, P281&lt;=5213),-36.304*LN(P281)+310.72, IF(P281&gt;5213, 10)))</f>
        <v>10</v>
      </c>
      <c r="BN281" s="0" t="e">
        <f aca="false">BF281^0.04*BG281^0.22*BH281^0.51*BI281^0.06*BM281^0.17</f>
        <v>#VALUE!</v>
      </c>
      <c r="BO281" s="0" t="e">
        <f aca="false">IF(BN281&gt;=90, "Very Good", IF(BN281&gt;=80, "Good", IF(BN281&gt;=70, "Slightly Good", IF(BN281&gt;=60, "Average", IF(BN281&gt;=50, "Slightly Poor", IF(BN281&gt;=40, "Poor", "Very Poor"))))))</f>
        <v>#VALUE!</v>
      </c>
      <c r="BP281" s="0" t="e">
        <f aca="false">IF(AJ281&lt;=1000, -6.942*LN(AJ281)+107.59, IF(AND(AJ281&gt;1000, AJ281&lt;=5213),-36.304*LN(AJ281)+310.72, IF(AJ281&gt;5213, 10)))</f>
        <v>#VALUE!</v>
      </c>
      <c r="BQ281" s="0" t="e">
        <f aca="false">BF281^0.04*BG281^0.22*BH281^0.51*BI281^0.06*BP281^0.17</f>
        <v>#VALUE!</v>
      </c>
      <c r="BR281" s="0" t="e">
        <f aca="false">IF(BQ281&gt;=90, "Very Good", IF(BQ281&gt;=80, "Good", IF(BQ281&gt;=70, "Slightly Good", IF(BQ281&gt;=60, "Average", IF(BQ281&gt;=50, "Slightly Poor", IF(BQ281&gt;=40, "Poor", "Very Poor"))))))</f>
        <v>#VALUE!</v>
      </c>
      <c r="BT281" s="0" t="n">
        <f aca="false">9.81*LN(AH281)+30.6</f>
        <v>45.7815882105041</v>
      </c>
      <c r="BU281" s="0" t="str">
        <f aca="false">IF(BT281&lt;30, "Clean water", IF(AND(BT281&gt;=30, BT281&lt;40), "Hypolimia", IF(AND(BT281&gt;=40,BT281&lt;50), "Mesotrophic", IF(AND(BT281&gt;=50, BT281&lt;70), "Eutrophic", IF(BT281&gt;70,"Hypertrophic")))))</f>
        <v>Mesotrophic</v>
      </c>
      <c r="BW281" s="0" t="str">
        <f aca="false">IF(G281/H281&gt;=1, "PLS CHECK", "")</f>
        <v/>
      </c>
      <c r="BX281" s="0" t="str">
        <f aca="false">IF(AC281/J281&gt;=1, "PLS CHECK", "")</f>
        <v/>
      </c>
      <c r="BY281" s="0" t="str">
        <f aca="false">IF(AE281/J281&gt;=1, "PLS CHECK", "")</f>
        <v/>
      </c>
      <c r="BZ281" s="0" t="str">
        <f aca="false">IF(AD281/J281&gt;=1, "PLS CHECK", "")</f>
        <v/>
      </c>
      <c r="CA281" s="0" t="str">
        <f aca="false">IF(AF281/K281&gt;=1, "PLS CHECK", "")</f>
        <v/>
      </c>
      <c r="CB281" s="0" t="str">
        <f aca="false">IF(AG281/K281&gt;=1, "PLS CHECK", "")</f>
        <v/>
      </c>
    </row>
    <row r="282" customFormat="false" ht="12.5" hidden="false" customHeight="false" outlineLevel="0" collapsed="false">
      <c r="A282" s="0" t="n">
        <v>279</v>
      </c>
      <c r="B282" s="15" t="s">
        <v>125</v>
      </c>
      <c r="C282" s="16" t="s">
        <v>126</v>
      </c>
      <c r="D282" s="0" t="s">
        <v>149</v>
      </c>
      <c r="E282" s="0" t="n">
        <v>7.9</v>
      </c>
      <c r="F282" s="0" t="n">
        <v>11.5</v>
      </c>
      <c r="G282" s="0" t="n">
        <v>2.5</v>
      </c>
      <c r="H282" s="0" t="n">
        <v>4.8</v>
      </c>
      <c r="I282" s="37"/>
      <c r="J282" s="0" t="n">
        <v>5.134</v>
      </c>
      <c r="K282" s="0" t="n">
        <v>0.068</v>
      </c>
      <c r="L282" s="0" t="n">
        <v>2</v>
      </c>
      <c r="M282" s="0" t="n">
        <v>23.8</v>
      </c>
      <c r="N282" s="0" t="n">
        <v>0</v>
      </c>
      <c r="O282" s="0" t="n">
        <v>507</v>
      </c>
      <c r="P282" s="0" t="n">
        <v>21000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V282" s="0" t="n">
        <v>0</v>
      </c>
      <c r="AC282" s="0" t="n">
        <v>5.01</v>
      </c>
      <c r="AD282" s="0" t="n">
        <v>0.37</v>
      </c>
      <c r="AE282" s="0" t="n">
        <v>4.334</v>
      </c>
      <c r="AF282" s="0" t="n">
        <v>0.067</v>
      </c>
      <c r="AG282" s="0" t="n">
        <v>0.04</v>
      </c>
      <c r="AH282" s="0" t="n">
        <v>18.8</v>
      </c>
      <c r="AJ282" s="0" t="n">
        <v>2300</v>
      </c>
      <c r="AP282" s="0" t="n">
        <v>0</v>
      </c>
      <c r="AY282" s="0" t="n">
        <v>0</v>
      </c>
      <c r="BF282" s="0" t="n">
        <f aca="false">IF(E282&lt;11,-3.6797*E282^2+48.115*E282-53.83,280.92*EXP(-0.2027*E282))</f>
        <v>96.6284230000001</v>
      </c>
      <c r="BG282" s="0" t="n">
        <f aca="false">32.208*LN(F282)+21.438</f>
        <v>100.101113315171</v>
      </c>
      <c r="BH282" s="0" t="n">
        <f aca="false">IF(G282&lt;=2, -10*G282+100, 88.958*EXP(-0.0755*G282))</f>
        <v>73.6566439219523</v>
      </c>
      <c r="BI282" s="0" t="n">
        <f aca="false">IF(I282&lt;=100, 0.0053*(I282)^2-1.0332*I282+100.76, 122.82*EXP(-0.0092*I282))</f>
        <v>100.76</v>
      </c>
      <c r="BJ282" s="0" t="n">
        <f aca="false">IF(P282&lt;=1000, -6.942*LN(P282)+107.59, -36.304*LN(P282)+310.72)</f>
        <v>-50.5874902272786</v>
      </c>
      <c r="BK282" s="0" t="e">
        <f aca="false">BF282^0.04*BG282^0.22*BH282^0.51*BI282^0.06*BJ282^0.17</f>
        <v>#NUM!</v>
      </c>
      <c r="BL282" s="0" t="e">
        <f aca="false">IF(BK282&gt;=90, "Very Good", IF(BK282&gt;=80, "Good", IF(BK282&gt;=70, "Slightly Good", IF(BK282&gt;=60, "Average", IF(BK282&gt;=50, "Slightly Poor", IF(BK282&gt;=40, "Poor", "Very Poor"))))))</f>
        <v>#NUM!</v>
      </c>
      <c r="BM282" s="0" t="n">
        <f aca="false">IF(P282&lt;=1000, -6.942*LN(P282)+107.59, IF(AND(P282&gt;1000, P282&lt;=5213),-36.304*LN(P282)+310.72, IF(P282&gt;5213, 10)))</f>
        <v>10</v>
      </c>
      <c r="BN282" s="0" t="n">
        <f aca="false">BF282^0.04*BG282^0.22*BH282^0.51*BI282^0.06*BM282^0.17</f>
        <v>57.8064271346289</v>
      </c>
      <c r="BO282" s="0" t="str">
        <f aca="false">IF(BN282&gt;=90, "Very Good", IF(BN282&gt;=80, "Good", IF(BN282&gt;=70, "Slightly Good", IF(BN282&gt;=60, "Average", IF(BN282&gt;=50, "Slightly Poor", IF(BN282&gt;=40, "Poor", "Very Poor"))))))</f>
        <v>Slightly Poor</v>
      </c>
      <c r="BP282" s="0" t="n">
        <f aca="false">IF(AJ282&lt;=1000, -6.942*LN(AJ282)+107.59, IF(AND(AJ282&gt;1000, AJ282&lt;=5213),-36.304*LN(AJ282)+310.72, IF(AJ282&gt;5213, 10)))</f>
        <v>29.7029195527965</v>
      </c>
      <c r="BQ282" s="0" t="n">
        <f aca="false">BF282^0.04*BG282^0.22*BH282^0.51*BI282^0.06*BP282^0.17</f>
        <v>69.5587839984208</v>
      </c>
      <c r="BR282" s="0" t="str">
        <f aca="false">IF(BQ282&gt;=90, "Very Good", IF(BQ282&gt;=80, "Good", IF(BQ282&gt;=70, "Slightly Good", IF(BQ282&gt;=60, "Average", IF(BQ282&gt;=50, "Slightly Poor", IF(BQ282&gt;=40, "Poor", "Very Poor"))))))</f>
        <v>Average</v>
      </c>
      <c r="BT282" s="0" t="n">
        <f aca="false">9.81*LN(AH282)+30.6</f>
        <v>59.3811358930902</v>
      </c>
      <c r="BU282" s="0" t="str">
        <f aca="false">IF(BT282&lt;30, "Clean water", IF(AND(BT282&gt;=30, BT282&lt;40), "Hypolimia", IF(AND(BT282&gt;=40,BT282&lt;50), "Mesotrophic", IF(AND(BT282&gt;=50, BT282&lt;70), "Eutrophic", IF(BT282&gt;70,"Hypertrophic")))))</f>
        <v>Eutrophic</v>
      </c>
      <c r="BW282" s="0" t="str">
        <f aca="false">IF(G282/H282&gt;=1, "PLS CHECK", "")</f>
        <v/>
      </c>
      <c r="BX282" s="0" t="str">
        <f aca="false">IF(AC282/J282&gt;=1, "PLS CHECK", "")</f>
        <v/>
      </c>
      <c r="BY282" s="0" t="str">
        <f aca="false">IF(AE282/J282&gt;=1, "PLS CHECK", "")</f>
        <v/>
      </c>
      <c r="BZ282" s="0" t="str">
        <f aca="false">IF(AD282/J282&gt;=1, "PLS CHECK", "")</f>
        <v/>
      </c>
      <c r="CA282" s="0" t="str">
        <f aca="false">IF(AF282/K282&gt;=1, "PLS CHECK", "")</f>
        <v/>
      </c>
      <c r="CB282" s="0" t="str">
        <f aca="false">IF(AG282/K282&gt;=1, "PLS CHECK", "")</f>
        <v/>
      </c>
    </row>
    <row r="283" customFormat="false" ht="12.5" hidden="false" customHeight="false" outlineLevel="0" collapsed="false">
      <c r="A283" s="0" t="n">
        <v>280</v>
      </c>
      <c r="B283" s="15" t="s">
        <v>72</v>
      </c>
      <c r="C283" s="16" t="s">
        <v>73</v>
      </c>
      <c r="D283" s="0" t="s">
        <v>150</v>
      </c>
      <c r="E283" s="0" t="n">
        <v>8</v>
      </c>
      <c r="F283" s="0" t="n">
        <v>8</v>
      </c>
      <c r="G283" s="0" t="n">
        <v>2.8</v>
      </c>
      <c r="H283" s="0" t="n">
        <v>6.7</v>
      </c>
      <c r="I283" s="37"/>
      <c r="J283" s="0" t="n">
        <v>4.556</v>
      </c>
      <c r="K283" s="0" t="n">
        <v>0.155</v>
      </c>
      <c r="L283" s="0" t="n">
        <v>1.5</v>
      </c>
      <c r="M283" s="0" t="n">
        <v>19.7</v>
      </c>
      <c r="N283" s="0" t="n">
        <v>0</v>
      </c>
      <c r="O283" s="0" t="n">
        <v>415</v>
      </c>
      <c r="P283" s="0" t="n">
        <v>21475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V283" s="0" t="n">
        <v>0</v>
      </c>
      <c r="AC283" s="0" t="n">
        <v>4.436</v>
      </c>
      <c r="AD283" s="0" t="n">
        <v>0.32</v>
      </c>
      <c r="AE283" s="0" t="n">
        <v>3.91</v>
      </c>
      <c r="AF283" s="0" t="n">
        <v>0.069</v>
      </c>
      <c r="AG283" s="0" t="n">
        <v>0.059</v>
      </c>
      <c r="AH283" s="0" t="n">
        <v>10.8</v>
      </c>
      <c r="AJ283" s="0" t="n">
        <v>305</v>
      </c>
      <c r="AP283" s="0" t="n">
        <v>0</v>
      </c>
      <c r="AY283" s="0" t="n">
        <v>0</v>
      </c>
      <c r="BF283" s="0" t="n">
        <f aca="false">IF(E283&lt;11,-3.6797*E283^2+48.115*E283-53.83,280.92*EXP(-0.2027*E283))</f>
        <v>95.5892</v>
      </c>
      <c r="BG283" s="0" t="n">
        <f aca="false">32.208*LN(F283)+21.438</f>
        <v>88.4126531744242</v>
      </c>
      <c r="BH283" s="0" t="n">
        <f aca="false">IF(G283&lt;=2, -10*G283+100, 88.958*EXP(-0.0755*G283))</f>
        <v>72.0070728511501</v>
      </c>
      <c r="BI283" s="0" t="n">
        <f aca="false">IF(I283&lt;=100, 0.0053*(I283)^2-1.0332*I283+100.76, 122.82*EXP(-0.0092*I283))</f>
        <v>100.76</v>
      </c>
      <c r="BJ283" s="0" t="n">
        <f aca="false">IF(P283&lt;=1000, -6.942*LN(P283)+107.59, -36.304*LN(P283)+310.72)</f>
        <v>-51.3995028897316</v>
      </c>
      <c r="BK283" s="0" t="e">
        <f aca="false">BF283^0.04*BG283^0.22*BH283^0.51*BI283^0.06*BJ283^0.17</f>
        <v>#NUM!</v>
      </c>
      <c r="BL283" s="0" t="e">
        <f aca="false">IF(BK283&gt;=90, "Very Good", IF(BK283&gt;=80, "Good", IF(BK283&gt;=70, "Slightly Good", IF(BK283&gt;=60, "Average", IF(BK283&gt;=50, "Slightly Poor", IF(BK283&gt;=40, "Poor", "Very Poor"))))))</f>
        <v>#NUM!</v>
      </c>
      <c r="BM283" s="0" t="n">
        <f aca="false">IF(P283&lt;=1000, -6.942*LN(P283)+107.59, IF(AND(P283&gt;1000, P283&lt;=5213),-36.304*LN(P283)+310.72, IF(P283&gt;5213, 10)))</f>
        <v>10</v>
      </c>
      <c r="BN283" s="0" t="n">
        <f aca="false">BF283^0.04*BG283^0.22*BH283^0.51*BI283^0.06*BM283^0.17</f>
        <v>55.5786694735758</v>
      </c>
      <c r="BO283" s="0" t="str">
        <f aca="false">IF(BN283&gt;=90, "Very Good", IF(BN283&gt;=80, "Good", IF(BN283&gt;=70, "Slightly Good", IF(BN283&gt;=60, "Average", IF(BN283&gt;=50, "Slightly Poor", IF(BN283&gt;=40, "Poor", "Very Poor"))))))</f>
        <v>Slightly Poor</v>
      </c>
      <c r="BP283" s="0" t="n">
        <f aca="false">IF(AJ283&lt;=1000, -6.942*LN(AJ283)+107.59, IF(AND(AJ283&gt;1000, AJ283&lt;=5213),-36.304*LN(AJ283)+310.72, IF(AJ283&gt;5213, 10)))</f>
        <v>67.8795956467914</v>
      </c>
      <c r="BQ283" s="0" t="n">
        <f aca="false">BF283^0.04*BG283^0.22*BH283^0.51*BI283^0.06*BP283^0.17</f>
        <v>76.9668686100019</v>
      </c>
      <c r="BR283" s="0" t="str">
        <f aca="false">IF(BQ283&gt;=90, "Very Good", IF(BQ283&gt;=80, "Good", IF(BQ283&gt;=70, "Slightly Good", IF(BQ283&gt;=60, "Average", IF(BQ283&gt;=50, "Slightly Poor", IF(BQ283&gt;=40, "Poor", "Very Poor"))))))</f>
        <v>Slightly Good</v>
      </c>
      <c r="BT283" s="0" t="n">
        <f aca="false">9.81*LN(AH283)+30.6</f>
        <v>53.943347575817</v>
      </c>
      <c r="BU283" s="0" t="str">
        <f aca="false">IF(BT283&lt;30, "Clean water", IF(AND(BT283&gt;=30, BT283&lt;40), "Hypolimia", IF(AND(BT283&gt;=40,BT283&lt;50), "Mesotrophic", IF(AND(BT283&gt;=50, BT283&lt;70), "Eutrophic", IF(BT283&gt;70,"Hypertrophic")))))</f>
        <v>Eutrophic</v>
      </c>
      <c r="BW283" s="0" t="str">
        <f aca="false">IF(G283/H283&gt;=1, "PLS CHECK", "")</f>
        <v/>
      </c>
      <c r="BX283" s="0" t="str">
        <f aca="false">IF(AC283/J283&gt;=1, "PLS CHECK", "")</f>
        <v/>
      </c>
      <c r="BY283" s="0" t="str">
        <f aca="false">IF(AE283/J283&gt;=1, "PLS CHECK", "")</f>
        <v/>
      </c>
      <c r="BZ283" s="0" t="str">
        <f aca="false">IF(AD283/J283&gt;=1, "PLS CHECK", "")</f>
        <v/>
      </c>
      <c r="CA283" s="0" t="str">
        <f aca="false">IF(AF283/K283&gt;=1, "PLS CHECK", "")</f>
        <v/>
      </c>
      <c r="CB283" s="0" t="str">
        <f aca="false">IF(AG283/K283&gt;=1, "PLS CHECK", "")</f>
        <v/>
      </c>
    </row>
    <row r="284" customFormat="false" ht="12.5" hidden="false" customHeight="false" outlineLevel="0" collapsed="false">
      <c r="A284" s="0" t="n">
        <v>281</v>
      </c>
      <c r="B284" s="15" t="s">
        <v>131</v>
      </c>
      <c r="C284" s="16" t="s">
        <v>132</v>
      </c>
      <c r="D284" s="0" t="s">
        <v>150</v>
      </c>
      <c r="E284" s="0" t="n">
        <v>8.3</v>
      </c>
      <c r="F284" s="0" t="n">
        <v>10.4</v>
      </c>
      <c r="G284" s="0" t="n">
        <v>1.6</v>
      </c>
      <c r="H284" s="0" t="n">
        <v>4.3</v>
      </c>
      <c r="I284" s="0" t="n">
        <v>10</v>
      </c>
      <c r="J284" s="0" t="n">
        <v>2.494</v>
      </c>
      <c r="K284" s="0" t="n">
        <v>0.083</v>
      </c>
      <c r="L284" s="0" t="n">
        <v>2.2</v>
      </c>
      <c r="M284" s="0" t="n">
        <v>19.2</v>
      </c>
      <c r="O284" s="0" t="n">
        <v>382</v>
      </c>
      <c r="BD284" s="0" t="n">
        <v>0.109</v>
      </c>
      <c r="BF284" s="0" t="n">
        <f aca="false">IF(E284&lt;11,-3.6797*E284^2+48.115*E284-53.83,280.92*EXP(-0.2027*E284))</f>
        <v>92.029967</v>
      </c>
      <c r="BG284" s="0" t="n">
        <f aca="false">32.208*LN(F284)+21.438</f>
        <v>96.8628814043931</v>
      </c>
      <c r="BH284" s="0" t="n">
        <f aca="false">IF(G284&lt;=2, -10*G284+100, 88.958*EXP(-0.0755*G284))</f>
        <v>84</v>
      </c>
      <c r="BI284" s="0" t="n">
        <f aca="false">IF(I284&lt;=100, 0.0053*(I284)^2-1.0332*I284+100.76, 122.82*EXP(-0.0092*I284))</f>
        <v>90.958</v>
      </c>
      <c r="BJ284" s="0" t="e">
        <f aca="false">IF(P284&lt;=1000, -6.942*LN(P284)+107.59, -36.304*LN(P284)+310.72)</f>
        <v>#VALUE!</v>
      </c>
      <c r="BK284" s="0" t="e">
        <f aca="false">BF284^0.04*BG284^0.22*BH284^0.51*BI284^0.06*BJ284^0.17</f>
        <v>#VALUE!</v>
      </c>
      <c r="BL284" s="0" t="e">
        <f aca="false">IF(BK284&gt;=90, "Very Good", IF(BK284&gt;=80, "Good", IF(BK284&gt;=70, "Slightly Good", IF(BK284&gt;=60, "Average", IF(BK284&gt;=50, "Slightly Poor", IF(BK284&gt;=40, "Poor", "Very Poor"))))))</f>
        <v>#VALUE!</v>
      </c>
      <c r="BM284" s="0" t="e">
        <f aca="false">IF(P284&lt;=1000, -6.942*LN(P284)+107.59, IF(AND(P284&gt;1000, P284&lt;=5213),-36.304*LN(P284)+310.72, IF(P284&gt;5213, 10)))</f>
        <v>#VALUE!</v>
      </c>
      <c r="BN284" s="0" t="e">
        <f aca="false">BF284^0.04*BG284^0.22*BH284^0.51*BI284^0.06*BM284^0.17</f>
        <v>#VALUE!</v>
      </c>
      <c r="BO284" s="0" t="e">
        <f aca="false">IF(BN284&gt;=90, "Very Good", IF(BN284&gt;=80, "Good", IF(BN284&gt;=70, "Slightly Good", IF(BN284&gt;=60, "Average", IF(BN284&gt;=50, "Slightly Poor", IF(BN284&gt;=40, "Poor", "Very Poor"))))))</f>
        <v>#VALUE!</v>
      </c>
      <c r="BP284" s="0" t="e">
        <f aca="false">IF(AJ284&lt;=1000, -6.942*LN(AJ284)+107.59, IF(AND(AJ284&gt;1000, AJ284&lt;=5213),-36.304*LN(AJ284)+310.72, IF(AJ284&gt;5213, 10)))</f>
        <v>#VALUE!</v>
      </c>
      <c r="BQ284" s="0" t="e">
        <f aca="false">BF284^0.04*BG284^0.22*BH284^0.51*BI284^0.06*BP284^0.17</f>
        <v>#VALUE!</v>
      </c>
      <c r="BR284" s="0" t="e">
        <f aca="false">IF(BQ284&gt;=90, "Very Good", IF(BQ284&gt;=80, "Good", IF(BQ284&gt;=70, "Slightly Good", IF(BQ284&gt;=60, "Average", IF(BQ284&gt;=50, "Slightly Poor", IF(BQ284&gt;=40, "Poor", "Very Poor"))))))</f>
        <v>#VALUE!</v>
      </c>
      <c r="BT284" s="0" t="e">
        <f aca="false">9.81*LN(AH284)+30.6</f>
        <v>#VALUE!</v>
      </c>
      <c r="BU284" s="0" t="e">
        <f aca="false">IF(BT284&lt;30, "Clean water", IF(AND(BT284&gt;=30, BT284&lt;40), "Hypolimia", IF(AND(BT284&gt;=40,BT284&lt;50), "Mesotrophic", IF(AND(BT284&gt;=50, BT284&lt;70), "Eutrophic", IF(BT284&gt;70,"Hypertrophic")))))</f>
        <v>#VALUE!</v>
      </c>
      <c r="BW284" s="0" t="str">
        <f aca="false">IF(G284/H284&gt;=1, "PLS CHECK", "")</f>
        <v/>
      </c>
      <c r="BX284" s="0" t="str">
        <f aca="false">IF(AC284/J284&gt;=1, "PLS CHECK", "")</f>
        <v/>
      </c>
      <c r="BY284" s="0" t="str">
        <f aca="false">IF(AE284/J284&gt;=1, "PLS CHECK", "")</f>
        <v/>
      </c>
      <c r="BZ284" s="0" t="str">
        <f aca="false">IF(AD284/J284&gt;=1, "PLS CHECK", "")</f>
        <v/>
      </c>
      <c r="CA284" s="0" t="str">
        <f aca="false">IF(AF284/K284&gt;=1, "PLS CHECK", "")</f>
        <v/>
      </c>
      <c r="CB284" s="0" t="str">
        <f aca="false">IF(AG284/K284&gt;=1, "PLS CHECK", "")</f>
        <v/>
      </c>
    </row>
    <row r="285" customFormat="false" ht="12.5" hidden="false" customHeight="false" outlineLevel="0" collapsed="false">
      <c r="A285" s="0" t="n">
        <v>282</v>
      </c>
      <c r="B285" s="15" t="s">
        <v>75</v>
      </c>
      <c r="C285" s="16" t="s">
        <v>76</v>
      </c>
      <c r="D285" s="0" t="s">
        <v>150</v>
      </c>
      <c r="E285" s="0" t="n">
        <v>7.4</v>
      </c>
      <c r="F285" s="0" t="n">
        <v>8.4</v>
      </c>
      <c r="G285" s="0" t="n">
        <v>0.9</v>
      </c>
      <c r="H285" s="0" t="n">
        <v>4.2</v>
      </c>
      <c r="I285" s="0" t="n">
        <v>9.8</v>
      </c>
      <c r="J285" s="0" t="n">
        <v>3.661</v>
      </c>
      <c r="K285" s="0" t="n">
        <v>0.077</v>
      </c>
      <c r="L285" s="0" t="n">
        <v>1.7</v>
      </c>
      <c r="M285" s="0" t="n">
        <v>19.3</v>
      </c>
      <c r="N285" s="0" t="n">
        <v>0</v>
      </c>
      <c r="O285" s="37"/>
      <c r="P285" s="37"/>
      <c r="AC285" s="0" t="n">
        <v>3.477</v>
      </c>
      <c r="AD285" s="0" t="n">
        <v>0.329</v>
      </c>
      <c r="AE285" s="0" t="n">
        <v>3.065</v>
      </c>
      <c r="AF285" s="0" t="n">
        <v>0.055</v>
      </c>
      <c r="AG285" s="0" t="n">
        <v>0.051</v>
      </c>
      <c r="AH285" s="0" t="n">
        <v>3.5</v>
      </c>
      <c r="AJ285" s="0" t="n">
        <v>4800</v>
      </c>
      <c r="BF285" s="0" t="n">
        <f aca="false">IF(E285&lt;11,-3.6797*E285^2+48.115*E285-53.83,280.92*EXP(-0.2027*E285))</f>
        <v>100.720628</v>
      </c>
      <c r="BG285" s="0" t="n">
        <f aca="false">32.208*LN(F285)+21.438</f>
        <v>89.9840867819932</v>
      </c>
      <c r="BH285" s="0" t="n">
        <f aca="false">IF(G285&lt;=2, -10*G285+100, 88.958*EXP(-0.0755*G285))</f>
        <v>91</v>
      </c>
      <c r="BI285" s="0" t="n">
        <f aca="false">IF(I285&lt;=100, 0.0053*(I285)^2-1.0332*I285+100.76, 122.82*EXP(-0.0092*I285))</f>
        <v>91.143652</v>
      </c>
      <c r="BJ285" s="0" t="e">
        <f aca="false">IF(P285&lt;=1000, -6.942*LN(P285)+107.59, -36.304*LN(P285)+310.72)</f>
        <v>#VALUE!</v>
      </c>
      <c r="BK285" s="0" t="e">
        <f aca="false">BF285^0.04*BG285^0.22*BH285^0.51*BI285^0.06*BJ285^0.17</f>
        <v>#VALUE!</v>
      </c>
      <c r="BL285" s="0" t="e">
        <f aca="false">IF(BK285&gt;=90, "Very Good", IF(BK285&gt;=80, "Good", IF(BK285&gt;=70, "Slightly Good", IF(BK285&gt;=60, "Average", IF(BK285&gt;=50, "Slightly Poor", IF(BK285&gt;=40, "Poor", "Very Poor"))))))</f>
        <v>#VALUE!</v>
      </c>
      <c r="BM285" s="0" t="e">
        <f aca="false">IF(P285&lt;=1000, -6.942*LN(P285)+107.59, IF(AND(P285&gt;1000, P285&lt;=5213),-36.304*LN(P285)+310.72, IF(P285&gt;5213, 10)))</f>
        <v>#VALUE!</v>
      </c>
      <c r="BN285" s="0" t="e">
        <f aca="false">BF285^0.04*BG285^0.22*BH285^0.51*BI285^0.06*BM285^0.17</f>
        <v>#VALUE!</v>
      </c>
      <c r="BO285" s="0" t="e">
        <f aca="false">IF(BN285&gt;=90, "Very Good", IF(BN285&gt;=80, "Good", IF(BN285&gt;=70, "Slightly Good", IF(BN285&gt;=60, "Average", IF(BN285&gt;=50, "Slightly Poor", IF(BN285&gt;=40, "Poor", "Very Poor"))))))</f>
        <v>#VALUE!</v>
      </c>
      <c r="BP285" s="0" t="n">
        <f aca="false">IF(AJ285&lt;=1000, -6.942*LN(AJ285)+107.59, IF(AND(AJ285&gt;1000, AJ285&lt;=5213),-36.304*LN(AJ285)+310.72, IF(AJ285&gt;5213, 10)))</f>
        <v>2.99382006788824</v>
      </c>
      <c r="BQ285" s="0" t="n">
        <f aca="false">BF285^0.04*BG285^0.22*BH285^0.51*BI285^0.06*BP285^0.17</f>
        <v>51.0145732249318</v>
      </c>
      <c r="BR285" s="0" t="str">
        <f aca="false">IF(BQ285&gt;=90, "Very Good", IF(BQ285&gt;=80, "Good", IF(BQ285&gt;=70, "Slightly Good", IF(BQ285&gt;=60, "Average", IF(BQ285&gt;=50, "Slightly Poor", IF(BQ285&gt;=40, "Poor", "Very Poor"))))))</f>
        <v>Slightly Poor</v>
      </c>
      <c r="BT285" s="0" t="n">
        <f aca="false">9.81*LN(AH285)+30.6</f>
        <v>42.8896047209396</v>
      </c>
      <c r="BU285" s="0" t="str">
        <f aca="false">IF(BT285&lt;30, "Clean water", IF(AND(BT285&gt;=30, BT285&lt;40), "Hypolimia", IF(AND(BT285&gt;=40,BT285&lt;50), "Mesotrophic", IF(AND(BT285&gt;=50, BT285&lt;70), "Eutrophic", IF(BT285&gt;70,"Hypertrophic")))))</f>
        <v>Mesotrophic</v>
      </c>
      <c r="BW285" s="0" t="str">
        <f aca="false">IF(G285/H285&gt;=1, "PLS CHECK", "")</f>
        <v/>
      </c>
      <c r="BX285" s="0" t="str">
        <f aca="false">IF(AC285/J285&gt;=1, "PLS CHECK", "")</f>
        <v/>
      </c>
      <c r="BY285" s="0" t="str">
        <f aca="false">IF(AE285/J285&gt;=1, "PLS CHECK", "")</f>
        <v/>
      </c>
      <c r="BZ285" s="0" t="str">
        <f aca="false">IF(AD285/J285&gt;=1, "PLS CHECK", "")</f>
        <v/>
      </c>
      <c r="CA285" s="0" t="str">
        <f aca="false">IF(AF285/K285&gt;=1, "PLS CHECK", "")</f>
        <v/>
      </c>
      <c r="CB285" s="0" t="str">
        <f aca="false">IF(AG285/K285&gt;=1, "PLS CHECK", "")</f>
        <v/>
      </c>
    </row>
    <row r="286" customFormat="false" ht="12.5" hidden="false" customHeight="false" outlineLevel="0" collapsed="false">
      <c r="A286" s="0" t="n">
        <v>283</v>
      </c>
      <c r="B286" s="15" t="s">
        <v>77</v>
      </c>
      <c r="C286" s="16" t="s">
        <v>78</v>
      </c>
      <c r="D286" s="0" t="s">
        <v>150</v>
      </c>
      <c r="E286" s="0" t="n">
        <v>7.8</v>
      </c>
      <c r="F286" s="0" t="n">
        <v>10.4</v>
      </c>
      <c r="G286" s="0" t="n">
        <v>1.5</v>
      </c>
      <c r="H286" s="0" t="n">
        <v>4.6</v>
      </c>
      <c r="I286" s="0" t="n">
        <v>6</v>
      </c>
      <c r="J286" s="37"/>
      <c r="K286" s="0" t="n">
        <v>0.028</v>
      </c>
      <c r="L286" s="0" t="n">
        <v>4</v>
      </c>
      <c r="M286" s="0" t="n">
        <v>19.1</v>
      </c>
      <c r="N286" s="0" t="n">
        <v>0</v>
      </c>
      <c r="O286" s="0" t="n">
        <v>232</v>
      </c>
      <c r="P286" s="37"/>
      <c r="AC286" s="0" t="n">
        <v>2.002</v>
      </c>
      <c r="AD286" s="0" t="n">
        <v>0.066</v>
      </c>
      <c r="AE286" s="37"/>
      <c r="AF286" s="0" t="n">
        <v>0.013</v>
      </c>
      <c r="AG286" s="0" t="n">
        <v>0.001</v>
      </c>
      <c r="AH286" s="0" t="n">
        <v>19.5</v>
      </c>
      <c r="AJ286" s="0" t="n">
        <v>280</v>
      </c>
      <c r="BD286" s="0" t="n">
        <v>93.687</v>
      </c>
      <c r="BF286" s="0" t="n">
        <f aca="false">IF(E286&lt;11,-3.6797*E286^2+48.115*E286-53.83,280.92*EXP(-0.2027*E286))</f>
        <v>97.5940520000001</v>
      </c>
      <c r="BG286" s="0" t="n">
        <f aca="false">32.208*LN(F286)+21.438</f>
        <v>96.8628814043931</v>
      </c>
      <c r="BH286" s="0" t="n">
        <f aca="false">IF(G286&lt;=2, -10*G286+100, 88.958*EXP(-0.0755*G286))</f>
        <v>85</v>
      </c>
      <c r="BI286" s="0" t="n">
        <f aca="false">IF(I286&lt;=100, 0.0053*(I286)^2-1.0332*I286+100.76, 122.82*EXP(-0.0092*I286))</f>
        <v>94.7516</v>
      </c>
      <c r="BJ286" s="0" t="e">
        <f aca="false">IF(P286&lt;=1000, -6.942*LN(P286)+107.59, -36.304*LN(P286)+310.72)</f>
        <v>#VALUE!</v>
      </c>
      <c r="BK286" s="0" t="e">
        <f aca="false">BF286^0.04*BG286^0.22*BH286^0.51*BI286^0.06*BJ286^0.17</f>
        <v>#VALUE!</v>
      </c>
      <c r="BL286" s="0" t="e">
        <f aca="false">IF(BK286&gt;=90, "Very Good", IF(BK286&gt;=80, "Good", IF(BK286&gt;=70, "Slightly Good", IF(BK286&gt;=60, "Average", IF(BK286&gt;=50, "Slightly Poor", IF(BK286&gt;=40, "Poor", "Very Poor"))))))</f>
        <v>#VALUE!</v>
      </c>
      <c r="BM286" s="0" t="e">
        <f aca="false">IF(P286&lt;=1000, -6.942*LN(P286)+107.59, IF(AND(P286&gt;1000, P286&lt;=5213),-36.304*LN(P286)+310.72, IF(P286&gt;5213, 10)))</f>
        <v>#VALUE!</v>
      </c>
      <c r="BN286" s="0" t="e">
        <f aca="false">BF286^0.04*BG286^0.22*BH286^0.51*BI286^0.06*BM286^0.17</f>
        <v>#VALUE!</v>
      </c>
      <c r="BO286" s="0" t="e">
        <f aca="false">IF(BN286&gt;=90, "Very Good", IF(BN286&gt;=80, "Good", IF(BN286&gt;=70, "Slightly Good", IF(BN286&gt;=60, "Average", IF(BN286&gt;=50, "Slightly Poor", IF(BN286&gt;=40, "Poor", "Very Poor"))))))</f>
        <v>#VALUE!</v>
      </c>
      <c r="BP286" s="0" t="n">
        <f aca="false">IF(AJ286&lt;=1000, -6.942*LN(AJ286)+107.59, IF(AND(AJ286&gt;1000, AJ286&lt;=5213),-36.304*LN(AJ286)+310.72, IF(AJ286&gt;5213, 10)))</f>
        <v>68.4732905747991</v>
      </c>
      <c r="BQ286" s="0" t="n">
        <f aca="false">BF286^0.04*BG286^0.22*BH286^0.51*BI286^0.06*BP286^0.17</f>
        <v>85.3432166157583</v>
      </c>
      <c r="BR286" s="0" t="str">
        <f aca="false">IF(BQ286&gt;=90, "Very Good", IF(BQ286&gt;=80, "Good", IF(BQ286&gt;=70, "Slightly Good", IF(BQ286&gt;=60, "Average", IF(BQ286&gt;=50, "Slightly Poor", IF(BQ286&gt;=40, "Poor", "Very Poor"))))))</f>
        <v>Good</v>
      </c>
      <c r="BT286" s="0" t="n">
        <f aca="false">9.81*LN(AH286)+30.6</f>
        <v>59.7397659072388</v>
      </c>
      <c r="BU286" s="0" t="str">
        <f aca="false">IF(BT286&lt;30, "Clean water", IF(AND(BT286&gt;=30, BT286&lt;40), "Hypolimia", IF(AND(BT286&gt;=40,BT286&lt;50), "Mesotrophic", IF(AND(BT286&gt;=50, BT286&lt;70), "Eutrophic", IF(BT286&gt;70,"Hypertrophic")))))</f>
        <v>Eutrophic</v>
      </c>
      <c r="BW286" s="0" t="str">
        <f aca="false">IF(G286/H286&gt;=1, "PLS CHECK", "")</f>
        <v/>
      </c>
      <c r="BX286" s="0" t="e">
        <f aca="false">IF(AC286/J286&gt;=1, "PLS CHECK", "")</f>
        <v>#DIV/0!</v>
      </c>
      <c r="BY286" s="0" t="e">
        <f aca="false">IF(AE286/J286&gt;=1, "PLS CHECK", "")</f>
        <v>#DIV/0!</v>
      </c>
      <c r="BZ286" s="0" t="e">
        <f aca="false">IF(AD286/J286&gt;=1, "PLS CHECK", "")</f>
        <v>#DIV/0!</v>
      </c>
      <c r="CA286" s="0" t="str">
        <f aca="false">IF(AF286/K286&gt;=1, "PLS CHECK", "")</f>
        <v/>
      </c>
      <c r="CB286" s="0" t="str">
        <f aca="false">IF(AG286/K286&gt;=1, "PLS CHECK", "")</f>
        <v/>
      </c>
    </row>
    <row r="287" customFormat="false" ht="12.5" hidden="false" customHeight="false" outlineLevel="0" collapsed="false">
      <c r="A287" s="0" t="n">
        <v>284</v>
      </c>
      <c r="B287" s="15" t="s">
        <v>79</v>
      </c>
      <c r="C287" s="16" t="s">
        <v>80</v>
      </c>
      <c r="D287" s="0" t="s">
        <v>150</v>
      </c>
      <c r="E287" s="0" t="n">
        <v>7.5</v>
      </c>
      <c r="F287" s="0" t="n">
        <v>7.8</v>
      </c>
      <c r="G287" s="0" t="n">
        <v>2.1</v>
      </c>
      <c r="H287" s="0" t="n">
        <v>4.7</v>
      </c>
      <c r="I287" s="0" t="n">
        <v>13.5</v>
      </c>
      <c r="J287" s="0" t="n">
        <v>4.598</v>
      </c>
      <c r="K287" s="0" t="n">
        <v>0.123</v>
      </c>
      <c r="L287" s="0" t="n">
        <v>4.4</v>
      </c>
      <c r="M287" s="0" t="n">
        <v>19.8</v>
      </c>
      <c r="N287" s="0" t="n">
        <v>0</v>
      </c>
      <c r="O287" s="0" t="n">
        <v>304</v>
      </c>
      <c r="P287" s="0" t="n">
        <v>5255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0</v>
      </c>
      <c r="V287" s="0" t="n">
        <v>0</v>
      </c>
      <c r="AC287" s="0" t="n">
        <v>4.393</v>
      </c>
      <c r="AD287" s="0" t="n">
        <v>0.577</v>
      </c>
      <c r="AE287" s="0" t="n">
        <v>3.473</v>
      </c>
      <c r="AF287" s="0" t="n">
        <v>0.082</v>
      </c>
      <c r="AG287" s="0" t="n">
        <v>0.061</v>
      </c>
      <c r="AH287" s="0" t="n">
        <v>20.6</v>
      </c>
      <c r="AJ287" s="0" t="n">
        <v>2838</v>
      </c>
      <c r="AP287" s="0" t="n">
        <v>0</v>
      </c>
      <c r="AY287" s="0" t="n">
        <v>0</v>
      </c>
      <c r="BD287" s="0" t="n">
        <v>93.322</v>
      </c>
      <c r="BF287" s="0" t="n">
        <f aca="false">IF(E287&lt;11,-3.6797*E287^2+48.115*E287-53.83,280.92*EXP(-0.2027*E287))</f>
        <v>100.049375</v>
      </c>
      <c r="BG287" s="0" t="n">
        <f aca="false">32.208*LN(F287)+21.438</f>
        <v>87.5972172148662</v>
      </c>
      <c r="BH287" s="0" t="n">
        <f aca="false">IF(G287&lt;=2, -10*G287+100, 88.958*EXP(-0.0755*G287))</f>
        <v>75.9150041678102</v>
      </c>
      <c r="BI287" s="0" t="n">
        <f aca="false">IF(I287&lt;=100, 0.0053*(I287)^2-1.0332*I287+100.76, 122.82*EXP(-0.0092*I287))</f>
        <v>87.777725</v>
      </c>
      <c r="BJ287" s="0" t="n">
        <f aca="false">IF(P287&lt;=1000, -6.942*LN(P287)+107.59, -36.304*LN(P287)+310.72)</f>
        <v>-0.294018525324418</v>
      </c>
      <c r="BK287" s="0" t="e">
        <f aca="false">BF287^0.04*BG287^0.22*BH287^0.51*BI287^0.06*BJ287^0.17</f>
        <v>#NUM!</v>
      </c>
      <c r="BL287" s="0" t="e">
        <f aca="false">IF(BK287&gt;=90, "Very Good", IF(BK287&gt;=80, "Good", IF(BK287&gt;=70, "Slightly Good", IF(BK287&gt;=60, "Average", IF(BK287&gt;=50, "Slightly Poor", IF(BK287&gt;=40, "Poor", "Very Poor"))))))</f>
        <v>#NUM!</v>
      </c>
      <c r="BM287" s="0" t="n">
        <f aca="false">IF(P287&lt;=1000, -6.942*LN(P287)+107.59, IF(AND(P287&gt;1000, P287&lt;=5213),-36.304*LN(P287)+310.72, IF(P287&gt;5213, 10)))</f>
        <v>10</v>
      </c>
      <c r="BN287" s="0" t="n">
        <f aca="false">BF287^0.04*BG287^0.22*BH287^0.51*BI287^0.06*BM287^0.17</f>
        <v>56.6143582684403</v>
      </c>
      <c r="BO287" s="0" t="str">
        <f aca="false">IF(BN287&gt;=90, "Very Good", IF(BN287&gt;=80, "Good", IF(BN287&gt;=70, "Slightly Good", IF(BN287&gt;=60, "Average", IF(BN287&gt;=50, "Slightly Poor", IF(BN287&gt;=40, "Poor", "Very Poor"))))))</f>
        <v>Slightly Poor</v>
      </c>
      <c r="BP287" s="0" t="n">
        <f aca="false">IF(AJ287&lt;=1000, -6.942*LN(AJ287)+107.59, IF(AND(AJ287&gt;1000, AJ287&lt;=5213),-36.304*LN(AJ287)+310.72, IF(AJ287&gt;5213, 10)))</f>
        <v>22.0721652453336</v>
      </c>
      <c r="BQ287" s="0" t="n">
        <f aca="false">BF287^0.04*BG287^0.22*BH287^0.51*BI287^0.06*BP287^0.17</f>
        <v>64.7709442686179</v>
      </c>
      <c r="BR287" s="0" t="str">
        <f aca="false">IF(BQ287&gt;=90, "Very Good", IF(BQ287&gt;=80, "Good", IF(BQ287&gt;=70, "Slightly Good", IF(BQ287&gt;=60, "Average", IF(BQ287&gt;=50, "Slightly Poor", IF(BQ287&gt;=40, "Poor", "Very Poor"))))))</f>
        <v>Average</v>
      </c>
      <c r="BT287" s="0" t="n">
        <f aca="false">9.81*LN(AH287)+30.6</f>
        <v>60.2781054535542</v>
      </c>
      <c r="BU287" s="0" t="str">
        <f aca="false">IF(BT287&lt;30, "Clean water", IF(AND(BT287&gt;=30, BT287&lt;40), "Hypolimia", IF(AND(BT287&gt;=40,BT287&lt;50), "Mesotrophic", IF(AND(BT287&gt;=50, BT287&lt;70), "Eutrophic", IF(BT287&gt;70,"Hypertrophic")))))</f>
        <v>Eutrophic</v>
      </c>
      <c r="BW287" s="0" t="str">
        <f aca="false">IF(G287/H287&gt;=1, "PLS CHECK", "")</f>
        <v/>
      </c>
      <c r="BX287" s="0" t="str">
        <f aca="false">IF(AC287/J287&gt;=1, "PLS CHECK", "")</f>
        <v/>
      </c>
      <c r="BY287" s="0" t="str">
        <f aca="false">IF(AE287/J287&gt;=1, "PLS CHECK", "")</f>
        <v/>
      </c>
      <c r="BZ287" s="0" t="str">
        <f aca="false">IF(AD287/J287&gt;=1, "PLS CHECK", "")</f>
        <v/>
      </c>
      <c r="CA287" s="0" t="str">
        <f aca="false">IF(AF287/K287&gt;=1, "PLS CHECK", "")</f>
        <v/>
      </c>
      <c r="CB287" s="0" t="str">
        <f aca="false">IF(AG287/K287&gt;=1, "PLS CHECK", "")</f>
        <v/>
      </c>
    </row>
    <row r="288" customFormat="false" ht="12.5" hidden="false" customHeight="false" outlineLevel="0" collapsed="false">
      <c r="A288" s="0" t="n">
        <v>285</v>
      </c>
      <c r="B288" s="15" t="s">
        <v>81</v>
      </c>
      <c r="C288" s="16" t="s">
        <v>82</v>
      </c>
      <c r="D288" s="0" t="s">
        <v>150</v>
      </c>
      <c r="E288" s="37"/>
      <c r="F288" s="0" t="n">
        <v>8.3</v>
      </c>
      <c r="G288" s="0" t="n">
        <v>0.8</v>
      </c>
      <c r="H288" s="0" t="n">
        <v>4.2</v>
      </c>
      <c r="I288" s="37"/>
      <c r="J288" s="0" t="n">
        <v>3.034</v>
      </c>
      <c r="K288" s="0" t="n">
        <v>0.054</v>
      </c>
      <c r="L288" s="0" t="n">
        <v>2</v>
      </c>
      <c r="M288" s="0" t="n">
        <v>18.5</v>
      </c>
      <c r="N288" s="0" t="n">
        <v>0</v>
      </c>
      <c r="O288" s="0" t="n">
        <v>350</v>
      </c>
      <c r="P288" s="0" t="n">
        <v>15000</v>
      </c>
      <c r="AC288" s="0" t="n">
        <v>2.914</v>
      </c>
      <c r="AD288" s="0" t="n">
        <v>0.138</v>
      </c>
      <c r="AE288" s="0" t="n">
        <v>2.662</v>
      </c>
      <c r="AF288" s="0" t="n">
        <v>0.048</v>
      </c>
      <c r="AG288" s="0" t="n">
        <v>0.048</v>
      </c>
      <c r="AH288" s="37"/>
      <c r="AJ288" s="0" t="n">
        <v>1300</v>
      </c>
      <c r="BF288" s="0" t="n">
        <f aca="false">IF(E288&lt;11,-3.6797*E288^2+48.115*E288-53.83,280.92*EXP(-0.2027*E288))</f>
        <v>-53.83</v>
      </c>
      <c r="BG288" s="0" t="n">
        <f aca="false">32.208*LN(F288)+21.438</f>
        <v>89.5983576207606</v>
      </c>
      <c r="BH288" s="0" t="n">
        <f aca="false">IF(G288&lt;=2, -10*G288+100, 88.958*EXP(-0.0755*G288))</f>
        <v>92</v>
      </c>
      <c r="BI288" s="0" t="n">
        <f aca="false">IF(I288&lt;=100, 0.0053*(I288)^2-1.0332*I288+100.76, 122.82*EXP(-0.0092*I288))</f>
        <v>100.76</v>
      </c>
      <c r="BJ288" s="0" t="n">
        <f aca="false">IF(P288&lt;=1000, -6.942*LN(P288)+107.59, -36.304*LN(P288)+310.72)</f>
        <v>-38.3722021489821</v>
      </c>
      <c r="BK288" s="0" t="e">
        <f aca="false">BF288^0.04*BG288^0.22*BH288^0.51*BI288^0.06*BJ288^0.17</f>
        <v>#NUM!</v>
      </c>
      <c r="BL288" s="0" t="e">
        <f aca="false">IF(BK288&gt;=90, "Very Good", IF(BK288&gt;=80, "Good", IF(BK288&gt;=70, "Slightly Good", IF(BK288&gt;=60, "Average", IF(BK288&gt;=50, "Slightly Poor", IF(BK288&gt;=40, "Poor", "Very Poor"))))))</f>
        <v>#NUM!</v>
      </c>
      <c r="BM288" s="0" t="n">
        <f aca="false">IF(P288&lt;=1000, -6.942*LN(P288)+107.59, IF(AND(P288&gt;1000, P288&lt;=5213),-36.304*LN(P288)+310.72, IF(P288&gt;5213, 10)))</f>
        <v>10</v>
      </c>
      <c r="BN288" s="0" t="n">
        <f aca="false">BF288^0.04*BG288^0.22*BH288^0.51*BI288^0.06*BM288^0.17</f>
        <v>-61.7271275119907</v>
      </c>
      <c r="BO288" s="0" t="str">
        <f aca="false">IF(BN288&gt;=90, "Very Good", IF(BN288&gt;=80, "Good", IF(BN288&gt;=70, "Slightly Good", IF(BN288&gt;=60, "Average", IF(BN288&gt;=50, "Slightly Poor", IF(BN288&gt;=40, "Poor", "Very Poor"))))))</f>
        <v>Very Poor</v>
      </c>
      <c r="BP288" s="0" t="n">
        <f aca="false">IF(AJ288&lt;=1000, -6.942*LN(AJ288)+107.59, IF(AND(AJ288&gt;1000, AJ288&lt;=5213),-36.304*LN(AJ288)+310.72, IF(AJ288&gt;5213, 10)))</f>
        <v>50.4159800946047</v>
      </c>
      <c r="BQ288" s="0" t="n">
        <f aca="false">BF288^0.04*BG288^0.22*BH288^0.51*BI288^0.06*BP288^0.17</f>
        <v>-81.2667073302237</v>
      </c>
      <c r="BR288" s="0" t="str">
        <f aca="false">IF(BQ288&gt;=90, "Very Good", IF(BQ288&gt;=80, "Good", IF(BQ288&gt;=70, "Slightly Good", IF(BQ288&gt;=60, "Average", IF(BQ288&gt;=50, "Slightly Poor", IF(BQ288&gt;=40, "Poor", "Very Poor"))))))</f>
        <v>Very Poor</v>
      </c>
      <c r="BT288" s="0" t="e">
        <f aca="false">9.81*LN(AH288)+30.6</f>
        <v>#VALUE!</v>
      </c>
      <c r="BU288" s="0" t="e">
        <f aca="false">IF(BT288&lt;30, "Clean water", IF(AND(BT288&gt;=30, BT288&lt;40), "Hypolimia", IF(AND(BT288&gt;=40,BT288&lt;50), "Mesotrophic", IF(AND(BT288&gt;=50, BT288&lt;70), "Eutrophic", IF(BT288&gt;70,"Hypertrophic")))))</f>
        <v>#VALUE!</v>
      </c>
      <c r="BW288" s="0" t="str">
        <f aca="false">IF(G288/H288&gt;=1, "PLS CHECK", "")</f>
        <v/>
      </c>
      <c r="BX288" s="0" t="str">
        <f aca="false">IF(AC288/J288&gt;=1, "PLS CHECK", "")</f>
        <v/>
      </c>
      <c r="BY288" s="0" t="str">
        <f aca="false">IF(AE288/J288&gt;=1, "PLS CHECK", "")</f>
        <v/>
      </c>
      <c r="BZ288" s="0" t="str">
        <f aca="false">IF(AD288/J288&gt;=1, "PLS CHECK", "")</f>
        <v/>
      </c>
      <c r="CA288" s="0" t="str">
        <f aca="false">IF(AF288/K288&gt;=1, "PLS CHECK", "")</f>
        <v/>
      </c>
      <c r="CB288" s="0" t="str">
        <f aca="false">IF(AG288/K288&gt;=1, "PLS CHECK", "")</f>
        <v/>
      </c>
    </row>
    <row r="289" customFormat="false" ht="12.5" hidden="false" customHeight="false" outlineLevel="0" collapsed="false">
      <c r="A289" s="0" t="n">
        <v>286</v>
      </c>
      <c r="B289" s="15" t="s">
        <v>83</v>
      </c>
      <c r="C289" s="16" t="s">
        <v>84</v>
      </c>
      <c r="D289" s="0" t="s">
        <v>150</v>
      </c>
      <c r="E289" s="0" t="n">
        <v>8.2</v>
      </c>
      <c r="F289" s="0" t="n">
        <v>8.1</v>
      </c>
      <c r="G289" s="0" t="n">
        <v>0.8</v>
      </c>
      <c r="H289" s="0" t="n">
        <v>4.4</v>
      </c>
      <c r="I289" s="0" t="n">
        <v>4</v>
      </c>
      <c r="J289" s="0" t="n">
        <v>2.864</v>
      </c>
      <c r="K289" s="0" t="n">
        <v>0.027</v>
      </c>
      <c r="L289" s="37"/>
      <c r="M289" s="0" t="n">
        <v>19.8</v>
      </c>
      <c r="N289" s="0" t="n">
        <v>0</v>
      </c>
      <c r="O289" s="0" t="n">
        <v>273</v>
      </c>
      <c r="P289" s="0" t="n">
        <v>4200</v>
      </c>
      <c r="AC289" s="0" t="n">
        <v>2.844</v>
      </c>
      <c r="AD289" s="0" t="n">
        <v>0.113</v>
      </c>
      <c r="AE289" s="0" t="n">
        <v>2.693</v>
      </c>
      <c r="AF289" s="0" t="n">
        <v>0.022</v>
      </c>
      <c r="AG289" s="0" t="n">
        <v>0.011</v>
      </c>
      <c r="AH289" s="0" t="n">
        <v>11.1</v>
      </c>
      <c r="AJ289" s="0" t="n">
        <v>65</v>
      </c>
      <c r="BF289" s="0" t="n">
        <f aca="false">IF(E289&lt;11,-3.6797*E289^2+48.115*E289-53.83,280.92*EXP(-0.2027*E289))</f>
        <v>93.289972</v>
      </c>
      <c r="BG289" s="0" t="n">
        <f aca="false">32.208*LN(F289)+21.438</f>
        <v>88.8127576985377</v>
      </c>
      <c r="BH289" s="0" t="n">
        <f aca="false">IF(G289&lt;=2, -10*G289+100, 88.958*EXP(-0.0755*G289))</f>
        <v>92</v>
      </c>
      <c r="BI289" s="0" t="n">
        <f aca="false">IF(I289&lt;=100, 0.0053*(I289)^2-1.0332*I289+100.76, 122.82*EXP(-0.0092*I289))</f>
        <v>96.712</v>
      </c>
      <c r="BJ289" s="0" t="n">
        <f aca="false">IF(P289&lt;=1000, -6.942*LN(P289)+107.59, -36.304*LN(P289)+310.72)</f>
        <v>7.84154374572893</v>
      </c>
      <c r="BK289" s="0" t="n">
        <f aca="false">BF289^0.04*BG289^0.22*BH289^0.51*BI289^0.06*BJ289^0.17</f>
        <v>60.2791135908587</v>
      </c>
      <c r="BL289" s="0" t="str">
        <f aca="false">IF(BK289&gt;=90, "Very Good", IF(BK289&gt;=80, "Good", IF(BK289&gt;=70, "Slightly Good", IF(BK289&gt;=60, "Average", IF(BK289&gt;=50, "Slightly Poor", IF(BK289&gt;=40, "Poor", "Very Poor"))))))</f>
        <v>Average</v>
      </c>
      <c r="BM289" s="0" t="n">
        <f aca="false">IF(P289&lt;=1000, -6.942*LN(P289)+107.59, IF(AND(P289&gt;1000, P289&lt;=5213),-36.304*LN(P289)+310.72, IF(P289&gt;5213, 10)))</f>
        <v>7.84154374572893</v>
      </c>
      <c r="BN289" s="0" t="n">
        <f aca="false">BF289^0.04*BG289^0.22*BH289^0.51*BI289^0.06*BM289^0.17</f>
        <v>60.2791135908587</v>
      </c>
      <c r="BO289" s="0" t="str">
        <f aca="false">IF(BN289&gt;=90, "Very Good", IF(BN289&gt;=80, "Good", IF(BN289&gt;=70, "Slightly Good", IF(BN289&gt;=60, "Average", IF(BN289&gt;=50, "Slightly Poor", IF(BN289&gt;=40, "Poor", "Very Poor"))))))</f>
        <v>Average</v>
      </c>
      <c r="BP289" s="0" t="n">
        <f aca="false">IF(AJ289&lt;=1000, -6.942*LN(AJ289)+107.59, IF(AND(AJ289&gt;1000, AJ289&lt;=5213),-36.304*LN(AJ289)+310.72, IF(AJ289&gt;5213, 10)))</f>
        <v>78.6114035723845</v>
      </c>
      <c r="BQ289" s="0" t="n">
        <f aca="false">BF289^0.04*BG289^0.22*BH289^0.51*BI289^0.06*BP289^0.17</f>
        <v>89.1971820297782</v>
      </c>
      <c r="BR289" s="0" t="str">
        <f aca="false">IF(BQ289&gt;=90, "Very Good", IF(BQ289&gt;=80, "Good", IF(BQ289&gt;=70, "Slightly Good", IF(BQ289&gt;=60, "Average", IF(BQ289&gt;=50, "Slightly Poor", IF(BQ289&gt;=40, "Poor", "Very Poor"))))))</f>
        <v>Good</v>
      </c>
      <c r="BT289" s="0" t="n">
        <f aca="false">9.81*LN(AH289)+30.6</f>
        <v>54.2121315126024</v>
      </c>
      <c r="BU289" s="0" t="str">
        <f aca="false">IF(BT289&lt;30, "Clean water", IF(AND(BT289&gt;=30, BT289&lt;40), "Hypolimia", IF(AND(BT289&gt;=40,BT289&lt;50), "Mesotrophic", IF(AND(BT289&gt;=50, BT289&lt;70), "Eutrophic", IF(BT289&gt;70,"Hypertrophic")))))</f>
        <v>Eutrophic</v>
      </c>
      <c r="BW289" s="0" t="str">
        <f aca="false">IF(G289/H289&gt;=1, "PLS CHECK", "")</f>
        <v/>
      </c>
      <c r="BX289" s="0" t="str">
        <f aca="false">IF(AC289/J289&gt;=1, "PLS CHECK", "")</f>
        <v/>
      </c>
      <c r="BY289" s="0" t="str">
        <f aca="false">IF(AE289/J289&gt;=1, "PLS CHECK", "")</f>
        <v/>
      </c>
      <c r="BZ289" s="0" t="str">
        <f aca="false">IF(AD289/J289&gt;=1, "PLS CHECK", "")</f>
        <v/>
      </c>
      <c r="CA289" s="0" t="str">
        <f aca="false">IF(AF289/K289&gt;=1, "PLS CHECK", "")</f>
        <v/>
      </c>
      <c r="CB289" s="0" t="str">
        <f aca="false">IF(AG289/K289&gt;=1, "PLS CHECK", "")</f>
        <v/>
      </c>
    </row>
    <row r="290" customFormat="false" ht="12.5" hidden="false" customHeight="false" outlineLevel="0" collapsed="false">
      <c r="A290" s="0" t="n">
        <v>287</v>
      </c>
      <c r="B290" s="15" t="s">
        <v>133</v>
      </c>
      <c r="C290" s="16" t="s">
        <v>134</v>
      </c>
      <c r="D290" s="0" t="s">
        <v>150</v>
      </c>
      <c r="E290" s="37"/>
      <c r="F290" s="0" t="n">
        <v>8.7</v>
      </c>
      <c r="G290" s="0" t="n">
        <v>2.7</v>
      </c>
      <c r="H290" s="0" t="n">
        <v>6.3</v>
      </c>
      <c r="I290" s="37"/>
      <c r="J290" s="0" t="n">
        <v>6.631</v>
      </c>
      <c r="K290" s="37"/>
      <c r="L290" s="0" t="n">
        <v>2.9</v>
      </c>
      <c r="M290" s="0" t="n">
        <v>20.1</v>
      </c>
      <c r="O290" s="37"/>
      <c r="BD290" s="0" t="n">
        <v>0.226</v>
      </c>
      <c r="BF290" s="0" t="n">
        <f aca="false">IF(E290&lt;11,-3.6797*E290^2+48.115*E290-53.83,280.92*EXP(-0.2027*E290))</f>
        <v>-53.83</v>
      </c>
      <c r="BG290" s="0" t="n">
        <f aca="false">32.208*LN(F290)+21.438</f>
        <v>91.1143080104746</v>
      </c>
      <c r="BH290" s="0" t="n">
        <f aca="false">IF(G290&lt;=2, -10*G290+100, 88.958*EXP(-0.0755*G290))</f>
        <v>72.5527837174588</v>
      </c>
      <c r="BI290" s="0" t="n">
        <f aca="false">IF(I290&lt;=100, 0.0053*(I290)^2-1.0332*I290+100.76, 122.82*EXP(-0.0092*I290))</f>
        <v>100.76</v>
      </c>
      <c r="BJ290" s="0" t="e">
        <f aca="false">IF(P290&lt;=1000, -6.942*LN(P290)+107.59, -36.304*LN(P290)+310.72)</f>
        <v>#VALUE!</v>
      </c>
      <c r="BK290" s="0" t="e">
        <f aca="false">BF290^0.04*BG290^0.22*BH290^0.51*BI290^0.06*BJ290^0.17</f>
        <v>#VALUE!</v>
      </c>
      <c r="BL290" s="0" t="e">
        <f aca="false">IF(BK290&gt;=90, "Very Good", IF(BK290&gt;=80, "Good", IF(BK290&gt;=70, "Slightly Good", IF(BK290&gt;=60, "Average", IF(BK290&gt;=50, "Slightly Poor", IF(BK290&gt;=40, "Poor", "Very Poor"))))))</f>
        <v>#VALUE!</v>
      </c>
      <c r="BM290" s="0" t="e">
        <f aca="false">IF(P290&lt;=1000, -6.942*LN(P290)+107.59, IF(AND(P290&gt;1000, P290&lt;=5213),-36.304*LN(P290)+310.72, IF(P290&gt;5213, 10)))</f>
        <v>#VALUE!</v>
      </c>
      <c r="BN290" s="0" t="e">
        <f aca="false">BF290^0.04*BG290^0.22*BH290^0.51*BI290^0.06*BM290^0.17</f>
        <v>#VALUE!</v>
      </c>
      <c r="BO290" s="0" t="e">
        <f aca="false">IF(BN290&gt;=90, "Very Good", IF(BN290&gt;=80, "Good", IF(BN290&gt;=70, "Slightly Good", IF(BN290&gt;=60, "Average", IF(BN290&gt;=50, "Slightly Poor", IF(BN290&gt;=40, "Poor", "Very Poor"))))))</f>
        <v>#VALUE!</v>
      </c>
      <c r="BP290" s="0" t="e">
        <f aca="false">IF(AJ290&lt;=1000, -6.942*LN(AJ290)+107.59, IF(AND(AJ290&gt;1000, AJ290&lt;=5213),-36.304*LN(AJ290)+310.72, IF(AJ290&gt;5213, 10)))</f>
        <v>#VALUE!</v>
      </c>
      <c r="BQ290" s="0" t="e">
        <f aca="false">BF290^0.04*BG290^0.22*BH290^0.51*BI290^0.06*BP290^0.17</f>
        <v>#VALUE!</v>
      </c>
      <c r="BR290" s="0" t="e">
        <f aca="false">IF(BQ290&gt;=90, "Very Good", IF(BQ290&gt;=80, "Good", IF(BQ290&gt;=70, "Slightly Good", IF(BQ290&gt;=60, "Average", IF(BQ290&gt;=50, "Slightly Poor", IF(BQ290&gt;=40, "Poor", "Very Poor"))))))</f>
        <v>#VALUE!</v>
      </c>
      <c r="BT290" s="0" t="e">
        <f aca="false">9.81*LN(AH290)+30.6</f>
        <v>#VALUE!</v>
      </c>
      <c r="BU290" s="0" t="e">
        <f aca="false">IF(BT290&lt;30, "Clean water", IF(AND(BT290&gt;=30, BT290&lt;40), "Hypolimia", IF(AND(BT290&gt;=40,BT290&lt;50), "Mesotrophic", IF(AND(BT290&gt;=50, BT290&lt;70), "Eutrophic", IF(BT290&gt;70,"Hypertrophic")))))</f>
        <v>#VALUE!</v>
      </c>
      <c r="BW290" s="0" t="str">
        <f aca="false">IF(G290/H290&gt;=1, "PLS CHECK", "")</f>
        <v/>
      </c>
      <c r="BX290" s="0" t="str">
        <f aca="false">IF(AC290/J290&gt;=1, "PLS CHECK", "")</f>
        <v/>
      </c>
      <c r="BY290" s="0" t="str">
        <f aca="false">IF(AE290/J290&gt;=1, "PLS CHECK", "")</f>
        <v/>
      </c>
      <c r="BZ290" s="0" t="str">
        <f aca="false">IF(AD290/J290&gt;=1, "PLS CHECK", "")</f>
        <v/>
      </c>
      <c r="CA290" s="0" t="e">
        <f aca="false">IF(AF290/K290&gt;=1, "PLS CHECK", "")</f>
        <v>#DIV/0!</v>
      </c>
      <c r="CB290" s="0" t="e">
        <f aca="false">IF(AG290/K290&gt;=1, "PLS CHECK", "")</f>
        <v>#DIV/0!</v>
      </c>
    </row>
    <row r="291" customFormat="false" ht="12.5" hidden="false" customHeight="false" outlineLevel="0" collapsed="false">
      <c r="A291" s="0" t="n">
        <v>288</v>
      </c>
      <c r="B291" s="15" t="s">
        <v>85</v>
      </c>
      <c r="C291" s="16" t="s">
        <v>86</v>
      </c>
      <c r="D291" s="0" t="s">
        <v>150</v>
      </c>
      <c r="E291" s="0" t="n">
        <v>7.6</v>
      </c>
      <c r="F291" s="37"/>
      <c r="G291" s="0" t="n">
        <v>1.2</v>
      </c>
      <c r="H291" s="0" t="n">
        <v>7</v>
      </c>
      <c r="I291" s="0" t="n">
        <v>3.7</v>
      </c>
      <c r="J291" s="0" t="n">
        <v>5.97</v>
      </c>
      <c r="K291" s="0" t="n">
        <v>0.127</v>
      </c>
      <c r="L291" s="0" t="n">
        <v>3.5</v>
      </c>
      <c r="M291" s="0" t="n">
        <v>19.7</v>
      </c>
      <c r="N291" s="0" t="n">
        <v>0</v>
      </c>
      <c r="O291" s="0" t="n">
        <v>553</v>
      </c>
      <c r="P291" s="37"/>
      <c r="AC291" s="0" t="n">
        <v>5.694</v>
      </c>
      <c r="AD291" s="0" t="n">
        <v>0.439</v>
      </c>
      <c r="AE291" s="0" t="n">
        <v>5.092</v>
      </c>
      <c r="AF291" s="37"/>
      <c r="AG291" s="37"/>
      <c r="AH291" s="0" t="n">
        <v>4.9</v>
      </c>
      <c r="AJ291" s="0" t="n">
        <v>7000</v>
      </c>
      <c r="BF291" s="0" t="n">
        <f aca="false">IF(E291&lt;11,-3.6797*E291^2+48.115*E291-53.83,280.92*EXP(-0.2027*E291))</f>
        <v>99.304528</v>
      </c>
      <c r="BG291" s="0" t="e">
        <f aca="false">32.208*LN(F291)+21.438</f>
        <v>#VALUE!</v>
      </c>
      <c r="BH291" s="0" t="n">
        <f aca="false">IF(G291&lt;=2, -10*G291+100, 88.958*EXP(-0.0755*G291))</f>
        <v>88</v>
      </c>
      <c r="BI291" s="0" t="n">
        <f aca="false">IF(I291&lt;=100, 0.0053*(I291)^2-1.0332*I291+100.76, 122.82*EXP(-0.0092*I291))</f>
        <v>97.009717</v>
      </c>
      <c r="BJ291" s="0" t="e">
        <f aca="false">IF(P291&lt;=1000, -6.942*LN(P291)+107.59, -36.304*LN(P291)+310.72)</f>
        <v>#VALUE!</v>
      </c>
      <c r="BK291" s="0" t="e">
        <f aca="false">BF291^0.04*BG291^0.22*BH291^0.51*BI291^0.06*BJ291^0.17</f>
        <v>#VALUE!</v>
      </c>
      <c r="BL291" s="0" t="e">
        <f aca="false">IF(BK291&gt;=90, "Very Good", IF(BK291&gt;=80, "Good", IF(BK291&gt;=70, "Slightly Good", IF(BK291&gt;=60, "Average", IF(BK291&gt;=50, "Slightly Poor", IF(BK291&gt;=40, "Poor", "Very Poor"))))))</f>
        <v>#VALUE!</v>
      </c>
      <c r="BM291" s="0" t="e">
        <f aca="false">IF(P291&lt;=1000, -6.942*LN(P291)+107.59, IF(AND(P291&gt;1000, P291&lt;=5213),-36.304*LN(P291)+310.72, IF(P291&gt;5213, 10)))</f>
        <v>#VALUE!</v>
      </c>
      <c r="BN291" s="0" t="e">
        <f aca="false">BF291^0.04*BG291^0.22*BH291^0.51*BI291^0.06*BM291^0.17</f>
        <v>#VALUE!</v>
      </c>
      <c r="BO291" s="0" t="e">
        <f aca="false">IF(BN291&gt;=90, "Very Good", IF(BN291&gt;=80, "Good", IF(BN291&gt;=70, "Slightly Good", IF(BN291&gt;=60, "Average", IF(BN291&gt;=50, "Slightly Poor", IF(BN291&gt;=40, "Poor", "Very Poor"))))))</f>
        <v>#VALUE!</v>
      </c>
      <c r="BP291" s="0" t="n">
        <f aca="false">IF(AJ291&lt;=1000, -6.942*LN(AJ291)+107.59, IF(AND(AJ291&gt;1000, AJ291&lt;=5213),-36.304*LN(AJ291)+310.72, IF(AJ291&gt;5213, 10)))</f>
        <v>10</v>
      </c>
      <c r="BQ291" s="0" t="e">
        <f aca="false">BF291^0.04*BG291^0.22*BH291^0.51*BI291^0.06*BP291^0.17</f>
        <v>#VALUE!</v>
      </c>
      <c r="BR291" s="0" t="e">
        <f aca="false">IF(BQ291&gt;=90, "Very Good", IF(BQ291&gt;=80, "Good", IF(BQ291&gt;=70, "Slightly Good", IF(BQ291&gt;=60, "Average", IF(BQ291&gt;=50, "Slightly Poor", IF(BQ291&gt;=40, "Poor", "Very Poor"))))))</f>
        <v>#VALUE!</v>
      </c>
      <c r="BT291" s="0" t="n">
        <f aca="false">9.81*LN(AH291)+30.6</f>
        <v>46.1903973621937</v>
      </c>
      <c r="BU291" s="0" t="str">
        <f aca="false">IF(BT291&lt;30, "Clean water", IF(AND(BT291&gt;=30, BT291&lt;40), "Hypolimia", IF(AND(BT291&gt;=40,BT291&lt;50), "Mesotrophic", IF(AND(BT291&gt;=50, BT291&lt;70), "Eutrophic", IF(BT291&gt;70,"Hypertrophic")))))</f>
        <v>Mesotrophic</v>
      </c>
      <c r="BW291" s="0" t="str">
        <f aca="false">IF(G291/H291&gt;=1, "PLS CHECK", "")</f>
        <v/>
      </c>
      <c r="BX291" s="0" t="str">
        <f aca="false">IF(AC291/J291&gt;=1, "PLS CHECK", "")</f>
        <v/>
      </c>
      <c r="BY291" s="0" t="str">
        <f aca="false">IF(AE291/J291&gt;=1, "PLS CHECK", "")</f>
        <v/>
      </c>
      <c r="BZ291" s="0" t="str">
        <f aca="false">IF(AD291/J291&gt;=1, "PLS CHECK", "")</f>
        <v/>
      </c>
      <c r="CA291" s="0" t="str">
        <f aca="false">IF(AF291/K291&gt;=1, "PLS CHECK", "")</f>
        <v/>
      </c>
      <c r="CB291" s="0" t="str">
        <f aca="false">IF(AG291/K291&gt;=1, "PLS CHECK", "")</f>
        <v/>
      </c>
    </row>
    <row r="292" customFormat="false" ht="12.5" hidden="false" customHeight="false" outlineLevel="0" collapsed="false">
      <c r="A292" s="0" t="n">
        <v>289</v>
      </c>
      <c r="B292" s="15" t="s">
        <v>135</v>
      </c>
      <c r="C292" s="16" t="s">
        <v>136</v>
      </c>
      <c r="D292" s="0" t="s">
        <v>150</v>
      </c>
      <c r="E292" s="0" t="n">
        <v>7.8</v>
      </c>
      <c r="F292" s="37"/>
      <c r="G292" s="0" t="n">
        <v>4.1</v>
      </c>
      <c r="H292" s="37"/>
      <c r="I292" s="0" t="n">
        <v>20.5</v>
      </c>
      <c r="J292" s="0" t="n">
        <v>6.374</v>
      </c>
      <c r="K292" s="0" t="n">
        <v>0.197</v>
      </c>
      <c r="L292" s="37"/>
      <c r="M292" s="0" t="n">
        <v>20.1</v>
      </c>
      <c r="O292" s="0" t="n">
        <v>490</v>
      </c>
      <c r="BD292" s="0" t="n">
        <v>1.362</v>
      </c>
      <c r="BF292" s="0" t="n">
        <f aca="false">IF(E292&lt;11,-3.6797*E292^2+48.115*E292-53.83,280.92*EXP(-0.2027*E292))</f>
        <v>97.5940520000001</v>
      </c>
      <c r="BG292" s="0" t="e">
        <f aca="false">32.208*LN(F292)+21.438</f>
        <v>#VALUE!</v>
      </c>
      <c r="BH292" s="0" t="n">
        <f aca="false">IF(G292&lt;=2, -10*G292+100, 88.958*EXP(-0.0755*G292))</f>
        <v>65.2753416273956</v>
      </c>
      <c r="BI292" s="0" t="n">
        <f aca="false">IF(I292&lt;=100, 0.0053*(I292)^2-1.0332*I292+100.76, 122.82*EXP(-0.0092*I292))</f>
        <v>81.806725</v>
      </c>
      <c r="BJ292" s="0" t="e">
        <f aca="false">IF(P292&lt;=1000, -6.942*LN(P292)+107.59, -36.304*LN(P292)+310.72)</f>
        <v>#VALUE!</v>
      </c>
      <c r="BK292" s="0" t="e">
        <f aca="false">BF292^0.04*BG292^0.22*BH292^0.51*BI292^0.06*BJ292^0.17</f>
        <v>#VALUE!</v>
      </c>
      <c r="BL292" s="0" t="e">
        <f aca="false">IF(BK292&gt;=90, "Very Good", IF(BK292&gt;=80, "Good", IF(BK292&gt;=70, "Slightly Good", IF(BK292&gt;=60, "Average", IF(BK292&gt;=50, "Slightly Poor", IF(BK292&gt;=40, "Poor", "Very Poor"))))))</f>
        <v>#VALUE!</v>
      </c>
      <c r="BM292" s="0" t="e">
        <f aca="false">IF(P292&lt;=1000, -6.942*LN(P292)+107.59, IF(AND(P292&gt;1000, P292&lt;=5213),-36.304*LN(P292)+310.72, IF(P292&gt;5213, 10)))</f>
        <v>#VALUE!</v>
      </c>
      <c r="BN292" s="0" t="e">
        <f aca="false">BF292^0.04*BG292^0.22*BH292^0.51*BI292^0.06*BM292^0.17</f>
        <v>#VALUE!</v>
      </c>
      <c r="BO292" s="0" t="e">
        <f aca="false">IF(BN292&gt;=90, "Very Good", IF(BN292&gt;=80, "Good", IF(BN292&gt;=70, "Slightly Good", IF(BN292&gt;=60, "Average", IF(BN292&gt;=50, "Slightly Poor", IF(BN292&gt;=40, "Poor", "Very Poor"))))))</f>
        <v>#VALUE!</v>
      </c>
      <c r="BP292" s="0" t="e">
        <f aca="false">IF(AJ292&lt;=1000, -6.942*LN(AJ292)+107.59, IF(AND(AJ292&gt;1000, AJ292&lt;=5213),-36.304*LN(AJ292)+310.72, IF(AJ292&gt;5213, 10)))</f>
        <v>#VALUE!</v>
      </c>
      <c r="BQ292" s="0" t="e">
        <f aca="false">BF292^0.04*BG292^0.22*BH292^0.51*BI292^0.06*BP292^0.17</f>
        <v>#VALUE!</v>
      </c>
      <c r="BR292" s="0" t="e">
        <f aca="false">IF(BQ292&gt;=90, "Very Good", IF(BQ292&gt;=80, "Good", IF(BQ292&gt;=70, "Slightly Good", IF(BQ292&gt;=60, "Average", IF(BQ292&gt;=50, "Slightly Poor", IF(BQ292&gt;=40, "Poor", "Very Poor"))))))</f>
        <v>#VALUE!</v>
      </c>
      <c r="BT292" s="0" t="e">
        <f aca="false">9.81*LN(AH292)+30.6</f>
        <v>#VALUE!</v>
      </c>
      <c r="BU292" s="0" t="e">
        <f aca="false">IF(BT292&lt;30, "Clean water", IF(AND(BT292&gt;=30, BT292&lt;40), "Hypolimia", IF(AND(BT292&gt;=40,BT292&lt;50), "Mesotrophic", IF(AND(BT292&gt;=50, BT292&lt;70), "Eutrophic", IF(BT292&gt;70,"Hypertrophic")))))</f>
        <v>#VALUE!</v>
      </c>
      <c r="BW292" s="0" t="e">
        <f aca="false">IF(G292/H292&gt;=1, "PLS CHECK", "")</f>
        <v>#DIV/0!</v>
      </c>
      <c r="BX292" s="0" t="str">
        <f aca="false">IF(AC292/J292&gt;=1, "PLS CHECK", "")</f>
        <v/>
      </c>
      <c r="BY292" s="0" t="str">
        <f aca="false">IF(AE292/J292&gt;=1, "PLS CHECK", "")</f>
        <v/>
      </c>
      <c r="BZ292" s="0" t="str">
        <f aca="false">IF(AD292/J292&gt;=1, "PLS CHECK", "")</f>
        <v/>
      </c>
      <c r="CA292" s="0" t="str">
        <f aca="false">IF(AF292/K292&gt;=1, "PLS CHECK", "")</f>
        <v/>
      </c>
      <c r="CB292" s="0" t="str">
        <f aca="false">IF(AG292/K292&gt;=1, "PLS CHECK", "")</f>
        <v/>
      </c>
    </row>
    <row r="293" customFormat="false" ht="12.5" hidden="false" customHeight="false" outlineLevel="0" collapsed="false">
      <c r="A293" s="0" t="n">
        <v>290</v>
      </c>
      <c r="B293" s="15" t="s">
        <v>87</v>
      </c>
      <c r="C293" s="16" t="s">
        <v>88</v>
      </c>
      <c r="D293" s="0" t="s">
        <v>150</v>
      </c>
      <c r="E293" s="0" t="n">
        <v>7.9</v>
      </c>
      <c r="F293" s="0" t="n">
        <v>7.8</v>
      </c>
      <c r="G293" s="0" t="n">
        <v>1</v>
      </c>
      <c r="H293" s="0" t="n">
        <v>5.1</v>
      </c>
      <c r="I293" s="0" t="n">
        <v>4.8</v>
      </c>
      <c r="J293" s="0" t="n">
        <v>5.269</v>
      </c>
      <c r="K293" s="0" t="n">
        <v>0.075</v>
      </c>
      <c r="L293" s="37"/>
      <c r="M293" s="0" t="n">
        <v>20.1</v>
      </c>
      <c r="N293" s="0" t="n">
        <v>0</v>
      </c>
      <c r="O293" s="0" t="n">
        <v>346</v>
      </c>
      <c r="P293" s="0" t="n">
        <v>6600</v>
      </c>
      <c r="AC293" s="0" t="n">
        <v>5.254</v>
      </c>
      <c r="AD293" s="0" t="n">
        <v>0.326</v>
      </c>
      <c r="AE293" s="0" t="n">
        <v>4.704</v>
      </c>
      <c r="AF293" s="0" t="n">
        <v>0.062</v>
      </c>
      <c r="AG293" s="0" t="n">
        <v>0.056</v>
      </c>
      <c r="AH293" s="0" t="n">
        <v>9.8</v>
      </c>
      <c r="AJ293" s="0" t="n">
        <v>690</v>
      </c>
      <c r="BF293" s="0" t="n">
        <f aca="false">IF(E293&lt;11,-3.6797*E293^2+48.115*E293-53.83,280.92*EXP(-0.2027*E293))</f>
        <v>96.6284230000001</v>
      </c>
      <c r="BG293" s="0" t="n">
        <f aca="false">32.208*LN(F293)+21.438</f>
        <v>87.5972172148662</v>
      </c>
      <c r="BH293" s="0" t="n">
        <f aca="false">IF(G293&lt;=2, -10*G293+100, 88.958*EXP(-0.0755*G293))</f>
        <v>90</v>
      </c>
      <c r="BI293" s="0" t="n">
        <f aca="false">IF(I293&lt;=100, 0.0053*(I293)^2-1.0332*I293+100.76, 122.82*EXP(-0.0092*I293))</f>
        <v>95.922752</v>
      </c>
      <c r="BJ293" s="0" t="n">
        <f aca="false">IF(P293&lt;=1000, -6.942*LN(P293)+107.59, -36.304*LN(P293)+310.72)</f>
        <v>-8.56732418663904</v>
      </c>
      <c r="BK293" s="0" t="e">
        <f aca="false">BF293^0.04*BG293^0.22*BH293^0.51*BI293^0.06*BJ293^0.17</f>
        <v>#NUM!</v>
      </c>
      <c r="BL293" s="0" t="e">
        <f aca="false">IF(BK293&gt;=90, "Very Good", IF(BK293&gt;=80, "Good", IF(BK293&gt;=70, "Slightly Good", IF(BK293&gt;=60, "Average", IF(BK293&gt;=50, "Slightly Poor", IF(BK293&gt;=40, "Poor", "Very Poor"))))))</f>
        <v>#NUM!</v>
      </c>
      <c r="BM293" s="0" t="n">
        <f aca="false">IF(P293&lt;=1000, -6.942*LN(P293)+107.59, IF(AND(P293&gt;1000, P293&lt;=5213),-36.304*LN(P293)+310.72, IF(P293&gt;5213, 10)))</f>
        <v>10</v>
      </c>
      <c r="BN293" s="0" t="n">
        <f aca="false">BF293^0.04*BG293^0.22*BH293^0.51*BI293^0.06*BM293^0.17</f>
        <v>61.9913424699074</v>
      </c>
      <c r="BO293" s="0" t="str">
        <f aca="false">IF(BN293&gt;=90, "Very Good", IF(BN293&gt;=80, "Good", IF(BN293&gt;=70, "Slightly Good", IF(BN293&gt;=60, "Average", IF(BN293&gt;=50, "Slightly Poor", IF(BN293&gt;=40, "Poor", "Very Poor"))))))</f>
        <v>Average</v>
      </c>
      <c r="BP293" s="0" t="n">
        <f aca="false">IF(AJ293&lt;=1000, -6.942*LN(AJ293)+107.59, IF(AND(AJ293&gt;1000, AJ293&lt;=5213),-36.304*LN(AJ293)+310.72, IF(AJ293&gt;5213, 10)))</f>
        <v>62.2122869295212</v>
      </c>
      <c r="BQ293" s="0" t="n">
        <f aca="false">BF293^0.04*BG293^0.22*BH293^0.51*BI293^0.06*BP293^0.17</f>
        <v>84.5843448288583</v>
      </c>
      <c r="BR293" s="0" t="str">
        <f aca="false">IF(BQ293&gt;=90, "Very Good", IF(BQ293&gt;=80, "Good", IF(BQ293&gt;=70, "Slightly Good", IF(BQ293&gt;=60, "Average", IF(BQ293&gt;=50, "Slightly Poor", IF(BQ293&gt;=40, "Poor", "Very Poor"))))))</f>
        <v>Good</v>
      </c>
      <c r="BT293" s="0" t="n">
        <f aca="false">9.81*LN(AH293)+30.6</f>
        <v>52.9901712034867</v>
      </c>
      <c r="BU293" s="0" t="str">
        <f aca="false">IF(BT293&lt;30, "Clean water", IF(AND(BT293&gt;=30, BT293&lt;40), "Hypolimia", IF(AND(BT293&gt;=40,BT293&lt;50), "Mesotrophic", IF(AND(BT293&gt;=50, BT293&lt;70), "Eutrophic", IF(BT293&gt;70,"Hypertrophic")))))</f>
        <v>Eutrophic</v>
      </c>
      <c r="BW293" s="0" t="str">
        <f aca="false">IF(G293/H293&gt;=1, "PLS CHECK", "")</f>
        <v/>
      </c>
      <c r="BX293" s="0" t="str">
        <f aca="false">IF(AC293/J293&gt;=1, "PLS CHECK", "")</f>
        <v/>
      </c>
      <c r="BY293" s="0" t="str">
        <f aca="false">IF(AE293/J293&gt;=1, "PLS CHECK", "")</f>
        <v/>
      </c>
      <c r="BZ293" s="0" t="str">
        <f aca="false">IF(AD293/J293&gt;=1, "PLS CHECK", "")</f>
        <v/>
      </c>
      <c r="CA293" s="0" t="str">
        <f aca="false">IF(AF293/K293&gt;=1, "PLS CHECK", "")</f>
        <v/>
      </c>
      <c r="CB293" s="0" t="str">
        <f aca="false">IF(AG293/K293&gt;=1, "PLS CHECK", "")</f>
        <v/>
      </c>
    </row>
    <row r="294" customFormat="false" ht="12.5" hidden="false" customHeight="false" outlineLevel="0" collapsed="false">
      <c r="A294" s="0" t="n">
        <v>291</v>
      </c>
      <c r="B294" s="15" t="s">
        <v>89</v>
      </c>
      <c r="C294" s="16" t="s">
        <v>90</v>
      </c>
      <c r="D294" s="0" t="s">
        <v>150</v>
      </c>
      <c r="E294" s="0" t="n">
        <v>7.5</v>
      </c>
      <c r="F294" s="37"/>
      <c r="G294" s="0" t="n">
        <v>1.2</v>
      </c>
      <c r="H294" s="0" t="n">
        <v>4.4</v>
      </c>
      <c r="I294" s="0" t="n">
        <v>1.3</v>
      </c>
      <c r="J294" s="37"/>
      <c r="K294" s="0" t="n">
        <v>0.158</v>
      </c>
      <c r="L294" s="0" t="n">
        <v>2.4</v>
      </c>
      <c r="M294" s="0" t="n">
        <v>20.2</v>
      </c>
      <c r="N294" s="0" t="n">
        <v>0</v>
      </c>
      <c r="O294" s="0" t="n">
        <v>316</v>
      </c>
      <c r="P294" s="0" t="n">
        <v>13000</v>
      </c>
      <c r="AC294" s="0" t="n">
        <v>2.163</v>
      </c>
      <c r="AD294" s="0" t="n">
        <v>1.713</v>
      </c>
      <c r="AE294" s="37"/>
      <c r="AF294" s="37"/>
      <c r="AG294" s="0" t="n">
        <v>0.063</v>
      </c>
      <c r="AH294" s="0" t="n">
        <v>1.8</v>
      </c>
      <c r="AJ294" s="0" t="n">
        <v>700</v>
      </c>
      <c r="BF294" s="0" t="n">
        <f aca="false">IF(E294&lt;11,-3.6797*E294^2+48.115*E294-53.83,280.92*EXP(-0.2027*E294))</f>
        <v>100.049375</v>
      </c>
      <c r="BG294" s="0" t="e">
        <f aca="false">32.208*LN(F294)+21.438</f>
        <v>#VALUE!</v>
      </c>
      <c r="BH294" s="0" t="n">
        <f aca="false">IF(G294&lt;=2, -10*G294+100, 88.958*EXP(-0.0755*G294))</f>
        <v>88</v>
      </c>
      <c r="BI294" s="0" t="n">
        <f aca="false">IF(I294&lt;=100, 0.0053*(I294)^2-1.0332*I294+100.76, 122.82*EXP(-0.0092*I294))</f>
        <v>99.425797</v>
      </c>
      <c r="BJ294" s="0" t="n">
        <f aca="false">IF(P294&lt;=1000, -6.942*LN(P294)+107.59, -36.304*LN(P294)+310.72)</f>
        <v>-33.1770691214511</v>
      </c>
      <c r="BK294" s="0" t="e">
        <f aca="false">BF294^0.04*BG294^0.22*BH294^0.51*BI294^0.06*BJ294^0.17</f>
        <v>#VALUE!</v>
      </c>
      <c r="BL294" s="0" t="e">
        <f aca="false">IF(BK294&gt;=90, "Very Good", IF(BK294&gt;=80, "Good", IF(BK294&gt;=70, "Slightly Good", IF(BK294&gt;=60, "Average", IF(BK294&gt;=50, "Slightly Poor", IF(BK294&gt;=40, "Poor", "Very Poor"))))))</f>
        <v>#VALUE!</v>
      </c>
      <c r="BM294" s="0" t="n">
        <f aca="false">IF(P294&lt;=1000, -6.942*LN(P294)+107.59, IF(AND(P294&gt;1000, P294&lt;=5213),-36.304*LN(P294)+310.72, IF(P294&gt;5213, 10)))</f>
        <v>10</v>
      </c>
      <c r="BN294" s="0" t="e">
        <f aca="false">BF294^0.04*BG294^0.22*BH294^0.51*BI294^0.06*BM294^0.17</f>
        <v>#VALUE!</v>
      </c>
      <c r="BO294" s="0" t="e">
        <f aca="false">IF(BN294&gt;=90, "Very Good", IF(BN294&gt;=80, "Good", IF(BN294&gt;=70, "Slightly Good", IF(BN294&gt;=60, "Average", IF(BN294&gt;=50, "Slightly Poor", IF(BN294&gt;=40, "Poor", "Very Poor"))))))</f>
        <v>#VALUE!</v>
      </c>
      <c r="BP294" s="0" t="n">
        <f aca="false">IF(AJ294&lt;=1000, -6.942*LN(AJ294)+107.59, IF(AND(AJ294&gt;1000, AJ294&lt;=5213),-36.304*LN(AJ294)+310.72, IF(AJ294&gt;5213, 10)))</f>
        <v>62.1124003141287</v>
      </c>
      <c r="BQ294" s="0" t="e">
        <f aca="false">BF294^0.04*BG294^0.22*BH294^0.51*BI294^0.06*BP294^0.17</f>
        <v>#VALUE!</v>
      </c>
      <c r="BR294" s="0" t="e">
        <f aca="false">IF(BQ294&gt;=90, "Very Good", IF(BQ294&gt;=80, "Good", IF(BQ294&gt;=70, "Slightly Good", IF(BQ294&gt;=60, "Average", IF(BQ294&gt;=50, "Slightly Poor", IF(BQ294&gt;=40, "Poor", "Very Poor"))))))</f>
        <v>#VALUE!</v>
      </c>
      <c r="BT294" s="0" t="n">
        <f aca="false">9.81*LN(AH294)+30.6</f>
        <v>36.3661871826898</v>
      </c>
      <c r="BU294" s="0" t="str">
        <f aca="false">IF(BT294&lt;30, "Clean water", IF(AND(BT294&gt;=30, BT294&lt;40), "Hypolimia", IF(AND(BT294&gt;=40,BT294&lt;50), "Mesotrophic", IF(AND(BT294&gt;=50, BT294&lt;70), "Eutrophic", IF(BT294&gt;70,"Hypertrophic")))))</f>
        <v>Hypolimia</v>
      </c>
      <c r="BW294" s="0" t="str">
        <f aca="false">IF(G294/H294&gt;=1, "PLS CHECK", "")</f>
        <v/>
      </c>
      <c r="BX294" s="0" t="e">
        <f aca="false">IF(AC294/J294&gt;=1, "PLS CHECK", "")</f>
        <v>#DIV/0!</v>
      </c>
      <c r="BY294" s="0" t="e">
        <f aca="false">IF(AE294/J294&gt;=1, "PLS CHECK", "")</f>
        <v>#DIV/0!</v>
      </c>
      <c r="BZ294" s="0" t="e">
        <f aca="false">IF(AD294/J294&gt;=1, "PLS CHECK", "")</f>
        <v>#DIV/0!</v>
      </c>
      <c r="CA294" s="0" t="str">
        <f aca="false">IF(AF294/K294&gt;=1, "PLS CHECK", "")</f>
        <v/>
      </c>
      <c r="CB294" s="0" t="str">
        <f aca="false">IF(AG294/K294&gt;=1, "PLS CHECK", "")</f>
        <v/>
      </c>
    </row>
    <row r="295" customFormat="false" ht="12.5" hidden="false" customHeight="false" outlineLevel="0" collapsed="false">
      <c r="A295" s="0" t="n">
        <v>292</v>
      </c>
      <c r="B295" s="15" t="s">
        <v>91</v>
      </c>
      <c r="C295" s="16" t="s">
        <v>92</v>
      </c>
      <c r="D295" s="0" t="s">
        <v>150</v>
      </c>
      <c r="E295" s="0" t="n">
        <v>7.6</v>
      </c>
      <c r="F295" s="0" t="n">
        <v>8.5</v>
      </c>
      <c r="G295" s="0" t="n">
        <v>1.2</v>
      </c>
      <c r="H295" s="0" t="n">
        <v>3.4</v>
      </c>
      <c r="I295" s="0" t="n">
        <v>1.4</v>
      </c>
      <c r="J295" s="0" t="n">
        <v>4.043</v>
      </c>
      <c r="K295" s="0" t="n">
        <v>0.045</v>
      </c>
      <c r="L295" s="37"/>
      <c r="M295" s="0" t="n">
        <v>21.2</v>
      </c>
      <c r="N295" s="0" t="n">
        <v>0</v>
      </c>
      <c r="O295" s="0" t="n">
        <v>469</v>
      </c>
      <c r="P295" s="0" t="n">
        <v>41000</v>
      </c>
      <c r="AC295" s="0" t="n">
        <v>3.892</v>
      </c>
      <c r="AD295" s="0" t="n">
        <v>0.153</v>
      </c>
      <c r="AE295" s="0" t="n">
        <v>3.6</v>
      </c>
      <c r="AF295" s="0" t="n">
        <v>0.032</v>
      </c>
      <c r="AG295" s="0" t="n">
        <v>0.016</v>
      </c>
      <c r="AH295" s="37"/>
      <c r="AJ295" s="0" t="n">
        <v>900</v>
      </c>
      <c r="BF295" s="0" t="n">
        <f aca="false">IF(E295&lt;11,-3.6797*E295^2+48.115*E295-53.83,280.92*EXP(-0.2027*E295))</f>
        <v>99.304528</v>
      </c>
      <c r="BG295" s="0" t="n">
        <f aca="false">32.208*LN(F295)+21.438</f>
        <v>90.3652509938879</v>
      </c>
      <c r="BH295" s="0" t="n">
        <f aca="false">IF(G295&lt;=2, -10*G295+100, 88.958*EXP(-0.0755*G295))</f>
        <v>88</v>
      </c>
      <c r="BI295" s="0" t="n">
        <f aca="false">IF(I295&lt;=100, 0.0053*(I295)^2-1.0332*I295+100.76, 122.82*EXP(-0.0092*I295))</f>
        <v>99.323908</v>
      </c>
      <c r="BJ295" s="0" t="n">
        <f aca="false">IF(P295&lt;=1000, -6.942*LN(P295)+107.59, -36.304*LN(P295)+310.72)</f>
        <v>-74.8766679578007</v>
      </c>
      <c r="BK295" s="0" t="e">
        <f aca="false">BF295^0.04*BG295^0.22*BH295^0.51*BI295^0.06*BJ295^0.17</f>
        <v>#NUM!</v>
      </c>
      <c r="BL295" s="0" t="e">
        <f aca="false">IF(BK295&gt;=90, "Very Good", IF(BK295&gt;=80, "Good", IF(BK295&gt;=70, "Slightly Good", IF(BK295&gt;=60, "Average", IF(BK295&gt;=50, "Slightly Poor", IF(BK295&gt;=40, "Poor", "Very Poor"))))))</f>
        <v>#NUM!</v>
      </c>
      <c r="BM295" s="0" t="n">
        <f aca="false">IF(P295&lt;=1000, -6.942*LN(P295)+107.59, IF(AND(P295&gt;1000, P295&lt;=5213),-36.304*LN(P295)+310.72, IF(P295&gt;5213, 10)))</f>
        <v>10</v>
      </c>
      <c r="BN295" s="0" t="n">
        <f aca="false">BF295^0.04*BG295^0.22*BH295^0.51*BI295^0.06*BM295^0.17</f>
        <v>61.9025406213368</v>
      </c>
      <c r="BO295" s="0" t="str">
        <f aca="false">IF(BN295&gt;=90, "Very Good", IF(BN295&gt;=80, "Good", IF(BN295&gt;=70, "Slightly Good", IF(BN295&gt;=60, "Average", IF(BN295&gt;=50, "Slightly Poor", IF(BN295&gt;=40, "Poor", "Very Poor"))))))</f>
        <v>Average</v>
      </c>
      <c r="BP295" s="0" t="n">
        <f aca="false">IF(AJ295&lt;=1000, -6.942*LN(AJ295)+107.59, IF(AND(AJ295&gt;1000, AJ295&lt;=5213),-36.304*LN(AJ295)+310.72, IF(AJ295&gt;5213, 10)))</f>
        <v>60.3677755530026</v>
      </c>
      <c r="BQ295" s="0" t="n">
        <f aca="false">BF295^0.04*BG295^0.22*BH295^0.51*BI295^0.06*BP295^0.17</f>
        <v>84.032126385265</v>
      </c>
      <c r="BR295" s="0" t="str">
        <f aca="false">IF(BQ295&gt;=90, "Very Good", IF(BQ295&gt;=80, "Good", IF(BQ295&gt;=70, "Slightly Good", IF(BQ295&gt;=60, "Average", IF(BQ295&gt;=50, "Slightly Poor", IF(BQ295&gt;=40, "Poor", "Very Poor"))))))</f>
        <v>Good</v>
      </c>
      <c r="BT295" s="0" t="e">
        <f aca="false">9.81*LN(AH295)+30.6</f>
        <v>#VALUE!</v>
      </c>
      <c r="BU295" s="0" t="e">
        <f aca="false">IF(BT295&lt;30, "Clean water", IF(AND(BT295&gt;=30, BT295&lt;40), "Hypolimia", IF(AND(BT295&gt;=40,BT295&lt;50), "Mesotrophic", IF(AND(BT295&gt;=50, BT295&lt;70), "Eutrophic", IF(BT295&gt;70,"Hypertrophic")))))</f>
        <v>#VALUE!</v>
      </c>
      <c r="BW295" s="0" t="str">
        <f aca="false">IF(G295/H295&gt;=1, "PLS CHECK", "")</f>
        <v/>
      </c>
      <c r="BX295" s="0" t="str">
        <f aca="false">IF(AC295/J295&gt;=1, "PLS CHECK", "")</f>
        <v/>
      </c>
      <c r="BY295" s="0" t="str">
        <f aca="false">IF(AE295/J295&gt;=1, "PLS CHECK", "")</f>
        <v/>
      </c>
      <c r="BZ295" s="0" t="str">
        <f aca="false">IF(AD295/J295&gt;=1, "PLS CHECK", "")</f>
        <v/>
      </c>
      <c r="CA295" s="0" t="str">
        <f aca="false">IF(AF295/K295&gt;=1, "PLS CHECK", "")</f>
        <v/>
      </c>
      <c r="CB295" s="0" t="str">
        <f aca="false">IF(AG295/K295&gt;=1, "PLS CHECK", "")</f>
        <v/>
      </c>
    </row>
    <row r="296" customFormat="false" ht="12.5" hidden="false" customHeight="false" outlineLevel="0" collapsed="false">
      <c r="A296" s="0" t="n">
        <v>293</v>
      </c>
      <c r="B296" s="15" t="s">
        <v>137</v>
      </c>
      <c r="C296" s="16" t="s">
        <v>138</v>
      </c>
      <c r="D296" s="0" t="s">
        <v>150</v>
      </c>
      <c r="E296" s="0" t="n">
        <v>7.8</v>
      </c>
      <c r="F296" s="37"/>
      <c r="G296" s="37"/>
      <c r="H296" s="37"/>
      <c r="I296" s="0" t="n">
        <v>14.8</v>
      </c>
      <c r="J296" s="0" t="n">
        <v>7.162</v>
      </c>
      <c r="K296" s="37"/>
      <c r="L296" s="37"/>
      <c r="M296" s="0" t="n">
        <v>22.7</v>
      </c>
      <c r="O296" s="0" t="n">
        <v>529</v>
      </c>
      <c r="BD296" s="0" t="n">
        <v>7.251</v>
      </c>
      <c r="BF296" s="0" t="n">
        <f aca="false">IF(E296&lt;11,-3.6797*E296^2+48.115*E296-53.83,280.92*EXP(-0.2027*E296))</f>
        <v>97.5940520000001</v>
      </c>
      <c r="BG296" s="0" t="e">
        <f aca="false">32.208*LN(F296)+21.438</f>
        <v>#VALUE!</v>
      </c>
      <c r="BH296" s="0" t="n">
        <f aca="false">IF(G296&lt;=2, -10*G296+100, 88.958*EXP(-0.0755*G296))</f>
        <v>100</v>
      </c>
      <c r="BI296" s="0" t="n">
        <f aca="false">IF(I296&lt;=100, 0.0053*(I296)^2-1.0332*I296+100.76, 122.82*EXP(-0.0092*I296))</f>
        <v>86.629552</v>
      </c>
      <c r="BJ296" s="0" t="e">
        <f aca="false">IF(P296&lt;=1000, -6.942*LN(P296)+107.59, -36.304*LN(P296)+310.72)</f>
        <v>#VALUE!</v>
      </c>
      <c r="BK296" s="0" t="e">
        <f aca="false">BF296^0.04*BG296^0.22*BH296^0.51*BI296^0.06*BJ296^0.17</f>
        <v>#VALUE!</v>
      </c>
      <c r="BL296" s="0" t="e">
        <f aca="false">IF(BK296&gt;=90, "Very Good", IF(BK296&gt;=80, "Good", IF(BK296&gt;=70, "Slightly Good", IF(BK296&gt;=60, "Average", IF(BK296&gt;=50, "Slightly Poor", IF(BK296&gt;=40, "Poor", "Very Poor"))))))</f>
        <v>#VALUE!</v>
      </c>
      <c r="BM296" s="0" t="e">
        <f aca="false">IF(P296&lt;=1000, -6.942*LN(P296)+107.59, IF(AND(P296&gt;1000, P296&lt;=5213),-36.304*LN(P296)+310.72, IF(P296&gt;5213, 10)))</f>
        <v>#VALUE!</v>
      </c>
      <c r="BN296" s="0" t="e">
        <f aca="false">BF296^0.04*BG296^0.22*BH296^0.51*BI296^0.06*BM296^0.17</f>
        <v>#VALUE!</v>
      </c>
      <c r="BO296" s="0" t="e">
        <f aca="false">IF(BN296&gt;=90, "Very Good", IF(BN296&gt;=80, "Good", IF(BN296&gt;=70, "Slightly Good", IF(BN296&gt;=60, "Average", IF(BN296&gt;=50, "Slightly Poor", IF(BN296&gt;=40, "Poor", "Very Poor"))))))</f>
        <v>#VALUE!</v>
      </c>
      <c r="BP296" s="0" t="e">
        <f aca="false">IF(AJ296&lt;=1000, -6.942*LN(AJ296)+107.59, IF(AND(AJ296&gt;1000, AJ296&lt;=5213),-36.304*LN(AJ296)+310.72, IF(AJ296&gt;5213, 10)))</f>
        <v>#VALUE!</v>
      </c>
      <c r="BQ296" s="0" t="e">
        <f aca="false">BF296^0.04*BG296^0.22*BH296^0.51*BI296^0.06*BP296^0.17</f>
        <v>#VALUE!</v>
      </c>
      <c r="BR296" s="0" t="e">
        <f aca="false">IF(BQ296&gt;=90, "Very Good", IF(BQ296&gt;=80, "Good", IF(BQ296&gt;=70, "Slightly Good", IF(BQ296&gt;=60, "Average", IF(BQ296&gt;=50, "Slightly Poor", IF(BQ296&gt;=40, "Poor", "Very Poor"))))))</f>
        <v>#VALUE!</v>
      </c>
      <c r="BT296" s="0" t="e">
        <f aca="false">9.81*LN(AH296)+30.6</f>
        <v>#VALUE!</v>
      </c>
      <c r="BU296" s="0" t="e">
        <f aca="false">IF(BT296&lt;30, "Clean water", IF(AND(BT296&gt;=30, BT296&lt;40), "Hypolimia", IF(AND(BT296&gt;=40,BT296&lt;50), "Mesotrophic", IF(AND(BT296&gt;=50, BT296&lt;70), "Eutrophic", IF(BT296&gt;70,"Hypertrophic")))))</f>
        <v>#VALUE!</v>
      </c>
      <c r="BW296" s="0" t="e">
        <f aca="false">IF(G296/H296&gt;=1, "PLS CHECK", "")</f>
        <v>#DIV/0!</v>
      </c>
      <c r="BX296" s="0" t="str">
        <f aca="false">IF(AC296/J296&gt;=1, "PLS CHECK", "")</f>
        <v/>
      </c>
      <c r="BY296" s="0" t="str">
        <f aca="false">IF(AE296/J296&gt;=1, "PLS CHECK", "")</f>
        <v/>
      </c>
      <c r="BZ296" s="0" t="str">
        <f aca="false">IF(AD296/J296&gt;=1, "PLS CHECK", "")</f>
        <v/>
      </c>
      <c r="CA296" s="0" t="e">
        <f aca="false">IF(AF296/K296&gt;=1, "PLS CHECK", "")</f>
        <v>#DIV/0!</v>
      </c>
      <c r="CB296" s="0" t="e">
        <f aca="false">IF(AG296/K296&gt;=1, "PLS CHECK", "")</f>
        <v>#DIV/0!</v>
      </c>
    </row>
    <row r="297" customFormat="false" ht="12.5" hidden="false" customHeight="false" outlineLevel="0" collapsed="false">
      <c r="A297" s="0" t="n">
        <v>294</v>
      </c>
      <c r="B297" s="15" t="s">
        <v>93</v>
      </c>
      <c r="C297" s="16" t="s">
        <v>94</v>
      </c>
      <c r="D297" s="0" t="s">
        <v>150</v>
      </c>
      <c r="E297" s="0" t="n">
        <v>7.7</v>
      </c>
      <c r="F297" s="0" t="n">
        <v>9.7</v>
      </c>
      <c r="G297" s="0" t="n">
        <v>2.5</v>
      </c>
      <c r="H297" s="0" t="n">
        <v>7</v>
      </c>
      <c r="I297" s="0" t="n">
        <v>7.1</v>
      </c>
      <c r="J297" s="0" t="n">
        <v>8.35</v>
      </c>
      <c r="K297" s="37"/>
      <c r="L297" s="37"/>
      <c r="M297" s="0" t="n">
        <v>21.3</v>
      </c>
      <c r="N297" s="0" t="n">
        <v>0</v>
      </c>
      <c r="O297" s="0" t="n">
        <v>683</v>
      </c>
      <c r="P297" s="0" t="n">
        <v>8700</v>
      </c>
      <c r="AC297" s="0" t="n">
        <v>8.185</v>
      </c>
      <c r="AD297" s="0" t="n">
        <v>0.885</v>
      </c>
      <c r="AE297" s="0" t="n">
        <v>6.147</v>
      </c>
      <c r="AF297" s="37"/>
      <c r="AG297" s="37"/>
      <c r="AH297" s="0" t="n">
        <v>12.7</v>
      </c>
      <c r="AJ297" s="0" t="n">
        <v>2900</v>
      </c>
      <c r="BD297" s="0" t="n">
        <v>2.864</v>
      </c>
      <c r="BF297" s="0" t="n">
        <f aca="false">IF(E297&lt;11,-3.6797*E297^2+48.115*E297-53.83,280.92*EXP(-0.2027*E297))</f>
        <v>98.486087</v>
      </c>
      <c r="BG297" s="0" t="n">
        <f aca="false">32.208*LN(F297)+21.438</f>
        <v>94.6186305204847</v>
      </c>
      <c r="BH297" s="0" t="n">
        <f aca="false">IF(G297&lt;=2, -10*G297+100, 88.958*EXP(-0.0755*G297))</f>
        <v>73.6566439219523</v>
      </c>
      <c r="BI297" s="0" t="n">
        <f aca="false">IF(I297&lt;=100, 0.0053*(I297)^2-1.0332*I297+100.76, 122.82*EXP(-0.0092*I297))</f>
        <v>93.691453</v>
      </c>
      <c r="BJ297" s="0" t="n">
        <f aca="false">IF(P297&lt;=1000, -6.942*LN(P297)+107.59, -36.304*LN(P297)+310.72)</f>
        <v>-18.5964267717477</v>
      </c>
      <c r="BK297" s="0" t="e">
        <f aca="false">BF297^0.04*BG297^0.22*BH297^0.51*BI297^0.06*BJ297^0.17</f>
        <v>#NUM!</v>
      </c>
      <c r="BL297" s="0" t="e">
        <f aca="false">IF(BK297&gt;=90, "Very Good", IF(BK297&gt;=80, "Good", IF(BK297&gt;=70, "Slightly Good", IF(BK297&gt;=60, "Average", IF(BK297&gt;=50, "Slightly Poor", IF(BK297&gt;=40, "Poor", "Very Poor"))))))</f>
        <v>#NUM!</v>
      </c>
      <c r="BM297" s="0" t="n">
        <f aca="false">IF(P297&lt;=1000, -6.942*LN(P297)+107.59, IF(AND(P297&gt;1000, P297&lt;=5213),-36.304*LN(P297)+310.72, IF(P297&gt;5213, 10)))</f>
        <v>10</v>
      </c>
      <c r="BN297" s="0" t="n">
        <f aca="false">BF297^0.04*BG297^0.22*BH297^0.51*BI297^0.06*BM297^0.17</f>
        <v>56.8892150138711</v>
      </c>
      <c r="BO297" s="0" t="str">
        <f aca="false">IF(BN297&gt;=90, "Very Good", IF(BN297&gt;=80, "Good", IF(BN297&gt;=70, "Slightly Good", IF(BN297&gt;=60, "Average", IF(BN297&gt;=50, "Slightly Poor", IF(BN297&gt;=40, "Poor", "Very Poor"))))))</f>
        <v>Slightly Poor</v>
      </c>
      <c r="BP297" s="0" t="n">
        <f aca="false">IF(AJ297&lt;=1000, -6.942*LN(AJ297)+107.59, IF(AND(AJ297&gt;1000, AJ297&lt;=5213),-36.304*LN(AJ297)+310.72, IF(AJ297&gt;5213, 10)))</f>
        <v>21.2875937560594</v>
      </c>
      <c r="BQ297" s="0" t="n">
        <f aca="false">BF297^0.04*BG297^0.22*BH297^0.51*BI297^0.06*BP297^0.17</f>
        <v>64.6861731195143</v>
      </c>
      <c r="BR297" s="0" t="str">
        <f aca="false">IF(BQ297&gt;=90, "Very Good", IF(BQ297&gt;=80, "Good", IF(BQ297&gt;=70, "Slightly Good", IF(BQ297&gt;=60, "Average", IF(BQ297&gt;=50, "Slightly Poor", IF(BQ297&gt;=40, "Poor", "Very Poor"))))))</f>
        <v>Average</v>
      </c>
      <c r="BT297" s="0" t="n">
        <f aca="false">9.81*LN(AH297)+30.6</f>
        <v>55.5331155558872</v>
      </c>
      <c r="BU297" s="0" t="str">
        <f aca="false">IF(BT297&lt;30, "Clean water", IF(AND(BT297&gt;=30, BT297&lt;40), "Hypolimia", IF(AND(BT297&gt;=40,BT297&lt;50), "Mesotrophic", IF(AND(BT297&gt;=50, BT297&lt;70), "Eutrophic", IF(BT297&gt;70,"Hypertrophic")))))</f>
        <v>Eutrophic</v>
      </c>
      <c r="BW297" s="0" t="str">
        <f aca="false">IF(G297/H297&gt;=1, "PLS CHECK", "")</f>
        <v/>
      </c>
      <c r="BX297" s="0" t="str">
        <f aca="false">IF(AC297/J297&gt;=1, "PLS CHECK", "")</f>
        <v/>
      </c>
      <c r="BY297" s="0" t="str">
        <f aca="false">IF(AE297/J297&gt;=1, "PLS CHECK", "")</f>
        <v/>
      </c>
      <c r="BZ297" s="0" t="str">
        <f aca="false">IF(AD297/J297&gt;=1, "PLS CHECK", "")</f>
        <v/>
      </c>
      <c r="CA297" s="0" t="e">
        <f aca="false">IF(AF297/K297&gt;=1, "PLS CHECK", "")</f>
        <v>#DIV/0!</v>
      </c>
      <c r="CB297" s="0" t="e">
        <f aca="false">IF(AG297/K297&gt;=1, "PLS CHECK", "")</f>
        <v>#DIV/0!</v>
      </c>
    </row>
    <row r="298" customFormat="false" ht="12.5" hidden="false" customHeight="false" outlineLevel="0" collapsed="false">
      <c r="A298" s="0" t="n">
        <v>295</v>
      </c>
      <c r="B298" s="15" t="s">
        <v>95</v>
      </c>
      <c r="C298" s="16" t="s">
        <v>96</v>
      </c>
      <c r="D298" s="0" t="s">
        <v>150</v>
      </c>
      <c r="E298" s="0" t="n">
        <v>7.6</v>
      </c>
      <c r="F298" s="37"/>
      <c r="G298" s="0" t="n">
        <v>1.6</v>
      </c>
      <c r="H298" s="0" t="n">
        <v>6.4</v>
      </c>
      <c r="I298" s="0" t="n">
        <v>3.9</v>
      </c>
      <c r="J298" s="0" t="n">
        <v>5.057</v>
      </c>
      <c r="K298" s="0" t="n">
        <v>0.13</v>
      </c>
      <c r="L298" s="0" t="n">
        <v>3.9</v>
      </c>
      <c r="M298" s="0" t="n">
        <v>21.1</v>
      </c>
      <c r="N298" s="0" t="n">
        <v>0</v>
      </c>
      <c r="O298" s="0" t="n">
        <v>585</v>
      </c>
      <c r="P298" s="0" t="n">
        <v>26000</v>
      </c>
      <c r="AC298" s="0" t="n">
        <v>4.854</v>
      </c>
      <c r="AD298" s="0" t="n">
        <v>0.318</v>
      </c>
      <c r="AE298" s="0" t="n">
        <v>4.36</v>
      </c>
      <c r="AF298" s="0" t="n">
        <v>0.109</v>
      </c>
      <c r="AG298" s="0" t="n">
        <v>0.052</v>
      </c>
      <c r="AH298" s="0" t="n">
        <v>5</v>
      </c>
      <c r="AJ298" s="0" t="n">
        <v>2500</v>
      </c>
      <c r="BF298" s="0" t="n">
        <f aca="false">IF(E298&lt;11,-3.6797*E298^2+48.115*E298-53.83,280.92*EXP(-0.2027*E298))</f>
        <v>99.304528</v>
      </c>
      <c r="BG298" s="0" t="e">
        <f aca="false">32.208*LN(F298)+21.438</f>
        <v>#VALUE!</v>
      </c>
      <c r="BH298" s="0" t="n">
        <f aca="false">IF(G298&lt;=2, -10*G298+100, 88.958*EXP(-0.0755*G298))</f>
        <v>84</v>
      </c>
      <c r="BI298" s="0" t="n">
        <f aca="false">IF(I298&lt;=100, 0.0053*(I298)^2-1.0332*I298+100.76, 122.82*EXP(-0.0092*I298))</f>
        <v>96.811133</v>
      </c>
      <c r="BJ298" s="0" t="n">
        <f aca="false">IF(P298&lt;=1000, -6.942*LN(P298)+107.59, -36.304*LN(P298)+310.72)</f>
        <v>-58.3410843644994</v>
      </c>
      <c r="BK298" s="0" t="e">
        <f aca="false">BF298^0.04*BG298^0.22*BH298^0.51*BI298^0.06*BJ298^0.17</f>
        <v>#VALUE!</v>
      </c>
      <c r="BL298" s="0" t="e">
        <f aca="false">IF(BK298&gt;=90, "Very Good", IF(BK298&gt;=80, "Good", IF(BK298&gt;=70, "Slightly Good", IF(BK298&gt;=60, "Average", IF(BK298&gt;=50, "Slightly Poor", IF(BK298&gt;=40, "Poor", "Very Poor"))))))</f>
        <v>#VALUE!</v>
      </c>
      <c r="BM298" s="0" t="n">
        <f aca="false">IF(P298&lt;=1000, -6.942*LN(P298)+107.59, IF(AND(P298&gt;1000, P298&lt;=5213),-36.304*LN(P298)+310.72, IF(P298&gt;5213, 10)))</f>
        <v>10</v>
      </c>
      <c r="BN298" s="0" t="e">
        <f aca="false">BF298^0.04*BG298^0.22*BH298^0.51*BI298^0.06*BM298^0.17</f>
        <v>#VALUE!</v>
      </c>
      <c r="BO298" s="0" t="e">
        <f aca="false">IF(BN298&gt;=90, "Very Good", IF(BN298&gt;=80, "Good", IF(BN298&gt;=70, "Slightly Good", IF(BN298&gt;=60, "Average", IF(BN298&gt;=50, "Slightly Poor", IF(BN298&gt;=40, "Poor", "Very Poor"))))))</f>
        <v>#VALUE!</v>
      </c>
      <c r="BP298" s="0" t="n">
        <f aca="false">IF(AJ298&lt;=1000, -6.942*LN(AJ298)+107.59, IF(AND(AJ298&gt;1000, AJ298&lt;=5213),-36.304*LN(AJ298)+310.72, IF(AJ298&gt;5213, 10)))</f>
        <v>26.6758336218732</v>
      </c>
      <c r="BQ298" s="0" t="e">
        <f aca="false">BF298^0.04*BG298^0.22*BH298^0.51*BI298^0.06*BP298^0.17</f>
        <v>#VALUE!</v>
      </c>
      <c r="BR298" s="0" t="e">
        <f aca="false">IF(BQ298&gt;=90, "Very Good", IF(BQ298&gt;=80, "Good", IF(BQ298&gt;=70, "Slightly Good", IF(BQ298&gt;=60, "Average", IF(BQ298&gt;=50, "Slightly Poor", IF(BQ298&gt;=40, "Poor", "Very Poor"))))))</f>
        <v>#VALUE!</v>
      </c>
      <c r="BT298" s="0" t="n">
        <f aca="false">9.81*LN(AH298)+30.6</f>
        <v>46.3885859209785</v>
      </c>
      <c r="BU298" s="0" t="str">
        <f aca="false">IF(BT298&lt;30, "Clean water", IF(AND(BT298&gt;=30, BT298&lt;40), "Hypolimia", IF(AND(BT298&gt;=40,BT298&lt;50), "Mesotrophic", IF(AND(BT298&gt;=50, BT298&lt;70), "Eutrophic", IF(BT298&gt;70,"Hypertrophic")))))</f>
        <v>Mesotrophic</v>
      </c>
      <c r="BW298" s="0" t="str">
        <f aca="false">IF(G298/H298&gt;=1, "PLS CHECK", "")</f>
        <v/>
      </c>
      <c r="BX298" s="0" t="str">
        <f aca="false">IF(AC298/J298&gt;=1, "PLS CHECK", "")</f>
        <v/>
      </c>
      <c r="BY298" s="0" t="str">
        <f aca="false">IF(AE298/J298&gt;=1, "PLS CHECK", "")</f>
        <v/>
      </c>
      <c r="BZ298" s="0" t="str">
        <f aca="false">IF(AD298/J298&gt;=1, "PLS CHECK", "")</f>
        <v/>
      </c>
      <c r="CA298" s="0" t="str">
        <f aca="false">IF(AF298/K298&gt;=1, "PLS CHECK", "")</f>
        <v/>
      </c>
      <c r="CB298" s="0" t="str">
        <f aca="false">IF(AG298/K298&gt;=1, "PLS CHECK", "")</f>
        <v/>
      </c>
    </row>
    <row r="299" customFormat="false" ht="12.5" hidden="false" customHeight="false" outlineLevel="0" collapsed="false">
      <c r="A299" s="0" t="n">
        <v>296</v>
      </c>
      <c r="B299" s="15" t="s">
        <v>97</v>
      </c>
      <c r="C299" s="16" t="s">
        <v>98</v>
      </c>
      <c r="D299" s="0" t="s">
        <v>150</v>
      </c>
      <c r="E299" s="0" t="n">
        <v>8.3</v>
      </c>
      <c r="F299" s="0" t="n">
        <v>9.9</v>
      </c>
      <c r="G299" s="37"/>
      <c r="H299" s="0" t="n">
        <v>4.2</v>
      </c>
      <c r="I299" s="0" t="n">
        <v>3.7</v>
      </c>
      <c r="J299" s="37"/>
      <c r="K299" s="0" t="n">
        <v>0.017</v>
      </c>
      <c r="L299" s="37"/>
      <c r="M299" s="0" t="n">
        <v>19.8</v>
      </c>
      <c r="N299" s="0" t="n">
        <v>0</v>
      </c>
      <c r="O299" s="0" t="n">
        <v>217</v>
      </c>
      <c r="P299" s="0" t="n">
        <v>7100</v>
      </c>
      <c r="AC299" s="37"/>
      <c r="AD299" s="37"/>
      <c r="AE299" s="37"/>
      <c r="AF299" s="0" t="n">
        <v>0.013</v>
      </c>
      <c r="AG299" s="0" t="n">
        <v>0.003</v>
      </c>
      <c r="AH299" s="0" t="n">
        <v>6.9</v>
      </c>
      <c r="AJ299" s="0" t="n">
        <v>12</v>
      </c>
      <c r="BF299" s="0" t="n">
        <f aca="false">IF(E299&lt;11,-3.6797*E299^2+48.115*E299-53.83,280.92*EXP(-0.2027*E299))</f>
        <v>92.029967</v>
      </c>
      <c r="BG299" s="0" t="n">
        <f aca="false">32.208*LN(F299)+21.438</f>
        <v>95.2759594579826</v>
      </c>
      <c r="BH299" s="0" t="n">
        <f aca="false">IF(G299&lt;=2, -10*G299+100, 88.958*EXP(-0.0755*G299))</f>
        <v>100</v>
      </c>
      <c r="BI299" s="0" t="n">
        <f aca="false">IF(I299&lt;=100, 0.0053*(I299)^2-1.0332*I299+100.76, 122.82*EXP(-0.0092*I299))</f>
        <v>97.009717</v>
      </c>
      <c r="BJ299" s="0" t="n">
        <f aca="false">IF(P299&lt;=1000, -6.942*LN(P299)+107.59, -36.304*LN(P299)+310.72)</f>
        <v>-11.2184286882195</v>
      </c>
      <c r="BK299" s="0" t="e">
        <f aca="false">BF299^0.04*BG299^0.22*BH299^0.51*BI299^0.06*BJ299^0.17</f>
        <v>#NUM!</v>
      </c>
      <c r="BL299" s="0" t="e">
        <f aca="false">IF(BK299&gt;=90, "Very Good", IF(BK299&gt;=80, "Good", IF(BK299&gt;=70, "Slightly Good", IF(BK299&gt;=60, "Average", IF(BK299&gt;=50, "Slightly Poor", IF(BK299&gt;=40, "Poor", "Very Poor"))))))</f>
        <v>#NUM!</v>
      </c>
      <c r="BM299" s="0" t="n">
        <f aca="false">IF(P299&lt;=1000, -6.942*LN(P299)+107.59, IF(AND(P299&gt;1000, P299&lt;=5213),-36.304*LN(P299)+310.72, IF(P299&gt;5213, 10)))</f>
        <v>10</v>
      </c>
      <c r="BN299" s="0" t="n">
        <f aca="false">BF299^0.04*BG299^0.22*BH299^0.51*BI299^0.06*BM299^0.17</f>
        <v>66.5491354281306</v>
      </c>
      <c r="BO299" s="0" t="str">
        <f aca="false">IF(BN299&gt;=90, "Very Good", IF(BN299&gt;=80, "Good", IF(BN299&gt;=70, "Slightly Good", IF(BN299&gt;=60, "Average", IF(BN299&gt;=50, "Slightly Poor", IF(BN299&gt;=40, "Poor", "Very Poor"))))))</f>
        <v>Average</v>
      </c>
      <c r="BP299" s="0" t="n">
        <f aca="false">IF(AJ299&lt;=1000, -6.942*LN(AJ299)+107.59, IF(AND(AJ299&gt;1000, AJ299&lt;=5213),-36.304*LN(AJ299)+310.72, IF(AJ299&gt;5213, 10)))</f>
        <v>90.3397780371717</v>
      </c>
      <c r="BQ299" s="0" t="n">
        <f aca="false">BF299^0.04*BG299^0.22*BH299^0.51*BI299^0.06*BP299^0.17</f>
        <v>96.7479677080473</v>
      </c>
      <c r="BR299" s="0" t="str">
        <f aca="false">IF(BQ299&gt;=90, "Very Good", IF(BQ299&gt;=80, "Good", IF(BQ299&gt;=70, "Slightly Good", IF(BQ299&gt;=60, "Average", IF(BQ299&gt;=50, "Slightly Poor", IF(BQ299&gt;=40, "Poor", "Very Poor"))))))</f>
        <v>Very Good</v>
      </c>
      <c r="BT299" s="0" t="n">
        <f aca="false">9.81*LN(AH299)+30.6</f>
        <v>49.5482250478275</v>
      </c>
      <c r="BU299" s="0" t="str">
        <f aca="false">IF(BT299&lt;30, "Clean water", IF(AND(BT299&gt;=30, BT299&lt;40), "Hypolimia", IF(AND(BT299&gt;=40,BT299&lt;50), "Mesotrophic", IF(AND(BT299&gt;=50, BT299&lt;70), "Eutrophic", IF(BT299&gt;70,"Hypertrophic")))))</f>
        <v>Mesotrophic</v>
      </c>
      <c r="BW299" s="0" t="str">
        <f aca="false">IF(G299/H299&gt;=1, "PLS CHECK", "")</f>
        <v/>
      </c>
      <c r="BX299" s="0" t="e">
        <f aca="false">IF(AC299/J299&gt;=1, "PLS CHECK", "")</f>
        <v>#DIV/0!</v>
      </c>
      <c r="BY299" s="0" t="e">
        <f aca="false">IF(AE299/J299&gt;=1, "PLS CHECK", "")</f>
        <v>#DIV/0!</v>
      </c>
      <c r="BZ299" s="0" t="e">
        <f aca="false">IF(AD299/J299&gt;=1, "PLS CHECK", "")</f>
        <v>#DIV/0!</v>
      </c>
      <c r="CA299" s="0" t="str">
        <f aca="false">IF(AF299/K299&gt;=1, "PLS CHECK", "")</f>
        <v/>
      </c>
      <c r="CB299" s="0" t="str">
        <f aca="false">IF(AG299/K299&gt;=1, "PLS CHECK", "")</f>
        <v/>
      </c>
    </row>
    <row r="300" customFormat="false" ht="12.5" hidden="false" customHeight="false" outlineLevel="0" collapsed="false">
      <c r="A300" s="0" t="n">
        <v>297</v>
      </c>
      <c r="B300" s="15" t="s">
        <v>99</v>
      </c>
      <c r="C300" s="16" t="s">
        <v>100</v>
      </c>
      <c r="D300" s="0" t="s">
        <v>150</v>
      </c>
      <c r="E300" s="0" t="n">
        <v>7.6</v>
      </c>
      <c r="F300" s="0" t="n">
        <v>8.8</v>
      </c>
      <c r="G300" s="0" t="n">
        <v>1.8</v>
      </c>
      <c r="H300" s="0" t="n">
        <v>5</v>
      </c>
      <c r="I300" s="0" t="n">
        <v>9.5</v>
      </c>
      <c r="J300" s="0" t="n">
        <v>6.028</v>
      </c>
      <c r="K300" s="37"/>
      <c r="L300" s="0" t="n">
        <v>2.6</v>
      </c>
      <c r="M300" s="0" t="n">
        <v>20.4</v>
      </c>
      <c r="O300" s="0" t="n">
        <v>460</v>
      </c>
      <c r="BD300" s="0" t="n">
        <v>0.535</v>
      </c>
      <c r="BF300" s="0" t="n">
        <f aca="false">IF(E300&lt;11,-3.6797*E300^2+48.115*E300-53.83,280.92*EXP(-0.2027*E300))</f>
        <v>99.304528</v>
      </c>
      <c r="BG300" s="0" t="n">
        <f aca="false">32.208*LN(F300)+21.438</f>
        <v>91.4824034455619</v>
      </c>
      <c r="BH300" s="0" t="n">
        <f aca="false">IF(G300&lt;=2, -10*G300+100, 88.958*EXP(-0.0755*G300))</f>
        <v>82</v>
      </c>
      <c r="BI300" s="0" t="n">
        <f aca="false">IF(I300&lt;=100, 0.0053*(I300)^2-1.0332*I300+100.76, 122.82*EXP(-0.0092*I300))</f>
        <v>91.422925</v>
      </c>
      <c r="BJ300" s="0" t="e">
        <f aca="false">IF(P300&lt;=1000, -6.942*LN(P300)+107.59, -36.304*LN(P300)+310.72)</f>
        <v>#VALUE!</v>
      </c>
      <c r="BK300" s="0" t="e">
        <f aca="false">BF300^0.04*BG300^0.22*BH300^0.51*BI300^0.06*BJ300^0.17</f>
        <v>#VALUE!</v>
      </c>
      <c r="BL300" s="0" t="e">
        <f aca="false">IF(BK300&gt;=90, "Very Good", IF(BK300&gt;=80, "Good", IF(BK300&gt;=70, "Slightly Good", IF(BK300&gt;=60, "Average", IF(BK300&gt;=50, "Slightly Poor", IF(BK300&gt;=40, "Poor", "Very Poor"))))))</f>
        <v>#VALUE!</v>
      </c>
      <c r="BM300" s="0" t="e">
        <f aca="false">IF(P300&lt;=1000, -6.942*LN(P300)+107.59, IF(AND(P300&gt;1000, P300&lt;=5213),-36.304*LN(P300)+310.72, IF(P300&gt;5213, 10)))</f>
        <v>#VALUE!</v>
      </c>
      <c r="BN300" s="0" t="e">
        <f aca="false">BF300^0.04*BG300^0.22*BH300^0.51*BI300^0.06*BM300^0.17</f>
        <v>#VALUE!</v>
      </c>
      <c r="BO300" s="0" t="e">
        <f aca="false">IF(BN300&gt;=90, "Very Good", IF(BN300&gt;=80, "Good", IF(BN300&gt;=70, "Slightly Good", IF(BN300&gt;=60, "Average", IF(BN300&gt;=50, "Slightly Poor", IF(BN300&gt;=40, "Poor", "Very Poor"))))))</f>
        <v>#VALUE!</v>
      </c>
      <c r="BP300" s="0" t="e">
        <f aca="false">IF(AJ300&lt;=1000, -6.942*LN(AJ300)+107.59, IF(AND(AJ300&gt;1000, AJ300&lt;=5213),-36.304*LN(AJ300)+310.72, IF(AJ300&gt;5213, 10)))</f>
        <v>#VALUE!</v>
      </c>
      <c r="BQ300" s="0" t="e">
        <f aca="false">BF300^0.04*BG300^0.22*BH300^0.51*BI300^0.06*BP300^0.17</f>
        <v>#VALUE!</v>
      </c>
      <c r="BR300" s="0" t="e">
        <f aca="false">IF(BQ300&gt;=90, "Very Good", IF(BQ300&gt;=80, "Good", IF(BQ300&gt;=70, "Slightly Good", IF(BQ300&gt;=60, "Average", IF(BQ300&gt;=50, "Slightly Poor", IF(BQ300&gt;=40, "Poor", "Very Poor"))))))</f>
        <v>#VALUE!</v>
      </c>
      <c r="BT300" s="0" t="e">
        <f aca="false">9.81*LN(AH300)+30.6</f>
        <v>#VALUE!</v>
      </c>
      <c r="BU300" s="0" t="e">
        <f aca="false">IF(BT300&lt;30, "Clean water", IF(AND(BT300&gt;=30, BT300&lt;40), "Hypolimia", IF(AND(BT300&gt;=40,BT300&lt;50), "Mesotrophic", IF(AND(BT300&gt;=50, BT300&lt;70), "Eutrophic", IF(BT300&gt;70,"Hypertrophic")))))</f>
        <v>#VALUE!</v>
      </c>
      <c r="BW300" s="0" t="str">
        <f aca="false">IF(G300/H300&gt;=1, "PLS CHECK", "")</f>
        <v/>
      </c>
      <c r="BX300" s="0" t="str">
        <f aca="false">IF(AC300/J300&gt;=1, "PLS CHECK", "")</f>
        <v/>
      </c>
      <c r="BY300" s="0" t="str">
        <f aca="false">IF(AE300/J300&gt;=1, "PLS CHECK", "")</f>
        <v/>
      </c>
      <c r="BZ300" s="0" t="str">
        <f aca="false">IF(AD300/J300&gt;=1, "PLS CHECK", "")</f>
        <v/>
      </c>
      <c r="CA300" s="0" t="e">
        <f aca="false">IF(AF300/K300&gt;=1, "PLS CHECK", "")</f>
        <v>#DIV/0!</v>
      </c>
      <c r="CB300" s="0" t="e">
        <f aca="false">IF(AG300/K300&gt;=1, "PLS CHECK", "")</f>
        <v>#DIV/0!</v>
      </c>
    </row>
    <row r="301" customFormat="false" ht="12.5" hidden="false" customHeight="false" outlineLevel="0" collapsed="false">
      <c r="A301" s="0" t="n">
        <v>298</v>
      </c>
      <c r="B301" s="15" t="s">
        <v>99</v>
      </c>
      <c r="C301" s="16" t="s">
        <v>100</v>
      </c>
      <c r="D301" s="0" t="s">
        <v>150</v>
      </c>
      <c r="E301" s="0" t="n">
        <v>7.5</v>
      </c>
      <c r="F301" s="0" t="n">
        <v>7.7</v>
      </c>
      <c r="G301" s="37"/>
      <c r="H301" s="0" t="n">
        <v>3.8</v>
      </c>
      <c r="I301" s="0" t="n">
        <v>1.9</v>
      </c>
      <c r="J301" s="0" t="n">
        <v>5.354</v>
      </c>
      <c r="K301" s="0" t="n">
        <v>0.111</v>
      </c>
      <c r="L301" s="0" t="n">
        <v>2</v>
      </c>
      <c r="M301" s="0" t="n">
        <v>19.2</v>
      </c>
      <c r="N301" s="0" t="n">
        <v>0</v>
      </c>
      <c r="O301" s="0" t="n">
        <v>547</v>
      </c>
      <c r="P301" s="0" t="n">
        <v>22000</v>
      </c>
      <c r="AC301" s="0" t="n">
        <v>5.083</v>
      </c>
      <c r="AD301" s="0" t="n">
        <v>0.063</v>
      </c>
      <c r="AE301" s="0" t="n">
        <v>4.992</v>
      </c>
      <c r="AF301" s="0" t="n">
        <v>0.087</v>
      </c>
      <c r="AG301" s="37"/>
      <c r="AH301" s="37"/>
      <c r="AJ301" s="0" t="n">
        <v>1100</v>
      </c>
      <c r="BF301" s="0" t="n">
        <f aca="false">IF(E301&lt;11,-3.6797*E301^2+48.115*E301-53.83,280.92*EXP(-0.2027*E301))</f>
        <v>100.049375</v>
      </c>
      <c r="BG301" s="0" t="n">
        <f aca="false">32.208*LN(F301)+21.438</f>
        <v>87.1816243519112</v>
      </c>
      <c r="BH301" s="0" t="n">
        <f aca="false">IF(G301&lt;=2, -10*G301+100, 88.958*EXP(-0.0755*G301))</f>
        <v>100</v>
      </c>
      <c r="BI301" s="0" t="n">
        <f aca="false">IF(I301&lt;=100, 0.0053*(I301)^2-1.0332*I301+100.76, 122.82*EXP(-0.0092*I301))</f>
        <v>98.816053</v>
      </c>
      <c r="BJ301" s="0" t="n">
        <f aca="false">IF(P301&lt;=1000, -6.942*LN(P301)+107.59, -36.304*LN(P301)+310.72)</f>
        <v>-52.2763528748878</v>
      </c>
      <c r="BK301" s="0" t="e">
        <f aca="false">BF301^0.04*BG301^0.22*BH301^0.51*BI301^0.06*BJ301^0.17</f>
        <v>#NUM!</v>
      </c>
      <c r="BL301" s="0" t="e">
        <f aca="false">IF(BK301&gt;=90, "Very Good", IF(BK301&gt;=80, "Good", IF(BK301&gt;=70, "Slightly Good", IF(BK301&gt;=60, "Average", IF(BK301&gt;=50, "Slightly Poor", IF(BK301&gt;=40, "Poor", "Very Poor"))))))</f>
        <v>#NUM!</v>
      </c>
      <c r="BM301" s="0" t="n">
        <f aca="false">IF(P301&lt;=1000, -6.942*LN(P301)+107.59, IF(AND(P301&gt;1000, P301&lt;=5213),-36.304*LN(P301)+310.72, IF(P301&gt;5213, 10)))</f>
        <v>10</v>
      </c>
      <c r="BN301" s="0" t="n">
        <f aca="false">BF301^0.04*BG301^0.22*BH301^0.51*BI301^0.06*BM301^0.17</f>
        <v>65.5528708010608</v>
      </c>
      <c r="BO301" s="0" t="str">
        <f aca="false">IF(BN301&gt;=90, "Very Good", IF(BN301&gt;=80, "Good", IF(BN301&gt;=70, "Slightly Good", IF(BN301&gt;=60, "Average", IF(BN301&gt;=50, "Slightly Poor", IF(BN301&gt;=40, "Poor", "Very Poor"))))))</f>
        <v>Average</v>
      </c>
      <c r="BP301" s="0" t="n">
        <f aca="false">IF(AJ301&lt;=1000, -6.942*LN(AJ301)+107.59, IF(AND(AJ301&gt;1000, AJ301&lt;=5213),-36.304*LN(AJ301)+310.72, IF(AJ301&gt;5213, 10)))</f>
        <v>56.4807115842163</v>
      </c>
      <c r="BQ301" s="0" t="n">
        <f aca="false">BF301^0.04*BG301^0.22*BH301^0.51*BI301^0.06*BP301^0.17</f>
        <v>87.9862367492604</v>
      </c>
      <c r="BR301" s="0" t="str">
        <f aca="false">IF(BQ301&gt;=90, "Very Good", IF(BQ301&gt;=80, "Good", IF(BQ301&gt;=70, "Slightly Good", IF(BQ301&gt;=60, "Average", IF(BQ301&gt;=50, "Slightly Poor", IF(BQ301&gt;=40, "Poor", "Very Poor"))))))</f>
        <v>Good</v>
      </c>
      <c r="BT301" s="0" t="e">
        <f aca="false">9.81*LN(AH301)+30.6</f>
        <v>#VALUE!</v>
      </c>
      <c r="BU301" s="0" t="e">
        <f aca="false">IF(BT301&lt;30, "Clean water", IF(AND(BT301&gt;=30, BT301&lt;40), "Hypolimia", IF(AND(BT301&gt;=40,BT301&lt;50), "Mesotrophic", IF(AND(BT301&gt;=50, BT301&lt;70), "Eutrophic", IF(BT301&gt;70,"Hypertrophic")))))</f>
        <v>#VALUE!</v>
      </c>
      <c r="BW301" s="0" t="str">
        <f aca="false">IF(G301/H301&gt;=1, "PLS CHECK", "")</f>
        <v/>
      </c>
      <c r="BX301" s="0" t="str">
        <f aca="false">IF(AC301/J301&gt;=1, "PLS CHECK", "")</f>
        <v/>
      </c>
      <c r="BY301" s="0" t="str">
        <f aca="false">IF(AE301/J301&gt;=1, "PLS CHECK", "")</f>
        <v/>
      </c>
      <c r="BZ301" s="0" t="str">
        <f aca="false">IF(AD301/J301&gt;=1, "PLS CHECK", "")</f>
        <v/>
      </c>
      <c r="CA301" s="0" t="str">
        <f aca="false">IF(AF301/K301&gt;=1, "PLS CHECK", "")</f>
        <v/>
      </c>
      <c r="CB301" s="0" t="str">
        <f aca="false">IF(AG301/K301&gt;=1, "PLS CHECK", "")</f>
        <v/>
      </c>
    </row>
    <row r="302" customFormat="false" ht="12.5" hidden="false" customHeight="false" outlineLevel="0" collapsed="false">
      <c r="A302" s="0" t="n">
        <v>299</v>
      </c>
      <c r="B302" s="15" t="s">
        <v>101</v>
      </c>
      <c r="C302" s="16" t="s">
        <v>102</v>
      </c>
      <c r="D302" s="0" t="s">
        <v>150</v>
      </c>
      <c r="E302" s="0" t="n">
        <v>7.8</v>
      </c>
      <c r="F302" s="0" t="n">
        <v>8.6</v>
      </c>
      <c r="G302" s="0" t="n">
        <v>1.3</v>
      </c>
      <c r="H302" s="0" t="n">
        <v>5.5</v>
      </c>
      <c r="I302" s="0" t="n">
        <v>12.8</v>
      </c>
      <c r="J302" s="0" t="n">
        <v>3.797</v>
      </c>
      <c r="K302" s="0" t="n">
        <v>0.086</v>
      </c>
      <c r="L302" s="37"/>
      <c r="M302" s="0" t="n">
        <v>19.7</v>
      </c>
      <c r="N302" s="0" t="n">
        <v>0</v>
      </c>
      <c r="O302" s="0" t="n">
        <v>286</v>
      </c>
      <c r="P302" s="0" t="n">
        <v>6000</v>
      </c>
      <c r="AC302" s="0" t="n">
        <v>3.655</v>
      </c>
      <c r="AD302" s="0" t="n">
        <v>0.162</v>
      </c>
      <c r="AE302" s="0" t="n">
        <v>3.365</v>
      </c>
      <c r="AF302" s="0" t="n">
        <v>0.055</v>
      </c>
      <c r="AG302" s="0" t="n">
        <v>0.049</v>
      </c>
      <c r="AH302" s="0" t="n">
        <v>18.3</v>
      </c>
      <c r="AJ302" s="0" t="n">
        <v>28</v>
      </c>
      <c r="BA302" s="0" t="n">
        <v>0</v>
      </c>
      <c r="BF302" s="0" t="n">
        <f aca="false">IF(E302&lt;11,-3.6797*E302^2+48.115*E302-53.83,280.92*EXP(-0.2027*E302))</f>
        <v>97.5940520000001</v>
      </c>
      <c r="BG302" s="0" t="n">
        <f aca="false">32.208*LN(F302)+21.438</f>
        <v>90.7419570425808</v>
      </c>
      <c r="BH302" s="0" t="n">
        <f aca="false">IF(G302&lt;=2, -10*G302+100, 88.958*EXP(-0.0755*G302))</f>
        <v>87</v>
      </c>
      <c r="BI302" s="0" t="n">
        <f aca="false">IF(I302&lt;=100, 0.0053*(I302)^2-1.0332*I302+100.76, 122.82*EXP(-0.0092*I302))</f>
        <v>88.403392</v>
      </c>
      <c r="BJ302" s="0" t="n">
        <f aca="false">IF(P302&lt;=1000, -6.942*LN(P302)+107.59, -36.304*LN(P302)+310.72)</f>
        <v>-5.10718341902276</v>
      </c>
      <c r="BK302" s="0" t="e">
        <f aca="false">BF302^0.04*BG302^0.22*BH302^0.51*BI302^0.06*BJ302^0.17</f>
        <v>#NUM!</v>
      </c>
      <c r="BL302" s="0" t="e">
        <f aca="false">IF(BK302&gt;=90, "Very Good", IF(BK302&gt;=80, "Good", IF(BK302&gt;=70, "Slightly Good", IF(BK302&gt;=60, "Average", IF(BK302&gt;=50, "Slightly Poor", IF(BK302&gt;=40, "Poor", "Very Poor"))))))</f>
        <v>#NUM!</v>
      </c>
      <c r="BM302" s="0" t="n">
        <f aca="false">IF(P302&lt;=1000, -6.942*LN(P302)+107.59, IF(AND(P302&gt;1000, P302&lt;=5213),-36.304*LN(P302)+310.72, IF(P302&gt;5213, 10)))</f>
        <v>10</v>
      </c>
      <c r="BN302" s="0" t="n">
        <f aca="false">BF302^0.04*BG302^0.22*BH302^0.51*BI302^0.06*BM302^0.17</f>
        <v>61.1276471384908</v>
      </c>
      <c r="BO302" s="0" t="str">
        <f aca="false">IF(BN302&gt;=90, "Very Good", IF(BN302&gt;=80, "Good", IF(BN302&gt;=70, "Slightly Good", IF(BN302&gt;=60, "Average", IF(BN302&gt;=50, "Slightly Poor", IF(BN302&gt;=40, "Poor", "Very Poor"))))))</f>
        <v>Average</v>
      </c>
      <c r="BP302" s="0" t="n">
        <f aca="false">IF(AJ302&lt;=1000, -6.942*LN(AJ302)+107.59, IF(AND(AJ302&gt;1000, AJ302&lt;=5213),-36.304*LN(AJ302)+310.72, IF(AJ302&gt;5213, 10)))</f>
        <v>84.4578362903637</v>
      </c>
      <c r="BQ302" s="0" t="n">
        <f aca="false">BF302^0.04*BG302^0.22*BH302^0.51*BI302^0.06*BP302^0.17</f>
        <v>87.8549976350281</v>
      </c>
      <c r="BR302" s="0" t="str">
        <f aca="false">IF(BQ302&gt;=90, "Very Good", IF(BQ302&gt;=80, "Good", IF(BQ302&gt;=70, "Slightly Good", IF(BQ302&gt;=60, "Average", IF(BQ302&gt;=50, "Slightly Poor", IF(BQ302&gt;=40, "Poor", "Very Poor"))))))</f>
        <v>Good</v>
      </c>
      <c r="BT302" s="0" t="n">
        <f aca="false">9.81*LN(AH302)+30.6</f>
        <v>59.1166993971028</v>
      </c>
      <c r="BU302" s="0" t="str">
        <f aca="false">IF(BT302&lt;30, "Clean water", IF(AND(BT302&gt;=30, BT302&lt;40), "Hypolimia", IF(AND(BT302&gt;=40,BT302&lt;50), "Mesotrophic", IF(AND(BT302&gt;=50, BT302&lt;70), "Eutrophic", IF(BT302&gt;70,"Hypertrophic")))))</f>
        <v>Eutrophic</v>
      </c>
      <c r="BW302" s="0" t="str">
        <f aca="false">IF(G302/H302&gt;=1, "PLS CHECK", "")</f>
        <v/>
      </c>
      <c r="BX302" s="0" t="str">
        <f aca="false">IF(AC302/J302&gt;=1, "PLS CHECK", "")</f>
        <v/>
      </c>
      <c r="BY302" s="0" t="str">
        <f aca="false">IF(AE302/J302&gt;=1, "PLS CHECK", "")</f>
        <v/>
      </c>
      <c r="BZ302" s="0" t="str">
        <f aca="false">IF(AD302/J302&gt;=1, "PLS CHECK", "")</f>
        <v/>
      </c>
      <c r="CA302" s="0" t="str">
        <f aca="false">IF(AF302/K302&gt;=1, "PLS CHECK", "")</f>
        <v/>
      </c>
      <c r="CB302" s="0" t="str">
        <f aca="false">IF(AG302/K302&gt;=1, "PLS CHECK", "")</f>
        <v/>
      </c>
    </row>
    <row r="303" customFormat="false" ht="12.5" hidden="false" customHeight="false" outlineLevel="0" collapsed="false">
      <c r="A303" s="0" t="n">
        <v>300</v>
      </c>
      <c r="B303" s="15" t="s">
        <v>103</v>
      </c>
      <c r="C303" s="16" t="s">
        <v>104</v>
      </c>
      <c r="D303" s="0" t="s">
        <v>150</v>
      </c>
      <c r="E303" s="0" t="n">
        <v>7.5</v>
      </c>
      <c r="F303" s="0" t="n">
        <v>7.7</v>
      </c>
      <c r="G303" s="0" t="n">
        <v>1.6</v>
      </c>
      <c r="H303" s="0" t="n">
        <v>4.8</v>
      </c>
      <c r="I303" s="0" t="n">
        <v>1.9</v>
      </c>
      <c r="J303" s="0" t="n">
        <v>3.236</v>
      </c>
      <c r="K303" s="0" t="n">
        <v>0.039</v>
      </c>
      <c r="L303" s="0" t="n">
        <v>2</v>
      </c>
      <c r="M303" s="0" t="n">
        <v>21</v>
      </c>
      <c r="N303" s="0" t="n">
        <v>0</v>
      </c>
      <c r="O303" s="0" t="n">
        <v>437</v>
      </c>
      <c r="P303" s="0" t="n">
        <v>10000</v>
      </c>
      <c r="AC303" s="0" t="n">
        <v>3.14</v>
      </c>
      <c r="AD303" s="0" t="n">
        <v>0.114</v>
      </c>
      <c r="AE303" s="0" t="n">
        <v>2.906</v>
      </c>
      <c r="AF303" s="0" t="n">
        <v>0.026</v>
      </c>
      <c r="AG303" s="0" t="n">
        <v>0.004</v>
      </c>
      <c r="AH303" s="0" t="n">
        <v>2.1</v>
      </c>
      <c r="AJ303" s="0" t="n">
        <v>1200</v>
      </c>
      <c r="BF303" s="0" t="n">
        <f aca="false">IF(E303&lt;11,-3.6797*E303^2+48.115*E303-53.83,280.92*EXP(-0.2027*E303))</f>
        <v>100.049375</v>
      </c>
      <c r="BG303" s="0" t="n">
        <f aca="false">32.208*LN(F303)+21.438</f>
        <v>87.1816243519112</v>
      </c>
      <c r="BH303" s="0" t="n">
        <f aca="false">IF(G303&lt;=2, -10*G303+100, 88.958*EXP(-0.0755*G303))</f>
        <v>84</v>
      </c>
      <c r="BI303" s="0" t="n">
        <f aca="false">IF(I303&lt;=100, 0.0053*(I303)^2-1.0332*I303+100.76, 122.82*EXP(-0.0092*I303))</f>
        <v>98.816053</v>
      </c>
      <c r="BJ303" s="0" t="n">
        <f aca="false">IF(P303&lt;=1000, -6.942*LN(P303)+107.59, -36.304*LN(P303)+310.72)</f>
        <v>-23.6521968642234</v>
      </c>
      <c r="BK303" s="0" t="e">
        <f aca="false">BF303^0.04*BG303^0.22*BH303^0.51*BI303^0.06*BJ303^0.17</f>
        <v>#NUM!</v>
      </c>
      <c r="BL303" s="0" t="e">
        <f aca="false">IF(BK303&gt;=90, "Very Good", IF(BK303&gt;=80, "Good", IF(BK303&gt;=70, "Slightly Good", IF(BK303&gt;=60, "Average", IF(BK303&gt;=50, "Slightly Poor", IF(BK303&gt;=40, "Poor", "Very Poor"))))))</f>
        <v>#NUM!</v>
      </c>
      <c r="BM303" s="0" t="n">
        <f aca="false">IF(P303&lt;=1000, -6.942*LN(P303)+107.59, IF(AND(P303&gt;1000, P303&lt;=5213),-36.304*LN(P303)+310.72, IF(P303&gt;5213, 10)))</f>
        <v>10</v>
      </c>
      <c r="BN303" s="0" t="n">
        <f aca="false">BF303^0.04*BG303^0.22*BH303^0.51*BI303^0.06*BM303^0.17</f>
        <v>59.975537898587</v>
      </c>
      <c r="BO303" s="0" t="str">
        <f aca="false">IF(BN303&gt;=90, "Very Good", IF(BN303&gt;=80, "Good", IF(BN303&gt;=70, "Slightly Good", IF(BN303&gt;=60, "Average", IF(BN303&gt;=50, "Slightly Poor", IF(BN303&gt;=40, "Poor", "Very Poor"))))))</f>
        <v>Slightly Poor</v>
      </c>
      <c r="BP303" s="0" t="n">
        <f aca="false">IF(AJ303&lt;=1000, -6.942*LN(AJ303)+107.59, IF(AND(AJ303&gt;1000, AJ303&lt;=5213),-36.304*LN(AJ303)+310.72, IF(AJ303&gt;5213, 10)))</f>
        <v>53.3218505539848</v>
      </c>
      <c r="BQ303" s="0" t="n">
        <f aca="false">BF303^0.04*BG303^0.22*BH303^0.51*BI303^0.06*BP303^0.17</f>
        <v>79.7164661275291</v>
      </c>
      <c r="BR303" s="0" t="str">
        <f aca="false">IF(BQ303&gt;=90, "Very Good", IF(BQ303&gt;=80, "Good", IF(BQ303&gt;=70, "Slightly Good", IF(BQ303&gt;=60, "Average", IF(BQ303&gt;=50, "Slightly Poor", IF(BQ303&gt;=40, "Poor", "Very Poor"))))))</f>
        <v>Slightly Good</v>
      </c>
      <c r="BT303" s="0" t="n">
        <f aca="false">9.81*LN(AH303)+30.6</f>
        <v>37.8784053517952</v>
      </c>
      <c r="BU303" s="0" t="str">
        <f aca="false">IF(BT303&lt;30, "Clean water", IF(AND(BT303&gt;=30, BT303&lt;40), "Hypolimia", IF(AND(BT303&gt;=40,BT303&lt;50), "Mesotrophic", IF(AND(BT303&gt;=50, BT303&lt;70), "Eutrophic", IF(BT303&gt;70,"Hypertrophic")))))</f>
        <v>Hypolimia</v>
      </c>
      <c r="BW303" s="0" t="str">
        <f aca="false">IF(G303/H303&gt;=1, "PLS CHECK", "")</f>
        <v/>
      </c>
      <c r="BX303" s="0" t="str">
        <f aca="false">IF(AC303/J303&gt;=1, "PLS CHECK", "")</f>
        <v/>
      </c>
      <c r="BY303" s="0" t="str">
        <f aca="false">IF(AE303/J303&gt;=1, "PLS CHECK", "")</f>
        <v/>
      </c>
      <c r="BZ303" s="0" t="str">
        <f aca="false">IF(AD303/J303&gt;=1, "PLS CHECK", "")</f>
        <v/>
      </c>
      <c r="CA303" s="0" t="str">
        <f aca="false">IF(AF303/K303&gt;=1, "PLS CHECK", "")</f>
        <v/>
      </c>
      <c r="CB303" s="0" t="str">
        <f aca="false">IF(AG303/K303&gt;=1, "PLS CHECK", "")</f>
        <v/>
      </c>
    </row>
    <row r="304" customFormat="false" ht="12.5" hidden="false" customHeight="false" outlineLevel="0" collapsed="false">
      <c r="A304" s="0" t="n">
        <v>301</v>
      </c>
      <c r="B304" s="15" t="s">
        <v>105</v>
      </c>
      <c r="C304" s="16" t="s">
        <v>106</v>
      </c>
      <c r="D304" s="0" t="s">
        <v>150</v>
      </c>
      <c r="E304" s="0" t="n">
        <v>8.3</v>
      </c>
      <c r="F304" s="0" t="n">
        <v>9.9</v>
      </c>
      <c r="G304" s="0" t="n">
        <v>0.9</v>
      </c>
      <c r="H304" s="0" t="n">
        <v>4.5</v>
      </c>
      <c r="I304" s="0" t="n">
        <v>5.2</v>
      </c>
      <c r="J304" s="37"/>
      <c r="K304" s="0" t="n">
        <v>0.02</v>
      </c>
      <c r="L304" s="37"/>
      <c r="M304" s="0" t="n">
        <v>19.8</v>
      </c>
      <c r="N304" s="0" t="n">
        <v>0</v>
      </c>
      <c r="O304" s="0" t="n">
        <v>205</v>
      </c>
      <c r="P304" s="37"/>
      <c r="AC304" s="37"/>
      <c r="AD304" s="37"/>
      <c r="AE304" s="37"/>
      <c r="AF304" s="0" t="n">
        <v>0.015</v>
      </c>
      <c r="AG304" s="0" t="n">
        <v>0.003</v>
      </c>
      <c r="AH304" s="0" t="n">
        <v>17.2</v>
      </c>
      <c r="AJ304" s="37"/>
      <c r="BA304" s="0" t="n">
        <v>0</v>
      </c>
      <c r="BF304" s="0" t="n">
        <f aca="false">IF(E304&lt;11,-3.6797*E304^2+48.115*E304-53.83,280.92*EXP(-0.2027*E304))</f>
        <v>92.029967</v>
      </c>
      <c r="BG304" s="0" t="n">
        <f aca="false">32.208*LN(F304)+21.438</f>
        <v>95.2759594579826</v>
      </c>
      <c r="BH304" s="0" t="n">
        <f aca="false">IF(G304&lt;=2, -10*G304+100, 88.958*EXP(-0.0755*G304))</f>
        <v>91</v>
      </c>
      <c r="BI304" s="0" t="n">
        <f aca="false">IF(I304&lt;=100, 0.0053*(I304)^2-1.0332*I304+100.76, 122.82*EXP(-0.0092*I304))</f>
        <v>95.530672</v>
      </c>
      <c r="BJ304" s="0" t="e">
        <f aca="false">IF(P304&lt;=1000, -6.942*LN(P304)+107.59, -36.304*LN(P304)+310.72)</f>
        <v>#VALUE!</v>
      </c>
      <c r="BK304" s="0" t="e">
        <f aca="false">BF304^0.04*BG304^0.22*BH304^0.51*BI304^0.06*BJ304^0.17</f>
        <v>#VALUE!</v>
      </c>
      <c r="BL304" s="0" t="e">
        <f aca="false">IF(BK304&gt;=90, "Very Good", IF(BK304&gt;=80, "Good", IF(BK304&gt;=70, "Slightly Good", IF(BK304&gt;=60, "Average", IF(BK304&gt;=50, "Slightly Poor", IF(BK304&gt;=40, "Poor", "Very Poor"))))))</f>
        <v>#VALUE!</v>
      </c>
      <c r="BM304" s="0" t="e">
        <f aca="false">IF(P304&lt;=1000, -6.942*LN(P304)+107.59, IF(AND(P304&gt;1000, P304&lt;=5213),-36.304*LN(P304)+310.72, IF(P304&gt;5213, 10)))</f>
        <v>#VALUE!</v>
      </c>
      <c r="BN304" s="0" t="e">
        <f aca="false">BF304^0.04*BG304^0.22*BH304^0.51*BI304^0.06*BM304^0.17</f>
        <v>#VALUE!</v>
      </c>
      <c r="BO304" s="0" t="e">
        <f aca="false">IF(BN304&gt;=90, "Very Good", IF(BN304&gt;=80, "Good", IF(BN304&gt;=70, "Slightly Good", IF(BN304&gt;=60, "Average", IF(BN304&gt;=50, "Slightly Poor", IF(BN304&gt;=40, "Poor", "Very Poor"))))))</f>
        <v>#VALUE!</v>
      </c>
      <c r="BP304" s="0" t="e">
        <f aca="false">IF(AJ304&lt;=1000, -6.942*LN(AJ304)+107.59, IF(AND(AJ304&gt;1000, AJ304&lt;=5213),-36.304*LN(AJ304)+310.72, IF(AJ304&gt;5213, 10)))</f>
        <v>#VALUE!</v>
      </c>
      <c r="BQ304" s="0" t="e">
        <f aca="false">BF304^0.04*BG304^0.22*BH304^0.51*BI304^0.06*BP304^0.17</f>
        <v>#VALUE!</v>
      </c>
      <c r="BR304" s="0" t="e">
        <f aca="false">IF(BQ304&gt;=90, "Very Good", IF(BQ304&gt;=80, "Good", IF(BQ304&gt;=70, "Slightly Good", IF(BQ304&gt;=60, "Average", IF(BQ304&gt;=50, "Slightly Poor", IF(BQ304&gt;=40, "Poor", "Very Poor"))))))</f>
        <v>#VALUE!</v>
      </c>
      <c r="BT304" s="0" t="n">
        <f aca="false">9.81*LN(AH304)+30.6</f>
        <v>58.5085610552684</v>
      </c>
      <c r="BU304" s="0" t="str">
        <f aca="false">IF(BT304&lt;30, "Clean water", IF(AND(BT304&gt;=30, BT304&lt;40), "Hypolimia", IF(AND(BT304&gt;=40,BT304&lt;50), "Mesotrophic", IF(AND(BT304&gt;=50, BT304&lt;70), "Eutrophic", IF(BT304&gt;70,"Hypertrophic")))))</f>
        <v>Eutrophic</v>
      </c>
      <c r="BW304" s="0" t="str">
        <f aca="false">IF(G304/H304&gt;=1, "PLS CHECK", "")</f>
        <v/>
      </c>
      <c r="BX304" s="0" t="e">
        <f aca="false">IF(AC304/J304&gt;=1, "PLS CHECK", "")</f>
        <v>#DIV/0!</v>
      </c>
      <c r="BY304" s="0" t="e">
        <f aca="false">IF(AE304/J304&gt;=1, "PLS CHECK", "")</f>
        <v>#DIV/0!</v>
      </c>
      <c r="BZ304" s="0" t="e">
        <f aca="false">IF(AD304/J304&gt;=1, "PLS CHECK", "")</f>
        <v>#DIV/0!</v>
      </c>
      <c r="CA304" s="0" t="str">
        <f aca="false">IF(AF304/K304&gt;=1, "PLS CHECK", "")</f>
        <v/>
      </c>
      <c r="CB304" s="0" t="str">
        <f aca="false">IF(AG304/K304&gt;=1, "PLS CHECK", "")</f>
        <v/>
      </c>
    </row>
    <row r="305" customFormat="false" ht="12.5" hidden="false" customHeight="false" outlineLevel="0" collapsed="false">
      <c r="A305" s="0" t="n">
        <v>302</v>
      </c>
      <c r="B305" s="15" t="s">
        <v>107</v>
      </c>
      <c r="C305" s="16" t="s">
        <v>108</v>
      </c>
      <c r="D305" s="0" t="s">
        <v>150</v>
      </c>
      <c r="E305" s="0" t="n">
        <v>7.5</v>
      </c>
      <c r="F305" s="0" t="n">
        <v>8.3</v>
      </c>
      <c r="G305" s="0" t="n">
        <v>0.8</v>
      </c>
      <c r="H305" s="0" t="n">
        <v>2.4</v>
      </c>
      <c r="I305" s="0" t="n">
        <v>4</v>
      </c>
      <c r="J305" s="0" t="n">
        <v>5.365</v>
      </c>
      <c r="K305" s="0" t="n">
        <v>0.117</v>
      </c>
      <c r="L305" s="37"/>
      <c r="M305" s="0" t="n">
        <v>19.3</v>
      </c>
      <c r="N305" s="0" t="n">
        <v>0</v>
      </c>
      <c r="O305" s="0" t="n">
        <v>510</v>
      </c>
      <c r="P305" s="0" t="n">
        <v>46000</v>
      </c>
      <c r="AC305" s="0" t="n">
        <v>5.235</v>
      </c>
      <c r="AD305" s="0" t="n">
        <v>0.145</v>
      </c>
      <c r="AE305" s="0" t="n">
        <v>4.882</v>
      </c>
      <c r="AF305" s="0" t="n">
        <v>0.1</v>
      </c>
      <c r="AG305" s="0" t="n">
        <v>0.054</v>
      </c>
      <c r="AH305" s="0" t="n">
        <v>1.1</v>
      </c>
      <c r="AJ305" s="0" t="n">
        <v>7300</v>
      </c>
      <c r="BF305" s="0" t="n">
        <f aca="false">IF(E305&lt;11,-3.6797*E305^2+48.115*E305-53.83,280.92*EXP(-0.2027*E305))</f>
        <v>100.049375</v>
      </c>
      <c r="BG305" s="0" t="n">
        <f aca="false">32.208*LN(F305)+21.438</f>
        <v>89.5983576207606</v>
      </c>
      <c r="BH305" s="0" t="n">
        <f aca="false">IF(G305&lt;=2, -10*G305+100, 88.958*EXP(-0.0755*G305))</f>
        <v>92</v>
      </c>
      <c r="BI305" s="0" t="n">
        <f aca="false">IF(I305&lt;=100, 0.0053*(I305)^2-1.0332*I305+100.76, 122.82*EXP(-0.0092*I305))</f>
        <v>96.712</v>
      </c>
      <c r="BJ305" s="0" t="n">
        <f aca="false">IF(P305&lt;=1000, -6.942*LN(P305)+107.59, -36.304*LN(P305)+310.72)</f>
        <v>-79.0541449063076</v>
      </c>
      <c r="BK305" s="0" t="e">
        <f aca="false">BF305^0.04*BG305^0.22*BH305^0.51*BI305^0.06*BJ305^0.17</f>
        <v>#NUM!</v>
      </c>
      <c r="BL305" s="0" t="e">
        <f aca="false">IF(BK305&gt;=90, "Very Good", IF(BK305&gt;=80, "Good", IF(BK305&gt;=70, "Slightly Good", IF(BK305&gt;=60, "Average", IF(BK305&gt;=50, "Slightly Poor", IF(BK305&gt;=40, "Poor", "Very Poor"))))))</f>
        <v>#NUM!</v>
      </c>
      <c r="BM305" s="0" t="n">
        <f aca="false">IF(P305&lt;=1000, -6.942*LN(P305)+107.59, IF(AND(P305&gt;1000, P305&lt;=5213),-36.304*LN(P305)+310.72, IF(P305&gt;5213, 10)))</f>
        <v>10</v>
      </c>
      <c r="BN305" s="0" t="n">
        <f aca="false">BF305^0.04*BG305^0.22*BH305^0.51*BI305^0.06*BM305^0.17</f>
        <v>63.1211931848559</v>
      </c>
      <c r="BO305" s="0" t="str">
        <f aca="false">IF(BN305&gt;=90, "Very Good", IF(BN305&gt;=80, "Good", IF(BN305&gt;=70, "Slightly Good", IF(BN305&gt;=60, "Average", IF(BN305&gt;=50, "Slightly Poor", IF(BN305&gt;=40, "Poor", "Very Poor"))))))</f>
        <v>Average</v>
      </c>
      <c r="BP305" s="0" t="n">
        <f aca="false">IF(AJ305&lt;=1000, -6.942*LN(AJ305)+107.59, IF(AND(AJ305&gt;1000, AJ305&lt;=5213),-36.304*LN(AJ305)+310.72, IF(AJ305&gt;5213, 10)))</f>
        <v>10</v>
      </c>
      <c r="BQ305" s="0" t="n">
        <f aca="false">BF305^0.04*BG305^0.22*BH305^0.51*BI305^0.06*BP305^0.17</f>
        <v>63.1211931848559</v>
      </c>
      <c r="BR305" s="0" t="str">
        <f aca="false">IF(BQ305&gt;=90, "Very Good", IF(BQ305&gt;=80, "Good", IF(BQ305&gt;=70, "Slightly Good", IF(BQ305&gt;=60, "Average", IF(BQ305&gt;=50, "Slightly Poor", IF(BQ305&gt;=40, "Poor", "Very Poor"))))))</f>
        <v>Average</v>
      </c>
      <c r="BT305" s="0" t="n">
        <f aca="false">9.81*LN(AH305)+30.6</f>
        <v>31.5349928638804</v>
      </c>
      <c r="BU305" s="0" t="str">
        <f aca="false">IF(BT305&lt;30, "Clean water", IF(AND(BT305&gt;=30, BT305&lt;40), "Hypolimia", IF(AND(BT305&gt;=40,BT305&lt;50), "Mesotrophic", IF(AND(BT305&gt;=50, BT305&lt;70), "Eutrophic", IF(BT305&gt;70,"Hypertrophic")))))</f>
        <v>Hypolimia</v>
      </c>
      <c r="BW305" s="0" t="str">
        <f aca="false">IF(G305/H305&gt;=1, "PLS CHECK", "")</f>
        <v/>
      </c>
      <c r="BX305" s="0" t="str">
        <f aca="false">IF(AC305/J305&gt;=1, "PLS CHECK", "")</f>
        <v/>
      </c>
      <c r="BY305" s="0" t="str">
        <f aca="false">IF(AE305/J305&gt;=1, "PLS CHECK", "")</f>
        <v/>
      </c>
      <c r="BZ305" s="0" t="str">
        <f aca="false">IF(AD305/J305&gt;=1, "PLS CHECK", "")</f>
        <v/>
      </c>
      <c r="CA305" s="0" t="str">
        <f aca="false">IF(AF305/K305&gt;=1, "PLS CHECK", "")</f>
        <v/>
      </c>
      <c r="CB305" s="0" t="str">
        <f aca="false">IF(AG305/K305&gt;=1, "PLS CHECK", "")</f>
        <v/>
      </c>
    </row>
    <row r="306" customFormat="false" ht="12.5" hidden="false" customHeight="false" outlineLevel="0" collapsed="false">
      <c r="A306" s="0" t="n">
        <v>303</v>
      </c>
      <c r="B306" s="15" t="s">
        <v>109</v>
      </c>
      <c r="C306" s="16" t="s">
        <v>110</v>
      </c>
      <c r="D306" s="0" t="s">
        <v>150</v>
      </c>
      <c r="E306" s="0" t="n">
        <v>7.5</v>
      </c>
      <c r="F306" s="0" t="n">
        <v>10.9</v>
      </c>
      <c r="G306" s="0" t="n">
        <v>1</v>
      </c>
      <c r="H306" s="0" t="n">
        <v>4.7</v>
      </c>
      <c r="I306" s="0" t="n">
        <v>4.7</v>
      </c>
      <c r="J306" s="0" t="n">
        <v>8.206</v>
      </c>
      <c r="K306" s="0" t="n">
        <v>0.09</v>
      </c>
      <c r="L306" s="0" t="n">
        <v>4.2</v>
      </c>
      <c r="M306" s="0" t="n">
        <v>21.1</v>
      </c>
      <c r="O306" s="0" t="n">
        <v>482</v>
      </c>
      <c r="AC306" s="0" t="n">
        <v>8.016</v>
      </c>
      <c r="AD306" s="0" t="n">
        <v>0.097</v>
      </c>
      <c r="AE306" s="0" t="n">
        <v>6.857</v>
      </c>
      <c r="AF306" s="0" t="n">
        <v>0.06</v>
      </c>
      <c r="AG306" s="0" t="n">
        <v>0.033</v>
      </c>
      <c r="BD306" s="0" t="n">
        <v>2.349</v>
      </c>
      <c r="BF306" s="0" t="n">
        <f aca="false">IF(E306&lt;11,-3.6797*E306^2+48.115*E306-53.83,280.92*EXP(-0.2027*E306))</f>
        <v>100.049375</v>
      </c>
      <c r="BG306" s="0" t="n">
        <f aca="false">32.208*LN(F306)+21.438</f>
        <v>98.375271915684</v>
      </c>
      <c r="BH306" s="0" t="n">
        <f aca="false">IF(G306&lt;=2, -10*G306+100, 88.958*EXP(-0.0755*G306))</f>
        <v>90</v>
      </c>
      <c r="BI306" s="0" t="n">
        <f aca="false">IF(I306&lt;=100, 0.0053*(I306)^2-1.0332*I306+100.76, 122.82*EXP(-0.0092*I306))</f>
        <v>96.021037</v>
      </c>
      <c r="BJ306" s="0" t="e">
        <f aca="false">IF(P306&lt;=1000, -6.942*LN(P306)+107.59, -36.304*LN(P306)+310.72)</f>
        <v>#VALUE!</v>
      </c>
      <c r="BK306" s="0" t="e">
        <f aca="false">BF306^0.04*BG306^0.22*BH306^0.51*BI306^0.06*BJ306^0.17</f>
        <v>#VALUE!</v>
      </c>
      <c r="BL306" s="0" t="e">
        <f aca="false">IF(BK306&gt;=90, "Very Good", IF(BK306&gt;=80, "Good", IF(BK306&gt;=70, "Slightly Good", IF(BK306&gt;=60, "Average", IF(BK306&gt;=50, "Slightly Poor", IF(BK306&gt;=40, "Poor", "Very Poor"))))))</f>
        <v>#VALUE!</v>
      </c>
      <c r="BM306" s="0" t="e">
        <f aca="false">IF(P306&lt;=1000, -6.942*LN(P306)+107.59, IF(AND(P306&gt;1000, P306&lt;=5213),-36.304*LN(P306)+310.72, IF(P306&gt;5213, 10)))</f>
        <v>#VALUE!</v>
      </c>
      <c r="BN306" s="0" t="e">
        <f aca="false">BF306^0.04*BG306^0.22*BH306^0.51*BI306^0.06*BM306^0.17</f>
        <v>#VALUE!</v>
      </c>
      <c r="BO306" s="0" t="e">
        <f aca="false">IF(BN306&gt;=90, "Very Good", IF(BN306&gt;=80, "Good", IF(BN306&gt;=70, "Slightly Good", IF(BN306&gt;=60, "Average", IF(BN306&gt;=50, "Slightly Poor", IF(BN306&gt;=40, "Poor", "Very Poor"))))))</f>
        <v>#VALUE!</v>
      </c>
      <c r="BP306" s="0" t="e">
        <f aca="false">IF(AJ306&lt;=1000, -6.942*LN(AJ306)+107.59, IF(AND(AJ306&gt;1000, AJ306&lt;=5213),-36.304*LN(AJ306)+310.72, IF(AJ306&gt;5213, 10)))</f>
        <v>#VALUE!</v>
      </c>
      <c r="BQ306" s="0" t="e">
        <f aca="false">BF306^0.04*BG306^0.22*BH306^0.51*BI306^0.06*BP306^0.17</f>
        <v>#VALUE!</v>
      </c>
      <c r="BR306" s="0" t="e">
        <f aca="false">IF(BQ306&gt;=90, "Very Good", IF(BQ306&gt;=80, "Good", IF(BQ306&gt;=70, "Slightly Good", IF(BQ306&gt;=60, "Average", IF(BQ306&gt;=50, "Slightly Poor", IF(BQ306&gt;=40, "Poor", "Very Poor"))))))</f>
        <v>#VALUE!</v>
      </c>
      <c r="BT306" s="0" t="e">
        <f aca="false">9.81*LN(AH306)+30.6</f>
        <v>#VALUE!</v>
      </c>
      <c r="BU306" s="0" t="e">
        <f aca="false">IF(BT306&lt;30, "Clean water", IF(AND(BT306&gt;=30, BT306&lt;40), "Hypolimia", IF(AND(BT306&gt;=40,BT306&lt;50), "Mesotrophic", IF(AND(BT306&gt;=50, BT306&lt;70), "Eutrophic", IF(BT306&gt;70,"Hypertrophic")))))</f>
        <v>#VALUE!</v>
      </c>
      <c r="BW306" s="0" t="str">
        <f aca="false">IF(G306/H306&gt;=1, "PLS CHECK", "")</f>
        <v/>
      </c>
      <c r="BX306" s="0" t="str">
        <f aca="false">IF(AC306/J306&gt;=1, "PLS CHECK", "")</f>
        <v/>
      </c>
      <c r="BY306" s="0" t="str">
        <f aca="false">IF(AE306/J306&gt;=1, "PLS CHECK", "")</f>
        <v/>
      </c>
      <c r="BZ306" s="0" t="str">
        <f aca="false">IF(AD306/J306&gt;=1, "PLS CHECK", "")</f>
        <v/>
      </c>
      <c r="CA306" s="0" t="str">
        <f aca="false">IF(AF306/K306&gt;=1, "PLS CHECK", "")</f>
        <v/>
      </c>
      <c r="CB306" s="0" t="str">
        <f aca="false">IF(AG306/K306&gt;=1, "PLS CHECK", "")</f>
        <v/>
      </c>
    </row>
    <row r="307" customFormat="false" ht="12.5" hidden="false" customHeight="false" outlineLevel="0" collapsed="false">
      <c r="A307" s="0" t="n">
        <v>304</v>
      </c>
      <c r="B307" s="15" t="s">
        <v>111</v>
      </c>
      <c r="C307" s="16" t="s">
        <v>112</v>
      </c>
      <c r="D307" s="0" t="s">
        <v>150</v>
      </c>
      <c r="E307" s="37"/>
      <c r="F307" s="0" t="n">
        <v>9.3</v>
      </c>
      <c r="G307" s="0" t="n">
        <v>0.8</v>
      </c>
      <c r="H307" s="0" t="n">
        <v>5.2</v>
      </c>
      <c r="I307" s="0" t="n">
        <v>1.7</v>
      </c>
      <c r="J307" s="0" t="n">
        <v>5.665</v>
      </c>
      <c r="K307" s="0" t="n">
        <v>0.038</v>
      </c>
      <c r="L307" s="0" t="n">
        <v>2.5</v>
      </c>
      <c r="M307" s="0" t="n">
        <v>21.9</v>
      </c>
      <c r="N307" s="0" t="n">
        <v>0</v>
      </c>
      <c r="O307" s="0" t="n">
        <v>463</v>
      </c>
      <c r="P307" s="0" t="n">
        <v>50000</v>
      </c>
      <c r="AC307" s="0" t="n">
        <v>5.367</v>
      </c>
      <c r="AD307" s="0" t="n">
        <v>0.079</v>
      </c>
      <c r="AE307" s="0" t="n">
        <v>5.229</v>
      </c>
      <c r="AF307" s="0" t="n">
        <v>0.035</v>
      </c>
      <c r="AG307" s="0" t="n">
        <v>0.024</v>
      </c>
      <c r="AH307" s="0" t="n">
        <v>3.4</v>
      </c>
      <c r="AJ307" s="0" t="n">
        <v>3700</v>
      </c>
      <c r="BF307" s="0" t="n">
        <f aca="false">IF(E307&lt;11,-3.6797*E307^2+48.115*E307-53.83,280.92*EXP(-0.2027*E307))</f>
        <v>-53.83</v>
      </c>
      <c r="BG307" s="0" t="n">
        <f aca="false">32.208*LN(F307)+21.438</f>
        <v>93.2623038003278</v>
      </c>
      <c r="BH307" s="0" t="n">
        <f aca="false">IF(G307&lt;=2, -10*G307+100, 88.958*EXP(-0.0755*G307))</f>
        <v>92</v>
      </c>
      <c r="BI307" s="0" t="n">
        <f aca="false">IF(I307&lt;=100, 0.0053*(I307)^2-1.0332*I307+100.76, 122.82*EXP(-0.0092*I307))</f>
        <v>99.018877</v>
      </c>
      <c r="BJ307" s="0" t="n">
        <f aca="false">IF(P307&lt;=1000, -6.942*LN(P307)+107.59, -36.304*LN(P307)+310.72)</f>
        <v>-82.0812308372309</v>
      </c>
      <c r="BK307" s="0" t="e">
        <f aca="false">BF307^0.04*BG307^0.22*BH307^0.51*BI307^0.06*BJ307^0.17</f>
        <v>#NUM!</v>
      </c>
      <c r="BL307" s="0" t="e">
        <f aca="false">IF(BK307&gt;=90, "Very Good", IF(BK307&gt;=80, "Good", IF(BK307&gt;=70, "Slightly Good", IF(BK307&gt;=60, "Average", IF(BK307&gt;=50, "Slightly Poor", IF(BK307&gt;=40, "Poor", "Very Poor"))))))</f>
        <v>#NUM!</v>
      </c>
      <c r="BM307" s="0" t="n">
        <f aca="false">IF(P307&lt;=1000, -6.942*LN(P307)+107.59, IF(AND(P307&gt;1000, P307&lt;=5213),-36.304*LN(P307)+310.72, IF(P307&gt;5213, 10)))</f>
        <v>10</v>
      </c>
      <c r="BN307" s="0" t="n">
        <f aca="false">BF307^0.04*BG307^0.22*BH307^0.51*BI307^0.06*BM307^0.17</f>
        <v>-62.2087102816598</v>
      </c>
      <c r="BO307" s="0" t="str">
        <f aca="false">IF(BN307&gt;=90, "Very Good", IF(BN307&gt;=80, "Good", IF(BN307&gt;=70, "Slightly Good", IF(BN307&gt;=60, "Average", IF(BN307&gt;=50, "Slightly Poor", IF(BN307&gt;=40, "Poor", "Very Poor"))))))</f>
        <v>Very Poor</v>
      </c>
      <c r="BP307" s="0" t="n">
        <f aca="false">IF(AJ307&lt;=1000, -6.942*LN(AJ307)+107.59, IF(AND(AJ307&gt;1000, AJ307&lt;=5213),-36.304*LN(AJ307)+310.72, IF(AJ307&gt;5213, 10)))</f>
        <v>12.4431376672524</v>
      </c>
      <c r="BQ307" s="0" t="n">
        <f aca="false">BF307^0.04*BG307^0.22*BH307^0.51*BI307^0.06*BP307^0.17</f>
        <v>-64.5638294498565</v>
      </c>
      <c r="BR307" s="0" t="str">
        <f aca="false">IF(BQ307&gt;=90, "Very Good", IF(BQ307&gt;=80, "Good", IF(BQ307&gt;=70, "Slightly Good", IF(BQ307&gt;=60, "Average", IF(BQ307&gt;=50, "Slightly Poor", IF(BQ307&gt;=40, "Poor", "Very Poor"))))))</f>
        <v>Very Poor</v>
      </c>
      <c r="BT307" s="0" t="n">
        <f aca="false">9.81*LN(AH307)+30.6</f>
        <v>42.605236984213</v>
      </c>
      <c r="BU307" s="0" t="str">
        <f aca="false">IF(BT307&lt;30, "Clean water", IF(AND(BT307&gt;=30, BT307&lt;40), "Hypolimia", IF(AND(BT307&gt;=40,BT307&lt;50), "Mesotrophic", IF(AND(BT307&gt;=50, BT307&lt;70), "Eutrophic", IF(BT307&gt;70,"Hypertrophic")))))</f>
        <v>Mesotrophic</v>
      </c>
      <c r="BW307" s="0" t="str">
        <f aca="false">IF(G307/H307&gt;=1, "PLS CHECK", "")</f>
        <v/>
      </c>
      <c r="BX307" s="0" t="str">
        <f aca="false">IF(AC307/J307&gt;=1, "PLS CHECK", "")</f>
        <v/>
      </c>
      <c r="BY307" s="0" t="str">
        <f aca="false">IF(AE307/J307&gt;=1, "PLS CHECK", "")</f>
        <v/>
      </c>
      <c r="BZ307" s="0" t="str">
        <f aca="false">IF(AD307/J307&gt;=1, "PLS CHECK", "")</f>
        <v/>
      </c>
      <c r="CA307" s="0" t="str">
        <f aca="false">IF(AF307/K307&gt;=1, "PLS CHECK", "")</f>
        <v/>
      </c>
      <c r="CB307" s="0" t="str">
        <f aca="false">IF(AG307/K307&gt;=1, "PLS CHECK", "")</f>
        <v/>
      </c>
    </row>
    <row r="308" customFormat="false" ht="12.5" hidden="false" customHeight="false" outlineLevel="0" collapsed="false">
      <c r="A308" s="0" t="n">
        <v>305</v>
      </c>
      <c r="B308" s="15" t="s">
        <v>113</v>
      </c>
      <c r="C308" s="16" t="s">
        <v>114</v>
      </c>
      <c r="D308" s="0" t="s">
        <v>150</v>
      </c>
      <c r="E308" s="0" t="n">
        <v>7.8</v>
      </c>
      <c r="F308" s="0" t="n">
        <v>8.4</v>
      </c>
      <c r="G308" s="37"/>
      <c r="H308" s="0" t="n">
        <v>4.3</v>
      </c>
      <c r="I308" s="0" t="n">
        <v>2</v>
      </c>
      <c r="J308" s="0" t="n">
        <v>5.99</v>
      </c>
      <c r="K308" s="0" t="n">
        <v>0.053</v>
      </c>
      <c r="L308" s="0" t="n">
        <v>2.1</v>
      </c>
      <c r="M308" s="0" t="n">
        <v>19.8</v>
      </c>
      <c r="N308" s="0" t="n">
        <v>0</v>
      </c>
      <c r="O308" s="0" t="n">
        <v>447</v>
      </c>
      <c r="P308" s="0" t="n">
        <v>22000</v>
      </c>
      <c r="AC308" s="0" t="n">
        <v>5.706</v>
      </c>
      <c r="AD308" s="0" t="n">
        <v>0.143</v>
      </c>
      <c r="AE308" s="0" t="n">
        <v>5.34</v>
      </c>
      <c r="AF308" s="37"/>
      <c r="AG308" s="0" t="n">
        <v>0.02</v>
      </c>
      <c r="AH308" s="0" t="n">
        <v>10.4</v>
      </c>
      <c r="AJ308" s="0" t="n">
        <v>600</v>
      </c>
      <c r="BF308" s="0" t="n">
        <f aca="false">IF(E308&lt;11,-3.6797*E308^2+48.115*E308-53.83,280.92*EXP(-0.2027*E308))</f>
        <v>97.5940520000001</v>
      </c>
      <c r="BG308" s="0" t="n">
        <f aca="false">32.208*LN(F308)+21.438</f>
        <v>89.9840867819932</v>
      </c>
      <c r="BH308" s="0" t="n">
        <f aca="false">IF(G308&lt;=2, -10*G308+100, 88.958*EXP(-0.0755*G308))</f>
        <v>100</v>
      </c>
      <c r="BI308" s="0" t="n">
        <f aca="false">IF(I308&lt;=100, 0.0053*(I308)^2-1.0332*I308+100.76, 122.82*EXP(-0.0092*I308))</f>
        <v>98.7148</v>
      </c>
      <c r="BJ308" s="0" t="n">
        <f aca="false">IF(P308&lt;=1000, -6.942*LN(P308)+107.59, -36.304*LN(P308)+310.72)</f>
        <v>-52.2763528748878</v>
      </c>
      <c r="BK308" s="0" t="e">
        <f aca="false">BF308^0.04*BG308^0.22*BH308^0.51*BI308^0.06*BJ308^0.17</f>
        <v>#NUM!</v>
      </c>
      <c r="BL308" s="0" t="e">
        <f aca="false">IF(BK308&gt;=90, "Very Good", IF(BK308&gt;=80, "Good", IF(BK308&gt;=70, "Slightly Good", IF(BK308&gt;=60, "Average", IF(BK308&gt;=50, "Slightly Poor", IF(BK308&gt;=40, "Poor", "Very Poor"))))))</f>
        <v>#NUM!</v>
      </c>
      <c r="BM308" s="0" t="n">
        <f aca="false">IF(P308&lt;=1000, -6.942*LN(P308)+107.59, IF(AND(P308&gt;1000, P308&lt;=5213),-36.304*LN(P308)+310.72, IF(P308&gt;5213, 10)))</f>
        <v>10</v>
      </c>
      <c r="BN308" s="0" t="n">
        <f aca="false">BF308^0.04*BG308^0.22*BH308^0.51*BI308^0.06*BM308^0.17</f>
        <v>65.9411211942911</v>
      </c>
      <c r="BO308" s="0" t="str">
        <f aca="false">IF(BN308&gt;=90, "Very Good", IF(BN308&gt;=80, "Good", IF(BN308&gt;=70, "Slightly Good", IF(BN308&gt;=60, "Average", IF(BN308&gt;=50, "Slightly Poor", IF(BN308&gt;=40, "Poor", "Very Poor"))))))</f>
        <v>Average</v>
      </c>
      <c r="BP308" s="0" t="n">
        <f aca="false">IF(AJ308&lt;=1000, -6.942*LN(AJ308)+107.59, IF(AND(AJ308&gt;1000, AJ308&lt;=5213),-36.304*LN(AJ308)+310.72, IF(AJ308&gt;5213, 10)))</f>
        <v>63.1825143334895</v>
      </c>
      <c r="BQ308" s="0" t="n">
        <f aca="false">BF308^0.04*BG308^0.22*BH308^0.51*BI308^0.06*BP308^0.17</f>
        <v>90.2106476857684</v>
      </c>
      <c r="BR308" s="0" t="str">
        <f aca="false">IF(BQ308&gt;=90, "Very Good", IF(BQ308&gt;=80, "Good", IF(BQ308&gt;=70, "Slightly Good", IF(BQ308&gt;=60, "Average", IF(BQ308&gt;=50, "Slightly Poor", IF(BQ308&gt;=40, "Poor", "Very Poor"))))))</f>
        <v>Very Good</v>
      </c>
      <c r="BT308" s="0" t="n">
        <f aca="false">9.81*LN(AH308)+30.6</f>
        <v>53.5731149583053</v>
      </c>
      <c r="BU308" s="0" t="str">
        <f aca="false">IF(BT308&lt;30, "Clean water", IF(AND(BT308&gt;=30, BT308&lt;40), "Hypolimia", IF(AND(BT308&gt;=40,BT308&lt;50), "Mesotrophic", IF(AND(BT308&gt;=50, BT308&lt;70), "Eutrophic", IF(BT308&gt;70,"Hypertrophic")))))</f>
        <v>Eutrophic</v>
      </c>
      <c r="BW308" s="0" t="str">
        <f aca="false">IF(G308/H308&gt;=1, "PLS CHECK", "")</f>
        <v/>
      </c>
      <c r="BX308" s="0" t="str">
        <f aca="false">IF(AC308/J308&gt;=1, "PLS CHECK", "")</f>
        <v/>
      </c>
      <c r="BY308" s="0" t="str">
        <f aca="false">IF(AE308/J308&gt;=1, "PLS CHECK", "")</f>
        <v/>
      </c>
      <c r="BZ308" s="0" t="str">
        <f aca="false">IF(AD308/J308&gt;=1, "PLS CHECK", "")</f>
        <v/>
      </c>
      <c r="CA308" s="0" t="str">
        <f aca="false">IF(AF308/K308&gt;=1, "PLS CHECK", "")</f>
        <v/>
      </c>
      <c r="CB308" s="0" t="str">
        <f aca="false">IF(AG308/K308&gt;=1, "PLS CHECK", "")</f>
        <v/>
      </c>
    </row>
    <row r="309" customFormat="false" ht="12.5" hidden="false" customHeight="false" outlineLevel="0" collapsed="false">
      <c r="A309" s="0" t="n">
        <v>306</v>
      </c>
      <c r="B309" s="15" t="s">
        <v>115</v>
      </c>
      <c r="C309" s="16" t="s">
        <v>116</v>
      </c>
      <c r="D309" s="0" t="s">
        <v>150</v>
      </c>
      <c r="E309" s="0" t="n">
        <v>7.4</v>
      </c>
      <c r="F309" s="37"/>
      <c r="G309" s="0" t="n">
        <v>2.3</v>
      </c>
      <c r="H309" s="0" t="n">
        <v>7.7</v>
      </c>
      <c r="I309" s="0" t="n">
        <v>3.4</v>
      </c>
      <c r="J309" s="37"/>
      <c r="K309" s="0" t="n">
        <v>0.157</v>
      </c>
      <c r="L309" s="0" t="n">
        <v>3.5</v>
      </c>
      <c r="M309" s="0" t="n">
        <v>23.8</v>
      </c>
      <c r="N309" s="0" t="n">
        <v>0</v>
      </c>
      <c r="O309" s="0" t="n">
        <v>527</v>
      </c>
      <c r="P309" s="37"/>
      <c r="AC309" s="37"/>
      <c r="AD309" s="0" t="n">
        <v>1.718</v>
      </c>
      <c r="AE309" s="37"/>
      <c r="AF309" s="37"/>
      <c r="AG309" s="0" t="n">
        <v>0.07</v>
      </c>
      <c r="AH309" s="0" t="n">
        <v>16.5</v>
      </c>
      <c r="AJ309" s="0" t="n">
        <v>8000</v>
      </c>
      <c r="BF309" s="0" t="n">
        <f aca="false">IF(E309&lt;11,-3.6797*E309^2+48.115*E309-53.83,280.92*EXP(-0.2027*E309))</f>
        <v>100.720628</v>
      </c>
      <c r="BG309" s="0" t="e">
        <f aca="false">32.208*LN(F309)+21.438</f>
        <v>#VALUE!</v>
      </c>
      <c r="BH309" s="0" t="n">
        <f aca="false">IF(G309&lt;=2, -10*G309+100, 88.958*EXP(-0.0755*G309))</f>
        <v>74.7772988969374</v>
      </c>
      <c r="BI309" s="0" t="n">
        <f aca="false">IF(I309&lt;=100, 0.0053*(I309)^2-1.0332*I309+100.76, 122.82*EXP(-0.0092*I309))</f>
        <v>97.308388</v>
      </c>
      <c r="BJ309" s="0" t="e">
        <f aca="false">IF(P309&lt;=1000, -6.942*LN(P309)+107.59, -36.304*LN(P309)+310.72)</f>
        <v>#VALUE!</v>
      </c>
      <c r="BK309" s="0" t="e">
        <f aca="false">BF309^0.04*BG309^0.22*BH309^0.51*BI309^0.06*BJ309^0.17</f>
        <v>#VALUE!</v>
      </c>
      <c r="BL309" s="0" t="e">
        <f aca="false">IF(BK309&gt;=90, "Very Good", IF(BK309&gt;=80, "Good", IF(BK309&gt;=70, "Slightly Good", IF(BK309&gt;=60, "Average", IF(BK309&gt;=50, "Slightly Poor", IF(BK309&gt;=40, "Poor", "Very Poor"))))))</f>
        <v>#VALUE!</v>
      </c>
      <c r="BM309" s="0" t="e">
        <f aca="false">IF(P309&lt;=1000, -6.942*LN(P309)+107.59, IF(AND(P309&gt;1000, P309&lt;=5213),-36.304*LN(P309)+310.72, IF(P309&gt;5213, 10)))</f>
        <v>#VALUE!</v>
      </c>
      <c r="BN309" s="0" t="e">
        <f aca="false">BF309^0.04*BG309^0.22*BH309^0.51*BI309^0.06*BM309^0.17</f>
        <v>#VALUE!</v>
      </c>
      <c r="BO309" s="0" t="e">
        <f aca="false">IF(BN309&gt;=90, "Very Good", IF(BN309&gt;=80, "Good", IF(BN309&gt;=70, "Slightly Good", IF(BN309&gt;=60, "Average", IF(BN309&gt;=50, "Slightly Poor", IF(BN309&gt;=40, "Poor", "Very Poor"))))))</f>
        <v>#VALUE!</v>
      </c>
      <c r="BP309" s="0" t="n">
        <f aca="false">IF(AJ309&lt;=1000, -6.942*LN(AJ309)+107.59, IF(AND(AJ309&gt;1000, AJ309&lt;=5213),-36.304*LN(AJ309)+310.72, IF(AJ309&gt;5213, 10)))</f>
        <v>10</v>
      </c>
      <c r="BQ309" s="0" t="e">
        <f aca="false">BF309^0.04*BG309^0.22*BH309^0.51*BI309^0.06*BP309^0.17</f>
        <v>#VALUE!</v>
      </c>
      <c r="BR309" s="0" t="e">
        <f aca="false">IF(BQ309&gt;=90, "Very Good", IF(BQ309&gt;=80, "Good", IF(BQ309&gt;=70, "Slightly Good", IF(BQ309&gt;=60, "Average", IF(BQ309&gt;=50, "Slightly Poor", IF(BQ309&gt;=40, "Poor", "Very Poor"))))))</f>
        <v>#VALUE!</v>
      </c>
      <c r="BT309" s="0" t="n">
        <f aca="false">9.81*LN(AH309)+30.6</f>
        <v>58.1009653366931</v>
      </c>
      <c r="BU309" s="0" t="str">
        <f aca="false">IF(BT309&lt;30, "Clean water", IF(AND(BT309&gt;=30, BT309&lt;40), "Hypolimia", IF(AND(BT309&gt;=40,BT309&lt;50), "Mesotrophic", IF(AND(BT309&gt;=50, BT309&lt;70), "Eutrophic", IF(BT309&gt;70,"Hypertrophic")))))</f>
        <v>Eutrophic</v>
      </c>
      <c r="BW309" s="0" t="str">
        <f aca="false">IF(G309/H309&gt;=1, "PLS CHECK", "")</f>
        <v/>
      </c>
      <c r="BX309" s="0" t="e">
        <f aca="false">IF(AC309/J309&gt;=1, "PLS CHECK", "")</f>
        <v>#DIV/0!</v>
      </c>
      <c r="BY309" s="0" t="e">
        <f aca="false">IF(AE309/J309&gt;=1, "PLS CHECK", "")</f>
        <v>#DIV/0!</v>
      </c>
      <c r="BZ309" s="0" t="e">
        <f aca="false">IF(AD309/J309&gt;=1, "PLS CHECK", "")</f>
        <v>#DIV/0!</v>
      </c>
      <c r="CA309" s="0" t="str">
        <f aca="false">IF(AF309/K309&gt;=1, "PLS CHECK", "")</f>
        <v/>
      </c>
      <c r="CB309" s="0" t="str">
        <f aca="false">IF(AG309/K309&gt;=1, "PLS CHECK", "")</f>
        <v/>
      </c>
    </row>
    <row r="310" customFormat="false" ht="12.5" hidden="false" customHeight="false" outlineLevel="0" collapsed="false">
      <c r="A310" s="0" t="n">
        <v>307</v>
      </c>
      <c r="B310" s="15" t="s">
        <v>117</v>
      </c>
      <c r="C310" s="16" t="s">
        <v>118</v>
      </c>
      <c r="D310" s="0" t="s">
        <v>150</v>
      </c>
      <c r="E310" s="0" t="n">
        <v>7.8</v>
      </c>
      <c r="F310" s="0" t="n">
        <v>8</v>
      </c>
      <c r="G310" s="37"/>
      <c r="H310" s="0" t="n">
        <v>2.5</v>
      </c>
      <c r="I310" s="37"/>
      <c r="J310" s="37"/>
      <c r="K310" s="0" t="n">
        <v>0.016</v>
      </c>
      <c r="L310" s="37"/>
      <c r="M310" s="0" t="n">
        <v>22.1</v>
      </c>
      <c r="N310" s="0" t="n">
        <v>0</v>
      </c>
      <c r="O310" s="0" t="n">
        <v>191</v>
      </c>
      <c r="P310" s="37"/>
      <c r="AC310" s="37"/>
      <c r="AD310" s="37"/>
      <c r="AE310" s="37"/>
      <c r="AF310" s="0" t="n">
        <v>0.014</v>
      </c>
      <c r="AG310" s="37"/>
      <c r="AH310" s="0" t="n">
        <v>1.4</v>
      </c>
      <c r="AJ310" s="0" t="n">
        <v>16</v>
      </c>
      <c r="BF310" s="0" t="n">
        <f aca="false">IF(E310&lt;11,-3.6797*E310^2+48.115*E310-53.83,280.92*EXP(-0.2027*E310))</f>
        <v>97.5940520000001</v>
      </c>
      <c r="BG310" s="0" t="n">
        <f aca="false">32.208*LN(F310)+21.438</f>
        <v>88.4126531744242</v>
      </c>
      <c r="BH310" s="0" t="n">
        <f aca="false">IF(G310&lt;=2, -10*G310+100, 88.958*EXP(-0.0755*G310))</f>
        <v>100</v>
      </c>
      <c r="BI310" s="0" t="n">
        <f aca="false">IF(I310&lt;=100, 0.0053*(I310)^2-1.0332*I310+100.76, 122.82*EXP(-0.0092*I310))</f>
        <v>100.76</v>
      </c>
      <c r="BJ310" s="0" t="e">
        <f aca="false">IF(P310&lt;=1000, -6.942*LN(P310)+107.59, -36.304*LN(P310)+310.72)</f>
        <v>#VALUE!</v>
      </c>
      <c r="BK310" s="0" t="e">
        <f aca="false">BF310^0.04*BG310^0.22*BH310^0.51*BI310^0.06*BJ310^0.17</f>
        <v>#VALUE!</v>
      </c>
      <c r="BL310" s="0" t="e">
        <f aca="false">IF(BK310&gt;=90, "Very Good", IF(BK310&gt;=80, "Good", IF(BK310&gt;=70, "Slightly Good", IF(BK310&gt;=60, "Average", IF(BK310&gt;=50, "Slightly Poor", IF(BK310&gt;=40, "Poor", "Very Poor"))))))</f>
        <v>#VALUE!</v>
      </c>
      <c r="BM310" s="0" t="e">
        <f aca="false">IF(P310&lt;=1000, -6.942*LN(P310)+107.59, IF(AND(P310&gt;1000, P310&lt;=5213),-36.304*LN(P310)+310.72, IF(P310&gt;5213, 10)))</f>
        <v>#VALUE!</v>
      </c>
      <c r="BN310" s="0" t="e">
        <f aca="false">BF310^0.04*BG310^0.22*BH310^0.51*BI310^0.06*BM310^0.17</f>
        <v>#VALUE!</v>
      </c>
      <c r="BO310" s="0" t="e">
        <f aca="false">IF(BN310&gt;=90, "Very Good", IF(BN310&gt;=80, "Good", IF(BN310&gt;=70, "Slightly Good", IF(BN310&gt;=60, "Average", IF(BN310&gt;=50, "Slightly Poor", IF(BN310&gt;=40, "Poor", "Very Poor"))))))</f>
        <v>#VALUE!</v>
      </c>
      <c r="BP310" s="0" t="n">
        <f aca="false">IF(AJ310&lt;=1000, -6.942*LN(AJ310)+107.59, IF(AND(AJ310&gt;1000, AJ310&lt;=5213),-36.304*LN(AJ310)+310.72, IF(AJ310&gt;5213, 10)))</f>
        <v>88.3426890902114</v>
      </c>
      <c r="BQ310" s="0" t="n">
        <f aca="false">BF310^0.04*BG310^0.22*BH310^0.51*BI310^0.06*BP310^0.17</f>
        <v>95.2481175520875</v>
      </c>
      <c r="BR310" s="0" t="str">
        <f aca="false">IF(BQ310&gt;=90, "Very Good", IF(BQ310&gt;=80, "Good", IF(BQ310&gt;=70, "Slightly Good", IF(BQ310&gt;=60, "Average", IF(BQ310&gt;=50, "Slightly Poor", IF(BQ310&gt;=40, "Poor", "Very Poor"))))))</f>
        <v>Very Good</v>
      </c>
      <c r="BT310" s="0" t="n">
        <f aca="false">9.81*LN(AH310)+30.6</f>
        <v>33.9007926412541</v>
      </c>
      <c r="BU310" s="0" t="str">
        <f aca="false">IF(BT310&lt;30, "Clean water", IF(AND(BT310&gt;=30, BT310&lt;40), "Hypolimia", IF(AND(BT310&gt;=40,BT310&lt;50), "Mesotrophic", IF(AND(BT310&gt;=50, BT310&lt;70), "Eutrophic", IF(BT310&gt;70,"Hypertrophic")))))</f>
        <v>Hypolimia</v>
      </c>
      <c r="BW310" s="0" t="str">
        <f aca="false">IF(G310/H310&gt;=1, "PLS CHECK", "")</f>
        <v/>
      </c>
      <c r="BX310" s="0" t="e">
        <f aca="false">IF(AC310/J310&gt;=1, "PLS CHECK", "")</f>
        <v>#DIV/0!</v>
      </c>
      <c r="BY310" s="0" t="e">
        <f aca="false">IF(AE310/J310&gt;=1, "PLS CHECK", "")</f>
        <v>#DIV/0!</v>
      </c>
      <c r="BZ310" s="0" t="e">
        <f aca="false">IF(AD310/J310&gt;=1, "PLS CHECK", "")</f>
        <v>#DIV/0!</v>
      </c>
      <c r="CA310" s="0" t="str">
        <f aca="false">IF(AF310/K310&gt;=1, "PLS CHECK", "")</f>
        <v/>
      </c>
      <c r="CB310" s="0" t="str">
        <f aca="false">IF(AG310/K310&gt;=1, "PLS CHECK", "")</f>
        <v/>
      </c>
    </row>
    <row r="311" customFormat="false" ht="12.5" hidden="false" customHeight="false" outlineLevel="0" collapsed="false">
      <c r="A311" s="0" t="n">
        <v>308</v>
      </c>
      <c r="B311" s="15" t="s">
        <v>119</v>
      </c>
      <c r="C311" s="16" t="s">
        <v>120</v>
      </c>
      <c r="D311" s="0" t="s">
        <v>150</v>
      </c>
      <c r="E311" s="0" t="n">
        <v>8.1</v>
      </c>
      <c r="F311" s="0" t="n">
        <v>8.6</v>
      </c>
      <c r="G311" s="37"/>
      <c r="H311" s="0" t="n">
        <v>3.6</v>
      </c>
      <c r="I311" s="37"/>
      <c r="J311" s="37"/>
      <c r="K311" s="0" t="n">
        <v>0.016</v>
      </c>
      <c r="L311" s="37"/>
      <c r="M311" s="0" t="n">
        <v>21.8</v>
      </c>
      <c r="N311" s="0" t="n">
        <v>0</v>
      </c>
      <c r="O311" s="0" t="n">
        <v>215</v>
      </c>
      <c r="P311" s="0" t="n">
        <v>4800</v>
      </c>
      <c r="AC311" s="37"/>
      <c r="AD311" s="37"/>
      <c r="AE311" s="37"/>
      <c r="AF311" s="37"/>
      <c r="AG311" s="0" t="n">
        <v>0.001</v>
      </c>
      <c r="AH311" s="0" t="n">
        <v>1.9</v>
      </c>
      <c r="AJ311" s="0" t="n">
        <v>1700</v>
      </c>
      <c r="BF311" s="0" t="n">
        <f aca="false">IF(E311&lt;11,-3.6797*E311^2+48.115*E311-53.83,280.92*EXP(-0.2027*E311))</f>
        <v>94.476383</v>
      </c>
      <c r="BG311" s="0" t="n">
        <f aca="false">32.208*LN(F311)+21.438</f>
        <v>90.7419570425808</v>
      </c>
      <c r="BH311" s="0" t="n">
        <f aca="false">IF(G311&lt;=2, -10*G311+100, 88.958*EXP(-0.0755*G311))</f>
        <v>100</v>
      </c>
      <c r="BI311" s="0" t="n">
        <f aca="false">IF(I311&lt;=100, 0.0053*(I311)^2-1.0332*I311+100.76, 122.82*EXP(-0.0092*I311))</f>
        <v>100.76</v>
      </c>
      <c r="BJ311" s="0" t="n">
        <f aca="false">IF(P311&lt;=1000, -6.942*LN(P311)+107.59, -36.304*LN(P311)+310.72)</f>
        <v>2.99382006788824</v>
      </c>
      <c r="BK311" s="0" t="n">
        <f aca="false">BF311^0.04*BG311^0.22*BH311^0.51*BI311^0.06*BJ311^0.17</f>
        <v>53.8128977914081</v>
      </c>
      <c r="BL311" s="0" t="str">
        <f aca="false">IF(BK311&gt;=90, "Very Good", IF(BK311&gt;=80, "Good", IF(BK311&gt;=70, "Slightly Good", IF(BK311&gt;=60, "Average", IF(BK311&gt;=50, "Slightly Poor", IF(BK311&gt;=40, "Poor", "Very Poor"))))))</f>
        <v>Slightly Poor</v>
      </c>
      <c r="BM311" s="0" t="n">
        <f aca="false">IF(P311&lt;=1000, -6.942*LN(P311)+107.59, IF(AND(P311&gt;1000, P311&lt;=5213),-36.304*LN(P311)+310.72, IF(P311&gt;5213, 10)))</f>
        <v>2.99382006788824</v>
      </c>
      <c r="BN311" s="0" t="n">
        <f aca="false">BF311^0.04*BG311^0.22*BH311^0.51*BI311^0.06*BM311^0.17</f>
        <v>53.8128977914081</v>
      </c>
      <c r="BO311" s="0" t="str">
        <f aca="false">IF(BN311&gt;=90, "Very Good", IF(BN311&gt;=80, "Good", IF(BN311&gt;=70, "Slightly Good", IF(BN311&gt;=60, "Average", IF(BN311&gt;=50, "Slightly Poor", IF(BN311&gt;=40, "Poor", "Very Poor"))))))</f>
        <v>Slightly Poor</v>
      </c>
      <c r="BP311" s="0" t="n">
        <f aca="false">IF(AJ311&lt;=1000, -6.942*LN(AJ311)+107.59, IF(AND(AJ311&gt;1000, AJ311&lt;=5213),-36.304*LN(AJ311)+310.72, IF(AJ311&gt;5213, 10)))</f>
        <v>40.6769243252715</v>
      </c>
      <c r="BQ311" s="0" t="n">
        <f aca="false">BF311^0.04*BG311^0.22*BH311^0.51*BI311^0.06*BP311^0.17</f>
        <v>83.8527266652127</v>
      </c>
      <c r="BR311" s="0" t="str">
        <f aca="false">IF(BQ311&gt;=90, "Very Good", IF(BQ311&gt;=80, "Good", IF(BQ311&gt;=70, "Slightly Good", IF(BQ311&gt;=60, "Average", IF(BQ311&gt;=50, "Slightly Poor", IF(BQ311&gt;=40, "Poor", "Very Poor"))))))</f>
        <v>Good</v>
      </c>
      <c r="BT311" s="0" t="n">
        <f aca="false">9.81*LN(AH311)+30.6</f>
        <v>36.8965866233512</v>
      </c>
      <c r="BU311" s="0" t="str">
        <f aca="false">IF(BT311&lt;30, "Clean water", IF(AND(BT311&gt;=30, BT311&lt;40), "Hypolimia", IF(AND(BT311&gt;=40,BT311&lt;50), "Mesotrophic", IF(AND(BT311&gt;=50, BT311&lt;70), "Eutrophic", IF(BT311&gt;70,"Hypertrophic")))))</f>
        <v>Hypolimia</v>
      </c>
      <c r="BW311" s="0" t="str">
        <f aca="false">IF(G311/H311&gt;=1, "PLS CHECK", "")</f>
        <v/>
      </c>
      <c r="BX311" s="0" t="e">
        <f aca="false">IF(AC311/J311&gt;=1, "PLS CHECK", "")</f>
        <v>#DIV/0!</v>
      </c>
      <c r="BY311" s="0" t="e">
        <f aca="false">IF(AE311/J311&gt;=1, "PLS CHECK", "")</f>
        <v>#DIV/0!</v>
      </c>
      <c r="BZ311" s="0" t="e">
        <f aca="false">IF(AD311/J311&gt;=1, "PLS CHECK", "")</f>
        <v>#DIV/0!</v>
      </c>
      <c r="CA311" s="0" t="str">
        <f aca="false">IF(AF311/K311&gt;=1, "PLS CHECK", "")</f>
        <v/>
      </c>
      <c r="CB311" s="0" t="str">
        <f aca="false">IF(AG311/K311&gt;=1, "PLS CHECK", "")</f>
        <v/>
      </c>
    </row>
    <row r="312" customFormat="false" ht="12.5" hidden="false" customHeight="false" outlineLevel="0" collapsed="false">
      <c r="A312" s="0" t="n">
        <v>309</v>
      </c>
      <c r="B312" s="15" t="s">
        <v>121</v>
      </c>
      <c r="C312" s="16" t="s">
        <v>122</v>
      </c>
      <c r="D312" s="0" t="s">
        <v>150</v>
      </c>
      <c r="E312" s="0" t="n">
        <v>7.8</v>
      </c>
      <c r="F312" s="0" t="n">
        <v>9.8</v>
      </c>
      <c r="G312" s="37"/>
      <c r="H312" s="0" t="n">
        <v>5.1</v>
      </c>
      <c r="I312" s="0" t="n">
        <v>1.1</v>
      </c>
      <c r="J312" s="37"/>
      <c r="K312" s="0" t="n">
        <v>0.027</v>
      </c>
      <c r="L312" s="37"/>
      <c r="M312" s="0" t="n">
        <v>21.2</v>
      </c>
      <c r="N312" s="0" t="n">
        <v>0</v>
      </c>
      <c r="O312" s="0" t="n">
        <v>236</v>
      </c>
      <c r="P312" s="0" t="n">
        <v>3800</v>
      </c>
      <c r="AC312" s="37"/>
      <c r="AD312" s="0" t="n">
        <v>0.096</v>
      </c>
      <c r="AE312" s="37"/>
      <c r="AF312" s="0" t="n">
        <v>0.02</v>
      </c>
      <c r="AG312" s="0" t="n">
        <v>0.01</v>
      </c>
      <c r="AH312" s="0" t="n">
        <v>7.1</v>
      </c>
      <c r="AJ312" s="0" t="n">
        <v>2400</v>
      </c>
      <c r="BF312" s="0" t="n">
        <f aca="false">IF(E312&lt;11,-3.6797*E312^2+48.115*E312-53.83,280.92*EXP(-0.2027*E312))</f>
        <v>97.5940520000001</v>
      </c>
      <c r="BG312" s="0" t="n">
        <f aca="false">32.208*LN(F312)+21.438</f>
        <v>94.9489718778696</v>
      </c>
      <c r="BH312" s="0" t="n">
        <f aca="false">IF(G312&lt;=2, -10*G312+100, 88.958*EXP(-0.0755*G312))</f>
        <v>100</v>
      </c>
      <c r="BI312" s="0" t="n">
        <f aca="false">IF(I312&lt;=100, 0.0053*(I312)^2-1.0332*I312+100.76, 122.82*EXP(-0.0092*I312))</f>
        <v>99.629893</v>
      </c>
      <c r="BJ312" s="0" t="n">
        <f aca="false">IF(P312&lt;=1000, -6.942*LN(P312)+107.59, -36.304*LN(P312)+310.72)</f>
        <v>11.4749736251816</v>
      </c>
      <c r="BK312" s="0" t="n">
        <f aca="false">BF312^0.04*BG312^0.22*BH312^0.51*BI312^0.06*BJ312^0.17</f>
        <v>68.3417288132062</v>
      </c>
      <c r="BL312" s="0" t="str">
        <f aca="false">IF(BK312&gt;=90, "Very Good", IF(BK312&gt;=80, "Good", IF(BK312&gt;=70, "Slightly Good", IF(BK312&gt;=60, "Average", IF(BK312&gt;=50, "Slightly Poor", IF(BK312&gt;=40, "Poor", "Very Poor"))))))</f>
        <v>Average</v>
      </c>
      <c r="BM312" s="0" t="n">
        <f aca="false">IF(P312&lt;=1000, -6.942*LN(P312)+107.59, IF(AND(P312&gt;1000, P312&lt;=5213),-36.304*LN(P312)+310.72, IF(P312&gt;5213, 10)))</f>
        <v>11.4749736251816</v>
      </c>
      <c r="BN312" s="0" t="n">
        <f aca="false">BF312^0.04*BG312^0.22*BH312^0.51*BI312^0.06*BM312^0.17</f>
        <v>68.3417288132062</v>
      </c>
      <c r="BO312" s="0" t="str">
        <f aca="false">IF(BN312&gt;=90, "Very Good", IF(BN312&gt;=80, "Good", IF(BN312&gt;=70, "Slightly Good", IF(BN312&gt;=60, "Average", IF(BN312&gt;=50, "Slightly Poor", IF(BN312&gt;=40, "Poor", "Very Poor"))))))</f>
        <v>Average</v>
      </c>
      <c r="BP312" s="0" t="n">
        <f aca="false">IF(AJ312&lt;=1000, -6.942*LN(AJ312)+107.59, IF(AND(AJ312&gt;1000, AJ312&lt;=5213),-36.304*LN(AJ312)+310.72, IF(AJ312&gt;5213, 10)))</f>
        <v>28.1578353109365</v>
      </c>
      <c r="BQ312" s="0" t="n">
        <f aca="false">BF312^0.04*BG312^0.22*BH312^0.51*BI312^0.06*BP312^0.17</f>
        <v>79.6086111733424</v>
      </c>
      <c r="BR312" s="0" t="str">
        <f aca="false">IF(BQ312&gt;=90, "Very Good", IF(BQ312&gt;=80, "Good", IF(BQ312&gt;=70, "Slightly Good", IF(BQ312&gt;=60, "Average", IF(BQ312&gt;=50, "Slightly Poor", IF(BQ312&gt;=40, "Poor", "Very Poor"))))))</f>
        <v>Slightly Good</v>
      </c>
      <c r="BT312" s="0" t="n">
        <f aca="false">9.81*LN(AH312)+30.6</f>
        <v>49.8285298315037</v>
      </c>
      <c r="BU312" s="0" t="str">
        <f aca="false">IF(BT312&lt;30, "Clean water", IF(AND(BT312&gt;=30, BT312&lt;40), "Hypolimia", IF(AND(BT312&gt;=40,BT312&lt;50), "Mesotrophic", IF(AND(BT312&gt;=50, BT312&lt;70), "Eutrophic", IF(BT312&gt;70,"Hypertrophic")))))</f>
        <v>Mesotrophic</v>
      </c>
      <c r="BW312" s="0" t="str">
        <f aca="false">IF(G312/H312&gt;=1, "PLS CHECK", "")</f>
        <v/>
      </c>
      <c r="BX312" s="0" t="e">
        <f aca="false">IF(AC312/J312&gt;=1, "PLS CHECK", "")</f>
        <v>#DIV/0!</v>
      </c>
      <c r="BY312" s="0" t="e">
        <f aca="false">IF(AE312/J312&gt;=1, "PLS CHECK", "")</f>
        <v>#DIV/0!</v>
      </c>
      <c r="BZ312" s="0" t="e">
        <f aca="false">IF(AD312/J312&gt;=1, "PLS CHECK", "")</f>
        <v>#DIV/0!</v>
      </c>
      <c r="CA312" s="0" t="str">
        <f aca="false">IF(AF312/K312&gt;=1, "PLS CHECK", "")</f>
        <v/>
      </c>
      <c r="CB312" s="0" t="str">
        <f aca="false">IF(AG312/K312&gt;=1, "PLS CHECK", "")</f>
        <v/>
      </c>
    </row>
    <row r="313" customFormat="false" ht="12.5" hidden="false" customHeight="false" outlineLevel="0" collapsed="false">
      <c r="A313" s="0" t="n">
        <v>310</v>
      </c>
      <c r="B313" s="15" t="s">
        <v>140</v>
      </c>
      <c r="C313" s="16" t="s">
        <v>141</v>
      </c>
      <c r="D313" s="0" t="s">
        <v>150</v>
      </c>
      <c r="E313" s="0" t="n">
        <v>7.9</v>
      </c>
      <c r="F313" s="0" t="n">
        <v>8.5</v>
      </c>
      <c r="G313" s="0" t="n">
        <v>2</v>
      </c>
      <c r="H313" s="0" t="n">
        <v>4.3</v>
      </c>
      <c r="I313" s="0" t="n">
        <v>13.8</v>
      </c>
      <c r="J313" s="0" t="n">
        <v>4.027</v>
      </c>
      <c r="K313" s="0" t="n">
        <v>0.134</v>
      </c>
      <c r="L313" s="0" t="n">
        <v>2.2</v>
      </c>
      <c r="M313" s="0" t="n">
        <v>19.3</v>
      </c>
      <c r="O313" s="37"/>
      <c r="BD313" s="0" t="n">
        <v>0.049</v>
      </c>
      <c r="BF313" s="0" t="n">
        <f aca="false">IF(E313&lt;11,-3.6797*E313^2+48.115*E313-53.83,280.92*EXP(-0.2027*E313))</f>
        <v>96.6284230000001</v>
      </c>
      <c r="BG313" s="0" t="n">
        <f aca="false">32.208*LN(F313)+21.438</f>
        <v>90.3652509938879</v>
      </c>
      <c r="BH313" s="0" t="n">
        <f aca="false">IF(G313&lt;=2, -10*G313+100, 88.958*EXP(-0.0755*G313))</f>
        <v>80</v>
      </c>
      <c r="BI313" s="0" t="n">
        <f aca="false">IF(I313&lt;=100, 0.0053*(I313)^2-1.0332*I313+100.76, 122.82*EXP(-0.0092*I313))</f>
        <v>87.511172</v>
      </c>
      <c r="BJ313" s="0" t="e">
        <f aca="false">IF(P313&lt;=1000, -6.942*LN(P313)+107.59, -36.304*LN(P313)+310.72)</f>
        <v>#VALUE!</v>
      </c>
      <c r="BK313" s="0" t="e">
        <f aca="false">BF313^0.04*BG313^0.22*BH313^0.51*BI313^0.06*BJ313^0.17</f>
        <v>#VALUE!</v>
      </c>
      <c r="BL313" s="0" t="e">
        <f aca="false">IF(BK313&gt;=90, "Very Good", IF(BK313&gt;=80, "Good", IF(BK313&gt;=70, "Slightly Good", IF(BK313&gt;=60, "Average", IF(BK313&gt;=50, "Slightly Poor", IF(BK313&gt;=40, "Poor", "Very Poor"))))))</f>
        <v>#VALUE!</v>
      </c>
      <c r="BM313" s="0" t="e">
        <f aca="false">IF(P313&lt;=1000, -6.942*LN(P313)+107.59, IF(AND(P313&gt;1000, P313&lt;=5213),-36.304*LN(P313)+310.72, IF(P313&gt;5213, 10)))</f>
        <v>#VALUE!</v>
      </c>
      <c r="BN313" s="0" t="e">
        <f aca="false">BF313^0.04*BG313^0.22*BH313^0.51*BI313^0.06*BM313^0.17</f>
        <v>#VALUE!</v>
      </c>
      <c r="BO313" s="0" t="e">
        <f aca="false">IF(BN313&gt;=90, "Very Good", IF(BN313&gt;=80, "Good", IF(BN313&gt;=70, "Slightly Good", IF(BN313&gt;=60, "Average", IF(BN313&gt;=50, "Slightly Poor", IF(BN313&gt;=40, "Poor", "Very Poor"))))))</f>
        <v>#VALUE!</v>
      </c>
      <c r="BP313" s="0" t="e">
        <f aca="false">IF(AJ313&lt;=1000, -6.942*LN(AJ313)+107.59, IF(AND(AJ313&gt;1000, AJ313&lt;=5213),-36.304*LN(AJ313)+310.72, IF(AJ313&gt;5213, 10)))</f>
        <v>#VALUE!</v>
      </c>
      <c r="BQ313" s="0" t="e">
        <f aca="false">BF313^0.04*BG313^0.22*BH313^0.51*BI313^0.06*BP313^0.17</f>
        <v>#VALUE!</v>
      </c>
      <c r="BR313" s="0" t="e">
        <f aca="false">IF(BQ313&gt;=90, "Very Good", IF(BQ313&gt;=80, "Good", IF(BQ313&gt;=70, "Slightly Good", IF(BQ313&gt;=60, "Average", IF(BQ313&gt;=50, "Slightly Poor", IF(BQ313&gt;=40, "Poor", "Very Poor"))))))</f>
        <v>#VALUE!</v>
      </c>
      <c r="BT313" s="0" t="e">
        <f aca="false">9.81*LN(AH313)+30.6</f>
        <v>#VALUE!</v>
      </c>
      <c r="BU313" s="0" t="e">
        <f aca="false">IF(BT313&lt;30, "Clean water", IF(AND(BT313&gt;=30, BT313&lt;40), "Hypolimia", IF(AND(BT313&gt;=40,BT313&lt;50), "Mesotrophic", IF(AND(BT313&gt;=50, BT313&lt;70), "Eutrophic", IF(BT313&gt;70,"Hypertrophic")))))</f>
        <v>#VALUE!</v>
      </c>
      <c r="BW313" s="0" t="str">
        <f aca="false">IF(G313/H313&gt;=1, "PLS CHECK", "")</f>
        <v/>
      </c>
      <c r="BX313" s="0" t="str">
        <f aca="false">IF(AC313/J313&gt;=1, "PLS CHECK", "")</f>
        <v/>
      </c>
      <c r="BY313" s="0" t="str">
        <f aca="false">IF(AE313/J313&gt;=1, "PLS CHECK", "")</f>
        <v/>
      </c>
      <c r="BZ313" s="0" t="str">
        <f aca="false">IF(AD313/J313&gt;=1, "PLS CHECK", "")</f>
        <v/>
      </c>
      <c r="CA313" s="0" t="str">
        <f aca="false">IF(AF313/K313&gt;=1, "PLS CHECK", "")</f>
        <v/>
      </c>
      <c r="CB313" s="0" t="str">
        <f aca="false">IF(AG313/K313&gt;=1, "PLS CHECK", "")</f>
        <v/>
      </c>
    </row>
    <row r="314" customFormat="false" ht="12.5" hidden="false" customHeight="false" outlineLevel="0" collapsed="false">
      <c r="A314" s="0" t="n">
        <v>311</v>
      </c>
      <c r="B314" s="15" t="s">
        <v>123</v>
      </c>
      <c r="C314" s="16" t="s">
        <v>124</v>
      </c>
      <c r="D314" s="0" t="s">
        <v>150</v>
      </c>
      <c r="E314" s="0" t="n">
        <v>7.5</v>
      </c>
      <c r="F314" s="37"/>
      <c r="G314" s="37"/>
      <c r="H314" s="0" t="n">
        <v>6.3</v>
      </c>
      <c r="I314" s="0" t="n">
        <v>1</v>
      </c>
      <c r="J314" s="0" t="n">
        <v>7.742</v>
      </c>
      <c r="K314" s="0" t="n">
        <v>0.074</v>
      </c>
      <c r="L314" s="0" t="n">
        <v>3.7</v>
      </c>
      <c r="M314" s="0" t="n">
        <v>22.4</v>
      </c>
      <c r="N314" s="0" t="n">
        <v>0</v>
      </c>
      <c r="O314" s="0" t="n">
        <v>541</v>
      </c>
      <c r="P314" s="37"/>
      <c r="AC314" s="0" t="n">
        <v>7.294</v>
      </c>
      <c r="AD314" s="0" t="n">
        <v>1.519</v>
      </c>
      <c r="AE314" s="0" t="n">
        <v>5.592</v>
      </c>
      <c r="AF314" s="0" t="n">
        <v>0.064</v>
      </c>
      <c r="AG314" s="0" t="n">
        <v>0.058</v>
      </c>
      <c r="AH314" s="0" t="n">
        <v>2</v>
      </c>
      <c r="AJ314" s="0" t="n">
        <v>4000</v>
      </c>
      <c r="BF314" s="0" t="n">
        <f aca="false">IF(E314&lt;11,-3.6797*E314^2+48.115*E314-53.83,280.92*EXP(-0.2027*E314))</f>
        <v>100.049375</v>
      </c>
      <c r="BG314" s="0" t="e">
        <f aca="false">32.208*LN(F314)+21.438</f>
        <v>#VALUE!</v>
      </c>
      <c r="BH314" s="0" t="n">
        <f aca="false">IF(G314&lt;=2, -10*G314+100, 88.958*EXP(-0.0755*G314))</f>
        <v>100</v>
      </c>
      <c r="BI314" s="0" t="n">
        <f aca="false">IF(I314&lt;=100, 0.0053*(I314)^2-1.0332*I314+100.76, 122.82*EXP(-0.0092*I314))</f>
        <v>99.7321</v>
      </c>
      <c r="BJ314" s="0" t="e">
        <f aca="false">IF(P314&lt;=1000, -6.942*LN(P314)+107.59, -36.304*LN(P314)+310.72)</f>
        <v>#VALUE!</v>
      </c>
      <c r="BK314" s="0" t="e">
        <f aca="false">BF314^0.04*BG314^0.22*BH314^0.51*BI314^0.06*BJ314^0.17</f>
        <v>#VALUE!</v>
      </c>
      <c r="BL314" s="0" t="e">
        <f aca="false">IF(BK314&gt;=90, "Very Good", IF(BK314&gt;=80, "Good", IF(BK314&gt;=70, "Slightly Good", IF(BK314&gt;=60, "Average", IF(BK314&gt;=50, "Slightly Poor", IF(BK314&gt;=40, "Poor", "Very Poor"))))))</f>
        <v>#VALUE!</v>
      </c>
      <c r="BM314" s="0" t="e">
        <f aca="false">IF(P314&lt;=1000, -6.942*LN(P314)+107.59, IF(AND(P314&gt;1000, P314&lt;=5213),-36.304*LN(P314)+310.72, IF(P314&gt;5213, 10)))</f>
        <v>#VALUE!</v>
      </c>
      <c r="BN314" s="0" t="e">
        <f aca="false">BF314^0.04*BG314^0.22*BH314^0.51*BI314^0.06*BM314^0.17</f>
        <v>#VALUE!</v>
      </c>
      <c r="BO314" s="0" t="e">
        <f aca="false">IF(BN314&gt;=90, "Very Good", IF(BN314&gt;=80, "Good", IF(BN314&gt;=70, "Slightly Good", IF(BN314&gt;=60, "Average", IF(BN314&gt;=50, "Slightly Poor", IF(BN314&gt;=40, "Poor", "Very Poor"))))))</f>
        <v>#VALUE!</v>
      </c>
      <c r="BP314" s="0" t="n">
        <f aca="false">IF(AJ314&lt;=1000, -6.942*LN(AJ314)+107.59, IF(AND(AJ314&gt;1000, AJ314&lt;=5213),-36.304*LN(AJ314)+310.72, IF(AJ314&gt;5213, 10)))</f>
        <v>9.61282186573601</v>
      </c>
      <c r="BQ314" s="0" t="e">
        <f aca="false">BF314^0.04*BG314^0.22*BH314^0.51*BI314^0.06*BP314^0.17</f>
        <v>#VALUE!</v>
      </c>
      <c r="BR314" s="0" t="e">
        <f aca="false">IF(BQ314&gt;=90, "Very Good", IF(BQ314&gt;=80, "Good", IF(BQ314&gt;=70, "Slightly Good", IF(BQ314&gt;=60, "Average", IF(BQ314&gt;=50, "Slightly Poor", IF(BQ314&gt;=40, "Poor", "Very Poor"))))))</f>
        <v>#VALUE!</v>
      </c>
      <c r="BT314" s="0" t="n">
        <f aca="false">9.81*LN(AH314)+30.6</f>
        <v>37.3997738412931</v>
      </c>
      <c r="BU314" s="0" t="str">
        <f aca="false">IF(BT314&lt;30, "Clean water", IF(AND(BT314&gt;=30, BT314&lt;40), "Hypolimia", IF(AND(BT314&gt;=40,BT314&lt;50), "Mesotrophic", IF(AND(BT314&gt;=50, BT314&lt;70), "Eutrophic", IF(BT314&gt;70,"Hypertrophic")))))</f>
        <v>Hypolimia</v>
      </c>
      <c r="BW314" s="0" t="str">
        <f aca="false">IF(G314/H314&gt;=1, "PLS CHECK", "")</f>
        <v/>
      </c>
      <c r="BX314" s="0" t="str">
        <f aca="false">IF(AC314/J314&gt;=1, "PLS CHECK", "")</f>
        <v/>
      </c>
      <c r="BY314" s="0" t="str">
        <f aca="false">IF(AE314/J314&gt;=1, "PLS CHECK", "")</f>
        <v/>
      </c>
      <c r="BZ314" s="0" t="str">
        <f aca="false">IF(AD314/J314&gt;=1, "PLS CHECK", "")</f>
        <v/>
      </c>
      <c r="CA314" s="0" t="str">
        <f aca="false">IF(AF314/K314&gt;=1, "PLS CHECK", "")</f>
        <v/>
      </c>
      <c r="CB314" s="0" t="str">
        <f aca="false">IF(AG314/K314&gt;=1, "PLS CHECK", "")</f>
        <v/>
      </c>
    </row>
    <row r="315" customFormat="false" ht="12.5" hidden="false" customHeight="false" outlineLevel="0" collapsed="false">
      <c r="A315" s="0" t="n">
        <v>312</v>
      </c>
      <c r="B315" s="15" t="s">
        <v>125</v>
      </c>
      <c r="C315" s="16" t="s">
        <v>126</v>
      </c>
      <c r="D315" s="0" t="s">
        <v>150</v>
      </c>
      <c r="E315" s="37"/>
      <c r="F315" s="0" t="n">
        <v>7.8</v>
      </c>
      <c r="G315" s="37"/>
      <c r="H315" s="0" t="n">
        <v>4.8</v>
      </c>
      <c r="I315" s="0" t="n">
        <v>1.3</v>
      </c>
      <c r="J315" s="0" t="n">
        <v>5.088</v>
      </c>
      <c r="K315" s="0" t="n">
        <v>0.068</v>
      </c>
      <c r="L315" s="0" t="n">
        <v>1.7</v>
      </c>
      <c r="M315" s="0" t="n">
        <v>19.1</v>
      </c>
      <c r="N315" s="0" t="n">
        <v>0</v>
      </c>
      <c r="O315" s="0" t="n">
        <v>547</v>
      </c>
      <c r="P315" s="0" t="n">
        <v>13000</v>
      </c>
      <c r="AC315" s="0" t="n">
        <v>4.873</v>
      </c>
      <c r="AD315" s="0" t="n">
        <v>0.358</v>
      </c>
      <c r="AE315" s="0" t="n">
        <v>4.434</v>
      </c>
      <c r="AF315" s="0" t="n">
        <v>0.051</v>
      </c>
      <c r="AG315" s="0" t="n">
        <v>0.045</v>
      </c>
      <c r="AH315" s="0" t="n">
        <v>4.1</v>
      </c>
      <c r="AJ315" s="0" t="n">
        <v>1800</v>
      </c>
      <c r="BF315" s="0" t="n">
        <f aca="false">IF(E315&lt;11,-3.6797*E315^2+48.115*E315-53.83,280.92*EXP(-0.2027*E315))</f>
        <v>-53.83</v>
      </c>
      <c r="BG315" s="0" t="n">
        <f aca="false">32.208*LN(F315)+21.438</f>
        <v>87.5972172148662</v>
      </c>
      <c r="BH315" s="0" t="n">
        <f aca="false">IF(G315&lt;=2, -10*G315+100, 88.958*EXP(-0.0755*G315))</f>
        <v>100</v>
      </c>
      <c r="BI315" s="0" t="n">
        <f aca="false">IF(I315&lt;=100, 0.0053*(I315)^2-1.0332*I315+100.76, 122.82*EXP(-0.0092*I315))</f>
        <v>99.425797</v>
      </c>
      <c r="BJ315" s="0" t="n">
        <f aca="false">IF(P315&lt;=1000, -6.942*LN(P315)+107.59, -36.304*LN(P315)+310.72)</f>
        <v>-33.1770691214511</v>
      </c>
      <c r="BK315" s="0" t="e">
        <f aca="false">BF315^0.04*BG315^0.22*BH315^0.51*BI315^0.06*BJ315^0.17</f>
        <v>#NUM!</v>
      </c>
      <c r="BL315" s="0" t="e">
        <f aca="false">IF(BK315&gt;=90, "Very Good", IF(BK315&gt;=80, "Good", IF(BK315&gt;=70, "Slightly Good", IF(BK315&gt;=60, "Average", IF(BK315&gt;=50, "Slightly Poor", IF(BK315&gt;=40, "Poor", "Very Poor"))))))</f>
        <v>#NUM!</v>
      </c>
      <c r="BM315" s="0" t="n">
        <f aca="false">IF(P315&lt;=1000, -6.942*LN(P315)+107.59, IF(AND(P315&gt;1000, P315&lt;=5213),-36.304*LN(P315)+310.72, IF(P315&gt;5213, 10)))</f>
        <v>10</v>
      </c>
      <c r="BN315" s="0" t="n">
        <f aca="false">BF315^0.04*BG315^0.22*BH315^0.51*BI315^0.06*BM315^0.17</f>
        <v>-64.0381516384311</v>
      </c>
      <c r="BO315" s="0" t="str">
        <f aca="false">IF(BN315&gt;=90, "Very Good", IF(BN315&gt;=80, "Good", IF(BN315&gt;=70, "Slightly Good", IF(BN315&gt;=60, "Average", IF(BN315&gt;=50, "Slightly Poor", IF(BN315&gt;=40, "Poor", "Very Poor"))))))</f>
        <v>Very Poor</v>
      </c>
      <c r="BP315" s="0" t="n">
        <f aca="false">IF(AJ315&lt;=1000, -6.942*LN(AJ315)+107.59, IF(AND(AJ315&gt;1000, AJ315&lt;=5213),-36.304*LN(AJ315)+310.72, IF(AJ315&gt;5213, 10)))</f>
        <v>38.601845269226</v>
      </c>
      <c r="BQ315" s="0" t="n">
        <f aca="false">BF315^0.04*BG315^0.22*BH315^0.51*BI315^0.06*BP315^0.17</f>
        <v>-80.5679214128779</v>
      </c>
      <c r="BR315" s="0" t="str">
        <f aca="false">IF(BQ315&gt;=90, "Very Good", IF(BQ315&gt;=80, "Good", IF(BQ315&gt;=70, "Slightly Good", IF(BQ315&gt;=60, "Average", IF(BQ315&gt;=50, "Slightly Poor", IF(BQ315&gt;=40, "Poor", "Very Poor"))))))</f>
        <v>Very Poor</v>
      </c>
      <c r="BT315" s="0" t="n">
        <f aca="false">9.81*LN(AH315)+30.6</f>
        <v>44.4417822120977</v>
      </c>
      <c r="BU315" s="0" t="str">
        <f aca="false">IF(BT315&lt;30, "Clean water", IF(AND(BT315&gt;=30, BT315&lt;40), "Hypolimia", IF(AND(BT315&gt;=40,BT315&lt;50), "Mesotrophic", IF(AND(BT315&gt;=50, BT315&lt;70), "Eutrophic", IF(BT315&gt;70,"Hypertrophic")))))</f>
        <v>Mesotrophic</v>
      </c>
      <c r="BW315" s="0" t="str">
        <f aca="false">IF(G315/H315&gt;=1, "PLS CHECK", "")</f>
        <v/>
      </c>
      <c r="BX315" s="0" t="str">
        <f aca="false">IF(AC315/J315&gt;=1, "PLS CHECK", "")</f>
        <v/>
      </c>
      <c r="BY315" s="0" t="str">
        <f aca="false">IF(AE315/J315&gt;=1, "PLS CHECK", "")</f>
        <v/>
      </c>
      <c r="BZ315" s="0" t="str">
        <f aca="false">IF(AD315/J315&gt;=1, "PLS CHECK", "")</f>
        <v/>
      </c>
      <c r="CA315" s="0" t="str">
        <f aca="false">IF(AF315/K315&gt;=1, "PLS CHECK", "")</f>
        <v/>
      </c>
      <c r="CB315" s="0" t="str">
        <f aca="false">IF(AG315/K315&gt;=1, "PLS CHECK", "")</f>
        <v/>
      </c>
    </row>
    <row r="316" customFormat="false" ht="12.5" hidden="false" customHeight="false" outlineLevel="0" collapsed="false">
      <c r="A316" s="0" t="n">
        <v>313</v>
      </c>
      <c r="B316" s="15" t="s">
        <v>72</v>
      </c>
      <c r="C316" s="16" t="s">
        <v>73</v>
      </c>
      <c r="D316" s="0" t="s">
        <v>151</v>
      </c>
      <c r="E316" s="0" t="n">
        <v>7.9</v>
      </c>
      <c r="F316" s="0" t="n">
        <v>10.2</v>
      </c>
      <c r="G316" s="0" t="n">
        <v>1.5</v>
      </c>
      <c r="H316" s="0" t="n">
        <v>5.5</v>
      </c>
      <c r="I316" s="0" t="n">
        <v>15.1</v>
      </c>
      <c r="J316" s="0" t="n">
        <v>5.867</v>
      </c>
      <c r="K316" s="0" t="n">
        <v>0.099</v>
      </c>
      <c r="L316" s="0" t="n">
        <v>2.8</v>
      </c>
      <c r="M316" s="0" t="n">
        <v>11.4</v>
      </c>
      <c r="N316" s="0" t="n">
        <v>0</v>
      </c>
      <c r="O316" s="0" t="n">
        <v>466</v>
      </c>
      <c r="P316" s="0" t="n">
        <v>10192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V316" s="0" t="n">
        <v>0</v>
      </c>
      <c r="AC316" s="0" t="n">
        <v>5.764</v>
      </c>
      <c r="AD316" s="0" t="n">
        <v>0.56</v>
      </c>
      <c r="AE316" s="0" t="n">
        <v>4.932</v>
      </c>
      <c r="AF316" s="0" t="n">
        <v>0.062</v>
      </c>
      <c r="AG316" s="0" t="n">
        <v>0.048</v>
      </c>
      <c r="AH316" s="0" t="n">
        <v>2.8</v>
      </c>
      <c r="AJ316" s="0" t="n">
        <v>145</v>
      </c>
      <c r="AP316" s="0" t="n">
        <v>0</v>
      </c>
      <c r="AY316" s="0" t="n">
        <v>0</v>
      </c>
      <c r="BF316" s="0" t="n">
        <f aca="false">IF(E316&lt;11,-3.6797*E316^2+48.115*E316-53.83,280.92*EXP(-0.2027*E316))</f>
        <v>96.6284230000001</v>
      </c>
      <c r="BG316" s="0" t="n">
        <f aca="false">32.208*LN(F316)+21.438</f>
        <v>96.2374636951076</v>
      </c>
      <c r="BH316" s="0" t="n">
        <f aca="false">IF(G316&lt;=2, -10*G316+100, 88.958*EXP(-0.0755*G316))</f>
        <v>85</v>
      </c>
      <c r="BI316" s="0" t="n">
        <f aca="false">IF(I316&lt;=100, 0.0053*(I316)^2-1.0332*I316+100.76, 122.82*EXP(-0.0092*I316))</f>
        <v>86.367133</v>
      </c>
      <c r="BJ316" s="0" t="n">
        <f aca="false">IF(P316&lt;=1000, -6.942*LN(P316)+107.59, -36.304*LN(P316)+310.72)</f>
        <v>-24.3426265480848</v>
      </c>
      <c r="BK316" s="0" t="e">
        <f aca="false">BF316^0.04*BG316^0.22*BH316^0.51*BI316^0.06*BJ316^0.17</f>
        <v>#NUM!</v>
      </c>
      <c r="BL316" s="0" t="e">
        <f aca="false">IF(BK316&gt;=90, "Very Good", IF(BK316&gt;=80, "Good", IF(BK316&gt;=70, "Slightly Good", IF(BK316&gt;=60, "Average", IF(BK316&gt;=50, "Slightly Poor", IF(BK316&gt;=40, "Poor", "Very Poor"))))))</f>
        <v>#NUM!</v>
      </c>
      <c r="BM316" s="0" t="n">
        <f aca="false">IF(P316&lt;=1000, -6.942*LN(P316)+107.59, IF(AND(P316&gt;1000, P316&lt;=5213),-36.304*LN(P316)+310.72, IF(P316&gt;5213, 10)))</f>
        <v>10</v>
      </c>
      <c r="BN316" s="0" t="n">
        <f aca="false">BF316^0.04*BG316^0.22*BH316^0.51*BI316^0.06*BM316^0.17</f>
        <v>61.0835789814538</v>
      </c>
      <c r="BO316" s="0" t="str">
        <f aca="false">IF(BN316&gt;=90, "Very Good", IF(BN316&gt;=80, "Good", IF(BN316&gt;=70, "Slightly Good", IF(BN316&gt;=60, "Average", IF(BN316&gt;=50, "Slightly Poor", IF(BN316&gt;=40, "Poor", "Very Poor"))))))</f>
        <v>Average</v>
      </c>
      <c r="BP316" s="0" t="n">
        <f aca="false">IF(AJ316&lt;=1000, -6.942*LN(AJ316)+107.59, IF(AND(AJ316&gt;1000, AJ316&lt;=5213),-36.304*LN(AJ316)+310.72, IF(AJ316&gt;5213, 10)))</f>
        <v>73.0415143601164</v>
      </c>
      <c r="BQ316" s="0" t="n">
        <f aca="false">BF316^0.04*BG316^0.22*BH316^0.51*BI316^0.06*BP316^0.17</f>
        <v>85.6507826586182</v>
      </c>
      <c r="BR316" s="0" t="str">
        <f aca="false">IF(BQ316&gt;=90, "Very Good", IF(BQ316&gt;=80, "Good", IF(BQ316&gt;=70, "Slightly Good", IF(BQ316&gt;=60, "Average", IF(BQ316&gt;=50, "Slightly Poor", IF(BQ316&gt;=40, "Poor", "Very Poor"))))))</f>
        <v>Good</v>
      </c>
      <c r="BT316" s="0" t="n">
        <f aca="false">9.81*LN(AH316)+30.6</f>
        <v>40.7005664825472</v>
      </c>
      <c r="BU316" s="0" t="str">
        <f aca="false">IF(BT316&lt;30, "Clean water", IF(AND(BT316&gt;=30, BT316&lt;40), "Hypolimia", IF(AND(BT316&gt;=40,BT316&lt;50), "Mesotrophic", IF(AND(BT316&gt;=50, BT316&lt;70), "Eutrophic", IF(BT316&gt;70,"Hypertrophic")))))</f>
        <v>Mesotrophic</v>
      </c>
      <c r="BW316" s="0" t="str">
        <f aca="false">IF(G316/H316&gt;=1, "PLS CHECK", "")</f>
        <v/>
      </c>
      <c r="BX316" s="0" t="str">
        <f aca="false">IF(AC316/J316&gt;=1, "PLS CHECK", "")</f>
        <v/>
      </c>
      <c r="BY316" s="0" t="str">
        <f aca="false">IF(AE316/J316&gt;=1, "PLS CHECK", "")</f>
        <v/>
      </c>
      <c r="BZ316" s="0" t="str">
        <f aca="false">IF(AD316/J316&gt;=1, "PLS CHECK", "")</f>
        <v/>
      </c>
      <c r="CA316" s="0" t="str">
        <f aca="false">IF(AF316/K316&gt;=1, "PLS CHECK", "")</f>
        <v/>
      </c>
      <c r="CB316" s="0" t="str">
        <f aca="false">IF(AG316/K316&gt;=1, "PLS CHECK", "")</f>
        <v/>
      </c>
    </row>
    <row r="317" customFormat="false" ht="12.5" hidden="false" customHeight="false" outlineLevel="0" collapsed="false">
      <c r="A317" s="0" t="n">
        <v>314</v>
      </c>
      <c r="B317" s="15" t="s">
        <v>131</v>
      </c>
      <c r="C317" s="16" t="s">
        <v>132</v>
      </c>
      <c r="D317" s="0" t="s">
        <v>151</v>
      </c>
      <c r="E317" s="0" t="n">
        <v>8.1</v>
      </c>
      <c r="F317" s="0" t="n">
        <v>10.3</v>
      </c>
      <c r="G317" s="0" t="n">
        <v>2.1</v>
      </c>
      <c r="H317" s="0" t="n">
        <v>5.8</v>
      </c>
      <c r="I317" s="0" t="n">
        <v>21.4</v>
      </c>
      <c r="J317" s="0" t="n">
        <v>2.75</v>
      </c>
      <c r="K317" s="0" t="n">
        <v>0.09</v>
      </c>
      <c r="L317" s="0" t="n">
        <v>2.6</v>
      </c>
      <c r="M317" s="0" t="n">
        <v>11.2</v>
      </c>
      <c r="O317" s="0" t="n">
        <v>412</v>
      </c>
      <c r="BD317" s="0" t="n">
        <v>0.088</v>
      </c>
      <c r="BF317" s="0" t="n">
        <f aca="false">IF(E317&lt;11,-3.6797*E317^2+48.115*E317-53.83,280.92*EXP(-0.2027*E317))</f>
        <v>94.476383</v>
      </c>
      <c r="BG317" s="0" t="n">
        <f aca="false">32.208*LN(F317)+21.438</f>
        <v>96.5516905777479</v>
      </c>
      <c r="BH317" s="0" t="n">
        <f aca="false">IF(G317&lt;=2, -10*G317+100, 88.958*EXP(-0.0755*G317))</f>
        <v>75.9150041678102</v>
      </c>
      <c r="BI317" s="0" t="n">
        <f aca="false">IF(I317&lt;=100, 0.0053*(I317)^2-1.0332*I317+100.76, 122.82*EXP(-0.0092*I317))</f>
        <v>81.076708</v>
      </c>
      <c r="BJ317" s="0" t="e">
        <f aca="false">IF(P317&lt;=1000, -6.942*LN(P317)+107.59, -36.304*LN(P317)+310.72)</f>
        <v>#VALUE!</v>
      </c>
      <c r="BK317" s="0" t="e">
        <f aca="false">BF317^0.04*BG317^0.22*BH317^0.51*BI317^0.06*BJ317^0.17</f>
        <v>#VALUE!</v>
      </c>
      <c r="BL317" s="0" t="e">
        <f aca="false">IF(BK317&gt;=90, "Very Good", IF(BK317&gt;=80, "Good", IF(BK317&gt;=70, "Slightly Good", IF(BK317&gt;=60, "Average", IF(BK317&gt;=50, "Slightly Poor", IF(BK317&gt;=40, "Poor", "Very Poor"))))))</f>
        <v>#VALUE!</v>
      </c>
      <c r="BM317" s="0" t="e">
        <f aca="false">IF(P317&lt;=1000, -6.942*LN(P317)+107.59, IF(AND(P317&gt;1000, P317&lt;=5213),-36.304*LN(P317)+310.72, IF(P317&gt;5213, 10)))</f>
        <v>#VALUE!</v>
      </c>
      <c r="BN317" s="0" t="e">
        <f aca="false">BF317^0.04*BG317^0.22*BH317^0.51*BI317^0.06*BM317^0.17</f>
        <v>#VALUE!</v>
      </c>
      <c r="BO317" s="0" t="e">
        <f aca="false">IF(BN317&gt;=90, "Very Good", IF(BN317&gt;=80, "Good", IF(BN317&gt;=70, "Slightly Good", IF(BN317&gt;=60, "Average", IF(BN317&gt;=50, "Slightly Poor", IF(BN317&gt;=40, "Poor", "Very Poor"))))))</f>
        <v>#VALUE!</v>
      </c>
      <c r="BP317" s="0" t="e">
        <f aca="false">IF(AJ317&lt;=1000, -6.942*LN(AJ317)+107.59, IF(AND(AJ317&gt;1000, AJ317&lt;=5213),-36.304*LN(AJ317)+310.72, IF(AJ317&gt;5213, 10)))</f>
        <v>#VALUE!</v>
      </c>
      <c r="BQ317" s="0" t="e">
        <f aca="false">BF317^0.04*BG317^0.22*BH317^0.51*BI317^0.06*BP317^0.17</f>
        <v>#VALUE!</v>
      </c>
      <c r="BR317" s="0" t="e">
        <f aca="false">IF(BQ317&gt;=90, "Very Good", IF(BQ317&gt;=80, "Good", IF(BQ317&gt;=70, "Slightly Good", IF(BQ317&gt;=60, "Average", IF(BQ317&gt;=50, "Slightly Poor", IF(BQ317&gt;=40, "Poor", "Very Poor"))))))</f>
        <v>#VALUE!</v>
      </c>
      <c r="BT317" s="0" t="e">
        <f aca="false">9.81*LN(AH317)+30.6</f>
        <v>#VALUE!</v>
      </c>
      <c r="BU317" s="0" t="e">
        <f aca="false">IF(BT317&lt;30, "Clean water", IF(AND(BT317&gt;=30, BT317&lt;40), "Hypolimia", IF(AND(BT317&gt;=40,BT317&lt;50), "Mesotrophic", IF(AND(BT317&gt;=50, BT317&lt;70), "Eutrophic", IF(BT317&gt;70,"Hypertrophic")))))</f>
        <v>#VALUE!</v>
      </c>
      <c r="BW317" s="0" t="str">
        <f aca="false">IF(G317/H317&gt;=1, "PLS CHECK", "")</f>
        <v/>
      </c>
      <c r="BX317" s="0" t="str">
        <f aca="false">IF(AC317/J317&gt;=1, "PLS CHECK", "")</f>
        <v/>
      </c>
      <c r="BY317" s="0" t="str">
        <f aca="false">IF(AE317/J317&gt;=1, "PLS CHECK", "")</f>
        <v/>
      </c>
      <c r="BZ317" s="0" t="str">
        <f aca="false">IF(AD317/J317&gt;=1, "PLS CHECK", "")</f>
        <v/>
      </c>
      <c r="CA317" s="0" t="str">
        <f aca="false">IF(AF317/K317&gt;=1, "PLS CHECK", "")</f>
        <v/>
      </c>
      <c r="CB317" s="0" t="str">
        <f aca="false">IF(AG317/K317&gt;=1, "PLS CHECK", "")</f>
        <v/>
      </c>
    </row>
    <row r="318" customFormat="false" ht="12.5" hidden="false" customHeight="false" outlineLevel="0" collapsed="false">
      <c r="A318" s="0" t="n">
        <v>315</v>
      </c>
      <c r="B318" s="15" t="s">
        <v>75</v>
      </c>
      <c r="C318" s="16" t="s">
        <v>76</v>
      </c>
      <c r="D318" s="0" t="s">
        <v>151</v>
      </c>
      <c r="E318" s="0" t="n">
        <v>7.5</v>
      </c>
      <c r="F318" s="0" t="n">
        <v>13</v>
      </c>
      <c r="G318" s="0" t="n">
        <v>1.5</v>
      </c>
      <c r="H318" s="0" t="n">
        <v>3.6</v>
      </c>
      <c r="I318" s="0" t="n">
        <v>8.2</v>
      </c>
      <c r="J318" s="0" t="n">
        <v>8.557</v>
      </c>
      <c r="K318" s="0" t="n">
        <v>0.085</v>
      </c>
      <c r="L318" s="37"/>
      <c r="M318" s="0" t="n">
        <v>8.4</v>
      </c>
      <c r="N318" s="0" t="n">
        <v>0</v>
      </c>
      <c r="O318" s="37"/>
      <c r="P318" s="0" t="n">
        <v>25000</v>
      </c>
      <c r="AC318" s="0" t="n">
        <v>8.423</v>
      </c>
      <c r="AD318" s="0" t="n">
        <v>0.127</v>
      </c>
      <c r="AE318" s="37"/>
      <c r="AF318" s="0" t="n">
        <v>0.066</v>
      </c>
      <c r="AG318" s="0" t="n">
        <v>0.061</v>
      </c>
      <c r="AH318" s="0" t="n">
        <v>9</v>
      </c>
      <c r="AJ318" s="0" t="n">
        <v>700</v>
      </c>
      <c r="BF318" s="0" t="n">
        <f aca="false">IF(E318&lt;11,-3.6797*E318^2+48.115*E318-53.83,280.92*EXP(-0.2027*E318))</f>
        <v>100.049375</v>
      </c>
      <c r="BG318" s="0" t="n">
        <f aca="false">32.208*LN(F318)+21.438</f>
        <v>104.049888905121</v>
      </c>
      <c r="BH318" s="0" t="n">
        <f aca="false">IF(G318&lt;=2, -10*G318+100, 88.958*EXP(-0.0755*G318))</f>
        <v>85</v>
      </c>
      <c r="BI318" s="0" t="n">
        <f aca="false">IF(I318&lt;=100, 0.0053*(I318)^2-1.0332*I318+100.76, 122.82*EXP(-0.0092*I318))</f>
        <v>92.644132</v>
      </c>
      <c r="BJ318" s="0" t="n">
        <f aca="false">IF(P318&lt;=1000, -6.942*LN(P318)+107.59, -36.304*LN(P318)+310.72)</f>
        <v>-56.9172155941827</v>
      </c>
      <c r="BK318" s="0" t="e">
        <f aca="false">BF318^0.04*BG318^0.22*BH318^0.51*BI318^0.06*BJ318^0.17</f>
        <v>#NUM!</v>
      </c>
      <c r="BL318" s="0" t="e">
        <f aca="false">IF(BK318&gt;=90, "Very Good", IF(BK318&gt;=80, "Good", IF(BK318&gt;=70, "Slightly Good", IF(BK318&gt;=60, "Average", IF(BK318&gt;=50, "Slightly Poor", IF(BK318&gt;=40, "Poor", "Very Poor"))))))</f>
        <v>#NUM!</v>
      </c>
      <c r="BM318" s="0" t="n">
        <f aca="false">IF(P318&lt;=1000, -6.942*LN(P318)+107.59, IF(AND(P318&gt;1000, P318&lt;=5213),-36.304*LN(P318)+310.72, IF(P318&gt;5213, 10)))</f>
        <v>10</v>
      </c>
      <c r="BN318" s="0" t="n">
        <f aca="false">BF318^0.04*BG318^0.22*BH318^0.51*BI318^0.06*BM318^0.17</f>
        <v>62.4905660937337</v>
      </c>
      <c r="BO318" s="0" t="str">
        <f aca="false">IF(BN318&gt;=90, "Very Good", IF(BN318&gt;=80, "Good", IF(BN318&gt;=70, "Slightly Good", IF(BN318&gt;=60, "Average", IF(BN318&gt;=50, "Slightly Poor", IF(BN318&gt;=40, "Poor", "Very Poor"))))))</f>
        <v>Average</v>
      </c>
      <c r="BP318" s="0" t="n">
        <f aca="false">IF(AJ318&lt;=1000, -6.942*LN(AJ318)+107.59, IF(AND(AJ318&gt;1000, AJ318&lt;=5213),-36.304*LN(AJ318)+310.72, IF(AJ318&gt;5213, 10)))</f>
        <v>62.1124003141287</v>
      </c>
      <c r="BQ318" s="0" t="n">
        <f aca="false">BF318^0.04*BG318^0.22*BH318^0.51*BI318^0.06*BP318^0.17</f>
        <v>85.242223996034</v>
      </c>
      <c r="BR318" s="0" t="str">
        <f aca="false">IF(BQ318&gt;=90, "Very Good", IF(BQ318&gt;=80, "Good", IF(BQ318&gt;=70, "Slightly Good", IF(BQ318&gt;=60, "Average", IF(BQ318&gt;=50, "Slightly Poor", IF(BQ318&gt;=40, "Poor", "Very Poor"))))))</f>
        <v>Good</v>
      </c>
      <c r="BT318" s="0" t="n">
        <f aca="false">9.81*LN(AH318)+30.6</f>
        <v>52.1547731036683</v>
      </c>
      <c r="BU318" s="0" t="str">
        <f aca="false">IF(BT318&lt;30, "Clean water", IF(AND(BT318&gt;=30, BT318&lt;40), "Hypolimia", IF(AND(BT318&gt;=40,BT318&lt;50), "Mesotrophic", IF(AND(BT318&gt;=50, BT318&lt;70), "Eutrophic", IF(BT318&gt;70,"Hypertrophic")))))</f>
        <v>Eutrophic</v>
      </c>
      <c r="BW318" s="0" t="str">
        <f aca="false">IF(G318/H318&gt;=1, "PLS CHECK", "")</f>
        <v/>
      </c>
      <c r="BX318" s="0" t="str">
        <f aca="false">IF(AC318/J318&gt;=1, "PLS CHECK", "")</f>
        <v/>
      </c>
      <c r="BY318" s="0" t="str">
        <f aca="false">IF(AE318/J318&gt;=1, "PLS CHECK", "")</f>
        <v/>
      </c>
      <c r="BZ318" s="0" t="str">
        <f aca="false">IF(AD318/J318&gt;=1, "PLS CHECK", "")</f>
        <v/>
      </c>
      <c r="CA318" s="0" t="str">
        <f aca="false">IF(AF318/K318&gt;=1, "PLS CHECK", "")</f>
        <v/>
      </c>
      <c r="CB318" s="0" t="str">
        <f aca="false">IF(AG318/K318&gt;=1, "PLS CHECK", "")</f>
        <v/>
      </c>
    </row>
    <row r="319" customFormat="false" ht="12.5" hidden="false" customHeight="false" outlineLevel="0" collapsed="false">
      <c r="A319" s="0" t="n">
        <v>316</v>
      </c>
      <c r="B319" s="15" t="s">
        <v>77</v>
      </c>
      <c r="C319" s="16" t="s">
        <v>78</v>
      </c>
      <c r="D319" s="0" t="s">
        <v>151</v>
      </c>
      <c r="E319" s="0" t="n">
        <v>8</v>
      </c>
      <c r="F319" s="0" t="n">
        <v>12.5</v>
      </c>
      <c r="G319" s="0" t="n">
        <v>2.5</v>
      </c>
      <c r="H319" s="0" t="n">
        <v>4.4</v>
      </c>
      <c r="I319" s="0" t="n">
        <v>7</v>
      </c>
      <c r="J319" s="0" t="n">
        <v>2.492</v>
      </c>
      <c r="K319" s="0" t="n">
        <v>0.027</v>
      </c>
      <c r="L319" s="0" t="n">
        <v>3.5</v>
      </c>
      <c r="M319" s="0" t="n">
        <v>11.2</v>
      </c>
      <c r="N319" s="0" t="n">
        <v>0</v>
      </c>
      <c r="O319" s="0" t="n">
        <v>237</v>
      </c>
      <c r="P319" s="37"/>
      <c r="AC319" s="0" t="n">
        <v>2.327</v>
      </c>
      <c r="AD319" s="0" t="n">
        <v>0.021</v>
      </c>
      <c r="AE319" s="0" t="n">
        <v>1.846</v>
      </c>
      <c r="AF319" s="0" t="n">
        <v>0.011</v>
      </c>
      <c r="AG319" s="0" t="n">
        <v>0.002</v>
      </c>
      <c r="AH319" s="37"/>
      <c r="AJ319" s="0" t="n">
        <v>16</v>
      </c>
      <c r="BD319" s="0" t="n">
        <v>77.322</v>
      </c>
      <c r="BF319" s="0" t="n">
        <f aca="false">IF(E319&lt;11,-3.6797*E319^2+48.115*E319-53.83,280.92*EXP(-0.2027*E319))</f>
        <v>95.5892</v>
      </c>
      <c r="BG319" s="0" t="n">
        <f aca="false">32.208*LN(F319)+21.438</f>
        <v>102.78666817588</v>
      </c>
      <c r="BH319" s="0" t="n">
        <f aca="false">IF(G319&lt;=2, -10*G319+100, 88.958*EXP(-0.0755*G319))</f>
        <v>73.6566439219523</v>
      </c>
      <c r="BI319" s="0" t="n">
        <f aca="false">IF(I319&lt;=100, 0.0053*(I319)^2-1.0332*I319+100.76, 122.82*EXP(-0.0092*I319))</f>
        <v>93.7873</v>
      </c>
      <c r="BJ319" s="0" t="e">
        <f aca="false">IF(P319&lt;=1000, -6.942*LN(P319)+107.59, -36.304*LN(P319)+310.72)</f>
        <v>#VALUE!</v>
      </c>
      <c r="BK319" s="0" t="e">
        <f aca="false">BF319^0.04*BG319^0.22*BH319^0.51*BI319^0.06*BJ319^0.17</f>
        <v>#VALUE!</v>
      </c>
      <c r="BL319" s="0" t="e">
        <f aca="false">IF(BK319&gt;=90, "Very Good", IF(BK319&gt;=80, "Good", IF(BK319&gt;=70, "Slightly Good", IF(BK319&gt;=60, "Average", IF(BK319&gt;=50, "Slightly Poor", IF(BK319&gt;=40, "Poor", "Very Poor"))))))</f>
        <v>#VALUE!</v>
      </c>
      <c r="BM319" s="0" t="e">
        <f aca="false">IF(P319&lt;=1000, -6.942*LN(P319)+107.59, IF(AND(P319&gt;1000, P319&lt;=5213),-36.304*LN(P319)+310.72, IF(P319&gt;5213, 10)))</f>
        <v>#VALUE!</v>
      </c>
      <c r="BN319" s="0" t="e">
        <f aca="false">BF319^0.04*BG319^0.22*BH319^0.51*BI319^0.06*BM319^0.17</f>
        <v>#VALUE!</v>
      </c>
      <c r="BO319" s="0" t="e">
        <f aca="false">IF(BN319&gt;=90, "Very Good", IF(BN319&gt;=80, "Good", IF(BN319&gt;=70, "Slightly Good", IF(BN319&gt;=60, "Average", IF(BN319&gt;=50, "Slightly Poor", IF(BN319&gt;=40, "Poor", "Very Poor"))))))</f>
        <v>#VALUE!</v>
      </c>
      <c r="BP319" s="0" t="n">
        <f aca="false">IF(AJ319&lt;=1000, -6.942*LN(AJ319)+107.59, IF(AND(AJ319&gt;1000, AJ319&lt;=5213),-36.304*LN(AJ319)+310.72, IF(AJ319&gt;5213, 10)))</f>
        <v>88.3426890902114</v>
      </c>
      <c r="BQ319" s="0" t="n">
        <f aca="false">BF319^0.04*BG319^0.22*BH319^0.51*BI319^0.06*BP319^0.17</f>
        <v>83.8104506336588</v>
      </c>
      <c r="BR319" s="0" t="str">
        <f aca="false">IF(BQ319&gt;=90, "Very Good", IF(BQ319&gt;=80, "Good", IF(BQ319&gt;=70, "Slightly Good", IF(BQ319&gt;=60, "Average", IF(BQ319&gt;=50, "Slightly Poor", IF(BQ319&gt;=40, "Poor", "Very Poor"))))))</f>
        <v>Good</v>
      </c>
      <c r="BT319" s="0" t="e">
        <f aca="false">9.81*LN(AH319)+30.6</f>
        <v>#VALUE!</v>
      </c>
      <c r="BU319" s="0" t="e">
        <f aca="false">IF(BT319&lt;30, "Clean water", IF(AND(BT319&gt;=30, BT319&lt;40), "Hypolimia", IF(AND(BT319&gt;=40,BT319&lt;50), "Mesotrophic", IF(AND(BT319&gt;=50, BT319&lt;70), "Eutrophic", IF(BT319&gt;70,"Hypertrophic")))))</f>
        <v>#VALUE!</v>
      </c>
      <c r="BW319" s="0" t="str">
        <f aca="false">IF(G319/H319&gt;=1, "PLS CHECK", "")</f>
        <v/>
      </c>
      <c r="BX319" s="0" t="str">
        <f aca="false">IF(AC319/J319&gt;=1, "PLS CHECK", "")</f>
        <v/>
      </c>
      <c r="BY319" s="0" t="str">
        <f aca="false">IF(AE319/J319&gt;=1, "PLS CHECK", "")</f>
        <v/>
      </c>
      <c r="BZ319" s="0" t="str">
        <f aca="false">IF(AD319/J319&gt;=1, "PLS CHECK", "")</f>
        <v/>
      </c>
      <c r="CA319" s="0" t="str">
        <f aca="false">IF(AF319/K319&gt;=1, "PLS CHECK", "")</f>
        <v/>
      </c>
      <c r="CB319" s="0" t="str">
        <f aca="false">IF(AG319/K319&gt;=1, "PLS CHECK", "")</f>
        <v/>
      </c>
    </row>
    <row r="320" customFormat="false" ht="12.5" hidden="false" customHeight="false" outlineLevel="0" collapsed="false">
      <c r="A320" s="0" t="n">
        <v>317</v>
      </c>
      <c r="B320" s="15" t="s">
        <v>79</v>
      </c>
      <c r="C320" s="16" t="s">
        <v>80</v>
      </c>
      <c r="D320" s="0" t="s">
        <v>151</v>
      </c>
      <c r="E320" s="0" t="n">
        <v>7.7</v>
      </c>
      <c r="F320" s="0" t="n">
        <v>9.3</v>
      </c>
      <c r="G320" s="0" t="n">
        <v>1.2</v>
      </c>
      <c r="H320" s="0" t="n">
        <v>5.3</v>
      </c>
      <c r="I320" s="0" t="n">
        <v>7.1</v>
      </c>
      <c r="J320" s="0" t="n">
        <v>6.211</v>
      </c>
      <c r="K320" s="0" t="n">
        <v>0.086</v>
      </c>
      <c r="L320" s="0" t="n">
        <v>3.9</v>
      </c>
      <c r="M320" s="0" t="n">
        <v>11.4</v>
      </c>
      <c r="N320" s="0" t="n">
        <v>0</v>
      </c>
      <c r="O320" s="0" t="n">
        <v>380</v>
      </c>
      <c r="P320" s="37"/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V320" s="0" t="n">
        <v>0</v>
      </c>
      <c r="AC320" s="0" t="n">
        <v>6.031</v>
      </c>
      <c r="AD320" s="0" t="n">
        <v>0.607</v>
      </c>
      <c r="AE320" s="0" t="n">
        <v>4.829</v>
      </c>
      <c r="AF320" s="0" t="n">
        <v>0.067</v>
      </c>
      <c r="AG320" s="0" t="n">
        <v>0.056</v>
      </c>
      <c r="AH320" s="0" t="n">
        <v>5.2</v>
      </c>
      <c r="AJ320" s="0" t="n">
        <v>200</v>
      </c>
      <c r="AP320" s="0" t="n">
        <v>0</v>
      </c>
      <c r="AY320" s="0" t="n">
        <v>0</v>
      </c>
      <c r="BD320" s="0" t="n">
        <v>76.48</v>
      </c>
      <c r="BF320" s="0" t="n">
        <f aca="false">IF(E320&lt;11,-3.6797*E320^2+48.115*E320-53.83,280.92*EXP(-0.2027*E320))</f>
        <v>98.486087</v>
      </c>
      <c r="BG320" s="0" t="n">
        <f aca="false">32.208*LN(F320)+21.438</f>
        <v>93.2623038003278</v>
      </c>
      <c r="BH320" s="0" t="n">
        <f aca="false">IF(G320&lt;=2, -10*G320+100, 88.958*EXP(-0.0755*G320))</f>
        <v>88</v>
      </c>
      <c r="BI320" s="0" t="n">
        <f aca="false">IF(I320&lt;=100, 0.0053*(I320)^2-1.0332*I320+100.76, 122.82*EXP(-0.0092*I320))</f>
        <v>93.691453</v>
      </c>
      <c r="BJ320" s="0" t="e">
        <f aca="false">IF(P320&lt;=1000, -6.942*LN(P320)+107.59, -36.304*LN(P320)+310.72)</f>
        <v>#VALUE!</v>
      </c>
      <c r="BK320" s="0" t="e">
        <f aca="false">BF320^0.04*BG320^0.22*BH320^0.51*BI320^0.06*BJ320^0.17</f>
        <v>#VALUE!</v>
      </c>
      <c r="BL320" s="0" t="e">
        <f aca="false">IF(BK320&gt;=90, "Very Good", IF(BK320&gt;=80, "Good", IF(BK320&gt;=70, "Slightly Good", IF(BK320&gt;=60, "Average", IF(BK320&gt;=50, "Slightly Poor", IF(BK320&gt;=40, "Poor", "Very Poor"))))))</f>
        <v>#VALUE!</v>
      </c>
      <c r="BM320" s="0" t="e">
        <f aca="false">IF(P320&lt;=1000, -6.942*LN(P320)+107.59, IF(AND(P320&gt;1000, P320&lt;=5213),-36.304*LN(P320)+310.72, IF(P320&gt;5213, 10)))</f>
        <v>#VALUE!</v>
      </c>
      <c r="BN320" s="0" t="e">
        <f aca="false">BF320^0.04*BG320^0.22*BH320^0.51*BI320^0.06*BM320^0.17</f>
        <v>#VALUE!</v>
      </c>
      <c r="BO320" s="0" t="e">
        <f aca="false">IF(BN320&gt;=90, "Very Good", IF(BN320&gt;=80, "Good", IF(BN320&gt;=70, "Slightly Good", IF(BN320&gt;=60, "Average", IF(BN320&gt;=50, "Slightly Poor", IF(BN320&gt;=40, "Poor", "Very Poor"))))))</f>
        <v>#VALUE!</v>
      </c>
      <c r="BP320" s="0" t="n">
        <f aca="false">IF(AJ320&lt;=1000, -6.942*LN(AJ320)+107.59, IF(AND(AJ320&gt;1000, AJ320&lt;=5213),-36.304*LN(AJ320)+310.72, IF(AJ320&gt;5213, 10)))</f>
        <v>70.8090808414235</v>
      </c>
      <c r="BQ320" s="0" t="n">
        <f aca="false">BF320^0.04*BG320^0.22*BH320^0.51*BI320^0.06*BP320^0.17</f>
        <v>86.6111150606894</v>
      </c>
      <c r="BR320" s="0" t="str">
        <f aca="false">IF(BQ320&gt;=90, "Very Good", IF(BQ320&gt;=80, "Good", IF(BQ320&gt;=70, "Slightly Good", IF(BQ320&gt;=60, "Average", IF(BQ320&gt;=50, "Slightly Poor", IF(BQ320&gt;=40, "Poor", "Very Poor"))))))</f>
        <v>Good</v>
      </c>
      <c r="BT320" s="0" t="n">
        <f aca="false">9.81*LN(AH320)+30.6</f>
        <v>46.7733411170122</v>
      </c>
      <c r="BU320" s="0" t="str">
        <f aca="false">IF(BT320&lt;30, "Clean water", IF(AND(BT320&gt;=30, BT320&lt;40), "Hypolimia", IF(AND(BT320&gt;=40,BT320&lt;50), "Mesotrophic", IF(AND(BT320&gt;=50, BT320&lt;70), "Eutrophic", IF(BT320&gt;70,"Hypertrophic")))))</f>
        <v>Mesotrophic</v>
      </c>
      <c r="BW320" s="0" t="str">
        <f aca="false">IF(G320/H320&gt;=1, "PLS CHECK", "")</f>
        <v/>
      </c>
      <c r="BX320" s="0" t="str">
        <f aca="false">IF(AC320/J320&gt;=1, "PLS CHECK", "")</f>
        <v/>
      </c>
      <c r="BY320" s="0" t="str">
        <f aca="false">IF(AE320/J320&gt;=1, "PLS CHECK", "")</f>
        <v/>
      </c>
      <c r="BZ320" s="0" t="str">
        <f aca="false">IF(AD320/J320&gt;=1, "PLS CHECK", "")</f>
        <v/>
      </c>
      <c r="CA320" s="0" t="str">
        <f aca="false">IF(AF320/K320&gt;=1, "PLS CHECK", "")</f>
        <v/>
      </c>
      <c r="CB320" s="0" t="str">
        <f aca="false">IF(AG320/K320&gt;=1, "PLS CHECK", "")</f>
        <v/>
      </c>
    </row>
    <row r="321" customFormat="false" ht="12.5" hidden="false" customHeight="false" outlineLevel="0" collapsed="false">
      <c r="A321" s="0" t="n">
        <v>318</v>
      </c>
      <c r="B321" s="15" t="s">
        <v>81</v>
      </c>
      <c r="C321" s="16" t="s">
        <v>82</v>
      </c>
      <c r="D321" s="0" t="s">
        <v>151</v>
      </c>
      <c r="E321" s="0" t="n">
        <v>7.7</v>
      </c>
      <c r="F321" s="0" t="n">
        <v>11.5</v>
      </c>
      <c r="G321" s="37"/>
      <c r="H321" s="0" t="n">
        <v>2.4</v>
      </c>
      <c r="I321" s="37"/>
      <c r="J321" s="0" t="n">
        <v>4.701</v>
      </c>
      <c r="K321" s="0" t="n">
        <v>0.051</v>
      </c>
      <c r="L321" s="0" t="n">
        <v>1.9</v>
      </c>
      <c r="M321" s="0" t="n">
        <v>7.4</v>
      </c>
      <c r="N321" s="0" t="n">
        <v>0</v>
      </c>
      <c r="O321" s="0" t="n">
        <v>425</v>
      </c>
      <c r="P321" s="0" t="n">
        <v>2000</v>
      </c>
      <c r="AC321" s="0" t="n">
        <v>4.58</v>
      </c>
      <c r="AD321" s="0" t="n">
        <v>0.032</v>
      </c>
      <c r="AE321" s="0" t="n">
        <v>4.12</v>
      </c>
      <c r="AF321" s="0" t="n">
        <v>0.048</v>
      </c>
      <c r="AG321" s="0" t="n">
        <v>0.03</v>
      </c>
      <c r="AH321" s="37"/>
      <c r="AJ321" s="0" t="n">
        <v>500</v>
      </c>
      <c r="BF321" s="0" t="n">
        <f aca="false">IF(E321&lt;11,-3.6797*E321^2+48.115*E321-53.83,280.92*EXP(-0.2027*E321))</f>
        <v>98.486087</v>
      </c>
      <c r="BG321" s="0" t="n">
        <f aca="false">32.208*LN(F321)+21.438</f>
        <v>100.101113315171</v>
      </c>
      <c r="BH321" s="0" t="n">
        <f aca="false">IF(G321&lt;=2, -10*G321+100, 88.958*EXP(-0.0755*G321))</f>
        <v>100</v>
      </c>
      <c r="BI321" s="0" t="n">
        <f aca="false">IF(I321&lt;=100, 0.0053*(I321)^2-1.0332*I321+100.76, 122.82*EXP(-0.0092*I321))</f>
        <v>100.76</v>
      </c>
      <c r="BJ321" s="0" t="n">
        <f aca="false">IF(P321&lt;=1000, -6.942*LN(P321)+107.59, -36.304*LN(P321)+310.72)</f>
        <v>34.7768371087843</v>
      </c>
      <c r="BK321" s="0" t="n">
        <f aca="false">BF321^0.04*BG321^0.22*BH321^0.51*BI321^0.06*BJ321^0.17</f>
        <v>83.5695682246925</v>
      </c>
      <c r="BL321" s="0" t="str">
        <f aca="false">IF(BK321&gt;=90, "Very Good", IF(BK321&gt;=80, "Good", IF(BK321&gt;=70, "Slightly Good", IF(BK321&gt;=60, "Average", IF(BK321&gt;=50, "Slightly Poor", IF(BK321&gt;=40, "Poor", "Very Poor"))))))</f>
        <v>Good</v>
      </c>
      <c r="BM321" s="0" t="n">
        <f aca="false">IF(P321&lt;=1000, -6.942*LN(P321)+107.59, IF(AND(P321&gt;1000, P321&lt;=5213),-36.304*LN(P321)+310.72, IF(P321&gt;5213, 10)))</f>
        <v>34.7768371087843</v>
      </c>
      <c r="BN321" s="0" t="n">
        <f aca="false">BF321^0.04*BG321^0.22*BH321^0.51*BI321^0.06*BM321^0.17</f>
        <v>83.5695682246925</v>
      </c>
      <c r="BO321" s="0" t="str">
        <f aca="false">IF(BN321&gt;=90, "Very Good", IF(BN321&gt;=80, "Good", IF(BN321&gt;=70, "Slightly Good", IF(BN321&gt;=60, "Average", IF(BN321&gt;=50, "Slightly Poor", IF(BN321&gt;=40, "Poor", "Very Poor"))))))</f>
        <v>Good</v>
      </c>
      <c r="BP321" s="0" t="n">
        <f aca="false">IF(AJ321&lt;=1000, -6.942*LN(AJ321)+107.59, IF(AND(AJ321&gt;1000, AJ321&lt;=5213),-36.304*LN(AJ321)+310.72, IF(AJ321&gt;5213, 10)))</f>
        <v>64.4481905807532</v>
      </c>
      <c r="BQ321" s="0" t="n">
        <f aca="false">BF321^0.04*BG321^0.22*BH321^0.51*BI321^0.06*BP321^0.17</f>
        <v>92.8099777214108</v>
      </c>
      <c r="BR321" s="0" t="str">
        <f aca="false">IF(BQ321&gt;=90, "Very Good", IF(BQ321&gt;=80, "Good", IF(BQ321&gt;=70, "Slightly Good", IF(BQ321&gt;=60, "Average", IF(BQ321&gt;=50, "Slightly Poor", IF(BQ321&gt;=40, "Poor", "Very Poor"))))))</f>
        <v>Very Good</v>
      </c>
      <c r="BT321" s="0" t="e">
        <f aca="false">9.81*LN(AH321)+30.6</f>
        <v>#VALUE!</v>
      </c>
      <c r="BU321" s="0" t="e">
        <f aca="false">IF(BT321&lt;30, "Clean water", IF(AND(BT321&gt;=30, BT321&lt;40), "Hypolimia", IF(AND(BT321&gt;=40,BT321&lt;50), "Mesotrophic", IF(AND(BT321&gt;=50, BT321&lt;70), "Eutrophic", IF(BT321&gt;70,"Hypertrophic")))))</f>
        <v>#VALUE!</v>
      </c>
      <c r="BW321" s="0" t="str">
        <f aca="false">IF(G321/H321&gt;=1, "PLS CHECK", "")</f>
        <v/>
      </c>
      <c r="BX321" s="0" t="str">
        <f aca="false">IF(AC321/J321&gt;=1, "PLS CHECK", "")</f>
        <v/>
      </c>
      <c r="BY321" s="0" t="str">
        <f aca="false">IF(AE321/J321&gt;=1, "PLS CHECK", "")</f>
        <v/>
      </c>
      <c r="BZ321" s="0" t="str">
        <f aca="false">IF(AD321/J321&gt;=1, "PLS CHECK", "")</f>
        <v/>
      </c>
      <c r="CA321" s="0" t="str">
        <f aca="false">IF(AF321/K321&gt;=1, "PLS CHECK", "")</f>
        <v/>
      </c>
      <c r="CB321" s="0" t="str">
        <f aca="false">IF(AG321/K321&gt;=1, "PLS CHECK", "")</f>
        <v/>
      </c>
    </row>
    <row r="322" customFormat="false" ht="12.5" hidden="false" customHeight="false" outlineLevel="0" collapsed="false">
      <c r="A322" s="0" t="n">
        <v>319</v>
      </c>
      <c r="B322" s="15" t="s">
        <v>83</v>
      </c>
      <c r="C322" s="16" t="s">
        <v>84</v>
      </c>
      <c r="D322" s="0" t="s">
        <v>151</v>
      </c>
      <c r="E322" s="0" t="n">
        <v>8.3</v>
      </c>
      <c r="F322" s="0" t="n">
        <v>9.3</v>
      </c>
      <c r="G322" s="0" t="n">
        <v>0.7</v>
      </c>
      <c r="H322" s="0" t="n">
        <v>4.7</v>
      </c>
      <c r="I322" s="0" t="n">
        <v>2.4</v>
      </c>
      <c r="J322" s="0" t="n">
        <v>3.338</v>
      </c>
      <c r="K322" s="0" t="n">
        <v>0.037</v>
      </c>
      <c r="L322" s="0" t="n">
        <v>1.9</v>
      </c>
      <c r="M322" s="0" t="n">
        <v>13.1</v>
      </c>
      <c r="N322" s="0" t="n">
        <v>0</v>
      </c>
      <c r="O322" s="0" t="n">
        <v>313</v>
      </c>
      <c r="P322" s="0" t="n">
        <v>4300</v>
      </c>
      <c r="AC322" s="0" t="n">
        <v>3.291</v>
      </c>
      <c r="AD322" s="0" t="n">
        <v>0.18</v>
      </c>
      <c r="AE322" s="0" t="n">
        <v>2.82</v>
      </c>
      <c r="AF322" s="0" t="n">
        <v>0.034</v>
      </c>
      <c r="AG322" s="0" t="n">
        <v>0.012</v>
      </c>
      <c r="AH322" s="0" t="n">
        <v>10</v>
      </c>
      <c r="AJ322" s="0" t="n">
        <v>330</v>
      </c>
      <c r="BF322" s="0" t="n">
        <f aca="false">IF(E322&lt;11,-3.6797*E322^2+48.115*E322-53.83,280.92*EXP(-0.2027*E322))</f>
        <v>92.029967</v>
      </c>
      <c r="BG322" s="0" t="n">
        <f aca="false">32.208*LN(F322)+21.438</f>
        <v>93.2623038003278</v>
      </c>
      <c r="BH322" s="0" t="n">
        <f aca="false">IF(G322&lt;=2, -10*G322+100, 88.958*EXP(-0.0755*G322))</f>
        <v>93</v>
      </c>
      <c r="BI322" s="0" t="n">
        <f aca="false">IF(I322&lt;=100, 0.0053*(I322)^2-1.0332*I322+100.76, 122.82*EXP(-0.0092*I322))</f>
        <v>98.310848</v>
      </c>
      <c r="BJ322" s="0" t="n">
        <f aca="false">IF(P322&lt;=1000, -6.942*LN(P322)+107.59, -36.304*LN(P322)+310.72)</f>
        <v>6.98729256774925</v>
      </c>
      <c r="BK322" s="0" t="n">
        <f aca="false">BF322^0.04*BG322^0.22*BH322^0.51*BI322^0.06*BJ322^0.17</f>
        <v>60.1045609933362</v>
      </c>
      <c r="BL322" s="0" t="str">
        <f aca="false">IF(BK322&gt;=90, "Very Good", IF(BK322&gt;=80, "Good", IF(BK322&gt;=70, "Slightly Good", IF(BK322&gt;=60, "Average", IF(BK322&gt;=50, "Slightly Poor", IF(BK322&gt;=40, "Poor", "Very Poor"))))))</f>
        <v>Average</v>
      </c>
      <c r="BM322" s="0" t="n">
        <f aca="false">IF(P322&lt;=1000, -6.942*LN(P322)+107.59, IF(AND(P322&gt;1000, P322&lt;=5213),-36.304*LN(P322)+310.72, IF(P322&gt;5213, 10)))</f>
        <v>6.98729256774925</v>
      </c>
      <c r="BN322" s="0" t="n">
        <f aca="false">BF322^0.04*BG322^0.22*BH322^0.51*BI322^0.06*BM322^0.17</f>
        <v>60.1045609933362</v>
      </c>
      <c r="BO322" s="0" t="str">
        <f aca="false">IF(BN322&gt;=90, "Very Good", IF(BN322&gt;=80, "Good", IF(BN322&gt;=70, "Slightly Good", IF(BN322&gt;=60, "Average", IF(BN322&gt;=50, "Slightly Poor", IF(BN322&gt;=40, "Poor", "Very Poor"))))))</f>
        <v>Average</v>
      </c>
      <c r="BP322" s="0" t="n">
        <f aca="false">IF(AJ322&lt;=1000, -6.942*LN(AJ322)+107.59, IF(AND(AJ322&gt;1000, AJ322&lt;=5213),-36.304*LN(AJ322)+310.72, IF(AJ322&gt;5213, 10)))</f>
        <v>67.332698792735</v>
      </c>
      <c r="BQ322" s="0" t="n">
        <f aca="false">BF322^0.04*BG322^0.22*BH322^0.51*BI322^0.06*BP322^0.17</f>
        <v>88.3432425058765</v>
      </c>
      <c r="BR322" s="0" t="str">
        <f aca="false">IF(BQ322&gt;=90, "Very Good", IF(BQ322&gt;=80, "Good", IF(BQ322&gt;=70, "Slightly Good", IF(BQ322&gt;=60, "Average", IF(BQ322&gt;=50, "Slightly Poor", IF(BQ322&gt;=40, "Poor", "Very Poor"))))))</f>
        <v>Good</v>
      </c>
      <c r="BT322" s="0" t="n">
        <f aca="false">9.81*LN(AH322)+30.6</f>
        <v>53.1883597622716</v>
      </c>
      <c r="BU322" s="0" t="str">
        <f aca="false">IF(BT322&lt;30, "Clean water", IF(AND(BT322&gt;=30, BT322&lt;40), "Hypolimia", IF(AND(BT322&gt;=40,BT322&lt;50), "Mesotrophic", IF(AND(BT322&gt;=50, BT322&lt;70), "Eutrophic", IF(BT322&gt;70,"Hypertrophic")))))</f>
        <v>Eutrophic</v>
      </c>
      <c r="BW322" s="0" t="str">
        <f aca="false">IF(G322/H322&gt;=1, "PLS CHECK", "")</f>
        <v/>
      </c>
      <c r="BX322" s="0" t="str">
        <f aca="false">IF(AC322/J322&gt;=1, "PLS CHECK", "")</f>
        <v/>
      </c>
      <c r="BY322" s="0" t="str">
        <f aca="false">IF(AE322/J322&gt;=1, "PLS CHECK", "")</f>
        <v/>
      </c>
      <c r="BZ322" s="0" t="str">
        <f aca="false">IF(AD322/J322&gt;=1, "PLS CHECK", "")</f>
        <v/>
      </c>
      <c r="CA322" s="0" t="str">
        <f aca="false">IF(AF322/K322&gt;=1, "PLS CHECK", "")</f>
        <v/>
      </c>
      <c r="CB322" s="0" t="str">
        <f aca="false">IF(AG322/K322&gt;=1, "PLS CHECK", "")</f>
        <v/>
      </c>
    </row>
    <row r="323" customFormat="false" ht="12.5" hidden="false" customHeight="false" outlineLevel="0" collapsed="false">
      <c r="A323" s="0" t="n">
        <v>320</v>
      </c>
      <c r="B323" s="15" t="s">
        <v>133</v>
      </c>
      <c r="C323" s="16" t="s">
        <v>134</v>
      </c>
      <c r="D323" s="0" t="s">
        <v>151</v>
      </c>
      <c r="E323" s="37"/>
      <c r="F323" s="0" t="n">
        <v>11.7</v>
      </c>
      <c r="G323" s="0" t="n">
        <v>2.1</v>
      </c>
      <c r="H323" s="0" t="n">
        <v>5</v>
      </c>
      <c r="I323" s="37"/>
      <c r="J323" s="0" t="n">
        <v>7.532</v>
      </c>
      <c r="K323" s="0" t="n">
        <v>0.133</v>
      </c>
      <c r="L323" s="0" t="n">
        <v>2.3</v>
      </c>
      <c r="M323" s="0" t="n">
        <v>11.5</v>
      </c>
      <c r="O323" s="37"/>
      <c r="BD323" s="0" t="n">
        <v>0.116</v>
      </c>
      <c r="BF323" s="0" t="n">
        <f aca="false">IF(E323&lt;11,-3.6797*E323^2+48.115*E323-53.83,280.92*EXP(-0.2027*E323))</f>
        <v>-53.83</v>
      </c>
      <c r="BG323" s="0" t="n">
        <f aca="false">32.208*LN(F323)+21.438</f>
        <v>100.656437416814</v>
      </c>
      <c r="BH323" s="0" t="n">
        <f aca="false">IF(G323&lt;=2, -10*G323+100, 88.958*EXP(-0.0755*G323))</f>
        <v>75.9150041678102</v>
      </c>
      <c r="BI323" s="0" t="n">
        <f aca="false">IF(I323&lt;=100, 0.0053*(I323)^2-1.0332*I323+100.76, 122.82*EXP(-0.0092*I323))</f>
        <v>100.76</v>
      </c>
      <c r="BJ323" s="0" t="e">
        <f aca="false">IF(P323&lt;=1000, -6.942*LN(P323)+107.59, -36.304*LN(P323)+310.72)</f>
        <v>#VALUE!</v>
      </c>
      <c r="BK323" s="0" t="e">
        <f aca="false">BF323^0.04*BG323^0.22*BH323^0.51*BI323^0.06*BJ323^0.17</f>
        <v>#VALUE!</v>
      </c>
      <c r="BL323" s="0" t="e">
        <f aca="false">IF(BK323&gt;=90, "Very Good", IF(BK323&gt;=80, "Good", IF(BK323&gt;=70, "Slightly Good", IF(BK323&gt;=60, "Average", IF(BK323&gt;=50, "Slightly Poor", IF(BK323&gt;=40, "Poor", "Very Poor"))))))</f>
        <v>#VALUE!</v>
      </c>
      <c r="BM323" s="0" t="e">
        <f aca="false">IF(P323&lt;=1000, -6.942*LN(P323)+107.59, IF(AND(P323&gt;1000, P323&lt;=5213),-36.304*LN(P323)+310.72, IF(P323&gt;5213, 10)))</f>
        <v>#VALUE!</v>
      </c>
      <c r="BN323" s="0" t="e">
        <f aca="false">BF323^0.04*BG323^0.22*BH323^0.51*BI323^0.06*BM323^0.17</f>
        <v>#VALUE!</v>
      </c>
      <c r="BO323" s="0" t="e">
        <f aca="false">IF(BN323&gt;=90, "Very Good", IF(BN323&gt;=80, "Good", IF(BN323&gt;=70, "Slightly Good", IF(BN323&gt;=60, "Average", IF(BN323&gt;=50, "Slightly Poor", IF(BN323&gt;=40, "Poor", "Very Poor"))))))</f>
        <v>#VALUE!</v>
      </c>
      <c r="BP323" s="0" t="e">
        <f aca="false">IF(AJ323&lt;=1000, -6.942*LN(AJ323)+107.59, IF(AND(AJ323&gt;1000, AJ323&lt;=5213),-36.304*LN(AJ323)+310.72, IF(AJ323&gt;5213, 10)))</f>
        <v>#VALUE!</v>
      </c>
      <c r="BQ323" s="0" t="e">
        <f aca="false">BF323^0.04*BG323^0.22*BH323^0.51*BI323^0.06*BP323^0.17</f>
        <v>#VALUE!</v>
      </c>
      <c r="BR323" s="0" t="e">
        <f aca="false">IF(BQ323&gt;=90, "Very Good", IF(BQ323&gt;=80, "Good", IF(BQ323&gt;=70, "Slightly Good", IF(BQ323&gt;=60, "Average", IF(BQ323&gt;=50, "Slightly Poor", IF(BQ323&gt;=40, "Poor", "Very Poor"))))))</f>
        <v>#VALUE!</v>
      </c>
      <c r="BT323" s="0" t="e">
        <f aca="false">9.81*LN(AH323)+30.6</f>
        <v>#VALUE!</v>
      </c>
      <c r="BU323" s="0" t="e">
        <f aca="false">IF(BT323&lt;30, "Clean water", IF(AND(BT323&gt;=30, BT323&lt;40), "Hypolimia", IF(AND(BT323&gt;=40,BT323&lt;50), "Mesotrophic", IF(AND(BT323&gt;=50, BT323&lt;70), "Eutrophic", IF(BT323&gt;70,"Hypertrophic")))))</f>
        <v>#VALUE!</v>
      </c>
      <c r="BW323" s="0" t="str">
        <f aca="false">IF(G323/H323&gt;=1, "PLS CHECK", "")</f>
        <v/>
      </c>
      <c r="BX323" s="0" t="str">
        <f aca="false">IF(AC323/J323&gt;=1, "PLS CHECK", "")</f>
        <v/>
      </c>
      <c r="BY323" s="0" t="str">
        <f aca="false">IF(AE323/J323&gt;=1, "PLS CHECK", "")</f>
        <v/>
      </c>
      <c r="BZ323" s="0" t="str">
        <f aca="false">IF(AD323/J323&gt;=1, "PLS CHECK", "")</f>
        <v/>
      </c>
      <c r="CA323" s="0" t="str">
        <f aca="false">IF(AF323/K323&gt;=1, "PLS CHECK", "")</f>
        <v/>
      </c>
      <c r="CB323" s="0" t="str">
        <f aca="false">IF(AG323/K323&gt;=1, "PLS CHECK", "")</f>
        <v/>
      </c>
    </row>
    <row r="324" customFormat="false" ht="12.5" hidden="false" customHeight="false" outlineLevel="0" collapsed="false">
      <c r="A324" s="0" t="n">
        <v>321</v>
      </c>
      <c r="B324" s="15" t="s">
        <v>85</v>
      </c>
      <c r="C324" s="16" t="s">
        <v>86</v>
      </c>
      <c r="D324" s="0" t="s">
        <v>151</v>
      </c>
      <c r="E324" s="0" t="n">
        <v>7.5</v>
      </c>
      <c r="F324" s="0" t="n">
        <v>9.3</v>
      </c>
      <c r="G324" s="37"/>
      <c r="H324" s="0" t="n">
        <v>3.5</v>
      </c>
      <c r="I324" s="37"/>
      <c r="J324" s="0" t="n">
        <v>8.789</v>
      </c>
      <c r="K324" s="0" t="n">
        <v>0.102</v>
      </c>
      <c r="L324" s="0" t="n">
        <v>3.1</v>
      </c>
      <c r="M324" s="0" t="n">
        <v>9.7</v>
      </c>
      <c r="N324" s="0" t="n">
        <v>0</v>
      </c>
      <c r="O324" s="0" t="n">
        <v>587</v>
      </c>
      <c r="P324" s="37"/>
      <c r="AC324" s="0" t="n">
        <v>8.526</v>
      </c>
      <c r="AD324" s="0" t="n">
        <v>0.3</v>
      </c>
      <c r="AE324" s="37"/>
      <c r="AF324" s="0" t="n">
        <v>0.084</v>
      </c>
      <c r="AG324" s="0" t="n">
        <v>0.068</v>
      </c>
      <c r="AH324" s="0" t="n">
        <v>3.9</v>
      </c>
      <c r="AJ324" s="0" t="n">
        <v>900</v>
      </c>
      <c r="BF324" s="0" t="n">
        <f aca="false">IF(E324&lt;11,-3.6797*E324^2+48.115*E324-53.83,280.92*EXP(-0.2027*E324))</f>
        <v>100.049375</v>
      </c>
      <c r="BG324" s="0" t="n">
        <f aca="false">32.208*LN(F324)+21.438</f>
        <v>93.2623038003278</v>
      </c>
      <c r="BH324" s="0" t="n">
        <f aca="false">IF(G324&lt;=2, -10*G324+100, 88.958*EXP(-0.0755*G324))</f>
        <v>100</v>
      </c>
      <c r="BI324" s="0" t="n">
        <f aca="false">IF(I324&lt;=100, 0.0053*(I324)^2-1.0332*I324+100.76, 122.82*EXP(-0.0092*I324))</f>
        <v>100.76</v>
      </c>
      <c r="BJ324" s="0" t="e">
        <f aca="false">IF(P324&lt;=1000, -6.942*LN(P324)+107.59, -36.304*LN(P324)+310.72)</f>
        <v>#VALUE!</v>
      </c>
      <c r="BK324" s="0" t="e">
        <f aca="false">BF324^0.04*BG324^0.22*BH324^0.51*BI324^0.06*BJ324^0.17</f>
        <v>#VALUE!</v>
      </c>
      <c r="BL324" s="0" t="e">
        <f aca="false">IF(BK324&gt;=90, "Very Good", IF(BK324&gt;=80, "Good", IF(BK324&gt;=70, "Slightly Good", IF(BK324&gt;=60, "Average", IF(BK324&gt;=50, "Slightly Poor", IF(BK324&gt;=40, "Poor", "Very Poor"))))))</f>
        <v>#VALUE!</v>
      </c>
      <c r="BM324" s="0" t="e">
        <f aca="false">IF(P324&lt;=1000, -6.942*LN(P324)+107.59, IF(AND(P324&gt;1000, P324&lt;=5213),-36.304*LN(P324)+310.72, IF(P324&gt;5213, 10)))</f>
        <v>#VALUE!</v>
      </c>
      <c r="BN324" s="0" t="e">
        <f aca="false">BF324^0.04*BG324^0.22*BH324^0.51*BI324^0.06*BM324^0.17</f>
        <v>#VALUE!</v>
      </c>
      <c r="BO324" s="0" t="e">
        <f aca="false">IF(BN324&gt;=90, "Very Good", IF(BN324&gt;=80, "Good", IF(BN324&gt;=70, "Slightly Good", IF(BN324&gt;=60, "Average", IF(BN324&gt;=50, "Slightly Poor", IF(BN324&gt;=40, "Poor", "Very Poor"))))))</f>
        <v>#VALUE!</v>
      </c>
      <c r="BP324" s="0" t="n">
        <f aca="false">IF(AJ324&lt;=1000, -6.942*LN(AJ324)+107.59, IF(AND(AJ324&gt;1000, AJ324&lt;=5213),-36.304*LN(AJ324)+310.72, IF(AJ324&gt;5213, 10)))</f>
        <v>60.3677755530026</v>
      </c>
      <c r="BQ324" s="0" t="n">
        <f aca="false">BF324^0.04*BG324^0.22*BH324^0.51*BI324^0.06*BP324^0.17</f>
        <v>90.4228299212824</v>
      </c>
      <c r="BR324" s="0" t="str">
        <f aca="false">IF(BQ324&gt;=90, "Very Good", IF(BQ324&gt;=80, "Good", IF(BQ324&gt;=70, "Slightly Good", IF(BQ324&gt;=60, "Average", IF(BQ324&gt;=50, "Slightly Poor", IF(BQ324&gt;=40, "Poor", "Very Poor"))))))</f>
        <v>Very Good</v>
      </c>
      <c r="BT324" s="0" t="n">
        <f aca="false">9.81*LN(AH324)+30.6</f>
        <v>43.9511799862602</v>
      </c>
      <c r="BU324" s="0" t="str">
        <f aca="false">IF(BT324&lt;30, "Clean water", IF(AND(BT324&gt;=30, BT324&lt;40), "Hypolimia", IF(AND(BT324&gt;=40,BT324&lt;50), "Mesotrophic", IF(AND(BT324&gt;=50, BT324&lt;70), "Eutrophic", IF(BT324&gt;70,"Hypertrophic")))))</f>
        <v>Mesotrophic</v>
      </c>
      <c r="BW324" s="0" t="str">
        <f aca="false">IF(G324/H324&gt;=1, "PLS CHECK", "")</f>
        <v/>
      </c>
      <c r="BX324" s="0" t="str">
        <f aca="false">IF(AC324/J324&gt;=1, "PLS CHECK", "")</f>
        <v/>
      </c>
      <c r="BY324" s="0" t="str">
        <f aca="false">IF(AE324/J324&gt;=1, "PLS CHECK", "")</f>
        <v/>
      </c>
      <c r="BZ324" s="0" t="str">
        <f aca="false">IF(AD324/J324&gt;=1, "PLS CHECK", "")</f>
        <v/>
      </c>
      <c r="CA324" s="0" t="str">
        <f aca="false">IF(AF324/K324&gt;=1, "PLS CHECK", "")</f>
        <v/>
      </c>
      <c r="CB324" s="0" t="str">
        <f aca="false">IF(AG324/K324&gt;=1, "PLS CHECK", "")</f>
        <v/>
      </c>
    </row>
    <row r="325" customFormat="false" ht="12.5" hidden="false" customHeight="false" outlineLevel="0" collapsed="false">
      <c r="A325" s="0" t="n">
        <v>322</v>
      </c>
      <c r="B325" s="15" t="s">
        <v>135</v>
      </c>
      <c r="C325" s="16" t="s">
        <v>136</v>
      </c>
      <c r="D325" s="0" t="s">
        <v>151</v>
      </c>
      <c r="E325" s="0" t="n">
        <v>7.9</v>
      </c>
      <c r="F325" s="0" t="n">
        <v>9.6</v>
      </c>
      <c r="G325" s="0" t="n">
        <v>3.1</v>
      </c>
      <c r="H325" s="0" t="n">
        <v>7.5</v>
      </c>
      <c r="I325" s="0" t="n">
        <v>12.5</v>
      </c>
      <c r="J325" s="0" t="n">
        <v>7.588</v>
      </c>
      <c r="K325" s="0" t="n">
        <v>0.124</v>
      </c>
      <c r="L325" s="37"/>
      <c r="M325" s="0" t="n">
        <v>13.1</v>
      </c>
      <c r="O325" s="0" t="n">
        <v>570</v>
      </c>
      <c r="BD325" s="0" t="n">
        <v>0.331</v>
      </c>
      <c r="BF325" s="0" t="n">
        <f aca="false">IF(E325&lt;11,-3.6797*E325^2+48.115*E325-53.83,280.92*EXP(-0.2027*E325))</f>
        <v>96.6284230000001</v>
      </c>
      <c r="BG325" s="0" t="n">
        <f aca="false">32.208*LN(F325)+21.438</f>
        <v>94.2848658756438</v>
      </c>
      <c r="BH325" s="0" t="n">
        <f aca="false">IF(G325&lt;=2, -10*G325+100, 88.958*EXP(-0.0755*G325))</f>
        <v>70.3944446082144</v>
      </c>
      <c r="BI325" s="0" t="n">
        <f aca="false">IF(I325&lt;=100, 0.0053*(I325)^2-1.0332*I325+100.76, 122.82*EXP(-0.0092*I325))</f>
        <v>88.673125</v>
      </c>
      <c r="BJ325" s="0" t="e">
        <f aca="false">IF(P325&lt;=1000, -6.942*LN(P325)+107.59, -36.304*LN(P325)+310.72)</f>
        <v>#VALUE!</v>
      </c>
      <c r="BK325" s="0" t="e">
        <f aca="false">BF325^0.04*BG325^0.22*BH325^0.51*BI325^0.06*BJ325^0.17</f>
        <v>#VALUE!</v>
      </c>
      <c r="BL325" s="0" t="e">
        <f aca="false">IF(BK325&gt;=90, "Very Good", IF(BK325&gt;=80, "Good", IF(BK325&gt;=70, "Slightly Good", IF(BK325&gt;=60, "Average", IF(BK325&gt;=50, "Slightly Poor", IF(BK325&gt;=40, "Poor", "Very Poor"))))))</f>
        <v>#VALUE!</v>
      </c>
      <c r="BM325" s="0" t="e">
        <f aca="false">IF(P325&lt;=1000, -6.942*LN(P325)+107.59, IF(AND(P325&gt;1000, P325&lt;=5213),-36.304*LN(P325)+310.72, IF(P325&gt;5213, 10)))</f>
        <v>#VALUE!</v>
      </c>
      <c r="BN325" s="0" t="e">
        <f aca="false">BF325^0.04*BG325^0.22*BH325^0.51*BI325^0.06*BM325^0.17</f>
        <v>#VALUE!</v>
      </c>
      <c r="BO325" s="0" t="e">
        <f aca="false">IF(BN325&gt;=90, "Very Good", IF(BN325&gt;=80, "Good", IF(BN325&gt;=70, "Slightly Good", IF(BN325&gt;=60, "Average", IF(BN325&gt;=50, "Slightly Poor", IF(BN325&gt;=40, "Poor", "Very Poor"))))))</f>
        <v>#VALUE!</v>
      </c>
      <c r="BP325" s="0" t="e">
        <f aca="false">IF(AJ325&lt;=1000, -6.942*LN(AJ325)+107.59, IF(AND(AJ325&gt;1000, AJ325&lt;=5213),-36.304*LN(AJ325)+310.72, IF(AJ325&gt;5213, 10)))</f>
        <v>#VALUE!</v>
      </c>
      <c r="BQ325" s="0" t="e">
        <f aca="false">BF325^0.04*BG325^0.22*BH325^0.51*BI325^0.06*BP325^0.17</f>
        <v>#VALUE!</v>
      </c>
      <c r="BR325" s="0" t="e">
        <f aca="false">IF(BQ325&gt;=90, "Very Good", IF(BQ325&gt;=80, "Good", IF(BQ325&gt;=70, "Slightly Good", IF(BQ325&gt;=60, "Average", IF(BQ325&gt;=50, "Slightly Poor", IF(BQ325&gt;=40, "Poor", "Very Poor"))))))</f>
        <v>#VALUE!</v>
      </c>
      <c r="BT325" s="0" t="e">
        <f aca="false">9.81*LN(AH325)+30.6</f>
        <v>#VALUE!</v>
      </c>
      <c r="BU325" s="0" t="e">
        <f aca="false">IF(BT325&lt;30, "Clean water", IF(AND(BT325&gt;=30, BT325&lt;40), "Hypolimia", IF(AND(BT325&gt;=40,BT325&lt;50), "Mesotrophic", IF(AND(BT325&gt;=50, BT325&lt;70), "Eutrophic", IF(BT325&gt;70,"Hypertrophic")))))</f>
        <v>#VALUE!</v>
      </c>
      <c r="BW325" s="0" t="str">
        <f aca="false">IF(G325/H325&gt;=1, "PLS CHECK", "")</f>
        <v/>
      </c>
      <c r="BX325" s="0" t="str">
        <f aca="false">IF(AC325/J325&gt;=1, "PLS CHECK", "")</f>
        <v/>
      </c>
      <c r="BY325" s="0" t="str">
        <f aca="false">IF(AE325/J325&gt;=1, "PLS CHECK", "")</f>
        <v/>
      </c>
      <c r="BZ325" s="0" t="str">
        <f aca="false">IF(AD325/J325&gt;=1, "PLS CHECK", "")</f>
        <v/>
      </c>
      <c r="CA325" s="0" t="str">
        <f aca="false">IF(AF325/K325&gt;=1, "PLS CHECK", "")</f>
        <v/>
      </c>
      <c r="CB325" s="0" t="str">
        <f aca="false">IF(AG325/K325&gt;=1, "PLS CHECK", "")</f>
        <v/>
      </c>
    </row>
    <row r="326" customFormat="false" ht="12.5" hidden="false" customHeight="false" outlineLevel="0" collapsed="false">
      <c r="A326" s="0" t="n">
        <v>323</v>
      </c>
      <c r="B326" s="15" t="s">
        <v>87</v>
      </c>
      <c r="C326" s="16" t="s">
        <v>88</v>
      </c>
      <c r="D326" s="0" t="s">
        <v>151</v>
      </c>
      <c r="E326" s="0" t="n">
        <v>8</v>
      </c>
      <c r="F326" s="0" t="n">
        <v>7.7</v>
      </c>
      <c r="G326" s="0" t="n">
        <v>1.5</v>
      </c>
      <c r="H326" s="0" t="n">
        <v>5.4</v>
      </c>
      <c r="I326" s="0" t="n">
        <v>3.8</v>
      </c>
      <c r="J326" s="0" t="n">
        <v>5.751</v>
      </c>
      <c r="K326" s="0" t="n">
        <v>0.097</v>
      </c>
      <c r="L326" s="0" t="n">
        <v>2.7</v>
      </c>
      <c r="M326" s="0" t="n">
        <v>14.1</v>
      </c>
      <c r="N326" s="0" t="n">
        <v>0</v>
      </c>
      <c r="O326" s="0" t="n">
        <v>386</v>
      </c>
      <c r="P326" s="37"/>
      <c r="AC326" s="0" t="n">
        <v>5.324</v>
      </c>
      <c r="AD326" s="0" t="n">
        <v>0.79</v>
      </c>
      <c r="AE326" s="0" t="n">
        <v>4.486</v>
      </c>
      <c r="AF326" s="0" t="n">
        <v>0.055</v>
      </c>
      <c r="AG326" s="0" t="n">
        <v>0.05</v>
      </c>
      <c r="AH326" s="0" t="n">
        <v>3.3</v>
      </c>
      <c r="AJ326" s="0" t="n">
        <v>4800</v>
      </c>
      <c r="BF326" s="0" t="n">
        <f aca="false">IF(E326&lt;11,-3.6797*E326^2+48.115*E326-53.83,280.92*EXP(-0.2027*E326))</f>
        <v>95.5892</v>
      </c>
      <c r="BG326" s="0" t="n">
        <f aca="false">32.208*LN(F326)+21.438</f>
        <v>87.1816243519112</v>
      </c>
      <c r="BH326" s="0" t="n">
        <f aca="false">IF(G326&lt;=2, -10*G326+100, 88.958*EXP(-0.0755*G326))</f>
        <v>85</v>
      </c>
      <c r="BI326" s="0" t="n">
        <f aca="false">IF(I326&lt;=100, 0.0053*(I326)^2-1.0332*I326+100.76, 122.82*EXP(-0.0092*I326))</f>
        <v>96.910372</v>
      </c>
      <c r="BJ326" s="0" t="e">
        <f aca="false">IF(P326&lt;=1000, -6.942*LN(P326)+107.59, -36.304*LN(P326)+310.72)</f>
        <v>#VALUE!</v>
      </c>
      <c r="BK326" s="0" t="e">
        <f aca="false">BF326^0.04*BG326^0.22*BH326^0.51*BI326^0.06*BJ326^0.17</f>
        <v>#VALUE!</v>
      </c>
      <c r="BL326" s="0" t="e">
        <f aca="false">IF(BK326&gt;=90, "Very Good", IF(BK326&gt;=80, "Good", IF(BK326&gt;=70, "Slightly Good", IF(BK326&gt;=60, "Average", IF(BK326&gt;=50, "Slightly Poor", IF(BK326&gt;=40, "Poor", "Very Poor"))))))</f>
        <v>#VALUE!</v>
      </c>
      <c r="BM326" s="0" t="e">
        <f aca="false">IF(P326&lt;=1000, -6.942*LN(P326)+107.59, IF(AND(P326&gt;1000, P326&lt;=5213),-36.304*LN(P326)+310.72, IF(P326&gt;5213, 10)))</f>
        <v>#VALUE!</v>
      </c>
      <c r="BN326" s="0" t="e">
        <f aca="false">BF326^0.04*BG326^0.22*BH326^0.51*BI326^0.06*BM326^0.17</f>
        <v>#VALUE!</v>
      </c>
      <c r="BO326" s="0" t="e">
        <f aca="false">IF(BN326&gt;=90, "Very Good", IF(BN326&gt;=80, "Good", IF(BN326&gt;=70, "Slightly Good", IF(BN326&gt;=60, "Average", IF(BN326&gt;=50, "Slightly Poor", IF(BN326&gt;=40, "Poor", "Very Poor"))))))</f>
        <v>#VALUE!</v>
      </c>
      <c r="BP326" s="0" t="n">
        <f aca="false">IF(AJ326&lt;=1000, -6.942*LN(AJ326)+107.59, IF(AND(AJ326&gt;1000, AJ326&lt;=5213),-36.304*LN(AJ326)+310.72, IF(AJ326&gt;5213, 10)))</f>
        <v>2.99382006788824</v>
      </c>
      <c r="BQ326" s="0" t="n">
        <f aca="false">BF326^0.04*BG326^0.22*BH326^0.51*BI326^0.06*BP326^0.17</f>
        <v>49.0065443164863</v>
      </c>
      <c r="BR326" s="0" t="str">
        <f aca="false">IF(BQ326&gt;=90, "Very Good", IF(BQ326&gt;=80, "Good", IF(BQ326&gt;=70, "Slightly Good", IF(BQ326&gt;=60, "Average", IF(BQ326&gt;=50, "Slightly Poor", IF(BQ326&gt;=40, "Poor", "Very Poor"))))))</f>
        <v>Poor</v>
      </c>
      <c r="BT326" s="0" t="n">
        <f aca="false">9.81*LN(AH326)+30.6</f>
        <v>42.3123794157146</v>
      </c>
      <c r="BU326" s="0" t="str">
        <f aca="false">IF(BT326&lt;30, "Clean water", IF(AND(BT326&gt;=30, BT326&lt;40), "Hypolimia", IF(AND(BT326&gt;=40,BT326&lt;50), "Mesotrophic", IF(AND(BT326&gt;=50, BT326&lt;70), "Eutrophic", IF(BT326&gt;70,"Hypertrophic")))))</f>
        <v>Mesotrophic</v>
      </c>
      <c r="BW326" s="0" t="str">
        <f aca="false">IF(G326/H326&gt;=1, "PLS CHECK", "")</f>
        <v/>
      </c>
      <c r="BX326" s="0" t="str">
        <f aca="false">IF(AC326/J326&gt;=1, "PLS CHECK", "")</f>
        <v/>
      </c>
      <c r="BY326" s="0" t="str">
        <f aca="false">IF(AE326/J326&gt;=1, "PLS CHECK", "")</f>
        <v/>
      </c>
      <c r="BZ326" s="0" t="str">
        <f aca="false">IF(AD326/J326&gt;=1, "PLS CHECK", "")</f>
        <v/>
      </c>
      <c r="CA326" s="0" t="str">
        <f aca="false">IF(AF326/K326&gt;=1, "PLS CHECK", "")</f>
        <v/>
      </c>
      <c r="CB326" s="0" t="str">
        <f aca="false">IF(AG326/K326&gt;=1, "PLS CHECK", "")</f>
        <v/>
      </c>
    </row>
    <row r="327" customFormat="false" ht="12.5" hidden="false" customHeight="false" outlineLevel="0" collapsed="false">
      <c r="A327" s="0" t="n">
        <v>324</v>
      </c>
      <c r="B327" s="15" t="s">
        <v>89</v>
      </c>
      <c r="C327" s="16" t="s">
        <v>90</v>
      </c>
      <c r="D327" s="0" t="s">
        <v>151</v>
      </c>
      <c r="E327" s="0" t="n">
        <v>7.4</v>
      </c>
      <c r="F327" s="37"/>
      <c r="G327" s="0" t="n">
        <v>1.5</v>
      </c>
      <c r="H327" s="0" t="n">
        <v>2.6</v>
      </c>
      <c r="I327" s="0" t="n">
        <v>2</v>
      </c>
      <c r="J327" s="0" t="n">
        <v>2.748</v>
      </c>
      <c r="K327" s="0" t="n">
        <v>0.086</v>
      </c>
      <c r="L327" s="0" t="n">
        <v>2</v>
      </c>
      <c r="M327" s="0" t="n">
        <v>10.3</v>
      </c>
      <c r="N327" s="0" t="n">
        <v>0</v>
      </c>
      <c r="O327" s="0" t="n">
        <v>361</v>
      </c>
      <c r="P327" s="0" t="n">
        <v>23000</v>
      </c>
      <c r="AC327" s="0" t="n">
        <v>2.678</v>
      </c>
      <c r="AD327" s="0" t="n">
        <v>1</v>
      </c>
      <c r="AE327" s="37"/>
      <c r="AF327" s="0" t="n">
        <v>0.069</v>
      </c>
      <c r="AG327" s="0" t="n">
        <v>0.054</v>
      </c>
      <c r="AH327" s="0" t="n">
        <v>1.4</v>
      </c>
      <c r="AJ327" s="0" t="n">
        <v>2200</v>
      </c>
      <c r="BF327" s="0" t="n">
        <f aca="false">IF(E327&lt;11,-3.6797*E327^2+48.115*E327-53.83,280.92*EXP(-0.2027*E327))</f>
        <v>100.720628</v>
      </c>
      <c r="BG327" s="0" t="e">
        <f aca="false">32.208*LN(F327)+21.438</f>
        <v>#VALUE!</v>
      </c>
      <c r="BH327" s="0" t="n">
        <f aca="false">IF(G327&lt;=2, -10*G327+100, 88.958*EXP(-0.0755*G327))</f>
        <v>85</v>
      </c>
      <c r="BI327" s="0" t="n">
        <f aca="false">IF(I327&lt;=100, 0.0053*(I327)^2-1.0332*I327+100.76, 122.82*EXP(-0.0092*I327))</f>
        <v>98.7148</v>
      </c>
      <c r="BJ327" s="0" t="n">
        <f aca="false">IF(P327&lt;=1000, -6.942*LN(P327)+107.59, -36.304*LN(P327)+310.72)</f>
        <v>-53.8901296632594</v>
      </c>
      <c r="BK327" s="0" t="e">
        <f aca="false">BF327^0.04*BG327^0.22*BH327^0.51*BI327^0.06*BJ327^0.17</f>
        <v>#VALUE!</v>
      </c>
      <c r="BL327" s="0" t="e">
        <f aca="false">IF(BK327&gt;=90, "Very Good", IF(BK327&gt;=80, "Good", IF(BK327&gt;=70, "Slightly Good", IF(BK327&gt;=60, "Average", IF(BK327&gt;=50, "Slightly Poor", IF(BK327&gt;=40, "Poor", "Very Poor"))))))</f>
        <v>#VALUE!</v>
      </c>
      <c r="BM327" s="0" t="n">
        <f aca="false">IF(P327&lt;=1000, -6.942*LN(P327)+107.59, IF(AND(P327&gt;1000, P327&lt;=5213),-36.304*LN(P327)+310.72, IF(P327&gt;5213, 10)))</f>
        <v>10</v>
      </c>
      <c r="BN327" s="0" t="e">
        <f aca="false">BF327^0.04*BG327^0.22*BH327^0.51*BI327^0.06*BM327^0.17</f>
        <v>#VALUE!</v>
      </c>
      <c r="BO327" s="0" t="e">
        <f aca="false">IF(BN327&gt;=90, "Very Good", IF(BN327&gt;=80, "Good", IF(BN327&gt;=70, "Slightly Good", IF(BN327&gt;=60, "Average", IF(BN327&gt;=50, "Slightly Poor", IF(BN327&gt;=40, "Poor", "Very Poor"))))))</f>
        <v>#VALUE!</v>
      </c>
      <c r="BP327" s="0" t="n">
        <f aca="false">IF(AJ327&lt;=1000, -6.942*LN(AJ327)+107.59, IF(AND(AJ327&gt;1000, AJ327&lt;=5213),-36.304*LN(AJ327)+310.72, IF(AJ327&gt;5213, 10)))</f>
        <v>31.316696341168</v>
      </c>
      <c r="BQ327" s="0" t="e">
        <f aca="false">BF327^0.04*BG327^0.22*BH327^0.51*BI327^0.06*BP327^0.17</f>
        <v>#VALUE!</v>
      </c>
      <c r="BR327" s="0" t="e">
        <f aca="false">IF(BQ327&gt;=90, "Very Good", IF(BQ327&gt;=80, "Good", IF(BQ327&gt;=70, "Slightly Good", IF(BQ327&gt;=60, "Average", IF(BQ327&gt;=50, "Slightly Poor", IF(BQ327&gt;=40, "Poor", "Very Poor"))))))</f>
        <v>#VALUE!</v>
      </c>
      <c r="BT327" s="0" t="n">
        <f aca="false">9.81*LN(AH327)+30.6</f>
        <v>33.9007926412541</v>
      </c>
      <c r="BU327" s="0" t="str">
        <f aca="false">IF(BT327&lt;30, "Clean water", IF(AND(BT327&gt;=30, BT327&lt;40), "Hypolimia", IF(AND(BT327&gt;=40,BT327&lt;50), "Mesotrophic", IF(AND(BT327&gt;=50, BT327&lt;70), "Eutrophic", IF(BT327&gt;70,"Hypertrophic")))))</f>
        <v>Hypolimia</v>
      </c>
      <c r="BW327" s="0" t="str">
        <f aca="false">IF(G327/H327&gt;=1, "PLS CHECK", "")</f>
        <v/>
      </c>
      <c r="BX327" s="0" t="str">
        <f aca="false">IF(AC327/J327&gt;=1, "PLS CHECK", "")</f>
        <v/>
      </c>
      <c r="BY327" s="0" t="str">
        <f aca="false">IF(AE327/J327&gt;=1, "PLS CHECK", "")</f>
        <v/>
      </c>
      <c r="BZ327" s="0" t="str">
        <f aca="false">IF(AD327/J327&gt;=1, "PLS CHECK", "")</f>
        <v/>
      </c>
      <c r="CA327" s="0" t="str">
        <f aca="false">IF(AF327/K327&gt;=1, "PLS CHECK", "")</f>
        <v/>
      </c>
      <c r="CB327" s="0" t="str">
        <f aca="false">IF(AG327/K327&gt;=1, "PLS CHECK", "")</f>
        <v/>
      </c>
    </row>
    <row r="328" customFormat="false" ht="12.5" hidden="false" customHeight="false" outlineLevel="0" collapsed="false">
      <c r="A328" s="0" t="n">
        <v>325</v>
      </c>
      <c r="B328" s="15" t="s">
        <v>91</v>
      </c>
      <c r="C328" s="16" t="s">
        <v>92</v>
      </c>
      <c r="D328" s="0" t="s">
        <v>151</v>
      </c>
      <c r="E328" s="0" t="n">
        <v>7.5</v>
      </c>
      <c r="F328" s="0" t="n">
        <v>12.5</v>
      </c>
      <c r="G328" s="0" t="n">
        <v>1</v>
      </c>
      <c r="H328" s="37"/>
      <c r="I328" s="37"/>
      <c r="J328" s="0" t="n">
        <v>5.195</v>
      </c>
      <c r="K328" s="0" t="n">
        <v>0.045</v>
      </c>
      <c r="L328" s="37"/>
      <c r="M328" s="0" t="n">
        <v>11.4</v>
      </c>
      <c r="N328" s="0" t="n">
        <v>0</v>
      </c>
      <c r="O328" s="0" t="n">
        <v>488</v>
      </c>
      <c r="P328" s="0" t="n">
        <v>19000</v>
      </c>
      <c r="AC328" s="0" t="n">
        <v>5.121</v>
      </c>
      <c r="AD328" s="0" t="n">
        <v>0.051</v>
      </c>
      <c r="AE328" s="0" t="n">
        <v>4.686</v>
      </c>
      <c r="AF328" s="0" t="n">
        <v>0.04</v>
      </c>
      <c r="AG328" s="0" t="n">
        <v>0.009</v>
      </c>
      <c r="AH328" s="0" t="n">
        <v>1</v>
      </c>
      <c r="AJ328" s="0" t="n">
        <v>140</v>
      </c>
      <c r="BF328" s="0" t="n">
        <f aca="false">IF(E328&lt;11,-3.6797*E328^2+48.115*E328-53.83,280.92*EXP(-0.2027*E328))</f>
        <v>100.049375</v>
      </c>
      <c r="BG328" s="0" t="n">
        <f aca="false">32.208*LN(F328)+21.438</f>
        <v>102.78666817588</v>
      </c>
      <c r="BH328" s="0" t="n">
        <f aca="false">IF(G328&lt;=2, -10*G328+100, 88.958*EXP(-0.0755*G328))</f>
        <v>90</v>
      </c>
      <c r="BI328" s="0" t="n">
        <f aca="false">IF(I328&lt;=100, 0.0053*(I328)^2-1.0332*I328+100.76, 122.82*EXP(-0.0092*I328))</f>
        <v>100.76</v>
      </c>
      <c r="BJ328" s="0" t="n">
        <f aca="false">IF(P328&lt;=1000, -6.942*LN(P328)+107.59, -36.304*LN(P328)+310.72)</f>
        <v>-46.9540603478259</v>
      </c>
      <c r="BK328" s="0" t="e">
        <f aca="false">BF328^0.04*BG328^0.22*BH328^0.51*BI328^0.06*BJ328^0.17</f>
        <v>#NUM!</v>
      </c>
      <c r="BL328" s="0" t="e">
        <f aca="false">IF(BK328&gt;=90, "Very Good", IF(BK328&gt;=80, "Good", IF(BK328&gt;=70, "Slightly Good", IF(BK328&gt;=60, "Average", IF(BK328&gt;=50, "Slightly Poor", IF(BK328&gt;=40, "Poor", "Very Poor"))))))</f>
        <v>#NUM!</v>
      </c>
      <c r="BM328" s="0" t="n">
        <f aca="false">IF(P328&lt;=1000, -6.942*LN(P328)+107.59, IF(AND(P328&gt;1000, P328&lt;=5213),-36.304*LN(P328)+310.72, IF(P328&gt;5213, 10)))</f>
        <v>10</v>
      </c>
      <c r="BN328" s="0" t="n">
        <f aca="false">BF328^0.04*BG328^0.22*BH328^0.51*BI328^0.06*BM328^0.17</f>
        <v>64.4904842561222</v>
      </c>
      <c r="BO328" s="0" t="str">
        <f aca="false">IF(BN328&gt;=90, "Very Good", IF(BN328&gt;=80, "Good", IF(BN328&gt;=70, "Slightly Good", IF(BN328&gt;=60, "Average", IF(BN328&gt;=50, "Slightly Poor", IF(BN328&gt;=40, "Poor", "Very Poor"))))))</f>
        <v>Average</v>
      </c>
      <c r="BP328" s="0" t="n">
        <f aca="false">IF(AJ328&lt;=1000, -6.942*LN(AJ328)+107.59, IF(AND(AJ328&gt;1000, AJ328&lt;=5213),-36.304*LN(AJ328)+310.72, IF(AJ328&gt;5213, 10)))</f>
        <v>73.2851183022462</v>
      </c>
      <c r="BQ328" s="0" t="n">
        <f aca="false">BF328^0.04*BG328^0.22*BH328^0.51*BI328^0.06*BP328^0.17</f>
        <v>90.4791106064674</v>
      </c>
      <c r="BR328" s="0" t="str">
        <f aca="false">IF(BQ328&gt;=90, "Very Good", IF(BQ328&gt;=80, "Good", IF(BQ328&gt;=70, "Slightly Good", IF(BQ328&gt;=60, "Average", IF(BQ328&gt;=50, "Slightly Poor", IF(BQ328&gt;=40, "Poor", "Very Poor"))))))</f>
        <v>Very Good</v>
      </c>
      <c r="BT328" s="0" t="n">
        <f aca="false">9.81*LN(AH328)+30.6</f>
        <v>30.6</v>
      </c>
      <c r="BU328" s="0" t="str">
        <f aca="false">IF(BT328&lt;30, "Clean water", IF(AND(BT328&gt;=30, BT328&lt;40), "Hypolimia", IF(AND(BT328&gt;=40,BT328&lt;50), "Mesotrophic", IF(AND(BT328&gt;=50, BT328&lt;70), "Eutrophic", IF(BT328&gt;70,"Hypertrophic")))))</f>
        <v>Hypolimia</v>
      </c>
      <c r="BW328" s="0" t="e">
        <f aca="false">IF(G328/H328&gt;=1, "PLS CHECK", "")</f>
        <v>#DIV/0!</v>
      </c>
      <c r="BX328" s="0" t="str">
        <f aca="false">IF(AC328/J328&gt;=1, "PLS CHECK", "")</f>
        <v/>
      </c>
      <c r="BY328" s="0" t="str">
        <f aca="false">IF(AE328/J328&gt;=1, "PLS CHECK", "")</f>
        <v/>
      </c>
      <c r="BZ328" s="0" t="str">
        <f aca="false">IF(AD328/J328&gt;=1, "PLS CHECK", "")</f>
        <v/>
      </c>
      <c r="CA328" s="0" t="str">
        <f aca="false">IF(AF328/K328&gt;=1, "PLS CHECK", "")</f>
        <v/>
      </c>
      <c r="CB328" s="0" t="str">
        <f aca="false">IF(AG328/K328&gt;=1, "PLS CHECK", "")</f>
        <v/>
      </c>
    </row>
    <row r="329" customFormat="false" ht="12.5" hidden="false" customHeight="false" outlineLevel="0" collapsed="false">
      <c r="A329" s="0" t="n">
        <v>326</v>
      </c>
      <c r="B329" s="15" t="s">
        <v>137</v>
      </c>
      <c r="C329" s="16" t="s">
        <v>138</v>
      </c>
      <c r="D329" s="0" t="s">
        <v>151</v>
      </c>
      <c r="E329" s="0" t="n">
        <v>7.8</v>
      </c>
      <c r="F329" s="0" t="n">
        <v>10.1</v>
      </c>
      <c r="G329" s="0" t="n">
        <v>1.8</v>
      </c>
      <c r="H329" s="37"/>
      <c r="I329" s="0" t="n">
        <v>2.9</v>
      </c>
      <c r="J329" s="0" t="n">
        <v>8.247</v>
      </c>
      <c r="K329" s="0" t="n">
        <v>0.188</v>
      </c>
      <c r="L329" s="37"/>
      <c r="M329" s="0" t="n">
        <v>15.7</v>
      </c>
      <c r="O329" s="0" t="n">
        <v>710</v>
      </c>
      <c r="BD329" s="0" t="n">
        <v>3.714</v>
      </c>
      <c r="BF329" s="0" t="n">
        <f aca="false">IF(E329&lt;11,-3.6797*E329^2+48.115*E329-53.83,280.92*EXP(-0.2027*E329))</f>
        <v>97.5940520000001</v>
      </c>
      <c r="BG329" s="0" t="n">
        <f aca="false">32.208*LN(F329)+21.438</f>
        <v>95.9201409312711</v>
      </c>
      <c r="BH329" s="0" t="n">
        <f aca="false">IF(G329&lt;=2, -10*G329+100, 88.958*EXP(-0.0755*G329))</f>
        <v>82</v>
      </c>
      <c r="BI329" s="0" t="n">
        <f aca="false">IF(I329&lt;=100, 0.0053*(I329)^2-1.0332*I329+100.76, 122.82*EXP(-0.0092*I329))</f>
        <v>97.808293</v>
      </c>
      <c r="BJ329" s="0" t="e">
        <f aca="false">IF(P329&lt;=1000, -6.942*LN(P329)+107.59, -36.304*LN(P329)+310.72)</f>
        <v>#VALUE!</v>
      </c>
      <c r="BK329" s="0" t="e">
        <f aca="false">BF329^0.04*BG329^0.22*BH329^0.51*BI329^0.06*BJ329^0.17</f>
        <v>#VALUE!</v>
      </c>
      <c r="BL329" s="0" t="e">
        <f aca="false">IF(BK329&gt;=90, "Very Good", IF(BK329&gt;=80, "Good", IF(BK329&gt;=70, "Slightly Good", IF(BK329&gt;=60, "Average", IF(BK329&gt;=50, "Slightly Poor", IF(BK329&gt;=40, "Poor", "Very Poor"))))))</f>
        <v>#VALUE!</v>
      </c>
      <c r="BM329" s="0" t="e">
        <f aca="false">IF(P329&lt;=1000, -6.942*LN(P329)+107.59, IF(AND(P329&gt;1000, P329&lt;=5213),-36.304*LN(P329)+310.72, IF(P329&gt;5213, 10)))</f>
        <v>#VALUE!</v>
      </c>
      <c r="BN329" s="0" t="e">
        <f aca="false">BF329^0.04*BG329^0.22*BH329^0.51*BI329^0.06*BM329^0.17</f>
        <v>#VALUE!</v>
      </c>
      <c r="BO329" s="0" t="e">
        <f aca="false">IF(BN329&gt;=90, "Very Good", IF(BN329&gt;=80, "Good", IF(BN329&gt;=70, "Slightly Good", IF(BN329&gt;=60, "Average", IF(BN329&gt;=50, "Slightly Poor", IF(BN329&gt;=40, "Poor", "Very Poor"))))))</f>
        <v>#VALUE!</v>
      </c>
      <c r="BP329" s="0" t="e">
        <f aca="false">IF(AJ329&lt;=1000, -6.942*LN(AJ329)+107.59, IF(AND(AJ329&gt;1000, AJ329&lt;=5213),-36.304*LN(AJ329)+310.72, IF(AJ329&gt;5213, 10)))</f>
        <v>#VALUE!</v>
      </c>
      <c r="BQ329" s="0" t="e">
        <f aca="false">BF329^0.04*BG329^0.22*BH329^0.51*BI329^0.06*BP329^0.17</f>
        <v>#VALUE!</v>
      </c>
      <c r="BR329" s="0" t="e">
        <f aca="false">IF(BQ329&gt;=90, "Very Good", IF(BQ329&gt;=80, "Good", IF(BQ329&gt;=70, "Slightly Good", IF(BQ329&gt;=60, "Average", IF(BQ329&gt;=50, "Slightly Poor", IF(BQ329&gt;=40, "Poor", "Very Poor"))))))</f>
        <v>#VALUE!</v>
      </c>
      <c r="BT329" s="0" t="e">
        <f aca="false">9.81*LN(AH329)+30.6</f>
        <v>#VALUE!</v>
      </c>
      <c r="BU329" s="0" t="e">
        <f aca="false">IF(BT329&lt;30, "Clean water", IF(AND(BT329&gt;=30, BT329&lt;40), "Hypolimia", IF(AND(BT329&gt;=40,BT329&lt;50), "Mesotrophic", IF(AND(BT329&gt;=50, BT329&lt;70), "Eutrophic", IF(BT329&gt;70,"Hypertrophic")))))</f>
        <v>#VALUE!</v>
      </c>
      <c r="BW329" s="0" t="e">
        <f aca="false">IF(G329/H329&gt;=1, "PLS CHECK", "")</f>
        <v>#DIV/0!</v>
      </c>
      <c r="BX329" s="0" t="str">
        <f aca="false">IF(AC329/J329&gt;=1, "PLS CHECK", "")</f>
        <v/>
      </c>
      <c r="BY329" s="0" t="str">
        <f aca="false">IF(AE329/J329&gt;=1, "PLS CHECK", "")</f>
        <v/>
      </c>
      <c r="BZ329" s="0" t="str">
        <f aca="false">IF(AD329/J329&gt;=1, "PLS CHECK", "")</f>
        <v/>
      </c>
      <c r="CA329" s="0" t="str">
        <f aca="false">IF(AF329/K329&gt;=1, "PLS CHECK", "")</f>
        <v/>
      </c>
      <c r="CB329" s="0" t="str">
        <f aca="false">IF(AG329/K329&gt;=1, "PLS CHECK", "")</f>
        <v/>
      </c>
    </row>
    <row r="330" customFormat="false" ht="12.5" hidden="false" customHeight="false" outlineLevel="0" collapsed="false">
      <c r="A330" s="0" t="n">
        <v>327</v>
      </c>
      <c r="B330" s="15" t="s">
        <v>93</v>
      </c>
      <c r="C330" s="16" t="s">
        <v>94</v>
      </c>
      <c r="D330" s="0" t="s">
        <v>151</v>
      </c>
      <c r="E330" s="0" t="n">
        <v>8.1</v>
      </c>
      <c r="F330" s="0" t="n">
        <v>11</v>
      </c>
      <c r="G330" s="0" t="n">
        <v>1.4</v>
      </c>
      <c r="H330" s="0" t="n">
        <v>6.8</v>
      </c>
      <c r="I330" s="0" t="n">
        <v>7.4</v>
      </c>
      <c r="J330" s="37"/>
      <c r="K330" s="0" t="n">
        <v>0.188</v>
      </c>
      <c r="L330" s="37"/>
      <c r="M330" s="0" t="n">
        <v>12.7</v>
      </c>
      <c r="N330" s="0" t="n">
        <v>0</v>
      </c>
      <c r="O330" s="37"/>
      <c r="P330" s="0" t="n">
        <v>11000</v>
      </c>
      <c r="AC330" s="37"/>
      <c r="AD330" s="0" t="n">
        <v>0.321</v>
      </c>
      <c r="AE330" s="37"/>
      <c r="AF330" s="37"/>
      <c r="AG330" s="37"/>
      <c r="AH330" s="0" t="n">
        <v>5.8</v>
      </c>
      <c r="AJ330" s="0" t="n">
        <v>4300</v>
      </c>
      <c r="BD330" s="0" t="n">
        <v>3.147</v>
      </c>
      <c r="BF330" s="0" t="n">
        <f aca="false">IF(E330&lt;11,-3.6797*E330^2+48.115*E330-53.83,280.92*EXP(-0.2027*E330))</f>
        <v>94.476383</v>
      </c>
      <c r="BG330" s="0" t="n">
        <f aca="false">32.208*LN(F330)+21.438</f>
        <v>98.6694109462899</v>
      </c>
      <c r="BH330" s="0" t="n">
        <f aca="false">IF(G330&lt;=2, -10*G330+100, 88.958*EXP(-0.0755*G330))</f>
        <v>86</v>
      </c>
      <c r="BI330" s="0" t="n">
        <f aca="false">IF(I330&lt;=100, 0.0053*(I330)^2-1.0332*I330+100.76, 122.82*EXP(-0.0092*I330))</f>
        <v>93.404548</v>
      </c>
      <c r="BJ330" s="0" t="n">
        <f aca="false">IF(P330&lt;=1000, -6.942*LN(P330)+107.59, -36.304*LN(P330)+310.72)</f>
        <v>-27.1123376318395</v>
      </c>
      <c r="BK330" s="0" t="e">
        <f aca="false">BF330^0.04*BG330^0.22*BH330^0.51*BI330^0.06*BJ330^0.17</f>
        <v>#NUM!</v>
      </c>
      <c r="BL330" s="0" t="e">
        <f aca="false">IF(BK330&gt;=90, "Very Good", IF(BK330&gt;=80, "Good", IF(BK330&gt;=70, "Slightly Good", IF(BK330&gt;=60, "Average", IF(BK330&gt;=50, "Slightly Poor", IF(BK330&gt;=40, "Poor", "Very Poor"))))))</f>
        <v>#NUM!</v>
      </c>
      <c r="BM330" s="0" t="n">
        <f aca="false">IF(P330&lt;=1000, -6.942*LN(P330)+107.59, IF(AND(P330&gt;1000, P330&lt;=5213),-36.304*LN(P330)+310.72, IF(P330&gt;5213, 10)))</f>
        <v>10</v>
      </c>
      <c r="BN330" s="0" t="n">
        <f aca="false">BF330^0.04*BG330^0.22*BH330^0.51*BI330^0.06*BM330^0.17</f>
        <v>62.022515977565</v>
      </c>
      <c r="BO330" s="0" t="str">
        <f aca="false">IF(BN330&gt;=90, "Very Good", IF(BN330&gt;=80, "Good", IF(BN330&gt;=70, "Slightly Good", IF(BN330&gt;=60, "Average", IF(BN330&gt;=50, "Slightly Poor", IF(BN330&gt;=40, "Poor", "Very Poor"))))))</f>
        <v>Average</v>
      </c>
      <c r="BP330" s="0" t="n">
        <f aca="false">IF(AJ330&lt;=1000, -6.942*LN(AJ330)+107.59, IF(AND(AJ330&gt;1000, AJ330&lt;=5213),-36.304*LN(AJ330)+310.72, IF(AJ330&gt;5213, 10)))</f>
        <v>6.98729256774925</v>
      </c>
      <c r="BQ330" s="0" t="n">
        <f aca="false">BF330^0.04*BG330^0.22*BH330^0.51*BI330^0.06*BP330^0.17</f>
        <v>58.3555138290038</v>
      </c>
      <c r="BR330" s="0" t="str">
        <f aca="false">IF(BQ330&gt;=90, "Very Good", IF(BQ330&gt;=80, "Good", IF(BQ330&gt;=70, "Slightly Good", IF(BQ330&gt;=60, "Average", IF(BQ330&gt;=50, "Slightly Poor", IF(BQ330&gt;=40, "Poor", "Very Poor"))))))</f>
        <v>Slightly Poor</v>
      </c>
      <c r="BT330" s="0" t="n">
        <f aca="false">9.81*LN(AH330)+30.6</f>
        <v>47.8445861711888</v>
      </c>
      <c r="BU330" s="0" t="str">
        <f aca="false">IF(BT330&lt;30, "Clean water", IF(AND(BT330&gt;=30, BT330&lt;40), "Hypolimia", IF(AND(BT330&gt;=40,BT330&lt;50), "Mesotrophic", IF(AND(BT330&gt;=50, BT330&lt;70), "Eutrophic", IF(BT330&gt;70,"Hypertrophic")))))</f>
        <v>Mesotrophic</v>
      </c>
      <c r="BW330" s="0" t="str">
        <f aca="false">IF(G330/H330&gt;=1, "PLS CHECK", "")</f>
        <v/>
      </c>
      <c r="BX330" s="0" t="e">
        <f aca="false">IF(AC330/J330&gt;=1, "PLS CHECK", "")</f>
        <v>#DIV/0!</v>
      </c>
      <c r="BY330" s="0" t="e">
        <f aca="false">IF(AE330/J330&gt;=1, "PLS CHECK", "")</f>
        <v>#DIV/0!</v>
      </c>
      <c r="BZ330" s="0" t="e">
        <f aca="false">IF(AD330/J330&gt;=1, "PLS CHECK", "")</f>
        <v>#DIV/0!</v>
      </c>
      <c r="CA330" s="0" t="str">
        <f aca="false">IF(AF330/K330&gt;=1, "PLS CHECK", "")</f>
        <v/>
      </c>
      <c r="CB330" s="0" t="str">
        <f aca="false">IF(AG330/K330&gt;=1, "PLS CHECK", "")</f>
        <v/>
      </c>
    </row>
    <row r="331" customFormat="false" ht="12.5" hidden="false" customHeight="false" outlineLevel="0" collapsed="false">
      <c r="A331" s="0" t="n">
        <v>328</v>
      </c>
      <c r="B331" s="15" t="s">
        <v>95</v>
      </c>
      <c r="C331" s="16" t="s">
        <v>96</v>
      </c>
      <c r="D331" s="0" t="s">
        <v>151</v>
      </c>
      <c r="E331" s="0" t="n">
        <v>7.5</v>
      </c>
      <c r="F331" s="0" t="n">
        <v>10.1</v>
      </c>
      <c r="G331" s="0" t="n">
        <v>1.3</v>
      </c>
      <c r="H331" s="0" t="n">
        <v>4.8</v>
      </c>
      <c r="I331" s="0" t="n">
        <v>3.2</v>
      </c>
      <c r="J331" s="0" t="n">
        <v>7.153</v>
      </c>
      <c r="K331" s="0" t="n">
        <v>0.11</v>
      </c>
      <c r="L331" s="0" t="n">
        <v>4</v>
      </c>
      <c r="M331" s="0" t="n">
        <v>10</v>
      </c>
      <c r="N331" s="0" t="n">
        <v>0</v>
      </c>
      <c r="O331" s="0" t="n">
        <v>697</v>
      </c>
      <c r="P331" s="0" t="n">
        <v>40000</v>
      </c>
      <c r="AC331" s="0" t="n">
        <v>7.114</v>
      </c>
      <c r="AD331" s="0" t="n">
        <v>0.152</v>
      </c>
      <c r="AE331" s="0" t="n">
        <v>6.1</v>
      </c>
      <c r="AF331" s="0" t="n">
        <v>0.093</v>
      </c>
      <c r="AG331" s="0" t="n">
        <v>0.079</v>
      </c>
      <c r="AH331" s="0" t="n">
        <v>2</v>
      </c>
      <c r="AJ331" s="0" t="n">
        <v>900</v>
      </c>
      <c r="BF331" s="0" t="n">
        <f aca="false">IF(E331&lt;11,-3.6797*E331^2+48.115*E331-53.83,280.92*EXP(-0.2027*E331))</f>
        <v>100.049375</v>
      </c>
      <c r="BG331" s="0" t="n">
        <f aca="false">32.208*LN(F331)+21.438</f>
        <v>95.9201409312711</v>
      </c>
      <c r="BH331" s="0" t="n">
        <f aca="false">IF(G331&lt;=2, -10*G331+100, 88.958*EXP(-0.0755*G331))</f>
        <v>87</v>
      </c>
      <c r="BI331" s="0" t="n">
        <f aca="false">IF(I331&lt;=100, 0.0053*(I331)^2-1.0332*I331+100.76, 122.82*EXP(-0.0092*I331))</f>
        <v>97.508032</v>
      </c>
      <c r="BJ331" s="0" t="n">
        <f aca="false">IF(P331&lt;=1000, -6.942*LN(P331)+107.59, -36.304*LN(P331)+310.72)</f>
        <v>-73.9802273503198</v>
      </c>
      <c r="BK331" s="0" t="e">
        <f aca="false">BF331^0.04*BG331^0.22*BH331^0.51*BI331^0.06*BJ331^0.17</f>
        <v>#NUM!</v>
      </c>
      <c r="BL331" s="0" t="e">
        <f aca="false">IF(BK331&gt;=90, "Very Good", IF(BK331&gt;=80, "Good", IF(BK331&gt;=70, "Slightly Good", IF(BK331&gt;=60, "Average", IF(BK331&gt;=50, "Slightly Poor", IF(BK331&gt;=40, "Poor", "Very Poor"))))))</f>
        <v>#NUM!</v>
      </c>
      <c r="BM331" s="0" t="n">
        <f aca="false">IF(P331&lt;=1000, -6.942*LN(P331)+107.59, IF(AND(P331&gt;1000, P331&lt;=5213),-36.304*LN(P331)+310.72, IF(P331&gt;5213, 10)))</f>
        <v>10</v>
      </c>
      <c r="BN331" s="0" t="n">
        <f aca="false">BF331^0.04*BG331^0.22*BH331^0.51*BI331^0.06*BM331^0.17</f>
        <v>62.3054411417765</v>
      </c>
      <c r="BO331" s="0" t="str">
        <f aca="false">IF(BN331&gt;=90, "Very Good", IF(BN331&gt;=80, "Good", IF(BN331&gt;=70, "Slightly Good", IF(BN331&gt;=60, "Average", IF(BN331&gt;=50, "Slightly Poor", IF(BN331&gt;=40, "Poor", "Very Poor"))))))</f>
        <v>Average</v>
      </c>
      <c r="BP331" s="0" t="n">
        <f aca="false">IF(AJ331&lt;=1000, -6.942*LN(AJ331)+107.59, IF(AND(AJ331&gt;1000, AJ331&lt;=5213),-36.304*LN(AJ331)+310.72, IF(AJ331&gt;5213, 10)))</f>
        <v>60.3677755530026</v>
      </c>
      <c r="BQ331" s="0" t="n">
        <f aca="false">BF331^0.04*BG331^0.22*BH331^0.51*BI331^0.06*BP331^0.17</f>
        <v>84.57906011552</v>
      </c>
      <c r="BR331" s="0" t="str">
        <f aca="false">IF(BQ331&gt;=90, "Very Good", IF(BQ331&gt;=80, "Good", IF(BQ331&gt;=70, "Slightly Good", IF(BQ331&gt;=60, "Average", IF(BQ331&gt;=50, "Slightly Poor", IF(BQ331&gt;=40, "Poor", "Very Poor"))))))</f>
        <v>Good</v>
      </c>
      <c r="BT331" s="0" t="n">
        <f aca="false">9.81*LN(AH331)+30.6</f>
        <v>37.3997738412931</v>
      </c>
      <c r="BU331" s="0" t="str">
        <f aca="false">IF(BT331&lt;30, "Clean water", IF(AND(BT331&gt;=30, BT331&lt;40), "Hypolimia", IF(AND(BT331&gt;=40,BT331&lt;50), "Mesotrophic", IF(AND(BT331&gt;=50, BT331&lt;70), "Eutrophic", IF(BT331&gt;70,"Hypertrophic")))))</f>
        <v>Hypolimia</v>
      </c>
      <c r="BW331" s="0" t="str">
        <f aca="false">IF(G331/H331&gt;=1, "PLS CHECK", "")</f>
        <v/>
      </c>
      <c r="BX331" s="0" t="str">
        <f aca="false">IF(AC331/J331&gt;=1, "PLS CHECK", "")</f>
        <v/>
      </c>
      <c r="BY331" s="0" t="str">
        <f aca="false">IF(AE331/J331&gt;=1, "PLS CHECK", "")</f>
        <v/>
      </c>
      <c r="BZ331" s="0" t="str">
        <f aca="false">IF(AD331/J331&gt;=1, "PLS CHECK", "")</f>
        <v/>
      </c>
      <c r="CA331" s="0" t="str">
        <f aca="false">IF(AF331/K331&gt;=1, "PLS CHECK", "")</f>
        <v/>
      </c>
      <c r="CB331" s="0" t="str">
        <f aca="false">IF(AG331/K331&gt;=1, "PLS CHECK", "")</f>
        <v/>
      </c>
    </row>
    <row r="332" customFormat="false" ht="12.5" hidden="false" customHeight="false" outlineLevel="0" collapsed="false">
      <c r="A332" s="0" t="n">
        <v>329</v>
      </c>
      <c r="B332" s="15" t="s">
        <v>97</v>
      </c>
      <c r="C332" s="16" t="s">
        <v>98</v>
      </c>
      <c r="D332" s="0" t="s">
        <v>151</v>
      </c>
      <c r="E332" s="0" t="n">
        <v>7.8</v>
      </c>
      <c r="F332" s="0" t="n">
        <v>11.4</v>
      </c>
      <c r="G332" s="0" t="n">
        <v>1.3</v>
      </c>
      <c r="H332" s="0" t="n">
        <v>4.7</v>
      </c>
      <c r="I332" s="0" t="n">
        <v>6.4</v>
      </c>
      <c r="J332" s="37"/>
      <c r="K332" s="0" t="n">
        <v>0.027</v>
      </c>
      <c r="L332" s="0" t="n">
        <v>2.5</v>
      </c>
      <c r="M332" s="0" t="n">
        <v>12.6</v>
      </c>
      <c r="N332" s="0" t="n">
        <v>0</v>
      </c>
      <c r="O332" s="0" t="n">
        <v>263</v>
      </c>
      <c r="P332" s="0" t="n">
        <v>1700</v>
      </c>
      <c r="AC332" s="0" t="n">
        <v>2.224</v>
      </c>
      <c r="AD332" s="0" t="n">
        <v>0.047</v>
      </c>
      <c r="AE332" s="0" t="n">
        <v>1.979</v>
      </c>
      <c r="AF332" s="0" t="n">
        <v>0.012</v>
      </c>
      <c r="AG332" s="0" t="n">
        <v>0.001</v>
      </c>
      <c r="AH332" s="0" t="n">
        <v>17.2</v>
      </c>
      <c r="AJ332" s="0" t="n">
        <v>40</v>
      </c>
      <c r="BF332" s="0" t="n">
        <f aca="false">IF(E332&lt;11,-3.6797*E332^2+48.115*E332-53.83,280.92*EXP(-0.2027*E332))</f>
        <v>97.5940520000001</v>
      </c>
      <c r="BG332" s="0" t="n">
        <f aca="false">32.208*LN(F332)+21.438</f>
        <v>99.8198189507377</v>
      </c>
      <c r="BH332" s="0" t="n">
        <f aca="false">IF(G332&lt;=2, -10*G332+100, 88.958*EXP(-0.0755*G332))</f>
        <v>87</v>
      </c>
      <c r="BI332" s="0" t="n">
        <f aca="false">IF(I332&lt;=100, 0.0053*(I332)^2-1.0332*I332+100.76, 122.82*EXP(-0.0092*I332))</f>
        <v>94.364608</v>
      </c>
      <c r="BJ332" s="0" t="n">
        <f aca="false">IF(P332&lt;=1000, -6.942*LN(P332)+107.59, -36.304*LN(P332)+310.72)</f>
        <v>40.6769243252715</v>
      </c>
      <c r="BK332" s="0" t="n">
        <f aca="false">BF332^0.04*BG332^0.22*BH332^0.51*BI332^0.06*BJ332^0.17</f>
        <v>79.5494480446991</v>
      </c>
      <c r="BL332" s="0" t="str">
        <f aca="false">IF(BK332&gt;=90, "Very Good", IF(BK332&gt;=80, "Good", IF(BK332&gt;=70, "Slightly Good", IF(BK332&gt;=60, "Average", IF(BK332&gt;=50, "Slightly Poor", IF(BK332&gt;=40, "Poor", "Very Poor"))))))</f>
        <v>Slightly Good</v>
      </c>
      <c r="BM332" s="0" t="n">
        <f aca="false">IF(P332&lt;=1000, -6.942*LN(P332)+107.59, IF(AND(P332&gt;1000, P332&lt;=5213),-36.304*LN(P332)+310.72, IF(P332&gt;5213, 10)))</f>
        <v>40.6769243252715</v>
      </c>
      <c r="BN332" s="0" t="n">
        <f aca="false">BF332^0.04*BG332^0.22*BH332^0.51*BI332^0.06*BM332^0.17</f>
        <v>79.5494480446991</v>
      </c>
      <c r="BO332" s="0" t="str">
        <f aca="false">IF(BN332&gt;=90, "Very Good", IF(BN332&gt;=80, "Good", IF(BN332&gt;=70, "Slightly Good", IF(BN332&gt;=60, "Average", IF(BN332&gt;=50, "Slightly Poor", IF(BN332&gt;=40, "Poor", "Very Poor"))))))</f>
        <v>Slightly Good</v>
      </c>
      <c r="BP332" s="0" t="n">
        <f aca="false">IF(AJ332&lt;=1000, -6.942*LN(AJ332)+107.59, IF(AND(AJ332&gt;1000, AJ332&lt;=5213),-36.304*LN(AJ332)+310.72, IF(AJ332&gt;5213, 10)))</f>
        <v>81.981798829541</v>
      </c>
      <c r="BQ332" s="0" t="n">
        <f aca="false">BF332^0.04*BG332^0.22*BH332^0.51*BI332^0.06*BP332^0.17</f>
        <v>89.6148449499186</v>
      </c>
      <c r="BR332" s="0" t="str">
        <f aca="false">IF(BQ332&gt;=90, "Very Good", IF(BQ332&gt;=80, "Good", IF(BQ332&gt;=70, "Slightly Good", IF(BQ332&gt;=60, "Average", IF(BQ332&gt;=50, "Slightly Poor", IF(BQ332&gt;=40, "Poor", "Very Poor"))))))</f>
        <v>Good</v>
      </c>
      <c r="BT332" s="0" t="n">
        <f aca="false">9.81*LN(AH332)+30.6</f>
        <v>58.5085610552684</v>
      </c>
      <c r="BU332" s="0" t="str">
        <f aca="false">IF(BT332&lt;30, "Clean water", IF(AND(BT332&gt;=30, BT332&lt;40), "Hypolimia", IF(AND(BT332&gt;=40,BT332&lt;50), "Mesotrophic", IF(AND(BT332&gt;=50, BT332&lt;70), "Eutrophic", IF(BT332&gt;70,"Hypertrophic")))))</f>
        <v>Eutrophic</v>
      </c>
      <c r="BW332" s="0" t="str">
        <f aca="false">IF(G332/H332&gt;=1, "PLS CHECK", "")</f>
        <v/>
      </c>
      <c r="BX332" s="0" t="e">
        <f aca="false">IF(AC332/J332&gt;=1, "PLS CHECK", "")</f>
        <v>#DIV/0!</v>
      </c>
      <c r="BY332" s="0" t="e">
        <f aca="false">IF(AE332/J332&gt;=1, "PLS CHECK", "")</f>
        <v>#DIV/0!</v>
      </c>
      <c r="BZ332" s="0" t="e">
        <f aca="false">IF(AD332/J332&gt;=1, "PLS CHECK", "")</f>
        <v>#DIV/0!</v>
      </c>
      <c r="CA332" s="0" t="str">
        <f aca="false">IF(AF332/K332&gt;=1, "PLS CHECK", "")</f>
        <v/>
      </c>
      <c r="CB332" s="0" t="str">
        <f aca="false">IF(AG332/K332&gt;=1, "PLS CHECK", "")</f>
        <v/>
      </c>
    </row>
    <row r="333" customFormat="false" ht="12.5" hidden="false" customHeight="false" outlineLevel="0" collapsed="false">
      <c r="A333" s="0" t="n">
        <v>330</v>
      </c>
      <c r="B333" s="15" t="s">
        <v>99</v>
      </c>
      <c r="C333" s="16" t="s">
        <v>100</v>
      </c>
      <c r="D333" s="0" t="s">
        <v>151</v>
      </c>
      <c r="E333" s="0" t="n">
        <v>8.2</v>
      </c>
      <c r="F333" s="0" t="n">
        <v>11.4</v>
      </c>
      <c r="G333" s="0" t="n">
        <v>0.7</v>
      </c>
      <c r="H333" s="37"/>
      <c r="I333" s="37"/>
      <c r="J333" s="0" t="n">
        <v>7.924</v>
      </c>
      <c r="K333" s="0" t="n">
        <v>0.089</v>
      </c>
      <c r="L333" s="0" t="n">
        <v>2</v>
      </c>
      <c r="M333" s="0" t="n">
        <v>8.5</v>
      </c>
      <c r="N333" s="0" t="n">
        <v>0</v>
      </c>
      <c r="O333" s="0" t="n">
        <v>603</v>
      </c>
      <c r="P333" s="0" t="n">
        <v>30000</v>
      </c>
      <c r="AC333" s="0" t="n">
        <v>7.628</v>
      </c>
      <c r="AD333" s="0" t="n">
        <v>0.023</v>
      </c>
      <c r="AE333" s="37"/>
      <c r="AF333" s="0" t="n">
        <v>0.081</v>
      </c>
      <c r="AG333" s="0" t="n">
        <v>0.067</v>
      </c>
      <c r="AH333" s="37"/>
      <c r="AJ333" s="0" t="n">
        <v>300</v>
      </c>
      <c r="BF333" s="0" t="n">
        <f aca="false">IF(E333&lt;11,-3.6797*E333^2+48.115*E333-53.83,280.92*EXP(-0.2027*E333))</f>
        <v>93.289972</v>
      </c>
      <c r="BG333" s="0" t="n">
        <f aca="false">32.208*LN(F333)+21.438</f>
        <v>99.8198189507377</v>
      </c>
      <c r="BH333" s="0" t="n">
        <f aca="false">IF(G333&lt;=2, -10*G333+100, 88.958*EXP(-0.0755*G333))</f>
        <v>93</v>
      </c>
      <c r="BI333" s="0" t="n">
        <f aca="false">IF(I333&lt;=100, 0.0053*(I333)^2-1.0332*I333+100.76, 122.82*EXP(-0.0092*I333))</f>
        <v>100.76</v>
      </c>
      <c r="BJ333" s="0" t="n">
        <f aca="false">IF(P333&lt;=1000, -6.942*LN(P333)+107.59, -36.304*LN(P333)+310.72)</f>
        <v>-63.5362173920304</v>
      </c>
      <c r="BK333" s="0" t="e">
        <f aca="false">BF333^0.04*BG333^0.22*BH333^0.51*BI333^0.06*BJ333^0.17</f>
        <v>#NUM!</v>
      </c>
      <c r="BL333" s="0" t="e">
        <f aca="false">IF(BK333&gt;=90, "Very Good", IF(BK333&gt;=80, "Good", IF(BK333&gt;=70, "Slightly Good", IF(BK333&gt;=60, "Average", IF(BK333&gt;=50, "Slightly Poor", IF(BK333&gt;=40, "Poor", "Very Poor"))))))</f>
        <v>#NUM!</v>
      </c>
      <c r="BM333" s="0" t="n">
        <f aca="false">IF(P333&lt;=1000, -6.942*LN(P333)+107.59, IF(AND(P333&gt;1000, P333&lt;=5213),-36.304*LN(P333)+310.72, IF(P333&gt;5213, 10)))</f>
        <v>10</v>
      </c>
      <c r="BN333" s="0" t="n">
        <f aca="false">BF333^0.04*BG333^0.22*BH333^0.51*BI333^0.06*BM333^0.17</f>
        <v>64.9747598381681</v>
      </c>
      <c r="BO333" s="0" t="str">
        <f aca="false">IF(BN333&gt;=90, "Very Good", IF(BN333&gt;=80, "Good", IF(BN333&gt;=70, "Slightly Good", IF(BN333&gt;=60, "Average", IF(BN333&gt;=50, "Slightly Poor", IF(BN333&gt;=40, "Poor", "Very Poor"))))))</f>
        <v>Average</v>
      </c>
      <c r="BP333" s="0" t="n">
        <f aca="false">IF(AJ333&lt;=1000, -6.942*LN(AJ333)+107.59, IF(AND(AJ333&gt;1000, AJ333&lt;=5213),-36.304*LN(AJ333)+310.72, IF(AJ333&gt;5213, 10)))</f>
        <v>67.9943420609366</v>
      </c>
      <c r="BQ333" s="0" t="n">
        <f aca="false">BF333^0.04*BG333^0.22*BH333^0.51*BI333^0.06*BP333^0.17</f>
        <v>90.0046722558333</v>
      </c>
      <c r="BR333" s="0" t="str">
        <f aca="false">IF(BQ333&gt;=90, "Very Good", IF(BQ333&gt;=80, "Good", IF(BQ333&gt;=70, "Slightly Good", IF(BQ333&gt;=60, "Average", IF(BQ333&gt;=50, "Slightly Poor", IF(BQ333&gt;=40, "Poor", "Very Poor"))))))</f>
        <v>Very Good</v>
      </c>
      <c r="BT333" s="0" t="e">
        <f aca="false">9.81*LN(AH333)+30.6</f>
        <v>#VALUE!</v>
      </c>
      <c r="BU333" s="0" t="e">
        <f aca="false">IF(BT333&lt;30, "Clean water", IF(AND(BT333&gt;=30, BT333&lt;40), "Hypolimia", IF(AND(BT333&gt;=40,BT333&lt;50), "Mesotrophic", IF(AND(BT333&gt;=50, BT333&lt;70), "Eutrophic", IF(BT333&gt;70,"Hypertrophic")))))</f>
        <v>#VALUE!</v>
      </c>
      <c r="BW333" s="0" t="e">
        <f aca="false">IF(G333/H333&gt;=1, "PLS CHECK", "")</f>
        <v>#DIV/0!</v>
      </c>
      <c r="BX333" s="0" t="str">
        <f aca="false">IF(AC333/J333&gt;=1, "PLS CHECK", "")</f>
        <v/>
      </c>
      <c r="BY333" s="0" t="str">
        <f aca="false">IF(AE333/J333&gt;=1, "PLS CHECK", "")</f>
        <v/>
      </c>
      <c r="BZ333" s="0" t="str">
        <f aca="false">IF(AD333/J333&gt;=1, "PLS CHECK", "")</f>
        <v/>
      </c>
      <c r="CA333" s="0" t="str">
        <f aca="false">IF(AF333/K333&gt;=1, "PLS CHECK", "")</f>
        <v/>
      </c>
      <c r="CB333" s="0" t="str">
        <f aca="false">IF(AG333/K333&gt;=1, "PLS CHECK", "")</f>
        <v/>
      </c>
    </row>
    <row r="334" customFormat="false" ht="12.5" hidden="false" customHeight="false" outlineLevel="0" collapsed="false">
      <c r="A334" s="0" t="n">
        <v>331</v>
      </c>
      <c r="B334" s="15" t="s">
        <v>99</v>
      </c>
      <c r="C334" s="16" t="s">
        <v>100</v>
      </c>
      <c r="D334" s="0" t="s">
        <v>151</v>
      </c>
      <c r="E334" s="0" t="n">
        <v>7.8</v>
      </c>
      <c r="F334" s="0" t="n">
        <v>9.2</v>
      </c>
      <c r="G334" s="0" t="n">
        <v>2.3</v>
      </c>
      <c r="H334" s="0" t="n">
        <v>6.3</v>
      </c>
      <c r="I334" s="0" t="n">
        <v>13.7</v>
      </c>
      <c r="J334" s="0" t="n">
        <v>7.842</v>
      </c>
      <c r="K334" s="37"/>
      <c r="L334" s="0" t="n">
        <v>2.9</v>
      </c>
      <c r="M334" s="0" t="n">
        <v>14.1</v>
      </c>
      <c r="O334" s="0" t="n">
        <v>552</v>
      </c>
      <c r="BD334" s="0" t="n">
        <v>0.464</v>
      </c>
      <c r="BF334" s="0" t="n">
        <f aca="false">IF(E334&lt;11,-3.6797*E334^2+48.115*E334-53.83,280.92*EXP(-0.2027*E334))</f>
        <v>97.5940520000001</v>
      </c>
      <c r="BG334" s="0" t="n">
        <f aca="false">32.208*LN(F334)+21.438</f>
        <v>92.9141058144433</v>
      </c>
      <c r="BH334" s="0" t="n">
        <f aca="false">IF(G334&lt;=2, -10*G334+100, 88.958*EXP(-0.0755*G334))</f>
        <v>74.7772988969374</v>
      </c>
      <c r="BI334" s="0" t="n">
        <f aca="false">IF(I334&lt;=100, 0.0053*(I334)^2-1.0332*I334+100.76, 122.82*EXP(-0.0092*I334))</f>
        <v>87.599917</v>
      </c>
      <c r="BJ334" s="0" t="e">
        <f aca="false">IF(P334&lt;=1000, -6.942*LN(P334)+107.59, -36.304*LN(P334)+310.72)</f>
        <v>#VALUE!</v>
      </c>
      <c r="BK334" s="0" t="e">
        <f aca="false">BF334^0.04*BG334^0.22*BH334^0.51*BI334^0.06*BJ334^0.17</f>
        <v>#VALUE!</v>
      </c>
      <c r="BL334" s="0" t="e">
        <f aca="false">IF(BK334&gt;=90, "Very Good", IF(BK334&gt;=80, "Good", IF(BK334&gt;=70, "Slightly Good", IF(BK334&gt;=60, "Average", IF(BK334&gt;=50, "Slightly Poor", IF(BK334&gt;=40, "Poor", "Very Poor"))))))</f>
        <v>#VALUE!</v>
      </c>
      <c r="BM334" s="0" t="e">
        <f aca="false">IF(P334&lt;=1000, -6.942*LN(P334)+107.59, IF(AND(P334&gt;1000, P334&lt;=5213),-36.304*LN(P334)+310.72, IF(P334&gt;5213, 10)))</f>
        <v>#VALUE!</v>
      </c>
      <c r="BN334" s="0" t="e">
        <f aca="false">BF334^0.04*BG334^0.22*BH334^0.51*BI334^0.06*BM334^0.17</f>
        <v>#VALUE!</v>
      </c>
      <c r="BO334" s="0" t="e">
        <f aca="false">IF(BN334&gt;=90, "Very Good", IF(BN334&gt;=80, "Good", IF(BN334&gt;=70, "Slightly Good", IF(BN334&gt;=60, "Average", IF(BN334&gt;=50, "Slightly Poor", IF(BN334&gt;=40, "Poor", "Very Poor"))))))</f>
        <v>#VALUE!</v>
      </c>
      <c r="BP334" s="0" t="e">
        <f aca="false">IF(AJ334&lt;=1000, -6.942*LN(AJ334)+107.59, IF(AND(AJ334&gt;1000, AJ334&lt;=5213),-36.304*LN(AJ334)+310.72, IF(AJ334&gt;5213, 10)))</f>
        <v>#VALUE!</v>
      </c>
      <c r="BQ334" s="0" t="e">
        <f aca="false">BF334^0.04*BG334^0.22*BH334^0.51*BI334^0.06*BP334^0.17</f>
        <v>#VALUE!</v>
      </c>
      <c r="BR334" s="0" t="e">
        <f aca="false">IF(BQ334&gt;=90, "Very Good", IF(BQ334&gt;=80, "Good", IF(BQ334&gt;=70, "Slightly Good", IF(BQ334&gt;=60, "Average", IF(BQ334&gt;=50, "Slightly Poor", IF(BQ334&gt;=40, "Poor", "Very Poor"))))))</f>
        <v>#VALUE!</v>
      </c>
      <c r="BT334" s="0" t="e">
        <f aca="false">9.81*LN(AH334)+30.6</f>
        <v>#VALUE!</v>
      </c>
      <c r="BU334" s="0" t="e">
        <f aca="false">IF(BT334&lt;30, "Clean water", IF(AND(BT334&gt;=30, BT334&lt;40), "Hypolimia", IF(AND(BT334&gt;=40,BT334&lt;50), "Mesotrophic", IF(AND(BT334&gt;=50, BT334&lt;70), "Eutrophic", IF(BT334&gt;70,"Hypertrophic")))))</f>
        <v>#VALUE!</v>
      </c>
      <c r="BW334" s="0" t="str">
        <f aca="false">IF(G334/H334&gt;=1, "PLS CHECK", "")</f>
        <v/>
      </c>
      <c r="BX334" s="0" t="str">
        <f aca="false">IF(AC334/J334&gt;=1, "PLS CHECK", "")</f>
        <v/>
      </c>
      <c r="BY334" s="0" t="str">
        <f aca="false">IF(AE334/J334&gt;=1, "PLS CHECK", "")</f>
        <v/>
      </c>
      <c r="BZ334" s="0" t="str">
        <f aca="false">IF(AD334/J334&gt;=1, "PLS CHECK", "")</f>
        <v/>
      </c>
      <c r="CA334" s="0" t="e">
        <f aca="false">IF(AF334/K334&gt;=1, "PLS CHECK", "")</f>
        <v>#DIV/0!</v>
      </c>
      <c r="CB334" s="0" t="e">
        <f aca="false">IF(AG334/K334&gt;=1, "PLS CHECK", "")</f>
        <v>#DIV/0!</v>
      </c>
    </row>
    <row r="335" customFormat="false" ht="12.5" hidden="false" customHeight="false" outlineLevel="0" collapsed="false">
      <c r="A335" s="0" t="n">
        <v>332</v>
      </c>
      <c r="B335" s="15" t="s">
        <v>101</v>
      </c>
      <c r="C335" s="16" t="s">
        <v>102</v>
      </c>
      <c r="D335" s="0" t="s">
        <v>151</v>
      </c>
      <c r="E335" s="0" t="n">
        <v>7.8</v>
      </c>
      <c r="F335" s="0" t="n">
        <v>9.7</v>
      </c>
      <c r="G335" s="0" t="n">
        <v>0.9</v>
      </c>
      <c r="H335" s="0" t="n">
        <v>4.9</v>
      </c>
      <c r="I335" s="0" t="n">
        <v>4.8</v>
      </c>
      <c r="J335" s="0" t="n">
        <v>4.823</v>
      </c>
      <c r="K335" s="0" t="n">
        <v>0.057</v>
      </c>
      <c r="L335" s="0" t="n">
        <v>2.4</v>
      </c>
      <c r="M335" s="0" t="n">
        <v>12.8</v>
      </c>
      <c r="N335" s="0" t="n">
        <v>0</v>
      </c>
      <c r="O335" s="0" t="n">
        <v>359</v>
      </c>
      <c r="P335" s="0" t="n">
        <v>9200</v>
      </c>
      <c r="AC335" s="0" t="n">
        <v>4.686</v>
      </c>
      <c r="AD335" s="0" t="n">
        <v>0.136</v>
      </c>
      <c r="AE335" s="0" t="n">
        <v>4.303</v>
      </c>
      <c r="AF335" s="0" t="n">
        <v>0.047</v>
      </c>
      <c r="AG335" s="0" t="n">
        <v>0.041</v>
      </c>
      <c r="AH335" s="37"/>
      <c r="AJ335" s="0" t="n">
        <v>170</v>
      </c>
      <c r="BF335" s="0" t="n">
        <f aca="false">IF(E335&lt;11,-3.6797*E335^2+48.115*E335-53.83,280.92*EXP(-0.2027*E335))</f>
        <v>97.5940520000001</v>
      </c>
      <c r="BG335" s="0" t="n">
        <f aca="false">32.208*LN(F335)+21.438</f>
        <v>94.6186305204847</v>
      </c>
      <c r="BH335" s="0" t="n">
        <f aca="false">IF(G335&lt;=2, -10*G335+100, 88.958*EXP(-0.0755*G335))</f>
        <v>91</v>
      </c>
      <c r="BI335" s="0" t="n">
        <f aca="false">IF(I335&lt;=100, 0.0053*(I335)^2-1.0332*I335+100.76, 122.82*EXP(-0.0092*I335))</f>
        <v>95.922752</v>
      </c>
      <c r="BJ335" s="0" t="n">
        <f aca="false">IF(P335&lt;=1000, -6.942*LN(P335)+107.59, -36.304*LN(P335)+310.72)</f>
        <v>-20.6251109333</v>
      </c>
      <c r="BK335" s="0" t="e">
        <f aca="false">BF335^0.04*BG335^0.22*BH335^0.51*BI335^0.06*BJ335^0.17</f>
        <v>#NUM!</v>
      </c>
      <c r="BL335" s="0" t="e">
        <f aca="false">IF(BK335&gt;=90, "Very Good", IF(BK335&gt;=80, "Good", IF(BK335&gt;=70, "Slightly Good", IF(BK335&gt;=60, "Average", IF(BK335&gt;=50, "Slightly Poor", IF(BK335&gt;=40, "Poor", "Very Poor"))))))</f>
        <v>#NUM!</v>
      </c>
      <c r="BM335" s="0" t="n">
        <f aca="false">IF(P335&lt;=1000, -6.942*LN(P335)+107.59, IF(AND(P335&gt;1000, P335&lt;=5213),-36.304*LN(P335)+310.72, IF(P335&gt;5213, 10)))</f>
        <v>10</v>
      </c>
      <c r="BN335" s="0" t="n">
        <f aca="false">BF335^0.04*BG335^0.22*BH335^0.51*BI335^0.06*BM335^0.17</f>
        <v>63.4334316403506</v>
      </c>
      <c r="BO335" s="0" t="str">
        <f aca="false">IF(BN335&gt;=90, "Very Good", IF(BN335&gt;=80, "Good", IF(BN335&gt;=70, "Slightly Good", IF(BN335&gt;=60, "Average", IF(BN335&gt;=50, "Slightly Poor", IF(BN335&gt;=40, "Poor", "Very Poor"))))))</f>
        <v>Average</v>
      </c>
      <c r="BP335" s="0" t="n">
        <f aca="false">IF(AJ335&lt;=1000, -6.942*LN(AJ335)+107.59, IF(AND(AJ335&gt;1000, AJ335&lt;=5213),-36.304*LN(AJ335)+310.72, IF(AJ335&gt;5213, 10)))</f>
        <v>71.9372872499971</v>
      </c>
      <c r="BQ335" s="0" t="n">
        <f aca="false">BF335^0.04*BG335^0.22*BH335^0.51*BI335^0.06*BP335^0.17</f>
        <v>88.7156821460717</v>
      </c>
      <c r="BR335" s="0" t="str">
        <f aca="false">IF(BQ335&gt;=90, "Very Good", IF(BQ335&gt;=80, "Good", IF(BQ335&gt;=70, "Slightly Good", IF(BQ335&gt;=60, "Average", IF(BQ335&gt;=50, "Slightly Poor", IF(BQ335&gt;=40, "Poor", "Very Poor"))))))</f>
        <v>Good</v>
      </c>
      <c r="BT335" s="0" t="e">
        <f aca="false">9.81*LN(AH335)+30.6</f>
        <v>#VALUE!</v>
      </c>
      <c r="BU335" s="0" t="e">
        <f aca="false">IF(BT335&lt;30, "Clean water", IF(AND(BT335&gt;=30, BT335&lt;40), "Hypolimia", IF(AND(BT335&gt;=40,BT335&lt;50), "Mesotrophic", IF(AND(BT335&gt;=50, BT335&lt;70), "Eutrophic", IF(BT335&gt;70,"Hypertrophic")))))</f>
        <v>#VALUE!</v>
      </c>
      <c r="BW335" s="0" t="str">
        <f aca="false">IF(G335/H335&gt;=1, "PLS CHECK", "")</f>
        <v/>
      </c>
      <c r="BX335" s="0" t="str">
        <f aca="false">IF(AC335/J335&gt;=1, "PLS CHECK", "")</f>
        <v/>
      </c>
      <c r="BY335" s="0" t="str">
        <f aca="false">IF(AE335/J335&gt;=1, "PLS CHECK", "")</f>
        <v/>
      </c>
      <c r="BZ335" s="0" t="str">
        <f aca="false">IF(AD335/J335&gt;=1, "PLS CHECK", "")</f>
        <v/>
      </c>
      <c r="CA335" s="0" t="str">
        <f aca="false">IF(AF335/K335&gt;=1, "PLS CHECK", "")</f>
        <v/>
      </c>
      <c r="CB335" s="0" t="str">
        <f aca="false">IF(AG335/K335&gt;=1, "PLS CHECK", "")</f>
        <v/>
      </c>
    </row>
    <row r="336" customFormat="false" ht="12.5" hidden="false" customHeight="false" outlineLevel="0" collapsed="false">
      <c r="A336" s="0" t="n">
        <v>333</v>
      </c>
      <c r="B336" s="15" t="s">
        <v>103</v>
      </c>
      <c r="C336" s="16" t="s">
        <v>104</v>
      </c>
      <c r="D336" s="0" t="s">
        <v>151</v>
      </c>
      <c r="E336" s="0" t="n">
        <v>7.9</v>
      </c>
      <c r="F336" s="0" t="n">
        <v>12.4</v>
      </c>
      <c r="G336" s="0" t="n">
        <v>1.1</v>
      </c>
      <c r="H336" s="37"/>
      <c r="I336" s="37"/>
      <c r="J336" s="0" t="n">
        <v>6.603</v>
      </c>
      <c r="K336" s="0" t="n">
        <v>0.037</v>
      </c>
      <c r="L336" s="0" t="n">
        <v>1.5</v>
      </c>
      <c r="M336" s="0" t="n">
        <v>7.9</v>
      </c>
      <c r="N336" s="0" t="n">
        <v>0</v>
      </c>
      <c r="O336" s="0" t="n">
        <v>548</v>
      </c>
      <c r="P336" s="0" t="n">
        <v>12000</v>
      </c>
      <c r="AC336" s="0" t="n">
        <v>6.554</v>
      </c>
      <c r="AD336" s="0" t="n">
        <v>0.036</v>
      </c>
      <c r="AE336" s="0" t="n">
        <v>6.092</v>
      </c>
      <c r="AF336" s="0" t="n">
        <v>0.033</v>
      </c>
      <c r="AG336" s="0" t="n">
        <v>0.002</v>
      </c>
      <c r="AH336" s="0" t="n">
        <v>4.7</v>
      </c>
      <c r="AJ336" s="0" t="n">
        <v>960</v>
      </c>
      <c r="BF336" s="0" t="n">
        <f aca="false">IF(E336&lt;11,-3.6797*E336^2+48.115*E336-53.83,280.92*EXP(-0.2027*E336))</f>
        <v>96.6284230000001</v>
      </c>
      <c r="BG336" s="0" t="n">
        <f aca="false">32.208*LN(F336)+21.438</f>
        <v>102.527967989855</v>
      </c>
      <c r="BH336" s="0" t="n">
        <f aca="false">IF(G336&lt;=2, -10*G336+100, 88.958*EXP(-0.0755*G336))</f>
        <v>89</v>
      </c>
      <c r="BI336" s="0" t="n">
        <f aca="false">IF(I336&lt;=100, 0.0053*(I336)^2-1.0332*I336+100.76, 122.82*EXP(-0.0092*I336))</f>
        <v>100.76</v>
      </c>
      <c r="BJ336" s="0" t="n">
        <f aca="false">IF(P336&lt;=1000, -6.942*LN(P336)+107.59, -36.304*LN(P336)+310.72)</f>
        <v>-30.271198662071</v>
      </c>
      <c r="BK336" s="0" t="e">
        <f aca="false">BF336^0.04*BG336^0.22*BH336^0.51*BI336^0.06*BJ336^0.17</f>
        <v>#NUM!</v>
      </c>
      <c r="BL336" s="0" t="e">
        <f aca="false">IF(BK336&gt;=90, "Very Good", IF(BK336&gt;=80, "Good", IF(BK336&gt;=70, "Slightly Good", IF(BK336&gt;=60, "Average", IF(BK336&gt;=50, "Slightly Poor", IF(BK336&gt;=40, "Poor", "Very Poor"))))))</f>
        <v>#NUM!</v>
      </c>
      <c r="BM336" s="0" t="n">
        <f aca="false">IF(P336&lt;=1000, -6.942*LN(P336)+107.59, IF(AND(P336&gt;1000, P336&lt;=5213),-36.304*LN(P336)+310.72, IF(P336&gt;5213, 10)))</f>
        <v>10</v>
      </c>
      <c r="BN336" s="0" t="n">
        <f aca="false">BF336^0.04*BG336^0.22*BH336^0.51*BI336^0.06*BM336^0.17</f>
        <v>63.9993709939961</v>
      </c>
      <c r="BO336" s="0" t="str">
        <f aca="false">IF(BN336&gt;=90, "Very Good", IF(BN336&gt;=80, "Good", IF(BN336&gt;=70, "Slightly Good", IF(BN336&gt;=60, "Average", IF(BN336&gt;=50, "Slightly Poor", IF(BN336&gt;=40, "Poor", "Very Poor"))))))</f>
        <v>Average</v>
      </c>
      <c r="BP336" s="0" t="n">
        <f aca="false">IF(AJ336&lt;=1000, -6.942*LN(AJ336)+107.59, IF(AND(AJ336&gt;1000, AJ336&lt;=5213),-36.304*LN(AJ336)+310.72, IF(AJ336&gt;5213, 10)))</f>
        <v>59.9197491392656</v>
      </c>
      <c r="BQ336" s="0" t="n">
        <f aca="false">BF336^0.04*BG336^0.22*BH336^0.51*BI336^0.06*BP336^0.17</f>
        <v>86.768602616947</v>
      </c>
      <c r="BR336" s="0" t="str">
        <f aca="false">IF(BQ336&gt;=90, "Very Good", IF(BQ336&gt;=80, "Good", IF(BQ336&gt;=70, "Slightly Good", IF(BQ336&gt;=60, "Average", IF(BQ336&gt;=50, "Slightly Poor", IF(BQ336&gt;=40, "Poor", "Very Poor"))))))</f>
        <v>Good</v>
      </c>
      <c r="BT336" s="0" t="n">
        <f aca="false">9.81*LN(AH336)+30.6</f>
        <v>45.7815882105041</v>
      </c>
      <c r="BU336" s="0" t="str">
        <f aca="false">IF(BT336&lt;30, "Clean water", IF(AND(BT336&gt;=30, BT336&lt;40), "Hypolimia", IF(AND(BT336&gt;=40,BT336&lt;50), "Mesotrophic", IF(AND(BT336&gt;=50, BT336&lt;70), "Eutrophic", IF(BT336&gt;70,"Hypertrophic")))))</f>
        <v>Mesotrophic</v>
      </c>
      <c r="BW336" s="0" t="e">
        <f aca="false">IF(G336/H336&gt;=1, "PLS CHECK", "")</f>
        <v>#DIV/0!</v>
      </c>
      <c r="BX336" s="0" t="str">
        <f aca="false">IF(AC336/J336&gt;=1, "PLS CHECK", "")</f>
        <v/>
      </c>
      <c r="BY336" s="0" t="str">
        <f aca="false">IF(AE336/J336&gt;=1, "PLS CHECK", "")</f>
        <v/>
      </c>
      <c r="BZ336" s="0" t="str">
        <f aca="false">IF(AD336/J336&gt;=1, "PLS CHECK", "")</f>
        <v/>
      </c>
      <c r="CA336" s="0" t="str">
        <f aca="false">IF(AF336/K336&gt;=1, "PLS CHECK", "")</f>
        <v/>
      </c>
      <c r="CB336" s="0" t="str">
        <f aca="false">IF(AG336/K336&gt;=1, "PLS CHECK", "")</f>
        <v/>
      </c>
    </row>
    <row r="337" customFormat="false" ht="12.5" hidden="false" customHeight="false" outlineLevel="0" collapsed="false">
      <c r="A337" s="0" t="n">
        <v>334</v>
      </c>
      <c r="B337" s="15" t="s">
        <v>105</v>
      </c>
      <c r="C337" s="16" t="s">
        <v>106</v>
      </c>
      <c r="D337" s="0" t="s">
        <v>151</v>
      </c>
      <c r="E337" s="0" t="n">
        <v>7.8</v>
      </c>
      <c r="F337" s="0" t="n">
        <v>11.7</v>
      </c>
      <c r="G337" s="0" t="n">
        <v>0.9</v>
      </c>
      <c r="H337" s="0" t="n">
        <v>4.8</v>
      </c>
      <c r="I337" s="0" t="n">
        <v>5.8</v>
      </c>
      <c r="J337" s="37"/>
      <c r="K337" s="0" t="n">
        <v>0.025</v>
      </c>
      <c r="L337" s="0" t="n">
        <v>2.3</v>
      </c>
      <c r="M337" s="0" t="n">
        <v>12</v>
      </c>
      <c r="N337" s="0" t="n">
        <v>0</v>
      </c>
      <c r="O337" s="0" t="n">
        <v>260</v>
      </c>
      <c r="P337" s="0" t="n">
        <v>1900</v>
      </c>
      <c r="AC337" s="0" t="n">
        <v>2.097</v>
      </c>
      <c r="AD337" s="37"/>
      <c r="AE337" s="0" t="n">
        <v>1.891</v>
      </c>
      <c r="AF337" s="0" t="n">
        <v>0.011</v>
      </c>
      <c r="AG337" s="0" t="n">
        <v>0.003</v>
      </c>
      <c r="AH337" s="0" t="n">
        <v>12.2</v>
      </c>
      <c r="AJ337" s="0" t="n">
        <v>46</v>
      </c>
      <c r="BF337" s="0" t="n">
        <f aca="false">IF(E337&lt;11,-3.6797*E337^2+48.115*E337-53.83,280.92*EXP(-0.2027*E337))</f>
        <v>97.5940520000001</v>
      </c>
      <c r="BG337" s="0" t="n">
        <f aca="false">32.208*LN(F337)+21.438</f>
        <v>100.656437416814</v>
      </c>
      <c r="BH337" s="0" t="n">
        <f aca="false">IF(G337&lt;=2, -10*G337+100, 88.958*EXP(-0.0755*G337))</f>
        <v>91</v>
      </c>
      <c r="BI337" s="0" t="n">
        <f aca="false">IF(I337&lt;=100, 0.0053*(I337)^2-1.0332*I337+100.76, 122.82*EXP(-0.0092*I337))</f>
        <v>94.945732</v>
      </c>
      <c r="BJ337" s="0" t="n">
        <f aca="false">IF(P337&lt;=1000, -6.942*LN(P337)+107.59, -36.304*LN(P337)+310.72)</f>
        <v>36.6389888682299</v>
      </c>
      <c r="BK337" s="0" t="n">
        <f aca="false">BF337^0.04*BG337^0.22*BH337^0.51*BI337^0.06*BJ337^0.17</f>
        <v>80.1368199821345</v>
      </c>
      <c r="BL337" s="0" t="str">
        <f aca="false">IF(BK337&gt;=90, "Very Good", IF(BK337&gt;=80, "Good", IF(BK337&gt;=70, "Slightly Good", IF(BK337&gt;=60, "Average", IF(BK337&gt;=50, "Slightly Poor", IF(BK337&gt;=40, "Poor", "Very Poor"))))))</f>
        <v>Good</v>
      </c>
      <c r="BM337" s="0" t="n">
        <f aca="false">IF(P337&lt;=1000, -6.942*LN(P337)+107.59, IF(AND(P337&gt;1000, P337&lt;=5213),-36.304*LN(P337)+310.72, IF(P337&gt;5213, 10)))</f>
        <v>36.6389888682299</v>
      </c>
      <c r="BN337" s="0" t="n">
        <f aca="false">BF337^0.04*BG337^0.22*BH337^0.51*BI337^0.06*BM337^0.17</f>
        <v>80.1368199821345</v>
      </c>
      <c r="BO337" s="0" t="str">
        <f aca="false">IF(BN337&gt;=90, "Very Good", IF(BN337&gt;=80, "Good", IF(BN337&gt;=70, "Slightly Good", IF(BN337&gt;=60, "Average", IF(BN337&gt;=50, "Slightly Poor", IF(BN337&gt;=40, "Poor", "Very Poor"))))))</f>
        <v>Good</v>
      </c>
      <c r="BP337" s="0" t="n">
        <f aca="false">IF(AJ337&lt;=1000, -6.942*LN(AJ337)+107.59, IF(AND(AJ337&gt;1000, AJ337&lt;=5213),-36.304*LN(AJ337)+310.72, IF(AJ337&gt;5213, 10)))</f>
        <v>81.0115714255727</v>
      </c>
      <c r="BQ337" s="0" t="n">
        <f aca="false">BF337^0.04*BG337^0.22*BH337^0.51*BI337^0.06*BP337^0.17</f>
        <v>91.7095817134676</v>
      </c>
      <c r="BR337" s="0" t="str">
        <f aca="false">IF(BQ337&gt;=90, "Very Good", IF(BQ337&gt;=80, "Good", IF(BQ337&gt;=70, "Slightly Good", IF(BQ337&gt;=60, "Average", IF(BQ337&gt;=50, "Slightly Poor", IF(BQ337&gt;=40, "Poor", "Very Poor"))))))</f>
        <v>Very Good</v>
      </c>
      <c r="BT337" s="0" t="n">
        <f aca="false">9.81*LN(AH337)+30.6</f>
        <v>55.1390866865617</v>
      </c>
      <c r="BU337" s="0" t="str">
        <f aca="false">IF(BT337&lt;30, "Clean water", IF(AND(BT337&gt;=30, BT337&lt;40), "Hypolimia", IF(AND(BT337&gt;=40,BT337&lt;50), "Mesotrophic", IF(AND(BT337&gt;=50, BT337&lt;70), "Eutrophic", IF(BT337&gt;70,"Hypertrophic")))))</f>
        <v>Eutrophic</v>
      </c>
      <c r="BW337" s="0" t="str">
        <f aca="false">IF(G337/H337&gt;=1, "PLS CHECK", "")</f>
        <v/>
      </c>
      <c r="BX337" s="0" t="e">
        <f aca="false">IF(AC337/J337&gt;=1, "PLS CHECK", "")</f>
        <v>#DIV/0!</v>
      </c>
      <c r="BY337" s="0" t="e">
        <f aca="false">IF(AE337/J337&gt;=1, "PLS CHECK", "")</f>
        <v>#DIV/0!</v>
      </c>
      <c r="BZ337" s="0" t="e">
        <f aca="false">IF(AD337/J337&gt;=1, "PLS CHECK", "")</f>
        <v>#DIV/0!</v>
      </c>
      <c r="CA337" s="0" t="str">
        <f aca="false">IF(AF337/K337&gt;=1, "PLS CHECK", "")</f>
        <v/>
      </c>
      <c r="CB337" s="0" t="str">
        <f aca="false">IF(AG337/K337&gt;=1, "PLS CHECK", "")</f>
        <v/>
      </c>
    </row>
    <row r="338" customFormat="false" ht="12.5" hidden="false" customHeight="false" outlineLevel="0" collapsed="false">
      <c r="A338" s="0" t="n">
        <v>335</v>
      </c>
      <c r="B338" s="15" t="s">
        <v>107</v>
      </c>
      <c r="C338" s="16" t="s">
        <v>108</v>
      </c>
      <c r="D338" s="0" t="s">
        <v>151</v>
      </c>
      <c r="E338" s="0" t="n">
        <v>7.7</v>
      </c>
      <c r="F338" s="0" t="n">
        <v>11.1</v>
      </c>
      <c r="G338" s="0" t="n">
        <v>1</v>
      </c>
      <c r="H338" s="37"/>
      <c r="I338" s="0" t="n">
        <v>1.3</v>
      </c>
      <c r="J338" s="0" t="n">
        <v>6.679</v>
      </c>
      <c r="K338" s="0" t="n">
        <v>0.054</v>
      </c>
      <c r="L338" s="37"/>
      <c r="M338" s="0" t="n">
        <v>12</v>
      </c>
      <c r="N338" s="0" t="n">
        <v>0</v>
      </c>
      <c r="O338" s="0" t="n">
        <v>584</v>
      </c>
      <c r="P338" s="0" t="n">
        <v>6000</v>
      </c>
      <c r="AC338" s="0" t="n">
        <v>6.637</v>
      </c>
      <c r="AD338" s="37"/>
      <c r="AE338" s="0" t="n">
        <v>6.324</v>
      </c>
      <c r="AF338" s="0" t="n">
        <v>0.05</v>
      </c>
      <c r="AG338" s="0" t="n">
        <v>0.024</v>
      </c>
      <c r="AH338" s="0" t="n">
        <v>1.4</v>
      </c>
      <c r="AJ338" s="0" t="n">
        <v>1600</v>
      </c>
      <c r="BF338" s="0" t="n">
        <f aca="false">IF(E338&lt;11,-3.6797*E338^2+48.115*E338-53.83,280.92*EXP(-0.2027*E338))</f>
        <v>98.486087</v>
      </c>
      <c r="BG338" s="0" t="n">
        <f aca="false">32.208*LN(F338)+21.438</f>
        <v>98.9608880487154</v>
      </c>
      <c r="BH338" s="0" t="n">
        <f aca="false">IF(G338&lt;=2, -10*G338+100, 88.958*EXP(-0.0755*G338))</f>
        <v>90</v>
      </c>
      <c r="BI338" s="0" t="n">
        <f aca="false">IF(I338&lt;=100, 0.0053*(I338)^2-1.0332*I338+100.76, 122.82*EXP(-0.0092*I338))</f>
        <v>99.425797</v>
      </c>
      <c r="BJ338" s="0" t="n">
        <f aca="false">IF(P338&lt;=1000, -6.942*LN(P338)+107.59, -36.304*LN(P338)+310.72)</f>
        <v>-5.10718341902276</v>
      </c>
      <c r="BK338" s="0" t="e">
        <f aca="false">BF338^0.04*BG338^0.22*BH338^0.51*BI338^0.06*BJ338^0.17</f>
        <v>#NUM!</v>
      </c>
      <c r="BL338" s="0" t="e">
        <f aca="false">IF(BK338&gt;=90, "Very Good", IF(BK338&gt;=80, "Good", IF(BK338&gt;=70, "Slightly Good", IF(BK338&gt;=60, "Average", IF(BK338&gt;=50, "Slightly Poor", IF(BK338&gt;=40, "Poor", "Very Poor"))))))</f>
        <v>#NUM!</v>
      </c>
      <c r="BM338" s="0" t="n">
        <f aca="false">IF(P338&lt;=1000, -6.942*LN(P338)+107.59, IF(AND(P338&gt;1000, P338&lt;=5213),-36.304*LN(P338)+310.72, IF(P338&gt;5213, 10)))</f>
        <v>10</v>
      </c>
      <c r="BN338" s="0" t="n">
        <f aca="false">BF338^0.04*BG338^0.22*BH338^0.51*BI338^0.06*BM338^0.17</f>
        <v>63.8631900659814</v>
      </c>
      <c r="BO338" s="0" t="str">
        <f aca="false">IF(BN338&gt;=90, "Very Good", IF(BN338&gt;=80, "Good", IF(BN338&gt;=70, "Slightly Good", IF(BN338&gt;=60, "Average", IF(BN338&gt;=50, "Slightly Poor", IF(BN338&gt;=40, "Poor", "Very Poor"))))))</f>
        <v>Average</v>
      </c>
      <c r="BP338" s="0" t="n">
        <f aca="false">IF(AJ338&lt;=1000, -6.942*LN(AJ338)+107.59, IF(AND(AJ338&gt;1000, AJ338&lt;=5213),-36.304*LN(AJ338)+310.72, IF(AJ338&gt;5213, 10)))</f>
        <v>42.8778405956953</v>
      </c>
      <c r="BQ338" s="0" t="n">
        <f aca="false">BF338^0.04*BG338^0.22*BH338^0.51*BI338^0.06*BP338^0.17</f>
        <v>81.795648947925</v>
      </c>
      <c r="BR338" s="0" t="str">
        <f aca="false">IF(BQ338&gt;=90, "Very Good", IF(BQ338&gt;=80, "Good", IF(BQ338&gt;=70, "Slightly Good", IF(BQ338&gt;=60, "Average", IF(BQ338&gt;=50, "Slightly Poor", IF(BQ338&gt;=40, "Poor", "Very Poor"))))))</f>
        <v>Good</v>
      </c>
      <c r="BT338" s="0" t="n">
        <f aca="false">9.81*LN(AH338)+30.6</f>
        <v>33.9007926412541</v>
      </c>
      <c r="BU338" s="0" t="str">
        <f aca="false">IF(BT338&lt;30, "Clean water", IF(AND(BT338&gt;=30, BT338&lt;40), "Hypolimia", IF(AND(BT338&gt;=40,BT338&lt;50), "Mesotrophic", IF(AND(BT338&gt;=50, BT338&lt;70), "Eutrophic", IF(BT338&gt;70,"Hypertrophic")))))</f>
        <v>Hypolimia</v>
      </c>
      <c r="BW338" s="0" t="e">
        <f aca="false">IF(G338/H338&gt;=1, "PLS CHECK", "")</f>
        <v>#DIV/0!</v>
      </c>
      <c r="BX338" s="0" t="str">
        <f aca="false">IF(AC338/J338&gt;=1, "PLS CHECK", "")</f>
        <v/>
      </c>
      <c r="BY338" s="0" t="str">
        <f aca="false">IF(AE338/J338&gt;=1, "PLS CHECK", "")</f>
        <v/>
      </c>
      <c r="BZ338" s="0" t="str">
        <f aca="false">IF(AD338/J338&gt;=1, "PLS CHECK", "")</f>
        <v/>
      </c>
      <c r="CA338" s="0" t="str">
        <f aca="false">IF(AF338/K338&gt;=1, "PLS CHECK", "")</f>
        <v/>
      </c>
      <c r="CB338" s="0" t="str">
        <f aca="false">IF(AG338/K338&gt;=1, "PLS CHECK", "")</f>
        <v/>
      </c>
    </row>
    <row r="339" customFormat="false" ht="12.5" hidden="false" customHeight="false" outlineLevel="0" collapsed="false">
      <c r="A339" s="0" t="n">
        <v>336</v>
      </c>
      <c r="B339" s="15" t="s">
        <v>109</v>
      </c>
      <c r="C339" s="16" t="s">
        <v>110</v>
      </c>
      <c r="D339" s="0" t="s">
        <v>151</v>
      </c>
      <c r="E339" s="0" t="n">
        <v>7.7</v>
      </c>
      <c r="F339" s="0" t="n">
        <v>12.2</v>
      </c>
      <c r="G339" s="0" t="n">
        <v>1.6</v>
      </c>
      <c r="H339" s="0" t="n">
        <v>5.9</v>
      </c>
      <c r="I339" s="0" t="n">
        <v>4.6</v>
      </c>
      <c r="J339" s="0" t="n">
        <v>9.866</v>
      </c>
      <c r="K339" s="0" t="n">
        <v>0.126</v>
      </c>
      <c r="L339" s="0" t="n">
        <v>4.4</v>
      </c>
      <c r="M339" s="0" t="n">
        <v>14.2</v>
      </c>
      <c r="O339" s="0" t="n">
        <v>540</v>
      </c>
      <c r="AC339" s="0" t="n">
        <v>9.627</v>
      </c>
      <c r="AD339" s="0" t="n">
        <v>0.286</v>
      </c>
      <c r="AE339" s="37"/>
      <c r="AF339" s="0" t="n">
        <v>0.089</v>
      </c>
      <c r="AG339" s="0" t="n">
        <v>0.073</v>
      </c>
      <c r="BD339" s="0" t="n">
        <v>2.215</v>
      </c>
      <c r="BF339" s="0" t="n">
        <f aca="false">IF(E339&lt;11,-3.6797*E339^2+48.115*E339-53.83,280.92*EXP(-0.2027*E339))</f>
        <v>98.486087</v>
      </c>
      <c r="BG339" s="0" t="n">
        <f aca="false">32.208*LN(F339)+21.438</f>
        <v>102.004249133617</v>
      </c>
      <c r="BH339" s="0" t="n">
        <f aca="false">IF(G339&lt;=2, -10*G339+100, 88.958*EXP(-0.0755*G339))</f>
        <v>84</v>
      </c>
      <c r="BI339" s="0" t="n">
        <f aca="false">IF(I339&lt;=100, 0.0053*(I339)^2-1.0332*I339+100.76, 122.82*EXP(-0.0092*I339))</f>
        <v>96.119428</v>
      </c>
      <c r="BJ339" s="0" t="e">
        <f aca="false">IF(P339&lt;=1000, -6.942*LN(P339)+107.59, -36.304*LN(P339)+310.72)</f>
        <v>#VALUE!</v>
      </c>
      <c r="BK339" s="0" t="e">
        <f aca="false">BF339^0.04*BG339^0.22*BH339^0.51*BI339^0.06*BJ339^0.17</f>
        <v>#VALUE!</v>
      </c>
      <c r="BL339" s="0" t="e">
        <f aca="false">IF(BK339&gt;=90, "Very Good", IF(BK339&gt;=80, "Good", IF(BK339&gt;=70, "Slightly Good", IF(BK339&gt;=60, "Average", IF(BK339&gt;=50, "Slightly Poor", IF(BK339&gt;=40, "Poor", "Very Poor"))))))</f>
        <v>#VALUE!</v>
      </c>
      <c r="BM339" s="0" t="e">
        <f aca="false">IF(P339&lt;=1000, -6.942*LN(P339)+107.59, IF(AND(P339&gt;1000, P339&lt;=5213),-36.304*LN(P339)+310.72, IF(P339&gt;5213, 10)))</f>
        <v>#VALUE!</v>
      </c>
      <c r="BN339" s="0" t="e">
        <f aca="false">BF339^0.04*BG339^0.22*BH339^0.51*BI339^0.06*BM339^0.17</f>
        <v>#VALUE!</v>
      </c>
      <c r="BO339" s="0" t="e">
        <f aca="false">IF(BN339&gt;=90, "Very Good", IF(BN339&gt;=80, "Good", IF(BN339&gt;=70, "Slightly Good", IF(BN339&gt;=60, "Average", IF(BN339&gt;=50, "Slightly Poor", IF(BN339&gt;=40, "Poor", "Very Poor"))))))</f>
        <v>#VALUE!</v>
      </c>
      <c r="BP339" s="0" t="e">
        <f aca="false">IF(AJ339&lt;=1000, -6.942*LN(AJ339)+107.59, IF(AND(AJ339&gt;1000, AJ339&lt;=5213),-36.304*LN(AJ339)+310.72, IF(AJ339&gt;5213, 10)))</f>
        <v>#VALUE!</v>
      </c>
      <c r="BQ339" s="0" t="e">
        <f aca="false">BF339^0.04*BG339^0.22*BH339^0.51*BI339^0.06*BP339^0.17</f>
        <v>#VALUE!</v>
      </c>
      <c r="BR339" s="0" t="e">
        <f aca="false">IF(BQ339&gt;=90, "Very Good", IF(BQ339&gt;=80, "Good", IF(BQ339&gt;=70, "Slightly Good", IF(BQ339&gt;=60, "Average", IF(BQ339&gt;=50, "Slightly Poor", IF(BQ339&gt;=40, "Poor", "Very Poor"))))))</f>
        <v>#VALUE!</v>
      </c>
      <c r="BT339" s="0" t="e">
        <f aca="false">9.81*LN(AH339)+30.6</f>
        <v>#VALUE!</v>
      </c>
      <c r="BU339" s="0" t="e">
        <f aca="false">IF(BT339&lt;30, "Clean water", IF(AND(BT339&gt;=30, BT339&lt;40), "Hypolimia", IF(AND(BT339&gt;=40,BT339&lt;50), "Mesotrophic", IF(AND(BT339&gt;=50, BT339&lt;70), "Eutrophic", IF(BT339&gt;70,"Hypertrophic")))))</f>
        <v>#VALUE!</v>
      </c>
      <c r="BW339" s="0" t="str">
        <f aca="false">IF(G339/H339&gt;=1, "PLS CHECK", "")</f>
        <v/>
      </c>
      <c r="BX339" s="0" t="str">
        <f aca="false">IF(AC339/J339&gt;=1, "PLS CHECK", "")</f>
        <v/>
      </c>
      <c r="BY339" s="0" t="str">
        <f aca="false">IF(AE339/J339&gt;=1, "PLS CHECK", "")</f>
        <v/>
      </c>
      <c r="BZ339" s="0" t="str">
        <f aca="false">IF(AD339/J339&gt;=1, "PLS CHECK", "")</f>
        <v/>
      </c>
      <c r="CA339" s="0" t="str">
        <f aca="false">IF(AF339/K339&gt;=1, "PLS CHECK", "")</f>
        <v/>
      </c>
      <c r="CB339" s="0" t="str">
        <f aca="false">IF(AG339/K339&gt;=1, "PLS CHECK", "")</f>
        <v/>
      </c>
    </row>
    <row r="340" customFormat="false" ht="12.5" hidden="false" customHeight="false" outlineLevel="0" collapsed="false">
      <c r="A340" s="0" t="n">
        <v>337</v>
      </c>
      <c r="B340" s="15" t="s">
        <v>111</v>
      </c>
      <c r="C340" s="16" t="s">
        <v>112</v>
      </c>
      <c r="D340" s="0" t="s">
        <v>151</v>
      </c>
      <c r="E340" s="0" t="n">
        <v>7.7</v>
      </c>
      <c r="F340" s="0" t="n">
        <v>13.1</v>
      </c>
      <c r="G340" s="0" t="n">
        <v>1.1</v>
      </c>
      <c r="H340" s="0" t="n">
        <v>2.9</v>
      </c>
      <c r="I340" s="0" t="n">
        <v>4.4</v>
      </c>
      <c r="J340" s="0" t="n">
        <v>9.524</v>
      </c>
      <c r="K340" s="0" t="n">
        <v>0.09</v>
      </c>
      <c r="L340" s="0" t="n">
        <v>2.9</v>
      </c>
      <c r="M340" s="0" t="n">
        <v>13.4</v>
      </c>
      <c r="N340" s="0" t="n">
        <v>0</v>
      </c>
      <c r="O340" s="0" t="n">
        <v>549</v>
      </c>
      <c r="P340" s="0" t="n">
        <v>40000</v>
      </c>
      <c r="AC340" s="0" t="n">
        <v>9.385</v>
      </c>
      <c r="AD340" s="0" t="n">
        <v>0.087</v>
      </c>
      <c r="AE340" s="37"/>
      <c r="AF340" s="0" t="n">
        <v>0.069</v>
      </c>
      <c r="AG340" s="0" t="n">
        <v>0.054</v>
      </c>
      <c r="AH340" s="0" t="n">
        <v>12</v>
      </c>
      <c r="AJ340" s="0" t="n">
        <v>2700</v>
      </c>
      <c r="BF340" s="0" t="n">
        <f aca="false">IF(E340&lt;11,-3.6797*E340^2+48.115*E340-53.83,280.92*EXP(-0.2027*E340))</f>
        <v>98.486087</v>
      </c>
      <c r="BG340" s="0" t="n">
        <f aca="false">32.208*LN(F340)+21.438</f>
        <v>104.29669471051</v>
      </c>
      <c r="BH340" s="0" t="n">
        <f aca="false">IF(G340&lt;=2, -10*G340+100, 88.958*EXP(-0.0755*G340))</f>
        <v>89</v>
      </c>
      <c r="BI340" s="0" t="n">
        <f aca="false">IF(I340&lt;=100, 0.0053*(I340)^2-1.0332*I340+100.76, 122.82*EXP(-0.0092*I340))</f>
        <v>96.316528</v>
      </c>
      <c r="BJ340" s="0" t="n">
        <f aca="false">IF(P340&lt;=1000, -6.942*LN(P340)+107.59, -36.304*LN(P340)+310.72)</f>
        <v>-73.9802273503198</v>
      </c>
      <c r="BK340" s="0" t="e">
        <f aca="false">BF340^0.04*BG340^0.22*BH340^0.51*BI340^0.06*BJ340^0.17</f>
        <v>#NUM!</v>
      </c>
      <c r="BL340" s="0" t="e">
        <f aca="false">IF(BK340&gt;=90, "Very Good", IF(BK340&gt;=80, "Good", IF(BK340&gt;=70, "Slightly Good", IF(BK340&gt;=60, "Average", IF(BK340&gt;=50, "Slightly Poor", IF(BK340&gt;=40, "Poor", "Very Poor"))))))</f>
        <v>#NUM!</v>
      </c>
      <c r="BM340" s="0" t="n">
        <f aca="false">IF(P340&lt;=1000, -6.942*LN(P340)+107.59, IF(AND(P340&gt;1000, P340&lt;=5213),-36.304*LN(P340)+310.72, IF(P340&gt;5213, 10)))</f>
        <v>10</v>
      </c>
      <c r="BN340" s="0" t="n">
        <f aca="false">BF340^0.04*BG340^0.22*BH340^0.51*BI340^0.06*BM340^0.17</f>
        <v>64.1158593896043</v>
      </c>
      <c r="BO340" s="0" t="str">
        <f aca="false">IF(BN340&gt;=90, "Very Good", IF(BN340&gt;=80, "Good", IF(BN340&gt;=70, "Slightly Good", IF(BN340&gt;=60, "Average", IF(BN340&gt;=50, "Slightly Poor", IF(BN340&gt;=40, "Poor", "Very Poor"))))))</f>
        <v>Average</v>
      </c>
      <c r="BP340" s="0" t="n">
        <f aca="false">IF(AJ340&lt;=1000, -6.942*LN(AJ340)+107.59, IF(AND(AJ340&gt;1000, AJ340&lt;=5213),-36.304*LN(AJ340)+310.72, IF(AJ340&gt;5213, 10)))</f>
        <v>23.8818399844672</v>
      </c>
      <c r="BQ340" s="0" t="n">
        <f aca="false">BF340^0.04*BG340^0.22*BH340^0.51*BI340^0.06*BP340^0.17</f>
        <v>74.3424708262687</v>
      </c>
      <c r="BR340" s="0" t="str">
        <f aca="false">IF(BQ340&gt;=90, "Very Good", IF(BQ340&gt;=80, "Good", IF(BQ340&gt;=70, "Slightly Good", IF(BQ340&gt;=60, "Average", IF(BQ340&gt;=50, "Slightly Poor", IF(BQ340&gt;=40, "Poor", "Very Poor"))))))</f>
        <v>Slightly Good</v>
      </c>
      <c r="BT340" s="0" t="n">
        <f aca="false">9.81*LN(AH340)+30.6</f>
        <v>54.9769342344203</v>
      </c>
      <c r="BU340" s="0" t="str">
        <f aca="false">IF(BT340&lt;30, "Clean water", IF(AND(BT340&gt;=30, BT340&lt;40), "Hypolimia", IF(AND(BT340&gt;=40,BT340&lt;50), "Mesotrophic", IF(AND(BT340&gt;=50, BT340&lt;70), "Eutrophic", IF(BT340&gt;70,"Hypertrophic")))))</f>
        <v>Eutrophic</v>
      </c>
      <c r="BW340" s="0" t="str">
        <f aca="false">IF(G340/H340&gt;=1, "PLS CHECK", "")</f>
        <v/>
      </c>
      <c r="BX340" s="0" t="str">
        <f aca="false">IF(AC340/J340&gt;=1, "PLS CHECK", "")</f>
        <v/>
      </c>
      <c r="BY340" s="0" t="str">
        <f aca="false">IF(AE340/J340&gt;=1, "PLS CHECK", "")</f>
        <v/>
      </c>
      <c r="BZ340" s="0" t="str">
        <f aca="false">IF(AD340/J340&gt;=1, "PLS CHECK", "")</f>
        <v/>
      </c>
      <c r="CA340" s="0" t="str">
        <f aca="false">IF(AF340/K340&gt;=1, "PLS CHECK", "")</f>
        <v/>
      </c>
      <c r="CB340" s="0" t="str">
        <f aca="false">IF(AG340/K340&gt;=1, "PLS CHECK", "")</f>
        <v/>
      </c>
    </row>
    <row r="341" customFormat="false" ht="12.5" hidden="false" customHeight="false" outlineLevel="0" collapsed="false">
      <c r="A341" s="0" t="n">
        <v>338</v>
      </c>
      <c r="B341" s="15" t="s">
        <v>113</v>
      </c>
      <c r="C341" s="16" t="s">
        <v>114</v>
      </c>
      <c r="D341" s="0" t="s">
        <v>151</v>
      </c>
      <c r="E341" s="0" t="n">
        <v>7.8</v>
      </c>
      <c r="F341" s="0" t="n">
        <v>11.1</v>
      </c>
      <c r="G341" s="0" t="n">
        <v>0.9</v>
      </c>
      <c r="H341" s="0" t="n">
        <v>3.2</v>
      </c>
      <c r="I341" s="0" t="n">
        <v>2.8</v>
      </c>
      <c r="J341" s="0" t="n">
        <v>7.664</v>
      </c>
      <c r="K341" s="0" t="n">
        <v>0.047</v>
      </c>
      <c r="L341" s="0" t="n">
        <v>2.2</v>
      </c>
      <c r="M341" s="0" t="n">
        <v>9.1</v>
      </c>
      <c r="N341" s="0" t="n">
        <v>0</v>
      </c>
      <c r="O341" s="0" t="n">
        <v>542</v>
      </c>
      <c r="P341" s="0" t="n">
        <v>28000</v>
      </c>
      <c r="AC341" s="0" t="n">
        <v>7.542</v>
      </c>
      <c r="AD341" s="0" t="n">
        <v>0.064</v>
      </c>
      <c r="AE341" s="0" t="n">
        <v>6.905</v>
      </c>
      <c r="AF341" s="0" t="n">
        <v>0.043</v>
      </c>
      <c r="AG341" s="0" t="n">
        <v>0.011</v>
      </c>
      <c r="AH341" s="0" t="n">
        <v>4.5</v>
      </c>
      <c r="AJ341" s="0" t="n">
        <v>1300</v>
      </c>
      <c r="BF341" s="0" t="n">
        <f aca="false">IF(E341&lt;11,-3.6797*E341^2+48.115*E341-53.83,280.92*EXP(-0.2027*E341))</f>
        <v>97.5940520000001</v>
      </c>
      <c r="BG341" s="0" t="n">
        <f aca="false">32.208*LN(F341)+21.438</f>
        <v>98.9608880487154</v>
      </c>
      <c r="BH341" s="0" t="n">
        <f aca="false">IF(G341&lt;=2, -10*G341+100, 88.958*EXP(-0.0755*G341))</f>
        <v>91</v>
      </c>
      <c r="BI341" s="0" t="n">
        <f aca="false">IF(I341&lt;=100, 0.0053*(I341)^2-1.0332*I341+100.76, 122.82*EXP(-0.0092*I341))</f>
        <v>97.908592</v>
      </c>
      <c r="BJ341" s="0" t="n">
        <f aca="false">IF(P341&lt;=1000, -6.942*LN(P341)+107.59, -36.304*LN(P341)+310.72)</f>
        <v>-61.0315001855681</v>
      </c>
      <c r="BK341" s="0" t="e">
        <f aca="false">BF341^0.04*BG341^0.22*BH341^0.51*BI341^0.06*BJ341^0.17</f>
        <v>#NUM!</v>
      </c>
      <c r="BL341" s="0" t="e">
        <f aca="false">IF(BK341&gt;=90, "Very Good", IF(BK341&gt;=80, "Good", IF(BK341&gt;=70, "Slightly Good", IF(BK341&gt;=60, "Average", IF(BK341&gt;=50, "Slightly Poor", IF(BK341&gt;=40, "Poor", "Very Poor"))))))</f>
        <v>#NUM!</v>
      </c>
      <c r="BM341" s="0" t="n">
        <f aca="false">IF(P341&lt;=1000, -6.942*LN(P341)+107.59, IF(AND(P341&gt;1000, P341&lt;=5213),-36.304*LN(P341)+310.72, IF(P341&gt;5213, 10)))</f>
        <v>10</v>
      </c>
      <c r="BN341" s="0" t="n">
        <f aca="false">BF341^0.04*BG341^0.22*BH341^0.51*BI341^0.06*BM341^0.17</f>
        <v>64.1415249310163</v>
      </c>
      <c r="BO341" s="0" t="str">
        <f aca="false">IF(BN341&gt;=90, "Very Good", IF(BN341&gt;=80, "Good", IF(BN341&gt;=70, "Slightly Good", IF(BN341&gt;=60, "Average", IF(BN341&gt;=50, "Slightly Poor", IF(BN341&gt;=40, "Poor", "Very Poor"))))))</f>
        <v>Average</v>
      </c>
      <c r="BP341" s="0" t="n">
        <f aca="false">IF(AJ341&lt;=1000, -6.942*LN(AJ341)+107.59, IF(AND(AJ341&gt;1000, AJ341&lt;=5213),-36.304*LN(AJ341)+310.72, IF(AJ341&gt;5213, 10)))</f>
        <v>50.4159800946047</v>
      </c>
      <c r="BQ341" s="0" t="n">
        <f aca="false">BF341^0.04*BG341^0.22*BH341^0.51*BI341^0.06*BP341^0.17</f>
        <v>84.4453766825711</v>
      </c>
      <c r="BR341" s="0" t="str">
        <f aca="false">IF(BQ341&gt;=90, "Very Good", IF(BQ341&gt;=80, "Good", IF(BQ341&gt;=70, "Slightly Good", IF(BQ341&gt;=60, "Average", IF(BQ341&gt;=50, "Slightly Poor", IF(BQ341&gt;=40, "Poor", "Very Poor"))))))</f>
        <v>Good</v>
      </c>
      <c r="BT341" s="0" t="n">
        <f aca="false">9.81*LN(AH341)+30.6</f>
        <v>45.3549992623753</v>
      </c>
      <c r="BU341" s="0" t="str">
        <f aca="false">IF(BT341&lt;30, "Clean water", IF(AND(BT341&gt;=30, BT341&lt;40), "Hypolimia", IF(AND(BT341&gt;=40,BT341&lt;50), "Mesotrophic", IF(AND(BT341&gt;=50, BT341&lt;70), "Eutrophic", IF(BT341&gt;70,"Hypertrophic")))))</f>
        <v>Mesotrophic</v>
      </c>
      <c r="BW341" s="0" t="str">
        <f aca="false">IF(G341/H341&gt;=1, "PLS CHECK", "")</f>
        <v/>
      </c>
      <c r="BX341" s="0" t="str">
        <f aca="false">IF(AC341/J341&gt;=1, "PLS CHECK", "")</f>
        <v/>
      </c>
      <c r="BY341" s="0" t="str">
        <f aca="false">IF(AE341/J341&gt;=1, "PLS CHECK", "")</f>
        <v/>
      </c>
      <c r="BZ341" s="0" t="str">
        <f aca="false">IF(AD341/J341&gt;=1, "PLS CHECK", "")</f>
        <v/>
      </c>
      <c r="CA341" s="0" t="str">
        <f aca="false">IF(AF341/K341&gt;=1, "PLS CHECK", "")</f>
        <v/>
      </c>
      <c r="CB341" s="0" t="str">
        <f aca="false">IF(AG341/K341&gt;=1, "PLS CHECK", "")</f>
        <v/>
      </c>
    </row>
    <row r="342" customFormat="false" ht="12.5" hidden="false" customHeight="false" outlineLevel="0" collapsed="false">
      <c r="A342" s="0" t="n">
        <v>339</v>
      </c>
      <c r="B342" s="15" t="s">
        <v>115</v>
      </c>
      <c r="C342" s="16" t="s">
        <v>116</v>
      </c>
      <c r="D342" s="0" t="s">
        <v>151</v>
      </c>
      <c r="E342" s="0" t="n">
        <v>7.6</v>
      </c>
      <c r="F342" s="0" t="n">
        <v>8.7</v>
      </c>
      <c r="G342" s="0" t="n">
        <v>2.5</v>
      </c>
      <c r="H342" s="0" t="n">
        <v>5.2</v>
      </c>
      <c r="I342" s="0" t="n">
        <v>4.8</v>
      </c>
      <c r="J342" s="37"/>
      <c r="K342" s="0" t="n">
        <v>0.13</v>
      </c>
      <c r="L342" s="0" t="n">
        <v>3.7</v>
      </c>
      <c r="M342" s="0" t="n">
        <v>15.4</v>
      </c>
      <c r="N342" s="0" t="n">
        <v>0</v>
      </c>
      <c r="O342" s="0" t="n">
        <v>314</v>
      </c>
      <c r="P342" s="37"/>
      <c r="AC342" s="37"/>
      <c r="AD342" s="0" t="n">
        <v>1.268</v>
      </c>
      <c r="AE342" s="37"/>
      <c r="AF342" s="0" t="n">
        <v>0.093</v>
      </c>
      <c r="AG342" s="0" t="n">
        <v>0.079</v>
      </c>
      <c r="AH342" s="0" t="n">
        <v>3.8</v>
      </c>
      <c r="AJ342" s="37"/>
      <c r="BF342" s="0" t="n">
        <f aca="false">IF(E342&lt;11,-3.6797*E342^2+48.115*E342-53.83,280.92*EXP(-0.2027*E342))</f>
        <v>99.304528</v>
      </c>
      <c r="BG342" s="0" t="n">
        <f aca="false">32.208*LN(F342)+21.438</f>
        <v>91.1143080104746</v>
      </c>
      <c r="BH342" s="0" t="n">
        <f aca="false">IF(G342&lt;=2, -10*G342+100, 88.958*EXP(-0.0755*G342))</f>
        <v>73.6566439219523</v>
      </c>
      <c r="BI342" s="0" t="n">
        <f aca="false">IF(I342&lt;=100, 0.0053*(I342)^2-1.0332*I342+100.76, 122.82*EXP(-0.0092*I342))</f>
        <v>95.922752</v>
      </c>
      <c r="BJ342" s="0" t="e">
        <f aca="false">IF(P342&lt;=1000, -6.942*LN(P342)+107.59, -36.304*LN(P342)+310.72)</f>
        <v>#VALUE!</v>
      </c>
      <c r="BK342" s="0" t="e">
        <f aca="false">BF342^0.04*BG342^0.22*BH342^0.51*BI342^0.06*BJ342^0.17</f>
        <v>#VALUE!</v>
      </c>
      <c r="BL342" s="0" t="e">
        <f aca="false">IF(BK342&gt;=90, "Very Good", IF(BK342&gt;=80, "Good", IF(BK342&gt;=70, "Slightly Good", IF(BK342&gt;=60, "Average", IF(BK342&gt;=50, "Slightly Poor", IF(BK342&gt;=40, "Poor", "Very Poor"))))))</f>
        <v>#VALUE!</v>
      </c>
      <c r="BM342" s="0" t="e">
        <f aca="false">IF(P342&lt;=1000, -6.942*LN(P342)+107.59, IF(AND(P342&gt;1000, P342&lt;=5213),-36.304*LN(P342)+310.72, IF(P342&gt;5213, 10)))</f>
        <v>#VALUE!</v>
      </c>
      <c r="BN342" s="0" t="e">
        <f aca="false">BF342^0.04*BG342^0.22*BH342^0.51*BI342^0.06*BM342^0.17</f>
        <v>#VALUE!</v>
      </c>
      <c r="BO342" s="0" t="e">
        <f aca="false">IF(BN342&gt;=90, "Very Good", IF(BN342&gt;=80, "Good", IF(BN342&gt;=70, "Slightly Good", IF(BN342&gt;=60, "Average", IF(BN342&gt;=50, "Slightly Poor", IF(BN342&gt;=40, "Poor", "Very Poor"))))))</f>
        <v>#VALUE!</v>
      </c>
      <c r="BP342" s="0" t="e">
        <f aca="false">IF(AJ342&lt;=1000, -6.942*LN(AJ342)+107.59, IF(AND(AJ342&gt;1000, AJ342&lt;=5213),-36.304*LN(AJ342)+310.72, IF(AJ342&gt;5213, 10)))</f>
        <v>#VALUE!</v>
      </c>
      <c r="BQ342" s="0" t="e">
        <f aca="false">BF342^0.04*BG342^0.22*BH342^0.51*BI342^0.06*BP342^0.17</f>
        <v>#VALUE!</v>
      </c>
      <c r="BR342" s="0" t="e">
        <f aca="false">IF(BQ342&gt;=90, "Very Good", IF(BQ342&gt;=80, "Good", IF(BQ342&gt;=70, "Slightly Good", IF(BQ342&gt;=60, "Average", IF(BQ342&gt;=50, "Slightly Poor", IF(BQ342&gt;=40, "Poor", "Very Poor"))))))</f>
        <v>#VALUE!</v>
      </c>
      <c r="BT342" s="0" t="n">
        <f aca="false">9.81*LN(AH342)+30.6</f>
        <v>43.6963604646443</v>
      </c>
      <c r="BU342" s="0" t="str">
        <f aca="false">IF(BT342&lt;30, "Clean water", IF(AND(BT342&gt;=30, BT342&lt;40), "Hypolimia", IF(AND(BT342&gt;=40,BT342&lt;50), "Mesotrophic", IF(AND(BT342&gt;=50, BT342&lt;70), "Eutrophic", IF(BT342&gt;70,"Hypertrophic")))))</f>
        <v>Mesotrophic</v>
      </c>
      <c r="BW342" s="0" t="str">
        <f aca="false">IF(G342/H342&gt;=1, "PLS CHECK", "")</f>
        <v/>
      </c>
      <c r="BX342" s="0" t="e">
        <f aca="false">IF(AC342/J342&gt;=1, "PLS CHECK", "")</f>
        <v>#DIV/0!</v>
      </c>
      <c r="BY342" s="0" t="e">
        <f aca="false">IF(AE342/J342&gt;=1, "PLS CHECK", "")</f>
        <v>#DIV/0!</v>
      </c>
      <c r="BZ342" s="0" t="e">
        <f aca="false">IF(AD342/J342&gt;=1, "PLS CHECK", "")</f>
        <v>#DIV/0!</v>
      </c>
      <c r="CA342" s="0" t="str">
        <f aca="false">IF(AF342/K342&gt;=1, "PLS CHECK", "")</f>
        <v/>
      </c>
      <c r="CB342" s="0" t="str">
        <f aca="false">IF(AG342/K342&gt;=1, "PLS CHECK", "")</f>
        <v/>
      </c>
    </row>
    <row r="343" customFormat="false" ht="12.5" hidden="false" customHeight="false" outlineLevel="0" collapsed="false">
      <c r="A343" s="0" t="n">
        <v>340</v>
      </c>
      <c r="B343" s="15" t="s">
        <v>117</v>
      </c>
      <c r="C343" s="16" t="s">
        <v>118</v>
      </c>
      <c r="D343" s="0" t="s">
        <v>151</v>
      </c>
      <c r="E343" s="0" t="n">
        <v>8</v>
      </c>
      <c r="F343" s="0" t="n">
        <v>10.2</v>
      </c>
      <c r="G343" s="37"/>
      <c r="H343" s="37"/>
      <c r="I343" s="37"/>
      <c r="J343" s="37"/>
      <c r="K343" s="0" t="n">
        <v>0.023</v>
      </c>
      <c r="L343" s="37"/>
      <c r="M343" s="0" t="n">
        <v>13</v>
      </c>
      <c r="N343" s="0" t="n">
        <v>0</v>
      </c>
      <c r="O343" s="0" t="n">
        <v>259</v>
      </c>
      <c r="P343" s="37"/>
      <c r="AC343" s="0" t="n">
        <v>2.034</v>
      </c>
      <c r="AD343" s="37"/>
      <c r="AE343" s="0" t="n">
        <v>1.799</v>
      </c>
      <c r="AF343" s="0" t="n">
        <v>0.022</v>
      </c>
      <c r="AG343" s="37"/>
      <c r="AH343" s="0" t="n">
        <v>1.2</v>
      </c>
      <c r="AJ343" s="37"/>
      <c r="BF343" s="0" t="n">
        <f aca="false">IF(E343&lt;11,-3.6797*E343^2+48.115*E343-53.83,280.92*EXP(-0.2027*E343))</f>
        <v>95.5892</v>
      </c>
      <c r="BG343" s="0" t="n">
        <f aca="false">32.208*LN(F343)+21.438</f>
        <v>96.2374636951076</v>
      </c>
      <c r="BH343" s="0" t="n">
        <f aca="false">IF(G343&lt;=2, -10*G343+100, 88.958*EXP(-0.0755*G343))</f>
        <v>100</v>
      </c>
      <c r="BI343" s="0" t="n">
        <f aca="false">IF(I343&lt;=100, 0.0053*(I343)^2-1.0332*I343+100.76, 122.82*EXP(-0.0092*I343))</f>
        <v>100.76</v>
      </c>
      <c r="BJ343" s="0" t="e">
        <f aca="false">IF(P343&lt;=1000, -6.942*LN(P343)+107.59, -36.304*LN(P343)+310.72)</f>
        <v>#VALUE!</v>
      </c>
      <c r="BK343" s="0" t="e">
        <f aca="false">BF343^0.04*BG343^0.22*BH343^0.51*BI343^0.06*BJ343^0.17</f>
        <v>#VALUE!</v>
      </c>
      <c r="BL343" s="0" t="e">
        <f aca="false">IF(BK343&gt;=90, "Very Good", IF(BK343&gt;=80, "Good", IF(BK343&gt;=70, "Slightly Good", IF(BK343&gt;=60, "Average", IF(BK343&gt;=50, "Slightly Poor", IF(BK343&gt;=40, "Poor", "Very Poor"))))))</f>
        <v>#VALUE!</v>
      </c>
      <c r="BM343" s="0" t="e">
        <f aca="false">IF(P343&lt;=1000, -6.942*LN(P343)+107.59, IF(AND(P343&gt;1000, P343&lt;=5213),-36.304*LN(P343)+310.72, IF(P343&gt;5213, 10)))</f>
        <v>#VALUE!</v>
      </c>
      <c r="BN343" s="0" t="e">
        <f aca="false">BF343^0.04*BG343^0.22*BH343^0.51*BI343^0.06*BM343^0.17</f>
        <v>#VALUE!</v>
      </c>
      <c r="BO343" s="0" t="e">
        <f aca="false">IF(BN343&gt;=90, "Very Good", IF(BN343&gt;=80, "Good", IF(BN343&gt;=70, "Slightly Good", IF(BN343&gt;=60, "Average", IF(BN343&gt;=50, "Slightly Poor", IF(BN343&gt;=40, "Poor", "Very Poor"))))))</f>
        <v>#VALUE!</v>
      </c>
      <c r="BP343" s="0" t="e">
        <f aca="false">IF(AJ343&lt;=1000, -6.942*LN(AJ343)+107.59, IF(AND(AJ343&gt;1000, AJ343&lt;=5213),-36.304*LN(AJ343)+310.72, IF(AJ343&gt;5213, 10)))</f>
        <v>#VALUE!</v>
      </c>
      <c r="BQ343" s="0" t="e">
        <f aca="false">BF343^0.04*BG343^0.22*BH343^0.51*BI343^0.06*BP343^0.17</f>
        <v>#VALUE!</v>
      </c>
      <c r="BR343" s="0" t="e">
        <f aca="false">IF(BQ343&gt;=90, "Very Good", IF(BQ343&gt;=80, "Good", IF(BQ343&gt;=70, "Slightly Good", IF(BQ343&gt;=60, "Average", IF(BQ343&gt;=50, "Slightly Poor", IF(BQ343&gt;=40, "Poor", "Very Poor"))))))</f>
        <v>#VALUE!</v>
      </c>
      <c r="BT343" s="0" t="n">
        <f aca="false">9.81*LN(AH343)+30.6</f>
        <v>32.3885744721487</v>
      </c>
      <c r="BU343" s="0" t="str">
        <f aca="false">IF(BT343&lt;30, "Clean water", IF(AND(BT343&gt;=30, BT343&lt;40), "Hypolimia", IF(AND(BT343&gt;=40,BT343&lt;50), "Mesotrophic", IF(AND(BT343&gt;=50, BT343&lt;70), "Eutrophic", IF(BT343&gt;70,"Hypertrophic")))))</f>
        <v>Hypolimia</v>
      </c>
      <c r="BW343" s="0" t="e">
        <f aca="false">IF(G343/H343&gt;=1, "PLS CHECK", "")</f>
        <v>#DIV/0!</v>
      </c>
      <c r="BX343" s="0" t="e">
        <f aca="false">IF(AC343/J343&gt;=1, "PLS CHECK", "")</f>
        <v>#DIV/0!</v>
      </c>
      <c r="BY343" s="0" t="e">
        <f aca="false">IF(AE343/J343&gt;=1, "PLS CHECK", "")</f>
        <v>#DIV/0!</v>
      </c>
      <c r="BZ343" s="0" t="e">
        <f aca="false">IF(AD343/J343&gt;=1, "PLS CHECK", "")</f>
        <v>#DIV/0!</v>
      </c>
      <c r="CA343" s="0" t="str">
        <f aca="false">IF(AF343/K343&gt;=1, "PLS CHECK", "")</f>
        <v/>
      </c>
      <c r="CB343" s="0" t="str">
        <f aca="false">IF(AG343/K343&gt;=1, "PLS CHECK", "")</f>
        <v/>
      </c>
    </row>
    <row r="344" customFormat="false" ht="12.5" hidden="false" customHeight="false" outlineLevel="0" collapsed="false">
      <c r="A344" s="0" t="n">
        <v>341</v>
      </c>
      <c r="B344" s="15" t="s">
        <v>119</v>
      </c>
      <c r="C344" s="16" t="s">
        <v>120</v>
      </c>
      <c r="D344" s="0" t="s">
        <v>151</v>
      </c>
      <c r="E344" s="0" t="n">
        <v>7.9</v>
      </c>
      <c r="F344" s="0" t="n">
        <v>11</v>
      </c>
      <c r="G344" s="0" t="n">
        <v>0.8</v>
      </c>
      <c r="H344" s="37"/>
      <c r="I344" s="37"/>
      <c r="J344" s="0" t="n">
        <v>2.386</v>
      </c>
      <c r="K344" s="0" t="n">
        <v>0.027</v>
      </c>
      <c r="L344" s="37"/>
      <c r="M344" s="0" t="n">
        <v>11.5</v>
      </c>
      <c r="N344" s="0" t="n">
        <v>0</v>
      </c>
      <c r="O344" s="0" t="n">
        <v>280</v>
      </c>
      <c r="P344" s="0" t="n">
        <v>1100</v>
      </c>
      <c r="AC344" s="0" t="n">
        <v>2.348</v>
      </c>
      <c r="AD344" s="37"/>
      <c r="AE344" s="0" t="n">
        <v>2.077</v>
      </c>
      <c r="AF344" s="0" t="n">
        <v>0.022</v>
      </c>
      <c r="AG344" s="0" t="n">
        <v>0.001</v>
      </c>
      <c r="AH344" s="0" t="n">
        <v>1.1</v>
      </c>
      <c r="AJ344" s="0" t="n">
        <v>120</v>
      </c>
      <c r="BF344" s="0" t="n">
        <f aca="false">IF(E344&lt;11,-3.6797*E344^2+48.115*E344-53.83,280.92*EXP(-0.2027*E344))</f>
        <v>96.6284230000001</v>
      </c>
      <c r="BG344" s="0" t="n">
        <f aca="false">32.208*LN(F344)+21.438</f>
        <v>98.6694109462899</v>
      </c>
      <c r="BH344" s="0" t="n">
        <f aca="false">IF(G344&lt;=2, -10*G344+100, 88.958*EXP(-0.0755*G344))</f>
        <v>92</v>
      </c>
      <c r="BI344" s="0" t="n">
        <f aca="false">IF(I344&lt;=100, 0.0053*(I344)^2-1.0332*I344+100.76, 122.82*EXP(-0.0092*I344))</f>
        <v>100.76</v>
      </c>
      <c r="BJ344" s="0" t="n">
        <f aca="false">IF(P344&lt;=1000, -6.942*LN(P344)+107.59, -36.304*LN(P344)+310.72)</f>
        <v>56.4807115842163</v>
      </c>
      <c r="BK344" s="0" t="n">
        <f aca="false">BF344^0.04*BG344^0.22*BH344^0.51*BI344^0.06*BJ344^0.17</f>
        <v>86.631625259439</v>
      </c>
      <c r="BL344" s="0" t="str">
        <f aca="false">IF(BK344&gt;=90, "Very Good", IF(BK344&gt;=80, "Good", IF(BK344&gt;=70, "Slightly Good", IF(BK344&gt;=60, "Average", IF(BK344&gt;=50, "Slightly Poor", IF(BK344&gt;=40, "Poor", "Very Poor"))))))</f>
        <v>Good</v>
      </c>
      <c r="BM344" s="0" t="n">
        <f aca="false">IF(P344&lt;=1000, -6.942*LN(P344)+107.59, IF(AND(P344&gt;1000, P344&lt;=5213),-36.304*LN(P344)+310.72, IF(P344&gt;5213, 10)))</f>
        <v>56.4807115842163</v>
      </c>
      <c r="BN344" s="0" t="n">
        <f aca="false">BF344^0.04*BG344^0.22*BH344^0.51*BI344^0.06*BM344^0.17</f>
        <v>86.631625259439</v>
      </c>
      <c r="BO344" s="0" t="str">
        <f aca="false">IF(BN344&gt;=90, "Very Good", IF(BN344&gt;=80, "Good", IF(BN344&gt;=70, "Slightly Good", IF(BN344&gt;=60, "Average", IF(BN344&gt;=50, "Slightly Poor", IF(BN344&gt;=40, "Poor", "Very Poor"))))))</f>
        <v>Good</v>
      </c>
      <c r="BP344" s="0" t="n">
        <f aca="false">IF(AJ344&lt;=1000, -6.942*LN(AJ344)+107.59, IF(AND(AJ344&gt;1000, AJ344&lt;=5213),-36.304*LN(AJ344)+310.72, IF(AJ344&gt;5213, 10)))</f>
        <v>74.3552323216071</v>
      </c>
      <c r="BQ344" s="0" t="n">
        <f aca="false">BF344^0.04*BG344^0.22*BH344^0.51*BI344^0.06*BP344^0.17</f>
        <v>90.7771191042266</v>
      </c>
      <c r="BR344" s="0" t="str">
        <f aca="false">IF(BQ344&gt;=90, "Very Good", IF(BQ344&gt;=80, "Good", IF(BQ344&gt;=70, "Slightly Good", IF(BQ344&gt;=60, "Average", IF(BQ344&gt;=50, "Slightly Poor", IF(BQ344&gt;=40, "Poor", "Very Poor"))))))</f>
        <v>Very Good</v>
      </c>
      <c r="BT344" s="0" t="n">
        <f aca="false">9.81*LN(AH344)+30.6</f>
        <v>31.5349928638804</v>
      </c>
      <c r="BU344" s="0" t="str">
        <f aca="false">IF(BT344&lt;30, "Clean water", IF(AND(BT344&gt;=30, BT344&lt;40), "Hypolimia", IF(AND(BT344&gt;=40,BT344&lt;50), "Mesotrophic", IF(AND(BT344&gt;=50, BT344&lt;70), "Eutrophic", IF(BT344&gt;70,"Hypertrophic")))))</f>
        <v>Hypolimia</v>
      </c>
      <c r="BW344" s="0" t="e">
        <f aca="false">IF(G344/H344&gt;=1, "PLS CHECK", "")</f>
        <v>#DIV/0!</v>
      </c>
      <c r="BX344" s="0" t="str">
        <f aca="false">IF(AC344/J344&gt;=1, "PLS CHECK", "")</f>
        <v/>
      </c>
      <c r="BY344" s="0" t="str">
        <f aca="false">IF(AE344/J344&gt;=1, "PLS CHECK", "")</f>
        <v/>
      </c>
      <c r="BZ344" s="0" t="str">
        <f aca="false">IF(AD344/J344&gt;=1, "PLS CHECK", "")</f>
        <v/>
      </c>
      <c r="CA344" s="0" t="str">
        <f aca="false">IF(AF344/K344&gt;=1, "PLS CHECK", "")</f>
        <v/>
      </c>
      <c r="CB344" s="0" t="str">
        <f aca="false">IF(AG344/K344&gt;=1, "PLS CHECK", "")</f>
        <v/>
      </c>
    </row>
    <row r="345" customFormat="false" ht="12.5" hidden="false" customHeight="false" outlineLevel="0" collapsed="false">
      <c r="A345" s="0" t="n">
        <v>342</v>
      </c>
      <c r="B345" s="15" t="s">
        <v>121</v>
      </c>
      <c r="C345" s="16" t="s">
        <v>122</v>
      </c>
      <c r="D345" s="0" t="s">
        <v>151</v>
      </c>
      <c r="E345" s="0" t="n">
        <v>7.5</v>
      </c>
      <c r="F345" s="0" t="n">
        <v>12.1</v>
      </c>
      <c r="G345" s="0" t="n">
        <v>0.9</v>
      </c>
      <c r="H345" s="37"/>
      <c r="I345" s="37"/>
      <c r="J345" s="0" t="n">
        <v>2.849</v>
      </c>
      <c r="K345" s="0" t="n">
        <v>0.04</v>
      </c>
      <c r="L345" s="37"/>
      <c r="M345" s="0" t="n">
        <v>9.1</v>
      </c>
      <c r="N345" s="0" t="n">
        <v>0</v>
      </c>
      <c r="O345" s="0" t="n">
        <v>317</v>
      </c>
      <c r="P345" s="0" t="n">
        <v>26000</v>
      </c>
      <c r="AC345" s="0" t="n">
        <v>2.792</v>
      </c>
      <c r="AD345" s="0" t="n">
        <v>0.055</v>
      </c>
      <c r="AE345" s="0" t="n">
        <v>2.437</v>
      </c>
      <c r="AF345" s="0" t="n">
        <v>0.037</v>
      </c>
      <c r="AG345" s="0" t="n">
        <v>0.011</v>
      </c>
      <c r="AH345" s="0" t="n">
        <v>1.1</v>
      </c>
      <c r="AJ345" s="0" t="n">
        <v>900</v>
      </c>
      <c r="BF345" s="0" t="n">
        <f aca="false">IF(E345&lt;11,-3.6797*E345^2+48.115*E345-53.83,280.92*EXP(-0.2027*E345))</f>
        <v>100.049375</v>
      </c>
      <c r="BG345" s="0" t="n">
        <f aca="false">32.208*LN(F345)+21.438</f>
        <v>101.739161217428</v>
      </c>
      <c r="BH345" s="0" t="n">
        <f aca="false">IF(G345&lt;=2, -10*G345+100, 88.958*EXP(-0.0755*G345))</f>
        <v>91</v>
      </c>
      <c r="BI345" s="0" t="n">
        <f aca="false">IF(I345&lt;=100, 0.0053*(I345)^2-1.0332*I345+100.76, 122.82*EXP(-0.0092*I345))</f>
        <v>100.76</v>
      </c>
      <c r="BJ345" s="0" t="n">
        <f aca="false">IF(P345&lt;=1000, -6.942*LN(P345)+107.59, -36.304*LN(P345)+310.72)</f>
        <v>-58.3410843644994</v>
      </c>
      <c r="BK345" s="0" t="e">
        <f aca="false">BF345^0.04*BG345^0.22*BH345^0.51*BI345^0.06*BJ345^0.17</f>
        <v>#NUM!</v>
      </c>
      <c r="BL345" s="0" t="e">
        <f aca="false">IF(BK345&gt;=90, "Very Good", IF(BK345&gt;=80, "Good", IF(BK345&gt;=70, "Slightly Good", IF(BK345&gt;=60, "Average", IF(BK345&gt;=50, "Slightly Poor", IF(BK345&gt;=40, "Poor", "Very Poor"))))))</f>
        <v>#NUM!</v>
      </c>
      <c r="BM345" s="0" t="n">
        <f aca="false">IF(P345&lt;=1000, -6.942*LN(P345)+107.59, IF(AND(P345&gt;1000, P345&lt;=5213),-36.304*LN(P345)+310.72, IF(P345&gt;5213, 10)))</f>
        <v>10</v>
      </c>
      <c r="BN345" s="0" t="n">
        <f aca="false">BF345^0.04*BG345^0.22*BH345^0.51*BI345^0.06*BM345^0.17</f>
        <v>64.7089523286652</v>
      </c>
      <c r="BO345" s="0" t="str">
        <f aca="false">IF(BN345&gt;=90, "Very Good", IF(BN345&gt;=80, "Good", IF(BN345&gt;=70, "Slightly Good", IF(BN345&gt;=60, "Average", IF(BN345&gt;=50, "Slightly Poor", IF(BN345&gt;=40, "Poor", "Very Poor"))))))</f>
        <v>Average</v>
      </c>
      <c r="BP345" s="0" t="n">
        <f aca="false">IF(AJ345&lt;=1000, -6.942*LN(AJ345)+107.59, IF(AND(AJ345&gt;1000, AJ345&lt;=5213),-36.304*LN(AJ345)+310.72, IF(AJ345&gt;5213, 10)))</f>
        <v>60.3677755530026</v>
      </c>
      <c r="BQ345" s="0" t="n">
        <f aca="false">BF345^0.04*BG345^0.22*BH345^0.51*BI345^0.06*BP345^0.17</f>
        <v>87.841804322749</v>
      </c>
      <c r="BR345" s="0" t="str">
        <f aca="false">IF(BQ345&gt;=90, "Very Good", IF(BQ345&gt;=80, "Good", IF(BQ345&gt;=70, "Slightly Good", IF(BQ345&gt;=60, "Average", IF(BQ345&gt;=50, "Slightly Poor", IF(BQ345&gt;=40, "Poor", "Very Poor"))))))</f>
        <v>Good</v>
      </c>
      <c r="BT345" s="0" t="n">
        <f aca="false">9.81*LN(AH345)+30.6</f>
        <v>31.5349928638804</v>
      </c>
      <c r="BU345" s="0" t="str">
        <f aca="false">IF(BT345&lt;30, "Clean water", IF(AND(BT345&gt;=30, BT345&lt;40), "Hypolimia", IF(AND(BT345&gt;=40,BT345&lt;50), "Mesotrophic", IF(AND(BT345&gt;=50, BT345&lt;70), "Eutrophic", IF(BT345&gt;70,"Hypertrophic")))))</f>
        <v>Hypolimia</v>
      </c>
      <c r="BW345" s="0" t="e">
        <f aca="false">IF(G345/H345&gt;=1, "PLS CHECK", "")</f>
        <v>#DIV/0!</v>
      </c>
      <c r="BX345" s="0" t="str">
        <f aca="false">IF(AC345/J345&gt;=1, "PLS CHECK", "")</f>
        <v/>
      </c>
      <c r="BY345" s="0" t="str">
        <f aca="false">IF(AE345/J345&gt;=1, "PLS CHECK", "")</f>
        <v/>
      </c>
      <c r="BZ345" s="0" t="str">
        <f aca="false">IF(AD345/J345&gt;=1, "PLS CHECK", "")</f>
        <v/>
      </c>
      <c r="CA345" s="0" t="str">
        <f aca="false">IF(AF345/K345&gt;=1, "PLS CHECK", "")</f>
        <v/>
      </c>
      <c r="CB345" s="0" t="str">
        <f aca="false">IF(AG345/K345&gt;=1, "PLS CHECK", "")</f>
        <v/>
      </c>
    </row>
    <row r="346" customFormat="false" ht="12.5" hidden="false" customHeight="false" outlineLevel="0" collapsed="false">
      <c r="A346" s="0" t="n">
        <v>343</v>
      </c>
      <c r="B346" s="15" t="s">
        <v>140</v>
      </c>
      <c r="C346" s="16" t="s">
        <v>141</v>
      </c>
      <c r="D346" s="0" t="s">
        <v>151</v>
      </c>
      <c r="E346" s="0" t="n">
        <v>7.9</v>
      </c>
      <c r="F346" s="0" t="n">
        <v>8.1</v>
      </c>
      <c r="G346" s="0" t="n">
        <v>2.4</v>
      </c>
      <c r="H346" s="0" t="n">
        <v>6.1</v>
      </c>
      <c r="I346" s="0" t="n">
        <v>8.2</v>
      </c>
      <c r="J346" s="0" t="n">
        <v>4.324</v>
      </c>
      <c r="K346" s="0" t="n">
        <v>0.142</v>
      </c>
      <c r="L346" s="0" t="n">
        <v>2.6</v>
      </c>
      <c r="M346" s="0" t="n">
        <v>13.3</v>
      </c>
      <c r="O346" s="37"/>
      <c r="BD346" s="0" t="n">
        <v>0.028</v>
      </c>
      <c r="BF346" s="0" t="n">
        <f aca="false">IF(E346&lt;11,-3.6797*E346^2+48.115*E346-53.83,280.92*EXP(-0.2027*E346))</f>
        <v>96.6284230000001</v>
      </c>
      <c r="BG346" s="0" t="n">
        <f aca="false">32.208*LN(F346)+21.438</f>
        <v>88.8127576985377</v>
      </c>
      <c r="BH346" s="0" t="n">
        <f aca="false">IF(G346&lt;=2, -10*G346+100, 88.958*EXP(-0.0755*G346))</f>
        <v>74.2148561832273</v>
      </c>
      <c r="BI346" s="0" t="n">
        <f aca="false">IF(I346&lt;=100, 0.0053*(I346)^2-1.0332*I346+100.76, 122.82*EXP(-0.0092*I346))</f>
        <v>92.644132</v>
      </c>
      <c r="BJ346" s="0" t="e">
        <f aca="false">IF(P346&lt;=1000, -6.942*LN(P346)+107.59, -36.304*LN(P346)+310.72)</f>
        <v>#VALUE!</v>
      </c>
      <c r="BK346" s="0" t="e">
        <f aca="false">BF346^0.04*BG346^0.22*BH346^0.51*BI346^0.06*BJ346^0.17</f>
        <v>#VALUE!</v>
      </c>
      <c r="BL346" s="0" t="e">
        <f aca="false">IF(BK346&gt;=90, "Very Good", IF(BK346&gt;=80, "Good", IF(BK346&gt;=70, "Slightly Good", IF(BK346&gt;=60, "Average", IF(BK346&gt;=50, "Slightly Poor", IF(BK346&gt;=40, "Poor", "Very Poor"))))))</f>
        <v>#VALUE!</v>
      </c>
      <c r="BM346" s="0" t="e">
        <f aca="false">IF(P346&lt;=1000, -6.942*LN(P346)+107.59, IF(AND(P346&gt;1000, P346&lt;=5213),-36.304*LN(P346)+310.72, IF(P346&gt;5213, 10)))</f>
        <v>#VALUE!</v>
      </c>
      <c r="BN346" s="0" t="e">
        <f aca="false">BF346^0.04*BG346^0.22*BH346^0.51*BI346^0.06*BM346^0.17</f>
        <v>#VALUE!</v>
      </c>
      <c r="BO346" s="0" t="e">
        <f aca="false">IF(BN346&gt;=90, "Very Good", IF(BN346&gt;=80, "Good", IF(BN346&gt;=70, "Slightly Good", IF(BN346&gt;=60, "Average", IF(BN346&gt;=50, "Slightly Poor", IF(BN346&gt;=40, "Poor", "Very Poor"))))))</f>
        <v>#VALUE!</v>
      </c>
      <c r="BP346" s="0" t="e">
        <f aca="false">IF(AJ346&lt;=1000, -6.942*LN(AJ346)+107.59, IF(AND(AJ346&gt;1000, AJ346&lt;=5213),-36.304*LN(AJ346)+310.72, IF(AJ346&gt;5213, 10)))</f>
        <v>#VALUE!</v>
      </c>
      <c r="BQ346" s="0" t="e">
        <f aca="false">BF346^0.04*BG346^0.22*BH346^0.51*BI346^0.06*BP346^0.17</f>
        <v>#VALUE!</v>
      </c>
      <c r="BR346" s="0" t="e">
        <f aca="false">IF(BQ346&gt;=90, "Very Good", IF(BQ346&gt;=80, "Good", IF(BQ346&gt;=70, "Slightly Good", IF(BQ346&gt;=60, "Average", IF(BQ346&gt;=50, "Slightly Poor", IF(BQ346&gt;=40, "Poor", "Very Poor"))))))</f>
        <v>#VALUE!</v>
      </c>
      <c r="BT346" s="0" t="e">
        <f aca="false">9.81*LN(AH346)+30.6</f>
        <v>#VALUE!</v>
      </c>
      <c r="BU346" s="0" t="e">
        <f aca="false">IF(BT346&lt;30, "Clean water", IF(AND(BT346&gt;=30, BT346&lt;40), "Hypolimia", IF(AND(BT346&gt;=40,BT346&lt;50), "Mesotrophic", IF(AND(BT346&gt;=50, BT346&lt;70), "Eutrophic", IF(BT346&gt;70,"Hypertrophic")))))</f>
        <v>#VALUE!</v>
      </c>
      <c r="BW346" s="0" t="str">
        <f aca="false">IF(G346/H346&gt;=1, "PLS CHECK", "")</f>
        <v/>
      </c>
      <c r="BX346" s="0" t="str">
        <f aca="false">IF(AC346/J346&gt;=1, "PLS CHECK", "")</f>
        <v/>
      </c>
      <c r="BY346" s="0" t="str">
        <f aca="false">IF(AE346/J346&gt;=1, "PLS CHECK", "")</f>
        <v/>
      </c>
      <c r="BZ346" s="0" t="str">
        <f aca="false">IF(AD346/J346&gt;=1, "PLS CHECK", "")</f>
        <v/>
      </c>
      <c r="CA346" s="0" t="str">
        <f aca="false">IF(AF346/K346&gt;=1, "PLS CHECK", "")</f>
        <v/>
      </c>
      <c r="CB346" s="0" t="str">
        <f aca="false">IF(AG346/K346&gt;=1, "PLS CHECK", "")</f>
        <v/>
      </c>
    </row>
    <row r="347" customFormat="false" ht="12.5" hidden="false" customHeight="false" outlineLevel="0" collapsed="false">
      <c r="A347" s="0" t="n">
        <v>344</v>
      </c>
      <c r="B347" s="15" t="s">
        <v>123</v>
      </c>
      <c r="C347" s="16" t="s">
        <v>124</v>
      </c>
      <c r="D347" s="0" t="s">
        <v>151</v>
      </c>
      <c r="E347" s="0" t="n">
        <v>7.7</v>
      </c>
      <c r="F347" s="0" t="n">
        <v>8.5</v>
      </c>
      <c r="G347" s="0" t="n">
        <v>2</v>
      </c>
      <c r="H347" s="0" t="n">
        <v>5.2</v>
      </c>
      <c r="I347" s="0" t="n">
        <v>1.2</v>
      </c>
      <c r="J347" s="0" t="n">
        <v>9.863</v>
      </c>
      <c r="K347" s="0" t="n">
        <v>0.081</v>
      </c>
      <c r="L347" s="0" t="n">
        <v>3.9</v>
      </c>
      <c r="M347" s="0" t="n">
        <v>14.3</v>
      </c>
      <c r="N347" s="0" t="n">
        <v>0</v>
      </c>
      <c r="O347" s="0" t="n">
        <v>602</v>
      </c>
      <c r="P347" s="0" t="n">
        <v>30000</v>
      </c>
      <c r="AC347" s="0" t="n">
        <v>9.845</v>
      </c>
      <c r="AD347" s="0" t="n">
        <v>1.596</v>
      </c>
      <c r="AE347" s="37"/>
      <c r="AF347" s="0" t="n">
        <v>0.063</v>
      </c>
      <c r="AG347" s="0" t="n">
        <v>0.041</v>
      </c>
      <c r="AH347" s="0" t="n">
        <v>3</v>
      </c>
      <c r="AJ347" s="0" t="n">
        <v>1900</v>
      </c>
      <c r="BF347" s="0" t="n">
        <f aca="false">IF(E347&lt;11,-3.6797*E347^2+48.115*E347-53.83,280.92*EXP(-0.2027*E347))</f>
        <v>98.486087</v>
      </c>
      <c r="BG347" s="0" t="n">
        <f aca="false">32.208*LN(F347)+21.438</f>
        <v>90.3652509938879</v>
      </c>
      <c r="BH347" s="0" t="n">
        <f aca="false">IF(G347&lt;=2, -10*G347+100, 88.958*EXP(-0.0755*G347))</f>
        <v>80</v>
      </c>
      <c r="BI347" s="0" t="n">
        <f aca="false">IF(I347&lt;=100, 0.0053*(I347)^2-1.0332*I347+100.76, 122.82*EXP(-0.0092*I347))</f>
        <v>99.527792</v>
      </c>
      <c r="BJ347" s="0" t="n">
        <f aca="false">IF(P347&lt;=1000, -6.942*LN(P347)+107.59, -36.304*LN(P347)+310.72)</f>
        <v>-63.5362173920304</v>
      </c>
      <c r="BK347" s="0" t="e">
        <f aca="false">BF347^0.04*BG347^0.22*BH347^0.51*BI347^0.06*BJ347^0.17</f>
        <v>#NUM!</v>
      </c>
      <c r="BL347" s="0" t="e">
        <f aca="false">IF(BK347&gt;=90, "Very Good", IF(BK347&gt;=80, "Good", IF(BK347&gt;=70, "Slightly Good", IF(BK347&gt;=60, "Average", IF(BK347&gt;=50, "Slightly Poor", IF(BK347&gt;=40, "Poor", "Very Poor"))))))</f>
        <v>#NUM!</v>
      </c>
      <c r="BM347" s="0" t="n">
        <f aca="false">IF(P347&lt;=1000, -6.942*LN(P347)+107.59, IF(AND(P347&gt;1000, P347&lt;=5213),-36.304*LN(P347)+310.72, IF(P347&gt;5213, 10)))</f>
        <v>10</v>
      </c>
      <c r="BN347" s="0" t="n">
        <f aca="false">BF347^0.04*BG347^0.22*BH347^0.51*BI347^0.06*BM347^0.17</f>
        <v>58.9532662622586</v>
      </c>
      <c r="BO347" s="0" t="str">
        <f aca="false">IF(BN347&gt;=90, "Very Good", IF(BN347&gt;=80, "Good", IF(BN347&gt;=70, "Slightly Good", IF(BN347&gt;=60, "Average", IF(BN347&gt;=50, "Slightly Poor", IF(BN347&gt;=40, "Poor", "Very Poor"))))))</f>
        <v>Slightly Poor</v>
      </c>
      <c r="BP347" s="0" t="n">
        <f aca="false">IF(AJ347&lt;=1000, -6.942*LN(AJ347)+107.59, IF(AND(AJ347&gt;1000, AJ347&lt;=5213),-36.304*LN(AJ347)+310.72, IF(AJ347&gt;5213, 10)))</f>
        <v>36.6389888682299</v>
      </c>
      <c r="BQ347" s="0" t="n">
        <f aca="false">BF347^0.04*BG347^0.22*BH347^0.51*BI347^0.06*BP347^0.17</f>
        <v>73.5153896495185</v>
      </c>
      <c r="BR347" s="0" t="str">
        <f aca="false">IF(BQ347&gt;=90, "Very Good", IF(BQ347&gt;=80, "Good", IF(BQ347&gt;=70, "Slightly Good", IF(BQ347&gt;=60, "Average", IF(BQ347&gt;=50, "Slightly Poor", IF(BQ347&gt;=40, "Poor", "Very Poor"))))))</f>
        <v>Slightly Good</v>
      </c>
      <c r="BT347" s="0" t="n">
        <f aca="false">9.81*LN(AH347)+30.6</f>
        <v>41.3773865518342</v>
      </c>
      <c r="BU347" s="0" t="str">
        <f aca="false">IF(BT347&lt;30, "Clean water", IF(AND(BT347&gt;=30, BT347&lt;40), "Hypolimia", IF(AND(BT347&gt;=40,BT347&lt;50), "Mesotrophic", IF(AND(BT347&gt;=50, BT347&lt;70), "Eutrophic", IF(BT347&gt;70,"Hypertrophic")))))</f>
        <v>Mesotrophic</v>
      </c>
      <c r="BW347" s="0" t="str">
        <f aca="false">IF(G347/H347&gt;=1, "PLS CHECK", "")</f>
        <v/>
      </c>
      <c r="BX347" s="0" t="str">
        <f aca="false">IF(AC347/J347&gt;=1, "PLS CHECK", "")</f>
        <v/>
      </c>
      <c r="BY347" s="0" t="str">
        <f aca="false">IF(AE347/J347&gt;=1, "PLS CHECK", "")</f>
        <v/>
      </c>
      <c r="BZ347" s="0" t="str">
        <f aca="false">IF(AD347/J347&gt;=1, "PLS CHECK", "")</f>
        <v/>
      </c>
      <c r="CA347" s="0" t="str">
        <f aca="false">IF(AF347/K347&gt;=1, "PLS CHECK", "")</f>
        <v/>
      </c>
      <c r="CB347" s="0" t="str">
        <f aca="false">IF(AG347/K347&gt;=1, "PLS CHECK", "")</f>
        <v/>
      </c>
    </row>
    <row r="348" customFormat="false" ht="12.5" hidden="false" customHeight="false" outlineLevel="0" collapsed="false">
      <c r="A348" s="0" t="n">
        <v>345</v>
      </c>
      <c r="B348" s="15" t="s">
        <v>125</v>
      </c>
      <c r="C348" s="16" t="s">
        <v>126</v>
      </c>
      <c r="D348" s="0" t="s">
        <v>151</v>
      </c>
      <c r="E348" s="0" t="n">
        <v>7.7</v>
      </c>
      <c r="F348" s="0" t="n">
        <v>12.1</v>
      </c>
      <c r="G348" s="0" t="n">
        <v>1.5</v>
      </c>
      <c r="H348" s="37"/>
      <c r="I348" s="37"/>
      <c r="J348" s="0" t="n">
        <v>8.769</v>
      </c>
      <c r="K348" s="0" t="n">
        <v>0.045</v>
      </c>
      <c r="L348" s="37"/>
      <c r="M348" s="0" t="n">
        <v>9.2</v>
      </c>
      <c r="N348" s="0" t="n">
        <v>0</v>
      </c>
      <c r="O348" s="0" t="n">
        <v>590</v>
      </c>
      <c r="P348" s="0" t="n">
        <v>13000</v>
      </c>
      <c r="AC348" s="0" t="n">
        <v>8.708</v>
      </c>
      <c r="AD348" s="0" t="n">
        <v>0.458</v>
      </c>
      <c r="AE348" s="37"/>
      <c r="AF348" s="37"/>
      <c r="AG348" s="0" t="n">
        <v>0.008</v>
      </c>
      <c r="AH348" s="0" t="n">
        <v>2</v>
      </c>
      <c r="AJ348" s="0" t="n">
        <v>300</v>
      </c>
      <c r="BF348" s="0" t="n">
        <f aca="false">IF(E348&lt;11,-3.6797*E348^2+48.115*E348-53.83,280.92*EXP(-0.2027*E348))</f>
        <v>98.486087</v>
      </c>
      <c r="BG348" s="0" t="n">
        <f aca="false">32.208*LN(F348)+21.438</f>
        <v>101.739161217428</v>
      </c>
      <c r="BH348" s="0" t="n">
        <f aca="false">IF(G348&lt;=2, -10*G348+100, 88.958*EXP(-0.0755*G348))</f>
        <v>85</v>
      </c>
      <c r="BI348" s="0" t="n">
        <f aca="false">IF(I348&lt;=100, 0.0053*(I348)^2-1.0332*I348+100.76, 122.82*EXP(-0.0092*I348))</f>
        <v>100.76</v>
      </c>
      <c r="BJ348" s="0" t="n">
        <f aca="false">IF(P348&lt;=1000, -6.942*LN(P348)+107.59, -36.304*LN(P348)+310.72)</f>
        <v>-33.1770691214511</v>
      </c>
      <c r="BK348" s="0" t="e">
        <f aca="false">BF348^0.04*BG348^0.22*BH348^0.51*BI348^0.06*BJ348^0.17</f>
        <v>#NUM!</v>
      </c>
      <c r="BL348" s="0" t="e">
        <f aca="false">IF(BK348&gt;=90, "Very Good", IF(BK348&gt;=80, "Good", IF(BK348&gt;=70, "Slightly Good", IF(BK348&gt;=60, "Average", IF(BK348&gt;=50, "Slightly Poor", IF(BK348&gt;=40, "Poor", "Very Poor"))))))</f>
        <v>#NUM!</v>
      </c>
      <c r="BM348" s="0" t="n">
        <f aca="false">IF(P348&lt;=1000, -6.942*LN(P348)+107.59, IF(AND(P348&gt;1000, P348&lt;=5213),-36.304*LN(P348)+310.72, IF(P348&gt;5213, 10)))</f>
        <v>10</v>
      </c>
      <c r="BN348" s="0" t="n">
        <f aca="false">BF348^0.04*BG348^0.22*BH348^0.51*BI348^0.06*BM348^0.17</f>
        <v>62.4573179208253</v>
      </c>
      <c r="BO348" s="0" t="str">
        <f aca="false">IF(BN348&gt;=90, "Very Good", IF(BN348&gt;=80, "Good", IF(BN348&gt;=70, "Slightly Good", IF(BN348&gt;=60, "Average", IF(BN348&gt;=50, "Slightly Poor", IF(BN348&gt;=40, "Poor", "Very Poor"))))))</f>
        <v>Average</v>
      </c>
      <c r="BP348" s="0" t="n">
        <f aca="false">IF(AJ348&lt;=1000, -6.942*LN(AJ348)+107.59, IF(AND(AJ348&gt;1000, AJ348&lt;=5213),-36.304*LN(AJ348)+310.72, IF(AJ348&gt;5213, 10)))</f>
        <v>67.9943420609366</v>
      </c>
      <c r="BQ348" s="0" t="n">
        <f aca="false">BF348^0.04*BG348^0.22*BH348^0.51*BI348^0.06*BP348^0.17</f>
        <v>86.5174483667742</v>
      </c>
      <c r="BR348" s="0" t="str">
        <f aca="false">IF(BQ348&gt;=90, "Very Good", IF(BQ348&gt;=80, "Good", IF(BQ348&gt;=70, "Slightly Good", IF(BQ348&gt;=60, "Average", IF(BQ348&gt;=50, "Slightly Poor", IF(BQ348&gt;=40, "Poor", "Very Poor"))))))</f>
        <v>Good</v>
      </c>
      <c r="BT348" s="0" t="n">
        <f aca="false">9.81*LN(AH348)+30.6</f>
        <v>37.3997738412931</v>
      </c>
      <c r="BU348" s="0" t="str">
        <f aca="false">IF(BT348&lt;30, "Clean water", IF(AND(BT348&gt;=30, BT348&lt;40), "Hypolimia", IF(AND(BT348&gt;=40,BT348&lt;50), "Mesotrophic", IF(AND(BT348&gt;=50, BT348&lt;70), "Eutrophic", IF(BT348&gt;70,"Hypertrophic")))))</f>
        <v>Hypolimia</v>
      </c>
      <c r="BW348" s="0" t="e">
        <f aca="false">IF(G348/H348&gt;=1, "PLS CHECK", "")</f>
        <v>#DIV/0!</v>
      </c>
      <c r="BX348" s="0" t="str">
        <f aca="false">IF(AC348/J348&gt;=1, "PLS CHECK", "")</f>
        <v/>
      </c>
      <c r="BY348" s="0" t="str">
        <f aca="false">IF(AE348/J348&gt;=1, "PLS CHECK", "")</f>
        <v/>
      </c>
      <c r="BZ348" s="0" t="str">
        <f aca="false">IF(AD348/J348&gt;=1, "PLS CHECK", "")</f>
        <v/>
      </c>
      <c r="CA348" s="0" t="str">
        <f aca="false">IF(AF348/K348&gt;=1, "PLS CHECK", "")</f>
        <v/>
      </c>
      <c r="CB348" s="0" t="str">
        <f aca="false">IF(AG348/K348&gt;=1, "PLS CHECK", "")</f>
        <v/>
      </c>
    </row>
    <row r="349" customFormat="false" ht="12.5" hidden="false" customHeight="false" outlineLevel="0" collapsed="false">
      <c r="A349" s="0" t="n">
        <v>346</v>
      </c>
      <c r="B349" s="15" t="s">
        <v>72</v>
      </c>
      <c r="C349" s="16" t="s">
        <v>73</v>
      </c>
      <c r="D349" s="0" t="s">
        <v>152</v>
      </c>
      <c r="E349" s="0" t="n">
        <v>7.9</v>
      </c>
      <c r="F349" s="0" t="n">
        <v>11.3</v>
      </c>
      <c r="G349" s="0" t="n">
        <v>1.8</v>
      </c>
      <c r="H349" s="0" t="n">
        <v>5.3</v>
      </c>
      <c r="I349" s="0" t="n">
        <v>9.7</v>
      </c>
      <c r="J349" s="0" t="n">
        <v>6.437</v>
      </c>
      <c r="K349" s="0" t="n">
        <v>0.09</v>
      </c>
      <c r="L349" s="0" t="n">
        <v>2.8</v>
      </c>
      <c r="M349" s="0" t="n">
        <v>7.1</v>
      </c>
      <c r="N349" s="0" t="n">
        <v>0</v>
      </c>
      <c r="O349" s="0" t="n">
        <v>393</v>
      </c>
      <c r="P349" s="0" t="n">
        <v>9485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0</v>
      </c>
      <c r="AC349" s="0" t="n">
        <v>6.271</v>
      </c>
      <c r="AD349" s="0" t="n">
        <v>0.891</v>
      </c>
      <c r="AE349" s="0" t="n">
        <v>4.328</v>
      </c>
      <c r="AF349" s="0" t="n">
        <v>0.058</v>
      </c>
      <c r="AG349" s="0" t="n">
        <v>0.039</v>
      </c>
      <c r="AH349" s="0" t="n">
        <v>10.5</v>
      </c>
      <c r="AJ349" s="0" t="n">
        <v>366</v>
      </c>
      <c r="AP349" s="0" t="n">
        <v>0</v>
      </c>
      <c r="AY349" s="0" t="n">
        <v>0</v>
      </c>
      <c r="BF349" s="0" t="n">
        <f aca="false">IF(E349&lt;11,-3.6797*E349^2+48.115*E349-53.83,280.92*EXP(-0.2027*E349))</f>
        <v>96.6284230000001</v>
      </c>
      <c r="BG349" s="0" t="n">
        <f aca="false">32.208*LN(F349)+21.438</f>
        <v>99.5360461899348</v>
      </c>
      <c r="BH349" s="0" t="n">
        <f aca="false">IF(G349&lt;=2, -10*G349+100, 88.958*EXP(-0.0755*G349))</f>
        <v>82</v>
      </c>
      <c r="BI349" s="0" t="n">
        <f aca="false">IF(I349&lt;=100, 0.0053*(I349)^2-1.0332*I349+100.76, 122.82*EXP(-0.0092*I349))</f>
        <v>91.236637</v>
      </c>
      <c r="BJ349" s="0" t="n">
        <f aca="false">IF(P349&lt;=1000, -6.942*LN(P349)+107.59, -36.304*LN(P349)+310.72)</f>
        <v>-21.7326776975283</v>
      </c>
      <c r="BK349" s="0" t="e">
        <f aca="false">BF349^0.04*BG349^0.22*BH349^0.51*BI349^0.06*BJ349^0.17</f>
        <v>#NUM!</v>
      </c>
      <c r="BL349" s="0" t="e">
        <f aca="false">IF(BK349&gt;=90, "Very Good", IF(BK349&gt;=80, "Good", IF(BK349&gt;=70, "Slightly Good", IF(BK349&gt;=60, "Average", IF(BK349&gt;=50, "Slightly Poor", IF(BK349&gt;=40, "Poor", "Very Poor"))))))</f>
        <v>#NUM!</v>
      </c>
      <c r="BM349" s="0" t="n">
        <f aca="false">IF(P349&lt;=1000, -6.942*LN(P349)+107.59, IF(AND(P349&gt;1000, P349&lt;=5213),-36.304*LN(P349)+310.72, IF(P349&gt;5213, 10)))</f>
        <v>10</v>
      </c>
      <c r="BN349" s="0" t="n">
        <f aca="false">BF349^0.04*BG349^0.22*BH349^0.51*BI349^0.06*BM349^0.17</f>
        <v>60.6198840483324</v>
      </c>
      <c r="BO349" s="0" t="str">
        <f aca="false">IF(BN349&gt;=90, "Very Good", IF(BN349&gt;=80, "Good", IF(BN349&gt;=70, "Slightly Good", IF(BN349&gt;=60, "Average", IF(BN349&gt;=50, "Slightly Poor", IF(BN349&gt;=40, "Poor", "Very Poor"))))))</f>
        <v>Average</v>
      </c>
      <c r="BP349" s="0" t="n">
        <f aca="false">IF(AJ349&lt;=1000, -6.942*LN(AJ349)+107.59, IF(AND(AJ349&gt;1000, AJ349&lt;=5213),-36.304*LN(AJ349)+310.72, IF(AJ349&gt;5213, 10)))</f>
        <v>66.6139193995277</v>
      </c>
      <c r="BQ349" s="0" t="n">
        <f aca="false">BF349^0.04*BG349^0.22*BH349^0.51*BI349^0.06*BP349^0.17</f>
        <v>83.6798993505056</v>
      </c>
      <c r="BR349" s="0" t="str">
        <f aca="false">IF(BQ349&gt;=90, "Very Good", IF(BQ349&gt;=80, "Good", IF(BQ349&gt;=70, "Slightly Good", IF(BQ349&gt;=60, "Average", IF(BQ349&gt;=50, "Slightly Poor", IF(BQ349&gt;=40, "Poor", "Very Poor"))))))</f>
        <v>Good</v>
      </c>
      <c r="BT349" s="0" t="n">
        <f aca="false">9.81*LN(AH349)+30.6</f>
        <v>53.6669912727737</v>
      </c>
      <c r="BU349" s="0" t="str">
        <f aca="false">IF(BT349&lt;30, "Clean water", IF(AND(BT349&gt;=30, BT349&lt;40), "Hypolimia", IF(AND(BT349&gt;=40,BT349&lt;50), "Mesotrophic", IF(AND(BT349&gt;=50, BT349&lt;70), "Eutrophic", IF(BT349&gt;70,"Hypertrophic")))))</f>
        <v>Eutrophic</v>
      </c>
      <c r="BW349" s="0" t="str">
        <f aca="false">IF(G349/H349&gt;=1, "PLS CHECK", "")</f>
        <v/>
      </c>
      <c r="BX349" s="0" t="str">
        <f aca="false">IF(AC349/J349&gt;=1, "PLS CHECK", "")</f>
        <v/>
      </c>
      <c r="BY349" s="0" t="str">
        <f aca="false">IF(AE349/J349&gt;=1, "PLS CHECK", "")</f>
        <v/>
      </c>
      <c r="BZ349" s="0" t="str">
        <f aca="false">IF(AD349/J349&gt;=1, "PLS CHECK", "")</f>
        <v/>
      </c>
      <c r="CA349" s="0" t="str">
        <f aca="false">IF(AF349/K349&gt;=1, "PLS CHECK", "")</f>
        <v/>
      </c>
      <c r="CB349" s="0" t="str">
        <f aca="false">IF(AG349/K349&gt;=1, "PLS CHECK", "")</f>
        <v/>
      </c>
    </row>
    <row r="350" customFormat="false" ht="12.5" hidden="false" customHeight="false" outlineLevel="0" collapsed="false">
      <c r="A350" s="0" t="n">
        <v>347</v>
      </c>
      <c r="B350" s="15" t="s">
        <v>131</v>
      </c>
      <c r="C350" s="16" t="s">
        <v>132</v>
      </c>
      <c r="D350" s="0" t="s">
        <v>152</v>
      </c>
      <c r="E350" s="0" t="n">
        <v>8.1</v>
      </c>
      <c r="F350" s="0" t="n">
        <v>11.8</v>
      </c>
      <c r="G350" s="0" t="n">
        <v>1.6</v>
      </c>
      <c r="H350" s="0" t="n">
        <v>3.2</v>
      </c>
      <c r="I350" s="0" t="n">
        <v>2.1</v>
      </c>
      <c r="J350" s="0" t="n">
        <v>2.689</v>
      </c>
      <c r="K350" s="0" t="n">
        <v>0.053</v>
      </c>
      <c r="L350" s="0" t="n">
        <v>2</v>
      </c>
      <c r="M350" s="0" t="n">
        <v>7.9</v>
      </c>
      <c r="O350" s="0" t="n">
        <v>452</v>
      </c>
      <c r="BD350" s="0" t="n">
        <v>0.057</v>
      </c>
      <c r="BF350" s="0" t="n">
        <f aca="false">IF(E350&lt;11,-3.6797*E350^2+48.115*E350-53.83,280.92*EXP(-0.2027*E350))</f>
        <v>94.476383</v>
      </c>
      <c r="BG350" s="0" t="n">
        <f aca="false">32.208*LN(F350)+21.438</f>
        <v>100.930549709638</v>
      </c>
      <c r="BH350" s="0" t="n">
        <f aca="false">IF(G350&lt;=2, -10*G350+100, 88.958*EXP(-0.0755*G350))</f>
        <v>84</v>
      </c>
      <c r="BI350" s="0" t="n">
        <f aca="false">IF(I350&lt;=100, 0.0053*(I350)^2-1.0332*I350+100.76, 122.82*EXP(-0.0092*I350))</f>
        <v>98.613653</v>
      </c>
      <c r="BJ350" s="0" t="e">
        <f aca="false">IF(P350&lt;=1000, -6.942*LN(P350)+107.59, -36.304*LN(P350)+310.72)</f>
        <v>#VALUE!</v>
      </c>
      <c r="BK350" s="0" t="e">
        <f aca="false">BF350^0.04*BG350^0.22*BH350^0.51*BI350^0.06*BJ350^0.17</f>
        <v>#VALUE!</v>
      </c>
      <c r="BL350" s="0" t="e">
        <f aca="false">IF(BK350&gt;=90, "Very Good", IF(BK350&gt;=80, "Good", IF(BK350&gt;=70, "Slightly Good", IF(BK350&gt;=60, "Average", IF(BK350&gt;=50, "Slightly Poor", IF(BK350&gt;=40, "Poor", "Very Poor"))))))</f>
        <v>#VALUE!</v>
      </c>
      <c r="BM350" s="0" t="e">
        <f aca="false">IF(P350&lt;=1000, -6.942*LN(P350)+107.59, IF(AND(P350&gt;1000, P350&lt;=5213),-36.304*LN(P350)+310.72, IF(P350&gt;5213, 10)))</f>
        <v>#VALUE!</v>
      </c>
      <c r="BN350" s="0" t="e">
        <f aca="false">BF350^0.04*BG350^0.22*BH350^0.51*BI350^0.06*BM350^0.17</f>
        <v>#VALUE!</v>
      </c>
      <c r="BO350" s="0" t="e">
        <f aca="false">IF(BN350&gt;=90, "Very Good", IF(BN350&gt;=80, "Good", IF(BN350&gt;=70, "Slightly Good", IF(BN350&gt;=60, "Average", IF(BN350&gt;=50, "Slightly Poor", IF(BN350&gt;=40, "Poor", "Very Poor"))))))</f>
        <v>#VALUE!</v>
      </c>
      <c r="BP350" s="0" t="e">
        <f aca="false">IF(AJ350&lt;=1000, -6.942*LN(AJ350)+107.59, IF(AND(AJ350&gt;1000, AJ350&lt;=5213),-36.304*LN(AJ350)+310.72, IF(AJ350&gt;5213, 10)))</f>
        <v>#VALUE!</v>
      </c>
      <c r="BQ350" s="0" t="e">
        <f aca="false">BF350^0.04*BG350^0.22*BH350^0.51*BI350^0.06*BP350^0.17</f>
        <v>#VALUE!</v>
      </c>
      <c r="BR350" s="0" t="e">
        <f aca="false">IF(BQ350&gt;=90, "Very Good", IF(BQ350&gt;=80, "Good", IF(BQ350&gt;=70, "Slightly Good", IF(BQ350&gt;=60, "Average", IF(BQ350&gt;=50, "Slightly Poor", IF(BQ350&gt;=40, "Poor", "Very Poor"))))))</f>
        <v>#VALUE!</v>
      </c>
      <c r="BT350" s="0" t="e">
        <f aca="false">9.81*LN(AH350)+30.6</f>
        <v>#VALUE!</v>
      </c>
      <c r="BU350" s="0" t="e">
        <f aca="false">IF(BT350&lt;30, "Clean water", IF(AND(BT350&gt;=30, BT350&lt;40), "Hypolimia", IF(AND(BT350&gt;=40,BT350&lt;50), "Mesotrophic", IF(AND(BT350&gt;=50, BT350&lt;70), "Eutrophic", IF(BT350&gt;70,"Hypertrophic")))))</f>
        <v>#VALUE!</v>
      </c>
      <c r="BW350" s="0" t="str">
        <f aca="false">IF(G350/H350&gt;=1, "PLS CHECK", "")</f>
        <v/>
      </c>
      <c r="BX350" s="0" t="str">
        <f aca="false">IF(AC350/J350&gt;=1, "PLS CHECK", "")</f>
        <v/>
      </c>
      <c r="BY350" s="0" t="str">
        <f aca="false">IF(AE350/J350&gt;=1, "PLS CHECK", "")</f>
        <v/>
      </c>
      <c r="BZ350" s="0" t="str">
        <f aca="false">IF(AD350/J350&gt;=1, "PLS CHECK", "")</f>
        <v/>
      </c>
      <c r="CA350" s="0" t="str">
        <f aca="false">IF(AF350/K350&gt;=1, "PLS CHECK", "")</f>
        <v/>
      </c>
      <c r="CB350" s="0" t="str">
        <f aca="false">IF(AG350/K350&gt;=1, "PLS CHECK", "")</f>
        <v/>
      </c>
    </row>
    <row r="351" customFormat="false" ht="12.5" hidden="false" customHeight="false" outlineLevel="0" collapsed="false">
      <c r="A351" s="0" t="n">
        <v>348</v>
      </c>
      <c r="B351" s="15" t="s">
        <v>75</v>
      </c>
      <c r="C351" s="16" t="s">
        <v>76</v>
      </c>
      <c r="D351" s="0" t="s">
        <v>152</v>
      </c>
      <c r="E351" s="0" t="n">
        <v>8.2</v>
      </c>
      <c r="F351" s="37"/>
      <c r="G351" s="0" t="n">
        <v>1.7</v>
      </c>
      <c r="H351" s="37"/>
      <c r="I351" s="0" t="n">
        <v>17</v>
      </c>
      <c r="J351" s="0" t="n">
        <v>5.803</v>
      </c>
      <c r="K351" s="0" t="n">
        <v>0.09</v>
      </c>
      <c r="L351" s="37"/>
      <c r="M351" s="0" t="n">
        <v>7.6</v>
      </c>
      <c r="N351" s="0" t="n">
        <v>0</v>
      </c>
      <c r="O351" s="0" t="n">
        <v>405</v>
      </c>
      <c r="P351" s="0" t="n">
        <v>12000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V351" s="0" t="n">
        <v>0</v>
      </c>
      <c r="AC351" s="0" t="n">
        <v>5.792</v>
      </c>
      <c r="AD351" s="0" t="n">
        <v>0.06</v>
      </c>
      <c r="AE351" s="0" t="n">
        <v>5.077</v>
      </c>
      <c r="AF351" s="0" t="n">
        <v>0.082</v>
      </c>
      <c r="AG351" s="0" t="n">
        <v>0.043</v>
      </c>
      <c r="AH351" s="0" t="n">
        <v>5.3</v>
      </c>
      <c r="AJ351" s="0" t="n">
        <v>610</v>
      </c>
      <c r="AP351" s="0" t="n">
        <v>0</v>
      </c>
      <c r="AY351" s="0" t="n">
        <v>0</v>
      </c>
      <c r="BF351" s="0" t="n">
        <f aca="false">IF(E351&lt;11,-3.6797*E351^2+48.115*E351-53.83,280.92*EXP(-0.2027*E351))</f>
        <v>93.289972</v>
      </c>
      <c r="BG351" s="0" t="e">
        <f aca="false">32.208*LN(F351)+21.438</f>
        <v>#VALUE!</v>
      </c>
      <c r="BH351" s="0" t="n">
        <f aca="false">IF(G351&lt;=2, -10*G351+100, 88.958*EXP(-0.0755*G351))</f>
        <v>83</v>
      </c>
      <c r="BI351" s="0" t="n">
        <f aca="false">IF(I351&lt;=100, 0.0053*(I351)^2-1.0332*I351+100.76, 122.82*EXP(-0.0092*I351))</f>
        <v>84.7273</v>
      </c>
      <c r="BJ351" s="0" t="n">
        <f aca="false">IF(P351&lt;=1000, -6.942*LN(P351)+107.59, -36.304*LN(P351)+310.72)</f>
        <v>-30.271198662071</v>
      </c>
      <c r="BK351" s="0" t="e">
        <f aca="false">BF351^0.04*BG351^0.22*BH351^0.51*BI351^0.06*BJ351^0.17</f>
        <v>#VALUE!</v>
      </c>
      <c r="BL351" s="0" t="e">
        <f aca="false">IF(BK351&gt;=90, "Very Good", IF(BK351&gt;=80, "Good", IF(BK351&gt;=70, "Slightly Good", IF(BK351&gt;=60, "Average", IF(BK351&gt;=50, "Slightly Poor", IF(BK351&gt;=40, "Poor", "Very Poor"))))))</f>
        <v>#VALUE!</v>
      </c>
      <c r="BM351" s="0" t="n">
        <f aca="false">IF(P351&lt;=1000, -6.942*LN(P351)+107.59, IF(AND(P351&gt;1000, P351&lt;=5213),-36.304*LN(P351)+310.72, IF(P351&gt;5213, 10)))</f>
        <v>10</v>
      </c>
      <c r="BN351" s="0" t="e">
        <f aca="false">BF351^0.04*BG351^0.22*BH351^0.51*BI351^0.06*BM351^0.17</f>
        <v>#VALUE!</v>
      </c>
      <c r="BO351" s="0" t="e">
        <f aca="false">IF(BN351&gt;=90, "Very Good", IF(BN351&gt;=80, "Good", IF(BN351&gt;=70, "Slightly Good", IF(BN351&gt;=60, "Average", IF(BN351&gt;=50, "Slightly Poor", IF(BN351&gt;=40, "Poor", "Very Poor"))))))</f>
        <v>#VALUE!</v>
      </c>
      <c r="BP351" s="0" t="n">
        <f aca="false">IF(AJ351&lt;=1000, -6.942*LN(AJ351)+107.59, IF(AND(AJ351&gt;1000, AJ351&lt;=5213),-36.304*LN(AJ351)+310.72, IF(AJ351&gt;5213, 10)))</f>
        <v>63.0677679193442</v>
      </c>
      <c r="BQ351" s="0" t="e">
        <f aca="false">BF351^0.04*BG351^0.22*BH351^0.51*BI351^0.06*BP351^0.17</f>
        <v>#VALUE!</v>
      </c>
      <c r="BR351" s="0" t="e">
        <f aca="false">IF(BQ351&gt;=90, "Very Good", IF(BQ351&gt;=80, "Good", IF(BQ351&gt;=70, "Slightly Good", IF(BQ351&gt;=60, "Average", IF(BQ351&gt;=50, "Slightly Poor", IF(BQ351&gt;=40, "Poor", "Very Poor"))))))</f>
        <v>#VALUE!</v>
      </c>
      <c r="BT351" s="0" t="n">
        <f aca="false">9.81*LN(AH351)+30.6</f>
        <v>46.9602039096747</v>
      </c>
      <c r="BU351" s="0" t="str">
        <f aca="false">IF(BT351&lt;30, "Clean water", IF(AND(BT351&gt;=30, BT351&lt;40), "Hypolimia", IF(AND(BT351&gt;=40,BT351&lt;50), "Mesotrophic", IF(AND(BT351&gt;=50, BT351&lt;70), "Eutrophic", IF(BT351&gt;70,"Hypertrophic")))))</f>
        <v>Mesotrophic</v>
      </c>
      <c r="BW351" s="0" t="e">
        <f aca="false">IF(G351/H351&gt;=1, "PLS CHECK", "")</f>
        <v>#DIV/0!</v>
      </c>
      <c r="BX351" s="0" t="str">
        <f aca="false">IF(AC351/J351&gt;=1, "PLS CHECK", "")</f>
        <v/>
      </c>
      <c r="BY351" s="0" t="str">
        <f aca="false">IF(AE351/J351&gt;=1, "PLS CHECK", "")</f>
        <v/>
      </c>
      <c r="BZ351" s="0" t="str">
        <f aca="false">IF(AD351/J351&gt;=1, "PLS CHECK", "")</f>
        <v/>
      </c>
      <c r="CA351" s="0" t="str">
        <f aca="false">IF(AF351/K351&gt;=1, "PLS CHECK", "")</f>
        <v/>
      </c>
      <c r="CB351" s="0" t="str">
        <f aca="false">IF(AG351/K351&gt;=1, "PLS CHECK", "")</f>
        <v/>
      </c>
    </row>
    <row r="352" customFormat="false" ht="12.5" hidden="false" customHeight="false" outlineLevel="0" collapsed="false">
      <c r="A352" s="0" t="n">
        <v>349</v>
      </c>
      <c r="B352" s="15" t="s">
        <v>77</v>
      </c>
      <c r="C352" s="16" t="s">
        <v>78</v>
      </c>
      <c r="D352" s="0" t="s">
        <v>152</v>
      </c>
      <c r="E352" s="0" t="n">
        <v>8</v>
      </c>
      <c r="F352" s="0" t="n">
        <v>13.1</v>
      </c>
      <c r="G352" s="0" t="n">
        <v>1.2</v>
      </c>
      <c r="H352" s="0" t="n">
        <v>4.2</v>
      </c>
      <c r="I352" s="0" t="n">
        <v>3.8</v>
      </c>
      <c r="J352" s="0" t="n">
        <v>2.577</v>
      </c>
      <c r="K352" s="0" t="n">
        <v>0.032</v>
      </c>
      <c r="L352" s="0" t="n">
        <v>3.2</v>
      </c>
      <c r="M352" s="0" t="n">
        <v>5.7</v>
      </c>
      <c r="N352" s="0" t="n">
        <v>0</v>
      </c>
      <c r="O352" s="0" t="n">
        <v>207</v>
      </c>
      <c r="P352" s="37"/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0</v>
      </c>
      <c r="V352" s="0" t="n">
        <v>0</v>
      </c>
      <c r="AC352" s="0" t="n">
        <v>2.445</v>
      </c>
      <c r="AD352" s="0" t="n">
        <v>0.054</v>
      </c>
      <c r="AE352" s="0" t="n">
        <v>1.984</v>
      </c>
      <c r="AF352" s="0" t="n">
        <v>0.012</v>
      </c>
      <c r="AG352" s="0" t="n">
        <v>0.001</v>
      </c>
      <c r="AH352" s="0" t="n">
        <v>13.4</v>
      </c>
      <c r="AJ352" s="0" t="n">
        <v>28</v>
      </c>
      <c r="AP352" s="0" t="n">
        <v>0</v>
      </c>
      <c r="AY352" s="0" t="n">
        <v>0</v>
      </c>
      <c r="BD352" s="0" t="n">
        <v>184</v>
      </c>
      <c r="BF352" s="0" t="n">
        <f aca="false">IF(E352&lt;11,-3.6797*E352^2+48.115*E352-53.83,280.92*EXP(-0.2027*E352))</f>
        <v>95.5892</v>
      </c>
      <c r="BG352" s="0" t="n">
        <f aca="false">32.208*LN(F352)+21.438</f>
        <v>104.29669471051</v>
      </c>
      <c r="BH352" s="0" t="n">
        <f aca="false">IF(G352&lt;=2, -10*G352+100, 88.958*EXP(-0.0755*G352))</f>
        <v>88</v>
      </c>
      <c r="BI352" s="0" t="n">
        <f aca="false">IF(I352&lt;=100, 0.0053*(I352)^2-1.0332*I352+100.76, 122.82*EXP(-0.0092*I352))</f>
        <v>96.910372</v>
      </c>
      <c r="BJ352" s="0" t="e">
        <f aca="false">IF(P352&lt;=1000, -6.942*LN(P352)+107.59, -36.304*LN(P352)+310.72)</f>
        <v>#VALUE!</v>
      </c>
      <c r="BK352" s="0" t="e">
        <f aca="false">BF352^0.04*BG352^0.22*BH352^0.51*BI352^0.06*BJ352^0.17</f>
        <v>#VALUE!</v>
      </c>
      <c r="BL352" s="0" t="e">
        <f aca="false">IF(BK352&gt;=90, "Very Good", IF(BK352&gt;=80, "Good", IF(BK352&gt;=70, "Slightly Good", IF(BK352&gt;=60, "Average", IF(BK352&gt;=50, "Slightly Poor", IF(BK352&gt;=40, "Poor", "Very Poor"))))))</f>
        <v>#VALUE!</v>
      </c>
      <c r="BM352" s="0" t="e">
        <f aca="false">IF(P352&lt;=1000, -6.942*LN(P352)+107.59, IF(AND(P352&gt;1000, P352&lt;=5213),-36.304*LN(P352)+310.72, IF(P352&gt;5213, 10)))</f>
        <v>#VALUE!</v>
      </c>
      <c r="BN352" s="0" t="e">
        <f aca="false">BF352^0.04*BG352^0.22*BH352^0.51*BI352^0.06*BM352^0.17</f>
        <v>#VALUE!</v>
      </c>
      <c r="BO352" s="0" t="e">
        <f aca="false">IF(BN352&gt;=90, "Very Good", IF(BN352&gt;=80, "Good", IF(BN352&gt;=70, "Slightly Good", IF(BN352&gt;=60, "Average", IF(BN352&gt;=50, "Slightly Poor", IF(BN352&gt;=40, "Poor", "Very Poor"))))))</f>
        <v>#VALUE!</v>
      </c>
      <c r="BP352" s="0" t="n">
        <f aca="false">IF(AJ352&lt;=1000, -6.942*LN(AJ352)+107.59, IF(AND(AJ352&gt;1000, AJ352&lt;=5213),-36.304*LN(AJ352)+310.72, IF(AJ352&gt;5213, 10)))</f>
        <v>84.4578362903637</v>
      </c>
      <c r="BQ352" s="0" t="n">
        <f aca="false">BF352^0.04*BG352^0.22*BH352^0.51*BI352^0.06*BP352^0.17</f>
        <v>91.5446657218379</v>
      </c>
      <c r="BR352" s="0" t="str">
        <f aca="false">IF(BQ352&gt;=90, "Very Good", IF(BQ352&gt;=80, "Good", IF(BQ352&gt;=70, "Slightly Good", IF(BQ352&gt;=60, "Average", IF(BQ352&gt;=50, "Slightly Poor", IF(BQ352&gt;=40, "Poor", "Very Poor"))))))</f>
        <v>Very Good</v>
      </c>
      <c r="BT352" s="0" t="n">
        <f aca="false">9.81*LN(AH352)+30.6</f>
        <v>56.0594486752469</v>
      </c>
      <c r="BU352" s="0" t="str">
        <f aca="false">IF(BT352&lt;30, "Clean water", IF(AND(BT352&gt;=30, BT352&lt;40), "Hypolimia", IF(AND(BT352&gt;=40,BT352&lt;50), "Mesotrophic", IF(AND(BT352&gt;=50, BT352&lt;70), "Eutrophic", IF(BT352&gt;70,"Hypertrophic")))))</f>
        <v>Eutrophic</v>
      </c>
      <c r="BW352" s="0" t="str">
        <f aca="false">IF(G352/H352&gt;=1, "PLS CHECK", "")</f>
        <v/>
      </c>
      <c r="BX352" s="0" t="str">
        <f aca="false">IF(AC352/J352&gt;=1, "PLS CHECK", "")</f>
        <v/>
      </c>
      <c r="BY352" s="0" t="str">
        <f aca="false">IF(AE352/J352&gt;=1, "PLS CHECK", "")</f>
        <v/>
      </c>
      <c r="BZ352" s="0" t="str">
        <f aca="false">IF(AD352/J352&gt;=1, "PLS CHECK", "")</f>
        <v/>
      </c>
      <c r="CA352" s="0" t="str">
        <f aca="false">IF(AF352/K352&gt;=1, "PLS CHECK", "")</f>
        <v/>
      </c>
      <c r="CB352" s="0" t="str">
        <f aca="false">IF(AG352/K352&gt;=1, "PLS CHECK", "")</f>
        <v/>
      </c>
    </row>
    <row r="353" customFormat="false" ht="12.5" hidden="false" customHeight="false" outlineLevel="0" collapsed="false">
      <c r="A353" s="0" t="n">
        <v>350</v>
      </c>
      <c r="B353" s="15" t="s">
        <v>79</v>
      </c>
      <c r="C353" s="16" t="s">
        <v>80</v>
      </c>
      <c r="D353" s="0" t="s">
        <v>152</v>
      </c>
      <c r="E353" s="0" t="n">
        <v>7.8</v>
      </c>
      <c r="F353" s="0" t="n">
        <v>11.2</v>
      </c>
      <c r="G353" s="0" t="n">
        <v>1.6</v>
      </c>
      <c r="H353" s="0" t="n">
        <v>5</v>
      </c>
      <c r="I353" s="0" t="n">
        <v>5.3</v>
      </c>
      <c r="J353" s="0" t="n">
        <v>6.188</v>
      </c>
      <c r="K353" s="0" t="n">
        <v>0.072</v>
      </c>
      <c r="L353" s="0" t="n">
        <v>3.8</v>
      </c>
      <c r="M353" s="0" t="n">
        <v>6.9</v>
      </c>
      <c r="N353" s="0" t="n">
        <v>0</v>
      </c>
      <c r="O353" s="0" t="n">
        <v>332</v>
      </c>
      <c r="P353" s="0" t="n">
        <v>13775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V353" s="0" t="n">
        <v>0</v>
      </c>
      <c r="AC353" s="0" t="n">
        <v>5.958</v>
      </c>
      <c r="AD353" s="0" t="n">
        <v>0.914</v>
      </c>
      <c r="AE353" s="0" t="n">
        <v>4.458</v>
      </c>
      <c r="AF353" s="0" t="n">
        <v>0.048</v>
      </c>
      <c r="AG353" s="0" t="n">
        <v>0.031</v>
      </c>
      <c r="AH353" s="0" t="n">
        <v>4.4</v>
      </c>
      <c r="AJ353" s="0" t="n">
        <v>2043</v>
      </c>
      <c r="AP353" s="0" t="n">
        <v>0</v>
      </c>
      <c r="AY353" s="0" t="n">
        <v>0</v>
      </c>
      <c r="BD353" s="0" t="n">
        <v>205.433</v>
      </c>
      <c r="BF353" s="0" t="n">
        <f aca="false">IF(E353&lt;11,-3.6797*E353^2+48.115*E353-53.83,280.92*EXP(-0.2027*E353))</f>
        <v>97.5940520000001</v>
      </c>
      <c r="BG353" s="0" t="n">
        <f aca="false">32.208*LN(F353)+21.438</f>
        <v>99.2497509715202</v>
      </c>
      <c r="BH353" s="0" t="n">
        <f aca="false">IF(G353&lt;=2, -10*G353+100, 88.958*EXP(-0.0755*G353))</f>
        <v>84</v>
      </c>
      <c r="BI353" s="0" t="n">
        <f aca="false">IF(I353&lt;=100, 0.0053*(I353)^2-1.0332*I353+100.76, 122.82*EXP(-0.0092*I353))</f>
        <v>95.432917</v>
      </c>
      <c r="BJ353" s="0" t="n">
        <f aca="false">IF(P353&lt;=1000, -6.942*LN(P353)+107.59, -36.304*LN(P353)+310.72)</f>
        <v>-35.2792884575026</v>
      </c>
      <c r="BK353" s="0" t="e">
        <f aca="false">BF353^0.04*BG353^0.22*BH353^0.51*BI353^0.06*BJ353^0.17</f>
        <v>#NUM!</v>
      </c>
      <c r="BL353" s="0" t="e">
        <f aca="false">IF(BK353&gt;=90, "Very Good", IF(BK353&gt;=80, "Good", IF(BK353&gt;=70, "Slightly Good", IF(BK353&gt;=60, "Average", IF(BK353&gt;=50, "Slightly Poor", IF(BK353&gt;=40, "Poor", "Very Poor"))))))</f>
        <v>#NUM!</v>
      </c>
      <c r="BM353" s="0" t="n">
        <f aca="false">IF(P353&lt;=1000, -6.942*LN(P353)+107.59, IF(AND(P353&gt;1000, P353&lt;=5213),-36.304*LN(P353)+310.72, IF(P353&gt;5213, 10)))</f>
        <v>10</v>
      </c>
      <c r="BN353" s="0" t="n">
        <f aca="false">BF353^0.04*BG353^0.22*BH353^0.51*BI353^0.06*BM353^0.17</f>
        <v>61.520766170721</v>
      </c>
      <c r="BO353" s="0" t="str">
        <f aca="false">IF(BN353&gt;=90, "Very Good", IF(BN353&gt;=80, "Good", IF(BN353&gt;=70, "Slightly Good", IF(BN353&gt;=60, "Average", IF(BN353&gt;=50, "Slightly Poor", IF(BN353&gt;=40, "Poor", "Very Poor"))))))</f>
        <v>Average</v>
      </c>
      <c r="BP353" s="0" t="n">
        <f aca="false">IF(AJ353&lt;=1000, -6.942*LN(AJ353)+107.59, IF(AND(AJ353&gt;1000, AJ353&lt;=5213),-36.304*LN(AJ353)+310.72, IF(AJ353&gt;5213, 10)))</f>
        <v>34.0045735097411</v>
      </c>
      <c r="BQ353" s="0" t="n">
        <f aca="false">BF353^0.04*BG353^0.22*BH353^0.51*BI353^0.06*BP353^0.17</f>
        <v>75.7500775776878</v>
      </c>
      <c r="BR353" s="0" t="str">
        <f aca="false">IF(BQ353&gt;=90, "Very Good", IF(BQ353&gt;=80, "Good", IF(BQ353&gt;=70, "Slightly Good", IF(BQ353&gt;=60, "Average", IF(BQ353&gt;=50, "Slightly Poor", IF(BQ353&gt;=40, "Poor", "Very Poor"))))))</f>
        <v>Slightly Good</v>
      </c>
      <c r="BT353" s="0" t="n">
        <f aca="false">9.81*LN(AH353)+30.6</f>
        <v>45.1345405464666</v>
      </c>
      <c r="BU353" s="0" t="str">
        <f aca="false">IF(BT353&lt;30, "Clean water", IF(AND(BT353&gt;=30, BT353&lt;40), "Hypolimia", IF(AND(BT353&gt;=40,BT353&lt;50), "Mesotrophic", IF(AND(BT353&gt;=50, BT353&lt;70), "Eutrophic", IF(BT353&gt;70,"Hypertrophic")))))</f>
        <v>Mesotrophic</v>
      </c>
      <c r="BW353" s="0" t="str">
        <f aca="false">IF(G353/H353&gt;=1, "PLS CHECK", "")</f>
        <v/>
      </c>
      <c r="BX353" s="0" t="str">
        <f aca="false">IF(AC353/J353&gt;=1, "PLS CHECK", "")</f>
        <v/>
      </c>
      <c r="BY353" s="0" t="str">
        <f aca="false">IF(AE353/J353&gt;=1, "PLS CHECK", "")</f>
        <v/>
      </c>
      <c r="BZ353" s="0" t="str">
        <f aca="false">IF(AD353/J353&gt;=1, "PLS CHECK", "")</f>
        <v/>
      </c>
      <c r="CA353" s="0" t="str">
        <f aca="false">IF(AF353/K353&gt;=1, "PLS CHECK", "")</f>
        <v/>
      </c>
      <c r="CB353" s="0" t="str">
        <f aca="false">IF(AG353/K353&gt;=1, "PLS CHECK", "")</f>
        <v/>
      </c>
    </row>
    <row r="354" customFormat="false" ht="12.5" hidden="false" customHeight="false" outlineLevel="0" collapsed="false">
      <c r="A354" s="0" t="n">
        <v>351</v>
      </c>
      <c r="B354" s="15" t="s">
        <v>81</v>
      </c>
      <c r="C354" s="16" t="s">
        <v>82</v>
      </c>
      <c r="D354" s="0" t="s">
        <v>152</v>
      </c>
      <c r="E354" s="37"/>
      <c r="F354" s="0" t="n">
        <v>13.6</v>
      </c>
      <c r="G354" s="0" t="n">
        <v>0.8</v>
      </c>
      <c r="H354" s="0" t="n">
        <v>2.1</v>
      </c>
      <c r="I354" s="0" t="n">
        <v>2.4</v>
      </c>
      <c r="J354" s="0" t="n">
        <v>6.038</v>
      </c>
      <c r="K354" s="0" t="n">
        <v>0.048</v>
      </c>
      <c r="L354" s="0" t="n">
        <v>2.2</v>
      </c>
      <c r="M354" s="0" t="n">
        <v>4</v>
      </c>
      <c r="N354" s="0" t="n">
        <v>0</v>
      </c>
      <c r="O354" s="0" t="n">
        <v>413</v>
      </c>
      <c r="P354" s="0" t="n">
        <v>5000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V354" s="0" t="n">
        <v>0</v>
      </c>
      <c r="AC354" s="0" t="n">
        <v>5.909</v>
      </c>
      <c r="AD354" s="37"/>
      <c r="AE354" s="0" t="n">
        <v>5.252</v>
      </c>
      <c r="AF354" s="0" t="n">
        <v>0.047</v>
      </c>
      <c r="AG354" s="0" t="n">
        <v>0.019</v>
      </c>
      <c r="AH354" s="0" t="n">
        <v>3.3</v>
      </c>
      <c r="AJ354" s="0" t="n">
        <v>1000</v>
      </c>
      <c r="AP354" s="0" t="n">
        <v>0</v>
      </c>
      <c r="AY354" s="0" t="n">
        <v>0</v>
      </c>
      <c r="BF354" s="0" t="n">
        <f aca="false">IF(E354&lt;11,-3.6797*E354^2+48.115*E354-53.83,280.92*EXP(-0.2027*E354))</f>
        <v>-53.83</v>
      </c>
      <c r="BG354" s="0" t="n">
        <f aca="false">32.208*LN(F354)+21.438</f>
        <v>105.503127884635</v>
      </c>
      <c r="BH354" s="0" t="n">
        <f aca="false">IF(G354&lt;=2, -10*G354+100, 88.958*EXP(-0.0755*G354))</f>
        <v>92</v>
      </c>
      <c r="BI354" s="0" t="n">
        <f aca="false">IF(I354&lt;=100, 0.0053*(I354)^2-1.0332*I354+100.76, 122.82*EXP(-0.0092*I354))</f>
        <v>98.310848</v>
      </c>
      <c r="BJ354" s="0" t="n">
        <f aca="false">IF(P354&lt;=1000, -6.942*LN(P354)+107.59, -36.304*LN(P354)+310.72)</f>
        <v>1.5118183788249</v>
      </c>
      <c r="BK354" s="0" t="n">
        <f aca="false">BF354^0.04*BG354^0.22*BH354^0.51*BI354^0.06*BJ354^0.17</f>
        <v>-46.340654464006</v>
      </c>
      <c r="BL354" s="0" t="str">
        <f aca="false">IF(BK354&gt;=90, "Very Good", IF(BK354&gt;=80, "Good", IF(BK354&gt;=70, "Slightly Good", IF(BK354&gt;=60, "Average", IF(BK354&gt;=50, "Slightly Poor", IF(BK354&gt;=40, "Poor", "Very Poor"))))))</f>
        <v>Very Poor</v>
      </c>
      <c r="BM354" s="0" t="n">
        <f aca="false">IF(P354&lt;=1000, -6.942*LN(P354)+107.59, IF(AND(P354&gt;1000, P354&lt;=5213),-36.304*LN(P354)+310.72, IF(P354&gt;5213, 10)))</f>
        <v>1.5118183788249</v>
      </c>
      <c r="BN354" s="0" t="n">
        <f aca="false">BF354^0.04*BG354^0.22*BH354^0.51*BI354^0.06*BM354^0.17</f>
        <v>-46.340654464006</v>
      </c>
      <c r="BO354" s="0" t="str">
        <f aca="false">IF(BN354&gt;=90, "Very Good", IF(BN354&gt;=80, "Good", IF(BN354&gt;=70, "Slightly Good", IF(BN354&gt;=60, "Average", IF(BN354&gt;=50, "Slightly Poor", IF(BN354&gt;=40, "Poor", "Very Poor"))))))</f>
        <v>Very Poor</v>
      </c>
      <c r="BP354" s="0" t="n">
        <f aca="false">IF(AJ354&lt;=1000, -6.942*LN(AJ354)+107.59, IF(AND(AJ354&gt;1000, AJ354&lt;=5213),-36.304*LN(AJ354)+310.72, IF(AJ354&gt;5213, 10)))</f>
        <v>59.636362853306</v>
      </c>
      <c r="BQ354" s="0" t="n">
        <f aca="false">BF354^0.04*BG354^0.22*BH354^0.51*BI354^0.06*BP354^0.17</f>
        <v>-86.5533980424842</v>
      </c>
      <c r="BR354" s="0" t="str">
        <f aca="false">IF(BQ354&gt;=90, "Very Good", IF(BQ354&gt;=80, "Good", IF(BQ354&gt;=70, "Slightly Good", IF(BQ354&gt;=60, "Average", IF(BQ354&gt;=50, "Slightly Poor", IF(BQ354&gt;=40, "Poor", "Very Poor"))))))</f>
        <v>Very Poor</v>
      </c>
      <c r="BT354" s="0" t="n">
        <f aca="false">9.81*LN(AH354)+30.6</f>
        <v>42.3123794157146</v>
      </c>
      <c r="BU354" s="0" t="str">
        <f aca="false">IF(BT354&lt;30, "Clean water", IF(AND(BT354&gt;=30, BT354&lt;40), "Hypolimia", IF(AND(BT354&gt;=40,BT354&lt;50), "Mesotrophic", IF(AND(BT354&gt;=50, BT354&lt;70), "Eutrophic", IF(BT354&gt;70,"Hypertrophic")))))</f>
        <v>Mesotrophic</v>
      </c>
      <c r="BW354" s="0" t="str">
        <f aca="false">IF(G354/H354&gt;=1, "PLS CHECK", "")</f>
        <v/>
      </c>
      <c r="BX354" s="0" t="str">
        <f aca="false">IF(AC354/J354&gt;=1, "PLS CHECK", "")</f>
        <v/>
      </c>
      <c r="BY354" s="0" t="str">
        <f aca="false">IF(AE354/J354&gt;=1, "PLS CHECK", "")</f>
        <v/>
      </c>
      <c r="BZ354" s="0" t="str">
        <f aca="false">IF(AD354/J354&gt;=1, "PLS CHECK", "")</f>
        <v/>
      </c>
      <c r="CA354" s="0" t="str">
        <f aca="false">IF(AF354/K354&gt;=1, "PLS CHECK", "")</f>
        <v/>
      </c>
      <c r="CB354" s="0" t="str">
        <f aca="false">IF(AG354/K354&gt;=1, "PLS CHECK", "")</f>
        <v/>
      </c>
    </row>
    <row r="355" customFormat="false" ht="12.5" hidden="false" customHeight="false" outlineLevel="0" collapsed="false">
      <c r="A355" s="0" t="n">
        <v>352</v>
      </c>
      <c r="B355" s="15" t="s">
        <v>83</v>
      </c>
      <c r="C355" s="16" t="s">
        <v>84</v>
      </c>
      <c r="D355" s="0" t="s">
        <v>152</v>
      </c>
      <c r="E355" s="37"/>
      <c r="F355" s="0" t="n">
        <v>10.9</v>
      </c>
      <c r="G355" s="0" t="n">
        <v>1.1</v>
      </c>
      <c r="H355" s="0" t="n">
        <v>4.7</v>
      </c>
      <c r="I355" s="0" t="n">
        <v>2.8</v>
      </c>
      <c r="J355" s="0" t="n">
        <v>4.507</v>
      </c>
      <c r="K355" s="0" t="n">
        <v>0.088</v>
      </c>
      <c r="L355" s="0" t="n">
        <v>2.3</v>
      </c>
      <c r="M355" s="0" t="n">
        <v>6.4</v>
      </c>
      <c r="N355" s="0" t="n">
        <v>0</v>
      </c>
      <c r="O355" s="0" t="n">
        <v>324</v>
      </c>
      <c r="P355" s="0" t="n">
        <v>3400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V355" s="0" t="n">
        <v>0</v>
      </c>
      <c r="AC355" s="0" t="n">
        <v>4.484</v>
      </c>
      <c r="AD355" s="0" t="n">
        <v>0.484</v>
      </c>
      <c r="AE355" s="0" t="n">
        <v>3.346</v>
      </c>
      <c r="AF355" s="0" t="n">
        <v>0.058</v>
      </c>
      <c r="AG355" s="0" t="n">
        <v>0.014</v>
      </c>
      <c r="AH355" s="0" t="n">
        <v>4</v>
      </c>
      <c r="AJ355" s="0" t="n">
        <v>550</v>
      </c>
      <c r="AP355" s="0" t="n">
        <v>0</v>
      </c>
      <c r="AY355" s="0" t="n">
        <v>0</v>
      </c>
      <c r="BF355" s="0" t="n">
        <f aca="false">IF(E355&lt;11,-3.6797*E355^2+48.115*E355-53.83,280.92*EXP(-0.2027*E355))</f>
        <v>-53.83</v>
      </c>
      <c r="BG355" s="0" t="n">
        <f aca="false">32.208*LN(F355)+21.438</f>
        <v>98.375271915684</v>
      </c>
      <c r="BH355" s="0" t="n">
        <f aca="false">IF(G355&lt;=2, -10*G355+100, 88.958*EXP(-0.0755*G355))</f>
        <v>89</v>
      </c>
      <c r="BI355" s="0" t="n">
        <f aca="false">IF(I355&lt;=100, 0.0053*(I355)^2-1.0332*I355+100.76, 122.82*EXP(-0.0092*I355))</f>
        <v>97.908592</v>
      </c>
      <c r="BJ355" s="0" t="n">
        <f aca="false">IF(P355&lt;=1000, -6.942*LN(P355)+107.59, -36.304*LN(P355)+310.72)</f>
        <v>15.5129090822232</v>
      </c>
      <c r="BK355" s="0" t="n">
        <f aca="false">BF355^0.04*BG355^0.22*BH355^0.51*BI355^0.06*BJ355^0.17</f>
        <v>-66.639524107581</v>
      </c>
      <c r="BL355" s="0" t="str">
        <f aca="false">IF(BK355&gt;=90, "Very Good", IF(BK355&gt;=80, "Good", IF(BK355&gt;=70, "Slightly Good", IF(BK355&gt;=60, "Average", IF(BK355&gt;=50, "Slightly Poor", IF(BK355&gt;=40, "Poor", "Very Poor"))))))</f>
        <v>Very Poor</v>
      </c>
      <c r="BM355" s="0" t="n">
        <f aca="false">IF(P355&lt;=1000, -6.942*LN(P355)+107.59, IF(AND(P355&gt;1000, P355&lt;=5213),-36.304*LN(P355)+310.72, IF(P355&gt;5213, 10)))</f>
        <v>15.5129090822232</v>
      </c>
      <c r="BN355" s="0" t="n">
        <f aca="false">BF355^0.04*BG355^0.22*BH355^0.51*BI355^0.06*BM355^0.17</f>
        <v>-66.639524107581</v>
      </c>
      <c r="BO355" s="0" t="str">
        <f aca="false">IF(BN355&gt;=90, "Very Good", IF(BN355&gt;=80, "Good", IF(BN355&gt;=70, "Slightly Good", IF(BN355&gt;=60, "Average", IF(BN355&gt;=50, "Slightly Poor", IF(BN355&gt;=40, "Poor", "Very Poor"))))))</f>
        <v>Very Poor</v>
      </c>
      <c r="BP355" s="0" t="n">
        <f aca="false">IF(AJ355&lt;=1000, -6.942*LN(AJ355)+107.59, IF(AND(AJ355&gt;1000, AJ355&lt;=5213),-36.304*LN(AJ355)+310.72, IF(AJ355&gt;5213, 10)))</f>
        <v>63.7865473125515</v>
      </c>
      <c r="BQ355" s="0" t="n">
        <f aca="false">BF355^0.04*BG355^0.22*BH355^0.51*BI355^0.06*BP355^0.17</f>
        <v>-84.74576045058</v>
      </c>
      <c r="BR355" s="0" t="str">
        <f aca="false">IF(BQ355&gt;=90, "Very Good", IF(BQ355&gt;=80, "Good", IF(BQ355&gt;=70, "Slightly Good", IF(BQ355&gt;=60, "Average", IF(BQ355&gt;=50, "Slightly Poor", IF(BQ355&gt;=40, "Poor", "Very Poor"))))))</f>
        <v>Very Poor</v>
      </c>
      <c r="BT355" s="0" t="n">
        <f aca="false">9.81*LN(AH355)+30.6</f>
        <v>44.1995476825861</v>
      </c>
      <c r="BU355" s="0" t="str">
        <f aca="false">IF(BT355&lt;30, "Clean water", IF(AND(BT355&gt;=30, BT355&lt;40), "Hypolimia", IF(AND(BT355&gt;=40,BT355&lt;50), "Mesotrophic", IF(AND(BT355&gt;=50, BT355&lt;70), "Eutrophic", IF(BT355&gt;70,"Hypertrophic")))))</f>
        <v>Mesotrophic</v>
      </c>
      <c r="BW355" s="0" t="str">
        <f aca="false">IF(G355/H355&gt;=1, "PLS CHECK", "")</f>
        <v/>
      </c>
      <c r="BX355" s="0" t="str">
        <f aca="false">IF(AC355/J355&gt;=1, "PLS CHECK", "")</f>
        <v/>
      </c>
      <c r="BY355" s="0" t="str">
        <f aca="false">IF(AE355/J355&gt;=1, "PLS CHECK", "")</f>
        <v/>
      </c>
      <c r="BZ355" s="0" t="str">
        <f aca="false">IF(AD355/J355&gt;=1, "PLS CHECK", "")</f>
        <v/>
      </c>
      <c r="CA355" s="0" t="str">
        <f aca="false">IF(AF355/K355&gt;=1, "PLS CHECK", "")</f>
        <v/>
      </c>
      <c r="CB355" s="0" t="str">
        <f aca="false">IF(AG355/K355&gt;=1, "PLS CHECK", "")</f>
        <v/>
      </c>
    </row>
    <row r="356" customFormat="false" ht="12.5" hidden="false" customHeight="false" outlineLevel="0" collapsed="false">
      <c r="A356" s="0" t="n">
        <v>353</v>
      </c>
      <c r="B356" s="15" t="s">
        <v>133</v>
      </c>
      <c r="C356" s="16" t="s">
        <v>134</v>
      </c>
      <c r="D356" s="0" t="s">
        <v>152</v>
      </c>
      <c r="E356" s="37"/>
      <c r="F356" s="0" t="n">
        <v>13.5</v>
      </c>
      <c r="G356" s="0" t="n">
        <v>1.8</v>
      </c>
      <c r="H356" s="0" t="n">
        <v>3.8</v>
      </c>
      <c r="I356" s="37"/>
      <c r="J356" s="0" t="n">
        <v>7.621</v>
      </c>
      <c r="K356" s="0" t="n">
        <v>0.101</v>
      </c>
      <c r="L356" s="0" t="n">
        <v>2.1</v>
      </c>
      <c r="M356" s="0" t="n">
        <v>8.5</v>
      </c>
      <c r="O356" s="37"/>
      <c r="BD356" s="0" t="n">
        <v>0.096</v>
      </c>
      <c r="BF356" s="0" t="n">
        <f aca="false">IF(E356&lt;11,-3.6797*E356^2+48.115*E356-53.83,280.92*EXP(-0.2027*E356))</f>
        <v>-53.83</v>
      </c>
      <c r="BG356" s="0" t="n">
        <f aca="false">32.208*LN(F356)+21.438</f>
        <v>105.265429388793</v>
      </c>
      <c r="BH356" s="0" t="n">
        <f aca="false">IF(G356&lt;=2, -10*G356+100, 88.958*EXP(-0.0755*G356))</f>
        <v>82</v>
      </c>
      <c r="BI356" s="0" t="n">
        <f aca="false">IF(I356&lt;=100, 0.0053*(I356)^2-1.0332*I356+100.76, 122.82*EXP(-0.0092*I356))</f>
        <v>100.76</v>
      </c>
      <c r="BJ356" s="0" t="e">
        <f aca="false">IF(P356&lt;=1000, -6.942*LN(P356)+107.59, -36.304*LN(P356)+310.72)</f>
        <v>#VALUE!</v>
      </c>
      <c r="BK356" s="0" t="e">
        <f aca="false">BF356^0.04*BG356^0.22*BH356^0.51*BI356^0.06*BJ356^0.17</f>
        <v>#VALUE!</v>
      </c>
      <c r="BL356" s="0" t="e">
        <f aca="false">IF(BK356&gt;=90, "Very Good", IF(BK356&gt;=80, "Good", IF(BK356&gt;=70, "Slightly Good", IF(BK356&gt;=60, "Average", IF(BK356&gt;=50, "Slightly Poor", IF(BK356&gt;=40, "Poor", "Very Poor"))))))</f>
        <v>#VALUE!</v>
      </c>
      <c r="BM356" s="0" t="e">
        <f aca="false">IF(P356&lt;=1000, -6.942*LN(P356)+107.59, IF(AND(P356&gt;1000, P356&lt;=5213),-36.304*LN(P356)+310.72, IF(P356&gt;5213, 10)))</f>
        <v>#VALUE!</v>
      </c>
      <c r="BN356" s="0" t="e">
        <f aca="false">BF356^0.04*BG356^0.22*BH356^0.51*BI356^0.06*BM356^0.17</f>
        <v>#VALUE!</v>
      </c>
      <c r="BO356" s="0" t="e">
        <f aca="false">IF(BN356&gt;=90, "Very Good", IF(BN356&gt;=80, "Good", IF(BN356&gt;=70, "Slightly Good", IF(BN356&gt;=60, "Average", IF(BN356&gt;=50, "Slightly Poor", IF(BN356&gt;=40, "Poor", "Very Poor"))))))</f>
        <v>#VALUE!</v>
      </c>
      <c r="BP356" s="0" t="e">
        <f aca="false">IF(AJ356&lt;=1000, -6.942*LN(AJ356)+107.59, IF(AND(AJ356&gt;1000, AJ356&lt;=5213),-36.304*LN(AJ356)+310.72, IF(AJ356&gt;5213, 10)))</f>
        <v>#VALUE!</v>
      </c>
      <c r="BQ356" s="0" t="e">
        <f aca="false">BF356^0.04*BG356^0.22*BH356^0.51*BI356^0.06*BP356^0.17</f>
        <v>#VALUE!</v>
      </c>
      <c r="BR356" s="0" t="e">
        <f aca="false">IF(BQ356&gt;=90, "Very Good", IF(BQ356&gt;=80, "Good", IF(BQ356&gt;=70, "Slightly Good", IF(BQ356&gt;=60, "Average", IF(BQ356&gt;=50, "Slightly Poor", IF(BQ356&gt;=40, "Poor", "Very Poor"))))))</f>
        <v>#VALUE!</v>
      </c>
      <c r="BT356" s="0" t="e">
        <f aca="false">9.81*LN(AH356)+30.6</f>
        <v>#VALUE!</v>
      </c>
      <c r="BU356" s="0" t="e">
        <f aca="false">IF(BT356&lt;30, "Clean water", IF(AND(BT356&gt;=30, BT356&lt;40), "Hypolimia", IF(AND(BT356&gt;=40,BT356&lt;50), "Mesotrophic", IF(AND(BT356&gt;=50, BT356&lt;70), "Eutrophic", IF(BT356&gt;70,"Hypertrophic")))))</f>
        <v>#VALUE!</v>
      </c>
      <c r="BW356" s="0" t="str">
        <f aca="false">IF(G356/H356&gt;=1, "PLS CHECK", "")</f>
        <v/>
      </c>
      <c r="BX356" s="0" t="str">
        <f aca="false">IF(AC356/J356&gt;=1, "PLS CHECK", "")</f>
        <v/>
      </c>
      <c r="BY356" s="0" t="str">
        <f aca="false">IF(AE356/J356&gt;=1, "PLS CHECK", "")</f>
        <v/>
      </c>
      <c r="BZ356" s="0" t="str">
        <f aca="false">IF(AD356/J356&gt;=1, "PLS CHECK", "")</f>
        <v/>
      </c>
      <c r="CA356" s="0" t="str">
        <f aca="false">IF(AF356/K356&gt;=1, "PLS CHECK", "")</f>
        <v/>
      </c>
      <c r="CB356" s="0" t="str">
        <f aca="false">IF(AG356/K356&gt;=1, "PLS CHECK", "")</f>
        <v/>
      </c>
    </row>
    <row r="357" customFormat="false" ht="12.5" hidden="false" customHeight="false" outlineLevel="0" collapsed="false">
      <c r="A357" s="0" t="n">
        <v>354</v>
      </c>
      <c r="B357" s="15" t="s">
        <v>85</v>
      </c>
      <c r="C357" s="16" t="s">
        <v>86</v>
      </c>
      <c r="D357" s="0" t="s">
        <v>152</v>
      </c>
      <c r="E357" s="0" t="n">
        <v>8.2</v>
      </c>
      <c r="F357" s="0" t="n">
        <v>11.9</v>
      </c>
      <c r="G357" s="0" t="n">
        <v>3</v>
      </c>
      <c r="H357" s="0" t="n">
        <v>3.5</v>
      </c>
      <c r="I357" s="0" t="n">
        <v>3</v>
      </c>
      <c r="J357" s="0" t="n">
        <v>8.835</v>
      </c>
      <c r="K357" s="0" t="n">
        <v>0.085</v>
      </c>
      <c r="L357" s="0" t="n">
        <v>3.6</v>
      </c>
      <c r="M357" s="0" t="n">
        <v>6.2</v>
      </c>
      <c r="N357" s="0" t="n">
        <v>0</v>
      </c>
      <c r="O357" s="0" t="n">
        <v>600</v>
      </c>
      <c r="P357" s="0" t="n">
        <v>70000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V357" s="0" t="n">
        <v>0</v>
      </c>
      <c r="AC357" s="0" t="n">
        <v>8.649</v>
      </c>
      <c r="AD357" s="0" t="n">
        <v>0.333</v>
      </c>
      <c r="AE357" s="37"/>
      <c r="AF357" s="0" t="n">
        <v>0.071</v>
      </c>
      <c r="AG357" s="0" t="n">
        <v>0.051</v>
      </c>
      <c r="AH357" s="0" t="n">
        <v>8.4</v>
      </c>
      <c r="AJ357" s="0" t="n">
        <v>1900</v>
      </c>
      <c r="AP357" s="0" t="n">
        <v>0</v>
      </c>
      <c r="AY357" s="0" t="n">
        <v>0</v>
      </c>
      <c r="BF357" s="0" t="n">
        <f aca="false">IF(E357&lt;11,-3.6797*E357^2+48.115*E357-53.83,280.92*EXP(-0.2027*E357))</f>
        <v>93.289972</v>
      </c>
      <c r="BG357" s="0" t="n">
        <f aca="false">32.208*LN(F357)+21.438</f>
        <v>101.202348790984</v>
      </c>
      <c r="BH357" s="0" t="n">
        <f aca="false">IF(G357&lt;=2, -10*G357+100, 88.958*EXP(-0.0755*G357))</f>
        <v>70.9279340534787</v>
      </c>
      <c r="BI357" s="0" t="n">
        <f aca="false">IF(I357&lt;=100, 0.0053*(I357)^2-1.0332*I357+100.76, 122.82*EXP(-0.0092*I357))</f>
        <v>97.7081</v>
      </c>
      <c r="BJ357" s="0" t="n">
        <f aca="false">IF(P357&lt;=1000, -6.942*LN(P357)+107.59, -36.304*LN(P357)+310.72)</f>
        <v>-94.2965189155274</v>
      </c>
      <c r="BK357" s="0" t="e">
        <f aca="false">BF357^0.04*BG357^0.22*BH357^0.51*BI357^0.06*BJ357^0.17</f>
        <v>#NUM!</v>
      </c>
      <c r="BL357" s="0" t="e">
        <f aca="false">IF(BK357&gt;=90, "Very Good", IF(BK357&gt;=80, "Good", IF(BK357&gt;=70, "Slightly Good", IF(BK357&gt;=60, "Average", IF(BK357&gt;=50, "Slightly Poor", IF(BK357&gt;=40, "Poor", "Very Poor"))))))</f>
        <v>#NUM!</v>
      </c>
      <c r="BM357" s="0" t="n">
        <f aca="false">IF(P357&lt;=1000, -6.942*LN(P357)+107.59, IF(AND(P357&gt;1000, P357&lt;=5213),-36.304*LN(P357)+310.72, IF(P357&gt;5213, 10)))</f>
        <v>10</v>
      </c>
      <c r="BN357" s="0" t="n">
        <f aca="false">BF357^0.04*BG357^0.22*BH357^0.51*BI357^0.06*BM357^0.17</f>
        <v>56.6562715606063</v>
      </c>
      <c r="BO357" s="0" t="str">
        <f aca="false">IF(BN357&gt;=90, "Very Good", IF(BN357&gt;=80, "Good", IF(BN357&gt;=70, "Slightly Good", IF(BN357&gt;=60, "Average", IF(BN357&gt;=50, "Slightly Poor", IF(BN357&gt;=40, "Poor", "Very Poor"))))))</f>
        <v>Slightly Poor</v>
      </c>
      <c r="BP357" s="0" t="n">
        <f aca="false">IF(AJ357&lt;=1000, -6.942*LN(AJ357)+107.59, IF(AND(AJ357&gt;1000, AJ357&lt;=5213),-36.304*LN(AJ357)+310.72, IF(AJ357&gt;5213, 10)))</f>
        <v>36.6389888682299</v>
      </c>
      <c r="BQ357" s="0" t="n">
        <f aca="false">BF357^0.04*BG357^0.22*BH357^0.51*BI357^0.06*BP357^0.17</f>
        <v>70.6510112830403</v>
      </c>
      <c r="BR357" s="0" t="str">
        <f aca="false">IF(BQ357&gt;=90, "Very Good", IF(BQ357&gt;=80, "Good", IF(BQ357&gt;=70, "Slightly Good", IF(BQ357&gt;=60, "Average", IF(BQ357&gt;=50, "Slightly Poor", IF(BQ357&gt;=40, "Poor", "Very Poor"))))))</f>
        <v>Slightly Good</v>
      </c>
      <c r="BT357" s="0" t="n">
        <f aca="false">9.81*LN(AH357)+30.6</f>
        <v>51.4779530343813</v>
      </c>
      <c r="BU357" s="0" t="str">
        <f aca="false">IF(BT357&lt;30, "Clean water", IF(AND(BT357&gt;=30, BT357&lt;40), "Hypolimia", IF(AND(BT357&gt;=40,BT357&lt;50), "Mesotrophic", IF(AND(BT357&gt;=50, BT357&lt;70), "Eutrophic", IF(BT357&gt;70,"Hypertrophic")))))</f>
        <v>Eutrophic</v>
      </c>
      <c r="BW357" s="0" t="str">
        <f aca="false">IF(G357/H357&gt;=1, "PLS CHECK", "")</f>
        <v/>
      </c>
      <c r="BX357" s="0" t="str">
        <f aca="false">IF(AC357/J357&gt;=1, "PLS CHECK", "")</f>
        <v/>
      </c>
      <c r="BY357" s="0" t="str">
        <f aca="false">IF(AE357/J357&gt;=1, "PLS CHECK", "")</f>
        <v/>
      </c>
      <c r="BZ357" s="0" t="str">
        <f aca="false">IF(AD357/J357&gt;=1, "PLS CHECK", "")</f>
        <v/>
      </c>
      <c r="CA357" s="0" t="str">
        <f aca="false">IF(AF357/K357&gt;=1, "PLS CHECK", "")</f>
        <v/>
      </c>
      <c r="CB357" s="0" t="str">
        <f aca="false">IF(AG357/K357&gt;=1, "PLS CHECK", "")</f>
        <v/>
      </c>
    </row>
    <row r="358" customFormat="false" ht="12.5" hidden="false" customHeight="false" outlineLevel="0" collapsed="false">
      <c r="A358" s="0" t="n">
        <v>355</v>
      </c>
      <c r="B358" s="15" t="s">
        <v>135</v>
      </c>
      <c r="C358" s="16" t="s">
        <v>136</v>
      </c>
      <c r="D358" s="0" t="s">
        <v>152</v>
      </c>
      <c r="E358" s="0" t="n">
        <v>7.9</v>
      </c>
      <c r="F358" s="0" t="n">
        <v>9.6</v>
      </c>
      <c r="G358" s="0" t="n">
        <v>2.5</v>
      </c>
      <c r="H358" s="0" t="n">
        <v>7</v>
      </c>
      <c r="I358" s="0" t="n">
        <v>3.7</v>
      </c>
      <c r="J358" s="0" t="n">
        <v>8.419</v>
      </c>
      <c r="K358" s="0" t="n">
        <v>0.092</v>
      </c>
      <c r="L358" s="37"/>
      <c r="M358" s="0" t="n">
        <v>9.2</v>
      </c>
      <c r="O358" s="0" t="n">
        <v>537</v>
      </c>
      <c r="BD358" s="0" t="n">
        <v>0.354</v>
      </c>
      <c r="BF358" s="0" t="n">
        <f aca="false">IF(E358&lt;11,-3.6797*E358^2+48.115*E358-53.83,280.92*EXP(-0.2027*E358))</f>
        <v>96.6284230000001</v>
      </c>
      <c r="BG358" s="0" t="n">
        <f aca="false">32.208*LN(F358)+21.438</f>
        <v>94.2848658756438</v>
      </c>
      <c r="BH358" s="0" t="n">
        <f aca="false">IF(G358&lt;=2, -10*G358+100, 88.958*EXP(-0.0755*G358))</f>
        <v>73.6566439219523</v>
      </c>
      <c r="BI358" s="0" t="n">
        <f aca="false">IF(I358&lt;=100, 0.0053*(I358)^2-1.0332*I358+100.76, 122.82*EXP(-0.0092*I358))</f>
        <v>97.009717</v>
      </c>
      <c r="BJ358" s="0" t="e">
        <f aca="false">IF(P358&lt;=1000, -6.942*LN(P358)+107.59, -36.304*LN(P358)+310.72)</f>
        <v>#VALUE!</v>
      </c>
      <c r="BK358" s="0" t="e">
        <f aca="false">BF358^0.04*BG358^0.22*BH358^0.51*BI358^0.06*BJ358^0.17</f>
        <v>#VALUE!</v>
      </c>
      <c r="BL358" s="0" t="e">
        <f aca="false">IF(BK358&gt;=90, "Very Good", IF(BK358&gt;=80, "Good", IF(BK358&gt;=70, "Slightly Good", IF(BK358&gt;=60, "Average", IF(BK358&gt;=50, "Slightly Poor", IF(BK358&gt;=40, "Poor", "Very Poor"))))))</f>
        <v>#VALUE!</v>
      </c>
      <c r="BM358" s="0" t="e">
        <f aca="false">IF(P358&lt;=1000, -6.942*LN(P358)+107.59, IF(AND(P358&gt;1000, P358&lt;=5213),-36.304*LN(P358)+310.72, IF(P358&gt;5213, 10)))</f>
        <v>#VALUE!</v>
      </c>
      <c r="BN358" s="0" t="e">
        <f aca="false">BF358^0.04*BG358^0.22*BH358^0.51*BI358^0.06*BM358^0.17</f>
        <v>#VALUE!</v>
      </c>
      <c r="BO358" s="0" t="e">
        <f aca="false">IF(BN358&gt;=90, "Very Good", IF(BN358&gt;=80, "Good", IF(BN358&gt;=70, "Slightly Good", IF(BN358&gt;=60, "Average", IF(BN358&gt;=50, "Slightly Poor", IF(BN358&gt;=40, "Poor", "Very Poor"))))))</f>
        <v>#VALUE!</v>
      </c>
      <c r="BP358" s="0" t="e">
        <f aca="false">IF(AJ358&lt;=1000, -6.942*LN(AJ358)+107.59, IF(AND(AJ358&gt;1000, AJ358&lt;=5213),-36.304*LN(AJ358)+310.72, IF(AJ358&gt;5213, 10)))</f>
        <v>#VALUE!</v>
      </c>
      <c r="BQ358" s="0" t="e">
        <f aca="false">BF358^0.04*BG358^0.22*BH358^0.51*BI358^0.06*BP358^0.17</f>
        <v>#VALUE!</v>
      </c>
      <c r="BR358" s="0" t="e">
        <f aca="false">IF(BQ358&gt;=90, "Very Good", IF(BQ358&gt;=80, "Good", IF(BQ358&gt;=70, "Slightly Good", IF(BQ358&gt;=60, "Average", IF(BQ358&gt;=50, "Slightly Poor", IF(BQ358&gt;=40, "Poor", "Very Poor"))))))</f>
        <v>#VALUE!</v>
      </c>
      <c r="BT358" s="0" t="e">
        <f aca="false">9.81*LN(AH358)+30.6</f>
        <v>#VALUE!</v>
      </c>
      <c r="BU358" s="0" t="e">
        <f aca="false">IF(BT358&lt;30, "Clean water", IF(AND(BT358&gt;=30, BT358&lt;40), "Hypolimia", IF(AND(BT358&gt;=40,BT358&lt;50), "Mesotrophic", IF(AND(BT358&gt;=50, BT358&lt;70), "Eutrophic", IF(BT358&gt;70,"Hypertrophic")))))</f>
        <v>#VALUE!</v>
      </c>
      <c r="BW358" s="0" t="str">
        <f aca="false">IF(G358/H358&gt;=1, "PLS CHECK", "")</f>
        <v/>
      </c>
      <c r="BX358" s="0" t="str">
        <f aca="false">IF(AC358/J358&gt;=1, "PLS CHECK", "")</f>
        <v/>
      </c>
      <c r="BY358" s="0" t="str">
        <f aca="false">IF(AE358/J358&gt;=1, "PLS CHECK", "")</f>
        <v/>
      </c>
      <c r="BZ358" s="0" t="str">
        <f aca="false">IF(AD358/J358&gt;=1, "PLS CHECK", "")</f>
        <v/>
      </c>
      <c r="CA358" s="0" t="str">
        <f aca="false">IF(AF358/K358&gt;=1, "PLS CHECK", "")</f>
        <v/>
      </c>
      <c r="CB358" s="0" t="str">
        <f aca="false">IF(AG358/K358&gt;=1, "PLS CHECK", "")</f>
        <v/>
      </c>
    </row>
    <row r="359" customFormat="false" ht="12.5" hidden="false" customHeight="false" outlineLevel="0" collapsed="false">
      <c r="A359" s="0" t="n">
        <v>356</v>
      </c>
      <c r="B359" s="15" t="s">
        <v>87</v>
      </c>
      <c r="C359" s="16" t="s">
        <v>88</v>
      </c>
      <c r="D359" s="0" t="s">
        <v>152</v>
      </c>
      <c r="E359" s="0" t="n">
        <v>8.4</v>
      </c>
      <c r="F359" s="0" t="n">
        <v>10.5</v>
      </c>
      <c r="G359" s="0" t="n">
        <v>1.6</v>
      </c>
      <c r="H359" s="0" t="n">
        <v>5.2</v>
      </c>
      <c r="I359" s="0" t="n">
        <v>5</v>
      </c>
      <c r="J359" s="0" t="n">
        <v>6.579</v>
      </c>
      <c r="K359" s="0" t="n">
        <v>0.085</v>
      </c>
      <c r="L359" s="37"/>
      <c r="M359" s="0" t="n">
        <v>7</v>
      </c>
      <c r="N359" s="0" t="n">
        <v>0</v>
      </c>
      <c r="O359" s="0" t="n">
        <v>379</v>
      </c>
      <c r="P359" s="0" t="n">
        <v>8300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V359" s="0" t="n">
        <v>0</v>
      </c>
      <c r="AC359" s="0" t="n">
        <v>6.33</v>
      </c>
      <c r="AD359" s="37"/>
      <c r="AE359" s="0" t="n">
        <v>4.385</v>
      </c>
      <c r="AF359" s="0" t="n">
        <v>0.082</v>
      </c>
      <c r="AG359" s="0" t="n">
        <v>0.047</v>
      </c>
      <c r="AH359" s="0" t="n">
        <v>3</v>
      </c>
      <c r="AJ359" s="0" t="n">
        <v>810</v>
      </c>
      <c r="AP359" s="0" t="n">
        <v>0</v>
      </c>
      <c r="AY359" s="0" t="n">
        <v>0</v>
      </c>
      <c r="BF359" s="0" t="n">
        <f aca="false">IF(E359&lt;11,-3.6797*E359^2+48.115*E359-53.83,280.92*EXP(-0.2027*E359))</f>
        <v>90.6963680000001</v>
      </c>
      <c r="BG359" s="0" t="n">
        <f aca="false">32.208*LN(F359)+21.438</f>
        <v>97.1710942827213</v>
      </c>
      <c r="BH359" s="0" t="n">
        <f aca="false">IF(G359&lt;=2, -10*G359+100, 88.958*EXP(-0.0755*G359))</f>
        <v>84</v>
      </c>
      <c r="BI359" s="0" t="n">
        <f aca="false">IF(I359&lt;=100, 0.0053*(I359)^2-1.0332*I359+100.76, 122.82*EXP(-0.0092*I359))</f>
        <v>95.7265</v>
      </c>
      <c r="BJ359" s="0" t="n">
        <f aca="false">IF(P359&lt;=1000, -6.942*LN(P359)+107.59, -36.304*LN(P359)+310.72)</f>
        <v>-16.8876878575594</v>
      </c>
      <c r="BK359" s="0" t="e">
        <f aca="false">BF359^0.04*BG359^0.22*BH359^0.51*BI359^0.06*BJ359^0.17</f>
        <v>#NUM!</v>
      </c>
      <c r="BL359" s="0" t="e">
        <f aca="false">IF(BK359&gt;=90, "Very Good", IF(BK359&gt;=80, "Good", IF(BK359&gt;=70, "Slightly Good", IF(BK359&gt;=60, "Average", IF(BK359&gt;=50, "Slightly Poor", IF(BK359&gt;=40, "Poor", "Very Poor"))))))</f>
        <v>#NUM!</v>
      </c>
      <c r="BM359" s="0" t="n">
        <f aca="false">IF(P359&lt;=1000, -6.942*LN(P359)+107.59, IF(AND(P359&gt;1000, P359&lt;=5213),-36.304*LN(P359)+310.72, IF(P359&gt;5213, 10)))</f>
        <v>10</v>
      </c>
      <c r="BN359" s="0" t="n">
        <f aca="false">BF359^0.04*BG359^0.22*BH359^0.51*BI359^0.06*BM359^0.17</f>
        <v>61.0669350243064</v>
      </c>
      <c r="BO359" s="0" t="str">
        <f aca="false">IF(BN359&gt;=90, "Very Good", IF(BN359&gt;=80, "Good", IF(BN359&gt;=70, "Slightly Good", IF(BN359&gt;=60, "Average", IF(BN359&gt;=50, "Slightly Poor", IF(BN359&gt;=40, "Poor", "Very Poor"))))))</f>
        <v>Average</v>
      </c>
      <c r="BP359" s="0" t="n">
        <f aca="false">IF(AJ359&lt;=1000, -6.942*LN(AJ359)+107.59, IF(AND(AJ359&gt;1000, AJ359&lt;=5213),-36.304*LN(AJ359)+310.72, IF(AJ359&gt;5213, 10)))</f>
        <v>61.0991882526993</v>
      </c>
      <c r="BQ359" s="0" t="n">
        <f aca="false">BF359^0.04*BG359^0.22*BH359^0.51*BI359^0.06*BP359^0.17</f>
        <v>83.0676927707886</v>
      </c>
      <c r="BR359" s="0" t="str">
        <f aca="false">IF(BQ359&gt;=90, "Very Good", IF(BQ359&gt;=80, "Good", IF(BQ359&gt;=70, "Slightly Good", IF(BQ359&gt;=60, "Average", IF(BQ359&gt;=50, "Slightly Poor", IF(BQ359&gt;=40, "Poor", "Very Poor"))))))</f>
        <v>Good</v>
      </c>
      <c r="BT359" s="0" t="n">
        <f aca="false">9.81*LN(AH359)+30.6</f>
        <v>41.3773865518342</v>
      </c>
      <c r="BU359" s="0" t="str">
        <f aca="false">IF(BT359&lt;30, "Clean water", IF(AND(BT359&gt;=30, BT359&lt;40), "Hypolimia", IF(AND(BT359&gt;=40,BT359&lt;50), "Mesotrophic", IF(AND(BT359&gt;=50, BT359&lt;70), "Eutrophic", IF(BT359&gt;70,"Hypertrophic")))))</f>
        <v>Mesotrophic</v>
      </c>
      <c r="BW359" s="0" t="str">
        <f aca="false">IF(G359/H359&gt;=1, "PLS CHECK", "")</f>
        <v/>
      </c>
      <c r="BX359" s="0" t="str">
        <f aca="false">IF(AC359/J359&gt;=1, "PLS CHECK", "")</f>
        <v/>
      </c>
      <c r="BY359" s="0" t="str">
        <f aca="false">IF(AE359/J359&gt;=1, "PLS CHECK", "")</f>
        <v/>
      </c>
      <c r="BZ359" s="0" t="str">
        <f aca="false">IF(AD359/J359&gt;=1, "PLS CHECK", "")</f>
        <v/>
      </c>
      <c r="CA359" s="0" t="str">
        <f aca="false">IF(AF359/K359&gt;=1, "PLS CHECK", "")</f>
        <v/>
      </c>
      <c r="CB359" s="0" t="str">
        <f aca="false">IF(AG359/K359&gt;=1, "PLS CHECK", "")</f>
        <v/>
      </c>
    </row>
    <row r="360" customFormat="false" ht="12.5" hidden="false" customHeight="false" outlineLevel="0" collapsed="false">
      <c r="A360" s="0" t="n">
        <v>357</v>
      </c>
      <c r="B360" s="15" t="s">
        <v>89</v>
      </c>
      <c r="C360" s="16" t="s">
        <v>90</v>
      </c>
      <c r="D360" s="0" t="s">
        <v>152</v>
      </c>
      <c r="E360" s="0" t="n">
        <v>7.7</v>
      </c>
      <c r="F360" s="0" t="n">
        <v>11</v>
      </c>
      <c r="G360" s="0" t="n">
        <v>1.4</v>
      </c>
      <c r="H360" s="0" t="n">
        <v>2.1</v>
      </c>
      <c r="I360" s="0" t="n">
        <v>6.4</v>
      </c>
      <c r="J360" s="0" t="n">
        <v>2.63</v>
      </c>
      <c r="K360" s="0" t="n">
        <v>0.049</v>
      </c>
      <c r="L360" s="0" t="n">
        <v>2</v>
      </c>
      <c r="M360" s="0" t="n">
        <v>5.1</v>
      </c>
      <c r="N360" s="0" t="n">
        <v>0</v>
      </c>
      <c r="O360" s="0" t="n">
        <v>350</v>
      </c>
      <c r="P360" s="0" t="n">
        <v>6000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V360" s="0" t="n">
        <v>0</v>
      </c>
      <c r="AC360" s="0" t="n">
        <v>2.557</v>
      </c>
      <c r="AD360" s="0" t="n">
        <v>0.298</v>
      </c>
      <c r="AE360" s="0" t="n">
        <v>1.952</v>
      </c>
      <c r="AF360" s="0" t="n">
        <v>0.046</v>
      </c>
      <c r="AG360" s="0" t="n">
        <v>0.011</v>
      </c>
      <c r="AH360" s="0" t="n">
        <v>6.8</v>
      </c>
      <c r="AJ360" s="0" t="n">
        <v>100</v>
      </c>
      <c r="AP360" s="0" t="n">
        <v>0</v>
      </c>
      <c r="AY360" s="0" t="n">
        <v>0</v>
      </c>
      <c r="BF360" s="0" t="n">
        <f aca="false">IF(E360&lt;11,-3.6797*E360^2+48.115*E360-53.83,280.92*EXP(-0.2027*E360))</f>
        <v>98.486087</v>
      </c>
      <c r="BG360" s="0" t="n">
        <f aca="false">32.208*LN(F360)+21.438</f>
        <v>98.6694109462899</v>
      </c>
      <c r="BH360" s="0" t="n">
        <f aca="false">IF(G360&lt;=2, -10*G360+100, 88.958*EXP(-0.0755*G360))</f>
        <v>86</v>
      </c>
      <c r="BI360" s="0" t="n">
        <f aca="false">IF(I360&lt;=100, 0.0053*(I360)^2-1.0332*I360+100.76, 122.82*EXP(-0.0092*I360))</f>
        <v>94.364608</v>
      </c>
      <c r="BJ360" s="0" t="n">
        <f aca="false">IF(P360&lt;=1000, -6.942*LN(P360)+107.59, -36.304*LN(P360)+310.72)</f>
        <v>-5.10718341902276</v>
      </c>
      <c r="BK360" s="0" t="e">
        <f aca="false">BF360^0.04*BG360^0.22*BH360^0.51*BI360^0.06*BJ360^0.17</f>
        <v>#NUM!</v>
      </c>
      <c r="BL360" s="0" t="e">
        <f aca="false">IF(BK360&gt;=90, "Very Good", IF(BK360&gt;=80, "Good", IF(BK360&gt;=70, "Slightly Good", IF(BK360&gt;=60, "Average", IF(BK360&gt;=50, "Slightly Poor", IF(BK360&gt;=40, "Poor", "Very Poor"))))))</f>
        <v>#NUM!</v>
      </c>
      <c r="BM360" s="0" t="n">
        <f aca="false">IF(P360&lt;=1000, -6.942*LN(P360)+107.59, IF(AND(P360&gt;1000, P360&lt;=5213),-36.304*LN(P360)+310.72, IF(P360&gt;5213, 10)))</f>
        <v>10</v>
      </c>
      <c r="BN360" s="0" t="n">
        <f aca="false">BF360^0.04*BG360^0.22*BH360^0.51*BI360^0.06*BM360^0.17</f>
        <v>62.1638511199312</v>
      </c>
      <c r="BO360" s="0" t="str">
        <f aca="false">IF(BN360&gt;=90, "Very Good", IF(BN360&gt;=80, "Good", IF(BN360&gt;=70, "Slightly Good", IF(BN360&gt;=60, "Average", IF(BN360&gt;=50, "Slightly Poor", IF(BN360&gt;=40, "Poor", "Very Poor"))))))</f>
        <v>Average</v>
      </c>
      <c r="BP360" s="0" t="n">
        <f aca="false">IF(AJ360&lt;=1000, -6.942*LN(AJ360)+107.59, IF(AND(AJ360&gt;1000, AJ360&lt;=5213),-36.304*LN(AJ360)+310.72, IF(AJ360&gt;5213, 10)))</f>
        <v>75.6209085688707</v>
      </c>
      <c r="BQ360" s="0" t="n">
        <f aca="false">BF360^0.04*BG360^0.22*BH360^0.51*BI360^0.06*BP360^0.17</f>
        <v>87.6813106810905</v>
      </c>
      <c r="BR360" s="0" t="str">
        <f aca="false">IF(BQ360&gt;=90, "Very Good", IF(BQ360&gt;=80, "Good", IF(BQ360&gt;=70, "Slightly Good", IF(BQ360&gt;=60, "Average", IF(BQ360&gt;=50, "Slightly Poor", IF(BQ360&gt;=40, "Poor", "Very Poor"))))))</f>
        <v>Good</v>
      </c>
      <c r="BT360" s="0" t="n">
        <f aca="false">9.81*LN(AH360)+30.6</f>
        <v>49.405010825506</v>
      </c>
      <c r="BU360" s="0" t="str">
        <f aca="false">IF(BT360&lt;30, "Clean water", IF(AND(BT360&gt;=30, BT360&lt;40), "Hypolimia", IF(AND(BT360&gt;=40,BT360&lt;50), "Mesotrophic", IF(AND(BT360&gt;=50, BT360&lt;70), "Eutrophic", IF(BT360&gt;70,"Hypertrophic")))))</f>
        <v>Mesotrophic</v>
      </c>
      <c r="BW360" s="0" t="str">
        <f aca="false">IF(G360/H360&gt;=1, "PLS CHECK", "")</f>
        <v/>
      </c>
      <c r="BX360" s="0" t="str">
        <f aca="false">IF(AC360/J360&gt;=1, "PLS CHECK", "")</f>
        <v/>
      </c>
      <c r="BY360" s="0" t="str">
        <f aca="false">IF(AE360/J360&gt;=1, "PLS CHECK", "")</f>
        <v/>
      </c>
      <c r="BZ360" s="0" t="str">
        <f aca="false">IF(AD360/J360&gt;=1, "PLS CHECK", "")</f>
        <v/>
      </c>
      <c r="CA360" s="0" t="str">
        <f aca="false">IF(AF360/K360&gt;=1, "PLS CHECK", "")</f>
        <v/>
      </c>
      <c r="CB360" s="0" t="str">
        <f aca="false">IF(AG360/K360&gt;=1, "PLS CHECK", "")</f>
        <v/>
      </c>
    </row>
    <row r="361" customFormat="false" ht="12.5" hidden="false" customHeight="false" outlineLevel="0" collapsed="false">
      <c r="A361" s="0" t="n">
        <v>358</v>
      </c>
      <c r="B361" s="15" t="s">
        <v>91</v>
      </c>
      <c r="C361" s="16" t="s">
        <v>92</v>
      </c>
      <c r="D361" s="0" t="s">
        <v>152</v>
      </c>
      <c r="E361" s="0" t="n">
        <v>7.7</v>
      </c>
      <c r="F361" s="0" t="n">
        <v>13.3</v>
      </c>
      <c r="G361" s="37"/>
      <c r="H361" s="37"/>
      <c r="I361" s="37"/>
      <c r="J361" s="0" t="n">
        <v>6.37</v>
      </c>
      <c r="K361" s="0" t="n">
        <v>0.05</v>
      </c>
      <c r="L361" s="37"/>
      <c r="M361" s="0" t="n">
        <v>9</v>
      </c>
      <c r="N361" s="0" t="n">
        <v>0</v>
      </c>
      <c r="O361" s="0" t="n">
        <v>492</v>
      </c>
      <c r="P361" s="0" t="n">
        <v>8000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V361" s="0" t="n">
        <v>0</v>
      </c>
      <c r="AC361" s="0" t="n">
        <v>5.57</v>
      </c>
      <c r="AD361" s="0" t="n">
        <v>0.037</v>
      </c>
      <c r="AE361" s="0" t="n">
        <v>5.049</v>
      </c>
      <c r="AF361" s="0" t="n">
        <v>0.048</v>
      </c>
      <c r="AG361" s="0" t="n">
        <v>0.007</v>
      </c>
      <c r="AH361" s="0" t="n">
        <v>2</v>
      </c>
      <c r="AJ361" s="37"/>
      <c r="AP361" s="0" t="n">
        <v>0</v>
      </c>
      <c r="AY361" s="0" t="n">
        <v>0</v>
      </c>
      <c r="BF361" s="0" t="n">
        <f aca="false">IF(E361&lt;11,-3.6797*E361^2+48.115*E361-53.83,280.92*EXP(-0.2027*E361))</f>
        <v>98.486087</v>
      </c>
      <c r="BG361" s="0" t="n">
        <f aca="false">32.208*LN(F361)+21.438</f>
        <v>104.784704046614</v>
      </c>
      <c r="BH361" s="0" t="n">
        <f aca="false">IF(G361&lt;=2, -10*G361+100, 88.958*EXP(-0.0755*G361))</f>
        <v>100</v>
      </c>
      <c r="BI361" s="0" t="n">
        <f aca="false">IF(I361&lt;=100, 0.0053*(I361)^2-1.0332*I361+100.76, 122.82*EXP(-0.0092*I361))</f>
        <v>100.76</v>
      </c>
      <c r="BJ361" s="0" t="n">
        <f aca="false">IF(P361&lt;=1000, -6.942*LN(P361)+107.59, -36.304*LN(P361)+310.72)</f>
        <v>-15.5511933773122</v>
      </c>
      <c r="BK361" s="0" t="e">
        <f aca="false">BF361^0.04*BG361^0.22*BH361^0.51*BI361^0.06*BJ361^0.17</f>
        <v>#NUM!</v>
      </c>
      <c r="BL361" s="0" t="e">
        <f aca="false">IF(BK361&gt;=90, "Very Good", IF(BK361&gt;=80, "Good", IF(BK361&gt;=70, "Slightly Good", IF(BK361&gt;=60, "Average", IF(BK361&gt;=50, "Slightly Poor", IF(BK361&gt;=40, "Poor", "Very Poor"))))))</f>
        <v>#NUM!</v>
      </c>
      <c r="BM361" s="0" t="n">
        <f aca="false">IF(P361&lt;=1000, -6.942*LN(P361)+107.59, IF(AND(P361&gt;1000, P361&lt;=5213),-36.304*LN(P361)+310.72, IF(P361&gt;5213, 10)))</f>
        <v>10</v>
      </c>
      <c r="BN361" s="0" t="n">
        <f aca="false">BF361^0.04*BG361^0.22*BH361^0.51*BI361^0.06*BM361^0.17</f>
        <v>68.2964013951165</v>
      </c>
      <c r="BO361" s="0" t="str">
        <f aca="false">IF(BN361&gt;=90, "Very Good", IF(BN361&gt;=80, "Good", IF(BN361&gt;=70, "Slightly Good", IF(BN361&gt;=60, "Average", IF(BN361&gt;=50, "Slightly Poor", IF(BN361&gt;=40, "Poor", "Very Poor"))))))</f>
        <v>Average</v>
      </c>
      <c r="BP361" s="0" t="e">
        <f aca="false">IF(AJ361&lt;=1000, -6.942*LN(AJ361)+107.59, IF(AND(AJ361&gt;1000, AJ361&lt;=5213),-36.304*LN(AJ361)+310.72, IF(AJ361&gt;5213, 10)))</f>
        <v>#VALUE!</v>
      </c>
      <c r="BQ361" s="0" t="e">
        <f aca="false">BF361^0.04*BG361^0.22*BH361^0.51*BI361^0.06*BP361^0.17</f>
        <v>#VALUE!</v>
      </c>
      <c r="BR361" s="0" t="e">
        <f aca="false">IF(BQ361&gt;=90, "Very Good", IF(BQ361&gt;=80, "Good", IF(BQ361&gt;=70, "Slightly Good", IF(BQ361&gt;=60, "Average", IF(BQ361&gt;=50, "Slightly Poor", IF(BQ361&gt;=40, "Poor", "Very Poor"))))))</f>
        <v>#VALUE!</v>
      </c>
      <c r="BT361" s="0" t="n">
        <f aca="false">9.81*LN(AH361)+30.6</f>
        <v>37.3997738412931</v>
      </c>
      <c r="BU361" s="0" t="str">
        <f aca="false">IF(BT361&lt;30, "Clean water", IF(AND(BT361&gt;=30, BT361&lt;40), "Hypolimia", IF(AND(BT361&gt;=40,BT361&lt;50), "Mesotrophic", IF(AND(BT361&gt;=50, BT361&lt;70), "Eutrophic", IF(BT361&gt;70,"Hypertrophic")))))</f>
        <v>Hypolimia</v>
      </c>
      <c r="BW361" s="0" t="e">
        <f aca="false">IF(G361/H361&gt;=1, "PLS CHECK", "")</f>
        <v>#DIV/0!</v>
      </c>
      <c r="BX361" s="0" t="str">
        <f aca="false">IF(AC361/J361&gt;=1, "PLS CHECK", "")</f>
        <v/>
      </c>
      <c r="BY361" s="0" t="str">
        <f aca="false">IF(AE361/J361&gt;=1, "PLS CHECK", "")</f>
        <v/>
      </c>
      <c r="BZ361" s="0" t="str">
        <f aca="false">IF(AD361/J361&gt;=1, "PLS CHECK", "")</f>
        <v/>
      </c>
      <c r="CA361" s="0" t="str">
        <f aca="false">IF(AF361/K361&gt;=1, "PLS CHECK", "")</f>
        <v/>
      </c>
      <c r="CB361" s="0" t="str">
        <f aca="false">IF(AG361/K361&gt;=1, "PLS CHECK", "")</f>
        <v/>
      </c>
    </row>
    <row r="362" customFormat="false" ht="12.5" hidden="false" customHeight="false" outlineLevel="0" collapsed="false">
      <c r="A362" s="0" t="n">
        <v>359</v>
      </c>
      <c r="B362" s="15" t="s">
        <v>137</v>
      </c>
      <c r="C362" s="16" t="s">
        <v>138</v>
      </c>
      <c r="D362" s="0" t="s">
        <v>152</v>
      </c>
      <c r="E362" s="0" t="n">
        <v>7.8</v>
      </c>
      <c r="F362" s="0" t="n">
        <v>10.1</v>
      </c>
      <c r="G362" s="0" t="n">
        <v>2.4</v>
      </c>
      <c r="H362" s="0" t="n">
        <v>8.3</v>
      </c>
      <c r="I362" s="0" t="n">
        <v>2.1</v>
      </c>
      <c r="J362" s="37"/>
      <c r="K362" s="0" t="n">
        <v>0.081</v>
      </c>
      <c r="L362" s="37"/>
      <c r="M362" s="0" t="n">
        <v>12.7</v>
      </c>
      <c r="O362" s="0" t="n">
        <v>665</v>
      </c>
      <c r="BD362" s="0" t="n">
        <v>2.877</v>
      </c>
      <c r="BF362" s="0" t="n">
        <f aca="false">IF(E362&lt;11,-3.6797*E362^2+48.115*E362-53.83,280.92*EXP(-0.2027*E362))</f>
        <v>97.5940520000001</v>
      </c>
      <c r="BG362" s="0" t="n">
        <f aca="false">32.208*LN(F362)+21.438</f>
        <v>95.9201409312711</v>
      </c>
      <c r="BH362" s="0" t="n">
        <f aca="false">IF(G362&lt;=2, -10*G362+100, 88.958*EXP(-0.0755*G362))</f>
        <v>74.2148561832273</v>
      </c>
      <c r="BI362" s="0" t="n">
        <f aca="false">IF(I362&lt;=100, 0.0053*(I362)^2-1.0332*I362+100.76, 122.82*EXP(-0.0092*I362))</f>
        <v>98.613653</v>
      </c>
      <c r="BJ362" s="0" t="e">
        <f aca="false">IF(P362&lt;=1000, -6.942*LN(P362)+107.59, -36.304*LN(P362)+310.72)</f>
        <v>#VALUE!</v>
      </c>
      <c r="BK362" s="0" t="e">
        <f aca="false">BF362^0.04*BG362^0.22*BH362^0.51*BI362^0.06*BJ362^0.17</f>
        <v>#VALUE!</v>
      </c>
      <c r="BL362" s="0" t="e">
        <f aca="false">IF(BK362&gt;=90, "Very Good", IF(BK362&gt;=80, "Good", IF(BK362&gt;=70, "Slightly Good", IF(BK362&gt;=60, "Average", IF(BK362&gt;=50, "Slightly Poor", IF(BK362&gt;=40, "Poor", "Very Poor"))))))</f>
        <v>#VALUE!</v>
      </c>
      <c r="BM362" s="0" t="e">
        <f aca="false">IF(P362&lt;=1000, -6.942*LN(P362)+107.59, IF(AND(P362&gt;1000, P362&lt;=5213),-36.304*LN(P362)+310.72, IF(P362&gt;5213, 10)))</f>
        <v>#VALUE!</v>
      </c>
      <c r="BN362" s="0" t="e">
        <f aca="false">BF362^0.04*BG362^0.22*BH362^0.51*BI362^0.06*BM362^0.17</f>
        <v>#VALUE!</v>
      </c>
      <c r="BO362" s="0" t="e">
        <f aca="false">IF(BN362&gt;=90, "Very Good", IF(BN362&gt;=80, "Good", IF(BN362&gt;=70, "Slightly Good", IF(BN362&gt;=60, "Average", IF(BN362&gt;=50, "Slightly Poor", IF(BN362&gt;=40, "Poor", "Very Poor"))))))</f>
        <v>#VALUE!</v>
      </c>
      <c r="BP362" s="0" t="e">
        <f aca="false">IF(AJ362&lt;=1000, -6.942*LN(AJ362)+107.59, IF(AND(AJ362&gt;1000, AJ362&lt;=5213),-36.304*LN(AJ362)+310.72, IF(AJ362&gt;5213, 10)))</f>
        <v>#VALUE!</v>
      </c>
      <c r="BQ362" s="0" t="e">
        <f aca="false">BF362^0.04*BG362^0.22*BH362^0.51*BI362^0.06*BP362^0.17</f>
        <v>#VALUE!</v>
      </c>
      <c r="BR362" s="0" t="e">
        <f aca="false">IF(BQ362&gt;=90, "Very Good", IF(BQ362&gt;=80, "Good", IF(BQ362&gt;=70, "Slightly Good", IF(BQ362&gt;=60, "Average", IF(BQ362&gt;=50, "Slightly Poor", IF(BQ362&gt;=40, "Poor", "Very Poor"))))))</f>
        <v>#VALUE!</v>
      </c>
      <c r="BT362" s="0" t="e">
        <f aca="false">9.81*LN(AH362)+30.6</f>
        <v>#VALUE!</v>
      </c>
      <c r="BU362" s="0" t="e">
        <f aca="false">IF(BT362&lt;30, "Clean water", IF(AND(BT362&gt;=30, BT362&lt;40), "Hypolimia", IF(AND(BT362&gt;=40,BT362&lt;50), "Mesotrophic", IF(AND(BT362&gt;=50, BT362&lt;70), "Eutrophic", IF(BT362&gt;70,"Hypertrophic")))))</f>
        <v>#VALUE!</v>
      </c>
      <c r="BW362" s="0" t="str">
        <f aca="false">IF(G362/H362&gt;=1, "PLS CHECK", "")</f>
        <v/>
      </c>
      <c r="BX362" s="0" t="e">
        <f aca="false">IF(AC362/J362&gt;=1, "PLS CHECK", "")</f>
        <v>#DIV/0!</v>
      </c>
      <c r="BY362" s="0" t="e">
        <f aca="false">IF(AE362/J362&gt;=1, "PLS CHECK", "")</f>
        <v>#DIV/0!</v>
      </c>
      <c r="BZ362" s="0" t="e">
        <f aca="false">IF(AD362/J362&gt;=1, "PLS CHECK", "")</f>
        <v>#DIV/0!</v>
      </c>
      <c r="CA362" s="0" t="str">
        <f aca="false">IF(AF362/K362&gt;=1, "PLS CHECK", "")</f>
        <v/>
      </c>
      <c r="CB362" s="0" t="str">
        <f aca="false">IF(AG362/K362&gt;=1, "PLS CHECK", "")</f>
        <v/>
      </c>
    </row>
    <row r="363" customFormat="false" ht="12.5" hidden="false" customHeight="false" outlineLevel="0" collapsed="false">
      <c r="A363" s="0" t="n">
        <v>360</v>
      </c>
      <c r="B363" s="15" t="s">
        <v>93</v>
      </c>
      <c r="C363" s="16" t="s">
        <v>94</v>
      </c>
      <c r="D363" s="0" t="s">
        <v>152</v>
      </c>
      <c r="E363" s="0" t="n">
        <v>8</v>
      </c>
      <c r="F363" s="0" t="n">
        <v>8</v>
      </c>
      <c r="G363" s="37"/>
      <c r="H363" s="37"/>
      <c r="I363" s="37"/>
      <c r="J363" s="37"/>
      <c r="K363" s="37"/>
      <c r="L363" s="37"/>
      <c r="M363" s="0" t="n">
        <v>11.4</v>
      </c>
      <c r="N363" s="0" t="n">
        <v>0</v>
      </c>
      <c r="O363" s="0" t="n">
        <v>504</v>
      </c>
      <c r="P363" s="37"/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V363" s="0" t="n">
        <v>0</v>
      </c>
      <c r="AC363" s="37"/>
      <c r="AD363" s="37"/>
      <c r="AE363" s="0" t="n">
        <v>3.558</v>
      </c>
      <c r="AF363" s="37"/>
      <c r="AG363" s="37"/>
      <c r="AH363" s="0" t="n">
        <v>8.7</v>
      </c>
      <c r="AJ363" s="37"/>
      <c r="AP363" s="0" t="n">
        <v>0</v>
      </c>
      <c r="AY363" s="0" t="n">
        <v>0</v>
      </c>
      <c r="BD363" s="0" t="n">
        <v>14.659</v>
      </c>
      <c r="BF363" s="0" t="n">
        <f aca="false">IF(E363&lt;11,-3.6797*E363^2+48.115*E363-53.83,280.92*EXP(-0.2027*E363))</f>
        <v>95.5892</v>
      </c>
      <c r="BG363" s="0" t="n">
        <f aca="false">32.208*LN(F363)+21.438</f>
        <v>88.4126531744242</v>
      </c>
      <c r="BH363" s="0" t="n">
        <f aca="false">IF(G363&lt;=2, -10*G363+100, 88.958*EXP(-0.0755*G363))</f>
        <v>100</v>
      </c>
      <c r="BI363" s="0" t="n">
        <f aca="false">IF(I363&lt;=100, 0.0053*(I363)^2-1.0332*I363+100.76, 122.82*EXP(-0.0092*I363))</f>
        <v>100.76</v>
      </c>
      <c r="BJ363" s="0" t="e">
        <f aca="false">IF(P363&lt;=1000, -6.942*LN(P363)+107.59, -36.304*LN(P363)+310.72)</f>
        <v>#VALUE!</v>
      </c>
      <c r="BK363" s="0" t="e">
        <f aca="false">BF363^0.04*BG363^0.22*BH363^0.51*BI363^0.06*BJ363^0.17</f>
        <v>#VALUE!</v>
      </c>
      <c r="BL363" s="0" t="e">
        <f aca="false">IF(BK363&gt;=90, "Very Good", IF(BK363&gt;=80, "Good", IF(BK363&gt;=70, "Slightly Good", IF(BK363&gt;=60, "Average", IF(BK363&gt;=50, "Slightly Poor", IF(BK363&gt;=40, "Poor", "Very Poor"))))))</f>
        <v>#VALUE!</v>
      </c>
      <c r="BM363" s="0" t="e">
        <f aca="false">IF(P363&lt;=1000, -6.942*LN(P363)+107.59, IF(AND(P363&gt;1000, P363&lt;=5213),-36.304*LN(P363)+310.72, IF(P363&gt;5213, 10)))</f>
        <v>#VALUE!</v>
      </c>
      <c r="BN363" s="0" t="e">
        <f aca="false">BF363^0.04*BG363^0.22*BH363^0.51*BI363^0.06*BM363^0.17</f>
        <v>#VALUE!</v>
      </c>
      <c r="BO363" s="0" t="e">
        <f aca="false">IF(BN363&gt;=90, "Very Good", IF(BN363&gt;=80, "Good", IF(BN363&gt;=70, "Slightly Good", IF(BN363&gt;=60, "Average", IF(BN363&gt;=50, "Slightly Poor", IF(BN363&gt;=40, "Poor", "Very Poor"))))))</f>
        <v>#VALUE!</v>
      </c>
      <c r="BP363" s="0" t="e">
        <f aca="false">IF(AJ363&lt;=1000, -6.942*LN(AJ363)+107.59, IF(AND(AJ363&gt;1000, AJ363&lt;=5213),-36.304*LN(AJ363)+310.72, IF(AJ363&gt;5213, 10)))</f>
        <v>#VALUE!</v>
      </c>
      <c r="BQ363" s="0" t="e">
        <f aca="false">BF363^0.04*BG363^0.22*BH363^0.51*BI363^0.06*BP363^0.17</f>
        <v>#VALUE!</v>
      </c>
      <c r="BR363" s="0" t="e">
        <f aca="false">IF(BQ363&gt;=90, "Very Good", IF(BQ363&gt;=80, "Good", IF(BQ363&gt;=70, "Slightly Good", IF(BQ363&gt;=60, "Average", IF(BQ363&gt;=50, "Slightly Poor", IF(BQ363&gt;=40, "Poor", "Very Poor"))))))</f>
        <v>#VALUE!</v>
      </c>
      <c r="BT363" s="0" t="n">
        <f aca="false">9.81*LN(AH363)+30.6</f>
        <v>51.8221988817299</v>
      </c>
      <c r="BU363" s="0" t="str">
        <f aca="false">IF(BT363&lt;30, "Clean water", IF(AND(BT363&gt;=30, BT363&lt;40), "Hypolimia", IF(AND(BT363&gt;=40,BT363&lt;50), "Mesotrophic", IF(AND(BT363&gt;=50, BT363&lt;70), "Eutrophic", IF(BT363&gt;70,"Hypertrophic")))))</f>
        <v>Eutrophic</v>
      </c>
      <c r="BW363" s="0" t="e">
        <f aca="false">IF(G363/H363&gt;=1, "PLS CHECK", "")</f>
        <v>#DIV/0!</v>
      </c>
      <c r="BX363" s="0" t="e">
        <f aca="false">IF(AC363/J363&gt;=1, "PLS CHECK", "")</f>
        <v>#DIV/0!</v>
      </c>
      <c r="BY363" s="0" t="e">
        <f aca="false">IF(AE363/J363&gt;=1, "PLS CHECK", "")</f>
        <v>#DIV/0!</v>
      </c>
      <c r="BZ363" s="0" t="e">
        <f aca="false">IF(AD363/J363&gt;=1, "PLS CHECK", "")</f>
        <v>#DIV/0!</v>
      </c>
      <c r="CA363" s="0" t="e">
        <f aca="false">IF(AF363/K363&gt;=1, "PLS CHECK", "")</f>
        <v>#DIV/0!</v>
      </c>
      <c r="CB363" s="0" t="e">
        <f aca="false">IF(AG363/K363&gt;=1, "PLS CHECK", "")</f>
        <v>#DIV/0!</v>
      </c>
    </row>
    <row r="364" customFormat="false" ht="12.5" hidden="false" customHeight="false" outlineLevel="0" collapsed="false">
      <c r="A364" s="0" t="n">
        <v>361</v>
      </c>
      <c r="B364" s="15" t="s">
        <v>95</v>
      </c>
      <c r="C364" s="16" t="s">
        <v>96</v>
      </c>
      <c r="D364" s="0" t="s">
        <v>152</v>
      </c>
      <c r="E364" s="0" t="n">
        <v>7.7</v>
      </c>
      <c r="F364" s="0" t="n">
        <v>11.8</v>
      </c>
      <c r="G364" s="0" t="n">
        <v>1.1</v>
      </c>
      <c r="H364" s="0" t="n">
        <v>5</v>
      </c>
      <c r="I364" s="0" t="n">
        <v>3.4</v>
      </c>
      <c r="J364" s="0" t="n">
        <v>9.218</v>
      </c>
      <c r="K364" s="0" t="n">
        <v>0.059</v>
      </c>
      <c r="L364" s="0" t="n">
        <v>4.5</v>
      </c>
      <c r="M364" s="0" t="n">
        <v>7.7</v>
      </c>
      <c r="N364" s="0" t="n">
        <v>0</v>
      </c>
      <c r="O364" s="0" t="n">
        <v>716</v>
      </c>
      <c r="P364" s="0" t="n">
        <v>7000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V364" s="0" t="n">
        <v>0</v>
      </c>
      <c r="AC364" s="0" t="n">
        <v>9.216</v>
      </c>
      <c r="AD364" s="0" t="n">
        <v>0.869</v>
      </c>
      <c r="AE364" s="37"/>
      <c r="AF364" s="0" t="n">
        <v>0.052</v>
      </c>
      <c r="AG364" s="0" t="n">
        <v>0.02</v>
      </c>
      <c r="AH364" s="0" t="n">
        <v>3.3</v>
      </c>
      <c r="AJ364" s="0" t="n">
        <v>900</v>
      </c>
      <c r="AP364" s="0" t="n">
        <v>0.1</v>
      </c>
      <c r="AY364" s="0" t="n">
        <v>0</v>
      </c>
      <c r="BF364" s="0" t="n">
        <f aca="false">IF(E364&lt;11,-3.6797*E364^2+48.115*E364-53.83,280.92*EXP(-0.2027*E364))</f>
        <v>98.486087</v>
      </c>
      <c r="BG364" s="0" t="n">
        <f aca="false">32.208*LN(F364)+21.438</f>
        <v>100.930549709638</v>
      </c>
      <c r="BH364" s="0" t="n">
        <f aca="false">IF(G364&lt;=2, -10*G364+100, 88.958*EXP(-0.0755*G364))</f>
        <v>89</v>
      </c>
      <c r="BI364" s="0" t="n">
        <f aca="false">IF(I364&lt;=100, 0.0053*(I364)^2-1.0332*I364+100.76, 122.82*EXP(-0.0092*I364))</f>
        <v>97.308388</v>
      </c>
      <c r="BJ364" s="0" t="n">
        <f aca="false">IF(P364&lt;=1000, -6.942*LN(P364)+107.59, -36.304*LN(P364)+310.72)</f>
        <v>-10.7034696994716</v>
      </c>
      <c r="BK364" s="0" t="e">
        <f aca="false">BF364^0.04*BG364^0.22*BH364^0.51*BI364^0.06*BJ364^0.17</f>
        <v>#NUM!</v>
      </c>
      <c r="BL364" s="0" t="e">
        <f aca="false">IF(BK364&gt;=90, "Very Good", IF(BK364&gt;=80, "Good", IF(BK364&gt;=70, "Slightly Good", IF(BK364&gt;=60, "Average", IF(BK364&gt;=50, "Slightly Poor", IF(BK364&gt;=40, "Poor", "Very Poor"))))))</f>
        <v>#NUM!</v>
      </c>
      <c r="BM364" s="0" t="n">
        <f aca="false">IF(P364&lt;=1000, -6.942*LN(P364)+107.59, IF(AND(P364&gt;1000, P364&lt;=5213),-36.304*LN(P364)+310.72, IF(P364&gt;5213, 10)))</f>
        <v>10</v>
      </c>
      <c r="BN364" s="0" t="n">
        <f aca="false">BF364^0.04*BG364^0.22*BH364^0.51*BI364^0.06*BM364^0.17</f>
        <v>63.6939079448308</v>
      </c>
      <c r="BO364" s="0" t="str">
        <f aca="false">IF(BN364&gt;=90, "Very Good", IF(BN364&gt;=80, "Good", IF(BN364&gt;=70, "Slightly Good", IF(BN364&gt;=60, "Average", IF(BN364&gt;=50, "Slightly Poor", IF(BN364&gt;=40, "Poor", "Very Poor"))))))</f>
        <v>Average</v>
      </c>
      <c r="BP364" s="0" t="n">
        <f aca="false">IF(AJ364&lt;=1000, -6.942*LN(AJ364)+107.59, IF(AND(AJ364&gt;1000, AJ364&lt;=5213),-36.304*LN(AJ364)+310.72, IF(AJ364&gt;5213, 10)))</f>
        <v>60.3677755530026</v>
      </c>
      <c r="BQ364" s="0" t="n">
        <f aca="false">BF364^0.04*BG364^0.22*BH364^0.51*BI364^0.06*BP364^0.17</f>
        <v>86.4638909593736</v>
      </c>
      <c r="BR364" s="0" t="str">
        <f aca="false">IF(BQ364&gt;=90, "Very Good", IF(BQ364&gt;=80, "Good", IF(BQ364&gt;=70, "Slightly Good", IF(BQ364&gt;=60, "Average", IF(BQ364&gt;=50, "Slightly Poor", IF(BQ364&gt;=40, "Poor", "Very Poor"))))))</f>
        <v>Good</v>
      </c>
      <c r="BT364" s="0" t="n">
        <f aca="false">9.81*LN(AH364)+30.6</f>
        <v>42.3123794157146</v>
      </c>
      <c r="BU364" s="0" t="str">
        <f aca="false">IF(BT364&lt;30, "Clean water", IF(AND(BT364&gt;=30, BT364&lt;40), "Hypolimia", IF(AND(BT364&gt;=40,BT364&lt;50), "Mesotrophic", IF(AND(BT364&gt;=50, BT364&lt;70), "Eutrophic", IF(BT364&gt;70,"Hypertrophic")))))</f>
        <v>Mesotrophic</v>
      </c>
      <c r="BW364" s="0" t="str">
        <f aca="false">IF(G364/H364&gt;=1, "PLS CHECK", "")</f>
        <v/>
      </c>
      <c r="BX364" s="0" t="str">
        <f aca="false">IF(AC364/J364&gt;=1, "PLS CHECK", "")</f>
        <v/>
      </c>
      <c r="BY364" s="0" t="str">
        <f aca="false">IF(AE364/J364&gt;=1, "PLS CHECK", "")</f>
        <v/>
      </c>
      <c r="BZ364" s="0" t="str">
        <f aca="false">IF(AD364/J364&gt;=1, "PLS CHECK", "")</f>
        <v/>
      </c>
      <c r="CA364" s="0" t="str">
        <f aca="false">IF(AF364/K364&gt;=1, "PLS CHECK", "")</f>
        <v/>
      </c>
      <c r="CB364" s="0" t="str">
        <f aca="false">IF(AG364/K364&gt;=1, "PLS CHECK", "")</f>
        <v/>
      </c>
    </row>
    <row r="365" customFormat="false" ht="12.5" hidden="false" customHeight="false" outlineLevel="0" collapsed="false">
      <c r="A365" s="0" t="n">
        <v>362</v>
      </c>
      <c r="B365" s="15" t="s">
        <v>97</v>
      </c>
      <c r="C365" s="16" t="s">
        <v>98</v>
      </c>
      <c r="D365" s="0" t="s">
        <v>152</v>
      </c>
      <c r="E365" s="37"/>
      <c r="F365" s="0" t="n">
        <v>12.9</v>
      </c>
      <c r="G365" s="0" t="n">
        <v>0.8</v>
      </c>
      <c r="H365" s="0" t="n">
        <v>3.9</v>
      </c>
      <c r="I365" s="0" t="n">
        <v>2.6</v>
      </c>
      <c r="J365" s="0" t="n">
        <v>2.741</v>
      </c>
      <c r="K365" s="0" t="n">
        <v>0.036</v>
      </c>
      <c r="L365" s="0" t="n">
        <v>1.9</v>
      </c>
      <c r="M365" s="0" t="n">
        <v>5.4</v>
      </c>
      <c r="N365" s="0" t="n">
        <v>0</v>
      </c>
      <c r="O365" s="0" t="n">
        <v>254</v>
      </c>
      <c r="P365" s="37"/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V365" s="0" t="n">
        <v>0</v>
      </c>
      <c r="AC365" s="0" t="n">
        <v>2.74</v>
      </c>
      <c r="AD365" s="37"/>
      <c r="AE365" s="0" t="n">
        <v>2.048</v>
      </c>
      <c r="AF365" s="0" t="n">
        <v>0.033</v>
      </c>
      <c r="AG365" s="0" t="n">
        <v>0.001</v>
      </c>
      <c r="AH365" s="0" t="n">
        <v>6.1</v>
      </c>
      <c r="AJ365" s="0" t="n">
        <v>20</v>
      </c>
      <c r="AP365" s="0" t="n">
        <v>0</v>
      </c>
      <c r="AY365" s="0" t="n">
        <v>0</v>
      </c>
      <c r="BF365" s="0" t="n">
        <f aca="false">IF(E365&lt;11,-3.6797*E365^2+48.115*E365-53.83,280.92*EXP(-0.2027*E365))</f>
        <v>-53.83</v>
      </c>
      <c r="BG365" s="0" t="n">
        <f aca="false">32.208*LN(F365)+21.438</f>
        <v>103.801177244529</v>
      </c>
      <c r="BH365" s="0" t="n">
        <f aca="false">IF(G365&lt;=2, -10*G365+100, 88.958*EXP(-0.0755*G365))</f>
        <v>92</v>
      </c>
      <c r="BI365" s="0" t="n">
        <f aca="false">IF(I365&lt;=100, 0.0053*(I365)^2-1.0332*I365+100.76, 122.82*EXP(-0.0092*I365))</f>
        <v>98.109508</v>
      </c>
      <c r="BJ365" s="0" t="e">
        <f aca="false">IF(P365&lt;=1000, -6.942*LN(P365)+107.59, -36.304*LN(P365)+310.72)</f>
        <v>#VALUE!</v>
      </c>
      <c r="BK365" s="0" t="e">
        <f aca="false">BF365^0.04*BG365^0.22*BH365^0.51*BI365^0.06*BJ365^0.17</f>
        <v>#VALUE!</v>
      </c>
      <c r="BL365" s="0" t="e">
        <f aca="false">IF(BK365&gt;=90, "Very Good", IF(BK365&gt;=80, "Good", IF(BK365&gt;=70, "Slightly Good", IF(BK365&gt;=60, "Average", IF(BK365&gt;=50, "Slightly Poor", IF(BK365&gt;=40, "Poor", "Very Poor"))))))</f>
        <v>#VALUE!</v>
      </c>
      <c r="BM365" s="0" t="e">
        <f aca="false">IF(P365&lt;=1000, -6.942*LN(P365)+107.59, IF(AND(P365&gt;1000, P365&lt;=5213),-36.304*LN(P365)+310.72, IF(P365&gt;5213, 10)))</f>
        <v>#VALUE!</v>
      </c>
      <c r="BN365" s="0" t="e">
        <f aca="false">BF365^0.04*BG365^0.22*BH365^0.51*BI365^0.06*BM365^0.17</f>
        <v>#VALUE!</v>
      </c>
      <c r="BO365" s="0" t="e">
        <f aca="false">IF(BN365&gt;=90, "Very Good", IF(BN365&gt;=80, "Good", IF(BN365&gt;=70, "Slightly Good", IF(BN365&gt;=60, "Average", IF(BN365&gt;=50, "Slightly Poor", IF(BN365&gt;=40, "Poor", "Very Poor"))))))</f>
        <v>#VALUE!</v>
      </c>
      <c r="BP365" s="0" t="n">
        <f aca="false">IF(AJ365&lt;=1000, -6.942*LN(AJ365)+107.59, IF(AND(AJ365&gt;1000, AJ365&lt;=5213),-36.304*LN(AJ365)+310.72, IF(AJ365&gt;5213, 10)))</f>
        <v>86.7936265569882</v>
      </c>
      <c r="BQ365" s="0" t="n">
        <f aca="false">BF365^0.04*BG365^0.22*BH365^0.51*BI365^0.06*BP365^0.17</f>
        <v>-91.914253930031</v>
      </c>
      <c r="BR365" s="0" t="str">
        <f aca="false">IF(BQ365&gt;=90, "Very Good", IF(BQ365&gt;=80, "Good", IF(BQ365&gt;=70, "Slightly Good", IF(BQ365&gt;=60, "Average", IF(BQ365&gt;=50, "Slightly Poor", IF(BQ365&gt;=40, "Poor", "Very Poor"))))))</f>
        <v>Very Poor</v>
      </c>
      <c r="BT365" s="0" t="n">
        <f aca="false">9.81*LN(AH365)+30.6</f>
        <v>48.3393128452686</v>
      </c>
      <c r="BU365" s="0" t="str">
        <f aca="false">IF(BT365&lt;30, "Clean water", IF(AND(BT365&gt;=30, BT365&lt;40), "Hypolimia", IF(AND(BT365&gt;=40,BT365&lt;50), "Mesotrophic", IF(AND(BT365&gt;=50, BT365&lt;70), "Eutrophic", IF(BT365&gt;70,"Hypertrophic")))))</f>
        <v>Mesotrophic</v>
      </c>
      <c r="BW365" s="0" t="str">
        <f aca="false">IF(G365/H365&gt;=1, "PLS CHECK", "")</f>
        <v/>
      </c>
      <c r="BX365" s="0" t="str">
        <f aca="false">IF(AC365/J365&gt;=1, "PLS CHECK", "")</f>
        <v/>
      </c>
      <c r="BY365" s="0" t="str">
        <f aca="false">IF(AE365/J365&gt;=1, "PLS CHECK", "")</f>
        <v/>
      </c>
      <c r="BZ365" s="0" t="str">
        <f aca="false">IF(AD365/J365&gt;=1, "PLS CHECK", "")</f>
        <v/>
      </c>
      <c r="CA365" s="0" t="str">
        <f aca="false">IF(AF365/K365&gt;=1, "PLS CHECK", "")</f>
        <v/>
      </c>
      <c r="CB365" s="0" t="str">
        <f aca="false">IF(AG365/K365&gt;=1, "PLS CHECK", "")</f>
        <v/>
      </c>
    </row>
    <row r="366" customFormat="false" ht="12.5" hidden="false" customHeight="false" outlineLevel="0" collapsed="false">
      <c r="A366" s="0" t="n">
        <v>363</v>
      </c>
      <c r="B366" s="15" t="s">
        <v>99</v>
      </c>
      <c r="C366" s="16" t="s">
        <v>100</v>
      </c>
      <c r="D366" s="0" t="s">
        <v>152</v>
      </c>
      <c r="E366" s="0" t="n">
        <v>7.4</v>
      </c>
      <c r="F366" s="0" t="n">
        <v>13.2</v>
      </c>
      <c r="G366" s="0" t="n">
        <v>0.8</v>
      </c>
      <c r="H366" s="0" t="n">
        <v>2.5</v>
      </c>
      <c r="I366" s="0" t="n">
        <v>1.7</v>
      </c>
      <c r="J366" s="0" t="n">
        <v>7.597</v>
      </c>
      <c r="K366" s="0" t="n">
        <v>0.07</v>
      </c>
      <c r="L366" s="0" t="n">
        <v>2.1</v>
      </c>
      <c r="M366" s="0" t="n">
        <v>4.3</v>
      </c>
      <c r="N366" s="0" t="n">
        <v>0</v>
      </c>
      <c r="O366" s="0" t="n">
        <v>624</v>
      </c>
      <c r="P366" s="0" t="n">
        <v>7000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V366" s="0" t="n">
        <v>0</v>
      </c>
      <c r="AC366" s="0" t="n">
        <v>7.595</v>
      </c>
      <c r="AD366" s="37"/>
      <c r="AE366" s="0" t="n">
        <v>6.84</v>
      </c>
      <c r="AF366" s="0" t="n">
        <v>0.061</v>
      </c>
      <c r="AG366" s="0" t="n">
        <v>0.043</v>
      </c>
      <c r="AH366" s="0" t="n">
        <v>1</v>
      </c>
      <c r="AJ366" s="0" t="n">
        <v>100</v>
      </c>
      <c r="AP366" s="0" t="n">
        <v>0</v>
      </c>
      <c r="AY366" s="0" t="n">
        <v>0</v>
      </c>
      <c r="BF366" s="0" t="n">
        <f aca="false">IF(E366&lt;11,-3.6797*E366^2+48.115*E366-53.83,280.92*EXP(-0.2027*E366))</f>
        <v>100.720628</v>
      </c>
      <c r="BG366" s="0" t="n">
        <f aca="false">32.208*LN(F366)+21.438</f>
        <v>104.54162364751</v>
      </c>
      <c r="BH366" s="0" t="n">
        <f aca="false">IF(G366&lt;=2, -10*G366+100, 88.958*EXP(-0.0755*G366))</f>
        <v>92</v>
      </c>
      <c r="BI366" s="0" t="n">
        <f aca="false">IF(I366&lt;=100, 0.0053*(I366)^2-1.0332*I366+100.76, 122.82*EXP(-0.0092*I366))</f>
        <v>99.018877</v>
      </c>
      <c r="BJ366" s="0" t="n">
        <f aca="false">IF(P366&lt;=1000, -6.942*LN(P366)+107.59, -36.304*LN(P366)+310.72)</f>
        <v>-10.7034696994716</v>
      </c>
      <c r="BK366" s="0" t="e">
        <f aca="false">BF366^0.04*BG366^0.22*BH366^0.51*BI366^0.06*BJ366^0.17</f>
        <v>#NUM!</v>
      </c>
      <c r="BL366" s="0" t="e">
        <f aca="false">IF(BK366&gt;=90, "Very Good", IF(BK366&gt;=80, "Good", IF(BK366&gt;=70, "Slightly Good", IF(BK366&gt;=60, "Average", IF(BK366&gt;=50, "Slightly Poor", IF(BK366&gt;=40, "Poor", "Very Poor"))))))</f>
        <v>#NUM!</v>
      </c>
      <c r="BM366" s="0" t="n">
        <f aca="false">IF(P366&lt;=1000, -6.942*LN(P366)+107.59, IF(AND(P366&gt;1000, P366&lt;=5213),-36.304*LN(P366)+310.72, IF(P366&gt;5213, 10)))</f>
        <v>10</v>
      </c>
      <c r="BN366" s="0" t="n">
        <f aca="false">BF366^0.04*BG366^0.22*BH366^0.51*BI366^0.06*BM366^0.17</f>
        <v>65.4098633351624</v>
      </c>
      <c r="BO366" s="0" t="str">
        <f aca="false">IF(BN366&gt;=90, "Very Good", IF(BN366&gt;=80, "Good", IF(BN366&gt;=70, "Slightly Good", IF(BN366&gt;=60, "Average", IF(BN366&gt;=50, "Slightly Poor", IF(BN366&gt;=40, "Poor", "Very Poor"))))))</f>
        <v>Average</v>
      </c>
      <c r="BP366" s="0" t="n">
        <f aca="false">IF(AJ366&lt;=1000, -6.942*LN(AJ366)+107.59, IF(AND(AJ366&gt;1000, AJ366&lt;=5213),-36.304*LN(AJ366)+310.72, IF(AJ366&gt;5213, 10)))</f>
        <v>75.6209085688707</v>
      </c>
      <c r="BQ366" s="0" t="n">
        <f aca="false">BF366^0.04*BG366^0.22*BH366^0.51*BI366^0.06*BP366^0.17</f>
        <v>92.2597690679302</v>
      </c>
      <c r="BR366" s="0" t="str">
        <f aca="false">IF(BQ366&gt;=90, "Very Good", IF(BQ366&gt;=80, "Good", IF(BQ366&gt;=70, "Slightly Good", IF(BQ366&gt;=60, "Average", IF(BQ366&gt;=50, "Slightly Poor", IF(BQ366&gt;=40, "Poor", "Very Poor"))))))</f>
        <v>Very Good</v>
      </c>
      <c r="BT366" s="0" t="n">
        <f aca="false">9.81*LN(AH366)+30.6</f>
        <v>30.6</v>
      </c>
      <c r="BU366" s="0" t="str">
        <f aca="false">IF(BT366&lt;30, "Clean water", IF(AND(BT366&gt;=30, BT366&lt;40), "Hypolimia", IF(AND(BT366&gt;=40,BT366&lt;50), "Mesotrophic", IF(AND(BT366&gt;=50, BT366&lt;70), "Eutrophic", IF(BT366&gt;70,"Hypertrophic")))))</f>
        <v>Hypolimia</v>
      </c>
      <c r="BW366" s="0" t="str">
        <f aca="false">IF(G366/H366&gt;=1, "PLS CHECK", "")</f>
        <v/>
      </c>
      <c r="BX366" s="0" t="str">
        <f aca="false">IF(AC366/J366&gt;=1, "PLS CHECK", "")</f>
        <v/>
      </c>
      <c r="BY366" s="0" t="str">
        <f aca="false">IF(AE366/J366&gt;=1, "PLS CHECK", "")</f>
        <v/>
      </c>
      <c r="BZ366" s="0" t="str">
        <f aca="false">IF(AD366/J366&gt;=1, "PLS CHECK", "")</f>
        <v/>
      </c>
      <c r="CA366" s="0" t="str">
        <f aca="false">IF(AF366/K366&gt;=1, "PLS CHECK", "")</f>
        <v/>
      </c>
      <c r="CB366" s="0" t="str">
        <f aca="false">IF(AG366/K366&gt;=1, "PLS CHECK", "")</f>
        <v/>
      </c>
    </row>
    <row r="367" customFormat="false" ht="12.5" hidden="false" customHeight="false" outlineLevel="0" collapsed="false">
      <c r="A367" s="0" t="n">
        <v>364</v>
      </c>
      <c r="B367" s="15" t="s">
        <v>99</v>
      </c>
      <c r="C367" s="16" t="s">
        <v>100</v>
      </c>
      <c r="D367" s="0" t="s">
        <v>152</v>
      </c>
      <c r="E367" s="0" t="n">
        <v>7.7</v>
      </c>
      <c r="F367" s="0" t="n">
        <v>11.2</v>
      </c>
      <c r="G367" s="0" t="n">
        <v>2.8</v>
      </c>
      <c r="H367" s="0" t="n">
        <v>6</v>
      </c>
      <c r="I367" s="37"/>
      <c r="J367" s="0" t="n">
        <v>7.876</v>
      </c>
      <c r="K367" s="37"/>
      <c r="L367" s="0" t="n">
        <v>3.1</v>
      </c>
      <c r="M367" s="0" t="n">
        <v>10.7</v>
      </c>
      <c r="O367" s="0" t="n">
        <v>473</v>
      </c>
      <c r="BD367" s="0" t="n">
        <v>0.494</v>
      </c>
      <c r="BF367" s="0" t="n">
        <f aca="false">IF(E367&lt;11,-3.6797*E367^2+48.115*E367-53.83,280.92*EXP(-0.2027*E367))</f>
        <v>98.486087</v>
      </c>
      <c r="BG367" s="0" t="n">
        <f aca="false">32.208*LN(F367)+21.438</f>
        <v>99.2497509715202</v>
      </c>
      <c r="BH367" s="0" t="n">
        <f aca="false">IF(G367&lt;=2, -10*G367+100, 88.958*EXP(-0.0755*G367))</f>
        <v>72.0070728511501</v>
      </c>
      <c r="BI367" s="0" t="n">
        <f aca="false">IF(I367&lt;=100, 0.0053*(I367)^2-1.0332*I367+100.76, 122.82*EXP(-0.0092*I367))</f>
        <v>100.76</v>
      </c>
      <c r="BJ367" s="0" t="e">
        <f aca="false">IF(P367&lt;=1000, -6.942*LN(P367)+107.59, -36.304*LN(P367)+310.72)</f>
        <v>#VALUE!</v>
      </c>
      <c r="BK367" s="0" t="e">
        <f aca="false">BF367^0.04*BG367^0.22*BH367^0.51*BI367^0.06*BJ367^0.17</f>
        <v>#VALUE!</v>
      </c>
      <c r="BL367" s="0" t="e">
        <f aca="false">IF(BK367&gt;=90, "Very Good", IF(BK367&gt;=80, "Good", IF(BK367&gt;=70, "Slightly Good", IF(BK367&gt;=60, "Average", IF(BK367&gt;=50, "Slightly Poor", IF(BK367&gt;=40, "Poor", "Very Poor"))))))</f>
        <v>#VALUE!</v>
      </c>
      <c r="BM367" s="0" t="e">
        <f aca="false">IF(P367&lt;=1000, -6.942*LN(P367)+107.59, IF(AND(P367&gt;1000, P367&lt;=5213),-36.304*LN(P367)+310.72, IF(P367&gt;5213, 10)))</f>
        <v>#VALUE!</v>
      </c>
      <c r="BN367" s="0" t="e">
        <f aca="false">BF367^0.04*BG367^0.22*BH367^0.51*BI367^0.06*BM367^0.17</f>
        <v>#VALUE!</v>
      </c>
      <c r="BO367" s="0" t="e">
        <f aca="false">IF(BN367&gt;=90, "Very Good", IF(BN367&gt;=80, "Good", IF(BN367&gt;=70, "Slightly Good", IF(BN367&gt;=60, "Average", IF(BN367&gt;=50, "Slightly Poor", IF(BN367&gt;=40, "Poor", "Very Poor"))))))</f>
        <v>#VALUE!</v>
      </c>
      <c r="BP367" s="0" t="e">
        <f aca="false">IF(AJ367&lt;=1000, -6.942*LN(AJ367)+107.59, IF(AND(AJ367&gt;1000, AJ367&lt;=5213),-36.304*LN(AJ367)+310.72, IF(AJ367&gt;5213, 10)))</f>
        <v>#VALUE!</v>
      </c>
      <c r="BQ367" s="0" t="e">
        <f aca="false">BF367^0.04*BG367^0.22*BH367^0.51*BI367^0.06*BP367^0.17</f>
        <v>#VALUE!</v>
      </c>
      <c r="BR367" s="0" t="e">
        <f aca="false">IF(BQ367&gt;=90, "Very Good", IF(BQ367&gt;=80, "Good", IF(BQ367&gt;=70, "Slightly Good", IF(BQ367&gt;=60, "Average", IF(BQ367&gt;=50, "Slightly Poor", IF(BQ367&gt;=40, "Poor", "Very Poor"))))))</f>
        <v>#VALUE!</v>
      </c>
      <c r="BT367" s="0" t="e">
        <f aca="false">9.81*LN(AH367)+30.6</f>
        <v>#VALUE!</v>
      </c>
      <c r="BU367" s="0" t="e">
        <f aca="false">IF(BT367&lt;30, "Clean water", IF(AND(BT367&gt;=30, BT367&lt;40), "Hypolimia", IF(AND(BT367&gt;=40,BT367&lt;50), "Mesotrophic", IF(AND(BT367&gt;=50, BT367&lt;70), "Eutrophic", IF(BT367&gt;70,"Hypertrophic")))))</f>
        <v>#VALUE!</v>
      </c>
      <c r="BW367" s="0" t="str">
        <f aca="false">IF(G367/H367&gt;=1, "PLS CHECK", "")</f>
        <v/>
      </c>
      <c r="BX367" s="0" t="str">
        <f aca="false">IF(AC367/J367&gt;=1, "PLS CHECK", "")</f>
        <v/>
      </c>
      <c r="BY367" s="0" t="str">
        <f aca="false">IF(AE367/J367&gt;=1, "PLS CHECK", "")</f>
        <v/>
      </c>
      <c r="BZ367" s="0" t="str">
        <f aca="false">IF(AD367/J367&gt;=1, "PLS CHECK", "")</f>
        <v/>
      </c>
      <c r="CA367" s="0" t="e">
        <f aca="false">IF(AF367/K367&gt;=1, "PLS CHECK", "")</f>
        <v>#DIV/0!</v>
      </c>
      <c r="CB367" s="0" t="e">
        <f aca="false">IF(AG367/K367&gt;=1, "PLS CHECK", "")</f>
        <v>#DIV/0!</v>
      </c>
    </row>
    <row r="368" customFormat="false" ht="12.5" hidden="false" customHeight="false" outlineLevel="0" collapsed="false">
      <c r="A368" s="0" t="n">
        <v>365</v>
      </c>
      <c r="B368" s="15" t="s">
        <v>101</v>
      </c>
      <c r="C368" s="16" t="s">
        <v>102</v>
      </c>
      <c r="D368" s="0" t="s">
        <v>152</v>
      </c>
      <c r="E368" s="0" t="n">
        <v>8.1</v>
      </c>
      <c r="F368" s="0" t="n">
        <v>10.8</v>
      </c>
      <c r="G368" s="0" t="n">
        <v>1.3</v>
      </c>
      <c r="H368" s="0" t="n">
        <v>5</v>
      </c>
      <c r="I368" s="0" t="n">
        <v>16.7</v>
      </c>
      <c r="J368" s="0" t="n">
        <v>5.949</v>
      </c>
      <c r="K368" s="0" t="n">
        <v>0.052</v>
      </c>
      <c r="L368" s="0" t="n">
        <v>2.6</v>
      </c>
      <c r="M368" s="0" t="n">
        <v>6.4</v>
      </c>
      <c r="N368" s="0" t="n">
        <v>0</v>
      </c>
      <c r="O368" s="0" t="n">
        <v>381</v>
      </c>
      <c r="P368" s="37"/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V368" s="0" t="n">
        <v>0</v>
      </c>
      <c r="AC368" s="0" t="n">
        <v>5.649</v>
      </c>
      <c r="AD368" s="0" t="n">
        <v>0.842</v>
      </c>
      <c r="AE368" s="0" t="n">
        <v>4.576</v>
      </c>
      <c r="AF368" s="0" t="n">
        <v>0.039</v>
      </c>
      <c r="AG368" s="0" t="n">
        <v>0.038</v>
      </c>
      <c r="AH368" s="0" t="n">
        <v>9.7</v>
      </c>
      <c r="AJ368" s="37"/>
      <c r="AP368" s="0" t="n">
        <v>0</v>
      </c>
      <c r="AY368" s="0" t="n">
        <v>0</v>
      </c>
      <c r="BF368" s="0" t="n">
        <f aca="false">IF(E368&lt;11,-3.6797*E368^2+48.115*E368-53.83,280.92*EXP(-0.2027*E368))</f>
        <v>94.476383</v>
      </c>
      <c r="BG368" s="0" t="n">
        <f aca="false">32.208*LN(F368)+21.438</f>
        <v>98.0784218880646</v>
      </c>
      <c r="BH368" s="0" t="n">
        <f aca="false">IF(G368&lt;=2, -10*G368+100, 88.958*EXP(-0.0755*G368))</f>
        <v>87</v>
      </c>
      <c r="BI368" s="0" t="n">
        <f aca="false">IF(I368&lt;=100, 0.0053*(I368)^2-1.0332*I368+100.76, 122.82*EXP(-0.0092*I368))</f>
        <v>84.983677</v>
      </c>
      <c r="BJ368" s="0" t="e">
        <f aca="false">IF(P368&lt;=1000, -6.942*LN(P368)+107.59, -36.304*LN(P368)+310.72)</f>
        <v>#VALUE!</v>
      </c>
      <c r="BK368" s="0" t="e">
        <f aca="false">BF368^0.04*BG368^0.22*BH368^0.51*BI368^0.06*BJ368^0.17</f>
        <v>#VALUE!</v>
      </c>
      <c r="BL368" s="0" t="e">
        <f aca="false">IF(BK368&gt;=90, "Very Good", IF(BK368&gt;=80, "Good", IF(BK368&gt;=70, "Slightly Good", IF(BK368&gt;=60, "Average", IF(BK368&gt;=50, "Slightly Poor", IF(BK368&gt;=40, "Poor", "Very Poor"))))))</f>
        <v>#VALUE!</v>
      </c>
      <c r="BM368" s="0" t="e">
        <f aca="false">IF(P368&lt;=1000, -6.942*LN(P368)+107.59, IF(AND(P368&gt;1000, P368&lt;=5213),-36.304*LN(P368)+310.72, IF(P368&gt;5213, 10)))</f>
        <v>#VALUE!</v>
      </c>
      <c r="BN368" s="0" t="e">
        <f aca="false">BF368^0.04*BG368^0.22*BH368^0.51*BI368^0.06*BM368^0.17</f>
        <v>#VALUE!</v>
      </c>
      <c r="BO368" s="0" t="e">
        <f aca="false">IF(BN368&gt;=90, "Very Good", IF(BN368&gt;=80, "Good", IF(BN368&gt;=70, "Slightly Good", IF(BN368&gt;=60, "Average", IF(BN368&gt;=50, "Slightly Poor", IF(BN368&gt;=40, "Poor", "Very Poor"))))))</f>
        <v>#VALUE!</v>
      </c>
      <c r="BP368" s="0" t="e">
        <f aca="false">IF(AJ368&lt;=1000, -6.942*LN(AJ368)+107.59, IF(AND(AJ368&gt;1000, AJ368&lt;=5213),-36.304*LN(AJ368)+310.72, IF(AJ368&gt;5213, 10)))</f>
        <v>#VALUE!</v>
      </c>
      <c r="BQ368" s="0" t="e">
        <f aca="false">BF368^0.04*BG368^0.22*BH368^0.51*BI368^0.06*BP368^0.17</f>
        <v>#VALUE!</v>
      </c>
      <c r="BR368" s="0" t="e">
        <f aca="false">IF(BQ368&gt;=90, "Very Good", IF(BQ368&gt;=80, "Good", IF(BQ368&gt;=70, "Slightly Good", IF(BQ368&gt;=60, "Average", IF(BQ368&gt;=50, "Slightly Poor", IF(BQ368&gt;=40, "Poor", "Very Poor"))))))</f>
        <v>#VALUE!</v>
      </c>
      <c r="BT368" s="0" t="n">
        <f aca="false">9.81*LN(AH368)+30.6</f>
        <v>52.8895549368466</v>
      </c>
      <c r="BU368" s="0" t="str">
        <f aca="false">IF(BT368&lt;30, "Clean water", IF(AND(BT368&gt;=30, BT368&lt;40), "Hypolimia", IF(AND(BT368&gt;=40,BT368&lt;50), "Mesotrophic", IF(AND(BT368&gt;=50, BT368&lt;70), "Eutrophic", IF(BT368&gt;70,"Hypertrophic")))))</f>
        <v>Eutrophic</v>
      </c>
      <c r="BW368" s="0" t="str">
        <f aca="false">IF(G368/H368&gt;=1, "PLS CHECK", "")</f>
        <v/>
      </c>
      <c r="BX368" s="0" t="str">
        <f aca="false">IF(AC368/J368&gt;=1, "PLS CHECK", "")</f>
        <v/>
      </c>
      <c r="BY368" s="0" t="str">
        <f aca="false">IF(AE368/J368&gt;=1, "PLS CHECK", "")</f>
        <v/>
      </c>
      <c r="BZ368" s="0" t="str">
        <f aca="false">IF(AD368/J368&gt;=1, "PLS CHECK", "")</f>
        <v/>
      </c>
      <c r="CA368" s="0" t="str">
        <f aca="false">IF(AF368/K368&gt;=1, "PLS CHECK", "")</f>
        <v/>
      </c>
      <c r="CB368" s="0" t="str">
        <f aca="false">IF(AG368/K368&gt;=1, "PLS CHECK", "")</f>
        <v/>
      </c>
    </row>
    <row r="369" customFormat="false" ht="12.5" hidden="false" customHeight="false" outlineLevel="0" collapsed="false">
      <c r="A369" s="0" t="n">
        <v>366</v>
      </c>
      <c r="B369" s="15" t="s">
        <v>103</v>
      </c>
      <c r="C369" s="16" t="s">
        <v>104</v>
      </c>
      <c r="D369" s="0" t="s">
        <v>152</v>
      </c>
      <c r="E369" s="0" t="n">
        <v>7.8</v>
      </c>
      <c r="F369" s="37"/>
      <c r="G369" s="0" t="n">
        <v>0.9</v>
      </c>
      <c r="H369" s="37"/>
      <c r="I369" s="37"/>
      <c r="J369" s="0" t="n">
        <v>9.437</v>
      </c>
      <c r="K369" s="37"/>
      <c r="L369" s="0" t="n">
        <v>1.8</v>
      </c>
      <c r="M369" s="0" t="n">
        <v>5</v>
      </c>
      <c r="N369" s="0" t="n">
        <v>0</v>
      </c>
      <c r="O369" s="0" t="n">
        <v>564</v>
      </c>
      <c r="P369" s="0" t="n">
        <v>7200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</v>
      </c>
      <c r="V369" s="0" t="n">
        <v>0</v>
      </c>
      <c r="AC369" s="0" t="n">
        <v>9.171</v>
      </c>
      <c r="AD369" s="0" t="n">
        <v>0.025</v>
      </c>
      <c r="AE369" s="37"/>
      <c r="AF369" s="0" t="n">
        <v>0.009</v>
      </c>
      <c r="AG369" s="37"/>
      <c r="AH369" s="0" t="n">
        <v>5.3</v>
      </c>
      <c r="AJ369" s="0" t="n">
        <v>190</v>
      </c>
      <c r="AP369" s="0" t="n">
        <v>0</v>
      </c>
      <c r="AY369" s="0" t="n">
        <v>0</v>
      </c>
      <c r="BF369" s="0" t="n">
        <f aca="false">IF(E369&lt;11,-3.6797*E369^2+48.115*E369-53.83,280.92*EXP(-0.2027*E369))</f>
        <v>97.5940520000001</v>
      </c>
      <c r="BG369" s="0" t="e">
        <f aca="false">32.208*LN(F369)+21.438</f>
        <v>#VALUE!</v>
      </c>
      <c r="BH369" s="0" t="n">
        <f aca="false">IF(G369&lt;=2, -10*G369+100, 88.958*EXP(-0.0755*G369))</f>
        <v>91</v>
      </c>
      <c r="BI369" s="0" t="n">
        <f aca="false">IF(I369&lt;=100, 0.0053*(I369)^2-1.0332*I369+100.76, 122.82*EXP(-0.0092*I369))</f>
        <v>100.76</v>
      </c>
      <c r="BJ369" s="0" t="n">
        <f aca="false">IF(P369&lt;=1000, -6.942*LN(P369)+107.59, -36.304*LN(P369)+310.72)</f>
        <v>-11.7261852168705</v>
      </c>
      <c r="BK369" s="0" t="e">
        <f aca="false">BF369^0.04*BG369^0.22*BH369^0.51*BI369^0.06*BJ369^0.17</f>
        <v>#VALUE!</v>
      </c>
      <c r="BL369" s="0" t="e">
        <f aca="false">IF(BK369&gt;=90, "Very Good", IF(BK369&gt;=80, "Good", IF(BK369&gt;=70, "Slightly Good", IF(BK369&gt;=60, "Average", IF(BK369&gt;=50, "Slightly Poor", IF(BK369&gt;=40, "Poor", "Very Poor"))))))</f>
        <v>#VALUE!</v>
      </c>
      <c r="BM369" s="0" t="n">
        <f aca="false">IF(P369&lt;=1000, -6.942*LN(P369)+107.59, IF(AND(P369&gt;1000, P369&lt;=5213),-36.304*LN(P369)+310.72, IF(P369&gt;5213, 10)))</f>
        <v>10</v>
      </c>
      <c r="BN369" s="0" t="e">
        <f aca="false">BF369^0.04*BG369^0.22*BH369^0.51*BI369^0.06*BM369^0.17</f>
        <v>#VALUE!</v>
      </c>
      <c r="BO369" s="0" t="e">
        <f aca="false">IF(BN369&gt;=90, "Very Good", IF(BN369&gt;=80, "Good", IF(BN369&gt;=70, "Slightly Good", IF(BN369&gt;=60, "Average", IF(BN369&gt;=50, "Slightly Poor", IF(BN369&gt;=40, "Poor", "Very Poor"))))))</f>
        <v>#VALUE!</v>
      </c>
      <c r="BP369" s="0" t="n">
        <f aca="false">IF(AJ369&lt;=1000, -6.942*LN(AJ369)+107.59, IF(AND(AJ369&gt;1000, AJ369&lt;=5213),-36.304*LN(AJ369)+310.72, IF(AJ369&gt;5213, 10)))</f>
        <v>71.1651588910619</v>
      </c>
      <c r="BQ369" s="0" t="e">
        <f aca="false">BF369^0.04*BG369^0.22*BH369^0.51*BI369^0.06*BP369^0.17</f>
        <v>#VALUE!</v>
      </c>
      <c r="BR369" s="0" t="e">
        <f aca="false">IF(BQ369&gt;=90, "Very Good", IF(BQ369&gt;=80, "Good", IF(BQ369&gt;=70, "Slightly Good", IF(BQ369&gt;=60, "Average", IF(BQ369&gt;=50, "Slightly Poor", IF(BQ369&gt;=40, "Poor", "Very Poor"))))))</f>
        <v>#VALUE!</v>
      </c>
      <c r="BT369" s="0" t="n">
        <f aca="false">9.81*LN(AH369)+30.6</f>
        <v>46.9602039096747</v>
      </c>
      <c r="BU369" s="0" t="str">
        <f aca="false">IF(BT369&lt;30, "Clean water", IF(AND(BT369&gt;=30, BT369&lt;40), "Hypolimia", IF(AND(BT369&gt;=40,BT369&lt;50), "Mesotrophic", IF(AND(BT369&gt;=50, BT369&lt;70), "Eutrophic", IF(BT369&gt;70,"Hypertrophic")))))</f>
        <v>Mesotrophic</v>
      </c>
      <c r="BW369" s="0" t="e">
        <f aca="false">IF(G369/H369&gt;=1, "PLS CHECK", "")</f>
        <v>#DIV/0!</v>
      </c>
      <c r="BX369" s="0" t="str">
        <f aca="false">IF(AC369/J369&gt;=1, "PLS CHECK", "")</f>
        <v/>
      </c>
      <c r="BY369" s="0" t="str">
        <f aca="false">IF(AE369/J369&gt;=1, "PLS CHECK", "")</f>
        <v/>
      </c>
      <c r="BZ369" s="0" t="str">
        <f aca="false">IF(AD369/J369&gt;=1, "PLS CHECK", "")</f>
        <v/>
      </c>
      <c r="CA369" s="0" t="e">
        <f aca="false">IF(AF369/K369&gt;=1, "PLS CHECK", "")</f>
        <v>#DIV/0!</v>
      </c>
      <c r="CB369" s="0" t="e">
        <f aca="false">IF(AG369/K369&gt;=1, "PLS CHECK", "")</f>
        <v>#DIV/0!</v>
      </c>
    </row>
    <row r="370" customFormat="false" ht="12.5" hidden="false" customHeight="false" outlineLevel="0" collapsed="false">
      <c r="A370" s="0" t="n">
        <v>367</v>
      </c>
      <c r="B370" s="15" t="s">
        <v>105</v>
      </c>
      <c r="C370" s="16" t="s">
        <v>106</v>
      </c>
      <c r="D370" s="0" t="s">
        <v>152</v>
      </c>
      <c r="E370" s="0" t="n">
        <v>7.5</v>
      </c>
      <c r="F370" s="0" t="n">
        <v>13.4</v>
      </c>
      <c r="G370" s="0" t="n">
        <v>1.1</v>
      </c>
      <c r="H370" s="0" t="n">
        <v>4.2</v>
      </c>
      <c r="I370" s="0" t="n">
        <v>2.6</v>
      </c>
      <c r="J370" s="0" t="n">
        <v>2.457</v>
      </c>
      <c r="K370" s="0" t="n">
        <v>0.023</v>
      </c>
      <c r="L370" s="0" t="n">
        <v>2</v>
      </c>
      <c r="M370" s="0" t="n">
        <v>5.3</v>
      </c>
      <c r="N370" s="0" t="n">
        <v>0</v>
      </c>
      <c r="O370" s="0" t="n">
        <v>251</v>
      </c>
      <c r="P370" s="37"/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V370" s="0" t="n">
        <v>0</v>
      </c>
      <c r="AC370" s="0" t="n">
        <v>2.447</v>
      </c>
      <c r="AD370" s="0" t="n">
        <v>0.027</v>
      </c>
      <c r="AE370" s="0" t="n">
        <v>1.936</v>
      </c>
      <c r="AF370" s="0" t="n">
        <v>0.016</v>
      </c>
      <c r="AG370" s="0" t="n">
        <v>0.009</v>
      </c>
      <c r="AH370" s="0" t="n">
        <v>10.7</v>
      </c>
      <c r="AJ370" s="0" t="n">
        <v>79</v>
      </c>
      <c r="AP370" s="0" t="n">
        <v>0</v>
      </c>
      <c r="AY370" s="0" t="n">
        <v>0</v>
      </c>
      <c r="BF370" s="0" t="n">
        <f aca="false">IF(E370&lt;11,-3.6797*E370^2+48.115*E370-53.83,280.92*EXP(-0.2027*E370))</f>
        <v>100.049375</v>
      </c>
      <c r="BG370" s="0" t="n">
        <f aca="false">32.208*LN(F370)+21.438</f>
        <v>105.025963601667</v>
      </c>
      <c r="BH370" s="0" t="n">
        <f aca="false">IF(G370&lt;=2, -10*G370+100, 88.958*EXP(-0.0755*G370))</f>
        <v>89</v>
      </c>
      <c r="BI370" s="0" t="n">
        <f aca="false">IF(I370&lt;=100, 0.0053*(I370)^2-1.0332*I370+100.76, 122.82*EXP(-0.0092*I370))</f>
        <v>98.109508</v>
      </c>
      <c r="BJ370" s="0" t="e">
        <f aca="false">IF(P370&lt;=1000, -6.942*LN(P370)+107.59, -36.304*LN(P370)+310.72)</f>
        <v>#VALUE!</v>
      </c>
      <c r="BK370" s="0" t="e">
        <f aca="false">BF370^0.04*BG370^0.22*BH370^0.51*BI370^0.06*BJ370^0.17</f>
        <v>#VALUE!</v>
      </c>
      <c r="BL370" s="0" t="e">
        <f aca="false">IF(BK370&gt;=90, "Very Good", IF(BK370&gt;=80, "Good", IF(BK370&gt;=70, "Slightly Good", IF(BK370&gt;=60, "Average", IF(BK370&gt;=50, "Slightly Poor", IF(BK370&gt;=40, "Poor", "Very Poor"))))))</f>
        <v>#VALUE!</v>
      </c>
      <c r="BM370" s="0" t="e">
        <f aca="false">IF(P370&lt;=1000, -6.942*LN(P370)+107.59, IF(AND(P370&gt;1000, P370&lt;=5213),-36.304*LN(P370)+310.72, IF(P370&gt;5213, 10)))</f>
        <v>#VALUE!</v>
      </c>
      <c r="BN370" s="0" t="e">
        <f aca="false">BF370^0.04*BG370^0.22*BH370^0.51*BI370^0.06*BM370^0.17</f>
        <v>#VALUE!</v>
      </c>
      <c r="BO370" s="0" t="e">
        <f aca="false">IF(BN370&gt;=90, "Very Good", IF(BN370&gt;=80, "Good", IF(BN370&gt;=70, "Slightly Good", IF(BN370&gt;=60, "Average", IF(BN370&gt;=50, "Slightly Poor", IF(BN370&gt;=40, "Poor", "Very Poor"))))))</f>
        <v>#VALUE!</v>
      </c>
      <c r="BP370" s="0" t="n">
        <f aca="false">IF(AJ370&lt;=1000, -6.942*LN(AJ370)+107.59, IF(AND(AJ370&gt;1000, AJ370&lt;=5213),-36.304*LN(AJ370)+310.72, IF(AJ370&gt;5213, 10)))</f>
        <v>77.2572930081739</v>
      </c>
      <c r="BQ370" s="0" t="n">
        <f aca="false">BF370^0.04*BG370^0.22*BH370^0.51*BI370^0.06*BP370^0.17</f>
        <v>91.0615683148837</v>
      </c>
      <c r="BR370" s="0" t="str">
        <f aca="false">IF(BQ370&gt;=90, "Very Good", IF(BQ370&gt;=80, "Good", IF(BQ370&gt;=70, "Slightly Good", IF(BQ370&gt;=60, "Average", IF(BQ370&gt;=50, "Slightly Poor", IF(BQ370&gt;=40, "Poor", "Very Poor"))))))</f>
        <v>Very Good</v>
      </c>
      <c r="BT370" s="0" t="n">
        <f aca="false">9.81*LN(AH370)+30.6</f>
        <v>53.8520911037997</v>
      </c>
      <c r="BU370" s="0" t="str">
        <f aca="false">IF(BT370&lt;30, "Clean water", IF(AND(BT370&gt;=30, BT370&lt;40), "Hypolimia", IF(AND(BT370&gt;=40,BT370&lt;50), "Mesotrophic", IF(AND(BT370&gt;=50, BT370&lt;70), "Eutrophic", IF(BT370&gt;70,"Hypertrophic")))))</f>
        <v>Eutrophic</v>
      </c>
      <c r="BW370" s="0" t="str">
        <f aca="false">IF(G370/H370&gt;=1, "PLS CHECK", "")</f>
        <v/>
      </c>
      <c r="BX370" s="0" t="str">
        <f aca="false">IF(AC370/J370&gt;=1, "PLS CHECK", "")</f>
        <v/>
      </c>
      <c r="BY370" s="0" t="str">
        <f aca="false">IF(AE370/J370&gt;=1, "PLS CHECK", "")</f>
        <v/>
      </c>
      <c r="BZ370" s="0" t="str">
        <f aca="false">IF(AD370/J370&gt;=1, "PLS CHECK", "")</f>
        <v/>
      </c>
      <c r="CA370" s="0" t="str">
        <f aca="false">IF(AF370/K370&gt;=1, "PLS CHECK", "")</f>
        <v/>
      </c>
      <c r="CB370" s="0" t="str">
        <f aca="false">IF(AG370/K370&gt;=1, "PLS CHECK", "")</f>
        <v/>
      </c>
    </row>
    <row r="371" customFormat="false" ht="12.5" hidden="false" customHeight="false" outlineLevel="0" collapsed="false">
      <c r="A371" s="0" t="n">
        <v>368</v>
      </c>
      <c r="B371" s="15" t="s">
        <v>107</v>
      </c>
      <c r="C371" s="16" t="s">
        <v>108</v>
      </c>
      <c r="D371" s="0" t="s">
        <v>152</v>
      </c>
      <c r="E371" s="0" t="n">
        <v>7.7</v>
      </c>
      <c r="F371" s="0" t="n">
        <v>13.3</v>
      </c>
      <c r="G371" s="37"/>
      <c r="H371" s="37"/>
      <c r="I371" s="37"/>
      <c r="J371" s="0" t="n">
        <v>7.22</v>
      </c>
      <c r="K371" s="0" t="n">
        <v>0.059</v>
      </c>
      <c r="L371" s="37"/>
      <c r="M371" s="0" t="n">
        <v>10.1</v>
      </c>
      <c r="N371" s="0" t="n">
        <v>0</v>
      </c>
      <c r="O371" s="0" t="n">
        <v>587</v>
      </c>
      <c r="P371" s="0" t="n">
        <v>3000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V371" s="0" t="n">
        <v>0</v>
      </c>
      <c r="AC371" s="0" t="n">
        <v>7.009</v>
      </c>
      <c r="AD371" s="37"/>
      <c r="AE371" s="0" t="n">
        <v>6.482</v>
      </c>
      <c r="AF371" s="0" t="n">
        <v>0.058</v>
      </c>
      <c r="AG371" s="0" t="n">
        <v>0.024</v>
      </c>
      <c r="AH371" s="0" t="n">
        <v>1</v>
      </c>
      <c r="AJ371" s="0" t="n">
        <v>2400</v>
      </c>
      <c r="AP371" s="0" t="n">
        <v>0</v>
      </c>
      <c r="AY371" s="0" t="n">
        <v>0</v>
      </c>
      <c r="BF371" s="0" t="n">
        <f aca="false">IF(E371&lt;11,-3.6797*E371^2+48.115*E371-53.83,280.92*EXP(-0.2027*E371))</f>
        <v>98.486087</v>
      </c>
      <c r="BG371" s="0" t="n">
        <f aca="false">32.208*LN(F371)+21.438</f>
        <v>104.784704046614</v>
      </c>
      <c r="BH371" s="0" t="n">
        <f aca="false">IF(G371&lt;=2, -10*G371+100, 88.958*EXP(-0.0755*G371))</f>
        <v>100</v>
      </c>
      <c r="BI371" s="0" t="n">
        <f aca="false">IF(I371&lt;=100, 0.0053*(I371)^2-1.0332*I371+100.76, 122.82*EXP(-0.0092*I371))</f>
        <v>100.76</v>
      </c>
      <c r="BJ371" s="0" t="n">
        <f aca="false">IF(P371&lt;=1000, -6.942*LN(P371)+107.59, -36.304*LN(P371)+310.72)</f>
        <v>20.0568318240255</v>
      </c>
      <c r="BK371" s="0" t="n">
        <f aca="false">BF371^0.04*BG371^0.22*BH371^0.51*BI371^0.06*BJ371^0.17</f>
        <v>76.8745200710526</v>
      </c>
      <c r="BL371" s="0" t="str">
        <f aca="false">IF(BK371&gt;=90, "Very Good", IF(BK371&gt;=80, "Good", IF(BK371&gt;=70, "Slightly Good", IF(BK371&gt;=60, "Average", IF(BK371&gt;=50, "Slightly Poor", IF(BK371&gt;=40, "Poor", "Very Poor"))))))</f>
        <v>Slightly Good</v>
      </c>
      <c r="BM371" s="0" t="n">
        <f aca="false">IF(P371&lt;=1000, -6.942*LN(P371)+107.59, IF(AND(P371&gt;1000, P371&lt;=5213),-36.304*LN(P371)+310.72, IF(P371&gt;5213, 10)))</f>
        <v>20.0568318240255</v>
      </c>
      <c r="BN371" s="0" t="n">
        <f aca="false">BF371^0.04*BG371^0.22*BH371^0.51*BI371^0.06*BM371^0.17</f>
        <v>76.8745200710526</v>
      </c>
      <c r="BO371" s="0" t="str">
        <f aca="false">IF(BN371&gt;=90, "Very Good", IF(BN371&gt;=80, "Good", IF(BN371&gt;=70, "Slightly Good", IF(BN371&gt;=60, "Average", IF(BN371&gt;=50, "Slightly Poor", IF(BN371&gt;=40, "Poor", "Very Poor"))))))</f>
        <v>Slightly Good</v>
      </c>
      <c r="BP371" s="0" t="n">
        <f aca="false">IF(AJ371&lt;=1000, -6.942*LN(AJ371)+107.59, IF(AND(AJ371&gt;1000, AJ371&lt;=5213),-36.304*LN(AJ371)+310.72, IF(AJ371&gt;5213, 10)))</f>
        <v>28.1578353109365</v>
      </c>
      <c r="BQ371" s="0" t="n">
        <f aca="false">BF371^0.04*BG371^0.22*BH371^0.51*BI371^0.06*BP371^0.17</f>
        <v>81.438486867172</v>
      </c>
      <c r="BR371" s="0" t="str">
        <f aca="false">IF(BQ371&gt;=90, "Very Good", IF(BQ371&gt;=80, "Good", IF(BQ371&gt;=70, "Slightly Good", IF(BQ371&gt;=60, "Average", IF(BQ371&gt;=50, "Slightly Poor", IF(BQ371&gt;=40, "Poor", "Very Poor"))))))</f>
        <v>Good</v>
      </c>
      <c r="BT371" s="0" t="n">
        <f aca="false">9.81*LN(AH371)+30.6</f>
        <v>30.6</v>
      </c>
      <c r="BU371" s="0" t="str">
        <f aca="false">IF(BT371&lt;30, "Clean water", IF(AND(BT371&gt;=30, BT371&lt;40), "Hypolimia", IF(AND(BT371&gt;=40,BT371&lt;50), "Mesotrophic", IF(AND(BT371&gt;=50, BT371&lt;70), "Eutrophic", IF(BT371&gt;70,"Hypertrophic")))))</f>
        <v>Hypolimia</v>
      </c>
      <c r="BW371" s="0" t="e">
        <f aca="false">IF(G371/H371&gt;=1, "PLS CHECK", "")</f>
        <v>#DIV/0!</v>
      </c>
      <c r="BX371" s="0" t="str">
        <f aca="false">IF(AC371/J371&gt;=1, "PLS CHECK", "")</f>
        <v/>
      </c>
      <c r="BY371" s="0" t="str">
        <f aca="false">IF(AE371/J371&gt;=1, "PLS CHECK", "")</f>
        <v/>
      </c>
      <c r="BZ371" s="0" t="str">
        <f aca="false">IF(AD371/J371&gt;=1, "PLS CHECK", "")</f>
        <v/>
      </c>
      <c r="CA371" s="0" t="str">
        <f aca="false">IF(AF371/K371&gt;=1, "PLS CHECK", "")</f>
        <v/>
      </c>
      <c r="CB371" s="0" t="str">
        <f aca="false">IF(AG371/K371&gt;=1, "PLS CHECK", "")</f>
        <v/>
      </c>
    </row>
    <row r="372" customFormat="false" ht="12.5" hidden="false" customHeight="false" outlineLevel="0" collapsed="false">
      <c r="A372" s="0" t="n">
        <v>369</v>
      </c>
      <c r="B372" s="15" t="s">
        <v>109</v>
      </c>
      <c r="C372" s="16" t="s">
        <v>110</v>
      </c>
      <c r="D372" s="0" t="s">
        <v>152</v>
      </c>
      <c r="E372" s="0" t="n">
        <v>7.7</v>
      </c>
      <c r="F372" s="0" t="n">
        <v>11.1</v>
      </c>
      <c r="G372" s="37"/>
      <c r="H372" s="37"/>
      <c r="I372" s="37"/>
      <c r="J372" s="0" t="n">
        <v>7.788</v>
      </c>
      <c r="K372" s="37"/>
      <c r="L372" s="37"/>
      <c r="M372" s="0" t="n">
        <v>10.6</v>
      </c>
      <c r="O372" s="0" t="n">
        <v>372</v>
      </c>
      <c r="AC372" s="0" t="n">
        <v>7.48</v>
      </c>
      <c r="AD372" s="0" t="n">
        <v>1.596</v>
      </c>
      <c r="AE372" s="0" t="n">
        <v>4.973</v>
      </c>
      <c r="AF372" s="37"/>
      <c r="AG372" s="37"/>
      <c r="BD372" s="0" t="n">
        <v>5.533</v>
      </c>
      <c r="BF372" s="0" t="n">
        <f aca="false">IF(E372&lt;11,-3.6797*E372^2+48.115*E372-53.83,280.92*EXP(-0.2027*E372))</f>
        <v>98.486087</v>
      </c>
      <c r="BG372" s="0" t="n">
        <f aca="false">32.208*LN(F372)+21.438</f>
        <v>98.9608880487154</v>
      </c>
      <c r="BH372" s="0" t="n">
        <f aca="false">IF(G372&lt;=2, -10*G372+100, 88.958*EXP(-0.0755*G372))</f>
        <v>100</v>
      </c>
      <c r="BI372" s="0" t="n">
        <f aca="false">IF(I372&lt;=100, 0.0053*(I372)^2-1.0332*I372+100.76, 122.82*EXP(-0.0092*I372))</f>
        <v>100.76</v>
      </c>
      <c r="BJ372" s="0" t="e">
        <f aca="false">IF(P372&lt;=1000, -6.942*LN(P372)+107.59, -36.304*LN(P372)+310.72)</f>
        <v>#VALUE!</v>
      </c>
      <c r="BK372" s="0" t="e">
        <f aca="false">BF372^0.04*BG372^0.22*BH372^0.51*BI372^0.06*BJ372^0.17</f>
        <v>#VALUE!</v>
      </c>
      <c r="BL372" s="0" t="e">
        <f aca="false">IF(BK372&gt;=90, "Very Good", IF(BK372&gt;=80, "Good", IF(BK372&gt;=70, "Slightly Good", IF(BK372&gt;=60, "Average", IF(BK372&gt;=50, "Slightly Poor", IF(BK372&gt;=40, "Poor", "Very Poor"))))))</f>
        <v>#VALUE!</v>
      </c>
      <c r="BM372" s="0" t="e">
        <f aca="false">IF(P372&lt;=1000, -6.942*LN(P372)+107.59, IF(AND(P372&gt;1000, P372&lt;=5213),-36.304*LN(P372)+310.72, IF(P372&gt;5213, 10)))</f>
        <v>#VALUE!</v>
      </c>
      <c r="BN372" s="0" t="e">
        <f aca="false">BF372^0.04*BG372^0.22*BH372^0.51*BI372^0.06*BM372^0.17</f>
        <v>#VALUE!</v>
      </c>
      <c r="BO372" s="0" t="e">
        <f aca="false">IF(BN372&gt;=90, "Very Good", IF(BN372&gt;=80, "Good", IF(BN372&gt;=70, "Slightly Good", IF(BN372&gt;=60, "Average", IF(BN372&gt;=50, "Slightly Poor", IF(BN372&gt;=40, "Poor", "Very Poor"))))))</f>
        <v>#VALUE!</v>
      </c>
      <c r="BP372" s="0" t="e">
        <f aca="false">IF(AJ372&lt;=1000, -6.942*LN(AJ372)+107.59, IF(AND(AJ372&gt;1000, AJ372&lt;=5213),-36.304*LN(AJ372)+310.72, IF(AJ372&gt;5213, 10)))</f>
        <v>#VALUE!</v>
      </c>
      <c r="BQ372" s="0" t="e">
        <f aca="false">BF372^0.04*BG372^0.22*BH372^0.51*BI372^0.06*BP372^0.17</f>
        <v>#VALUE!</v>
      </c>
      <c r="BR372" s="0" t="e">
        <f aca="false">IF(BQ372&gt;=90, "Very Good", IF(BQ372&gt;=80, "Good", IF(BQ372&gt;=70, "Slightly Good", IF(BQ372&gt;=60, "Average", IF(BQ372&gt;=50, "Slightly Poor", IF(BQ372&gt;=40, "Poor", "Very Poor"))))))</f>
        <v>#VALUE!</v>
      </c>
      <c r="BT372" s="0" t="e">
        <f aca="false">9.81*LN(AH372)+30.6</f>
        <v>#VALUE!</v>
      </c>
      <c r="BU372" s="0" t="e">
        <f aca="false">IF(BT372&lt;30, "Clean water", IF(AND(BT372&gt;=30, BT372&lt;40), "Hypolimia", IF(AND(BT372&gt;=40,BT372&lt;50), "Mesotrophic", IF(AND(BT372&gt;=50, BT372&lt;70), "Eutrophic", IF(BT372&gt;70,"Hypertrophic")))))</f>
        <v>#VALUE!</v>
      </c>
      <c r="BW372" s="0" t="e">
        <f aca="false">IF(G372/H372&gt;=1, "PLS CHECK", "")</f>
        <v>#DIV/0!</v>
      </c>
      <c r="BX372" s="0" t="str">
        <f aca="false">IF(AC372/J372&gt;=1, "PLS CHECK", "")</f>
        <v/>
      </c>
      <c r="BY372" s="0" t="str">
        <f aca="false">IF(AE372/J372&gt;=1, "PLS CHECK", "")</f>
        <v/>
      </c>
      <c r="BZ372" s="0" t="str">
        <f aca="false">IF(AD372/J372&gt;=1, "PLS CHECK", "")</f>
        <v/>
      </c>
      <c r="CA372" s="0" t="e">
        <f aca="false">IF(AF372/K372&gt;=1, "PLS CHECK", "")</f>
        <v>#DIV/0!</v>
      </c>
      <c r="CB372" s="0" t="e">
        <f aca="false">IF(AG372/K372&gt;=1, "PLS CHECK", "")</f>
        <v>#DIV/0!</v>
      </c>
    </row>
    <row r="373" customFormat="false" ht="12.5" hidden="false" customHeight="false" outlineLevel="0" collapsed="false">
      <c r="A373" s="0" t="n">
        <v>370</v>
      </c>
      <c r="B373" s="15" t="s">
        <v>111</v>
      </c>
      <c r="C373" s="16" t="s">
        <v>112</v>
      </c>
      <c r="D373" s="0" t="s">
        <v>152</v>
      </c>
      <c r="E373" s="0" t="n">
        <v>7.9</v>
      </c>
      <c r="F373" s="37"/>
      <c r="G373" s="0" t="n">
        <v>1</v>
      </c>
      <c r="H373" s="0" t="n">
        <v>3.2</v>
      </c>
      <c r="I373" s="0" t="n">
        <v>3.2</v>
      </c>
      <c r="J373" s="37"/>
      <c r="K373" s="0" t="n">
        <v>0.079</v>
      </c>
      <c r="L373" s="0" t="n">
        <v>3.5</v>
      </c>
      <c r="M373" s="0" t="n">
        <v>10.2</v>
      </c>
      <c r="N373" s="0" t="n">
        <v>0</v>
      </c>
      <c r="O373" s="0" t="n">
        <v>540</v>
      </c>
      <c r="P373" s="0" t="n">
        <v>15000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V373" s="0" t="n">
        <v>0</v>
      </c>
      <c r="AC373" s="0" t="n">
        <v>9.975</v>
      </c>
      <c r="AD373" s="0" t="n">
        <v>0.451</v>
      </c>
      <c r="AE373" s="37"/>
      <c r="AF373" s="0" t="n">
        <v>0.058</v>
      </c>
      <c r="AG373" s="0" t="n">
        <v>0.037</v>
      </c>
      <c r="AH373" s="0" t="n">
        <v>10.1</v>
      </c>
      <c r="AJ373" s="0" t="n">
        <v>4000</v>
      </c>
      <c r="AP373" s="0" t="n">
        <v>0</v>
      </c>
      <c r="AY373" s="0" t="n">
        <v>0</v>
      </c>
      <c r="BF373" s="0" t="n">
        <f aca="false">IF(E373&lt;11,-3.6797*E373^2+48.115*E373-53.83,280.92*EXP(-0.2027*E373))</f>
        <v>96.6284230000001</v>
      </c>
      <c r="BG373" s="0" t="e">
        <f aca="false">32.208*LN(F373)+21.438</f>
        <v>#VALUE!</v>
      </c>
      <c r="BH373" s="0" t="n">
        <f aca="false">IF(G373&lt;=2, -10*G373+100, 88.958*EXP(-0.0755*G373))</f>
        <v>90</v>
      </c>
      <c r="BI373" s="0" t="n">
        <f aca="false">IF(I373&lt;=100, 0.0053*(I373)^2-1.0332*I373+100.76, 122.82*EXP(-0.0092*I373))</f>
        <v>97.508032</v>
      </c>
      <c r="BJ373" s="0" t="n">
        <f aca="false">IF(P373&lt;=1000, -6.942*LN(P373)+107.59, -36.304*LN(P373)+310.72)</f>
        <v>-38.3722021489821</v>
      </c>
      <c r="BK373" s="0" t="e">
        <f aca="false">BF373^0.04*BG373^0.22*BH373^0.51*BI373^0.06*BJ373^0.17</f>
        <v>#VALUE!</v>
      </c>
      <c r="BL373" s="0" t="e">
        <f aca="false">IF(BK373&gt;=90, "Very Good", IF(BK373&gt;=80, "Good", IF(BK373&gt;=70, "Slightly Good", IF(BK373&gt;=60, "Average", IF(BK373&gt;=50, "Slightly Poor", IF(BK373&gt;=40, "Poor", "Very Poor"))))))</f>
        <v>#VALUE!</v>
      </c>
      <c r="BM373" s="0" t="n">
        <f aca="false">IF(P373&lt;=1000, -6.942*LN(P373)+107.59, IF(AND(P373&gt;1000, P373&lt;=5213),-36.304*LN(P373)+310.72, IF(P373&gt;5213, 10)))</f>
        <v>10</v>
      </c>
      <c r="BN373" s="0" t="e">
        <f aca="false">BF373^0.04*BG373^0.22*BH373^0.51*BI373^0.06*BM373^0.17</f>
        <v>#VALUE!</v>
      </c>
      <c r="BO373" s="0" t="e">
        <f aca="false">IF(BN373&gt;=90, "Very Good", IF(BN373&gt;=80, "Good", IF(BN373&gt;=70, "Slightly Good", IF(BN373&gt;=60, "Average", IF(BN373&gt;=50, "Slightly Poor", IF(BN373&gt;=40, "Poor", "Very Poor"))))))</f>
        <v>#VALUE!</v>
      </c>
      <c r="BP373" s="0" t="n">
        <f aca="false">IF(AJ373&lt;=1000, -6.942*LN(AJ373)+107.59, IF(AND(AJ373&gt;1000, AJ373&lt;=5213),-36.304*LN(AJ373)+310.72, IF(AJ373&gt;5213, 10)))</f>
        <v>9.61282186573601</v>
      </c>
      <c r="BQ373" s="0" t="e">
        <f aca="false">BF373^0.04*BG373^0.22*BH373^0.51*BI373^0.06*BP373^0.17</f>
        <v>#VALUE!</v>
      </c>
      <c r="BR373" s="0" t="e">
        <f aca="false">IF(BQ373&gt;=90, "Very Good", IF(BQ373&gt;=80, "Good", IF(BQ373&gt;=70, "Slightly Good", IF(BQ373&gt;=60, "Average", IF(BQ373&gt;=50, "Slightly Poor", IF(BQ373&gt;=40, "Poor", "Very Poor"))))))</f>
        <v>#VALUE!</v>
      </c>
      <c r="BT373" s="0" t="n">
        <f aca="false">9.81*LN(AH373)+30.6</f>
        <v>53.2859725079412</v>
      </c>
      <c r="BU373" s="0" t="str">
        <f aca="false">IF(BT373&lt;30, "Clean water", IF(AND(BT373&gt;=30, BT373&lt;40), "Hypolimia", IF(AND(BT373&gt;=40,BT373&lt;50), "Mesotrophic", IF(AND(BT373&gt;=50, BT373&lt;70), "Eutrophic", IF(BT373&gt;70,"Hypertrophic")))))</f>
        <v>Eutrophic</v>
      </c>
      <c r="BW373" s="0" t="str">
        <f aca="false">IF(G373/H373&gt;=1, "PLS CHECK", "")</f>
        <v/>
      </c>
      <c r="BX373" s="0" t="e">
        <f aca="false">IF(AC373/J373&gt;=1, "PLS CHECK", "")</f>
        <v>#DIV/0!</v>
      </c>
      <c r="BY373" s="0" t="e">
        <f aca="false">IF(AE373/J373&gt;=1, "PLS CHECK", "")</f>
        <v>#DIV/0!</v>
      </c>
      <c r="BZ373" s="0" t="e">
        <f aca="false">IF(AD373/J373&gt;=1, "PLS CHECK", "")</f>
        <v>#DIV/0!</v>
      </c>
      <c r="CA373" s="0" t="str">
        <f aca="false">IF(AF373/K373&gt;=1, "PLS CHECK", "")</f>
        <v/>
      </c>
      <c r="CB373" s="0" t="str">
        <f aca="false">IF(AG373/K373&gt;=1, "PLS CHECK", "")</f>
        <v/>
      </c>
    </row>
    <row r="374" customFormat="false" ht="12.5" hidden="false" customHeight="false" outlineLevel="0" collapsed="false">
      <c r="A374" s="0" t="n">
        <v>371</v>
      </c>
      <c r="B374" s="15" t="s">
        <v>113</v>
      </c>
      <c r="C374" s="16" t="s">
        <v>114</v>
      </c>
      <c r="D374" s="0" t="s">
        <v>152</v>
      </c>
      <c r="E374" s="0" t="n">
        <v>7.8</v>
      </c>
      <c r="F374" s="0" t="n">
        <v>13</v>
      </c>
      <c r="G374" s="0" t="n">
        <v>1.1</v>
      </c>
      <c r="H374" s="0" t="n">
        <v>3.3</v>
      </c>
      <c r="I374" s="37"/>
      <c r="J374" s="0" t="n">
        <v>9.11</v>
      </c>
      <c r="K374" s="0" t="n">
        <v>0.047</v>
      </c>
      <c r="L374" s="0" t="n">
        <v>2.8</v>
      </c>
      <c r="M374" s="0" t="n">
        <v>6.3</v>
      </c>
      <c r="N374" s="0" t="n">
        <v>0</v>
      </c>
      <c r="O374" s="0" t="n">
        <v>554</v>
      </c>
      <c r="P374" s="0" t="n">
        <v>4000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V374" s="0" t="n">
        <v>0</v>
      </c>
      <c r="AC374" s="0" t="n">
        <v>9.066</v>
      </c>
      <c r="AD374" s="0" t="n">
        <v>0.137</v>
      </c>
      <c r="AE374" s="37"/>
      <c r="AF374" s="0" t="n">
        <v>0.041</v>
      </c>
      <c r="AG374" s="0" t="n">
        <v>0.007</v>
      </c>
      <c r="AH374" s="0" t="n">
        <v>5.2</v>
      </c>
      <c r="AJ374" s="0" t="n">
        <v>900</v>
      </c>
      <c r="AP374" s="0" t="n">
        <v>0</v>
      </c>
      <c r="AY374" s="0" t="n">
        <v>0</v>
      </c>
      <c r="BF374" s="0" t="n">
        <f aca="false">IF(E374&lt;11,-3.6797*E374^2+48.115*E374-53.83,280.92*EXP(-0.2027*E374))</f>
        <v>97.5940520000001</v>
      </c>
      <c r="BG374" s="0" t="n">
        <f aca="false">32.208*LN(F374)+21.438</f>
        <v>104.049888905121</v>
      </c>
      <c r="BH374" s="0" t="n">
        <f aca="false">IF(G374&lt;=2, -10*G374+100, 88.958*EXP(-0.0755*G374))</f>
        <v>89</v>
      </c>
      <c r="BI374" s="0" t="n">
        <f aca="false">IF(I374&lt;=100, 0.0053*(I374)^2-1.0332*I374+100.76, 122.82*EXP(-0.0092*I374))</f>
        <v>100.76</v>
      </c>
      <c r="BJ374" s="0" t="n">
        <f aca="false">IF(P374&lt;=1000, -6.942*LN(P374)+107.59, -36.304*LN(P374)+310.72)</f>
        <v>9.61282186573601</v>
      </c>
      <c r="BK374" s="0" t="n">
        <f aca="false">BF374^0.04*BG374^0.22*BH374^0.51*BI374^0.06*BJ374^0.17</f>
        <v>63.8029758997182</v>
      </c>
      <c r="BL374" s="0" t="str">
        <f aca="false">IF(BK374&gt;=90, "Very Good", IF(BK374&gt;=80, "Good", IF(BK374&gt;=70, "Slightly Good", IF(BK374&gt;=60, "Average", IF(BK374&gt;=50, "Slightly Poor", IF(BK374&gt;=40, "Poor", "Very Poor"))))))</f>
        <v>Average</v>
      </c>
      <c r="BM374" s="0" t="n">
        <f aca="false">IF(P374&lt;=1000, -6.942*LN(P374)+107.59, IF(AND(P374&gt;1000, P374&lt;=5213),-36.304*LN(P374)+310.72, IF(P374&gt;5213, 10)))</f>
        <v>9.61282186573601</v>
      </c>
      <c r="BN374" s="0" t="n">
        <f aca="false">BF374^0.04*BG374^0.22*BH374^0.51*BI374^0.06*BM374^0.17</f>
        <v>63.8029758997182</v>
      </c>
      <c r="BO374" s="0" t="str">
        <f aca="false">IF(BN374&gt;=90, "Very Good", IF(BN374&gt;=80, "Good", IF(BN374&gt;=70, "Slightly Good", IF(BN374&gt;=60, "Average", IF(BN374&gt;=50, "Slightly Poor", IF(BN374&gt;=40, "Poor", "Very Poor"))))))</f>
        <v>Average</v>
      </c>
      <c r="BP374" s="0" t="n">
        <f aca="false">IF(AJ374&lt;=1000, -6.942*LN(AJ374)+107.59, IF(AND(AJ374&gt;1000, AJ374&lt;=5213),-36.304*LN(AJ374)+310.72, IF(AJ374&gt;5213, 10)))</f>
        <v>60.3677755530026</v>
      </c>
      <c r="BQ374" s="0" t="n">
        <f aca="false">BF374^0.04*BG374^0.22*BH374^0.51*BI374^0.06*BP374^0.17</f>
        <v>87.1953174084911</v>
      </c>
      <c r="BR374" s="0" t="str">
        <f aca="false">IF(BQ374&gt;=90, "Very Good", IF(BQ374&gt;=80, "Good", IF(BQ374&gt;=70, "Slightly Good", IF(BQ374&gt;=60, "Average", IF(BQ374&gt;=50, "Slightly Poor", IF(BQ374&gt;=40, "Poor", "Very Poor"))))))</f>
        <v>Good</v>
      </c>
      <c r="BT374" s="0" t="n">
        <f aca="false">9.81*LN(AH374)+30.6</f>
        <v>46.7733411170122</v>
      </c>
      <c r="BU374" s="0" t="str">
        <f aca="false">IF(BT374&lt;30, "Clean water", IF(AND(BT374&gt;=30, BT374&lt;40), "Hypolimia", IF(AND(BT374&gt;=40,BT374&lt;50), "Mesotrophic", IF(AND(BT374&gt;=50, BT374&lt;70), "Eutrophic", IF(BT374&gt;70,"Hypertrophic")))))</f>
        <v>Mesotrophic</v>
      </c>
      <c r="BW374" s="0" t="str">
        <f aca="false">IF(G374/H374&gt;=1, "PLS CHECK", "")</f>
        <v/>
      </c>
      <c r="BX374" s="0" t="str">
        <f aca="false">IF(AC374/J374&gt;=1, "PLS CHECK", "")</f>
        <v/>
      </c>
      <c r="BY374" s="0" t="str">
        <f aca="false">IF(AE374/J374&gt;=1, "PLS CHECK", "")</f>
        <v/>
      </c>
      <c r="BZ374" s="0" t="str">
        <f aca="false">IF(AD374/J374&gt;=1, "PLS CHECK", "")</f>
        <v/>
      </c>
      <c r="CA374" s="0" t="str">
        <f aca="false">IF(AF374/K374&gt;=1, "PLS CHECK", "")</f>
        <v/>
      </c>
      <c r="CB374" s="0" t="str">
        <f aca="false">IF(AG374/K374&gt;=1, "PLS CHECK", "")</f>
        <v/>
      </c>
    </row>
    <row r="375" customFormat="false" ht="12.5" hidden="false" customHeight="false" outlineLevel="0" collapsed="false">
      <c r="A375" s="0" t="n">
        <v>372</v>
      </c>
      <c r="B375" s="15" t="s">
        <v>115</v>
      </c>
      <c r="C375" s="16" t="s">
        <v>116</v>
      </c>
      <c r="D375" s="0" t="s">
        <v>152</v>
      </c>
      <c r="E375" s="0" t="n">
        <v>7.5</v>
      </c>
      <c r="F375" s="0" t="n">
        <v>9.8</v>
      </c>
      <c r="G375" s="0" t="n">
        <v>1.8</v>
      </c>
      <c r="H375" s="0" t="n">
        <v>5.8</v>
      </c>
      <c r="I375" s="0" t="n">
        <v>4</v>
      </c>
      <c r="J375" s="37"/>
      <c r="K375" s="0" t="n">
        <v>0.181</v>
      </c>
      <c r="L375" s="0" t="n">
        <v>4.3</v>
      </c>
      <c r="M375" s="0" t="n">
        <v>12.7</v>
      </c>
      <c r="N375" s="0" t="n">
        <v>0</v>
      </c>
      <c r="O375" s="0" t="n">
        <v>590</v>
      </c>
      <c r="P375" s="0" t="n">
        <v>60000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V375" s="0" t="n">
        <v>0</v>
      </c>
      <c r="AC375" s="37"/>
      <c r="AD375" s="37"/>
      <c r="AE375" s="37"/>
      <c r="AF375" s="37"/>
      <c r="AG375" s="37"/>
      <c r="AH375" s="0" t="n">
        <v>4.4</v>
      </c>
      <c r="AJ375" s="0" t="n">
        <v>5000</v>
      </c>
      <c r="AP375" s="0" t="n">
        <v>0.1</v>
      </c>
      <c r="AY375" s="0" t="n">
        <v>0</v>
      </c>
      <c r="BF375" s="0" t="n">
        <f aca="false">IF(E375&lt;11,-3.6797*E375^2+48.115*E375-53.83,280.92*EXP(-0.2027*E375))</f>
        <v>100.049375</v>
      </c>
      <c r="BG375" s="0" t="n">
        <f aca="false">32.208*LN(F375)+21.438</f>
        <v>94.9489718778696</v>
      </c>
      <c r="BH375" s="0" t="n">
        <f aca="false">IF(G375&lt;=2, -10*G375+100, 88.958*EXP(-0.0755*G375))</f>
        <v>82</v>
      </c>
      <c r="BI375" s="0" t="n">
        <f aca="false">IF(I375&lt;=100, 0.0053*(I375)^2-1.0332*I375+100.76, 122.82*EXP(-0.0092*I375))</f>
        <v>96.712</v>
      </c>
      <c r="BJ375" s="0" t="n">
        <f aca="false">IF(P375&lt;=1000, -6.942*LN(P375)+107.59, -36.304*LN(P375)+310.72)</f>
        <v>-88.7002326350786</v>
      </c>
      <c r="BK375" s="0" t="e">
        <f aca="false">BF375^0.04*BG375^0.22*BH375^0.51*BI375^0.06*BJ375^0.17</f>
        <v>#NUM!</v>
      </c>
      <c r="BL375" s="0" t="e">
        <f aca="false">IF(BK375&gt;=90, "Very Good", IF(BK375&gt;=80, "Good", IF(BK375&gt;=70, "Slightly Good", IF(BK375&gt;=60, "Average", IF(BK375&gt;=50, "Slightly Poor", IF(BK375&gt;=40, "Poor", "Very Poor"))))))</f>
        <v>#NUM!</v>
      </c>
      <c r="BM375" s="0" t="n">
        <f aca="false">IF(P375&lt;=1000, -6.942*LN(P375)+107.59, IF(AND(P375&gt;1000, P375&lt;=5213),-36.304*LN(P375)+310.72, IF(P375&gt;5213, 10)))</f>
        <v>10</v>
      </c>
      <c r="BN375" s="0" t="n">
        <f aca="false">BF375^0.04*BG375^0.22*BH375^0.51*BI375^0.06*BM375^0.17</f>
        <v>60.2879227671988</v>
      </c>
      <c r="BO375" s="0" t="str">
        <f aca="false">IF(BN375&gt;=90, "Very Good", IF(BN375&gt;=80, "Good", IF(BN375&gt;=70, "Slightly Good", IF(BN375&gt;=60, "Average", IF(BN375&gt;=50, "Slightly Poor", IF(BN375&gt;=40, "Poor", "Very Poor"))))))</f>
        <v>Average</v>
      </c>
      <c r="BP375" s="0" t="n">
        <f aca="false">IF(AJ375&lt;=1000, -6.942*LN(AJ375)+107.59, IF(AND(AJ375&gt;1000, AJ375&lt;=5213),-36.304*LN(AJ375)+310.72, IF(AJ375&gt;5213, 10)))</f>
        <v>1.5118183788249</v>
      </c>
      <c r="BQ375" s="0" t="n">
        <f aca="false">BF375^0.04*BG375^0.22*BH375^0.51*BI375^0.06*BP375^0.17</f>
        <v>43.7265543113314</v>
      </c>
      <c r="BR375" s="0" t="str">
        <f aca="false">IF(BQ375&gt;=90, "Very Good", IF(BQ375&gt;=80, "Good", IF(BQ375&gt;=70, "Slightly Good", IF(BQ375&gt;=60, "Average", IF(BQ375&gt;=50, "Slightly Poor", IF(BQ375&gt;=40, "Poor", "Very Poor"))))))</f>
        <v>Poor</v>
      </c>
      <c r="BT375" s="0" t="n">
        <f aca="false">9.81*LN(AH375)+30.6</f>
        <v>45.1345405464666</v>
      </c>
      <c r="BU375" s="0" t="str">
        <f aca="false">IF(BT375&lt;30, "Clean water", IF(AND(BT375&gt;=30, BT375&lt;40), "Hypolimia", IF(AND(BT375&gt;=40,BT375&lt;50), "Mesotrophic", IF(AND(BT375&gt;=50, BT375&lt;70), "Eutrophic", IF(BT375&gt;70,"Hypertrophic")))))</f>
        <v>Mesotrophic</v>
      </c>
      <c r="BW375" s="0" t="str">
        <f aca="false">IF(G375/H375&gt;=1, "PLS CHECK", "")</f>
        <v/>
      </c>
      <c r="BX375" s="0" t="e">
        <f aca="false">IF(AC375/J375&gt;=1, "PLS CHECK", "")</f>
        <v>#DIV/0!</v>
      </c>
      <c r="BY375" s="0" t="e">
        <f aca="false">IF(AE375/J375&gt;=1, "PLS CHECK", "")</f>
        <v>#DIV/0!</v>
      </c>
      <c r="BZ375" s="0" t="e">
        <f aca="false">IF(AD375/J375&gt;=1, "PLS CHECK", "")</f>
        <v>#DIV/0!</v>
      </c>
      <c r="CA375" s="0" t="str">
        <f aca="false">IF(AF375/K375&gt;=1, "PLS CHECK", "")</f>
        <v/>
      </c>
      <c r="CB375" s="0" t="str">
        <f aca="false">IF(AG375/K375&gt;=1, "PLS CHECK", "")</f>
        <v/>
      </c>
    </row>
    <row r="376" customFormat="false" ht="12.5" hidden="false" customHeight="false" outlineLevel="0" collapsed="false">
      <c r="A376" s="0" t="n">
        <v>373</v>
      </c>
      <c r="B376" s="15" t="s">
        <v>117</v>
      </c>
      <c r="C376" s="16" t="s">
        <v>118</v>
      </c>
      <c r="D376" s="0" t="s">
        <v>152</v>
      </c>
      <c r="E376" s="0" t="n">
        <v>8.2</v>
      </c>
      <c r="F376" s="0" t="n">
        <v>12.6</v>
      </c>
      <c r="G376" s="0" t="n">
        <v>0.7</v>
      </c>
      <c r="H376" s="37"/>
      <c r="I376" s="0" t="n">
        <v>3.4</v>
      </c>
      <c r="J376" s="37"/>
      <c r="K376" s="37"/>
      <c r="L376" s="0" t="n">
        <v>1.4</v>
      </c>
      <c r="M376" s="0" t="n">
        <v>7.2</v>
      </c>
      <c r="N376" s="0" t="n">
        <v>0</v>
      </c>
      <c r="O376" s="0" t="n">
        <v>236</v>
      </c>
      <c r="P376" s="37"/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V376" s="0" t="n">
        <v>0</v>
      </c>
      <c r="AC376" s="0" t="n">
        <v>2.151</v>
      </c>
      <c r="AD376" s="37"/>
      <c r="AE376" s="0" t="n">
        <v>1.933</v>
      </c>
      <c r="AF376" s="0" t="n">
        <v>0.009</v>
      </c>
      <c r="AG376" s="37"/>
      <c r="AH376" s="0" t="n">
        <v>2.9</v>
      </c>
      <c r="AJ376" s="37"/>
      <c r="AP376" s="0" t="n">
        <v>0</v>
      </c>
      <c r="AY376" s="0" t="n">
        <v>0</v>
      </c>
      <c r="BF376" s="0" t="n">
        <f aca="false">IF(E376&lt;11,-3.6797*E376^2+48.115*E376-53.83,280.92*EXP(-0.2027*E376))</f>
        <v>93.289972</v>
      </c>
      <c r="BG376" s="0" t="n">
        <f aca="false">32.208*LN(F376)+21.438</f>
        <v>103.043306983941</v>
      </c>
      <c r="BH376" s="0" t="n">
        <f aca="false">IF(G376&lt;=2, -10*G376+100, 88.958*EXP(-0.0755*G376))</f>
        <v>93</v>
      </c>
      <c r="BI376" s="0" t="n">
        <f aca="false">IF(I376&lt;=100, 0.0053*(I376)^2-1.0332*I376+100.76, 122.82*EXP(-0.0092*I376))</f>
        <v>97.308388</v>
      </c>
      <c r="BJ376" s="0" t="e">
        <f aca="false">IF(P376&lt;=1000, -6.942*LN(P376)+107.59, -36.304*LN(P376)+310.72)</f>
        <v>#VALUE!</v>
      </c>
      <c r="BK376" s="0" t="e">
        <f aca="false">BF376^0.04*BG376^0.22*BH376^0.51*BI376^0.06*BJ376^0.17</f>
        <v>#VALUE!</v>
      </c>
      <c r="BL376" s="0" t="e">
        <f aca="false">IF(BK376&gt;=90, "Very Good", IF(BK376&gt;=80, "Good", IF(BK376&gt;=70, "Slightly Good", IF(BK376&gt;=60, "Average", IF(BK376&gt;=50, "Slightly Poor", IF(BK376&gt;=40, "Poor", "Very Poor"))))))</f>
        <v>#VALUE!</v>
      </c>
      <c r="BM376" s="0" t="e">
        <f aca="false">IF(P376&lt;=1000, -6.942*LN(P376)+107.59, IF(AND(P376&gt;1000, P376&lt;=5213),-36.304*LN(P376)+310.72, IF(P376&gt;5213, 10)))</f>
        <v>#VALUE!</v>
      </c>
      <c r="BN376" s="0" t="e">
        <f aca="false">BF376^0.04*BG376^0.22*BH376^0.51*BI376^0.06*BM376^0.17</f>
        <v>#VALUE!</v>
      </c>
      <c r="BO376" s="0" t="e">
        <f aca="false">IF(BN376&gt;=90, "Very Good", IF(BN376&gt;=80, "Good", IF(BN376&gt;=70, "Slightly Good", IF(BN376&gt;=60, "Average", IF(BN376&gt;=50, "Slightly Poor", IF(BN376&gt;=40, "Poor", "Very Poor"))))))</f>
        <v>#VALUE!</v>
      </c>
      <c r="BP376" s="0" t="e">
        <f aca="false">IF(AJ376&lt;=1000, -6.942*LN(AJ376)+107.59, IF(AND(AJ376&gt;1000, AJ376&lt;=5213),-36.304*LN(AJ376)+310.72, IF(AJ376&gt;5213, 10)))</f>
        <v>#VALUE!</v>
      </c>
      <c r="BQ376" s="0" t="e">
        <f aca="false">BF376^0.04*BG376^0.22*BH376^0.51*BI376^0.06*BP376^0.17</f>
        <v>#VALUE!</v>
      </c>
      <c r="BR376" s="0" t="e">
        <f aca="false">IF(BQ376&gt;=90, "Very Good", IF(BQ376&gt;=80, "Good", IF(BQ376&gt;=70, "Slightly Good", IF(BQ376&gt;=60, "Average", IF(BQ376&gt;=50, "Slightly Poor", IF(BQ376&gt;=40, "Poor", "Very Poor"))))))</f>
        <v>#VALUE!</v>
      </c>
      <c r="BT376" s="0" t="n">
        <f aca="false">9.81*LN(AH376)+30.6</f>
        <v>41.0448123298957</v>
      </c>
      <c r="BU376" s="0" t="str">
        <f aca="false">IF(BT376&lt;30, "Clean water", IF(AND(BT376&gt;=30, BT376&lt;40), "Hypolimia", IF(AND(BT376&gt;=40,BT376&lt;50), "Mesotrophic", IF(AND(BT376&gt;=50, BT376&lt;70), "Eutrophic", IF(BT376&gt;70,"Hypertrophic")))))</f>
        <v>Mesotrophic</v>
      </c>
      <c r="BW376" s="0" t="e">
        <f aca="false">IF(G376/H376&gt;=1, "PLS CHECK", "")</f>
        <v>#DIV/0!</v>
      </c>
      <c r="BX376" s="0" t="e">
        <f aca="false">IF(AC376/J376&gt;=1, "PLS CHECK", "")</f>
        <v>#DIV/0!</v>
      </c>
      <c r="BY376" s="0" t="e">
        <f aca="false">IF(AE376/J376&gt;=1, "PLS CHECK", "")</f>
        <v>#DIV/0!</v>
      </c>
      <c r="BZ376" s="0" t="e">
        <f aca="false">IF(AD376/J376&gt;=1, "PLS CHECK", "")</f>
        <v>#DIV/0!</v>
      </c>
      <c r="CA376" s="0" t="e">
        <f aca="false">IF(AF376/K376&gt;=1, "PLS CHECK", "")</f>
        <v>#DIV/0!</v>
      </c>
      <c r="CB376" s="0" t="e">
        <f aca="false">IF(AG376/K376&gt;=1, "PLS CHECK", "")</f>
        <v>#DIV/0!</v>
      </c>
    </row>
    <row r="377" customFormat="false" ht="12.5" hidden="false" customHeight="false" outlineLevel="0" collapsed="false">
      <c r="A377" s="0" t="n">
        <v>374</v>
      </c>
      <c r="B377" s="15" t="s">
        <v>119</v>
      </c>
      <c r="C377" s="16" t="s">
        <v>120</v>
      </c>
      <c r="D377" s="0" t="s">
        <v>152</v>
      </c>
      <c r="E377" s="0" t="n">
        <v>8.3</v>
      </c>
      <c r="F377" s="0" t="n">
        <v>12.5</v>
      </c>
      <c r="G377" s="0" t="n">
        <v>0.7</v>
      </c>
      <c r="H377" s="37"/>
      <c r="I377" s="0" t="n">
        <v>1</v>
      </c>
      <c r="J377" s="0" t="n">
        <v>2.658</v>
      </c>
      <c r="K377" s="37"/>
      <c r="L377" s="0" t="n">
        <v>1.4</v>
      </c>
      <c r="M377" s="0" t="n">
        <v>6.6</v>
      </c>
      <c r="N377" s="0" t="n">
        <v>0</v>
      </c>
      <c r="O377" s="0" t="n">
        <v>259</v>
      </c>
      <c r="P377" s="37"/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V377" s="0" t="n">
        <v>0</v>
      </c>
      <c r="AC377" s="0" t="n">
        <v>2.565</v>
      </c>
      <c r="AD377" s="37"/>
      <c r="AE377" s="0" t="n">
        <v>2.134</v>
      </c>
      <c r="AF377" s="0" t="n">
        <v>0.009</v>
      </c>
      <c r="AG377" s="37"/>
      <c r="AH377" s="0" t="n">
        <v>2.9</v>
      </c>
      <c r="AJ377" s="0" t="n">
        <v>200</v>
      </c>
      <c r="AP377" s="0" t="n">
        <v>0</v>
      </c>
      <c r="AY377" s="0" t="n">
        <v>0</v>
      </c>
      <c r="BF377" s="0" t="n">
        <f aca="false">IF(E377&lt;11,-3.6797*E377^2+48.115*E377-53.83,280.92*EXP(-0.2027*E377))</f>
        <v>92.029967</v>
      </c>
      <c r="BG377" s="0" t="n">
        <f aca="false">32.208*LN(F377)+21.438</f>
        <v>102.78666817588</v>
      </c>
      <c r="BH377" s="0" t="n">
        <f aca="false">IF(G377&lt;=2, -10*G377+100, 88.958*EXP(-0.0755*G377))</f>
        <v>93</v>
      </c>
      <c r="BI377" s="0" t="n">
        <f aca="false">IF(I377&lt;=100, 0.0053*(I377)^2-1.0332*I377+100.76, 122.82*EXP(-0.0092*I377))</f>
        <v>99.7321</v>
      </c>
      <c r="BJ377" s="0" t="e">
        <f aca="false">IF(P377&lt;=1000, -6.942*LN(P377)+107.59, -36.304*LN(P377)+310.72)</f>
        <v>#VALUE!</v>
      </c>
      <c r="BK377" s="0" t="e">
        <f aca="false">BF377^0.04*BG377^0.22*BH377^0.51*BI377^0.06*BJ377^0.17</f>
        <v>#VALUE!</v>
      </c>
      <c r="BL377" s="0" t="e">
        <f aca="false">IF(BK377&gt;=90, "Very Good", IF(BK377&gt;=80, "Good", IF(BK377&gt;=70, "Slightly Good", IF(BK377&gt;=60, "Average", IF(BK377&gt;=50, "Slightly Poor", IF(BK377&gt;=40, "Poor", "Very Poor"))))))</f>
        <v>#VALUE!</v>
      </c>
      <c r="BM377" s="0" t="e">
        <f aca="false">IF(P377&lt;=1000, -6.942*LN(P377)+107.59, IF(AND(P377&gt;1000, P377&lt;=5213),-36.304*LN(P377)+310.72, IF(P377&gt;5213, 10)))</f>
        <v>#VALUE!</v>
      </c>
      <c r="BN377" s="0" t="e">
        <f aca="false">BF377^0.04*BG377^0.22*BH377^0.51*BI377^0.06*BM377^0.17</f>
        <v>#VALUE!</v>
      </c>
      <c r="BO377" s="0" t="e">
        <f aca="false">IF(BN377&gt;=90, "Very Good", IF(BN377&gt;=80, "Good", IF(BN377&gt;=70, "Slightly Good", IF(BN377&gt;=60, "Average", IF(BN377&gt;=50, "Slightly Poor", IF(BN377&gt;=40, "Poor", "Very Poor"))))))</f>
        <v>#VALUE!</v>
      </c>
      <c r="BP377" s="0" t="n">
        <f aca="false">IF(AJ377&lt;=1000, -6.942*LN(AJ377)+107.59, IF(AND(AJ377&gt;1000, AJ377&lt;=5213),-36.304*LN(AJ377)+310.72, IF(AJ377&gt;5213, 10)))</f>
        <v>70.8090808414235</v>
      </c>
      <c r="BQ377" s="0" t="n">
        <f aca="false">BF377^0.04*BG377^0.22*BH377^0.51*BI377^0.06*BP377^0.17</f>
        <v>91.1076381870226</v>
      </c>
      <c r="BR377" s="0" t="str">
        <f aca="false">IF(BQ377&gt;=90, "Very Good", IF(BQ377&gt;=80, "Good", IF(BQ377&gt;=70, "Slightly Good", IF(BQ377&gt;=60, "Average", IF(BQ377&gt;=50, "Slightly Poor", IF(BQ377&gt;=40, "Poor", "Very Poor"))))))</f>
        <v>Very Good</v>
      </c>
      <c r="BT377" s="0" t="n">
        <f aca="false">9.81*LN(AH377)+30.6</f>
        <v>41.0448123298957</v>
      </c>
      <c r="BU377" s="0" t="str">
        <f aca="false">IF(BT377&lt;30, "Clean water", IF(AND(BT377&gt;=30, BT377&lt;40), "Hypolimia", IF(AND(BT377&gt;=40,BT377&lt;50), "Mesotrophic", IF(AND(BT377&gt;=50, BT377&lt;70), "Eutrophic", IF(BT377&gt;70,"Hypertrophic")))))</f>
        <v>Mesotrophic</v>
      </c>
      <c r="BW377" s="0" t="e">
        <f aca="false">IF(G377/H377&gt;=1, "PLS CHECK", "")</f>
        <v>#DIV/0!</v>
      </c>
      <c r="BX377" s="0" t="str">
        <f aca="false">IF(AC377/J377&gt;=1, "PLS CHECK", "")</f>
        <v/>
      </c>
      <c r="BY377" s="0" t="str">
        <f aca="false">IF(AE377/J377&gt;=1, "PLS CHECK", "")</f>
        <v/>
      </c>
      <c r="BZ377" s="0" t="str">
        <f aca="false">IF(AD377/J377&gt;=1, "PLS CHECK", "")</f>
        <v/>
      </c>
      <c r="CA377" s="0" t="e">
        <f aca="false">IF(AF377/K377&gt;=1, "PLS CHECK", "")</f>
        <v>#DIV/0!</v>
      </c>
      <c r="CB377" s="0" t="e">
        <f aca="false">IF(AG377/K377&gt;=1, "PLS CHECK", "")</f>
        <v>#DIV/0!</v>
      </c>
    </row>
    <row r="378" customFormat="false" ht="12.5" hidden="false" customHeight="false" outlineLevel="0" collapsed="false">
      <c r="A378" s="0" t="n">
        <v>375</v>
      </c>
      <c r="B378" s="15" t="s">
        <v>121</v>
      </c>
      <c r="C378" s="16" t="s">
        <v>122</v>
      </c>
      <c r="D378" s="0" t="s">
        <v>152</v>
      </c>
      <c r="E378" s="0" t="n">
        <v>7.6</v>
      </c>
      <c r="F378" s="37"/>
      <c r="G378" s="0" t="n">
        <v>1.6</v>
      </c>
      <c r="H378" s="37"/>
      <c r="I378" s="0" t="n">
        <v>1.1</v>
      </c>
      <c r="J378" s="0" t="n">
        <v>3.008</v>
      </c>
      <c r="K378" s="0" t="n">
        <v>0.043</v>
      </c>
      <c r="L378" s="0" t="n">
        <v>1.5</v>
      </c>
      <c r="M378" s="0" t="n">
        <v>5.7</v>
      </c>
      <c r="N378" s="0" t="n">
        <v>0</v>
      </c>
      <c r="O378" s="0" t="n">
        <v>570</v>
      </c>
      <c r="P378" s="0" t="n">
        <v>2600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V378" s="0" t="n">
        <v>0</v>
      </c>
      <c r="AC378" s="0" t="n">
        <v>2.93</v>
      </c>
      <c r="AD378" s="0" t="n">
        <v>0.042</v>
      </c>
      <c r="AE378" s="0" t="n">
        <v>2.583</v>
      </c>
      <c r="AF378" s="0" t="n">
        <v>0.03</v>
      </c>
      <c r="AG378" s="0" t="n">
        <v>0.008</v>
      </c>
      <c r="AH378" s="0" t="n">
        <v>2.4</v>
      </c>
      <c r="AJ378" s="0" t="n">
        <v>69</v>
      </c>
      <c r="AP378" s="0" t="n">
        <v>0</v>
      </c>
      <c r="AY378" s="0" t="n">
        <v>0</v>
      </c>
      <c r="BF378" s="0" t="n">
        <f aca="false">IF(E378&lt;11,-3.6797*E378^2+48.115*E378-53.83,280.92*EXP(-0.2027*E378))</f>
        <v>99.304528</v>
      </c>
      <c r="BG378" s="0" t="e">
        <f aca="false">32.208*LN(F378)+21.438</f>
        <v>#VALUE!</v>
      </c>
      <c r="BH378" s="0" t="n">
        <f aca="false">IF(G378&lt;=2, -10*G378+100, 88.958*EXP(-0.0755*G378))</f>
        <v>84</v>
      </c>
      <c r="BI378" s="0" t="n">
        <f aca="false">IF(I378&lt;=100, 0.0053*(I378)^2-1.0332*I378+100.76, 122.82*EXP(-0.0092*I378))</f>
        <v>99.629893</v>
      </c>
      <c r="BJ378" s="0" t="n">
        <f aca="false">IF(P378&lt;=1000, -6.942*LN(P378)+107.59, -36.304*LN(P378)+310.72)</f>
        <v>25.2519648515565</v>
      </c>
      <c r="BK378" s="0" t="e">
        <f aca="false">BF378^0.04*BG378^0.22*BH378^0.51*BI378^0.06*BJ378^0.17</f>
        <v>#VALUE!</v>
      </c>
      <c r="BL378" s="0" t="e">
        <f aca="false">IF(BK378&gt;=90, "Very Good", IF(BK378&gt;=80, "Good", IF(BK378&gt;=70, "Slightly Good", IF(BK378&gt;=60, "Average", IF(BK378&gt;=50, "Slightly Poor", IF(BK378&gt;=40, "Poor", "Very Poor"))))))</f>
        <v>#VALUE!</v>
      </c>
      <c r="BM378" s="0" t="n">
        <f aca="false">IF(P378&lt;=1000, -6.942*LN(P378)+107.59, IF(AND(P378&gt;1000, P378&lt;=5213),-36.304*LN(P378)+310.72, IF(P378&gt;5213, 10)))</f>
        <v>25.2519648515565</v>
      </c>
      <c r="BN378" s="0" t="e">
        <f aca="false">BF378^0.04*BG378^0.22*BH378^0.51*BI378^0.06*BM378^0.17</f>
        <v>#VALUE!</v>
      </c>
      <c r="BO378" s="0" t="e">
        <f aca="false">IF(BN378&gt;=90, "Very Good", IF(BN378&gt;=80, "Good", IF(BN378&gt;=70, "Slightly Good", IF(BN378&gt;=60, "Average", IF(BN378&gt;=50, "Slightly Poor", IF(BN378&gt;=40, "Poor", "Very Poor"))))))</f>
        <v>#VALUE!</v>
      </c>
      <c r="BP378" s="0" t="n">
        <f aca="false">IF(AJ378&lt;=1000, -6.942*LN(AJ378)+107.59, IF(AND(AJ378&gt;1000, AJ378&lt;=5213),-36.304*LN(AJ378)+310.72, IF(AJ378&gt;5213, 10)))</f>
        <v>78.1968326450858</v>
      </c>
      <c r="BQ378" s="0" t="e">
        <f aca="false">BF378^0.04*BG378^0.22*BH378^0.51*BI378^0.06*BP378^0.17</f>
        <v>#VALUE!</v>
      </c>
      <c r="BR378" s="0" t="e">
        <f aca="false">IF(BQ378&gt;=90, "Very Good", IF(BQ378&gt;=80, "Good", IF(BQ378&gt;=70, "Slightly Good", IF(BQ378&gt;=60, "Average", IF(BQ378&gt;=50, "Slightly Poor", IF(BQ378&gt;=40, "Poor", "Very Poor"))))))</f>
        <v>#VALUE!</v>
      </c>
      <c r="BT378" s="0" t="n">
        <f aca="false">9.81*LN(AH378)+30.6</f>
        <v>39.1883483134418</v>
      </c>
      <c r="BU378" s="0" t="str">
        <f aca="false">IF(BT378&lt;30, "Clean water", IF(AND(BT378&gt;=30, BT378&lt;40), "Hypolimia", IF(AND(BT378&gt;=40,BT378&lt;50), "Mesotrophic", IF(AND(BT378&gt;=50, BT378&lt;70), "Eutrophic", IF(BT378&gt;70,"Hypertrophic")))))</f>
        <v>Hypolimia</v>
      </c>
      <c r="BW378" s="0" t="e">
        <f aca="false">IF(G378/H378&gt;=1, "PLS CHECK", "")</f>
        <v>#DIV/0!</v>
      </c>
      <c r="BX378" s="0" t="str">
        <f aca="false">IF(AC378/J378&gt;=1, "PLS CHECK", "")</f>
        <v/>
      </c>
      <c r="BY378" s="0" t="str">
        <f aca="false">IF(AE378/J378&gt;=1, "PLS CHECK", "")</f>
        <v/>
      </c>
      <c r="BZ378" s="0" t="str">
        <f aca="false">IF(AD378/J378&gt;=1, "PLS CHECK", "")</f>
        <v/>
      </c>
      <c r="CA378" s="0" t="str">
        <f aca="false">IF(AF378/K378&gt;=1, "PLS CHECK", "")</f>
        <v/>
      </c>
      <c r="CB378" s="0" t="str">
        <f aca="false">IF(AG378/K378&gt;=1, "PLS CHECK", "")</f>
        <v/>
      </c>
    </row>
    <row r="379" customFormat="false" ht="12.5" hidden="false" customHeight="false" outlineLevel="0" collapsed="false">
      <c r="A379" s="0" t="n">
        <v>376</v>
      </c>
      <c r="B379" s="15" t="s">
        <v>140</v>
      </c>
      <c r="C379" s="16" t="s">
        <v>141</v>
      </c>
      <c r="D379" s="0" t="s">
        <v>152</v>
      </c>
      <c r="E379" s="0" t="n">
        <v>7.9</v>
      </c>
      <c r="F379" s="0" t="n">
        <v>11</v>
      </c>
      <c r="G379" s="0" t="n">
        <v>1.1</v>
      </c>
      <c r="H379" s="0" t="n">
        <v>2.6</v>
      </c>
      <c r="I379" s="0" t="n">
        <v>2.5</v>
      </c>
      <c r="J379" s="0" t="n">
        <v>3.372</v>
      </c>
      <c r="K379" s="0" t="n">
        <v>0.07</v>
      </c>
      <c r="L379" s="0" t="n">
        <v>1.4</v>
      </c>
      <c r="M379" s="0" t="n">
        <v>5.9</v>
      </c>
      <c r="O379" s="0" t="n">
        <v>481</v>
      </c>
      <c r="BD379" s="0" t="n">
        <v>0.016</v>
      </c>
      <c r="BF379" s="0" t="n">
        <f aca="false">IF(E379&lt;11,-3.6797*E379^2+48.115*E379-53.83,280.92*EXP(-0.2027*E379))</f>
        <v>96.6284230000001</v>
      </c>
      <c r="BG379" s="0" t="n">
        <f aca="false">32.208*LN(F379)+21.438</f>
        <v>98.6694109462899</v>
      </c>
      <c r="BH379" s="0" t="n">
        <f aca="false">IF(G379&lt;=2, -10*G379+100, 88.958*EXP(-0.0755*G379))</f>
        <v>89</v>
      </c>
      <c r="BI379" s="0" t="n">
        <f aca="false">IF(I379&lt;=100, 0.0053*(I379)^2-1.0332*I379+100.76, 122.82*EXP(-0.0092*I379))</f>
        <v>98.210125</v>
      </c>
      <c r="BJ379" s="0" t="e">
        <f aca="false">IF(P379&lt;=1000, -6.942*LN(P379)+107.59, -36.304*LN(P379)+310.72)</f>
        <v>#VALUE!</v>
      </c>
      <c r="BK379" s="0" t="e">
        <f aca="false">BF379^0.04*BG379^0.22*BH379^0.51*BI379^0.06*BJ379^0.17</f>
        <v>#VALUE!</v>
      </c>
      <c r="BL379" s="0" t="e">
        <f aca="false">IF(BK379&gt;=90, "Very Good", IF(BK379&gt;=80, "Good", IF(BK379&gt;=70, "Slightly Good", IF(BK379&gt;=60, "Average", IF(BK379&gt;=50, "Slightly Poor", IF(BK379&gt;=40, "Poor", "Very Poor"))))))</f>
        <v>#VALUE!</v>
      </c>
      <c r="BM379" s="0" t="e">
        <f aca="false">IF(P379&lt;=1000, -6.942*LN(P379)+107.59, IF(AND(P379&gt;1000, P379&lt;=5213),-36.304*LN(P379)+310.72, IF(P379&gt;5213, 10)))</f>
        <v>#VALUE!</v>
      </c>
      <c r="BN379" s="0" t="e">
        <f aca="false">BF379^0.04*BG379^0.22*BH379^0.51*BI379^0.06*BM379^0.17</f>
        <v>#VALUE!</v>
      </c>
      <c r="BO379" s="0" t="e">
        <f aca="false">IF(BN379&gt;=90, "Very Good", IF(BN379&gt;=80, "Good", IF(BN379&gt;=70, "Slightly Good", IF(BN379&gt;=60, "Average", IF(BN379&gt;=50, "Slightly Poor", IF(BN379&gt;=40, "Poor", "Very Poor"))))))</f>
        <v>#VALUE!</v>
      </c>
      <c r="BP379" s="0" t="e">
        <f aca="false">IF(AJ379&lt;=1000, -6.942*LN(AJ379)+107.59, IF(AND(AJ379&gt;1000, AJ379&lt;=5213),-36.304*LN(AJ379)+310.72, IF(AJ379&gt;5213, 10)))</f>
        <v>#VALUE!</v>
      </c>
      <c r="BQ379" s="0" t="e">
        <f aca="false">BF379^0.04*BG379^0.22*BH379^0.51*BI379^0.06*BP379^0.17</f>
        <v>#VALUE!</v>
      </c>
      <c r="BR379" s="0" t="e">
        <f aca="false">IF(BQ379&gt;=90, "Very Good", IF(BQ379&gt;=80, "Good", IF(BQ379&gt;=70, "Slightly Good", IF(BQ379&gt;=60, "Average", IF(BQ379&gt;=50, "Slightly Poor", IF(BQ379&gt;=40, "Poor", "Very Poor"))))))</f>
        <v>#VALUE!</v>
      </c>
      <c r="BT379" s="0" t="e">
        <f aca="false">9.81*LN(AH379)+30.6</f>
        <v>#VALUE!</v>
      </c>
      <c r="BU379" s="0" t="e">
        <f aca="false">IF(BT379&lt;30, "Clean water", IF(AND(BT379&gt;=30, BT379&lt;40), "Hypolimia", IF(AND(BT379&gt;=40,BT379&lt;50), "Mesotrophic", IF(AND(BT379&gt;=50, BT379&lt;70), "Eutrophic", IF(BT379&gt;70,"Hypertrophic")))))</f>
        <v>#VALUE!</v>
      </c>
      <c r="BW379" s="0" t="str">
        <f aca="false">IF(G379/H379&gt;=1, "PLS CHECK", "")</f>
        <v/>
      </c>
      <c r="BX379" s="0" t="str">
        <f aca="false">IF(AC379/J379&gt;=1, "PLS CHECK", "")</f>
        <v/>
      </c>
      <c r="BY379" s="0" t="str">
        <f aca="false">IF(AE379/J379&gt;=1, "PLS CHECK", "")</f>
        <v/>
      </c>
      <c r="BZ379" s="0" t="str">
        <f aca="false">IF(AD379/J379&gt;=1, "PLS CHECK", "")</f>
        <v/>
      </c>
      <c r="CA379" s="0" t="str">
        <f aca="false">IF(AF379/K379&gt;=1, "PLS CHECK", "")</f>
        <v/>
      </c>
      <c r="CB379" s="0" t="str">
        <f aca="false">IF(AG379/K379&gt;=1, "PLS CHECK", "")</f>
        <v/>
      </c>
    </row>
    <row r="380" customFormat="false" ht="12.5" hidden="false" customHeight="false" outlineLevel="0" collapsed="false">
      <c r="A380" s="0" t="n">
        <v>377</v>
      </c>
      <c r="B380" s="15" t="s">
        <v>123</v>
      </c>
      <c r="C380" s="16" t="s">
        <v>124</v>
      </c>
      <c r="D380" s="0" t="s">
        <v>152</v>
      </c>
      <c r="E380" s="0" t="n">
        <v>7.4</v>
      </c>
      <c r="F380" s="0" t="n">
        <v>9.8</v>
      </c>
      <c r="G380" s="0" t="n">
        <v>2.9</v>
      </c>
      <c r="H380" s="0" t="n">
        <v>5.5</v>
      </c>
      <c r="I380" s="0" t="n">
        <v>1.7</v>
      </c>
      <c r="J380" s="37"/>
      <c r="K380" s="0" t="n">
        <v>0.166</v>
      </c>
      <c r="L380" s="0" t="n">
        <v>4.6</v>
      </c>
      <c r="M380" s="0" t="n">
        <v>10.2</v>
      </c>
      <c r="N380" s="0" t="n">
        <v>0</v>
      </c>
      <c r="O380" s="0" t="n">
        <v>601</v>
      </c>
      <c r="P380" s="0" t="n">
        <v>30000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V380" s="0" t="n">
        <v>0</v>
      </c>
      <c r="AC380" s="37"/>
      <c r="AD380" s="37"/>
      <c r="AE380" s="0" t="n">
        <v>6.271</v>
      </c>
      <c r="AF380" s="37"/>
      <c r="AG380" s="37"/>
      <c r="AH380" s="0" t="n">
        <v>3</v>
      </c>
      <c r="AJ380" s="0" t="n">
        <v>3600</v>
      </c>
      <c r="AP380" s="0" t="n">
        <v>0.1</v>
      </c>
      <c r="AY380" s="0" t="n">
        <v>0</v>
      </c>
      <c r="BF380" s="0" t="n">
        <f aca="false">IF(E380&lt;11,-3.6797*E380^2+48.115*E380-53.83,280.92*EXP(-0.2027*E380))</f>
        <v>100.720628</v>
      </c>
      <c r="BG380" s="0" t="n">
        <f aca="false">32.208*LN(F380)+21.438</f>
        <v>94.9489718778696</v>
      </c>
      <c r="BH380" s="0" t="n">
        <f aca="false">IF(G380&lt;=2, -10*G380+100, 88.958*EXP(-0.0755*G380))</f>
        <v>71.4654665875093</v>
      </c>
      <c r="BI380" s="0" t="n">
        <f aca="false">IF(I380&lt;=100, 0.0053*(I380)^2-1.0332*I380+100.76, 122.82*EXP(-0.0092*I380))</f>
        <v>99.018877</v>
      </c>
      <c r="BJ380" s="0" t="n">
        <f aca="false">IF(P380&lt;=1000, -6.942*LN(P380)+107.59, -36.304*LN(P380)+310.72)</f>
        <v>-63.5362173920304</v>
      </c>
      <c r="BK380" s="0" t="e">
        <f aca="false">BF380^0.04*BG380^0.22*BH380^0.51*BI380^0.06*BJ380^0.17</f>
        <v>#NUM!</v>
      </c>
      <c r="BL380" s="0" t="e">
        <f aca="false">IF(BK380&gt;=90, "Very Good", IF(BK380&gt;=80, "Good", IF(BK380&gt;=70, "Slightly Good", IF(BK380&gt;=60, "Average", IF(BK380&gt;=50, "Slightly Poor", IF(BK380&gt;=40, "Poor", "Very Poor"))))))</f>
        <v>#NUM!</v>
      </c>
      <c r="BM380" s="0" t="n">
        <f aca="false">IF(P380&lt;=1000, -6.942*LN(P380)+107.59, IF(AND(P380&gt;1000, P380&lt;=5213),-36.304*LN(P380)+310.72, IF(P380&gt;5213, 10)))</f>
        <v>10</v>
      </c>
      <c r="BN380" s="0" t="n">
        <f aca="false">BF380^0.04*BG380^0.22*BH380^0.51*BI380^0.06*BM380^0.17</f>
        <v>56.2995280838658</v>
      </c>
      <c r="BO380" s="0" t="str">
        <f aca="false">IF(BN380&gt;=90, "Very Good", IF(BN380&gt;=80, "Good", IF(BN380&gt;=70, "Slightly Good", IF(BN380&gt;=60, "Average", IF(BN380&gt;=50, "Slightly Poor", IF(BN380&gt;=40, "Poor", "Very Poor"))))))</f>
        <v>Slightly Poor</v>
      </c>
      <c r="BP380" s="0" t="n">
        <f aca="false">IF(AJ380&lt;=1000, -6.942*LN(AJ380)+107.59, IF(AND(AJ380&gt;1000, AJ380&lt;=5213),-36.304*LN(AJ380)+310.72, IF(AJ380&gt;5213, 10)))</f>
        <v>13.4378300261777</v>
      </c>
      <c r="BQ380" s="0" t="n">
        <f aca="false">BF380^0.04*BG380^0.22*BH380^0.51*BI380^0.06*BP380^0.17</f>
        <v>59.1998639826381</v>
      </c>
      <c r="BR380" s="0" t="str">
        <f aca="false">IF(BQ380&gt;=90, "Very Good", IF(BQ380&gt;=80, "Good", IF(BQ380&gt;=70, "Slightly Good", IF(BQ380&gt;=60, "Average", IF(BQ380&gt;=50, "Slightly Poor", IF(BQ380&gt;=40, "Poor", "Very Poor"))))))</f>
        <v>Slightly Poor</v>
      </c>
      <c r="BT380" s="0" t="n">
        <f aca="false">9.81*LN(AH380)+30.6</f>
        <v>41.3773865518342</v>
      </c>
      <c r="BU380" s="0" t="str">
        <f aca="false">IF(BT380&lt;30, "Clean water", IF(AND(BT380&gt;=30, BT380&lt;40), "Hypolimia", IF(AND(BT380&gt;=40,BT380&lt;50), "Mesotrophic", IF(AND(BT380&gt;=50, BT380&lt;70), "Eutrophic", IF(BT380&gt;70,"Hypertrophic")))))</f>
        <v>Mesotrophic</v>
      </c>
      <c r="BW380" s="0" t="str">
        <f aca="false">IF(G380/H380&gt;=1, "PLS CHECK", "")</f>
        <v/>
      </c>
      <c r="BX380" s="0" t="e">
        <f aca="false">IF(AC380/J380&gt;=1, "PLS CHECK", "")</f>
        <v>#DIV/0!</v>
      </c>
      <c r="BY380" s="0" t="e">
        <f aca="false">IF(AE380/J380&gt;=1, "PLS CHECK", "")</f>
        <v>#DIV/0!</v>
      </c>
      <c r="BZ380" s="0" t="e">
        <f aca="false">IF(AD380/J380&gt;=1, "PLS CHECK", "")</f>
        <v>#DIV/0!</v>
      </c>
      <c r="CA380" s="0" t="str">
        <f aca="false">IF(AF380/K380&gt;=1, "PLS CHECK", "")</f>
        <v/>
      </c>
      <c r="CB380" s="0" t="str">
        <f aca="false">IF(AG380/K380&gt;=1, "PLS CHECK", "")</f>
        <v/>
      </c>
    </row>
    <row r="381" customFormat="false" ht="12.5" hidden="false" customHeight="false" outlineLevel="0" collapsed="false">
      <c r="A381" s="0" t="n">
        <v>378</v>
      </c>
      <c r="B381" s="15" t="s">
        <v>125</v>
      </c>
      <c r="C381" s="16" t="s">
        <v>126</v>
      </c>
      <c r="D381" s="0" t="s">
        <v>152</v>
      </c>
      <c r="E381" s="0" t="n">
        <v>7.8</v>
      </c>
      <c r="F381" s="0" t="n">
        <v>13.4</v>
      </c>
      <c r="G381" s="0" t="n">
        <v>1.5</v>
      </c>
      <c r="H381" s="37"/>
      <c r="I381" s="0" t="n">
        <v>1.3</v>
      </c>
      <c r="J381" s="0" t="n">
        <v>9.486</v>
      </c>
      <c r="K381" s="0" t="n">
        <v>0.052</v>
      </c>
      <c r="L381" s="0" t="n">
        <v>1.6</v>
      </c>
      <c r="M381" s="0" t="n">
        <v>6.2</v>
      </c>
      <c r="N381" s="0" t="n">
        <v>0</v>
      </c>
      <c r="O381" s="0" t="n">
        <v>606</v>
      </c>
      <c r="P381" s="0" t="n">
        <v>6000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V381" s="0" t="n">
        <v>0</v>
      </c>
      <c r="AC381" s="0" t="n">
        <v>9.385</v>
      </c>
      <c r="AD381" s="0" t="n">
        <v>0.468</v>
      </c>
      <c r="AE381" s="37"/>
      <c r="AF381" s="0" t="n">
        <v>0.044</v>
      </c>
      <c r="AG381" s="0" t="n">
        <v>0.005</v>
      </c>
      <c r="AH381" s="0" t="n">
        <v>8.3</v>
      </c>
      <c r="AJ381" s="0" t="n">
        <v>200</v>
      </c>
      <c r="AP381" s="0" t="n">
        <v>0</v>
      </c>
      <c r="AY381" s="0" t="n">
        <v>0</v>
      </c>
      <c r="BF381" s="0" t="n">
        <f aca="false">IF(E381&lt;11,-3.6797*E381^2+48.115*E381-53.83,280.92*EXP(-0.2027*E381))</f>
        <v>97.5940520000001</v>
      </c>
      <c r="BG381" s="0" t="n">
        <f aca="false">32.208*LN(F381)+21.438</f>
        <v>105.025963601667</v>
      </c>
      <c r="BH381" s="0" t="n">
        <f aca="false">IF(G381&lt;=2, -10*G381+100, 88.958*EXP(-0.0755*G381))</f>
        <v>85</v>
      </c>
      <c r="BI381" s="0" t="n">
        <f aca="false">IF(I381&lt;=100, 0.0053*(I381)^2-1.0332*I381+100.76, 122.82*EXP(-0.0092*I381))</f>
        <v>99.425797</v>
      </c>
      <c r="BJ381" s="0" t="n">
        <f aca="false">IF(P381&lt;=1000, -6.942*LN(P381)+107.59, -36.304*LN(P381)+310.72)</f>
        <v>-5.10718341902276</v>
      </c>
      <c r="BK381" s="0" t="e">
        <f aca="false">BF381^0.04*BG381^0.22*BH381^0.51*BI381^0.06*BJ381^0.17</f>
        <v>#NUM!</v>
      </c>
      <c r="BL381" s="0" t="e">
        <f aca="false">IF(BK381&gt;=90, "Very Good", IF(BK381&gt;=80, "Good", IF(BK381&gt;=70, "Slightly Good", IF(BK381&gt;=60, "Average", IF(BK381&gt;=50, "Slightly Poor", IF(BK381&gt;=40, "Poor", "Very Poor"))))))</f>
        <v>#NUM!</v>
      </c>
      <c r="BM381" s="0" t="n">
        <f aca="false">IF(P381&lt;=1000, -6.942*LN(P381)+107.59, IF(AND(P381&gt;1000, P381&lt;=5213),-36.304*LN(P381)+310.72, IF(P381&gt;5213, 10)))</f>
        <v>10</v>
      </c>
      <c r="BN381" s="0" t="n">
        <f aca="false">BF381^0.04*BG381^0.22*BH381^0.51*BI381^0.06*BM381^0.17</f>
        <v>62.8225845391165</v>
      </c>
      <c r="BO381" s="0" t="str">
        <f aca="false">IF(BN381&gt;=90, "Very Good", IF(BN381&gt;=80, "Good", IF(BN381&gt;=70, "Slightly Good", IF(BN381&gt;=60, "Average", IF(BN381&gt;=50, "Slightly Poor", IF(BN381&gt;=40, "Poor", "Very Poor"))))))</f>
        <v>Average</v>
      </c>
      <c r="BP381" s="0" t="n">
        <f aca="false">IF(AJ381&lt;=1000, -6.942*LN(AJ381)+107.59, IF(AND(AJ381&gt;1000, AJ381&lt;=5213),-36.304*LN(AJ381)+310.72, IF(AJ381&gt;5213, 10)))</f>
        <v>70.8090808414235</v>
      </c>
      <c r="BQ381" s="0" t="n">
        <f aca="false">BF381^0.04*BG381^0.22*BH381^0.51*BI381^0.06*BP381^0.17</f>
        <v>87.6255833286106</v>
      </c>
      <c r="BR381" s="0" t="str">
        <f aca="false">IF(BQ381&gt;=90, "Very Good", IF(BQ381&gt;=80, "Good", IF(BQ381&gt;=70, "Slightly Good", IF(BQ381&gt;=60, "Average", IF(BQ381&gt;=50, "Slightly Poor", IF(BQ381&gt;=40, "Poor", "Very Poor"))))))</f>
        <v>Good</v>
      </c>
      <c r="BT381" s="0" t="n">
        <f aca="false">9.81*LN(AH381)+30.6</f>
        <v>51.360466600213</v>
      </c>
      <c r="BU381" s="0" t="str">
        <f aca="false">IF(BT381&lt;30, "Clean water", IF(AND(BT381&gt;=30, BT381&lt;40), "Hypolimia", IF(AND(BT381&gt;=40,BT381&lt;50), "Mesotrophic", IF(AND(BT381&gt;=50, BT381&lt;70), "Eutrophic", IF(BT381&gt;70,"Hypertrophic")))))</f>
        <v>Eutrophic</v>
      </c>
      <c r="BW381" s="0" t="e">
        <f aca="false">IF(G381/H381&gt;=1, "PLS CHECK", "")</f>
        <v>#DIV/0!</v>
      </c>
      <c r="BX381" s="0" t="str">
        <f aca="false">IF(AC381/J381&gt;=1, "PLS CHECK", "")</f>
        <v/>
      </c>
      <c r="BY381" s="0" t="str">
        <f aca="false">IF(AE381/J381&gt;=1, "PLS CHECK", "")</f>
        <v/>
      </c>
      <c r="BZ381" s="0" t="str">
        <f aca="false">IF(AD381/J381&gt;=1, "PLS CHECK", "")</f>
        <v/>
      </c>
      <c r="CA381" s="0" t="str">
        <f aca="false">IF(AF381/K381&gt;=1, "PLS CHECK", "")</f>
        <v/>
      </c>
      <c r="CB381" s="0" t="str">
        <f aca="false">IF(AG381/K381&gt;=1, "PLS CHECK", "")</f>
        <v/>
      </c>
    </row>
    <row r="382" customFormat="false" ht="12.5" hidden="false" customHeight="false" outlineLevel="0" collapsed="false">
      <c r="A382" s="0" t="n">
        <v>379</v>
      </c>
      <c r="B382" s="15" t="s">
        <v>72</v>
      </c>
      <c r="C382" s="16" t="s">
        <v>73</v>
      </c>
      <c r="D382" s="0" t="s">
        <v>153</v>
      </c>
      <c r="E382" s="0" t="n">
        <v>8</v>
      </c>
      <c r="F382" s="0" t="n">
        <v>13.1</v>
      </c>
      <c r="G382" s="0" t="n">
        <v>1.3</v>
      </c>
      <c r="H382" s="0" t="n">
        <v>5.4</v>
      </c>
      <c r="I382" s="0" t="n">
        <v>5.1</v>
      </c>
      <c r="J382" s="0" t="n">
        <v>5.899</v>
      </c>
      <c r="K382" s="0" t="n">
        <v>0.049</v>
      </c>
      <c r="L382" s="0" t="n">
        <v>3</v>
      </c>
      <c r="M382" s="0" t="n">
        <v>4.2</v>
      </c>
      <c r="N382" s="0" t="n">
        <v>0</v>
      </c>
      <c r="O382" s="0" t="n">
        <v>369</v>
      </c>
      <c r="P382" s="37"/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0</v>
      </c>
      <c r="V382" s="0" t="n">
        <v>0</v>
      </c>
      <c r="AC382" s="0" t="n">
        <v>5.613</v>
      </c>
      <c r="AD382" s="0" t="n">
        <v>0.766</v>
      </c>
      <c r="AE382" s="0" t="n">
        <v>4.439</v>
      </c>
      <c r="AF382" s="0" t="n">
        <v>0.042</v>
      </c>
      <c r="AG382" s="0" t="n">
        <v>0.015</v>
      </c>
      <c r="AH382" s="0" t="n">
        <v>9</v>
      </c>
      <c r="AJ382" s="0" t="n">
        <v>32</v>
      </c>
      <c r="AP382" s="0" t="n">
        <v>0</v>
      </c>
      <c r="AY382" s="0" t="n">
        <v>0</v>
      </c>
      <c r="BF382" s="0" t="n">
        <f aca="false">IF(E382&lt;11,-3.6797*E382^2+48.115*E382-53.83,280.92*EXP(-0.2027*E382))</f>
        <v>95.5892</v>
      </c>
      <c r="BG382" s="0" t="n">
        <f aca="false">32.208*LN(F382)+21.438</f>
        <v>104.29669471051</v>
      </c>
      <c r="BH382" s="0" t="n">
        <f aca="false">IF(G382&lt;=2, -10*G382+100, 88.958*EXP(-0.0755*G382))</f>
        <v>87</v>
      </c>
      <c r="BI382" s="0" t="n">
        <f aca="false">IF(I382&lt;=100, 0.0053*(I382)^2-1.0332*I382+100.76, 122.82*EXP(-0.0092*I382))</f>
        <v>95.628533</v>
      </c>
      <c r="BJ382" s="0" t="e">
        <f aca="false">IF(P382&lt;=1000, -6.942*LN(P382)+107.59, -36.304*LN(P382)+310.72)</f>
        <v>#VALUE!</v>
      </c>
      <c r="BK382" s="0" t="e">
        <f aca="false">BF382^0.04*BG382^0.22*BH382^0.51*BI382^0.06*BJ382^0.17</f>
        <v>#VALUE!</v>
      </c>
      <c r="BL382" s="0" t="e">
        <f aca="false">IF(BK382&gt;=90, "Very Good", IF(BK382&gt;=80, "Good", IF(BK382&gt;=70, "Slightly Good", IF(BK382&gt;=60, "Average", IF(BK382&gt;=50, "Slightly Poor", IF(BK382&gt;=40, "Poor", "Very Poor"))))))</f>
        <v>#VALUE!</v>
      </c>
      <c r="BM382" s="0" t="e">
        <f aca="false">IF(P382&lt;=1000, -6.942*LN(P382)+107.59, IF(AND(P382&gt;1000, P382&lt;=5213),-36.304*LN(P382)+310.72, IF(P382&gt;5213, 10)))</f>
        <v>#VALUE!</v>
      </c>
      <c r="BN382" s="0" t="e">
        <f aca="false">BF382^0.04*BG382^0.22*BH382^0.51*BI382^0.06*BM382^0.17</f>
        <v>#VALUE!</v>
      </c>
      <c r="BO382" s="0" t="e">
        <f aca="false">IF(BN382&gt;=90, "Very Good", IF(BN382&gt;=80, "Good", IF(BN382&gt;=70, "Slightly Good", IF(BN382&gt;=60, "Average", IF(BN382&gt;=50, "Slightly Poor", IF(BN382&gt;=40, "Poor", "Very Poor"))))))</f>
        <v>#VALUE!</v>
      </c>
      <c r="BP382" s="0" t="n">
        <f aca="false">IF(AJ382&lt;=1000, -6.942*LN(AJ382)+107.59, IF(AND(AJ382&gt;1000, AJ382&lt;=5213),-36.304*LN(AJ382)+310.72, IF(AJ382&gt;5213, 10)))</f>
        <v>83.5308613627643</v>
      </c>
      <c r="BQ382" s="0" t="n">
        <f aca="false">BF382^0.04*BG382^0.22*BH382^0.51*BI382^0.06*BP382^0.17</f>
        <v>90.769496134765</v>
      </c>
      <c r="BR382" s="0" t="str">
        <f aca="false">IF(BQ382&gt;=90, "Very Good", IF(BQ382&gt;=80, "Good", IF(BQ382&gt;=70, "Slightly Good", IF(BQ382&gt;=60, "Average", IF(BQ382&gt;=50, "Slightly Poor", IF(BQ382&gt;=40, "Poor", "Very Poor"))))))</f>
        <v>Very Good</v>
      </c>
      <c r="BT382" s="0" t="n">
        <f aca="false">9.81*LN(AH382)+30.6</f>
        <v>52.1547731036683</v>
      </c>
      <c r="BU382" s="0" t="str">
        <f aca="false">IF(BT382&lt;30, "Clean water", IF(AND(BT382&gt;=30, BT382&lt;40), "Hypolimia", IF(AND(BT382&gt;=40,BT382&lt;50), "Mesotrophic", IF(AND(BT382&gt;=50, BT382&lt;70), "Eutrophic", IF(BT382&gt;70,"Hypertrophic")))))</f>
        <v>Eutrophic</v>
      </c>
      <c r="BW382" s="0" t="str">
        <f aca="false">IF(G382/H382&gt;=1, "PLS CHECK", "")</f>
        <v/>
      </c>
      <c r="BX382" s="0" t="str">
        <f aca="false">IF(AC382/J382&gt;=1, "PLS CHECK", "")</f>
        <v/>
      </c>
      <c r="BY382" s="0" t="str">
        <f aca="false">IF(AE382/J382&gt;=1, "PLS CHECK", "")</f>
        <v/>
      </c>
      <c r="BZ382" s="0" t="str">
        <f aca="false">IF(AD382/J382&gt;=1, "PLS CHECK", "")</f>
        <v/>
      </c>
      <c r="CA382" s="0" t="str">
        <f aca="false">IF(AF382/K382&gt;=1, "PLS CHECK", "")</f>
        <v/>
      </c>
      <c r="CB382" s="0" t="str">
        <f aca="false">IF(AG382/K382&gt;=1, "PLS CHECK", "")</f>
        <v/>
      </c>
    </row>
    <row r="383" customFormat="false" ht="12.5" hidden="false" customHeight="false" outlineLevel="0" collapsed="false">
      <c r="A383" s="0" t="n">
        <v>380</v>
      </c>
      <c r="B383" s="15" t="s">
        <v>131</v>
      </c>
      <c r="C383" s="16" t="s">
        <v>132</v>
      </c>
      <c r="D383" s="0" t="s">
        <v>153</v>
      </c>
      <c r="E383" s="0" t="n">
        <v>8.2</v>
      </c>
      <c r="F383" s="37"/>
      <c r="G383" s="0" t="n">
        <v>1.6</v>
      </c>
      <c r="H383" s="0" t="n">
        <v>3.2</v>
      </c>
      <c r="I383" s="0" t="n">
        <v>3.3</v>
      </c>
      <c r="J383" s="0" t="n">
        <v>3.509</v>
      </c>
      <c r="K383" s="0" t="n">
        <v>0.098</v>
      </c>
      <c r="L383" s="0" t="n">
        <v>2</v>
      </c>
      <c r="M383" s="0" t="n">
        <v>1.8</v>
      </c>
      <c r="O383" s="0" t="n">
        <v>566</v>
      </c>
      <c r="BD383" s="0" t="n">
        <v>0.039</v>
      </c>
      <c r="BF383" s="0" t="n">
        <f aca="false">IF(E383&lt;11,-3.6797*E383^2+48.115*E383-53.83,280.92*EXP(-0.2027*E383))</f>
        <v>93.289972</v>
      </c>
      <c r="BG383" s="0" t="e">
        <f aca="false">32.208*LN(F383)+21.438</f>
        <v>#VALUE!</v>
      </c>
      <c r="BH383" s="0" t="n">
        <f aca="false">IF(G383&lt;=2, -10*G383+100, 88.958*EXP(-0.0755*G383))</f>
        <v>84</v>
      </c>
      <c r="BI383" s="0" t="n">
        <f aca="false">IF(I383&lt;=100, 0.0053*(I383)^2-1.0332*I383+100.76, 122.82*EXP(-0.0092*I383))</f>
        <v>97.408157</v>
      </c>
      <c r="BJ383" s="0" t="e">
        <f aca="false">IF(P383&lt;=1000, -6.942*LN(P383)+107.59, -36.304*LN(P383)+310.72)</f>
        <v>#VALUE!</v>
      </c>
      <c r="BK383" s="0" t="e">
        <f aca="false">BF383^0.04*BG383^0.22*BH383^0.51*BI383^0.06*BJ383^0.17</f>
        <v>#VALUE!</v>
      </c>
      <c r="BL383" s="0" t="e">
        <f aca="false">IF(BK383&gt;=90, "Very Good", IF(BK383&gt;=80, "Good", IF(BK383&gt;=70, "Slightly Good", IF(BK383&gt;=60, "Average", IF(BK383&gt;=50, "Slightly Poor", IF(BK383&gt;=40, "Poor", "Very Poor"))))))</f>
        <v>#VALUE!</v>
      </c>
      <c r="BM383" s="0" t="e">
        <f aca="false">IF(P383&lt;=1000, -6.942*LN(P383)+107.59, IF(AND(P383&gt;1000, P383&lt;=5213),-36.304*LN(P383)+310.72, IF(P383&gt;5213, 10)))</f>
        <v>#VALUE!</v>
      </c>
      <c r="BN383" s="0" t="e">
        <f aca="false">BF383^0.04*BG383^0.22*BH383^0.51*BI383^0.06*BM383^0.17</f>
        <v>#VALUE!</v>
      </c>
      <c r="BO383" s="0" t="e">
        <f aca="false">IF(BN383&gt;=90, "Very Good", IF(BN383&gt;=80, "Good", IF(BN383&gt;=70, "Slightly Good", IF(BN383&gt;=60, "Average", IF(BN383&gt;=50, "Slightly Poor", IF(BN383&gt;=40, "Poor", "Very Poor"))))))</f>
        <v>#VALUE!</v>
      </c>
      <c r="BP383" s="0" t="e">
        <f aca="false">IF(AJ383&lt;=1000, -6.942*LN(AJ383)+107.59, IF(AND(AJ383&gt;1000, AJ383&lt;=5213),-36.304*LN(AJ383)+310.72, IF(AJ383&gt;5213, 10)))</f>
        <v>#VALUE!</v>
      </c>
      <c r="BQ383" s="0" t="e">
        <f aca="false">BF383^0.04*BG383^0.22*BH383^0.51*BI383^0.06*BP383^0.17</f>
        <v>#VALUE!</v>
      </c>
      <c r="BR383" s="0" t="e">
        <f aca="false">IF(BQ383&gt;=90, "Very Good", IF(BQ383&gt;=80, "Good", IF(BQ383&gt;=70, "Slightly Good", IF(BQ383&gt;=60, "Average", IF(BQ383&gt;=50, "Slightly Poor", IF(BQ383&gt;=40, "Poor", "Very Poor"))))))</f>
        <v>#VALUE!</v>
      </c>
      <c r="BT383" s="0" t="e">
        <f aca="false">9.81*LN(AH383)+30.6</f>
        <v>#VALUE!</v>
      </c>
      <c r="BU383" s="0" t="e">
        <f aca="false">IF(BT383&lt;30, "Clean water", IF(AND(BT383&gt;=30, BT383&lt;40), "Hypolimia", IF(AND(BT383&gt;=40,BT383&lt;50), "Mesotrophic", IF(AND(BT383&gt;=50, BT383&lt;70), "Eutrophic", IF(BT383&gt;70,"Hypertrophic")))))</f>
        <v>#VALUE!</v>
      </c>
      <c r="BW383" s="0" t="str">
        <f aca="false">IF(G383/H383&gt;=1, "PLS CHECK", "")</f>
        <v/>
      </c>
      <c r="BX383" s="0" t="str">
        <f aca="false">IF(AC383/J383&gt;=1, "PLS CHECK", "")</f>
        <v/>
      </c>
      <c r="BY383" s="0" t="str">
        <f aca="false">IF(AE383/J383&gt;=1, "PLS CHECK", "")</f>
        <v/>
      </c>
      <c r="BZ383" s="0" t="str">
        <f aca="false">IF(AD383/J383&gt;=1, "PLS CHECK", "")</f>
        <v/>
      </c>
      <c r="CA383" s="0" t="str">
        <f aca="false">IF(AF383/K383&gt;=1, "PLS CHECK", "")</f>
        <v/>
      </c>
      <c r="CB383" s="0" t="str">
        <f aca="false">IF(AG383/K383&gt;=1, "PLS CHECK", "")</f>
        <v/>
      </c>
    </row>
    <row r="384" customFormat="false" ht="12.5" hidden="false" customHeight="false" outlineLevel="0" collapsed="false">
      <c r="A384" s="0" t="n">
        <v>381</v>
      </c>
      <c r="B384" s="15" t="s">
        <v>75</v>
      </c>
      <c r="C384" s="16" t="s">
        <v>76</v>
      </c>
      <c r="D384" s="0" t="s">
        <v>153</v>
      </c>
      <c r="E384" s="0" t="n">
        <v>7.8</v>
      </c>
      <c r="F384" s="0" t="n">
        <v>12.8</v>
      </c>
      <c r="G384" s="0" t="n">
        <v>0.8</v>
      </c>
      <c r="H384" s="37"/>
      <c r="I384" s="0" t="n">
        <v>10.8</v>
      </c>
      <c r="J384" s="0" t="n">
        <v>6.127</v>
      </c>
      <c r="K384" s="0" t="n">
        <v>0.08</v>
      </c>
      <c r="L384" s="37"/>
      <c r="M384" s="0" t="n">
        <v>6.7</v>
      </c>
      <c r="N384" s="0" t="n">
        <v>0</v>
      </c>
      <c r="O384" s="0" t="n">
        <v>412</v>
      </c>
      <c r="P384" s="0" t="n">
        <v>20000</v>
      </c>
      <c r="AC384" s="0" t="n">
        <v>5.909</v>
      </c>
      <c r="AD384" s="0" t="n">
        <v>0.163</v>
      </c>
      <c r="AE384" s="0" t="n">
        <v>5.647</v>
      </c>
      <c r="AF384" s="0" t="n">
        <v>0.07</v>
      </c>
      <c r="AG384" s="0" t="n">
        <v>0.042</v>
      </c>
      <c r="AH384" s="0" t="n">
        <v>10.1</v>
      </c>
      <c r="AJ384" s="0" t="n">
        <v>900</v>
      </c>
      <c r="BF384" s="0" t="n">
        <f aca="false">IF(E384&lt;11,-3.6797*E384^2+48.115*E384-53.83,280.92*EXP(-0.2027*E384))</f>
        <v>97.5940520000001</v>
      </c>
      <c r="BG384" s="0" t="n">
        <f aca="false">32.208*LN(F384)+21.438</f>
        <v>103.550530065171</v>
      </c>
      <c r="BH384" s="0" t="n">
        <f aca="false">IF(G384&lt;=2, -10*G384+100, 88.958*EXP(-0.0755*G384))</f>
        <v>92</v>
      </c>
      <c r="BI384" s="0" t="n">
        <f aca="false">IF(I384&lt;=100, 0.0053*(I384)^2-1.0332*I384+100.76, 122.82*EXP(-0.0092*I384))</f>
        <v>90.219632</v>
      </c>
      <c r="BJ384" s="0" t="n">
        <f aca="false">IF(P384&lt;=1000, -6.942*LN(P384)+107.59, -36.304*LN(P384)+310.72)</f>
        <v>-48.8162121072716</v>
      </c>
      <c r="BK384" s="0" t="e">
        <f aca="false">BF384^0.04*BG384^0.22*BH384^0.51*BI384^0.06*BJ384^0.17</f>
        <v>#NUM!</v>
      </c>
      <c r="BL384" s="0" t="e">
        <f aca="false">IF(BK384&gt;=90, "Very Good", IF(BK384&gt;=80, "Good", IF(BK384&gt;=70, "Slightly Good", IF(BK384&gt;=60, "Average", IF(BK384&gt;=50, "Slightly Poor", IF(BK384&gt;=40, "Poor", "Very Poor"))))))</f>
        <v>#NUM!</v>
      </c>
      <c r="BM384" s="0" t="n">
        <f aca="false">IF(P384&lt;=1000, -6.942*LN(P384)+107.59, IF(AND(P384&gt;1000, P384&lt;=5213),-36.304*LN(P384)+310.72, IF(P384&gt;5213, 10)))</f>
        <v>10</v>
      </c>
      <c r="BN384" s="0" t="n">
        <f aca="false">BF384^0.04*BG384^0.22*BH384^0.51*BI384^0.06*BM384^0.17</f>
        <v>64.8276532966155</v>
      </c>
      <c r="BO384" s="0" t="str">
        <f aca="false">IF(BN384&gt;=90, "Very Good", IF(BN384&gt;=80, "Good", IF(BN384&gt;=70, "Slightly Good", IF(BN384&gt;=60, "Average", IF(BN384&gt;=50, "Slightly Poor", IF(BN384&gt;=40, "Poor", "Very Poor"))))))</f>
        <v>Average</v>
      </c>
      <c r="BP384" s="0" t="n">
        <f aca="false">IF(AJ384&lt;=1000, -6.942*LN(AJ384)+107.59, IF(AND(AJ384&gt;1000, AJ384&lt;=5213),-36.304*LN(AJ384)+310.72, IF(AJ384&gt;5213, 10)))</f>
        <v>60.3677755530026</v>
      </c>
      <c r="BQ384" s="0" t="n">
        <f aca="false">BF384^0.04*BG384^0.22*BH384^0.51*BI384^0.06*BP384^0.17</f>
        <v>88.0029397889307</v>
      </c>
      <c r="BR384" s="0" t="str">
        <f aca="false">IF(BQ384&gt;=90, "Very Good", IF(BQ384&gt;=80, "Good", IF(BQ384&gt;=70, "Slightly Good", IF(BQ384&gt;=60, "Average", IF(BQ384&gt;=50, "Slightly Poor", IF(BQ384&gt;=40, "Poor", "Very Poor"))))))</f>
        <v>Good</v>
      </c>
      <c r="BT384" s="0" t="n">
        <f aca="false">9.81*LN(AH384)+30.6</f>
        <v>53.2859725079412</v>
      </c>
      <c r="BU384" s="0" t="str">
        <f aca="false">IF(BT384&lt;30, "Clean water", IF(AND(BT384&gt;=30, BT384&lt;40), "Hypolimia", IF(AND(BT384&gt;=40,BT384&lt;50), "Mesotrophic", IF(AND(BT384&gt;=50, BT384&lt;70), "Eutrophic", IF(BT384&gt;70,"Hypertrophic")))))</f>
        <v>Eutrophic</v>
      </c>
      <c r="BW384" s="0" t="e">
        <f aca="false">IF(G384/H384&gt;=1, "PLS CHECK", "")</f>
        <v>#DIV/0!</v>
      </c>
      <c r="BX384" s="0" t="str">
        <f aca="false">IF(AC384/J384&gt;=1, "PLS CHECK", "")</f>
        <v/>
      </c>
      <c r="BY384" s="0" t="str">
        <f aca="false">IF(AE384/J384&gt;=1, "PLS CHECK", "")</f>
        <v/>
      </c>
      <c r="BZ384" s="0" t="str">
        <f aca="false">IF(AD384/J384&gt;=1, "PLS CHECK", "")</f>
        <v/>
      </c>
      <c r="CA384" s="0" t="str">
        <f aca="false">IF(AF384/K384&gt;=1, "PLS CHECK", "")</f>
        <v/>
      </c>
      <c r="CB384" s="0" t="str">
        <f aca="false">IF(AG384/K384&gt;=1, "PLS CHECK", "")</f>
        <v/>
      </c>
    </row>
    <row r="385" customFormat="false" ht="12.5" hidden="false" customHeight="false" outlineLevel="0" collapsed="false">
      <c r="A385" s="0" t="n">
        <v>382</v>
      </c>
      <c r="B385" s="15" t="s">
        <v>77</v>
      </c>
      <c r="C385" s="16" t="s">
        <v>78</v>
      </c>
      <c r="D385" s="0" t="s">
        <v>153</v>
      </c>
      <c r="E385" s="0" t="n">
        <v>8.4</v>
      </c>
      <c r="F385" s="37"/>
      <c r="G385" s="0" t="n">
        <v>1.4</v>
      </c>
      <c r="H385" s="0" t="n">
        <v>5.1</v>
      </c>
      <c r="I385" s="0" t="n">
        <v>3.5</v>
      </c>
      <c r="J385" s="0" t="n">
        <v>3.035</v>
      </c>
      <c r="K385" s="0" t="n">
        <v>0.11</v>
      </c>
      <c r="L385" s="0" t="n">
        <v>3.1</v>
      </c>
      <c r="M385" s="0" t="n">
        <v>3.1</v>
      </c>
      <c r="N385" s="0" t="n">
        <v>0</v>
      </c>
      <c r="O385" s="0" t="n">
        <v>248</v>
      </c>
      <c r="P385" s="37"/>
      <c r="AC385" s="0" t="n">
        <v>2.765</v>
      </c>
      <c r="AD385" s="0" t="n">
        <v>0.061</v>
      </c>
      <c r="AE385" s="0" t="n">
        <v>2.344</v>
      </c>
      <c r="AF385" s="0" t="n">
        <v>0.01</v>
      </c>
      <c r="AG385" s="0" t="n">
        <v>0.001</v>
      </c>
      <c r="AH385" s="0" t="n">
        <v>12.2</v>
      </c>
      <c r="AJ385" s="37"/>
      <c r="BD385" s="0" t="n">
        <v>51.17</v>
      </c>
      <c r="BF385" s="0" t="n">
        <f aca="false">IF(E385&lt;11,-3.6797*E385^2+48.115*E385-53.83,280.92*EXP(-0.2027*E385))</f>
        <v>90.6963680000001</v>
      </c>
      <c r="BG385" s="0" t="e">
        <f aca="false">32.208*LN(F385)+21.438</f>
        <v>#VALUE!</v>
      </c>
      <c r="BH385" s="0" t="n">
        <f aca="false">IF(G385&lt;=2, -10*G385+100, 88.958*EXP(-0.0755*G385))</f>
        <v>86</v>
      </c>
      <c r="BI385" s="0" t="n">
        <f aca="false">IF(I385&lt;=100, 0.0053*(I385)^2-1.0332*I385+100.76, 122.82*EXP(-0.0092*I385))</f>
        <v>97.208725</v>
      </c>
      <c r="BJ385" s="0" t="e">
        <f aca="false">IF(P385&lt;=1000, -6.942*LN(P385)+107.59, -36.304*LN(P385)+310.72)</f>
        <v>#VALUE!</v>
      </c>
      <c r="BK385" s="0" t="e">
        <f aca="false">BF385^0.04*BG385^0.22*BH385^0.51*BI385^0.06*BJ385^0.17</f>
        <v>#VALUE!</v>
      </c>
      <c r="BL385" s="0" t="e">
        <f aca="false">IF(BK385&gt;=90, "Very Good", IF(BK385&gt;=80, "Good", IF(BK385&gt;=70, "Slightly Good", IF(BK385&gt;=60, "Average", IF(BK385&gt;=50, "Slightly Poor", IF(BK385&gt;=40, "Poor", "Very Poor"))))))</f>
        <v>#VALUE!</v>
      </c>
      <c r="BM385" s="0" t="e">
        <f aca="false">IF(P385&lt;=1000, -6.942*LN(P385)+107.59, IF(AND(P385&gt;1000, P385&lt;=5213),-36.304*LN(P385)+310.72, IF(P385&gt;5213, 10)))</f>
        <v>#VALUE!</v>
      </c>
      <c r="BN385" s="0" t="e">
        <f aca="false">BF385^0.04*BG385^0.22*BH385^0.51*BI385^0.06*BM385^0.17</f>
        <v>#VALUE!</v>
      </c>
      <c r="BO385" s="0" t="e">
        <f aca="false">IF(BN385&gt;=90, "Very Good", IF(BN385&gt;=80, "Good", IF(BN385&gt;=70, "Slightly Good", IF(BN385&gt;=60, "Average", IF(BN385&gt;=50, "Slightly Poor", IF(BN385&gt;=40, "Poor", "Very Poor"))))))</f>
        <v>#VALUE!</v>
      </c>
      <c r="BP385" s="0" t="e">
        <f aca="false">IF(AJ385&lt;=1000, -6.942*LN(AJ385)+107.59, IF(AND(AJ385&gt;1000, AJ385&lt;=5213),-36.304*LN(AJ385)+310.72, IF(AJ385&gt;5213, 10)))</f>
        <v>#VALUE!</v>
      </c>
      <c r="BQ385" s="0" t="e">
        <f aca="false">BF385^0.04*BG385^0.22*BH385^0.51*BI385^0.06*BP385^0.17</f>
        <v>#VALUE!</v>
      </c>
      <c r="BR385" s="0" t="e">
        <f aca="false">IF(BQ385&gt;=90, "Very Good", IF(BQ385&gt;=80, "Good", IF(BQ385&gt;=70, "Slightly Good", IF(BQ385&gt;=60, "Average", IF(BQ385&gt;=50, "Slightly Poor", IF(BQ385&gt;=40, "Poor", "Very Poor"))))))</f>
        <v>#VALUE!</v>
      </c>
      <c r="BT385" s="0" t="n">
        <f aca="false">9.81*LN(AH385)+30.6</f>
        <v>55.1390866865617</v>
      </c>
      <c r="BU385" s="0" t="str">
        <f aca="false">IF(BT385&lt;30, "Clean water", IF(AND(BT385&gt;=30, BT385&lt;40), "Hypolimia", IF(AND(BT385&gt;=40,BT385&lt;50), "Mesotrophic", IF(AND(BT385&gt;=50, BT385&lt;70), "Eutrophic", IF(BT385&gt;70,"Hypertrophic")))))</f>
        <v>Eutrophic</v>
      </c>
      <c r="BW385" s="0" t="str">
        <f aca="false">IF(G385/H385&gt;=1, "PLS CHECK", "")</f>
        <v/>
      </c>
      <c r="BX385" s="0" t="str">
        <f aca="false">IF(AC385/J385&gt;=1, "PLS CHECK", "")</f>
        <v/>
      </c>
      <c r="BY385" s="0" t="str">
        <f aca="false">IF(AE385/J385&gt;=1, "PLS CHECK", "")</f>
        <v/>
      </c>
      <c r="BZ385" s="0" t="str">
        <f aca="false">IF(AD385/J385&gt;=1, "PLS CHECK", "")</f>
        <v/>
      </c>
      <c r="CA385" s="0" t="str">
        <f aca="false">IF(AF385/K385&gt;=1, "PLS CHECK", "")</f>
        <v/>
      </c>
      <c r="CB385" s="0" t="str">
        <f aca="false">IF(AG385/K385&gt;=1, "PLS CHECK", "")</f>
        <v/>
      </c>
    </row>
    <row r="386" customFormat="false" ht="12.5" hidden="false" customHeight="false" outlineLevel="0" collapsed="false">
      <c r="A386" s="0" t="n">
        <v>383</v>
      </c>
      <c r="B386" s="15" t="s">
        <v>79</v>
      </c>
      <c r="C386" s="16" t="s">
        <v>80</v>
      </c>
      <c r="D386" s="0" t="s">
        <v>153</v>
      </c>
      <c r="E386" s="0" t="n">
        <v>8</v>
      </c>
      <c r="F386" s="0" t="n">
        <v>13</v>
      </c>
      <c r="G386" s="0" t="n">
        <v>1.4</v>
      </c>
      <c r="H386" s="0" t="n">
        <v>4.9</v>
      </c>
      <c r="I386" s="0" t="n">
        <v>3.8</v>
      </c>
      <c r="J386" s="0" t="n">
        <v>6.539</v>
      </c>
      <c r="K386" s="0" t="n">
        <v>0.062</v>
      </c>
      <c r="L386" s="0" t="n">
        <v>3.3</v>
      </c>
      <c r="M386" s="0" t="n">
        <v>3.7</v>
      </c>
      <c r="N386" s="0" t="n">
        <v>0</v>
      </c>
      <c r="O386" s="0" t="n">
        <v>339</v>
      </c>
      <c r="P386" s="0" t="n">
        <v>2634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V386" s="0" t="n">
        <v>0</v>
      </c>
      <c r="AC386" s="0" t="n">
        <v>6.478</v>
      </c>
      <c r="AD386" s="0" t="n">
        <v>1.212</v>
      </c>
      <c r="AE386" s="0" t="n">
        <v>4.957</v>
      </c>
      <c r="AF386" s="0" t="n">
        <v>0.031</v>
      </c>
      <c r="AG386" s="0" t="n">
        <v>0.015</v>
      </c>
      <c r="AH386" s="0" t="n">
        <v>6.2</v>
      </c>
      <c r="AJ386" s="0" t="n">
        <v>294</v>
      </c>
      <c r="AP386" s="0" t="n">
        <v>0</v>
      </c>
      <c r="AY386" s="0" t="n">
        <v>0</v>
      </c>
      <c r="BD386" s="0" t="n">
        <v>47.696</v>
      </c>
      <c r="BF386" s="0" t="n">
        <f aca="false">IF(E386&lt;11,-3.6797*E386^2+48.115*E386-53.83,280.92*EXP(-0.2027*E386))</f>
        <v>95.5892</v>
      </c>
      <c r="BG386" s="0" t="n">
        <f aca="false">32.208*LN(F386)+21.438</f>
        <v>104.049888905121</v>
      </c>
      <c r="BH386" s="0" t="n">
        <f aca="false">IF(G386&lt;=2, -10*G386+100, 88.958*EXP(-0.0755*G386))</f>
        <v>86</v>
      </c>
      <c r="BI386" s="0" t="n">
        <f aca="false">IF(I386&lt;=100, 0.0053*(I386)^2-1.0332*I386+100.76, 122.82*EXP(-0.0092*I386))</f>
        <v>96.910372</v>
      </c>
      <c r="BJ386" s="0" t="n">
        <f aca="false">IF(P386&lt;=1000, -6.942*LN(P386)+107.59, -36.304*LN(P386)+310.72)</f>
        <v>24.7802975368637</v>
      </c>
      <c r="BK386" s="0" t="n">
        <f aca="false">BF386^0.04*BG386^0.22*BH386^0.51*BI386^0.06*BJ386^0.17</f>
        <v>73.4148715501811</v>
      </c>
      <c r="BL386" s="0" t="str">
        <f aca="false">IF(BK386&gt;=90, "Very Good", IF(BK386&gt;=80, "Good", IF(BK386&gt;=70, "Slightly Good", IF(BK386&gt;=60, "Average", IF(BK386&gt;=50, "Slightly Poor", IF(BK386&gt;=40, "Poor", "Very Poor"))))))</f>
        <v>Slightly Good</v>
      </c>
      <c r="BM386" s="0" t="n">
        <f aca="false">IF(P386&lt;=1000, -6.942*LN(P386)+107.59, IF(AND(P386&gt;1000, P386&lt;=5213),-36.304*LN(P386)+310.72, IF(P386&gt;5213, 10)))</f>
        <v>24.7802975368637</v>
      </c>
      <c r="BN386" s="0" t="n">
        <f aca="false">BF386^0.04*BG386^0.22*BH386^0.51*BI386^0.06*BM386^0.17</f>
        <v>73.4148715501811</v>
      </c>
      <c r="BO386" s="0" t="str">
        <f aca="false">IF(BN386&gt;=90, "Very Good", IF(BN386&gt;=80, "Good", IF(BN386&gt;=70, "Slightly Good", IF(BN386&gt;=60, "Average", IF(BN386&gt;=50, "Slightly Poor", IF(BN386&gt;=40, "Poor", "Very Poor"))))))</f>
        <v>Slightly Good</v>
      </c>
      <c r="BP386" s="0" t="n">
        <f aca="false">IF(AJ386&lt;=1000, -6.942*LN(AJ386)+107.59, IF(AND(AJ386&gt;1000, AJ386&lt;=5213),-36.304*LN(AJ386)+310.72, IF(AJ386&gt;5213, 10)))</f>
        <v>68.1345892551349</v>
      </c>
      <c r="BQ386" s="0" t="n">
        <f aca="false">BF386^0.04*BG386^0.22*BH386^0.51*BI386^0.06*BP386^0.17</f>
        <v>87.1883451191665</v>
      </c>
      <c r="BR386" s="0" t="str">
        <f aca="false">IF(BQ386&gt;=90, "Very Good", IF(BQ386&gt;=80, "Good", IF(BQ386&gt;=70, "Slightly Good", IF(BQ386&gt;=60, "Average", IF(BQ386&gt;=50, "Slightly Poor", IF(BQ386&gt;=40, "Poor", "Very Poor"))))))</f>
        <v>Good</v>
      </c>
      <c r="BT386" s="0" t="n">
        <f aca="false">9.81*LN(AH386)+30.6</f>
        <v>48.4988285550208</v>
      </c>
      <c r="BU386" s="0" t="str">
        <f aca="false">IF(BT386&lt;30, "Clean water", IF(AND(BT386&gt;=30, BT386&lt;40), "Hypolimia", IF(AND(BT386&gt;=40,BT386&lt;50), "Mesotrophic", IF(AND(BT386&gt;=50, BT386&lt;70), "Eutrophic", IF(BT386&gt;70,"Hypertrophic")))))</f>
        <v>Mesotrophic</v>
      </c>
      <c r="BW386" s="0" t="str">
        <f aca="false">IF(G386/H386&gt;=1, "PLS CHECK", "")</f>
        <v/>
      </c>
      <c r="BX386" s="0" t="str">
        <f aca="false">IF(AC386/J386&gt;=1, "PLS CHECK", "")</f>
        <v/>
      </c>
      <c r="BY386" s="0" t="str">
        <f aca="false">IF(AE386/J386&gt;=1, "PLS CHECK", "")</f>
        <v/>
      </c>
      <c r="BZ386" s="0" t="str">
        <f aca="false">IF(AD386/J386&gt;=1, "PLS CHECK", "")</f>
        <v/>
      </c>
      <c r="CA386" s="0" t="str">
        <f aca="false">IF(AF386/K386&gt;=1, "PLS CHECK", "")</f>
        <v/>
      </c>
      <c r="CB386" s="0" t="str">
        <f aca="false">IF(AG386/K386&gt;=1, "PLS CHECK", "")</f>
        <v/>
      </c>
    </row>
    <row r="387" customFormat="false" ht="12.5" hidden="false" customHeight="false" outlineLevel="0" collapsed="false">
      <c r="A387" s="0" t="n">
        <v>384</v>
      </c>
      <c r="B387" s="15" t="s">
        <v>81</v>
      </c>
      <c r="C387" s="16" t="s">
        <v>82</v>
      </c>
      <c r="D387" s="0" t="s">
        <v>153</v>
      </c>
      <c r="E387" s="0" t="n">
        <v>7.6</v>
      </c>
      <c r="F387" s="0" t="n">
        <v>13.7</v>
      </c>
      <c r="G387" s="37"/>
      <c r="H387" s="0" t="n">
        <v>2.7</v>
      </c>
      <c r="I387" s="0" t="n">
        <v>2.4</v>
      </c>
      <c r="J387" s="0" t="n">
        <v>4.038</v>
      </c>
      <c r="K387" s="0" t="n">
        <v>0.052</v>
      </c>
      <c r="L387" s="0" t="n">
        <v>2.1</v>
      </c>
      <c r="M387" s="0" t="n">
        <v>3.7</v>
      </c>
      <c r="N387" s="0" t="n">
        <v>0</v>
      </c>
      <c r="O387" s="0" t="n">
        <v>328</v>
      </c>
      <c r="P387" s="0" t="n">
        <v>13000</v>
      </c>
      <c r="AC387" s="0" t="n">
        <v>4.024</v>
      </c>
      <c r="AD387" s="0" t="n">
        <v>0.059</v>
      </c>
      <c r="AE387" s="0" t="n">
        <v>3.892</v>
      </c>
      <c r="AF387" s="0" t="n">
        <v>0.036</v>
      </c>
      <c r="AG387" s="0" t="n">
        <v>0.006</v>
      </c>
      <c r="AH387" s="0" t="n">
        <v>5</v>
      </c>
      <c r="AJ387" s="0" t="n">
        <v>480</v>
      </c>
      <c r="BF387" s="0" t="n">
        <f aca="false">IF(E387&lt;11,-3.6797*E387^2+48.115*E387-53.83,280.92*EXP(-0.2027*E387))</f>
        <v>99.304528</v>
      </c>
      <c r="BG387" s="0" t="n">
        <f aca="false">32.208*LN(F387)+21.438</f>
        <v>105.73908498392</v>
      </c>
      <c r="BH387" s="0" t="n">
        <f aca="false">IF(G387&lt;=2, -10*G387+100, 88.958*EXP(-0.0755*G387))</f>
        <v>100</v>
      </c>
      <c r="BI387" s="0" t="n">
        <f aca="false">IF(I387&lt;=100, 0.0053*(I387)^2-1.0332*I387+100.76, 122.82*EXP(-0.0092*I387))</f>
        <v>98.310848</v>
      </c>
      <c r="BJ387" s="0" t="n">
        <f aca="false">IF(P387&lt;=1000, -6.942*LN(P387)+107.59, -36.304*LN(P387)+310.72)</f>
        <v>-33.1770691214511</v>
      </c>
      <c r="BK387" s="0" t="e">
        <f aca="false">BF387^0.04*BG387^0.22*BH387^0.51*BI387^0.06*BJ387^0.17</f>
        <v>#NUM!</v>
      </c>
      <c r="BL387" s="0" t="e">
        <f aca="false">IF(BK387&gt;=90, "Very Good", IF(BK387&gt;=80, "Good", IF(BK387&gt;=70, "Slightly Good", IF(BK387&gt;=60, "Average", IF(BK387&gt;=50, "Slightly Poor", IF(BK387&gt;=40, "Poor", "Very Poor"))))))</f>
        <v>#NUM!</v>
      </c>
      <c r="BM387" s="0" t="n">
        <f aca="false">IF(P387&lt;=1000, -6.942*LN(P387)+107.59, IF(AND(P387&gt;1000, P387&lt;=5213),-36.304*LN(P387)+310.72, IF(P387&gt;5213, 10)))</f>
        <v>10</v>
      </c>
      <c r="BN387" s="0" t="n">
        <f aca="false">BF387^0.04*BG387^0.22*BH387^0.51*BI387^0.06*BM387^0.17</f>
        <v>68.3544304742559</v>
      </c>
      <c r="BO387" s="0" t="str">
        <f aca="false">IF(BN387&gt;=90, "Very Good", IF(BN387&gt;=80, "Good", IF(BN387&gt;=70, "Slightly Good", IF(BN387&gt;=60, "Average", IF(BN387&gt;=50, "Slightly Poor", IF(BN387&gt;=40, "Poor", "Very Poor"))))))</f>
        <v>Average</v>
      </c>
      <c r="BP387" s="0" t="n">
        <f aca="false">IF(AJ387&lt;=1000, -6.942*LN(AJ387)+107.59, IF(AND(AJ387&gt;1000, AJ387&lt;=5213),-36.304*LN(AJ387)+310.72, IF(AJ387&gt;5213, 10)))</f>
        <v>64.7315768667128</v>
      </c>
      <c r="BQ387" s="0" t="n">
        <f aca="false">BF387^0.04*BG387^0.22*BH387^0.51*BI387^0.06*BP387^0.17</f>
        <v>93.8980170449091</v>
      </c>
      <c r="BR387" s="0" t="str">
        <f aca="false">IF(BQ387&gt;=90, "Very Good", IF(BQ387&gt;=80, "Good", IF(BQ387&gt;=70, "Slightly Good", IF(BQ387&gt;=60, "Average", IF(BQ387&gt;=50, "Slightly Poor", IF(BQ387&gt;=40, "Poor", "Very Poor"))))))</f>
        <v>Very Good</v>
      </c>
      <c r="BT387" s="0" t="n">
        <f aca="false">9.81*LN(AH387)+30.6</f>
        <v>46.3885859209785</v>
      </c>
      <c r="BU387" s="0" t="str">
        <f aca="false">IF(BT387&lt;30, "Clean water", IF(AND(BT387&gt;=30, BT387&lt;40), "Hypolimia", IF(AND(BT387&gt;=40,BT387&lt;50), "Mesotrophic", IF(AND(BT387&gt;=50, BT387&lt;70), "Eutrophic", IF(BT387&gt;70,"Hypertrophic")))))</f>
        <v>Mesotrophic</v>
      </c>
      <c r="BW387" s="0" t="str">
        <f aca="false">IF(G387/H387&gt;=1, "PLS CHECK", "")</f>
        <v/>
      </c>
      <c r="BX387" s="0" t="str">
        <f aca="false">IF(AC387/J387&gt;=1, "PLS CHECK", "")</f>
        <v/>
      </c>
      <c r="BY387" s="0" t="str">
        <f aca="false">IF(AE387/J387&gt;=1, "PLS CHECK", "")</f>
        <v/>
      </c>
      <c r="BZ387" s="0" t="str">
        <f aca="false">IF(AD387/J387&gt;=1, "PLS CHECK", "")</f>
        <v/>
      </c>
      <c r="CA387" s="0" t="str">
        <f aca="false">IF(AF387/K387&gt;=1, "PLS CHECK", "")</f>
        <v/>
      </c>
      <c r="CB387" s="0" t="str">
        <f aca="false">IF(AG387/K387&gt;=1, "PLS CHECK", "")</f>
        <v/>
      </c>
    </row>
    <row r="388" customFormat="false" ht="12.5" hidden="false" customHeight="false" outlineLevel="0" collapsed="false">
      <c r="A388" s="0" t="n">
        <v>385</v>
      </c>
      <c r="B388" s="15" t="s">
        <v>83</v>
      </c>
      <c r="C388" s="16" t="s">
        <v>84</v>
      </c>
      <c r="D388" s="0" t="s">
        <v>153</v>
      </c>
      <c r="E388" s="37"/>
      <c r="F388" s="0" t="n">
        <v>13.1</v>
      </c>
      <c r="G388" s="0" t="n">
        <v>1</v>
      </c>
      <c r="H388" s="0" t="n">
        <v>4.4</v>
      </c>
      <c r="I388" s="0" t="n">
        <v>1.6</v>
      </c>
      <c r="J388" s="0" t="n">
        <v>4.017</v>
      </c>
      <c r="K388" s="0" t="n">
        <v>0.032</v>
      </c>
      <c r="L388" s="0" t="n">
        <v>2</v>
      </c>
      <c r="M388" s="0" t="n">
        <v>3.4</v>
      </c>
      <c r="N388" s="0" t="n">
        <v>0</v>
      </c>
      <c r="O388" s="0" t="n">
        <v>306</v>
      </c>
      <c r="P388" s="37"/>
      <c r="AC388" s="0" t="n">
        <v>3.783</v>
      </c>
      <c r="AD388" s="0" t="n">
        <v>0.379</v>
      </c>
      <c r="AE388" s="0" t="n">
        <v>3.052</v>
      </c>
      <c r="AF388" s="0" t="n">
        <v>0.028</v>
      </c>
      <c r="AG388" s="0" t="n">
        <v>0.004</v>
      </c>
      <c r="AH388" s="0" t="n">
        <v>2.9</v>
      </c>
      <c r="AJ388" s="0" t="n">
        <v>200</v>
      </c>
      <c r="BF388" s="0" t="n">
        <f aca="false">IF(E388&lt;11,-3.6797*E388^2+48.115*E388-53.83,280.92*EXP(-0.2027*E388))</f>
        <v>-53.83</v>
      </c>
      <c r="BG388" s="0" t="n">
        <f aca="false">32.208*LN(F388)+21.438</f>
        <v>104.29669471051</v>
      </c>
      <c r="BH388" s="0" t="n">
        <f aca="false">IF(G388&lt;=2, -10*G388+100, 88.958*EXP(-0.0755*G388))</f>
        <v>90</v>
      </c>
      <c r="BI388" s="0" t="n">
        <f aca="false">IF(I388&lt;=100, 0.0053*(I388)^2-1.0332*I388+100.76, 122.82*EXP(-0.0092*I388))</f>
        <v>99.120448</v>
      </c>
      <c r="BJ388" s="0" t="e">
        <f aca="false">IF(P388&lt;=1000, -6.942*LN(P388)+107.59, -36.304*LN(P388)+310.72)</f>
        <v>#VALUE!</v>
      </c>
      <c r="BK388" s="0" t="e">
        <f aca="false">BF388^0.04*BG388^0.22*BH388^0.51*BI388^0.06*BJ388^0.17</f>
        <v>#VALUE!</v>
      </c>
      <c r="BL388" s="0" t="e">
        <f aca="false">IF(BK388&gt;=90, "Very Good", IF(BK388&gt;=80, "Good", IF(BK388&gt;=70, "Slightly Good", IF(BK388&gt;=60, "Average", IF(BK388&gt;=50, "Slightly Poor", IF(BK388&gt;=40, "Poor", "Very Poor"))))))</f>
        <v>#VALUE!</v>
      </c>
      <c r="BM388" s="0" t="e">
        <f aca="false">IF(P388&lt;=1000, -6.942*LN(P388)+107.59, IF(AND(P388&gt;1000, P388&lt;=5213),-36.304*LN(P388)+310.72, IF(P388&gt;5213, 10)))</f>
        <v>#VALUE!</v>
      </c>
      <c r="BN388" s="0" t="e">
        <f aca="false">BF388^0.04*BG388^0.22*BH388^0.51*BI388^0.06*BM388^0.17</f>
        <v>#VALUE!</v>
      </c>
      <c r="BO388" s="0" t="e">
        <f aca="false">IF(BN388&gt;=90, "Very Good", IF(BN388&gt;=80, "Good", IF(BN388&gt;=70, "Slightly Good", IF(BN388&gt;=60, "Average", IF(BN388&gt;=50, "Slightly Poor", IF(BN388&gt;=40, "Poor", "Very Poor"))))))</f>
        <v>#VALUE!</v>
      </c>
      <c r="BP388" s="0" t="n">
        <f aca="false">IF(AJ388&lt;=1000, -6.942*LN(AJ388)+107.59, IF(AND(AJ388&gt;1000, AJ388&lt;=5213),-36.304*LN(AJ388)+310.72, IF(AJ388&gt;5213, 10)))</f>
        <v>70.8090808414235</v>
      </c>
      <c r="BQ388" s="0" t="n">
        <f aca="false">BF388^0.04*BG388^0.22*BH388^0.51*BI388^0.06*BP388^0.17</f>
        <v>-87.9445828072099</v>
      </c>
      <c r="BR388" s="0" t="str">
        <f aca="false">IF(BQ388&gt;=90, "Very Good", IF(BQ388&gt;=80, "Good", IF(BQ388&gt;=70, "Slightly Good", IF(BQ388&gt;=60, "Average", IF(BQ388&gt;=50, "Slightly Poor", IF(BQ388&gt;=40, "Poor", "Very Poor"))))))</f>
        <v>Very Poor</v>
      </c>
      <c r="BT388" s="0" t="n">
        <f aca="false">9.81*LN(AH388)+30.6</f>
        <v>41.0448123298957</v>
      </c>
      <c r="BU388" s="0" t="str">
        <f aca="false">IF(BT388&lt;30, "Clean water", IF(AND(BT388&gt;=30, BT388&lt;40), "Hypolimia", IF(AND(BT388&gt;=40,BT388&lt;50), "Mesotrophic", IF(AND(BT388&gt;=50, BT388&lt;70), "Eutrophic", IF(BT388&gt;70,"Hypertrophic")))))</f>
        <v>Mesotrophic</v>
      </c>
      <c r="BW388" s="0" t="str">
        <f aca="false">IF(G388/H388&gt;=1, "PLS CHECK", "")</f>
        <v/>
      </c>
      <c r="BX388" s="0" t="str">
        <f aca="false">IF(AC388/J388&gt;=1, "PLS CHECK", "")</f>
        <v/>
      </c>
      <c r="BY388" s="0" t="str">
        <f aca="false">IF(AE388/J388&gt;=1, "PLS CHECK", "")</f>
        <v/>
      </c>
      <c r="BZ388" s="0" t="str">
        <f aca="false">IF(AD388/J388&gt;=1, "PLS CHECK", "")</f>
        <v/>
      </c>
      <c r="CA388" s="0" t="str">
        <f aca="false">IF(AF388/K388&gt;=1, "PLS CHECK", "")</f>
        <v/>
      </c>
      <c r="CB388" s="0" t="str">
        <f aca="false">IF(AG388/K388&gt;=1, "PLS CHECK", "")</f>
        <v/>
      </c>
    </row>
    <row r="389" customFormat="false" ht="12.5" hidden="false" customHeight="false" outlineLevel="0" collapsed="false">
      <c r="A389" s="0" t="n">
        <v>386</v>
      </c>
      <c r="B389" s="15" t="s">
        <v>133</v>
      </c>
      <c r="C389" s="16" t="s">
        <v>134</v>
      </c>
      <c r="D389" s="0" t="s">
        <v>153</v>
      </c>
      <c r="E389" s="37"/>
      <c r="F389" s="37"/>
      <c r="G389" s="0" t="n">
        <v>1.8</v>
      </c>
      <c r="H389" s="0" t="n">
        <v>3.9</v>
      </c>
      <c r="I389" s="0" t="n">
        <v>13.4</v>
      </c>
      <c r="J389" s="0" t="n">
        <v>8.082</v>
      </c>
      <c r="K389" s="37"/>
      <c r="L389" s="0" t="n">
        <v>2</v>
      </c>
      <c r="M389" s="0" t="n">
        <v>4.2</v>
      </c>
      <c r="O389" s="37"/>
      <c r="BD389" s="0" t="n">
        <v>0.076</v>
      </c>
      <c r="BF389" s="0" t="n">
        <f aca="false">IF(E389&lt;11,-3.6797*E389^2+48.115*E389-53.83,280.92*EXP(-0.2027*E389))</f>
        <v>-53.83</v>
      </c>
      <c r="BG389" s="0" t="e">
        <f aca="false">32.208*LN(F389)+21.438</f>
        <v>#VALUE!</v>
      </c>
      <c r="BH389" s="0" t="n">
        <f aca="false">IF(G389&lt;=2, -10*G389+100, 88.958*EXP(-0.0755*G389))</f>
        <v>82</v>
      </c>
      <c r="BI389" s="0" t="n">
        <f aca="false">IF(I389&lt;=100, 0.0053*(I389)^2-1.0332*I389+100.76, 122.82*EXP(-0.0092*I389))</f>
        <v>87.866788</v>
      </c>
      <c r="BJ389" s="0" t="e">
        <f aca="false">IF(P389&lt;=1000, -6.942*LN(P389)+107.59, -36.304*LN(P389)+310.72)</f>
        <v>#VALUE!</v>
      </c>
      <c r="BK389" s="0" t="e">
        <f aca="false">BF389^0.04*BG389^0.22*BH389^0.51*BI389^0.06*BJ389^0.17</f>
        <v>#VALUE!</v>
      </c>
      <c r="BL389" s="0" t="e">
        <f aca="false">IF(BK389&gt;=90, "Very Good", IF(BK389&gt;=80, "Good", IF(BK389&gt;=70, "Slightly Good", IF(BK389&gt;=60, "Average", IF(BK389&gt;=50, "Slightly Poor", IF(BK389&gt;=40, "Poor", "Very Poor"))))))</f>
        <v>#VALUE!</v>
      </c>
      <c r="BM389" s="0" t="e">
        <f aca="false">IF(P389&lt;=1000, -6.942*LN(P389)+107.59, IF(AND(P389&gt;1000, P389&lt;=5213),-36.304*LN(P389)+310.72, IF(P389&gt;5213, 10)))</f>
        <v>#VALUE!</v>
      </c>
      <c r="BN389" s="0" t="e">
        <f aca="false">BF389^0.04*BG389^0.22*BH389^0.51*BI389^0.06*BM389^0.17</f>
        <v>#VALUE!</v>
      </c>
      <c r="BO389" s="0" t="e">
        <f aca="false">IF(BN389&gt;=90, "Very Good", IF(BN389&gt;=80, "Good", IF(BN389&gt;=70, "Slightly Good", IF(BN389&gt;=60, "Average", IF(BN389&gt;=50, "Slightly Poor", IF(BN389&gt;=40, "Poor", "Very Poor"))))))</f>
        <v>#VALUE!</v>
      </c>
      <c r="BP389" s="0" t="e">
        <f aca="false">IF(AJ389&lt;=1000, -6.942*LN(AJ389)+107.59, IF(AND(AJ389&gt;1000, AJ389&lt;=5213),-36.304*LN(AJ389)+310.72, IF(AJ389&gt;5213, 10)))</f>
        <v>#VALUE!</v>
      </c>
      <c r="BQ389" s="0" t="e">
        <f aca="false">BF389^0.04*BG389^0.22*BH389^0.51*BI389^0.06*BP389^0.17</f>
        <v>#VALUE!</v>
      </c>
      <c r="BR389" s="0" t="e">
        <f aca="false">IF(BQ389&gt;=90, "Very Good", IF(BQ389&gt;=80, "Good", IF(BQ389&gt;=70, "Slightly Good", IF(BQ389&gt;=60, "Average", IF(BQ389&gt;=50, "Slightly Poor", IF(BQ389&gt;=40, "Poor", "Very Poor"))))))</f>
        <v>#VALUE!</v>
      </c>
      <c r="BT389" s="0" t="e">
        <f aca="false">9.81*LN(AH389)+30.6</f>
        <v>#VALUE!</v>
      </c>
      <c r="BU389" s="0" t="e">
        <f aca="false">IF(BT389&lt;30, "Clean water", IF(AND(BT389&gt;=30, BT389&lt;40), "Hypolimia", IF(AND(BT389&gt;=40,BT389&lt;50), "Mesotrophic", IF(AND(BT389&gt;=50, BT389&lt;70), "Eutrophic", IF(BT389&gt;70,"Hypertrophic")))))</f>
        <v>#VALUE!</v>
      </c>
      <c r="BW389" s="0" t="str">
        <f aca="false">IF(G389/H389&gt;=1, "PLS CHECK", "")</f>
        <v/>
      </c>
      <c r="BX389" s="0" t="str">
        <f aca="false">IF(AC389/J389&gt;=1, "PLS CHECK", "")</f>
        <v/>
      </c>
      <c r="BY389" s="0" t="str">
        <f aca="false">IF(AE389/J389&gt;=1, "PLS CHECK", "")</f>
        <v/>
      </c>
      <c r="BZ389" s="0" t="str">
        <f aca="false">IF(AD389/J389&gt;=1, "PLS CHECK", "")</f>
        <v/>
      </c>
      <c r="CA389" s="0" t="e">
        <f aca="false">IF(AF389/K389&gt;=1, "PLS CHECK", "")</f>
        <v>#DIV/0!</v>
      </c>
      <c r="CB389" s="0" t="e">
        <f aca="false">IF(AG389/K389&gt;=1, "PLS CHECK", "")</f>
        <v>#DIV/0!</v>
      </c>
    </row>
    <row r="390" customFormat="false" ht="12.5" hidden="false" customHeight="false" outlineLevel="0" collapsed="false">
      <c r="A390" s="0" t="n">
        <v>387</v>
      </c>
      <c r="B390" s="15" t="s">
        <v>85</v>
      </c>
      <c r="C390" s="16" t="s">
        <v>86</v>
      </c>
      <c r="D390" s="0" t="s">
        <v>153</v>
      </c>
      <c r="E390" s="37"/>
      <c r="F390" s="0" t="n">
        <v>9.7</v>
      </c>
      <c r="G390" s="0" t="n">
        <v>4.6</v>
      </c>
      <c r="H390" s="0" t="n">
        <v>5.8</v>
      </c>
      <c r="I390" s="0" t="n">
        <v>6.2</v>
      </c>
      <c r="J390" s="0" t="n">
        <v>9.986</v>
      </c>
      <c r="K390" s="0" t="n">
        <v>0.134</v>
      </c>
      <c r="L390" s="0" t="n">
        <v>4.2</v>
      </c>
      <c r="M390" s="0" t="n">
        <v>6.1</v>
      </c>
      <c r="N390" s="0" t="n">
        <v>0</v>
      </c>
      <c r="O390" s="0" t="n">
        <v>617</v>
      </c>
      <c r="P390" s="37"/>
      <c r="AC390" s="0" t="n">
        <v>9.876</v>
      </c>
      <c r="AD390" s="37"/>
      <c r="AE390" s="0" t="n">
        <v>5.582</v>
      </c>
      <c r="AF390" s="0" t="n">
        <v>0.104</v>
      </c>
      <c r="AG390" s="37"/>
      <c r="AH390" s="0" t="n">
        <v>10.1</v>
      </c>
      <c r="AJ390" s="37"/>
      <c r="BF390" s="0" t="n">
        <f aca="false">IF(E390&lt;11,-3.6797*E390^2+48.115*E390-53.83,280.92*EXP(-0.2027*E390))</f>
        <v>-53.83</v>
      </c>
      <c r="BG390" s="0" t="n">
        <f aca="false">32.208*LN(F390)+21.438</f>
        <v>94.6186305204847</v>
      </c>
      <c r="BH390" s="0" t="n">
        <f aca="false">IF(G390&lt;=2, -10*G390+100, 88.958*EXP(-0.0755*G390))</f>
        <v>62.8571284237721</v>
      </c>
      <c r="BI390" s="0" t="n">
        <f aca="false">IF(I390&lt;=100, 0.0053*(I390)^2-1.0332*I390+100.76, 122.82*EXP(-0.0092*I390))</f>
        <v>94.557892</v>
      </c>
      <c r="BJ390" s="0" t="e">
        <f aca="false">IF(P390&lt;=1000, -6.942*LN(P390)+107.59, -36.304*LN(P390)+310.72)</f>
        <v>#VALUE!</v>
      </c>
      <c r="BK390" s="0" t="e">
        <f aca="false">BF390^0.04*BG390^0.22*BH390^0.51*BI390^0.06*BJ390^0.17</f>
        <v>#VALUE!</v>
      </c>
      <c r="BL390" s="0" t="e">
        <f aca="false">IF(BK390&gt;=90, "Very Good", IF(BK390&gt;=80, "Good", IF(BK390&gt;=70, "Slightly Good", IF(BK390&gt;=60, "Average", IF(BK390&gt;=50, "Slightly Poor", IF(BK390&gt;=40, "Poor", "Very Poor"))))))</f>
        <v>#VALUE!</v>
      </c>
      <c r="BM390" s="0" t="e">
        <f aca="false">IF(P390&lt;=1000, -6.942*LN(P390)+107.59, IF(AND(P390&gt;1000, P390&lt;=5213),-36.304*LN(P390)+310.72, IF(P390&gt;5213, 10)))</f>
        <v>#VALUE!</v>
      </c>
      <c r="BN390" s="0" t="e">
        <f aca="false">BF390^0.04*BG390^0.22*BH390^0.51*BI390^0.06*BM390^0.17</f>
        <v>#VALUE!</v>
      </c>
      <c r="BO390" s="0" t="e">
        <f aca="false">IF(BN390&gt;=90, "Very Good", IF(BN390&gt;=80, "Good", IF(BN390&gt;=70, "Slightly Good", IF(BN390&gt;=60, "Average", IF(BN390&gt;=50, "Slightly Poor", IF(BN390&gt;=40, "Poor", "Very Poor"))))))</f>
        <v>#VALUE!</v>
      </c>
      <c r="BP390" s="0" t="e">
        <f aca="false">IF(AJ390&lt;=1000, -6.942*LN(AJ390)+107.59, IF(AND(AJ390&gt;1000, AJ390&lt;=5213),-36.304*LN(AJ390)+310.72, IF(AJ390&gt;5213, 10)))</f>
        <v>#VALUE!</v>
      </c>
      <c r="BQ390" s="0" t="e">
        <f aca="false">BF390^0.04*BG390^0.22*BH390^0.51*BI390^0.06*BP390^0.17</f>
        <v>#VALUE!</v>
      </c>
      <c r="BR390" s="0" t="e">
        <f aca="false">IF(BQ390&gt;=90, "Very Good", IF(BQ390&gt;=80, "Good", IF(BQ390&gt;=70, "Slightly Good", IF(BQ390&gt;=60, "Average", IF(BQ390&gt;=50, "Slightly Poor", IF(BQ390&gt;=40, "Poor", "Very Poor"))))))</f>
        <v>#VALUE!</v>
      </c>
      <c r="BT390" s="0" t="n">
        <f aca="false">9.81*LN(AH390)+30.6</f>
        <v>53.2859725079412</v>
      </c>
      <c r="BU390" s="0" t="str">
        <f aca="false">IF(BT390&lt;30, "Clean water", IF(AND(BT390&gt;=30, BT390&lt;40), "Hypolimia", IF(AND(BT390&gt;=40,BT390&lt;50), "Mesotrophic", IF(AND(BT390&gt;=50, BT390&lt;70), "Eutrophic", IF(BT390&gt;70,"Hypertrophic")))))</f>
        <v>Eutrophic</v>
      </c>
      <c r="BW390" s="0" t="str">
        <f aca="false">IF(G390/H390&gt;=1, "PLS CHECK", "")</f>
        <v/>
      </c>
      <c r="BX390" s="0" t="str">
        <f aca="false">IF(AC390/J390&gt;=1, "PLS CHECK", "")</f>
        <v/>
      </c>
      <c r="BY390" s="0" t="str">
        <f aca="false">IF(AE390/J390&gt;=1, "PLS CHECK", "")</f>
        <v/>
      </c>
      <c r="BZ390" s="0" t="str">
        <f aca="false">IF(AD390/J390&gt;=1, "PLS CHECK", "")</f>
        <v/>
      </c>
      <c r="CA390" s="0" t="str">
        <f aca="false">IF(AF390/K390&gt;=1, "PLS CHECK", "")</f>
        <v/>
      </c>
      <c r="CB390" s="0" t="str">
        <f aca="false">IF(AG390/K390&gt;=1, "PLS CHECK", "")</f>
        <v/>
      </c>
    </row>
    <row r="391" customFormat="false" ht="12.5" hidden="false" customHeight="false" outlineLevel="0" collapsed="false">
      <c r="A391" s="0" t="n">
        <v>388</v>
      </c>
      <c r="B391" s="15" t="s">
        <v>135</v>
      </c>
      <c r="C391" s="16" t="s">
        <v>136</v>
      </c>
      <c r="D391" s="0" t="s">
        <v>153</v>
      </c>
      <c r="E391" s="0" t="n">
        <v>7.9</v>
      </c>
      <c r="F391" s="0" t="n">
        <v>9.3</v>
      </c>
      <c r="G391" s="0" t="n">
        <v>3.4</v>
      </c>
      <c r="H391" s="0" t="n">
        <v>7.7</v>
      </c>
      <c r="I391" s="0" t="n">
        <v>4.9</v>
      </c>
      <c r="J391" s="37"/>
      <c r="K391" s="0" t="n">
        <v>0.113</v>
      </c>
      <c r="L391" s="37"/>
      <c r="M391" s="0" t="n">
        <v>3.9</v>
      </c>
      <c r="O391" s="0" t="n">
        <v>648</v>
      </c>
      <c r="BD391" s="0" t="n">
        <v>0.391</v>
      </c>
      <c r="BF391" s="0" t="n">
        <f aca="false">IF(E391&lt;11,-3.6797*E391^2+48.115*E391-53.83,280.92*EXP(-0.2027*E391))</f>
        <v>96.6284230000001</v>
      </c>
      <c r="BG391" s="0" t="n">
        <f aca="false">32.208*LN(F391)+21.438</f>
        <v>93.2623038003278</v>
      </c>
      <c r="BH391" s="0" t="n">
        <f aca="false">IF(G391&lt;=2, -10*G391+100, 88.958*EXP(-0.0755*G391))</f>
        <v>68.8179318432025</v>
      </c>
      <c r="BI391" s="0" t="n">
        <f aca="false">IF(I391&lt;=100, 0.0053*(I391)^2-1.0332*I391+100.76, 122.82*EXP(-0.0092*I391))</f>
        <v>95.824573</v>
      </c>
      <c r="BJ391" s="0" t="e">
        <f aca="false">IF(P391&lt;=1000, -6.942*LN(P391)+107.59, -36.304*LN(P391)+310.72)</f>
        <v>#VALUE!</v>
      </c>
      <c r="BK391" s="0" t="e">
        <f aca="false">BF391^0.04*BG391^0.22*BH391^0.51*BI391^0.06*BJ391^0.17</f>
        <v>#VALUE!</v>
      </c>
      <c r="BL391" s="0" t="e">
        <f aca="false">IF(BK391&gt;=90, "Very Good", IF(BK391&gt;=80, "Good", IF(BK391&gt;=70, "Slightly Good", IF(BK391&gt;=60, "Average", IF(BK391&gt;=50, "Slightly Poor", IF(BK391&gt;=40, "Poor", "Very Poor"))))))</f>
        <v>#VALUE!</v>
      </c>
      <c r="BM391" s="0" t="e">
        <f aca="false">IF(P391&lt;=1000, -6.942*LN(P391)+107.59, IF(AND(P391&gt;1000, P391&lt;=5213),-36.304*LN(P391)+310.72, IF(P391&gt;5213, 10)))</f>
        <v>#VALUE!</v>
      </c>
      <c r="BN391" s="0" t="e">
        <f aca="false">BF391^0.04*BG391^0.22*BH391^0.51*BI391^0.06*BM391^0.17</f>
        <v>#VALUE!</v>
      </c>
      <c r="BO391" s="0" t="e">
        <f aca="false">IF(BN391&gt;=90, "Very Good", IF(BN391&gt;=80, "Good", IF(BN391&gt;=70, "Slightly Good", IF(BN391&gt;=60, "Average", IF(BN391&gt;=50, "Slightly Poor", IF(BN391&gt;=40, "Poor", "Very Poor"))))))</f>
        <v>#VALUE!</v>
      </c>
      <c r="BP391" s="0" t="e">
        <f aca="false">IF(AJ391&lt;=1000, -6.942*LN(AJ391)+107.59, IF(AND(AJ391&gt;1000, AJ391&lt;=5213),-36.304*LN(AJ391)+310.72, IF(AJ391&gt;5213, 10)))</f>
        <v>#VALUE!</v>
      </c>
      <c r="BQ391" s="0" t="e">
        <f aca="false">BF391^0.04*BG391^0.22*BH391^0.51*BI391^0.06*BP391^0.17</f>
        <v>#VALUE!</v>
      </c>
      <c r="BR391" s="0" t="e">
        <f aca="false">IF(BQ391&gt;=90, "Very Good", IF(BQ391&gt;=80, "Good", IF(BQ391&gt;=70, "Slightly Good", IF(BQ391&gt;=60, "Average", IF(BQ391&gt;=50, "Slightly Poor", IF(BQ391&gt;=40, "Poor", "Very Poor"))))))</f>
        <v>#VALUE!</v>
      </c>
      <c r="BT391" s="0" t="e">
        <f aca="false">9.81*LN(AH391)+30.6</f>
        <v>#VALUE!</v>
      </c>
      <c r="BU391" s="0" t="e">
        <f aca="false">IF(BT391&lt;30, "Clean water", IF(AND(BT391&gt;=30, BT391&lt;40), "Hypolimia", IF(AND(BT391&gt;=40,BT391&lt;50), "Mesotrophic", IF(AND(BT391&gt;=50, BT391&lt;70), "Eutrophic", IF(BT391&gt;70,"Hypertrophic")))))</f>
        <v>#VALUE!</v>
      </c>
      <c r="BW391" s="0" t="str">
        <f aca="false">IF(G391/H391&gt;=1, "PLS CHECK", "")</f>
        <v/>
      </c>
      <c r="BX391" s="0" t="e">
        <f aca="false">IF(AC391/J391&gt;=1, "PLS CHECK", "")</f>
        <v>#DIV/0!</v>
      </c>
      <c r="BY391" s="0" t="e">
        <f aca="false">IF(AE391/J391&gt;=1, "PLS CHECK", "")</f>
        <v>#DIV/0!</v>
      </c>
      <c r="BZ391" s="0" t="e">
        <f aca="false">IF(AD391/J391&gt;=1, "PLS CHECK", "")</f>
        <v>#DIV/0!</v>
      </c>
      <c r="CA391" s="0" t="str">
        <f aca="false">IF(AF391/K391&gt;=1, "PLS CHECK", "")</f>
        <v/>
      </c>
      <c r="CB391" s="0" t="str">
        <f aca="false">IF(AG391/K391&gt;=1, "PLS CHECK", "")</f>
        <v/>
      </c>
    </row>
    <row r="392" customFormat="false" ht="12.5" hidden="false" customHeight="false" outlineLevel="0" collapsed="false">
      <c r="A392" s="0" t="n">
        <v>389</v>
      </c>
      <c r="B392" s="15" t="s">
        <v>87</v>
      </c>
      <c r="C392" s="16" t="s">
        <v>88</v>
      </c>
      <c r="D392" s="0" t="s">
        <v>153</v>
      </c>
      <c r="E392" s="0" t="n">
        <v>7.6</v>
      </c>
      <c r="F392" s="0" t="n">
        <v>12.9</v>
      </c>
      <c r="G392" s="0" t="n">
        <v>1.3</v>
      </c>
      <c r="H392" s="0" t="n">
        <v>4.6</v>
      </c>
      <c r="I392" s="0" t="n">
        <v>2</v>
      </c>
      <c r="J392" s="0" t="n">
        <v>4.442</v>
      </c>
      <c r="K392" s="0" t="n">
        <v>0.032</v>
      </c>
      <c r="L392" s="0" t="n">
        <v>1.5</v>
      </c>
      <c r="M392" s="0" t="n">
        <v>3.9</v>
      </c>
      <c r="N392" s="0" t="n">
        <v>0</v>
      </c>
      <c r="O392" s="0" t="n">
        <v>324</v>
      </c>
      <c r="P392" s="0" t="n">
        <v>1800</v>
      </c>
      <c r="AC392" s="0" t="n">
        <v>4.205</v>
      </c>
      <c r="AD392" s="0" t="n">
        <v>0.413</v>
      </c>
      <c r="AE392" s="0" t="n">
        <v>3.406</v>
      </c>
      <c r="AF392" s="0" t="n">
        <v>0.031</v>
      </c>
      <c r="AG392" s="0" t="n">
        <v>0.005</v>
      </c>
      <c r="AH392" s="0" t="n">
        <v>3.5</v>
      </c>
      <c r="AJ392" s="0" t="n">
        <v>340</v>
      </c>
      <c r="BF392" s="0" t="n">
        <f aca="false">IF(E392&lt;11,-3.6797*E392^2+48.115*E392-53.83,280.92*EXP(-0.2027*E392))</f>
        <v>99.304528</v>
      </c>
      <c r="BG392" s="0" t="n">
        <f aca="false">32.208*LN(F392)+21.438</f>
        <v>103.801177244529</v>
      </c>
      <c r="BH392" s="0" t="n">
        <f aca="false">IF(G392&lt;=2, -10*G392+100, 88.958*EXP(-0.0755*G392))</f>
        <v>87</v>
      </c>
      <c r="BI392" s="0" t="n">
        <f aca="false">IF(I392&lt;=100, 0.0053*(I392)^2-1.0332*I392+100.76, 122.82*EXP(-0.0092*I392))</f>
        <v>98.7148</v>
      </c>
      <c r="BJ392" s="0" t="n">
        <f aca="false">IF(P392&lt;=1000, -6.942*LN(P392)+107.59, -36.304*LN(P392)+310.72)</f>
        <v>38.601845269226</v>
      </c>
      <c r="BK392" s="0" t="n">
        <f aca="false">BF392^0.04*BG392^0.22*BH392^0.51*BI392^0.06*BJ392^0.17</f>
        <v>79.7966004494104</v>
      </c>
      <c r="BL392" s="0" t="str">
        <f aca="false">IF(BK392&gt;=90, "Very Good", IF(BK392&gt;=80, "Good", IF(BK392&gt;=70, "Slightly Good", IF(BK392&gt;=60, "Average", IF(BK392&gt;=50, "Slightly Poor", IF(BK392&gt;=40, "Poor", "Very Poor"))))))</f>
        <v>Slightly Good</v>
      </c>
      <c r="BM392" s="0" t="n">
        <f aca="false">IF(P392&lt;=1000, -6.942*LN(P392)+107.59, IF(AND(P392&gt;1000, P392&lt;=5213),-36.304*LN(P392)+310.72, IF(P392&gt;5213, 10)))</f>
        <v>38.601845269226</v>
      </c>
      <c r="BN392" s="0" t="n">
        <f aca="false">BF392^0.04*BG392^0.22*BH392^0.51*BI392^0.06*BM392^0.17</f>
        <v>79.7966004494104</v>
      </c>
      <c r="BO392" s="0" t="str">
        <f aca="false">IF(BN392&gt;=90, "Very Good", IF(BN392&gt;=80, "Good", IF(BN392&gt;=70, "Slightly Good", IF(BN392&gt;=60, "Average", IF(BN392&gt;=50, "Slightly Poor", IF(BN392&gt;=40, "Poor", "Very Poor"))))))</f>
        <v>Slightly Good</v>
      </c>
      <c r="BP392" s="0" t="n">
        <f aca="false">IF(AJ392&lt;=1000, -6.942*LN(AJ392)+107.59, IF(AND(AJ392&gt;1000, AJ392&lt;=5213),-36.304*LN(AJ392)+310.72, IF(AJ392&gt;5213, 10)))</f>
        <v>67.1254595225499</v>
      </c>
      <c r="BQ392" s="0" t="n">
        <f aca="false">BF392^0.04*BG392^0.22*BH392^0.51*BI392^0.06*BP392^0.17</f>
        <v>87.6661339419176</v>
      </c>
      <c r="BR392" s="0" t="str">
        <f aca="false">IF(BQ392&gt;=90, "Very Good", IF(BQ392&gt;=80, "Good", IF(BQ392&gt;=70, "Slightly Good", IF(BQ392&gt;=60, "Average", IF(BQ392&gt;=50, "Slightly Poor", IF(BQ392&gt;=40, "Poor", "Very Poor"))))))</f>
        <v>Good</v>
      </c>
      <c r="BT392" s="0" t="n">
        <f aca="false">9.81*LN(AH392)+30.6</f>
        <v>42.8896047209396</v>
      </c>
      <c r="BU392" s="0" t="str">
        <f aca="false">IF(BT392&lt;30, "Clean water", IF(AND(BT392&gt;=30, BT392&lt;40), "Hypolimia", IF(AND(BT392&gt;=40,BT392&lt;50), "Mesotrophic", IF(AND(BT392&gt;=50, BT392&lt;70), "Eutrophic", IF(BT392&gt;70,"Hypertrophic")))))</f>
        <v>Mesotrophic</v>
      </c>
      <c r="BW392" s="0" t="str">
        <f aca="false">IF(G392/H392&gt;=1, "PLS CHECK", "")</f>
        <v/>
      </c>
      <c r="BX392" s="0" t="str">
        <f aca="false">IF(AC392/J392&gt;=1, "PLS CHECK", "")</f>
        <v/>
      </c>
      <c r="BY392" s="0" t="str">
        <f aca="false">IF(AE392/J392&gt;=1, "PLS CHECK", "")</f>
        <v/>
      </c>
      <c r="BZ392" s="0" t="str">
        <f aca="false">IF(AD392/J392&gt;=1, "PLS CHECK", "")</f>
        <v/>
      </c>
      <c r="CA392" s="0" t="str">
        <f aca="false">IF(AF392/K392&gt;=1, "PLS CHECK", "")</f>
        <v/>
      </c>
      <c r="CB392" s="0" t="str">
        <f aca="false">IF(AG392/K392&gt;=1, "PLS CHECK", "")</f>
        <v/>
      </c>
    </row>
    <row r="393" customFormat="false" ht="12.5" hidden="false" customHeight="false" outlineLevel="0" collapsed="false">
      <c r="A393" s="0" t="n">
        <v>390</v>
      </c>
      <c r="B393" s="15" t="s">
        <v>89</v>
      </c>
      <c r="C393" s="16" t="s">
        <v>90</v>
      </c>
      <c r="D393" s="0" t="s">
        <v>153</v>
      </c>
      <c r="E393" s="0" t="n">
        <v>7.8</v>
      </c>
      <c r="F393" s="0" t="n">
        <v>11</v>
      </c>
      <c r="G393" s="0" t="n">
        <v>0.7</v>
      </c>
      <c r="H393" s="0" t="n">
        <v>2.8</v>
      </c>
      <c r="I393" s="0" t="n">
        <v>5.5</v>
      </c>
      <c r="J393" s="0" t="n">
        <v>2.768</v>
      </c>
      <c r="K393" s="0" t="n">
        <v>0.056</v>
      </c>
      <c r="L393" s="0" t="n">
        <v>2.1</v>
      </c>
      <c r="M393" s="0" t="n">
        <v>3.6</v>
      </c>
      <c r="N393" s="0" t="n">
        <v>0</v>
      </c>
      <c r="O393" s="0" t="n">
        <v>327</v>
      </c>
      <c r="P393" s="0" t="n">
        <v>17000</v>
      </c>
      <c r="AC393" s="0" t="n">
        <v>2.697</v>
      </c>
      <c r="AD393" s="0" t="n">
        <v>0.214</v>
      </c>
      <c r="AE393" s="0" t="n">
        <v>2.325</v>
      </c>
      <c r="AF393" s="0" t="n">
        <v>0.048</v>
      </c>
      <c r="AG393" s="0" t="n">
        <v>0.014</v>
      </c>
      <c r="AH393" s="0" t="n">
        <v>4.9</v>
      </c>
      <c r="AJ393" s="0" t="n">
        <v>700</v>
      </c>
      <c r="BF393" s="0" t="n">
        <f aca="false">IF(E393&lt;11,-3.6797*E393^2+48.115*E393-53.83,280.92*EXP(-0.2027*E393))</f>
        <v>97.5940520000001</v>
      </c>
      <c r="BG393" s="0" t="n">
        <f aca="false">32.208*LN(F393)+21.438</f>
        <v>98.6694109462899</v>
      </c>
      <c r="BH393" s="0" t="n">
        <f aca="false">IF(G393&lt;=2, -10*G393+100, 88.958*EXP(-0.0755*G393))</f>
        <v>93</v>
      </c>
      <c r="BI393" s="0" t="n">
        <f aca="false">IF(I393&lt;=100, 0.0053*(I393)^2-1.0332*I393+100.76, 122.82*EXP(-0.0092*I393))</f>
        <v>95.237725</v>
      </c>
      <c r="BJ393" s="0" t="n">
        <f aca="false">IF(P393&lt;=1000, -6.942*LN(P393)+107.59, -36.304*LN(P393)+310.72)</f>
        <v>-42.9161248907844</v>
      </c>
      <c r="BK393" s="0" t="e">
        <f aca="false">BF393^0.04*BG393^0.22*BH393^0.51*BI393^0.06*BJ393^0.17</f>
        <v>#NUM!</v>
      </c>
      <c r="BL393" s="0" t="e">
        <f aca="false">IF(BK393&gt;=90, "Very Good", IF(BK393&gt;=80, "Good", IF(BK393&gt;=70, "Slightly Good", IF(BK393&gt;=60, "Average", IF(BK393&gt;=50, "Slightly Poor", IF(BK393&gt;=40, "Poor", "Very Poor"))))))</f>
        <v>#NUM!</v>
      </c>
      <c r="BM393" s="0" t="n">
        <f aca="false">IF(P393&lt;=1000, -6.942*LN(P393)+107.59, IF(AND(P393&gt;1000, P393&lt;=5213),-36.304*LN(P393)+310.72, IF(P393&gt;5213, 10)))</f>
        <v>10</v>
      </c>
      <c r="BN393" s="0" t="n">
        <f aca="false">BF393^0.04*BG393^0.22*BH393^0.51*BI393^0.06*BM393^0.17</f>
        <v>64.707099997376</v>
      </c>
      <c r="BO393" s="0" t="str">
        <f aca="false">IF(BN393&gt;=90, "Very Good", IF(BN393&gt;=80, "Good", IF(BN393&gt;=70, "Slightly Good", IF(BN393&gt;=60, "Average", IF(BN393&gt;=50, "Slightly Poor", IF(BN393&gt;=40, "Poor", "Very Poor"))))))</f>
        <v>Average</v>
      </c>
      <c r="BP393" s="0" t="n">
        <f aca="false">IF(AJ393&lt;=1000, -6.942*LN(AJ393)+107.59, IF(AND(AJ393&gt;1000, AJ393&lt;=5213),-36.304*LN(AJ393)+310.72, IF(AJ393&gt;5213, 10)))</f>
        <v>62.1124003141287</v>
      </c>
      <c r="BQ393" s="0" t="n">
        <f aca="false">BF393^0.04*BG393^0.22*BH393^0.51*BI393^0.06*BP393^0.17</f>
        <v>88.2657568477876</v>
      </c>
      <c r="BR393" s="0" t="str">
        <f aca="false">IF(BQ393&gt;=90, "Very Good", IF(BQ393&gt;=80, "Good", IF(BQ393&gt;=70, "Slightly Good", IF(BQ393&gt;=60, "Average", IF(BQ393&gt;=50, "Slightly Poor", IF(BQ393&gt;=40, "Poor", "Very Poor"))))))</f>
        <v>Good</v>
      </c>
      <c r="BT393" s="0" t="n">
        <f aca="false">9.81*LN(AH393)+30.6</f>
        <v>46.1903973621937</v>
      </c>
      <c r="BU393" s="0" t="str">
        <f aca="false">IF(BT393&lt;30, "Clean water", IF(AND(BT393&gt;=30, BT393&lt;40), "Hypolimia", IF(AND(BT393&gt;=40,BT393&lt;50), "Mesotrophic", IF(AND(BT393&gt;=50, BT393&lt;70), "Eutrophic", IF(BT393&gt;70,"Hypertrophic")))))</f>
        <v>Mesotrophic</v>
      </c>
      <c r="BW393" s="0" t="str">
        <f aca="false">IF(G393/H393&gt;=1, "PLS CHECK", "")</f>
        <v/>
      </c>
      <c r="BX393" s="0" t="str">
        <f aca="false">IF(AC393/J393&gt;=1, "PLS CHECK", "")</f>
        <v/>
      </c>
      <c r="BY393" s="0" t="str">
        <f aca="false">IF(AE393/J393&gt;=1, "PLS CHECK", "")</f>
        <v/>
      </c>
      <c r="BZ393" s="0" t="str">
        <f aca="false">IF(AD393/J393&gt;=1, "PLS CHECK", "")</f>
        <v/>
      </c>
      <c r="CA393" s="0" t="str">
        <f aca="false">IF(AF393/K393&gt;=1, "PLS CHECK", "")</f>
        <v/>
      </c>
      <c r="CB393" s="0" t="str">
        <f aca="false">IF(AG393/K393&gt;=1, "PLS CHECK", "")</f>
        <v/>
      </c>
    </row>
    <row r="394" customFormat="false" ht="12.5" hidden="false" customHeight="false" outlineLevel="0" collapsed="false">
      <c r="A394" s="0" t="n">
        <v>391</v>
      </c>
      <c r="B394" s="15" t="s">
        <v>91</v>
      </c>
      <c r="C394" s="16" t="s">
        <v>92</v>
      </c>
      <c r="D394" s="0" t="s">
        <v>153</v>
      </c>
      <c r="E394" s="0" t="n">
        <v>7.4</v>
      </c>
      <c r="F394" s="37"/>
      <c r="G394" s="37"/>
      <c r="H394" s="37"/>
      <c r="I394" s="0" t="n">
        <v>2</v>
      </c>
      <c r="J394" s="0" t="n">
        <v>5.648</v>
      </c>
      <c r="K394" s="0" t="n">
        <v>0.05</v>
      </c>
      <c r="L394" s="37"/>
      <c r="M394" s="0" t="n">
        <v>8.5</v>
      </c>
      <c r="N394" s="0" t="n">
        <v>0</v>
      </c>
      <c r="O394" s="0" t="n">
        <v>464</v>
      </c>
      <c r="P394" s="0" t="n">
        <v>6000</v>
      </c>
      <c r="AC394" s="0" t="n">
        <v>5.52</v>
      </c>
      <c r="AD394" s="0" t="n">
        <v>0.041</v>
      </c>
      <c r="AE394" s="0" t="n">
        <v>4.987</v>
      </c>
      <c r="AF394" s="0" t="n">
        <v>0.011</v>
      </c>
      <c r="AG394" s="0" t="n">
        <v>0.004</v>
      </c>
      <c r="AH394" s="0" t="n">
        <v>2.3</v>
      </c>
      <c r="AJ394" s="0" t="n">
        <v>80</v>
      </c>
      <c r="BF394" s="0" t="n">
        <f aca="false">IF(E394&lt;11,-3.6797*E394^2+48.115*E394-53.83,280.92*EXP(-0.2027*E394))</f>
        <v>100.720628</v>
      </c>
      <c r="BG394" s="0" t="e">
        <f aca="false">32.208*LN(F394)+21.438</f>
        <v>#VALUE!</v>
      </c>
      <c r="BH394" s="0" t="n">
        <f aca="false">IF(G394&lt;=2, -10*G394+100, 88.958*EXP(-0.0755*G394))</f>
        <v>100</v>
      </c>
      <c r="BI394" s="0" t="n">
        <f aca="false">IF(I394&lt;=100, 0.0053*(I394)^2-1.0332*I394+100.76, 122.82*EXP(-0.0092*I394))</f>
        <v>98.7148</v>
      </c>
      <c r="BJ394" s="0" t="n">
        <f aca="false">IF(P394&lt;=1000, -6.942*LN(P394)+107.59, -36.304*LN(P394)+310.72)</f>
        <v>-5.10718341902276</v>
      </c>
      <c r="BK394" s="0" t="e">
        <f aca="false">BF394^0.04*BG394^0.22*BH394^0.51*BI394^0.06*BJ394^0.17</f>
        <v>#VALUE!</v>
      </c>
      <c r="BL394" s="0" t="e">
        <f aca="false">IF(BK394&gt;=90, "Very Good", IF(BK394&gt;=80, "Good", IF(BK394&gt;=70, "Slightly Good", IF(BK394&gt;=60, "Average", IF(BK394&gt;=50, "Slightly Poor", IF(BK394&gt;=40, "Poor", "Very Poor"))))))</f>
        <v>#VALUE!</v>
      </c>
      <c r="BM394" s="0" t="n">
        <f aca="false">IF(P394&lt;=1000, -6.942*LN(P394)+107.59, IF(AND(P394&gt;1000, P394&lt;=5213),-36.304*LN(P394)+310.72, IF(P394&gt;5213, 10)))</f>
        <v>10</v>
      </c>
      <c r="BN394" s="0" t="e">
        <f aca="false">BF394^0.04*BG394^0.22*BH394^0.51*BI394^0.06*BM394^0.17</f>
        <v>#VALUE!</v>
      </c>
      <c r="BO394" s="0" t="e">
        <f aca="false">IF(BN394&gt;=90, "Very Good", IF(BN394&gt;=80, "Good", IF(BN394&gt;=70, "Slightly Good", IF(BN394&gt;=60, "Average", IF(BN394&gt;=50, "Slightly Poor", IF(BN394&gt;=40, "Poor", "Very Poor"))))))</f>
        <v>#VALUE!</v>
      </c>
      <c r="BP394" s="0" t="n">
        <f aca="false">IF(AJ394&lt;=1000, -6.942*LN(AJ394)+107.59, IF(AND(AJ394&gt;1000, AJ394&lt;=5213),-36.304*LN(AJ394)+310.72, IF(AJ394&gt;5213, 10)))</f>
        <v>77.1699711020939</v>
      </c>
      <c r="BQ394" s="0" t="e">
        <f aca="false">BF394^0.04*BG394^0.22*BH394^0.51*BI394^0.06*BP394^0.17</f>
        <v>#VALUE!</v>
      </c>
      <c r="BR394" s="0" t="e">
        <f aca="false">IF(BQ394&gt;=90, "Very Good", IF(BQ394&gt;=80, "Good", IF(BQ394&gt;=70, "Slightly Good", IF(BQ394&gt;=60, "Average", IF(BQ394&gt;=50, "Slightly Poor", IF(BQ394&gt;=40, "Poor", "Very Poor"))))))</f>
        <v>#VALUE!</v>
      </c>
      <c r="BT394" s="0" t="n">
        <f aca="false">9.81*LN(AH394)+30.6</f>
        <v>38.7708384959934</v>
      </c>
      <c r="BU394" s="0" t="str">
        <f aca="false">IF(BT394&lt;30, "Clean water", IF(AND(BT394&gt;=30, BT394&lt;40), "Hypolimia", IF(AND(BT394&gt;=40,BT394&lt;50), "Mesotrophic", IF(AND(BT394&gt;=50, BT394&lt;70), "Eutrophic", IF(BT394&gt;70,"Hypertrophic")))))</f>
        <v>Hypolimia</v>
      </c>
      <c r="BW394" s="0" t="e">
        <f aca="false">IF(G394/H394&gt;=1, "PLS CHECK", "")</f>
        <v>#DIV/0!</v>
      </c>
      <c r="BX394" s="0" t="str">
        <f aca="false">IF(AC394/J394&gt;=1, "PLS CHECK", "")</f>
        <v/>
      </c>
      <c r="BY394" s="0" t="str">
        <f aca="false">IF(AE394/J394&gt;=1, "PLS CHECK", "")</f>
        <v/>
      </c>
      <c r="BZ394" s="0" t="str">
        <f aca="false">IF(AD394/J394&gt;=1, "PLS CHECK", "")</f>
        <v/>
      </c>
      <c r="CA394" s="0" t="str">
        <f aca="false">IF(AF394/K394&gt;=1, "PLS CHECK", "")</f>
        <v/>
      </c>
      <c r="CB394" s="0" t="str">
        <f aca="false">IF(AG394/K394&gt;=1, "PLS CHECK", "")</f>
        <v/>
      </c>
    </row>
    <row r="395" customFormat="false" ht="12.5" hidden="false" customHeight="false" outlineLevel="0" collapsed="false">
      <c r="A395" s="0" t="n">
        <v>392</v>
      </c>
      <c r="B395" s="15" t="s">
        <v>137</v>
      </c>
      <c r="C395" s="16" t="s">
        <v>138</v>
      </c>
      <c r="D395" s="0" t="s">
        <v>153</v>
      </c>
      <c r="E395" s="0" t="n">
        <v>7.8</v>
      </c>
      <c r="F395" s="0" t="n">
        <v>9.7</v>
      </c>
      <c r="G395" s="0" t="n">
        <v>3</v>
      </c>
      <c r="H395" s="37"/>
      <c r="I395" s="0" t="n">
        <v>4.9</v>
      </c>
      <c r="J395" s="37"/>
      <c r="K395" s="0" t="n">
        <v>0.066</v>
      </c>
      <c r="L395" s="37"/>
      <c r="M395" s="0" t="n">
        <v>7.9</v>
      </c>
      <c r="O395" s="0" t="n">
        <v>684</v>
      </c>
      <c r="BD395" s="0" t="n">
        <v>3.751</v>
      </c>
      <c r="BF395" s="0" t="n">
        <f aca="false">IF(E395&lt;11,-3.6797*E395^2+48.115*E395-53.83,280.92*EXP(-0.2027*E395))</f>
        <v>97.5940520000001</v>
      </c>
      <c r="BG395" s="0" t="n">
        <f aca="false">32.208*LN(F395)+21.438</f>
        <v>94.6186305204847</v>
      </c>
      <c r="BH395" s="0" t="n">
        <f aca="false">IF(G395&lt;=2, -10*G395+100, 88.958*EXP(-0.0755*G395))</f>
        <v>70.9279340534787</v>
      </c>
      <c r="BI395" s="0" t="n">
        <f aca="false">IF(I395&lt;=100, 0.0053*(I395)^2-1.0332*I395+100.76, 122.82*EXP(-0.0092*I395))</f>
        <v>95.824573</v>
      </c>
      <c r="BJ395" s="0" t="e">
        <f aca="false">IF(P395&lt;=1000, -6.942*LN(P395)+107.59, -36.304*LN(P395)+310.72)</f>
        <v>#VALUE!</v>
      </c>
      <c r="BK395" s="0" t="e">
        <f aca="false">BF395^0.04*BG395^0.22*BH395^0.51*BI395^0.06*BJ395^0.17</f>
        <v>#VALUE!</v>
      </c>
      <c r="BL395" s="0" t="e">
        <f aca="false">IF(BK395&gt;=90, "Very Good", IF(BK395&gt;=80, "Good", IF(BK395&gt;=70, "Slightly Good", IF(BK395&gt;=60, "Average", IF(BK395&gt;=50, "Slightly Poor", IF(BK395&gt;=40, "Poor", "Very Poor"))))))</f>
        <v>#VALUE!</v>
      </c>
      <c r="BM395" s="0" t="e">
        <f aca="false">IF(P395&lt;=1000, -6.942*LN(P395)+107.59, IF(AND(P395&gt;1000, P395&lt;=5213),-36.304*LN(P395)+310.72, IF(P395&gt;5213, 10)))</f>
        <v>#VALUE!</v>
      </c>
      <c r="BN395" s="0" t="e">
        <f aca="false">BF395^0.04*BG395^0.22*BH395^0.51*BI395^0.06*BM395^0.17</f>
        <v>#VALUE!</v>
      </c>
      <c r="BO395" s="0" t="e">
        <f aca="false">IF(BN395&gt;=90, "Very Good", IF(BN395&gt;=80, "Good", IF(BN395&gt;=70, "Slightly Good", IF(BN395&gt;=60, "Average", IF(BN395&gt;=50, "Slightly Poor", IF(BN395&gt;=40, "Poor", "Very Poor"))))))</f>
        <v>#VALUE!</v>
      </c>
      <c r="BP395" s="0" t="e">
        <f aca="false">IF(AJ395&lt;=1000, -6.942*LN(AJ395)+107.59, IF(AND(AJ395&gt;1000, AJ395&lt;=5213),-36.304*LN(AJ395)+310.72, IF(AJ395&gt;5213, 10)))</f>
        <v>#VALUE!</v>
      </c>
      <c r="BQ395" s="0" t="e">
        <f aca="false">BF395^0.04*BG395^0.22*BH395^0.51*BI395^0.06*BP395^0.17</f>
        <v>#VALUE!</v>
      </c>
      <c r="BR395" s="0" t="e">
        <f aca="false">IF(BQ395&gt;=90, "Very Good", IF(BQ395&gt;=80, "Good", IF(BQ395&gt;=70, "Slightly Good", IF(BQ395&gt;=60, "Average", IF(BQ395&gt;=50, "Slightly Poor", IF(BQ395&gt;=40, "Poor", "Very Poor"))))))</f>
        <v>#VALUE!</v>
      </c>
      <c r="BT395" s="0" t="e">
        <f aca="false">9.81*LN(AH395)+30.6</f>
        <v>#VALUE!</v>
      </c>
      <c r="BU395" s="0" t="e">
        <f aca="false">IF(BT395&lt;30, "Clean water", IF(AND(BT395&gt;=30, BT395&lt;40), "Hypolimia", IF(AND(BT395&gt;=40,BT395&lt;50), "Mesotrophic", IF(AND(BT395&gt;=50, BT395&lt;70), "Eutrophic", IF(BT395&gt;70,"Hypertrophic")))))</f>
        <v>#VALUE!</v>
      </c>
      <c r="BW395" s="0" t="e">
        <f aca="false">IF(G395/H395&gt;=1, "PLS CHECK", "")</f>
        <v>#DIV/0!</v>
      </c>
      <c r="BX395" s="0" t="e">
        <f aca="false">IF(AC395/J395&gt;=1, "PLS CHECK", "")</f>
        <v>#DIV/0!</v>
      </c>
      <c r="BY395" s="0" t="e">
        <f aca="false">IF(AE395/J395&gt;=1, "PLS CHECK", "")</f>
        <v>#DIV/0!</v>
      </c>
      <c r="BZ395" s="0" t="e">
        <f aca="false">IF(AD395/J395&gt;=1, "PLS CHECK", "")</f>
        <v>#DIV/0!</v>
      </c>
      <c r="CA395" s="0" t="str">
        <f aca="false">IF(AF395/K395&gt;=1, "PLS CHECK", "")</f>
        <v/>
      </c>
      <c r="CB395" s="0" t="str">
        <f aca="false">IF(AG395/K395&gt;=1, "PLS CHECK", "")</f>
        <v/>
      </c>
    </row>
    <row r="396" customFormat="false" ht="12.5" hidden="false" customHeight="false" outlineLevel="0" collapsed="false">
      <c r="A396" s="0" t="n">
        <v>393</v>
      </c>
      <c r="B396" s="15" t="s">
        <v>93</v>
      </c>
      <c r="C396" s="16" t="s">
        <v>94</v>
      </c>
      <c r="D396" s="0" t="s">
        <v>153</v>
      </c>
      <c r="E396" s="0" t="n">
        <v>8.3</v>
      </c>
      <c r="F396" s="0" t="n">
        <v>12.2</v>
      </c>
      <c r="G396" s="0" t="n">
        <v>4.6</v>
      </c>
      <c r="H396" s="37"/>
      <c r="I396" s="0" t="n">
        <v>9.8</v>
      </c>
      <c r="J396" s="37"/>
      <c r="K396" s="37"/>
      <c r="L396" s="37"/>
      <c r="M396" s="0" t="n">
        <v>6.8</v>
      </c>
      <c r="N396" s="0" t="n">
        <v>0</v>
      </c>
      <c r="O396" s="0" t="n">
        <v>670</v>
      </c>
      <c r="P396" s="0" t="n">
        <v>14000</v>
      </c>
      <c r="AC396" s="37"/>
      <c r="AD396" s="37"/>
      <c r="AE396" s="0" t="n">
        <v>6.92</v>
      </c>
      <c r="AF396" s="0" t="n">
        <v>0.05</v>
      </c>
      <c r="AG396" s="0" t="n">
        <v>0.014</v>
      </c>
      <c r="AH396" s="0" t="n">
        <v>13.4</v>
      </c>
      <c r="AJ396" s="0" t="n">
        <v>2800</v>
      </c>
      <c r="BD396" s="0" t="n">
        <v>3.423</v>
      </c>
      <c r="BF396" s="0" t="n">
        <f aca="false">IF(E396&lt;11,-3.6797*E396^2+48.115*E396-53.83,280.92*EXP(-0.2027*E396))</f>
        <v>92.029967</v>
      </c>
      <c r="BG396" s="0" t="n">
        <f aca="false">32.208*LN(F396)+21.438</f>
        <v>102.004249133617</v>
      </c>
      <c r="BH396" s="0" t="n">
        <f aca="false">IF(G396&lt;=2, -10*G396+100, 88.958*EXP(-0.0755*G396))</f>
        <v>62.8571284237721</v>
      </c>
      <c r="BI396" s="0" t="n">
        <f aca="false">IF(I396&lt;=100, 0.0053*(I396)^2-1.0332*I396+100.76, 122.82*EXP(-0.0092*I396))</f>
        <v>91.143652</v>
      </c>
      <c r="BJ396" s="0" t="n">
        <f aca="false">IF(P396&lt;=1000, -6.942*LN(P396)+107.59, -36.304*LN(P396)+310.72)</f>
        <v>-35.8674849425199</v>
      </c>
      <c r="BK396" s="0" t="e">
        <f aca="false">BF396^0.04*BG396^0.22*BH396^0.51*BI396^0.06*BJ396^0.17</f>
        <v>#NUM!</v>
      </c>
      <c r="BL396" s="0" t="e">
        <f aca="false">IF(BK396&gt;=90, "Very Good", IF(BK396&gt;=80, "Good", IF(BK396&gt;=70, "Slightly Good", IF(BK396&gt;=60, "Average", IF(BK396&gt;=50, "Slightly Poor", IF(BK396&gt;=40, "Poor", "Very Poor"))))))</f>
        <v>#NUM!</v>
      </c>
      <c r="BM396" s="0" t="n">
        <f aca="false">IF(P396&lt;=1000, -6.942*LN(P396)+107.59, IF(AND(P396&gt;1000, P396&lt;=5213),-36.304*LN(P396)+310.72, IF(P396&gt;5213, 10)))</f>
        <v>10</v>
      </c>
      <c r="BN396" s="0" t="n">
        <f aca="false">BF396^0.04*BG396^0.22*BH396^0.51*BI396^0.06*BM396^0.17</f>
        <v>53.1126031925778</v>
      </c>
      <c r="BO396" s="0" t="str">
        <f aca="false">IF(BN396&gt;=90, "Very Good", IF(BN396&gt;=80, "Good", IF(BN396&gt;=70, "Slightly Good", IF(BN396&gt;=60, "Average", IF(BN396&gt;=50, "Slightly Poor", IF(BN396&gt;=40, "Poor", "Very Poor"))))))</f>
        <v>Slightly Poor</v>
      </c>
      <c r="BP396" s="0" t="n">
        <f aca="false">IF(AJ396&lt;=1000, -6.942*LN(AJ396)+107.59, IF(AND(AJ396&gt;1000, AJ396&lt;=5213),-36.304*LN(AJ396)+310.72, IF(AJ396&gt;5213, 10)))</f>
        <v>22.5615490304878</v>
      </c>
      <c r="BQ396" s="0" t="n">
        <f aca="false">BF396^0.04*BG396^0.22*BH396^0.51*BI396^0.06*BP396^0.17</f>
        <v>60.991638885074</v>
      </c>
      <c r="BR396" s="0" t="str">
        <f aca="false">IF(BQ396&gt;=90, "Very Good", IF(BQ396&gt;=80, "Good", IF(BQ396&gt;=70, "Slightly Good", IF(BQ396&gt;=60, "Average", IF(BQ396&gt;=50, "Slightly Poor", IF(BQ396&gt;=40, "Poor", "Very Poor"))))))</f>
        <v>Average</v>
      </c>
      <c r="BT396" s="0" t="n">
        <f aca="false">9.81*LN(AH396)+30.6</f>
        <v>56.0594486752469</v>
      </c>
      <c r="BU396" s="0" t="str">
        <f aca="false">IF(BT396&lt;30, "Clean water", IF(AND(BT396&gt;=30, BT396&lt;40), "Hypolimia", IF(AND(BT396&gt;=40,BT396&lt;50), "Mesotrophic", IF(AND(BT396&gt;=50, BT396&lt;70), "Eutrophic", IF(BT396&gt;70,"Hypertrophic")))))</f>
        <v>Eutrophic</v>
      </c>
      <c r="BW396" s="0" t="e">
        <f aca="false">IF(G396/H396&gt;=1, "PLS CHECK", "")</f>
        <v>#DIV/0!</v>
      </c>
      <c r="BX396" s="0" t="e">
        <f aca="false">IF(AC396/J396&gt;=1, "PLS CHECK", "")</f>
        <v>#DIV/0!</v>
      </c>
      <c r="BY396" s="0" t="e">
        <f aca="false">IF(AE396/J396&gt;=1, "PLS CHECK", "")</f>
        <v>#DIV/0!</v>
      </c>
      <c r="BZ396" s="0" t="e">
        <f aca="false">IF(AD396/J396&gt;=1, "PLS CHECK", "")</f>
        <v>#DIV/0!</v>
      </c>
      <c r="CA396" s="0" t="e">
        <f aca="false">IF(AF396/K396&gt;=1, "PLS CHECK", "")</f>
        <v>#DIV/0!</v>
      </c>
      <c r="CB396" s="0" t="e">
        <f aca="false">IF(AG396/K396&gt;=1, "PLS CHECK", "")</f>
        <v>#DIV/0!</v>
      </c>
    </row>
    <row r="397" customFormat="false" ht="12.5" hidden="false" customHeight="false" outlineLevel="0" collapsed="false">
      <c r="A397" s="0" t="n">
        <v>394</v>
      </c>
      <c r="B397" s="15" t="s">
        <v>95</v>
      </c>
      <c r="C397" s="16" t="s">
        <v>96</v>
      </c>
      <c r="D397" s="0" t="s">
        <v>153</v>
      </c>
      <c r="E397" s="0" t="n">
        <v>7.5</v>
      </c>
      <c r="F397" s="0" t="n">
        <v>10</v>
      </c>
      <c r="G397" s="0" t="n">
        <v>2</v>
      </c>
      <c r="H397" s="0" t="n">
        <v>5.8</v>
      </c>
      <c r="I397" s="0" t="n">
        <v>6.3</v>
      </c>
      <c r="J397" s="0" t="n">
        <v>9.834</v>
      </c>
      <c r="K397" s="0" t="n">
        <v>0.067</v>
      </c>
      <c r="L397" s="0" t="n">
        <v>4.8</v>
      </c>
      <c r="M397" s="0" t="n">
        <v>7.5</v>
      </c>
      <c r="N397" s="0" t="n">
        <v>0</v>
      </c>
      <c r="O397" s="0" t="n">
        <v>706</v>
      </c>
      <c r="P397" s="0" t="n">
        <v>26000</v>
      </c>
      <c r="AC397" s="0" t="n">
        <v>9.075</v>
      </c>
      <c r="AD397" s="37"/>
      <c r="AE397" s="0" t="n">
        <v>5.77</v>
      </c>
      <c r="AF397" s="0" t="n">
        <v>0.053</v>
      </c>
      <c r="AG397" s="0" t="n">
        <v>0.018</v>
      </c>
      <c r="AH397" s="0" t="n">
        <v>2.8</v>
      </c>
      <c r="AJ397" s="0" t="n">
        <v>1300</v>
      </c>
      <c r="BF397" s="0" t="n">
        <f aca="false">IF(E397&lt;11,-3.6797*E397^2+48.115*E397-53.83,280.92*EXP(-0.2027*E397))</f>
        <v>100.049375</v>
      </c>
      <c r="BG397" s="0" t="n">
        <f aca="false">32.208*LN(F397)+21.438</f>
        <v>95.5996606751522</v>
      </c>
      <c r="BH397" s="0" t="n">
        <f aca="false">IF(G397&lt;=2, -10*G397+100, 88.958*EXP(-0.0755*G397))</f>
        <v>80</v>
      </c>
      <c r="BI397" s="0" t="n">
        <f aca="false">IF(I397&lt;=100, 0.0053*(I397)^2-1.0332*I397+100.76, 122.82*EXP(-0.0092*I397))</f>
        <v>94.461197</v>
      </c>
      <c r="BJ397" s="0" t="n">
        <f aca="false">IF(P397&lt;=1000, -6.942*LN(P397)+107.59, -36.304*LN(P397)+310.72)</f>
        <v>-58.3410843644994</v>
      </c>
      <c r="BK397" s="0" t="e">
        <f aca="false">BF397^0.04*BG397^0.22*BH397^0.51*BI397^0.06*BJ397^0.17</f>
        <v>#NUM!</v>
      </c>
      <c r="BL397" s="0" t="e">
        <f aca="false">IF(BK397&gt;=90, "Very Good", IF(BK397&gt;=80, "Good", IF(BK397&gt;=70, "Slightly Good", IF(BK397&gt;=60, "Average", IF(BK397&gt;=50, "Slightly Poor", IF(BK397&gt;=40, "Poor", "Very Poor"))))))</f>
        <v>#NUM!</v>
      </c>
      <c r="BM397" s="0" t="n">
        <f aca="false">IF(P397&lt;=1000, -6.942*LN(P397)+107.59, IF(AND(P397&gt;1000, P397&lt;=5213),-36.304*LN(P397)+310.72, IF(P397&gt;5213, 10)))</f>
        <v>10</v>
      </c>
      <c r="BN397" s="0" t="n">
        <f aca="false">BF397^0.04*BG397^0.22*BH397^0.51*BI397^0.06*BM397^0.17</f>
        <v>59.5387993399947</v>
      </c>
      <c r="BO397" s="0" t="str">
        <f aca="false">IF(BN397&gt;=90, "Very Good", IF(BN397&gt;=80, "Good", IF(BN397&gt;=70, "Slightly Good", IF(BN397&gt;=60, "Average", IF(BN397&gt;=50, "Slightly Poor", IF(BN397&gt;=40, "Poor", "Very Poor"))))))</f>
        <v>Slightly Poor</v>
      </c>
      <c r="BP397" s="0" t="n">
        <f aca="false">IF(AJ397&lt;=1000, -6.942*LN(AJ397)+107.59, IF(AND(AJ397&gt;1000, AJ397&lt;=5213),-36.304*LN(AJ397)+310.72, IF(AJ397&gt;5213, 10)))</f>
        <v>50.4159800946047</v>
      </c>
      <c r="BQ397" s="0" t="n">
        <f aca="false">BF397^0.04*BG397^0.22*BH397^0.51*BI397^0.06*BP397^0.17</f>
        <v>78.3856689235437</v>
      </c>
      <c r="BR397" s="0" t="str">
        <f aca="false">IF(BQ397&gt;=90, "Very Good", IF(BQ397&gt;=80, "Good", IF(BQ397&gt;=70, "Slightly Good", IF(BQ397&gt;=60, "Average", IF(BQ397&gt;=50, "Slightly Poor", IF(BQ397&gt;=40, "Poor", "Very Poor"))))))</f>
        <v>Slightly Good</v>
      </c>
      <c r="BT397" s="0" t="n">
        <f aca="false">9.81*LN(AH397)+30.6</f>
        <v>40.7005664825472</v>
      </c>
      <c r="BU397" s="0" t="str">
        <f aca="false">IF(BT397&lt;30, "Clean water", IF(AND(BT397&gt;=30, BT397&lt;40), "Hypolimia", IF(AND(BT397&gt;=40,BT397&lt;50), "Mesotrophic", IF(AND(BT397&gt;=50, BT397&lt;70), "Eutrophic", IF(BT397&gt;70,"Hypertrophic")))))</f>
        <v>Mesotrophic</v>
      </c>
      <c r="BW397" s="0" t="str">
        <f aca="false">IF(G397/H397&gt;=1, "PLS CHECK", "")</f>
        <v/>
      </c>
      <c r="BX397" s="0" t="str">
        <f aca="false">IF(AC397/J397&gt;=1, "PLS CHECK", "")</f>
        <v/>
      </c>
      <c r="BY397" s="0" t="str">
        <f aca="false">IF(AE397/J397&gt;=1, "PLS CHECK", "")</f>
        <v/>
      </c>
      <c r="BZ397" s="0" t="str">
        <f aca="false">IF(AD397/J397&gt;=1, "PLS CHECK", "")</f>
        <v/>
      </c>
      <c r="CA397" s="0" t="str">
        <f aca="false">IF(AF397/K397&gt;=1, "PLS CHECK", "")</f>
        <v/>
      </c>
      <c r="CB397" s="0" t="str">
        <f aca="false">IF(AG397/K397&gt;=1, "PLS CHECK", "")</f>
        <v/>
      </c>
    </row>
    <row r="398" customFormat="false" ht="12.5" hidden="false" customHeight="false" outlineLevel="0" collapsed="false">
      <c r="A398" s="0" t="n">
        <v>395</v>
      </c>
      <c r="B398" s="15" t="s">
        <v>97</v>
      </c>
      <c r="C398" s="16" t="s">
        <v>98</v>
      </c>
      <c r="D398" s="0" t="s">
        <v>153</v>
      </c>
      <c r="E398" s="0" t="n">
        <v>8.4</v>
      </c>
      <c r="F398" s="37"/>
      <c r="G398" s="0" t="n">
        <v>1.4</v>
      </c>
      <c r="H398" s="0" t="n">
        <v>4.1</v>
      </c>
      <c r="I398" s="0" t="n">
        <v>4.6</v>
      </c>
      <c r="J398" s="0" t="n">
        <v>3.168</v>
      </c>
      <c r="K398" s="0" t="n">
        <v>0.026</v>
      </c>
      <c r="L398" s="0" t="n">
        <v>2</v>
      </c>
      <c r="M398" s="0" t="n">
        <v>4</v>
      </c>
      <c r="N398" s="0" t="n">
        <v>0</v>
      </c>
      <c r="O398" s="0" t="n">
        <v>266</v>
      </c>
      <c r="P398" s="37"/>
      <c r="AC398" s="0" t="n">
        <v>2.954</v>
      </c>
      <c r="AD398" s="0" t="n">
        <v>0.144</v>
      </c>
      <c r="AE398" s="0" t="n">
        <v>2.557</v>
      </c>
      <c r="AF398" s="0" t="n">
        <v>0.015</v>
      </c>
      <c r="AG398" s="0" t="n">
        <v>0.001</v>
      </c>
      <c r="AH398" s="0" t="n">
        <v>10.8</v>
      </c>
      <c r="AJ398" s="0" t="n">
        <v>22</v>
      </c>
      <c r="BF398" s="0" t="n">
        <f aca="false">IF(E398&lt;11,-3.6797*E398^2+48.115*E398-53.83,280.92*EXP(-0.2027*E398))</f>
        <v>90.6963680000001</v>
      </c>
      <c r="BG398" s="0" t="e">
        <f aca="false">32.208*LN(F398)+21.438</f>
        <v>#VALUE!</v>
      </c>
      <c r="BH398" s="0" t="n">
        <f aca="false">IF(G398&lt;=2, -10*G398+100, 88.958*EXP(-0.0755*G398))</f>
        <v>86</v>
      </c>
      <c r="BI398" s="0" t="n">
        <f aca="false">IF(I398&lt;=100, 0.0053*(I398)^2-1.0332*I398+100.76, 122.82*EXP(-0.0092*I398))</f>
        <v>96.119428</v>
      </c>
      <c r="BJ398" s="0" t="e">
        <f aca="false">IF(P398&lt;=1000, -6.942*LN(P398)+107.59, -36.304*LN(P398)+310.72)</f>
        <v>#VALUE!</v>
      </c>
      <c r="BK398" s="0" t="e">
        <f aca="false">BF398^0.04*BG398^0.22*BH398^0.51*BI398^0.06*BJ398^0.17</f>
        <v>#VALUE!</v>
      </c>
      <c r="BL398" s="0" t="e">
        <f aca="false">IF(BK398&gt;=90, "Very Good", IF(BK398&gt;=80, "Good", IF(BK398&gt;=70, "Slightly Good", IF(BK398&gt;=60, "Average", IF(BK398&gt;=50, "Slightly Poor", IF(BK398&gt;=40, "Poor", "Very Poor"))))))</f>
        <v>#VALUE!</v>
      </c>
      <c r="BM398" s="0" t="e">
        <f aca="false">IF(P398&lt;=1000, -6.942*LN(P398)+107.59, IF(AND(P398&gt;1000, P398&lt;=5213),-36.304*LN(P398)+310.72, IF(P398&gt;5213, 10)))</f>
        <v>#VALUE!</v>
      </c>
      <c r="BN398" s="0" t="e">
        <f aca="false">BF398^0.04*BG398^0.22*BH398^0.51*BI398^0.06*BM398^0.17</f>
        <v>#VALUE!</v>
      </c>
      <c r="BO398" s="0" t="e">
        <f aca="false">IF(BN398&gt;=90, "Very Good", IF(BN398&gt;=80, "Good", IF(BN398&gt;=70, "Slightly Good", IF(BN398&gt;=60, "Average", IF(BN398&gt;=50, "Slightly Poor", IF(BN398&gt;=40, "Poor", "Very Poor"))))))</f>
        <v>#VALUE!</v>
      </c>
      <c r="BP398" s="0" t="n">
        <f aca="false">IF(AJ398&lt;=1000, -6.942*LN(AJ398)+107.59, IF(AND(AJ398&gt;1000, AJ398&lt;=5213),-36.304*LN(AJ398)+310.72, IF(AJ398&gt;5213, 10)))</f>
        <v>86.1319832887866</v>
      </c>
      <c r="BQ398" s="0" t="e">
        <f aca="false">BF398^0.04*BG398^0.22*BH398^0.51*BI398^0.06*BP398^0.17</f>
        <v>#VALUE!</v>
      </c>
      <c r="BR398" s="0" t="e">
        <f aca="false">IF(BQ398&gt;=90, "Very Good", IF(BQ398&gt;=80, "Good", IF(BQ398&gt;=70, "Slightly Good", IF(BQ398&gt;=60, "Average", IF(BQ398&gt;=50, "Slightly Poor", IF(BQ398&gt;=40, "Poor", "Very Poor"))))))</f>
        <v>#VALUE!</v>
      </c>
      <c r="BT398" s="0" t="n">
        <f aca="false">9.81*LN(AH398)+30.6</f>
        <v>53.943347575817</v>
      </c>
      <c r="BU398" s="0" t="str">
        <f aca="false">IF(BT398&lt;30, "Clean water", IF(AND(BT398&gt;=30, BT398&lt;40), "Hypolimia", IF(AND(BT398&gt;=40,BT398&lt;50), "Mesotrophic", IF(AND(BT398&gt;=50, BT398&lt;70), "Eutrophic", IF(BT398&gt;70,"Hypertrophic")))))</f>
        <v>Eutrophic</v>
      </c>
      <c r="BW398" s="0" t="str">
        <f aca="false">IF(G398/H398&gt;=1, "PLS CHECK", "")</f>
        <v/>
      </c>
      <c r="BX398" s="0" t="str">
        <f aca="false">IF(AC398/J398&gt;=1, "PLS CHECK", "")</f>
        <v/>
      </c>
      <c r="BY398" s="0" t="str">
        <f aca="false">IF(AE398/J398&gt;=1, "PLS CHECK", "")</f>
        <v/>
      </c>
      <c r="BZ398" s="0" t="str">
        <f aca="false">IF(AD398/J398&gt;=1, "PLS CHECK", "")</f>
        <v/>
      </c>
      <c r="CA398" s="0" t="str">
        <f aca="false">IF(AF398/K398&gt;=1, "PLS CHECK", "")</f>
        <v/>
      </c>
      <c r="CB398" s="0" t="str">
        <f aca="false">IF(AG398/K398&gt;=1, "PLS CHECK", "")</f>
        <v/>
      </c>
    </row>
    <row r="399" customFormat="false" ht="12.5" hidden="false" customHeight="false" outlineLevel="0" collapsed="false">
      <c r="A399" s="0" t="n">
        <v>396</v>
      </c>
      <c r="B399" s="15" t="s">
        <v>99</v>
      </c>
      <c r="C399" s="16" t="s">
        <v>100</v>
      </c>
      <c r="D399" s="0" t="s">
        <v>153</v>
      </c>
      <c r="E399" s="0" t="n">
        <v>7.8</v>
      </c>
      <c r="F399" s="0" t="n">
        <v>12.9</v>
      </c>
      <c r="G399" s="0" t="n">
        <v>1.9</v>
      </c>
      <c r="H399" s="0" t="n">
        <v>4</v>
      </c>
      <c r="I399" s="0" t="n">
        <v>2.7</v>
      </c>
      <c r="J399" s="0" t="n">
        <v>6.966</v>
      </c>
      <c r="K399" s="0" t="n">
        <v>0.175</v>
      </c>
      <c r="L399" s="0" t="n">
        <v>2.2</v>
      </c>
      <c r="M399" s="0" t="n">
        <v>6</v>
      </c>
      <c r="O399" s="0" t="n">
        <v>511</v>
      </c>
      <c r="BD399" s="0" t="n">
        <v>0.345</v>
      </c>
      <c r="BF399" s="0" t="n">
        <f aca="false">IF(E399&lt;11,-3.6797*E399^2+48.115*E399-53.83,280.92*EXP(-0.2027*E399))</f>
        <v>97.5940520000001</v>
      </c>
      <c r="BG399" s="0" t="n">
        <f aca="false">32.208*LN(F399)+21.438</f>
        <v>103.801177244529</v>
      </c>
      <c r="BH399" s="0" t="n">
        <f aca="false">IF(G399&lt;=2, -10*G399+100, 88.958*EXP(-0.0755*G399))</f>
        <v>81</v>
      </c>
      <c r="BI399" s="0" t="n">
        <f aca="false">IF(I399&lt;=100, 0.0053*(I399)^2-1.0332*I399+100.76, 122.82*EXP(-0.0092*I399))</f>
        <v>98.008997</v>
      </c>
      <c r="BJ399" s="0" t="e">
        <f aca="false">IF(P399&lt;=1000, -6.942*LN(P399)+107.59, -36.304*LN(P399)+310.72)</f>
        <v>#VALUE!</v>
      </c>
      <c r="BK399" s="0" t="e">
        <f aca="false">BF399^0.04*BG399^0.22*BH399^0.51*BI399^0.06*BJ399^0.17</f>
        <v>#VALUE!</v>
      </c>
      <c r="BL399" s="0" t="e">
        <f aca="false">IF(BK399&gt;=90, "Very Good", IF(BK399&gt;=80, "Good", IF(BK399&gt;=70, "Slightly Good", IF(BK399&gt;=60, "Average", IF(BK399&gt;=50, "Slightly Poor", IF(BK399&gt;=40, "Poor", "Very Poor"))))))</f>
        <v>#VALUE!</v>
      </c>
      <c r="BM399" s="0" t="e">
        <f aca="false">IF(P399&lt;=1000, -6.942*LN(P399)+107.59, IF(AND(P399&gt;1000, P399&lt;=5213),-36.304*LN(P399)+310.72, IF(P399&gt;5213, 10)))</f>
        <v>#VALUE!</v>
      </c>
      <c r="BN399" s="0" t="e">
        <f aca="false">BF399^0.04*BG399^0.22*BH399^0.51*BI399^0.06*BM399^0.17</f>
        <v>#VALUE!</v>
      </c>
      <c r="BO399" s="0" t="e">
        <f aca="false">IF(BN399&gt;=90, "Very Good", IF(BN399&gt;=80, "Good", IF(BN399&gt;=70, "Slightly Good", IF(BN399&gt;=60, "Average", IF(BN399&gt;=50, "Slightly Poor", IF(BN399&gt;=40, "Poor", "Very Poor"))))))</f>
        <v>#VALUE!</v>
      </c>
      <c r="BP399" s="0" t="e">
        <f aca="false">IF(AJ399&lt;=1000, -6.942*LN(AJ399)+107.59, IF(AND(AJ399&gt;1000, AJ399&lt;=5213),-36.304*LN(AJ399)+310.72, IF(AJ399&gt;5213, 10)))</f>
        <v>#VALUE!</v>
      </c>
      <c r="BQ399" s="0" t="e">
        <f aca="false">BF399^0.04*BG399^0.22*BH399^0.51*BI399^0.06*BP399^0.17</f>
        <v>#VALUE!</v>
      </c>
      <c r="BR399" s="0" t="e">
        <f aca="false">IF(BQ399&gt;=90, "Very Good", IF(BQ399&gt;=80, "Good", IF(BQ399&gt;=70, "Slightly Good", IF(BQ399&gt;=60, "Average", IF(BQ399&gt;=50, "Slightly Poor", IF(BQ399&gt;=40, "Poor", "Very Poor"))))))</f>
        <v>#VALUE!</v>
      </c>
      <c r="BT399" s="0" t="e">
        <f aca="false">9.81*LN(AH399)+30.6</f>
        <v>#VALUE!</v>
      </c>
      <c r="BU399" s="0" t="e">
        <f aca="false">IF(BT399&lt;30, "Clean water", IF(AND(BT399&gt;=30, BT399&lt;40), "Hypolimia", IF(AND(BT399&gt;=40,BT399&lt;50), "Mesotrophic", IF(AND(BT399&gt;=50, BT399&lt;70), "Eutrophic", IF(BT399&gt;70,"Hypertrophic")))))</f>
        <v>#VALUE!</v>
      </c>
      <c r="BW399" s="0" t="str">
        <f aca="false">IF(G399/H399&gt;=1, "PLS CHECK", "")</f>
        <v/>
      </c>
      <c r="BX399" s="0" t="str">
        <f aca="false">IF(AC399/J399&gt;=1, "PLS CHECK", "")</f>
        <v/>
      </c>
      <c r="BY399" s="0" t="str">
        <f aca="false">IF(AE399/J399&gt;=1, "PLS CHECK", "")</f>
        <v/>
      </c>
      <c r="BZ399" s="0" t="str">
        <f aca="false">IF(AD399/J399&gt;=1, "PLS CHECK", "")</f>
        <v/>
      </c>
      <c r="CA399" s="0" t="str">
        <f aca="false">IF(AF399/K399&gt;=1, "PLS CHECK", "")</f>
        <v/>
      </c>
      <c r="CB399" s="0" t="str">
        <f aca="false">IF(AG399/K399&gt;=1, "PLS CHECK", "")</f>
        <v/>
      </c>
    </row>
    <row r="400" customFormat="false" ht="12.5" hidden="false" customHeight="false" outlineLevel="0" collapsed="false">
      <c r="A400" s="0" t="n">
        <v>397</v>
      </c>
      <c r="B400" s="15" t="s">
        <v>99</v>
      </c>
      <c r="C400" s="16" t="s">
        <v>100</v>
      </c>
      <c r="D400" s="0" t="s">
        <v>153</v>
      </c>
      <c r="E400" s="0" t="n">
        <v>7.9</v>
      </c>
      <c r="F400" s="0" t="n">
        <v>11.4</v>
      </c>
      <c r="G400" s="37"/>
      <c r="H400" s="0" t="n">
        <v>2.5</v>
      </c>
      <c r="I400" s="0" t="n">
        <v>2.2</v>
      </c>
      <c r="J400" s="0" t="n">
        <v>5.525</v>
      </c>
      <c r="K400" s="0" t="n">
        <v>0.076</v>
      </c>
      <c r="L400" s="0" t="n">
        <v>2.1</v>
      </c>
      <c r="M400" s="0" t="n">
        <v>4.9</v>
      </c>
      <c r="N400" s="0" t="n">
        <v>0</v>
      </c>
      <c r="O400" s="0" t="n">
        <v>546</v>
      </c>
      <c r="P400" s="0" t="n">
        <v>17000</v>
      </c>
      <c r="AC400" s="0" t="n">
        <v>5.467</v>
      </c>
      <c r="AD400" s="0" t="n">
        <v>0.028</v>
      </c>
      <c r="AE400" s="0" t="n">
        <v>5.399</v>
      </c>
      <c r="AF400" s="0" t="n">
        <v>0.065</v>
      </c>
      <c r="AG400" s="0" t="n">
        <v>0.047</v>
      </c>
      <c r="AH400" s="0" t="n">
        <v>1.9</v>
      </c>
      <c r="AJ400" s="0" t="n">
        <v>1000</v>
      </c>
      <c r="BF400" s="0" t="n">
        <f aca="false">IF(E400&lt;11,-3.6797*E400^2+48.115*E400-53.83,280.92*EXP(-0.2027*E400))</f>
        <v>96.6284230000001</v>
      </c>
      <c r="BG400" s="0" t="n">
        <f aca="false">32.208*LN(F400)+21.438</f>
        <v>99.8198189507377</v>
      </c>
      <c r="BH400" s="0" t="n">
        <f aca="false">IF(G400&lt;=2, -10*G400+100, 88.958*EXP(-0.0755*G400))</f>
        <v>100</v>
      </c>
      <c r="BI400" s="0" t="n">
        <f aca="false">IF(I400&lt;=100, 0.0053*(I400)^2-1.0332*I400+100.76, 122.82*EXP(-0.0092*I400))</f>
        <v>98.512612</v>
      </c>
      <c r="BJ400" s="0" t="n">
        <f aca="false">IF(P400&lt;=1000, -6.942*LN(P400)+107.59, -36.304*LN(P400)+310.72)</f>
        <v>-42.9161248907844</v>
      </c>
      <c r="BK400" s="0" t="e">
        <f aca="false">BF400^0.04*BG400^0.22*BH400^0.51*BI400^0.06*BJ400^0.17</f>
        <v>#NUM!</v>
      </c>
      <c r="BL400" s="0" t="e">
        <f aca="false">IF(BK400&gt;=90, "Very Good", IF(BK400&gt;=80, "Good", IF(BK400&gt;=70, "Slightly Good", IF(BK400&gt;=60, "Average", IF(BK400&gt;=50, "Slightly Poor", IF(BK400&gt;=40, "Poor", "Very Poor"))))))</f>
        <v>#NUM!</v>
      </c>
      <c r="BM400" s="0" t="n">
        <f aca="false">IF(P400&lt;=1000, -6.942*LN(P400)+107.59, IF(AND(P400&gt;1000, P400&lt;=5213),-36.304*LN(P400)+310.72, IF(P400&gt;5213, 10)))</f>
        <v>10</v>
      </c>
      <c r="BN400" s="0" t="n">
        <f aca="false">BF400^0.04*BG400^0.22*BH400^0.51*BI400^0.06*BM400^0.17</f>
        <v>67.428173689237</v>
      </c>
      <c r="BO400" s="0" t="str">
        <f aca="false">IF(BN400&gt;=90, "Very Good", IF(BN400&gt;=80, "Good", IF(BN400&gt;=70, "Slightly Good", IF(BN400&gt;=60, "Average", IF(BN400&gt;=50, "Slightly Poor", IF(BN400&gt;=40, "Poor", "Very Poor"))))))</f>
        <v>Average</v>
      </c>
      <c r="BP400" s="0" t="n">
        <f aca="false">IF(AJ400&lt;=1000, -6.942*LN(AJ400)+107.59, IF(AND(AJ400&gt;1000, AJ400&lt;=5213),-36.304*LN(AJ400)+310.72, IF(AJ400&gt;5213, 10)))</f>
        <v>59.636362853306</v>
      </c>
      <c r="BQ400" s="0" t="n">
        <f aca="false">BF400^0.04*BG400^0.22*BH400^0.51*BI400^0.06*BP400^0.17</f>
        <v>91.3436353845238</v>
      </c>
      <c r="BR400" s="0" t="str">
        <f aca="false">IF(BQ400&gt;=90, "Very Good", IF(BQ400&gt;=80, "Good", IF(BQ400&gt;=70, "Slightly Good", IF(BQ400&gt;=60, "Average", IF(BQ400&gt;=50, "Slightly Poor", IF(BQ400&gt;=40, "Poor", "Very Poor"))))))</f>
        <v>Very Good</v>
      </c>
      <c r="BT400" s="0" t="n">
        <f aca="false">9.81*LN(AH400)+30.6</f>
        <v>36.8965866233512</v>
      </c>
      <c r="BU400" s="0" t="str">
        <f aca="false">IF(BT400&lt;30, "Clean water", IF(AND(BT400&gt;=30, BT400&lt;40), "Hypolimia", IF(AND(BT400&gt;=40,BT400&lt;50), "Mesotrophic", IF(AND(BT400&gt;=50, BT400&lt;70), "Eutrophic", IF(BT400&gt;70,"Hypertrophic")))))</f>
        <v>Hypolimia</v>
      </c>
      <c r="BW400" s="0" t="str">
        <f aca="false">IF(G400/H400&gt;=1, "PLS CHECK", "")</f>
        <v/>
      </c>
      <c r="BX400" s="0" t="str">
        <f aca="false">IF(AC400/J400&gt;=1, "PLS CHECK", "")</f>
        <v/>
      </c>
      <c r="BY400" s="0" t="str">
        <f aca="false">IF(AE400/J400&gt;=1, "PLS CHECK", "")</f>
        <v/>
      </c>
      <c r="BZ400" s="0" t="str">
        <f aca="false">IF(AD400/J400&gt;=1, "PLS CHECK", "")</f>
        <v/>
      </c>
      <c r="CA400" s="0" t="str">
        <f aca="false">IF(AF400/K400&gt;=1, "PLS CHECK", "")</f>
        <v/>
      </c>
      <c r="CB400" s="0" t="str">
        <f aca="false">IF(AG400/K400&gt;=1, "PLS CHECK", "")</f>
        <v/>
      </c>
    </row>
    <row r="401" customFormat="false" ht="12.5" hidden="false" customHeight="false" outlineLevel="0" collapsed="false">
      <c r="A401" s="0" t="n">
        <v>398</v>
      </c>
      <c r="B401" s="15" t="s">
        <v>101</v>
      </c>
      <c r="C401" s="16" t="s">
        <v>102</v>
      </c>
      <c r="D401" s="0" t="s">
        <v>153</v>
      </c>
      <c r="E401" s="0" t="n">
        <v>7.5</v>
      </c>
      <c r="F401" s="0" t="n">
        <v>12</v>
      </c>
      <c r="G401" s="0" t="n">
        <v>1.2</v>
      </c>
      <c r="H401" s="0" t="n">
        <v>4.9</v>
      </c>
      <c r="I401" s="0" t="n">
        <v>3.4</v>
      </c>
      <c r="J401" s="0" t="n">
        <v>5.813</v>
      </c>
      <c r="K401" s="0" t="n">
        <v>0.05</v>
      </c>
      <c r="L401" s="0" t="n">
        <v>2.2</v>
      </c>
      <c r="M401" s="0" t="n">
        <v>4.6</v>
      </c>
      <c r="N401" s="0" t="n">
        <v>0</v>
      </c>
      <c r="O401" s="0" t="n">
        <v>346</v>
      </c>
      <c r="P401" s="37"/>
      <c r="AC401" s="0" t="n">
        <v>5.297</v>
      </c>
      <c r="AD401" s="0" t="n">
        <v>0.819</v>
      </c>
      <c r="AE401" s="0" t="n">
        <v>4.343</v>
      </c>
      <c r="AF401" s="0" t="n">
        <v>0.038</v>
      </c>
      <c r="AG401" s="0" t="n">
        <v>0.024</v>
      </c>
      <c r="AH401" s="0" t="n">
        <v>4</v>
      </c>
      <c r="AJ401" s="37"/>
      <c r="BF401" s="0" t="n">
        <f aca="false">IF(E401&lt;11,-3.6797*E401^2+48.115*E401-53.83,280.92*EXP(-0.2027*E401))</f>
        <v>100.049375</v>
      </c>
      <c r="BG401" s="0" t="n">
        <f aca="false">32.208*LN(F401)+21.438</f>
        <v>101.471873376372</v>
      </c>
      <c r="BH401" s="0" t="n">
        <f aca="false">IF(G401&lt;=2, -10*G401+100, 88.958*EXP(-0.0755*G401))</f>
        <v>88</v>
      </c>
      <c r="BI401" s="0" t="n">
        <f aca="false">IF(I401&lt;=100, 0.0053*(I401)^2-1.0332*I401+100.76, 122.82*EXP(-0.0092*I401))</f>
        <v>97.308388</v>
      </c>
      <c r="BJ401" s="0" t="e">
        <f aca="false">IF(P401&lt;=1000, -6.942*LN(P401)+107.59, -36.304*LN(P401)+310.72)</f>
        <v>#VALUE!</v>
      </c>
      <c r="BK401" s="0" t="e">
        <f aca="false">BF401^0.04*BG401^0.22*BH401^0.51*BI401^0.06*BJ401^0.17</f>
        <v>#VALUE!</v>
      </c>
      <c r="BL401" s="0" t="e">
        <f aca="false">IF(BK401&gt;=90, "Very Good", IF(BK401&gt;=80, "Good", IF(BK401&gt;=70, "Slightly Good", IF(BK401&gt;=60, "Average", IF(BK401&gt;=50, "Slightly Poor", IF(BK401&gt;=40, "Poor", "Very Poor"))))))</f>
        <v>#VALUE!</v>
      </c>
      <c r="BM401" s="0" t="e">
        <f aca="false">IF(P401&lt;=1000, -6.942*LN(P401)+107.59, IF(AND(P401&gt;1000, P401&lt;=5213),-36.304*LN(P401)+310.72, IF(P401&gt;5213, 10)))</f>
        <v>#VALUE!</v>
      </c>
      <c r="BN401" s="0" t="e">
        <f aca="false">BF401^0.04*BG401^0.22*BH401^0.51*BI401^0.06*BM401^0.17</f>
        <v>#VALUE!</v>
      </c>
      <c r="BO401" s="0" t="e">
        <f aca="false">IF(BN401&gt;=90, "Very Good", IF(BN401&gt;=80, "Good", IF(BN401&gt;=70, "Slightly Good", IF(BN401&gt;=60, "Average", IF(BN401&gt;=50, "Slightly Poor", IF(BN401&gt;=40, "Poor", "Very Poor"))))))</f>
        <v>#VALUE!</v>
      </c>
      <c r="BP401" s="0" t="e">
        <f aca="false">IF(AJ401&lt;=1000, -6.942*LN(AJ401)+107.59, IF(AND(AJ401&gt;1000, AJ401&lt;=5213),-36.304*LN(AJ401)+310.72, IF(AJ401&gt;5213, 10)))</f>
        <v>#VALUE!</v>
      </c>
      <c r="BQ401" s="0" t="e">
        <f aca="false">BF401^0.04*BG401^0.22*BH401^0.51*BI401^0.06*BP401^0.17</f>
        <v>#VALUE!</v>
      </c>
      <c r="BR401" s="0" t="e">
        <f aca="false">IF(BQ401&gt;=90, "Very Good", IF(BQ401&gt;=80, "Good", IF(BQ401&gt;=70, "Slightly Good", IF(BQ401&gt;=60, "Average", IF(BQ401&gt;=50, "Slightly Poor", IF(BQ401&gt;=40, "Poor", "Very Poor"))))))</f>
        <v>#VALUE!</v>
      </c>
      <c r="BT401" s="0" t="n">
        <f aca="false">9.81*LN(AH401)+30.6</f>
        <v>44.1995476825861</v>
      </c>
      <c r="BU401" s="0" t="str">
        <f aca="false">IF(BT401&lt;30, "Clean water", IF(AND(BT401&gt;=30, BT401&lt;40), "Hypolimia", IF(AND(BT401&gt;=40,BT401&lt;50), "Mesotrophic", IF(AND(BT401&gt;=50, BT401&lt;70), "Eutrophic", IF(BT401&gt;70,"Hypertrophic")))))</f>
        <v>Mesotrophic</v>
      </c>
      <c r="BW401" s="0" t="str">
        <f aca="false">IF(G401/H401&gt;=1, "PLS CHECK", "")</f>
        <v/>
      </c>
      <c r="BX401" s="0" t="str">
        <f aca="false">IF(AC401/J401&gt;=1, "PLS CHECK", "")</f>
        <v/>
      </c>
      <c r="BY401" s="0" t="str">
        <f aca="false">IF(AE401/J401&gt;=1, "PLS CHECK", "")</f>
        <v/>
      </c>
      <c r="BZ401" s="0" t="str">
        <f aca="false">IF(AD401/J401&gt;=1, "PLS CHECK", "")</f>
        <v/>
      </c>
      <c r="CA401" s="0" t="str">
        <f aca="false">IF(AF401/K401&gt;=1, "PLS CHECK", "")</f>
        <v/>
      </c>
      <c r="CB401" s="0" t="str">
        <f aca="false">IF(AG401/K401&gt;=1, "PLS CHECK", "")</f>
        <v/>
      </c>
    </row>
    <row r="402" customFormat="false" ht="12.5" hidden="false" customHeight="false" outlineLevel="0" collapsed="false">
      <c r="A402" s="0" t="n">
        <v>399</v>
      </c>
      <c r="B402" s="15" t="s">
        <v>103</v>
      </c>
      <c r="C402" s="16" t="s">
        <v>104</v>
      </c>
      <c r="D402" s="0" t="s">
        <v>153</v>
      </c>
      <c r="E402" s="0" t="n">
        <v>7.8</v>
      </c>
      <c r="F402" s="0" t="n">
        <v>11.9</v>
      </c>
      <c r="G402" s="37"/>
      <c r="H402" s="37"/>
      <c r="I402" s="0" t="n">
        <v>1.3</v>
      </c>
      <c r="J402" s="0" t="n">
        <v>7.306</v>
      </c>
      <c r="K402" s="37"/>
      <c r="L402" s="0" t="n">
        <v>1.9</v>
      </c>
      <c r="M402" s="0" t="n">
        <v>5.8</v>
      </c>
      <c r="N402" s="0" t="n">
        <v>0</v>
      </c>
      <c r="O402" s="0" t="n">
        <v>361</v>
      </c>
      <c r="P402" s="0" t="n">
        <v>3500</v>
      </c>
      <c r="AC402" s="0" t="n">
        <v>7.26</v>
      </c>
      <c r="AD402" s="0" t="n">
        <v>0.179</v>
      </c>
      <c r="AE402" s="37"/>
      <c r="AF402" s="0" t="n">
        <v>0.01</v>
      </c>
      <c r="AG402" s="0" t="n">
        <v>0.003</v>
      </c>
      <c r="AH402" s="0" t="n">
        <v>1</v>
      </c>
      <c r="AJ402" s="0" t="n">
        <v>180</v>
      </c>
      <c r="BF402" s="0" t="n">
        <f aca="false">IF(E402&lt;11,-3.6797*E402^2+48.115*E402-53.83,280.92*EXP(-0.2027*E402))</f>
        <v>97.5940520000001</v>
      </c>
      <c r="BG402" s="0" t="n">
        <f aca="false">32.208*LN(F402)+21.438</f>
        <v>101.202348790984</v>
      </c>
      <c r="BH402" s="0" t="n">
        <f aca="false">IF(G402&lt;=2, -10*G402+100, 88.958*EXP(-0.0755*G402))</f>
        <v>100</v>
      </c>
      <c r="BI402" s="0" t="n">
        <f aca="false">IF(I402&lt;=100, 0.0053*(I402)^2-1.0332*I402+100.76, 122.82*EXP(-0.0092*I402))</f>
        <v>99.425797</v>
      </c>
      <c r="BJ402" s="0" t="n">
        <f aca="false">IF(P402&lt;=1000, -6.942*LN(P402)+107.59, -36.304*LN(P402)+310.72)</f>
        <v>14.4605455435767</v>
      </c>
      <c r="BK402" s="0" t="n">
        <f aca="false">BF402^0.04*BG402^0.22*BH402^0.51*BI402^0.06*BJ402^0.17</f>
        <v>72.0775812448791</v>
      </c>
      <c r="BL402" s="0" t="str">
        <f aca="false">IF(BK402&gt;=90, "Very Good", IF(BK402&gt;=80, "Good", IF(BK402&gt;=70, "Slightly Good", IF(BK402&gt;=60, "Average", IF(BK402&gt;=50, "Slightly Poor", IF(BK402&gt;=40, "Poor", "Very Poor"))))))</f>
        <v>Slightly Good</v>
      </c>
      <c r="BM402" s="0" t="n">
        <f aca="false">IF(P402&lt;=1000, -6.942*LN(P402)+107.59, IF(AND(P402&gt;1000, P402&lt;=5213),-36.304*LN(P402)+310.72, IF(P402&gt;5213, 10)))</f>
        <v>14.4605455435767</v>
      </c>
      <c r="BN402" s="0" t="n">
        <f aca="false">BF402^0.04*BG402^0.22*BH402^0.51*BI402^0.06*BM402^0.17</f>
        <v>72.0775812448791</v>
      </c>
      <c r="BO402" s="0" t="str">
        <f aca="false">IF(BN402&gt;=90, "Very Good", IF(BN402&gt;=80, "Good", IF(BN402&gt;=70, "Slightly Good", IF(BN402&gt;=60, "Average", IF(BN402&gt;=50, "Slightly Poor", IF(BN402&gt;=40, "Poor", "Very Poor"))))))</f>
        <v>Slightly Good</v>
      </c>
      <c r="BP402" s="0" t="n">
        <f aca="false">IF(AJ402&lt;=1000, -6.942*LN(AJ402)+107.59, IF(AND(AJ402&gt;1000, AJ402&lt;=5213),-36.304*LN(AJ402)+310.72, IF(AJ402&gt;5213, 10)))</f>
        <v>71.5404935411202</v>
      </c>
      <c r="BQ402" s="0" t="n">
        <f aca="false">BF402^0.04*BG402^0.22*BH402^0.51*BI402^0.06*BP402^0.17</f>
        <v>94.5894363471533</v>
      </c>
      <c r="BR402" s="0" t="str">
        <f aca="false">IF(BQ402&gt;=90, "Very Good", IF(BQ402&gt;=80, "Good", IF(BQ402&gt;=70, "Slightly Good", IF(BQ402&gt;=60, "Average", IF(BQ402&gt;=50, "Slightly Poor", IF(BQ402&gt;=40, "Poor", "Very Poor"))))))</f>
        <v>Very Good</v>
      </c>
      <c r="BT402" s="0" t="n">
        <f aca="false">9.81*LN(AH402)+30.6</f>
        <v>30.6</v>
      </c>
      <c r="BU402" s="0" t="str">
        <f aca="false">IF(BT402&lt;30, "Clean water", IF(AND(BT402&gt;=30, BT402&lt;40), "Hypolimia", IF(AND(BT402&gt;=40,BT402&lt;50), "Mesotrophic", IF(AND(BT402&gt;=50, BT402&lt;70), "Eutrophic", IF(BT402&gt;70,"Hypertrophic")))))</f>
        <v>Hypolimia</v>
      </c>
      <c r="BW402" s="0" t="e">
        <f aca="false">IF(G402/H402&gt;=1, "PLS CHECK", "")</f>
        <v>#DIV/0!</v>
      </c>
      <c r="BX402" s="0" t="str">
        <f aca="false">IF(AC402/J402&gt;=1, "PLS CHECK", "")</f>
        <v/>
      </c>
      <c r="BY402" s="0" t="str">
        <f aca="false">IF(AE402/J402&gt;=1, "PLS CHECK", "")</f>
        <v/>
      </c>
      <c r="BZ402" s="0" t="str">
        <f aca="false">IF(AD402/J402&gt;=1, "PLS CHECK", "")</f>
        <v/>
      </c>
      <c r="CA402" s="0" t="e">
        <f aca="false">IF(AF402/K402&gt;=1, "PLS CHECK", "")</f>
        <v>#DIV/0!</v>
      </c>
      <c r="CB402" s="0" t="e">
        <f aca="false">IF(AG402/K402&gt;=1, "PLS CHECK", "")</f>
        <v>#DIV/0!</v>
      </c>
    </row>
    <row r="403" customFormat="false" ht="12.5" hidden="false" customHeight="false" outlineLevel="0" collapsed="false">
      <c r="A403" s="0" t="n">
        <v>400</v>
      </c>
      <c r="B403" s="15" t="s">
        <v>105</v>
      </c>
      <c r="C403" s="16" t="s">
        <v>106</v>
      </c>
      <c r="D403" s="0" t="s">
        <v>153</v>
      </c>
      <c r="E403" s="37"/>
      <c r="F403" s="37"/>
      <c r="G403" s="0" t="n">
        <v>1.5</v>
      </c>
      <c r="H403" s="0" t="n">
        <v>4.1</v>
      </c>
      <c r="I403" s="0" t="n">
        <v>2.4</v>
      </c>
      <c r="J403" s="0" t="n">
        <v>2.985</v>
      </c>
      <c r="K403" s="0" t="n">
        <v>0.04</v>
      </c>
      <c r="L403" s="0" t="n">
        <v>3.4</v>
      </c>
      <c r="M403" s="0" t="n">
        <v>4.4</v>
      </c>
      <c r="N403" s="0" t="n">
        <v>0</v>
      </c>
      <c r="O403" s="0" t="n">
        <v>302</v>
      </c>
      <c r="P403" s="37"/>
      <c r="AC403" s="0" t="n">
        <v>2.789</v>
      </c>
      <c r="AD403" s="0" t="n">
        <v>0.095</v>
      </c>
      <c r="AE403" s="0" t="n">
        <v>2.463</v>
      </c>
      <c r="AF403" s="0" t="n">
        <v>0.014</v>
      </c>
      <c r="AG403" s="0" t="n">
        <v>0.001</v>
      </c>
      <c r="AH403" s="0" t="n">
        <v>13.7</v>
      </c>
      <c r="AJ403" s="0" t="n">
        <v>12</v>
      </c>
      <c r="BF403" s="0" t="n">
        <f aca="false">IF(E403&lt;11,-3.6797*E403^2+48.115*E403-53.83,280.92*EXP(-0.2027*E403))</f>
        <v>-53.83</v>
      </c>
      <c r="BG403" s="0" t="e">
        <f aca="false">32.208*LN(F403)+21.438</f>
        <v>#VALUE!</v>
      </c>
      <c r="BH403" s="0" t="n">
        <f aca="false">IF(G403&lt;=2, -10*G403+100, 88.958*EXP(-0.0755*G403))</f>
        <v>85</v>
      </c>
      <c r="BI403" s="0" t="n">
        <f aca="false">IF(I403&lt;=100, 0.0053*(I403)^2-1.0332*I403+100.76, 122.82*EXP(-0.0092*I403))</f>
        <v>98.310848</v>
      </c>
      <c r="BJ403" s="0" t="e">
        <f aca="false">IF(P403&lt;=1000, -6.942*LN(P403)+107.59, -36.304*LN(P403)+310.72)</f>
        <v>#VALUE!</v>
      </c>
      <c r="BK403" s="0" t="e">
        <f aca="false">BF403^0.04*BG403^0.22*BH403^0.51*BI403^0.06*BJ403^0.17</f>
        <v>#VALUE!</v>
      </c>
      <c r="BL403" s="0" t="e">
        <f aca="false">IF(BK403&gt;=90, "Very Good", IF(BK403&gt;=80, "Good", IF(BK403&gt;=70, "Slightly Good", IF(BK403&gt;=60, "Average", IF(BK403&gt;=50, "Slightly Poor", IF(BK403&gt;=40, "Poor", "Very Poor"))))))</f>
        <v>#VALUE!</v>
      </c>
      <c r="BM403" s="0" t="e">
        <f aca="false">IF(P403&lt;=1000, -6.942*LN(P403)+107.59, IF(AND(P403&gt;1000, P403&lt;=5213),-36.304*LN(P403)+310.72, IF(P403&gt;5213, 10)))</f>
        <v>#VALUE!</v>
      </c>
      <c r="BN403" s="0" t="e">
        <f aca="false">BF403^0.04*BG403^0.22*BH403^0.51*BI403^0.06*BM403^0.17</f>
        <v>#VALUE!</v>
      </c>
      <c r="BO403" s="0" t="e">
        <f aca="false">IF(BN403&gt;=90, "Very Good", IF(BN403&gt;=80, "Good", IF(BN403&gt;=70, "Slightly Good", IF(BN403&gt;=60, "Average", IF(BN403&gt;=50, "Slightly Poor", IF(BN403&gt;=40, "Poor", "Very Poor"))))))</f>
        <v>#VALUE!</v>
      </c>
      <c r="BP403" s="0" t="n">
        <f aca="false">IF(AJ403&lt;=1000, -6.942*LN(AJ403)+107.59, IF(AND(AJ403&gt;1000, AJ403&lt;=5213),-36.304*LN(AJ403)+310.72, IF(AJ403&gt;5213, 10)))</f>
        <v>90.3397780371717</v>
      </c>
      <c r="BQ403" s="0" t="e">
        <f aca="false">BF403^0.04*BG403^0.22*BH403^0.51*BI403^0.06*BP403^0.17</f>
        <v>#VALUE!</v>
      </c>
      <c r="BR403" s="0" t="e">
        <f aca="false">IF(BQ403&gt;=90, "Very Good", IF(BQ403&gt;=80, "Good", IF(BQ403&gt;=70, "Slightly Good", IF(BQ403&gt;=60, "Average", IF(BQ403&gt;=50, "Slightly Poor", IF(BQ403&gt;=40, "Poor", "Very Poor"))))))</f>
        <v>#VALUE!</v>
      </c>
      <c r="BT403" s="0" t="n">
        <f aca="false">9.81*LN(AH403)+30.6</f>
        <v>56.2766531201023</v>
      </c>
      <c r="BU403" s="0" t="str">
        <f aca="false">IF(BT403&lt;30, "Clean water", IF(AND(BT403&gt;=30, BT403&lt;40), "Hypolimia", IF(AND(BT403&gt;=40,BT403&lt;50), "Mesotrophic", IF(AND(BT403&gt;=50, BT403&lt;70), "Eutrophic", IF(BT403&gt;70,"Hypertrophic")))))</f>
        <v>Eutrophic</v>
      </c>
      <c r="BW403" s="0" t="str">
        <f aca="false">IF(G403/H403&gt;=1, "PLS CHECK", "")</f>
        <v/>
      </c>
      <c r="BX403" s="0" t="str">
        <f aca="false">IF(AC403/J403&gt;=1, "PLS CHECK", "")</f>
        <v/>
      </c>
      <c r="BY403" s="0" t="str">
        <f aca="false">IF(AE403/J403&gt;=1, "PLS CHECK", "")</f>
        <v/>
      </c>
      <c r="BZ403" s="0" t="str">
        <f aca="false">IF(AD403/J403&gt;=1, "PLS CHECK", "")</f>
        <v/>
      </c>
      <c r="CA403" s="0" t="str">
        <f aca="false">IF(AF403/K403&gt;=1, "PLS CHECK", "")</f>
        <v/>
      </c>
      <c r="CB403" s="0" t="str">
        <f aca="false">IF(AG403/K403&gt;=1, "PLS CHECK", "")</f>
        <v/>
      </c>
    </row>
    <row r="404" customFormat="false" ht="12.5" hidden="false" customHeight="false" outlineLevel="0" collapsed="false">
      <c r="A404" s="0" t="n">
        <v>401</v>
      </c>
      <c r="B404" s="15" t="s">
        <v>107</v>
      </c>
      <c r="C404" s="16" t="s">
        <v>108</v>
      </c>
      <c r="D404" s="0" t="s">
        <v>153</v>
      </c>
      <c r="E404" s="0" t="n">
        <v>7.5</v>
      </c>
      <c r="F404" s="37"/>
      <c r="G404" s="37"/>
      <c r="H404" s="37"/>
      <c r="I404" s="0" t="n">
        <v>1.5</v>
      </c>
      <c r="J404" s="0" t="n">
        <v>7.419</v>
      </c>
      <c r="K404" s="0" t="n">
        <v>0.057</v>
      </c>
      <c r="L404" s="37"/>
      <c r="M404" s="0" t="n">
        <v>9.6</v>
      </c>
      <c r="N404" s="0" t="n">
        <v>0</v>
      </c>
      <c r="O404" s="0" t="n">
        <v>590</v>
      </c>
      <c r="P404" s="0" t="n">
        <v>9000</v>
      </c>
      <c r="AC404" s="0" t="n">
        <v>7.124</v>
      </c>
      <c r="AD404" s="0" t="n">
        <v>0.028</v>
      </c>
      <c r="AE404" s="0" t="n">
        <v>6.396</v>
      </c>
      <c r="AF404" s="0" t="n">
        <v>0.05</v>
      </c>
      <c r="AG404" s="0" t="n">
        <v>0.019</v>
      </c>
      <c r="AH404" s="0" t="n">
        <v>3</v>
      </c>
      <c r="AJ404" s="0" t="n">
        <v>2200</v>
      </c>
      <c r="BF404" s="0" t="n">
        <f aca="false">IF(E404&lt;11,-3.6797*E404^2+48.115*E404-53.83,280.92*EXP(-0.2027*E404))</f>
        <v>100.049375</v>
      </c>
      <c r="BG404" s="0" t="e">
        <f aca="false">32.208*LN(F404)+21.438</f>
        <v>#VALUE!</v>
      </c>
      <c r="BH404" s="0" t="n">
        <f aca="false">IF(G404&lt;=2, -10*G404+100, 88.958*EXP(-0.0755*G404))</f>
        <v>100</v>
      </c>
      <c r="BI404" s="0" t="n">
        <f aca="false">IF(I404&lt;=100, 0.0053*(I404)^2-1.0332*I404+100.76, 122.82*EXP(-0.0092*I404))</f>
        <v>99.222125</v>
      </c>
      <c r="BJ404" s="0" t="n">
        <f aca="false">IF(P404&lt;=1000, -6.942*LN(P404)+107.59, -36.304*LN(P404)+310.72)</f>
        <v>-19.8271887037816</v>
      </c>
      <c r="BK404" s="0" t="e">
        <f aca="false">BF404^0.04*BG404^0.22*BH404^0.51*BI404^0.06*BJ404^0.17</f>
        <v>#VALUE!</v>
      </c>
      <c r="BL404" s="0" t="e">
        <f aca="false">IF(BK404&gt;=90, "Very Good", IF(BK404&gt;=80, "Good", IF(BK404&gt;=70, "Slightly Good", IF(BK404&gt;=60, "Average", IF(BK404&gt;=50, "Slightly Poor", IF(BK404&gt;=40, "Poor", "Very Poor"))))))</f>
        <v>#VALUE!</v>
      </c>
      <c r="BM404" s="0" t="n">
        <f aca="false">IF(P404&lt;=1000, -6.942*LN(P404)+107.59, IF(AND(P404&gt;1000, P404&lt;=5213),-36.304*LN(P404)+310.72, IF(P404&gt;5213, 10)))</f>
        <v>10</v>
      </c>
      <c r="BN404" s="0" t="e">
        <f aca="false">BF404^0.04*BG404^0.22*BH404^0.51*BI404^0.06*BM404^0.17</f>
        <v>#VALUE!</v>
      </c>
      <c r="BO404" s="0" t="e">
        <f aca="false">IF(BN404&gt;=90, "Very Good", IF(BN404&gt;=80, "Good", IF(BN404&gt;=70, "Slightly Good", IF(BN404&gt;=60, "Average", IF(BN404&gt;=50, "Slightly Poor", IF(BN404&gt;=40, "Poor", "Very Poor"))))))</f>
        <v>#VALUE!</v>
      </c>
      <c r="BP404" s="0" t="n">
        <f aca="false">IF(AJ404&lt;=1000, -6.942*LN(AJ404)+107.59, IF(AND(AJ404&gt;1000, AJ404&lt;=5213),-36.304*LN(AJ404)+310.72, IF(AJ404&gt;5213, 10)))</f>
        <v>31.316696341168</v>
      </c>
      <c r="BQ404" s="0" t="e">
        <f aca="false">BF404^0.04*BG404^0.22*BH404^0.51*BI404^0.06*BP404^0.17</f>
        <v>#VALUE!</v>
      </c>
      <c r="BR404" s="0" t="e">
        <f aca="false">IF(BQ404&gt;=90, "Very Good", IF(BQ404&gt;=80, "Good", IF(BQ404&gt;=70, "Slightly Good", IF(BQ404&gt;=60, "Average", IF(BQ404&gt;=50, "Slightly Poor", IF(BQ404&gt;=40, "Poor", "Very Poor"))))))</f>
        <v>#VALUE!</v>
      </c>
      <c r="BT404" s="0" t="n">
        <f aca="false">9.81*LN(AH404)+30.6</f>
        <v>41.3773865518342</v>
      </c>
      <c r="BU404" s="0" t="str">
        <f aca="false">IF(BT404&lt;30, "Clean water", IF(AND(BT404&gt;=30, BT404&lt;40), "Hypolimia", IF(AND(BT404&gt;=40,BT404&lt;50), "Mesotrophic", IF(AND(BT404&gt;=50, BT404&lt;70), "Eutrophic", IF(BT404&gt;70,"Hypertrophic")))))</f>
        <v>Mesotrophic</v>
      </c>
      <c r="BW404" s="0" t="e">
        <f aca="false">IF(G404/H404&gt;=1, "PLS CHECK", "")</f>
        <v>#DIV/0!</v>
      </c>
      <c r="BX404" s="0" t="str">
        <f aca="false">IF(AC404/J404&gt;=1, "PLS CHECK", "")</f>
        <v/>
      </c>
      <c r="BY404" s="0" t="str">
        <f aca="false">IF(AE404/J404&gt;=1, "PLS CHECK", "")</f>
        <v/>
      </c>
      <c r="BZ404" s="0" t="str">
        <f aca="false">IF(AD404/J404&gt;=1, "PLS CHECK", "")</f>
        <v/>
      </c>
      <c r="CA404" s="0" t="str">
        <f aca="false">IF(AF404/K404&gt;=1, "PLS CHECK", "")</f>
        <v/>
      </c>
      <c r="CB404" s="0" t="str">
        <f aca="false">IF(AG404/K404&gt;=1, "PLS CHECK", "")</f>
        <v/>
      </c>
    </row>
    <row r="405" customFormat="false" ht="12.5" hidden="false" customHeight="false" outlineLevel="0" collapsed="false">
      <c r="A405" s="0" t="n">
        <v>402</v>
      </c>
      <c r="B405" s="15" t="s">
        <v>109</v>
      </c>
      <c r="C405" s="16" t="s">
        <v>110</v>
      </c>
      <c r="D405" s="0" t="s">
        <v>153</v>
      </c>
      <c r="E405" s="0" t="n">
        <v>7.7</v>
      </c>
      <c r="F405" s="0" t="n">
        <v>12.5</v>
      </c>
      <c r="G405" s="0" t="n">
        <v>2.3</v>
      </c>
      <c r="H405" s="0" t="n">
        <v>7.5</v>
      </c>
      <c r="I405" s="0" t="n">
        <v>2.6</v>
      </c>
      <c r="J405" s="37"/>
      <c r="K405" s="0" t="n">
        <v>0.095</v>
      </c>
      <c r="L405" s="0" t="n">
        <v>5</v>
      </c>
      <c r="M405" s="0" t="n">
        <v>8.7</v>
      </c>
      <c r="O405" s="0" t="n">
        <v>485</v>
      </c>
      <c r="AC405" s="37"/>
      <c r="AD405" s="0" t="n">
        <v>1.472</v>
      </c>
      <c r="AE405" s="37"/>
      <c r="AF405" s="0" t="n">
        <v>0.045</v>
      </c>
      <c r="AG405" s="0" t="n">
        <v>0.028</v>
      </c>
      <c r="BD405" s="0" t="n">
        <v>1.765</v>
      </c>
      <c r="BF405" s="0" t="n">
        <f aca="false">IF(E405&lt;11,-3.6797*E405^2+48.115*E405-53.83,280.92*EXP(-0.2027*E405))</f>
        <v>98.486087</v>
      </c>
      <c r="BG405" s="0" t="n">
        <f aca="false">32.208*LN(F405)+21.438</f>
        <v>102.78666817588</v>
      </c>
      <c r="BH405" s="0" t="n">
        <f aca="false">IF(G405&lt;=2, -10*G405+100, 88.958*EXP(-0.0755*G405))</f>
        <v>74.7772988969374</v>
      </c>
      <c r="BI405" s="0" t="n">
        <f aca="false">IF(I405&lt;=100, 0.0053*(I405)^2-1.0332*I405+100.76, 122.82*EXP(-0.0092*I405))</f>
        <v>98.109508</v>
      </c>
      <c r="BJ405" s="0" t="e">
        <f aca="false">IF(P405&lt;=1000, -6.942*LN(P405)+107.59, -36.304*LN(P405)+310.72)</f>
        <v>#VALUE!</v>
      </c>
      <c r="BK405" s="0" t="e">
        <f aca="false">BF405^0.04*BG405^0.22*BH405^0.51*BI405^0.06*BJ405^0.17</f>
        <v>#VALUE!</v>
      </c>
      <c r="BL405" s="0" t="e">
        <f aca="false">IF(BK405&gt;=90, "Very Good", IF(BK405&gt;=80, "Good", IF(BK405&gt;=70, "Slightly Good", IF(BK405&gt;=60, "Average", IF(BK405&gt;=50, "Slightly Poor", IF(BK405&gt;=40, "Poor", "Very Poor"))))))</f>
        <v>#VALUE!</v>
      </c>
      <c r="BM405" s="0" t="e">
        <f aca="false">IF(P405&lt;=1000, -6.942*LN(P405)+107.59, IF(AND(P405&gt;1000, P405&lt;=5213),-36.304*LN(P405)+310.72, IF(P405&gt;5213, 10)))</f>
        <v>#VALUE!</v>
      </c>
      <c r="BN405" s="0" t="e">
        <f aca="false">BF405^0.04*BG405^0.22*BH405^0.51*BI405^0.06*BM405^0.17</f>
        <v>#VALUE!</v>
      </c>
      <c r="BO405" s="0" t="e">
        <f aca="false">IF(BN405&gt;=90, "Very Good", IF(BN405&gt;=80, "Good", IF(BN405&gt;=70, "Slightly Good", IF(BN405&gt;=60, "Average", IF(BN405&gt;=50, "Slightly Poor", IF(BN405&gt;=40, "Poor", "Very Poor"))))))</f>
        <v>#VALUE!</v>
      </c>
      <c r="BP405" s="0" t="e">
        <f aca="false">IF(AJ405&lt;=1000, -6.942*LN(AJ405)+107.59, IF(AND(AJ405&gt;1000, AJ405&lt;=5213),-36.304*LN(AJ405)+310.72, IF(AJ405&gt;5213, 10)))</f>
        <v>#VALUE!</v>
      </c>
      <c r="BQ405" s="0" t="e">
        <f aca="false">BF405^0.04*BG405^0.22*BH405^0.51*BI405^0.06*BP405^0.17</f>
        <v>#VALUE!</v>
      </c>
      <c r="BR405" s="0" t="e">
        <f aca="false">IF(BQ405&gt;=90, "Very Good", IF(BQ405&gt;=80, "Good", IF(BQ405&gt;=70, "Slightly Good", IF(BQ405&gt;=60, "Average", IF(BQ405&gt;=50, "Slightly Poor", IF(BQ405&gt;=40, "Poor", "Very Poor"))))))</f>
        <v>#VALUE!</v>
      </c>
      <c r="BT405" s="0" t="e">
        <f aca="false">9.81*LN(AH405)+30.6</f>
        <v>#VALUE!</v>
      </c>
      <c r="BU405" s="0" t="e">
        <f aca="false">IF(BT405&lt;30, "Clean water", IF(AND(BT405&gt;=30, BT405&lt;40), "Hypolimia", IF(AND(BT405&gt;=40,BT405&lt;50), "Mesotrophic", IF(AND(BT405&gt;=50, BT405&lt;70), "Eutrophic", IF(BT405&gt;70,"Hypertrophic")))))</f>
        <v>#VALUE!</v>
      </c>
      <c r="BW405" s="0" t="str">
        <f aca="false">IF(G405/H405&gt;=1, "PLS CHECK", "")</f>
        <v/>
      </c>
      <c r="BX405" s="0" t="e">
        <f aca="false">IF(AC405/J405&gt;=1, "PLS CHECK", "")</f>
        <v>#DIV/0!</v>
      </c>
      <c r="BY405" s="0" t="e">
        <f aca="false">IF(AE405/J405&gt;=1, "PLS CHECK", "")</f>
        <v>#DIV/0!</v>
      </c>
      <c r="BZ405" s="0" t="e">
        <f aca="false">IF(AD405/J405&gt;=1, "PLS CHECK", "")</f>
        <v>#DIV/0!</v>
      </c>
      <c r="CA405" s="0" t="str">
        <f aca="false">IF(AF405/K405&gt;=1, "PLS CHECK", "")</f>
        <v/>
      </c>
      <c r="CB405" s="0" t="str">
        <f aca="false">IF(AG405/K405&gt;=1, "PLS CHECK", "")</f>
        <v/>
      </c>
    </row>
    <row r="406" customFormat="false" ht="12.5" hidden="false" customHeight="false" outlineLevel="0" collapsed="false">
      <c r="A406" s="0" t="n">
        <v>403</v>
      </c>
      <c r="B406" s="15" t="s">
        <v>111</v>
      </c>
      <c r="C406" s="16" t="s">
        <v>112</v>
      </c>
      <c r="D406" s="0" t="s">
        <v>153</v>
      </c>
      <c r="E406" s="0" t="n">
        <v>7.8</v>
      </c>
      <c r="F406" s="0" t="n">
        <v>11.8</v>
      </c>
      <c r="G406" s="0" t="n">
        <v>2</v>
      </c>
      <c r="H406" s="0" t="n">
        <v>4.1</v>
      </c>
      <c r="I406" s="0" t="n">
        <v>4.7</v>
      </c>
      <c r="J406" s="0" t="n">
        <v>8.811</v>
      </c>
      <c r="K406" s="0" t="n">
        <v>0.076</v>
      </c>
      <c r="L406" s="0" t="n">
        <v>3.6</v>
      </c>
      <c r="M406" s="0" t="n">
        <v>8.9</v>
      </c>
      <c r="N406" s="0" t="n">
        <v>0</v>
      </c>
      <c r="O406" s="0" t="n">
        <v>507</v>
      </c>
      <c r="P406" s="0" t="n">
        <v>70000</v>
      </c>
      <c r="AC406" s="0" t="n">
        <v>8.489</v>
      </c>
      <c r="AD406" s="0" t="n">
        <v>1.417</v>
      </c>
      <c r="AE406" s="0" t="n">
        <v>6.865</v>
      </c>
      <c r="AF406" s="0" t="n">
        <v>0.057</v>
      </c>
      <c r="AG406" s="0" t="n">
        <v>0.027</v>
      </c>
      <c r="AH406" s="0" t="n">
        <v>4.5</v>
      </c>
      <c r="AJ406" s="0" t="n">
        <v>3900</v>
      </c>
      <c r="BF406" s="0" t="n">
        <f aca="false">IF(E406&lt;11,-3.6797*E406^2+48.115*E406-53.83,280.92*EXP(-0.2027*E406))</f>
        <v>97.5940520000001</v>
      </c>
      <c r="BG406" s="0" t="n">
        <f aca="false">32.208*LN(F406)+21.438</f>
        <v>100.930549709638</v>
      </c>
      <c r="BH406" s="0" t="n">
        <f aca="false">IF(G406&lt;=2, -10*G406+100, 88.958*EXP(-0.0755*G406))</f>
        <v>80</v>
      </c>
      <c r="BI406" s="0" t="n">
        <f aca="false">IF(I406&lt;=100, 0.0053*(I406)^2-1.0332*I406+100.76, 122.82*EXP(-0.0092*I406))</f>
        <v>96.021037</v>
      </c>
      <c r="BJ406" s="0" t="n">
        <f aca="false">IF(P406&lt;=1000, -6.942*LN(P406)+107.59, -36.304*LN(P406)+310.72)</f>
        <v>-94.2965189155274</v>
      </c>
      <c r="BK406" s="0" t="e">
        <f aca="false">BF406^0.04*BG406^0.22*BH406^0.51*BI406^0.06*BJ406^0.17</f>
        <v>#NUM!</v>
      </c>
      <c r="BL406" s="0" t="e">
        <f aca="false">IF(BK406&gt;=90, "Very Good", IF(BK406&gt;=80, "Good", IF(BK406&gt;=70, "Slightly Good", IF(BK406&gt;=60, "Average", IF(BK406&gt;=50, "Slightly Poor", IF(BK406&gt;=40, "Poor", "Very Poor"))))))</f>
        <v>#NUM!</v>
      </c>
      <c r="BM406" s="0" t="n">
        <f aca="false">IF(P406&lt;=1000, -6.942*LN(P406)+107.59, IF(AND(P406&gt;1000, P406&lt;=5213),-36.304*LN(P406)+310.72, IF(P406&gt;5213, 10)))</f>
        <v>10</v>
      </c>
      <c r="BN406" s="0" t="n">
        <f aca="false">BF406^0.04*BG406^0.22*BH406^0.51*BI406^0.06*BM406^0.17</f>
        <v>60.2531548365692</v>
      </c>
      <c r="BO406" s="0" t="str">
        <f aca="false">IF(BN406&gt;=90, "Very Good", IF(BN406&gt;=80, "Good", IF(BN406&gt;=70, "Slightly Good", IF(BN406&gt;=60, "Average", IF(BN406&gt;=50, "Slightly Poor", IF(BN406&gt;=40, "Poor", "Very Poor"))))))</f>
        <v>Average</v>
      </c>
      <c r="BP406" s="0" t="n">
        <f aca="false">IF(AJ406&lt;=1000, -6.942*LN(AJ406)+107.59, IF(AND(AJ406&gt;1000, AJ406&lt;=5213),-36.304*LN(AJ406)+310.72, IF(AJ406&gt;5213, 10)))</f>
        <v>10.5319595667977</v>
      </c>
      <c r="BQ406" s="0" t="n">
        <f aca="false">BF406^0.04*BG406^0.22*BH406^0.51*BI406^0.06*BP406^0.17</f>
        <v>60.7863900502271</v>
      </c>
      <c r="BR406" s="0" t="str">
        <f aca="false">IF(BQ406&gt;=90, "Very Good", IF(BQ406&gt;=80, "Good", IF(BQ406&gt;=70, "Slightly Good", IF(BQ406&gt;=60, "Average", IF(BQ406&gt;=50, "Slightly Poor", IF(BQ406&gt;=40, "Poor", "Very Poor"))))))</f>
        <v>Average</v>
      </c>
      <c r="BT406" s="0" t="n">
        <f aca="false">9.81*LN(AH406)+30.6</f>
        <v>45.3549992623753</v>
      </c>
      <c r="BU406" s="0" t="str">
        <f aca="false">IF(BT406&lt;30, "Clean water", IF(AND(BT406&gt;=30, BT406&lt;40), "Hypolimia", IF(AND(BT406&gt;=40,BT406&lt;50), "Mesotrophic", IF(AND(BT406&gt;=50, BT406&lt;70), "Eutrophic", IF(BT406&gt;70,"Hypertrophic")))))</f>
        <v>Mesotrophic</v>
      </c>
      <c r="BW406" s="0" t="str">
        <f aca="false">IF(G406/H406&gt;=1, "PLS CHECK", "")</f>
        <v/>
      </c>
      <c r="BX406" s="0" t="str">
        <f aca="false">IF(AC406/J406&gt;=1, "PLS CHECK", "")</f>
        <v/>
      </c>
      <c r="BY406" s="0" t="str">
        <f aca="false">IF(AE406/J406&gt;=1, "PLS CHECK", "")</f>
        <v/>
      </c>
      <c r="BZ406" s="0" t="str">
        <f aca="false">IF(AD406/J406&gt;=1, "PLS CHECK", "")</f>
        <v/>
      </c>
      <c r="CA406" s="0" t="str">
        <f aca="false">IF(AF406/K406&gt;=1, "PLS CHECK", "")</f>
        <v/>
      </c>
      <c r="CB406" s="0" t="str">
        <f aca="false">IF(AG406/K406&gt;=1, "PLS CHECK", "")</f>
        <v/>
      </c>
    </row>
    <row r="407" customFormat="false" ht="12.5" hidden="false" customHeight="false" outlineLevel="0" collapsed="false">
      <c r="A407" s="0" t="n">
        <v>404</v>
      </c>
      <c r="B407" s="15" t="s">
        <v>113</v>
      </c>
      <c r="C407" s="16" t="s">
        <v>114</v>
      </c>
      <c r="D407" s="0" t="s">
        <v>153</v>
      </c>
      <c r="E407" s="0" t="n">
        <v>7.9</v>
      </c>
      <c r="F407" s="0" t="n">
        <v>11.5</v>
      </c>
      <c r="G407" s="37"/>
      <c r="H407" s="0" t="n">
        <v>4.3</v>
      </c>
      <c r="I407" s="0" t="n">
        <v>5.2</v>
      </c>
      <c r="J407" s="0" t="n">
        <v>8.231</v>
      </c>
      <c r="K407" s="0" t="n">
        <v>0.055</v>
      </c>
      <c r="L407" s="0" t="n">
        <v>3.1</v>
      </c>
      <c r="M407" s="0" t="n">
        <v>6.2</v>
      </c>
      <c r="N407" s="0" t="n">
        <v>0</v>
      </c>
      <c r="O407" s="0" t="n">
        <v>430</v>
      </c>
      <c r="P407" s="0" t="n">
        <v>39000</v>
      </c>
      <c r="AC407" s="0" t="n">
        <v>8.12</v>
      </c>
      <c r="AD407" s="0" t="n">
        <v>0.775</v>
      </c>
      <c r="AE407" s="37"/>
      <c r="AF407" s="0" t="n">
        <v>0.047</v>
      </c>
      <c r="AG407" s="0" t="n">
        <v>0.01</v>
      </c>
      <c r="AH407" s="0" t="n">
        <v>3.8</v>
      </c>
      <c r="AJ407" s="0" t="n">
        <v>3000</v>
      </c>
      <c r="BF407" s="0" t="n">
        <f aca="false">IF(E407&lt;11,-3.6797*E407^2+48.115*E407-53.83,280.92*EXP(-0.2027*E407))</f>
        <v>96.6284230000001</v>
      </c>
      <c r="BG407" s="0" t="n">
        <f aca="false">32.208*LN(F407)+21.438</f>
        <v>100.101113315171</v>
      </c>
      <c r="BH407" s="0" t="n">
        <f aca="false">IF(G407&lt;=2, -10*G407+100, 88.958*EXP(-0.0755*G407))</f>
        <v>100</v>
      </c>
      <c r="BI407" s="0" t="n">
        <f aca="false">IF(I407&lt;=100, 0.0053*(I407)^2-1.0332*I407+100.76, 122.82*EXP(-0.0092*I407))</f>
        <v>95.530672</v>
      </c>
      <c r="BJ407" s="0" t="n">
        <f aca="false">IF(P407&lt;=1000, -6.942*LN(P407)+107.59, -36.304*LN(P407)+310.72)</f>
        <v>-73.0610896492582</v>
      </c>
      <c r="BK407" s="0" t="e">
        <f aca="false">BF407^0.04*BG407^0.22*BH407^0.51*BI407^0.06*BJ407^0.17</f>
        <v>#NUM!</v>
      </c>
      <c r="BL407" s="0" t="e">
        <f aca="false">IF(BK407&gt;=90, "Very Good", IF(BK407&gt;=80, "Good", IF(BK407&gt;=70, "Slightly Good", IF(BK407&gt;=60, "Average", IF(BK407&gt;=50, "Slightly Poor", IF(BK407&gt;=40, "Poor", "Very Poor"))))))</f>
        <v>#NUM!</v>
      </c>
      <c r="BM407" s="0" t="n">
        <f aca="false">IF(P407&lt;=1000, -6.942*LN(P407)+107.59, IF(AND(P407&gt;1000, P407&lt;=5213),-36.304*LN(P407)+310.72, IF(P407&gt;5213, 10)))</f>
        <v>10</v>
      </c>
      <c r="BN407" s="0" t="n">
        <f aca="false">BF407^0.04*BG407^0.22*BH407^0.51*BI407^0.06*BM407^0.17</f>
        <v>67.3456153228496</v>
      </c>
      <c r="BO407" s="0" t="str">
        <f aca="false">IF(BN407&gt;=90, "Very Good", IF(BN407&gt;=80, "Good", IF(BN407&gt;=70, "Slightly Good", IF(BN407&gt;=60, "Average", IF(BN407&gt;=50, "Slightly Poor", IF(BN407&gt;=40, "Poor", "Very Poor"))))))</f>
        <v>Average</v>
      </c>
      <c r="BP407" s="0" t="n">
        <f aca="false">IF(AJ407&lt;=1000, -6.942*LN(AJ407)+107.59, IF(AND(AJ407&gt;1000, AJ407&lt;=5213),-36.304*LN(AJ407)+310.72, IF(AJ407&gt;5213, 10)))</f>
        <v>20.0568318240255</v>
      </c>
      <c r="BQ407" s="0" t="n">
        <f aca="false">BF407^0.04*BG407^0.22*BH407^0.51*BI407^0.06*BP407^0.17</f>
        <v>75.804314005979</v>
      </c>
      <c r="BR407" s="0" t="str">
        <f aca="false">IF(BQ407&gt;=90, "Very Good", IF(BQ407&gt;=80, "Good", IF(BQ407&gt;=70, "Slightly Good", IF(BQ407&gt;=60, "Average", IF(BQ407&gt;=50, "Slightly Poor", IF(BQ407&gt;=40, "Poor", "Very Poor"))))))</f>
        <v>Slightly Good</v>
      </c>
      <c r="BT407" s="0" t="n">
        <f aca="false">9.81*LN(AH407)+30.6</f>
        <v>43.6963604646443</v>
      </c>
      <c r="BU407" s="0" t="str">
        <f aca="false">IF(BT407&lt;30, "Clean water", IF(AND(BT407&gt;=30, BT407&lt;40), "Hypolimia", IF(AND(BT407&gt;=40,BT407&lt;50), "Mesotrophic", IF(AND(BT407&gt;=50, BT407&lt;70), "Eutrophic", IF(BT407&gt;70,"Hypertrophic")))))</f>
        <v>Mesotrophic</v>
      </c>
      <c r="BW407" s="0" t="str">
        <f aca="false">IF(G407/H407&gt;=1, "PLS CHECK", "")</f>
        <v/>
      </c>
      <c r="BX407" s="0" t="str">
        <f aca="false">IF(AC407/J407&gt;=1, "PLS CHECK", "")</f>
        <v/>
      </c>
      <c r="BY407" s="0" t="str">
        <f aca="false">IF(AE407/J407&gt;=1, "PLS CHECK", "")</f>
        <v/>
      </c>
      <c r="BZ407" s="0" t="str">
        <f aca="false">IF(AD407/J407&gt;=1, "PLS CHECK", "")</f>
        <v/>
      </c>
      <c r="CA407" s="0" t="str">
        <f aca="false">IF(AF407/K407&gt;=1, "PLS CHECK", "")</f>
        <v/>
      </c>
      <c r="CB407" s="0" t="str">
        <f aca="false">IF(AG407/K407&gt;=1, "PLS CHECK", "")</f>
        <v/>
      </c>
    </row>
    <row r="408" customFormat="false" ht="12.5" hidden="false" customHeight="false" outlineLevel="0" collapsed="false">
      <c r="A408" s="0" t="n">
        <v>405</v>
      </c>
      <c r="B408" s="15" t="s">
        <v>115</v>
      </c>
      <c r="C408" s="16" t="s">
        <v>116</v>
      </c>
      <c r="D408" s="0" t="s">
        <v>153</v>
      </c>
      <c r="E408" s="37"/>
      <c r="F408" s="0" t="n">
        <v>10.2</v>
      </c>
      <c r="G408" s="37"/>
      <c r="H408" s="0" t="n">
        <v>5.6</v>
      </c>
      <c r="I408" s="0" t="n">
        <v>7.3</v>
      </c>
      <c r="J408" s="37"/>
      <c r="K408" s="0" t="n">
        <v>0.113</v>
      </c>
      <c r="L408" s="0" t="n">
        <v>4.5</v>
      </c>
      <c r="M408" s="0" t="n">
        <v>11.2</v>
      </c>
      <c r="N408" s="0" t="n">
        <v>0</v>
      </c>
      <c r="O408" s="0" t="n">
        <v>597</v>
      </c>
      <c r="P408" s="0" t="n">
        <v>60000</v>
      </c>
      <c r="AC408" s="37"/>
      <c r="AD408" s="37"/>
      <c r="AE408" s="37"/>
      <c r="AF408" s="0" t="n">
        <v>0.093</v>
      </c>
      <c r="AG408" s="0" t="n">
        <v>0.03</v>
      </c>
      <c r="AH408" s="0" t="n">
        <v>3</v>
      </c>
      <c r="AJ408" s="0" t="n">
        <v>6000</v>
      </c>
      <c r="BF408" s="0" t="n">
        <f aca="false">IF(E408&lt;11,-3.6797*E408^2+48.115*E408-53.83,280.92*EXP(-0.2027*E408))</f>
        <v>-53.83</v>
      </c>
      <c r="BG408" s="0" t="n">
        <f aca="false">32.208*LN(F408)+21.438</f>
        <v>96.2374636951076</v>
      </c>
      <c r="BH408" s="0" t="n">
        <f aca="false">IF(G408&lt;=2, -10*G408+100, 88.958*EXP(-0.0755*G408))</f>
        <v>100</v>
      </c>
      <c r="BI408" s="0" t="n">
        <f aca="false">IF(I408&lt;=100, 0.0053*(I408)^2-1.0332*I408+100.76, 122.82*EXP(-0.0092*I408))</f>
        <v>93.500077</v>
      </c>
      <c r="BJ408" s="0" t="n">
        <f aca="false">IF(P408&lt;=1000, -6.942*LN(P408)+107.59, -36.304*LN(P408)+310.72)</f>
        <v>-88.7002326350786</v>
      </c>
      <c r="BK408" s="0" t="e">
        <f aca="false">BF408^0.04*BG408^0.22*BH408^0.51*BI408^0.06*BJ408^0.17</f>
        <v>#NUM!</v>
      </c>
      <c r="BL408" s="0" t="e">
        <f aca="false">IF(BK408&gt;=90, "Very Good", IF(BK408&gt;=80, "Good", IF(BK408&gt;=70, "Slightly Good", IF(BK408&gt;=60, "Average", IF(BK408&gt;=50, "Slightly Poor", IF(BK408&gt;=40, "Poor", "Very Poor"))))))</f>
        <v>#NUM!</v>
      </c>
      <c r="BM408" s="0" t="n">
        <f aca="false">IF(P408&lt;=1000, -6.942*LN(P408)+107.59, IF(AND(P408&gt;1000, P408&lt;=5213),-36.304*LN(P408)+310.72, IF(P408&gt;5213, 10)))</f>
        <v>10</v>
      </c>
      <c r="BN408" s="0" t="n">
        <f aca="false">BF408^0.04*BG408^0.22*BH408^0.51*BI408^0.06*BM408^0.17</f>
        <v>-65.1366487326572</v>
      </c>
      <c r="BO408" s="0" t="str">
        <f aca="false">IF(BN408&gt;=90, "Very Good", IF(BN408&gt;=80, "Good", IF(BN408&gt;=70, "Slightly Good", IF(BN408&gt;=60, "Average", IF(BN408&gt;=50, "Slightly Poor", IF(BN408&gt;=40, "Poor", "Very Poor"))))))</f>
        <v>Very Poor</v>
      </c>
      <c r="BP408" s="0" t="n">
        <f aca="false">IF(AJ408&lt;=1000, -6.942*LN(AJ408)+107.59, IF(AND(AJ408&gt;1000, AJ408&lt;=5213),-36.304*LN(AJ408)+310.72, IF(AJ408&gt;5213, 10)))</f>
        <v>10</v>
      </c>
      <c r="BQ408" s="0" t="n">
        <f aca="false">BF408^0.04*BG408^0.22*BH408^0.51*BI408^0.06*BP408^0.17</f>
        <v>-65.1366487326572</v>
      </c>
      <c r="BR408" s="0" t="str">
        <f aca="false">IF(BQ408&gt;=90, "Very Good", IF(BQ408&gt;=80, "Good", IF(BQ408&gt;=70, "Slightly Good", IF(BQ408&gt;=60, "Average", IF(BQ408&gt;=50, "Slightly Poor", IF(BQ408&gt;=40, "Poor", "Very Poor"))))))</f>
        <v>Very Poor</v>
      </c>
      <c r="BT408" s="0" t="n">
        <f aca="false">9.81*LN(AH408)+30.6</f>
        <v>41.3773865518342</v>
      </c>
      <c r="BU408" s="0" t="str">
        <f aca="false">IF(BT408&lt;30, "Clean water", IF(AND(BT408&gt;=30, BT408&lt;40), "Hypolimia", IF(AND(BT408&gt;=40,BT408&lt;50), "Mesotrophic", IF(AND(BT408&gt;=50, BT408&lt;70), "Eutrophic", IF(BT408&gt;70,"Hypertrophic")))))</f>
        <v>Mesotrophic</v>
      </c>
      <c r="BW408" s="0" t="str">
        <f aca="false">IF(G408/H408&gt;=1, "PLS CHECK", "")</f>
        <v/>
      </c>
      <c r="BX408" s="0" t="e">
        <f aca="false">IF(AC408/J408&gt;=1, "PLS CHECK", "")</f>
        <v>#DIV/0!</v>
      </c>
      <c r="BY408" s="0" t="e">
        <f aca="false">IF(AE408/J408&gt;=1, "PLS CHECK", "")</f>
        <v>#DIV/0!</v>
      </c>
      <c r="BZ408" s="0" t="e">
        <f aca="false">IF(AD408/J408&gt;=1, "PLS CHECK", "")</f>
        <v>#DIV/0!</v>
      </c>
      <c r="CA408" s="0" t="str">
        <f aca="false">IF(AF408/K408&gt;=1, "PLS CHECK", "")</f>
        <v/>
      </c>
      <c r="CB408" s="0" t="str">
        <f aca="false">IF(AG408/K408&gt;=1, "PLS CHECK", "")</f>
        <v/>
      </c>
    </row>
    <row r="409" customFormat="false" ht="12.5" hidden="false" customHeight="false" outlineLevel="0" collapsed="false">
      <c r="A409" s="0" t="n">
        <v>406</v>
      </c>
      <c r="B409" s="15" t="s">
        <v>117</v>
      </c>
      <c r="C409" s="16" t="s">
        <v>118</v>
      </c>
      <c r="D409" s="0" t="s">
        <v>153</v>
      </c>
      <c r="E409" s="0" t="n">
        <v>8</v>
      </c>
      <c r="F409" s="0" t="n">
        <v>12.8</v>
      </c>
      <c r="G409" s="37"/>
      <c r="H409" s="37"/>
      <c r="I409" s="0" t="n">
        <v>2.6</v>
      </c>
      <c r="J409" s="0" t="n">
        <v>2.32</v>
      </c>
      <c r="K409" s="37"/>
      <c r="L409" s="0" t="n">
        <v>1.4</v>
      </c>
      <c r="M409" s="0" t="n">
        <v>3.8</v>
      </c>
      <c r="N409" s="0" t="n">
        <v>0</v>
      </c>
      <c r="O409" s="0" t="n">
        <v>237</v>
      </c>
      <c r="P409" s="37"/>
      <c r="AC409" s="0" t="n">
        <v>2.268</v>
      </c>
      <c r="AD409" s="0" t="n">
        <v>0.095</v>
      </c>
      <c r="AE409" s="0" t="n">
        <v>2.139</v>
      </c>
      <c r="AF409" s="0" t="n">
        <v>0.01</v>
      </c>
      <c r="AG409" s="37"/>
      <c r="AH409" s="37"/>
      <c r="AJ409" s="37"/>
      <c r="BF409" s="0" t="n">
        <f aca="false">IF(E409&lt;11,-3.6797*E409^2+48.115*E409-53.83,280.92*EXP(-0.2027*E409))</f>
        <v>95.5892</v>
      </c>
      <c r="BG409" s="0" t="n">
        <f aca="false">32.208*LN(F409)+21.438</f>
        <v>103.550530065171</v>
      </c>
      <c r="BH409" s="0" t="n">
        <f aca="false">IF(G409&lt;=2, -10*G409+100, 88.958*EXP(-0.0755*G409))</f>
        <v>100</v>
      </c>
      <c r="BI409" s="0" t="n">
        <f aca="false">IF(I409&lt;=100, 0.0053*(I409)^2-1.0332*I409+100.76, 122.82*EXP(-0.0092*I409))</f>
        <v>98.109508</v>
      </c>
      <c r="BJ409" s="0" t="e">
        <f aca="false">IF(P409&lt;=1000, -6.942*LN(P409)+107.59, -36.304*LN(P409)+310.72)</f>
        <v>#VALUE!</v>
      </c>
      <c r="BK409" s="0" t="e">
        <f aca="false">BF409^0.04*BG409^0.22*BH409^0.51*BI409^0.06*BJ409^0.17</f>
        <v>#VALUE!</v>
      </c>
      <c r="BL409" s="0" t="e">
        <f aca="false">IF(BK409&gt;=90, "Very Good", IF(BK409&gt;=80, "Good", IF(BK409&gt;=70, "Slightly Good", IF(BK409&gt;=60, "Average", IF(BK409&gt;=50, "Slightly Poor", IF(BK409&gt;=40, "Poor", "Very Poor"))))))</f>
        <v>#VALUE!</v>
      </c>
      <c r="BM409" s="0" t="e">
        <f aca="false">IF(P409&lt;=1000, -6.942*LN(P409)+107.59, IF(AND(P409&gt;1000, P409&lt;=5213),-36.304*LN(P409)+310.72, IF(P409&gt;5213, 10)))</f>
        <v>#VALUE!</v>
      </c>
      <c r="BN409" s="0" t="e">
        <f aca="false">BF409^0.04*BG409^0.22*BH409^0.51*BI409^0.06*BM409^0.17</f>
        <v>#VALUE!</v>
      </c>
      <c r="BO409" s="0" t="e">
        <f aca="false">IF(BN409&gt;=90, "Very Good", IF(BN409&gt;=80, "Good", IF(BN409&gt;=70, "Slightly Good", IF(BN409&gt;=60, "Average", IF(BN409&gt;=50, "Slightly Poor", IF(BN409&gt;=40, "Poor", "Very Poor"))))))</f>
        <v>#VALUE!</v>
      </c>
      <c r="BP409" s="0" t="e">
        <f aca="false">IF(AJ409&lt;=1000, -6.942*LN(AJ409)+107.59, IF(AND(AJ409&gt;1000, AJ409&lt;=5213),-36.304*LN(AJ409)+310.72, IF(AJ409&gt;5213, 10)))</f>
        <v>#VALUE!</v>
      </c>
      <c r="BQ409" s="0" t="e">
        <f aca="false">BF409^0.04*BG409^0.22*BH409^0.51*BI409^0.06*BP409^0.17</f>
        <v>#VALUE!</v>
      </c>
      <c r="BR409" s="0" t="e">
        <f aca="false">IF(BQ409&gt;=90, "Very Good", IF(BQ409&gt;=80, "Good", IF(BQ409&gt;=70, "Slightly Good", IF(BQ409&gt;=60, "Average", IF(BQ409&gt;=50, "Slightly Poor", IF(BQ409&gt;=40, "Poor", "Very Poor"))))))</f>
        <v>#VALUE!</v>
      </c>
      <c r="BT409" s="0" t="e">
        <f aca="false">9.81*LN(AH409)+30.6</f>
        <v>#VALUE!</v>
      </c>
      <c r="BU409" s="0" t="e">
        <f aca="false">IF(BT409&lt;30, "Clean water", IF(AND(BT409&gt;=30, BT409&lt;40), "Hypolimia", IF(AND(BT409&gt;=40,BT409&lt;50), "Mesotrophic", IF(AND(BT409&gt;=50, BT409&lt;70), "Eutrophic", IF(BT409&gt;70,"Hypertrophic")))))</f>
        <v>#VALUE!</v>
      </c>
      <c r="BW409" s="0" t="e">
        <f aca="false">IF(G409/H409&gt;=1, "PLS CHECK", "")</f>
        <v>#DIV/0!</v>
      </c>
      <c r="BX409" s="0" t="str">
        <f aca="false">IF(AC409/J409&gt;=1, "PLS CHECK", "")</f>
        <v/>
      </c>
      <c r="BY409" s="0" t="str">
        <f aca="false">IF(AE409/J409&gt;=1, "PLS CHECK", "")</f>
        <v/>
      </c>
      <c r="BZ409" s="0" t="str">
        <f aca="false">IF(AD409/J409&gt;=1, "PLS CHECK", "")</f>
        <v/>
      </c>
      <c r="CA409" s="0" t="e">
        <f aca="false">IF(AF409/K409&gt;=1, "PLS CHECK", "")</f>
        <v>#DIV/0!</v>
      </c>
      <c r="CB409" s="0" t="e">
        <f aca="false">IF(AG409/K409&gt;=1, "PLS CHECK", "")</f>
        <v>#DIV/0!</v>
      </c>
    </row>
    <row r="410" customFormat="false" ht="12.5" hidden="false" customHeight="false" outlineLevel="0" collapsed="false">
      <c r="A410" s="0" t="n">
        <v>407</v>
      </c>
      <c r="B410" s="15" t="s">
        <v>119</v>
      </c>
      <c r="C410" s="16" t="s">
        <v>120</v>
      </c>
      <c r="D410" s="0" t="s">
        <v>153</v>
      </c>
      <c r="E410" s="0" t="n">
        <v>7.9</v>
      </c>
      <c r="F410" s="0" t="n">
        <v>13.3</v>
      </c>
      <c r="G410" s="37"/>
      <c r="H410" s="37"/>
      <c r="I410" s="37"/>
      <c r="J410" s="0" t="n">
        <v>2.611</v>
      </c>
      <c r="K410" s="37"/>
      <c r="L410" s="0" t="n">
        <v>1.4</v>
      </c>
      <c r="M410" s="0" t="n">
        <v>4.6</v>
      </c>
      <c r="N410" s="0" t="n">
        <v>0</v>
      </c>
      <c r="O410" s="0" t="n">
        <v>262</v>
      </c>
      <c r="P410" s="0" t="n">
        <v>1500</v>
      </c>
      <c r="AC410" s="0" t="n">
        <v>2.538</v>
      </c>
      <c r="AD410" s="0" t="n">
        <v>0.077</v>
      </c>
      <c r="AE410" s="0" t="n">
        <v>2.442</v>
      </c>
      <c r="AF410" s="0" t="n">
        <v>0.01</v>
      </c>
      <c r="AG410" s="37"/>
      <c r="AH410" s="37"/>
      <c r="AJ410" s="0" t="n">
        <v>80</v>
      </c>
      <c r="BF410" s="0" t="n">
        <f aca="false">IF(E410&lt;11,-3.6797*E410^2+48.115*E410-53.83,280.92*EXP(-0.2027*E410))</f>
        <v>96.6284230000001</v>
      </c>
      <c r="BG410" s="0" t="n">
        <f aca="false">32.208*LN(F410)+21.438</f>
        <v>104.784704046614</v>
      </c>
      <c r="BH410" s="0" t="n">
        <f aca="false">IF(G410&lt;=2, -10*G410+100, 88.958*EXP(-0.0755*G410))</f>
        <v>100</v>
      </c>
      <c r="BI410" s="0" t="n">
        <f aca="false">IF(I410&lt;=100, 0.0053*(I410)^2-1.0332*I410+100.76, 122.82*EXP(-0.0092*I410))</f>
        <v>100.76</v>
      </c>
      <c r="BJ410" s="0" t="n">
        <f aca="false">IF(P410&lt;=1000, -6.942*LN(P410)+107.59, -36.304*LN(P410)+310.72)</f>
        <v>45.2208470670737</v>
      </c>
      <c r="BK410" s="0" t="n">
        <f aca="false">BF410^0.04*BG410^0.22*BH410^0.51*BI410^0.06*BJ410^0.17</f>
        <v>88.2012213711135</v>
      </c>
      <c r="BL410" s="0" t="str">
        <f aca="false">IF(BK410&gt;=90, "Very Good", IF(BK410&gt;=80, "Good", IF(BK410&gt;=70, "Slightly Good", IF(BK410&gt;=60, "Average", IF(BK410&gt;=50, "Slightly Poor", IF(BK410&gt;=40, "Poor", "Very Poor"))))))</f>
        <v>Good</v>
      </c>
      <c r="BM410" s="0" t="n">
        <f aca="false">IF(P410&lt;=1000, -6.942*LN(P410)+107.59, IF(AND(P410&gt;1000, P410&lt;=5213),-36.304*LN(P410)+310.72, IF(P410&gt;5213, 10)))</f>
        <v>45.2208470670737</v>
      </c>
      <c r="BN410" s="0" t="n">
        <f aca="false">BF410^0.04*BG410^0.22*BH410^0.51*BI410^0.06*BM410^0.17</f>
        <v>88.2012213711135</v>
      </c>
      <c r="BO410" s="0" t="str">
        <f aca="false">IF(BN410&gt;=90, "Very Good", IF(BN410&gt;=80, "Good", IF(BN410&gt;=70, "Slightly Good", IF(BN410&gt;=60, "Average", IF(BN410&gt;=50, "Slightly Poor", IF(BN410&gt;=40, "Poor", "Very Poor"))))))</f>
        <v>Good</v>
      </c>
      <c r="BP410" s="0" t="n">
        <f aca="false">IF(AJ410&lt;=1000, -6.942*LN(AJ410)+107.59, IF(AND(AJ410&gt;1000, AJ410&lt;=5213),-36.304*LN(AJ410)+310.72, IF(AJ410&gt;5213, 10)))</f>
        <v>77.1699711020939</v>
      </c>
      <c r="BQ410" s="0" t="n">
        <f aca="false">BF410^0.04*BG410^0.22*BH410^0.51*BI410^0.06*BP410^0.17</f>
        <v>96.5902385479575</v>
      </c>
      <c r="BR410" s="0" t="str">
        <f aca="false">IF(BQ410&gt;=90, "Very Good", IF(BQ410&gt;=80, "Good", IF(BQ410&gt;=70, "Slightly Good", IF(BQ410&gt;=60, "Average", IF(BQ410&gt;=50, "Slightly Poor", IF(BQ410&gt;=40, "Poor", "Very Poor"))))))</f>
        <v>Very Good</v>
      </c>
      <c r="BT410" s="0" t="e">
        <f aca="false">9.81*LN(AH410)+30.6</f>
        <v>#VALUE!</v>
      </c>
      <c r="BU410" s="0" t="e">
        <f aca="false">IF(BT410&lt;30, "Clean water", IF(AND(BT410&gt;=30, BT410&lt;40), "Hypolimia", IF(AND(BT410&gt;=40,BT410&lt;50), "Mesotrophic", IF(AND(BT410&gt;=50, BT410&lt;70), "Eutrophic", IF(BT410&gt;70,"Hypertrophic")))))</f>
        <v>#VALUE!</v>
      </c>
      <c r="BW410" s="0" t="e">
        <f aca="false">IF(G410/H410&gt;=1, "PLS CHECK", "")</f>
        <v>#DIV/0!</v>
      </c>
      <c r="BX410" s="0" t="str">
        <f aca="false">IF(AC410/J410&gt;=1, "PLS CHECK", "")</f>
        <v/>
      </c>
      <c r="BY410" s="0" t="str">
        <f aca="false">IF(AE410/J410&gt;=1, "PLS CHECK", "")</f>
        <v/>
      </c>
      <c r="BZ410" s="0" t="str">
        <f aca="false">IF(AD410/J410&gt;=1, "PLS CHECK", "")</f>
        <v/>
      </c>
      <c r="CA410" s="0" t="e">
        <f aca="false">IF(AF410/K410&gt;=1, "PLS CHECK", "")</f>
        <v>#DIV/0!</v>
      </c>
      <c r="CB410" s="0" t="e">
        <f aca="false">IF(AG410/K410&gt;=1, "PLS CHECK", "")</f>
        <v>#DIV/0!</v>
      </c>
    </row>
    <row r="411" customFormat="false" ht="12.5" hidden="false" customHeight="false" outlineLevel="0" collapsed="false">
      <c r="A411" s="0" t="n">
        <v>408</v>
      </c>
      <c r="B411" s="15" t="s">
        <v>121</v>
      </c>
      <c r="C411" s="16" t="s">
        <v>122</v>
      </c>
      <c r="D411" s="0" t="s">
        <v>153</v>
      </c>
      <c r="E411" s="0" t="n">
        <v>7.4</v>
      </c>
      <c r="F411" s="0" t="n">
        <v>12</v>
      </c>
      <c r="G411" s="0" t="n">
        <v>1.2</v>
      </c>
      <c r="H411" s="37"/>
      <c r="I411" s="0" t="n">
        <v>2</v>
      </c>
      <c r="J411" s="0" t="n">
        <v>3.396</v>
      </c>
      <c r="K411" s="0" t="n">
        <v>0.06</v>
      </c>
      <c r="L411" s="0" t="n">
        <v>1.6</v>
      </c>
      <c r="M411" s="0" t="n">
        <v>4.4</v>
      </c>
      <c r="N411" s="0" t="n">
        <v>0</v>
      </c>
      <c r="O411" s="0" t="n">
        <v>313</v>
      </c>
      <c r="P411" s="0" t="n">
        <v>5600</v>
      </c>
      <c r="AC411" s="0" t="n">
        <v>3.309</v>
      </c>
      <c r="AD411" s="0" t="n">
        <v>0.456</v>
      </c>
      <c r="AE411" s="0" t="n">
        <v>2.791</v>
      </c>
      <c r="AF411" s="0" t="n">
        <v>0.053</v>
      </c>
      <c r="AG411" s="0" t="n">
        <v>0.026</v>
      </c>
      <c r="AH411" s="37"/>
      <c r="AJ411" s="0" t="n">
        <v>3000</v>
      </c>
      <c r="BF411" s="0" t="n">
        <f aca="false">IF(E411&lt;11,-3.6797*E411^2+48.115*E411-53.83,280.92*EXP(-0.2027*E411))</f>
        <v>100.720628</v>
      </c>
      <c r="BG411" s="0" t="n">
        <f aca="false">32.208*LN(F411)+21.438</f>
        <v>101.471873376372</v>
      </c>
      <c r="BH411" s="0" t="n">
        <f aca="false">IF(G411&lt;=2, -10*G411+100, 88.958*EXP(-0.0755*G411))</f>
        <v>88</v>
      </c>
      <c r="BI411" s="0" t="n">
        <f aca="false">IF(I411&lt;=100, 0.0053*(I411)^2-1.0332*I411+100.76, 122.82*EXP(-0.0092*I411))</f>
        <v>98.7148</v>
      </c>
      <c r="BJ411" s="0" t="n">
        <f aca="false">IF(P411&lt;=1000, -6.942*LN(P411)+107.59, -36.304*LN(P411)+310.72)</f>
        <v>-2.60246621256056</v>
      </c>
      <c r="BK411" s="0" t="e">
        <f aca="false">BF411^0.04*BG411^0.22*BH411^0.51*BI411^0.06*BJ411^0.17</f>
        <v>#NUM!</v>
      </c>
      <c r="BL411" s="0" t="e">
        <f aca="false">IF(BK411&gt;=90, "Very Good", IF(BK411&gt;=80, "Good", IF(BK411&gt;=70, "Slightly Good", IF(BK411&gt;=60, "Average", IF(BK411&gt;=50, "Slightly Poor", IF(BK411&gt;=40, "Poor", "Very Poor"))))))</f>
        <v>#NUM!</v>
      </c>
      <c r="BM411" s="0" t="n">
        <f aca="false">IF(P411&lt;=1000, -6.942*LN(P411)+107.59, IF(AND(P411&gt;1000, P411&lt;=5213),-36.304*LN(P411)+310.72, IF(P411&gt;5213, 10)))</f>
        <v>10</v>
      </c>
      <c r="BN411" s="0" t="n">
        <f aca="false">BF411^0.04*BG411^0.22*BH411^0.51*BI411^0.06*BM411^0.17</f>
        <v>63.5140615023088</v>
      </c>
      <c r="BO411" s="0" t="str">
        <f aca="false">IF(BN411&gt;=90, "Very Good", IF(BN411&gt;=80, "Good", IF(BN411&gt;=70, "Slightly Good", IF(BN411&gt;=60, "Average", IF(BN411&gt;=50, "Slightly Poor", IF(BN411&gt;=40, "Poor", "Very Poor"))))))</f>
        <v>Average</v>
      </c>
      <c r="BP411" s="0" t="n">
        <f aca="false">IF(AJ411&lt;=1000, -6.942*LN(AJ411)+107.59, IF(AND(AJ411&gt;1000, AJ411&lt;=5213),-36.304*LN(AJ411)+310.72, IF(AJ411&gt;5213, 10)))</f>
        <v>20.0568318240255</v>
      </c>
      <c r="BQ411" s="0" t="n">
        <f aca="false">BF411^0.04*BG411^0.22*BH411^0.51*BI411^0.06*BP411^0.17</f>
        <v>71.4915119393456</v>
      </c>
      <c r="BR411" s="0" t="str">
        <f aca="false">IF(BQ411&gt;=90, "Very Good", IF(BQ411&gt;=80, "Good", IF(BQ411&gt;=70, "Slightly Good", IF(BQ411&gt;=60, "Average", IF(BQ411&gt;=50, "Slightly Poor", IF(BQ411&gt;=40, "Poor", "Very Poor"))))))</f>
        <v>Slightly Good</v>
      </c>
      <c r="BT411" s="0" t="e">
        <f aca="false">9.81*LN(AH411)+30.6</f>
        <v>#VALUE!</v>
      </c>
      <c r="BU411" s="0" t="e">
        <f aca="false">IF(BT411&lt;30, "Clean water", IF(AND(BT411&gt;=30, BT411&lt;40), "Hypolimia", IF(AND(BT411&gt;=40,BT411&lt;50), "Mesotrophic", IF(AND(BT411&gt;=50, BT411&lt;70), "Eutrophic", IF(BT411&gt;70,"Hypertrophic")))))</f>
        <v>#VALUE!</v>
      </c>
      <c r="BW411" s="0" t="e">
        <f aca="false">IF(G411/H411&gt;=1, "PLS CHECK", "")</f>
        <v>#DIV/0!</v>
      </c>
      <c r="BX411" s="0" t="str">
        <f aca="false">IF(AC411/J411&gt;=1, "PLS CHECK", "")</f>
        <v/>
      </c>
      <c r="BY411" s="0" t="str">
        <f aca="false">IF(AE411/J411&gt;=1, "PLS CHECK", "")</f>
        <v/>
      </c>
      <c r="BZ411" s="0" t="str">
        <f aca="false">IF(AD411/J411&gt;=1, "PLS CHECK", "")</f>
        <v/>
      </c>
      <c r="CA411" s="0" t="str">
        <f aca="false">IF(AF411/K411&gt;=1, "PLS CHECK", "")</f>
        <v/>
      </c>
      <c r="CB411" s="0" t="str">
        <f aca="false">IF(AG411/K411&gt;=1, "PLS CHECK", "")</f>
        <v/>
      </c>
    </row>
    <row r="412" customFormat="false" ht="12.5" hidden="false" customHeight="false" outlineLevel="0" collapsed="false">
      <c r="A412" s="0" t="n">
        <v>409</v>
      </c>
      <c r="B412" s="15" t="s">
        <v>140</v>
      </c>
      <c r="C412" s="16" t="s">
        <v>141</v>
      </c>
      <c r="D412" s="0" t="s">
        <v>153</v>
      </c>
      <c r="E412" s="0" t="n">
        <v>8.3</v>
      </c>
      <c r="F412" s="0" t="n">
        <v>12.7</v>
      </c>
      <c r="G412" s="0" t="n">
        <v>1.4</v>
      </c>
      <c r="H412" s="0" t="n">
        <v>3.2</v>
      </c>
      <c r="I412" s="0" t="n">
        <v>9</v>
      </c>
      <c r="J412" s="0" t="n">
        <v>4.354</v>
      </c>
      <c r="K412" s="0" t="n">
        <v>0.076</v>
      </c>
      <c r="L412" s="0" t="n">
        <v>1.8</v>
      </c>
      <c r="M412" s="0" t="n">
        <v>3.7</v>
      </c>
      <c r="O412" s="37"/>
      <c r="BD412" s="0" t="n">
        <v>0.016</v>
      </c>
      <c r="BF412" s="0" t="n">
        <f aca="false">IF(E412&lt;11,-3.6797*E412^2+48.115*E412-53.83,280.92*EXP(-0.2027*E412))</f>
        <v>92.029967</v>
      </c>
      <c r="BG412" s="0" t="n">
        <f aca="false">32.208*LN(F412)+21.438</f>
        <v>103.297917005506</v>
      </c>
      <c r="BH412" s="0" t="n">
        <f aca="false">IF(G412&lt;=2, -10*G412+100, 88.958*EXP(-0.0755*G412))</f>
        <v>86</v>
      </c>
      <c r="BI412" s="0" t="n">
        <f aca="false">IF(I412&lt;=100, 0.0053*(I412)^2-1.0332*I412+100.76, 122.82*EXP(-0.0092*I412))</f>
        <v>91.8905</v>
      </c>
      <c r="BJ412" s="0" t="e">
        <f aca="false">IF(P412&lt;=1000, -6.942*LN(P412)+107.59, -36.304*LN(P412)+310.72)</f>
        <v>#VALUE!</v>
      </c>
      <c r="BK412" s="0" t="e">
        <f aca="false">BF412^0.04*BG412^0.22*BH412^0.51*BI412^0.06*BJ412^0.17</f>
        <v>#VALUE!</v>
      </c>
      <c r="BL412" s="0" t="e">
        <f aca="false">IF(BK412&gt;=90, "Very Good", IF(BK412&gt;=80, "Good", IF(BK412&gt;=70, "Slightly Good", IF(BK412&gt;=60, "Average", IF(BK412&gt;=50, "Slightly Poor", IF(BK412&gt;=40, "Poor", "Very Poor"))))))</f>
        <v>#VALUE!</v>
      </c>
      <c r="BM412" s="0" t="e">
        <f aca="false">IF(P412&lt;=1000, -6.942*LN(P412)+107.59, IF(AND(P412&gt;1000, P412&lt;=5213),-36.304*LN(P412)+310.72, IF(P412&gt;5213, 10)))</f>
        <v>#VALUE!</v>
      </c>
      <c r="BN412" s="0" t="e">
        <f aca="false">BF412^0.04*BG412^0.22*BH412^0.51*BI412^0.06*BM412^0.17</f>
        <v>#VALUE!</v>
      </c>
      <c r="BO412" s="0" t="e">
        <f aca="false">IF(BN412&gt;=90, "Very Good", IF(BN412&gt;=80, "Good", IF(BN412&gt;=70, "Slightly Good", IF(BN412&gt;=60, "Average", IF(BN412&gt;=50, "Slightly Poor", IF(BN412&gt;=40, "Poor", "Very Poor"))))))</f>
        <v>#VALUE!</v>
      </c>
      <c r="BP412" s="0" t="e">
        <f aca="false">IF(AJ412&lt;=1000, -6.942*LN(AJ412)+107.59, IF(AND(AJ412&gt;1000, AJ412&lt;=5213),-36.304*LN(AJ412)+310.72, IF(AJ412&gt;5213, 10)))</f>
        <v>#VALUE!</v>
      </c>
      <c r="BQ412" s="0" t="e">
        <f aca="false">BF412^0.04*BG412^0.22*BH412^0.51*BI412^0.06*BP412^0.17</f>
        <v>#VALUE!</v>
      </c>
      <c r="BR412" s="0" t="e">
        <f aca="false">IF(BQ412&gt;=90, "Very Good", IF(BQ412&gt;=80, "Good", IF(BQ412&gt;=70, "Slightly Good", IF(BQ412&gt;=60, "Average", IF(BQ412&gt;=50, "Slightly Poor", IF(BQ412&gt;=40, "Poor", "Very Poor"))))))</f>
        <v>#VALUE!</v>
      </c>
      <c r="BT412" s="0" t="e">
        <f aca="false">9.81*LN(AH412)+30.6</f>
        <v>#VALUE!</v>
      </c>
      <c r="BU412" s="0" t="e">
        <f aca="false">IF(BT412&lt;30, "Clean water", IF(AND(BT412&gt;=30, BT412&lt;40), "Hypolimia", IF(AND(BT412&gt;=40,BT412&lt;50), "Mesotrophic", IF(AND(BT412&gt;=50, BT412&lt;70), "Eutrophic", IF(BT412&gt;70,"Hypertrophic")))))</f>
        <v>#VALUE!</v>
      </c>
      <c r="BW412" s="0" t="str">
        <f aca="false">IF(G412/H412&gt;=1, "PLS CHECK", "")</f>
        <v/>
      </c>
      <c r="BX412" s="0" t="str">
        <f aca="false">IF(AC412/J412&gt;=1, "PLS CHECK", "")</f>
        <v/>
      </c>
      <c r="BY412" s="0" t="str">
        <f aca="false">IF(AE412/J412&gt;=1, "PLS CHECK", "")</f>
        <v/>
      </c>
      <c r="BZ412" s="0" t="str">
        <f aca="false">IF(AD412/J412&gt;=1, "PLS CHECK", "")</f>
        <v/>
      </c>
      <c r="CA412" s="0" t="str">
        <f aca="false">IF(AF412/K412&gt;=1, "PLS CHECK", "")</f>
        <v/>
      </c>
      <c r="CB412" s="0" t="str">
        <f aca="false">IF(AG412/K412&gt;=1, "PLS CHECK", "")</f>
        <v/>
      </c>
    </row>
    <row r="413" customFormat="false" ht="12.5" hidden="false" customHeight="false" outlineLevel="0" collapsed="false">
      <c r="A413" s="0" t="n">
        <v>410</v>
      </c>
      <c r="B413" s="15" t="s">
        <v>123</v>
      </c>
      <c r="C413" s="16" t="s">
        <v>124</v>
      </c>
      <c r="D413" s="0" t="s">
        <v>153</v>
      </c>
      <c r="E413" s="0" t="n">
        <v>7.4</v>
      </c>
      <c r="F413" s="0" t="n">
        <v>10</v>
      </c>
      <c r="G413" s="0" t="n">
        <v>3</v>
      </c>
      <c r="H413" s="0" t="n">
        <v>6.7</v>
      </c>
      <c r="I413" s="0" t="n">
        <v>3.5</v>
      </c>
      <c r="J413" s="37"/>
      <c r="K413" s="37"/>
      <c r="L413" s="0" t="n">
        <v>5</v>
      </c>
      <c r="M413" s="0" t="n">
        <v>9.3</v>
      </c>
      <c r="N413" s="0" t="n">
        <v>0</v>
      </c>
      <c r="O413" s="0" t="n">
        <v>596</v>
      </c>
      <c r="P413" s="37"/>
      <c r="AC413" s="0" t="n">
        <v>8.981</v>
      </c>
      <c r="AD413" s="37"/>
      <c r="AE413" s="0" t="n">
        <v>4.925</v>
      </c>
      <c r="AF413" s="37"/>
      <c r="AG413" s="37"/>
      <c r="AH413" s="0" t="n">
        <v>3.3</v>
      </c>
      <c r="AJ413" s="0" t="n">
        <v>3100</v>
      </c>
      <c r="BF413" s="0" t="n">
        <f aca="false">IF(E413&lt;11,-3.6797*E413^2+48.115*E413-53.83,280.92*EXP(-0.2027*E413))</f>
        <v>100.720628</v>
      </c>
      <c r="BG413" s="0" t="n">
        <f aca="false">32.208*LN(F413)+21.438</f>
        <v>95.5996606751522</v>
      </c>
      <c r="BH413" s="0" t="n">
        <f aca="false">IF(G413&lt;=2, -10*G413+100, 88.958*EXP(-0.0755*G413))</f>
        <v>70.9279340534787</v>
      </c>
      <c r="BI413" s="0" t="n">
        <f aca="false">IF(I413&lt;=100, 0.0053*(I413)^2-1.0332*I413+100.76, 122.82*EXP(-0.0092*I413))</f>
        <v>97.208725</v>
      </c>
      <c r="BJ413" s="0" t="e">
        <f aca="false">IF(P413&lt;=1000, -6.942*LN(P413)+107.59, -36.304*LN(P413)+310.72)</f>
        <v>#VALUE!</v>
      </c>
      <c r="BK413" s="0" t="e">
        <f aca="false">BF413^0.04*BG413^0.22*BH413^0.51*BI413^0.06*BJ413^0.17</f>
        <v>#VALUE!</v>
      </c>
      <c r="BL413" s="0" t="e">
        <f aca="false">IF(BK413&gt;=90, "Very Good", IF(BK413&gt;=80, "Good", IF(BK413&gt;=70, "Slightly Good", IF(BK413&gt;=60, "Average", IF(BK413&gt;=50, "Slightly Poor", IF(BK413&gt;=40, "Poor", "Very Poor"))))))</f>
        <v>#VALUE!</v>
      </c>
      <c r="BM413" s="0" t="e">
        <f aca="false">IF(P413&lt;=1000, -6.942*LN(P413)+107.59, IF(AND(P413&gt;1000, P413&lt;=5213),-36.304*LN(P413)+310.72, IF(P413&gt;5213, 10)))</f>
        <v>#VALUE!</v>
      </c>
      <c r="BN413" s="0" t="e">
        <f aca="false">BF413^0.04*BG413^0.22*BH413^0.51*BI413^0.06*BM413^0.17</f>
        <v>#VALUE!</v>
      </c>
      <c r="BO413" s="0" t="e">
        <f aca="false">IF(BN413&gt;=90, "Very Good", IF(BN413&gt;=80, "Good", IF(BN413&gt;=70, "Slightly Good", IF(BN413&gt;=60, "Average", IF(BN413&gt;=50, "Slightly Poor", IF(BN413&gt;=40, "Poor", "Very Poor"))))))</f>
        <v>#VALUE!</v>
      </c>
      <c r="BP413" s="0" t="n">
        <f aca="false">IF(AJ413&lt;=1000, -6.942*LN(AJ413)+107.59, IF(AND(AJ413&gt;1000, AJ413&lt;=5213),-36.304*LN(AJ413)+310.72, IF(AJ413&gt;5213, 10)))</f>
        <v>18.8664300962596</v>
      </c>
      <c r="BQ413" s="0" t="n">
        <f aca="false">BF413^0.04*BG413^0.22*BH413^0.51*BI413^0.06*BP413^0.17</f>
        <v>62.498778786591</v>
      </c>
      <c r="BR413" s="0" t="str">
        <f aca="false">IF(BQ413&gt;=90, "Very Good", IF(BQ413&gt;=80, "Good", IF(BQ413&gt;=70, "Slightly Good", IF(BQ413&gt;=60, "Average", IF(BQ413&gt;=50, "Slightly Poor", IF(BQ413&gt;=40, "Poor", "Very Poor"))))))</f>
        <v>Average</v>
      </c>
      <c r="BT413" s="0" t="n">
        <f aca="false">9.81*LN(AH413)+30.6</f>
        <v>42.3123794157146</v>
      </c>
      <c r="BU413" s="0" t="str">
        <f aca="false">IF(BT413&lt;30, "Clean water", IF(AND(BT413&gt;=30, BT413&lt;40), "Hypolimia", IF(AND(BT413&gt;=40,BT413&lt;50), "Mesotrophic", IF(AND(BT413&gt;=50, BT413&lt;70), "Eutrophic", IF(BT413&gt;70,"Hypertrophic")))))</f>
        <v>Mesotrophic</v>
      </c>
      <c r="BW413" s="0" t="str">
        <f aca="false">IF(G413/H413&gt;=1, "PLS CHECK", "")</f>
        <v/>
      </c>
      <c r="BX413" s="0" t="e">
        <f aca="false">IF(AC413/J413&gt;=1, "PLS CHECK", "")</f>
        <v>#DIV/0!</v>
      </c>
      <c r="BY413" s="0" t="e">
        <f aca="false">IF(AE413/J413&gt;=1, "PLS CHECK", "")</f>
        <v>#DIV/0!</v>
      </c>
      <c r="BZ413" s="0" t="e">
        <f aca="false">IF(AD413/J413&gt;=1, "PLS CHECK", "")</f>
        <v>#DIV/0!</v>
      </c>
      <c r="CA413" s="0" t="e">
        <f aca="false">IF(AF413/K413&gt;=1, "PLS CHECK", "")</f>
        <v>#DIV/0!</v>
      </c>
      <c r="CB413" s="0" t="e">
        <f aca="false">IF(AG413/K413&gt;=1, "PLS CHECK", "")</f>
        <v>#DIV/0!</v>
      </c>
    </row>
    <row r="414" customFormat="false" ht="12.5" hidden="false" customHeight="false" outlineLevel="0" collapsed="false">
      <c r="A414" s="0" t="n">
        <v>411</v>
      </c>
      <c r="B414" s="15" t="s">
        <v>125</v>
      </c>
      <c r="C414" s="16" t="s">
        <v>126</v>
      </c>
      <c r="D414" s="0" t="s">
        <v>153</v>
      </c>
      <c r="E414" s="0" t="n">
        <v>7.7</v>
      </c>
      <c r="F414" s="0" t="n">
        <v>10.5</v>
      </c>
      <c r="G414" s="37"/>
      <c r="H414" s="0" t="n">
        <v>2.2</v>
      </c>
      <c r="I414" s="0" t="n">
        <v>4.9</v>
      </c>
      <c r="J414" s="0" t="n">
        <v>9.744</v>
      </c>
      <c r="K414" s="0" t="n">
        <v>0.051</v>
      </c>
      <c r="L414" s="0" t="n">
        <v>1.8</v>
      </c>
      <c r="M414" s="0" t="n">
        <v>6.5</v>
      </c>
      <c r="N414" s="0" t="n">
        <v>0</v>
      </c>
      <c r="O414" s="0" t="n">
        <v>621</v>
      </c>
      <c r="P414" s="0" t="n">
        <v>4400</v>
      </c>
      <c r="AC414" s="0" t="n">
        <v>9.497</v>
      </c>
      <c r="AD414" s="0" t="n">
        <v>1.563</v>
      </c>
      <c r="AE414" s="37"/>
      <c r="AF414" s="0" t="n">
        <v>0.011</v>
      </c>
      <c r="AG414" s="0" t="n">
        <v>0.006</v>
      </c>
      <c r="AH414" s="0" t="n">
        <v>2.6</v>
      </c>
      <c r="AJ414" s="0" t="n">
        <v>600</v>
      </c>
      <c r="BF414" s="0" t="n">
        <f aca="false">IF(E414&lt;11,-3.6797*E414^2+48.115*E414-53.83,280.92*EXP(-0.2027*E414))</f>
        <v>98.486087</v>
      </c>
      <c r="BG414" s="0" t="n">
        <f aca="false">32.208*LN(F414)+21.438</f>
        <v>97.1710942827213</v>
      </c>
      <c r="BH414" s="0" t="n">
        <f aca="false">IF(G414&lt;=2, -10*G414+100, 88.958*EXP(-0.0755*G414))</f>
        <v>100</v>
      </c>
      <c r="BI414" s="0" t="n">
        <f aca="false">IF(I414&lt;=100, 0.0053*(I414)^2-1.0332*I414+100.76, 122.82*EXP(-0.0092*I414))</f>
        <v>95.824573</v>
      </c>
      <c r="BJ414" s="0" t="n">
        <f aca="false">IF(P414&lt;=1000, -6.942*LN(P414)+107.59, -36.304*LN(P414)+310.72)</f>
        <v>6.15268109811979</v>
      </c>
      <c r="BK414" s="0" t="n">
        <f aca="false">BF414^0.04*BG414^0.22*BH414^0.51*BI414^0.06*BJ414^0.17</f>
        <v>61.6627257425199</v>
      </c>
      <c r="BL414" s="0" t="str">
        <f aca="false">IF(BK414&gt;=90, "Very Good", IF(BK414&gt;=80, "Good", IF(BK414&gt;=70, "Slightly Good", IF(BK414&gt;=60, "Average", IF(BK414&gt;=50, "Slightly Poor", IF(BK414&gt;=40, "Poor", "Very Poor"))))))</f>
        <v>Average</v>
      </c>
      <c r="BM414" s="0" t="n">
        <f aca="false">IF(P414&lt;=1000, -6.942*LN(P414)+107.59, IF(AND(P414&gt;1000, P414&lt;=5213),-36.304*LN(P414)+310.72, IF(P414&gt;5213, 10)))</f>
        <v>6.15268109811979</v>
      </c>
      <c r="BN414" s="0" t="n">
        <f aca="false">BF414^0.04*BG414^0.22*BH414^0.51*BI414^0.06*BM414^0.17</f>
        <v>61.6627257425199</v>
      </c>
      <c r="BO414" s="0" t="str">
        <f aca="false">IF(BN414&gt;=90, "Very Good", IF(BN414&gt;=80, "Good", IF(BN414&gt;=70, "Slightly Good", IF(BN414&gt;=60, "Average", IF(BN414&gt;=50, "Slightly Poor", IF(BN414&gt;=40, "Poor", "Very Poor"))))))</f>
        <v>Average</v>
      </c>
      <c r="BP414" s="0" t="n">
        <f aca="false">IF(AJ414&lt;=1000, -6.942*LN(AJ414)+107.59, IF(AND(AJ414&gt;1000, AJ414&lt;=5213),-36.304*LN(AJ414)+310.72, IF(AJ414&gt;5213, 10)))</f>
        <v>63.1825143334895</v>
      </c>
      <c r="BQ414" s="0" t="n">
        <f aca="false">BF414^0.04*BG414^0.22*BH414^0.51*BI414^0.06*BP414^0.17</f>
        <v>91.618513942569</v>
      </c>
      <c r="BR414" s="0" t="str">
        <f aca="false">IF(BQ414&gt;=90, "Very Good", IF(BQ414&gt;=80, "Good", IF(BQ414&gt;=70, "Slightly Good", IF(BQ414&gt;=60, "Average", IF(BQ414&gt;=50, "Slightly Poor", IF(BQ414&gt;=40, "Poor", "Very Poor"))))))</f>
        <v>Very Good</v>
      </c>
      <c r="BT414" s="0" t="n">
        <f aca="false">9.81*LN(AH414)+30.6</f>
        <v>39.9735672757191</v>
      </c>
      <c r="BU414" s="0" t="str">
        <f aca="false">IF(BT414&lt;30, "Clean water", IF(AND(BT414&gt;=30, BT414&lt;40), "Hypolimia", IF(AND(BT414&gt;=40,BT414&lt;50), "Mesotrophic", IF(AND(BT414&gt;=50, BT414&lt;70), "Eutrophic", IF(BT414&gt;70,"Hypertrophic")))))</f>
        <v>Hypolimia</v>
      </c>
      <c r="BW414" s="0" t="str">
        <f aca="false">IF(G414/H414&gt;=1, "PLS CHECK", "")</f>
        <v/>
      </c>
      <c r="BX414" s="0" t="str">
        <f aca="false">IF(AC414/J414&gt;=1, "PLS CHECK", "")</f>
        <v/>
      </c>
      <c r="BY414" s="0" t="str">
        <f aca="false">IF(AE414/J414&gt;=1, "PLS CHECK", "")</f>
        <v/>
      </c>
      <c r="BZ414" s="0" t="str">
        <f aca="false">IF(AD414/J414&gt;=1, "PLS CHECK", "")</f>
        <v/>
      </c>
      <c r="CA414" s="0" t="str">
        <f aca="false">IF(AF414/K414&gt;=1, "PLS CHECK", "")</f>
        <v/>
      </c>
      <c r="CB414" s="0" t="str">
        <f aca="false">IF(AG414/K414&gt;=1, "PLS CHECK", "")</f>
        <v/>
      </c>
    </row>
    <row r="415" customFormat="false" ht="12.5" hidden="false" customHeight="false" outlineLevel="0" collapsed="false">
      <c r="A415" s="0" t="n">
        <v>412</v>
      </c>
      <c r="B415" s="15" t="s">
        <v>72</v>
      </c>
      <c r="C415" s="16" t="s">
        <v>73</v>
      </c>
      <c r="D415" s="0" t="s">
        <v>154</v>
      </c>
      <c r="E415" s="0" t="n">
        <v>7.9</v>
      </c>
      <c r="F415" s="0" t="n">
        <v>13.6</v>
      </c>
      <c r="G415" s="0" t="n">
        <v>1.9</v>
      </c>
      <c r="H415" s="0" t="n">
        <v>5.6</v>
      </c>
      <c r="I415" s="0" t="n">
        <v>10.8</v>
      </c>
      <c r="J415" s="0" t="n">
        <v>6.91</v>
      </c>
      <c r="K415" s="0" t="n">
        <v>0.051</v>
      </c>
      <c r="L415" s="0" t="n">
        <v>2.9</v>
      </c>
      <c r="M415" s="0" t="n">
        <v>3.6</v>
      </c>
      <c r="N415" s="0" t="n">
        <v>0</v>
      </c>
      <c r="O415" s="0" t="n">
        <v>434</v>
      </c>
      <c r="P415" s="0" t="n">
        <v>2735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V415" s="0" t="n">
        <v>0</v>
      </c>
      <c r="AC415" s="0" t="n">
        <v>6.693</v>
      </c>
      <c r="AD415" s="0" t="n">
        <v>1.395</v>
      </c>
      <c r="AE415" s="0" t="n">
        <v>5.011</v>
      </c>
      <c r="AF415" s="0" t="n">
        <v>0.029</v>
      </c>
      <c r="AG415" s="0" t="n">
        <v>0.012</v>
      </c>
      <c r="AH415" s="0" t="n">
        <v>11.6</v>
      </c>
      <c r="AJ415" s="0" t="n">
        <v>49</v>
      </c>
      <c r="AP415" s="0" t="n">
        <v>0</v>
      </c>
      <c r="AY415" s="0" t="n">
        <v>0</v>
      </c>
      <c r="BF415" s="0" t="n">
        <f aca="false">IF(E415&lt;11,-3.6797*E415^2+48.115*E415-53.83,280.92*EXP(-0.2027*E415))</f>
        <v>96.6284230000001</v>
      </c>
      <c r="BG415" s="0" t="n">
        <f aca="false">32.208*LN(F415)+21.438</f>
        <v>105.503127884635</v>
      </c>
      <c r="BH415" s="0" t="n">
        <f aca="false">IF(G415&lt;=2, -10*G415+100, 88.958*EXP(-0.0755*G415))</f>
        <v>81</v>
      </c>
      <c r="BI415" s="0" t="n">
        <f aca="false">IF(I415&lt;=100, 0.0053*(I415)^2-1.0332*I415+100.76, 122.82*EXP(-0.0092*I415))</f>
        <v>90.219632</v>
      </c>
      <c r="BJ415" s="0" t="n">
        <f aca="false">IF(P415&lt;=1000, -6.942*LN(P415)+107.59, -36.304*LN(P415)+310.72)</f>
        <v>23.4142567038648</v>
      </c>
      <c r="BK415" s="0" t="n">
        <f aca="false">BF415^0.04*BG415^0.22*BH415^0.51*BI415^0.06*BJ415^0.17</f>
        <v>70.466005927005</v>
      </c>
      <c r="BL415" s="0" t="str">
        <f aca="false">IF(BK415&gt;=90, "Very Good", IF(BK415&gt;=80, "Good", IF(BK415&gt;=70, "Slightly Good", IF(BK415&gt;=60, "Average", IF(BK415&gt;=50, "Slightly Poor", IF(BK415&gt;=40, "Poor", "Very Poor"))))))</f>
        <v>Slightly Good</v>
      </c>
      <c r="BM415" s="0" t="n">
        <f aca="false">IF(P415&lt;=1000, -6.942*LN(P415)+107.59, IF(AND(P415&gt;1000, P415&lt;=5213),-36.304*LN(P415)+310.72, IF(P415&gt;5213, 10)))</f>
        <v>23.4142567038648</v>
      </c>
      <c r="BN415" s="0" t="n">
        <f aca="false">BF415^0.04*BG415^0.22*BH415^0.51*BI415^0.06*BM415^0.17</f>
        <v>70.466005927005</v>
      </c>
      <c r="BO415" s="0" t="str">
        <f aca="false">IF(BN415&gt;=90, "Very Good", IF(BN415&gt;=80, "Good", IF(BN415&gt;=70, "Slightly Good", IF(BN415&gt;=60, "Average", IF(BN415&gt;=50, "Slightly Poor", IF(BN415&gt;=40, "Poor", "Very Poor"))))))</f>
        <v>Slightly Good</v>
      </c>
      <c r="BP415" s="0" t="n">
        <f aca="false">IF(AJ415&lt;=1000, -6.942*LN(AJ415)+107.59, IF(AND(AJ415&gt;1000, AJ415&lt;=5213),-36.304*LN(AJ415)+310.72, IF(AJ415&gt;5213, 10)))</f>
        <v>80.572983490516</v>
      </c>
      <c r="BQ415" s="0" t="n">
        <f aca="false">BF415^0.04*BG415^0.22*BH415^0.51*BI415^0.06*BP415^0.17</f>
        <v>86.9401125075444</v>
      </c>
      <c r="BR415" s="0" t="str">
        <f aca="false">IF(BQ415&gt;=90, "Very Good", IF(BQ415&gt;=80, "Good", IF(BQ415&gt;=70, "Slightly Good", IF(BQ415&gt;=60, "Average", IF(BQ415&gt;=50, "Slightly Poor", IF(BQ415&gt;=40, "Poor", "Very Poor"))))))</f>
        <v>Good</v>
      </c>
      <c r="BT415" s="0" t="n">
        <f aca="false">9.81*LN(AH415)+30.6</f>
        <v>54.6443600124819</v>
      </c>
      <c r="BU415" s="0" t="str">
        <f aca="false">IF(BT415&lt;30, "Clean water", IF(AND(BT415&gt;=30, BT415&lt;40), "Hypolimia", IF(AND(BT415&gt;=40,BT415&lt;50), "Mesotrophic", IF(AND(BT415&gt;=50, BT415&lt;70), "Eutrophic", IF(BT415&gt;70,"Hypertrophic")))))</f>
        <v>Eutrophic</v>
      </c>
      <c r="BW415" s="0" t="str">
        <f aca="false">IF(G415/H415&gt;=1, "PLS CHECK", "")</f>
        <v/>
      </c>
      <c r="BX415" s="0" t="str">
        <f aca="false">IF(AC415/J415&gt;=1, "PLS CHECK", "")</f>
        <v/>
      </c>
      <c r="BY415" s="0" t="str">
        <f aca="false">IF(AE415/J415&gt;=1, "PLS CHECK", "")</f>
        <v/>
      </c>
      <c r="BZ415" s="0" t="str">
        <f aca="false">IF(AD415/J415&gt;=1, "PLS CHECK", "")</f>
        <v/>
      </c>
      <c r="CA415" s="0" t="str">
        <f aca="false">IF(AF415/K415&gt;=1, "PLS CHECK", "")</f>
        <v/>
      </c>
      <c r="CB415" s="0" t="str">
        <f aca="false">IF(AG415/K415&gt;=1, "PLS CHECK", "")</f>
        <v/>
      </c>
    </row>
    <row r="416" customFormat="false" ht="12.5" hidden="false" customHeight="false" outlineLevel="0" collapsed="false">
      <c r="A416" s="0" t="n">
        <v>413</v>
      </c>
      <c r="B416" s="15" t="s">
        <v>131</v>
      </c>
      <c r="C416" s="16" t="s">
        <v>132</v>
      </c>
      <c r="D416" s="0" t="s">
        <v>154</v>
      </c>
      <c r="E416" s="0" t="n">
        <v>7.9</v>
      </c>
      <c r="F416" s="0" t="n">
        <v>12.4</v>
      </c>
      <c r="G416" s="37"/>
      <c r="H416" s="37"/>
      <c r="I416" s="37"/>
      <c r="J416" s="0" t="n">
        <v>6.921</v>
      </c>
      <c r="K416" s="37"/>
      <c r="L416" s="37"/>
      <c r="M416" s="0" t="n">
        <v>5.9</v>
      </c>
      <c r="O416" s="37"/>
      <c r="BD416" s="0" t="n">
        <v>0.07</v>
      </c>
      <c r="BF416" s="0" t="n">
        <f aca="false">IF(E416&lt;11,-3.6797*E416^2+48.115*E416-53.83,280.92*EXP(-0.2027*E416))</f>
        <v>96.6284230000001</v>
      </c>
      <c r="BG416" s="0" t="n">
        <f aca="false">32.208*LN(F416)+21.438</f>
        <v>102.527967989855</v>
      </c>
      <c r="BH416" s="0" t="n">
        <f aca="false">IF(G416&lt;=2, -10*G416+100, 88.958*EXP(-0.0755*G416))</f>
        <v>100</v>
      </c>
      <c r="BI416" s="0" t="n">
        <f aca="false">IF(I416&lt;=100, 0.0053*(I416)^2-1.0332*I416+100.76, 122.82*EXP(-0.0092*I416))</f>
        <v>100.76</v>
      </c>
      <c r="BJ416" s="0" t="e">
        <f aca="false">IF(P416&lt;=1000, -6.942*LN(P416)+107.59, -36.304*LN(P416)+310.72)</f>
        <v>#VALUE!</v>
      </c>
      <c r="BK416" s="0" t="e">
        <f aca="false">BF416^0.04*BG416^0.22*BH416^0.51*BI416^0.06*BJ416^0.17</f>
        <v>#VALUE!</v>
      </c>
      <c r="BL416" s="0" t="e">
        <f aca="false">IF(BK416&gt;=90, "Very Good", IF(BK416&gt;=80, "Good", IF(BK416&gt;=70, "Slightly Good", IF(BK416&gt;=60, "Average", IF(BK416&gt;=50, "Slightly Poor", IF(BK416&gt;=40, "Poor", "Very Poor"))))))</f>
        <v>#VALUE!</v>
      </c>
      <c r="BM416" s="0" t="e">
        <f aca="false">IF(P416&lt;=1000, -6.942*LN(P416)+107.59, IF(AND(P416&gt;1000, P416&lt;=5213),-36.304*LN(P416)+310.72, IF(P416&gt;5213, 10)))</f>
        <v>#VALUE!</v>
      </c>
      <c r="BN416" s="0" t="e">
        <f aca="false">BF416^0.04*BG416^0.22*BH416^0.51*BI416^0.06*BM416^0.17</f>
        <v>#VALUE!</v>
      </c>
      <c r="BO416" s="0" t="e">
        <f aca="false">IF(BN416&gt;=90, "Very Good", IF(BN416&gt;=80, "Good", IF(BN416&gt;=70, "Slightly Good", IF(BN416&gt;=60, "Average", IF(BN416&gt;=50, "Slightly Poor", IF(BN416&gt;=40, "Poor", "Very Poor"))))))</f>
        <v>#VALUE!</v>
      </c>
      <c r="BP416" s="0" t="e">
        <f aca="false">IF(AJ416&lt;=1000, -6.942*LN(AJ416)+107.59, IF(AND(AJ416&gt;1000, AJ416&lt;=5213),-36.304*LN(AJ416)+310.72, IF(AJ416&gt;5213, 10)))</f>
        <v>#VALUE!</v>
      </c>
      <c r="BQ416" s="0" t="e">
        <f aca="false">BF416^0.04*BG416^0.22*BH416^0.51*BI416^0.06*BP416^0.17</f>
        <v>#VALUE!</v>
      </c>
      <c r="BR416" s="0" t="e">
        <f aca="false">IF(BQ416&gt;=90, "Very Good", IF(BQ416&gt;=80, "Good", IF(BQ416&gt;=70, "Slightly Good", IF(BQ416&gt;=60, "Average", IF(BQ416&gt;=50, "Slightly Poor", IF(BQ416&gt;=40, "Poor", "Very Poor"))))))</f>
        <v>#VALUE!</v>
      </c>
      <c r="BT416" s="0" t="e">
        <f aca="false">9.81*LN(AH416)+30.6</f>
        <v>#VALUE!</v>
      </c>
      <c r="BU416" s="0" t="e">
        <f aca="false">IF(BT416&lt;30, "Clean water", IF(AND(BT416&gt;=30, BT416&lt;40), "Hypolimia", IF(AND(BT416&gt;=40,BT416&lt;50), "Mesotrophic", IF(AND(BT416&gt;=50, BT416&lt;70), "Eutrophic", IF(BT416&gt;70,"Hypertrophic")))))</f>
        <v>#VALUE!</v>
      </c>
      <c r="BW416" s="0" t="e">
        <f aca="false">IF(G416/H416&gt;=1, "PLS CHECK", "")</f>
        <v>#DIV/0!</v>
      </c>
      <c r="BX416" s="0" t="str">
        <f aca="false">IF(AC416/J416&gt;=1, "PLS CHECK", "")</f>
        <v/>
      </c>
      <c r="BY416" s="0" t="str">
        <f aca="false">IF(AE416/J416&gt;=1, "PLS CHECK", "")</f>
        <v/>
      </c>
      <c r="BZ416" s="0" t="str">
        <f aca="false">IF(AD416/J416&gt;=1, "PLS CHECK", "")</f>
        <v/>
      </c>
      <c r="CA416" s="0" t="e">
        <f aca="false">IF(AF416/K416&gt;=1, "PLS CHECK", "")</f>
        <v>#DIV/0!</v>
      </c>
      <c r="CB416" s="0" t="e">
        <f aca="false">IF(AG416/K416&gt;=1, "PLS CHECK", "")</f>
        <v>#DIV/0!</v>
      </c>
    </row>
    <row r="417" customFormat="false" ht="12.5" hidden="false" customHeight="false" outlineLevel="0" collapsed="false">
      <c r="A417" s="0" t="n">
        <v>414</v>
      </c>
      <c r="B417" s="15" t="s">
        <v>75</v>
      </c>
      <c r="C417" s="16" t="s">
        <v>76</v>
      </c>
      <c r="D417" s="0" t="s">
        <v>154</v>
      </c>
      <c r="E417" s="0" t="n">
        <v>8.2</v>
      </c>
      <c r="F417" s="37"/>
      <c r="G417" s="37"/>
      <c r="H417" s="0" t="n">
        <v>2.4</v>
      </c>
      <c r="I417" s="0" t="n">
        <v>8.7</v>
      </c>
      <c r="J417" s="0" t="n">
        <v>6.837</v>
      </c>
      <c r="K417" s="0" t="n">
        <v>0.045</v>
      </c>
      <c r="L417" s="0" t="n">
        <v>1.7</v>
      </c>
      <c r="M417" s="0" t="n">
        <v>4</v>
      </c>
      <c r="N417" s="0" t="n">
        <v>0</v>
      </c>
      <c r="O417" s="37"/>
      <c r="P417" s="0" t="n">
        <v>6000</v>
      </c>
      <c r="AC417" s="0" t="n">
        <v>6.747</v>
      </c>
      <c r="AD417" s="0" t="n">
        <v>0.209</v>
      </c>
      <c r="AE417" s="0" t="n">
        <v>5.94</v>
      </c>
      <c r="AF417" s="0" t="n">
        <v>0.037</v>
      </c>
      <c r="AG417" s="0" t="n">
        <v>0.015</v>
      </c>
      <c r="AH417" s="0" t="n">
        <v>6.5</v>
      </c>
      <c r="AJ417" s="0" t="n">
        <v>3600</v>
      </c>
      <c r="BF417" s="0" t="n">
        <f aca="false">IF(E417&lt;11,-3.6797*E417^2+48.115*E417-53.83,280.92*EXP(-0.2027*E417))</f>
        <v>93.289972</v>
      </c>
      <c r="BG417" s="0" t="e">
        <f aca="false">32.208*LN(F417)+21.438</f>
        <v>#VALUE!</v>
      </c>
      <c r="BH417" s="0" t="n">
        <f aca="false">IF(G417&lt;=2, -10*G417+100, 88.958*EXP(-0.0755*G417))</f>
        <v>100</v>
      </c>
      <c r="BI417" s="0" t="n">
        <f aca="false">IF(I417&lt;=100, 0.0053*(I417)^2-1.0332*I417+100.76, 122.82*EXP(-0.0092*I417))</f>
        <v>92.172317</v>
      </c>
      <c r="BJ417" s="0" t="n">
        <f aca="false">IF(P417&lt;=1000, -6.942*LN(P417)+107.59, -36.304*LN(P417)+310.72)</f>
        <v>-5.10718341902276</v>
      </c>
      <c r="BK417" s="0" t="e">
        <f aca="false">BF417^0.04*BG417^0.22*BH417^0.51*BI417^0.06*BJ417^0.17</f>
        <v>#VALUE!</v>
      </c>
      <c r="BL417" s="0" t="e">
        <f aca="false">IF(BK417&gt;=90, "Very Good", IF(BK417&gt;=80, "Good", IF(BK417&gt;=70, "Slightly Good", IF(BK417&gt;=60, "Average", IF(BK417&gt;=50, "Slightly Poor", IF(BK417&gt;=40, "Poor", "Very Poor"))))))</f>
        <v>#VALUE!</v>
      </c>
      <c r="BM417" s="0" t="n">
        <f aca="false">IF(P417&lt;=1000, -6.942*LN(P417)+107.59, IF(AND(P417&gt;1000, P417&lt;=5213),-36.304*LN(P417)+310.72, IF(P417&gt;5213, 10)))</f>
        <v>10</v>
      </c>
      <c r="BN417" s="0" t="e">
        <f aca="false">BF417^0.04*BG417^0.22*BH417^0.51*BI417^0.06*BM417^0.17</f>
        <v>#VALUE!</v>
      </c>
      <c r="BO417" s="0" t="e">
        <f aca="false">IF(BN417&gt;=90, "Very Good", IF(BN417&gt;=80, "Good", IF(BN417&gt;=70, "Slightly Good", IF(BN417&gt;=60, "Average", IF(BN417&gt;=50, "Slightly Poor", IF(BN417&gt;=40, "Poor", "Very Poor"))))))</f>
        <v>#VALUE!</v>
      </c>
      <c r="BP417" s="0" t="n">
        <f aca="false">IF(AJ417&lt;=1000, -6.942*LN(AJ417)+107.59, IF(AND(AJ417&gt;1000, AJ417&lt;=5213),-36.304*LN(AJ417)+310.72, IF(AJ417&gt;5213, 10)))</f>
        <v>13.4378300261777</v>
      </c>
      <c r="BQ417" s="0" t="e">
        <f aca="false">BF417^0.04*BG417^0.22*BH417^0.51*BI417^0.06*BP417^0.17</f>
        <v>#VALUE!</v>
      </c>
      <c r="BR417" s="0" t="e">
        <f aca="false">IF(BQ417&gt;=90, "Very Good", IF(BQ417&gt;=80, "Good", IF(BQ417&gt;=70, "Slightly Good", IF(BQ417&gt;=60, "Average", IF(BQ417&gt;=50, "Slightly Poor", IF(BQ417&gt;=40, "Poor", "Very Poor"))))))</f>
        <v>#VALUE!</v>
      </c>
      <c r="BT417" s="0" t="n">
        <f aca="false">9.81*LN(AH417)+30.6</f>
        <v>48.9623793554046</v>
      </c>
      <c r="BU417" s="0" t="str">
        <f aca="false">IF(BT417&lt;30, "Clean water", IF(AND(BT417&gt;=30, BT417&lt;40), "Hypolimia", IF(AND(BT417&gt;=40,BT417&lt;50), "Mesotrophic", IF(AND(BT417&gt;=50, BT417&lt;70), "Eutrophic", IF(BT417&gt;70,"Hypertrophic")))))</f>
        <v>Mesotrophic</v>
      </c>
      <c r="BW417" s="0" t="str">
        <f aca="false">IF(G417/H417&gt;=1, "PLS CHECK", "")</f>
        <v/>
      </c>
      <c r="BX417" s="0" t="str">
        <f aca="false">IF(AC417/J417&gt;=1, "PLS CHECK", "")</f>
        <v/>
      </c>
      <c r="BY417" s="0" t="str">
        <f aca="false">IF(AE417/J417&gt;=1, "PLS CHECK", "")</f>
        <v/>
      </c>
      <c r="BZ417" s="0" t="str">
        <f aca="false">IF(AD417/J417&gt;=1, "PLS CHECK", "")</f>
        <v/>
      </c>
      <c r="CA417" s="0" t="str">
        <f aca="false">IF(AF417/K417&gt;=1, "PLS CHECK", "")</f>
        <v/>
      </c>
      <c r="CB417" s="0" t="str">
        <f aca="false">IF(AG417/K417&gt;=1, "PLS CHECK", "")</f>
        <v/>
      </c>
    </row>
    <row r="418" customFormat="false" ht="12.5" hidden="false" customHeight="false" outlineLevel="0" collapsed="false">
      <c r="A418" s="0" t="n">
        <v>415</v>
      </c>
      <c r="B418" s="15" t="s">
        <v>77</v>
      </c>
      <c r="C418" s="16" t="s">
        <v>78</v>
      </c>
      <c r="D418" s="0" t="s">
        <v>154</v>
      </c>
      <c r="E418" s="0" t="n">
        <v>8.3</v>
      </c>
      <c r="F418" s="37"/>
      <c r="G418" s="0" t="n">
        <v>1</v>
      </c>
      <c r="H418" s="0" t="n">
        <v>3.7</v>
      </c>
      <c r="I418" s="0" t="n">
        <v>2.7</v>
      </c>
      <c r="J418" s="0" t="n">
        <v>2.98</v>
      </c>
      <c r="K418" s="0" t="n">
        <v>0.025</v>
      </c>
      <c r="L418" s="0" t="n">
        <v>2.1</v>
      </c>
      <c r="M418" s="0" t="n">
        <v>3.3</v>
      </c>
      <c r="N418" s="0" t="n">
        <v>0</v>
      </c>
      <c r="O418" s="0" t="n">
        <v>232</v>
      </c>
      <c r="P418" s="37"/>
      <c r="AC418" s="0" t="n">
        <v>2.835</v>
      </c>
      <c r="AD418" s="0" t="n">
        <v>0.128</v>
      </c>
      <c r="AE418" s="0" t="n">
        <v>2.418</v>
      </c>
      <c r="AF418" s="0" t="n">
        <v>0.015</v>
      </c>
      <c r="AG418" s="37"/>
      <c r="AH418" s="0" t="n">
        <v>9.1</v>
      </c>
      <c r="AJ418" s="37"/>
      <c r="BD418" s="0" t="n">
        <v>86.185</v>
      </c>
      <c r="BF418" s="0" t="n">
        <f aca="false">IF(E418&lt;11,-3.6797*E418^2+48.115*E418-53.83,280.92*EXP(-0.2027*E418))</f>
        <v>92.029967</v>
      </c>
      <c r="BG418" s="0" t="e">
        <f aca="false">32.208*LN(F418)+21.438</f>
        <v>#VALUE!</v>
      </c>
      <c r="BH418" s="0" t="n">
        <f aca="false">IF(G418&lt;=2, -10*G418+100, 88.958*EXP(-0.0755*G418))</f>
        <v>90</v>
      </c>
      <c r="BI418" s="0" t="n">
        <f aca="false">IF(I418&lt;=100, 0.0053*(I418)^2-1.0332*I418+100.76, 122.82*EXP(-0.0092*I418))</f>
        <v>98.008997</v>
      </c>
      <c r="BJ418" s="0" t="e">
        <f aca="false">IF(P418&lt;=1000, -6.942*LN(P418)+107.59, -36.304*LN(P418)+310.72)</f>
        <v>#VALUE!</v>
      </c>
      <c r="BK418" s="0" t="e">
        <f aca="false">BF418^0.04*BG418^0.22*BH418^0.51*BI418^0.06*BJ418^0.17</f>
        <v>#VALUE!</v>
      </c>
      <c r="BL418" s="0" t="e">
        <f aca="false">IF(BK418&gt;=90, "Very Good", IF(BK418&gt;=80, "Good", IF(BK418&gt;=70, "Slightly Good", IF(BK418&gt;=60, "Average", IF(BK418&gt;=50, "Slightly Poor", IF(BK418&gt;=40, "Poor", "Very Poor"))))))</f>
        <v>#VALUE!</v>
      </c>
      <c r="BM418" s="0" t="e">
        <f aca="false">IF(P418&lt;=1000, -6.942*LN(P418)+107.59, IF(AND(P418&gt;1000, P418&lt;=5213),-36.304*LN(P418)+310.72, IF(P418&gt;5213, 10)))</f>
        <v>#VALUE!</v>
      </c>
      <c r="BN418" s="0" t="e">
        <f aca="false">BF418^0.04*BG418^0.22*BH418^0.51*BI418^0.06*BM418^0.17</f>
        <v>#VALUE!</v>
      </c>
      <c r="BO418" s="0" t="e">
        <f aca="false">IF(BN418&gt;=90, "Very Good", IF(BN418&gt;=80, "Good", IF(BN418&gt;=70, "Slightly Good", IF(BN418&gt;=60, "Average", IF(BN418&gt;=50, "Slightly Poor", IF(BN418&gt;=40, "Poor", "Very Poor"))))))</f>
        <v>#VALUE!</v>
      </c>
      <c r="BP418" s="0" t="e">
        <f aca="false">IF(AJ418&lt;=1000, -6.942*LN(AJ418)+107.59, IF(AND(AJ418&gt;1000, AJ418&lt;=5213),-36.304*LN(AJ418)+310.72, IF(AJ418&gt;5213, 10)))</f>
        <v>#VALUE!</v>
      </c>
      <c r="BQ418" s="0" t="e">
        <f aca="false">BF418^0.04*BG418^0.22*BH418^0.51*BI418^0.06*BP418^0.17</f>
        <v>#VALUE!</v>
      </c>
      <c r="BR418" s="0" t="e">
        <f aca="false">IF(BQ418&gt;=90, "Very Good", IF(BQ418&gt;=80, "Good", IF(BQ418&gt;=70, "Slightly Good", IF(BQ418&gt;=60, "Average", IF(BQ418&gt;=50, "Slightly Poor", IF(BQ418&gt;=40, "Poor", "Very Poor"))))))</f>
        <v>#VALUE!</v>
      </c>
      <c r="BT418" s="0" t="n">
        <f aca="false">9.81*LN(AH418)+30.6</f>
        <v>52.2631719966587</v>
      </c>
      <c r="BU418" s="0" t="str">
        <f aca="false">IF(BT418&lt;30, "Clean water", IF(AND(BT418&gt;=30, BT418&lt;40), "Hypolimia", IF(AND(BT418&gt;=40,BT418&lt;50), "Mesotrophic", IF(AND(BT418&gt;=50, BT418&lt;70), "Eutrophic", IF(BT418&gt;70,"Hypertrophic")))))</f>
        <v>Eutrophic</v>
      </c>
      <c r="BW418" s="0" t="str">
        <f aca="false">IF(G418/H418&gt;=1, "PLS CHECK", "")</f>
        <v/>
      </c>
      <c r="BX418" s="0" t="str">
        <f aca="false">IF(AC418/J418&gt;=1, "PLS CHECK", "")</f>
        <v/>
      </c>
      <c r="BY418" s="0" t="str">
        <f aca="false">IF(AE418/J418&gt;=1, "PLS CHECK", "")</f>
        <v/>
      </c>
      <c r="BZ418" s="0" t="str">
        <f aca="false">IF(AD418/J418&gt;=1, "PLS CHECK", "")</f>
        <v/>
      </c>
      <c r="CA418" s="0" t="str">
        <f aca="false">IF(AF418/K418&gt;=1, "PLS CHECK", "")</f>
        <v/>
      </c>
      <c r="CB418" s="0" t="str">
        <f aca="false">IF(AG418/K418&gt;=1, "PLS CHECK", "")</f>
        <v/>
      </c>
    </row>
    <row r="419" customFormat="false" ht="12.5" hidden="false" customHeight="false" outlineLevel="0" collapsed="false">
      <c r="A419" s="0" t="n">
        <v>416</v>
      </c>
      <c r="B419" s="15" t="s">
        <v>79</v>
      </c>
      <c r="C419" s="16" t="s">
        <v>80</v>
      </c>
      <c r="D419" s="0" t="s">
        <v>154</v>
      </c>
      <c r="E419" s="0" t="n">
        <v>7.8</v>
      </c>
      <c r="F419" s="0" t="n">
        <v>13.3</v>
      </c>
      <c r="G419" s="0" t="n">
        <v>1.5</v>
      </c>
      <c r="H419" s="0" t="n">
        <v>4.6</v>
      </c>
      <c r="I419" s="0" t="n">
        <v>3.4</v>
      </c>
      <c r="J419" s="0" t="n">
        <v>6.798</v>
      </c>
      <c r="K419" s="0" t="n">
        <v>0.06</v>
      </c>
      <c r="L419" s="0" t="n">
        <v>3</v>
      </c>
      <c r="M419" s="0" t="n">
        <v>4.8</v>
      </c>
      <c r="N419" s="0" t="n">
        <v>0</v>
      </c>
      <c r="O419" s="0" t="n">
        <v>344</v>
      </c>
      <c r="P419" s="37"/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V419" s="0" t="n">
        <v>0</v>
      </c>
      <c r="AC419" s="0" t="n">
        <v>6.557</v>
      </c>
      <c r="AD419" s="0" t="n">
        <v>1.343</v>
      </c>
      <c r="AE419" s="0" t="n">
        <v>4.801</v>
      </c>
      <c r="AF419" s="0" t="n">
        <v>0.034</v>
      </c>
      <c r="AG419" s="0" t="n">
        <v>0.012</v>
      </c>
      <c r="AH419" s="0" t="n">
        <v>5.9</v>
      </c>
      <c r="AJ419" s="0" t="n">
        <v>111</v>
      </c>
      <c r="AP419" s="0" t="n">
        <v>0</v>
      </c>
      <c r="AY419" s="0" t="n">
        <v>0</v>
      </c>
      <c r="BD419" s="0" t="n">
        <v>83.746</v>
      </c>
      <c r="BF419" s="0" t="n">
        <f aca="false">IF(E419&lt;11,-3.6797*E419^2+48.115*E419-53.83,280.92*EXP(-0.2027*E419))</f>
        <v>97.5940520000001</v>
      </c>
      <c r="BG419" s="0" t="n">
        <f aca="false">32.208*LN(F419)+21.438</f>
        <v>104.784704046614</v>
      </c>
      <c r="BH419" s="0" t="n">
        <f aca="false">IF(G419&lt;=2, -10*G419+100, 88.958*EXP(-0.0755*G419))</f>
        <v>85</v>
      </c>
      <c r="BI419" s="0" t="n">
        <f aca="false">IF(I419&lt;=100, 0.0053*(I419)^2-1.0332*I419+100.76, 122.82*EXP(-0.0092*I419))</f>
        <v>97.308388</v>
      </c>
      <c r="BJ419" s="0" t="e">
        <f aca="false">IF(P419&lt;=1000, -6.942*LN(P419)+107.59, -36.304*LN(P419)+310.72)</f>
        <v>#VALUE!</v>
      </c>
      <c r="BK419" s="0" t="e">
        <f aca="false">BF419^0.04*BG419^0.22*BH419^0.51*BI419^0.06*BJ419^0.17</f>
        <v>#VALUE!</v>
      </c>
      <c r="BL419" s="0" t="e">
        <f aca="false">IF(BK419&gt;=90, "Very Good", IF(BK419&gt;=80, "Good", IF(BK419&gt;=70, "Slightly Good", IF(BK419&gt;=60, "Average", IF(BK419&gt;=50, "Slightly Poor", IF(BK419&gt;=40, "Poor", "Very Poor"))))))</f>
        <v>#VALUE!</v>
      </c>
      <c r="BM419" s="0" t="e">
        <f aca="false">IF(P419&lt;=1000, -6.942*LN(P419)+107.59, IF(AND(P419&gt;1000, P419&lt;=5213),-36.304*LN(P419)+310.72, IF(P419&gt;5213, 10)))</f>
        <v>#VALUE!</v>
      </c>
      <c r="BN419" s="0" t="e">
        <f aca="false">BF419^0.04*BG419^0.22*BH419^0.51*BI419^0.06*BM419^0.17</f>
        <v>#VALUE!</v>
      </c>
      <c r="BO419" s="0" t="e">
        <f aca="false">IF(BN419&gt;=90, "Very Good", IF(BN419&gt;=80, "Good", IF(BN419&gt;=70, "Slightly Good", IF(BN419&gt;=60, "Average", IF(BN419&gt;=50, "Slightly Poor", IF(BN419&gt;=40, "Poor", "Very Poor"))))))</f>
        <v>#VALUE!</v>
      </c>
      <c r="BP419" s="0" t="n">
        <f aca="false">IF(AJ419&lt;=1000, -6.942*LN(AJ419)+107.59, IF(AND(AJ419&gt;1000, AJ419&lt;=5213),-36.304*LN(AJ419)+310.72, IF(AJ419&gt;5213, 10)))</f>
        <v>74.8964413424898</v>
      </c>
      <c r="BQ419" s="0" t="n">
        <f aca="false">BF419^0.04*BG419^0.22*BH419^0.51*BI419^0.06*BP419^0.17</f>
        <v>88.3066764852162</v>
      </c>
      <c r="BR419" s="0" t="str">
        <f aca="false">IF(BQ419&gt;=90, "Very Good", IF(BQ419&gt;=80, "Good", IF(BQ419&gt;=70, "Slightly Good", IF(BQ419&gt;=60, "Average", IF(BQ419&gt;=50, "Slightly Poor", IF(BQ419&gt;=40, "Poor", "Very Poor"))))))</f>
        <v>Good</v>
      </c>
      <c r="BT419" s="0" t="n">
        <f aca="false">9.81*LN(AH419)+30.6</f>
        <v>48.0122825624435</v>
      </c>
      <c r="BU419" s="0" t="str">
        <f aca="false">IF(BT419&lt;30, "Clean water", IF(AND(BT419&gt;=30, BT419&lt;40), "Hypolimia", IF(AND(BT419&gt;=40,BT419&lt;50), "Mesotrophic", IF(AND(BT419&gt;=50, BT419&lt;70), "Eutrophic", IF(BT419&gt;70,"Hypertrophic")))))</f>
        <v>Mesotrophic</v>
      </c>
      <c r="BW419" s="0" t="str">
        <f aca="false">IF(G419/H419&gt;=1, "PLS CHECK", "")</f>
        <v/>
      </c>
      <c r="BX419" s="0" t="str">
        <f aca="false">IF(AC419/J419&gt;=1, "PLS CHECK", "")</f>
        <v/>
      </c>
      <c r="BY419" s="0" t="str">
        <f aca="false">IF(AE419/J419&gt;=1, "PLS CHECK", "")</f>
        <v/>
      </c>
      <c r="BZ419" s="0" t="str">
        <f aca="false">IF(AD419/J419&gt;=1, "PLS CHECK", "")</f>
        <v/>
      </c>
      <c r="CA419" s="0" t="str">
        <f aca="false">IF(AF419/K419&gt;=1, "PLS CHECK", "")</f>
        <v/>
      </c>
      <c r="CB419" s="0" t="str">
        <f aca="false">IF(AG419/K419&gt;=1, "PLS CHECK", "")</f>
        <v/>
      </c>
    </row>
    <row r="420" customFormat="false" ht="12.5" hidden="false" customHeight="false" outlineLevel="0" collapsed="false">
      <c r="A420" s="0" t="n">
        <v>417</v>
      </c>
      <c r="B420" s="15" t="s">
        <v>81</v>
      </c>
      <c r="C420" s="16" t="s">
        <v>82</v>
      </c>
      <c r="D420" s="0" t="s">
        <v>154</v>
      </c>
      <c r="E420" s="37"/>
      <c r="F420" s="37"/>
      <c r="G420" s="0" t="n">
        <v>0.9</v>
      </c>
      <c r="H420" s="0" t="n">
        <v>3.3</v>
      </c>
      <c r="I420" s="0" t="n">
        <v>2.8</v>
      </c>
      <c r="J420" s="0" t="n">
        <v>5.661</v>
      </c>
      <c r="K420" s="0" t="n">
        <v>0.028</v>
      </c>
      <c r="L420" s="0" t="n">
        <v>2.4</v>
      </c>
      <c r="M420" s="0" t="n">
        <v>0.1</v>
      </c>
      <c r="N420" s="0" t="n">
        <v>0</v>
      </c>
      <c r="O420" s="0" t="n">
        <v>418</v>
      </c>
      <c r="P420" s="0" t="n">
        <v>1900</v>
      </c>
      <c r="AC420" s="0" t="n">
        <v>5.511</v>
      </c>
      <c r="AD420" s="0" t="n">
        <v>0.024</v>
      </c>
      <c r="AE420" s="0" t="n">
        <v>5.367</v>
      </c>
      <c r="AF420" s="0" t="n">
        <v>0.01</v>
      </c>
      <c r="AG420" s="0" t="n">
        <v>0.003</v>
      </c>
      <c r="AH420" s="0" t="n">
        <v>4.2</v>
      </c>
      <c r="AJ420" s="0" t="n">
        <v>300</v>
      </c>
      <c r="BF420" s="0" t="n">
        <f aca="false">IF(E420&lt;11,-3.6797*E420^2+48.115*E420-53.83,280.92*EXP(-0.2027*E420))</f>
        <v>-53.83</v>
      </c>
      <c r="BG420" s="0" t="e">
        <f aca="false">32.208*LN(F420)+21.438</f>
        <v>#VALUE!</v>
      </c>
      <c r="BH420" s="0" t="n">
        <f aca="false">IF(G420&lt;=2, -10*G420+100, 88.958*EXP(-0.0755*G420))</f>
        <v>91</v>
      </c>
      <c r="BI420" s="0" t="n">
        <f aca="false">IF(I420&lt;=100, 0.0053*(I420)^2-1.0332*I420+100.76, 122.82*EXP(-0.0092*I420))</f>
        <v>97.908592</v>
      </c>
      <c r="BJ420" s="0" t="n">
        <f aca="false">IF(P420&lt;=1000, -6.942*LN(P420)+107.59, -36.304*LN(P420)+310.72)</f>
        <v>36.6389888682299</v>
      </c>
      <c r="BK420" s="0" t="e">
        <f aca="false">BF420^0.04*BG420^0.22*BH420^0.51*BI420^0.06*BJ420^0.17</f>
        <v>#VALUE!</v>
      </c>
      <c r="BL420" s="0" t="e">
        <f aca="false">IF(BK420&gt;=90, "Very Good", IF(BK420&gt;=80, "Good", IF(BK420&gt;=70, "Slightly Good", IF(BK420&gt;=60, "Average", IF(BK420&gt;=50, "Slightly Poor", IF(BK420&gt;=40, "Poor", "Very Poor"))))))</f>
        <v>#VALUE!</v>
      </c>
      <c r="BM420" s="0" t="n">
        <f aca="false">IF(P420&lt;=1000, -6.942*LN(P420)+107.59, IF(AND(P420&gt;1000, P420&lt;=5213),-36.304*LN(P420)+310.72, IF(P420&gt;5213, 10)))</f>
        <v>36.6389888682299</v>
      </c>
      <c r="BN420" s="0" t="e">
        <f aca="false">BF420^0.04*BG420^0.22*BH420^0.51*BI420^0.06*BM420^0.17</f>
        <v>#VALUE!</v>
      </c>
      <c r="BO420" s="0" t="e">
        <f aca="false">IF(BN420&gt;=90, "Very Good", IF(BN420&gt;=80, "Good", IF(BN420&gt;=70, "Slightly Good", IF(BN420&gt;=60, "Average", IF(BN420&gt;=50, "Slightly Poor", IF(BN420&gt;=40, "Poor", "Very Poor"))))))</f>
        <v>#VALUE!</v>
      </c>
      <c r="BP420" s="0" t="n">
        <f aca="false">IF(AJ420&lt;=1000, -6.942*LN(AJ420)+107.59, IF(AND(AJ420&gt;1000, AJ420&lt;=5213),-36.304*LN(AJ420)+310.72, IF(AJ420&gt;5213, 10)))</f>
        <v>67.9943420609366</v>
      </c>
      <c r="BQ420" s="0" t="e">
        <f aca="false">BF420^0.04*BG420^0.22*BH420^0.51*BI420^0.06*BP420^0.17</f>
        <v>#VALUE!</v>
      </c>
      <c r="BR420" s="0" t="e">
        <f aca="false">IF(BQ420&gt;=90, "Very Good", IF(BQ420&gt;=80, "Good", IF(BQ420&gt;=70, "Slightly Good", IF(BQ420&gt;=60, "Average", IF(BQ420&gt;=50, "Slightly Poor", IF(BQ420&gt;=40, "Poor", "Very Poor"))))))</f>
        <v>#VALUE!</v>
      </c>
      <c r="BT420" s="0" t="n">
        <f aca="false">9.81*LN(AH420)+30.6</f>
        <v>44.6781791930883</v>
      </c>
      <c r="BU420" s="0" t="str">
        <f aca="false">IF(BT420&lt;30, "Clean water", IF(AND(BT420&gt;=30, BT420&lt;40), "Hypolimia", IF(AND(BT420&gt;=40,BT420&lt;50), "Mesotrophic", IF(AND(BT420&gt;=50, BT420&lt;70), "Eutrophic", IF(BT420&gt;70,"Hypertrophic")))))</f>
        <v>Mesotrophic</v>
      </c>
      <c r="BW420" s="0" t="str">
        <f aca="false">IF(G420/H420&gt;=1, "PLS CHECK", "")</f>
        <v/>
      </c>
      <c r="BX420" s="0" t="str">
        <f aca="false">IF(AC420/J420&gt;=1, "PLS CHECK", "")</f>
        <v/>
      </c>
      <c r="BY420" s="0" t="str">
        <f aca="false">IF(AE420/J420&gt;=1, "PLS CHECK", "")</f>
        <v/>
      </c>
      <c r="BZ420" s="0" t="str">
        <f aca="false">IF(AD420/J420&gt;=1, "PLS CHECK", "")</f>
        <v/>
      </c>
      <c r="CA420" s="0" t="str">
        <f aca="false">IF(AF420/K420&gt;=1, "PLS CHECK", "")</f>
        <v/>
      </c>
      <c r="CB420" s="0" t="str">
        <f aca="false">IF(AG420/K420&gt;=1, "PLS CHECK", "")</f>
        <v/>
      </c>
    </row>
    <row r="421" customFormat="false" ht="12.5" hidden="false" customHeight="false" outlineLevel="0" collapsed="false">
      <c r="A421" s="0" t="n">
        <v>418</v>
      </c>
      <c r="B421" s="15" t="s">
        <v>83</v>
      </c>
      <c r="C421" s="16" t="s">
        <v>84</v>
      </c>
      <c r="D421" s="0" t="s">
        <v>154</v>
      </c>
      <c r="E421" s="37"/>
      <c r="F421" s="0" t="n">
        <v>12.5</v>
      </c>
      <c r="G421" s="0" t="n">
        <v>1.9</v>
      </c>
      <c r="H421" s="0" t="n">
        <v>4.5</v>
      </c>
      <c r="I421" s="0" t="n">
        <v>3.2</v>
      </c>
      <c r="J421" s="0" t="n">
        <v>5.065</v>
      </c>
      <c r="K421" s="0" t="n">
        <v>0.043</v>
      </c>
      <c r="L421" s="0" t="n">
        <v>2.5</v>
      </c>
      <c r="M421" s="0" t="n">
        <v>3.7</v>
      </c>
      <c r="N421" s="0" t="n">
        <v>0</v>
      </c>
      <c r="O421" s="0" t="n">
        <v>333</v>
      </c>
      <c r="P421" s="0" t="n">
        <v>8500</v>
      </c>
      <c r="AC421" s="0" t="n">
        <v>4.874</v>
      </c>
      <c r="AD421" s="0" t="n">
        <v>1.024</v>
      </c>
      <c r="AE421" s="0" t="n">
        <v>3.685</v>
      </c>
      <c r="AF421" s="0" t="n">
        <v>0.03</v>
      </c>
      <c r="AG421" s="0" t="n">
        <v>0.011</v>
      </c>
      <c r="AH421" s="0" t="n">
        <v>3.5</v>
      </c>
      <c r="AJ421" s="0" t="n">
        <v>1000</v>
      </c>
      <c r="BF421" s="0" t="n">
        <f aca="false">IF(E421&lt;11,-3.6797*E421^2+48.115*E421-53.83,280.92*EXP(-0.2027*E421))</f>
        <v>-53.83</v>
      </c>
      <c r="BG421" s="0" t="n">
        <f aca="false">32.208*LN(F421)+21.438</f>
        <v>102.78666817588</v>
      </c>
      <c r="BH421" s="0" t="n">
        <f aca="false">IF(G421&lt;=2, -10*G421+100, 88.958*EXP(-0.0755*G421))</f>
        <v>81</v>
      </c>
      <c r="BI421" s="0" t="n">
        <f aca="false">IF(I421&lt;=100, 0.0053*(I421)^2-1.0332*I421+100.76, 122.82*EXP(-0.0092*I421))</f>
        <v>97.508032</v>
      </c>
      <c r="BJ421" s="0" t="n">
        <f aca="false">IF(P421&lt;=1000, -6.942*LN(P421)+107.59, -36.304*LN(P421)+310.72)</f>
        <v>-17.7521096477361</v>
      </c>
      <c r="BK421" s="0" t="e">
        <f aca="false">BF421^0.04*BG421^0.22*BH421^0.51*BI421^0.06*BJ421^0.17</f>
        <v>#NUM!</v>
      </c>
      <c r="BL421" s="0" t="e">
        <f aca="false">IF(BK421&gt;=90, "Very Good", IF(BK421&gt;=80, "Good", IF(BK421&gt;=70, "Slightly Good", IF(BK421&gt;=60, "Average", IF(BK421&gt;=50, "Slightly Poor", IF(BK421&gt;=40, "Poor", "Very Poor"))))))</f>
        <v>#NUM!</v>
      </c>
      <c r="BM421" s="0" t="n">
        <f aca="false">IF(P421&lt;=1000, -6.942*LN(P421)+107.59, IF(AND(P421&gt;1000, P421&lt;=5213),-36.304*LN(P421)+310.72, IF(P421&gt;5213, 10)))</f>
        <v>10</v>
      </c>
      <c r="BN421" s="0" t="n">
        <f aca="false">BF421^0.04*BG421^0.22*BH421^0.51*BI421^0.06*BM421^0.17</f>
        <v>-59.5027245294422</v>
      </c>
      <c r="BO421" s="0" t="str">
        <f aca="false">IF(BN421&gt;=90, "Very Good", IF(BN421&gt;=80, "Good", IF(BN421&gt;=70, "Slightly Good", IF(BN421&gt;=60, "Average", IF(BN421&gt;=50, "Slightly Poor", IF(BN421&gt;=40, "Poor", "Very Poor"))))))</f>
        <v>Very Poor</v>
      </c>
      <c r="BP421" s="0" t="n">
        <f aca="false">IF(AJ421&lt;=1000, -6.942*LN(AJ421)+107.59, IF(AND(AJ421&gt;1000, AJ421&lt;=5213),-36.304*LN(AJ421)+310.72, IF(AJ421&gt;5213, 10)))</f>
        <v>59.636362853306</v>
      </c>
      <c r="BQ421" s="0" t="n">
        <f aca="false">BF421^0.04*BG421^0.22*BH421^0.51*BI421^0.06*BP421^0.17</f>
        <v>-80.6071835617684</v>
      </c>
      <c r="BR421" s="0" t="str">
        <f aca="false">IF(BQ421&gt;=90, "Very Good", IF(BQ421&gt;=80, "Good", IF(BQ421&gt;=70, "Slightly Good", IF(BQ421&gt;=60, "Average", IF(BQ421&gt;=50, "Slightly Poor", IF(BQ421&gt;=40, "Poor", "Very Poor"))))))</f>
        <v>Very Poor</v>
      </c>
      <c r="BT421" s="0" t="n">
        <f aca="false">9.81*LN(AH421)+30.6</f>
        <v>42.8896047209396</v>
      </c>
      <c r="BU421" s="0" t="str">
        <f aca="false">IF(BT421&lt;30, "Clean water", IF(AND(BT421&gt;=30, BT421&lt;40), "Hypolimia", IF(AND(BT421&gt;=40,BT421&lt;50), "Mesotrophic", IF(AND(BT421&gt;=50, BT421&lt;70), "Eutrophic", IF(BT421&gt;70,"Hypertrophic")))))</f>
        <v>Mesotrophic</v>
      </c>
      <c r="BW421" s="0" t="str">
        <f aca="false">IF(G421/H421&gt;=1, "PLS CHECK", "")</f>
        <v/>
      </c>
      <c r="BX421" s="0" t="str">
        <f aca="false">IF(AC421/J421&gt;=1, "PLS CHECK", "")</f>
        <v/>
      </c>
      <c r="BY421" s="0" t="str">
        <f aca="false">IF(AE421/J421&gt;=1, "PLS CHECK", "")</f>
        <v/>
      </c>
      <c r="BZ421" s="0" t="str">
        <f aca="false">IF(AD421/J421&gt;=1, "PLS CHECK", "")</f>
        <v/>
      </c>
      <c r="CA421" s="0" t="str">
        <f aca="false">IF(AF421/K421&gt;=1, "PLS CHECK", "")</f>
        <v/>
      </c>
      <c r="CB421" s="0" t="str">
        <f aca="false">IF(AG421/K421&gt;=1, "PLS CHECK", "")</f>
        <v/>
      </c>
    </row>
    <row r="422" customFormat="false" ht="12.5" hidden="false" customHeight="false" outlineLevel="0" collapsed="false">
      <c r="A422" s="0" t="n">
        <v>419</v>
      </c>
      <c r="B422" s="15" t="s">
        <v>133</v>
      </c>
      <c r="C422" s="16" t="s">
        <v>134</v>
      </c>
      <c r="D422" s="0" t="s">
        <v>154</v>
      </c>
      <c r="E422" s="37"/>
      <c r="F422" s="37"/>
      <c r="G422" s="37"/>
      <c r="H422" s="37"/>
      <c r="I422" s="37"/>
      <c r="J422" s="37"/>
      <c r="K422" s="37"/>
      <c r="L422" s="0" t="n">
        <v>4.2</v>
      </c>
      <c r="M422" s="0" t="n">
        <v>7.3</v>
      </c>
      <c r="O422" s="37"/>
      <c r="BD422" s="0" t="n">
        <v>0.092</v>
      </c>
      <c r="BF422" s="0" t="n">
        <f aca="false">IF(E422&lt;11,-3.6797*E422^2+48.115*E422-53.83,280.92*EXP(-0.2027*E422))</f>
        <v>-53.83</v>
      </c>
      <c r="BG422" s="0" t="e">
        <f aca="false">32.208*LN(F422)+21.438</f>
        <v>#VALUE!</v>
      </c>
      <c r="BH422" s="0" t="n">
        <f aca="false">IF(G422&lt;=2, -10*G422+100, 88.958*EXP(-0.0755*G422))</f>
        <v>100</v>
      </c>
      <c r="BI422" s="0" t="n">
        <f aca="false">IF(I422&lt;=100, 0.0053*(I422)^2-1.0332*I422+100.76, 122.82*EXP(-0.0092*I422))</f>
        <v>100.76</v>
      </c>
      <c r="BJ422" s="0" t="e">
        <f aca="false">IF(P422&lt;=1000, -6.942*LN(P422)+107.59, -36.304*LN(P422)+310.72)</f>
        <v>#VALUE!</v>
      </c>
      <c r="BK422" s="0" t="e">
        <f aca="false">BF422^0.04*BG422^0.22*BH422^0.51*BI422^0.06*BJ422^0.17</f>
        <v>#VALUE!</v>
      </c>
      <c r="BL422" s="0" t="e">
        <f aca="false">IF(BK422&gt;=90, "Very Good", IF(BK422&gt;=80, "Good", IF(BK422&gt;=70, "Slightly Good", IF(BK422&gt;=60, "Average", IF(BK422&gt;=50, "Slightly Poor", IF(BK422&gt;=40, "Poor", "Very Poor"))))))</f>
        <v>#VALUE!</v>
      </c>
      <c r="BM422" s="0" t="e">
        <f aca="false">IF(P422&lt;=1000, -6.942*LN(P422)+107.59, IF(AND(P422&gt;1000, P422&lt;=5213),-36.304*LN(P422)+310.72, IF(P422&gt;5213, 10)))</f>
        <v>#VALUE!</v>
      </c>
      <c r="BN422" s="0" t="e">
        <f aca="false">BF422^0.04*BG422^0.22*BH422^0.51*BI422^0.06*BM422^0.17</f>
        <v>#VALUE!</v>
      </c>
      <c r="BO422" s="0" t="e">
        <f aca="false">IF(BN422&gt;=90, "Very Good", IF(BN422&gt;=80, "Good", IF(BN422&gt;=70, "Slightly Good", IF(BN422&gt;=60, "Average", IF(BN422&gt;=50, "Slightly Poor", IF(BN422&gt;=40, "Poor", "Very Poor"))))))</f>
        <v>#VALUE!</v>
      </c>
      <c r="BP422" s="0" t="e">
        <f aca="false">IF(AJ422&lt;=1000, -6.942*LN(AJ422)+107.59, IF(AND(AJ422&gt;1000, AJ422&lt;=5213),-36.304*LN(AJ422)+310.72, IF(AJ422&gt;5213, 10)))</f>
        <v>#VALUE!</v>
      </c>
      <c r="BQ422" s="0" t="e">
        <f aca="false">BF422^0.04*BG422^0.22*BH422^0.51*BI422^0.06*BP422^0.17</f>
        <v>#VALUE!</v>
      </c>
      <c r="BR422" s="0" t="e">
        <f aca="false">IF(BQ422&gt;=90, "Very Good", IF(BQ422&gt;=80, "Good", IF(BQ422&gt;=70, "Slightly Good", IF(BQ422&gt;=60, "Average", IF(BQ422&gt;=50, "Slightly Poor", IF(BQ422&gt;=40, "Poor", "Very Poor"))))))</f>
        <v>#VALUE!</v>
      </c>
      <c r="BT422" s="0" t="e">
        <f aca="false">9.81*LN(AH422)+30.6</f>
        <v>#VALUE!</v>
      </c>
      <c r="BU422" s="0" t="e">
        <f aca="false">IF(BT422&lt;30, "Clean water", IF(AND(BT422&gt;=30, BT422&lt;40), "Hypolimia", IF(AND(BT422&gt;=40,BT422&lt;50), "Mesotrophic", IF(AND(BT422&gt;=50, BT422&lt;70), "Eutrophic", IF(BT422&gt;70,"Hypertrophic")))))</f>
        <v>#VALUE!</v>
      </c>
      <c r="BW422" s="0" t="e">
        <f aca="false">IF(G422/H422&gt;=1, "PLS CHECK", "")</f>
        <v>#DIV/0!</v>
      </c>
      <c r="BX422" s="0" t="e">
        <f aca="false">IF(AC422/J422&gt;=1, "PLS CHECK", "")</f>
        <v>#DIV/0!</v>
      </c>
      <c r="BY422" s="0" t="e">
        <f aca="false">IF(AE422/J422&gt;=1, "PLS CHECK", "")</f>
        <v>#DIV/0!</v>
      </c>
      <c r="BZ422" s="0" t="e">
        <f aca="false">IF(AD422/J422&gt;=1, "PLS CHECK", "")</f>
        <v>#DIV/0!</v>
      </c>
      <c r="CA422" s="0" t="e">
        <f aca="false">IF(AF422/K422&gt;=1, "PLS CHECK", "")</f>
        <v>#DIV/0!</v>
      </c>
      <c r="CB422" s="0" t="e">
        <f aca="false">IF(AG422/K422&gt;=1, "PLS CHECK", "")</f>
        <v>#DIV/0!</v>
      </c>
    </row>
    <row r="423" customFormat="false" ht="12.5" hidden="false" customHeight="false" outlineLevel="0" collapsed="false">
      <c r="A423" s="0" t="n">
        <v>420</v>
      </c>
      <c r="B423" s="15" t="s">
        <v>85</v>
      </c>
      <c r="C423" s="16" t="s">
        <v>86</v>
      </c>
      <c r="D423" s="0" t="s">
        <v>154</v>
      </c>
      <c r="E423" s="37"/>
      <c r="F423" s="0" t="n">
        <v>12.6</v>
      </c>
      <c r="G423" s="0" t="n">
        <v>3.8</v>
      </c>
      <c r="H423" s="0" t="n">
        <v>6.3</v>
      </c>
      <c r="I423" s="0" t="n">
        <v>4.3</v>
      </c>
      <c r="J423" s="37"/>
      <c r="K423" s="0" t="n">
        <v>0.102</v>
      </c>
      <c r="L423" s="0" t="n">
        <v>4.6</v>
      </c>
      <c r="M423" s="0" t="n">
        <v>3.2</v>
      </c>
      <c r="N423" s="0" t="n">
        <v>0</v>
      </c>
      <c r="O423" s="0" t="n">
        <v>598</v>
      </c>
      <c r="P423" s="37"/>
      <c r="AC423" s="37"/>
      <c r="AD423" s="37"/>
      <c r="AE423" s="0" t="n">
        <v>4.223</v>
      </c>
      <c r="AF423" s="0" t="n">
        <v>0.075</v>
      </c>
      <c r="AG423" s="0" t="n">
        <v>0.049</v>
      </c>
      <c r="AH423" s="0" t="n">
        <v>4.4</v>
      </c>
      <c r="AJ423" s="0" t="n">
        <v>400</v>
      </c>
      <c r="BF423" s="0" t="n">
        <f aca="false">IF(E423&lt;11,-3.6797*E423^2+48.115*E423-53.83,280.92*EXP(-0.2027*E423))</f>
        <v>-53.83</v>
      </c>
      <c r="BG423" s="0" t="n">
        <f aca="false">32.208*LN(F423)+21.438</f>
        <v>103.043306983941</v>
      </c>
      <c r="BH423" s="0" t="n">
        <f aca="false">IF(G423&lt;=2, -10*G423+100, 88.958*EXP(-0.0755*G423))</f>
        <v>66.7706991099565</v>
      </c>
      <c r="BI423" s="0" t="n">
        <f aca="false">IF(I423&lt;=100, 0.0053*(I423)^2-1.0332*I423+100.76, 122.82*EXP(-0.0092*I423))</f>
        <v>96.415237</v>
      </c>
      <c r="BJ423" s="0" t="e">
        <f aca="false">IF(P423&lt;=1000, -6.942*LN(P423)+107.59, -36.304*LN(P423)+310.72)</f>
        <v>#VALUE!</v>
      </c>
      <c r="BK423" s="0" t="e">
        <f aca="false">BF423^0.04*BG423^0.22*BH423^0.51*BI423^0.06*BJ423^0.17</f>
        <v>#VALUE!</v>
      </c>
      <c r="BL423" s="0" t="e">
        <f aca="false">IF(BK423&gt;=90, "Very Good", IF(BK423&gt;=80, "Good", IF(BK423&gt;=70, "Slightly Good", IF(BK423&gt;=60, "Average", IF(BK423&gt;=50, "Slightly Poor", IF(BK423&gt;=40, "Poor", "Very Poor"))))))</f>
        <v>#VALUE!</v>
      </c>
      <c r="BM423" s="0" t="e">
        <f aca="false">IF(P423&lt;=1000, -6.942*LN(P423)+107.59, IF(AND(P423&gt;1000, P423&lt;=5213),-36.304*LN(P423)+310.72, IF(P423&gt;5213, 10)))</f>
        <v>#VALUE!</v>
      </c>
      <c r="BN423" s="0" t="e">
        <f aca="false">BF423^0.04*BG423^0.22*BH423^0.51*BI423^0.06*BM423^0.17</f>
        <v>#VALUE!</v>
      </c>
      <c r="BO423" s="0" t="e">
        <f aca="false">IF(BN423&gt;=90, "Very Good", IF(BN423&gt;=80, "Good", IF(BN423&gt;=70, "Slightly Good", IF(BN423&gt;=60, "Average", IF(BN423&gt;=50, "Slightly Poor", IF(BN423&gt;=40, "Poor", "Very Poor"))))))</f>
        <v>#VALUE!</v>
      </c>
      <c r="BP423" s="0" t="n">
        <f aca="false">IF(AJ423&lt;=1000, -6.942*LN(AJ423)+107.59, IF(AND(AJ423&gt;1000, AJ423&lt;=5213),-36.304*LN(AJ423)+310.72, IF(AJ423&gt;5213, 10)))</f>
        <v>65.9972531139764</v>
      </c>
      <c r="BQ423" s="0" t="n">
        <f aca="false">BF423^0.04*BG423^0.22*BH423^0.51*BI423^0.06*BP423^0.17</f>
        <v>-74.3040158114152</v>
      </c>
      <c r="BR423" s="0" t="str">
        <f aca="false">IF(BQ423&gt;=90, "Very Good", IF(BQ423&gt;=80, "Good", IF(BQ423&gt;=70, "Slightly Good", IF(BQ423&gt;=60, "Average", IF(BQ423&gt;=50, "Slightly Poor", IF(BQ423&gt;=40, "Poor", "Very Poor"))))))</f>
        <v>Very Poor</v>
      </c>
      <c r="BT423" s="0" t="n">
        <f aca="false">9.81*LN(AH423)+30.6</f>
        <v>45.1345405464666</v>
      </c>
      <c r="BU423" s="0" t="str">
        <f aca="false">IF(BT423&lt;30, "Clean water", IF(AND(BT423&gt;=30, BT423&lt;40), "Hypolimia", IF(AND(BT423&gt;=40,BT423&lt;50), "Mesotrophic", IF(AND(BT423&gt;=50, BT423&lt;70), "Eutrophic", IF(BT423&gt;70,"Hypertrophic")))))</f>
        <v>Mesotrophic</v>
      </c>
      <c r="BW423" s="0" t="str">
        <f aca="false">IF(G423/H423&gt;=1, "PLS CHECK", "")</f>
        <v/>
      </c>
      <c r="BX423" s="0" t="e">
        <f aca="false">IF(AC423/J423&gt;=1, "PLS CHECK", "")</f>
        <v>#DIV/0!</v>
      </c>
      <c r="BY423" s="0" t="e">
        <f aca="false">IF(AE423/J423&gt;=1, "PLS CHECK", "")</f>
        <v>#DIV/0!</v>
      </c>
      <c r="BZ423" s="0" t="e">
        <f aca="false">IF(AD423/J423&gt;=1, "PLS CHECK", "")</f>
        <v>#DIV/0!</v>
      </c>
      <c r="CA423" s="0" t="str">
        <f aca="false">IF(AF423/K423&gt;=1, "PLS CHECK", "")</f>
        <v/>
      </c>
      <c r="CB423" s="0" t="str">
        <f aca="false">IF(AG423/K423&gt;=1, "PLS CHECK", "")</f>
        <v/>
      </c>
    </row>
    <row r="424" customFormat="false" ht="12.5" hidden="false" customHeight="false" outlineLevel="0" collapsed="false">
      <c r="A424" s="0" t="n">
        <v>421</v>
      </c>
      <c r="B424" s="15" t="s">
        <v>135</v>
      </c>
      <c r="C424" s="16" t="s">
        <v>136</v>
      </c>
      <c r="D424" s="0" t="s">
        <v>154</v>
      </c>
      <c r="E424" s="0" t="n">
        <v>7.9</v>
      </c>
      <c r="F424" s="0" t="n">
        <v>9.5</v>
      </c>
      <c r="G424" s="37"/>
      <c r="H424" s="37"/>
      <c r="I424" s="0" t="n">
        <v>7</v>
      </c>
      <c r="J424" s="37"/>
      <c r="K424" s="0" t="n">
        <v>0.143</v>
      </c>
      <c r="L424" s="37"/>
      <c r="M424" s="0" t="n">
        <v>5.7</v>
      </c>
      <c r="O424" s="0" t="n">
        <v>547</v>
      </c>
      <c r="BD424" s="0" t="n">
        <v>0.269</v>
      </c>
      <c r="BF424" s="0" t="n">
        <f aca="false">IF(E424&lt;11,-3.6797*E424^2+48.115*E424-53.83,280.92*EXP(-0.2027*E424))</f>
        <v>96.6284230000001</v>
      </c>
      <c r="BG424" s="0" t="n">
        <f aca="false">32.208*LN(F424)+21.438</f>
        <v>93.947606249518</v>
      </c>
      <c r="BH424" s="0" t="n">
        <f aca="false">IF(G424&lt;=2, -10*G424+100, 88.958*EXP(-0.0755*G424))</f>
        <v>100</v>
      </c>
      <c r="BI424" s="0" t="n">
        <f aca="false">IF(I424&lt;=100, 0.0053*(I424)^2-1.0332*I424+100.76, 122.82*EXP(-0.0092*I424))</f>
        <v>93.7873</v>
      </c>
      <c r="BJ424" s="0" t="e">
        <f aca="false">IF(P424&lt;=1000, -6.942*LN(P424)+107.59, -36.304*LN(P424)+310.72)</f>
        <v>#VALUE!</v>
      </c>
      <c r="BK424" s="0" t="e">
        <f aca="false">BF424^0.04*BG424^0.22*BH424^0.51*BI424^0.06*BJ424^0.17</f>
        <v>#VALUE!</v>
      </c>
      <c r="BL424" s="0" t="e">
        <f aca="false">IF(BK424&gt;=90, "Very Good", IF(BK424&gt;=80, "Good", IF(BK424&gt;=70, "Slightly Good", IF(BK424&gt;=60, "Average", IF(BK424&gt;=50, "Slightly Poor", IF(BK424&gt;=40, "Poor", "Very Poor"))))))</f>
        <v>#VALUE!</v>
      </c>
      <c r="BM424" s="0" t="e">
        <f aca="false">IF(P424&lt;=1000, -6.942*LN(P424)+107.59, IF(AND(P424&gt;1000, P424&lt;=5213),-36.304*LN(P424)+310.72, IF(P424&gt;5213, 10)))</f>
        <v>#VALUE!</v>
      </c>
      <c r="BN424" s="0" t="e">
        <f aca="false">BF424^0.04*BG424^0.22*BH424^0.51*BI424^0.06*BM424^0.17</f>
        <v>#VALUE!</v>
      </c>
      <c r="BO424" s="0" t="e">
        <f aca="false">IF(BN424&gt;=90, "Very Good", IF(BN424&gt;=80, "Good", IF(BN424&gt;=70, "Slightly Good", IF(BN424&gt;=60, "Average", IF(BN424&gt;=50, "Slightly Poor", IF(BN424&gt;=40, "Poor", "Very Poor"))))))</f>
        <v>#VALUE!</v>
      </c>
      <c r="BP424" s="0" t="e">
        <f aca="false">IF(AJ424&lt;=1000, -6.942*LN(AJ424)+107.59, IF(AND(AJ424&gt;1000, AJ424&lt;=5213),-36.304*LN(AJ424)+310.72, IF(AJ424&gt;5213, 10)))</f>
        <v>#VALUE!</v>
      </c>
      <c r="BQ424" s="0" t="e">
        <f aca="false">BF424^0.04*BG424^0.22*BH424^0.51*BI424^0.06*BP424^0.17</f>
        <v>#VALUE!</v>
      </c>
      <c r="BR424" s="0" t="e">
        <f aca="false">IF(BQ424&gt;=90, "Very Good", IF(BQ424&gt;=80, "Good", IF(BQ424&gt;=70, "Slightly Good", IF(BQ424&gt;=60, "Average", IF(BQ424&gt;=50, "Slightly Poor", IF(BQ424&gt;=40, "Poor", "Very Poor"))))))</f>
        <v>#VALUE!</v>
      </c>
      <c r="BT424" s="0" t="e">
        <f aca="false">9.81*LN(AH424)+30.6</f>
        <v>#VALUE!</v>
      </c>
      <c r="BU424" s="0" t="e">
        <f aca="false">IF(BT424&lt;30, "Clean water", IF(AND(BT424&gt;=30, BT424&lt;40), "Hypolimia", IF(AND(BT424&gt;=40,BT424&lt;50), "Mesotrophic", IF(AND(BT424&gt;=50, BT424&lt;70), "Eutrophic", IF(BT424&gt;70,"Hypertrophic")))))</f>
        <v>#VALUE!</v>
      </c>
      <c r="BW424" s="0" t="e">
        <f aca="false">IF(G424/H424&gt;=1, "PLS CHECK", "")</f>
        <v>#DIV/0!</v>
      </c>
      <c r="BX424" s="0" t="e">
        <f aca="false">IF(AC424/J424&gt;=1, "PLS CHECK", "")</f>
        <v>#DIV/0!</v>
      </c>
      <c r="BY424" s="0" t="e">
        <f aca="false">IF(AE424/J424&gt;=1, "PLS CHECK", "")</f>
        <v>#DIV/0!</v>
      </c>
      <c r="BZ424" s="0" t="e">
        <f aca="false">IF(AD424/J424&gt;=1, "PLS CHECK", "")</f>
        <v>#DIV/0!</v>
      </c>
      <c r="CA424" s="0" t="str">
        <f aca="false">IF(AF424/K424&gt;=1, "PLS CHECK", "")</f>
        <v/>
      </c>
      <c r="CB424" s="0" t="str">
        <f aca="false">IF(AG424/K424&gt;=1, "PLS CHECK", "")</f>
        <v/>
      </c>
    </row>
    <row r="425" customFormat="false" ht="12.5" hidden="false" customHeight="false" outlineLevel="0" collapsed="false">
      <c r="A425" s="0" t="n">
        <v>422</v>
      </c>
      <c r="B425" s="15" t="s">
        <v>87</v>
      </c>
      <c r="C425" s="16" t="s">
        <v>88</v>
      </c>
      <c r="D425" s="0" t="s">
        <v>154</v>
      </c>
      <c r="E425" s="37"/>
      <c r="F425" s="0" t="n">
        <v>12</v>
      </c>
      <c r="G425" s="0" t="n">
        <v>2.3</v>
      </c>
      <c r="H425" s="0" t="n">
        <v>5.1</v>
      </c>
      <c r="I425" s="0" t="n">
        <v>3</v>
      </c>
      <c r="J425" s="0" t="n">
        <v>5.788</v>
      </c>
      <c r="K425" s="0" t="n">
        <v>0.054</v>
      </c>
      <c r="L425" s="0" t="n">
        <v>2.7</v>
      </c>
      <c r="M425" s="0" t="n">
        <v>3.9</v>
      </c>
      <c r="N425" s="0" t="n">
        <v>0</v>
      </c>
      <c r="O425" s="0" t="n">
        <v>364</v>
      </c>
      <c r="P425" s="0" t="n">
        <v>9100</v>
      </c>
      <c r="AC425" s="0" t="n">
        <v>5.68</v>
      </c>
      <c r="AD425" s="0" t="n">
        <v>1.375</v>
      </c>
      <c r="AE425" s="0" t="n">
        <v>4.039</v>
      </c>
      <c r="AF425" s="0" t="n">
        <v>0.035</v>
      </c>
      <c r="AG425" s="0" t="n">
        <v>0.013</v>
      </c>
      <c r="AH425" s="0" t="n">
        <v>2.6</v>
      </c>
      <c r="AJ425" s="0" t="n">
        <v>210</v>
      </c>
      <c r="BF425" s="0" t="n">
        <f aca="false">IF(E425&lt;11,-3.6797*E425^2+48.115*E425-53.83,280.92*EXP(-0.2027*E425))</f>
        <v>-53.83</v>
      </c>
      <c r="BG425" s="0" t="n">
        <f aca="false">32.208*LN(F425)+21.438</f>
        <v>101.471873376372</v>
      </c>
      <c r="BH425" s="0" t="n">
        <f aca="false">IF(G425&lt;=2, -10*G425+100, 88.958*EXP(-0.0755*G425))</f>
        <v>74.7772988969374</v>
      </c>
      <c r="BI425" s="0" t="n">
        <f aca="false">IF(I425&lt;=100, 0.0053*(I425)^2-1.0332*I425+100.76, 122.82*EXP(-0.0092*I425))</f>
        <v>97.7081</v>
      </c>
      <c r="BJ425" s="0" t="n">
        <f aca="false">IF(P425&lt;=1000, -6.942*LN(P425)+107.59, -36.304*LN(P425)+310.72)</f>
        <v>-20.2283419566994</v>
      </c>
      <c r="BK425" s="0" t="e">
        <f aca="false">BF425^0.04*BG425^0.22*BH425^0.51*BI425^0.06*BJ425^0.17</f>
        <v>#NUM!</v>
      </c>
      <c r="BL425" s="0" t="e">
        <f aca="false">IF(BK425&gt;=90, "Very Good", IF(BK425&gt;=80, "Good", IF(BK425&gt;=70, "Slightly Good", IF(BK425&gt;=60, "Average", IF(BK425&gt;=50, "Slightly Poor", IF(BK425&gt;=40, "Poor", "Very Poor"))))))</f>
        <v>#NUM!</v>
      </c>
      <c r="BM425" s="0" t="n">
        <f aca="false">IF(P425&lt;=1000, -6.942*LN(P425)+107.59, IF(AND(P425&gt;1000, P425&lt;=5213),-36.304*LN(P425)+310.72, IF(P425&gt;5213, 10)))</f>
        <v>10</v>
      </c>
      <c r="BN425" s="0" t="n">
        <f aca="false">BF425^0.04*BG425^0.22*BH425^0.51*BI425^0.06*BM425^0.17</f>
        <v>-56.9712099459795</v>
      </c>
      <c r="BO425" s="0" t="str">
        <f aca="false">IF(BN425&gt;=90, "Very Good", IF(BN425&gt;=80, "Good", IF(BN425&gt;=70, "Slightly Good", IF(BN425&gt;=60, "Average", IF(BN425&gt;=50, "Slightly Poor", IF(BN425&gt;=40, "Poor", "Very Poor"))))))</f>
        <v>Very Poor</v>
      </c>
      <c r="BP425" s="0" t="n">
        <f aca="false">IF(AJ425&lt;=1000, -6.942*LN(AJ425)+107.59, IF(AND(AJ425&gt;1000, AJ425&lt;=5213),-36.304*LN(AJ425)+310.72, IF(AJ425&gt;5213, 10)))</f>
        <v>70.4703795217593</v>
      </c>
      <c r="BQ425" s="0" t="n">
        <f aca="false">BF425^0.04*BG425^0.22*BH425^0.51*BI425^0.06*BP425^0.17</f>
        <v>-79.3992804724247</v>
      </c>
      <c r="BR425" s="0" t="str">
        <f aca="false">IF(BQ425&gt;=90, "Very Good", IF(BQ425&gt;=80, "Good", IF(BQ425&gt;=70, "Slightly Good", IF(BQ425&gt;=60, "Average", IF(BQ425&gt;=50, "Slightly Poor", IF(BQ425&gt;=40, "Poor", "Very Poor"))))))</f>
        <v>Very Poor</v>
      </c>
      <c r="BT425" s="0" t="n">
        <f aca="false">9.81*LN(AH425)+30.6</f>
        <v>39.9735672757191</v>
      </c>
      <c r="BU425" s="0" t="str">
        <f aca="false">IF(BT425&lt;30, "Clean water", IF(AND(BT425&gt;=30, BT425&lt;40), "Hypolimia", IF(AND(BT425&gt;=40,BT425&lt;50), "Mesotrophic", IF(AND(BT425&gt;=50, BT425&lt;70), "Eutrophic", IF(BT425&gt;70,"Hypertrophic")))))</f>
        <v>Hypolimia</v>
      </c>
      <c r="BW425" s="0" t="str">
        <f aca="false">IF(G425/H425&gt;=1, "PLS CHECK", "")</f>
        <v/>
      </c>
      <c r="BX425" s="0" t="str">
        <f aca="false">IF(AC425/J425&gt;=1, "PLS CHECK", "")</f>
        <v/>
      </c>
      <c r="BY425" s="0" t="str">
        <f aca="false">IF(AE425/J425&gt;=1, "PLS CHECK", "")</f>
        <v/>
      </c>
      <c r="BZ425" s="0" t="str">
        <f aca="false">IF(AD425/J425&gt;=1, "PLS CHECK", "")</f>
        <v/>
      </c>
      <c r="CA425" s="0" t="str">
        <f aca="false">IF(AF425/K425&gt;=1, "PLS CHECK", "")</f>
        <v/>
      </c>
      <c r="CB425" s="0" t="str">
        <f aca="false">IF(AG425/K425&gt;=1, "PLS CHECK", "")</f>
        <v/>
      </c>
    </row>
    <row r="426" customFormat="false" ht="12.5" hidden="false" customHeight="false" outlineLevel="0" collapsed="false">
      <c r="A426" s="0" t="n">
        <v>423</v>
      </c>
      <c r="B426" s="15" t="s">
        <v>89</v>
      </c>
      <c r="C426" s="16" t="s">
        <v>90</v>
      </c>
      <c r="D426" s="0" t="s">
        <v>154</v>
      </c>
      <c r="E426" s="0" t="n">
        <v>7.7</v>
      </c>
      <c r="F426" s="0" t="n">
        <v>12</v>
      </c>
      <c r="G426" s="0" t="n">
        <v>3.1</v>
      </c>
      <c r="H426" s="0" t="n">
        <v>3.1</v>
      </c>
      <c r="I426" s="0" t="n">
        <v>4.7</v>
      </c>
      <c r="J426" s="0" t="n">
        <v>3.267</v>
      </c>
      <c r="K426" s="0" t="n">
        <v>0.04</v>
      </c>
      <c r="L426" s="0" t="n">
        <v>2.1</v>
      </c>
      <c r="M426" s="0" t="n">
        <v>2.2</v>
      </c>
      <c r="N426" s="0" t="n">
        <v>0</v>
      </c>
      <c r="O426" s="0" t="n">
        <v>389</v>
      </c>
      <c r="P426" s="0" t="n">
        <v>1700</v>
      </c>
      <c r="AC426" s="0" t="n">
        <v>2.907</v>
      </c>
      <c r="AD426" s="0" t="n">
        <v>0.387</v>
      </c>
      <c r="AE426" s="0" t="n">
        <v>2.386</v>
      </c>
      <c r="AF426" s="0" t="n">
        <v>0.011</v>
      </c>
      <c r="AG426" s="0" t="n">
        <v>0.003</v>
      </c>
      <c r="AH426" s="0" t="n">
        <v>14.1</v>
      </c>
      <c r="AJ426" s="0" t="n">
        <v>70</v>
      </c>
      <c r="BF426" s="0" t="n">
        <f aca="false">IF(E426&lt;11,-3.6797*E426^2+48.115*E426-53.83,280.92*EXP(-0.2027*E426))</f>
        <v>98.486087</v>
      </c>
      <c r="BG426" s="0" t="n">
        <f aca="false">32.208*LN(F426)+21.438</f>
        <v>101.471873376372</v>
      </c>
      <c r="BH426" s="0" t="n">
        <f aca="false">IF(G426&lt;=2, -10*G426+100, 88.958*EXP(-0.0755*G426))</f>
        <v>70.3944446082144</v>
      </c>
      <c r="BI426" s="0" t="n">
        <f aca="false">IF(I426&lt;=100, 0.0053*(I426)^2-1.0332*I426+100.76, 122.82*EXP(-0.0092*I426))</f>
        <v>96.021037</v>
      </c>
      <c r="BJ426" s="0" t="n">
        <f aca="false">IF(P426&lt;=1000, -6.942*LN(P426)+107.59, -36.304*LN(P426)+310.72)</f>
        <v>40.6769243252715</v>
      </c>
      <c r="BK426" s="0" t="n">
        <f aca="false">BF426^0.04*BG426^0.22*BH426^0.51*BI426^0.06*BJ426^0.17</f>
        <v>71.7640241415308</v>
      </c>
      <c r="BL426" s="0" t="str">
        <f aca="false">IF(BK426&gt;=90, "Very Good", IF(BK426&gt;=80, "Good", IF(BK426&gt;=70, "Slightly Good", IF(BK426&gt;=60, "Average", IF(BK426&gt;=50, "Slightly Poor", IF(BK426&gt;=40, "Poor", "Very Poor"))))))</f>
        <v>Slightly Good</v>
      </c>
      <c r="BM426" s="0" t="n">
        <f aca="false">IF(P426&lt;=1000, -6.942*LN(P426)+107.59, IF(AND(P426&gt;1000, P426&lt;=5213),-36.304*LN(P426)+310.72, IF(P426&gt;5213, 10)))</f>
        <v>40.6769243252715</v>
      </c>
      <c r="BN426" s="0" t="n">
        <f aca="false">BF426^0.04*BG426^0.22*BH426^0.51*BI426^0.06*BM426^0.17</f>
        <v>71.7640241415308</v>
      </c>
      <c r="BO426" s="0" t="str">
        <f aca="false">IF(BN426&gt;=90, "Very Good", IF(BN426&gt;=80, "Good", IF(BN426&gt;=70, "Slightly Good", IF(BN426&gt;=60, "Average", IF(BN426&gt;=50, "Slightly Poor", IF(BN426&gt;=40, "Poor", "Very Poor"))))))</f>
        <v>Slightly Good</v>
      </c>
      <c r="BP426" s="0" t="n">
        <f aca="false">IF(AJ426&lt;=1000, -6.942*LN(AJ426)+107.59, IF(AND(AJ426&gt;1000, AJ426&lt;=5213),-36.304*LN(AJ426)+310.72, IF(AJ426&gt;5213, 10)))</f>
        <v>78.0969460296934</v>
      </c>
      <c r="BQ426" s="0" t="n">
        <f aca="false">BF426^0.04*BG426^0.22*BH426^0.51*BI426^0.06*BP426^0.17</f>
        <v>80.179878544349</v>
      </c>
      <c r="BR426" s="0" t="str">
        <f aca="false">IF(BQ426&gt;=90, "Very Good", IF(BQ426&gt;=80, "Good", IF(BQ426&gt;=70, "Slightly Good", IF(BQ426&gt;=60, "Average", IF(BQ426&gt;=50, "Slightly Poor", IF(BQ426&gt;=40, "Poor", "Very Poor"))))))</f>
        <v>Good</v>
      </c>
      <c r="BT426" s="0" t="n">
        <f aca="false">9.81*LN(AH426)+30.6</f>
        <v>56.5589747623382</v>
      </c>
      <c r="BU426" s="0" t="str">
        <f aca="false">IF(BT426&lt;30, "Clean water", IF(AND(BT426&gt;=30, BT426&lt;40), "Hypolimia", IF(AND(BT426&gt;=40,BT426&lt;50), "Mesotrophic", IF(AND(BT426&gt;=50, BT426&lt;70), "Eutrophic", IF(BT426&gt;70,"Hypertrophic")))))</f>
        <v>Eutrophic</v>
      </c>
      <c r="BX426" s="0" t="str">
        <f aca="false">IF(AC426/J426&gt;=1, "PLS CHECK", "")</f>
        <v/>
      </c>
      <c r="BY426" s="0" t="str">
        <f aca="false">IF(AE426/J426&gt;=1, "PLS CHECK", "")</f>
        <v/>
      </c>
      <c r="BZ426" s="0" t="str">
        <f aca="false">IF(AD426/J426&gt;=1, "PLS CHECK", "")</f>
        <v/>
      </c>
      <c r="CA426" s="0" t="str">
        <f aca="false">IF(AF426/K426&gt;=1, "PLS CHECK", "")</f>
        <v/>
      </c>
      <c r="CB426" s="0" t="str">
        <f aca="false">IF(AG426/K426&gt;=1, "PLS CHECK", "")</f>
        <v/>
      </c>
    </row>
    <row r="427" customFormat="false" ht="12.5" hidden="false" customHeight="false" outlineLevel="0" collapsed="false">
      <c r="A427" s="0" t="n">
        <v>424</v>
      </c>
      <c r="B427" s="15" t="s">
        <v>91</v>
      </c>
      <c r="C427" s="16" t="s">
        <v>92</v>
      </c>
      <c r="D427" s="0" t="s">
        <v>154</v>
      </c>
      <c r="E427" s="0" t="n">
        <v>7.6</v>
      </c>
      <c r="F427" s="37"/>
      <c r="G427" s="0" t="n">
        <v>1.4</v>
      </c>
      <c r="H427" s="37"/>
      <c r="I427" s="37"/>
      <c r="J427" s="0" t="n">
        <v>5.819</v>
      </c>
      <c r="K427" s="0" t="n">
        <v>0.033</v>
      </c>
      <c r="L427" s="0" t="n">
        <v>1.4</v>
      </c>
      <c r="M427" s="0" t="n">
        <v>6.4</v>
      </c>
      <c r="N427" s="0" t="n">
        <v>0</v>
      </c>
      <c r="O427" s="0" t="n">
        <v>494</v>
      </c>
      <c r="P427" s="37"/>
      <c r="AC427" s="0" t="n">
        <v>5.701</v>
      </c>
      <c r="AD427" s="0" t="n">
        <v>0.061</v>
      </c>
      <c r="AE427" s="0" t="n">
        <v>5.256</v>
      </c>
      <c r="AF427" s="0" t="n">
        <v>0.017</v>
      </c>
      <c r="AG427" s="0" t="n">
        <v>0.008</v>
      </c>
      <c r="AH427" s="0" t="n">
        <v>1.7</v>
      </c>
      <c r="AJ427" s="37"/>
      <c r="BF427" s="0" t="n">
        <f aca="false">IF(E427&lt;11,-3.6797*E427^2+48.115*E427-53.83,280.92*EXP(-0.2027*E427))</f>
        <v>99.304528</v>
      </c>
      <c r="BG427" s="0" t="e">
        <f aca="false">32.208*LN(F427)+21.438</f>
        <v>#VALUE!</v>
      </c>
      <c r="BH427" s="0" t="n">
        <f aca="false">IF(G427&lt;=2, -10*G427+100, 88.958*EXP(-0.0755*G427))</f>
        <v>86</v>
      </c>
      <c r="BI427" s="0" t="n">
        <f aca="false">IF(I427&lt;=100, 0.0053*(I427)^2-1.0332*I427+100.76, 122.82*EXP(-0.0092*I427))</f>
        <v>100.76</v>
      </c>
      <c r="BJ427" s="0" t="e">
        <f aca="false">IF(P427&lt;=1000, -6.942*LN(P427)+107.59, -36.304*LN(P427)+310.72)</f>
        <v>#VALUE!</v>
      </c>
      <c r="BK427" s="0" t="e">
        <f aca="false">BF427^0.04*BG427^0.22*BH427^0.51*BI427^0.06*BJ427^0.17</f>
        <v>#VALUE!</v>
      </c>
      <c r="BL427" s="0" t="e">
        <f aca="false">IF(BK427&gt;=90, "Very Good", IF(BK427&gt;=80, "Good", IF(BK427&gt;=70, "Slightly Good", IF(BK427&gt;=60, "Average", IF(BK427&gt;=50, "Slightly Poor", IF(BK427&gt;=40, "Poor", "Very Poor"))))))</f>
        <v>#VALUE!</v>
      </c>
      <c r="BM427" s="0" t="e">
        <f aca="false">IF(P427&lt;=1000, -6.942*LN(P427)+107.59, IF(AND(P427&gt;1000, P427&lt;=5213),-36.304*LN(P427)+310.72, IF(P427&gt;5213, 10)))</f>
        <v>#VALUE!</v>
      </c>
      <c r="BN427" s="0" t="e">
        <f aca="false">BF427^0.04*BG427^0.22*BH427^0.51*BI427^0.06*BM427^0.17</f>
        <v>#VALUE!</v>
      </c>
      <c r="BO427" s="0" t="e">
        <f aca="false">IF(BN427&gt;=90, "Very Good", IF(BN427&gt;=80, "Good", IF(BN427&gt;=70, "Slightly Good", IF(BN427&gt;=60, "Average", IF(BN427&gt;=50, "Slightly Poor", IF(BN427&gt;=40, "Poor", "Very Poor"))))))</f>
        <v>#VALUE!</v>
      </c>
      <c r="BP427" s="0" t="e">
        <f aca="false">IF(AJ427&lt;=1000, -6.942*LN(AJ427)+107.59, IF(AND(AJ427&gt;1000, AJ427&lt;=5213),-36.304*LN(AJ427)+310.72, IF(AJ427&gt;5213, 10)))</f>
        <v>#VALUE!</v>
      </c>
      <c r="BQ427" s="0" t="e">
        <f aca="false">BF427^0.04*BG427^0.22*BH427^0.51*BI427^0.06*BP427^0.17</f>
        <v>#VALUE!</v>
      </c>
      <c r="BR427" s="0" t="e">
        <f aca="false">IF(BQ427&gt;=90, "Very Good", IF(BQ427&gt;=80, "Good", IF(BQ427&gt;=70, "Slightly Good", IF(BQ427&gt;=60, "Average", IF(BQ427&gt;=50, "Slightly Poor", IF(BQ427&gt;=40, "Poor", "Very Poor"))))))</f>
        <v>#VALUE!</v>
      </c>
      <c r="BT427" s="0" t="n">
        <f aca="false">9.81*LN(AH427)+30.6</f>
        <v>35.8054631429199</v>
      </c>
      <c r="BU427" s="0" t="str">
        <f aca="false">IF(BT427&lt;30, "Clean water", IF(AND(BT427&gt;=30, BT427&lt;40), "Hypolimia", IF(AND(BT427&gt;=40,BT427&lt;50), "Mesotrophic", IF(AND(BT427&gt;=50, BT427&lt;70), "Eutrophic", IF(BT427&gt;70,"Hypertrophic")))))</f>
        <v>Hypolimia</v>
      </c>
      <c r="BW427" s="0" t="e">
        <f aca="false">IF(G427/H427&gt;=1, "PLS CHECK", "")</f>
        <v>#DIV/0!</v>
      </c>
      <c r="BX427" s="0" t="str">
        <f aca="false">IF(AC427/J427&gt;=1, "PLS CHECK", "")</f>
        <v/>
      </c>
      <c r="BY427" s="0" t="str">
        <f aca="false">IF(AE427/J427&gt;=1, "PLS CHECK", "")</f>
        <v/>
      </c>
      <c r="BZ427" s="0" t="str">
        <f aca="false">IF(AD427/J427&gt;=1, "PLS CHECK", "")</f>
        <v/>
      </c>
      <c r="CA427" s="0" t="str">
        <f aca="false">IF(AF427/K427&gt;=1, "PLS CHECK", "")</f>
        <v/>
      </c>
      <c r="CB427" s="0" t="str">
        <f aca="false">IF(AG427/K427&gt;=1, "PLS CHECK", "")</f>
        <v/>
      </c>
    </row>
    <row r="428" customFormat="false" ht="12.5" hidden="false" customHeight="false" outlineLevel="0" collapsed="false">
      <c r="A428" s="0" t="n">
        <v>425</v>
      </c>
      <c r="B428" s="15" t="s">
        <v>137</v>
      </c>
      <c r="C428" s="16" t="s">
        <v>138</v>
      </c>
      <c r="D428" s="0" t="s">
        <v>154</v>
      </c>
      <c r="E428" s="0" t="n">
        <v>7.8</v>
      </c>
      <c r="F428" s="0" t="n">
        <v>9.7</v>
      </c>
      <c r="G428" s="37"/>
      <c r="H428" s="37"/>
      <c r="I428" s="0" t="n">
        <v>5.4</v>
      </c>
      <c r="J428" s="37"/>
      <c r="K428" s="0" t="n">
        <v>0.072</v>
      </c>
      <c r="L428" s="37"/>
      <c r="M428" s="0" t="n">
        <v>9.7</v>
      </c>
      <c r="O428" s="0" t="n">
        <v>636</v>
      </c>
      <c r="BD428" s="0" t="n">
        <v>3.339</v>
      </c>
      <c r="BF428" s="0" t="n">
        <f aca="false">IF(E428&lt;11,-3.6797*E428^2+48.115*E428-53.83,280.92*EXP(-0.2027*E428))</f>
        <v>97.5940520000001</v>
      </c>
      <c r="BG428" s="0" t="n">
        <f aca="false">32.208*LN(F428)+21.438</f>
        <v>94.6186305204847</v>
      </c>
      <c r="BH428" s="0" t="n">
        <f aca="false">IF(G428&lt;=2, -10*G428+100, 88.958*EXP(-0.0755*G428))</f>
        <v>100</v>
      </c>
      <c r="BI428" s="0" t="n">
        <f aca="false">IF(I428&lt;=100, 0.0053*(I428)^2-1.0332*I428+100.76, 122.82*EXP(-0.0092*I428))</f>
        <v>95.335268</v>
      </c>
      <c r="BJ428" s="0" t="e">
        <f aca="false">IF(P428&lt;=1000, -6.942*LN(P428)+107.59, -36.304*LN(P428)+310.72)</f>
        <v>#VALUE!</v>
      </c>
      <c r="BK428" s="0" t="e">
        <f aca="false">BF428^0.04*BG428^0.22*BH428^0.51*BI428^0.06*BJ428^0.17</f>
        <v>#VALUE!</v>
      </c>
      <c r="BL428" s="0" t="e">
        <f aca="false">IF(BK428&gt;=90, "Very Good", IF(BK428&gt;=80, "Good", IF(BK428&gt;=70, "Slightly Good", IF(BK428&gt;=60, "Average", IF(BK428&gt;=50, "Slightly Poor", IF(BK428&gt;=40, "Poor", "Very Poor"))))))</f>
        <v>#VALUE!</v>
      </c>
      <c r="BM428" s="0" t="e">
        <f aca="false">IF(P428&lt;=1000, -6.942*LN(P428)+107.59, IF(AND(P428&gt;1000, P428&lt;=5213),-36.304*LN(P428)+310.72, IF(P428&gt;5213, 10)))</f>
        <v>#VALUE!</v>
      </c>
      <c r="BN428" s="0" t="e">
        <f aca="false">BF428^0.04*BG428^0.22*BH428^0.51*BI428^0.06*BM428^0.17</f>
        <v>#VALUE!</v>
      </c>
      <c r="BO428" s="0" t="e">
        <f aca="false">IF(BN428&gt;=90, "Very Good", IF(BN428&gt;=80, "Good", IF(BN428&gt;=70, "Slightly Good", IF(BN428&gt;=60, "Average", IF(BN428&gt;=50, "Slightly Poor", IF(BN428&gt;=40, "Poor", "Very Poor"))))))</f>
        <v>#VALUE!</v>
      </c>
      <c r="BP428" s="0" t="e">
        <f aca="false">IF(AJ428&lt;=1000, -6.942*LN(AJ428)+107.59, IF(AND(AJ428&gt;1000, AJ428&lt;=5213),-36.304*LN(AJ428)+310.72, IF(AJ428&gt;5213, 10)))</f>
        <v>#VALUE!</v>
      </c>
      <c r="BQ428" s="0" t="e">
        <f aca="false">BF428^0.04*BG428^0.22*BH428^0.51*BI428^0.06*BP428^0.17</f>
        <v>#VALUE!</v>
      </c>
      <c r="BR428" s="0" t="e">
        <f aca="false">IF(BQ428&gt;=90, "Very Good", IF(BQ428&gt;=80, "Good", IF(BQ428&gt;=70, "Slightly Good", IF(BQ428&gt;=60, "Average", IF(BQ428&gt;=50, "Slightly Poor", IF(BQ428&gt;=40, "Poor", "Very Poor"))))))</f>
        <v>#VALUE!</v>
      </c>
      <c r="BT428" s="0" t="e">
        <f aca="false">9.81*LN(AH428)+30.6</f>
        <v>#VALUE!</v>
      </c>
      <c r="BU428" s="0" t="e">
        <f aca="false">IF(BT428&lt;30, "Clean water", IF(AND(BT428&gt;=30, BT428&lt;40), "Hypolimia", IF(AND(BT428&gt;=40,BT428&lt;50), "Mesotrophic", IF(AND(BT428&gt;=50, BT428&lt;70), "Eutrophic", IF(BT428&gt;70,"Hypertrophic")))))</f>
        <v>#VALUE!</v>
      </c>
      <c r="BW428" s="0" t="e">
        <f aca="false">IF(G428/H428&gt;=1, "PLS CHECK", "")</f>
        <v>#DIV/0!</v>
      </c>
      <c r="BX428" s="0" t="e">
        <f aca="false">IF(AC428/J428&gt;=1, "PLS CHECK", "")</f>
        <v>#DIV/0!</v>
      </c>
      <c r="BY428" s="0" t="e">
        <f aca="false">IF(AE428/J428&gt;=1, "PLS CHECK", "")</f>
        <v>#DIV/0!</v>
      </c>
      <c r="BZ428" s="0" t="e">
        <f aca="false">IF(AD428/J428&gt;=1, "PLS CHECK", "")</f>
        <v>#DIV/0!</v>
      </c>
      <c r="CA428" s="0" t="str">
        <f aca="false">IF(AF428/K428&gt;=1, "PLS CHECK", "")</f>
        <v/>
      </c>
      <c r="CB428" s="0" t="str">
        <f aca="false">IF(AG428/K428&gt;=1, "PLS CHECK", "")</f>
        <v/>
      </c>
    </row>
    <row r="429" customFormat="false" ht="12.5" hidden="false" customHeight="false" outlineLevel="0" collapsed="false">
      <c r="A429" s="0" t="n">
        <v>426</v>
      </c>
      <c r="B429" s="15" t="s">
        <v>93</v>
      </c>
      <c r="C429" s="16" t="s">
        <v>94</v>
      </c>
      <c r="D429" s="0" t="s">
        <v>154</v>
      </c>
      <c r="E429" s="0" t="n">
        <v>8.2</v>
      </c>
      <c r="F429" s="0" t="n">
        <v>11.6</v>
      </c>
      <c r="G429" s="37"/>
      <c r="H429" s="37"/>
      <c r="I429" s="37"/>
      <c r="J429" s="37"/>
      <c r="K429" s="0" t="n">
        <v>0.19</v>
      </c>
      <c r="L429" s="37"/>
      <c r="M429" s="0" t="n">
        <v>8</v>
      </c>
      <c r="N429" s="0" t="n">
        <v>0</v>
      </c>
      <c r="O429" s="0" t="n">
        <v>658</v>
      </c>
      <c r="P429" s="0" t="n">
        <v>7700</v>
      </c>
      <c r="AC429" s="37"/>
      <c r="AD429" s="37"/>
      <c r="AE429" s="0" t="n">
        <v>4.45</v>
      </c>
      <c r="AF429" s="0" t="n">
        <v>0.07</v>
      </c>
      <c r="AG429" s="0" t="n">
        <v>0.01</v>
      </c>
      <c r="AH429" s="0" t="n">
        <v>17</v>
      </c>
      <c r="AJ429" s="0" t="n">
        <v>700</v>
      </c>
      <c r="BD429" s="0" t="n">
        <v>3.423</v>
      </c>
      <c r="BF429" s="0" t="n">
        <f aca="false">IF(E429&lt;11,-3.6797*E429^2+48.115*E429-53.83,280.92*EXP(-0.2027*E429))</f>
        <v>93.289972</v>
      </c>
      <c r="BG429" s="0" t="n">
        <f aca="false">32.208*LN(F429)+21.438</f>
        <v>100.379972200002</v>
      </c>
      <c r="BH429" s="0" t="n">
        <f aca="false">IF(G429&lt;=2, -10*G429+100, 88.958*EXP(-0.0755*G429))</f>
        <v>100</v>
      </c>
      <c r="BI429" s="0" t="n">
        <f aca="false">IF(I429&lt;=100, 0.0053*(I429)^2-1.0332*I429+100.76, 122.82*EXP(-0.0092*I429))</f>
        <v>100.76</v>
      </c>
      <c r="BJ429" s="0" t="n">
        <f aca="false">IF(P429&lt;=1000, -6.942*LN(P429)+107.59, -36.304*LN(P429)+310.72)</f>
        <v>-14.1636104670878</v>
      </c>
      <c r="BK429" s="0" t="e">
        <f aca="false">BF429^0.04*BG429^0.22*BH429^0.51*BI429^0.06*BJ429^0.17</f>
        <v>#NUM!</v>
      </c>
      <c r="BL429" s="0" t="e">
        <f aca="false">IF(BK429&gt;=90, "Very Good", IF(BK429&gt;=80, "Good", IF(BK429&gt;=70, "Slightly Good", IF(BK429&gt;=60, "Average", IF(BK429&gt;=50, "Slightly Poor", IF(BK429&gt;=40, "Poor", "Very Poor"))))))</f>
        <v>#NUM!</v>
      </c>
      <c r="BM429" s="0" t="n">
        <f aca="false">IF(P429&lt;=1000, -6.942*LN(P429)+107.59, IF(AND(P429&gt;1000, P429&lt;=5213),-36.304*LN(P429)+310.72, IF(P429&gt;5213, 10)))</f>
        <v>10</v>
      </c>
      <c r="BN429" s="0" t="n">
        <f aca="false">BF429^0.04*BG429^0.22*BH429^0.51*BI429^0.06*BM429^0.17</f>
        <v>67.5076583302186</v>
      </c>
      <c r="BO429" s="0" t="str">
        <f aca="false">IF(BN429&gt;=90, "Very Good", IF(BN429&gt;=80, "Good", IF(BN429&gt;=70, "Slightly Good", IF(BN429&gt;=60, "Average", IF(BN429&gt;=50, "Slightly Poor", IF(BN429&gt;=40, "Poor", "Very Poor"))))))</f>
        <v>Average</v>
      </c>
      <c r="BP429" s="0" t="n">
        <f aca="false">IF(AJ429&lt;=1000, -6.942*LN(AJ429)+107.59, IF(AND(AJ429&gt;1000, AJ429&lt;=5213),-36.304*LN(AJ429)+310.72, IF(AJ429&gt;5213, 10)))</f>
        <v>62.1124003141287</v>
      </c>
      <c r="BQ429" s="0" t="n">
        <f aca="false">BF429^0.04*BG429^0.22*BH429^0.51*BI429^0.06*BP429^0.17</f>
        <v>92.0859466083356</v>
      </c>
      <c r="BR429" s="0" t="str">
        <f aca="false">IF(BQ429&gt;=90, "Very Good", IF(BQ429&gt;=80, "Good", IF(BQ429&gt;=70, "Slightly Good", IF(BQ429&gt;=60, "Average", IF(BQ429&gt;=50, "Slightly Poor", IF(BQ429&gt;=40, "Poor", "Very Poor"))))))</f>
        <v>Very Good</v>
      </c>
      <c r="BT429" s="0" t="n">
        <f aca="false">9.81*LN(AH429)+30.6</f>
        <v>58.3938229051915</v>
      </c>
      <c r="BU429" s="0" t="str">
        <f aca="false">IF(BT429&lt;30, "Clean water", IF(AND(BT429&gt;=30, BT429&lt;40), "Hypolimia", IF(AND(BT429&gt;=40,BT429&lt;50), "Mesotrophic", IF(AND(BT429&gt;=50, BT429&lt;70), "Eutrophic", IF(BT429&gt;70,"Hypertrophic")))))</f>
        <v>Eutrophic</v>
      </c>
      <c r="BW429" s="0" t="e">
        <f aca="false">IF(G429/H429&gt;=1, "PLS CHECK", "")</f>
        <v>#DIV/0!</v>
      </c>
      <c r="BX429" s="0" t="e">
        <f aca="false">IF(AC429/J429&gt;=1, "PLS CHECK", "")</f>
        <v>#DIV/0!</v>
      </c>
      <c r="BY429" s="0" t="e">
        <f aca="false">IF(AE429/J429&gt;=1, "PLS CHECK", "")</f>
        <v>#DIV/0!</v>
      </c>
      <c r="BZ429" s="0" t="e">
        <f aca="false">IF(AD429/J429&gt;=1, "PLS CHECK", "")</f>
        <v>#DIV/0!</v>
      </c>
      <c r="CA429" s="0" t="str">
        <f aca="false">IF(AF429/K429&gt;=1, "PLS CHECK", "")</f>
        <v/>
      </c>
      <c r="CB429" s="0" t="str">
        <f aca="false">IF(AG429/K429&gt;=1, "PLS CHECK", "")</f>
        <v/>
      </c>
    </row>
    <row r="430" customFormat="false" ht="12.5" hidden="false" customHeight="false" outlineLevel="0" collapsed="false">
      <c r="A430" s="0" t="n">
        <v>427</v>
      </c>
      <c r="B430" s="15" t="s">
        <v>95</v>
      </c>
      <c r="C430" s="16" t="s">
        <v>96</v>
      </c>
      <c r="D430" s="0" t="s">
        <v>154</v>
      </c>
      <c r="E430" s="0" t="n">
        <v>7.5</v>
      </c>
      <c r="F430" s="0" t="n">
        <v>11.5</v>
      </c>
      <c r="G430" s="0" t="n">
        <v>3.6</v>
      </c>
      <c r="H430" s="0" t="n">
        <v>7.3</v>
      </c>
      <c r="I430" s="0" t="n">
        <v>4</v>
      </c>
      <c r="J430" s="37"/>
      <c r="K430" s="0" t="n">
        <v>0.033</v>
      </c>
      <c r="L430" s="37"/>
      <c r="M430" s="0" t="n">
        <v>4.1</v>
      </c>
      <c r="N430" s="0" t="n">
        <v>0</v>
      </c>
      <c r="O430" s="37"/>
      <c r="P430" s="0" t="n">
        <v>37000</v>
      </c>
      <c r="AC430" s="37"/>
      <c r="AD430" s="37"/>
      <c r="AE430" s="0" t="n">
        <v>4.609</v>
      </c>
      <c r="AF430" s="0" t="n">
        <v>0.019</v>
      </c>
      <c r="AG430" s="0" t="n">
        <v>0.012</v>
      </c>
      <c r="AH430" s="0" t="n">
        <v>2.9</v>
      </c>
      <c r="AJ430" s="0" t="n">
        <v>620</v>
      </c>
      <c r="BF430" s="0" t="n">
        <f aca="false">IF(E430&lt;11,-3.6797*E430^2+48.115*E430-53.83,280.92*EXP(-0.2027*E430))</f>
        <v>100.049375</v>
      </c>
      <c r="BG430" s="0" t="n">
        <f aca="false">32.208*LN(F430)+21.438</f>
        <v>100.101113315171</v>
      </c>
      <c r="BH430" s="0" t="n">
        <f aca="false">IF(G430&lt;=2, -10*G430+100, 88.958*EXP(-0.0755*G430))</f>
        <v>67.7865873198524</v>
      </c>
      <c r="BI430" s="0" t="n">
        <f aca="false">IF(I430&lt;=100, 0.0053*(I430)^2-1.0332*I430+100.76, 122.82*EXP(-0.0092*I430))</f>
        <v>96.712</v>
      </c>
      <c r="BJ430" s="0" t="n">
        <f aca="false">IF(P430&lt;=1000, -6.942*LN(P430)+107.59, -36.304*LN(P430)+310.72)</f>
        <v>-71.1499115488034</v>
      </c>
      <c r="BK430" s="0" t="e">
        <f aca="false">BF430^0.04*BG430^0.22*BH430^0.51*BI430^0.06*BJ430^0.17</f>
        <v>#NUM!</v>
      </c>
      <c r="BL430" s="0" t="e">
        <f aca="false">IF(BK430&gt;=90, "Very Good", IF(BK430&gt;=80, "Good", IF(BK430&gt;=70, "Slightly Good", IF(BK430&gt;=60, "Average", IF(BK430&gt;=50, "Slightly Poor", IF(BK430&gt;=40, "Poor", "Very Poor"))))))</f>
        <v>#NUM!</v>
      </c>
      <c r="BM430" s="0" t="n">
        <f aca="false">IF(P430&lt;=1000, -6.942*LN(P430)+107.59, IF(AND(P430&gt;1000, P430&lt;=5213),-36.304*LN(P430)+310.72, IF(P430&gt;5213, 10)))</f>
        <v>10</v>
      </c>
      <c r="BN430" s="0" t="n">
        <f aca="false">BF430^0.04*BG430^0.22*BH430^0.51*BI430^0.06*BM430^0.17</f>
        <v>55.3499559434757</v>
      </c>
      <c r="BO430" s="0" t="str">
        <f aca="false">IF(BN430&gt;=90, "Very Good", IF(BN430&gt;=80, "Good", IF(BN430&gt;=70, "Slightly Good", IF(BN430&gt;=60, "Average", IF(BN430&gt;=50, "Slightly Poor", IF(BN430&gt;=40, "Poor", "Very Poor"))))))</f>
        <v>Slightly Poor</v>
      </c>
      <c r="BP430" s="0" t="n">
        <f aca="false">IF(AJ430&lt;=1000, -6.942*LN(AJ430)+107.59, IF(AND(AJ430&gt;1000, AJ430&lt;=5213),-36.304*LN(AJ430)+310.72, IF(AJ430&gt;5213, 10)))</f>
        <v>62.9548873834523</v>
      </c>
      <c r="BQ430" s="0" t="n">
        <f aca="false">BF430^0.04*BG430^0.22*BH430^0.51*BI430^0.06*BP430^0.17</f>
        <v>75.6749750195936</v>
      </c>
      <c r="BR430" s="0" t="str">
        <f aca="false">IF(BQ430&gt;=90, "Very Good", IF(BQ430&gt;=80, "Good", IF(BQ430&gt;=70, "Slightly Good", IF(BQ430&gt;=60, "Average", IF(BQ430&gt;=50, "Slightly Poor", IF(BQ430&gt;=40, "Poor", "Very Poor"))))))</f>
        <v>Slightly Good</v>
      </c>
      <c r="BT430" s="0" t="n">
        <f aca="false">9.81*LN(AH430)+30.6</f>
        <v>41.0448123298957</v>
      </c>
      <c r="BU430" s="0" t="str">
        <f aca="false">IF(BT430&lt;30, "Clean water", IF(AND(BT430&gt;=30, BT430&lt;40), "Hypolimia", IF(AND(BT430&gt;=40,BT430&lt;50), "Mesotrophic", IF(AND(BT430&gt;=50, BT430&lt;70), "Eutrophic", IF(BT430&gt;70,"Hypertrophic")))))</f>
        <v>Mesotrophic</v>
      </c>
      <c r="BW430" s="0" t="str">
        <f aca="false">IF(G430/H430&gt;=1, "PLS CHECK", "")</f>
        <v/>
      </c>
      <c r="BX430" s="0" t="e">
        <f aca="false">IF(AC430/J430&gt;=1, "PLS CHECK", "")</f>
        <v>#DIV/0!</v>
      </c>
      <c r="BY430" s="0" t="e">
        <f aca="false">IF(AE430/J430&gt;=1, "PLS CHECK", "")</f>
        <v>#DIV/0!</v>
      </c>
      <c r="BZ430" s="0" t="e">
        <f aca="false">IF(AD430/J430&gt;=1, "PLS CHECK", "")</f>
        <v>#DIV/0!</v>
      </c>
      <c r="CA430" s="0" t="str">
        <f aca="false">IF(AF430/K430&gt;=1, "PLS CHECK", "")</f>
        <v/>
      </c>
      <c r="CB430" s="0" t="str">
        <f aca="false">IF(AG430/K430&gt;=1, "PLS CHECK", "")</f>
        <v/>
      </c>
    </row>
    <row r="431" customFormat="false" ht="12.5" hidden="false" customHeight="false" outlineLevel="0" collapsed="false">
      <c r="A431" s="0" t="n">
        <v>428</v>
      </c>
      <c r="B431" s="15" t="s">
        <v>97</v>
      </c>
      <c r="C431" s="16" t="s">
        <v>98</v>
      </c>
      <c r="D431" s="0" t="s">
        <v>154</v>
      </c>
      <c r="E431" s="0" t="n">
        <v>8.2</v>
      </c>
      <c r="F431" s="37"/>
      <c r="G431" s="0" t="n">
        <v>2.9</v>
      </c>
      <c r="H431" s="0" t="n">
        <v>3.3</v>
      </c>
      <c r="I431" s="0" t="n">
        <v>3.4</v>
      </c>
      <c r="J431" s="0" t="n">
        <v>2.789</v>
      </c>
      <c r="K431" s="0" t="n">
        <v>0.017</v>
      </c>
      <c r="L431" s="0" t="n">
        <v>1.9</v>
      </c>
      <c r="M431" s="0" t="n">
        <v>3.4</v>
      </c>
      <c r="N431" s="0" t="n">
        <v>0</v>
      </c>
      <c r="O431" s="0" t="n">
        <v>239</v>
      </c>
      <c r="P431" s="37"/>
      <c r="AC431" s="0" t="n">
        <v>2.727</v>
      </c>
      <c r="AD431" s="0" t="n">
        <v>0.112</v>
      </c>
      <c r="AE431" s="0" t="n">
        <v>2.486</v>
      </c>
      <c r="AF431" s="37"/>
      <c r="AG431" s="0" t="n">
        <v>0.004</v>
      </c>
      <c r="AH431" s="0" t="n">
        <v>2.9</v>
      </c>
      <c r="AJ431" s="37"/>
      <c r="BF431" s="0" t="n">
        <f aca="false">IF(E431&lt;11,-3.6797*E431^2+48.115*E431-53.83,280.92*EXP(-0.2027*E431))</f>
        <v>93.289972</v>
      </c>
      <c r="BG431" s="0" t="e">
        <f aca="false">32.208*LN(F431)+21.438</f>
        <v>#VALUE!</v>
      </c>
      <c r="BH431" s="0" t="n">
        <f aca="false">IF(G431&lt;=2, -10*G431+100, 88.958*EXP(-0.0755*G431))</f>
        <v>71.4654665875093</v>
      </c>
      <c r="BI431" s="0" t="n">
        <f aca="false">IF(I431&lt;=100, 0.0053*(I431)^2-1.0332*I431+100.76, 122.82*EXP(-0.0092*I431))</f>
        <v>97.308388</v>
      </c>
      <c r="BJ431" s="0" t="e">
        <f aca="false">IF(P431&lt;=1000, -6.942*LN(P431)+107.59, -36.304*LN(P431)+310.72)</f>
        <v>#VALUE!</v>
      </c>
      <c r="BK431" s="0" t="e">
        <f aca="false">BF431^0.04*BG431^0.22*BH431^0.51*BI431^0.06*BJ431^0.17</f>
        <v>#VALUE!</v>
      </c>
      <c r="BL431" s="0" t="e">
        <f aca="false">IF(BK431&gt;=90, "Very Good", IF(BK431&gt;=80, "Good", IF(BK431&gt;=70, "Slightly Good", IF(BK431&gt;=60, "Average", IF(BK431&gt;=50, "Slightly Poor", IF(BK431&gt;=40, "Poor", "Very Poor"))))))</f>
        <v>#VALUE!</v>
      </c>
      <c r="BM431" s="0" t="e">
        <f aca="false">IF(P431&lt;=1000, -6.942*LN(P431)+107.59, IF(AND(P431&gt;1000, P431&lt;=5213),-36.304*LN(P431)+310.72, IF(P431&gt;5213, 10)))</f>
        <v>#VALUE!</v>
      </c>
      <c r="BN431" s="0" t="e">
        <f aca="false">BF431^0.04*BG431^0.22*BH431^0.51*BI431^0.06*BM431^0.17</f>
        <v>#VALUE!</v>
      </c>
      <c r="BO431" s="0" t="e">
        <f aca="false">IF(BN431&gt;=90, "Very Good", IF(BN431&gt;=80, "Good", IF(BN431&gt;=70, "Slightly Good", IF(BN431&gt;=60, "Average", IF(BN431&gt;=50, "Slightly Poor", IF(BN431&gt;=40, "Poor", "Very Poor"))))))</f>
        <v>#VALUE!</v>
      </c>
      <c r="BP431" s="0" t="e">
        <f aca="false">IF(AJ431&lt;=1000, -6.942*LN(AJ431)+107.59, IF(AND(AJ431&gt;1000, AJ431&lt;=5213),-36.304*LN(AJ431)+310.72, IF(AJ431&gt;5213, 10)))</f>
        <v>#VALUE!</v>
      </c>
      <c r="BQ431" s="0" t="e">
        <f aca="false">BF431^0.04*BG431^0.22*BH431^0.51*BI431^0.06*BP431^0.17</f>
        <v>#VALUE!</v>
      </c>
      <c r="BR431" s="0" t="e">
        <f aca="false">IF(BQ431&gt;=90, "Very Good", IF(BQ431&gt;=80, "Good", IF(BQ431&gt;=70, "Slightly Good", IF(BQ431&gt;=60, "Average", IF(BQ431&gt;=50, "Slightly Poor", IF(BQ431&gt;=40, "Poor", "Very Poor"))))))</f>
        <v>#VALUE!</v>
      </c>
      <c r="BT431" s="0" t="n">
        <f aca="false">9.81*LN(AH431)+30.6</f>
        <v>41.0448123298957</v>
      </c>
      <c r="BU431" s="0" t="str">
        <f aca="false">IF(BT431&lt;30, "Clean water", IF(AND(BT431&gt;=30, BT431&lt;40), "Hypolimia", IF(AND(BT431&gt;=40,BT431&lt;50), "Mesotrophic", IF(AND(BT431&gt;=50, BT431&lt;70), "Eutrophic", IF(BT431&gt;70,"Hypertrophic")))))</f>
        <v>Mesotrophic</v>
      </c>
      <c r="BW431" s="0" t="str">
        <f aca="false">IF(G431/H431&gt;=1, "PLS CHECK", "")</f>
        <v/>
      </c>
      <c r="BX431" s="0" t="str">
        <f aca="false">IF(AC431/J431&gt;=1, "PLS CHECK", "")</f>
        <v/>
      </c>
      <c r="BY431" s="0" t="str">
        <f aca="false">IF(AE431/J431&gt;=1, "PLS CHECK", "")</f>
        <v/>
      </c>
      <c r="BZ431" s="0" t="str">
        <f aca="false">IF(AD431/J431&gt;=1, "PLS CHECK", "")</f>
        <v/>
      </c>
      <c r="CA431" s="0" t="str">
        <f aca="false">IF(AF431/K431&gt;=1, "PLS CHECK", "")</f>
        <v/>
      </c>
      <c r="CB431" s="0" t="str">
        <f aca="false">IF(AG431/K431&gt;=1, "PLS CHECK", "")</f>
        <v/>
      </c>
    </row>
    <row r="432" customFormat="false" ht="12.5" hidden="false" customHeight="false" outlineLevel="0" collapsed="false">
      <c r="A432" s="0" t="n">
        <v>429</v>
      </c>
      <c r="B432" s="15" t="s">
        <v>99</v>
      </c>
      <c r="C432" s="16" t="s">
        <v>100</v>
      </c>
      <c r="D432" s="0" t="s">
        <v>154</v>
      </c>
      <c r="E432" s="0" t="n">
        <v>7.7</v>
      </c>
      <c r="F432" s="0" t="n">
        <v>13</v>
      </c>
      <c r="G432" s="0" t="n">
        <v>3.4</v>
      </c>
      <c r="H432" s="0" t="n">
        <v>6.6</v>
      </c>
      <c r="I432" s="37"/>
      <c r="J432" s="37"/>
      <c r="K432" s="37"/>
      <c r="L432" s="0" t="n">
        <v>4.1</v>
      </c>
      <c r="M432" s="0" t="n">
        <v>7.8</v>
      </c>
      <c r="O432" s="0" t="n">
        <v>595</v>
      </c>
      <c r="BD432" s="0" t="n">
        <v>0.415</v>
      </c>
      <c r="BF432" s="0" t="n">
        <f aca="false">IF(E432&lt;11,-3.6797*E432^2+48.115*E432-53.83,280.92*EXP(-0.2027*E432))</f>
        <v>98.486087</v>
      </c>
      <c r="BG432" s="0" t="n">
        <f aca="false">32.208*LN(F432)+21.438</f>
        <v>104.049888905121</v>
      </c>
      <c r="BH432" s="0" t="n">
        <f aca="false">IF(G432&lt;=2, -10*G432+100, 88.958*EXP(-0.0755*G432))</f>
        <v>68.8179318432025</v>
      </c>
      <c r="BI432" s="0" t="n">
        <f aca="false">IF(I432&lt;=100, 0.0053*(I432)^2-1.0332*I432+100.76, 122.82*EXP(-0.0092*I432))</f>
        <v>100.76</v>
      </c>
      <c r="BJ432" s="0" t="e">
        <f aca="false">IF(P432&lt;=1000, -6.942*LN(P432)+107.59, -36.304*LN(P432)+310.72)</f>
        <v>#VALUE!</v>
      </c>
      <c r="BK432" s="0" t="e">
        <f aca="false">BF432^0.04*BG432^0.22*BH432^0.51*BI432^0.06*BJ432^0.17</f>
        <v>#VALUE!</v>
      </c>
      <c r="BL432" s="0" t="e">
        <f aca="false">IF(BK432&gt;=90, "Very Good", IF(BK432&gt;=80, "Good", IF(BK432&gt;=70, "Slightly Good", IF(BK432&gt;=60, "Average", IF(BK432&gt;=50, "Slightly Poor", IF(BK432&gt;=40, "Poor", "Very Poor"))))))</f>
        <v>#VALUE!</v>
      </c>
      <c r="BM432" s="0" t="e">
        <f aca="false">IF(P432&lt;=1000, -6.942*LN(P432)+107.59, IF(AND(P432&gt;1000, P432&lt;=5213),-36.304*LN(P432)+310.72, IF(P432&gt;5213, 10)))</f>
        <v>#VALUE!</v>
      </c>
      <c r="BN432" s="0" t="e">
        <f aca="false">BF432^0.04*BG432^0.22*BH432^0.51*BI432^0.06*BM432^0.17</f>
        <v>#VALUE!</v>
      </c>
      <c r="BO432" s="0" t="e">
        <f aca="false">IF(BN432&gt;=90, "Very Good", IF(BN432&gt;=80, "Good", IF(BN432&gt;=70, "Slightly Good", IF(BN432&gt;=60, "Average", IF(BN432&gt;=50, "Slightly Poor", IF(BN432&gt;=40, "Poor", "Very Poor"))))))</f>
        <v>#VALUE!</v>
      </c>
      <c r="BP432" s="0" t="e">
        <f aca="false">IF(AJ432&lt;=1000, -6.942*LN(AJ432)+107.59, IF(AND(AJ432&gt;1000, AJ432&lt;=5213),-36.304*LN(AJ432)+310.72, IF(AJ432&gt;5213, 10)))</f>
        <v>#VALUE!</v>
      </c>
      <c r="BQ432" s="0" t="e">
        <f aca="false">BF432^0.04*BG432^0.22*BH432^0.51*BI432^0.06*BP432^0.17</f>
        <v>#VALUE!</v>
      </c>
      <c r="BR432" s="0" t="e">
        <f aca="false">IF(BQ432&gt;=90, "Very Good", IF(BQ432&gt;=80, "Good", IF(BQ432&gt;=70, "Slightly Good", IF(BQ432&gt;=60, "Average", IF(BQ432&gt;=50, "Slightly Poor", IF(BQ432&gt;=40, "Poor", "Very Poor"))))))</f>
        <v>#VALUE!</v>
      </c>
      <c r="BT432" s="0" t="e">
        <f aca="false">9.81*LN(AH432)+30.6</f>
        <v>#VALUE!</v>
      </c>
      <c r="BU432" s="0" t="e">
        <f aca="false">IF(BT432&lt;30, "Clean water", IF(AND(BT432&gt;=30, BT432&lt;40), "Hypolimia", IF(AND(BT432&gt;=40,BT432&lt;50), "Mesotrophic", IF(AND(BT432&gt;=50, BT432&lt;70), "Eutrophic", IF(BT432&gt;70,"Hypertrophic")))))</f>
        <v>#VALUE!</v>
      </c>
      <c r="BW432" s="0" t="str">
        <f aca="false">IF(G432/H432&gt;=1, "PLS CHECK", "")</f>
        <v/>
      </c>
      <c r="BX432" s="0" t="e">
        <f aca="false">IF(AC432/J432&gt;=1, "PLS CHECK", "")</f>
        <v>#DIV/0!</v>
      </c>
      <c r="BY432" s="0" t="e">
        <f aca="false">IF(AE432/J432&gt;=1, "PLS CHECK", "")</f>
        <v>#DIV/0!</v>
      </c>
      <c r="BZ432" s="0" t="e">
        <f aca="false">IF(AD432/J432&gt;=1, "PLS CHECK", "")</f>
        <v>#DIV/0!</v>
      </c>
      <c r="CA432" s="0" t="e">
        <f aca="false">IF(AF432/K432&gt;=1, "PLS CHECK", "")</f>
        <v>#DIV/0!</v>
      </c>
      <c r="CB432" s="0" t="e">
        <f aca="false">IF(AG432/K432&gt;=1, "PLS CHECK", "")</f>
        <v>#DIV/0!</v>
      </c>
    </row>
    <row r="433" customFormat="false" ht="12.5" hidden="false" customHeight="false" outlineLevel="0" collapsed="false">
      <c r="A433" s="0" t="n">
        <v>430</v>
      </c>
      <c r="B433" s="15" t="s">
        <v>99</v>
      </c>
      <c r="C433" s="16" t="s">
        <v>100</v>
      </c>
      <c r="D433" s="0" t="s">
        <v>154</v>
      </c>
      <c r="E433" s="0" t="n">
        <v>7.6</v>
      </c>
      <c r="F433" s="0" t="n">
        <v>13.8</v>
      </c>
      <c r="G433" s="0" t="n">
        <v>1.9</v>
      </c>
      <c r="H433" s="0" t="n">
        <v>3.2</v>
      </c>
      <c r="I433" s="0" t="n">
        <v>2.1</v>
      </c>
      <c r="J433" s="0" t="n">
        <v>7.3</v>
      </c>
      <c r="K433" s="0" t="n">
        <v>0.045</v>
      </c>
      <c r="L433" s="0" t="n">
        <v>2.5</v>
      </c>
      <c r="M433" s="0" t="n">
        <v>1.2</v>
      </c>
      <c r="N433" s="0" t="n">
        <v>0</v>
      </c>
      <c r="O433" s="0" t="n">
        <v>607</v>
      </c>
      <c r="P433" s="0" t="n">
        <v>11000</v>
      </c>
      <c r="AC433" s="0" t="n">
        <v>7.132</v>
      </c>
      <c r="AD433" s="0" t="n">
        <v>0.04</v>
      </c>
      <c r="AE433" s="0" t="n">
        <v>6.36</v>
      </c>
      <c r="AF433" s="0" t="n">
        <v>0.033</v>
      </c>
      <c r="AG433" s="0" t="n">
        <v>0.02</v>
      </c>
      <c r="AH433" s="0" t="n">
        <v>1.8</v>
      </c>
      <c r="AJ433" s="0" t="n">
        <v>260</v>
      </c>
      <c r="BF433" s="0" t="n">
        <f aca="false">IF(E433&lt;11,-3.6797*E433^2+48.115*E433-53.83,280.92*EXP(-0.2027*E433))</f>
        <v>99.304528</v>
      </c>
      <c r="BG433" s="0" t="n">
        <f aca="false">32.208*LN(F433)+21.438</f>
        <v>105.973326016391</v>
      </c>
      <c r="BH433" s="0" t="n">
        <f aca="false">IF(G433&lt;=2, -10*G433+100, 88.958*EXP(-0.0755*G433))</f>
        <v>81</v>
      </c>
      <c r="BI433" s="0" t="n">
        <f aca="false">IF(I433&lt;=100, 0.0053*(I433)^2-1.0332*I433+100.76, 122.82*EXP(-0.0092*I433))</f>
        <v>98.613653</v>
      </c>
      <c r="BJ433" s="0" t="n">
        <f aca="false">IF(P433&lt;=1000, -6.942*LN(P433)+107.59, -36.304*LN(P433)+310.72)</f>
        <v>-27.1123376318395</v>
      </c>
      <c r="BK433" s="0" t="e">
        <f aca="false">BF433^0.04*BG433^0.22*BH433^0.51*BI433^0.06*BJ433^0.17</f>
        <v>#NUM!</v>
      </c>
      <c r="BL433" s="0" t="e">
        <f aca="false">IF(BK433&gt;=90, "Very Good", IF(BK433&gt;=80, "Good", IF(BK433&gt;=70, "Slightly Good", IF(BK433&gt;=60, "Average", IF(BK433&gt;=50, "Slightly Poor", IF(BK433&gt;=40, "Poor", "Very Poor"))))))</f>
        <v>#NUM!</v>
      </c>
      <c r="BM433" s="0" t="n">
        <f aca="false">IF(P433&lt;=1000, -6.942*LN(P433)+107.59, IF(AND(P433&gt;1000, P433&lt;=5213),-36.304*LN(P433)+310.72, IF(P433&gt;5213, 10)))</f>
        <v>10</v>
      </c>
      <c r="BN433" s="0" t="n">
        <f aca="false">BF433^0.04*BG433^0.22*BH433^0.51*BI433^0.06*BM433^0.17</f>
        <v>61.4307176392279</v>
      </c>
      <c r="BO433" s="0" t="str">
        <f aca="false">IF(BN433&gt;=90, "Very Good", IF(BN433&gt;=80, "Good", IF(BN433&gt;=70, "Slightly Good", IF(BN433&gt;=60, "Average", IF(BN433&gt;=50, "Slightly Poor", IF(BN433&gt;=40, "Poor", "Very Poor"))))))</f>
        <v>Average</v>
      </c>
      <c r="BP433" s="0" t="n">
        <f aca="false">IF(AJ433&lt;=1000, -6.942*LN(AJ433)+107.59, IF(AND(AJ433&gt;1000, AJ433&lt;=5213),-36.304*LN(AJ433)+310.72, IF(AJ433&gt;5213, 10)))</f>
        <v>68.9877481174902</v>
      </c>
      <c r="BQ433" s="0" t="n">
        <f aca="false">BF433^0.04*BG433^0.22*BH433^0.51*BI433^0.06*BP433^0.17</f>
        <v>85.3054588911985</v>
      </c>
      <c r="BR433" s="0" t="str">
        <f aca="false">IF(BQ433&gt;=90, "Very Good", IF(BQ433&gt;=80, "Good", IF(BQ433&gt;=70, "Slightly Good", IF(BQ433&gt;=60, "Average", IF(BQ433&gt;=50, "Slightly Poor", IF(BQ433&gt;=40, "Poor", "Very Poor"))))))</f>
        <v>Good</v>
      </c>
      <c r="BT433" s="0" t="n">
        <f aca="false">9.81*LN(AH433)+30.6</f>
        <v>36.3661871826898</v>
      </c>
      <c r="BU433" s="0" t="str">
        <f aca="false">IF(BT433&lt;30, "Clean water", IF(AND(BT433&gt;=30, BT433&lt;40), "Hypolimia", IF(AND(BT433&gt;=40,BT433&lt;50), "Mesotrophic", IF(AND(BT433&gt;=50, BT433&lt;70), "Eutrophic", IF(BT433&gt;70,"Hypertrophic")))))</f>
        <v>Hypolimia</v>
      </c>
      <c r="BW433" s="0" t="str">
        <f aca="false">IF(G433/H433&gt;=1, "PLS CHECK", "")</f>
        <v/>
      </c>
      <c r="BX433" s="0" t="str">
        <f aca="false">IF(AC433/J433&gt;=1, "PLS CHECK", "")</f>
        <v/>
      </c>
      <c r="BY433" s="0" t="str">
        <f aca="false">IF(AE433/J433&gt;=1, "PLS CHECK", "")</f>
        <v/>
      </c>
      <c r="BZ433" s="0" t="str">
        <f aca="false">IF(AD433/J433&gt;=1, "PLS CHECK", "")</f>
        <v/>
      </c>
      <c r="CA433" s="0" t="str">
        <f aca="false">IF(AF433/K433&gt;=1, "PLS CHECK", "")</f>
        <v/>
      </c>
      <c r="CB433" s="0" t="str">
        <f aca="false">IF(AG433/K433&gt;=1, "PLS CHECK", "")</f>
        <v/>
      </c>
    </row>
    <row r="434" customFormat="false" ht="12.5" hidden="false" customHeight="false" outlineLevel="0" collapsed="false">
      <c r="A434" s="0" t="n">
        <v>431</v>
      </c>
      <c r="B434" s="15" t="s">
        <v>101</v>
      </c>
      <c r="C434" s="16" t="s">
        <v>102</v>
      </c>
      <c r="D434" s="0" t="s">
        <v>154</v>
      </c>
      <c r="E434" s="37"/>
      <c r="F434" s="0" t="n">
        <v>12.9</v>
      </c>
      <c r="G434" s="0" t="n">
        <v>3</v>
      </c>
      <c r="H434" s="0" t="n">
        <v>5</v>
      </c>
      <c r="I434" s="0" t="n">
        <v>4.8</v>
      </c>
      <c r="J434" s="0" t="n">
        <v>6.244</v>
      </c>
      <c r="K434" s="0" t="n">
        <v>0.05</v>
      </c>
      <c r="L434" s="0" t="n">
        <v>2.5</v>
      </c>
      <c r="M434" s="0" t="n">
        <v>2.9</v>
      </c>
      <c r="N434" s="0" t="n">
        <v>0</v>
      </c>
      <c r="O434" s="0" t="n">
        <v>376</v>
      </c>
      <c r="P434" s="37"/>
      <c r="AC434" s="0" t="n">
        <v>6.051</v>
      </c>
      <c r="AD434" s="0" t="n">
        <v>0.924</v>
      </c>
      <c r="AE434" s="0" t="n">
        <v>4.854</v>
      </c>
      <c r="AF434" s="0" t="n">
        <v>0.034</v>
      </c>
      <c r="AG434" s="0" t="n">
        <v>0.015</v>
      </c>
      <c r="AH434" s="0" t="n">
        <v>6.7</v>
      </c>
      <c r="AJ434" s="37"/>
      <c r="BF434" s="0" t="n">
        <f aca="false">IF(E434&lt;11,-3.6797*E434^2+48.115*E434-53.83,280.92*EXP(-0.2027*E434))</f>
        <v>-53.83</v>
      </c>
      <c r="BG434" s="0" t="n">
        <f aca="false">32.208*LN(F434)+21.438</f>
        <v>103.801177244529</v>
      </c>
      <c r="BH434" s="0" t="n">
        <f aca="false">IF(G434&lt;=2, -10*G434+100, 88.958*EXP(-0.0755*G434))</f>
        <v>70.9279340534787</v>
      </c>
      <c r="BI434" s="0" t="n">
        <f aca="false">IF(I434&lt;=100, 0.0053*(I434)^2-1.0332*I434+100.76, 122.82*EXP(-0.0092*I434))</f>
        <v>95.922752</v>
      </c>
      <c r="BJ434" s="0" t="e">
        <f aca="false">IF(P434&lt;=1000, -6.942*LN(P434)+107.59, -36.304*LN(P434)+310.72)</f>
        <v>#VALUE!</v>
      </c>
      <c r="BK434" s="0" t="e">
        <f aca="false">BF434^0.04*BG434^0.22*BH434^0.51*BI434^0.06*BJ434^0.17</f>
        <v>#VALUE!</v>
      </c>
      <c r="BL434" s="0" t="e">
        <f aca="false">IF(BK434&gt;=90, "Very Good", IF(BK434&gt;=80, "Good", IF(BK434&gt;=70, "Slightly Good", IF(BK434&gt;=60, "Average", IF(BK434&gt;=50, "Slightly Poor", IF(BK434&gt;=40, "Poor", "Very Poor"))))))</f>
        <v>#VALUE!</v>
      </c>
      <c r="BM434" s="0" t="e">
        <f aca="false">IF(P434&lt;=1000, -6.942*LN(P434)+107.59, IF(AND(P434&gt;1000, P434&lt;=5213),-36.304*LN(P434)+310.72, IF(P434&gt;5213, 10)))</f>
        <v>#VALUE!</v>
      </c>
      <c r="BN434" s="0" t="e">
        <f aca="false">BF434^0.04*BG434^0.22*BH434^0.51*BI434^0.06*BM434^0.17</f>
        <v>#VALUE!</v>
      </c>
      <c r="BO434" s="0" t="e">
        <f aca="false">IF(BN434&gt;=90, "Very Good", IF(BN434&gt;=80, "Good", IF(BN434&gt;=70, "Slightly Good", IF(BN434&gt;=60, "Average", IF(BN434&gt;=50, "Slightly Poor", IF(BN434&gt;=40, "Poor", "Very Poor"))))))</f>
        <v>#VALUE!</v>
      </c>
      <c r="BP434" s="0" t="e">
        <f aca="false">IF(AJ434&lt;=1000, -6.942*LN(AJ434)+107.59, IF(AND(AJ434&gt;1000, AJ434&lt;=5213),-36.304*LN(AJ434)+310.72, IF(AJ434&gt;5213, 10)))</f>
        <v>#VALUE!</v>
      </c>
      <c r="BQ434" s="0" t="e">
        <f aca="false">BF434^0.04*BG434^0.22*BH434^0.51*BI434^0.06*BP434^0.17</f>
        <v>#VALUE!</v>
      </c>
      <c r="BR434" s="0" t="e">
        <f aca="false">IF(BQ434&gt;=90, "Very Good", IF(BQ434&gt;=80, "Good", IF(BQ434&gt;=70, "Slightly Good", IF(BQ434&gt;=60, "Average", IF(BQ434&gt;=50, "Slightly Poor", IF(BQ434&gt;=40, "Poor", "Very Poor"))))))</f>
        <v>#VALUE!</v>
      </c>
      <c r="BT434" s="0" t="n">
        <f aca="false">9.81*LN(AH434)+30.6</f>
        <v>49.2596748339538</v>
      </c>
      <c r="BU434" s="0" t="str">
        <f aca="false">IF(BT434&lt;30, "Clean water", IF(AND(BT434&gt;=30, BT434&lt;40), "Hypolimia", IF(AND(BT434&gt;=40,BT434&lt;50), "Mesotrophic", IF(AND(BT434&gt;=50, BT434&lt;70), "Eutrophic", IF(BT434&gt;70,"Hypertrophic")))))</f>
        <v>Mesotrophic</v>
      </c>
      <c r="BW434" s="0" t="str">
        <f aca="false">IF(G434/H434&gt;=1, "PLS CHECK", "")</f>
        <v/>
      </c>
      <c r="BX434" s="0" t="str">
        <f aca="false">IF(AC434/J434&gt;=1, "PLS CHECK", "")</f>
        <v/>
      </c>
      <c r="BY434" s="0" t="str">
        <f aca="false">IF(AE434/J434&gt;=1, "PLS CHECK", "")</f>
        <v/>
      </c>
      <c r="BZ434" s="0" t="str">
        <f aca="false">IF(AD434/J434&gt;=1, "PLS CHECK", "")</f>
        <v/>
      </c>
      <c r="CA434" s="0" t="str">
        <f aca="false">IF(AF434/K434&gt;=1, "PLS CHECK", "")</f>
        <v/>
      </c>
      <c r="CB434" s="0" t="str">
        <f aca="false">IF(AG434/K434&gt;=1, "PLS CHECK", "")</f>
        <v/>
      </c>
    </row>
    <row r="435" customFormat="false" ht="12.5" hidden="false" customHeight="false" outlineLevel="0" collapsed="false">
      <c r="A435" s="0" t="n">
        <v>432</v>
      </c>
      <c r="B435" s="15" t="s">
        <v>103</v>
      </c>
      <c r="C435" s="16" t="s">
        <v>104</v>
      </c>
      <c r="D435" s="0" t="s">
        <v>154</v>
      </c>
      <c r="E435" s="0" t="n">
        <v>7.8</v>
      </c>
      <c r="F435" s="37"/>
      <c r="G435" s="0" t="n">
        <v>1.6</v>
      </c>
      <c r="H435" s="0" t="n">
        <v>2.6</v>
      </c>
      <c r="I435" s="37"/>
      <c r="J435" s="0" t="n">
        <v>8.783</v>
      </c>
      <c r="K435" s="0" t="n">
        <v>0.029</v>
      </c>
      <c r="L435" s="0" t="n">
        <v>2.3</v>
      </c>
      <c r="M435" s="0" t="n">
        <v>3</v>
      </c>
      <c r="N435" s="0" t="n">
        <v>0</v>
      </c>
      <c r="O435" s="0" t="n">
        <v>550</v>
      </c>
      <c r="P435" s="0" t="n">
        <v>2700</v>
      </c>
      <c r="AC435" s="0" t="n">
        <v>8.311</v>
      </c>
      <c r="AD435" s="0" t="n">
        <v>0.041</v>
      </c>
      <c r="AE435" s="37"/>
      <c r="AF435" s="0" t="n">
        <v>0.011</v>
      </c>
      <c r="AG435" s="37"/>
      <c r="AH435" s="0" t="n">
        <v>3.1</v>
      </c>
      <c r="AJ435" s="0" t="n">
        <v>27</v>
      </c>
      <c r="BF435" s="0" t="n">
        <f aca="false">IF(E435&lt;11,-3.6797*E435^2+48.115*E435-53.83,280.92*EXP(-0.2027*E435))</f>
        <v>97.5940520000001</v>
      </c>
      <c r="BG435" s="0" t="e">
        <f aca="false">32.208*LN(F435)+21.438</f>
        <v>#VALUE!</v>
      </c>
      <c r="BH435" s="0" t="n">
        <f aca="false">IF(G435&lt;=2, -10*G435+100, 88.958*EXP(-0.0755*G435))</f>
        <v>84</v>
      </c>
      <c r="BI435" s="0" t="n">
        <f aca="false">IF(I435&lt;=100, 0.0053*(I435)^2-1.0332*I435+100.76, 122.82*EXP(-0.0092*I435))</f>
        <v>100.76</v>
      </c>
      <c r="BJ435" s="0" t="n">
        <f aca="false">IF(P435&lt;=1000, -6.942*LN(P435)+107.59, -36.304*LN(P435)+310.72)</f>
        <v>23.8818399844672</v>
      </c>
      <c r="BK435" s="0" t="e">
        <f aca="false">BF435^0.04*BG435^0.22*BH435^0.51*BI435^0.06*BJ435^0.17</f>
        <v>#VALUE!</v>
      </c>
      <c r="BL435" s="0" t="e">
        <f aca="false">IF(BK435&gt;=90, "Very Good", IF(BK435&gt;=80, "Good", IF(BK435&gt;=70, "Slightly Good", IF(BK435&gt;=60, "Average", IF(BK435&gt;=50, "Slightly Poor", IF(BK435&gt;=40, "Poor", "Very Poor"))))))</f>
        <v>#VALUE!</v>
      </c>
      <c r="BM435" s="0" t="n">
        <f aca="false">IF(P435&lt;=1000, -6.942*LN(P435)+107.59, IF(AND(P435&gt;1000, P435&lt;=5213),-36.304*LN(P435)+310.72, IF(P435&gt;5213, 10)))</f>
        <v>23.8818399844672</v>
      </c>
      <c r="BN435" s="0" t="e">
        <f aca="false">BF435^0.04*BG435^0.22*BH435^0.51*BI435^0.06*BM435^0.17</f>
        <v>#VALUE!</v>
      </c>
      <c r="BO435" s="0" t="e">
        <f aca="false">IF(BN435&gt;=90, "Very Good", IF(BN435&gt;=80, "Good", IF(BN435&gt;=70, "Slightly Good", IF(BN435&gt;=60, "Average", IF(BN435&gt;=50, "Slightly Poor", IF(BN435&gt;=40, "Poor", "Very Poor"))))))</f>
        <v>#VALUE!</v>
      </c>
      <c r="BP435" s="0" t="n">
        <f aca="false">IF(AJ435&lt;=1000, -6.942*LN(AJ435)+107.59, IF(AND(AJ435&gt;1000, AJ435&lt;=5213),-36.304*LN(AJ435)+310.72, IF(AJ435&gt;5213, 10)))</f>
        <v>84.710300476198</v>
      </c>
      <c r="BQ435" s="0" t="e">
        <f aca="false">BF435^0.04*BG435^0.22*BH435^0.51*BI435^0.06*BP435^0.17</f>
        <v>#VALUE!</v>
      </c>
      <c r="BR435" s="0" t="e">
        <f aca="false">IF(BQ435&gt;=90, "Very Good", IF(BQ435&gt;=80, "Good", IF(BQ435&gt;=70, "Slightly Good", IF(BQ435&gt;=60, "Average", IF(BQ435&gt;=50, "Slightly Poor", IF(BQ435&gt;=40, "Poor", "Very Poor"))))))</f>
        <v>#VALUE!</v>
      </c>
      <c r="BT435" s="0" t="n">
        <f aca="false">9.81*LN(AH435)+30.6</f>
        <v>41.6990547137277</v>
      </c>
      <c r="BU435" s="0" t="str">
        <f aca="false">IF(BT435&lt;30, "Clean water", IF(AND(BT435&gt;=30, BT435&lt;40), "Hypolimia", IF(AND(BT435&gt;=40,BT435&lt;50), "Mesotrophic", IF(AND(BT435&gt;=50, BT435&lt;70), "Eutrophic", IF(BT435&gt;70,"Hypertrophic")))))</f>
        <v>Mesotrophic</v>
      </c>
      <c r="BW435" s="0" t="str">
        <f aca="false">IF(G435/H435&gt;=1, "PLS CHECK", "")</f>
        <v/>
      </c>
      <c r="BX435" s="0" t="str">
        <f aca="false">IF(AC435/J435&gt;=1, "PLS CHECK", "")</f>
        <v/>
      </c>
      <c r="BY435" s="0" t="str">
        <f aca="false">IF(AE435/J435&gt;=1, "PLS CHECK", "")</f>
        <v/>
      </c>
      <c r="BZ435" s="0" t="str">
        <f aca="false">IF(AD435/J435&gt;=1, "PLS CHECK", "")</f>
        <v/>
      </c>
      <c r="CA435" s="0" t="str">
        <f aca="false">IF(AF435/K435&gt;=1, "PLS CHECK", "")</f>
        <v/>
      </c>
      <c r="CB435" s="0" t="str">
        <f aca="false">IF(AG435/K435&gt;=1, "PLS CHECK", "")</f>
        <v/>
      </c>
    </row>
    <row r="436" customFormat="false" ht="12.5" hidden="false" customHeight="false" outlineLevel="0" collapsed="false">
      <c r="A436" s="0" t="n">
        <v>433</v>
      </c>
      <c r="B436" s="15" t="s">
        <v>105</v>
      </c>
      <c r="C436" s="16" t="s">
        <v>106</v>
      </c>
      <c r="D436" s="0" t="s">
        <v>154</v>
      </c>
      <c r="E436" s="37"/>
      <c r="F436" s="37"/>
      <c r="G436" s="0" t="n">
        <v>1.9</v>
      </c>
      <c r="H436" s="0" t="n">
        <v>4</v>
      </c>
      <c r="I436" s="0" t="n">
        <v>3.4</v>
      </c>
      <c r="J436" s="0" t="n">
        <v>2.931</v>
      </c>
      <c r="K436" s="0" t="n">
        <v>0.02</v>
      </c>
      <c r="L436" s="0" t="n">
        <v>2.2</v>
      </c>
      <c r="M436" s="0" t="n">
        <v>3.5</v>
      </c>
      <c r="N436" s="0" t="n">
        <v>0</v>
      </c>
      <c r="O436" s="0" t="n">
        <v>264</v>
      </c>
      <c r="P436" s="37"/>
      <c r="AC436" s="0" t="n">
        <v>2.926</v>
      </c>
      <c r="AD436" s="0" t="n">
        <v>0.145</v>
      </c>
      <c r="AE436" s="0" t="n">
        <v>2.72</v>
      </c>
      <c r="AF436" s="0" t="n">
        <v>0.012</v>
      </c>
      <c r="AG436" s="0" t="n">
        <v>0.005</v>
      </c>
      <c r="AH436" s="0" t="n">
        <v>13</v>
      </c>
      <c r="AJ436" s="37"/>
      <c r="BF436" s="0" t="n">
        <f aca="false">IF(E436&lt;11,-3.6797*E436^2+48.115*E436-53.83,280.92*EXP(-0.2027*E436))</f>
        <v>-53.83</v>
      </c>
      <c r="BG436" s="0" t="e">
        <f aca="false">32.208*LN(F436)+21.438</f>
        <v>#VALUE!</v>
      </c>
      <c r="BH436" s="0" t="n">
        <f aca="false">IF(G436&lt;=2, -10*G436+100, 88.958*EXP(-0.0755*G436))</f>
        <v>81</v>
      </c>
      <c r="BI436" s="0" t="n">
        <f aca="false">IF(I436&lt;=100, 0.0053*(I436)^2-1.0332*I436+100.76, 122.82*EXP(-0.0092*I436))</f>
        <v>97.308388</v>
      </c>
      <c r="BJ436" s="0" t="e">
        <f aca="false">IF(P436&lt;=1000, -6.942*LN(P436)+107.59, -36.304*LN(P436)+310.72)</f>
        <v>#VALUE!</v>
      </c>
      <c r="BK436" s="0" t="e">
        <f aca="false">BF436^0.04*BG436^0.22*BH436^0.51*BI436^0.06*BJ436^0.17</f>
        <v>#VALUE!</v>
      </c>
      <c r="BL436" s="0" t="e">
        <f aca="false">IF(BK436&gt;=90, "Very Good", IF(BK436&gt;=80, "Good", IF(BK436&gt;=70, "Slightly Good", IF(BK436&gt;=60, "Average", IF(BK436&gt;=50, "Slightly Poor", IF(BK436&gt;=40, "Poor", "Very Poor"))))))</f>
        <v>#VALUE!</v>
      </c>
      <c r="BM436" s="0" t="e">
        <f aca="false">IF(P436&lt;=1000, -6.942*LN(P436)+107.59, IF(AND(P436&gt;1000, P436&lt;=5213),-36.304*LN(P436)+310.72, IF(P436&gt;5213, 10)))</f>
        <v>#VALUE!</v>
      </c>
      <c r="BN436" s="0" t="e">
        <f aca="false">BF436^0.04*BG436^0.22*BH436^0.51*BI436^0.06*BM436^0.17</f>
        <v>#VALUE!</v>
      </c>
      <c r="BO436" s="0" t="e">
        <f aca="false">IF(BN436&gt;=90, "Very Good", IF(BN436&gt;=80, "Good", IF(BN436&gt;=70, "Slightly Good", IF(BN436&gt;=60, "Average", IF(BN436&gt;=50, "Slightly Poor", IF(BN436&gt;=40, "Poor", "Very Poor"))))))</f>
        <v>#VALUE!</v>
      </c>
      <c r="BP436" s="0" t="e">
        <f aca="false">IF(AJ436&lt;=1000, -6.942*LN(AJ436)+107.59, IF(AND(AJ436&gt;1000, AJ436&lt;=5213),-36.304*LN(AJ436)+310.72, IF(AJ436&gt;5213, 10)))</f>
        <v>#VALUE!</v>
      </c>
      <c r="BQ436" s="0" t="e">
        <f aca="false">BF436^0.04*BG436^0.22*BH436^0.51*BI436^0.06*BP436^0.17</f>
        <v>#VALUE!</v>
      </c>
      <c r="BR436" s="0" t="e">
        <f aca="false">IF(BQ436&gt;=90, "Very Good", IF(BQ436&gt;=80, "Good", IF(BQ436&gt;=70, "Slightly Good", IF(BQ436&gt;=60, "Average", IF(BQ436&gt;=50, "Slightly Poor", IF(BQ436&gt;=40, "Poor", "Very Poor"))))))</f>
        <v>#VALUE!</v>
      </c>
      <c r="BT436" s="0" t="n">
        <f aca="false">9.81*LN(AH436)+30.6</f>
        <v>55.7621531966977</v>
      </c>
      <c r="BU436" s="0" t="str">
        <f aca="false">IF(BT436&lt;30, "Clean water", IF(AND(BT436&gt;=30, BT436&lt;40), "Hypolimia", IF(AND(BT436&gt;=40,BT436&lt;50), "Mesotrophic", IF(AND(BT436&gt;=50, BT436&lt;70), "Eutrophic", IF(BT436&gt;70,"Hypertrophic")))))</f>
        <v>Eutrophic</v>
      </c>
      <c r="BW436" s="0" t="str">
        <f aca="false">IF(G436/H436&gt;=1, "PLS CHECK", "")</f>
        <v/>
      </c>
      <c r="BX436" s="0" t="str">
        <f aca="false">IF(AC436/J436&gt;=1, "PLS CHECK", "")</f>
        <v/>
      </c>
      <c r="BY436" s="0" t="str">
        <f aca="false">IF(AE436/J436&gt;=1, "PLS CHECK", "")</f>
        <v/>
      </c>
      <c r="BZ436" s="0" t="str">
        <f aca="false">IF(AD436/J436&gt;=1, "PLS CHECK", "")</f>
        <v/>
      </c>
      <c r="CA436" s="0" t="str">
        <f aca="false">IF(AF436/K436&gt;=1, "PLS CHECK", "")</f>
        <v/>
      </c>
      <c r="CB436" s="0" t="str">
        <f aca="false">IF(AG436/K436&gt;=1, "PLS CHECK", "")</f>
        <v/>
      </c>
    </row>
    <row r="437" customFormat="false" ht="12.5" hidden="false" customHeight="false" outlineLevel="0" collapsed="false">
      <c r="A437" s="0" t="n">
        <v>434</v>
      </c>
      <c r="B437" s="15" t="s">
        <v>107</v>
      </c>
      <c r="C437" s="16" t="s">
        <v>108</v>
      </c>
      <c r="D437" s="0" t="s">
        <v>154</v>
      </c>
      <c r="E437" s="0" t="n">
        <v>8.4</v>
      </c>
      <c r="F437" s="37"/>
      <c r="G437" s="0" t="n">
        <v>0.9</v>
      </c>
      <c r="H437" s="37"/>
      <c r="I437" s="0" t="n">
        <v>1.1</v>
      </c>
      <c r="J437" s="0" t="n">
        <v>6.747</v>
      </c>
      <c r="K437" s="0" t="n">
        <v>0.035</v>
      </c>
      <c r="L437" s="37"/>
      <c r="M437" s="0" t="n">
        <v>5.5</v>
      </c>
      <c r="N437" s="0" t="n">
        <v>0</v>
      </c>
      <c r="O437" s="0" t="n">
        <v>617</v>
      </c>
      <c r="P437" s="0" t="n">
        <v>8000</v>
      </c>
      <c r="AC437" s="0" t="n">
        <v>6.711</v>
      </c>
      <c r="AD437" s="37"/>
      <c r="AE437" s="0" t="n">
        <v>6.231</v>
      </c>
      <c r="AF437" s="0" t="n">
        <v>0.023</v>
      </c>
      <c r="AG437" s="0" t="n">
        <v>0.01</v>
      </c>
      <c r="AH437" s="37"/>
      <c r="AJ437" s="0" t="n">
        <v>380</v>
      </c>
      <c r="BF437" s="0" t="n">
        <f aca="false">IF(E437&lt;11,-3.6797*E437^2+48.115*E437-53.83,280.92*EXP(-0.2027*E437))</f>
        <v>90.6963680000001</v>
      </c>
      <c r="BG437" s="0" t="e">
        <f aca="false">32.208*LN(F437)+21.438</f>
        <v>#VALUE!</v>
      </c>
      <c r="BH437" s="0" t="n">
        <f aca="false">IF(G437&lt;=2, -10*G437+100, 88.958*EXP(-0.0755*G437))</f>
        <v>91</v>
      </c>
      <c r="BI437" s="0" t="n">
        <f aca="false">IF(I437&lt;=100, 0.0053*(I437)^2-1.0332*I437+100.76, 122.82*EXP(-0.0092*I437))</f>
        <v>99.629893</v>
      </c>
      <c r="BJ437" s="0" t="n">
        <f aca="false">IF(P437&lt;=1000, -6.942*LN(P437)+107.59, -36.304*LN(P437)+310.72)</f>
        <v>-15.5511933773122</v>
      </c>
      <c r="BK437" s="0" t="e">
        <f aca="false">BF437^0.04*BG437^0.22*BH437^0.51*BI437^0.06*BJ437^0.17</f>
        <v>#VALUE!</v>
      </c>
      <c r="BL437" s="0" t="e">
        <f aca="false">IF(BK437&gt;=90, "Very Good", IF(BK437&gt;=80, "Good", IF(BK437&gt;=70, "Slightly Good", IF(BK437&gt;=60, "Average", IF(BK437&gt;=50, "Slightly Poor", IF(BK437&gt;=40, "Poor", "Very Poor"))))))</f>
        <v>#VALUE!</v>
      </c>
      <c r="BM437" s="0" t="n">
        <f aca="false">IF(P437&lt;=1000, -6.942*LN(P437)+107.59, IF(AND(P437&gt;1000, P437&lt;=5213),-36.304*LN(P437)+310.72, IF(P437&gt;5213, 10)))</f>
        <v>10</v>
      </c>
      <c r="BN437" s="0" t="e">
        <f aca="false">BF437^0.04*BG437^0.22*BH437^0.51*BI437^0.06*BM437^0.17</f>
        <v>#VALUE!</v>
      </c>
      <c r="BO437" s="0" t="e">
        <f aca="false">IF(BN437&gt;=90, "Very Good", IF(BN437&gt;=80, "Good", IF(BN437&gt;=70, "Slightly Good", IF(BN437&gt;=60, "Average", IF(BN437&gt;=50, "Slightly Poor", IF(BN437&gt;=40, "Poor", "Very Poor"))))))</f>
        <v>#VALUE!</v>
      </c>
      <c r="BP437" s="0" t="n">
        <f aca="false">IF(AJ437&lt;=1000, -6.942*LN(AJ437)+107.59, IF(AND(AJ437&gt;1000, AJ437&lt;=5213),-36.304*LN(AJ437)+310.72, IF(AJ437&gt;5213, 10)))</f>
        <v>66.3533311636148</v>
      </c>
      <c r="BQ437" s="0" t="e">
        <f aca="false">BF437^0.04*BG437^0.22*BH437^0.51*BI437^0.06*BP437^0.17</f>
        <v>#VALUE!</v>
      </c>
      <c r="BR437" s="0" t="e">
        <f aca="false">IF(BQ437&gt;=90, "Very Good", IF(BQ437&gt;=80, "Good", IF(BQ437&gt;=70, "Slightly Good", IF(BQ437&gt;=60, "Average", IF(BQ437&gt;=50, "Slightly Poor", IF(BQ437&gt;=40, "Poor", "Very Poor"))))))</f>
        <v>#VALUE!</v>
      </c>
      <c r="BT437" s="0" t="e">
        <f aca="false">9.81*LN(AH437)+30.6</f>
        <v>#VALUE!</v>
      </c>
      <c r="BU437" s="0" t="e">
        <f aca="false">IF(BT437&lt;30, "Clean water", IF(AND(BT437&gt;=30, BT437&lt;40), "Hypolimia", IF(AND(BT437&gt;=40,BT437&lt;50), "Mesotrophic", IF(AND(BT437&gt;=50, BT437&lt;70), "Eutrophic", IF(BT437&gt;70,"Hypertrophic")))))</f>
        <v>#VALUE!</v>
      </c>
      <c r="BW437" s="0" t="e">
        <f aca="false">IF(G437/H437&gt;=1, "PLS CHECK", "")</f>
        <v>#DIV/0!</v>
      </c>
      <c r="BX437" s="0" t="str">
        <f aca="false">IF(AC437/J437&gt;=1, "PLS CHECK", "")</f>
        <v/>
      </c>
      <c r="BY437" s="0" t="str">
        <f aca="false">IF(AE437/J437&gt;=1, "PLS CHECK", "")</f>
        <v/>
      </c>
      <c r="BZ437" s="0" t="str">
        <f aca="false">IF(AD437/J437&gt;=1, "PLS CHECK", "")</f>
        <v/>
      </c>
      <c r="CA437" s="0" t="str">
        <f aca="false">IF(AF437/K437&gt;=1, "PLS CHECK", "")</f>
        <v/>
      </c>
      <c r="CB437" s="0" t="str">
        <f aca="false">IF(AG437/K437&gt;=1, "PLS CHECK", "")</f>
        <v/>
      </c>
    </row>
    <row r="438" customFormat="false" ht="12.5" hidden="false" customHeight="false" outlineLevel="0" collapsed="false">
      <c r="A438" s="0" t="n">
        <v>435</v>
      </c>
      <c r="B438" s="15" t="s">
        <v>109</v>
      </c>
      <c r="C438" s="16" t="s">
        <v>110</v>
      </c>
      <c r="D438" s="0" t="s">
        <v>154</v>
      </c>
      <c r="E438" s="0" t="n">
        <v>7.7</v>
      </c>
      <c r="F438" s="0" t="n">
        <v>12.5</v>
      </c>
      <c r="G438" s="37"/>
      <c r="H438" s="0" t="n">
        <v>8.1</v>
      </c>
      <c r="I438" s="0" t="n">
        <v>5.1</v>
      </c>
      <c r="J438" s="37"/>
      <c r="K438" s="0" t="n">
        <v>0.105</v>
      </c>
      <c r="L438" s="0" t="n">
        <v>5.1</v>
      </c>
      <c r="M438" s="0" t="n">
        <v>8.9</v>
      </c>
      <c r="O438" s="0" t="n">
        <v>515</v>
      </c>
      <c r="AC438" s="37"/>
      <c r="AD438" s="37"/>
      <c r="AE438" s="37"/>
      <c r="AF438" s="0" t="n">
        <v>0.045</v>
      </c>
      <c r="AG438" s="0" t="n">
        <v>0.015</v>
      </c>
      <c r="BD438" s="0" t="n">
        <v>1.685</v>
      </c>
      <c r="BF438" s="0" t="n">
        <f aca="false">IF(E438&lt;11,-3.6797*E438^2+48.115*E438-53.83,280.92*EXP(-0.2027*E438))</f>
        <v>98.486087</v>
      </c>
      <c r="BG438" s="0" t="n">
        <f aca="false">32.208*LN(F438)+21.438</f>
        <v>102.78666817588</v>
      </c>
      <c r="BH438" s="0" t="n">
        <f aca="false">IF(G438&lt;=2, -10*G438+100, 88.958*EXP(-0.0755*G438))</f>
        <v>100</v>
      </c>
      <c r="BI438" s="0" t="n">
        <f aca="false">IF(I438&lt;=100, 0.0053*(I438)^2-1.0332*I438+100.76, 122.82*EXP(-0.0092*I438))</f>
        <v>95.628533</v>
      </c>
      <c r="BJ438" s="0" t="e">
        <f aca="false">IF(P438&lt;=1000, -6.942*LN(P438)+107.59, -36.304*LN(P438)+310.72)</f>
        <v>#VALUE!</v>
      </c>
      <c r="BK438" s="0" t="e">
        <f aca="false">BF438^0.04*BG438^0.22*BH438^0.51*BI438^0.06*BJ438^0.17</f>
        <v>#VALUE!</v>
      </c>
      <c r="BL438" s="0" t="e">
        <f aca="false">IF(BK438&gt;=90, "Very Good", IF(BK438&gt;=80, "Good", IF(BK438&gt;=70, "Slightly Good", IF(BK438&gt;=60, "Average", IF(BK438&gt;=50, "Slightly Poor", IF(BK438&gt;=40, "Poor", "Very Poor"))))))</f>
        <v>#VALUE!</v>
      </c>
      <c r="BM438" s="0" t="e">
        <f aca="false">IF(P438&lt;=1000, -6.942*LN(P438)+107.59, IF(AND(P438&gt;1000, P438&lt;=5213),-36.304*LN(P438)+310.72, IF(P438&gt;5213, 10)))</f>
        <v>#VALUE!</v>
      </c>
      <c r="BN438" s="0" t="e">
        <f aca="false">BF438^0.04*BG438^0.22*BH438^0.51*BI438^0.06*BM438^0.17</f>
        <v>#VALUE!</v>
      </c>
      <c r="BO438" s="0" t="e">
        <f aca="false">IF(BN438&gt;=90, "Very Good", IF(BN438&gt;=80, "Good", IF(BN438&gt;=70, "Slightly Good", IF(BN438&gt;=60, "Average", IF(BN438&gt;=50, "Slightly Poor", IF(BN438&gt;=40, "Poor", "Very Poor"))))))</f>
        <v>#VALUE!</v>
      </c>
      <c r="BP438" s="0" t="e">
        <f aca="false">IF(AJ438&lt;=1000, -6.942*LN(AJ438)+107.59, IF(AND(AJ438&gt;1000, AJ438&lt;=5213),-36.304*LN(AJ438)+310.72, IF(AJ438&gt;5213, 10)))</f>
        <v>#VALUE!</v>
      </c>
      <c r="BQ438" s="0" t="e">
        <f aca="false">BF438^0.04*BG438^0.22*BH438^0.51*BI438^0.06*BP438^0.17</f>
        <v>#VALUE!</v>
      </c>
      <c r="BR438" s="0" t="e">
        <f aca="false">IF(BQ438&gt;=90, "Very Good", IF(BQ438&gt;=80, "Good", IF(BQ438&gt;=70, "Slightly Good", IF(BQ438&gt;=60, "Average", IF(BQ438&gt;=50, "Slightly Poor", IF(BQ438&gt;=40, "Poor", "Very Poor"))))))</f>
        <v>#VALUE!</v>
      </c>
      <c r="BT438" s="0" t="e">
        <f aca="false">9.81*LN(AH438)+30.6</f>
        <v>#VALUE!</v>
      </c>
      <c r="BU438" s="0" t="e">
        <f aca="false">IF(BT438&lt;30, "Clean water", IF(AND(BT438&gt;=30, BT438&lt;40), "Hypolimia", IF(AND(BT438&gt;=40,BT438&lt;50), "Mesotrophic", IF(AND(BT438&gt;=50, BT438&lt;70), "Eutrophic", IF(BT438&gt;70,"Hypertrophic")))))</f>
        <v>#VALUE!</v>
      </c>
      <c r="BW438" s="0" t="str">
        <f aca="false">IF(G438/H438&gt;=1, "PLS CHECK", "")</f>
        <v/>
      </c>
      <c r="BX438" s="0" t="e">
        <f aca="false">IF(AC438/J438&gt;=1, "PLS CHECK", "")</f>
        <v>#DIV/0!</v>
      </c>
      <c r="BY438" s="0" t="e">
        <f aca="false">IF(AE438/J438&gt;=1, "PLS CHECK", "")</f>
        <v>#DIV/0!</v>
      </c>
      <c r="BZ438" s="0" t="e">
        <f aca="false">IF(AD438/J438&gt;=1, "PLS CHECK", "")</f>
        <v>#DIV/0!</v>
      </c>
      <c r="CA438" s="0" t="str">
        <f aca="false">IF(AF438/K438&gt;=1, "PLS CHECK", "")</f>
        <v/>
      </c>
      <c r="CB438" s="0" t="str">
        <f aca="false">IF(AG438/K438&gt;=1, "PLS CHECK", "")</f>
        <v/>
      </c>
    </row>
    <row r="439" customFormat="false" ht="12.5" hidden="false" customHeight="false" outlineLevel="0" collapsed="false">
      <c r="A439" s="0" t="n">
        <v>436</v>
      </c>
      <c r="B439" s="15" t="s">
        <v>111</v>
      </c>
      <c r="C439" s="16" t="s">
        <v>112</v>
      </c>
      <c r="D439" s="0" t="s">
        <v>154</v>
      </c>
      <c r="E439" s="0" t="n">
        <v>7.5</v>
      </c>
      <c r="F439" s="0" t="n">
        <v>13.8</v>
      </c>
      <c r="G439" s="0" t="n">
        <v>2.9</v>
      </c>
      <c r="H439" s="0" t="n">
        <v>6.1</v>
      </c>
      <c r="I439" s="0" t="n">
        <v>5.8</v>
      </c>
      <c r="J439" s="37"/>
      <c r="K439" s="0" t="n">
        <v>0.033</v>
      </c>
      <c r="L439" s="0" t="n">
        <v>4.7</v>
      </c>
      <c r="M439" s="0" t="n">
        <v>9.4</v>
      </c>
      <c r="N439" s="0" t="n">
        <v>0</v>
      </c>
      <c r="O439" s="0" t="n">
        <v>580</v>
      </c>
      <c r="P439" s="0" t="n">
        <v>19000</v>
      </c>
      <c r="AC439" s="37"/>
      <c r="AD439" s="37"/>
      <c r="AE439" s="0" t="n">
        <v>6.958</v>
      </c>
      <c r="AF439" s="0" t="n">
        <v>0.017</v>
      </c>
      <c r="AG439" s="0" t="n">
        <v>0.014</v>
      </c>
      <c r="AH439" s="0" t="n">
        <v>10.2</v>
      </c>
      <c r="AJ439" s="0" t="n">
        <v>600</v>
      </c>
      <c r="BF439" s="0" t="n">
        <f aca="false">IF(E439&lt;11,-3.6797*E439^2+48.115*E439-53.83,280.92*EXP(-0.2027*E439))</f>
        <v>100.049375</v>
      </c>
      <c r="BG439" s="0" t="n">
        <f aca="false">32.208*LN(F439)+21.438</f>
        <v>105.973326016391</v>
      </c>
      <c r="BH439" s="0" t="n">
        <f aca="false">IF(G439&lt;=2, -10*G439+100, 88.958*EXP(-0.0755*G439))</f>
        <v>71.4654665875093</v>
      </c>
      <c r="BI439" s="0" t="n">
        <f aca="false">IF(I439&lt;=100, 0.0053*(I439)^2-1.0332*I439+100.76, 122.82*EXP(-0.0092*I439))</f>
        <v>94.945732</v>
      </c>
      <c r="BJ439" s="0" t="n">
        <f aca="false">IF(P439&lt;=1000, -6.942*LN(P439)+107.59, -36.304*LN(P439)+310.72)</f>
        <v>-46.9540603478259</v>
      </c>
      <c r="BK439" s="0" t="e">
        <f aca="false">BF439^0.04*BG439^0.22*BH439^0.51*BI439^0.06*BJ439^0.17</f>
        <v>#NUM!</v>
      </c>
      <c r="BL439" s="0" t="e">
        <f aca="false">IF(BK439&gt;=90, "Very Good", IF(BK439&gt;=80, "Good", IF(BK439&gt;=70, "Slightly Good", IF(BK439&gt;=60, "Average", IF(BK439&gt;=50, "Slightly Poor", IF(BK439&gt;=40, "Poor", "Very Poor"))))))</f>
        <v>#NUM!</v>
      </c>
      <c r="BM439" s="0" t="n">
        <f aca="false">IF(P439&lt;=1000, -6.942*LN(P439)+107.59, IF(AND(P439&gt;1000, P439&lt;=5213),-36.304*LN(P439)+310.72, IF(P439&gt;5213, 10)))</f>
        <v>10</v>
      </c>
      <c r="BN439" s="0" t="n">
        <f aca="false">BF439^0.04*BG439^0.22*BH439^0.51*BI439^0.06*BM439^0.17</f>
        <v>57.5160993776738</v>
      </c>
      <c r="BO439" s="0" t="str">
        <f aca="false">IF(BN439&gt;=90, "Very Good", IF(BN439&gt;=80, "Good", IF(BN439&gt;=70, "Slightly Good", IF(BN439&gt;=60, "Average", IF(BN439&gt;=50, "Slightly Poor", IF(BN439&gt;=40, "Poor", "Very Poor"))))))</f>
        <v>Slightly Poor</v>
      </c>
      <c r="BP439" s="0" t="n">
        <f aca="false">IF(AJ439&lt;=1000, -6.942*LN(AJ439)+107.59, IF(AND(AJ439&gt;1000, AJ439&lt;=5213),-36.304*LN(AJ439)+310.72, IF(AJ439&gt;5213, 10)))</f>
        <v>63.1825143334895</v>
      </c>
      <c r="BQ439" s="0" t="n">
        <f aca="false">BF439^0.04*BG439^0.22*BH439^0.51*BI439^0.06*BP439^0.17</f>
        <v>78.6848097703892</v>
      </c>
      <c r="BR439" s="0" t="str">
        <f aca="false">IF(BQ439&gt;=90, "Very Good", IF(BQ439&gt;=80, "Good", IF(BQ439&gt;=70, "Slightly Good", IF(BQ439&gt;=60, "Average", IF(BQ439&gt;=50, "Slightly Poor", IF(BQ439&gt;=40, "Poor", "Very Poor"))))))</f>
        <v>Slightly Good</v>
      </c>
      <c r="BT439" s="0" t="n">
        <f aca="false">9.81*LN(AH439)+30.6</f>
        <v>53.3826235360471</v>
      </c>
      <c r="BU439" s="0" t="str">
        <f aca="false">IF(BT439&lt;30, "Clean water", IF(AND(BT439&gt;=30, BT439&lt;40), "Hypolimia", IF(AND(BT439&gt;=40,BT439&lt;50), "Mesotrophic", IF(AND(BT439&gt;=50, BT439&lt;70), "Eutrophic", IF(BT439&gt;70,"Hypertrophic")))))</f>
        <v>Eutrophic</v>
      </c>
      <c r="BW439" s="0" t="str">
        <f aca="false">IF(G439/H439&gt;=1, "PLS CHECK", "")</f>
        <v/>
      </c>
      <c r="BX439" s="0" t="e">
        <f aca="false">IF(AC439/J439&gt;=1, "PLS CHECK", "")</f>
        <v>#DIV/0!</v>
      </c>
      <c r="BY439" s="0" t="e">
        <f aca="false">IF(AE439/J439&gt;=1, "PLS CHECK", "")</f>
        <v>#DIV/0!</v>
      </c>
      <c r="BZ439" s="0" t="e">
        <f aca="false">IF(AD439/J439&gt;=1, "PLS CHECK", "")</f>
        <v>#DIV/0!</v>
      </c>
      <c r="CA439" s="0" t="str">
        <f aca="false">IF(AF439/K439&gt;=1, "PLS CHECK", "")</f>
        <v/>
      </c>
      <c r="CB439" s="0" t="str">
        <f aca="false">IF(AG439/K439&gt;=1, "PLS CHECK", "")</f>
        <v/>
      </c>
    </row>
    <row r="440" customFormat="false" ht="12.5" hidden="false" customHeight="false" outlineLevel="0" collapsed="false">
      <c r="A440" s="0" t="n">
        <v>437</v>
      </c>
      <c r="B440" s="15" t="s">
        <v>113</v>
      </c>
      <c r="C440" s="16" t="s">
        <v>114</v>
      </c>
      <c r="D440" s="0" t="s">
        <v>154</v>
      </c>
      <c r="E440" s="0" t="n">
        <v>7.6</v>
      </c>
      <c r="F440" s="0" t="n">
        <v>12.5</v>
      </c>
      <c r="G440" s="0" t="n">
        <v>2.1</v>
      </c>
      <c r="H440" s="0" t="n">
        <v>4.7</v>
      </c>
      <c r="I440" s="0" t="n">
        <v>2.6</v>
      </c>
      <c r="J440" s="37"/>
      <c r="K440" s="37"/>
      <c r="L440" s="0" t="n">
        <v>3.8</v>
      </c>
      <c r="M440" s="0" t="n">
        <v>4</v>
      </c>
      <c r="N440" s="0" t="n">
        <v>0</v>
      </c>
      <c r="O440" s="0" t="n">
        <v>573</v>
      </c>
      <c r="P440" s="37"/>
      <c r="AC440" s="0" t="n">
        <v>9.815</v>
      </c>
      <c r="AD440" s="37"/>
      <c r="AE440" s="37"/>
      <c r="AF440" s="0" t="n">
        <v>0.011</v>
      </c>
      <c r="AG440" s="0" t="n">
        <v>0.006</v>
      </c>
      <c r="AH440" s="0" t="n">
        <v>3.1</v>
      </c>
      <c r="AJ440" s="0" t="n">
        <v>400</v>
      </c>
      <c r="BF440" s="0" t="n">
        <f aca="false">IF(E440&lt;11,-3.6797*E440^2+48.115*E440-53.83,280.92*EXP(-0.2027*E440))</f>
        <v>99.304528</v>
      </c>
      <c r="BG440" s="0" t="n">
        <f aca="false">32.208*LN(F440)+21.438</f>
        <v>102.78666817588</v>
      </c>
      <c r="BH440" s="0" t="n">
        <f aca="false">IF(G440&lt;=2, -10*G440+100, 88.958*EXP(-0.0755*G440))</f>
        <v>75.9150041678102</v>
      </c>
      <c r="BI440" s="0" t="n">
        <f aca="false">IF(I440&lt;=100, 0.0053*(I440)^2-1.0332*I440+100.76, 122.82*EXP(-0.0092*I440))</f>
        <v>98.109508</v>
      </c>
      <c r="BJ440" s="0" t="e">
        <f aca="false">IF(P440&lt;=1000, -6.942*LN(P440)+107.59, -36.304*LN(P440)+310.72)</f>
        <v>#VALUE!</v>
      </c>
      <c r="BK440" s="0" t="e">
        <f aca="false">BF440^0.04*BG440^0.22*BH440^0.51*BI440^0.06*BJ440^0.17</f>
        <v>#VALUE!</v>
      </c>
      <c r="BL440" s="0" t="e">
        <f aca="false">IF(BK440&gt;=90, "Very Good", IF(BK440&gt;=80, "Good", IF(BK440&gt;=70, "Slightly Good", IF(BK440&gt;=60, "Average", IF(BK440&gt;=50, "Slightly Poor", IF(BK440&gt;=40, "Poor", "Very Poor"))))))</f>
        <v>#VALUE!</v>
      </c>
      <c r="BM440" s="0" t="e">
        <f aca="false">IF(P440&lt;=1000, -6.942*LN(P440)+107.59, IF(AND(P440&gt;1000, P440&lt;=5213),-36.304*LN(P440)+310.72, IF(P440&gt;5213, 10)))</f>
        <v>#VALUE!</v>
      </c>
      <c r="BN440" s="0" t="e">
        <f aca="false">BF440^0.04*BG440^0.22*BH440^0.51*BI440^0.06*BM440^0.17</f>
        <v>#VALUE!</v>
      </c>
      <c r="BO440" s="0" t="e">
        <f aca="false">IF(BN440&gt;=90, "Very Good", IF(BN440&gt;=80, "Good", IF(BN440&gt;=70, "Slightly Good", IF(BN440&gt;=60, "Average", IF(BN440&gt;=50, "Slightly Poor", IF(BN440&gt;=40, "Poor", "Very Poor"))))))</f>
        <v>#VALUE!</v>
      </c>
      <c r="BP440" s="0" t="n">
        <f aca="false">IF(AJ440&lt;=1000, -6.942*LN(AJ440)+107.59, IF(AND(AJ440&gt;1000, AJ440&lt;=5213),-36.304*LN(AJ440)+310.72, IF(AJ440&gt;5213, 10)))</f>
        <v>65.9972531139764</v>
      </c>
      <c r="BQ440" s="0" t="n">
        <f aca="false">BF440^0.04*BG440^0.22*BH440^0.51*BI440^0.06*BP440^0.17</f>
        <v>81.3380963612644</v>
      </c>
      <c r="BR440" s="0" t="str">
        <f aca="false">IF(BQ440&gt;=90, "Very Good", IF(BQ440&gt;=80, "Good", IF(BQ440&gt;=70, "Slightly Good", IF(BQ440&gt;=60, "Average", IF(BQ440&gt;=50, "Slightly Poor", IF(BQ440&gt;=40, "Poor", "Very Poor"))))))</f>
        <v>Good</v>
      </c>
      <c r="BT440" s="0" t="n">
        <f aca="false">9.81*LN(AH440)+30.6</f>
        <v>41.6990547137277</v>
      </c>
      <c r="BU440" s="0" t="str">
        <f aca="false">IF(BT440&lt;30, "Clean water", IF(AND(BT440&gt;=30, BT440&lt;40), "Hypolimia", IF(AND(BT440&gt;=40,BT440&lt;50), "Mesotrophic", IF(AND(BT440&gt;=50, BT440&lt;70), "Eutrophic", IF(BT440&gt;70,"Hypertrophic")))))</f>
        <v>Mesotrophic</v>
      </c>
      <c r="BW440" s="0" t="str">
        <f aca="false">IF(G440/H440&gt;=1, "PLS CHECK", "")</f>
        <v/>
      </c>
      <c r="BX440" s="0" t="e">
        <f aca="false">IF(AC440/J440&gt;=1, "PLS CHECK", "")</f>
        <v>#DIV/0!</v>
      </c>
      <c r="BY440" s="0" t="e">
        <f aca="false">IF(AE440/J440&gt;=1, "PLS CHECK", "")</f>
        <v>#DIV/0!</v>
      </c>
      <c r="BZ440" s="0" t="e">
        <f aca="false">IF(AD440/J440&gt;=1, "PLS CHECK", "")</f>
        <v>#DIV/0!</v>
      </c>
      <c r="CA440" s="0" t="e">
        <f aca="false">IF(AF440/K440&gt;=1, "PLS CHECK", "")</f>
        <v>#DIV/0!</v>
      </c>
      <c r="CB440" s="0" t="e">
        <f aca="false">IF(AG440/K440&gt;=1, "PLS CHECK", "")</f>
        <v>#DIV/0!</v>
      </c>
    </row>
    <row r="441" customFormat="false" ht="12.5" hidden="false" customHeight="false" outlineLevel="0" collapsed="false">
      <c r="A441" s="0" t="n">
        <v>438</v>
      </c>
      <c r="B441" s="15" t="s">
        <v>115</v>
      </c>
      <c r="C441" s="16" t="s">
        <v>116</v>
      </c>
      <c r="D441" s="0" t="s">
        <v>154</v>
      </c>
      <c r="E441" s="37"/>
      <c r="F441" s="0" t="n">
        <v>11.1</v>
      </c>
      <c r="G441" s="37"/>
      <c r="H441" s="0" t="n">
        <v>5.9</v>
      </c>
      <c r="I441" s="0" t="n">
        <v>6.2</v>
      </c>
      <c r="J441" s="37"/>
      <c r="K441" s="0" t="n">
        <v>0.099</v>
      </c>
      <c r="L441" s="37"/>
      <c r="M441" s="0" t="n">
        <v>9.8</v>
      </c>
      <c r="N441" s="0" t="n">
        <v>0</v>
      </c>
      <c r="O441" s="0" t="n">
        <v>595</v>
      </c>
      <c r="P441" s="37"/>
      <c r="AC441" s="37"/>
      <c r="AD441" s="37"/>
      <c r="AE441" s="37"/>
      <c r="AF441" s="0" t="n">
        <v>0.082</v>
      </c>
      <c r="AG441" s="0" t="n">
        <v>0.078</v>
      </c>
      <c r="AH441" s="0" t="n">
        <v>3.1</v>
      </c>
      <c r="AJ441" s="37"/>
      <c r="BF441" s="0" t="n">
        <f aca="false">IF(E441&lt;11,-3.6797*E441^2+48.115*E441-53.83,280.92*EXP(-0.2027*E441))</f>
        <v>-53.83</v>
      </c>
      <c r="BG441" s="0" t="n">
        <f aca="false">32.208*LN(F441)+21.438</f>
        <v>98.9608880487154</v>
      </c>
      <c r="BH441" s="0" t="n">
        <f aca="false">IF(G441&lt;=2, -10*G441+100, 88.958*EXP(-0.0755*G441))</f>
        <v>100</v>
      </c>
      <c r="BI441" s="0" t="n">
        <f aca="false">IF(I441&lt;=100, 0.0053*(I441)^2-1.0332*I441+100.76, 122.82*EXP(-0.0092*I441))</f>
        <v>94.557892</v>
      </c>
      <c r="BJ441" s="0" t="e">
        <f aca="false">IF(P441&lt;=1000, -6.942*LN(P441)+107.59, -36.304*LN(P441)+310.72)</f>
        <v>#VALUE!</v>
      </c>
      <c r="BK441" s="0" t="e">
        <f aca="false">BF441^0.04*BG441^0.22*BH441^0.51*BI441^0.06*BJ441^0.17</f>
        <v>#VALUE!</v>
      </c>
      <c r="BL441" s="0" t="e">
        <f aca="false">IF(BK441&gt;=90, "Very Good", IF(BK441&gt;=80, "Good", IF(BK441&gt;=70, "Slightly Good", IF(BK441&gt;=60, "Average", IF(BK441&gt;=50, "Slightly Poor", IF(BK441&gt;=40, "Poor", "Very Poor"))))))</f>
        <v>#VALUE!</v>
      </c>
      <c r="BM441" s="0" t="e">
        <f aca="false">IF(P441&lt;=1000, -6.942*LN(P441)+107.59, IF(AND(P441&gt;1000, P441&lt;=5213),-36.304*LN(P441)+310.72, IF(P441&gt;5213, 10)))</f>
        <v>#VALUE!</v>
      </c>
      <c r="BN441" s="0" t="e">
        <f aca="false">BF441^0.04*BG441^0.22*BH441^0.51*BI441^0.06*BM441^0.17</f>
        <v>#VALUE!</v>
      </c>
      <c r="BO441" s="0" t="e">
        <f aca="false">IF(BN441&gt;=90, "Very Good", IF(BN441&gt;=80, "Good", IF(BN441&gt;=70, "Slightly Good", IF(BN441&gt;=60, "Average", IF(BN441&gt;=50, "Slightly Poor", IF(BN441&gt;=40, "Poor", "Very Poor"))))))</f>
        <v>#VALUE!</v>
      </c>
      <c r="BP441" s="0" t="e">
        <f aca="false">IF(AJ441&lt;=1000, -6.942*LN(AJ441)+107.59, IF(AND(AJ441&gt;1000, AJ441&lt;=5213),-36.304*LN(AJ441)+310.72, IF(AJ441&gt;5213, 10)))</f>
        <v>#VALUE!</v>
      </c>
      <c r="BQ441" s="0" t="e">
        <f aca="false">BF441^0.04*BG441^0.22*BH441^0.51*BI441^0.06*BP441^0.17</f>
        <v>#VALUE!</v>
      </c>
      <c r="BR441" s="0" t="e">
        <f aca="false">IF(BQ441&gt;=90, "Very Good", IF(BQ441&gt;=80, "Good", IF(BQ441&gt;=70, "Slightly Good", IF(BQ441&gt;=60, "Average", IF(BQ441&gt;=50, "Slightly Poor", IF(BQ441&gt;=40, "Poor", "Very Poor"))))))</f>
        <v>#VALUE!</v>
      </c>
      <c r="BT441" s="0" t="n">
        <f aca="false">9.81*LN(AH441)+30.6</f>
        <v>41.6990547137277</v>
      </c>
      <c r="BU441" s="0" t="str">
        <f aca="false">IF(BT441&lt;30, "Clean water", IF(AND(BT441&gt;=30, BT441&lt;40), "Hypolimia", IF(AND(BT441&gt;=40,BT441&lt;50), "Mesotrophic", IF(AND(BT441&gt;=50, BT441&lt;70), "Eutrophic", IF(BT441&gt;70,"Hypertrophic")))))</f>
        <v>Mesotrophic</v>
      </c>
      <c r="BW441" s="0" t="str">
        <f aca="false">IF(G441/H441&gt;=1, "PLS CHECK", "")</f>
        <v/>
      </c>
      <c r="BX441" s="0" t="e">
        <f aca="false">IF(AC441/J441&gt;=1, "PLS CHECK", "")</f>
        <v>#DIV/0!</v>
      </c>
      <c r="BY441" s="0" t="e">
        <f aca="false">IF(AE441/J441&gt;=1, "PLS CHECK", "")</f>
        <v>#DIV/0!</v>
      </c>
      <c r="BZ441" s="0" t="e">
        <f aca="false">IF(AD441/J441&gt;=1, "PLS CHECK", "")</f>
        <v>#DIV/0!</v>
      </c>
      <c r="CA441" s="0" t="str">
        <f aca="false">IF(AF441/K441&gt;=1, "PLS CHECK", "")</f>
        <v/>
      </c>
      <c r="CB441" s="0" t="str">
        <f aca="false">IF(AG441/K441&gt;=1, "PLS CHECK", "")</f>
        <v/>
      </c>
    </row>
    <row r="442" customFormat="false" ht="12.5" hidden="false" customHeight="false" outlineLevel="0" collapsed="false">
      <c r="A442" s="0" t="n">
        <v>439</v>
      </c>
      <c r="B442" s="15" t="s">
        <v>117</v>
      </c>
      <c r="C442" s="16" t="s">
        <v>118</v>
      </c>
      <c r="D442" s="0" t="s">
        <v>154</v>
      </c>
      <c r="E442" s="37"/>
      <c r="F442" s="0" t="n">
        <v>13.7</v>
      </c>
      <c r="G442" s="0" t="n">
        <v>1.3</v>
      </c>
      <c r="H442" s="37"/>
      <c r="I442" s="0" t="n">
        <v>1.6</v>
      </c>
      <c r="J442" s="0" t="n">
        <v>2.609</v>
      </c>
      <c r="K442" s="0" t="n">
        <v>0.025</v>
      </c>
      <c r="L442" s="0" t="n">
        <v>1.4</v>
      </c>
      <c r="M442" s="0" t="n">
        <v>2</v>
      </c>
      <c r="N442" s="0" t="n">
        <v>0</v>
      </c>
      <c r="O442" s="0" t="n">
        <v>263</v>
      </c>
      <c r="P442" s="37"/>
      <c r="AC442" s="0" t="n">
        <v>2.555</v>
      </c>
      <c r="AD442" s="0" t="n">
        <v>0.113</v>
      </c>
      <c r="AE442" s="0" t="n">
        <v>2.356</v>
      </c>
      <c r="AF442" s="37"/>
      <c r="AG442" s="37"/>
      <c r="AH442" s="0" t="n">
        <v>2.3</v>
      </c>
      <c r="AJ442" s="37"/>
      <c r="BF442" s="0" t="n">
        <f aca="false">IF(E442&lt;11,-3.6797*E442^2+48.115*E442-53.83,280.92*EXP(-0.2027*E442))</f>
        <v>-53.83</v>
      </c>
      <c r="BG442" s="0" t="n">
        <f aca="false">32.208*LN(F442)+21.438</f>
        <v>105.73908498392</v>
      </c>
      <c r="BH442" s="0" t="n">
        <f aca="false">IF(G442&lt;=2, -10*G442+100, 88.958*EXP(-0.0755*G442))</f>
        <v>87</v>
      </c>
      <c r="BI442" s="0" t="n">
        <f aca="false">IF(I442&lt;=100, 0.0053*(I442)^2-1.0332*I442+100.76, 122.82*EXP(-0.0092*I442))</f>
        <v>99.120448</v>
      </c>
      <c r="BJ442" s="0" t="e">
        <f aca="false">IF(P442&lt;=1000, -6.942*LN(P442)+107.59, -36.304*LN(P442)+310.72)</f>
        <v>#VALUE!</v>
      </c>
      <c r="BK442" s="0" t="e">
        <f aca="false">BF442^0.04*BG442^0.22*BH442^0.51*BI442^0.06*BJ442^0.17</f>
        <v>#VALUE!</v>
      </c>
      <c r="BL442" s="0" t="e">
        <f aca="false">IF(BK442&gt;=90, "Very Good", IF(BK442&gt;=80, "Good", IF(BK442&gt;=70, "Slightly Good", IF(BK442&gt;=60, "Average", IF(BK442&gt;=50, "Slightly Poor", IF(BK442&gt;=40, "Poor", "Very Poor"))))))</f>
        <v>#VALUE!</v>
      </c>
      <c r="BM442" s="0" t="e">
        <f aca="false">IF(P442&lt;=1000, -6.942*LN(P442)+107.59, IF(AND(P442&gt;1000, P442&lt;=5213),-36.304*LN(P442)+310.72, IF(P442&gt;5213, 10)))</f>
        <v>#VALUE!</v>
      </c>
      <c r="BN442" s="0" t="e">
        <f aca="false">BF442^0.04*BG442^0.22*BH442^0.51*BI442^0.06*BM442^0.17</f>
        <v>#VALUE!</v>
      </c>
      <c r="BO442" s="0" t="e">
        <f aca="false">IF(BN442&gt;=90, "Very Good", IF(BN442&gt;=80, "Good", IF(BN442&gt;=70, "Slightly Good", IF(BN442&gt;=60, "Average", IF(BN442&gt;=50, "Slightly Poor", IF(BN442&gt;=40, "Poor", "Very Poor"))))))</f>
        <v>#VALUE!</v>
      </c>
      <c r="BP442" s="0" t="e">
        <f aca="false">IF(AJ442&lt;=1000, -6.942*LN(AJ442)+107.59, IF(AND(AJ442&gt;1000, AJ442&lt;=5213),-36.304*LN(AJ442)+310.72, IF(AJ442&gt;5213, 10)))</f>
        <v>#VALUE!</v>
      </c>
      <c r="BQ442" s="0" t="e">
        <f aca="false">BF442^0.04*BG442^0.22*BH442^0.51*BI442^0.06*BP442^0.17</f>
        <v>#VALUE!</v>
      </c>
      <c r="BR442" s="0" t="e">
        <f aca="false">IF(BQ442&gt;=90, "Very Good", IF(BQ442&gt;=80, "Good", IF(BQ442&gt;=70, "Slightly Good", IF(BQ442&gt;=60, "Average", IF(BQ442&gt;=50, "Slightly Poor", IF(BQ442&gt;=40, "Poor", "Very Poor"))))))</f>
        <v>#VALUE!</v>
      </c>
      <c r="BT442" s="0" t="n">
        <f aca="false">9.81*LN(AH442)+30.6</f>
        <v>38.7708384959934</v>
      </c>
      <c r="BU442" s="0" t="str">
        <f aca="false">IF(BT442&lt;30, "Clean water", IF(AND(BT442&gt;=30, BT442&lt;40), "Hypolimia", IF(AND(BT442&gt;=40,BT442&lt;50), "Mesotrophic", IF(AND(BT442&gt;=50, BT442&lt;70), "Eutrophic", IF(BT442&gt;70,"Hypertrophic")))))</f>
        <v>Hypolimia</v>
      </c>
      <c r="BW442" s="0" t="e">
        <f aca="false">IF(G442/H442&gt;=1, "PLS CHECK", "")</f>
        <v>#DIV/0!</v>
      </c>
      <c r="BX442" s="0" t="str">
        <f aca="false">IF(AC442/J442&gt;=1, "PLS CHECK", "")</f>
        <v/>
      </c>
      <c r="BY442" s="0" t="str">
        <f aca="false">IF(AE442/J442&gt;=1, "PLS CHECK", "")</f>
        <v/>
      </c>
      <c r="BZ442" s="0" t="str">
        <f aca="false">IF(AD442/J442&gt;=1, "PLS CHECK", "")</f>
        <v/>
      </c>
      <c r="CA442" s="0" t="str">
        <f aca="false">IF(AF442/K442&gt;=1, "PLS CHECK", "")</f>
        <v/>
      </c>
      <c r="CB442" s="0" t="str">
        <f aca="false">IF(AG442/K442&gt;=1, "PLS CHECK", "")</f>
        <v/>
      </c>
    </row>
    <row r="443" customFormat="false" ht="12.5" hidden="false" customHeight="false" outlineLevel="0" collapsed="false">
      <c r="A443" s="0" t="n">
        <v>440</v>
      </c>
      <c r="B443" s="15" t="s">
        <v>119</v>
      </c>
      <c r="C443" s="16" t="s">
        <v>120</v>
      </c>
      <c r="D443" s="0" t="s">
        <v>154</v>
      </c>
      <c r="E443" s="37"/>
      <c r="F443" s="37"/>
      <c r="G443" s="0" t="n">
        <v>1.3</v>
      </c>
      <c r="H443" s="37"/>
      <c r="I443" s="0" t="n">
        <v>1</v>
      </c>
      <c r="J443" s="0" t="n">
        <v>2.778</v>
      </c>
      <c r="K443" s="37"/>
      <c r="L443" s="0" t="n">
        <v>1.4</v>
      </c>
      <c r="M443" s="0" t="n">
        <v>1.3</v>
      </c>
      <c r="N443" s="0" t="n">
        <v>0</v>
      </c>
      <c r="O443" s="0" t="n">
        <v>279</v>
      </c>
      <c r="P443" s="37"/>
      <c r="AC443" s="0" t="n">
        <v>2.741</v>
      </c>
      <c r="AD443" s="0" t="n">
        <v>0.083</v>
      </c>
      <c r="AE443" s="0" t="n">
        <v>2.613</v>
      </c>
      <c r="AF443" s="37"/>
      <c r="AG443" s="37"/>
      <c r="AH443" s="0" t="n">
        <v>2.1</v>
      </c>
      <c r="AJ443" s="37"/>
      <c r="BF443" s="0" t="n">
        <f aca="false">IF(E443&lt;11,-3.6797*E443^2+48.115*E443-53.83,280.92*EXP(-0.2027*E443))</f>
        <v>-53.83</v>
      </c>
      <c r="BG443" s="0" t="e">
        <f aca="false">32.208*LN(F443)+21.438</f>
        <v>#VALUE!</v>
      </c>
      <c r="BH443" s="0" t="n">
        <f aca="false">IF(G443&lt;=2, -10*G443+100, 88.958*EXP(-0.0755*G443))</f>
        <v>87</v>
      </c>
      <c r="BI443" s="0" t="n">
        <f aca="false">IF(I443&lt;=100, 0.0053*(I443)^2-1.0332*I443+100.76, 122.82*EXP(-0.0092*I443))</f>
        <v>99.7321</v>
      </c>
      <c r="BJ443" s="0" t="e">
        <f aca="false">IF(P443&lt;=1000, -6.942*LN(P443)+107.59, -36.304*LN(P443)+310.72)</f>
        <v>#VALUE!</v>
      </c>
      <c r="BK443" s="0" t="e">
        <f aca="false">BF443^0.04*BG443^0.22*BH443^0.51*BI443^0.06*BJ443^0.17</f>
        <v>#VALUE!</v>
      </c>
      <c r="BL443" s="0" t="e">
        <f aca="false">IF(BK443&gt;=90, "Very Good", IF(BK443&gt;=80, "Good", IF(BK443&gt;=70, "Slightly Good", IF(BK443&gt;=60, "Average", IF(BK443&gt;=50, "Slightly Poor", IF(BK443&gt;=40, "Poor", "Very Poor"))))))</f>
        <v>#VALUE!</v>
      </c>
      <c r="BM443" s="0" t="e">
        <f aca="false">IF(P443&lt;=1000, -6.942*LN(P443)+107.59, IF(AND(P443&gt;1000, P443&lt;=5213),-36.304*LN(P443)+310.72, IF(P443&gt;5213, 10)))</f>
        <v>#VALUE!</v>
      </c>
      <c r="BN443" s="0" t="e">
        <f aca="false">BF443^0.04*BG443^0.22*BH443^0.51*BI443^0.06*BM443^0.17</f>
        <v>#VALUE!</v>
      </c>
      <c r="BO443" s="0" t="e">
        <f aca="false">IF(BN443&gt;=90, "Very Good", IF(BN443&gt;=80, "Good", IF(BN443&gt;=70, "Slightly Good", IF(BN443&gt;=60, "Average", IF(BN443&gt;=50, "Slightly Poor", IF(BN443&gt;=40, "Poor", "Very Poor"))))))</f>
        <v>#VALUE!</v>
      </c>
      <c r="BP443" s="0" t="e">
        <f aca="false">IF(AJ443&lt;=1000, -6.942*LN(AJ443)+107.59, IF(AND(AJ443&gt;1000, AJ443&lt;=5213),-36.304*LN(AJ443)+310.72, IF(AJ443&gt;5213, 10)))</f>
        <v>#VALUE!</v>
      </c>
      <c r="BQ443" s="0" t="e">
        <f aca="false">BF443^0.04*BG443^0.22*BH443^0.51*BI443^0.06*BP443^0.17</f>
        <v>#VALUE!</v>
      </c>
      <c r="BR443" s="0" t="e">
        <f aca="false">IF(BQ443&gt;=90, "Very Good", IF(BQ443&gt;=80, "Good", IF(BQ443&gt;=70, "Slightly Good", IF(BQ443&gt;=60, "Average", IF(BQ443&gt;=50, "Slightly Poor", IF(BQ443&gt;=40, "Poor", "Very Poor"))))))</f>
        <v>#VALUE!</v>
      </c>
      <c r="BT443" s="0" t="n">
        <f aca="false">9.81*LN(AH443)+30.6</f>
        <v>37.8784053517952</v>
      </c>
      <c r="BU443" s="0" t="str">
        <f aca="false">IF(BT443&lt;30, "Clean water", IF(AND(BT443&gt;=30, BT443&lt;40), "Hypolimia", IF(AND(BT443&gt;=40,BT443&lt;50), "Mesotrophic", IF(AND(BT443&gt;=50, BT443&lt;70), "Eutrophic", IF(BT443&gt;70,"Hypertrophic")))))</f>
        <v>Hypolimia</v>
      </c>
      <c r="BW443" s="0" t="e">
        <f aca="false">IF(G443/H443&gt;=1, "PLS CHECK", "")</f>
        <v>#DIV/0!</v>
      </c>
      <c r="BX443" s="0" t="str">
        <f aca="false">IF(AC443/J443&gt;=1, "PLS CHECK", "")</f>
        <v/>
      </c>
      <c r="BY443" s="0" t="str">
        <f aca="false">IF(AE443/J443&gt;=1, "PLS CHECK", "")</f>
        <v/>
      </c>
      <c r="BZ443" s="0" t="str">
        <f aca="false">IF(AD443/J443&gt;=1, "PLS CHECK", "")</f>
        <v/>
      </c>
      <c r="CA443" s="0" t="e">
        <f aca="false">IF(AF443/K443&gt;=1, "PLS CHECK", "")</f>
        <v>#DIV/0!</v>
      </c>
      <c r="CB443" s="0" t="e">
        <f aca="false">IF(AG443/K443&gt;=1, "PLS CHECK", "")</f>
        <v>#DIV/0!</v>
      </c>
    </row>
    <row r="444" customFormat="false" ht="12.5" hidden="false" customHeight="false" outlineLevel="0" collapsed="false">
      <c r="A444" s="0" t="n">
        <v>441</v>
      </c>
      <c r="B444" s="15" t="s">
        <v>121</v>
      </c>
      <c r="C444" s="16" t="s">
        <v>122</v>
      </c>
      <c r="D444" s="0" t="s">
        <v>154</v>
      </c>
      <c r="E444" s="0" t="n">
        <v>8.1</v>
      </c>
      <c r="F444" s="37"/>
      <c r="G444" s="0" t="n">
        <v>2.1</v>
      </c>
      <c r="H444" s="37"/>
      <c r="I444" s="0" t="n">
        <v>1.6</v>
      </c>
      <c r="J444" s="0" t="n">
        <v>3.38</v>
      </c>
      <c r="K444" s="0" t="n">
        <v>0.022</v>
      </c>
      <c r="L444" s="0" t="n">
        <v>1.6</v>
      </c>
      <c r="M444" s="0" t="n">
        <v>3.3</v>
      </c>
      <c r="N444" s="0" t="n">
        <v>0</v>
      </c>
      <c r="O444" s="0" t="n">
        <v>329</v>
      </c>
      <c r="P444" s="0" t="n">
        <v>2800</v>
      </c>
      <c r="AC444" s="0" t="n">
        <v>3.276</v>
      </c>
      <c r="AD444" s="0" t="n">
        <v>0.112</v>
      </c>
      <c r="AE444" s="0" t="n">
        <v>3.059</v>
      </c>
      <c r="AF444" s="0" t="n">
        <v>0.01</v>
      </c>
      <c r="AG444" s="37"/>
      <c r="AH444" s="0" t="n">
        <v>3</v>
      </c>
      <c r="AJ444" s="0" t="n">
        <v>62</v>
      </c>
      <c r="BF444" s="0" t="n">
        <f aca="false">IF(E444&lt;11,-3.6797*E444^2+48.115*E444-53.83,280.92*EXP(-0.2027*E444))</f>
        <v>94.476383</v>
      </c>
      <c r="BG444" s="0" t="e">
        <f aca="false">32.208*LN(F444)+21.438</f>
        <v>#VALUE!</v>
      </c>
      <c r="BH444" s="0" t="n">
        <f aca="false">IF(G444&lt;=2, -10*G444+100, 88.958*EXP(-0.0755*G444))</f>
        <v>75.9150041678102</v>
      </c>
      <c r="BI444" s="0" t="n">
        <f aca="false">IF(I444&lt;=100, 0.0053*(I444)^2-1.0332*I444+100.76, 122.82*EXP(-0.0092*I444))</f>
        <v>99.120448</v>
      </c>
      <c r="BJ444" s="0" t="n">
        <f aca="false">IF(P444&lt;=1000, -6.942*LN(P444)+107.59, -36.304*LN(P444)+310.72)</f>
        <v>22.5615490304878</v>
      </c>
      <c r="BK444" s="0" t="e">
        <f aca="false">BF444^0.04*BG444^0.22*BH444^0.51*BI444^0.06*BJ444^0.17</f>
        <v>#VALUE!</v>
      </c>
      <c r="BL444" s="0" t="e">
        <f aca="false">IF(BK444&gt;=90, "Very Good", IF(BK444&gt;=80, "Good", IF(BK444&gt;=70, "Slightly Good", IF(BK444&gt;=60, "Average", IF(BK444&gt;=50, "Slightly Poor", IF(BK444&gt;=40, "Poor", "Very Poor"))))))</f>
        <v>#VALUE!</v>
      </c>
      <c r="BM444" s="0" t="n">
        <f aca="false">IF(P444&lt;=1000, -6.942*LN(P444)+107.59, IF(AND(P444&gt;1000, P444&lt;=5213),-36.304*LN(P444)+310.72, IF(P444&gt;5213, 10)))</f>
        <v>22.5615490304878</v>
      </c>
      <c r="BN444" s="0" t="e">
        <f aca="false">BF444^0.04*BG444^0.22*BH444^0.51*BI444^0.06*BM444^0.17</f>
        <v>#VALUE!</v>
      </c>
      <c r="BO444" s="0" t="e">
        <f aca="false">IF(BN444&gt;=90, "Very Good", IF(BN444&gt;=80, "Good", IF(BN444&gt;=70, "Slightly Good", IF(BN444&gt;=60, "Average", IF(BN444&gt;=50, "Slightly Poor", IF(BN444&gt;=40, "Poor", "Very Poor"))))))</f>
        <v>#VALUE!</v>
      </c>
      <c r="BP444" s="0" t="n">
        <f aca="false">IF(AJ444&lt;=1000, -6.942*LN(AJ444)+107.59, IF(AND(AJ444&gt;1000, AJ444&lt;=5213),-36.304*LN(AJ444)+310.72, IF(AJ444&gt;5213, 10)))</f>
        <v>78.939433099017</v>
      </c>
      <c r="BQ444" s="0" t="e">
        <f aca="false">BF444^0.04*BG444^0.22*BH444^0.51*BI444^0.06*BP444^0.17</f>
        <v>#VALUE!</v>
      </c>
      <c r="BR444" s="0" t="e">
        <f aca="false">IF(BQ444&gt;=90, "Very Good", IF(BQ444&gt;=80, "Good", IF(BQ444&gt;=70, "Slightly Good", IF(BQ444&gt;=60, "Average", IF(BQ444&gt;=50, "Slightly Poor", IF(BQ444&gt;=40, "Poor", "Very Poor"))))))</f>
        <v>#VALUE!</v>
      </c>
      <c r="BT444" s="0" t="n">
        <f aca="false">9.81*LN(AH444)+30.6</f>
        <v>41.3773865518342</v>
      </c>
      <c r="BU444" s="0" t="str">
        <f aca="false">IF(BT444&lt;30, "Clean water", IF(AND(BT444&gt;=30, BT444&lt;40), "Hypolimia", IF(AND(BT444&gt;=40,BT444&lt;50), "Mesotrophic", IF(AND(BT444&gt;=50, BT444&lt;70), "Eutrophic", IF(BT444&gt;70,"Hypertrophic")))))</f>
        <v>Mesotrophic</v>
      </c>
      <c r="BW444" s="0" t="e">
        <f aca="false">IF(G444/H444&gt;=1, "PLS CHECK", "")</f>
        <v>#DIV/0!</v>
      </c>
      <c r="BX444" s="0" t="str">
        <f aca="false">IF(AC444/J444&gt;=1, "PLS CHECK", "")</f>
        <v/>
      </c>
      <c r="BY444" s="0" t="str">
        <f aca="false">IF(AE444/J444&gt;=1, "PLS CHECK", "")</f>
        <v/>
      </c>
      <c r="BZ444" s="0" t="str">
        <f aca="false">IF(AD444/J444&gt;=1, "PLS CHECK", "")</f>
        <v/>
      </c>
      <c r="CA444" s="0" t="str">
        <f aca="false">IF(AF444/K444&gt;=1, "PLS CHECK", "")</f>
        <v/>
      </c>
      <c r="CB444" s="0" t="str">
        <f aca="false">IF(AG444/K444&gt;=1, "PLS CHECK", "")</f>
        <v/>
      </c>
    </row>
    <row r="445" customFormat="false" ht="12.5" hidden="false" customHeight="false" outlineLevel="0" collapsed="false">
      <c r="A445" s="0" t="n">
        <v>442</v>
      </c>
      <c r="B445" s="15" t="s">
        <v>140</v>
      </c>
      <c r="C445" s="16" t="s">
        <v>141</v>
      </c>
      <c r="D445" s="0" t="s">
        <v>154</v>
      </c>
      <c r="E445" s="0" t="n">
        <v>8.1</v>
      </c>
      <c r="F445" s="0" t="n">
        <v>11.5</v>
      </c>
      <c r="G445" s="37"/>
      <c r="H445" s="37"/>
      <c r="I445" s="37"/>
      <c r="J445" s="0" t="n">
        <v>7.906</v>
      </c>
      <c r="K445" s="37"/>
      <c r="L445" s="0" t="n">
        <v>5.2</v>
      </c>
      <c r="M445" s="0" t="n">
        <v>5.2</v>
      </c>
      <c r="O445" s="37"/>
      <c r="BD445" s="0" t="n">
        <v>0.067</v>
      </c>
      <c r="BF445" s="0" t="n">
        <f aca="false">IF(E445&lt;11,-3.6797*E445^2+48.115*E445-53.83,280.92*EXP(-0.2027*E445))</f>
        <v>94.476383</v>
      </c>
      <c r="BG445" s="0" t="n">
        <f aca="false">32.208*LN(F445)+21.438</f>
        <v>100.101113315171</v>
      </c>
      <c r="BH445" s="0" t="n">
        <f aca="false">IF(G445&lt;=2, -10*G445+100, 88.958*EXP(-0.0755*G445))</f>
        <v>100</v>
      </c>
      <c r="BI445" s="0" t="n">
        <f aca="false">IF(I445&lt;=100, 0.0053*(I445)^2-1.0332*I445+100.76, 122.82*EXP(-0.0092*I445))</f>
        <v>100.76</v>
      </c>
      <c r="BJ445" s="0" t="e">
        <f aca="false">IF(P445&lt;=1000, -6.942*LN(P445)+107.59, -36.304*LN(P445)+310.72)</f>
        <v>#VALUE!</v>
      </c>
      <c r="BK445" s="0" t="e">
        <f aca="false">BF445^0.04*BG445^0.22*BH445^0.51*BI445^0.06*BJ445^0.17</f>
        <v>#VALUE!</v>
      </c>
      <c r="BL445" s="0" t="e">
        <f aca="false">IF(BK445&gt;=90, "Very Good", IF(BK445&gt;=80, "Good", IF(BK445&gt;=70, "Slightly Good", IF(BK445&gt;=60, "Average", IF(BK445&gt;=50, "Slightly Poor", IF(BK445&gt;=40, "Poor", "Very Poor"))))))</f>
        <v>#VALUE!</v>
      </c>
      <c r="BM445" s="0" t="e">
        <f aca="false">IF(P445&lt;=1000, -6.942*LN(P445)+107.59, IF(AND(P445&gt;1000, P445&lt;=5213),-36.304*LN(P445)+310.72, IF(P445&gt;5213, 10)))</f>
        <v>#VALUE!</v>
      </c>
      <c r="BN445" s="0" t="e">
        <f aca="false">BF445^0.04*BG445^0.22*BH445^0.51*BI445^0.06*BM445^0.17</f>
        <v>#VALUE!</v>
      </c>
      <c r="BO445" s="0" t="e">
        <f aca="false">IF(BN445&gt;=90, "Very Good", IF(BN445&gt;=80, "Good", IF(BN445&gt;=70, "Slightly Good", IF(BN445&gt;=60, "Average", IF(BN445&gt;=50, "Slightly Poor", IF(BN445&gt;=40, "Poor", "Very Poor"))))))</f>
        <v>#VALUE!</v>
      </c>
      <c r="BP445" s="0" t="e">
        <f aca="false">IF(AJ445&lt;=1000, -6.942*LN(AJ445)+107.59, IF(AND(AJ445&gt;1000, AJ445&lt;=5213),-36.304*LN(AJ445)+310.72, IF(AJ445&gt;5213, 10)))</f>
        <v>#VALUE!</v>
      </c>
      <c r="BQ445" s="0" t="e">
        <f aca="false">BF445^0.04*BG445^0.22*BH445^0.51*BI445^0.06*BP445^0.17</f>
        <v>#VALUE!</v>
      </c>
      <c r="BR445" s="0" t="e">
        <f aca="false">IF(BQ445&gt;=90, "Very Good", IF(BQ445&gt;=80, "Good", IF(BQ445&gt;=70, "Slightly Good", IF(BQ445&gt;=60, "Average", IF(BQ445&gt;=50, "Slightly Poor", IF(BQ445&gt;=40, "Poor", "Very Poor"))))))</f>
        <v>#VALUE!</v>
      </c>
      <c r="BT445" s="0" t="e">
        <f aca="false">9.81*LN(AH445)+30.6</f>
        <v>#VALUE!</v>
      </c>
      <c r="BU445" s="0" t="e">
        <f aca="false">IF(BT445&lt;30, "Clean water", IF(AND(BT445&gt;=30, BT445&lt;40), "Hypolimia", IF(AND(BT445&gt;=40,BT445&lt;50), "Mesotrophic", IF(AND(BT445&gt;=50, BT445&lt;70), "Eutrophic", IF(BT445&gt;70,"Hypertrophic")))))</f>
        <v>#VALUE!</v>
      </c>
      <c r="BW445" s="0" t="e">
        <f aca="false">IF(G445/H445&gt;=1, "PLS CHECK", "")</f>
        <v>#DIV/0!</v>
      </c>
      <c r="BX445" s="0" t="str">
        <f aca="false">IF(AC445/J445&gt;=1, "PLS CHECK", "")</f>
        <v/>
      </c>
      <c r="BY445" s="0" t="str">
        <f aca="false">IF(AE445/J445&gt;=1, "PLS CHECK", "")</f>
        <v/>
      </c>
      <c r="BZ445" s="0" t="str">
        <f aca="false">IF(AD445/J445&gt;=1, "PLS CHECK", "")</f>
        <v/>
      </c>
      <c r="CA445" s="0" t="e">
        <f aca="false">IF(AF445/K445&gt;=1, "PLS CHECK", "")</f>
        <v>#DIV/0!</v>
      </c>
      <c r="CB445" s="0" t="e">
        <f aca="false">IF(AG445/K445&gt;=1, "PLS CHECK", "")</f>
        <v>#DIV/0!</v>
      </c>
    </row>
    <row r="446" customFormat="false" ht="12.5" hidden="false" customHeight="false" outlineLevel="0" collapsed="false">
      <c r="A446" s="0" t="n">
        <v>443</v>
      </c>
      <c r="B446" s="15" t="s">
        <v>123</v>
      </c>
      <c r="C446" s="16" t="s">
        <v>124</v>
      </c>
      <c r="D446" s="0" t="s">
        <v>154</v>
      </c>
      <c r="E446" s="37"/>
      <c r="F446" s="0" t="n">
        <v>10.6</v>
      </c>
      <c r="G446" s="37"/>
      <c r="H446" s="0" t="n">
        <v>7.2</v>
      </c>
      <c r="I446" s="0" t="n">
        <v>4.6</v>
      </c>
      <c r="J446" s="37"/>
      <c r="K446" s="0" t="n">
        <v>0.139</v>
      </c>
      <c r="L446" s="37"/>
      <c r="M446" s="0" t="n">
        <v>7.1</v>
      </c>
      <c r="N446" s="0" t="n">
        <v>0</v>
      </c>
      <c r="O446" s="0" t="n">
        <v>623</v>
      </c>
      <c r="P446" s="37"/>
      <c r="AC446" s="37"/>
      <c r="AD446" s="37"/>
      <c r="AE446" s="0" t="n">
        <v>4.659</v>
      </c>
      <c r="AF446" s="0" t="n">
        <v>0.097</v>
      </c>
      <c r="AG446" s="37"/>
      <c r="AH446" s="0" t="n">
        <v>2.3</v>
      </c>
      <c r="AJ446" s="37"/>
      <c r="BF446" s="0" t="n">
        <f aca="false">IF(E446&lt;11,-3.6797*E446^2+48.115*E446-53.83,280.92*EXP(-0.2027*E446))</f>
        <v>-53.83</v>
      </c>
      <c r="BG446" s="0" t="n">
        <f aca="false">32.208*LN(F446)+21.438</f>
        <v>97.4763856680092</v>
      </c>
      <c r="BH446" s="0" t="n">
        <f aca="false">IF(G446&lt;=2, -10*G446+100, 88.958*EXP(-0.0755*G446))</f>
        <v>100</v>
      </c>
      <c r="BI446" s="0" t="n">
        <f aca="false">IF(I446&lt;=100, 0.0053*(I446)^2-1.0332*I446+100.76, 122.82*EXP(-0.0092*I446))</f>
        <v>96.119428</v>
      </c>
      <c r="BJ446" s="0" t="e">
        <f aca="false">IF(P446&lt;=1000, -6.942*LN(P446)+107.59, -36.304*LN(P446)+310.72)</f>
        <v>#VALUE!</v>
      </c>
      <c r="BK446" s="0" t="e">
        <f aca="false">BF446^0.04*BG446^0.22*BH446^0.51*BI446^0.06*BJ446^0.17</f>
        <v>#VALUE!</v>
      </c>
      <c r="BL446" s="0" t="e">
        <f aca="false">IF(BK446&gt;=90, "Very Good", IF(BK446&gt;=80, "Good", IF(BK446&gt;=70, "Slightly Good", IF(BK446&gt;=60, "Average", IF(BK446&gt;=50, "Slightly Poor", IF(BK446&gt;=40, "Poor", "Very Poor"))))))</f>
        <v>#VALUE!</v>
      </c>
      <c r="BM446" s="0" t="e">
        <f aca="false">IF(P446&lt;=1000, -6.942*LN(P446)+107.59, IF(AND(P446&gt;1000, P446&lt;=5213),-36.304*LN(P446)+310.72, IF(P446&gt;5213, 10)))</f>
        <v>#VALUE!</v>
      </c>
      <c r="BN446" s="0" t="e">
        <f aca="false">BF446^0.04*BG446^0.22*BH446^0.51*BI446^0.06*BM446^0.17</f>
        <v>#VALUE!</v>
      </c>
      <c r="BO446" s="0" t="e">
        <f aca="false">IF(BN446&gt;=90, "Very Good", IF(BN446&gt;=80, "Good", IF(BN446&gt;=70, "Slightly Good", IF(BN446&gt;=60, "Average", IF(BN446&gt;=50, "Slightly Poor", IF(BN446&gt;=40, "Poor", "Very Poor"))))))</f>
        <v>#VALUE!</v>
      </c>
      <c r="BP446" s="0" t="e">
        <f aca="false">IF(AJ446&lt;=1000, -6.942*LN(AJ446)+107.59, IF(AND(AJ446&gt;1000, AJ446&lt;=5213),-36.304*LN(AJ446)+310.72, IF(AJ446&gt;5213, 10)))</f>
        <v>#VALUE!</v>
      </c>
      <c r="BQ446" s="0" t="e">
        <f aca="false">BF446^0.04*BG446^0.22*BH446^0.51*BI446^0.06*BP446^0.17</f>
        <v>#VALUE!</v>
      </c>
      <c r="BR446" s="0" t="e">
        <f aca="false">IF(BQ446&gt;=90, "Very Good", IF(BQ446&gt;=80, "Good", IF(BQ446&gt;=70, "Slightly Good", IF(BQ446&gt;=60, "Average", IF(BQ446&gt;=50, "Slightly Poor", IF(BQ446&gt;=40, "Poor", "Very Poor"))))))</f>
        <v>#VALUE!</v>
      </c>
      <c r="BT446" s="0" t="n">
        <f aca="false">9.81*LN(AH446)+30.6</f>
        <v>38.7708384959934</v>
      </c>
      <c r="BU446" s="0" t="str">
        <f aca="false">IF(BT446&lt;30, "Clean water", IF(AND(BT446&gt;=30, BT446&lt;40), "Hypolimia", IF(AND(BT446&gt;=40,BT446&lt;50), "Mesotrophic", IF(AND(BT446&gt;=50, BT446&lt;70), "Eutrophic", IF(BT446&gt;70,"Hypertrophic")))))</f>
        <v>Hypolimia</v>
      </c>
      <c r="BW446" s="0" t="str">
        <f aca="false">IF(G446/H446&gt;=1, "PLS CHECK", "")</f>
        <v/>
      </c>
      <c r="BX446" s="0" t="e">
        <f aca="false">IF(AC446/J446&gt;=1, "PLS CHECK", "")</f>
        <v>#DIV/0!</v>
      </c>
      <c r="BY446" s="0" t="e">
        <f aca="false">IF(AE446/J446&gt;=1, "PLS CHECK", "")</f>
        <v>#DIV/0!</v>
      </c>
      <c r="BZ446" s="0" t="e">
        <f aca="false">IF(AD446/J446&gt;=1, "PLS CHECK", "")</f>
        <v>#DIV/0!</v>
      </c>
      <c r="CA446" s="0" t="str">
        <f aca="false">IF(AF446/K446&gt;=1, "PLS CHECK", "")</f>
        <v/>
      </c>
      <c r="CB446" s="0" t="str">
        <f aca="false">IF(AG446/K446&gt;=1, "PLS CHECK", "")</f>
        <v/>
      </c>
    </row>
    <row r="447" customFormat="false" ht="12.5" hidden="false" customHeight="false" outlineLevel="0" collapsed="false">
      <c r="A447" s="0" t="n">
        <v>444</v>
      </c>
      <c r="B447" s="15" t="s">
        <v>125</v>
      </c>
      <c r="C447" s="16" t="s">
        <v>126</v>
      </c>
      <c r="D447" s="0" t="s">
        <v>154</v>
      </c>
      <c r="E447" s="0" t="n">
        <v>7.6</v>
      </c>
      <c r="F447" s="0" t="n">
        <v>13.8</v>
      </c>
      <c r="G447" s="0" t="n">
        <v>2.3</v>
      </c>
      <c r="H447" s="0" t="n">
        <v>2.4</v>
      </c>
      <c r="I447" s="0" t="n">
        <v>2.7</v>
      </c>
      <c r="J447" s="0" t="n">
        <v>9.952</v>
      </c>
      <c r="K447" s="0" t="n">
        <v>0.035</v>
      </c>
      <c r="L447" s="0" t="n">
        <v>1.7</v>
      </c>
      <c r="M447" s="0" t="n">
        <v>2.3</v>
      </c>
      <c r="N447" s="0" t="n">
        <v>0</v>
      </c>
      <c r="O447" s="0" t="n">
        <v>640</v>
      </c>
      <c r="P447" s="0" t="n">
        <v>2900</v>
      </c>
      <c r="AC447" s="0" t="n">
        <v>9.444</v>
      </c>
      <c r="AD447" s="0" t="n">
        <v>1.595</v>
      </c>
      <c r="AE447" s="37"/>
      <c r="AF447" s="0" t="n">
        <v>0.016</v>
      </c>
      <c r="AG447" s="0" t="n">
        <v>0.006</v>
      </c>
      <c r="AH447" s="0" t="n">
        <v>4.7</v>
      </c>
      <c r="AJ447" s="0" t="n">
        <v>30</v>
      </c>
      <c r="BF447" s="0" t="n">
        <f aca="false">IF(E447&lt;11,-3.6797*E447^2+48.115*E447-53.83,280.92*EXP(-0.2027*E447))</f>
        <v>99.304528</v>
      </c>
      <c r="BG447" s="0" t="n">
        <f aca="false">32.208*LN(F447)+21.438</f>
        <v>105.973326016391</v>
      </c>
      <c r="BH447" s="0" t="n">
        <f aca="false">IF(G447&lt;=2, -10*G447+100, 88.958*EXP(-0.0755*G447))</f>
        <v>74.7772988969374</v>
      </c>
      <c r="BI447" s="0" t="n">
        <f aca="false">IF(I447&lt;=100, 0.0053*(I447)^2-1.0332*I447+100.76, 122.82*EXP(-0.0092*I447))</f>
        <v>98.008997</v>
      </c>
      <c r="BJ447" s="0" t="n">
        <f aca="false">IF(P447&lt;=1000, -6.942*LN(P447)+107.59, -36.304*LN(P447)+310.72)</f>
        <v>21.2875937560594</v>
      </c>
      <c r="BK447" s="0" t="n">
        <f aca="false">BF447^0.04*BG447^0.22*BH447^0.51*BI447^0.06*BJ447^0.17</f>
        <v>67.0350696717163</v>
      </c>
      <c r="BL447" s="0" t="str">
        <f aca="false">IF(BK447&gt;=90, "Very Good", IF(BK447&gt;=80, "Good", IF(BK447&gt;=70, "Slightly Good", IF(BK447&gt;=60, "Average", IF(BK447&gt;=50, "Slightly Poor", IF(BK447&gt;=40, "Poor", "Very Poor"))))))</f>
        <v>Average</v>
      </c>
      <c r="BM447" s="0" t="n">
        <f aca="false">IF(P447&lt;=1000, -6.942*LN(P447)+107.59, IF(AND(P447&gt;1000, P447&lt;=5213),-36.304*LN(P447)+310.72, IF(P447&gt;5213, 10)))</f>
        <v>21.2875937560594</v>
      </c>
      <c r="BN447" s="0" t="n">
        <f aca="false">BF447^0.04*BG447^0.22*BH447^0.51*BI447^0.06*BM447^0.17</f>
        <v>67.0350696717163</v>
      </c>
      <c r="BO447" s="0" t="str">
        <f aca="false">IF(BN447&gt;=90, "Very Good", IF(BN447&gt;=80, "Good", IF(BN447&gt;=70, "Slightly Good", IF(BN447&gt;=60, "Average", IF(BN447&gt;=50, "Slightly Poor", IF(BN447&gt;=40, "Poor", "Very Poor"))))))</f>
        <v>Average</v>
      </c>
      <c r="BP447" s="0" t="n">
        <f aca="false">IF(AJ447&lt;=1000, -6.942*LN(AJ447)+107.59, IF(AND(AJ447&gt;1000, AJ447&lt;=5213),-36.304*LN(AJ447)+310.72, IF(AJ447&gt;5213, 10)))</f>
        <v>83.9788877765013</v>
      </c>
      <c r="BQ447" s="0" t="n">
        <f aca="false">BF447^0.04*BG447^0.22*BH447^0.51*BI447^0.06*BP447^0.17</f>
        <v>84.6504883115085</v>
      </c>
      <c r="BR447" s="0" t="str">
        <f aca="false">IF(BQ447&gt;=90, "Very Good", IF(BQ447&gt;=80, "Good", IF(BQ447&gt;=70, "Slightly Good", IF(BQ447&gt;=60, "Average", IF(BQ447&gt;=50, "Slightly Poor", IF(BQ447&gt;=40, "Poor", "Very Poor"))))))</f>
        <v>Good</v>
      </c>
      <c r="BT447" s="0" t="n">
        <f aca="false">9.81*LN(AH447)+30.6</f>
        <v>45.7815882105041</v>
      </c>
      <c r="BU447" s="0" t="str">
        <f aca="false">IF(BT447&lt;30, "Clean water", IF(AND(BT447&gt;=30, BT447&lt;40), "Hypolimia", IF(AND(BT447&gt;=40,BT447&lt;50), "Mesotrophic", IF(AND(BT447&gt;=50, BT447&lt;70), "Eutrophic", IF(BT447&gt;70,"Hypertrophic")))))</f>
        <v>Mesotrophic</v>
      </c>
      <c r="BW447" s="0" t="str">
        <f aca="false">IF(G447/H447&gt;=1, "PLS CHECK", "")</f>
        <v/>
      </c>
      <c r="BX447" s="0" t="str">
        <f aca="false">IF(AC447/J447&gt;=1, "PLS CHECK", "")</f>
        <v/>
      </c>
      <c r="BY447" s="0" t="str">
        <f aca="false">IF(AE447/J447&gt;=1, "PLS CHECK", "")</f>
        <v/>
      </c>
      <c r="BZ447" s="0" t="str">
        <f aca="false">IF(AD447/J447&gt;=1, "PLS CHECK", "")</f>
        <v/>
      </c>
      <c r="CA447" s="0" t="str">
        <f aca="false">IF(AF447/K447&gt;=1, "PLS CHECK", "")</f>
        <v/>
      </c>
      <c r="CB447" s="0" t="str">
        <f aca="false">IF(AG447/K447&gt;=1, "PLS CHECK", "")</f>
        <v/>
      </c>
    </row>
    <row r="448" customFormat="false" ht="12.5" hidden="false" customHeight="false" outlineLevel="0" collapsed="false">
      <c r="A448" s="0" t="n">
        <v>445</v>
      </c>
      <c r="B448" s="15" t="s">
        <v>72</v>
      </c>
      <c r="C448" s="16" t="s">
        <v>73</v>
      </c>
      <c r="D448" s="0" t="s">
        <v>155</v>
      </c>
      <c r="E448" s="0" t="n">
        <v>8.4</v>
      </c>
      <c r="F448" s="0" t="n">
        <v>12.6</v>
      </c>
      <c r="G448" s="0" t="n">
        <v>3.6</v>
      </c>
      <c r="H448" s="0" t="n">
        <v>6.9</v>
      </c>
      <c r="I448" s="0" t="n">
        <v>11.3</v>
      </c>
      <c r="J448" s="0" t="n">
        <v>7.019</v>
      </c>
      <c r="K448" s="0" t="n">
        <v>0.068</v>
      </c>
      <c r="L448" s="0" t="n">
        <v>3.4</v>
      </c>
      <c r="M448" s="0" t="n">
        <v>9</v>
      </c>
      <c r="N448" s="0" t="n">
        <v>0</v>
      </c>
      <c r="O448" s="0" t="n">
        <v>416</v>
      </c>
      <c r="P448" s="0" t="n">
        <v>1016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0</v>
      </c>
      <c r="V448" s="0" t="n">
        <v>0</v>
      </c>
      <c r="AC448" s="0" t="n">
        <v>6.824</v>
      </c>
      <c r="AD448" s="37"/>
      <c r="AE448" s="0" t="n">
        <v>3.39</v>
      </c>
      <c r="AF448" s="0" t="n">
        <v>0.034</v>
      </c>
      <c r="AG448" s="0" t="n">
        <v>0.01</v>
      </c>
      <c r="AH448" s="37"/>
      <c r="AI448" s="0" t="n">
        <v>0</v>
      </c>
      <c r="AJ448" s="0" t="n">
        <v>175</v>
      </c>
      <c r="AP448" s="0" t="n">
        <v>0</v>
      </c>
      <c r="AQ448" s="0" t="n">
        <v>0</v>
      </c>
      <c r="AR448" s="0" t="n">
        <v>0</v>
      </c>
      <c r="AS448" s="0" t="n">
        <v>0</v>
      </c>
      <c r="AU448" s="0" t="n">
        <v>0</v>
      </c>
      <c r="AV448" s="0" t="n">
        <v>0</v>
      </c>
      <c r="AY448" s="0" t="n">
        <v>0</v>
      </c>
      <c r="AZ448" s="0" t="n">
        <v>0</v>
      </c>
      <c r="BB448" s="0" t="n">
        <v>0</v>
      </c>
      <c r="BE448" s="0" t="n">
        <v>0</v>
      </c>
      <c r="BF448" s="0" t="n">
        <f aca="false">IF(E448&lt;11,-3.6797*E448^2+48.115*E448-53.83,280.92*EXP(-0.2027*E448))</f>
        <v>90.6963680000001</v>
      </c>
      <c r="BG448" s="0" t="n">
        <f aca="false">32.208*LN(F448)+21.438</f>
        <v>103.043306983941</v>
      </c>
      <c r="BH448" s="0" t="n">
        <f aca="false">IF(G448&lt;=2, -10*G448+100, 88.958*EXP(-0.0755*G448))</f>
        <v>67.7865873198524</v>
      </c>
      <c r="BI448" s="0" t="n">
        <f aca="false">IF(I448&lt;=100, 0.0053*(I448)^2-1.0332*I448+100.76, 122.82*EXP(-0.0092*I448))</f>
        <v>89.761597</v>
      </c>
      <c r="BJ448" s="0" t="n">
        <f aca="false">IF(P448&lt;=1000, -6.942*LN(P448)+107.59, -36.304*LN(P448)+310.72)</f>
        <v>59.3645862840625</v>
      </c>
      <c r="BK448" s="0" t="n">
        <f aca="false">BF448^0.04*BG448^0.22*BH448^0.51*BI448^0.06*BJ448^0.17</f>
        <v>74.7715480005172</v>
      </c>
      <c r="BL448" s="0" t="str">
        <f aca="false">IF(BK448&gt;=90, "Very Good", IF(BK448&gt;=80, "Good", IF(BK448&gt;=70, "Slightly Good", IF(BK448&gt;=60, "Average", IF(BK448&gt;=50, "Slightly Poor", IF(BK448&gt;=40, "Poor", "Very Poor"))))))</f>
        <v>Slightly Good</v>
      </c>
      <c r="BM448" s="0" t="n">
        <f aca="false">IF(P448&lt;=1000, -6.942*LN(P448)+107.59, IF(AND(P448&gt;1000, P448&lt;=5213),-36.304*LN(P448)+310.72, IF(P448&gt;5213, 10)))</f>
        <v>59.3645862840625</v>
      </c>
      <c r="BN448" s="0" t="n">
        <f aca="false">BF448^0.04*BG448^0.22*BH448^0.51*BI448^0.06*BM448^0.17</f>
        <v>74.7715480005172</v>
      </c>
      <c r="BO448" s="0" t="str">
        <f aca="false">IF(BN448&gt;=90, "Very Good", IF(BN448&gt;=80, "Good", IF(BN448&gt;=70, "Slightly Good", IF(BN448&gt;=60, "Average", IF(BN448&gt;=50, "Slightly Poor", IF(BN448&gt;=40, "Poor", "Very Poor"))))))</f>
        <v>Slightly Good</v>
      </c>
      <c r="BP448" s="0" t="n">
        <f aca="false">IF(AJ448&lt;=1000, -6.942*LN(AJ448)+107.59, IF(AND(AJ448&gt;1000, AJ448&lt;=5213),-36.304*LN(AJ448)+310.72, IF(AJ448&gt;5213, 10)))</f>
        <v>71.736055769023</v>
      </c>
      <c r="BQ448" s="0" t="n">
        <f aca="false">BF448^0.04*BG448^0.22*BH448^0.51*BI448^0.06*BP448^0.17</f>
        <v>77.2168498796518</v>
      </c>
      <c r="BR448" s="0" t="str">
        <f aca="false">IF(BQ448&gt;=90, "Very Good", IF(BQ448&gt;=80, "Good", IF(BQ448&gt;=70, "Slightly Good", IF(BQ448&gt;=60, "Average", IF(BQ448&gt;=50, "Slightly Poor", IF(BQ448&gt;=40, "Poor", "Very Poor"))))))</f>
        <v>Slightly Good</v>
      </c>
      <c r="BT448" s="0" t="e">
        <f aca="false">9.81*LN(AH448)+30.6</f>
        <v>#VALUE!</v>
      </c>
      <c r="BU448" s="0" t="e">
        <f aca="false">IF(BT448&lt;30, "Clean water", IF(AND(BT448&gt;=30, BT448&lt;40), "Hypolimia", IF(AND(BT448&gt;=40,BT448&lt;50), "Mesotrophic", IF(AND(BT448&gt;=50, BT448&lt;70), "Eutrophic", IF(BT448&gt;70,"Hypertrophic")))))</f>
        <v>#VALUE!</v>
      </c>
      <c r="BW448" s="0" t="str">
        <f aca="false">IF(G448/H448&gt;=1, "PLS CHECK", "")</f>
        <v/>
      </c>
      <c r="BX448" s="0" t="str">
        <f aca="false">IF(AC448/J448&gt;=1, "PLS CHECK", "")</f>
        <v/>
      </c>
      <c r="BY448" s="0" t="str">
        <f aca="false">IF(AE448/J448&gt;=1, "PLS CHECK", "")</f>
        <v/>
      </c>
      <c r="BZ448" s="0" t="str">
        <f aca="false">IF(AD448/J448&gt;=1, "PLS CHECK", "")</f>
        <v/>
      </c>
      <c r="CA448" s="0" t="str">
        <f aca="false">IF(AF448/K448&gt;=1, "PLS CHECK", "")</f>
        <v/>
      </c>
      <c r="CB448" s="0" t="str">
        <f aca="false">IF(AG448/K448&gt;=1, "PLS CHECK", "")</f>
        <v/>
      </c>
    </row>
    <row r="449" customFormat="false" ht="12.5" hidden="false" customHeight="false" outlineLevel="0" collapsed="false">
      <c r="A449" s="0" t="n">
        <v>446</v>
      </c>
      <c r="B449" s="15" t="s">
        <v>131</v>
      </c>
      <c r="C449" s="16" t="s">
        <v>132</v>
      </c>
      <c r="D449" s="0" t="s">
        <v>155</v>
      </c>
      <c r="E449" s="0" t="n">
        <v>8</v>
      </c>
      <c r="F449" s="0" t="n">
        <v>11.6</v>
      </c>
      <c r="G449" s="37"/>
      <c r="H449" s="37"/>
      <c r="I449" s="37"/>
      <c r="J449" s="0" t="n">
        <v>6.707</v>
      </c>
      <c r="K449" s="37"/>
      <c r="L449" s="37"/>
      <c r="M449" s="0" t="n">
        <v>11.7</v>
      </c>
      <c r="O449" s="0" t="n">
        <v>604</v>
      </c>
      <c r="BD449" s="0" t="n">
        <v>0.032</v>
      </c>
      <c r="BF449" s="0" t="n">
        <f aca="false">IF(E449&lt;11,-3.6797*E449^2+48.115*E449-53.83,280.92*EXP(-0.2027*E449))</f>
        <v>95.5892</v>
      </c>
      <c r="BG449" s="0" t="n">
        <f aca="false">32.208*LN(F449)+21.438</f>
        <v>100.379972200002</v>
      </c>
      <c r="BH449" s="0" t="n">
        <f aca="false">IF(G449&lt;=2, -10*G449+100, 88.958*EXP(-0.0755*G449))</f>
        <v>100</v>
      </c>
      <c r="BI449" s="0" t="n">
        <f aca="false">IF(I449&lt;=100, 0.0053*(I449)^2-1.0332*I449+100.76, 122.82*EXP(-0.0092*I449))</f>
        <v>100.76</v>
      </c>
      <c r="BJ449" s="0" t="e">
        <f aca="false">IF(P449&lt;=1000, -6.942*LN(P449)+107.59, -36.304*LN(P449)+310.72)</f>
        <v>#VALUE!</v>
      </c>
      <c r="BK449" s="0" t="e">
        <f aca="false">BF449^0.04*BG449^0.22*BH449^0.51*BI449^0.06*BJ449^0.17</f>
        <v>#VALUE!</v>
      </c>
      <c r="BL449" s="0" t="e">
        <f aca="false">IF(BK449&gt;=90, "Very Good", IF(BK449&gt;=80, "Good", IF(BK449&gt;=70, "Slightly Good", IF(BK449&gt;=60, "Average", IF(BK449&gt;=50, "Slightly Poor", IF(BK449&gt;=40, "Poor", "Very Poor"))))))</f>
        <v>#VALUE!</v>
      </c>
      <c r="BM449" s="0" t="e">
        <f aca="false">IF(P449&lt;=1000, -6.942*LN(P449)+107.59, IF(AND(P449&gt;1000, P449&lt;=5213),-36.304*LN(P449)+310.72, IF(P449&gt;5213, 10)))</f>
        <v>#VALUE!</v>
      </c>
      <c r="BN449" s="0" t="e">
        <f aca="false">BF449^0.04*BG449^0.22*BH449^0.51*BI449^0.06*BM449^0.17</f>
        <v>#VALUE!</v>
      </c>
      <c r="BO449" s="0" t="e">
        <f aca="false">IF(BN449&gt;=90, "Very Good", IF(BN449&gt;=80, "Good", IF(BN449&gt;=70, "Slightly Good", IF(BN449&gt;=60, "Average", IF(BN449&gt;=50, "Slightly Poor", IF(BN449&gt;=40, "Poor", "Very Poor"))))))</f>
        <v>#VALUE!</v>
      </c>
      <c r="BP449" s="0" t="e">
        <f aca="false">IF(AJ449&lt;=1000, -6.942*LN(AJ449)+107.59, IF(AND(AJ449&gt;1000, AJ449&lt;=5213),-36.304*LN(AJ449)+310.72, IF(AJ449&gt;5213, 10)))</f>
        <v>#VALUE!</v>
      </c>
      <c r="BQ449" s="0" t="e">
        <f aca="false">BF449^0.04*BG449^0.22*BH449^0.51*BI449^0.06*BP449^0.17</f>
        <v>#VALUE!</v>
      </c>
      <c r="BR449" s="0" t="e">
        <f aca="false">IF(BQ449&gt;=90, "Very Good", IF(BQ449&gt;=80, "Good", IF(BQ449&gt;=70, "Slightly Good", IF(BQ449&gt;=60, "Average", IF(BQ449&gt;=50, "Slightly Poor", IF(BQ449&gt;=40, "Poor", "Very Poor"))))))</f>
        <v>#VALUE!</v>
      </c>
      <c r="BT449" s="0" t="e">
        <f aca="false">9.81*LN(AH449)+30.6</f>
        <v>#VALUE!</v>
      </c>
      <c r="BU449" s="0" t="e">
        <f aca="false">IF(BT449&lt;30, "Clean water", IF(AND(BT449&gt;=30, BT449&lt;40), "Hypolimia", IF(AND(BT449&gt;=40,BT449&lt;50), "Mesotrophic", IF(AND(BT449&gt;=50, BT449&lt;70), "Eutrophic", IF(BT449&gt;70,"Hypertrophic")))))</f>
        <v>#VALUE!</v>
      </c>
      <c r="BW449" s="0" t="e">
        <f aca="false">IF(G449/H449&gt;=1, "PLS CHECK", "")</f>
        <v>#DIV/0!</v>
      </c>
      <c r="BX449" s="0" t="str">
        <f aca="false">IF(AC449/J449&gt;=1, "PLS CHECK", "")</f>
        <v/>
      </c>
      <c r="BY449" s="0" t="str">
        <f aca="false">IF(AE449/J449&gt;=1, "PLS CHECK", "")</f>
        <v/>
      </c>
      <c r="BZ449" s="0" t="str">
        <f aca="false">IF(AD449/J449&gt;=1, "PLS CHECK", "")</f>
        <v/>
      </c>
      <c r="CA449" s="0" t="e">
        <f aca="false">IF(AF449/K449&gt;=1, "PLS CHECK", "")</f>
        <v>#DIV/0!</v>
      </c>
      <c r="CB449" s="0" t="e">
        <f aca="false">IF(AG449/K449&gt;=1, "PLS CHECK", "")</f>
        <v>#DIV/0!</v>
      </c>
    </row>
    <row r="450" customFormat="false" ht="12.5" hidden="false" customHeight="false" outlineLevel="0" collapsed="false">
      <c r="A450" s="0" t="n">
        <v>447</v>
      </c>
      <c r="B450" s="15" t="s">
        <v>75</v>
      </c>
      <c r="C450" s="16" t="s">
        <v>76</v>
      </c>
      <c r="D450" s="0" t="s">
        <v>155</v>
      </c>
      <c r="E450" s="0" t="n">
        <v>8.1</v>
      </c>
      <c r="F450" s="0" t="n">
        <v>12.9</v>
      </c>
      <c r="G450" s="0" t="n">
        <v>2.9</v>
      </c>
      <c r="H450" s="0" t="n">
        <v>3.4</v>
      </c>
      <c r="I450" s="0" t="n">
        <v>1</v>
      </c>
      <c r="J450" s="0" t="n">
        <v>5.904</v>
      </c>
      <c r="K450" s="0" t="n">
        <v>0.089</v>
      </c>
      <c r="L450" s="0" t="n">
        <v>1.9</v>
      </c>
      <c r="M450" s="0" t="n">
        <v>5.9</v>
      </c>
      <c r="N450" s="0" t="n">
        <v>0</v>
      </c>
      <c r="O450" s="37"/>
      <c r="P450" s="0" t="n">
        <v>4000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V450" s="0" t="n">
        <v>0</v>
      </c>
      <c r="AC450" s="0" t="n">
        <v>5.404</v>
      </c>
      <c r="AD450" s="0" t="n">
        <v>0.294</v>
      </c>
      <c r="AE450" s="0" t="n">
        <v>4.826</v>
      </c>
      <c r="AF450" s="0" t="n">
        <v>0.06</v>
      </c>
      <c r="AG450" s="0" t="n">
        <v>0.039</v>
      </c>
      <c r="AH450" s="0" t="n">
        <v>4.9</v>
      </c>
      <c r="AJ450" s="0" t="n">
        <v>400</v>
      </c>
      <c r="AP450" s="0" t="n">
        <v>0</v>
      </c>
      <c r="AY450" s="0" t="n">
        <v>0</v>
      </c>
      <c r="BF450" s="0" t="n">
        <f aca="false">IF(E450&lt;11,-3.6797*E450^2+48.115*E450-53.83,280.92*EXP(-0.2027*E450))</f>
        <v>94.476383</v>
      </c>
      <c r="BG450" s="0" t="n">
        <f aca="false">32.208*LN(F450)+21.438</f>
        <v>103.801177244529</v>
      </c>
      <c r="BH450" s="0" t="n">
        <f aca="false">IF(G450&lt;=2, -10*G450+100, 88.958*EXP(-0.0755*G450))</f>
        <v>71.4654665875093</v>
      </c>
      <c r="BI450" s="0" t="n">
        <f aca="false">IF(I450&lt;=100, 0.0053*(I450)^2-1.0332*I450+100.76, 122.82*EXP(-0.0092*I450))</f>
        <v>99.7321</v>
      </c>
      <c r="BJ450" s="0" t="n">
        <f aca="false">IF(P450&lt;=1000, -6.942*LN(P450)+107.59, -36.304*LN(P450)+310.72)</f>
        <v>9.61282186573601</v>
      </c>
      <c r="BK450" s="0" t="n">
        <f aca="false">BF450^0.04*BG450^0.22*BH450^0.51*BI450^0.06*BJ450^0.17</f>
        <v>56.9090401500705</v>
      </c>
      <c r="BL450" s="0" t="str">
        <f aca="false">IF(BK450&gt;=90, "Very Good", IF(BK450&gt;=80, "Good", IF(BK450&gt;=70, "Slightly Good", IF(BK450&gt;=60, "Average", IF(BK450&gt;=50, "Slightly Poor", IF(BK450&gt;=40, "Poor", "Very Poor"))))))</f>
        <v>Slightly Poor</v>
      </c>
      <c r="BM450" s="0" t="n">
        <f aca="false">IF(P450&lt;=1000, -6.942*LN(P450)+107.59, IF(AND(P450&gt;1000, P450&lt;=5213),-36.304*LN(P450)+310.72, IF(P450&gt;5213, 10)))</f>
        <v>9.61282186573601</v>
      </c>
      <c r="BN450" s="0" t="n">
        <f aca="false">BF450^0.04*BG450^0.22*BH450^0.51*BI450^0.06*BM450^0.17</f>
        <v>56.9090401500705</v>
      </c>
      <c r="BO450" s="0" t="str">
        <f aca="false">IF(BN450&gt;=90, "Very Good", IF(BN450&gt;=80, "Good", IF(BN450&gt;=70, "Slightly Good", IF(BN450&gt;=60, "Average", IF(BN450&gt;=50, "Slightly Poor", IF(BN450&gt;=40, "Poor", "Very Poor"))))))</f>
        <v>Slightly Poor</v>
      </c>
      <c r="BP450" s="0" t="n">
        <f aca="false">IF(AJ450&lt;=1000, -6.942*LN(AJ450)+107.59, IF(AND(AJ450&gt;1000, AJ450&lt;=5213),-36.304*LN(AJ450)+310.72, IF(AJ450&gt;5213, 10)))</f>
        <v>65.9972531139764</v>
      </c>
      <c r="BQ450" s="0" t="n">
        <f aca="false">BF450^0.04*BG450^0.22*BH450^0.51*BI450^0.06*BP450^0.17</f>
        <v>78.9616118118652</v>
      </c>
      <c r="BR450" s="0" t="str">
        <f aca="false">IF(BQ450&gt;=90, "Very Good", IF(BQ450&gt;=80, "Good", IF(BQ450&gt;=70, "Slightly Good", IF(BQ450&gt;=60, "Average", IF(BQ450&gt;=50, "Slightly Poor", IF(BQ450&gt;=40, "Poor", "Very Poor"))))))</f>
        <v>Slightly Good</v>
      </c>
      <c r="BT450" s="0" t="n">
        <f aca="false">9.81*LN(AH450)+30.6</f>
        <v>46.1903973621937</v>
      </c>
      <c r="BU450" s="0" t="str">
        <f aca="false">IF(BT450&lt;30, "Clean water", IF(AND(BT450&gt;=30, BT450&lt;40), "Hypolimia", IF(AND(BT450&gt;=40,BT450&lt;50), "Mesotrophic", IF(AND(BT450&gt;=50, BT450&lt;70), "Eutrophic", IF(BT450&gt;70,"Hypertrophic")))))</f>
        <v>Mesotrophic</v>
      </c>
      <c r="BW450" s="0" t="str">
        <f aca="false">IF(G450/H450&gt;=1, "PLS CHECK", "")</f>
        <v/>
      </c>
      <c r="BX450" s="0" t="str">
        <f aca="false">IF(AC450/J450&gt;=1, "PLS CHECK", "")</f>
        <v/>
      </c>
      <c r="BY450" s="0" t="str">
        <f aca="false">IF(AE450/J450&gt;=1, "PLS CHECK", "")</f>
        <v/>
      </c>
      <c r="BZ450" s="0" t="str">
        <f aca="false">IF(AD450/J450&gt;=1, "PLS CHECK", "")</f>
        <v/>
      </c>
      <c r="CA450" s="0" t="str">
        <f aca="false">IF(AF450/K450&gt;=1, "PLS CHECK", "")</f>
        <v/>
      </c>
      <c r="CB450" s="0" t="str">
        <f aca="false">IF(AG450/K450&gt;=1, "PLS CHECK", "")</f>
        <v/>
      </c>
    </row>
    <row r="451" customFormat="false" ht="12.5" hidden="false" customHeight="false" outlineLevel="0" collapsed="false">
      <c r="A451" s="0" t="n">
        <v>448</v>
      </c>
      <c r="B451" s="15" t="s">
        <v>77</v>
      </c>
      <c r="C451" s="16" t="s">
        <v>78</v>
      </c>
      <c r="D451" s="0" t="s">
        <v>155</v>
      </c>
      <c r="E451" s="0" t="n">
        <v>8.3</v>
      </c>
      <c r="F451" s="0" t="n">
        <v>13.7</v>
      </c>
      <c r="G451" s="0" t="n">
        <v>2.1</v>
      </c>
      <c r="H451" s="0" t="n">
        <v>4.6</v>
      </c>
      <c r="I451" s="0" t="n">
        <v>7.2</v>
      </c>
      <c r="J451" s="0" t="n">
        <v>2.908</v>
      </c>
      <c r="K451" s="0" t="n">
        <v>0.03</v>
      </c>
      <c r="L451" s="0" t="n">
        <v>2.7</v>
      </c>
      <c r="M451" s="0" t="n">
        <v>8.2</v>
      </c>
      <c r="N451" s="0" t="n">
        <v>0</v>
      </c>
      <c r="O451" s="0" t="n">
        <v>224</v>
      </c>
      <c r="P451" s="37"/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V451" s="0" t="n">
        <v>0</v>
      </c>
      <c r="AC451" s="0" t="n">
        <v>2.684</v>
      </c>
      <c r="AD451" s="0" t="n">
        <v>0.177</v>
      </c>
      <c r="AE451" s="0" t="n">
        <v>2.14</v>
      </c>
      <c r="AF451" s="0" t="n">
        <v>0.011</v>
      </c>
      <c r="AG451" s="0" t="n">
        <v>0.002</v>
      </c>
      <c r="AH451" s="0" t="n">
        <v>13.5</v>
      </c>
      <c r="AJ451" s="0" t="n">
        <v>12</v>
      </c>
      <c r="AP451" s="0" t="n">
        <v>0</v>
      </c>
      <c r="AY451" s="0" t="n">
        <v>0</v>
      </c>
      <c r="BD451" s="0" t="n">
        <v>93.096</v>
      </c>
      <c r="BF451" s="0" t="n">
        <f aca="false">IF(E451&lt;11,-3.6797*E451^2+48.115*E451-53.83,280.92*EXP(-0.2027*E451))</f>
        <v>92.029967</v>
      </c>
      <c r="BG451" s="0" t="n">
        <f aca="false">32.208*LN(F451)+21.438</f>
        <v>105.73908498392</v>
      </c>
      <c r="BH451" s="0" t="n">
        <f aca="false">IF(G451&lt;=2, -10*G451+100, 88.958*EXP(-0.0755*G451))</f>
        <v>75.9150041678102</v>
      </c>
      <c r="BI451" s="0" t="n">
        <f aca="false">IF(I451&lt;=100, 0.0053*(I451)^2-1.0332*I451+100.76, 122.82*EXP(-0.0092*I451))</f>
        <v>93.595712</v>
      </c>
      <c r="BJ451" s="0" t="e">
        <f aca="false">IF(P451&lt;=1000, -6.942*LN(P451)+107.59, -36.304*LN(P451)+310.72)</f>
        <v>#VALUE!</v>
      </c>
      <c r="BK451" s="0" t="e">
        <f aca="false">BF451^0.04*BG451^0.22*BH451^0.51*BI451^0.06*BJ451^0.17</f>
        <v>#VALUE!</v>
      </c>
      <c r="BL451" s="0" t="e">
        <f aca="false">IF(BK451&gt;=90, "Very Good", IF(BK451&gt;=80, "Good", IF(BK451&gt;=70, "Slightly Good", IF(BK451&gt;=60, "Average", IF(BK451&gt;=50, "Slightly Poor", IF(BK451&gt;=40, "Poor", "Very Poor"))))))</f>
        <v>#VALUE!</v>
      </c>
      <c r="BM451" s="0" t="e">
        <f aca="false">IF(P451&lt;=1000, -6.942*LN(P451)+107.59, IF(AND(P451&gt;1000, P451&lt;=5213),-36.304*LN(P451)+310.72, IF(P451&gt;5213, 10)))</f>
        <v>#VALUE!</v>
      </c>
      <c r="BN451" s="0" t="e">
        <f aca="false">BF451^0.04*BG451^0.22*BH451^0.51*BI451^0.06*BM451^0.17</f>
        <v>#VALUE!</v>
      </c>
      <c r="BO451" s="0" t="e">
        <f aca="false">IF(BN451&gt;=90, "Very Good", IF(BN451&gt;=80, "Good", IF(BN451&gt;=70, "Slightly Good", IF(BN451&gt;=60, "Average", IF(BN451&gt;=50, "Slightly Poor", IF(BN451&gt;=40, "Poor", "Very Poor"))))))</f>
        <v>#VALUE!</v>
      </c>
      <c r="BP451" s="0" t="n">
        <f aca="false">IF(AJ451&lt;=1000, -6.942*LN(AJ451)+107.59, IF(AND(AJ451&gt;1000, AJ451&lt;=5213),-36.304*LN(AJ451)+310.72, IF(AJ451&gt;5213, 10)))</f>
        <v>90.3397780371717</v>
      </c>
      <c r="BQ451" s="0" t="n">
        <f aca="false">BF451^0.04*BG451^0.22*BH451^0.51*BI451^0.06*BP451^0.17</f>
        <v>85.8283706231545</v>
      </c>
      <c r="BR451" s="0" t="str">
        <f aca="false">IF(BQ451&gt;=90, "Very Good", IF(BQ451&gt;=80, "Good", IF(BQ451&gt;=70, "Slightly Good", IF(BQ451&gt;=60, "Average", IF(BQ451&gt;=50, "Slightly Poor", IF(BQ451&gt;=40, "Poor", "Very Poor"))))))</f>
        <v>Good</v>
      </c>
      <c r="BT451" s="0" t="n">
        <f aca="false">9.81*LN(AH451)+30.6</f>
        <v>56.1323858142094</v>
      </c>
      <c r="BU451" s="0" t="str">
        <f aca="false">IF(BT451&lt;30, "Clean water", IF(AND(BT451&gt;=30, BT451&lt;40), "Hypolimia", IF(AND(BT451&gt;=40,BT451&lt;50), "Mesotrophic", IF(AND(BT451&gt;=50, BT451&lt;70), "Eutrophic", IF(BT451&gt;70,"Hypertrophic")))))</f>
        <v>Eutrophic</v>
      </c>
      <c r="BW451" s="0" t="str">
        <f aca="false">IF(G451/H451&gt;=1, "PLS CHECK", "")</f>
        <v/>
      </c>
      <c r="BX451" s="0" t="str">
        <f aca="false">IF(AC451/J451&gt;=1, "PLS CHECK", "")</f>
        <v/>
      </c>
      <c r="BY451" s="0" t="str">
        <f aca="false">IF(AE451/J451&gt;=1, "PLS CHECK", "")</f>
        <v/>
      </c>
      <c r="BZ451" s="0" t="str">
        <f aca="false">IF(AD451/J451&gt;=1, "PLS CHECK", "")</f>
        <v/>
      </c>
      <c r="CA451" s="0" t="str">
        <f aca="false">IF(AF451/K451&gt;=1, "PLS CHECK", "")</f>
        <v/>
      </c>
      <c r="CB451" s="0" t="str">
        <f aca="false">IF(AG451/K451&gt;=1, "PLS CHECK", "")</f>
        <v/>
      </c>
    </row>
    <row r="452" customFormat="false" ht="12.5" hidden="false" customHeight="false" outlineLevel="0" collapsed="false">
      <c r="A452" s="0" t="n">
        <v>449</v>
      </c>
      <c r="B452" s="15" t="s">
        <v>79</v>
      </c>
      <c r="C452" s="16" t="s">
        <v>80</v>
      </c>
      <c r="D452" s="0" t="s">
        <v>155</v>
      </c>
      <c r="E452" s="0" t="n">
        <v>7.6</v>
      </c>
      <c r="F452" s="0" t="n">
        <v>12.7</v>
      </c>
      <c r="G452" s="0" t="n">
        <v>3.7</v>
      </c>
      <c r="H452" s="0" t="n">
        <v>6.3</v>
      </c>
      <c r="I452" s="0" t="n">
        <v>9.4</v>
      </c>
      <c r="J452" s="0" t="n">
        <v>6.189</v>
      </c>
      <c r="K452" s="0" t="n">
        <v>0.07</v>
      </c>
      <c r="L452" s="0" t="n">
        <v>4</v>
      </c>
      <c r="M452" s="0" t="n">
        <v>9.1</v>
      </c>
      <c r="N452" s="0" t="n">
        <v>0</v>
      </c>
      <c r="O452" s="0" t="n">
        <v>322</v>
      </c>
      <c r="P452" s="37"/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0</v>
      </c>
      <c r="AC452" s="0" t="n">
        <v>5.81</v>
      </c>
      <c r="AD452" s="0" t="n">
        <v>1.003</v>
      </c>
      <c r="AE452" s="0" t="n">
        <v>3.973</v>
      </c>
      <c r="AF452" s="0" t="n">
        <v>0.02</v>
      </c>
      <c r="AG452" s="0" t="n">
        <v>0.003</v>
      </c>
      <c r="AH452" s="37"/>
      <c r="AI452" s="0" t="n">
        <v>0</v>
      </c>
      <c r="AJ452" s="0" t="n">
        <v>51</v>
      </c>
      <c r="AP452" s="0" t="n">
        <v>0</v>
      </c>
      <c r="AQ452" s="0" t="n">
        <v>0</v>
      </c>
      <c r="AR452" s="0" t="n">
        <v>0</v>
      </c>
      <c r="AS452" s="0" t="n">
        <v>0</v>
      </c>
      <c r="AU452" s="0" t="n">
        <v>0</v>
      </c>
      <c r="AV452" s="0" t="n">
        <v>0</v>
      </c>
      <c r="AY452" s="0" t="n">
        <v>0</v>
      </c>
      <c r="AZ452" s="0" t="n">
        <v>0</v>
      </c>
      <c r="BB452" s="0" t="n">
        <v>0</v>
      </c>
      <c r="BD452" s="0" t="n">
        <v>91.813</v>
      </c>
      <c r="BE452" s="0" t="n">
        <v>0</v>
      </c>
      <c r="BF452" s="0" t="n">
        <f aca="false">IF(E452&lt;11,-3.6797*E452^2+48.115*E452-53.83,280.92*EXP(-0.2027*E452))</f>
        <v>99.304528</v>
      </c>
      <c r="BG452" s="0" t="n">
        <f aca="false">32.208*LN(F452)+21.438</f>
        <v>103.297917005506</v>
      </c>
      <c r="BH452" s="0" t="n">
        <f aca="false">IF(G452&lt;=2, -10*G452+100, 88.958*EXP(-0.0755*G452))</f>
        <v>67.2767257350167</v>
      </c>
      <c r="BI452" s="0" t="n">
        <f aca="false">IF(I452&lt;=100, 0.0053*(I452)^2-1.0332*I452+100.76, 122.82*EXP(-0.0092*I452))</f>
        <v>91.516228</v>
      </c>
      <c r="BJ452" s="0" t="e">
        <f aca="false">IF(P452&lt;=1000, -6.942*LN(P452)+107.59, -36.304*LN(P452)+310.72)</f>
        <v>#VALUE!</v>
      </c>
      <c r="BK452" s="0" t="e">
        <f aca="false">BF452^0.04*BG452^0.22*BH452^0.51*BI452^0.06*BJ452^0.17</f>
        <v>#VALUE!</v>
      </c>
      <c r="BL452" s="0" t="e">
        <f aca="false">IF(BK452&gt;=90, "Very Good", IF(BK452&gt;=80, "Good", IF(BK452&gt;=70, "Slightly Good", IF(BK452&gt;=60, "Average", IF(BK452&gt;=50, "Slightly Poor", IF(BK452&gt;=40, "Poor", "Very Poor"))))))</f>
        <v>#VALUE!</v>
      </c>
      <c r="BM452" s="0" t="e">
        <f aca="false">IF(P452&lt;=1000, -6.942*LN(P452)+107.59, IF(AND(P452&gt;1000, P452&lt;=5213),-36.304*LN(P452)+310.72, IF(P452&gt;5213, 10)))</f>
        <v>#VALUE!</v>
      </c>
      <c r="BN452" s="0" t="e">
        <f aca="false">BF452^0.04*BG452^0.22*BH452^0.51*BI452^0.06*BM452^0.17</f>
        <v>#VALUE!</v>
      </c>
      <c r="BO452" s="0" t="e">
        <f aca="false">IF(BN452&gt;=90, "Very Good", IF(BN452&gt;=80, "Good", IF(BN452&gt;=70, "Slightly Good", IF(BN452&gt;=60, "Average", IF(BN452&gt;=50, "Slightly Poor", IF(BN452&gt;=40, "Poor", "Very Poor"))))))</f>
        <v>#VALUE!</v>
      </c>
      <c r="BP452" s="0" t="n">
        <f aca="false">IF(AJ452&lt;=1000, -6.942*LN(AJ452)+107.59, IF(AND(AJ452&gt;1000, AJ452&lt;=5213),-36.304*LN(AJ452)+310.72, IF(AJ452&gt;5213, 10)))</f>
        <v>80.2952664576277</v>
      </c>
      <c r="BQ452" s="0" t="n">
        <f aca="false">BF452^0.04*BG452^0.22*BH452^0.51*BI452^0.06*BP452^0.17</f>
        <v>78.8273914464524</v>
      </c>
      <c r="BR452" s="0" t="str">
        <f aca="false">IF(BQ452&gt;=90, "Very Good", IF(BQ452&gt;=80, "Good", IF(BQ452&gt;=70, "Slightly Good", IF(BQ452&gt;=60, "Average", IF(BQ452&gt;=50, "Slightly Poor", IF(BQ452&gt;=40, "Poor", "Very Poor"))))))</f>
        <v>Slightly Good</v>
      </c>
      <c r="BT452" s="0" t="e">
        <f aca="false">9.81*LN(AH452)+30.6</f>
        <v>#VALUE!</v>
      </c>
      <c r="BU452" s="0" t="e">
        <f aca="false">IF(BT452&lt;30, "Clean water", IF(AND(BT452&gt;=30, BT452&lt;40), "Hypolimia", IF(AND(BT452&gt;=40,BT452&lt;50), "Mesotrophic", IF(AND(BT452&gt;=50, BT452&lt;70), "Eutrophic", IF(BT452&gt;70,"Hypertrophic")))))</f>
        <v>#VALUE!</v>
      </c>
      <c r="BW452" s="0" t="str">
        <f aca="false">IF(G452/H452&gt;=1, "PLS CHECK", "")</f>
        <v/>
      </c>
      <c r="BX452" s="0" t="str">
        <f aca="false">IF(AC452/J452&gt;=1, "PLS CHECK", "")</f>
        <v/>
      </c>
      <c r="BY452" s="0" t="str">
        <f aca="false">IF(AE452/J452&gt;=1, "PLS CHECK", "")</f>
        <v/>
      </c>
      <c r="BZ452" s="0" t="str">
        <f aca="false">IF(AD452/J452&gt;=1, "PLS CHECK", "")</f>
        <v/>
      </c>
      <c r="CA452" s="0" t="str">
        <f aca="false">IF(AF452/K452&gt;=1, "PLS CHECK", "")</f>
        <v/>
      </c>
      <c r="CB452" s="0" t="str">
        <f aca="false">IF(AG452/K452&gt;=1, "PLS CHECK", "")</f>
        <v/>
      </c>
    </row>
    <row r="453" customFormat="false" ht="12.5" hidden="false" customHeight="false" outlineLevel="0" collapsed="false">
      <c r="A453" s="0" t="n">
        <v>450</v>
      </c>
      <c r="B453" s="15" t="s">
        <v>81</v>
      </c>
      <c r="C453" s="16" t="s">
        <v>82</v>
      </c>
      <c r="D453" s="0" t="s">
        <v>155</v>
      </c>
      <c r="E453" s="0" t="n">
        <v>7.6</v>
      </c>
      <c r="F453" s="0" t="n">
        <v>13</v>
      </c>
      <c r="G453" s="0" t="n">
        <v>1.7</v>
      </c>
      <c r="H453" s="0" t="n">
        <v>3.5</v>
      </c>
      <c r="I453" s="0" t="n">
        <v>1.6</v>
      </c>
      <c r="J453" s="0" t="n">
        <v>5.508</v>
      </c>
      <c r="K453" s="0" t="n">
        <v>0.021</v>
      </c>
      <c r="L453" s="0" t="n">
        <v>2.6</v>
      </c>
      <c r="M453" s="0" t="n">
        <v>3.4</v>
      </c>
      <c r="N453" s="0" t="n">
        <v>0</v>
      </c>
      <c r="O453" s="0" t="n">
        <v>395</v>
      </c>
      <c r="P453" s="0" t="n">
        <v>1800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V453" s="0" t="n">
        <v>0</v>
      </c>
      <c r="AC453" s="0" t="n">
        <v>5.372</v>
      </c>
      <c r="AD453" s="0" t="n">
        <v>0.019</v>
      </c>
      <c r="AE453" s="0" t="n">
        <v>4.918</v>
      </c>
      <c r="AF453" s="0" t="n">
        <v>0.012</v>
      </c>
      <c r="AG453" s="37"/>
      <c r="AH453" s="0" t="n">
        <v>6.8</v>
      </c>
      <c r="AJ453" s="0" t="n">
        <v>600</v>
      </c>
      <c r="AP453" s="0" t="n">
        <v>0</v>
      </c>
      <c r="AY453" s="0" t="n">
        <v>0</v>
      </c>
      <c r="BF453" s="0" t="n">
        <f aca="false">IF(E453&lt;11,-3.6797*E453^2+48.115*E453-53.83,280.92*EXP(-0.2027*E453))</f>
        <v>99.304528</v>
      </c>
      <c r="BG453" s="0" t="n">
        <f aca="false">32.208*LN(F453)+21.438</f>
        <v>104.049888905121</v>
      </c>
      <c r="BH453" s="0" t="n">
        <f aca="false">IF(G453&lt;=2, -10*G453+100, 88.958*EXP(-0.0755*G453))</f>
        <v>83</v>
      </c>
      <c r="BI453" s="0" t="n">
        <f aca="false">IF(I453&lt;=100, 0.0053*(I453)^2-1.0332*I453+100.76, 122.82*EXP(-0.0092*I453))</f>
        <v>99.120448</v>
      </c>
      <c r="BJ453" s="0" t="n">
        <f aca="false">IF(P453&lt;=1000, -6.942*LN(P453)+107.59, -36.304*LN(P453)+310.72)</f>
        <v>38.601845269226</v>
      </c>
      <c r="BK453" s="0" t="n">
        <f aca="false">BF453^0.04*BG453^0.22*BH453^0.51*BI453^0.06*BJ453^0.17</f>
        <v>77.9641435202771</v>
      </c>
      <c r="BL453" s="0" t="str">
        <f aca="false">IF(BK453&gt;=90, "Very Good", IF(BK453&gt;=80, "Good", IF(BK453&gt;=70, "Slightly Good", IF(BK453&gt;=60, "Average", IF(BK453&gt;=50, "Slightly Poor", IF(BK453&gt;=40, "Poor", "Very Poor"))))))</f>
        <v>Slightly Good</v>
      </c>
      <c r="BM453" s="0" t="n">
        <f aca="false">IF(P453&lt;=1000, -6.942*LN(P453)+107.59, IF(AND(P453&gt;1000, P453&lt;=5213),-36.304*LN(P453)+310.72, IF(P453&gt;5213, 10)))</f>
        <v>38.601845269226</v>
      </c>
      <c r="BN453" s="0" t="n">
        <f aca="false">BF453^0.04*BG453^0.22*BH453^0.51*BI453^0.06*BM453^0.17</f>
        <v>77.9641435202771</v>
      </c>
      <c r="BO453" s="0" t="str">
        <f aca="false">IF(BN453&gt;=90, "Very Good", IF(BN453&gt;=80, "Good", IF(BN453&gt;=70, "Slightly Good", IF(BN453&gt;=60, "Average", IF(BN453&gt;=50, "Slightly Poor", IF(BN453&gt;=40, "Poor", "Very Poor"))))))</f>
        <v>Slightly Good</v>
      </c>
      <c r="BP453" s="0" t="n">
        <f aca="false">IF(AJ453&lt;=1000, -6.942*LN(AJ453)+107.59, IF(AND(AJ453&gt;1000, AJ453&lt;=5213),-36.304*LN(AJ453)+310.72, IF(AJ453&gt;5213, 10)))</f>
        <v>63.1825143334895</v>
      </c>
      <c r="BQ453" s="0" t="n">
        <f aca="false">BF453^0.04*BG453^0.22*BH453^0.51*BI453^0.06*BP453^0.17</f>
        <v>84.776018267949</v>
      </c>
      <c r="BR453" s="0" t="str">
        <f aca="false">IF(BQ453&gt;=90, "Very Good", IF(BQ453&gt;=80, "Good", IF(BQ453&gt;=70, "Slightly Good", IF(BQ453&gt;=60, "Average", IF(BQ453&gt;=50, "Slightly Poor", IF(BQ453&gt;=40, "Poor", "Very Poor"))))))</f>
        <v>Good</v>
      </c>
      <c r="BT453" s="0" t="n">
        <f aca="false">9.81*LN(AH453)+30.6</f>
        <v>49.405010825506</v>
      </c>
      <c r="BU453" s="0" t="str">
        <f aca="false">IF(BT453&lt;30, "Clean water", IF(AND(BT453&gt;=30, BT453&lt;40), "Hypolimia", IF(AND(BT453&gt;=40,BT453&lt;50), "Mesotrophic", IF(AND(BT453&gt;=50, BT453&lt;70), "Eutrophic", IF(BT453&gt;70,"Hypertrophic")))))</f>
        <v>Mesotrophic</v>
      </c>
      <c r="BW453" s="0" t="str">
        <f aca="false">IF(G453/H453&gt;=1, "PLS CHECK", "")</f>
        <v/>
      </c>
      <c r="BX453" s="0" t="str">
        <f aca="false">IF(AC453/J453&gt;=1, "PLS CHECK", "")</f>
        <v/>
      </c>
      <c r="BY453" s="0" t="str">
        <f aca="false">IF(AE453/J453&gt;=1, "PLS CHECK", "")</f>
        <v/>
      </c>
      <c r="BZ453" s="0" t="str">
        <f aca="false">IF(AD453/J453&gt;=1, "PLS CHECK", "")</f>
        <v/>
      </c>
      <c r="CA453" s="0" t="str">
        <f aca="false">IF(AF453/K453&gt;=1, "PLS CHECK", "")</f>
        <v/>
      </c>
      <c r="CB453" s="0" t="str">
        <f aca="false">IF(AG453/K453&gt;=1, "PLS CHECK", "")</f>
        <v/>
      </c>
    </row>
    <row r="454" customFormat="false" ht="12.5" hidden="false" customHeight="false" outlineLevel="0" collapsed="false">
      <c r="A454" s="0" t="n">
        <v>451</v>
      </c>
      <c r="B454" s="15" t="s">
        <v>83</v>
      </c>
      <c r="C454" s="16" t="s">
        <v>84</v>
      </c>
      <c r="D454" s="0" t="s">
        <v>155</v>
      </c>
      <c r="E454" s="0" t="n">
        <v>8.1</v>
      </c>
      <c r="F454" s="0" t="n">
        <v>12.8</v>
      </c>
      <c r="G454" s="0" t="n">
        <v>2.2</v>
      </c>
      <c r="H454" s="0" t="n">
        <v>5.4</v>
      </c>
      <c r="I454" s="0" t="n">
        <v>5.2</v>
      </c>
      <c r="J454" s="0" t="n">
        <v>3.869</v>
      </c>
      <c r="K454" s="0" t="n">
        <v>0.042</v>
      </c>
      <c r="L454" s="0" t="n">
        <v>2.7</v>
      </c>
      <c r="M454" s="0" t="n">
        <v>10.1</v>
      </c>
      <c r="N454" s="0" t="n">
        <v>0</v>
      </c>
      <c r="O454" s="0" t="n">
        <v>300</v>
      </c>
      <c r="P454" s="0" t="n">
        <v>9500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0</v>
      </c>
      <c r="V454" s="0" t="n">
        <v>0</v>
      </c>
      <c r="AC454" s="0" t="n">
        <v>3.659</v>
      </c>
      <c r="AD454" s="0" t="n">
        <v>0.668</v>
      </c>
      <c r="AE454" s="37"/>
      <c r="AF454" s="0" t="n">
        <v>0.03</v>
      </c>
      <c r="AG454" s="0" t="n">
        <v>0.004</v>
      </c>
      <c r="AH454" s="0" t="n">
        <v>21.6</v>
      </c>
      <c r="AJ454" s="0" t="n">
        <v>52</v>
      </c>
      <c r="AP454" s="0" t="n">
        <v>0</v>
      </c>
      <c r="AY454" s="0" t="n">
        <v>0</v>
      </c>
      <c r="BF454" s="0" t="n">
        <f aca="false">IF(E454&lt;11,-3.6797*E454^2+48.115*E454-53.83,280.92*EXP(-0.2027*E454))</f>
        <v>94.476383</v>
      </c>
      <c r="BG454" s="0" t="n">
        <f aca="false">32.208*LN(F454)+21.438</f>
        <v>103.550530065171</v>
      </c>
      <c r="BH454" s="0" t="n">
        <f aca="false">IF(G454&lt;=2, -10*G454+100, 88.958*EXP(-0.0755*G454))</f>
        <v>75.3440041238757</v>
      </c>
      <c r="BI454" s="0" t="n">
        <f aca="false">IF(I454&lt;=100, 0.0053*(I454)^2-1.0332*I454+100.76, 122.82*EXP(-0.0092*I454))</f>
        <v>95.530672</v>
      </c>
      <c r="BJ454" s="0" t="n">
        <f aca="false">IF(P454&lt;=1000, -6.942*LN(P454)+107.59, -36.304*LN(P454)+310.72)</f>
        <v>-21.7900451047777</v>
      </c>
      <c r="BK454" s="0" t="e">
        <f aca="false">BF454^0.04*BG454^0.22*BH454^0.51*BI454^0.06*BJ454^0.17</f>
        <v>#NUM!</v>
      </c>
      <c r="BL454" s="0" t="e">
        <f aca="false">IF(BK454&gt;=90, "Very Good", IF(BK454&gt;=80, "Good", IF(BK454&gt;=70, "Slightly Good", IF(BK454&gt;=60, "Average", IF(BK454&gt;=50, "Slightly Poor", IF(BK454&gt;=40, "Poor", "Very Poor"))))))</f>
        <v>#NUM!</v>
      </c>
      <c r="BM454" s="0" t="n">
        <f aca="false">IF(P454&lt;=1000, -6.942*LN(P454)+107.59, IF(AND(P454&gt;1000, P454&lt;=5213),-36.304*LN(P454)+310.72, IF(P454&gt;5213, 10)))</f>
        <v>10</v>
      </c>
      <c r="BN454" s="0" t="n">
        <f aca="false">BF454^0.04*BG454^0.22*BH454^0.51*BI454^0.06*BM454^0.17</f>
        <v>58.6745608073754</v>
      </c>
      <c r="BO454" s="0" t="str">
        <f aca="false">IF(BN454&gt;=90, "Very Good", IF(BN454&gt;=80, "Good", IF(BN454&gt;=70, "Slightly Good", IF(BN454&gt;=60, "Average", IF(BN454&gt;=50, "Slightly Poor", IF(BN454&gt;=40, "Poor", "Very Poor"))))))</f>
        <v>Slightly Poor</v>
      </c>
      <c r="BP454" s="0" t="n">
        <f aca="false">IF(AJ454&lt;=1000, -6.942*LN(AJ454)+107.59, IF(AND(AJ454&gt;1000, AJ454&lt;=5213),-36.304*LN(AJ454)+310.72, IF(AJ454&gt;5213, 10)))</f>
        <v>80.1604661056077</v>
      </c>
      <c r="BQ454" s="0" t="n">
        <f aca="false">BF454^0.04*BG454^0.22*BH454^0.51*BI454^0.06*BP454^0.17</f>
        <v>83.5839877426791</v>
      </c>
      <c r="BR454" s="0" t="str">
        <f aca="false">IF(BQ454&gt;=90, "Very Good", IF(BQ454&gt;=80, "Good", IF(BQ454&gt;=70, "Slightly Good", IF(BQ454&gt;=60, "Average", IF(BQ454&gt;=50, "Slightly Poor", IF(BQ454&gt;=40, "Poor", "Very Poor"))))))</f>
        <v>Good</v>
      </c>
      <c r="BT454" s="0" t="n">
        <f aca="false">9.81*LN(AH454)+30.6</f>
        <v>60.7431214171101</v>
      </c>
      <c r="BU454" s="0" t="str">
        <f aca="false">IF(BT454&lt;30, "Clean water", IF(AND(BT454&gt;=30, BT454&lt;40), "Hypolimia", IF(AND(BT454&gt;=40,BT454&lt;50), "Mesotrophic", IF(AND(BT454&gt;=50, BT454&lt;70), "Eutrophic", IF(BT454&gt;70,"Hypertrophic")))))</f>
        <v>Eutrophic</v>
      </c>
      <c r="BW454" s="0" t="str">
        <f aca="false">IF(G454/H454&gt;=1, "PLS CHECK", "")</f>
        <v/>
      </c>
      <c r="BX454" s="0" t="str">
        <f aca="false">IF(AC454/J454&gt;=1, "PLS CHECK", "")</f>
        <v/>
      </c>
      <c r="BY454" s="0" t="str">
        <f aca="false">IF(AE454/J454&gt;=1, "PLS CHECK", "")</f>
        <v/>
      </c>
      <c r="BZ454" s="0" t="str">
        <f aca="false">IF(AD454/J454&gt;=1, "PLS CHECK", "")</f>
        <v/>
      </c>
      <c r="CA454" s="0" t="str">
        <f aca="false">IF(AF454/K454&gt;=1, "PLS CHECK", "")</f>
        <v/>
      </c>
      <c r="CB454" s="0" t="str">
        <f aca="false">IF(AG454/K454&gt;=1, "PLS CHECK", "")</f>
        <v/>
      </c>
    </row>
    <row r="455" customFormat="false" ht="12.5" hidden="false" customHeight="false" outlineLevel="0" collapsed="false">
      <c r="A455" s="0" t="n">
        <v>452</v>
      </c>
      <c r="B455" s="15" t="s">
        <v>133</v>
      </c>
      <c r="C455" s="16" t="s">
        <v>134</v>
      </c>
      <c r="D455" s="0" t="s">
        <v>155</v>
      </c>
      <c r="E455" s="37"/>
      <c r="F455" s="37"/>
      <c r="G455" s="37"/>
      <c r="H455" s="0" t="n">
        <v>8.2</v>
      </c>
      <c r="I455" s="0" t="n">
        <v>18.3</v>
      </c>
      <c r="J455" s="0" t="n">
        <v>8.249</v>
      </c>
      <c r="K455" s="0" t="n">
        <v>0.196</v>
      </c>
      <c r="L455" s="0" t="n">
        <v>3.3</v>
      </c>
      <c r="M455" s="0" t="n">
        <v>12.1</v>
      </c>
      <c r="O455" s="37"/>
      <c r="BD455" s="0" t="n">
        <v>0.081</v>
      </c>
      <c r="BF455" s="0" t="n">
        <f aca="false">IF(E455&lt;11,-3.6797*E455^2+48.115*E455-53.83,280.92*EXP(-0.2027*E455))</f>
        <v>-53.83</v>
      </c>
      <c r="BG455" s="0" t="e">
        <f aca="false">32.208*LN(F455)+21.438</f>
        <v>#VALUE!</v>
      </c>
      <c r="BH455" s="0" t="n">
        <f aca="false">IF(G455&lt;=2, -10*G455+100, 88.958*EXP(-0.0755*G455))</f>
        <v>100</v>
      </c>
      <c r="BI455" s="0" t="n">
        <f aca="false">IF(I455&lt;=100, 0.0053*(I455)^2-1.0332*I455+100.76, 122.82*EXP(-0.0092*I455))</f>
        <v>83.627357</v>
      </c>
      <c r="BJ455" s="0" t="e">
        <f aca="false">IF(P455&lt;=1000, -6.942*LN(P455)+107.59, -36.304*LN(P455)+310.72)</f>
        <v>#VALUE!</v>
      </c>
      <c r="BK455" s="0" t="e">
        <f aca="false">BF455^0.04*BG455^0.22*BH455^0.51*BI455^0.06*BJ455^0.17</f>
        <v>#VALUE!</v>
      </c>
      <c r="BL455" s="0" t="e">
        <f aca="false">IF(BK455&gt;=90, "Very Good", IF(BK455&gt;=80, "Good", IF(BK455&gt;=70, "Slightly Good", IF(BK455&gt;=60, "Average", IF(BK455&gt;=50, "Slightly Poor", IF(BK455&gt;=40, "Poor", "Very Poor"))))))</f>
        <v>#VALUE!</v>
      </c>
      <c r="BM455" s="0" t="e">
        <f aca="false">IF(P455&lt;=1000, -6.942*LN(P455)+107.59, IF(AND(P455&gt;1000, P455&lt;=5213),-36.304*LN(P455)+310.72, IF(P455&gt;5213, 10)))</f>
        <v>#VALUE!</v>
      </c>
      <c r="BN455" s="0" t="e">
        <f aca="false">BF455^0.04*BG455^0.22*BH455^0.51*BI455^0.06*BM455^0.17</f>
        <v>#VALUE!</v>
      </c>
      <c r="BO455" s="0" t="e">
        <f aca="false">IF(BN455&gt;=90, "Very Good", IF(BN455&gt;=80, "Good", IF(BN455&gt;=70, "Slightly Good", IF(BN455&gt;=60, "Average", IF(BN455&gt;=50, "Slightly Poor", IF(BN455&gt;=40, "Poor", "Very Poor"))))))</f>
        <v>#VALUE!</v>
      </c>
      <c r="BP455" s="0" t="e">
        <f aca="false">IF(AJ455&lt;=1000, -6.942*LN(AJ455)+107.59, IF(AND(AJ455&gt;1000, AJ455&lt;=5213),-36.304*LN(AJ455)+310.72, IF(AJ455&gt;5213, 10)))</f>
        <v>#VALUE!</v>
      </c>
      <c r="BQ455" s="0" t="e">
        <f aca="false">BF455^0.04*BG455^0.22*BH455^0.51*BI455^0.06*BP455^0.17</f>
        <v>#VALUE!</v>
      </c>
      <c r="BR455" s="0" t="e">
        <f aca="false">IF(BQ455&gt;=90, "Very Good", IF(BQ455&gt;=80, "Good", IF(BQ455&gt;=70, "Slightly Good", IF(BQ455&gt;=60, "Average", IF(BQ455&gt;=50, "Slightly Poor", IF(BQ455&gt;=40, "Poor", "Very Poor"))))))</f>
        <v>#VALUE!</v>
      </c>
      <c r="BT455" s="0" t="e">
        <f aca="false">9.81*LN(AH455)+30.6</f>
        <v>#VALUE!</v>
      </c>
      <c r="BU455" s="0" t="e">
        <f aca="false">IF(BT455&lt;30, "Clean water", IF(AND(BT455&gt;=30, BT455&lt;40), "Hypolimia", IF(AND(BT455&gt;=40,BT455&lt;50), "Mesotrophic", IF(AND(BT455&gt;=50, BT455&lt;70), "Eutrophic", IF(BT455&gt;70,"Hypertrophic")))))</f>
        <v>#VALUE!</v>
      </c>
      <c r="BW455" s="0" t="str">
        <f aca="false">IF(G455/H455&gt;=1, "PLS CHECK", "")</f>
        <v/>
      </c>
      <c r="BX455" s="0" t="str">
        <f aca="false">IF(AC455/J455&gt;=1, "PLS CHECK", "")</f>
        <v/>
      </c>
      <c r="BY455" s="0" t="str">
        <f aca="false">IF(AE455/J455&gt;=1, "PLS CHECK", "")</f>
        <v/>
      </c>
      <c r="BZ455" s="0" t="str">
        <f aca="false">IF(AD455/J455&gt;=1, "PLS CHECK", "")</f>
        <v/>
      </c>
      <c r="CA455" s="0" t="str">
        <f aca="false">IF(AF455/K455&gt;=1, "PLS CHECK", "")</f>
        <v/>
      </c>
      <c r="CB455" s="0" t="str">
        <f aca="false">IF(AG455/K455&gt;=1, "PLS CHECK", "")</f>
        <v/>
      </c>
    </row>
    <row r="456" customFormat="false" ht="12.5" hidden="false" customHeight="false" outlineLevel="0" collapsed="false">
      <c r="A456" s="0" t="n">
        <v>453</v>
      </c>
      <c r="B456" s="15" t="s">
        <v>85</v>
      </c>
      <c r="C456" s="16" t="s">
        <v>86</v>
      </c>
      <c r="D456" s="0" t="s">
        <v>155</v>
      </c>
      <c r="E456" s="0" t="n">
        <v>7.6</v>
      </c>
      <c r="F456" s="0" t="n">
        <v>10.6</v>
      </c>
      <c r="G456" s="37"/>
      <c r="H456" s="0" t="n">
        <v>6.9</v>
      </c>
      <c r="I456" s="0" t="n">
        <v>4.9</v>
      </c>
      <c r="J456" s="37"/>
      <c r="K456" s="0" t="n">
        <v>0.159</v>
      </c>
      <c r="L456" s="0" t="n">
        <v>4.9</v>
      </c>
      <c r="M456" s="0" t="n">
        <v>6</v>
      </c>
      <c r="N456" s="0" t="n">
        <v>0</v>
      </c>
      <c r="O456" s="0" t="n">
        <v>604</v>
      </c>
      <c r="P456" s="37"/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V456" s="0" t="n">
        <v>0</v>
      </c>
      <c r="AC456" s="0" t="n">
        <v>9.81</v>
      </c>
      <c r="AD456" s="37"/>
      <c r="AE456" s="0" t="n">
        <v>6.325</v>
      </c>
      <c r="AF456" s="0" t="n">
        <v>0.092</v>
      </c>
      <c r="AG456" s="0" t="n">
        <v>0.053</v>
      </c>
      <c r="AH456" s="0" t="n">
        <v>17.3</v>
      </c>
      <c r="AJ456" s="0" t="n">
        <v>8000</v>
      </c>
      <c r="AP456" s="0" t="n">
        <v>0</v>
      </c>
      <c r="AY456" s="0" t="n">
        <v>0</v>
      </c>
      <c r="BF456" s="0" t="n">
        <f aca="false">IF(E456&lt;11,-3.6797*E456^2+48.115*E456-53.83,280.92*EXP(-0.2027*E456))</f>
        <v>99.304528</v>
      </c>
      <c r="BG456" s="0" t="n">
        <f aca="false">32.208*LN(F456)+21.438</f>
        <v>97.4763856680092</v>
      </c>
      <c r="BH456" s="0" t="n">
        <f aca="false">IF(G456&lt;=2, -10*G456+100, 88.958*EXP(-0.0755*G456))</f>
        <v>100</v>
      </c>
      <c r="BI456" s="0" t="n">
        <f aca="false">IF(I456&lt;=100, 0.0053*(I456)^2-1.0332*I456+100.76, 122.82*EXP(-0.0092*I456))</f>
        <v>95.824573</v>
      </c>
      <c r="BJ456" s="0" t="e">
        <f aca="false">IF(P456&lt;=1000, -6.942*LN(P456)+107.59, -36.304*LN(P456)+310.72)</f>
        <v>#VALUE!</v>
      </c>
      <c r="BK456" s="0" t="e">
        <f aca="false">BF456^0.04*BG456^0.22*BH456^0.51*BI456^0.06*BJ456^0.17</f>
        <v>#VALUE!</v>
      </c>
      <c r="BL456" s="0" t="e">
        <f aca="false">IF(BK456&gt;=90, "Very Good", IF(BK456&gt;=80, "Good", IF(BK456&gt;=70, "Slightly Good", IF(BK456&gt;=60, "Average", IF(BK456&gt;=50, "Slightly Poor", IF(BK456&gt;=40, "Poor", "Very Poor"))))))</f>
        <v>#VALUE!</v>
      </c>
      <c r="BM456" s="0" t="e">
        <f aca="false">IF(P456&lt;=1000, -6.942*LN(P456)+107.59, IF(AND(P456&gt;1000, P456&lt;=5213),-36.304*LN(P456)+310.72, IF(P456&gt;5213, 10)))</f>
        <v>#VALUE!</v>
      </c>
      <c r="BN456" s="0" t="e">
        <f aca="false">BF456^0.04*BG456^0.22*BH456^0.51*BI456^0.06*BM456^0.17</f>
        <v>#VALUE!</v>
      </c>
      <c r="BO456" s="0" t="e">
        <f aca="false">IF(BN456&gt;=90, "Very Good", IF(BN456&gt;=80, "Good", IF(BN456&gt;=70, "Slightly Good", IF(BN456&gt;=60, "Average", IF(BN456&gt;=50, "Slightly Poor", IF(BN456&gt;=40, "Poor", "Very Poor"))))))</f>
        <v>#VALUE!</v>
      </c>
      <c r="BP456" s="0" t="n">
        <f aca="false">IF(AJ456&lt;=1000, -6.942*LN(AJ456)+107.59, IF(AND(AJ456&gt;1000, AJ456&lt;=5213),-36.304*LN(AJ456)+310.72, IF(AJ456&gt;5213, 10)))</f>
        <v>10</v>
      </c>
      <c r="BQ456" s="0" t="n">
        <f aca="false">BF456^0.04*BG456^0.22*BH456^0.51*BI456^0.06*BP456^0.17</f>
        <v>67.0386480619727</v>
      </c>
      <c r="BR456" s="0" t="str">
        <f aca="false">IF(BQ456&gt;=90, "Very Good", IF(BQ456&gt;=80, "Good", IF(BQ456&gt;=70, "Slightly Good", IF(BQ456&gt;=60, "Average", IF(BQ456&gt;=50, "Slightly Poor", IF(BQ456&gt;=40, "Poor", "Very Poor"))))))</f>
        <v>Average</v>
      </c>
      <c r="BT456" s="0" t="n">
        <f aca="false">9.81*LN(AH456)+30.6</f>
        <v>58.5654307797516</v>
      </c>
      <c r="BU456" s="0" t="str">
        <f aca="false">IF(BT456&lt;30, "Clean water", IF(AND(BT456&gt;=30, BT456&lt;40), "Hypolimia", IF(AND(BT456&gt;=40,BT456&lt;50), "Mesotrophic", IF(AND(BT456&gt;=50, BT456&lt;70), "Eutrophic", IF(BT456&gt;70,"Hypertrophic")))))</f>
        <v>Eutrophic</v>
      </c>
      <c r="BW456" s="0" t="str">
        <f aca="false">IF(G456/H456&gt;=1, "PLS CHECK", "")</f>
        <v/>
      </c>
      <c r="BX456" s="0" t="e">
        <f aca="false">IF(AC456/J456&gt;=1, "PLS CHECK", "")</f>
        <v>#DIV/0!</v>
      </c>
      <c r="BY456" s="0" t="e">
        <f aca="false">IF(AE456/J456&gt;=1, "PLS CHECK", "")</f>
        <v>#DIV/0!</v>
      </c>
      <c r="BZ456" s="0" t="e">
        <f aca="false">IF(AD456/J456&gt;=1, "PLS CHECK", "")</f>
        <v>#DIV/0!</v>
      </c>
      <c r="CA456" s="0" t="str">
        <f aca="false">IF(AF456/K456&gt;=1, "PLS CHECK", "")</f>
        <v/>
      </c>
      <c r="CB456" s="0" t="str">
        <f aca="false">IF(AG456/K456&gt;=1, "PLS CHECK", "")</f>
        <v/>
      </c>
    </row>
    <row r="457" customFormat="false" ht="12.5" hidden="false" customHeight="false" outlineLevel="0" collapsed="false">
      <c r="A457" s="0" t="n">
        <v>454</v>
      </c>
      <c r="B457" s="15" t="s">
        <v>135</v>
      </c>
      <c r="C457" s="16" t="s">
        <v>136</v>
      </c>
      <c r="D457" s="0" t="s">
        <v>155</v>
      </c>
      <c r="E457" s="0" t="n">
        <v>8</v>
      </c>
      <c r="F457" s="0" t="n">
        <v>9.1</v>
      </c>
      <c r="G457" s="0" t="n">
        <v>4.2</v>
      </c>
      <c r="H457" s="37"/>
      <c r="I457" s="0" t="n">
        <v>7.3</v>
      </c>
      <c r="J457" s="0" t="n">
        <v>9.771</v>
      </c>
      <c r="K457" s="0" t="n">
        <v>0.126</v>
      </c>
      <c r="L457" s="37"/>
      <c r="M457" s="0" t="n">
        <v>10.4</v>
      </c>
      <c r="O457" s="0" t="n">
        <v>524</v>
      </c>
      <c r="BD457" s="0" t="n">
        <v>0.509</v>
      </c>
      <c r="BF457" s="0" t="n">
        <f aca="false">IF(E457&lt;11,-3.6797*E457^2+48.115*E457-53.83,280.92*EXP(-0.2027*E457))</f>
        <v>95.5892</v>
      </c>
      <c r="BG457" s="0" t="n">
        <f aca="false">32.208*LN(F457)+21.438</f>
        <v>92.5621023107425</v>
      </c>
      <c r="BH457" s="0" t="n">
        <f aca="false">IF(G457&lt;=2, -10*G457+100, 88.958*EXP(-0.0755*G457))</f>
        <v>64.7843685536842</v>
      </c>
      <c r="BI457" s="0" t="n">
        <f aca="false">IF(I457&lt;=100, 0.0053*(I457)^2-1.0332*I457+100.76, 122.82*EXP(-0.0092*I457))</f>
        <v>93.500077</v>
      </c>
      <c r="BJ457" s="0" t="e">
        <f aca="false">IF(P457&lt;=1000, -6.942*LN(P457)+107.59, -36.304*LN(P457)+310.72)</f>
        <v>#VALUE!</v>
      </c>
      <c r="BK457" s="0" t="e">
        <f aca="false">BF457^0.04*BG457^0.22*BH457^0.51*BI457^0.06*BJ457^0.17</f>
        <v>#VALUE!</v>
      </c>
      <c r="BL457" s="0" t="e">
        <f aca="false">IF(BK457&gt;=90, "Very Good", IF(BK457&gt;=80, "Good", IF(BK457&gt;=70, "Slightly Good", IF(BK457&gt;=60, "Average", IF(BK457&gt;=50, "Slightly Poor", IF(BK457&gt;=40, "Poor", "Very Poor"))))))</f>
        <v>#VALUE!</v>
      </c>
      <c r="BM457" s="0" t="e">
        <f aca="false">IF(P457&lt;=1000, -6.942*LN(P457)+107.59, IF(AND(P457&gt;1000, P457&lt;=5213),-36.304*LN(P457)+310.72, IF(P457&gt;5213, 10)))</f>
        <v>#VALUE!</v>
      </c>
      <c r="BN457" s="0" t="e">
        <f aca="false">BF457^0.04*BG457^0.22*BH457^0.51*BI457^0.06*BM457^0.17</f>
        <v>#VALUE!</v>
      </c>
      <c r="BO457" s="0" t="e">
        <f aca="false">IF(BN457&gt;=90, "Very Good", IF(BN457&gt;=80, "Good", IF(BN457&gt;=70, "Slightly Good", IF(BN457&gt;=60, "Average", IF(BN457&gt;=50, "Slightly Poor", IF(BN457&gt;=40, "Poor", "Very Poor"))))))</f>
        <v>#VALUE!</v>
      </c>
      <c r="BP457" s="0" t="e">
        <f aca="false">IF(AJ457&lt;=1000, -6.942*LN(AJ457)+107.59, IF(AND(AJ457&gt;1000, AJ457&lt;=5213),-36.304*LN(AJ457)+310.72, IF(AJ457&gt;5213, 10)))</f>
        <v>#VALUE!</v>
      </c>
      <c r="BQ457" s="0" t="e">
        <f aca="false">BF457^0.04*BG457^0.22*BH457^0.51*BI457^0.06*BP457^0.17</f>
        <v>#VALUE!</v>
      </c>
      <c r="BR457" s="0" t="e">
        <f aca="false">IF(BQ457&gt;=90, "Very Good", IF(BQ457&gt;=80, "Good", IF(BQ457&gt;=70, "Slightly Good", IF(BQ457&gt;=60, "Average", IF(BQ457&gt;=50, "Slightly Poor", IF(BQ457&gt;=40, "Poor", "Very Poor"))))))</f>
        <v>#VALUE!</v>
      </c>
      <c r="BT457" s="0" t="e">
        <f aca="false">9.81*LN(AH457)+30.6</f>
        <v>#VALUE!</v>
      </c>
      <c r="BU457" s="0" t="e">
        <f aca="false">IF(BT457&lt;30, "Clean water", IF(AND(BT457&gt;=30, BT457&lt;40), "Hypolimia", IF(AND(BT457&gt;=40,BT457&lt;50), "Mesotrophic", IF(AND(BT457&gt;=50, BT457&lt;70), "Eutrophic", IF(BT457&gt;70,"Hypertrophic")))))</f>
        <v>#VALUE!</v>
      </c>
      <c r="BW457" s="0" t="e">
        <f aca="false">IF(G457/H457&gt;=1, "PLS CHECK", "")</f>
        <v>#DIV/0!</v>
      </c>
      <c r="BX457" s="0" t="str">
        <f aca="false">IF(AC457/J457&gt;=1, "PLS CHECK", "")</f>
        <v/>
      </c>
      <c r="BY457" s="0" t="str">
        <f aca="false">IF(AE457/J457&gt;=1, "PLS CHECK", "")</f>
        <v/>
      </c>
      <c r="BZ457" s="0" t="str">
        <f aca="false">IF(AD457/J457&gt;=1, "PLS CHECK", "")</f>
        <v/>
      </c>
      <c r="CA457" s="0" t="str">
        <f aca="false">IF(AF457/K457&gt;=1, "PLS CHECK", "")</f>
        <v/>
      </c>
      <c r="CB457" s="0" t="str">
        <f aca="false">IF(AG457/K457&gt;=1, "PLS CHECK", "")</f>
        <v/>
      </c>
    </row>
    <row r="458" customFormat="false" ht="12.5" hidden="false" customHeight="false" outlineLevel="0" collapsed="false">
      <c r="A458" s="0" t="n">
        <v>455</v>
      </c>
      <c r="B458" s="15" t="s">
        <v>87</v>
      </c>
      <c r="C458" s="16" t="s">
        <v>88</v>
      </c>
      <c r="D458" s="0" t="s">
        <v>155</v>
      </c>
      <c r="E458" s="0" t="n">
        <v>7.8</v>
      </c>
      <c r="F458" s="0" t="n">
        <v>12</v>
      </c>
      <c r="G458" s="0" t="n">
        <v>2.8</v>
      </c>
      <c r="H458" s="0" t="n">
        <v>6.2</v>
      </c>
      <c r="I458" s="0" t="n">
        <v>4.4</v>
      </c>
      <c r="J458" s="0" t="n">
        <v>6.106</v>
      </c>
      <c r="K458" s="0" t="n">
        <v>0.057</v>
      </c>
      <c r="L458" s="0" t="n">
        <v>3.2</v>
      </c>
      <c r="M458" s="0" t="n">
        <v>9.5</v>
      </c>
      <c r="N458" s="0" t="n">
        <v>0</v>
      </c>
      <c r="O458" s="0" t="n">
        <v>341</v>
      </c>
      <c r="P458" s="0" t="n">
        <v>36000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0</v>
      </c>
      <c r="AC458" s="0" t="n">
        <v>5.531</v>
      </c>
      <c r="AD458" s="0" t="n">
        <v>1.326</v>
      </c>
      <c r="AE458" s="0" t="n">
        <v>1.817</v>
      </c>
      <c r="AF458" s="0" t="n">
        <v>0.036</v>
      </c>
      <c r="AG458" s="0" t="n">
        <v>0.008</v>
      </c>
      <c r="AH458" s="0" t="n">
        <v>24.4</v>
      </c>
      <c r="AJ458" s="0" t="n">
        <v>290</v>
      </c>
      <c r="AP458" s="0" t="n">
        <v>0</v>
      </c>
      <c r="AY458" s="0" t="n">
        <v>0</v>
      </c>
      <c r="BF458" s="0" t="n">
        <f aca="false">IF(E458&lt;11,-3.6797*E458^2+48.115*E458-53.83,280.92*EXP(-0.2027*E458))</f>
        <v>97.5940520000001</v>
      </c>
      <c r="BG458" s="0" t="n">
        <f aca="false">32.208*LN(F458)+21.438</f>
        <v>101.471873376372</v>
      </c>
      <c r="BH458" s="0" t="n">
        <f aca="false">IF(G458&lt;=2, -10*G458+100, 88.958*EXP(-0.0755*G458))</f>
        <v>72.0070728511501</v>
      </c>
      <c r="BI458" s="0" t="n">
        <f aca="false">IF(I458&lt;=100, 0.0053*(I458)^2-1.0332*I458+100.76, 122.82*EXP(-0.0092*I458))</f>
        <v>96.316528</v>
      </c>
      <c r="BJ458" s="0" t="n">
        <f aca="false">IF(P458&lt;=1000, -6.942*LN(P458)+107.59, -36.304*LN(P458)+310.72)</f>
        <v>-70.1552191898782</v>
      </c>
      <c r="BK458" s="0" t="e">
        <f aca="false">BF458^0.04*BG458^0.22*BH458^0.51*BI458^0.06*BJ458^0.17</f>
        <v>#NUM!</v>
      </c>
      <c r="BL458" s="0" t="e">
        <f aca="false">IF(BK458&gt;=90, "Very Good", IF(BK458&gt;=80, "Good", IF(BK458&gt;=70, "Slightly Good", IF(BK458&gt;=60, "Average", IF(BK458&gt;=50, "Slightly Poor", IF(BK458&gt;=40, "Poor", "Very Poor"))))))</f>
        <v>#NUM!</v>
      </c>
      <c r="BM458" s="0" t="n">
        <f aca="false">IF(P458&lt;=1000, -6.942*LN(P458)+107.59, IF(AND(P458&gt;1000, P458&lt;=5213),-36.304*LN(P458)+310.72, IF(P458&gt;5213, 10)))</f>
        <v>10</v>
      </c>
      <c r="BN458" s="0" t="n">
        <f aca="false">BF458^0.04*BG458^0.22*BH458^0.51*BI458^0.06*BM458^0.17</f>
        <v>57.1816077894596</v>
      </c>
      <c r="BO458" s="0" t="str">
        <f aca="false">IF(BN458&gt;=90, "Very Good", IF(BN458&gt;=80, "Good", IF(BN458&gt;=70, "Slightly Good", IF(BN458&gt;=60, "Average", IF(BN458&gt;=50, "Slightly Poor", IF(BN458&gt;=40, "Poor", "Very Poor"))))))</f>
        <v>Slightly Poor</v>
      </c>
      <c r="BP458" s="0" t="n">
        <f aca="false">IF(AJ458&lt;=1000, -6.942*LN(AJ458)+107.59, IF(AND(AJ458&gt;1000, AJ458&lt;=5213),-36.304*LN(AJ458)+310.72, IF(AJ458&gt;5213, 10)))</f>
        <v>68.2296866326692</v>
      </c>
      <c r="BQ458" s="0" t="n">
        <f aca="false">BF458^0.04*BG458^0.22*BH458^0.51*BI458^0.06*BP458^0.17</f>
        <v>79.255942770797</v>
      </c>
      <c r="BR458" s="0" t="str">
        <f aca="false">IF(BQ458&gt;=90, "Very Good", IF(BQ458&gt;=80, "Good", IF(BQ458&gt;=70, "Slightly Good", IF(BQ458&gt;=60, "Average", IF(BQ458&gt;=50, "Slightly Poor", IF(BQ458&gt;=40, "Poor", "Very Poor"))))))</f>
        <v>Slightly Good</v>
      </c>
      <c r="BT458" s="0" t="n">
        <f aca="false">9.81*LN(AH458)+30.6</f>
        <v>61.9388605278547</v>
      </c>
      <c r="BU458" s="0" t="str">
        <f aca="false">IF(BT458&lt;30, "Clean water", IF(AND(BT458&gt;=30, BT458&lt;40), "Hypolimia", IF(AND(BT458&gt;=40,BT458&lt;50), "Mesotrophic", IF(AND(BT458&gt;=50, BT458&lt;70), "Eutrophic", IF(BT458&gt;70,"Hypertrophic")))))</f>
        <v>Eutrophic</v>
      </c>
      <c r="BW458" s="0" t="str">
        <f aca="false">IF(G458/H458&gt;=1, "PLS CHECK", "")</f>
        <v/>
      </c>
      <c r="BX458" s="0" t="str">
        <f aca="false">IF(AC458/J458&gt;=1, "PLS CHECK", "")</f>
        <v/>
      </c>
      <c r="BY458" s="0" t="str">
        <f aca="false">IF(AE458/J458&gt;=1, "PLS CHECK", "")</f>
        <v/>
      </c>
      <c r="BZ458" s="0" t="str">
        <f aca="false">IF(AD458/J458&gt;=1, "PLS CHECK", "")</f>
        <v/>
      </c>
      <c r="CA458" s="0" t="str">
        <f aca="false">IF(AF458/K458&gt;=1, "PLS CHECK", "")</f>
        <v/>
      </c>
      <c r="CB458" s="0" t="str">
        <f aca="false">IF(AG458/K458&gt;=1, "PLS CHECK", "")</f>
        <v/>
      </c>
    </row>
    <row r="459" customFormat="false" ht="12.5" hidden="false" customHeight="false" outlineLevel="0" collapsed="false">
      <c r="A459" s="0" t="n">
        <v>456</v>
      </c>
      <c r="B459" s="15" t="s">
        <v>89</v>
      </c>
      <c r="C459" s="16" t="s">
        <v>90</v>
      </c>
      <c r="D459" s="0" t="s">
        <v>155</v>
      </c>
      <c r="E459" s="0" t="n">
        <v>8.4</v>
      </c>
      <c r="F459" s="0" t="n">
        <v>12.6</v>
      </c>
      <c r="G459" s="0" t="n">
        <v>3.1</v>
      </c>
      <c r="H459" s="0" t="n">
        <v>3.8</v>
      </c>
      <c r="I459" s="0" t="n">
        <v>8.7</v>
      </c>
      <c r="J459" s="0" t="n">
        <v>3.01</v>
      </c>
      <c r="K459" s="0" t="n">
        <v>0.059</v>
      </c>
      <c r="L459" s="0" t="n">
        <v>2.5</v>
      </c>
      <c r="M459" s="0" t="n">
        <v>5.2</v>
      </c>
      <c r="N459" s="0" t="n">
        <v>0</v>
      </c>
      <c r="O459" s="0" t="n">
        <v>287</v>
      </c>
      <c r="P459" s="0" t="n">
        <v>6000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V459" s="0" t="n">
        <v>0</v>
      </c>
      <c r="AC459" s="0" t="n">
        <v>2.879</v>
      </c>
      <c r="AD459" s="0" t="n">
        <v>0.042</v>
      </c>
      <c r="AE459" s="0" t="n">
        <v>2.445</v>
      </c>
      <c r="AF459" s="0" t="n">
        <v>0.013</v>
      </c>
      <c r="AG459" s="0" t="n">
        <v>0.004</v>
      </c>
      <c r="AH459" s="0" t="n">
        <v>21.3</v>
      </c>
      <c r="AJ459" s="0" t="n">
        <v>150</v>
      </c>
      <c r="AP459" s="0" t="n">
        <v>0</v>
      </c>
      <c r="AY459" s="0" t="n">
        <v>0</v>
      </c>
      <c r="BF459" s="0" t="n">
        <f aca="false">IF(E459&lt;11,-3.6797*E459^2+48.115*E459-53.83,280.92*EXP(-0.2027*E459))</f>
        <v>90.6963680000001</v>
      </c>
      <c r="BG459" s="0" t="n">
        <f aca="false">32.208*LN(F459)+21.438</f>
        <v>103.043306983941</v>
      </c>
      <c r="BH459" s="0" t="n">
        <f aca="false">IF(G459&lt;=2, -10*G459+100, 88.958*EXP(-0.0755*G459))</f>
        <v>70.3944446082144</v>
      </c>
      <c r="BI459" s="0" t="n">
        <f aca="false">IF(I459&lt;=100, 0.0053*(I459)^2-1.0332*I459+100.76, 122.82*EXP(-0.0092*I459))</f>
        <v>92.172317</v>
      </c>
      <c r="BJ459" s="0" t="n">
        <f aca="false">IF(P459&lt;=1000, -6.942*LN(P459)+107.59, -36.304*LN(P459)+310.72)</f>
        <v>-5.10718341902276</v>
      </c>
      <c r="BK459" s="0" t="e">
        <f aca="false">BF459^0.04*BG459^0.22*BH459^0.51*BI459^0.06*BJ459^0.17</f>
        <v>#NUM!</v>
      </c>
      <c r="BL459" s="0" t="e">
        <f aca="false">IF(BK459&gt;=90, "Very Good", IF(BK459&gt;=80, "Good", IF(BK459&gt;=70, "Slightly Good", IF(BK459&gt;=60, "Average", IF(BK459&gt;=50, "Slightly Poor", IF(BK459&gt;=40, "Poor", "Very Poor"))))))</f>
        <v>#NUM!</v>
      </c>
      <c r="BM459" s="0" t="n">
        <f aca="false">IF(P459&lt;=1000, -6.942*LN(P459)+107.59, IF(AND(P459&gt;1000, P459&lt;=5213),-36.304*LN(P459)+310.72, IF(P459&gt;5213, 10)))</f>
        <v>10</v>
      </c>
      <c r="BN459" s="0" t="n">
        <f aca="false">BF459^0.04*BG459^0.22*BH459^0.51*BI459^0.06*BM459^0.17</f>
        <v>56.40122760892</v>
      </c>
      <c r="BO459" s="0" t="str">
        <f aca="false">IF(BN459&gt;=90, "Very Good", IF(BN459&gt;=80, "Good", IF(BN459&gt;=70, "Slightly Good", IF(BN459&gt;=60, "Average", IF(BN459&gt;=50, "Slightly Poor", IF(BN459&gt;=40, "Poor", "Very Poor"))))))</f>
        <v>Slightly Poor</v>
      </c>
      <c r="BP459" s="0" t="n">
        <f aca="false">IF(AJ459&lt;=1000, -6.942*LN(AJ459)+107.59, IF(AND(AJ459&gt;1000, AJ459&lt;=5213),-36.304*LN(AJ459)+310.72, IF(AJ459&gt;5213, 10)))</f>
        <v>72.8061697883838</v>
      </c>
      <c r="BQ459" s="0" t="n">
        <f aca="false">BF459^0.04*BG459^0.22*BH459^0.51*BI459^0.06*BP459^0.17</f>
        <v>79.041859388943</v>
      </c>
      <c r="BR459" s="0" t="str">
        <f aca="false">IF(BQ459&gt;=90, "Very Good", IF(BQ459&gt;=80, "Good", IF(BQ459&gt;=70, "Slightly Good", IF(BQ459&gt;=60, "Average", IF(BQ459&gt;=50, "Slightly Poor", IF(BQ459&gt;=40, "Poor", "Very Poor"))))))</f>
        <v>Slightly Good</v>
      </c>
      <c r="BT459" s="0" t="n">
        <f aca="false">9.81*LN(AH459)+30.6</f>
        <v>60.6059163833379</v>
      </c>
      <c r="BU459" s="0" t="str">
        <f aca="false">IF(BT459&lt;30, "Clean water", IF(AND(BT459&gt;=30, BT459&lt;40), "Hypolimia", IF(AND(BT459&gt;=40,BT459&lt;50), "Mesotrophic", IF(AND(BT459&gt;=50, BT459&lt;70), "Eutrophic", IF(BT459&gt;70,"Hypertrophic")))))</f>
        <v>Eutrophic</v>
      </c>
      <c r="BW459" s="0" t="str">
        <f aca="false">IF(G459/H459&gt;=1, "PLS CHECK", "")</f>
        <v/>
      </c>
      <c r="BX459" s="0" t="str">
        <f aca="false">IF(AC459/J459&gt;=1, "PLS CHECK", "")</f>
        <v/>
      </c>
      <c r="BY459" s="0" t="str">
        <f aca="false">IF(AE459/J459&gt;=1, "PLS CHECK", "")</f>
        <v/>
      </c>
      <c r="BZ459" s="0" t="str">
        <f aca="false">IF(AD459/J459&gt;=1, "PLS CHECK", "")</f>
        <v/>
      </c>
      <c r="CA459" s="0" t="str">
        <f aca="false">IF(AF459/K459&gt;=1, "PLS CHECK", "")</f>
        <v/>
      </c>
      <c r="CB459" s="0" t="str">
        <f aca="false">IF(AG459/K459&gt;=1, "PLS CHECK", "")</f>
        <v/>
      </c>
    </row>
    <row r="460" customFormat="false" ht="12.5" hidden="false" customHeight="false" outlineLevel="0" collapsed="false">
      <c r="A460" s="0" t="n">
        <v>457</v>
      </c>
      <c r="B460" s="15" t="s">
        <v>91</v>
      </c>
      <c r="C460" s="16" t="s">
        <v>92</v>
      </c>
      <c r="D460" s="0" t="s">
        <v>155</v>
      </c>
      <c r="E460" s="0" t="n">
        <v>7.7</v>
      </c>
      <c r="F460" s="37"/>
      <c r="G460" s="0" t="n">
        <v>1.7</v>
      </c>
      <c r="H460" s="37"/>
      <c r="I460" s="0" t="n">
        <v>10.8</v>
      </c>
      <c r="J460" s="0" t="n">
        <v>5.214</v>
      </c>
      <c r="K460" s="37"/>
      <c r="L460" s="37"/>
      <c r="M460" s="0" t="n">
        <v>11.6</v>
      </c>
      <c r="N460" s="0" t="n">
        <v>0</v>
      </c>
      <c r="O460" s="0" t="n">
        <v>480</v>
      </c>
      <c r="P460" s="0" t="n">
        <v>1400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V460" s="0" t="n">
        <v>0</v>
      </c>
      <c r="AC460" s="0" t="n">
        <v>4.934</v>
      </c>
      <c r="AD460" s="0" t="n">
        <v>0.022</v>
      </c>
      <c r="AE460" s="0" t="n">
        <v>4.812</v>
      </c>
      <c r="AF460" s="37"/>
      <c r="AG460" s="0" t="n">
        <v>0.004</v>
      </c>
      <c r="AH460" s="0" t="n">
        <v>7.6</v>
      </c>
      <c r="AJ460" s="0" t="n">
        <v>100</v>
      </c>
      <c r="AP460" s="0" t="n">
        <v>0</v>
      </c>
      <c r="AY460" s="0" t="n">
        <v>0</v>
      </c>
      <c r="BF460" s="0" t="n">
        <f aca="false">IF(E460&lt;11,-3.6797*E460^2+48.115*E460-53.83,280.92*EXP(-0.2027*E460))</f>
        <v>98.486087</v>
      </c>
      <c r="BG460" s="0" t="e">
        <f aca="false">32.208*LN(F460)+21.438</f>
        <v>#VALUE!</v>
      </c>
      <c r="BH460" s="0" t="n">
        <f aca="false">IF(G460&lt;=2, -10*G460+100, 88.958*EXP(-0.0755*G460))</f>
        <v>83</v>
      </c>
      <c r="BI460" s="0" t="n">
        <f aca="false">IF(I460&lt;=100, 0.0053*(I460)^2-1.0332*I460+100.76, 122.82*EXP(-0.0092*I460))</f>
        <v>90.219632</v>
      </c>
      <c r="BJ460" s="0" t="n">
        <f aca="false">IF(P460&lt;=1000, -6.942*LN(P460)+107.59, -36.304*LN(P460)+310.72)</f>
        <v>47.725564273536</v>
      </c>
      <c r="BK460" s="0" t="e">
        <f aca="false">BF460^0.04*BG460^0.22*BH460^0.51*BI460^0.06*BJ460^0.17</f>
        <v>#VALUE!</v>
      </c>
      <c r="BL460" s="0" t="e">
        <f aca="false">IF(BK460&gt;=90, "Very Good", IF(BK460&gt;=80, "Good", IF(BK460&gt;=70, "Slightly Good", IF(BK460&gt;=60, "Average", IF(BK460&gt;=50, "Slightly Poor", IF(BK460&gt;=40, "Poor", "Very Poor"))))))</f>
        <v>#VALUE!</v>
      </c>
      <c r="BM460" s="0" t="n">
        <f aca="false">IF(P460&lt;=1000, -6.942*LN(P460)+107.59, IF(AND(P460&gt;1000, P460&lt;=5213),-36.304*LN(P460)+310.72, IF(P460&gt;5213, 10)))</f>
        <v>47.725564273536</v>
      </c>
      <c r="BN460" s="0" t="e">
        <f aca="false">BF460^0.04*BG460^0.22*BH460^0.51*BI460^0.06*BM460^0.17</f>
        <v>#VALUE!</v>
      </c>
      <c r="BO460" s="0" t="e">
        <f aca="false">IF(BN460&gt;=90, "Very Good", IF(BN460&gt;=80, "Good", IF(BN460&gt;=70, "Slightly Good", IF(BN460&gt;=60, "Average", IF(BN460&gt;=50, "Slightly Poor", IF(BN460&gt;=40, "Poor", "Very Poor"))))))</f>
        <v>#VALUE!</v>
      </c>
      <c r="BP460" s="0" t="n">
        <f aca="false">IF(AJ460&lt;=1000, -6.942*LN(AJ460)+107.59, IF(AND(AJ460&gt;1000, AJ460&lt;=5213),-36.304*LN(AJ460)+310.72, IF(AJ460&gt;5213, 10)))</f>
        <v>75.6209085688707</v>
      </c>
      <c r="BQ460" s="0" t="e">
        <f aca="false">BF460^0.04*BG460^0.22*BH460^0.51*BI460^0.06*BP460^0.17</f>
        <v>#VALUE!</v>
      </c>
      <c r="BR460" s="0" t="e">
        <f aca="false">IF(BQ460&gt;=90, "Very Good", IF(BQ460&gt;=80, "Good", IF(BQ460&gt;=70, "Slightly Good", IF(BQ460&gt;=60, "Average", IF(BQ460&gt;=50, "Slightly Poor", IF(BQ460&gt;=40, "Poor", "Very Poor"))))))</f>
        <v>#VALUE!</v>
      </c>
      <c r="BT460" s="0" t="n">
        <f aca="false">9.81*LN(AH460)+30.6</f>
        <v>50.4961343059373</v>
      </c>
      <c r="BU460" s="0" t="str">
        <f aca="false">IF(BT460&lt;30, "Clean water", IF(AND(BT460&gt;=30, BT460&lt;40), "Hypolimia", IF(AND(BT460&gt;=40,BT460&lt;50), "Mesotrophic", IF(AND(BT460&gt;=50, BT460&lt;70), "Eutrophic", IF(BT460&gt;70,"Hypertrophic")))))</f>
        <v>Eutrophic</v>
      </c>
      <c r="BW460" s="0" t="e">
        <f aca="false">IF(G460/H460&gt;=1, "PLS CHECK", "")</f>
        <v>#DIV/0!</v>
      </c>
      <c r="BX460" s="0" t="str">
        <f aca="false">IF(AC460/J460&gt;=1, "PLS CHECK", "")</f>
        <v/>
      </c>
      <c r="BY460" s="0" t="str">
        <f aca="false">IF(AE460/J460&gt;=1, "PLS CHECK", "")</f>
        <v/>
      </c>
      <c r="BZ460" s="0" t="str">
        <f aca="false">IF(AD460/J460&gt;=1, "PLS CHECK", "")</f>
        <v/>
      </c>
      <c r="CA460" s="0" t="e">
        <f aca="false">IF(AF460/K460&gt;=1, "PLS CHECK", "")</f>
        <v>#DIV/0!</v>
      </c>
      <c r="CB460" s="0" t="e">
        <f aca="false">IF(AG460/K460&gt;=1, "PLS CHECK", "")</f>
        <v>#DIV/0!</v>
      </c>
    </row>
    <row r="461" customFormat="false" ht="12.5" hidden="false" customHeight="false" outlineLevel="0" collapsed="false">
      <c r="A461" s="0" t="n">
        <v>458</v>
      </c>
      <c r="B461" s="15" t="s">
        <v>137</v>
      </c>
      <c r="C461" s="16" t="s">
        <v>138</v>
      </c>
      <c r="D461" s="0" t="s">
        <v>155</v>
      </c>
      <c r="E461" s="0" t="n">
        <v>7.9</v>
      </c>
      <c r="F461" s="0" t="n">
        <v>9.6</v>
      </c>
      <c r="G461" s="37"/>
      <c r="H461" s="37"/>
      <c r="I461" s="0" t="n">
        <v>8.6</v>
      </c>
      <c r="J461" s="37"/>
      <c r="K461" s="0" t="n">
        <v>0.094</v>
      </c>
      <c r="L461" s="37"/>
      <c r="M461" s="0" t="n">
        <v>15</v>
      </c>
      <c r="O461" s="0" t="n">
        <v>671</v>
      </c>
      <c r="BD461" s="0" t="n">
        <v>3.578</v>
      </c>
      <c r="BF461" s="0" t="n">
        <f aca="false">IF(E461&lt;11,-3.6797*E461^2+48.115*E461-53.83,280.92*EXP(-0.2027*E461))</f>
        <v>96.6284230000001</v>
      </c>
      <c r="BG461" s="0" t="n">
        <f aca="false">32.208*LN(F461)+21.438</f>
        <v>94.2848658756438</v>
      </c>
      <c r="BH461" s="0" t="n">
        <f aca="false">IF(G461&lt;=2, -10*G461+100, 88.958*EXP(-0.0755*G461))</f>
        <v>100</v>
      </c>
      <c r="BI461" s="0" t="n">
        <f aca="false">IF(I461&lt;=100, 0.0053*(I461)^2-1.0332*I461+100.76, 122.82*EXP(-0.0092*I461))</f>
        <v>92.266468</v>
      </c>
      <c r="BJ461" s="0" t="e">
        <f aca="false">IF(P461&lt;=1000, -6.942*LN(P461)+107.59, -36.304*LN(P461)+310.72)</f>
        <v>#VALUE!</v>
      </c>
      <c r="BK461" s="0" t="e">
        <f aca="false">BF461^0.04*BG461^0.22*BH461^0.51*BI461^0.06*BJ461^0.17</f>
        <v>#VALUE!</v>
      </c>
      <c r="BL461" s="0" t="e">
        <f aca="false">IF(BK461&gt;=90, "Very Good", IF(BK461&gt;=80, "Good", IF(BK461&gt;=70, "Slightly Good", IF(BK461&gt;=60, "Average", IF(BK461&gt;=50, "Slightly Poor", IF(BK461&gt;=40, "Poor", "Very Poor"))))))</f>
        <v>#VALUE!</v>
      </c>
      <c r="BM461" s="0" t="e">
        <f aca="false">IF(P461&lt;=1000, -6.942*LN(P461)+107.59, IF(AND(P461&gt;1000, P461&lt;=5213),-36.304*LN(P461)+310.72, IF(P461&gt;5213, 10)))</f>
        <v>#VALUE!</v>
      </c>
      <c r="BN461" s="0" t="e">
        <f aca="false">BF461^0.04*BG461^0.22*BH461^0.51*BI461^0.06*BM461^0.17</f>
        <v>#VALUE!</v>
      </c>
      <c r="BO461" s="0" t="e">
        <f aca="false">IF(BN461&gt;=90, "Very Good", IF(BN461&gt;=80, "Good", IF(BN461&gt;=70, "Slightly Good", IF(BN461&gt;=60, "Average", IF(BN461&gt;=50, "Slightly Poor", IF(BN461&gt;=40, "Poor", "Very Poor"))))))</f>
        <v>#VALUE!</v>
      </c>
      <c r="BP461" s="0" t="e">
        <f aca="false">IF(AJ461&lt;=1000, -6.942*LN(AJ461)+107.59, IF(AND(AJ461&gt;1000, AJ461&lt;=5213),-36.304*LN(AJ461)+310.72, IF(AJ461&gt;5213, 10)))</f>
        <v>#VALUE!</v>
      </c>
      <c r="BQ461" s="0" t="e">
        <f aca="false">BF461^0.04*BG461^0.22*BH461^0.51*BI461^0.06*BP461^0.17</f>
        <v>#VALUE!</v>
      </c>
      <c r="BR461" s="0" t="e">
        <f aca="false">IF(BQ461&gt;=90, "Very Good", IF(BQ461&gt;=80, "Good", IF(BQ461&gt;=70, "Slightly Good", IF(BQ461&gt;=60, "Average", IF(BQ461&gt;=50, "Slightly Poor", IF(BQ461&gt;=40, "Poor", "Very Poor"))))))</f>
        <v>#VALUE!</v>
      </c>
      <c r="BT461" s="0" t="e">
        <f aca="false">9.81*LN(AH461)+30.6</f>
        <v>#VALUE!</v>
      </c>
      <c r="BU461" s="0" t="e">
        <f aca="false">IF(BT461&lt;30, "Clean water", IF(AND(BT461&gt;=30, BT461&lt;40), "Hypolimia", IF(AND(BT461&gt;=40,BT461&lt;50), "Mesotrophic", IF(AND(BT461&gt;=50, BT461&lt;70), "Eutrophic", IF(BT461&gt;70,"Hypertrophic")))))</f>
        <v>#VALUE!</v>
      </c>
      <c r="BW461" s="0" t="e">
        <f aca="false">IF(G461/H461&gt;=1, "PLS CHECK", "")</f>
        <v>#DIV/0!</v>
      </c>
      <c r="BX461" s="0" t="e">
        <f aca="false">IF(AC461/J461&gt;=1, "PLS CHECK", "")</f>
        <v>#DIV/0!</v>
      </c>
      <c r="BY461" s="0" t="e">
        <f aca="false">IF(AE461/J461&gt;=1, "PLS CHECK", "")</f>
        <v>#DIV/0!</v>
      </c>
      <c r="BZ461" s="0" t="e">
        <f aca="false">IF(AD461/J461&gt;=1, "PLS CHECK", "")</f>
        <v>#DIV/0!</v>
      </c>
      <c r="CA461" s="0" t="str">
        <f aca="false">IF(AF461/K461&gt;=1, "PLS CHECK", "")</f>
        <v/>
      </c>
      <c r="CB461" s="0" t="str">
        <f aca="false">IF(AG461/K461&gt;=1, "PLS CHECK", "")</f>
        <v/>
      </c>
    </row>
    <row r="462" customFormat="false" ht="12.5" hidden="false" customHeight="false" outlineLevel="0" collapsed="false">
      <c r="A462" s="0" t="n">
        <v>459</v>
      </c>
      <c r="B462" s="15" t="s">
        <v>93</v>
      </c>
      <c r="C462" s="16" t="s">
        <v>94</v>
      </c>
      <c r="D462" s="0" t="s">
        <v>155</v>
      </c>
      <c r="E462" s="0" t="n">
        <v>7.7</v>
      </c>
      <c r="F462" s="0" t="n">
        <v>10</v>
      </c>
      <c r="G462" s="37"/>
      <c r="H462" s="37"/>
      <c r="I462" s="0" t="n">
        <v>10.1</v>
      </c>
      <c r="J462" s="37"/>
      <c r="K462" s="0" t="n">
        <v>0.151</v>
      </c>
      <c r="L462" s="37"/>
      <c r="M462" s="0" t="n">
        <v>11.8</v>
      </c>
      <c r="N462" s="0" t="n">
        <v>0</v>
      </c>
      <c r="O462" s="0" t="n">
        <v>717</v>
      </c>
      <c r="P462" s="0" t="n">
        <v>3400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V462" s="0" t="n">
        <v>0</v>
      </c>
      <c r="AC462" s="37"/>
      <c r="AD462" s="37"/>
      <c r="AE462" s="0" t="n">
        <v>4.868</v>
      </c>
      <c r="AF462" s="0" t="n">
        <v>0.073</v>
      </c>
      <c r="AG462" s="0" t="n">
        <v>0.011</v>
      </c>
      <c r="AH462" s="0" t="n">
        <v>9.1</v>
      </c>
      <c r="AJ462" s="0" t="n">
        <v>310</v>
      </c>
      <c r="AP462" s="0" t="n">
        <v>0</v>
      </c>
      <c r="AY462" s="0" t="n">
        <v>0</v>
      </c>
      <c r="BD462" s="0" t="n">
        <v>3.176</v>
      </c>
      <c r="BF462" s="0" t="n">
        <f aca="false">IF(E462&lt;11,-3.6797*E462^2+48.115*E462-53.83,280.92*EXP(-0.2027*E462))</f>
        <v>98.486087</v>
      </c>
      <c r="BG462" s="0" t="n">
        <f aca="false">32.208*LN(F462)+21.438</f>
        <v>95.5996606751522</v>
      </c>
      <c r="BH462" s="0" t="n">
        <f aca="false">IF(G462&lt;=2, -10*G462+100, 88.958*EXP(-0.0755*G462))</f>
        <v>100</v>
      </c>
      <c r="BI462" s="0" t="n">
        <f aca="false">IF(I462&lt;=100, 0.0053*(I462)^2-1.0332*I462+100.76, 122.82*EXP(-0.0092*I462))</f>
        <v>90.865333</v>
      </c>
      <c r="BJ462" s="0" t="n">
        <f aca="false">IF(P462&lt;=1000, -6.942*LN(P462)+107.59, -36.304*LN(P462)+310.72)</f>
        <v>15.5129090822232</v>
      </c>
      <c r="BK462" s="0" t="n">
        <f aca="false">BF462^0.04*BG462^0.22*BH462^0.51*BI462^0.06*BJ462^0.17</f>
        <v>71.6732566002</v>
      </c>
      <c r="BL462" s="0" t="str">
        <f aca="false">IF(BK462&gt;=90, "Very Good", IF(BK462&gt;=80, "Good", IF(BK462&gt;=70, "Slightly Good", IF(BK462&gt;=60, "Average", IF(BK462&gt;=50, "Slightly Poor", IF(BK462&gt;=40, "Poor", "Very Poor"))))))</f>
        <v>Slightly Good</v>
      </c>
      <c r="BM462" s="0" t="n">
        <f aca="false">IF(P462&lt;=1000, -6.942*LN(P462)+107.59, IF(AND(P462&gt;1000, P462&lt;=5213),-36.304*LN(P462)+310.72, IF(P462&gt;5213, 10)))</f>
        <v>15.5129090822232</v>
      </c>
      <c r="BN462" s="0" t="n">
        <f aca="false">BF462^0.04*BG462^0.22*BH462^0.51*BI462^0.06*BM462^0.17</f>
        <v>71.6732566002</v>
      </c>
      <c r="BO462" s="0" t="str">
        <f aca="false">IF(BN462&gt;=90, "Very Good", IF(BN462&gt;=80, "Good", IF(BN462&gt;=70, "Slightly Good", IF(BN462&gt;=60, "Average", IF(BN462&gt;=50, "Slightly Poor", IF(BN462&gt;=40, "Poor", "Very Poor"))))))</f>
        <v>Slightly Good</v>
      </c>
      <c r="BP462" s="0" t="n">
        <f aca="false">IF(AJ462&lt;=1000, -6.942*LN(AJ462)+107.59, IF(AND(AJ462&gt;1000, AJ462&lt;=5213),-36.304*LN(AJ462)+310.72, IF(AJ462&gt;5213, 10)))</f>
        <v>67.7667151108994</v>
      </c>
      <c r="BQ462" s="0" t="n">
        <f aca="false">BF462^0.04*BG462^0.22*BH462^0.51*BI462^0.06*BP462^0.17</f>
        <v>92.089916603118</v>
      </c>
      <c r="BR462" s="0" t="str">
        <f aca="false">IF(BQ462&gt;=90, "Very Good", IF(BQ462&gt;=80, "Good", IF(BQ462&gt;=70, "Slightly Good", IF(BQ462&gt;=60, "Average", IF(BQ462&gt;=50, "Slightly Poor", IF(BQ462&gt;=40, "Poor", "Very Poor"))))))</f>
        <v>Very Good</v>
      </c>
      <c r="BT462" s="0" t="n">
        <f aca="false">9.81*LN(AH462)+30.6</f>
        <v>52.2631719966587</v>
      </c>
      <c r="BU462" s="0" t="str">
        <f aca="false">IF(BT462&lt;30, "Clean water", IF(AND(BT462&gt;=30, BT462&lt;40), "Hypolimia", IF(AND(BT462&gt;=40,BT462&lt;50), "Mesotrophic", IF(AND(BT462&gt;=50, BT462&lt;70), "Eutrophic", IF(BT462&gt;70,"Hypertrophic")))))</f>
        <v>Eutrophic</v>
      </c>
      <c r="BW462" s="0" t="e">
        <f aca="false">IF(G462/H462&gt;=1, "PLS CHECK", "")</f>
        <v>#DIV/0!</v>
      </c>
      <c r="BX462" s="0" t="e">
        <f aca="false">IF(AC462/J462&gt;=1, "PLS CHECK", "")</f>
        <v>#DIV/0!</v>
      </c>
      <c r="BY462" s="0" t="e">
        <f aca="false">IF(AE462/J462&gt;=1, "PLS CHECK", "")</f>
        <v>#DIV/0!</v>
      </c>
      <c r="BZ462" s="0" t="e">
        <f aca="false">IF(AD462/J462&gt;=1, "PLS CHECK", "")</f>
        <v>#DIV/0!</v>
      </c>
      <c r="CA462" s="0" t="str">
        <f aca="false">IF(AF462/K462&gt;=1, "PLS CHECK", "")</f>
        <v/>
      </c>
      <c r="CB462" s="0" t="str">
        <f aca="false">IF(AG462/K462&gt;=1, "PLS CHECK", "")</f>
        <v/>
      </c>
    </row>
    <row r="463" customFormat="false" ht="12.5" hidden="false" customHeight="false" outlineLevel="0" collapsed="false">
      <c r="A463" s="0" t="n">
        <v>460</v>
      </c>
      <c r="B463" s="15" t="s">
        <v>95</v>
      </c>
      <c r="C463" s="16" t="s">
        <v>96</v>
      </c>
      <c r="D463" s="0" t="s">
        <v>155</v>
      </c>
      <c r="E463" s="0" t="n">
        <v>7.5</v>
      </c>
      <c r="F463" s="0" t="n">
        <v>9.8</v>
      </c>
      <c r="G463" s="37"/>
      <c r="H463" s="0" t="n">
        <v>7.8</v>
      </c>
      <c r="I463" s="0" t="n">
        <v>17.6</v>
      </c>
      <c r="J463" s="37"/>
      <c r="K463" s="0" t="n">
        <v>0.093</v>
      </c>
      <c r="L463" s="37"/>
      <c r="M463" s="0" t="n">
        <v>7.6</v>
      </c>
      <c r="N463" s="0" t="n">
        <v>0</v>
      </c>
      <c r="O463" s="37"/>
      <c r="P463" s="0" t="n">
        <v>40000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V463" s="0" t="n">
        <v>0</v>
      </c>
      <c r="AC463" s="37"/>
      <c r="AD463" s="37"/>
      <c r="AE463" s="0" t="n">
        <v>4.296</v>
      </c>
      <c r="AF463" s="0" t="n">
        <v>0.047</v>
      </c>
      <c r="AG463" s="0" t="n">
        <v>0.011</v>
      </c>
      <c r="AH463" s="0" t="n">
        <v>9.7</v>
      </c>
      <c r="AJ463" s="0" t="n">
        <v>300</v>
      </c>
      <c r="AP463" s="0" t="n">
        <v>0</v>
      </c>
      <c r="AY463" s="0" t="n">
        <v>0</v>
      </c>
      <c r="BF463" s="0" t="n">
        <f aca="false">IF(E463&lt;11,-3.6797*E463^2+48.115*E463-53.83,280.92*EXP(-0.2027*E463))</f>
        <v>100.049375</v>
      </c>
      <c r="BG463" s="0" t="n">
        <f aca="false">32.208*LN(F463)+21.438</f>
        <v>94.9489718778696</v>
      </c>
      <c r="BH463" s="0" t="n">
        <f aca="false">IF(G463&lt;=2, -10*G463+100, 88.958*EXP(-0.0755*G463))</f>
        <v>100</v>
      </c>
      <c r="BI463" s="0" t="n">
        <f aca="false">IF(I463&lt;=100, 0.0053*(I463)^2-1.0332*I463+100.76, 122.82*EXP(-0.0092*I463))</f>
        <v>84.217408</v>
      </c>
      <c r="BJ463" s="0" t="n">
        <f aca="false">IF(P463&lt;=1000, -6.942*LN(P463)+107.59, -36.304*LN(P463)+310.72)</f>
        <v>-73.9802273503198</v>
      </c>
      <c r="BK463" s="0" t="e">
        <f aca="false">BF463^0.04*BG463^0.22*BH463^0.51*BI463^0.06*BJ463^0.17</f>
        <v>#NUM!</v>
      </c>
      <c r="BL463" s="0" t="e">
        <f aca="false">IF(BK463&gt;=90, "Very Good", IF(BK463&gt;=80, "Good", IF(BK463&gt;=70, "Slightly Good", IF(BK463&gt;=60, "Average", IF(BK463&gt;=50, "Slightly Poor", IF(BK463&gt;=40, "Poor", "Very Poor"))))))</f>
        <v>#NUM!</v>
      </c>
      <c r="BM463" s="0" t="n">
        <f aca="false">IF(P463&lt;=1000, -6.942*LN(P463)+107.59, IF(AND(P463&gt;1000, P463&lt;=5213),-36.304*LN(P463)+310.72, IF(P463&gt;5213, 10)))</f>
        <v>10</v>
      </c>
      <c r="BN463" s="0" t="n">
        <f aca="false">BF463^0.04*BG463^0.22*BH463^0.51*BI463^0.06*BM463^0.17</f>
        <v>66.157722499192</v>
      </c>
      <c r="BO463" s="0" t="str">
        <f aca="false">IF(BN463&gt;=90, "Very Good", IF(BN463&gt;=80, "Good", IF(BN463&gt;=70, "Slightly Good", IF(BN463&gt;=60, "Average", IF(BN463&gt;=50, "Slightly Poor", IF(BN463&gt;=40, "Poor", "Very Poor"))))))</f>
        <v>Average</v>
      </c>
      <c r="BP463" s="0" t="n">
        <f aca="false">IF(AJ463&lt;=1000, -6.942*LN(AJ463)+107.59, IF(AND(AJ463&gt;1000, AJ463&lt;=5213),-36.304*LN(AJ463)+310.72, IF(AJ463&gt;5213, 10)))</f>
        <v>67.9943420609366</v>
      </c>
      <c r="BQ463" s="0" t="n">
        <f aca="false">BF463^0.04*BG463^0.22*BH463^0.51*BI463^0.06*BP463^0.17</f>
        <v>91.6433419001925</v>
      </c>
      <c r="BR463" s="0" t="str">
        <f aca="false">IF(BQ463&gt;=90, "Very Good", IF(BQ463&gt;=80, "Good", IF(BQ463&gt;=70, "Slightly Good", IF(BQ463&gt;=60, "Average", IF(BQ463&gt;=50, "Slightly Poor", IF(BQ463&gt;=40, "Poor", "Very Poor"))))))</f>
        <v>Very Good</v>
      </c>
      <c r="BT463" s="0" t="n">
        <f aca="false">9.81*LN(AH463)+30.6</f>
        <v>52.8895549368466</v>
      </c>
      <c r="BU463" s="0" t="str">
        <f aca="false">IF(BT463&lt;30, "Clean water", IF(AND(BT463&gt;=30, BT463&lt;40), "Hypolimia", IF(AND(BT463&gt;=40,BT463&lt;50), "Mesotrophic", IF(AND(BT463&gt;=50, BT463&lt;70), "Eutrophic", IF(BT463&gt;70,"Hypertrophic")))))</f>
        <v>Eutrophic</v>
      </c>
      <c r="BW463" s="0" t="str">
        <f aca="false">IF(G463/H463&gt;=1, "PLS CHECK", "")</f>
        <v/>
      </c>
      <c r="BX463" s="0" t="e">
        <f aca="false">IF(AC463/J463&gt;=1, "PLS CHECK", "")</f>
        <v>#DIV/0!</v>
      </c>
      <c r="BY463" s="0" t="e">
        <f aca="false">IF(AE463/J463&gt;=1, "PLS CHECK", "")</f>
        <v>#DIV/0!</v>
      </c>
      <c r="BZ463" s="0" t="e">
        <f aca="false">IF(AD463/J463&gt;=1, "PLS CHECK", "")</f>
        <v>#DIV/0!</v>
      </c>
      <c r="CA463" s="0" t="str">
        <f aca="false">IF(AF463/K463&gt;=1, "PLS CHECK", "")</f>
        <v/>
      </c>
      <c r="CB463" s="0" t="str">
        <f aca="false">IF(AG463/K463&gt;=1, "PLS CHECK", "")</f>
        <v/>
      </c>
    </row>
    <row r="464" customFormat="false" ht="12.5" hidden="false" customHeight="false" outlineLevel="0" collapsed="false">
      <c r="A464" s="0" t="n">
        <v>461</v>
      </c>
      <c r="B464" s="15" t="s">
        <v>97</v>
      </c>
      <c r="C464" s="16" t="s">
        <v>98</v>
      </c>
      <c r="D464" s="0" t="s">
        <v>155</v>
      </c>
      <c r="E464" s="0" t="n">
        <v>7.7</v>
      </c>
      <c r="F464" s="0" t="n">
        <v>13.4</v>
      </c>
      <c r="G464" s="0" t="n">
        <v>1.3</v>
      </c>
      <c r="H464" s="0" t="n">
        <v>4.2</v>
      </c>
      <c r="I464" s="0" t="n">
        <v>4.4</v>
      </c>
      <c r="J464" s="0" t="n">
        <v>2.606</v>
      </c>
      <c r="K464" s="0" t="n">
        <v>0.022</v>
      </c>
      <c r="L464" s="0" t="n">
        <v>2.2</v>
      </c>
      <c r="M464" s="0" t="n">
        <v>7.6</v>
      </c>
      <c r="N464" s="0" t="n">
        <v>0</v>
      </c>
      <c r="O464" s="0" t="n">
        <v>231</v>
      </c>
      <c r="P464" s="0" t="n">
        <v>1700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V464" s="0" t="n">
        <v>0</v>
      </c>
      <c r="AC464" s="0" t="n">
        <v>2.562</v>
      </c>
      <c r="AD464" s="0" t="n">
        <v>0.14</v>
      </c>
      <c r="AE464" s="37"/>
      <c r="AF464" s="0" t="n">
        <v>0.01</v>
      </c>
      <c r="AG464" s="0" t="n">
        <v>0.005</v>
      </c>
      <c r="AH464" s="0" t="n">
        <v>14.7</v>
      </c>
      <c r="AJ464" s="37"/>
      <c r="AP464" s="0" t="n">
        <v>0</v>
      </c>
      <c r="AY464" s="0" t="n">
        <v>0</v>
      </c>
      <c r="BF464" s="0" t="n">
        <f aca="false">IF(E464&lt;11,-3.6797*E464^2+48.115*E464-53.83,280.92*EXP(-0.2027*E464))</f>
        <v>98.486087</v>
      </c>
      <c r="BG464" s="0" t="n">
        <f aca="false">32.208*LN(F464)+21.438</f>
        <v>105.025963601667</v>
      </c>
      <c r="BH464" s="0" t="n">
        <f aca="false">IF(G464&lt;=2, -10*G464+100, 88.958*EXP(-0.0755*G464))</f>
        <v>87</v>
      </c>
      <c r="BI464" s="0" t="n">
        <f aca="false">IF(I464&lt;=100, 0.0053*(I464)^2-1.0332*I464+100.76, 122.82*EXP(-0.0092*I464))</f>
        <v>96.316528</v>
      </c>
      <c r="BJ464" s="0" t="n">
        <f aca="false">IF(P464&lt;=1000, -6.942*LN(P464)+107.59, -36.304*LN(P464)+310.72)</f>
        <v>40.6769243252715</v>
      </c>
      <c r="BK464" s="0" t="n">
        <f aca="false">BF464^0.04*BG464^0.22*BH464^0.51*BI464^0.06*BJ464^0.17</f>
        <v>80.5724018359488</v>
      </c>
      <c r="BL464" s="0" t="str">
        <f aca="false">IF(BK464&gt;=90, "Very Good", IF(BK464&gt;=80, "Good", IF(BK464&gt;=70, "Slightly Good", IF(BK464&gt;=60, "Average", IF(BK464&gt;=50, "Slightly Poor", IF(BK464&gt;=40, "Poor", "Very Poor"))))))</f>
        <v>Good</v>
      </c>
      <c r="BM464" s="0" t="n">
        <f aca="false">IF(P464&lt;=1000, -6.942*LN(P464)+107.59, IF(AND(P464&gt;1000, P464&lt;=5213),-36.304*LN(P464)+310.72, IF(P464&gt;5213, 10)))</f>
        <v>40.6769243252715</v>
      </c>
      <c r="BN464" s="0" t="n">
        <f aca="false">BF464^0.04*BG464^0.22*BH464^0.51*BI464^0.06*BM464^0.17</f>
        <v>80.5724018359488</v>
      </c>
      <c r="BO464" s="0" t="str">
        <f aca="false">IF(BN464&gt;=90, "Very Good", IF(BN464&gt;=80, "Good", IF(BN464&gt;=70, "Slightly Good", IF(BN464&gt;=60, "Average", IF(BN464&gt;=50, "Slightly Poor", IF(BN464&gt;=40, "Poor", "Very Poor"))))))</f>
        <v>Good</v>
      </c>
      <c r="BP464" s="0" t="e">
        <f aca="false">IF(AJ464&lt;=1000, -6.942*LN(AJ464)+107.59, IF(AND(AJ464&gt;1000, AJ464&lt;=5213),-36.304*LN(AJ464)+310.72, IF(AJ464&gt;5213, 10)))</f>
        <v>#VALUE!</v>
      </c>
      <c r="BQ464" s="0" t="e">
        <f aca="false">BF464^0.04*BG464^0.22*BH464^0.51*BI464^0.06*BP464^0.17</f>
        <v>#VALUE!</v>
      </c>
      <c r="BR464" s="0" t="e">
        <f aca="false">IF(BQ464&gt;=90, "Very Good", IF(BQ464&gt;=80, "Good", IF(BQ464&gt;=70, "Slightly Good", IF(BQ464&gt;=60, "Average", IF(BQ464&gt;=50, "Slightly Poor", IF(BQ464&gt;=40, "Poor", "Very Poor"))))))</f>
        <v>#VALUE!</v>
      </c>
      <c r="BT464" s="0" t="n">
        <f aca="false">9.81*LN(AH464)+30.6</f>
        <v>56.9677839140278</v>
      </c>
      <c r="BU464" s="0" t="str">
        <f aca="false">IF(BT464&lt;30, "Clean water", IF(AND(BT464&gt;=30, BT464&lt;40), "Hypolimia", IF(AND(BT464&gt;=40,BT464&lt;50), "Mesotrophic", IF(AND(BT464&gt;=50, BT464&lt;70), "Eutrophic", IF(BT464&gt;70,"Hypertrophic")))))</f>
        <v>Eutrophic</v>
      </c>
      <c r="BW464" s="0" t="str">
        <f aca="false">IF(G464/H464&gt;=1, "PLS CHECK", "")</f>
        <v/>
      </c>
      <c r="BX464" s="0" t="str">
        <f aca="false">IF(AC464/J464&gt;=1, "PLS CHECK", "")</f>
        <v/>
      </c>
      <c r="BY464" s="0" t="str">
        <f aca="false">IF(AE464/J464&gt;=1, "PLS CHECK", "")</f>
        <v/>
      </c>
      <c r="BZ464" s="0" t="str">
        <f aca="false">IF(AD464/J464&gt;=1, "PLS CHECK", "")</f>
        <v/>
      </c>
      <c r="CA464" s="0" t="str">
        <f aca="false">IF(AF464/K464&gt;=1, "PLS CHECK", "")</f>
        <v/>
      </c>
      <c r="CB464" s="0" t="str">
        <f aca="false">IF(AG464/K464&gt;=1, "PLS CHECK", "")</f>
        <v/>
      </c>
    </row>
    <row r="465" customFormat="false" ht="12.5" hidden="false" customHeight="false" outlineLevel="0" collapsed="false">
      <c r="A465" s="0" t="n">
        <v>462</v>
      </c>
      <c r="B465" s="15" t="s">
        <v>99</v>
      </c>
      <c r="C465" s="16" t="s">
        <v>100</v>
      </c>
      <c r="D465" s="0" t="s">
        <v>155</v>
      </c>
      <c r="E465" s="0" t="n">
        <v>7.6</v>
      </c>
      <c r="F465" s="0" t="n">
        <v>11.2</v>
      </c>
      <c r="G465" s="0" t="n">
        <v>2.6</v>
      </c>
      <c r="H465" s="0" t="n">
        <v>5.4</v>
      </c>
      <c r="I465" s="0" t="n">
        <v>15.6</v>
      </c>
      <c r="J465" s="0" t="n">
        <v>7.109</v>
      </c>
      <c r="K465" s="37"/>
      <c r="L465" s="0" t="n">
        <v>3</v>
      </c>
      <c r="M465" s="0" t="n">
        <v>11.1</v>
      </c>
      <c r="O465" s="0" t="n">
        <v>486</v>
      </c>
      <c r="BD465" s="0" t="n">
        <v>0.463</v>
      </c>
      <c r="BF465" s="0" t="n">
        <f aca="false">IF(E465&lt;11,-3.6797*E465^2+48.115*E465-53.83,280.92*EXP(-0.2027*E465))</f>
        <v>99.304528</v>
      </c>
      <c r="BG465" s="0" t="n">
        <f aca="false">32.208*LN(F465)+21.438</f>
        <v>99.2497509715202</v>
      </c>
      <c r="BH465" s="0" t="n">
        <f aca="false">IF(G465&lt;=2, -10*G465+100, 88.958*EXP(-0.0755*G465))</f>
        <v>73.1026302934667</v>
      </c>
      <c r="BI465" s="0" t="n">
        <f aca="false">IF(I465&lt;=100, 0.0053*(I465)^2-1.0332*I465+100.76, 122.82*EXP(-0.0092*I465))</f>
        <v>85.931888</v>
      </c>
      <c r="BJ465" s="0" t="e">
        <f aca="false">IF(P465&lt;=1000, -6.942*LN(P465)+107.59, -36.304*LN(P465)+310.72)</f>
        <v>#VALUE!</v>
      </c>
      <c r="BK465" s="0" t="e">
        <f aca="false">BF465^0.04*BG465^0.22*BH465^0.51*BI465^0.06*BJ465^0.17</f>
        <v>#VALUE!</v>
      </c>
      <c r="BL465" s="0" t="e">
        <f aca="false">IF(BK465&gt;=90, "Very Good", IF(BK465&gt;=80, "Good", IF(BK465&gt;=70, "Slightly Good", IF(BK465&gt;=60, "Average", IF(BK465&gt;=50, "Slightly Poor", IF(BK465&gt;=40, "Poor", "Very Poor"))))))</f>
        <v>#VALUE!</v>
      </c>
      <c r="BM465" s="0" t="e">
        <f aca="false">IF(P465&lt;=1000, -6.942*LN(P465)+107.59, IF(AND(P465&gt;1000, P465&lt;=5213),-36.304*LN(P465)+310.72, IF(P465&gt;5213, 10)))</f>
        <v>#VALUE!</v>
      </c>
      <c r="BN465" s="0" t="e">
        <f aca="false">BF465^0.04*BG465^0.22*BH465^0.51*BI465^0.06*BM465^0.17</f>
        <v>#VALUE!</v>
      </c>
      <c r="BO465" s="0" t="e">
        <f aca="false">IF(BN465&gt;=90, "Very Good", IF(BN465&gt;=80, "Good", IF(BN465&gt;=70, "Slightly Good", IF(BN465&gt;=60, "Average", IF(BN465&gt;=50, "Slightly Poor", IF(BN465&gt;=40, "Poor", "Very Poor"))))))</f>
        <v>#VALUE!</v>
      </c>
      <c r="BP465" s="0" t="e">
        <f aca="false">IF(AJ465&lt;=1000, -6.942*LN(AJ465)+107.59, IF(AND(AJ465&gt;1000, AJ465&lt;=5213),-36.304*LN(AJ465)+310.72, IF(AJ465&gt;5213, 10)))</f>
        <v>#VALUE!</v>
      </c>
      <c r="BQ465" s="0" t="e">
        <f aca="false">BF465^0.04*BG465^0.22*BH465^0.51*BI465^0.06*BP465^0.17</f>
        <v>#VALUE!</v>
      </c>
      <c r="BR465" s="0" t="e">
        <f aca="false">IF(BQ465&gt;=90, "Very Good", IF(BQ465&gt;=80, "Good", IF(BQ465&gt;=70, "Slightly Good", IF(BQ465&gt;=60, "Average", IF(BQ465&gt;=50, "Slightly Poor", IF(BQ465&gt;=40, "Poor", "Very Poor"))))))</f>
        <v>#VALUE!</v>
      </c>
      <c r="BT465" s="0" t="e">
        <f aca="false">9.81*LN(AH465)+30.6</f>
        <v>#VALUE!</v>
      </c>
      <c r="BU465" s="0" t="e">
        <f aca="false">IF(BT465&lt;30, "Clean water", IF(AND(BT465&gt;=30, BT465&lt;40), "Hypolimia", IF(AND(BT465&gt;=40,BT465&lt;50), "Mesotrophic", IF(AND(BT465&gt;=50, BT465&lt;70), "Eutrophic", IF(BT465&gt;70,"Hypertrophic")))))</f>
        <v>#VALUE!</v>
      </c>
      <c r="BW465" s="0" t="str">
        <f aca="false">IF(G465/H465&gt;=1, "PLS CHECK", "")</f>
        <v/>
      </c>
      <c r="BX465" s="0" t="str">
        <f aca="false">IF(AC465/J465&gt;=1, "PLS CHECK", "")</f>
        <v/>
      </c>
      <c r="BY465" s="0" t="str">
        <f aca="false">IF(AE465/J465&gt;=1, "PLS CHECK", "")</f>
        <v/>
      </c>
      <c r="BZ465" s="0" t="str">
        <f aca="false">IF(AD465/J465&gt;=1, "PLS CHECK", "")</f>
        <v/>
      </c>
      <c r="CA465" s="0" t="e">
        <f aca="false">IF(AF465/K465&gt;=1, "PLS CHECK", "")</f>
        <v>#DIV/0!</v>
      </c>
      <c r="CB465" s="0" t="e">
        <f aca="false">IF(AG465/K465&gt;=1, "PLS CHECK", "")</f>
        <v>#DIV/0!</v>
      </c>
    </row>
    <row r="466" customFormat="false" ht="12.5" hidden="false" customHeight="false" outlineLevel="0" collapsed="false">
      <c r="A466" s="0" t="n">
        <v>463</v>
      </c>
      <c r="B466" s="15" t="s">
        <v>99</v>
      </c>
      <c r="C466" s="16" t="s">
        <v>100</v>
      </c>
      <c r="D466" s="0" t="s">
        <v>155</v>
      </c>
      <c r="E466" s="0" t="n">
        <v>7.7</v>
      </c>
      <c r="F466" s="0" t="n">
        <v>13</v>
      </c>
      <c r="G466" s="0" t="n">
        <v>1.6</v>
      </c>
      <c r="H466" s="0" t="n">
        <v>3.2</v>
      </c>
      <c r="I466" s="0" t="n">
        <v>2.5</v>
      </c>
      <c r="J466" s="0" t="n">
        <v>7.199</v>
      </c>
      <c r="K466" s="0" t="n">
        <v>0.041</v>
      </c>
      <c r="L466" s="0" t="n">
        <v>2.6</v>
      </c>
      <c r="M466" s="0" t="n">
        <v>5.7</v>
      </c>
      <c r="N466" s="0" t="n">
        <v>0</v>
      </c>
      <c r="O466" s="0" t="n">
        <v>606</v>
      </c>
      <c r="P466" s="0" t="n">
        <v>4000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V466" s="0" t="n">
        <v>0</v>
      </c>
      <c r="AC466" s="0" t="n">
        <v>6.695</v>
      </c>
      <c r="AD466" s="0" t="n">
        <v>0.112</v>
      </c>
      <c r="AE466" s="0" t="n">
        <v>6.325</v>
      </c>
      <c r="AF466" s="0" t="n">
        <v>0.023</v>
      </c>
      <c r="AG466" s="0" t="n">
        <v>0.023</v>
      </c>
      <c r="AH466" s="0" t="n">
        <v>1.3</v>
      </c>
      <c r="AJ466" s="37"/>
      <c r="AP466" s="0" t="n">
        <v>0</v>
      </c>
      <c r="AY466" s="0" t="n">
        <v>0</v>
      </c>
      <c r="BF466" s="0" t="n">
        <f aca="false">IF(E466&lt;11,-3.6797*E466^2+48.115*E466-53.83,280.92*EXP(-0.2027*E466))</f>
        <v>98.486087</v>
      </c>
      <c r="BG466" s="0" t="n">
        <f aca="false">32.208*LN(F466)+21.438</f>
        <v>104.049888905121</v>
      </c>
      <c r="BH466" s="0" t="n">
        <f aca="false">IF(G466&lt;=2, -10*G466+100, 88.958*EXP(-0.0755*G466))</f>
        <v>84</v>
      </c>
      <c r="BI466" s="0" t="n">
        <f aca="false">IF(I466&lt;=100, 0.0053*(I466)^2-1.0332*I466+100.76, 122.82*EXP(-0.0092*I466))</f>
        <v>98.210125</v>
      </c>
      <c r="BJ466" s="0" t="n">
        <f aca="false">IF(P466&lt;=1000, -6.942*LN(P466)+107.59, -36.304*LN(P466)+310.72)</f>
        <v>9.61282186573601</v>
      </c>
      <c r="BK466" s="0" t="n">
        <f aca="false">BF466^0.04*BG466^0.22*BH466^0.51*BI466^0.06*BJ466^0.17</f>
        <v>61.8763397880817</v>
      </c>
      <c r="BL466" s="0" t="str">
        <f aca="false">IF(BK466&gt;=90, "Very Good", IF(BK466&gt;=80, "Good", IF(BK466&gt;=70, "Slightly Good", IF(BK466&gt;=60, "Average", IF(BK466&gt;=50, "Slightly Poor", IF(BK466&gt;=40, "Poor", "Very Poor"))))))</f>
        <v>Average</v>
      </c>
      <c r="BM466" s="0" t="n">
        <f aca="false">IF(P466&lt;=1000, -6.942*LN(P466)+107.59, IF(AND(P466&gt;1000, P466&lt;=5213),-36.304*LN(P466)+310.72, IF(P466&gt;5213, 10)))</f>
        <v>9.61282186573601</v>
      </c>
      <c r="BN466" s="0" t="n">
        <f aca="false">BF466^0.04*BG466^0.22*BH466^0.51*BI466^0.06*BM466^0.17</f>
        <v>61.8763397880817</v>
      </c>
      <c r="BO466" s="0" t="str">
        <f aca="false">IF(BN466&gt;=90, "Very Good", IF(BN466&gt;=80, "Good", IF(BN466&gt;=70, "Slightly Good", IF(BN466&gt;=60, "Average", IF(BN466&gt;=50, "Slightly Poor", IF(BN466&gt;=40, "Poor", "Very Poor"))))))</f>
        <v>Average</v>
      </c>
      <c r="BP466" s="0" t="e">
        <f aca="false">IF(AJ466&lt;=1000, -6.942*LN(AJ466)+107.59, IF(AND(AJ466&gt;1000, AJ466&lt;=5213),-36.304*LN(AJ466)+310.72, IF(AJ466&gt;5213, 10)))</f>
        <v>#VALUE!</v>
      </c>
      <c r="BQ466" s="0" t="e">
        <f aca="false">BF466^0.04*BG466^0.22*BH466^0.51*BI466^0.06*BP466^0.17</f>
        <v>#VALUE!</v>
      </c>
      <c r="BR466" s="0" t="e">
        <f aca="false">IF(BQ466&gt;=90, "Very Good", IF(BQ466&gt;=80, "Good", IF(BQ466&gt;=70, "Slightly Good", IF(BQ466&gt;=60, "Average", IF(BQ466&gt;=50, "Slightly Poor", IF(BQ466&gt;=40, "Poor", "Very Poor"))))))</f>
        <v>#VALUE!</v>
      </c>
      <c r="BT466" s="0" t="n">
        <f aca="false">9.81*LN(AH466)+30.6</f>
        <v>33.1737934344261</v>
      </c>
      <c r="BU466" s="0" t="str">
        <f aca="false">IF(BT466&lt;30, "Clean water", IF(AND(BT466&gt;=30, BT466&lt;40), "Hypolimia", IF(AND(BT466&gt;=40,BT466&lt;50), "Mesotrophic", IF(AND(BT466&gt;=50, BT466&lt;70), "Eutrophic", IF(BT466&gt;70,"Hypertrophic")))))</f>
        <v>Hypolimia</v>
      </c>
      <c r="BW466" s="0" t="str">
        <f aca="false">IF(G466/H466&gt;=1, "PLS CHECK", "")</f>
        <v/>
      </c>
      <c r="BX466" s="0" t="str">
        <f aca="false">IF(AC466/J466&gt;=1, "PLS CHECK", "")</f>
        <v/>
      </c>
      <c r="BY466" s="0" t="str">
        <f aca="false">IF(AE466/J466&gt;=1, "PLS CHECK", "")</f>
        <v/>
      </c>
      <c r="BZ466" s="0" t="str">
        <f aca="false">IF(AD466/J466&gt;=1, "PLS CHECK", "")</f>
        <v/>
      </c>
      <c r="CA466" s="0" t="str">
        <f aca="false">IF(AF466/K466&gt;=1, "PLS CHECK", "")</f>
        <v/>
      </c>
      <c r="CB466" s="0" t="str">
        <f aca="false">IF(AG466/K466&gt;=1, "PLS CHECK", "")</f>
        <v/>
      </c>
    </row>
    <row r="467" customFormat="false" ht="12.5" hidden="false" customHeight="false" outlineLevel="0" collapsed="false">
      <c r="A467" s="0" t="n">
        <v>464</v>
      </c>
      <c r="B467" s="15" t="s">
        <v>101</v>
      </c>
      <c r="C467" s="16" t="s">
        <v>102</v>
      </c>
      <c r="D467" s="0" t="s">
        <v>155</v>
      </c>
      <c r="E467" s="0" t="n">
        <v>8</v>
      </c>
      <c r="F467" s="0" t="n">
        <v>13.7</v>
      </c>
      <c r="G467" s="0" t="n">
        <v>4.1</v>
      </c>
      <c r="H467" s="0" t="n">
        <v>7.4</v>
      </c>
      <c r="I467" s="0" t="n">
        <v>8.4</v>
      </c>
      <c r="J467" s="0" t="n">
        <v>5.202</v>
      </c>
      <c r="K467" s="0" t="n">
        <v>0.045</v>
      </c>
      <c r="L467" s="0" t="n">
        <v>3.6</v>
      </c>
      <c r="M467" s="0" t="n">
        <v>8.1</v>
      </c>
      <c r="N467" s="0" t="n">
        <v>0</v>
      </c>
      <c r="O467" s="0" t="n">
        <v>339</v>
      </c>
      <c r="P467" s="37"/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V467" s="0" t="n">
        <v>0</v>
      </c>
      <c r="AC467" s="0" t="n">
        <v>5.174</v>
      </c>
      <c r="AD467" s="0" t="n">
        <v>0.652</v>
      </c>
      <c r="AE467" s="0" t="n">
        <v>1.884</v>
      </c>
      <c r="AF467" s="0" t="n">
        <v>0.031</v>
      </c>
      <c r="AG467" s="0" t="n">
        <v>0.005</v>
      </c>
      <c r="AH467" s="37"/>
      <c r="AI467" s="0" t="n">
        <v>0</v>
      </c>
      <c r="AJ467" s="0" t="n">
        <v>38</v>
      </c>
      <c r="AP467" s="0" t="n">
        <v>0</v>
      </c>
      <c r="AQ467" s="0" t="n">
        <v>0</v>
      </c>
      <c r="AR467" s="0" t="n">
        <v>0</v>
      </c>
      <c r="AS467" s="0" t="n">
        <v>0</v>
      </c>
      <c r="AU467" s="0" t="n">
        <v>0</v>
      </c>
      <c r="AV467" s="0" t="n">
        <v>0</v>
      </c>
      <c r="AY467" s="0" t="n">
        <v>0</v>
      </c>
      <c r="AZ467" s="0" t="n">
        <v>0</v>
      </c>
      <c r="BB467" s="0" t="n">
        <v>0</v>
      </c>
      <c r="BE467" s="0" t="n">
        <v>0</v>
      </c>
      <c r="BF467" s="0" t="n">
        <f aca="false">IF(E467&lt;11,-3.6797*E467^2+48.115*E467-53.83,280.92*EXP(-0.2027*E467))</f>
        <v>95.5892</v>
      </c>
      <c r="BG467" s="0" t="n">
        <f aca="false">32.208*LN(F467)+21.438</f>
        <v>105.73908498392</v>
      </c>
      <c r="BH467" s="0" t="n">
        <f aca="false">IF(G467&lt;=2, -10*G467+100, 88.958*EXP(-0.0755*G467))</f>
        <v>65.2753416273956</v>
      </c>
      <c r="BI467" s="0" t="n">
        <f aca="false">IF(I467&lt;=100, 0.0053*(I467)^2-1.0332*I467+100.76, 122.82*EXP(-0.0092*I467))</f>
        <v>92.455088</v>
      </c>
      <c r="BJ467" s="0" t="e">
        <f aca="false">IF(P467&lt;=1000, -6.942*LN(P467)+107.59, -36.304*LN(P467)+310.72)</f>
        <v>#VALUE!</v>
      </c>
      <c r="BK467" s="0" t="e">
        <f aca="false">BF467^0.04*BG467^0.22*BH467^0.51*BI467^0.06*BJ467^0.17</f>
        <v>#VALUE!</v>
      </c>
      <c r="BL467" s="0" t="e">
        <f aca="false">IF(BK467&gt;=90, "Very Good", IF(BK467&gt;=80, "Good", IF(BK467&gt;=70, "Slightly Good", IF(BK467&gt;=60, "Average", IF(BK467&gt;=50, "Slightly Poor", IF(BK467&gt;=40, "Poor", "Very Poor"))))))</f>
        <v>#VALUE!</v>
      </c>
      <c r="BM467" s="0" t="e">
        <f aca="false">IF(P467&lt;=1000, -6.942*LN(P467)+107.59, IF(AND(P467&gt;1000, P467&lt;=5213),-36.304*LN(P467)+310.72, IF(P467&gt;5213, 10)))</f>
        <v>#VALUE!</v>
      </c>
      <c r="BN467" s="0" t="e">
        <f aca="false">BF467^0.04*BG467^0.22*BH467^0.51*BI467^0.06*BM467^0.17</f>
        <v>#VALUE!</v>
      </c>
      <c r="BO467" s="0" t="e">
        <f aca="false">IF(BN467&gt;=90, "Very Good", IF(BN467&gt;=80, "Good", IF(BN467&gt;=70, "Slightly Good", IF(BN467&gt;=60, "Average", IF(BN467&gt;=50, "Slightly Poor", IF(BN467&gt;=40, "Poor", "Very Poor"))))))</f>
        <v>#VALUE!</v>
      </c>
      <c r="BP467" s="0" t="n">
        <f aca="false">IF(AJ467&lt;=1000, -6.942*LN(AJ467)+107.59, IF(AND(AJ467&gt;1000, AJ467&lt;=5213),-36.304*LN(AJ467)+310.72, IF(AJ467&gt;5213, 10)))</f>
        <v>82.3378768791794</v>
      </c>
      <c r="BQ467" s="0" t="n">
        <f aca="false">BF467^0.04*BG467^0.22*BH467^0.51*BI467^0.06*BP467^0.17</f>
        <v>78.2849058825393</v>
      </c>
      <c r="BR467" s="0" t="str">
        <f aca="false">IF(BQ467&gt;=90, "Very Good", IF(BQ467&gt;=80, "Good", IF(BQ467&gt;=70, "Slightly Good", IF(BQ467&gt;=60, "Average", IF(BQ467&gt;=50, "Slightly Poor", IF(BQ467&gt;=40, "Poor", "Very Poor"))))))</f>
        <v>Slightly Good</v>
      </c>
      <c r="BT467" s="0" t="e">
        <f aca="false">9.81*LN(AH467)+30.6</f>
        <v>#VALUE!</v>
      </c>
      <c r="BU467" s="0" t="e">
        <f aca="false">IF(BT467&lt;30, "Clean water", IF(AND(BT467&gt;=30, BT467&lt;40), "Hypolimia", IF(AND(BT467&gt;=40,BT467&lt;50), "Mesotrophic", IF(AND(BT467&gt;=50, BT467&lt;70), "Eutrophic", IF(BT467&gt;70,"Hypertrophic")))))</f>
        <v>#VALUE!</v>
      </c>
      <c r="BW467" s="0" t="str">
        <f aca="false">IF(G467/H467&gt;=1, "PLS CHECK", "")</f>
        <v/>
      </c>
      <c r="BX467" s="0" t="str">
        <f aca="false">IF(AC467/J467&gt;=1, "PLS CHECK", "")</f>
        <v/>
      </c>
      <c r="BY467" s="0" t="str">
        <f aca="false">IF(AE467/J467&gt;=1, "PLS CHECK", "")</f>
        <v/>
      </c>
      <c r="BZ467" s="0" t="str">
        <f aca="false">IF(AD467/J467&gt;=1, "PLS CHECK", "")</f>
        <v/>
      </c>
      <c r="CA467" s="0" t="str">
        <f aca="false">IF(AF467/K467&gt;=1, "PLS CHECK", "")</f>
        <v/>
      </c>
      <c r="CB467" s="0" t="str">
        <f aca="false">IF(AG467/K467&gt;=1, "PLS CHECK", "")</f>
        <v/>
      </c>
    </row>
    <row r="468" customFormat="false" ht="12.5" hidden="false" customHeight="false" outlineLevel="0" collapsed="false">
      <c r="A468" s="0" t="n">
        <v>465</v>
      </c>
      <c r="B468" s="15" t="s">
        <v>103</v>
      </c>
      <c r="C468" s="16" t="s">
        <v>104</v>
      </c>
      <c r="D468" s="0" t="s">
        <v>155</v>
      </c>
      <c r="E468" s="0" t="n">
        <v>8.3</v>
      </c>
      <c r="F468" s="0" t="n">
        <v>13</v>
      </c>
      <c r="G468" s="0" t="n">
        <v>1.5</v>
      </c>
      <c r="H468" s="0" t="n">
        <v>2.8</v>
      </c>
      <c r="I468" s="37"/>
      <c r="J468" s="0" t="n">
        <v>9.096</v>
      </c>
      <c r="K468" s="37"/>
      <c r="L468" s="0" t="n">
        <v>2.4</v>
      </c>
      <c r="M468" s="0" t="n">
        <v>9.1</v>
      </c>
      <c r="N468" s="0" t="n">
        <v>0</v>
      </c>
      <c r="O468" s="0" t="n">
        <v>542</v>
      </c>
      <c r="P468" s="37"/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</v>
      </c>
      <c r="V468" s="0" t="n">
        <v>0</v>
      </c>
      <c r="AC468" s="0" t="n">
        <v>8.833</v>
      </c>
      <c r="AD468" s="0" t="n">
        <v>0.033</v>
      </c>
      <c r="AE468" s="37"/>
      <c r="AF468" s="0" t="n">
        <v>0.01</v>
      </c>
      <c r="AG468" s="37"/>
      <c r="AH468" s="0" t="n">
        <v>4.7</v>
      </c>
      <c r="AJ468" s="37"/>
      <c r="AP468" s="0" t="n">
        <v>0</v>
      </c>
      <c r="AY468" s="0" t="n">
        <v>0</v>
      </c>
      <c r="BF468" s="0" t="n">
        <f aca="false">IF(E468&lt;11,-3.6797*E468^2+48.115*E468-53.83,280.92*EXP(-0.2027*E468))</f>
        <v>92.029967</v>
      </c>
      <c r="BG468" s="0" t="n">
        <f aca="false">32.208*LN(F468)+21.438</f>
        <v>104.049888905121</v>
      </c>
      <c r="BH468" s="0" t="n">
        <f aca="false">IF(G468&lt;=2, -10*G468+100, 88.958*EXP(-0.0755*G468))</f>
        <v>85</v>
      </c>
      <c r="BI468" s="0" t="n">
        <f aca="false">IF(I468&lt;=100, 0.0053*(I468)^2-1.0332*I468+100.76, 122.82*EXP(-0.0092*I468))</f>
        <v>100.76</v>
      </c>
      <c r="BJ468" s="0" t="e">
        <f aca="false">IF(P468&lt;=1000, -6.942*LN(P468)+107.59, -36.304*LN(P468)+310.72)</f>
        <v>#VALUE!</v>
      </c>
      <c r="BK468" s="0" t="e">
        <f aca="false">BF468^0.04*BG468^0.22*BH468^0.51*BI468^0.06*BJ468^0.17</f>
        <v>#VALUE!</v>
      </c>
      <c r="BL468" s="0" t="e">
        <f aca="false">IF(BK468&gt;=90, "Very Good", IF(BK468&gt;=80, "Good", IF(BK468&gt;=70, "Slightly Good", IF(BK468&gt;=60, "Average", IF(BK468&gt;=50, "Slightly Poor", IF(BK468&gt;=40, "Poor", "Very Poor"))))))</f>
        <v>#VALUE!</v>
      </c>
      <c r="BM468" s="0" t="e">
        <f aca="false">IF(P468&lt;=1000, -6.942*LN(P468)+107.59, IF(AND(P468&gt;1000, P468&lt;=5213),-36.304*LN(P468)+310.72, IF(P468&gt;5213, 10)))</f>
        <v>#VALUE!</v>
      </c>
      <c r="BN468" s="0" t="e">
        <f aca="false">BF468^0.04*BG468^0.22*BH468^0.51*BI468^0.06*BM468^0.17</f>
        <v>#VALUE!</v>
      </c>
      <c r="BO468" s="0" t="e">
        <f aca="false">IF(BN468&gt;=90, "Very Good", IF(BN468&gt;=80, "Good", IF(BN468&gt;=70, "Slightly Good", IF(BN468&gt;=60, "Average", IF(BN468&gt;=50, "Slightly Poor", IF(BN468&gt;=40, "Poor", "Very Poor"))))))</f>
        <v>#VALUE!</v>
      </c>
      <c r="BP468" s="0" t="e">
        <f aca="false">IF(AJ468&lt;=1000, -6.942*LN(AJ468)+107.59, IF(AND(AJ468&gt;1000, AJ468&lt;=5213),-36.304*LN(AJ468)+310.72, IF(AJ468&gt;5213, 10)))</f>
        <v>#VALUE!</v>
      </c>
      <c r="BQ468" s="0" t="e">
        <f aca="false">BF468^0.04*BG468^0.22*BH468^0.51*BI468^0.06*BP468^0.17</f>
        <v>#VALUE!</v>
      </c>
      <c r="BR468" s="0" t="e">
        <f aca="false">IF(BQ468&gt;=90, "Very Good", IF(BQ468&gt;=80, "Good", IF(BQ468&gt;=70, "Slightly Good", IF(BQ468&gt;=60, "Average", IF(BQ468&gt;=50, "Slightly Poor", IF(BQ468&gt;=40, "Poor", "Very Poor"))))))</f>
        <v>#VALUE!</v>
      </c>
      <c r="BT468" s="0" t="n">
        <f aca="false">9.81*LN(AH468)+30.6</f>
        <v>45.7815882105041</v>
      </c>
      <c r="BU468" s="0" t="str">
        <f aca="false">IF(BT468&lt;30, "Clean water", IF(AND(BT468&gt;=30, BT468&lt;40), "Hypolimia", IF(AND(BT468&gt;=40,BT468&lt;50), "Mesotrophic", IF(AND(BT468&gt;=50, BT468&lt;70), "Eutrophic", IF(BT468&gt;70,"Hypertrophic")))))</f>
        <v>Mesotrophic</v>
      </c>
      <c r="BW468" s="0" t="str">
        <f aca="false">IF(G468/H468&gt;=1, "PLS CHECK", "")</f>
        <v/>
      </c>
      <c r="BX468" s="0" t="str">
        <f aca="false">IF(AC468/J468&gt;=1, "PLS CHECK", "")</f>
        <v/>
      </c>
      <c r="BY468" s="0" t="str">
        <f aca="false">IF(AE468/J468&gt;=1, "PLS CHECK", "")</f>
        <v/>
      </c>
      <c r="BZ468" s="0" t="str">
        <f aca="false">IF(AD468/J468&gt;=1, "PLS CHECK", "")</f>
        <v/>
      </c>
      <c r="CA468" s="0" t="e">
        <f aca="false">IF(AF468/K468&gt;=1, "PLS CHECK", "")</f>
        <v>#DIV/0!</v>
      </c>
      <c r="CB468" s="0" t="e">
        <f aca="false">IF(AG468/K468&gt;=1, "PLS CHECK", "")</f>
        <v>#DIV/0!</v>
      </c>
    </row>
    <row r="469" customFormat="false" ht="12.5" hidden="false" customHeight="false" outlineLevel="0" collapsed="false">
      <c r="A469" s="0" t="n">
        <v>466</v>
      </c>
      <c r="B469" s="15" t="s">
        <v>105</v>
      </c>
      <c r="C469" s="16" t="s">
        <v>106</v>
      </c>
      <c r="D469" s="0" t="s">
        <v>155</v>
      </c>
      <c r="E469" s="0" t="n">
        <v>7.4</v>
      </c>
      <c r="F469" s="0" t="n">
        <v>13.7</v>
      </c>
      <c r="G469" s="0" t="n">
        <v>1.4</v>
      </c>
      <c r="H469" s="0" t="n">
        <v>4.3</v>
      </c>
      <c r="I469" s="0" t="n">
        <v>4.8</v>
      </c>
      <c r="J469" s="0" t="n">
        <v>2.573</v>
      </c>
      <c r="K469" s="0" t="n">
        <v>0.021</v>
      </c>
      <c r="L469" s="0" t="n">
        <v>2.3</v>
      </c>
      <c r="M469" s="0" t="n">
        <v>7.6</v>
      </c>
      <c r="N469" s="0" t="n">
        <v>0</v>
      </c>
      <c r="O469" s="0" t="n">
        <v>222</v>
      </c>
      <c r="P469" s="37"/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V469" s="0" t="n">
        <v>0</v>
      </c>
      <c r="AC469" s="0" t="n">
        <v>2.53</v>
      </c>
      <c r="AD469" s="0" t="n">
        <v>0.115</v>
      </c>
      <c r="AE469" s="37"/>
      <c r="AF469" s="0" t="n">
        <v>0.008</v>
      </c>
      <c r="AG469" s="0" t="n">
        <v>0.004</v>
      </c>
      <c r="AH469" s="0" t="n">
        <v>19.2</v>
      </c>
      <c r="AI469" s="0" t="n">
        <v>0</v>
      </c>
      <c r="AJ469" s="37"/>
      <c r="AP469" s="0" t="n">
        <v>0</v>
      </c>
      <c r="AQ469" s="0" t="n">
        <v>0</v>
      </c>
      <c r="AR469" s="0" t="n">
        <v>0</v>
      </c>
      <c r="AS469" s="0" t="n">
        <v>0</v>
      </c>
      <c r="AU469" s="0" t="n">
        <v>0</v>
      </c>
      <c r="AV469" s="0" t="n">
        <v>0</v>
      </c>
      <c r="AY469" s="0" t="n">
        <v>0</v>
      </c>
      <c r="AZ469" s="0" t="n">
        <v>0</v>
      </c>
      <c r="BB469" s="0" t="n">
        <v>0</v>
      </c>
      <c r="BE469" s="0" t="n">
        <v>0</v>
      </c>
      <c r="BF469" s="0" t="n">
        <f aca="false">IF(E469&lt;11,-3.6797*E469^2+48.115*E469-53.83,280.92*EXP(-0.2027*E469))</f>
        <v>100.720628</v>
      </c>
      <c r="BG469" s="0" t="n">
        <f aca="false">32.208*LN(F469)+21.438</f>
        <v>105.73908498392</v>
      </c>
      <c r="BH469" s="0" t="n">
        <f aca="false">IF(G469&lt;=2, -10*G469+100, 88.958*EXP(-0.0755*G469))</f>
        <v>86</v>
      </c>
      <c r="BI469" s="0" t="n">
        <f aca="false">IF(I469&lt;=100, 0.0053*(I469)^2-1.0332*I469+100.76, 122.82*EXP(-0.0092*I469))</f>
        <v>95.922752</v>
      </c>
      <c r="BJ469" s="0" t="e">
        <f aca="false">IF(P469&lt;=1000, -6.942*LN(P469)+107.59, -36.304*LN(P469)+310.72)</f>
        <v>#VALUE!</v>
      </c>
      <c r="BK469" s="0" t="e">
        <f aca="false">BF469^0.04*BG469^0.22*BH469^0.51*BI469^0.06*BJ469^0.17</f>
        <v>#VALUE!</v>
      </c>
      <c r="BL469" s="0" t="e">
        <f aca="false">IF(BK469&gt;=90, "Very Good", IF(BK469&gt;=80, "Good", IF(BK469&gt;=70, "Slightly Good", IF(BK469&gt;=60, "Average", IF(BK469&gt;=50, "Slightly Poor", IF(BK469&gt;=40, "Poor", "Very Poor"))))))</f>
        <v>#VALUE!</v>
      </c>
      <c r="BM469" s="0" t="e">
        <f aca="false">IF(P469&lt;=1000, -6.942*LN(P469)+107.59, IF(AND(P469&gt;1000, P469&lt;=5213),-36.304*LN(P469)+310.72, IF(P469&gt;5213, 10)))</f>
        <v>#VALUE!</v>
      </c>
      <c r="BN469" s="0" t="e">
        <f aca="false">BF469^0.04*BG469^0.22*BH469^0.51*BI469^0.06*BM469^0.17</f>
        <v>#VALUE!</v>
      </c>
      <c r="BO469" s="0" t="e">
        <f aca="false">IF(BN469&gt;=90, "Very Good", IF(BN469&gt;=80, "Good", IF(BN469&gt;=70, "Slightly Good", IF(BN469&gt;=60, "Average", IF(BN469&gt;=50, "Slightly Poor", IF(BN469&gt;=40, "Poor", "Very Poor"))))))</f>
        <v>#VALUE!</v>
      </c>
      <c r="BP469" s="0" t="e">
        <f aca="false">IF(AJ469&lt;=1000, -6.942*LN(AJ469)+107.59, IF(AND(AJ469&gt;1000, AJ469&lt;=5213),-36.304*LN(AJ469)+310.72, IF(AJ469&gt;5213, 10)))</f>
        <v>#VALUE!</v>
      </c>
      <c r="BQ469" s="0" t="e">
        <f aca="false">BF469^0.04*BG469^0.22*BH469^0.51*BI469^0.06*BP469^0.17</f>
        <v>#VALUE!</v>
      </c>
      <c r="BR469" s="0" t="e">
        <f aca="false">IF(BQ469&gt;=90, "Very Good", IF(BQ469&gt;=80, "Good", IF(BQ469&gt;=70, "Slightly Good", IF(BQ469&gt;=60, "Average", IF(BQ469&gt;=50, "Slightly Poor", IF(BQ469&gt;=40, "Poor", "Very Poor"))))))</f>
        <v>#VALUE!</v>
      </c>
      <c r="BT469" s="0" t="n">
        <f aca="false">9.81*LN(AH469)+30.6</f>
        <v>59.587669837321</v>
      </c>
      <c r="BU469" s="0" t="str">
        <f aca="false">IF(BT469&lt;30, "Clean water", IF(AND(BT469&gt;=30, BT469&lt;40), "Hypolimia", IF(AND(BT469&gt;=40,BT469&lt;50), "Mesotrophic", IF(AND(BT469&gt;=50, BT469&lt;70), "Eutrophic", IF(BT469&gt;70,"Hypertrophic")))))</f>
        <v>Eutrophic</v>
      </c>
      <c r="BW469" s="0" t="str">
        <f aca="false">IF(G469/H469&gt;=1, "PLS CHECK", "")</f>
        <v/>
      </c>
      <c r="BX469" s="0" t="str">
        <f aca="false">IF(AC469/J469&gt;=1, "PLS CHECK", "")</f>
        <v/>
      </c>
      <c r="BY469" s="0" t="str">
        <f aca="false">IF(AE469/J469&gt;=1, "PLS CHECK", "")</f>
        <v/>
      </c>
      <c r="BZ469" s="0" t="str">
        <f aca="false">IF(AD469/J469&gt;=1, "PLS CHECK", "")</f>
        <v/>
      </c>
      <c r="CA469" s="0" t="str">
        <f aca="false">IF(AF469/K469&gt;=1, "PLS CHECK", "")</f>
        <v/>
      </c>
      <c r="CB469" s="0" t="str">
        <f aca="false">IF(AG469/K469&gt;=1, "PLS CHECK", "")</f>
        <v/>
      </c>
    </row>
    <row r="470" customFormat="false" ht="12.5" hidden="false" customHeight="false" outlineLevel="0" collapsed="false">
      <c r="A470" s="0" t="n">
        <v>467</v>
      </c>
      <c r="B470" s="15" t="s">
        <v>107</v>
      </c>
      <c r="C470" s="16" t="s">
        <v>108</v>
      </c>
      <c r="D470" s="0" t="s">
        <v>155</v>
      </c>
      <c r="E470" s="0" t="n">
        <v>8.2</v>
      </c>
      <c r="F470" s="37"/>
      <c r="G470" s="0" t="n">
        <v>1.9</v>
      </c>
      <c r="H470" s="37"/>
      <c r="I470" s="0" t="n">
        <v>1.6</v>
      </c>
      <c r="J470" s="0" t="n">
        <v>6.183</v>
      </c>
      <c r="K470" s="0" t="n">
        <v>0.025</v>
      </c>
      <c r="L470" s="37"/>
      <c r="M470" s="0" t="n">
        <v>9.3</v>
      </c>
      <c r="N470" s="0" t="n">
        <v>0</v>
      </c>
      <c r="O470" s="0" t="n">
        <v>589</v>
      </c>
      <c r="P470" s="0" t="n">
        <v>14000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v>0</v>
      </c>
      <c r="V470" s="0" t="n">
        <v>0</v>
      </c>
      <c r="AC470" s="0" t="n">
        <v>5.719</v>
      </c>
      <c r="AD470" s="0" t="n">
        <v>0.031</v>
      </c>
      <c r="AE470" s="0" t="n">
        <v>5.298</v>
      </c>
      <c r="AF470" s="0" t="n">
        <v>0.015</v>
      </c>
      <c r="AG470" s="0" t="n">
        <v>0.008</v>
      </c>
      <c r="AH470" s="0" t="n">
        <v>1.7</v>
      </c>
      <c r="AJ470" s="0" t="n">
        <v>2300</v>
      </c>
      <c r="AP470" s="0" t="n">
        <v>0</v>
      </c>
      <c r="AY470" s="0" t="n">
        <v>0</v>
      </c>
      <c r="BF470" s="0" t="n">
        <f aca="false">IF(E470&lt;11,-3.6797*E470^2+48.115*E470-53.83,280.92*EXP(-0.2027*E470))</f>
        <v>93.289972</v>
      </c>
      <c r="BG470" s="0" t="e">
        <f aca="false">32.208*LN(F470)+21.438</f>
        <v>#VALUE!</v>
      </c>
      <c r="BH470" s="0" t="n">
        <f aca="false">IF(G470&lt;=2, -10*G470+100, 88.958*EXP(-0.0755*G470))</f>
        <v>81</v>
      </c>
      <c r="BI470" s="0" t="n">
        <f aca="false">IF(I470&lt;=100, 0.0053*(I470)^2-1.0332*I470+100.76, 122.82*EXP(-0.0092*I470))</f>
        <v>99.120448</v>
      </c>
      <c r="BJ470" s="0" t="n">
        <f aca="false">IF(P470&lt;=1000, -6.942*LN(P470)+107.59, -36.304*LN(P470)+310.72)</f>
        <v>-35.8674849425199</v>
      </c>
      <c r="BK470" s="0" t="e">
        <f aca="false">BF470^0.04*BG470^0.22*BH470^0.51*BI470^0.06*BJ470^0.17</f>
        <v>#VALUE!</v>
      </c>
      <c r="BL470" s="0" t="e">
        <f aca="false">IF(BK470&gt;=90, "Very Good", IF(BK470&gt;=80, "Good", IF(BK470&gt;=70, "Slightly Good", IF(BK470&gt;=60, "Average", IF(BK470&gt;=50, "Slightly Poor", IF(BK470&gt;=40, "Poor", "Very Poor"))))))</f>
        <v>#VALUE!</v>
      </c>
      <c r="BM470" s="0" t="n">
        <f aca="false">IF(P470&lt;=1000, -6.942*LN(P470)+107.59, IF(AND(P470&gt;1000, P470&lt;=5213),-36.304*LN(P470)+310.72, IF(P470&gt;5213, 10)))</f>
        <v>10</v>
      </c>
      <c r="BN470" s="0" t="e">
        <f aca="false">BF470^0.04*BG470^0.22*BH470^0.51*BI470^0.06*BM470^0.17</f>
        <v>#VALUE!</v>
      </c>
      <c r="BO470" s="0" t="e">
        <f aca="false">IF(BN470&gt;=90, "Very Good", IF(BN470&gt;=80, "Good", IF(BN470&gt;=70, "Slightly Good", IF(BN470&gt;=60, "Average", IF(BN470&gt;=50, "Slightly Poor", IF(BN470&gt;=40, "Poor", "Very Poor"))))))</f>
        <v>#VALUE!</v>
      </c>
      <c r="BP470" s="0" t="n">
        <f aca="false">IF(AJ470&lt;=1000, -6.942*LN(AJ470)+107.59, IF(AND(AJ470&gt;1000, AJ470&lt;=5213),-36.304*LN(AJ470)+310.72, IF(AJ470&gt;5213, 10)))</f>
        <v>29.7029195527965</v>
      </c>
      <c r="BQ470" s="0" t="e">
        <f aca="false">BF470^0.04*BG470^0.22*BH470^0.51*BI470^0.06*BP470^0.17</f>
        <v>#VALUE!</v>
      </c>
      <c r="BR470" s="0" t="e">
        <f aca="false">IF(BQ470&gt;=90, "Very Good", IF(BQ470&gt;=80, "Good", IF(BQ470&gt;=70, "Slightly Good", IF(BQ470&gt;=60, "Average", IF(BQ470&gt;=50, "Slightly Poor", IF(BQ470&gt;=40, "Poor", "Very Poor"))))))</f>
        <v>#VALUE!</v>
      </c>
      <c r="BT470" s="0" t="n">
        <f aca="false">9.81*LN(AH470)+30.6</f>
        <v>35.8054631429199</v>
      </c>
      <c r="BU470" s="0" t="str">
        <f aca="false">IF(BT470&lt;30, "Clean water", IF(AND(BT470&gt;=30, BT470&lt;40), "Hypolimia", IF(AND(BT470&gt;=40,BT470&lt;50), "Mesotrophic", IF(AND(BT470&gt;=50, BT470&lt;70), "Eutrophic", IF(BT470&gt;70,"Hypertrophic")))))</f>
        <v>Hypolimia</v>
      </c>
      <c r="BW470" s="0" t="e">
        <f aca="false">IF(G470/H470&gt;=1, "PLS CHECK", "")</f>
        <v>#DIV/0!</v>
      </c>
      <c r="BX470" s="0" t="str">
        <f aca="false">IF(AC470/J470&gt;=1, "PLS CHECK", "")</f>
        <v/>
      </c>
      <c r="BY470" s="0" t="str">
        <f aca="false">IF(AE470/J470&gt;=1, "PLS CHECK", "")</f>
        <v/>
      </c>
      <c r="BZ470" s="0" t="str">
        <f aca="false">IF(AD470/J470&gt;=1, "PLS CHECK", "")</f>
        <v/>
      </c>
      <c r="CA470" s="0" t="str">
        <f aca="false">IF(AF470/K470&gt;=1, "PLS CHECK", "")</f>
        <v/>
      </c>
      <c r="CB470" s="0" t="str">
        <f aca="false">IF(AG470/K470&gt;=1, "PLS CHECK", "")</f>
        <v/>
      </c>
    </row>
    <row r="471" customFormat="false" ht="12.5" hidden="false" customHeight="false" outlineLevel="0" collapsed="false">
      <c r="A471" s="0" t="n">
        <v>468</v>
      </c>
      <c r="B471" s="15" t="s">
        <v>109</v>
      </c>
      <c r="C471" s="16" t="s">
        <v>110</v>
      </c>
      <c r="D471" s="0" t="s">
        <v>155</v>
      </c>
      <c r="E471" s="37"/>
      <c r="F471" s="0" t="n">
        <v>11.8</v>
      </c>
      <c r="G471" s="37"/>
      <c r="H471" s="37"/>
      <c r="I471" s="0" t="n">
        <v>10.1</v>
      </c>
      <c r="J471" s="37"/>
      <c r="K471" s="37"/>
      <c r="L471" s="37"/>
      <c r="M471" s="0" t="n">
        <v>13.1</v>
      </c>
      <c r="O471" s="0" t="n">
        <v>509</v>
      </c>
      <c r="AC471" s="37"/>
      <c r="AD471" s="0" t="n">
        <v>1.906</v>
      </c>
      <c r="AE471" s="37"/>
      <c r="AF471" s="37"/>
      <c r="AG471" s="37"/>
      <c r="BD471" s="0" t="n">
        <v>1.741</v>
      </c>
      <c r="BF471" s="0" t="n">
        <f aca="false">IF(E471&lt;11,-3.6797*E471^2+48.115*E471-53.83,280.92*EXP(-0.2027*E471))</f>
        <v>-53.83</v>
      </c>
      <c r="BG471" s="0" t="n">
        <f aca="false">32.208*LN(F471)+21.438</f>
        <v>100.930549709638</v>
      </c>
      <c r="BH471" s="0" t="n">
        <f aca="false">IF(G471&lt;=2, -10*G471+100, 88.958*EXP(-0.0755*G471))</f>
        <v>100</v>
      </c>
      <c r="BI471" s="0" t="n">
        <f aca="false">IF(I471&lt;=100, 0.0053*(I471)^2-1.0332*I471+100.76, 122.82*EXP(-0.0092*I471))</f>
        <v>90.865333</v>
      </c>
      <c r="BJ471" s="0" t="e">
        <f aca="false">IF(P471&lt;=1000, -6.942*LN(P471)+107.59, -36.304*LN(P471)+310.72)</f>
        <v>#VALUE!</v>
      </c>
      <c r="BK471" s="0" t="e">
        <f aca="false">BF471^0.04*BG471^0.22*BH471^0.51*BI471^0.06*BJ471^0.17</f>
        <v>#VALUE!</v>
      </c>
      <c r="BL471" s="0" t="e">
        <f aca="false">IF(BK471&gt;=90, "Very Good", IF(BK471&gt;=80, "Good", IF(BK471&gt;=70, "Slightly Good", IF(BK471&gt;=60, "Average", IF(BK471&gt;=50, "Slightly Poor", IF(BK471&gt;=40, "Poor", "Very Poor"))))))</f>
        <v>#VALUE!</v>
      </c>
      <c r="BM471" s="0" t="e">
        <f aca="false">IF(P471&lt;=1000, -6.942*LN(P471)+107.59, IF(AND(P471&gt;1000, P471&lt;=5213),-36.304*LN(P471)+310.72, IF(P471&gt;5213, 10)))</f>
        <v>#VALUE!</v>
      </c>
      <c r="BN471" s="0" t="e">
        <f aca="false">BF471^0.04*BG471^0.22*BH471^0.51*BI471^0.06*BM471^0.17</f>
        <v>#VALUE!</v>
      </c>
      <c r="BO471" s="0" t="e">
        <f aca="false">IF(BN471&gt;=90, "Very Good", IF(BN471&gt;=80, "Good", IF(BN471&gt;=70, "Slightly Good", IF(BN471&gt;=60, "Average", IF(BN471&gt;=50, "Slightly Poor", IF(BN471&gt;=40, "Poor", "Very Poor"))))))</f>
        <v>#VALUE!</v>
      </c>
      <c r="BP471" s="0" t="e">
        <f aca="false">IF(AJ471&lt;=1000, -6.942*LN(AJ471)+107.59, IF(AND(AJ471&gt;1000, AJ471&lt;=5213),-36.304*LN(AJ471)+310.72, IF(AJ471&gt;5213, 10)))</f>
        <v>#VALUE!</v>
      </c>
      <c r="BQ471" s="0" t="e">
        <f aca="false">BF471^0.04*BG471^0.22*BH471^0.51*BI471^0.06*BP471^0.17</f>
        <v>#VALUE!</v>
      </c>
      <c r="BR471" s="0" t="e">
        <f aca="false">IF(BQ471&gt;=90, "Very Good", IF(BQ471&gt;=80, "Good", IF(BQ471&gt;=70, "Slightly Good", IF(BQ471&gt;=60, "Average", IF(BQ471&gt;=50, "Slightly Poor", IF(BQ471&gt;=40, "Poor", "Very Poor"))))))</f>
        <v>#VALUE!</v>
      </c>
      <c r="BT471" s="0" t="e">
        <f aca="false">9.81*LN(AH471)+30.6</f>
        <v>#VALUE!</v>
      </c>
      <c r="BU471" s="0" t="e">
        <f aca="false">IF(BT471&lt;30, "Clean water", IF(AND(BT471&gt;=30, BT471&lt;40), "Hypolimia", IF(AND(BT471&gt;=40,BT471&lt;50), "Mesotrophic", IF(AND(BT471&gt;=50, BT471&lt;70), "Eutrophic", IF(BT471&gt;70,"Hypertrophic")))))</f>
        <v>#VALUE!</v>
      </c>
      <c r="BW471" s="0" t="e">
        <f aca="false">IF(G471/H471&gt;=1, "PLS CHECK", "")</f>
        <v>#DIV/0!</v>
      </c>
      <c r="BX471" s="0" t="e">
        <f aca="false">IF(AC471/J471&gt;=1, "PLS CHECK", "")</f>
        <v>#DIV/0!</v>
      </c>
      <c r="BY471" s="0" t="e">
        <f aca="false">IF(AE471/J471&gt;=1, "PLS CHECK", "")</f>
        <v>#DIV/0!</v>
      </c>
      <c r="BZ471" s="0" t="e">
        <f aca="false">IF(AD471/J471&gt;=1, "PLS CHECK", "")</f>
        <v>#DIV/0!</v>
      </c>
      <c r="CA471" s="0" t="e">
        <f aca="false">IF(AF471/K471&gt;=1, "PLS CHECK", "")</f>
        <v>#DIV/0!</v>
      </c>
      <c r="CB471" s="0" t="e">
        <f aca="false">IF(AG471/K471&gt;=1, "PLS CHECK", "")</f>
        <v>#DIV/0!</v>
      </c>
    </row>
    <row r="472" customFormat="false" ht="12.5" hidden="false" customHeight="false" outlineLevel="0" collapsed="false">
      <c r="A472" s="0" t="n">
        <v>469</v>
      </c>
      <c r="B472" s="15" t="s">
        <v>111</v>
      </c>
      <c r="C472" s="16" t="s">
        <v>112</v>
      </c>
      <c r="D472" s="0" t="s">
        <v>155</v>
      </c>
      <c r="E472" s="0" t="n">
        <v>7.4</v>
      </c>
      <c r="F472" s="0" t="n">
        <v>12.1</v>
      </c>
      <c r="G472" s="37"/>
      <c r="H472" s="0" t="n">
        <v>4.5</v>
      </c>
      <c r="I472" s="0" t="n">
        <v>12.2</v>
      </c>
      <c r="J472" s="37"/>
      <c r="K472" s="37"/>
      <c r="L472" s="0" t="n">
        <v>4.9</v>
      </c>
      <c r="M472" s="0" t="n">
        <v>12.1</v>
      </c>
      <c r="N472" s="0" t="n">
        <v>0</v>
      </c>
      <c r="O472" s="0" t="n">
        <v>442</v>
      </c>
      <c r="P472" s="0" t="n">
        <v>20000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V472" s="0" t="n">
        <v>0</v>
      </c>
      <c r="AC472" s="37"/>
      <c r="AD472" s="0" t="n">
        <v>1.738</v>
      </c>
      <c r="AE472" s="37"/>
      <c r="AF472" s="37"/>
      <c r="AG472" s="0" t="n">
        <v>0.075</v>
      </c>
      <c r="AH472" s="0" t="n">
        <v>7.3</v>
      </c>
      <c r="AJ472" s="0" t="n">
        <v>200</v>
      </c>
      <c r="AP472" s="0" t="n">
        <v>0</v>
      </c>
      <c r="AY472" s="0" t="n">
        <v>0</v>
      </c>
      <c r="BF472" s="0" t="n">
        <f aca="false">IF(E472&lt;11,-3.6797*E472^2+48.115*E472-53.83,280.92*EXP(-0.2027*E472))</f>
        <v>100.720628</v>
      </c>
      <c r="BG472" s="0" t="n">
        <f aca="false">32.208*LN(F472)+21.438</f>
        <v>101.739161217428</v>
      </c>
      <c r="BH472" s="0" t="n">
        <f aca="false">IF(G472&lt;=2, -10*G472+100, 88.958*EXP(-0.0755*G472))</f>
        <v>100</v>
      </c>
      <c r="BI472" s="0" t="n">
        <f aca="false">IF(I472&lt;=100, 0.0053*(I472)^2-1.0332*I472+100.76, 122.82*EXP(-0.0092*I472))</f>
        <v>88.943812</v>
      </c>
      <c r="BJ472" s="0" t="n">
        <f aca="false">IF(P472&lt;=1000, -6.942*LN(P472)+107.59, -36.304*LN(P472)+310.72)</f>
        <v>-48.8162121072716</v>
      </c>
      <c r="BK472" s="0" t="e">
        <f aca="false">BF472^0.04*BG472^0.22*BH472^0.51*BI472^0.06*BJ472^0.17</f>
        <v>#NUM!</v>
      </c>
      <c r="BL472" s="0" t="e">
        <f aca="false">IF(BK472&gt;=90, "Very Good", IF(BK472&gt;=80, "Good", IF(BK472&gt;=70, "Slightly Good", IF(BK472&gt;=60, "Average", IF(BK472&gt;=50, "Slightly Poor", IF(BK472&gt;=40, "Poor", "Very Poor"))))))</f>
        <v>#NUM!</v>
      </c>
      <c r="BM472" s="0" t="n">
        <f aca="false">IF(P472&lt;=1000, -6.942*LN(P472)+107.59, IF(AND(P472&gt;1000, P472&lt;=5213),-36.304*LN(P472)+310.72, IF(P472&gt;5213, 10)))</f>
        <v>10</v>
      </c>
      <c r="BN472" s="0" t="n">
        <f aca="false">BF472^0.04*BG472^0.22*BH472^0.51*BI472^0.06*BM472^0.17</f>
        <v>67.4091847725781</v>
      </c>
      <c r="BO472" s="0" t="str">
        <f aca="false">IF(BN472&gt;=90, "Very Good", IF(BN472&gt;=80, "Good", IF(BN472&gt;=70, "Slightly Good", IF(BN472&gt;=60, "Average", IF(BN472&gt;=50, "Slightly Poor", IF(BN472&gt;=40, "Poor", "Very Poor"))))))</f>
        <v>Average</v>
      </c>
      <c r="BP472" s="0" t="n">
        <f aca="false">IF(AJ472&lt;=1000, -6.942*LN(AJ472)+107.59, IF(AND(AJ472&gt;1000, AJ472&lt;=5213),-36.304*LN(AJ472)+310.72, IF(AJ472&gt;5213, 10)))</f>
        <v>70.8090808414235</v>
      </c>
      <c r="BQ472" s="0" t="n">
        <f aca="false">BF472^0.04*BG472^0.22*BH472^0.51*BI472^0.06*BP472^0.17</f>
        <v>94.0230202360648</v>
      </c>
      <c r="BR472" s="0" t="str">
        <f aca="false">IF(BQ472&gt;=90, "Very Good", IF(BQ472&gt;=80, "Good", IF(BQ472&gt;=70, "Slightly Good", IF(BQ472&gt;=60, "Average", IF(BQ472&gt;=50, "Slightly Poor", IF(BQ472&gt;=40, "Poor", "Very Poor"))))))</f>
        <v>Very Good</v>
      </c>
      <c r="BT472" s="0" t="n">
        <f aca="false">9.81*LN(AH472)+30.6</f>
        <v>50.1010473553941</v>
      </c>
      <c r="BU472" s="0" t="str">
        <f aca="false">IF(BT472&lt;30, "Clean water", IF(AND(BT472&gt;=30, BT472&lt;40), "Hypolimia", IF(AND(BT472&gt;=40,BT472&lt;50), "Mesotrophic", IF(AND(BT472&gt;=50, BT472&lt;70), "Eutrophic", IF(BT472&gt;70,"Hypertrophic")))))</f>
        <v>Eutrophic</v>
      </c>
      <c r="BW472" s="0" t="str">
        <f aca="false">IF(G472/H472&gt;=1, "PLS CHECK", "")</f>
        <v/>
      </c>
      <c r="BX472" s="0" t="e">
        <f aca="false">IF(AC472/J472&gt;=1, "PLS CHECK", "")</f>
        <v>#DIV/0!</v>
      </c>
      <c r="BY472" s="0" t="e">
        <f aca="false">IF(AE472/J472&gt;=1, "PLS CHECK", "")</f>
        <v>#DIV/0!</v>
      </c>
      <c r="BZ472" s="0" t="e">
        <f aca="false">IF(AD472/J472&gt;=1, "PLS CHECK", "")</f>
        <v>#DIV/0!</v>
      </c>
      <c r="CA472" s="0" t="e">
        <f aca="false">IF(AF472/K472&gt;=1, "PLS CHECK", "")</f>
        <v>#DIV/0!</v>
      </c>
      <c r="CB472" s="0" t="e">
        <f aca="false">IF(AG472/K472&gt;=1, "PLS CHECK", "")</f>
        <v>#DIV/0!</v>
      </c>
    </row>
    <row r="473" customFormat="false" ht="12.5" hidden="false" customHeight="false" outlineLevel="0" collapsed="false">
      <c r="A473" s="0" t="n">
        <v>470</v>
      </c>
      <c r="B473" s="15" t="s">
        <v>113</v>
      </c>
      <c r="C473" s="16" t="s">
        <v>114</v>
      </c>
      <c r="D473" s="0" t="s">
        <v>155</v>
      </c>
      <c r="E473" s="0" t="n">
        <v>7.7</v>
      </c>
      <c r="F473" s="0" t="n">
        <v>12</v>
      </c>
      <c r="G473" s="0" t="n">
        <v>1.6</v>
      </c>
      <c r="H473" s="0" t="n">
        <v>4.6</v>
      </c>
      <c r="I473" s="0" t="n">
        <v>3.5</v>
      </c>
      <c r="J473" s="0" t="n">
        <v>9.725</v>
      </c>
      <c r="K473" s="0" t="n">
        <v>0.056</v>
      </c>
      <c r="L473" s="0" t="n">
        <v>3.6</v>
      </c>
      <c r="M473" s="0" t="n">
        <v>6.7</v>
      </c>
      <c r="N473" s="0" t="n">
        <v>0</v>
      </c>
      <c r="O473" s="0" t="n">
        <v>550</v>
      </c>
      <c r="P473" s="0" t="n">
        <v>1000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V473" s="0" t="n">
        <v>0</v>
      </c>
      <c r="AC473" s="0" t="n">
        <v>9.412</v>
      </c>
      <c r="AD473" s="0" t="n">
        <v>0.365</v>
      </c>
      <c r="AE473" s="37"/>
      <c r="AF473" s="0" t="n">
        <v>0.028</v>
      </c>
      <c r="AG473" s="0" t="n">
        <v>0.01</v>
      </c>
      <c r="AH473" s="0" t="n">
        <v>2.7</v>
      </c>
      <c r="AJ473" s="0" t="n">
        <v>200</v>
      </c>
      <c r="AP473" s="0" t="n">
        <v>0</v>
      </c>
      <c r="AY473" s="0" t="n">
        <v>0</v>
      </c>
      <c r="BF473" s="0" t="n">
        <f aca="false">IF(E473&lt;11,-3.6797*E473^2+48.115*E473-53.83,280.92*EXP(-0.2027*E473))</f>
        <v>98.486087</v>
      </c>
      <c r="BG473" s="0" t="n">
        <f aca="false">32.208*LN(F473)+21.438</f>
        <v>101.471873376372</v>
      </c>
      <c r="BH473" s="0" t="n">
        <f aca="false">IF(G473&lt;=2, -10*G473+100, 88.958*EXP(-0.0755*G473))</f>
        <v>84</v>
      </c>
      <c r="BI473" s="0" t="n">
        <f aca="false">IF(I473&lt;=100, 0.0053*(I473)^2-1.0332*I473+100.76, 122.82*EXP(-0.0092*I473))</f>
        <v>97.208725</v>
      </c>
      <c r="BJ473" s="0" t="n">
        <f aca="false">IF(P473&lt;=1000, -6.942*LN(P473)+107.59, -36.304*LN(P473)+310.72)</f>
        <v>59.636362853306</v>
      </c>
      <c r="BK473" s="0" t="n">
        <f aca="false">BF473^0.04*BG473^0.22*BH473^0.51*BI473^0.06*BJ473^0.17</f>
        <v>83.871167886237</v>
      </c>
      <c r="BL473" s="0" t="str">
        <f aca="false">IF(BK473&gt;=90, "Very Good", IF(BK473&gt;=80, "Good", IF(BK473&gt;=70, "Slightly Good", IF(BK473&gt;=60, "Average", IF(BK473&gt;=50, "Slightly Poor", IF(BK473&gt;=40, "Poor", "Very Poor"))))))</f>
        <v>Good</v>
      </c>
      <c r="BM473" s="0" t="n">
        <f aca="false">IF(P473&lt;=1000, -6.942*LN(P473)+107.59, IF(AND(P473&gt;1000, P473&lt;=5213),-36.304*LN(P473)+310.72, IF(P473&gt;5213, 10)))</f>
        <v>59.636362853306</v>
      </c>
      <c r="BN473" s="0" t="n">
        <f aca="false">BF473^0.04*BG473^0.22*BH473^0.51*BI473^0.06*BM473^0.17</f>
        <v>83.871167886237</v>
      </c>
      <c r="BO473" s="0" t="str">
        <f aca="false">IF(BN473&gt;=90, "Very Good", IF(BN473&gt;=80, "Good", IF(BN473&gt;=70, "Slightly Good", IF(BN473&gt;=60, "Average", IF(BN473&gt;=50, "Slightly Poor", IF(BN473&gt;=40, "Poor", "Very Poor"))))))</f>
        <v>Good</v>
      </c>
      <c r="BP473" s="0" t="n">
        <f aca="false">IF(AJ473&lt;=1000, -6.942*LN(AJ473)+107.59, IF(AND(AJ473&gt;1000, AJ473&lt;=5213),-36.304*LN(AJ473)+310.72, IF(AJ473&gt;5213, 10)))</f>
        <v>70.8090808414235</v>
      </c>
      <c r="BQ473" s="0" t="n">
        <f aca="false">BF473^0.04*BG473^0.22*BH473^0.51*BI473^0.06*BP473^0.17</f>
        <v>86.3556819092697</v>
      </c>
      <c r="BR473" s="0" t="str">
        <f aca="false">IF(BQ473&gt;=90, "Very Good", IF(BQ473&gt;=80, "Good", IF(BQ473&gt;=70, "Slightly Good", IF(BQ473&gt;=60, "Average", IF(BQ473&gt;=50, "Slightly Poor", IF(BQ473&gt;=40, "Poor", "Very Poor"))))))</f>
        <v>Good</v>
      </c>
      <c r="BT473" s="0" t="n">
        <f aca="false">9.81*LN(AH473)+30.6</f>
        <v>40.3437998932309</v>
      </c>
      <c r="BU473" s="0" t="str">
        <f aca="false">IF(BT473&lt;30, "Clean water", IF(AND(BT473&gt;=30, BT473&lt;40), "Hypolimia", IF(AND(BT473&gt;=40,BT473&lt;50), "Mesotrophic", IF(AND(BT473&gt;=50, BT473&lt;70), "Eutrophic", IF(BT473&gt;70,"Hypertrophic")))))</f>
        <v>Mesotrophic</v>
      </c>
      <c r="BW473" s="0" t="str">
        <f aca="false">IF(G473/H473&gt;=1, "PLS CHECK", "")</f>
        <v/>
      </c>
      <c r="BX473" s="0" t="str">
        <f aca="false">IF(AC473/J473&gt;=1, "PLS CHECK", "")</f>
        <v/>
      </c>
      <c r="BY473" s="0" t="str">
        <f aca="false">IF(AE473/J473&gt;=1, "PLS CHECK", "")</f>
        <v/>
      </c>
      <c r="BZ473" s="0" t="str">
        <f aca="false">IF(AD473/J473&gt;=1, "PLS CHECK", "")</f>
        <v/>
      </c>
      <c r="CA473" s="0" t="str">
        <f aca="false">IF(AF473/K473&gt;=1, "PLS CHECK", "")</f>
        <v/>
      </c>
      <c r="CB473" s="0" t="str">
        <f aca="false">IF(AG473/K473&gt;=1, "PLS CHECK", "")</f>
        <v/>
      </c>
    </row>
    <row r="474" customFormat="false" ht="12.5" hidden="false" customHeight="false" outlineLevel="0" collapsed="false">
      <c r="A474" s="0" t="n">
        <v>471</v>
      </c>
      <c r="B474" s="15" t="s">
        <v>115</v>
      </c>
      <c r="C474" s="16" t="s">
        <v>116</v>
      </c>
      <c r="D474" s="0" t="s">
        <v>155</v>
      </c>
      <c r="E474" s="37"/>
      <c r="F474" s="0" t="n">
        <v>10.2</v>
      </c>
      <c r="G474" s="37"/>
      <c r="H474" s="0" t="n">
        <v>7</v>
      </c>
      <c r="I474" s="0" t="n">
        <v>9.2</v>
      </c>
      <c r="J474" s="37"/>
      <c r="K474" s="37"/>
      <c r="L474" s="37"/>
      <c r="M474" s="0" t="n">
        <v>12.6</v>
      </c>
      <c r="N474" s="0" t="n">
        <v>0</v>
      </c>
      <c r="O474" s="0" t="n">
        <v>602</v>
      </c>
      <c r="P474" s="37"/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</v>
      </c>
      <c r="V474" s="0" t="n">
        <v>0</v>
      </c>
      <c r="AC474" s="37"/>
      <c r="AD474" s="37"/>
      <c r="AE474" s="37"/>
      <c r="AF474" s="37"/>
      <c r="AG474" s="0" t="n">
        <v>0.072</v>
      </c>
      <c r="AH474" s="0" t="n">
        <v>9.1</v>
      </c>
      <c r="AJ474" s="0" t="n">
        <v>1300</v>
      </c>
      <c r="AP474" s="0" t="n">
        <v>0</v>
      </c>
      <c r="AY474" s="0" t="n">
        <v>0</v>
      </c>
      <c r="BF474" s="0" t="n">
        <f aca="false">IF(E474&lt;11,-3.6797*E474^2+48.115*E474-53.83,280.92*EXP(-0.2027*E474))</f>
        <v>-53.83</v>
      </c>
      <c r="BG474" s="0" t="n">
        <f aca="false">32.208*LN(F474)+21.438</f>
        <v>96.2374636951076</v>
      </c>
      <c r="BH474" s="0" t="n">
        <f aca="false">IF(G474&lt;=2, -10*G474+100, 88.958*EXP(-0.0755*G474))</f>
        <v>100</v>
      </c>
      <c r="BI474" s="0" t="n">
        <f aca="false">IF(I474&lt;=100, 0.0053*(I474)^2-1.0332*I474+100.76, 122.82*EXP(-0.0092*I474))</f>
        <v>91.703152</v>
      </c>
      <c r="BJ474" s="0" t="e">
        <f aca="false">IF(P474&lt;=1000, -6.942*LN(P474)+107.59, -36.304*LN(P474)+310.72)</f>
        <v>#VALUE!</v>
      </c>
      <c r="BK474" s="0" t="e">
        <f aca="false">BF474^0.04*BG474^0.22*BH474^0.51*BI474^0.06*BJ474^0.17</f>
        <v>#VALUE!</v>
      </c>
      <c r="BL474" s="0" t="e">
        <f aca="false">IF(BK474&gt;=90, "Very Good", IF(BK474&gt;=80, "Good", IF(BK474&gt;=70, "Slightly Good", IF(BK474&gt;=60, "Average", IF(BK474&gt;=50, "Slightly Poor", IF(BK474&gt;=40, "Poor", "Very Poor"))))))</f>
        <v>#VALUE!</v>
      </c>
      <c r="BM474" s="0" t="e">
        <f aca="false">IF(P474&lt;=1000, -6.942*LN(P474)+107.59, IF(AND(P474&gt;1000, P474&lt;=5213),-36.304*LN(P474)+310.72, IF(P474&gt;5213, 10)))</f>
        <v>#VALUE!</v>
      </c>
      <c r="BN474" s="0" t="e">
        <f aca="false">BF474^0.04*BG474^0.22*BH474^0.51*BI474^0.06*BM474^0.17</f>
        <v>#VALUE!</v>
      </c>
      <c r="BO474" s="0" t="e">
        <f aca="false">IF(BN474&gt;=90, "Very Good", IF(BN474&gt;=80, "Good", IF(BN474&gt;=70, "Slightly Good", IF(BN474&gt;=60, "Average", IF(BN474&gt;=50, "Slightly Poor", IF(BN474&gt;=40, "Poor", "Very Poor"))))))</f>
        <v>#VALUE!</v>
      </c>
      <c r="BP474" s="0" t="n">
        <f aca="false">IF(AJ474&lt;=1000, -6.942*LN(AJ474)+107.59, IF(AND(AJ474&gt;1000, AJ474&lt;=5213),-36.304*LN(AJ474)+310.72, IF(AJ474&gt;5213, 10)))</f>
        <v>50.4159800946047</v>
      </c>
      <c r="BQ474" s="0" t="n">
        <f aca="false">BF474^0.04*BG474^0.22*BH474^0.51*BI474^0.06*BP474^0.17</f>
        <v>-85.65571498447</v>
      </c>
      <c r="BR474" s="0" t="str">
        <f aca="false">IF(BQ474&gt;=90, "Very Good", IF(BQ474&gt;=80, "Good", IF(BQ474&gt;=70, "Slightly Good", IF(BQ474&gt;=60, "Average", IF(BQ474&gt;=50, "Slightly Poor", IF(BQ474&gt;=40, "Poor", "Very Poor"))))))</f>
        <v>Very Poor</v>
      </c>
      <c r="BT474" s="0" t="n">
        <f aca="false">9.81*LN(AH474)+30.6</f>
        <v>52.2631719966587</v>
      </c>
      <c r="BU474" s="0" t="str">
        <f aca="false">IF(BT474&lt;30, "Clean water", IF(AND(BT474&gt;=30, BT474&lt;40), "Hypolimia", IF(AND(BT474&gt;=40,BT474&lt;50), "Mesotrophic", IF(AND(BT474&gt;=50, BT474&lt;70), "Eutrophic", IF(BT474&gt;70,"Hypertrophic")))))</f>
        <v>Eutrophic</v>
      </c>
      <c r="BW474" s="0" t="str">
        <f aca="false">IF(G474/H474&gt;=1, "PLS CHECK", "")</f>
        <v/>
      </c>
      <c r="BX474" s="0" t="e">
        <f aca="false">IF(AC474/J474&gt;=1, "PLS CHECK", "")</f>
        <v>#DIV/0!</v>
      </c>
      <c r="BY474" s="0" t="e">
        <f aca="false">IF(AE474/J474&gt;=1, "PLS CHECK", "")</f>
        <v>#DIV/0!</v>
      </c>
      <c r="BZ474" s="0" t="e">
        <f aca="false">IF(AD474/J474&gt;=1, "PLS CHECK", "")</f>
        <v>#DIV/0!</v>
      </c>
      <c r="CA474" s="0" t="e">
        <f aca="false">IF(AF474/K474&gt;=1, "PLS CHECK", "")</f>
        <v>#DIV/0!</v>
      </c>
      <c r="CB474" s="0" t="e">
        <f aca="false">IF(AG474/K474&gt;=1, "PLS CHECK", "")</f>
        <v>#DIV/0!</v>
      </c>
    </row>
    <row r="475" customFormat="false" ht="12.5" hidden="false" customHeight="false" outlineLevel="0" collapsed="false">
      <c r="A475" s="0" t="n">
        <v>472</v>
      </c>
      <c r="B475" s="15" t="s">
        <v>117</v>
      </c>
      <c r="C475" s="16" t="s">
        <v>118</v>
      </c>
      <c r="D475" s="0" t="s">
        <v>155</v>
      </c>
      <c r="E475" s="0" t="n">
        <v>7.6</v>
      </c>
      <c r="F475" s="0" t="n">
        <v>12.4</v>
      </c>
      <c r="G475" s="0" t="n">
        <v>1.3</v>
      </c>
      <c r="H475" s="37"/>
      <c r="I475" s="0" t="n">
        <v>1.5</v>
      </c>
      <c r="J475" s="0" t="n">
        <v>2.854</v>
      </c>
      <c r="K475" s="37"/>
      <c r="L475" s="0" t="n">
        <v>1.6</v>
      </c>
      <c r="M475" s="0" t="n">
        <v>4.6</v>
      </c>
      <c r="N475" s="0" t="n">
        <v>0</v>
      </c>
      <c r="O475" s="0" t="n">
        <v>246</v>
      </c>
      <c r="P475" s="37"/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V475" s="0" t="n">
        <v>0</v>
      </c>
      <c r="AC475" s="0" t="n">
        <v>2.644</v>
      </c>
      <c r="AD475" s="0" t="n">
        <v>0.164</v>
      </c>
      <c r="AE475" s="0" t="n">
        <v>2.278</v>
      </c>
      <c r="AF475" s="37"/>
      <c r="AG475" s="37"/>
      <c r="AH475" s="0" t="n">
        <v>3.7</v>
      </c>
      <c r="AJ475" s="37"/>
      <c r="AP475" s="0" t="n">
        <v>0</v>
      </c>
      <c r="AY475" s="0" t="n">
        <v>0</v>
      </c>
      <c r="BF475" s="0" t="n">
        <f aca="false">IF(E475&lt;11,-3.6797*E475^2+48.115*E475-53.83,280.92*EXP(-0.2027*E475))</f>
        <v>99.304528</v>
      </c>
      <c r="BG475" s="0" t="n">
        <f aca="false">32.208*LN(F475)+21.438</f>
        <v>102.527967989855</v>
      </c>
      <c r="BH475" s="0" t="n">
        <f aca="false">IF(G475&lt;=2, -10*G475+100, 88.958*EXP(-0.0755*G475))</f>
        <v>87</v>
      </c>
      <c r="BI475" s="0" t="n">
        <f aca="false">IF(I475&lt;=100, 0.0053*(I475)^2-1.0332*I475+100.76, 122.82*EXP(-0.0092*I475))</f>
        <v>99.222125</v>
      </c>
      <c r="BJ475" s="0" t="e">
        <f aca="false">IF(P475&lt;=1000, -6.942*LN(P475)+107.59, -36.304*LN(P475)+310.72)</f>
        <v>#VALUE!</v>
      </c>
      <c r="BK475" s="0" t="e">
        <f aca="false">BF475^0.04*BG475^0.22*BH475^0.51*BI475^0.06*BJ475^0.17</f>
        <v>#VALUE!</v>
      </c>
      <c r="BL475" s="0" t="e">
        <f aca="false">IF(BK475&gt;=90, "Very Good", IF(BK475&gt;=80, "Good", IF(BK475&gt;=70, "Slightly Good", IF(BK475&gt;=60, "Average", IF(BK475&gt;=50, "Slightly Poor", IF(BK475&gt;=40, "Poor", "Very Poor"))))))</f>
        <v>#VALUE!</v>
      </c>
      <c r="BM475" s="0" t="e">
        <f aca="false">IF(P475&lt;=1000, -6.942*LN(P475)+107.59, IF(AND(P475&gt;1000, P475&lt;=5213),-36.304*LN(P475)+310.72, IF(P475&gt;5213, 10)))</f>
        <v>#VALUE!</v>
      </c>
      <c r="BN475" s="0" t="e">
        <f aca="false">BF475^0.04*BG475^0.22*BH475^0.51*BI475^0.06*BM475^0.17</f>
        <v>#VALUE!</v>
      </c>
      <c r="BO475" s="0" t="e">
        <f aca="false">IF(BN475&gt;=90, "Very Good", IF(BN475&gt;=80, "Good", IF(BN475&gt;=70, "Slightly Good", IF(BN475&gt;=60, "Average", IF(BN475&gt;=50, "Slightly Poor", IF(BN475&gt;=40, "Poor", "Very Poor"))))))</f>
        <v>#VALUE!</v>
      </c>
      <c r="BP475" s="0" t="e">
        <f aca="false">IF(AJ475&lt;=1000, -6.942*LN(AJ475)+107.59, IF(AND(AJ475&gt;1000, AJ475&lt;=5213),-36.304*LN(AJ475)+310.72, IF(AJ475&gt;5213, 10)))</f>
        <v>#VALUE!</v>
      </c>
      <c r="BQ475" s="0" t="e">
        <f aca="false">BF475^0.04*BG475^0.22*BH475^0.51*BI475^0.06*BP475^0.17</f>
        <v>#VALUE!</v>
      </c>
      <c r="BR475" s="0" t="e">
        <f aca="false">IF(BQ475&gt;=90, "Very Good", IF(BQ475&gt;=80, "Good", IF(BQ475&gt;=70, "Slightly Good", IF(BQ475&gt;=60, "Average", IF(BQ475&gt;=50, "Slightly Poor", IF(BQ475&gt;=40, "Poor", "Very Poor"))))))</f>
        <v>#VALUE!</v>
      </c>
      <c r="BT475" s="0" t="n">
        <f aca="false">9.81*LN(AH475)+30.6</f>
        <v>43.4347449607683</v>
      </c>
      <c r="BU475" s="0" t="str">
        <f aca="false">IF(BT475&lt;30, "Clean water", IF(AND(BT475&gt;=30, BT475&lt;40), "Hypolimia", IF(AND(BT475&gt;=40,BT475&lt;50), "Mesotrophic", IF(AND(BT475&gt;=50, BT475&lt;70), "Eutrophic", IF(BT475&gt;70,"Hypertrophic")))))</f>
        <v>Mesotrophic</v>
      </c>
      <c r="BW475" s="0" t="e">
        <f aca="false">IF(G475/H475&gt;=1, "PLS CHECK", "")</f>
        <v>#DIV/0!</v>
      </c>
      <c r="BX475" s="0" t="str">
        <f aca="false">IF(AC475/J475&gt;=1, "PLS CHECK", "")</f>
        <v/>
      </c>
      <c r="BY475" s="0" t="str">
        <f aca="false">IF(AE475/J475&gt;=1, "PLS CHECK", "")</f>
        <v/>
      </c>
      <c r="BZ475" s="0" t="str">
        <f aca="false">IF(AD475/J475&gt;=1, "PLS CHECK", "")</f>
        <v/>
      </c>
      <c r="CA475" s="0" t="e">
        <f aca="false">IF(AF475/K475&gt;=1, "PLS CHECK", "")</f>
        <v>#DIV/0!</v>
      </c>
      <c r="CB475" s="0" t="e">
        <f aca="false">IF(AG475/K475&gt;=1, "PLS CHECK", "")</f>
        <v>#DIV/0!</v>
      </c>
    </row>
    <row r="476" customFormat="false" ht="12.5" hidden="false" customHeight="false" outlineLevel="0" collapsed="false">
      <c r="A476" s="0" t="n">
        <v>473</v>
      </c>
      <c r="B476" s="15" t="s">
        <v>119</v>
      </c>
      <c r="C476" s="16" t="s">
        <v>120</v>
      </c>
      <c r="D476" s="0" t="s">
        <v>155</v>
      </c>
      <c r="E476" s="0" t="n">
        <v>7.5</v>
      </c>
      <c r="F476" s="0" t="n">
        <v>12.9</v>
      </c>
      <c r="G476" s="0" t="n">
        <v>1.1</v>
      </c>
      <c r="H476" s="37"/>
      <c r="I476" s="0" t="n">
        <v>1.6</v>
      </c>
      <c r="J476" s="0" t="n">
        <v>2.658</v>
      </c>
      <c r="K476" s="37"/>
      <c r="L476" s="0" t="n">
        <v>1.5</v>
      </c>
      <c r="M476" s="0" t="n">
        <v>5.9</v>
      </c>
      <c r="N476" s="0" t="n">
        <v>0</v>
      </c>
      <c r="O476" s="0" t="n">
        <v>258</v>
      </c>
      <c r="P476" s="37"/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V476" s="0" t="n">
        <v>0</v>
      </c>
      <c r="AC476" s="0" t="n">
        <v>2.618</v>
      </c>
      <c r="AD476" s="0" t="n">
        <v>0.104</v>
      </c>
      <c r="AE476" s="0" t="n">
        <v>2.362</v>
      </c>
      <c r="AF476" s="37"/>
      <c r="AG476" s="37"/>
      <c r="AH476" s="0" t="n">
        <v>2.7</v>
      </c>
      <c r="AJ476" s="37"/>
      <c r="AP476" s="0" t="n">
        <v>0</v>
      </c>
      <c r="AY476" s="0" t="n">
        <v>0</v>
      </c>
      <c r="BF476" s="0" t="n">
        <f aca="false">IF(E476&lt;11,-3.6797*E476^2+48.115*E476-53.83,280.92*EXP(-0.2027*E476))</f>
        <v>100.049375</v>
      </c>
      <c r="BG476" s="0" t="n">
        <f aca="false">32.208*LN(F476)+21.438</f>
        <v>103.801177244529</v>
      </c>
      <c r="BH476" s="0" t="n">
        <f aca="false">IF(G476&lt;=2, -10*G476+100, 88.958*EXP(-0.0755*G476))</f>
        <v>89</v>
      </c>
      <c r="BI476" s="0" t="n">
        <f aca="false">IF(I476&lt;=100, 0.0053*(I476)^2-1.0332*I476+100.76, 122.82*EXP(-0.0092*I476))</f>
        <v>99.120448</v>
      </c>
      <c r="BJ476" s="0" t="e">
        <f aca="false">IF(P476&lt;=1000, -6.942*LN(P476)+107.59, -36.304*LN(P476)+310.72)</f>
        <v>#VALUE!</v>
      </c>
      <c r="BK476" s="0" t="e">
        <f aca="false">BF476^0.04*BG476^0.22*BH476^0.51*BI476^0.06*BJ476^0.17</f>
        <v>#VALUE!</v>
      </c>
      <c r="BL476" s="0" t="e">
        <f aca="false">IF(BK476&gt;=90, "Very Good", IF(BK476&gt;=80, "Good", IF(BK476&gt;=70, "Slightly Good", IF(BK476&gt;=60, "Average", IF(BK476&gt;=50, "Slightly Poor", IF(BK476&gt;=40, "Poor", "Very Poor"))))))</f>
        <v>#VALUE!</v>
      </c>
      <c r="BM476" s="0" t="e">
        <f aca="false">IF(P476&lt;=1000, -6.942*LN(P476)+107.59, IF(AND(P476&gt;1000, P476&lt;=5213),-36.304*LN(P476)+310.72, IF(P476&gt;5213, 10)))</f>
        <v>#VALUE!</v>
      </c>
      <c r="BN476" s="0" t="e">
        <f aca="false">BF476^0.04*BG476^0.22*BH476^0.51*BI476^0.06*BM476^0.17</f>
        <v>#VALUE!</v>
      </c>
      <c r="BO476" s="0" t="e">
        <f aca="false">IF(BN476&gt;=90, "Very Good", IF(BN476&gt;=80, "Good", IF(BN476&gt;=70, "Slightly Good", IF(BN476&gt;=60, "Average", IF(BN476&gt;=50, "Slightly Poor", IF(BN476&gt;=40, "Poor", "Very Poor"))))))</f>
        <v>#VALUE!</v>
      </c>
      <c r="BP476" s="0" t="e">
        <f aca="false">IF(AJ476&lt;=1000, -6.942*LN(AJ476)+107.59, IF(AND(AJ476&gt;1000, AJ476&lt;=5213),-36.304*LN(AJ476)+310.72, IF(AJ476&gt;5213, 10)))</f>
        <v>#VALUE!</v>
      </c>
      <c r="BQ476" s="0" t="e">
        <f aca="false">BF476^0.04*BG476^0.22*BH476^0.51*BI476^0.06*BP476^0.17</f>
        <v>#VALUE!</v>
      </c>
      <c r="BR476" s="0" t="e">
        <f aca="false">IF(BQ476&gt;=90, "Very Good", IF(BQ476&gt;=80, "Good", IF(BQ476&gt;=70, "Slightly Good", IF(BQ476&gt;=60, "Average", IF(BQ476&gt;=50, "Slightly Poor", IF(BQ476&gt;=40, "Poor", "Very Poor"))))))</f>
        <v>#VALUE!</v>
      </c>
      <c r="BT476" s="0" t="n">
        <f aca="false">9.81*LN(AH476)+30.6</f>
        <v>40.3437998932309</v>
      </c>
      <c r="BU476" s="0" t="str">
        <f aca="false">IF(BT476&lt;30, "Clean water", IF(AND(BT476&gt;=30, BT476&lt;40), "Hypolimia", IF(AND(BT476&gt;=40,BT476&lt;50), "Mesotrophic", IF(AND(BT476&gt;=50, BT476&lt;70), "Eutrophic", IF(BT476&gt;70,"Hypertrophic")))))</f>
        <v>Mesotrophic</v>
      </c>
      <c r="BW476" s="0" t="e">
        <f aca="false">IF(G476/H476&gt;=1, "PLS CHECK", "")</f>
        <v>#DIV/0!</v>
      </c>
      <c r="BX476" s="0" t="str">
        <f aca="false">IF(AC476/J476&gt;=1, "PLS CHECK", "")</f>
        <v/>
      </c>
      <c r="BY476" s="0" t="str">
        <f aca="false">IF(AE476/J476&gt;=1, "PLS CHECK", "")</f>
        <v/>
      </c>
      <c r="BZ476" s="0" t="str">
        <f aca="false">IF(AD476/J476&gt;=1, "PLS CHECK", "")</f>
        <v/>
      </c>
      <c r="CA476" s="0" t="e">
        <f aca="false">IF(AF476/K476&gt;=1, "PLS CHECK", "")</f>
        <v>#DIV/0!</v>
      </c>
      <c r="CB476" s="0" t="e">
        <f aca="false">IF(AG476/K476&gt;=1, "PLS CHECK", "")</f>
        <v>#DIV/0!</v>
      </c>
    </row>
    <row r="477" customFormat="false" ht="12.5" hidden="false" customHeight="false" outlineLevel="0" collapsed="false">
      <c r="A477" s="0" t="n">
        <v>474</v>
      </c>
      <c r="B477" s="15" t="s">
        <v>121</v>
      </c>
      <c r="C477" s="16" t="s">
        <v>122</v>
      </c>
      <c r="D477" s="0" t="s">
        <v>155</v>
      </c>
      <c r="E477" s="0" t="n">
        <v>8.4</v>
      </c>
      <c r="F477" s="0" t="n">
        <v>13.8</v>
      </c>
      <c r="G477" s="0" t="n">
        <v>1.5</v>
      </c>
      <c r="H477" s="37"/>
      <c r="I477" s="0" t="n">
        <v>1.4</v>
      </c>
      <c r="J477" s="0" t="n">
        <v>3.016</v>
      </c>
      <c r="K477" s="37"/>
      <c r="L477" s="0" t="n">
        <v>1.6</v>
      </c>
      <c r="M477" s="0" t="n">
        <v>7.4</v>
      </c>
      <c r="N477" s="0" t="n">
        <v>0</v>
      </c>
      <c r="O477" s="0" t="n">
        <v>292</v>
      </c>
      <c r="P477" s="37"/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0</v>
      </c>
      <c r="V477" s="0" t="n">
        <v>0</v>
      </c>
      <c r="AC477" s="0" t="n">
        <v>2.92</v>
      </c>
      <c r="AD477" s="0" t="n">
        <v>0.081</v>
      </c>
      <c r="AE477" s="0" t="n">
        <v>2.699</v>
      </c>
      <c r="AF477" s="37"/>
      <c r="AG477" s="0" t="n">
        <v>0.004</v>
      </c>
      <c r="AH477" s="0" t="n">
        <v>2.4</v>
      </c>
      <c r="AJ477" s="37"/>
      <c r="AP477" s="0" t="n">
        <v>0</v>
      </c>
      <c r="AY477" s="0" t="n">
        <v>0</v>
      </c>
      <c r="BF477" s="0" t="n">
        <f aca="false">IF(E477&lt;11,-3.6797*E477^2+48.115*E477-53.83,280.92*EXP(-0.2027*E477))</f>
        <v>90.6963680000001</v>
      </c>
      <c r="BG477" s="0" t="n">
        <f aca="false">32.208*LN(F477)+21.438</f>
        <v>105.973326016391</v>
      </c>
      <c r="BH477" s="0" t="n">
        <f aca="false">IF(G477&lt;=2, -10*G477+100, 88.958*EXP(-0.0755*G477))</f>
        <v>85</v>
      </c>
      <c r="BI477" s="0" t="n">
        <f aca="false">IF(I477&lt;=100, 0.0053*(I477)^2-1.0332*I477+100.76, 122.82*EXP(-0.0092*I477))</f>
        <v>99.323908</v>
      </c>
      <c r="BJ477" s="0" t="e">
        <f aca="false">IF(P477&lt;=1000, -6.942*LN(P477)+107.59, -36.304*LN(P477)+310.72)</f>
        <v>#VALUE!</v>
      </c>
      <c r="BK477" s="0" t="e">
        <f aca="false">BF477^0.04*BG477^0.22*BH477^0.51*BI477^0.06*BJ477^0.17</f>
        <v>#VALUE!</v>
      </c>
      <c r="BL477" s="0" t="e">
        <f aca="false">IF(BK477&gt;=90, "Very Good", IF(BK477&gt;=80, "Good", IF(BK477&gt;=70, "Slightly Good", IF(BK477&gt;=60, "Average", IF(BK477&gt;=50, "Slightly Poor", IF(BK477&gt;=40, "Poor", "Very Poor"))))))</f>
        <v>#VALUE!</v>
      </c>
      <c r="BM477" s="0" t="e">
        <f aca="false">IF(P477&lt;=1000, -6.942*LN(P477)+107.59, IF(AND(P477&gt;1000, P477&lt;=5213),-36.304*LN(P477)+310.72, IF(P477&gt;5213, 10)))</f>
        <v>#VALUE!</v>
      </c>
      <c r="BN477" s="0" t="e">
        <f aca="false">BF477^0.04*BG477^0.22*BH477^0.51*BI477^0.06*BM477^0.17</f>
        <v>#VALUE!</v>
      </c>
      <c r="BO477" s="0" t="e">
        <f aca="false">IF(BN477&gt;=90, "Very Good", IF(BN477&gt;=80, "Good", IF(BN477&gt;=70, "Slightly Good", IF(BN477&gt;=60, "Average", IF(BN477&gt;=50, "Slightly Poor", IF(BN477&gt;=40, "Poor", "Very Poor"))))))</f>
        <v>#VALUE!</v>
      </c>
      <c r="BP477" s="0" t="e">
        <f aca="false">IF(AJ477&lt;=1000, -6.942*LN(AJ477)+107.59, IF(AND(AJ477&gt;1000, AJ477&lt;=5213),-36.304*LN(AJ477)+310.72, IF(AJ477&gt;5213, 10)))</f>
        <v>#VALUE!</v>
      </c>
      <c r="BQ477" s="0" t="e">
        <f aca="false">BF477^0.04*BG477^0.22*BH477^0.51*BI477^0.06*BP477^0.17</f>
        <v>#VALUE!</v>
      </c>
      <c r="BR477" s="0" t="e">
        <f aca="false">IF(BQ477&gt;=90, "Very Good", IF(BQ477&gt;=80, "Good", IF(BQ477&gt;=70, "Slightly Good", IF(BQ477&gt;=60, "Average", IF(BQ477&gt;=50, "Slightly Poor", IF(BQ477&gt;=40, "Poor", "Very Poor"))))))</f>
        <v>#VALUE!</v>
      </c>
      <c r="BT477" s="0" t="n">
        <f aca="false">9.81*LN(AH477)+30.6</f>
        <v>39.1883483134418</v>
      </c>
      <c r="BU477" s="0" t="str">
        <f aca="false">IF(BT477&lt;30, "Clean water", IF(AND(BT477&gt;=30, BT477&lt;40), "Hypolimia", IF(AND(BT477&gt;=40,BT477&lt;50), "Mesotrophic", IF(AND(BT477&gt;=50, BT477&lt;70), "Eutrophic", IF(BT477&gt;70,"Hypertrophic")))))</f>
        <v>Hypolimia</v>
      </c>
      <c r="BW477" s="0" t="e">
        <f aca="false">IF(G477/H477&gt;=1, "PLS CHECK", "")</f>
        <v>#DIV/0!</v>
      </c>
      <c r="BX477" s="0" t="str">
        <f aca="false">IF(AC477/J477&gt;=1, "PLS CHECK", "")</f>
        <v/>
      </c>
      <c r="BY477" s="0" t="str">
        <f aca="false">IF(AE477/J477&gt;=1, "PLS CHECK", "")</f>
        <v/>
      </c>
      <c r="BZ477" s="0" t="str">
        <f aca="false">IF(AD477/J477&gt;=1, "PLS CHECK", "")</f>
        <v/>
      </c>
      <c r="CA477" s="0" t="e">
        <f aca="false">IF(AF477/K477&gt;=1, "PLS CHECK", "")</f>
        <v>#DIV/0!</v>
      </c>
      <c r="CB477" s="0" t="e">
        <f aca="false">IF(AG477/K477&gt;=1, "PLS CHECK", "")</f>
        <v>#DIV/0!</v>
      </c>
    </row>
    <row r="478" customFormat="false" ht="12.5" hidden="false" customHeight="false" outlineLevel="0" collapsed="false">
      <c r="A478" s="0" t="n">
        <v>475</v>
      </c>
      <c r="B478" s="15" t="s">
        <v>140</v>
      </c>
      <c r="C478" s="16" t="s">
        <v>141</v>
      </c>
      <c r="D478" s="0" t="s">
        <v>155</v>
      </c>
      <c r="E478" s="0" t="n">
        <v>8.4</v>
      </c>
      <c r="F478" s="0" t="n">
        <v>12.1</v>
      </c>
      <c r="G478" s="0" t="n">
        <v>1.7</v>
      </c>
      <c r="H478" s="0" t="n">
        <v>3.6</v>
      </c>
      <c r="I478" s="0" t="n">
        <v>5.5</v>
      </c>
      <c r="J478" s="0" t="n">
        <v>2.503</v>
      </c>
      <c r="K478" s="0" t="n">
        <v>0.027</v>
      </c>
      <c r="L478" s="0" t="n">
        <v>2.1</v>
      </c>
      <c r="M478" s="0" t="n">
        <v>8.8</v>
      </c>
      <c r="O478" s="0" t="n">
        <v>348</v>
      </c>
      <c r="BD478" s="0" t="n">
        <v>0.019</v>
      </c>
      <c r="BF478" s="0" t="n">
        <f aca="false">IF(E478&lt;11,-3.6797*E478^2+48.115*E478-53.83,280.92*EXP(-0.2027*E478))</f>
        <v>90.6963680000001</v>
      </c>
      <c r="BG478" s="0" t="n">
        <f aca="false">32.208*LN(F478)+21.438</f>
        <v>101.739161217428</v>
      </c>
      <c r="BH478" s="0" t="n">
        <f aca="false">IF(G478&lt;=2, -10*G478+100, 88.958*EXP(-0.0755*G478))</f>
        <v>83</v>
      </c>
      <c r="BI478" s="0" t="n">
        <f aca="false">IF(I478&lt;=100, 0.0053*(I478)^2-1.0332*I478+100.76, 122.82*EXP(-0.0092*I478))</f>
        <v>95.237725</v>
      </c>
      <c r="BJ478" s="0" t="e">
        <f aca="false">IF(P478&lt;=1000, -6.942*LN(P478)+107.59, -36.304*LN(P478)+310.72)</f>
        <v>#VALUE!</v>
      </c>
      <c r="BK478" s="0" t="e">
        <f aca="false">BF478^0.04*BG478^0.22*BH478^0.51*BI478^0.06*BJ478^0.17</f>
        <v>#VALUE!</v>
      </c>
      <c r="BL478" s="0" t="e">
        <f aca="false">IF(BK478&gt;=90, "Very Good", IF(BK478&gt;=80, "Good", IF(BK478&gt;=70, "Slightly Good", IF(BK478&gt;=60, "Average", IF(BK478&gt;=50, "Slightly Poor", IF(BK478&gt;=40, "Poor", "Very Poor"))))))</f>
        <v>#VALUE!</v>
      </c>
      <c r="BM478" s="0" t="e">
        <f aca="false">IF(P478&lt;=1000, -6.942*LN(P478)+107.59, IF(AND(P478&gt;1000, P478&lt;=5213),-36.304*LN(P478)+310.72, IF(P478&gt;5213, 10)))</f>
        <v>#VALUE!</v>
      </c>
      <c r="BN478" s="0" t="e">
        <f aca="false">BF478^0.04*BG478^0.22*BH478^0.51*BI478^0.06*BM478^0.17</f>
        <v>#VALUE!</v>
      </c>
      <c r="BO478" s="0" t="e">
        <f aca="false">IF(BN478&gt;=90, "Very Good", IF(BN478&gt;=80, "Good", IF(BN478&gt;=70, "Slightly Good", IF(BN478&gt;=60, "Average", IF(BN478&gt;=50, "Slightly Poor", IF(BN478&gt;=40, "Poor", "Very Poor"))))))</f>
        <v>#VALUE!</v>
      </c>
      <c r="BP478" s="0" t="e">
        <f aca="false">IF(AJ478&lt;=1000, -6.942*LN(AJ478)+107.59, IF(AND(AJ478&gt;1000, AJ478&lt;=5213),-36.304*LN(AJ478)+310.72, IF(AJ478&gt;5213, 10)))</f>
        <v>#VALUE!</v>
      </c>
      <c r="BQ478" s="0" t="e">
        <f aca="false">BF478^0.04*BG478^0.22*BH478^0.51*BI478^0.06*BP478^0.17</f>
        <v>#VALUE!</v>
      </c>
      <c r="BR478" s="0" t="e">
        <f aca="false">IF(BQ478&gt;=90, "Very Good", IF(BQ478&gt;=80, "Good", IF(BQ478&gt;=70, "Slightly Good", IF(BQ478&gt;=60, "Average", IF(BQ478&gt;=50, "Slightly Poor", IF(BQ478&gt;=40, "Poor", "Very Poor"))))))</f>
        <v>#VALUE!</v>
      </c>
      <c r="BT478" s="0" t="e">
        <f aca="false">9.81*LN(AH478)+30.6</f>
        <v>#VALUE!</v>
      </c>
      <c r="BU478" s="0" t="e">
        <f aca="false">IF(BT478&lt;30, "Clean water", IF(AND(BT478&gt;=30, BT478&lt;40), "Hypolimia", IF(AND(BT478&gt;=40,BT478&lt;50), "Mesotrophic", IF(AND(BT478&gt;=50, BT478&lt;70), "Eutrophic", IF(BT478&gt;70,"Hypertrophic")))))</f>
        <v>#VALUE!</v>
      </c>
      <c r="BW478" s="0" t="str">
        <f aca="false">IF(G478/H478&gt;=1, "PLS CHECK", "")</f>
        <v/>
      </c>
      <c r="BX478" s="0" t="str">
        <f aca="false">IF(AC478/J478&gt;=1, "PLS CHECK", "")</f>
        <v/>
      </c>
      <c r="BY478" s="0" t="str">
        <f aca="false">IF(AE478/J478&gt;=1, "PLS CHECK", "")</f>
        <v/>
      </c>
      <c r="BZ478" s="0" t="str">
        <f aca="false">IF(AD478/J478&gt;=1, "PLS CHECK", "")</f>
        <v/>
      </c>
      <c r="CA478" s="0" t="str">
        <f aca="false">IF(AF478/K478&gt;=1, "PLS CHECK", "")</f>
        <v/>
      </c>
      <c r="CB478" s="0" t="str">
        <f aca="false">IF(AG478/K478&gt;=1, "PLS CHECK", "")</f>
        <v/>
      </c>
    </row>
    <row r="479" customFormat="false" ht="12.5" hidden="false" customHeight="false" outlineLevel="0" collapsed="false">
      <c r="A479" s="0" t="n">
        <v>476</v>
      </c>
      <c r="B479" s="15" t="s">
        <v>123</v>
      </c>
      <c r="C479" s="16" t="s">
        <v>124</v>
      </c>
      <c r="D479" s="0" t="s">
        <v>155</v>
      </c>
      <c r="E479" s="0" t="n">
        <v>7.5</v>
      </c>
      <c r="F479" s="0" t="n">
        <v>11.2</v>
      </c>
      <c r="G479" s="0" t="n">
        <v>4.5</v>
      </c>
      <c r="H479" s="0" t="n">
        <v>6.8</v>
      </c>
      <c r="I479" s="0" t="n">
        <v>5.8</v>
      </c>
      <c r="J479" s="37"/>
      <c r="K479" s="0" t="n">
        <v>0.169</v>
      </c>
      <c r="L479" s="37"/>
      <c r="M479" s="0" t="n">
        <v>10.4</v>
      </c>
      <c r="N479" s="0" t="n">
        <v>0</v>
      </c>
      <c r="O479" s="0" t="n">
        <v>604</v>
      </c>
      <c r="P479" s="0" t="n">
        <v>15000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V479" s="0" t="n">
        <v>0</v>
      </c>
      <c r="AC479" s="0" t="n">
        <v>9.903</v>
      </c>
      <c r="AD479" s="37"/>
      <c r="AE479" s="0" t="n">
        <v>4.693</v>
      </c>
      <c r="AF479" s="0" t="n">
        <v>0.082</v>
      </c>
      <c r="AG479" s="0" t="n">
        <v>0.032</v>
      </c>
      <c r="AH479" s="0" t="n">
        <v>3.8</v>
      </c>
      <c r="AJ479" s="0" t="n">
        <v>200</v>
      </c>
      <c r="AP479" s="0" t="n">
        <v>0</v>
      </c>
      <c r="AY479" s="0" t="n">
        <v>0</v>
      </c>
      <c r="BF479" s="0" t="n">
        <f aca="false">IF(E479&lt;11,-3.6797*E479^2+48.115*E479-53.83,280.92*EXP(-0.2027*E479))</f>
        <v>100.049375</v>
      </c>
      <c r="BG479" s="0" t="n">
        <f aca="false">32.208*LN(F479)+21.438</f>
        <v>99.2497509715202</v>
      </c>
      <c r="BH479" s="0" t="n">
        <f aca="false">IF(G479&lt;=2, -10*G479+100, 88.958*EXP(-0.0755*G479))</f>
        <v>63.3334957672512</v>
      </c>
      <c r="BI479" s="0" t="n">
        <f aca="false">IF(I479&lt;=100, 0.0053*(I479)^2-1.0332*I479+100.76, 122.82*EXP(-0.0092*I479))</f>
        <v>94.945732</v>
      </c>
      <c r="BJ479" s="0" t="n">
        <f aca="false">IF(P479&lt;=1000, -6.942*LN(P479)+107.59, -36.304*LN(P479)+310.72)</f>
        <v>-38.3722021489821</v>
      </c>
      <c r="BK479" s="0" t="e">
        <f aca="false">BF479^0.04*BG479^0.22*BH479^0.51*BI479^0.06*BJ479^0.17</f>
        <v>#NUM!</v>
      </c>
      <c r="BL479" s="0" t="e">
        <f aca="false">IF(BK479&gt;=90, "Very Good", IF(BK479&gt;=80, "Good", IF(BK479&gt;=70, "Slightly Good", IF(BK479&gt;=60, "Average", IF(BK479&gt;=50, "Slightly Poor", IF(BK479&gt;=40, "Poor", "Very Poor"))))))</f>
        <v>#NUM!</v>
      </c>
      <c r="BM479" s="0" t="n">
        <f aca="false">IF(P479&lt;=1000, -6.942*LN(P479)+107.59, IF(AND(P479&gt;1000, P479&lt;=5213),-36.304*LN(P479)+310.72, IF(P479&gt;5213, 10)))</f>
        <v>10</v>
      </c>
      <c r="BN479" s="0" t="n">
        <f aca="false">BF479^0.04*BG479^0.22*BH479^0.51*BI479^0.06*BM479^0.17</f>
        <v>53.3053304946752</v>
      </c>
      <c r="BO479" s="0" t="str">
        <f aca="false">IF(BN479&gt;=90, "Very Good", IF(BN479&gt;=80, "Good", IF(BN479&gt;=70, "Slightly Good", IF(BN479&gt;=60, "Average", IF(BN479&gt;=50, "Slightly Poor", IF(BN479&gt;=40, "Poor", "Very Poor"))))))</f>
        <v>Slightly Poor</v>
      </c>
      <c r="BP479" s="0" t="n">
        <f aca="false">IF(AJ479&lt;=1000, -6.942*LN(AJ479)+107.59, IF(AND(AJ479&gt;1000, AJ479&lt;=5213),-36.304*LN(AJ479)+310.72, IF(AJ479&gt;5213, 10)))</f>
        <v>70.8090808414235</v>
      </c>
      <c r="BQ479" s="0" t="n">
        <f aca="false">BF479^0.04*BG479^0.22*BH479^0.51*BI479^0.06*BP479^0.17</f>
        <v>74.3508200655441</v>
      </c>
      <c r="BR479" s="0" t="str">
        <f aca="false">IF(BQ479&gt;=90, "Very Good", IF(BQ479&gt;=80, "Good", IF(BQ479&gt;=70, "Slightly Good", IF(BQ479&gt;=60, "Average", IF(BQ479&gt;=50, "Slightly Poor", IF(BQ479&gt;=40, "Poor", "Very Poor"))))))</f>
        <v>Slightly Good</v>
      </c>
      <c r="BT479" s="0" t="n">
        <f aca="false">9.81*LN(AH479)+30.6</f>
        <v>43.6963604646443</v>
      </c>
      <c r="BU479" s="0" t="str">
        <f aca="false">IF(BT479&lt;30, "Clean water", IF(AND(BT479&gt;=30, BT479&lt;40), "Hypolimia", IF(AND(BT479&gt;=40,BT479&lt;50), "Mesotrophic", IF(AND(BT479&gt;=50, BT479&lt;70), "Eutrophic", IF(BT479&gt;70,"Hypertrophic")))))</f>
        <v>Mesotrophic</v>
      </c>
      <c r="BW479" s="0" t="str">
        <f aca="false">IF(G479/H479&gt;=1, "PLS CHECK", "")</f>
        <v/>
      </c>
      <c r="BX479" s="0" t="e">
        <f aca="false">IF(AC479/J479&gt;=1, "PLS CHECK", "")</f>
        <v>#DIV/0!</v>
      </c>
      <c r="BY479" s="0" t="e">
        <f aca="false">IF(AE479/J479&gt;=1, "PLS CHECK", "")</f>
        <v>#DIV/0!</v>
      </c>
      <c r="BZ479" s="0" t="e">
        <f aca="false">IF(AD479/J479&gt;=1, "PLS CHECK", "")</f>
        <v>#DIV/0!</v>
      </c>
      <c r="CA479" s="0" t="str">
        <f aca="false">IF(AF479/K479&gt;=1, "PLS CHECK", "")</f>
        <v/>
      </c>
      <c r="CB479" s="0" t="str">
        <f aca="false">IF(AG479/K479&gt;=1, "PLS CHECK", "")</f>
        <v/>
      </c>
    </row>
    <row r="480" customFormat="false" ht="12.5" hidden="false" customHeight="false" outlineLevel="0" collapsed="false">
      <c r="A480" s="0" t="n">
        <v>477</v>
      </c>
      <c r="B480" s="15" t="s">
        <v>125</v>
      </c>
      <c r="C480" s="16" t="s">
        <v>126</v>
      </c>
      <c r="D480" s="0" t="s">
        <v>155</v>
      </c>
      <c r="E480" s="0" t="n">
        <v>7.8</v>
      </c>
      <c r="F480" s="0" t="n">
        <v>12.9</v>
      </c>
      <c r="G480" s="37"/>
      <c r="H480" s="0" t="n">
        <v>2.4</v>
      </c>
      <c r="I480" s="0" t="n">
        <v>1.7</v>
      </c>
      <c r="J480" s="0" t="n">
        <v>9.012</v>
      </c>
      <c r="K480" s="0" t="n">
        <v>0.021</v>
      </c>
      <c r="L480" s="0" t="n">
        <v>1.8</v>
      </c>
      <c r="M480" s="0" t="n">
        <v>5.9</v>
      </c>
      <c r="N480" s="0" t="n">
        <v>0</v>
      </c>
      <c r="O480" s="0" t="n">
        <v>562</v>
      </c>
      <c r="P480" s="37"/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V480" s="0" t="n">
        <v>0</v>
      </c>
      <c r="AC480" s="0" t="n">
        <v>8.552</v>
      </c>
      <c r="AD480" s="0" t="n">
        <v>1.286</v>
      </c>
      <c r="AE480" s="37"/>
      <c r="AF480" s="0" t="n">
        <v>0.008</v>
      </c>
      <c r="AG480" s="0" t="n">
        <v>0.005</v>
      </c>
      <c r="AH480" s="0" t="n">
        <v>6</v>
      </c>
      <c r="AJ480" s="0" t="n">
        <v>80</v>
      </c>
      <c r="AP480" s="0" t="n">
        <v>0</v>
      </c>
      <c r="AY480" s="0" t="n">
        <v>0</v>
      </c>
      <c r="BF480" s="0" t="n">
        <f aca="false">IF(E480&lt;11,-3.6797*E480^2+48.115*E480-53.83,280.92*EXP(-0.2027*E480))</f>
        <v>97.5940520000001</v>
      </c>
      <c r="BG480" s="0" t="n">
        <f aca="false">32.208*LN(F480)+21.438</f>
        <v>103.801177244529</v>
      </c>
      <c r="BH480" s="0" t="n">
        <f aca="false">IF(G480&lt;=2, -10*G480+100, 88.958*EXP(-0.0755*G480))</f>
        <v>100</v>
      </c>
      <c r="BI480" s="0" t="n">
        <f aca="false">IF(I480&lt;=100, 0.0053*(I480)^2-1.0332*I480+100.76, 122.82*EXP(-0.0092*I480))</f>
        <v>99.018877</v>
      </c>
      <c r="BJ480" s="0" t="e">
        <f aca="false">IF(P480&lt;=1000, -6.942*LN(P480)+107.59, -36.304*LN(P480)+310.72)</f>
        <v>#VALUE!</v>
      </c>
      <c r="BK480" s="0" t="e">
        <f aca="false">BF480^0.04*BG480^0.22*BH480^0.51*BI480^0.06*BJ480^0.17</f>
        <v>#VALUE!</v>
      </c>
      <c r="BL480" s="0" t="e">
        <f aca="false">IF(BK480&gt;=90, "Very Good", IF(BK480&gt;=80, "Good", IF(BK480&gt;=70, "Slightly Good", IF(BK480&gt;=60, "Average", IF(BK480&gt;=50, "Slightly Poor", IF(BK480&gt;=40, "Poor", "Very Poor"))))))</f>
        <v>#VALUE!</v>
      </c>
      <c r="BM480" s="0" t="e">
        <f aca="false">IF(P480&lt;=1000, -6.942*LN(P480)+107.59, IF(AND(P480&gt;1000, P480&lt;=5213),-36.304*LN(P480)+310.72, IF(P480&gt;5213, 10)))</f>
        <v>#VALUE!</v>
      </c>
      <c r="BN480" s="0" t="e">
        <f aca="false">BF480^0.04*BG480^0.22*BH480^0.51*BI480^0.06*BM480^0.17</f>
        <v>#VALUE!</v>
      </c>
      <c r="BO480" s="0" t="e">
        <f aca="false">IF(BN480&gt;=90, "Very Good", IF(BN480&gt;=80, "Good", IF(BN480&gt;=70, "Slightly Good", IF(BN480&gt;=60, "Average", IF(BN480&gt;=50, "Slightly Poor", IF(BN480&gt;=40, "Poor", "Very Poor"))))))</f>
        <v>#VALUE!</v>
      </c>
      <c r="BP480" s="0" t="n">
        <f aca="false">IF(AJ480&lt;=1000, -6.942*LN(AJ480)+107.59, IF(AND(AJ480&gt;1000, AJ480&lt;=5213),-36.304*LN(AJ480)+310.72, IF(AJ480&gt;5213, 10)))</f>
        <v>77.1699711020939</v>
      </c>
      <c r="BQ480" s="0" t="n">
        <f aca="false">BF480^0.04*BG480^0.22*BH480^0.51*BI480^0.06*BP480^0.17</f>
        <v>96.3275983549819</v>
      </c>
      <c r="BR480" s="0" t="str">
        <f aca="false">IF(BQ480&gt;=90, "Very Good", IF(BQ480&gt;=80, "Good", IF(BQ480&gt;=70, "Slightly Good", IF(BQ480&gt;=60, "Average", IF(BQ480&gt;=50, "Slightly Poor", IF(BQ480&gt;=40, "Poor", "Very Poor"))))))</f>
        <v>Very Good</v>
      </c>
      <c r="BT480" s="0" t="n">
        <f aca="false">9.81*LN(AH480)+30.6</f>
        <v>48.1771603931272</v>
      </c>
      <c r="BU480" s="0" t="str">
        <f aca="false">IF(BT480&lt;30, "Clean water", IF(AND(BT480&gt;=30, BT480&lt;40), "Hypolimia", IF(AND(BT480&gt;=40,BT480&lt;50), "Mesotrophic", IF(AND(BT480&gt;=50, BT480&lt;70), "Eutrophic", IF(BT480&gt;70,"Hypertrophic")))))</f>
        <v>Mesotrophic</v>
      </c>
      <c r="BW480" s="0" t="str">
        <f aca="false">IF(G480/H480&gt;=1, "PLS CHECK", "")</f>
        <v/>
      </c>
      <c r="BX480" s="0" t="str">
        <f aca="false">IF(AC480/J480&gt;=1, "PLS CHECK", "")</f>
        <v/>
      </c>
      <c r="BY480" s="0" t="str">
        <f aca="false">IF(AE480/J480&gt;=1, "PLS CHECK", "")</f>
        <v/>
      </c>
      <c r="BZ480" s="0" t="str">
        <f aca="false">IF(AD480/J480&gt;=1, "PLS CHECK", "")</f>
        <v/>
      </c>
      <c r="CA480" s="0" t="str">
        <f aca="false">IF(AF480/K480&gt;=1, "PLS CHECK", "")</f>
        <v/>
      </c>
      <c r="CB480" s="0" t="str">
        <f aca="false">IF(AG480/K480&gt;=1, "PLS CHECK", "")</f>
        <v/>
      </c>
    </row>
    <row r="481" customFormat="false" ht="12.5" hidden="false" customHeight="false" outlineLevel="0" collapsed="false">
      <c r="A481" s="0" t="n">
        <v>478</v>
      </c>
      <c r="B481" s="15" t="s">
        <v>72</v>
      </c>
      <c r="C481" s="16" t="s">
        <v>73</v>
      </c>
      <c r="D481" s="0" t="s">
        <v>157</v>
      </c>
      <c r="E481" s="0" t="n">
        <v>8.1</v>
      </c>
      <c r="F481" s="0" t="n">
        <v>10.2</v>
      </c>
      <c r="G481" s="0" t="n">
        <v>3.5</v>
      </c>
      <c r="H481" s="0" t="n">
        <v>6.1</v>
      </c>
      <c r="I481" s="0" t="n">
        <v>14</v>
      </c>
      <c r="J481" s="0" t="n">
        <v>5.452</v>
      </c>
      <c r="K481" s="0" t="n">
        <v>0.082</v>
      </c>
      <c r="L481" s="0" t="n">
        <v>3.3</v>
      </c>
      <c r="M481" s="0" t="n">
        <v>14.5</v>
      </c>
      <c r="N481" s="0" t="n">
        <v>0</v>
      </c>
      <c r="O481" s="0" t="n">
        <v>324</v>
      </c>
      <c r="P481" s="0" t="n">
        <v>2540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V481" s="0" t="n">
        <v>0</v>
      </c>
      <c r="AC481" s="0" t="n">
        <v>5.146</v>
      </c>
      <c r="AD481" s="0" t="n">
        <v>1.383</v>
      </c>
      <c r="AE481" s="0" t="n">
        <v>3.244</v>
      </c>
      <c r="AF481" s="0" t="n">
        <v>0.034</v>
      </c>
      <c r="AG481" s="0" t="n">
        <v>0.017</v>
      </c>
      <c r="AH481" s="37"/>
      <c r="AJ481" s="0" t="n">
        <v>312</v>
      </c>
      <c r="AP481" s="0" t="n">
        <v>0</v>
      </c>
      <c r="AY481" s="0" t="n">
        <v>0</v>
      </c>
      <c r="BF481" s="0" t="n">
        <f aca="false">IF(E481&lt;11,-3.6797*E481^2+48.115*E481-53.83,280.92*EXP(-0.2027*E481))</f>
        <v>94.476383</v>
      </c>
      <c r="BG481" s="0" t="n">
        <f aca="false">32.208*LN(F481)+21.438</f>
        <v>96.2374636951076</v>
      </c>
      <c r="BH481" s="0" t="n">
        <f aca="false">IF(G481&lt;=2, -10*G481+100, 88.958*EXP(-0.0755*G481))</f>
        <v>68.3003129279866</v>
      </c>
      <c r="BI481" s="0" t="n">
        <f aca="false">IF(I481&lt;=100, 0.0053*(I481)^2-1.0332*I481+100.76, 122.82*EXP(-0.0092*I481))</f>
        <v>87.334</v>
      </c>
      <c r="BJ481" s="0" t="n">
        <f aca="false">IF(P481&lt;=1000, -6.942*LN(P481)+107.59, -36.304*LN(P481)+310.72)</f>
        <v>26.0995675541032</v>
      </c>
      <c r="BK481" s="0" t="n">
        <f aca="false">BF481^0.04*BG481^0.22*BH481^0.51*BI481^0.06*BJ481^0.17</f>
        <v>64.2988025732732</v>
      </c>
      <c r="BL481" s="0" t="str">
        <f aca="false">IF(BK481&gt;=90, "Very Good", IF(BK481&gt;=80, "Good", IF(BK481&gt;=70, "Slightly Good", IF(BK481&gt;=60, "Average", IF(BK481&gt;=50, "Slightly Poor", IF(BK481&gt;=40, "Poor", "Very Poor"))))))</f>
        <v>Average</v>
      </c>
      <c r="BM481" s="0" t="n">
        <f aca="false">IF(P481&lt;=1000, -6.942*LN(P481)+107.59, IF(AND(P481&gt;1000, P481&lt;=5213),-36.304*LN(P481)+310.72, IF(P481&gt;5213, 10)))</f>
        <v>26.0995675541032</v>
      </c>
      <c r="BN481" s="0" t="n">
        <f aca="false">BF481^0.04*BG481^0.22*BH481^0.51*BI481^0.06*BM481^0.17</f>
        <v>64.2988025732732</v>
      </c>
      <c r="BO481" s="0" t="str">
        <f aca="false">IF(BN481&gt;=90, "Very Good", IF(BN481&gt;=80, "Good", IF(BN481&gt;=70, "Slightly Good", IF(BN481&gt;=60, "Average", IF(BN481&gt;=50, "Slightly Poor", IF(BN481&gt;=40, "Poor", "Very Poor"))))))</f>
        <v>Average</v>
      </c>
      <c r="BP481" s="0" t="n">
        <f aca="false">IF(AJ481&lt;=1000, -6.942*LN(AJ481)+107.59, IF(AND(AJ481&gt;1000, AJ481&lt;=5213),-36.304*LN(AJ481)+310.72, IF(AJ481&gt;5213, 10)))</f>
        <v>67.7220718702266</v>
      </c>
      <c r="BQ481" s="0" t="n">
        <f aca="false">BF481^0.04*BG481^0.22*BH481^0.51*BI481^0.06*BP481^0.17</f>
        <v>75.6135036998168</v>
      </c>
      <c r="BR481" s="0" t="str">
        <f aca="false">IF(BQ481&gt;=90, "Very Good", IF(BQ481&gt;=80, "Good", IF(BQ481&gt;=70, "Slightly Good", IF(BQ481&gt;=60, "Average", IF(BQ481&gt;=50, "Slightly Poor", IF(BQ481&gt;=40, "Poor", "Very Poor"))))))</f>
        <v>Slightly Good</v>
      </c>
      <c r="BT481" s="0" t="e">
        <f aca="false">9.81*LN(AH481)+30.6</f>
        <v>#VALUE!</v>
      </c>
      <c r="BU481" s="0" t="e">
        <f aca="false">IF(BT481&lt;30, "Clean water", IF(AND(BT481&gt;=30, BT481&lt;40), "Hypolimia", IF(AND(BT481&gt;=40,BT481&lt;50), "Mesotrophic", IF(AND(BT481&gt;=50, BT481&lt;70), "Eutrophic", IF(BT481&gt;70,"Hypertrophic")))))</f>
        <v>#VALUE!</v>
      </c>
      <c r="BW481" s="0" t="str">
        <f aca="false">IF(G481/H481&gt;=1, "PLS CHECK", "")</f>
        <v/>
      </c>
      <c r="BX481" s="0" t="str">
        <f aca="false">IF(AC481/J481&gt;=1, "PLS CHECK", "")</f>
        <v/>
      </c>
      <c r="BY481" s="0" t="str">
        <f aca="false">IF(AE481/J481&gt;=1, "PLS CHECK", "")</f>
        <v/>
      </c>
      <c r="BZ481" s="0" t="str">
        <f aca="false">IF(AD481/J481&gt;=1, "PLS CHECK", "")</f>
        <v/>
      </c>
      <c r="CA481" s="0" t="str">
        <f aca="false">IF(AF481/K481&gt;=1, "PLS CHECK", "")</f>
        <v/>
      </c>
      <c r="CB481" s="0" t="str">
        <f aca="false">IF(AG481/K481&gt;=1, "PLS CHECK", "")</f>
        <v/>
      </c>
    </row>
    <row r="482" customFormat="false" ht="12.5" hidden="false" customHeight="false" outlineLevel="0" collapsed="false">
      <c r="A482" s="0" t="n">
        <v>479</v>
      </c>
      <c r="B482" s="15" t="s">
        <v>131</v>
      </c>
      <c r="C482" s="16" t="s">
        <v>132</v>
      </c>
      <c r="D482" s="0" t="s">
        <v>157</v>
      </c>
      <c r="E482" s="37"/>
      <c r="F482" s="0" t="n">
        <v>13.1</v>
      </c>
      <c r="G482" s="0" t="n">
        <v>2.6</v>
      </c>
      <c r="H482" s="0" t="n">
        <v>5.4</v>
      </c>
      <c r="I482" s="0" t="n">
        <v>11.4</v>
      </c>
      <c r="J482" s="0" t="n">
        <v>2.752</v>
      </c>
      <c r="K482" s="0" t="n">
        <v>0.06</v>
      </c>
      <c r="L482" s="0" t="n">
        <v>3.2</v>
      </c>
      <c r="M482" s="0" t="n">
        <v>20.1</v>
      </c>
      <c r="O482" s="0" t="n">
        <v>519</v>
      </c>
      <c r="BD482" s="0" t="n">
        <v>0.027</v>
      </c>
      <c r="BF482" s="0" t="n">
        <f aca="false">IF(E482&lt;11,-3.6797*E482^2+48.115*E482-53.83,280.92*EXP(-0.2027*E482))</f>
        <v>-53.83</v>
      </c>
      <c r="BG482" s="0" t="n">
        <f aca="false">32.208*LN(F482)+21.438</f>
        <v>104.29669471051</v>
      </c>
      <c r="BH482" s="0" t="n">
        <f aca="false">IF(G482&lt;=2, -10*G482+100, 88.958*EXP(-0.0755*G482))</f>
        <v>73.1026302934667</v>
      </c>
      <c r="BI482" s="0" t="n">
        <f aca="false">IF(I482&lt;=100, 0.0053*(I482)^2-1.0332*I482+100.76, 122.82*EXP(-0.0092*I482))</f>
        <v>89.670308</v>
      </c>
      <c r="BJ482" s="0" t="e">
        <f aca="false">IF(P482&lt;=1000, -6.942*LN(P482)+107.59, -36.304*LN(P482)+310.72)</f>
        <v>#VALUE!</v>
      </c>
      <c r="BK482" s="0" t="e">
        <f aca="false">BF482^0.04*BG482^0.22*BH482^0.51*BI482^0.06*BJ482^0.17</f>
        <v>#VALUE!</v>
      </c>
      <c r="BL482" s="0" t="e">
        <f aca="false">IF(BK482&gt;=90, "Very Good", IF(BK482&gt;=80, "Good", IF(BK482&gt;=70, "Slightly Good", IF(BK482&gt;=60, "Average", IF(BK482&gt;=50, "Slightly Poor", IF(BK482&gt;=40, "Poor", "Very Poor"))))))</f>
        <v>#VALUE!</v>
      </c>
      <c r="BM482" s="0" t="e">
        <f aca="false">IF(P482&lt;=1000, -6.942*LN(P482)+107.59, IF(AND(P482&gt;1000, P482&lt;=5213),-36.304*LN(P482)+310.72, IF(P482&gt;5213, 10)))</f>
        <v>#VALUE!</v>
      </c>
      <c r="BN482" s="0" t="e">
        <f aca="false">BF482^0.04*BG482^0.22*BH482^0.51*BI482^0.06*BM482^0.17</f>
        <v>#VALUE!</v>
      </c>
      <c r="BO482" s="0" t="e">
        <f aca="false">IF(BN482&gt;=90, "Very Good", IF(BN482&gt;=80, "Good", IF(BN482&gt;=70, "Slightly Good", IF(BN482&gt;=60, "Average", IF(BN482&gt;=50, "Slightly Poor", IF(BN482&gt;=40, "Poor", "Very Poor"))))))</f>
        <v>#VALUE!</v>
      </c>
      <c r="BP482" s="0" t="e">
        <f aca="false">IF(AJ482&lt;=1000, -6.942*LN(AJ482)+107.59, IF(AND(AJ482&gt;1000, AJ482&lt;=5213),-36.304*LN(AJ482)+310.72, IF(AJ482&gt;5213, 10)))</f>
        <v>#VALUE!</v>
      </c>
      <c r="BQ482" s="0" t="e">
        <f aca="false">BF482^0.04*BG482^0.22*BH482^0.51*BI482^0.06*BP482^0.17</f>
        <v>#VALUE!</v>
      </c>
      <c r="BR482" s="0" t="e">
        <f aca="false">IF(BQ482&gt;=90, "Very Good", IF(BQ482&gt;=80, "Good", IF(BQ482&gt;=70, "Slightly Good", IF(BQ482&gt;=60, "Average", IF(BQ482&gt;=50, "Slightly Poor", IF(BQ482&gt;=40, "Poor", "Very Poor"))))))</f>
        <v>#VALUE!</v>
      </c>
      <c r="BT482" s="0" t="e">
        <f aca="false">9.81*LN(AH482)+30.6</f>
        <v>#VALUE!</v>
      </c>
      <c r="BU482" s="0" t="e">
        <f aca="false">IF(BT482&lt;30, "Clean water", IF(AND(BT482&gt;=30, BT482&lt;40), "Hypolimia", IF(AND(BT482&gt;=40,BT482&lt;50), "Mesotrophic", IF(AND(BT482&gt;=50, BT482&lt;70), "Eutrophic", IF(BT482&gt;70,"Hypertrophic")))))</f>
        <v>#VALUE!</v>
      </c>
      <c r="BW482" s="0" t="str">
        <f aca="false">IF(G482/H482&gt;=1, "PLS CHECK", "")</f>
        <v/>
      </c>
      <c r="BX482" s="0" t="str">
        <f aca="false">IF(AC482/J482&gt;=1, "PLS CHECK", "")</f>
        <v/>
      </c>
      <c r="BY482" s="0" t="str">
        <f aca="false">IF(AE482/J482&gt;=1, "PLS CHECK", "")</f>
        <v/>
      </c>
      <c r="BZ482" s="0" t="str">
        <f aca="false">IF(AD482/J482&gt;=1, "PLS CHECK", "")</f>
        <v/>
      </c>
      <c r="CA482" s="0" t="str">
        <f aca="false">IF(AF482/K482&gt;=1, "PLS CHECK", "")</f>
        <v/>
      </c>
      <c r="CB482" s="0" t="str">
        <f aca="false">IF(AG482/K482&gt;=1, "PLS CHECK", "")</f>
        <v/>
      </c>
    </row>
    <row r="483" customFormat="false" ht="12.5" hidden="false" customHeight="false" outlineLevel="0" collapsed="false">
      <c r="A483" s="0" t="n">
        <v>480</v>
      </c>
      <c r="B483" s="15" t="s">
        <v>75</v>
      </c>
      <c r="C483" s="16" t="s">
        <v>76</v>
      </c>
      <c r="D483" s="0" t="s">
        <v>157</v>
      </c>
      <c r="E483" s="0" t="n">
        <v>8.3</v>
      </c>
      <c r="F483" s="0" t="n">
        <v>11.3</v>
      </c>
      <c r="G483" s="0" t="n">
        <v>3.6</v>
      </c>
      <c r="H483" s="0" t="n">
        <v>4.2</v>
      </c>
      <c r="I483" s="0" t="n">
        <v>15</v>
      </c>
      <c r="J483" s="0" t="n">
        <v>3.798</v>
      </c>
      <c r="K483" s="0" t="n">
        <v>0.057</v>
      </c>
      <c r="L483" s="0" t="n">
        <v>2.4</v>
      </c>
      <c r="M483" s="0" t="n">
        <v>13.5</v>
      </c>
      <c r="N483" s="0" t="n">
        <v>0</v>
      </c>
      <c r="O483" s="0" t="n">
        <v>247</v>
      </c>
      <c r="P483" s="0" t="n">
        <v>3000</v>
      </c>
      <c r="AC483" s="0" t="n">
        <v>3.631</v>
      </c>
      <c r="AD483" s="37"/>
      <c r="AE483" s="0" t="n">
        <v>3.259</v>
      </c>
      <c r="AF483" s="0" t="n">
        <v>0.026</v>
      </c>
      <c r="AG483" s="0" t="n">
        <v>0.008</v>
      </c>
      <c r="AH483" s="37"/>
      <c r="AJ483" s="37"/>
      <c r="BF483" s="0" t="n">
        <f aca="false">IF(E483&lt;11,-3.6797*E483^2+48.115*E483-53.83,280.92*EXP(-0.2027*E483))</f>
        <v>92.029967</v>
      </c>
      <c r="BG483" s="0" t="n">
        <f aca="false">32.208*LN(F483)+21.438</f>
        <v>99.5360461899348</v>
      </c>
      <c r="BH483" s="0" t="n">
        <f aca="false">IF(G483&lt;=2, -10*G483+100, 88.958*EXP(-0.0755*G483))</f>
        <v>67.7865873198524</v>
      </c>
      <c r="BI483" s="0" t="n">
        <f aca="false">IF(I483&lt;=100, 0.0053*(I483)^2-1.0332*I483+100.76, 122.82*EXP(-0.0092*I483))</f>
        <v>86.4545</v>
      </c>
      <c r="BJ483" s="0" t="n">
        <f aca="false">IF(P483&lt;=1000, -6.942*LN(P483)+107.59, -36.304*LN(P483)+310.72)</f>
        <v>20.0568318240255</v>
      </c>
      <c r="BK483" s="0" t="n">
        <f aca="false">BF483^0.04*BG483^0.22*BH483^0.51*BI483^0.06*BJ483^0.17</f>
        <v>61.6010381137119</v>
      </c>
      <c r="BL483" s="0" t="str">
        <f aca="false">IF(BK483&gt;=90, "Very Good", IF(BK483&gt;=80, "Good", IF(BK483&gt;=70, "Slightly Good", IF(BK483&gt;=60, "Average", IF(BK483&gt;=50, "Slightly Poor", IF(BK483&gt;=40, "Poor", "Very Poor"))))))</f>
        <v>Average</v>
      </c>
      <c r="BM483" s="0" t="n">
        <f aca="false">IF(P483&lt;=1000, -6.942*LN(P483)+107.59, IF(AND(P483&gt;1000, P483&lt;=5213),-36.304*LN(P483)+310.72, IF(P483&gt;5213, 10)))</f>
        <v>20.0568318240255</v>
      </c>
      <c r="BN483" s="0" t="n">
        <f aca="false">BF483^0.04*BG483^0.22*BH483^0.51*BI483^0.06*BM483^0.17</f>
        <v>61.6010381137119</v>
      </c>
      <c r="BO483" s="0" t="str">
        <f aca="false">IF(BN483&gt;=90, "Very Good", IF(BN483&gt;=80, "Good", IF(BN483&gt;=70, "Slightly Good", IF(BN483&gt;=60, "Average", IF(BN483&gt;=50, "Slightly Poor", IF(BN483&gt;=40, "Poor", "Very Poor"))))))</f>
        <v>Average</v>
      </c>
      <c r="BP483" s="0" t="e">
        <f aca="false">IF(AJ483&lt;=1000, -6.942*LN(AJ483)+107.59, IF(AND(AJ483&gt;1000, AJ483&lt;=5213),-36.304*LN(AJ483)+310.72, IF(AJ483&gt;5213, 10)))</f>
        <v>#VALUE!</v>
      </c>
      <c r="BQ483" s="0" t="e">
        <f aca="false">BF483^0.04*BG483^0.22*BH483^0.51*BI483^0.06*BP483^0.17</f>
        <v>#VALUE!</v>
      </c>
      <c r="BR483" s="0" t="e">
        <f aca="false">IF(BQ483&gt;=90, "Very Good", IF(BQ483&gt;=80, "Good", IF(BQ483&gt;=70, "Slightly Good", IF(BQ483&gt;=60, "Average", IF(BQ483&gt;=50, "Slightly Poor", IF(BQ483&gt;=40, "Poor", "Very Poor"))))))</f>
        <v>#VALUE!</v>
      </c>
      <c r="BT483" s="0" t="e">
        <f aca="false">9.81*LN(AH483)+30.6</f>
        <v>#VALUE!</v>
      </c>
      <c r="BU483" s="0" t="e">
        <f aca="false">IF(BT483&lt;30, "Clean water", IF(AND(BT483&gt;=30, BT483&lt;40), "Hypolimia", IF(AND(BT483&gt;=40,BT483&lt;50), "Mesotrophic", IF(AND(BT483&gt;=50, BT483&lt;70), "Eutrophic", IF(BT483&gt;70,"Hypertrophic")))))</f>
        <v>#VALUE!</v>
      </c>
      <c r="BW483" s="0" t="str">
        <f aca="false">IF(G483/H483&gt;=1, "PLS CHECK", "")</f>
        <v/>
      </c>
      <c r="BX483" s="0" t="str">
        <f aca="false">IF(AC483/J483&gt;=1, "PLS CHECK", "")</f>
        <v/>
      </c>
      <c r="BY483" s="0" t="str">
        <f aca="false">IF(AE483/J483&gt;=1, "PLS CHECK", "")</f>
        <v/>
      </c>
      <c r="BZ483" s="0" t="str">
        <f aca="false">IF(AD483/J483&gt;=1, "PLS CHECK", "")</f>
        <v/>
      </c>
      <c r="CA483" s="0" t="str">
        <f aca="false">IF(AF483/K483&gt;=1, "PLS CHECK", "")</f>
        <v/>
      </c>
      <c r="CB483" s="0" t="str">
        <f aca="false">IF(AG483/K483&gt;=1, "PLS CHECK", "")</f>
        <v/>
      </c>
    </row>
    <row r="484" customFormat="false" ht="12.5" hidden="false" customHeight="false" outlineLevel="0" collapsed="false">
      <c r="A484" s="0" t="n">
        <v>481</v>
      </c>
      <c r="B484" s="15" t="s">
        <v>77</v>
      </c>
      <c r="C484" s="16" t="s">
        <v>78</v>
      </c>
      <c r="D484" s="0" t="s">
        <v>157</v>
      </c>
      <c r="E484" s="0" t="n">
        <v>8.1</v>
      </c>
      <c r="F484" s="0" t="n">
        <v>11.2</v>
      </c>
      <c r="G484" s="0" t="n">
        <v>1.7</v>
      </c>
      <c r="H484" s="0" t="n">
        <v>3.8</v>
      </c>
      <c r="I484" s="0" t="n">
        <v>4.5</v>
      </c>
      <c r="J484" s="37"/>
      <c r="K484" s="0" t="n">
        <v>0.026</v>
      </c>
      <c r="L484" s="0" t="n">
        <v>2.4</v>
      </c>
      <c r="M484" s="0" t="n">
        <v>14.5</v>
      </c>
      <c r="N484" s="0" t="n">
        <v>0</v>
      </c>
      <c r="O484" s="0" t="n">
        <v>220</v>
      </c>
      <c r="P484" s="37"/>
      <c r="AC484" s="0" t="n">
        <v>2.211</v>
      </c>
      <c r="AD484" s="0" t="n">
        <v>0.083</v>
      </c>
      <c r="AE484" s="0" t="n">
        <v>1.852</v>
      </c>
      <c r="AF484" s="0" t="n">
        <v>0.011</v>
      </c>
      <c r="AG484" s="37"/>
      <c r="AH484" s="0" t="n">
        <v>13.9</v>
      </c>
      <c r="AJ484" s="0" t="n">
        <v>160</v>
      </c>
      <c r="BD484" s="0" t="n">
        <v>146.876</v>
      </c>
      <c r="BF484" s="0" t="n">
        <f aca="false">IF(E484&lt;11,-3.6797*E484^2+48.115*E484-53.83,280.92*EXP(-0.2027*E484))</f>
        <v>94.476383</v>
      </c>
      <c r="BG484" s="0" t="n">
        <f aca="false">32.208*LN(F484)+21.438</f>
        <v>99.2497509715202</v>
      </c>
      <c r="BH484" s="0" t="n">
        <f aca="false">IF(G484&lt;=2, -10*G484+100, 88.958*EXP(-0.0755*G484))</f>
        <v>83</v>
      </c>
      <c r="BI484" s="0" t="n">
        <f aca="false">IF(I484&lt;=100, 0.0053*(I484)^2-1.0332*I484+100.76, 122.82*EXP(-0.0092*I484))</f>
        <v>96.217925</v>
      </c>
      <c r="BJ484" s="0" t="e">
        <f aca="false">IF(P484&lt;=1000, -6.942*LN(P484)+107.59, -36.304*LN(P484)+310.72)</f>
        <v>#VALUE!</v>
      </c>
      <c r="BK484" s="0" t="e">
        <f aca="false">BF484^0.04*BG484^0.22*BH484^0.51*BI484^0.06*BJ484^0.17</f>
        <v>#VALUE!</v>
      </c>
      <c r="BL484" s="0" t="e">
        <f aca="false">IF(BK484&gt;=90, "Very Good", IF(BK484&gt;=80, "Good", IF(BK484&gt;=70, "Slightly Good", IF(BK484&gt;=60, "Average", IF(BK484&gt;=50, "Slightly Poor", IF(BK484&gt;=40, "Poor", "Very Poor"))))))</f>
        <v>#VALUE!</v>
      </c>
      <c r="BM484" s="0" t="e">
        <f aca="false">IF(P484&lt;=1000, -6.942*LN(P484)+107.59, IF(AND(P484&gt;1000, P484&lt;=5213),-36.304*LN(P484)+310.72, IF(P484&gt;5213, 10)))</f>
        <v>#VALUE!</v>
      </c>
      <c r="BN484" s="0" t="e">
        <f aca="false">BF484^0.04*BG484^0.22*BH484^0.51*BI484^0.06*BM484^0.17</f>
        <v>#VALUE!</v>
      </c>
      <c r="BO484" s="0" t="e">
        <f aca="false">IF(BN484&gt;=90, "Very Good", IF(BN484&gt;=80, "Good", IF(BN484&gt;=70, "Slightly Good", IF(BN484&gt;=60, "Average", IF(BN484&gt;=50, "Slightly Poor", IF(BN484&gt;=40, "Poor", "Very Poor"))))))</f>
        <v>#VALUE!</v>
      </c>
      <c r="BP484" s="0" t="n">
        <f aca="false">IF(AJ484&lt;=1000, -6.942*LN(AJ484)+107.59, IF(AND(AJ484&gt;1000, AJ484&lt;=5213),-36.304*LN(AJ484)+310.72, IF(AJ484&gt;5213, 10)))</f>
        <v>72.3581433746468</v>
      </c>
      <c r="BQ484" s="0" t="n">
        <f aca="false">BF484^0.04*BG484^0.22*BH484^0.51*BI484^0.06*BP484^0.17</f>
        <v>85.5325560850318</v>
      </c>
      <c r="BR484" s="0" t="str">
        <f aca="false">IF(BQ484&gt;=90, "Very Good", IF(BQ484&gt;=80, "Good", IF(BQ484&gt;=70, "Slightly Good", IF(BQ484&gt;=60, "Average", IF(BQ484&gt;=50, "Slightly Poor", IF(BQ484&gt;=40, "Poor", "Very Poor"))))))</f>
        <v>Good</v>
      </c>
      <c r="BT484" s="0" t="n">
        <f aca="false">9.81*LN(AH484)+30.6</f>
        <v>56.4188295217405</v>
      </c>
      <c r="BU484" s="0" t="str">
        <f aca="false">IF(BT484&lt;30, "Clean water", IF(AND(BT484&gt;=30, BT484&lt;40), "Hypolimia", IF(AND(BT484&gt;=40,BT484&lt;50), "Mesotrophic", IF(AND(BT484&gt;=50, BT484&lt;70), "Eutrophic", IF(BT484&gt;70,"Hypertrophic")))))</f>
        <v>Eutrophic</v>
      </c>
      <c r="BW484" s="0" t="str">
        <f aca="false">IF(G484/H484&gt;=1, "PLS CHECK", "")</f>
        <v/>
      </c>
      <c r="BX484" s="0" t="e">
        <f aca="false">IF(AC484/J484&gt;=1, "PLS CHECK", "")</f>
        <v>#DIV/0!</v>
      </c>
      <c r="BY484" s="0" t="e">
        <f aca="false">IF(AE484/J484&gt;=1, "PLS CHECK", "")</f>
        <v>#DIV/0!</v>
      </c>
      <c r="BZ484" s="0" t="e">
        <f aca="false">IF(AD484/J484&gt;=1, "PLS CHECK", "")</f>
        <v>#DIV/0!</v>
      </c>
      <c r="CA484" s="0" t="str">
        <f aca="false">IF(AF484/K484&gt;=1, "PLS CHECK", "")</f>
        <v/>
      </c>
      <c r="CB484" s="0" t="str">
        <f aca="false">IF(AG484/K484&gt;=1, "PLS CHECK", "")</f>
        <v/>
      </c>
    </row>
    <row r="485" customFormat="false" ht="12.5" hidden="false" customHeight="false" outlineLevel="0" collapsed="false">
      <c r="A485" s="0" t="n">
        <v>482</v>
      </c>
      <c r="B485" s="15" t="s">
        <v>79</v>
      </c>
      <c r="C485" s="16" t="s">
        <v>80</v>
      </c>
      <c r="D485" s="0" t="s">
        <v>157</v>
      </c>
      <c r="E485" s="0" t="n">
        <v>7.6</v>
      </c>
      <c r="F485" s="0" t="n">
        <v>9.8</v>
      </c>
      <c r="G485" s="0" t="n">
        <v>3.2</v>
      </c>
      <c r="H485" s="0" t="n">
        <v>5.3</v>
      </c>
      <c r="I485" s="0" t="n">
        <v>10.9</v>
      </c>
      <c r="J485" s="0" t="n">
        <v>4.843</v>
      </c>
      <c r="K485" s="0" t="n">
        <v>0.08</v>
      </c>
      <c r="L485" s="0" t="n">
        <v>3.3</v>
      </c>
      <c r="M485" s="0" t="n">
        <v>14.6</v>
      </c>
      <c r="N485" s="0" t="n">
        <v>0</v>
      </c>
      <c r="O485" s="0" t="n">
        <v>294</v>
      </c>
      <c r="P485" s="0" t="n">
        <v>6956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V485" s="0" t="n">
        <v>0</v>
      </c>
      <c r="AC485" s="0" t="n">
        <v>4.593</v>
      </c>
      <c r="AD485" s="0" t="n">
        <v>0.751</v>
      </c>
      <c r="AE485" s="0" t="n">
        <v>3.3</v>
      </c>
      <c r="AF485" s="0" t="n">
        <v>0.029</v>
      </c>
      <c r="AG485" s="0" t="n">
        <v>0.011</v>
      </c>
      <c r="AH485" s="37"/>
      <c r="AJ485" s="0" t="n">
        <v>1245</v>
      </c>
      <c r="AP485" s="0" t="n">
        <v>0</v>
      </c>
      <c r="AY485" s="0" t="n">
        <v>0</v>
      </c>
      <c r="BD485" s="0" t="n">
        <v>150.711</v>
      </c>
      <c r="BF485" s="0" t="n">
        <f aca="false">IF(E485&lt;11,-3.6797*E485^2+48.115*E485-53.83,280.92*EXP(-0.2027*E485))</f>
        <v>99.304528</v>
      </c>
      <c r="BG485" s="0" t="n">
        <f aca="false">32.208*LN(F485)+21.438</f>
        <v>94.9489718778696</v>
      </c>
      <c r="BH485" s="0" t="n">
        <f aca="false">IF(G485&lt;=2, -10*G485+100, 88.958*EXP(-0.0755*G485))</f>
        <v>69.8649678413399</v>
      </c>
      <c r="BI485" s="0" t="n">
        <f aca="false">IF(I485&lt;=100, 0.0053*(I485)^2-1.0332*I485+100.76, 122.82*EXP(-0.0092*I485))</f>
        <v>90.127813</v>
      </c>
      <c r="BJ485" s="0" t="n">
        <f aca="false">IF(P485&lt;=1000, -6.942*LN(P485)+107.59, -36.304*LN(P485)+310.72)</f>
        <v>-10.4745529192144</v>
      </c>
      <c r="BK485" s="0" t="e">
        <f aca="false">BF485^0.04*BG485^0.22*BH485^0.51*BI485^0.06*BJ485^0.17</f>
        <v>#NUM!</v>
      </c>
      <c r="BL485" s="0" t="e">
        <f aca="false">IF(BK485&gt;=90, "Very Good", IF(BK485&gt;=80, "Good", IF(BK485&gt;=70, "Slightly Good", IF(BK485&gt;=60, "Average", IF(BK485&gt;=50, "Slightly Poor", IF(BK485&gt;=40, "Poor", "Very Poor"))))))</f>
        <v>#NUM!</v>
      </c>
      <c r="BM485" s="0" t="n">
        <f aca="false">IF(P485&lt;=1000, -6.942*LN(P485)+107.59, IF(AND(P485&gt;1000, P485&lt;=5213),-36.304*LN(P485)+310.72, IF(P485&gt;5213, 10)))</f>
        <v>10</v>
      </c>
      <c r="BN485" s="0" t="n">
        <f aca="false">BF485^0.04*BG485^0.22*BH485^0.51*BI485^0.06*BM485^0.17</f>
        <v>55.3083212909639</v>
      </c>
      <c r="BO485" s="0" t="str">
        <f aca="false">IF(BN485&gt;=90, "Very Good", IF(BN485&gt;=80, "Good", IF(BN485&gt;=70, "Slightly Good", IF(BN485&gt;=60, "Average", IF(BN485&gt;=50, "Slightly Poor", IF(BN485&gt;=40, "Poor", "Very Poor"))))))</f>
        <v>Slightly Poor</v>
      </c>
      <c r="BP485" s="0" t="n">
        <f aca="false">IF(AJ485&lt;=1000, -6.942*LN(AJ485)+107.59, IF(AND(AJ485&gt;1000, AJ485&lt;=5213),-36.304*LN(AJ485)+310.72, IF(AJ485&gt;5213, 10)))</f>
        <v>51.9853560737377</v>
      </c>
      <c r="BQ485" s="0" t="n">
        <f aca="false">BF485^0.04*BG485^0.22*BH485^0.51*BI485^0.06*BP485^0.17</f>
        <v>73.1964891851479</v>
      </c>
      <c r="BR485" s="0" t="str">
        <f aca="false">IF(BQ485&gt;=90, "Very Good", IF(BQ485&gt;=80, "Good", IF(BQ485&gt;=70, "Slightly Good", IF(BQ485&gt;=60, "Average", IF(BQ485&gt;=50, "Slightly Poor", IF(BQ485&gt;=40, "Poor", "Very Poor"))))))</f>
        <v>Slightly Good</v>
      </c>
      <c r="BT485" s="0" t="e">
        <f aca="false">9.81*LN(AH485)+30.6</f>
        <v>#VALUE!</v>
      </c>
      <c r="BU485" s="0" t="e">
        <f aca="false">IF(BT485&lt;30, "Clean water", IF(AND(BT485&gt;=30, BT485&lt;40), "Hypolimia", IF(AND(BT485&gt;=40,BT485&lt;50), "Mesotrophic", IF(AND(BT485&gt;=50, BT485&lt;70), "Eutrophic", IF(BT485&gt;70,"Hypertrophic")))))</f>
        <v>#VALUE!</v>
      </c>
      <c r="BW485" s="0" t="str">
        <f aca="false">IF(G485/H485&gt;=1, "PLS CHECK", "")</f>
        <v/>
      </c>
      <c r="BX485" s="0" t="str">
        <f aca="false">IF(AC485/J485&gt;=1, "PLS CHECK", "")</f>
        <v/>
      </c>
      <c r="BY485" s="0" t="str">
        <f aca="false">IF(AE485/J485&gt;=1, "PLS CHECK", "")</f>
        <v/>
      </c>
      <c r="BZ485" s="0" t="str">
        <f aca="false">IF(AD485/J485&gt;=1, "PLS CHECK", "")</f>
        <v/>
      </c>
      <c r="CA485" s="0" t="str">
        <f aca="false">IF(AF485/K485&gt;=1, "PLS CHECK", "")</f>
        <v/>
      </c>
      <c r="CB485" s="0" t="str">
        <f aca="false">IF(AG485/K485&gt;=1, "PLS CHECK", "")</f>
        <v/>
      </c>
    </row>
    <row r="486" customFormat="false" ht="12.5" hidden="false" customHeight="false" outlineLevel="0" collapsed="false">
      <c r="A486" s="0" t="n">
        <v>483</v>
      </c>
      <c r="B486" s="15" t="s">
        <v>81</v>
      </c>
      <c r="C486" s="16" t="s">
        <v>82</v>
      </c>
      <c r="D486" s="0" t="s">
        <v>157</v>
      </c>
      <c r="E486" s="37"/>
      <c r="F486" s="0" t="n">
        <v>11.7</v>
      </c>
      <c r="G486" s="0" t="n">
        <v>1.3</v>
      </c>
      <c r="H486" s="0" t="n">
        <v>3.3</v>
      </c>
      <c r="I486" s="0" t="n">
        <v>1.8</v>
      </c>
      <c r="J486" s="0" t="n">
        <v>3.445</v>
      </c>
      <c r="K486" s="0" t="n">
        <v>0.029</v>
      </c>
      <c r="L486" s="0" t="n">
        <v>2.3</v>
      </c>
      <c r="M486" s="0" t="n">
        <v>11.6</v>
      </c>
      <c r="N486" s="0" t="n">
        <v>0</v>
      </c>
      <c r="O486" s="0" t="n">
        <v>328</v>
      </c>
      <c r="P486" s="0" t="n">
        <v>15000</v>
      </c>
      <c r="AC486" s="0" t="n">
        <v>3.303</v>
      </c>
      <c r="AD486" s="0" t="n">
        <v>0.081</v>
      </c>
      <c r="AE486" s="0" t="n">
        <v>2.819</v>
      </c>
      <c r="AF486" s="0" t="n">
        <v>0.02</v>
      </c>
      <c r="AG486" s="0" t="n">
        <v>0.019</v>
      </c>
      <c r="AH486" s="0" t="n">
        <v>4.6</v>
      </c>
      <c r="AJ486" s="0" t="n">
        <v>1500</v>
      </c>
      <c r="BF486" s="0" t="n">
        <f aca="false">IF(E486&lt;11,-3.6797*E486^2+48.115*E486-53.83,280.92*EXP(-0.2027*E486))</f>
        <v>-53.83</v>
      </c>
      <c r="BG486" s="0" t="n">
        <f aca="false">32.208*LN(F486)+21.438</f>
        <v>100.656437416814</v>
      </c>
      <c r="BH486" s="0" t="n">
        <f aca="false">IF(G486&lt;=2, -10*G486+100, 88.958*EXP(-0.0755*G486))</f>
        <v>87</v>
      </c>
      <c r="BI486" s="0" t="n">
        <f aca="false">IF(I486&lt;=100, 0.0053*(I486)^2-1.0332*I486+100.76, 122.82*EXP(-0.0092*I486))</f>
        <v>98.917412</v>
      </c>
      <c r="BJ486" s="0" t="n">
        <f aca="false">IF(P486&lt;=1000, -6.942*LN(P486)+107.59, -36.304*LN(P486)+310.72)</f>
        <v>-38.3722021489821</v>
      </c>
      <c r="BK486" s="0" t="e">
        <f aca="false">BF486^0.04*BG486^0.22*BH486^0.51*BI486^0.06*BJ486^0.17</f>
        <v>#NUM!</v>
      </c>
      <c r="BL486" s="0" t="e">
        <f aca="false">IF(BK486&gt;=90, "Very Good", IF(BK486&gt;=80, "Good", IF(BK486&gt;=70, "Slightly Good", IF(BK486&gt;=60, "Average", IF(BK486&gt;=50, "Slightly Poor", IF(BK486&gt;=40, "Poor", "Very Poor"))))))</f>
        <v>#NUM!</v>
      </c>
      <c r="BM486" s="0" t="n">
        <f aca="false">IF(P486&lt;=1000, -6.942*LN(P486)+107.59, IF(AND(P486&gt;1000, P486&lt;=5213),-36.304*LN(P486)+310.72, IF(P486&gt;5213, 10)))</f>
        <v>10</v>
      </c>
      <c r="BN486" s="0" t="n">
        <f aca="false">BF486^0.04*BG486^0.22*BH486^0.51*BI486^0.06*BM486^0.17</f>
        <v>-61.4804872681885</v>
      </c>
      <c r="BO486" s="0" t="str">
        <f aca="false">IF(BN486&gt;=90, "Very Good", IF(BN486&gt;=80, "Good", IF(BN486&gt;=70, "Slightly Good", IF(BN486&gt;=60, "Average", IF(BN486&gt;=50, "Slightly Poor", IF(BN486&gt;=40, "Poor", "Very Poor"))))))</f>
        <v>Very Poor</v>
      </c>
      <c r="BP486" s="0" t="n">
        <f aca="false">IF(AJ486&lt;=1000, -6.942*LN(AJ486)+107.59, IF(AND(AJ486&gt;1000, AJ486&lt;=5213),-36.304*LN(AJ486)+310.72, IF(AJ486&gt;5213, 10)))</f>
        <v>45.2208470670737</v>
      </c>
      <c r="BQ486" s="0" t="n">
        <f aca="false">BF486^0.04*BG486^0.22*BH486^0.51*BI486^0.06*BP486^0.17</f>
        <v>-79.4593263313049</v>
      </c>
      <c r="BR486" s="0" t="str">
        <f aca="false">IF(BQ486&gt;=90, "Very Good", IF(BQ486&gt;=80, "Good", IF(BQ486&gt;=70, "Slightly Good", IF(BQ486&gt;=60, "Average", IF(BQ486&gt;=50, "Slightly Poor", IF(BQ486&gt;=40, "Poor", "Very Poor"))))))</f>
        <v>Very Poor</v>
      </c>
      <c r="BT486" s="0" t="n">
        <f aca="false">9.81*LN(AH486)+30.6</f>
        <v>45.5706123372864</v>
      </c>
      <c r="BU486" s="0" t="str">
        <f aca="false">IF(BT486&lt;30, "Clean water", IF(AND(BT486&gt;=30, BT486&lt;40), "Hypolimia", IF(AND(BT486&gt;=40,BT486&lt;50), "Mesotrophic", IF(AND(BT486&gt;=50, BT486&lt;70), "Eutrophic", IF(BT486&gt;70,"Hypertrophic")))))</f>
        <v>Mesotrophic</v>
      </c>
      <c r="BW486" s="0" t="str">
        <f aca="false">IF(G486/H486&gt;=1, "PLS CHECK", "")</f>
        <v/>
      </c>
      <c r="BX486" s="0" t="str">
        <f aca="false">IF(AC486/J486&gt;=1, "PLS CHECK", "")</f>
        <v/>
      </c>
      <c r="BY486" s="0" t="str">
        <f aca="false">IF(AE486/J486&gt;=1, "PLS CHECK", "")</f>
        <v/>
      </c>
      <c r="BZ486" s="0" t="str">
        <f aca="false">IF(AD486/J486&gt;=1, "PLS CHECK", "")</f>
        <v/>
      </c>
      <c r="CA486" s="0" t="str">
        <f aca="false">IF(AF486/K486&gt;=1, "PLS CHECK", "")</f>
        <v/>
      </c>
      <c r="CB486" s="0" t="str">
        <f aca="false">IF(AG486/K486&gt;=1, "PLS CHECK", "")</f>
        <v/>
      </c>
    </row>
    <row r="487" customFormat="false" ht="12.5" hidden="false" customHeight="false" outlineLevel="0" collapsed="false">
      <c r="A487" s="0" t="n">
        <v>484</v>
      </c>
      <c r="B487" s="15" t="s">
        <v>83</v>
      </c>
      <c r="C487" s="16" t="s">
        <v>84</v>
      </c>
      <c r="D487" s="0" t="s">
        <v>157</v>
      </c>
      <c r="E487" s="0" t="n">
        <v>7.8</v>
      </c>
      <c r="F487" s="0" t="n">
        <v>10.1</v>
      </c>
      <c r="G487" s="0" t="n">
        <v>2.7</v>
      </c>
      <c r="H487" s="0" t="n">
        <v>5</v>
      </c>
      <c r="I487" s="0" t="n">
        <v>7.6</v>
      </c>
      <c r="J487" s="0" t="n">
        <v>3.443</v>
      </c>
      <c r="K487" s="0" t="n">
        <v>0.052</v>
      </c>
      <c r="L487" s="0" t="n">
        <v>2.2</v>
      </c>
      <c r="M487" s="0" t="n">
        <v>13.6</v>
      </c>
      <c r="N487" s="0" t="n">
        <v>0</v>
      </c>
      <c r="O487" s="0" t="n">
        <v>247</v>
      </c>
      <c r="P487" s="0" t="n">
        <v>2900</v>
      </c>
      <c r="AC487" s="0" t="n">
        <v>3.213</v>
      </c>
      <c r="AD487" s="0" t="n">
        <v>0.537</v>
      </c>
      <c r="AE487" s="0" t="n">
        <v>2.651</v>
      </c>
      <c r="AF487" s="0" t="n">
        <v>0.018</v>
      </c>
      <c r="AG487" s="0" t="n">
        <v>0.026</v>
      </c>
      <c r="AH487" s="0" t="n">
        <v>18.2</v>
      </c>
      <c r="AJ487" s="0" t="n">
        <v>41</v>
      </c>
      <c r="BF487" s="0" t="n">
        <f aca="false">IF(E487&lt;11,-3.6797*E487^2+48.115*E487-53.83,280.92*EXP(-0.2027*E487))</f>
        <v>97.5940520000001</v>
      </c>
      <c r="BG487" s="0" t="n">
        <f aca="false">32.208*LN(F487)+21.438</f>
        <v>95.9201409312711</v>
      </c>
      <c r="BH487" s="0" t="n">
        <f aca="false">IF(G487&lt;=2, -10*G487+100, 88.958*EXP(-0.0755*G487))</f>
        <v>72.5527837174588</v>
      </c>
      <c r="BI487" s="0" t="n">
        <f aca="false">IF(I487&lt;=100, 0.0053*(I487)^2-1.0332*I487+100.76, 122.82*EXP(-0.0092*I487))</f>
        <v>93.213808</v>
      </c>
      <c r="BJ487" s="0" t="n">
        <f aca="false">IF(P487&lt;=1000, -6.942*LN(P487)+107.59, -36.304*LN(P487)+310.72)</f>
        <v>21.2875937560594</v>
      </c>
      <c r="BK487" s="0" t="n">
        <f aca="false">BF487^0.04*BG487^0.22*BH487^0.51*BI487^0.06*BJ487^0.17</f>
        <v>64.33999239492</v>
      </c>
      <c r="BL487" s="0" t="str">
        <f aca="false">IF(BK487&gt;=90, "Very Good", IF(BK487&gt;=80, "Good", IF(BK487&gt;=70, "Slightly Good", IF(BK487&gt;=60, "Average", IF(BK487&gt;=50, "Slightly Poor", IF(BK487&gt;=40, "Poor", "Very Poor"))))))</f>
        <v>Average</v>
      </c>
      <c r="BM487" s="0" t="n">
        <f aca="false">IF(P487&lt;=1000, -6.942*LN(P487)+107.59, IF(AND(P487&gt;1000, P487&lt;=5213),-36.304*LN(P487)+310.72, IF(P487&gt;5213, 10)))</f>
        <v>21.2875937560594</v>
      </c>
      <c r="BN487" s="0" t="n">
        <f aca="false">BF487^0.04*BG487^0.22*BH487^0.51*BI487^0.06*BM487^0.17</f>
        <v>64.33999239492</v>
      </c>
      <c r="BO487" s="0" t="str">
        <f aca="false">IF(BN487&gt;=90, "Very Good", IF(BN487&gt;=80, "Good", IF(BN487&gt;=70, "Slightly Good", IF(BN487&gt;=60, "Average", IF(BN487&gt;=50, "Slightly Poor", IF(BN487&gt;=40, "Poor", "Very Poor"))))))</f>
        <v>Average</v>
      </c>
      <c r="BP487" s="0" t="n">
        <f aca="false">IF(AJ487&lt;=1000, -6.942*LN(AJ487)+107.59, IF(AND(AJ487&gt;1000, AJ487&lt;=5213),-36.304*LN(AJ487)+310.72, IF(AJ487&gt;5213, 10)))</f>
        <v>81.8103827129387</v>
      </c>
      <c r="BQ487" s="0" t="n">
        <f aca="false">BF487^0.04*BG487^0.22*BH487^0.51*BI487^0.06*BP487^0.17</f>
        <v>80.8866631820404</v>
      </c>
      <c r="BR487" s="0" t="str">
        <f aca="false">IF(BQ487&gt;=90, "Very Good", IF(BQ487&gt;=80, "Good", IF(BQ487&gt;=70, "Slightly Good", IF(BQ487&gt;=60, "Average", IF(BQ487&gt;=50, "Slightly Poor", IF(BQ487&gt;=40, "Poor", "Very Poor"))))))</f>
        <v>Good</v>
      </c>
      <c r="BT487" s="0" t="n">
        <f aca="false">9.81*LN(AH487)+30.6</f>
        <v>59.0629458379518</v>
      </c>
      <c r="BU487" s="0" t="str">
        <f aca="false">IF(BT487&lt;30, "Clean water", IF(AND(BT487&gt;=30, BT487&lt;40), "Hypolimia", IF(AND(BT487&gt;=40,BT487&lt;50), "Mesotrophic", IF(AND(BT487&gt;=50, BT487&lt;70), "Eutrophic", IF(BT487&gt;70,"Hypertrophic")))))</f>
        <v>Eutrophic</v>
      </c>
      <c r="BW487" s="0" t="str">
        <f aca="false">IF(G487/H487&gt;=1, "PLS CHECK", "")</f>
        <v/>
      </c>
      <c r="BX487" s="0" t="str">
        <f aca="false">IF(AC487/J487&gt;=1, "PLS CHECK", "")</f>
        <v/>
      </c>
      <c r="BY487" s="0" t="str">
        <f aca="false">IF(AE487/J487&gt;=1, "PLS CHECK", "")</f>
        <v/>
      </c>
      <c r="BZ487" s="0" t="str">
        <f aca="false">IF(AD487/J487&gt;=1, "PLS CHECK", "")</f>
        <v/>
      </c>
      <c r="CA487" s="0" t="str">
        <f aca="false">IF(AF487/K487&gt;=1, "PLS CHECK", "")</f>
        <v/>
      </c>
      <c r="CB487" s="0" t="str">
        <f aca="false">IF(AG487/K487&gt;=1, "PLS CHECK", "")</f>
        <v/>
      </c>
    </row>
    <row r="488" customFormat="false" ht="12.5" hidden="false" customHeight="false" outlineLevel="0" collapsed="false">
      <c r="A488" s="0" t="n">
        <v>485</v>
      </c>
      <c r="B488" s="15" t="s">
        <v>133</v>
      </c>
      <c r="C488" s="16" t="s">
        <v>134</v>
      </c>
      <c r="D488" s="0" t="s">
        <v>157</v>
      </c>
      <c r="E488" s="37"/>
      <c r="F488" s="0" t="n">
        <v>13.5</v>
      </c>
      <c r="G488" s="0" t="n">
        <v>4</v>
      </c>
      <c r="H488" s="0" t="n">
        <v>6.4</v>
      </c>
      <c r="I488" s="37"/>
      <c r="J488" s="0" t="n">
        <v>6.413</v>
      </c>
      <c r="K488" s="0" t="n">
        <v>0.149</v>
      </c>
      <c r="L488" s="0" t="n">
        <v>3.3</v>
      </c>
      <c r="M488" s="0" t="n">
        <v>17.5</v>
      </c>
      <c r="O488" s="37"/>
      <c r="BD488" s="0" t="n">
        <v>0.079</v>
      </c>
      <c r="BF488" s="0" t="n">
        <f aca="false">IF(E488&lt;11,-3.6797*E488^2+48.115*E488-53.83,280.92*EXP(-0.2027*E488))</f>
        <v>-53.83</v>
      </c>
      <c r="BG488" s="0" t="n">
        <f aca="false">32.208*LN(F488)+21.438</f>
        <v>105.265429388793</v>
      </c>
      <c r="BH488" s="0" t="n">
        <f aca="false">IF(G488&lt;=2, -10*G488+100, 88.958*EXP(-0.0755*G488))</f>
        <v>65.770035576443</v>
      </c>
      <c r="BI488" s="0" t="n">
        <f aca="false">IF(I488&lt;=100, 0.0053*(I488)^2-1.0332*I488+100.76, 122.82*EXP(-0.0092*I488))</f>
        <v>100.76</v>
      </c>
      <c r="BJ488" s="0" t="e">
        <f aca="false">IF(P488&lt;=1000, -6.942*LN(P488)+107.59, -36.304*LN(P488)+310.72)</f>
        <v>#VALUE!</v>
      </c>
      <c r="BK488" s="0" t="e">
        <f aca="false">BF488^0.04*BG488^0.22*BH488^0.51*BI488^0.06*BJ488^0.17</f>
        <v>#VALUE!</v>
      </c>
      <c r="BL488" s="0" t="e">
        <f aca="false">IF(BK488&gt;=90, "Very Good", IF(BK488&gt;=80, "Good", IF(BK488&gt;=70, "Slightly Good", IF(BK488&gt;=60, "Average", IF(BK488&gt;=50, "Slightly Poor", IF(BK488&gt;=40, "Poor", "Very Poor"))))))</f>
        <v>#VALUE!</v>
      </c>
      <c r="BM488" s="0" t="e">
        <f aca="false">IF(P488&lt;=1000, -6.942*LN(P488)+107.59, IF(AND(P488&gt;1000, P488&lt;=5213),-36.304*LN(P488)+310.72, IF(P488&gt;5213, 10)))</f>
        <v>#VALUE!</v>
      </c>
      <c r="BN488" s="0" t="e">
        <f aca="false">BF488^0.04*BG488^0.22*BH488^0.51*BI488^0.06*BM488^0.17</f>
        <v>#VALUE!</v>
      </c>
      <c r="BO488" s="0" t="e">
        <f aca="false">IF(BN488&gt;=90, "Very Good", IF(BN488&gt;=80, "Good", IF(BN488&gt;=70, "Slightly Good", IF(BN488&gt;=60, "Average", IF(BN488&gt;=50, "Slightly Poor", IF(BN488&gt;=40, "Poor", "Very Poor"))))))</f>
        <v>#VALUE!</v>
      </c>
      <c r="BP488" s="0" t="e">
        <f aca="false">IF(AJ488&lt;=1000, -6.942*LN(AJ488)+107.59, IF(AND(AJ488&gt;1000, AJ488&lt;=5213),-36.304*LN(AJ488)+310.72, IF(AJ488&gt;5213, 10)))</f>
        <v>#VALUE!</v>
      </c>
      <c r="BQ488" s="0" t="e">
        <f aca="false">BF488^0.04*BG488^0.22*BH488^0.51*BI488^0.06*BP488^0.17</f>
        <v>#VALUE!</v>
      </c>
      <c r="BR488" s="0" t="e">
        <f aca="false">IF(BQ488&gt;=90, "Very Good", IF(BQ488&gt;=80, "Good", IF(BQ488&gt;=70, "Slightly Good", IF(BQ488&gt;=60, "Average", IF(BQ488&gt;=50, "Slightly Poor", IF(BQ488&gt;=40, "Poor", "Very Poor"))))))</f>
        <v>#VALUE!</v>
      </c>
      <c r="BT488" s="0" t="e">
        <f aca="false">9.81*LN(AH488)+30.6</f>
        <v>#VALUE!</v>
      </c>
      <c r="BU488" s="0" t="e">
        <f aca="false">IF(BT488&lt;30, "Clean water", IF(AND(BT488&gt;=30, BT488&lt;40), "Hypolimia", IF(AND(BT488&gt;=40,BT488&lt;50), "Mesotrophic", IF(AND(BT488&gt;=50, BT488&lt;70), "Eutrophic", IF(BT488&gt;70,"Hypertrophic")))))</f>
        <v>#VALUE!</v>
      </c>
      <c r="BW488" s="0" t="str">
        <f aca="false">IF(G488/H488&gt;=1, "PLS CHECK", "")</f>
        <v/>
      </c>
      <c r="BX488" s="0" t="str">
        <f aca="false">IF(AC488/J488&gt;=1, "PLS CHECK", "")</f>
        <v/>
      </c>
      <c r="BY488" s="0" t="str">
        <f aca="false">IF(AE488/J488&gt;=1, "PLS CHECK", "")</f>
        <v/>
      </c>
      <c r="BZ488" s="0" t="str">
        <f aca="false">IF(AD488/J488&gt;=1, "PLS CHECK", "")</f>
        <v/>
      </c>
      <c r="CA488" s="0" t="str">
        <f aca="false">IF(AF488/K488&gt;=1, "PLS CHECK", "")</f>
        <v/>
      </c>
      <c r="CB488" s="0" t="str">
        <f aca="false">IF(AG488/K488&gt;=1, "PLS CHECK", "")</f>
        <v/>
      </c>
    </row>
    <row r="489" customFormat="false" ht="12.5" hidden="false" customHeight="false" outlineLevel="0" collapsed="false">
      <c r="A489" s="0" t="n">
        <v>486</v>
      </c>
      <c r="B489" s="15" t="s">
        <v>85</v>
      </c>
      <c r="C489" s="16" t="s">
        <v>86</v>
      </c>
      <c r="D489" s="0" t="s">
        <v>157</v>
      </c>
      <c r="E489" s="0" t="n">
        <v>7.5</v>
      </c>
      <c r="F489" s="0" t="n">
        <v>9.5</v>
      </c>
      <c r="G489" s="0" t="n">
        <v>3</v>
      </c>
      <c r="H489" s="0" t="n">
        <v>5.6</v>
      </c>
      <c r="I489" s="0" t="n">
        <v>8.2</v>
      </c>
      <c r="J489" s="0" t="n">
        <v>7.036</v>
      </c>
      <c r="K489" s="0" t="n">
        <v>0.136</v>
      </c>
      <c r="L489" s="0" t="n">
        <v>4.4</v>
      </c>
      <c r="M489" s="0" t="n">
        <v>14.1</v>
      </c>
      <c r="N489" s="0" t="n">
        <v>0</v>
      </c>
      <c r="O489" s="0" t="n">
        <v>602</v>
      </c>
      <c r="P489" s="0" t="n">
        <v>19000</v>
      </c>
      <c r="AC489" s="0" t="n">
        <v>6.718</v>
      </c>
      <c r="AD489" s="0" t="n">
        <v>0.449</v>
      </c>
      <c r="AE489" s="0" t="n">
        <v>5.637</v>
      </c>
      <c r="AF489" s="0" t="n">
        <v>0.109</v>
      </c>
      <c r="AG489" s="37"/>
      <c r="AH489" s="0" t="n">
        <v>4.9</v>
      </c>
      <c r="AJ489" s="0" t="n">
        <v>1000</v>
      </c>
      <c r="BF489" s="0" t="n">
        <f aca="false">IF(E489&lt;11,-3.6797*E489^2+48.115*E489-53.83,280.92*EXP(-0.2027*E489))</f>
        <v>100.049375</v>
      </c>
      <c r="BG489" s="0" t="n">
        <f aca="false">32.208*LN(F489)+21.438</f>
        <v>93.947606249518</v>
      </c>
      <c r="BH489" s="0" t="n">
        <f aca="false">IF(G489&lt;=2, -10*G489+100, 88.958*EXP(-0.0755*G489))</f>
        <v>70.9279340534787</v>
      </c>
      <c r="BI489" s="0" t="n">
        <f aca="false">IF(I489&lt;=100, 0.0053*(I489)^2-1.0332*I489+100.76, 122.82*EXP(-0.0092*I489))</f>
        <v>92.644132</v>
      </c>
      <c r="BJ489" s="0" t="n">
        <f aca="false">IF(P489&lt;=1000, -6.942*LN(P489)+107.59, -36.304*LN(P489)+310.72)</f>
        <v>-46.9540603478259</v>
      </c>
      <c r="BK489" s="0" t="e">
        <f aca="false">BF489^0.04*BG489^0.22*BH489^0.51*BI489^0.06*BJ489^0.17</f>
        <v>#NUM!</v>
      </c>
      <c r="BL489" s="0" t="e">
        <f aca="false">IF(BK489&gt;=90, "Very Good", IF(BK489&gt;=80, "Good", IF(BK489&gt;=70, "Slightly Good", IF(BK489&gt;=60, "Average", IF(BK489&gt;=50, "Slightly Poor", IF(BK489&gt;=40, "Poor", "Very Poor"))))))</f>
        <v>#NUM!</v>
      </c>
      <c r="BM489" s="0" t="n">
        <f aca="false">IF(P489&lt;=1000, -6.942*LN(P489)+107.59, IF(AND(P489&gt;1000, P489&lt;=5213),-36.304*LN(P489)+310.72, IF(P489&gt;5213, 10)))</f>
        <v>10</v>
      </c>
      <c r="BN489" s="0" t="n">
        <f aca="false">BF489^0.04*BG489^0.22*BH489^0.51*BI489^0.06*BM489^0.17</f>
        <v>55.7146410100337</v>
      </c>
      <c r="BO489" s="0" t="str">
        <f aca="false">IF(BN489&gt;=90, "Very Good", IF(BN489&gt;=80, "Good", IF(BN489&gt;=70, "Slightly Good", IF(BN489&gt;=60, "Average", IF(BN489&gt;=50, "Slightly Poor", IF(BN489&gt;=40, "Poor", "Very Poor"))))))</f>
        <v>Slightly Poor</v>
      </c>
      <c r="BP489" s="0" t="n">
        <f aca="false">IF(AJ489&lt;=1000, -6.942*LN(AJ489)+107.59, IF(AND(AJ489&gt;1000, AJ489&lt;=5213),-36.304*LN(AJ489)+310.72, IF(AJ489&gt;5213, 10)))</f>
        <v>59.636362853306</v>
      </c>
      <c r="BQ489" s="0" t="n">
        <f aca="false">BF489^0.04*BG489^0.22*BH489^0.51*BI489^0.06*BP489^0.17</f>
        <v>75.4755404981776</v>
      </c>
      <c r="BR489" s="0" t="str">
        <f aca="false">IF(BQ489&gt;=90, "Very Good", IF(BQ489&gt;=80, "Good", IF(BQ489&gt;=70, "Slightly Good", IF(BQ489&gt;=60, "Average", IF(BQ489&gt;=50, "Slightly Poor", IF(BQ489&gt;=40, "Poor", "Very Poor"))))))</f>
        <v>Slightly Good</v>
      </c>
      <c r="BT489" s="0" t="n">
        <f aca="false">9.81*LN(AH489)+30.6</f>
        <v>46.1903973621937</v>
      </c>
      <c r="BU489" s="0" t="str">
        <f aca="false">IF(BT489&lt;30, "Clean water", IF(AND(BT489&gt;=30, BT489&lt;40), "Hypolimia", IF(AND(BT489&gt;=40,BT489&lt;50), "Mesotrophic", IF(AND(BT489&gt;=50, BT489&lt;70), "Eutrophic", IF(BT489&gt;70,"Hypertrophic")))))</f>
        <v>Mesotrophic</v>
      </c>
      <c r="BW489" s="0" t="str">
        <f aca="false">IF(G489/H489&gt;=1, "PLS CHECK", "")</f>
        <v/>
      </c>
      <c r="BX489" s="0" t="str">
        <f aca="false">IF(AC489/J489&gt;=1, "PLS CHECK", "")</f>
        <v/>
      </c>
      <c r="BY489" s="0" t="str">
        <f aca="false">IF(AE489/J489&gt;=1, "PLS CHECK", "")</f>
        <v/>
      </c>
      <c r="BZ489" s="0" t="str">
        <f aca="false">IF(AD489/J489&gt;=1, "PLS CHECK", "")</f>
        <v/>
      </c>
      <c r="CA489" s="0" t="str">
        <f aca="false">IF(AF489/K489&gt;=1, "PLS CHECK", "")</f>
        <v/>
      </c>
      <c r="CB489" s="0" t="str">
        <f aca="false">IF(AG489/K489&gt;=1, "PLS CHECK", "")</f>
        <v/>
      </c>
    </row>
    <row r="490" customFormat="false" ht="12.5" hidden="false" customHeight="false" outlineLevel="0" collapsed="false">
      <c r="A490" s="0" t="n">
        <v>487</v>
      </c>
      <c r="B490" s="15" t="s">
        <v>135</v>
      </c>
      <c r="C490" s="16" t="s">
        <v>136</v>
      </c>
      <c r="D490" s="0" t="s">
        <v>157</v>
      </c>
      <c r="E490" s="0" t="n">
        <v>7.8</v>
      </c>
      <c r="F490" s="0" t="n">
        <v>8.3</v>
      </c>
      <c r="G490" s="37"/>
      <c r="H490" s="37"/>
      <c r="I490" s="0" t="n">
        <v>10.8</v>
      </c>
      <c r="J490" s="0" t="n">
        <v>7.279</v>
      </c>
      <c r="K490" s="0" t="n">
        <v>0.152</v>
      </c>
      <c r="L490" s="37"/>
      <c r="M490" s="0" t="n">
        <v>16.8</v>
      </c>
      <c r="O490" s="0" t="n">
        <v>513</v>
      </c>
      <c r="BD490" s="0" t="n">
        <v>0.436</v>
      </c>
      <c r="BF490" s="0" t="n">
        <f aca="false">IF(E490&lt;11,-3.6797*E490^2+48.115*E490-53.83,280.92*EXP(-0.2027*E490))</f>
        <v>97.5940520000001</v>
      </c>
      <c r="BG490" s="0" t="n">
        <f aca="false">32.208*LN(F490)+21.438</f>
        <v>89.5983576207606</v>
      </c>
      <c r="BH490" s="0" t="n">
        <f aca="false">IF(G490&lt;=2, -10*G490+100, 88.958*EXP(-0.0755*G490))</f>
        <v>100</v>
      </c>
      <c r="BI490" s="0" t="n">
        <f aca="false">IF(I490&lt;=100, 0.0053*(I490)^2-1.0332*I490+100.76, 122.82*EXP(-0.0092*I490))</f>
        <v>90.219632</v>
      </c>
      <c r="BJ490" s="0" t="e">
        <f aca="false">IF(P490&lt;=1000, -6.942*LN(P490)+107.59, -36.304*LN(P490)+310.72)</f>
        <v>#VALUE!</v>
      </c>
      <c r="BK490" s="0" t="e">
        <f aca="false">BF490^0.04*BG490^0.22*BH490^0.51*BI490^0.06*BJ490^0.17</f>
        <v>#VALUE!</v>
      </c>
      <c r="BL490" s="0" t="e">
        <f aca="false">IF(BK490&gt;=90, "Very Good", IF(BK490&gt;=80, "Good", IF(BK490&gt;=70, "Slightly Good", IF(BK490&gt;=60, "Average", IF(BK490&gt;=50, "Slightly Poor", IF(BK490&gt;=40, "Poor", "Very Poor"))))))</f>
        <v>#VALUE!</v>
      </c>
      <c r="BM490" s="0" t="e">
        <f aca="false">IF(P490&lt;=1000, -6.942*LN(P490)+107.59, IF(AND(P490&gt;1000, P490&lt;=5213),-36.304*LN(P490)+310.72, IF(P490&gt;5213, 10)))</f>
        <v>#VALUE!</v>
      </c>
      <c r="BN490" s="0" t="e">
        <f aca="false">BF490^0.04*BG490^0.22*BH490^0.51*BI490^0.06*BM490^0.17</f>
        <v>#VALUE!</v>
      </c>
      <c r="BO490" s="0" t="e">
        <f aca="false">IF(BN490&gt;=90, "Very Good", IF(BN490&gt;=80, "Good", IF(BN490&gt;=70, "Slightly Good", IF(BN490&gt;=60, "Average", IF(BN490&gt;=50, "Slightly Poor", IF(BN490&gt;=40, "Poor", "Very Poor"))))))</f>
        <v>#VALUE!</v>
      </c>
      <c r="BP490" s="0" t="e">
        <f aca="false">IF(AJ490&lt;=1000, -6.942*LN(AJ490)+107.59, IF(AND(AJ490&gt;1000, AJ490&lt;=5213),-36.304*LN(AJ490)+310.72, IF(AJ490&gt;5213, 10)))</f>
        <v>#VALUE!</v>
      </c>
      <c r="BQ490" s="0" t="e">
        <f aca="false">BF490^0.04*BG490^0.22*BH490^0.51*BI490^0.06*BP490^0.17</f>
        <v>#VALUE!</v>
      </c>
      <c r="BR490" s="0" t="e">
        <f aca="false">IF(BQ490&gt;=90, "Very Good", IF(BQ490&gt;=80, "Good", IF(BQ490&gt;=70, "Slightly Good", IF(BQ490&gt;=60, "Average", IF(BQ490&gt;=50, "Slightly Poor", IF(BQ490&gt;=40, "Poor", "Very Poor"))))))</f>
        <v>#VALUE!</v>
      </c>
      <c r="BT490" s="0" t="e">
        <f aca="false">9.81*LN(AH490)+30.6</f>
        <v>#VALUE!</v>
      </c>
      <c r="BU490" s="0" t="e">
        <f aca="false">IF(BT490&lt;30, "Clean water", IF(AND(BT490&gt;=30, BT490&lt;40), "Hypolimia", IF(AND(BT490&gt;=40,BT490&lt;50), "Mesotrophic", IF(AND(BT490&gt;=50, BT490&lt;70), "Eutrophic", IF(BT490&gt;70,"Hypertrophic")))))</f>
        <v>#VALUE!</v>
      </c>
      <c r="BW490" s="0" t="e">
        <f aca="false">IF(G490/H490&gt;=1, "PLS CHECK", "")</f>
        <v>#DIV/0!</v>
      </c>
      <c r="BX490" s="0" t="str">
        <f aca="false">IF(AC490/J490&gt;=1, "PLS CHECK", "")</f>
        <v/>
      </c>
      <c r="BY490" s="0" t="str">
        <f aca="false">IF(AE490/J490&gt;=1, "PLS CHECK", "")</f>
        <v/>
      </c>
      <c r="BZ490" s="0" t="str">
        <f aca="false">IF(AD490/J490&gt;=1, "PLS CHECK", "")</f>
        <v/>
      </c>
      <c r="CA490" s="0" t="str">
        <f aca="false">IF(AF490/K490&gt;=1, "PLS CHECK", "")</f>
        <v/>
      </c>
      <c r="CB490" s="0" t="str">
        <f aca="false">IF(AG490/K490&gt;=1, "PLS CHECK", "")</f>
        <v/>
      </c>
    </row>
    <row r="491" customFormat="false" ht="12.5" hidden="false" customHeight="false" outlineLevel="0" collapsed="false">
      <c r="A491" s="0" t="n">
        <v>488</v>
      </c>
      <c r="B491" s="15" t="s">
        <v>87</v>
      </c>
      <c r="C491" s="16" t="s">
        <v>88</v>
      </c>
      <c r="D491" s="0" t="s">
        <v>157</v>
      </c>
      <c r="E491" s="0" t="n">
        <v>7.6</v>
      </c>
      <c r="F491" s="0" t="n">
        <v>9.9</v>
      </c>
      <c r="G491" s="0" t="n">
        <v>2.8</v>
      </c>
      <c r="H491" s="0" t="n">
        <v>5.5</v>
      </c>
      <c r="I491" s="0" t="n">
        <v>7.4</v>
      </c>
      <c r="J491" s="0" t="n">
        <v>4.213</v>
      </c>
      <c r="K491" s="0" t="n">
        <v>0.07</v>
      </c>
      <c r="L491" s="0" t="n">
        <v>2.2</v>
      </c>
      <c r="M491" s="0" t="n">
        <v>14.2</v>
      </c>
      <c r="N491" s="0" t="n">
        <v>0</v>
      </c>
      <c r="O491" s="0" t="n">
        <v>258</v>
      </c>
      <c r="P491" s="0" t="n">
        <v>1900</v>
      </c>
      <c r="AC491" s="0" t="n">
        <v>3.474</v>
      </c>
      <c r="AD491" s="0" t="n">
        <v>0.685</v>
      </c>
      <c r="AE491" s="0" t="n">
        <v>2.694</v>
      </c>
      <c r="AF491" s="0" t="n">
        <v>0.021</v>
      </c>
      <c r="AG491" s="0" t="n">
        <v>0.011</v>
      </c>
      <c r="AH491" s="0" t="n">
        <v>18.7</v>
      </c>
      <c r="AJ491" s="0" t="n">
        <v>78</v>
      </c>
      <c r="BF491" s="0" t="n">
        <f aca="false">IF(E491&lt;11,-3.6797*E491^2+48.115*E491-53.83,280.92*EXP(-0.2027*E491))</f>
        <v>99.304528</v>
      </c>
      <c r="BG491" s="0" t="n">
        <f aca="false">32.208*LN(F491)+21.438</f>
        <v>95.2759594579826</v>
      </c>
      <c r="BH491" s="0" t="n">
        <f aca="false">IF(G491&lt;=2, -10*G491+100, 88.958*EXP(-0.0755*G491))</f>
        <v>72.0070728511501</v>
      </c>
      <c r="BI491" s="0" t="n">
        <f aca="false">IF(I491&lt;=100, 0.0053*(I491)^2-1.0332*I491+100.76, 122.82*EXP(-0.0092*I491))</f>
        <v>93.404548</v>
      </c>
      <c r="BJ491" s="0" t="n">
        <f aca="false">IF(P491&lt;=1000, -6.942*LN(P491)+107.59, -36.304*LN(P491)+310.72)</f>
        <v>36.6389888682299</v>
      </c>
      <c r="BK491" s="0" t="n">
        <f aca="false">BF491^0.04*BG491^0.22*BH491^0.51*BI491^0.06*BJ491^0.17</f>
        <v>70.2439455894525</v>
      </c>
      <c r="BL491" s="0" t="str">
        <f aca="false">IF(BK491&gt;=90, "Very Good", IF(BK491&gt;=80, "Good", IF(BK491&gt;=70, "Slightly Good", IF(BK491&gt;=60, "Average", IF(BK491&gt;=50, "Slightly Poor", IF(BK491&gt;=40, "Poor", "Very Poor"))))))</f>
        <v>Slightly Good</v>
      </c>
      <c r="BM491" s="0" t="n">
        <f aca="false">IF(P491&lt;=1000, -6.942*LN(P491)+107.59, IF(AND(P491&gt;1000, P491&lt;=5213),-36.304*LN(P491)+310.72, IF(P491&gt;5213, 10)))</f>
        <v>36.6389888682299</v>
      </c>
      <c r="BN491" s="0" t="n">
        <f aca="false">BF491^0.04*BG491^0.22*BH491^0.51*BI491^0.06*BM491^0.17</f>
        <v>70.2439455894525</v>
      </c>
      <c r="BO491" s="0" t="str">
        <f aca="false">IF(BN491&gt;=90, "Very Good", IF(BN491&gt;=80, "Good", IF(BN491&gt;=70, "Slightly Good", IF(BN491&gt;=60, "Average", IF(BN491&gt;=50, "Slightly Poor", IF(BN491&gt;=40, "Poor", "Very Poor"))))))</f>
        <v>Slightly Good</v>
      </c>
      <c r="BP491" s="0" t="n">
        <f aca="false">IF(AJ491&lt;=1000, -6.942*LN(AJ491)+107.59, IF(AND(AJ491&gt;1000, AJ491&lt;=5213),-36.304*LN(AJ491)+310.72, IF(AJ491&gt;5213, 10)))</f>
        <v>77.3457273251209</v>
      </c>
      <c r="BQ491" s="0" t="n">
        <f aca="false">BF491^0.04*BG491^0.22*BH491^0.51*BI491^0.06*BP491^0.17</f>
        <v>79.7577110875462</v>
      </c>
      <c r="BR491" s="0" t="str">
        <f aca="false">IF(BQ491&gt;=90, "Very Good", IF(BQ491&gt;=80, "Good", IF(BQ491&gt;=70, "Slightly Good", IF(BQ491&gt;=60, "Average", IF(BQ491&gt;=50, "Slightly Poor", IF(BQ491&gt;=40, "Poor", "Very Poor"))))))</f>
        <v>Slightly Good</v>
      </c>
      <c r="BT491" s="0" t="n">
        <f aca="false">9.81*LN(AH491)+30.6</f>
        <v>59.3288157690719</v>
      </c>
      <c r="BU491" s="0" t="str">
        <f aca="false">IF(BT491&lt;30, "Clean water", IF(AND(BT491&gt;=30, BT491&lt;40), "Hypolimia", IF(AND(BT491&gt;=40,BT491&lt;50), "Mesotrophic", IF(AND(BT491&gt;=50, BT491&lt;70), "Eutrophic", IF(BT491&gt;70,"Hypertrophic")))))</f>
        <v>Eutrophic</v>
      </c>
      <c r="BW491" s="0" t="str">
        <f aca="false">IF(G491/H491&gt;=1, "PLS CHECK", "")</f>
        <v/>
      </c>
      <c r="BX491" s="0" t="str">
        <f aca="false">IF(AC491/J491&gt;=1, "PLS CHECK", "")</f>
        <v/>
      </c>
      <c r="BY491" s="0" t="str">
        <f aca="false">IF(AE491/J491&gt;=1, "PLS CHECK", "")</f>
        <v/>
      </c>
      <c r="BZ491" s="0" t="str">
        <f aca="false">IF(AD491/J491&gt;=1, "PLS CHECK", "")</f>
        <v/>
      </c>
      <c r="CA491" s="0" t="str">
        <f aca="false">IF(AF491/K491&gt;=1, "PLS CHECK", "")</f>
        <v/>
      </c>
      <c r="CB491" s="0" t="str">
        <f aca="false">IF(AG491/K491&gt;=1, "PLS CHECK", "")</f>
        <v/>
      </c>
    </row>
    <row r="492" customFormat="false" ht="12.5" hidden="false" customHeight="false" outlineLevel="0" collapsed="false">
      <c r="A492" s="0" t="n">
        <v>489</v>
      </c>
      <c r="B492" s="15" t="s">
        <v>89</v>
      </c>
      <c r="C492" s="16" t="s">
        <v>90</v>
      </c>
      <c r="D492" s="0" t="s">
        <v>157</v>
      </c>
      <c r="E492" s="0" t="n">
        <v>7.5</v>
      </c>
      <c r="F492" s="37"/>
      <c r="G492" s="0" t="n">
        <v>3.4</v>
      </c>
      <c r="H492" s="0" t="n">
        <v>3.8</v>
      </c>
      <c r="I492" s="0" t="n">
        <v>14</v>
      </c>
      <c r="J492" s="0" t="n">
        <v>2.303</v>
      </c>
      <c r="K492" s="0" t="n">
        <v>0.028</v>
      </c>
      <c r="L492" s="0" t="n">
        <v>2.5</v>
      </c>
      <c r="M492" s="0" t="n">
        <v>14.4</v>
      </c>
      <c r="N492" s="0" t="n">
        <v>0</v>
      </c>
      <c r="O492" s="0" t="n">
        <v>272</v>
      </c>
      <c r="P492" s="0" t="n">
        <v>23000</v>
      </c>
      <c r="AC492" s="0" t="n">
        <v>2.178</v>
      </c>
      <c r="AD492" s="0" t="n">
        <v>0.174</v>
      </c>
      <c r="AE492" s="37"/>
      <c r="AF492" s="0" t="n">
        <v>0.025</v>
      </c>
      <c r="AG492" s="0" t="n">
        <v>0.013</v>
      </c>
      <c r="AH492" s="0" t="n">
        <v>12.8</v>
      </c>
      <c r="AJ492" s="0" t="n">
        <v>40</v>
      </c>
      <c r="BF492" s="0" t="n">
        <f aca="false">IF(E492&lt;11,-3.6797*E492^2+48.115*E492-53.83,280.92*EXP(-0.2027*E492))</f>
        <v>100.049375</v>
      </c>
      <c r="BG492" s="0" t="e">
        <f aca="false">32.208*LN(F492)+21.438</f>
        <v>#VALUE!</v>
      </c>
      <c r="BH492" s="0" t="n">
        <f aca="false">IF(G492&lt;=2, -10*G492+100, 88.958*EXP(-0.0755*G492))</f>
        <v>68.8179318432025</v>
      </c>
      <c r="BI492" s="0" t="n">
        <f aca="false">IF(I492&lt;=100, 0.0053*(I492)^2-1.0332*I492+100.76, 122.82*EXP(-0.0092*I492))</f>
        <v>87.334</v>
      </c>
      <c r="BJ492" s="0" t="n">
        <f aca="false">IF(P492&lt;=1000, -6.942*LN(P492)+107.59, -36.304*LN(P492)+310.72)</f>
        <v>-53.8901296632594</v>
      </c>
      <c r="BK492" s="0" t="e">
        <f aca="false">BF492^0.04*BG492^0.22*BH492^0.51*BI492^0.06*BJ492^0.17</f>
        <v>#VALUE!</v>
      </c>
      <c r="BL492" s="0" t="e">
        <f aca="false">IF(BK492&gt;=90, "Very Good", IF(BK492&gt;=80, "Good", IF(BK492&gt;=70, "Slightly Good", IF(BK492&gt;=60, "Average", IF(BK492&gt;=50, "Slightly Poor", IF(BK492&gt;=40, "Poor", "Very Poor"))))))</f>
        <v>#VALUE!</v>
      </c>
      <c r="BM492" s="0" t="n">
        <f aca="false">IF(P492&lt;=1000, -6.942*LN(P492)+107.59, IF(AND(P492&gt;1000, P492&lt;=5213),-36.304*LN(P492)+310.72, IF(P492&gt;5213, 10)))</f>
        <v>10</v>
      </c>
      <c r="BN492" s="0" t="e">
        <f aca="false">BF492^0.04*BG492^0.22*BH492^0.51*BI492^0.06*BM492^0.17</f>
        <v>#VALUE!</v>
      </c>
      <c r="BO492" s="0" t="e">
        <f aca="false">IF(BN492&gt;=90, "Very Good", IF(BN492&gt;=80, "Good", IF(BN492&gt;=70, "Slightly Good", IF(BN492&gt;=60, "Average", IF(BN492&gt;=50, "Slightly Poor", IF(BN492&gt;=40, "Poor", "Very Poor"))))))</f>
        <v>#VALUE!</v>
      </c>
      <c r="BP492" s="0" t="n">
        <f aca="false">IF(AJ492&lt;=1000, -6.942*LN(AJ492)+107.59, IF(AND(AJ492&gt;1000, AJ492&lt;=5213),-36.304*LN(AJ492)+310.72, IF(AJ492&gt;5213, 10)))</f>
        <v>81.981798829541</v>
      </c>
      <c r="BQ492" s="0" t="e">
        <f aca="false">BF492^0.04*BG492^0.22*BH492^0.51*BI492^0.06*BP492^0.17</f>
        <v>#VALUE!</v>
      </c>
      <c r="BR492" s="0" t="e">
        <f aca="false">IF(BQ492&gt;=90, "Very Good", IF(BQ492&gt;=80, "Good", IF(BQ492&gt;=70, "Slightly Good", IF(BQ492&gt;=60, "Average", IF(BQ492&gt;=50, "Slightly Poor", IF(BQ492&gt;=40, "Poor", "Very Poor"))))))</f>
        <v>#VALUE!</v>
      </c>
      <c r="BT492" s="0" t="n">
        <f aca="false">9.81*LN(AH492)+30.6</f>
        <v>55.6100571267799</v>
      </c>
      <c r="BU492" s="0" t="str">
        <f aca="false">IF(BT492&lt;30, "Clean water", IF(AND(BT492&gt;=30, BT492&lt;40), "Hypolimia", IF(AND(BT492&gt;=40,BT492&lt;50), "Mesotrophic", IF(AND(BT492&gt;=50, BT492&lt;70), "Eutrophic", IF(BT492&gt;70,"Hypertrophic")))))</f>
        <v>Eutrophic</v>
      </c>
      <c r="BW492" s="0" t="str">
        <f aca="false">IF(G492/H492&gt;=1, "PLS CHECK", "")</f>
        <v/>
      </c>
      <c r="BX492" s="0" t="str">
        <f aca="false">IF(AC492/J492&gt;=1, "PLS CHECK", "")</f>
        <v/>
      </c>
      <c r="BY492" s="0" t="str">
        <f aca="false">IF(AE492/J492&gt;=1, "PLS CHECK", "")</f>
        <v/>
      </c>
      <c r="BZ492" s="0" t="str">
        <f aca="false">IF(AD492/J492&gt;=1, "PLS CHECK", "")</f>
        <v/>
      </c>
      <c r="CA492" s="0" t="str">
        <f aca="false">IF(AF492/K492&gt;=1, "PLS CHECK", "")</f>
        <v/>
      </c>
      <c r="CB492" s="0" t="str">
        <f aca="false">IF(AG492/K492&gt;=1, "PLS CHECK", "")</f>
        <v/>
      </c>
    </row>
    <row r="493" customFormat="false" ht="12.5" hidden="false" customHeight="false" outlineLevel="0" collapsed="false">
      <c r="A493" s="0" t="n">
        <v>490</v>
      </c>
      <c r="B493" s="15" t="s">
        <v>91</v>
      </c>
      <c r="C493" s="16" t="s">
        <v>92</v>
      </c>
      <c r="D493" s="0" t="s">
        <v>157</v>
      </c>
      <c r="E493" s="0" t="n">
        <v>7.7</v>
      </c>
      <c r="F493" s="0" t="n">
        <v>13.9</v>
      </c>
      <c r="G493" s="0" t="n">
        <v>0.9</v>
      </c>
      <c r="H493" s="37"/>
      <c r="I493" s="0" t="n">
        <v>2.2</v>
      </c>
      <c r="J493" s="0" t="n">
        <v>4.211</v>
      </c>
      <c r="K493" s="37"/>
      <c r="L493" s="0" t="n">
        <v>1.4</v>
      </c>
      <c r="M493" s="0" t="n">
        <v>15.9</v>
      </c>
      <c r="N493" s="0" t="n">
        <v>0</v>
      </c>
      <c r="O493" s="0" t="n">
        <v>476</v>
      </c>
      <c r="P493" s="0" t="n">
        <v>12000</v>
      </c>
      <c r="AC493" s="0" t="n">
        <v>4.021</v>
      </c>
      <c r="AD493" s="0" t="n">
        <v>0.062</v>
      </c>
      <c r="AE493" s="0" t="n">
        <v>3.789</v>
      </c>
      <c r="AF493" s="0" t="n">
        <v>0.009</v>
      </c>
      <c r="AG493" s="0" t="n">
        <v>0.004</v>
      </c>
      <c r="AH493" s="0" t="n">
        <v>2.6</v>
      </c>
      <c r="AJ493" s="0" t="n">
        <v>90</v>
      </c>
      <c r="BF493" s="0" t="n">
        <f aca="false">IF(E493&lt;11,-3.6797*E493^2+48.115*E493-53.83,280.92*EXP(-0.2027*E493))</f>
        <v>98.486087</v>
      </c>
      <c r="BG493" s="0" t="n">
        <f aca="false">32.208*LN(F493)+21.438</f>
        <v>106.205875763121</v>
      </c>
      <c r="BH493" s="0" t="n">
        <f aca="false">IF(G493&lt;=2, -10*G493+100, 88.958*EXP(-0.0755*G493))</f>
        <v>91</v>
      </c>
      <c r="BI493" s="0" t="n">
        <f aca="false">IF(I493&lt;=100, 0.0053*(I493)^2-1.0332*I493+100.76, 122.82*EXP(-0.0092*I493))</f>
        <v>98.512612</v>
      </c>
      <c r="BJ493" s="0" t="n">
        <f aca="false">IF(P493&lt;=1000, -6.942*LN(P493)+107.59, -36.304*LN(P493)+310.72)</f>
        <v>-30.271198662071</v>
      </c>
      <c r="BK493" s="0" t="e">
        <f aca="false">BF493^0.04*BG493^0.22*BH493^0.51*BI493^0.06*BJ493^0.17</f>
        <v>#NUM!</v>
      </c>
      <c r="BL493" s="0" t="e">
        <f aca="false">IF(BK493&gt;=90, "Very Good", IF(BK493&gt;=80, "Good", IF(BK493&gt;=70, "Slightly Good", IF(BK493&gt;=60, "Average", IF(BK493&gt;=50, "Slightly Poor", IF(BK493&gt;=40, "Poor", "Very Poor"))))))</f>
        <v>#NUM!</v>
      </c>
      <c r="BM493" s="0" t="n">
        <f aca="false">IF(P493&lt;=1000, -6.942*LN(P493)+107.59, IF(AND(P493&gt;1000, P493&lt;=5213),-36.304*LN(P493)+310.72, IF(P493&gt;5213, 10)))</f>
        <v>10</v>
      </c>
      <c r="BN493" s="0" t="n">
        <f aca="false">BF493^0.04*BG493^0.22*BH493^0.51*BI493^0.06*BM493^0.17</f>
        <v>65.1941001382985</v>
      </c>
      <c r="BO493" s="0" t="str">
        <f aca="false">IF(BN493&gt;=90, "Very Good", IF(BN493&gt;=80, "Good", IF(BN493&gt;=70, "Slightly Good", IF(BN493&gt;=60, "Average", IF(BN493&gt;=50, "Slightly Poor", IF(BN493&gt;=40, "Poor", "Very Poor"))))))</f>
        <v>Average</v>
      </c>
      <c r="BP493" s="0" t="n">
        <f aca="false">IF(AJ493&lt;=1000, -6.942*LN(AJ493)+107.59, IF(AND(AJ493&gt;1000, AJ493&lt;=5213),-36.304*LN(AJ493)+310.72, IF(AJ493&gt;5213, 10)))</f>
        <v>76.3523212685673</v>
      </c>
      <c r="BQ493" s="0" t="n">
        <f aca="false">BF493^0.04*BG493^0.22*BH493^0.51*BI493^0.06*BP493^0.17</f>
        <v>92.1060328309221</v>
      </c>
      <c r="BR493" s="0" t="str">
        <f aca="false">IF(BQ493&gt;=90, "Very Good", IF(BQ493&gt;=80, "Good", IF(BQ493&gt;=70, "Slightly Good", IF(BQ493&gt;=60, "Average", IF(BQ493&gt;=50, "Slightly Poor", IF(BQ493&gt;=40, "Poor", "Very Poor"))))))</f>
        <v>Very Good</v>
      </c>
      <c r="BT493" s="0" t="n">
        <f aca="false">9.81*LN(AH493)+30.6</f>
        <v>39.9735672757191</v>
      </c>
      <c r="BU493" s="0" t="str">
        <f aca="false">IF(BT493&lt;30, "Clean water", IF(AND(BT493&gt;=30, BT493&lt;40), "Hypolimia", IF(AND(BT493&gt;=40,BT493&lt;50), "Mesotrophic", IF(AND(BT493&gt;=50, BT493&lt;70), "Eutrophic", IF(BT493&gt;70,"Hypertrophic")))))</f>
        <v>Hypolimia</v>
      </c>
      <c r="BW493" s="0" t="e">
        <f aca="false">IF(G493/H493&gt;=1, "PLS CHECK", "")</f>
        <v>#DIV/0!</v>
      </c>
      <c r="BX493" s="0" t="str">
        <f aca="false">IF(AC493/J493&gt;=1, "PLS CHECK", "")</f>
        <v/>
      </c>
      <c r="BY493" s="0" t="str">
        <f aca="false">IF(AE493/J493&gt;=1, "PLS CHECK", "")</f>
        <v/>
      </c>
      <c r="BZ493" s="0" t="str">
        <f aca="false">IF(AD493/J493&gt;=1, "PLS CHECK", "")</f>
        <v/>
      </c>
      <c r="CA493" s="0" t="e">
        <f aca="false">IF(AF493/K493&gt;=1, "PLS CHECK", "")</f>
        <v>#DIV/0!</v>
      </c>
      <c r="CB493" s="0" t="e">
        <f aca="false">IF(AG493/K493&gt;=1, "PLS CHECK", "")</f>
        <v>#DIV/0!</v>
      </c>
    </row>
    <row r="494" customFormat="false" ht="12.5" hidden="false" customHeight="false" outlineLevel="0" collapsed="false">
      <c r="A494" s="0" t="n">
        <v>491</v>
      </c>
      <c r="B494" s="15" t="s">
        <v>137</v>
      </c>
      <c r="C494" s="16" t="s">
        <v>138</v>
      </c>
      <c r="D494" s="0" t="s">
        <v>157</v>
      </c>
      <c r="E494" s="0" t="n">
        <v>7.7</v>
      </c>
      <c r="F494" s="0" t="n">
        <v>8.8</v>
      </c>
      <c r="G494" s="37"/>
      <c r="H494" s="37"/>
      <c r="I494" s="0" t="n">
        <v>15.6</v>
      </c>
      <c r="J494" s="0" t="n">
        <v>8.984</v>
      </c>
      <c r="K494" s="0" t="n">
        <v>0.09</v>
      </c>
      <c r="L494" s="37"/>
      <c r="M494" s="0" t="n">
        <v>21.4</v>
      </c>
      <c r="O494" s="0" t="n">
        <v>614</v>
      </c>
      <c r="BD494" s="0" t="n">
        <v>3.483</v>
      </c>
      <c r="BF494" s="0" t="n">
        <f aca="false">IF(E494&lt;11,-3.6797*E494^2+48.115*E494-53.83,280.92*EXP(-0.2027*E494))</f>
        <v>98.486087</v>
      </c>
      <c r="BG494" s="0" t="n">
        <f aca="false">32.208*LN(F494)+21.438</f>
        <v>91.4824034455619</v>
      </c>
      <c r="BH494" s="0" t="n">
        <f aca="false">IF(G494&lt;=2, -10*G494+100, 88.958*EXP(-0.0755*G494))</f>
        <v>100</v>
      </c>
      <c r="BI494" s="0" t="n">
        <f aca="false">IF(I494&lt;=100, 0.0053*(I494)^2-1.0332*I494+100.76, 122.82*EXP(-0.0092*I494))</f>
        <v>85.931888</v>
      </c>
      <c r="BJ494" s="0" t="e">
        <f aca="false">IF(P494&lt;=1000, -6.942*LN(P494)+107.59, -36.304*LN(P494)+310.72)</f>
        <v>#VALUE!</v>
      </c>
      <c r="BK494" s="0" t="e">
        <f aca="false">BF494^0.04*BG494^0.22*BH494^0.51*BI494^0.06*BJ494^0.17</f>
        <v>#VALUE!</v>
      </c>
      <c r="BL494" s="0" t="e">
        <f aca="false">IF(BK494&gt;=90, "Very Good", IF(BK494&gt;=80, "Good", IF(BK494&gt;=70, "Slightly Good", IF(BK494&gt;=60, "Average", IF(BK494&gt;=50, "Slightly Poor", IF(BK494&gt;=40, "Poor", "Very Poor"))))))</f>
        <v>#VALUE!</v>
      </c>
      <c r="BM494" s="0" t="e">
        <f aca="false">IF(P494&lt;=1000, -6.942*LN(P494)+107.59, IF(AND(P494&gt;1000, P494&lt;=5213),-36.304*LN(P494)+310.72, IF(P494&gt;5213, 10)))</f>
        <v>#VALUE!</v>
      </c>
      <c r="BN494" s="0" t="e">
        <f aca="false">BF494^0.04*BG494^0.22*BH494^0.51*BI494^0.06*BM494^0.17</f>
        <v>#VALUE!</v>
      </c>
      <c r="BO494" s="0" t="e">
        <f aca="false">IF(BN494&gt;=90, "Very Good", IF(BN494&gt;=80, "Good", IF(BN494&gt;=70, "Slightly Good", IF(BN494&gt;=60, "Average", IF(BN494&gt;=50, "Slightly Poor", IF(BN494&gt;=40, "Poor", "Very Poor"))))))</f>
        <v>#VALUE!</v>
      </c>
      <c r="BP494" s="0" t="e">
        <f aca="false">IF(AJ494&lt;=1000, -6.942*LN(AJ494)+107.59, IF(AND(AJ494&gt;1000, AJ494&lt;=5213),-36.304*LN(AJ494)+310.72, IF(AJ494&gt;5213, 10)))</f>
        <v>#VALUE!</v>
      </c>
      <c r="BQ494" s="0" t="e">
        <f aca="false">BF494^0.04*BG494^0.22*BH494^0.51*BI494^0.06*BP494^0.17</f>
        <v>#VALUE!</v>
      </c>
      <c r="BR494" s="0" t="e">
        <f aca="false">IF(BQ494&gt;=90, "Very Good", IF(BQ494&gt;=80, "Good", IF(BQ494&gt;=70, "Slightly Good", IF(BQ494&gt;=60, "Average", IF(BQ494&gt;=50, "Slightly Poor", IF(BQ494&gt;=40, "Poor", "Very Poor"))))))</f>
        <v>#VALUE!</v>
      </c>
      <c r="BT494" s="0" t="e">
        <f aca="false">9.81*LN(AH494)+30.6</f>
        <v>#VALUE!</v>
      </c>
      <c r="BU494" s="0" t="e">
        <f aca="false">IF(BT494&lt;30, "Clean water", IF(AND(BT494&gt;=30, BT494&lt;40), "Hypolimia", IF(AND(BT494&gt;=40,BT494&lt;50), "Mesotrophic", IF(AND(BT494&gt;=50, BT494&lt;70), "Eutrophic", IF(BT494&gt;70,"Hypertrophic")))))</f>
        <v>#VALUE!</v>
      </c>
      <c r="BW494" s="0" t="e">
        <f aca="false">IF(G494/H494&gt;=1, "PLS CHECK", "")</f>
        <v>#DIV/0!</v>
      </c>
      <c r="BX494" s="0" t="str">
        <f aca="false">IF(AC494/J494&gt;=1, "PLS CHECK", "")</f>
        <v/>
      </c>
      <c r="BY494" s="0" t="str">
        <f aca="false">IF(AE494/J494&gt;=1, "PLS CHECK", "")</f>
        <v/>
      </c>
      <c r="BZ494" s="0" t="str">
        <f aca="false">IF(AD494/J494&gt;=1, "PLS CHECK", "")</f>
        <v/>
      </c>
      <c r="CA494" s="0" t="str">
        <f aca="false">IF(AF494/K494&gt;=1, "PLS CHECK", "")</f>
        <v/>
      </c>
      <c r="CB494" s="0" t="str">
        <f aca="false">IF(AG494/K494&gt;=1, "PLS CHECK", "")</f>
        <v/>
      </c>
    </row>
    <row r="495" customFormat="false" ht="12.5" hidden="false" customHeight="false" outlineLevel="0" collapsed="false">
      <c r="A495" s="0" t="n">
        <v>492</v>
      </c>
      <c r="B495" s="15" t="s">
        <v>93</v>
      </c>
      <c r="C495" s="16" t="s">
        <v>94</v>
      </c>
      <c r="D495" s="0" t="s">
        <v>157</v>
      </c>
      <c r="E495" s="0" t="n">
        <v>7.4</v>
      </c>
      <c r="F495" s="0" t="n">
        <v>7.7</v>
      </c>
      <c r="G495" s="37"/>
      <c r="H495" s="37"/>
      <c r="I495" s="37"/>
      <c r="J495" s="37"/>
      <c r="K495" s="37"/>
      <c r="L495" s="37"/>
      <c r="M495" s="0" t="n">
        <v>16.5</v>
      </c>
      <c r="N495" s="0" t="n">
        <v>0</v>
      </c>
      <c r="O495" s="0" t="n">
        <v>628</v>
      </c>
      <c r="P495" s="37"/>
      <c r="AC495" s="0" t="n">
        <v>9.404</v>
      </c>
      <c r="AD495" s="37"/>
      <c r="AE495" s="0" t="n">
        <v>4.831</v>
      </c>
      <c r="AF495" s="0" t="n">
        <v>0.08</v>
      </c>
      <c r="AG495" s="0" t="n">
        <v>0.035</v>
      </c>
      <c r="AH495" s="0" t="n">
        <v>24.8</v>
      </c>
      <c r="AJ495" s="37"/>
      <c r="BD495" s="0" t="n">
        <v>5.327</v>
      </c>
      <c r="BF495" s="0" t="n">
        <f aca="false">IF(E495&lt;11,-3.6797*E495^2+48.115*E495-53.83,280.92*EXP(-0.2027*E495))</f>
        <v>100.720628</v>
      </c>
      <c r="BG495" s="0" t="n">
        <f aca="false">32.208*LN(F495)+21.438</f>
        <v>87.1816243519112</v>
      </c>
      <c r="BH495" s="0" t="n">
        <f aca="false">IF(G495&lt;=2, -10*G495+100, 88.958*EXP(-0.0755*G495))</f>
        <v>100</v>
      </c>
      <c r="BI495" s="0" t="n">
        <f aca="false">IF(I495&lt;=100, 0.0053*(I495)^2-1.0332*I495+100.76, 122.82*EXP(-0.0092*I495))</f>
        <v>100.76</v>
      </c>
      <c r="BJ495" s="0" t="e">
        <f aca="false">IF(P495&lt;=1000, -6.942*LN(P495)+107.59, -36.304*LN(P495)+310.72)</f>
        <v>#VALUE!</v>
      </c>
      <c r="BK495" s="0" t="e">
        <f aca="false">BF495^0.04*BG495^0.22*BH495^0.51*BI495^0.06*BJ495^0.17</f>
        <v>#VALUE!</v>
      </c>
      <c r="BL495" s="0" t="e">
        <f aca="false">IF(BK495&gt;=90, "Very Good", IF(BK495&gt;=80, "Good", IF(BK495&gt;=70, "Slightly Good", IF(BK495&gt;=60, "Average", IF(BK495&gt;=50, "Slightly Poor", IF(BK495&gt;=40, "Poor", "Very Poor"))))))</f>
        <v>#VALUE!</v>
      </c>
      <c r="BM495" s="0" t="e">
        <f aca="false">IF(P495&lt;=1000, -6.942*LN(P495)+107.59, IF(AND(P495&gt;1000, P495&lt;=5213),-36.304*LN(P495)+310.72, IF(P495&gt;5213, 10)))</f>
        <v>#VALUE!</v>
      </c>
      <c r="BN495" s="0" t="e">
        <f aca="false">BF495^0.04*BG495^0.22*BH495^0.51*BI495^0.06*BM495^0.17</f>
        <v>#VALUE!</v>
      </c>
      <c r="BO495" s="0" t="e">
        <f aca="false">IF(BN495&gt;=90, "Very Good", IF(BN495&gt;=80, "Good", IF(BN495&gt;=70, "Slightly Good", IF(BN495&gt;=60, "Average", IF(BN495&gt;=50, "Slightly Poor", IF(BN495&gt;=40, "Poor", "Very Poor"))))))</f>
        <v>#VALUE!</v>
      </c>
      <c r="BP495" s="0" t="e">
        <f aca="false">IF(AJ495&lt;=1000, -6.942*LN(AJ495)+107.59, IF(AND(AJ495&gt;1000, AJ495&lt;=5213),-36.304*LN(AJ495)+310.72, IF(AJ495&gt;5213, 10)))</f>
        <v>#VALUE!</v>
      </c>
      <c r="BQ495" s="0" t="e">
        <f aca="false">BF495^0.04*BG495^0.22*BH495^0.51*BI495^0.06*BP495^0.17</f>
        <v>#VALUE!</v>
      </c>
      <c r="BR495" s="0" t="e">
        <f aca="false">IF(BQ495&gt;=90, "Very Good", IF(BQ495&gt;=80, "Good", IF(BQ495&gt;=70, "Slightly Good", IF(BQ495&gt;=60, "Average", IF(BQ495&gt;=50, "Slightly Poor", IF(BQ495&gt;=40, "Poor", "Very Poor"))))))</f>
        <v>#VALUE!</v>
      </c>
      <c r="BT495" s="0" t="n">
        <f aca="false">9.81*LN(AH495)+30.6</f>
        <v>62.0983762376069</v>
      </c>
      <c r="BU495" s="0" t="str">
        <f aca="false">IF(BT495&lt;30, "Clean water", IF(AND(BT495&gt;=30, BT495&lt;40), "Hypolimia", IF(AND(BT495&gt;=40,BT495&lt;50), "Mesotrophic", IF(AND(BT495&gt;=50, BT495&lt;70), "Eutrophic", IF(BT495&gt;70,"Hypertrophic")))))</f>
        <v>Eutrophic</v>
      </c>
      <c r="BW495" s="0" t="e">
        <f aca="false">IF(G495/H495&gt;=1, "PLS CHECK", "")</f>
        <v>#DIV/0!</v>
      </c>
      <c r="BX495" s="0" t="e">
        <f aca="false">IF(AC495/J495&gt;=1, "PLS CHECK", "")</f>
        <v>#DIV/0!</v>
      </c>
      <c r="BY495" s="0" t="e">
        <f aca="false">IF(AE495/J495&gt;=1, "PLS CHECK", "")</f>
        <v>#DIV/0!</v>
      </c>
      <c r="BZ495" s="0" t="e">
        <f aca="false">IF(AD495/J495&gt;=1, "PLS CHECK", "")</f>
        <v>#DIV/0!</v>
      </c>
      <c r="CA495" s="0" t="e">
        <f aca="false">IF(AF495/K495&gt;=1, "PLS CHECK", "")</f>
        <v>#DIV/0!</v>
      </c>
      <c r="CB495" s="0" t="e">
        <f aca="false">IF(AG495/K495&gt;=1, "PLS CHECK", "")</f>
        <v>#DIV/0!</v>
      </c>
    </row>
    <row r="496" customFormat="false" ht="12.5" hidden="false" customHeight="false" outlineLevel="0" collapsed="false">
      <c r="A496" s="0" t="n">
        <v>493</v>
      </c>
      <c r="B496" s="15" t="s">
        <v>95</v>
      </c>
      <c r="C496" s="16" t="s">
        <v>96</v>
      </c>
      <c r="D496" s="0" t="s">
        <v>157</v>
      </c>
      <c r="E496" s="37"/>
      <c r="F496" s="37"/>
      <c r="G496" s="37"/>
      <c r="H496" s="0" t="n">
        <v>8.2</v>
      </c>
      <c r="I496" s="0" t="n">
        <v>14.4</v>
      </c>
      <c r="J496" s="0" t="n">
        <v>9.835</v>
      </c>
      <c r="K496" s="0" t="n">
        <v>0.071</v>
      </c>
      <c r="L496" s="37"/>
      <c r="M496" s="0" t="n">
        <v>16.6</v>
      </c>
      <c r="N496" s="0" t="n">
        <v>0</v>
      </c>
      <c r="O496" s="0" t="n">
        <v>733</v>
      </c>
      <c r="P496" s="0" t="n">
        <v>8000</v>
      </c>
      <c r="AC496" s="0" t="n">
        <v>9.514</v>
      </c>
      <c r="AD496" s="37"/>
      <c r="AE496" s="0" t="n">
        <v>4.463</v>
      </c>
      <c r="AF496" s="0" t="n">
        <v>0.051</v>
      </c>
      <c r="AG496" s="0" t="n">
        <v>0.028</v>
      </c>
      <c r="AH496" s="0" t="n">
        <v>5.8</v>
      </c>
      <c r="AJ496" s="0" t="n">
        <v>20</v>
      </c>
      <c r="BF496" s="0" t="n">
        <f aca="false">IF(E496&lt;11,-3.6797*E496^2+48.115*E496-53.83,280.92*EXP(-0.2027*E496))</f>
        <v>-53.83</v>
      </c>
      <c r="BG496" s="0" t="e">
        <f aca="false">32.208*LN(F496)+21.438</f>
        <v>#VALUE!</v>
      </c>
      <c r="BH496" s="0" t="n">
        <f aca="false">IF(G496&lt;=2, -10*G496+100, 88.958*EXP(-0.0755*G496))</f>
        <v>100</v>
      </c>
      <c r="BI496" s="0" t="n">
        <f aca="false">IF(I496&lt;=100, 0.0053*(I496)^2-1.0332*I496+100.76, 122.82*EXP(-0.0092*I496))</f>
        <v>86.980928</v>
      </c>
      <c r="BJ496" s="0" t="n">
        <f aca="false">IF(P496&lt;=1000, -6.942*LN(P496)+107.59, -36.304*LN(P496)+310.72)</f>
        <v>-15.5511933773122</v>
      </c>
      <c r="BK496" s="0" t="e">
        <f aca="false">BF496^0.04*BG496^0.22*BH496^0.51*BI496^0.06*BJ496^0.17</f>
        <v>#VALUE!</v>
      </c>
      <c r="BL496" s="0" t="e">
        <f aca="false">IF(BK496&gt;=90, "Very Good", IF(BK496&gt;=80, "Good", IF(BK496&gt;=70, "Slightly Good", IF(BK496&gt;=60, "Average", IF(BK496&gt;=50, "Slightly Poor", IF(BK496&gt;=40, "Poor", "Very Poor"))))))</f>
        <v>#VALUE!</v>
      </c>
      <c r="BM496" s="0" t="n">
        <f aca="false">IF(P496&lt;=1000, -6.942*LN(P496)+107.59, IF(AND(P496&gt;1000, P496&lt;=5213),-36.304*LN(P496)+310.72, IF(P496&gt;5213, 10)))</f>
        <v>10</v>
      </c>
      <c r="BN496" s="0" t="e">
        <f aca="false">BF496^0.04*BG496^0.22*BH496^0.51*BI496^0.06*BM496^0.17</f>
        <v>#VALUE!</v>
      </c>
      <c r="BO496" s="0" t="e">
        <f aca="false">IF(BN496&gt;=90, "Very Good", IF(BN496&gt;=80, "Good", IF(BN496&gt;=70, "Slightly Good", IF(BN496&gt;=60, "Average", IF(BN496&gt;=50, "Slightly Poor", IF(BN496&gt;=40, "Poor", "Very Poor"))))))</f>
        <v>#VALUE!</v>
      </c>
      <c r="BP496" s="0" t="n">
        <f aca="false">IF(AJ496&lt;=1000, -6.942*LN(AJ496)+107.59, IF(AND(AJ496&gt;1000, AJ496&lt;=5213),-36.304*LN(AJ496)+310.72, IF(AJ496&gt;5213, 10)))</f>
        <v>86.7936265569882</v>
      </c>
      <c r="BQ496" s="0" t="e">
        <f aca="false">BF496^0.04*BG496^0.22*BH496^0.51*BI496^0.06*BP496^0.17</f>
        <v>#VALUE!</v>
      </c>
      <c r="BR496" s="0" t="e">
        <f aca="false">IF(BQ496&gt;=90, "Very Good", IF(BQ496&gt;=80, "Good", IF(BQ496&gt;=70, "Slightly Good", IF(BQ496&gt;=60, "Average", IF(BQ496&gt;=50, "Slightly Poor", IF(BQ496&gt;=40, "Poor", "Very Poor"))))))</f>
        <v>#VALUE!</v>
      </c>
      <c r="BT496" s="0" t="n">
        <f aca="false">9.81*LN(AH496)+30.6</f>
        <v>47.8445861711888</v>
      </c>
      <c r="BU496" s="0" t="str">
        <f aca="false">IF(BT496&lt;30, "Clean water", IF(AND(BT496&gt;=30, BT496&lt;40), "Hypolimia", IF(AND(BT496&gt;=40,BT496&lt;50), "Mesotrophic", IF(AND(BT496&gt;=50, BT496&lt;70), "Eutrophic", IF(BT496&gt;70,"Hypertrophic")))))</f>
        <v>Mesotrophic</v>
      </c>
      <c r="BW496" s="0" t="str">
        <f aca="false">IF(G496/H496&gt;=1, "PLS CHECK", "")</f>
        <v/>
      </c>
      <c r="BX496" s="0" t="str">
        <f aca="false">IF(AC496/J496&gt;=1, "PLS CHECK", "")</f>
        <v/>
      </c>
      <c r="BY496" s="0" t="str">
        <f aca="false">IF(AE496/J496&gt;=1, "PLS CHECK", "")</f>
        <v/>
      </c>
      <c r="BZ496" s="0" t="str">
        <f aca="false">IF(AD496/J496&gt;=1, "PLS CHECK", "")</f>
        <v/>
      </c>
      <c r="CA496" s="0" t="str">
        <f aca="false">IF(AF496/K496&gt;=1, "PLS CHECK", "")</f>
        <v/>
      </c>
      <c r="CB496" s="0" t="str">
        <f aca="false">IF(AG496/K496&gt;=1, "PLS CHECK", "")</f>
        <v/>
      </c>
    </row>
    <row r="497" customFormat="false" ht="12.5" hidden="false" customHeight="false" outlineLevel="0" collapsed="false">
      <c r="A497" s="0" t="n">
        <v>494</v>
      </c>
      <c r="B497" s="15" t="s">
        <v>97</v>
      </c>
      <c r="C497" s="16" t="s">
        <v>98</v>
      </c>
      <c r="D497" s="0" t="s">
        <v>157</v>
      </c>
      <c r="E497" s="37"/>
      <c r="F497" s="0" t="n">
        <v>12.5</v>
      </c>
      <c r="G497" s="0" t="n">
        <v>1.2</v>
      </c>
      <c r="H497" s="0" t="n">
        <v>3.6</v>
      </c>
      <c r="I497" s="0" t="n">
        <v>4.8</v>
      </c>
      <c r="J497" s="37"/>
      <c r="K497" s="0" t="n">
        <v>0.019</v>
      </c>
      <c r="L497" s="0" t="n">
        <v>1.6</v>
      </c>
      <c r="M497" s="0" t="n">
        <v>12.8</v>
      </c>
      <c r="N497" s="0" t="n">
        <v>0</v>
      </c>
      <c r="O497" s="0" t="n">
        <v>199</v>
      </c>
      <c r="P497" s="37"/>
      <c r="AC497" s="37"/>
      <c r="AD497" s="0" t="n">
        <v>0.082</v>
      </c>
      <c r="AE497" s="0" t="n">
        <v>1.733</v>
      </c>
      <c r="AF497" s="0" t="n">
        <v>0.011</v>
      </c>
      <c r="AG497" s="0" t="n">
        <v>0.012</v>
      </c>
      <c r="AH497" s="0" t="n">
        <v>10.1</v>
      </c>
      <c r="AJ497" s="0" t="n">
        <v>11</v>
      </c>
      <c r="BF497" s="0" t="n">
        <f aca="false">IF(E497&lt;11,-3.6797*E497^2+48.115*E497-53.83,280.92*EXP(-0.2027*E497))</f>
        <v>-53.83</v>
      </c>
      <c r="BG497" s="0" t="n">
        <f aca="false">32.208*LN(F497)+21.438</f>
        <v>102.78666817588</v>
      </c>
      <c r="BH497" s="0" t="n">
        <f aca="false">IF(G497&lt;=2, -10*G497+100, 88.958*EXP(-0.0755*G497))</f>
        <v>88</v>
      </c>
      <c r="BI497" s="0" t="n">
        <f aca="false">IF(I497&lt;=100, 0.0053*(I497)^2-1.0332*I497+100.76, 122.82*EXP(-0.0092*I497))</f>
        <v>95.922752</v>
      </c>
      <c r="BJ497" s="0" t="e">
        <f aca="false">IF(P497&lt;=1000, -6.942*LN(P497)+107.59, -36.304*LN(P497)+310.72)</f>
        <v>#VALUE!</v>
      </c>
      <c r="BK497" s="0" t="e">
        <f aca="false">BF497^0.04*BG497^0.22*BH497^0.51*BI497^0.06*BJ497^0.17</f>
        <v>#VALUE!</v>
      </c>
      <c r="BL497" s="0" t="e">
        <f aca="false">IF(BK497&gt;=90, "Very Good", IF(BK497&gt;=80, "Good", IF(BK497&gt;=70, "Slightly Good", IF(BK497&gt;=60, "Average", IF(BK497&gt;=50, "Slightly Poor", IF(BK497&gt;=40, "Poor", "Very Poor"))))))</f>
        <v>#VALUE!</v>
      </c>
      <c r="BM497" s="0" t="e">
        <f aca="false">IF(P497&lt;=1000, -6.942*LN(P497)+107.59, IF(AND(P497&gt;1000, P497&lt;=5213),-36.304*LN(P497)+310.72, IF(P497&gt;5213, 10)))</f>
        <v>#VALUE!</v>
      </c>
      <c r="BN497" s="0" t="e">
        <f aca="false">BF497^0.04*BG497^0.22*BH497^0.51*BI497^0.06*BM497^0.17</f>
        <v>#VALUE!</v>
      </c>
      <c r="BO497" s="0" t="e">
        <f aca="false">IF(BN497&gt;=90, "Very Good", IF(BN497&gt;=80, "Good", IF(BN497&gt;=70, "Slightly Good", IF(BN497&gt;=60, "Average", IF(BN497&gt;=50, "Slightly Poor", IF(BN497&gt;=40, "Poor", "Very Poor"))))))</f>
        <v>#VALUE!</v>
      </c>
      <c r="BP497" s="0" t="n">
        <f aca="false">IF(AJ497&lt;=1000, -6.942*LN(AJ497)+107.59, IF(AND(AJ497&gt;1000, AJ497&lt;=5213),-36.304*LN(AJ497)+310.72, IF(AJ497&gt;5213, 10)))</f>
        <v>90.9438110162337</v>
      </c>
      <c r="BQ497" s="0" t="n">
        <f aca="false">BF497^0.04*BG497^0.22*BH497^0.51*BI497^0.06*BP497^0.17</f>
        <v>-90.2526504518615</v>
      </c>
      <c r="BR497" s="0" t="str">
        <f aca="false">IF(BQ497&gt;=90, "Very Good", IF(BQ497&gt;=80, "Good", IF(BQ497&gt;=70, "Slightly Good", IF(BQ497&gt;=60, "Average", IF(BQ497&gt;=50, "Slightly Poor", IF(BQ497&gt;=40, "Poor", "Very Poor"))))))</f>
        <v>Very Poor</v>
      </c>
      <c r="BT497" s="0" t="n">
        <f aca="false">9.81*LN(AH497)+30.6</f>
        <v>53.2859725079412</v>
      </c>
      <c r="BU497" s="0" t="str">
        <f aca="false">IF(BT497&lt;30, "Clean water", IF(AND(BT497&gt;=30, BT497&lt;40), "Hypolimia", IF(AND(BT497&gt;=40,BT497&lt;50), "Mesotrophic", IF(AND(BT497&gt;=50, BT497&lt;70), "Eutrophic", IF(BT497&gt;70,"Hypertrophic")))))</f>
        <v>Eutrophic</v>
      </c>
      <c r="BW497" s="0" t="str">
        <f aca="false">IF(G497/H497&gt;=1, "PLS CHECK", "")</f>
        <v/>
      </c>
      <c r="BX497" s="0" t="e">
        <f aca="false">IF(AC497/J497&gt;=1, "PLS CHECK", "")</f>
        <v>#DIV/0!</v>
      </c>
      <c r="BY497" s="0" t="e">
        <f aca="false">IF(AE497/J497&gt;=1, "PLS CHECK", "")</f>
        <v>#DIV/0!</v>
      </c>
      <c r="BZ497" s="0" t="e">
        <f aca="false">IF(AD497/J497&gt;=1, "PLS CHECK", "")</f>
        <v>#DIV/0!</v>
      </c>
      <c r="CA497" s="0" t="str">
        <f aca="false">IF(AF497/K497&gt;=1, "PLS CHECK", "")</f>
        <v/>
      </c>
      <c r="CB497" s="0" t="str">
        <f aca="false">IF(AG497/K497&gt;=1, "PLS CHECK", "")</f>
        <v/>
      </c>
    </row>
    <row r="498" customFormat="false" ht="12.5" hidden="false" customHeight="false" outlineLevel="0" collapsed="false">
      <c r="A498" s="0" t="n">
        <v>495</v>
      </c>
      <c r="B498" s="15" t="s">
        <v>99</v>
      </c>
      <c r="C498" s="16" t="s">
        <v>100</v>
      </c>
      <c r="D498" s="0" t="s">
        <v>157</v>
      </c>
      <c r="E498" s="0" t="n">
        <v>7.8</v>
      </c>
      <c r="F498" s="0" t="n">
        <v>11.4</v>
      </c>
      <c r="G498" s="0" t="n">
        <v>1</v>
      </c>
      <c r="H498" s="0" t="n">
        <v>3.4</v>
      </c>
      <c r="I498" s="0" t="n">
        <v>8.8</v>
      </c>
      <c r="J498" s="0" t="n">
        <v>4.407</v>
      </c>
      <c r="K498" s="0" t="n">
        <v>0.037</v>
      </c>
      <c r="L498" s="0" t="n">
        <v>2.5</v>
      </c>
      <c r="M498" s="0" t="n">
        <v>13.6</v>
      </c>
      <c r="N498" s="0" t="n">
        <v>0</v>
      </c>
      <c r="O498" s="0" t="n">
        <v>622</v>
      </c>
      <c r="P498" s="0" t="n">
        <v>3000</v>
      </c>
      <c r="AC498" s="0" t="n">
        <v>4.185</v>
      </c>
      <c r="AD498" s="0" t="n">
        <v>0.034</v>
      </c>
      <c r="AE498" s="0" t="n">
        <v>3.692</v>
      </c>
      <c r="AF498" s="0" t="n">
        <v>0.027</v>
      </c>
      <c r="AG498" s="0" t="n">
        <v>0.027</v>
      </c>
      <c r="AH498" s="0" t="n">
        <v>4.7</v>
      </c>
      <c r="AJ498" s="0" t="n">
        <v>50</v>
      </c>
      <c r="BF498" s="0" t="n">
        <f aca="false">IF(E498&lt;11,-3.6797*E498^2+48.115*E498-53.83,280.92*EXP(-0.2027*E498))</f>
        <v>97.5940520000001</v>
      </c>
      <c r="BG498" s="0" t="n">
        <f aca="false">32.208*LN(F498)+21.438</f>
        <v>99.8198189507377</v>
      </c>
      <c r="BH498" s="0" t="n">
        <f aca="false">IF(G498&lt;=2, -10*G498+100, 88.958*EXP(-0.0755*G498))</f>
        <v>90</v>
      </c>
      <c r="BI498" s="0" t="n">
        <f aca="false">IF(I498&lt;=100, 0.0053*(I498)^2-1.0332*I498+100.76, 122.82*EXP(-0.0092*I498))</f>
        <v>92.078272</v>
      </c>
      <c r="BJ498" s="0" t="n">
        <f aca="false">IF(P498&lt;=1000, -6.942*LN(P498)+107.59, -36.304*LN(P498)+310.72)</f>
        <v>20.0568318240255</v>
      </c>
      <c r="BK498" s="0" t="n">
        <f aca="false">BF498^0.04*BG498^0.22*BH498^0.51*BI498^0.06*BJ498^0.17</f>
        <v>71.6642122161525</v>
      </c>
      <c r="BL498" s="0" t="str">
        <f aca="false">IF(BK498&gt;=90, "Very Good", IF(BK498&gt;=80, "Good", IF(BK498&gt;=70, "Slightly Good", IF(BK498&gt;=60, "Average", IF(BK498&gt;=50, "Slightly Poor", IF(BK498&gt;=40, "Poor", "Very Poor"))))))</f>
        <v>Slightly Good</v>
      </c>
      <c r="BM498" s="0" t="n">
        <f aca="false">IF(P498&lt;=1000, -6.942*LN(P498)+107.59, IF(AND(P498&gt;1000, P498&lt;=5213),-36.304*LN(P498)+310.72, IF(P498&gt;5213, 10)))</f>
        <v>20.0568318240255</v>
      </c>
      <c r="BN498" s="0" t="n">
        <f aca="false">BF498^0.04*BG498^0.22*BH498^0.51*BI498^0.06*BM498^0.17</f>
        <v>71.6642122161525</v>
      </c>
      <c r="BO498" s="0" t="str">
        <f aca="false">IF(BN498&gt;=90, "Very Good", IF(BN498&gt;=80, "Good", IF(BN498&gt;=70, "Slightly Good", IF(BN498&gt;=60, "Average", IF(BN498&gt;=50, "Slightly Poor", IF(BN498&gt;=40, "Poor", "Very Poor"))))))</f>
        <v>Slightly Good</v>
      </c>
      <c r="BP498" s="0" t="n">
        <f aca="false">IF(AJ498&lt;=1000, -6.942*LN(AJ498)+107.59, IF(AND(AJ498&gt;1000, AJ498&lt;=5213),-36.304*LN(AJ498)+310.72, IF(AJ498&gt;5213, 10)))</f>
        <v>80.4327362963178</v>
      </c>
      <c r="BQ498" s="0" t="n">
        <f aca="false">BF498^0.04*BG498^0.22*BH498^0.51*BI498^0.06*BP498^0.17</f>
        <v>90.7488892286566</v>
      </c>
      <c r="BR498" s="0" t="str">
        <f aca="false">IF(BQ498&gt;=90, "Very Good", IF(BQ498&gt;=80, "Good", IF(BQ498&gt;=70, "Slightly Good", IF(BQ498&gt;=60, "Average", IF(BQ498&gt;=50, "Slightly Poor", IF(BQ498&gt;=40, "Poor", "Very Poor"))))))</f>
        <v>Very Good</v>
      </c>
      <c r="BT498" s="0" t="n">
        <f aca="false">9.81*LN(AH498)+30.6</f>
        <v>45.7815882105041</v>
      </c>
      <c r="BU498" s="0" t="str">
        <f aca="false">IF(BT498&lt;30, "Clean water", IF(AND(BT498&gt;=30, BT498&lt;40), "Hypolimia", IF(AND(BT498&gt;=40,BT498&lt;50), "Mesotrophic", IF(AND(BT498&gt;=50, BT498&lt;70), "Eutrophic", IF(BT498&gt;70,"Hypertrophic")))))</f>
        <v>Mesotrophic</v>
      </c>
      <c r="BW498" s="0" t="str">
        <f aca="false">IF(G498/H498&gt;=1, "PLS CHECK", "")</f>
        <v/>
      </c>
      <c r="BX498" s="0" t="str">
        <f aca="false">IF(AC498/J498&gt;=1, "PLS CHECK", "")</f>
        <v/>
      </c>
      <c r="BY498" s="0" t="str">
        <f aca="false">IF(AE498/J498&gt;=1, "PLS CHECK", "")</f>
        <v/>
      </c>
      <c r="BZ498" s="0" t="str">
        <f aca="false">IF(AD498/J498&gt;=1, "PLS CHECK", "")</f>
        <v/>
      </c>
      <c r="CA498" s="0" t="str">
        <f aca="false">IF(AF498/K498&gt;=1, "PLS CHECK", "")</f>
        <v/>
      </c>
      <c r="CB498" s="0" t="str">
        <f aca="false">IF(AG498/K498&gt;=1, "PLS CHECK", "")</f>
        <v/>
      </c>
    </row>
    <row r="499" customFormat="false" ht="12.5" hidden="false" customHeight="false" outlineLevel="0" collapsed="false">
      <c r="A499" s="0" t="n">
        <v>496</v>
      </c>
      <c r="B499" s="15" t="s">
        <v>99</v>
      </c>
      <c r="C499" s="16" t="s">
        <v>100</v>
      </c>
      <c r="D499" s="0" t="s">
        <v>157</v>
      </c>
      <c r="E499" s="0" t="n">
        <v>7.8</v>
      </c>
      <c r="F499" s="0" t="n">
        <v>10.3</v>
      </c>
      <c r="G499" s="0" t="n">
        <v>3.2</v>
      </c>
      <c r="H499" s="0" t="n">
        <v>6.5</v>
      </c>
      <c r="I499" s="37"/>
      <c r="J499" s="0" t="n">
        <v>6.445</v>
      </c>
      <c r="K499" s="37"/>
      <c r="L499" s="0" t="n">
        <v>3.3</v>
      </c>
      <c r="M499" s="0" t="n">
        <v>18.5</v>
      </c>
      <c r="O499" s="0" t="n">
        <v>517</v>
      </c>
      <c r="BD499" s="0" t="n">
        <v>0.409</v>
      </c>
      <c r="BF499" s="0" t="n">
        <f aca="false">IF(E499&lt;11,-3.6797*E499^2+48.115*E499-53.83,280.92*EXP(-0.2027*E499))</f>
        <v>97.5940520000001</v>
      </c>
      <c r="BG499" s="0" t="n">
        <f aca="false">32.208*LN(F499)+21.438</f>
        <v>96.5516905777479</v>
      </c>
      <c r="BH499" s="0" t="n">
        <f aca="false">IF(G499&lt;=2, -10*G499+100, 88.958*EXP(-0.0755*G499))</f>
        <v>69.8649678413399</v>
      </c>
      <c r="BI499" s="0" t="n">
        <f aca="false">IF(I499&lt;=100, 0.0053*(I499)^2-1.0332*I499+100.76, 122.82*EXP(-0.0092*I499))</f>
        <v>100.76</v>
      </c>
      <c r="BJ499" s="0" t="e">
        <f aca="false">IF(P499&lt;=1000, -6.942*LN(P499)+107.59, -36.304*LN(P499)+310.72)</f>
        <v>#VALUE!</v>
      </c>
      <c r="BK499" s="0" t="e">
        <f aca="false">BF499^0.04*BG499^0.22*BH499^0.51*BI499^0.06*BJ499^0.17</f>
        <v>#VALUE!</v>
      </c>
      <c r="BL499" s="0" t="e">
        <f aca="false">IF(BK499&gt;=90, "Very Good", IF(BK499&gt;=80, "Good", IF(BK499&gt;=70, "Slightly Good", IF(BK499&gt;=60, "Average", IF(BK499&gt;=50, "Slightly Poor", IF(BK499&gt;=40, "Poor", "Very Poor"))))))</f>
        <v>#VALUE!</v>
      </c>
      <c r="BM499" s="0" t="e">
        <f aca="false">IF(P499&lt;=1000, -6.942*LN(P499)+107.59, IF(AND(P499&gt;1000, P499&lt;=5213),-36.304*LN(P499)+310.72, IF(P499&gt;5213, 10)))</f>
        <v>#VALUE!</v>
      </c>
      <c r="BN499" s="0" t="e">
        <f aca="false">BF499^0.04*BG499^0.22*BH499^0.51*BI499^0.06*BM499^0.17</f>
        <v>#VALUE!</v>
      </c>
      <c r="BO499" s="0" t="e">
        <f aca="false">IF(BN499&gt;=90, "Very Good", IF(BN499&gt;=80, "Good", IF(BN499&gt;=70, "Slightly Good", IF(BN499&gt;=60, "Average", IF(BN499&gt;=50, "Slightly Poor", IF(BN499&gt;=40, "Poor", "Very Poor"))))))</f>
        <v>#VALUE!</v>
      </c>
      <c r="BP499" s="0" t="e">
        <f aca="false">IF(AJ499&lt;=1000, -6.942*LN(AJ499)+107.59, IF(AND(AJ499&gt;1000, AJ499&lt;=5213),-36.304*LN(AJ499)+310.72, IF(AJ499&gt;5213, 10)))</f>
        <v>#VALUE!</v>
      </c>
      <c r="BQ499" s="0" t="e">
        <f aca="false">BF499^0.04*BG499^0.22*BH499^0.51*BI499^0.06*BP499^0.17</f>
        <v>#VALUE!</v>
      </c>
      <c r="BR499" s="0" t="e">
        <f aca="false">IF(BQ499&gt;=90, "Very Good", IF(BQ499&gt;=80, "Good", IF(BQ499&gt;=70, "Slightly Good", IF(BQ499&gt;=60, "Average", IF(BQ499&gt;=50, "Slightly Poor", IF(BQ499&gt;=40, "Poor", "Very Poor"))))))</f>
        <v>#VALUE!</v>
      </c>
      <c r="BT499" s="0" t="e">
        <f aca="false">9.81*LN(AH499)+30.6</f>
        <v>#VALUE!</v>
      </c>
      <c r="BU499" s="0" t="e">
        <f aca="false">IF(BT499&lt;30, "Clean water", IF(AND(BT499&gt;=30, BT499&lt;40), "Hypolimia", IF(AND(BT499&gt;=40,BT499&lt;50), "Mesotrophic", IF(AND(BT499&gt;=50, BT499&lt;70), "Eutrophic", IF(BT499&gt;70,"Hypertrophic")))))</f>
        <v>#VALUE!</v>
      </c>
      <c r="BW499" s="0" t="str">
        <f aca="false">IF(G499/H499&gt;=1, "PLS CHECK", "")</f>
        <v/>
      </c>
      <c r="BX499" s="0" t="str">
        <f aca="false">IF(AC499/J499&gt;=1, "PLS CHECK", "")</f>
        <v/>
      </c>
      <c r="BY499" s="0" t="str">
        <f aca="false">IF(AE499/J499&gt;=1, "PLS CHECK", "")</f>
        <v/>
      </c>
      <c r="BZ499" s="0" t="str">
        <f aca="false">IF(AD499/J499&gt;=1, "PLS CHECK", "")</f>
        <v/>
      </c>
      <c r="CA499" s="0" t="e">
        <f aca="false">IF(AF499/K499&gt;=1, "PLS CHECK", "")</f>
        <v>#DIV/0!</v>
      </c>
      <c r="CB499" s="0" t="e">
        <f aca="false">IF(AG499/K499&gt;=1, "PLS CHECK", "")</f>
        <v>#DIV/0!</v>
      </c>
    </row>
    <row r="500" customFormat="false" ht="12.5" hidden="false" customHeight="false" outlineLevel="0" collapsed="false">
      <c r="A500" s="0" t="n">
        <v>497</v>
      </c>
      <c r="B500" s="15" t="s">
        <v>101</v>
      </c>
      <c r="C500" s="16" t="s">
        <v>102</v>
      </c>
      <c r="D500" s="0" t="s">
        <v>157</v>
      </c>
      <c r="E500" s="0" t="n">
        <v>7.8</v>
      </c>
      <c r="F500" s="0" t="n">
        <v>10</v>
      </c>
      <c r="G500" s="0" t="n">
        <v>3.2</v>
      </c>
      <c r="H500" s="0" t="n">
        <v>5.7</v>
      </c>
      <c r="I500" s="0" t="n">
        <v>14.6</v>
      </c>
      <c r="J500" s="0" t="n">
        <v>3.62</v>
      </c>
      <c r="K500" s="0" t="n">
        <v>0.074</v>
      </c>
      <c r="L500" s="0" t="n">
        <v>2.7</v>
      </c>
      <c r="M500" s="0" t="n">
        <v>13.9</v>
      </c>
      <c r="N500" s="0" t="n">
        <v>0</v>
      </c>
      <c r="O500" s="0" t="n">
        <v>243</v>
      </c>
      <c r="P500" s="0" t="n">
        <v>2100</v>
      </c>
      <c r="AC500" s="0" t="n">
        <v>3.333</v>
      </c>
      <c r="AD500" s="0" t="n">
        <v>0.555</v>
      </c>
      <c r="AE500" s="0" t="n">
        <v>2.523</v>
      </c>
      <c r="AF500" s="0" t="n">
        <v>0.03</v>
      </c>
      <c r="AG500" s="0" t="n">
        <v>0.019</v>
      </c>
      <c r="AH500" s="37"/>
      <c r="AJ500" s="0" t="n">
        <v>38</v>
      </c>
      <c r="BF500" s="0" t="n">
        <f aca="false">IF(E500&lt;11,-3.6797*E500^2+48.115*E500-53.83,280.92*EXP(-0.2027*E500))</f>
        <v>97.5940520000001</v>
      </c>
      <c r="BG500" s="0" t="n">
        <f aca="false">32.208*LN(F500)+21.438</f>
        <v>95.5996606751522</v>
      </c>
      <c r="BH500" s="0" t="n">
        <f aca="false">IF(G500&lt;=2, -10*G500+100, 88.958*EXP(-0.0755*G500))</f>
        <v>69.8649678413399</v>
      </c>
      <c r="BI500" s="0" t="n">
        <f aca="false">IF(I500&lt;=100, 0.0053*(I500)^2-1.0332*I500+100.76, 122.82*EXP(-0.0092*I500))</f>
        <v>86.805028</v>
      </c>
      <c r="BJ500" s="0" t="n">
        <f aca="false">IF(P500&lt;=1000, -6.942*LN(P500)+107.59, -36.304*LN(P500)+310.72)</f>
        <v>33.0055589887772</v>
      </c>
      <c r="BK500" s="0" t="n">
        <f aca="false">BF500^0.04*BG500^0.22*BH500^0.51*BI500^0.06*BJ500^0.17</f>
        <v>67.6584674351959</v>
      </c>
      <c r="BL500" s="0" t="str">
        <f aca="false">IF(BK500&gt;=90, "Very Good", IF(BK500&gt;=80, "Good", IF(BK500&gt;=70, "Slightly Good", IF(BK500&gt;=60, "Average", IF(BK500&gt;=50, "Slightly Poor", IF(BK500&gt;=40, "Poor", "Very Poor"))))))</f>
        <v>Average</v>
      </c>
      <c r="BM500" s="0" t="n">
        <f aca="false">IF(P500&lt;=1000, -6.942*LN(P500)+107.59, IF(AND(P500&gt;1000, P500&lt;=5213),-36.304*LN(P500)+310.72, IF(P500&gt;5213, 10)))</f>
        <v>33.0055589887772</v>
      </c>
      <c r="BN500" s="0" t="n">
        <f aca="false">BF500^0.04*BG500^0.22*BH500^0.51*BI500^0.06*BM500^0.17</f>
        <v>67.6584674351959</v>
      </c>
      <c r="BO500" s="0" t="str">
        <f aca="false">IF(BN500&gt;=90, "Very Good", IF(BN500&gt;=80, "Good", IF(BN500&gt;=70, "Slightly Good", IF(BN500&gt;=60, "Average", IF(BN500&gt;=50, "Slightly Poor", IF(BN500&gt;=40, "Poor", "Very Poor"))))))</f>
        <v>Average</v>
      </c>
      <c r="BP500" s="0" t="n">
        <f aca="false">IF(AJ500&lt;=1000, -6.942*LN(AJ500)+107.59, IF(AND(AJ500&gt;1000, AJ500&lt;=5213),-36.304*LN(AJ500)+310.72, IF(AJ500&gt;5213, 10)))</f>
        <v>82.3378768791794</v>
      </c>
      <c r="BQ500" s="0" t="n">
        <f aca="false">BF500^0.04*BG500^0.22*BH500^0.51*BI500^0.06*BP500^0.17</f>
        <v>79.0340601882648</v>
      </c>
      <c r="BR500" s="0" t="str">
        <f aca="false">IF(BQ500&gt;=90, "Very Good", IF(BQ500&gt;=80, "Good", IF(BQ500&gt;=70, "Slightly Good", IF(BQ500&gt;=60, "Average", IF(BQ500&gt;=50, "Slightly Poor", IF(BQ500&gt;=40, "Poor", "Very Poor"))))))</f>
        <v>Slightly Good</v>
      </c>
      <c r="BT500" s="0" t="e">
        <f aca="false">9.81*LN(AH500)+30.6</f>
        <v>#VALUE!</v>
      </c>
      <c r="BU500" s="0" t="e">
        <f aca="false">IF(BT500&lt;30, "Clean water", IF(AND(BT500&gt;=30, BT500&lt;40), "Hypolimia", IF(AND(BT500&gt;=40,BT500&lt;50), "Mesotrophic", IF(AND(BT500&gt;=50, BT500&lt;70), "Eutrophic", IF(BT500&gt;70,"Hypertrophic")))))</f>
        <v>#VALUE!</v>
      </c>
      <c r="BW500" s="0" t="str">
        <f aca="false">IF(G500/H500&gt;=1, "PLS CHECK", "")</f>
        <v/>
      </c>
      <c r="BX500" s="0" t="str">
        <f aca="false">IF(AC500/J500&gt;=1, "PLS CHECK", "")</f>
        <v/>
      </c>
      <c r="BY500" s="0" t="str">
        <f aca="false">IF(AE500/J500&gt;=1, "PLS CHECK", "")</f>
        <v/>
      </c>
      <c r="BZ500" s="0" t="str">
        <f aca="false">IF(AD500/J500&gt;=1, "PLS CHECK", "")</f>
        <v/>
      </c>
      <c r="CA500" s="0" t="str">
        <f aca="false">IF(AF500/K500&gt;=1, "PLS CHECK", "")</f>
        <v/>
      </c>
      <c r="CB500" s="0" t="str">
        <f aca="false">IF(AG500/K500&gt;=1, "PLS CHECK", "")</f>
        <v/>
      </c>
    </row>
    <row r="501" customFormat="false" ht="12.5" hidden="false" customHeight="false" outlineLevel="0" collapsed="false">
      <c r="A501" s="0" t="n">
        <v>498</v>
      </c>
      <c r="B501" s="15" t="s">
        <v>103</v>
      </c>
      <c r="C501" s="16" t="s">
        <v>104</v>
      </c>
      <c r="D501" s="0" t="s">
        <v>157</v>
      </c>
      <c r="E501" s="37"/>
      <c r="F501" s="0" t="n">
        <v>13.4</v>
      </c>
      <c r="G501" s="0" t="n">
        <v>2.7</v>
      </c>
      <c r="H501" s="0" t="n">
        <v>3.9</v>
      </c>
      <c r="I501" s="0" t="n">
        <v>16.8</v>
      </c>
      <c r="J501" s="0" t="n">
        <v>6.536</v>
      </c>
      <c r="K501" s="37"/>
      <c r="L501" s="0" t="n">
        <v>2.2</v>
      </c>
      <c r="M501" s="0" t="n">
        <v>14.6</v>
      </c>
      <c r="N501" s="0" t="n">
        <v>0</v>
      </c>
      <c r="O501" s="0" t="n">
        <v>484</v>
      </c>
      <c r="P501" s="0" t="n">
        <v>1800</v>
      </c>
      <c r="AC501" s="0" t="n">
        <v>6.077</v>
      </c>
      <c r="AD501" s="0" t="n">
        <v>0.04</v>
      </c>
      <c r="AE501" s="0" t="n">
        <v>5.98</v>
      </c>
      <c r="AF501" s="0" t="n">
        <v>0.012</v>
      </c>
      <c r="AG501" s="0" t="n">
        <v>0.004</v>
      </c>
      <c r="AH501" s="0" t="n">
        <v>12.5</v>
      </c>
      <c r="AJ501" s="0" t="n">
        <v>20</v>
      </c>
      <c r="BF501" s="0" t="n">
        <f aca="false">IF(E501&lt;11,-3.6797*E501^2+48.115*E501-53.83,280.92*EXP(-0.2027*E501))</f>
        <v>-53.83</v>
      </c>
      <c r="BG501" s="0" t="n">
        <f aca="false">32.208*LN(F501)+21.438</f>
        <v>105.025963601667</v>
      </c>
      <c r="BH501" s="0" t="n">
        <f aca="false">IF(G501&lt;=2, -10*G501+100, 88.958*EXP(-0.0755*G501))</f>
        <v>72.5527837174588</v>
      </c>
      <c r="BI501" s="0" t="n">
        <f aca="false">IF(I501&lt;=100, 0.0053*(I501)^2-1.0332*I501+100.76, 122.82*EXP(-0.0092*I501))</f>
        <v>84.898112</v>
      </c>
      <c r="BJ501" s="0" t="n">
        <f aca="false">IF(P501&lt;=1000, -6.942*LN(P501)+107.59, -36.304*LN(P501)+310.72)</f>
        <v>38.601845269226</v>
      </c>
      <c r="BK501" s="0" t="n">
        <f aca="false">BF501^0.04*BG501^0.22*BH501^0.51*BI501^0.06*BJ501^0.17</f>
        <v>-70.5207751994644</v>
      </c>
      <c r="BL501" s="0" t="str">
        <f aca="false">IF(BK501&gt;=90, "Very Good", IF(BK501&gt;=80, "Good", IF(BK501&gt;=70, "Slightly Good", IF(BK501&gt;=60, "Average", IF(BK501&gt;=50, "Slightly Poor", IF(BK501&gt;=40, "Poor", "Very Poor"))))))</f>
        <v>Very Poor</v>
      </c>
      <c r="BM501" s="0" t="n">
        <f aca="false">IF(P501&lt;=1000, -6.942*LN(P501)+107.59, IF(AND(P501&gt;1000, P501&lt;=5213),-36.304*LN(P501)+310.72, IF(P501&gt;5213, 10)))</f>
        <v>38.601845269226</v>
      </c>
      <c r="BN501" s="0" t="n">
        <f aca="false">BF501^0.04*BG501^0.22*BH501^0.51*BI501^0.06*BM501^0.17</f>
        <v>-70.5207751994644</v>
      </c>
      <c r="BO501" s="0" t="str">
        <f aca="false">IF(BN501&gt;=90, "Very Good", IF(BN501&gt;=80, "Good", IF(BN501&gt;=70, "Slightly Good", IF(BN501&gt;=60, "Average", IF(BN501&gt;=50, "Slightly Poor", IF(BN501&gt;=40, "Poor", "Very Poor"))))))</f>
        <v>Very Poor</v>
      </c>
      <c r="BP501" s="0" t="n">
        <f aca="false">IF(AJ501&lt;=1000, -6.942*LN(AJ501)+107.59, IF(AND(AJ501&gt;1000, AJ501&lt;=5213),-36.304*LN(AJ501)+310.72, IF(AJ501&gt;5213, 10)))</f>
        <v>86.7936265569882</v>
      </c>
      <c r="BQ501" s="0" t="n">
        <f aca="false">BF501^0.04*BG501^0.22*BH501^0.51*BI501^0.06*BP501^0.17</f>
        <v>-80.9350498347757</v>
      </c>
      <c r="BR501" s="0" t="str">
        <f aca="false">IF(BQ501&gt;=90, "Very Good", IF(BQ501&gt;=80, "Good", IF(BQ501&gt;=70, "Slightly Good", IF(BQ501&gt;=60, "Average", IF(BQ501&gt;=50, "Slightly Poor", IF(BQ501&gt;=40, "Poor", "Very Poor"))))))</f>
        <v>Very Poor</v>
      </c>
      <c r="BT501" s="0" t="n">
        <f aca="false">9.81*LN(AH501)+30.6</f>
        <v>55.377398000664</v>
      </c>
      <c r="BU501" s="0" t="str">
        <f aca="false">IF(BT501&lt;30, "Clean water", IF(AND(BT501&gt;=30, BT501&lt;40), "Hypolimia", IF(AND(BT501&gt;=40,BT501&lt;50), "Mesotrophic", IF(AND(BT501&gt;=50, BT501&lt;70), "Eutrophic", IF(BT501&gt;70,"Hypertrophic")))))</f>
        <v>Eutrophic</v>
      </c>
      <c r="BW501" s="0" t="str">
        <f aca="false">IF(G501/H501&gt;=1, "PLS CHECK", "")</f>
        <v/>
      </c>
      <c r="BX501" s="0" t="str">
        <f aca="false">IF(AC501/J501&gt;=1, "PLS CHECK", "")</f>
        <v/>
      </c>
      <c r="BY501" s="0" t="str">
        <f aca="false">IF(AE501/J501&gt;=1, "PLS CHECK", "")</f>
        <v/>
      </c>
      <c r="BZ501" s="0" t="str">
        <f aca="false">IF(AD501/J501&gt;=1, "PLS CHECK", "")</f>
        <v/>
      </c>
      <c r="CA501" s="0" t="e">
        <f aca="false">IF(AF501/K501&gt;=1, "PLS CHECK", "")</f>
        <v>#DIV/0!</v>
      </c>
      <c r="CB501" s="0" t="e">
        <f aca="false">IF(AG501/K501&gt;=1, "PLS CHECK", "")</f>
        <v>#DIV/0!</v>
      </c>
    </row>
    <row r="502" customFormat="false" ht="12.5" hidden="false" customHeight="false" outlineLevel="0" collapsed="false">
      <c r="A502" s="0" t="n">
        <v>499</v>
      </c>
      <c r="B502" s="15" t="s">
        <v>105</v>
      </c>
      <c r="C502" s="16" t="s">
        <v>106</v>
      </c>
      <c r="D502" s="0" t="s">
        <v>157</v>
      </c>
      <c r="E502" s="0" t="n">
        <v>8.2</v>
      </c>
      <c r="F502" s="0" t="n">
        <v>12.2</v>
      </c>
      <c r="G502" s="0" t="n">
        <v>1.2</v>
      </c>
      <c r="H502" s="0" t="n">
        <v>3.7</v>
      </c>
      <c r="I502" s="0" t="n">
        <v>3.6</v>
      </c>
      <c r="J502" s="37"/>
      <c r="K502" s="0" t="n">
        <v>0.021</v>
      </c>
      <c r="L502" s="0" t="n">
        <v>1.6</v>
      </c>
      <c r="M502" s="0" t="n">
        <v>13.2</v>
      </c>
      <c r="N502" s="0" t="n">
        <v>0</v>
      </c>
      <c r="O502" s="0" t="n">
        <v>209</v>
      </c>
      <c r="P502" s="37"/>
      <c r="AC502" s="0" t="n">
        <v>2.018</v>
      </c>
      <c r="AD502" s="0" t="n">
        <v>0.086</v>
      </c>
      <c r="AE502" s="0" t="n">
        <v>1.736</v>
      </c>
      <c r="AF502" s="0" t="n">
        <v>0.008</v>
      </c>
      <c r="AG502" s="0" t="n">
        <v>0.001</v>
      </c>
      <c r="AH502" s="0" t="n">
        <v>12.2</v>
      </c>
      <c r="AJ502" s="0" t="n">
        <v>19</v>
      </c>
      <c r="BF502" s="0" t="n">
        <f aca="false">IF(E502&lt;11,-3.6797*E502^2+48.115*E502-53.83,280.92*EXP(-0.2027*E502))</f>
        <v>93.289972</v>
      </c>
      <c r="BG502" s="0" t="n">
        <f aca="false">32.208*LN(F502)+21.438</f>
        <v>102.004249133617</v>
      </c>
      <c r="BH502" s="0" t="n">
        <f aca="false">IF(G502&lt;=2, -10*G502+100, 88.958*EXP(-0.0755*G502))</f>
        <v>88</v>
      </c>
      <c r="BI502" s="0" t="n">
        <f aca="false">IF(I502&lt;=100, 0.0053*(I502)^2-1.0332*I502+100.76, 122.82*EXP(-0.0092*I502))</f>
        <v>97.109168</v>
      </c>
      <c r="BJ502" s="0" t="e">
        <f aca="false">IF(P502&lt;=1000, -6.942*LN(P502)+107.59, -36.304*LN(P502)+310.72)</f>
        <v>#VALUE!</v>
      </c>
      <c r="BK502" s="0" t="e">
        <f aca="false">BF502^0.04*BG502^0.22*BH502^0.51*BI502^0.06*BJ502^0.17</f>
        <v>#VALUE!</v>
      </c>
      <c r="BL502" s="0" t="e">
        <f aca="false">IF(BK502&gt;=90, "Very Good", IF(BK502&gt;=80, "Good", IF(BK502&gt;=70, "Slightly Good", IF(BK502&gt;=60, "Average", IF(BK502&gt;=50, "Slightly Poor", IF(BK502&gt;=40, "Poor", "Very Poor"))))))</f>
        <v>#VALUE!</v>
      </c>
      <c r="BM502" s="0" t="e">
        <f aca="false">IF(P502&lt;=1000, -6.942*LN(P502)+107.59, IF(AND(P502&gt;1000, P502&lt;=5213),-36.304*LN(P502)+310.72, IF(P502&gt;5213, 10)))</f>
        <v>#VALUE!</v>
      </c>
      <c r="BN502" s="0" t="e">
        <f aca="false">BF502^0.04*BG502^0.22*BH502^0.51*BI502^0.06*BM502^0.17</f>
        <v>#VALUE!</v>
      </c>
      <c r="BO502" s="0" t="e">
        <f aca="false">IF(BN502&gt;=90, "Very Good", IF(BN502&gt;=80, "Good", IF(BN502&gt;=70, "Slightly Good", IF(BN502&gt;=60, "Average", IF(BN502&gt;=50, "Slightly Poor", IF(BN502&gt;=40, "Poor", "Very Poor"))))))</f>
        <v>#VALUE!</v>
      </c>
      <c r="BP502" s="0" t="n">
        <f aca="false">IF(AJ502&lt;=1000, -6.942*LN(AJ502)+107.59, IF(AND(AJ502&gt;1000, AJ502&lt;=5213),-36.304*LN(AJ502)+310.72, IF(AJ502&gt;5213, 10)))</f>
        <v>87.1497046066266</v>
      </c>
      <c r="BQ502" s="0" t="n">
        <f aca="false">BF502^0.04*BG502^0.22*BH502^0.51*BI502^0.06*BP502^0.17</f>
        <v>91.5074386873082</v>
      </c>
      <c r="BR502" s="0" t="str">
        <f aca="false">IF(BQ502&gt;=90, "Very Good", IF(BQ502&gt;=80, "Good", IF(BQ502&gt;=70, "Slightly Good", IF(BQ502&gt;=60, "Average", IF(BQ502&gt;=50, "Slightly Poor", IF(BQ502&gt;=40, "Poor", "Very Poor"))))))</f>
        <v>Very Good</v>
      </c>
      <c r="BT502" s="0" t="n">
        <f aca="false">9.81*LN(AH502)+30.6</f>
        <v>55.1390866865617</v>
      </c>
      <c r="BU502" s="0" t="str">
        <f aca="false">IF(BT502&lt;30, "Clean water", IF(AND(BT502&gt;=30, BT502&lt;40), "Hypolimia", IF(AND(BT502&gt;=40,BT502&lt;50), "Mesotrophic", IF(AND(BT502&gt;=50, BT502&lt;70), "Eutrophic", IF(BT502&gt;70,"Hypertrophic")))))</f>
        <v>Eutrophic</v>
      </c>
      <c r="BW502" s="0" t="str">
        <f aca="false">IF(G502/H502&gt;=1, "PLS CHECK", "")</f>
        <v/>
      </c>
      <c r="BX502" s="0" t="e">
        <f aca="false">IF(AC502/J502&gt;=1, "PLS CHECK", "")</f>
        <v>#DIV/0!</v>
      </c>
      <c r="BY502" s="0" t="e">
        <f aca="false">IF(AE502/J502&gt;=1, "PLS CHECK", "")</f>
        <v>#DIV/0!</v>
      </c>
      <c r="BZ502" s="0" t="e">
        <f aca="false">IF(AD502/J502&gt;=1, "PLS CHECK", "")</f>
        <v>#DIV/0!</v>
      </c>
      <c r="CA502" s="0" t="str">
        <f aca="false">IF(AF502/K502&gt;=1, "PLS CHECK", "")</f>
        <v/>
      </c>
      <c r="CB502" s="0" t="str">
        <f aca="false">IF(AG502/K502&gt;=1, "PLS CHECK", "")</f>
        <v/>
      </c>
    </row>
    <row r="503" customFormat="false" ht="12.5" hidden="false" customHeight="false" outlineLevel="0" collapsed="false">
      <c r="A503" s="0" t="n">
        <v>500</v>
      </c>
      <c r="B503" s="15" t="s">
        <v>107</v>
      </c>
      <c r="C503" s="16" t="s">
        <v>108</v>
      </c>
      <c r="D503" s="0" t="s">
        <v>157</v>
      </c>
      <c r="E503" s="37"/>
      <c r="F503" s="37"/>
      <c r="G503" s="0" t="n">
        <v>0.7</v>
      </c>
      <c r="H503" s="37"/>
      <c r="I503" s="0" t="n">
        <v>2.4</v>
      </c>
      <c r="J503" s="0" t="n">
        <v>5.732</v>
      </c>
      <c r="K503" s="0" t="n">
        <v>0.027</v>
      </c>
      <c r="L503" s="37"/>
      <c r="M503" s="0" t="n">
        <v>15.2</v>
      </c>
      <c r="N503" s="0" t="n">
        <v>0</v>
      </c>
      <c r="O503" s="0" t="n">
        <v>592</v>
      </c>
      <c r="P503" s="0" t="n">
        <v>7000</v>
      </c>
      <c r="AC503" s="0" t="n">
        <v>5.667</v>
      </c>
      <c r="AD503" s="37"/>
      <c r="AE503" s="0" t="n">
        <v>5.512</v>
      </c>
      <c r="AF503" s="0" t="n">
        <v>0.018</v>
      </c>
      <c r="AG503" s="0" t="n">
        <v>0.014</v>
      </c>
      <c r="AH503" s="0" t="n">
        <v>3.7</v>
      </c>
      <c r="AJ503" s="0" t="n">
        <v>300</v>
      </c>
      <c r="BF503" s="0" t="n">
        <f aca="false">IF(E503&lt;11,-3.6797*E503^2+48.115*E503-53.83,280.92*EXP(-0.2027*E503))</f>
        <v>-53.83</v>
      </c>
      <c r="BG503" s="0" t="e">
        <f aca="false">32.208*LN(F503)+21.438</f>
        <v>#VALUE!</v>
      </c>
      <c r="BH503" s="0" t="n">
        <f aca="false">IF(G503&lt;=2, -10*G503+100, 88.958*EXP(-0.0755*G503))</f>
        <v>93</v>
      </c>
      <c r="BI503" s="0" t="n">
        <f aca="false">IF(I503&lt;=100, 0.0053*(I503)^2-1.0332*I503+100.76, 122.82*EXP(-0.0092*I503))</f>
        <v>98.310848</v>
      </c>
      <c r="BJ503" s="0" t="n">
        <f aca="false">IF(P503&lt;=1000, -6.942*LN(P503)+107.59, -36.304*LN(P503)+310.72)</f>
        <v>-10.7034696994716</v>
      </c>
      <c r="BK503" s="0" t="e">
        <f aca="false">BF503^0.04*BG503^0.22*BH503^0.51*BI503^0.06*BJ503^0.17</f>
        <v>#VALUE!</v>
      </c>
      <c r="BL503" s="0" t="e">
        <f aca="false">IF(BK503&gt;=90, "Very Good", IF(BK503&gt;=80, "Good", IF(BK503&gt;=70, "Slightly Good", IF(BK503&gt;=60, "Average", IF(BK503&gt;=50, "Slightly Poor", IF(BK503&gt;=40, "Poor", "Very Poor"))))))</f>
        <v>#VALUE!</v>
      </c>
      <c r="BM503" s="0" t="n">
        <f aca="false">IF(P503&lt;=1000, -6.942*LN(P503)+107.59, IF(AND(P503&gt;1000, P503&lt;=5213),-36.304*LN(P503)+310.72, IF(P503&gt;5213, 10)))</f>
        <v>10</v>
      </c>
      <c r="BN503" s="0" t="e">
        <f aca="false">BF503^0.04*BG503^0.22*BH503^0.51*BI503^0.06*BM503^0.17</f>
        <v>#VALUE!</v>
      </c>
      <c r="BO503" s="0" t="e">
        <f aca="false">IF(BN503&gt;=90, "Very Good", IF(BN503&gt;=80, "Good", IF(BN503&gt;=70, "Slightly Good", IF(BN503&gt;=60, "Average", IF(BN503&gt;=50, "Slightly Poor", IF(BN503&gt;=40, "Poor", "Very Poor"))))))</f>
        <v>#VALUE!</v>
      </c>
      <c r="BP503" s="0" t="n">
        <f aca="false">IF(AJ503&lt;=1000, -6.942*LN(AJ503)+107.59, IF(AND(AJ503&gt;1000, AJ503&lt;=5213),-36.304*LN(AJ503)+310.72, IF(AJ503&gt;5213, 10)))</f>
        <v>67.9943420609366</v>
      </c>
      <c r="BQ503" s="0" t="e">
        <f aca="false">BF503^0.04*BG503^0.22*BH503^0.51*BI503^0.06*BP503^0.17</f>
        <v>#VALUE!</v>
      </c>
      <c r="BR503" s="0" t="e">
        <f aca="false">IF(BQ503&gt;=90, "Very Good", IF(BQ503&gt;=80, "Good", IF(BQ503&gt;=70, "Slightly Good", IF(BQ503&gt;=60, "Average", IF(BQ503&gt;=50, "Slightly Poor", IF(BQ503&gt;=40, "Poor", "Very Poor"))))))</f>
        <v>#VALUE!</v>
      </c>
      <c r="BT503" s="0" t="n">
        <f aca="false">9.81*LN(AH503)+30.6</f>
        <v>43.4347449607683</v>
      </c>
      <c r="BU503" s="0" t="str">
        <f aca="false">IF(BT503&lt;30, "Clean water", IF(AND(BT503&gt;=30, BT503&lt;40), "Hypolimia", IF(AND(BT503&gt;=40,BT503&lt;50), "Mesotrophic", IF(AND(BT503&gt;=50, BT503&lt;70), "Eutrophic", IF(BT503&gt;70,"Hypertrophic")))))</f>
        <v>Mesotrophic</v>
      </c>
      <c r="BW503" s="0" t="e">
        <f aca="false">IF(G503/H503&gt;=1, "PLS CHECK", "")</f>
        <v>#DIV/0!</v>
      </c>
      <c r="BX503" s="0" t="str">
        <f aca="false">IF(AC503/J503&gt;=1, "PLS CHECK", "")</f>
        <v/>
      </c>
      <c r="BY503" s="0" t="str">
        <f aca="false">IF(AE503/J503&gt;=1, "PLS CHECK", "")</f>
        <v/>
      </c>
      <c r="BZ503" s="0" t="str">
        <f aca="false">IF(AD503/J503&gt;=1, "PLS CHECK", "")</f>
        <v/>
      </c>
      <c r="CA503" s="0" t="str">
        <f aca="false">IF(AF503/K503&gt;=1, "PLS CHECK", "")</f>
        <v/>
      </c>
      <c r="CB503" s="0" t="str">
        <f aca="false">IF(AG503/K503&gt;=1, "PLS CHECK", "")</f>
        <v/>
      </c>
    </row>
    <row r="504" customFormat="false" ht="12.5" hidden="false" customHeight="false" outlineLevel="0" collapsed="false">
      <c r="A504" s="0" t="n">
        <v>501</v>
      </c>
      <c r="B504" s="15" t="s">
        <v>109</v>
      </c>
      <c r="C504" s="16" t="s">
        <v>110</v>
      </c>
      <c r="D504" s="0" t="s">
        <v>157</v>
      </c>
      <c r="E504" s="0" t="n">
        <v>7.4</v>
      </c>
      <c r="F504" s="0" t="n">
        <v>9.6</v>
      </c>
      <c r="G504" s="37"/>
      <c r="H504" s="0" t="n">
        <v>8.3</v>
      </c>
      <c r="I504" s="0" t="n">
        <v>15.5</v>
      </c>
      <c r="J504" s="0" t="n">
        <v>9.034</v>
      </c>
      <c r="K504" s="37"/>
      <c r="L504" s="0" t="n">
        <v>4.8</v>
      </c>
      <c r="M504" s="0" t="n">
        <v>17.5</v>
      </c>
      <c r="O504" s="0" t="n">
        <v>468</v>
      </c>
      <c r="AC504" s="0" t="n">
        <v>8.635</v>
      </c>
      <c r="AD504" s="0" t="n">
        <v>0.411</v>
      </c>
      <c r="AE504" s="0" t="n">
        <v>6.624</v>
      </c>
      <c r="AF504" s="0" t="n">
        <v>0.105</v>
      </c>
      <c r="AG504" s="0" t="n">
        <v>0.078</v>
      </c>
      <c r="BD504" s="0" t="n">
        <v>2.382</v>
      </c>
      <c r="BF504" s="0" t="n">
        <f aca="false">IF(E504&lt;11,-3.6797*E504^2+48.115*E504-53.83,280.92*EXP(-0.2027*E504))</f>
        <v>100.720628</v>
      </c>
      <c r="BG504" s="0" t="n">
        <f aca="false">32.208*LN(F504)+21.438</f>
        <v>94.2848658756438</v>
      </c>
      <c r="BH504" s="0" t="n">
        <f aca="false">IF(G504&lt;=2, -10*G504+100, 88.958*EXP(-0.0755*G504))</f>
        <v>100</v>
      </c>
      <c r="BI504" s="0" t="n">
        <f aca="false">IF(I504&lt;=100, 0.0053*(I504)^2-1.0332*I504+100.76, 122.82*EXP(-0.0092*I504))</f>
        <v>86.018725</v>
      </c>
      <c r="BJ504" s="0" t="e">
        <f aca="false">IF(P504&lt;=1000, -6.942*LN(P504)+107.59, -36.304*LN(P504)+310.72)</f>
        <v>#VALUE!</v>
      </c>
      <c r="BK504" s="0" t="e">
        <f aca="false">BF504^0.04*BG504^0.22*BH504^0.51*BI504^0.06*BJ504^0.17</f>
        <v>#VALUE!</v>
      </c>
      <c r="BL504" s="0" t="e">
        <f aca="false">IF(BK504&gt;=90, "Very Good", IF(BK504&gt;=80, "Good", IF(BK504&gt;=70, "Slightly Good", IF(BK504&gt;=60, "Average", IF(BK504&gt;=50, "Slightly Poor", IF(BK504&gt;=40, "Poor", "Very Poor"))))))</f>
        <v>#VALUE!</v>
      </c>
      <c r="BM504" s="0" t="e">
        <f aca="false">IF(P504&lt;=1000, -6.942*LN(P504)+107.59, IF(AND(P504&gt;1000, P504&lt;=5213),-36.304*LN(P504)+310.72, IF(P504&gt;5213, 10)))</f>
        <v>#VALUE!</v>
      </c>
      <c r="BN504" s="0" t="e">
        <f aca="false">BF504^0.04*BG504^0.22*BH504^0.51*BI504^0.06*BM504^0.17</f>
        <v>#VALUE!</v>
      </c>
      <c r="BO504" s="0" t="e">
        <f aca="false">IF(BN504&gt;=90, "Very Good", IF(BN504&gt;=80, "Good", IF(BN504&gt;=70, "Slightly Good", IF(BN504&gt;=60, "Average", IF(BN504&gt;=50, "Slightly Poor", IF(BN504&gt;=40, "Poor", "Very Poor"))))))</f>
        <v>#VALUE!</v>
      </c>
      <c r="BP504" s="0" t="e">
        <f aca="false">IF(AJ504&lt;=1000, -6.942*LN(AJ504)+107.59, IF(AND(AJ504&gt;1000, AJ504&lt;=5213),-36.304*LN(AJ504)+310.72, IF(AJ504&gt;5213, 10)))</f>
        <v>#VALUE!</v>
      </c>
      <c r="BQ504" s="0" t="e">
        <f aca="false">BF504^0.04*BG504^0.22*BH504^0.51*BI504^0.06*BP504^0.17</f>
        <v>#VALUE!</v>
      </c>
      <c r="BR504" s="0" t="e">
        <f aca="false">IF(BQ504&gt;=90, "Very Good", IF(BQ504&gt;=80, "Good", IF(BQ504&gt;=70, "Slightly Good", IF(BQ504&gt;=60, "Average", IF(BQ504&gt;=50, "Slightly Poor", IF(BQ504&gt;=40, "Poor", "Very Poor"))))))</f>
        <v>#VALUE!</v>
      </c>
      <c r="BT504" s="0" t="e">
        <f aca="false">9.81*LN(AH504)+30.6</f>
        <v>#VALUE!</v>
      </c>
      <c r="BU504" s="0" t="e">
        <f aca="false">IF(BT504&lt;30, "Clean water", IF(AND(BT504&gt;=30, BT504&lt;40), "Hypolimia", IF(AND(BT504&gt;=40,BT504&lt;50), "Mesotrophic", IF(AND(BT504&gt;=50, BT504&lt;70), "Eutrophic", IF(BT504&gt;70,"Hypertrophic")))))</f>
        <v>#VALUE!</v>
      </c>
      <c r="BW504" s="0" t="str">
        <f aca="false">IF(G504/H504&gt;=1, "PLS CHECK", "")</f>
        <v/>
      </c>
      <c r="BX504" s="0" t="str">
        <f aca="false">IF(AC504/J504&gt;=1, "PLS CHECK", "")</f>
        <v/>
      </c>
      <c r="BY504" s="0" t="str">
        <f aca="false">IF(AE504/J504&gt;=1, "PLS CHECK", "")</f>
        <v/>
      </c>
      <c r="BZ504" s="0" t="str">
        <f aca="false">IF(AD504/J504&gt;=1, "PLS CHECK", "")</f>
        <v/>
      </c>
      <c r="CA504" s="0" t="e">
        <f aca="false">IF(AF504/K504&gt;=1, "PLS CHECK", "")</f>
        <v>#DIV/0!</v>
      </c>
      <c r="CB504" s="0" t="e">
        <f aca="false">IF(AG504/K504&gt;=1, "PLS CHECK", "")</f>
        <v>#DIV/0!</v>
      </c>
    </row>
    <row r="505" customFormat="false" ht="12.5" hidden="false" customHeight="false" outlineLevel="0" collapsed="false">
      <c r="A505" s="0" t="n">
        <v>502</v>
      </c>
      <c r="B505" s="15" t="s">
        <v>111</v>
      </c>
      <c r="C505" s="16" t="s">
        <v>112</v>
      </c>
      <c r="D505" s="0" t="s">
        <v>157</v>
      </c>
      <c r="E505" s="0" t="n">
        <v>7.5</v>
      </c>
      <c r="F505" s="0" t="n">
        <v>12.1</v>
      </c>
      <c r="G505" s="0" t="n">
        <v>2.3</v>
      </c>
      <c r="H505" s="0" t="n">
        <v>4.4</v>
      </c>
      <c r="I505" s="0" t="n">
        <v>10.6</v>
      </c>
      <c r="J505" s="0" t="n">
        <v>7.961</v>
      </c>
      <c r="K505" s="0" t="n">
        <v>0.084</v>
      </c>
      <c r="L505" s="0" t="n">
        <v>4</v>
      </c>
      <c r="M505" s="0" t="n">
        <v>16.9</v>
      </c>
      <c r="N505" s="0" t="n">
        <v>0</v>
      </c>
      <c r="O505" s="0" t="n">
        <v>544</v>
      </c>
      <c r="P505" s="0" t="n">
        <v>17000</v>
      </c>
      <c r="AC505" s="0" t="n">
        <v>7.789</v>
      </c>
      <c r="AD505" s="0" t="n">
        <v>0.128</v>
      </c>
      <c r="AE505" s="37"/>
      <c r="AF505" s="0" t="n">
        <v>0.061</v>
      </c>
      <c r="AG505" s="0" t="n">
        <v>0.054</v>
      </c>
      <c r="AH505" s="0" t="n">
        <v>5.5</v>
      </c>
      <c r="AJ505" s="0" t="n">
        <v>180</v>
      </c>
      <c r="BF505" s="0" t="n">
        <f aca="false">IF(E505&lt;11,-3.6797*E505^2+48.115*E505-53.83,280.92*EXP(-0.2027*E505))</f>
        <v>100.049375</v>
      </c>
      <c r="BG505" s="0" t="n">
        <f aca="false">32.208*LN(F505)+21.438</f>
        <v>101.739161217428</v>
      </c>
      <c r="BH505" s="0" t="n">
        <f aca="false">IF(G505&lt;=2, -10*G505+100, 88.958*EXP(-0.0755*G505))</f>
        <v>74.7772988969374</v>
      </c>
      <c r="BI505" s="0" t="n">
        <f aca="false">IF(I505&lt;=100, 0.0053*(I505)^2-1.0332*I505+100.76, 122.82*EXP(-0.0092*I505))</f>
        <v>90.403588</v>
      </c>
      <c r="BJ505" s="0" t="n">
        <f aca="false">IF(P505&lt;=1000, -6.942*LN(P505)+107.59, -36.304*LN(P505)+310.72)</f>
        <v>-42.9161248907844</v>
      </c>
      <c r="BK505" s="0" t="e">
        <f aca="false">BF505^0.04*BG505^0.22*BH505^0.51*BI505^0.06*BJ505^0.17</f>
        <v>#NUM!</v>
      </c>
      <c r="BL505" s="0" t="e">
        <f aca="false">IF(BK505&gt;=90, "Very Good", IF(BK505&gt;=80, "Good", IF(BK505&gt;=70, "Slightly Good", IF(BK505&gt;=60, "Average", IF(BK505&gt;=50, "Slightly Poor", IF(BK505&gt;=40, "Poor", "Very Poor"))))))</f>
        <v>#NUM!</v>
      </c>
      <c r="BM505" s="0" t="n">
        <f aca="false">IF(P505&lt;=1000, -6.942*LN(P505)+107.59, IF(AND(P505&gt;1000, P505&lt;=5213),-36.304*LN(P505)+310.72, IF(P505&gt;5213, 10)))</f>
        <v>10</v>
      </c>
      <c r="BN505" s="0" t="n">
        <f aca="false">BF505^0.04*BG505^0.22*BH505^0.51*BI505^0.06*BM505^0.17</f>
        <v>58.1633876312696</v>
      </c>
      <c r="BO505" s="0" t="str">
        <f aca="false">IF(BN505&gt;=90, "Very Good", IF(BN505&gt;=80, "Good", IF(BN505&gt;=70, "Slightly Good", IF(BN505&gt;=60, "Average", IF(BN505&gt;=50, "Slightly Poor", IF(BN505&gt;=40, "Poor", "Very Poor"))))))</f>
        <v>Slightly Poor</v>
      </c>
      <c r="BP505" s="0" t="n">
        <f aca="false">IF(AJ505&lt;=1000, -6.942*LN(AJ505)+107.59, IF(AND(AJ505&gt;1000, AJ505&lt;=5213),-36.304*LN(AJ505)+310.72, IF(AJ505&gt;5213, 10)))</f>
        <v>71.5404935411202</v>
      </c>
      <c r="BQ505" s="0" t="n">
        <f aca="false">BF505^0.04*BG505^0.22*BH505^0.51*BI505^0.06*BP505^0.17</f>
        <v>81.268739126485</v>
      </c>
      <c r="BR505" s="0" t="str">
        <f aca="false">IF(BQ505&gt;=90, "Very Good", IF(BQ505&gt;=80, "Good", IF(BQ505&gt;=70, "Slightly Good", IF(BQ505&gt;=60, "Average", IF(BQ505&gt;=50, "Slightly Poor", IF(BQ505&gt;=40, "Poor", "Very Poor"))))))</f>
        <v>Good</v>
      </c>
      <c r="BT505" s="0" t="n">
        <f aca="false">9.81*LN(AH505)+30.6</f>
        <v>47.323578784859</v>
      </c>
      <c r="BU505" s="0" t="str">
        <f aca="false">IF(BT505&lt;30, "Clean water", IF(AND(BT505&gt;=30, BT505&lt;40), "Hypolimia", IF(AND(BT505&gt;=40,BT505&lt;50), "Mesotrophic", IF(AND(BT505&gt;=50, BT505&lt;70), "Eutrophic", IF(BT505&gt;70,"Hypertrophic")))))</f>
        <v>Mesotrophic</v>
      </c>
      <c r="BW505" s="0" t="str">
        <f aca="false">IF(G505/H505&gt;=1, "PLS CHECK", "")</f>
        <v/>
      </c>
      <c r="BX505" s="0" t="str">
        <f aca="false">IF(AC505/J505&gt;=1, "PLS CHECK", "")</f>
        <v/>
      </c>
      <c r="BY505" s="0" t="str">
        <f aca="false">IF(AE505/J505&gt;=1, "PLS CHECK", "")</f>
        <v/>
      </c>
      <c r="BZ505" s="0" t="str">
        <f aca="false">IF(AD505/J505&gt;=1, "PLS CHECK", "")</f>
        <v/>
      </c>
      <c r="CA505" s="0" t="str">
        <f aca="false">IF(AF505/K505&gt;=1, "PLS CHECK", "")</f>
        <v/>
      </c>
      <c r="CB505" s="0" t="str">
        <f aca="false">IF(AG505/K505&gt;=1, "PLS CHECK", "")</f>
        <v/>
      </c>
    </row>
    <row r="506" customFormat="false" ht="12.5" hidden="false" customHeight="false" outlineLevel="0" collapsed="false">
      <c r="A506" s="0" t="n">
        <v>503</v>
      </c>
      <c r="B506" s="15" t="s">
        <v>113</v>
      </c>
      <c r="C506" s="16" t="s">
        <v>114</v>
      </c>
      <c r="D506" s="0" t="s">
        <v>157</v>
      </c>
      <c r="E506" s="0" t="n">
        <v>7.7</v>
      </c>
      <c r="F506" s="0" t="n">
        <v>10.3</v>
      </c>
      <c r="G506" s="0" t="n">
        <v>1.7</v>
      </c>
      <c r="H506" s="0" t="n">
        <v>4.6</v>
      </c>
      <c r="I506" s="0" t="n">
        <v>4</v>
      </c>
      <c r="J506" s="0" t="n">
        <v>6.896</v>
      </c>
      <c r="K506" s="0" t="n">
        <v>0.044</v>
      </c>
      <c r="L506" s="0" t="n">
        <v>3.4</v>
      </c>
      <c r="M506" s="0" t="n">
        <v>14.6</v>
      </c>
      <c r="N506" s="0" t="n">
        <v>0</v>
      </c>
      <c r="O506" s="0" t="n">
        <v>533</v>
      </c>
      <c r="P506" s="0" t="n">
        <v>6000</v>
      </c>
      <c r="AC506" s="0" t="n">
        <v>6.716</v>
      </c>
      <c r="AD506" s="0" t="n">
        <v>0.196</v>
      </c>
      <c r="AE506" s="0" t="n">
        <v>5.961</v>
      </c>
      <c r="AF506" s="0" t="n">
        <v>0.03</v>
      </c>
      <c r="AG506" s="0" t="n">
        <v>0.024</v>
      </c>
      <c r="AH506" s="0" t="n">
        <v>4.3</v>
      </c>
      <c r="AJ506" s="0" t="n">
        <v>50</v>
      </c>
      <c r="BF506" s="0" t="n">
        <f aca="false">IF(E506&lt;11,-3.6797*E506^2+48.115*E506-53.83,280.92*EXP(-0.2027*E506))</f>
        <v>98.486087</v>
      </c>
      <c r="BG506" s="0" t="n">
        <f aca="false">32.208*LN(F506)+21.438</f>
        <v>96.5516905777479</v>
      </c>
      <c r="BH506" s="0" t="n">
        <f aca="false">IF(G506&lt;=2, -10*G506+100, 88.958*EXP(-0.0755*G506))</f>
        <v>83</v>
      </c>
      <c r="BI506" s="0" t="n">
        <f aca="false">IF(I506&lt;=100, 0.0053*(I506)^2-1.0332*I506+100.76, 122.82*EXP(-0.0092*I506))</f>
        <v>96.712</v>
      </c>
      <c r="BJ506" s="0" t="n">
        <f aca="false">IF(P506&lt;=1000, -6.942*LN(P506)+107.59, -36.304*LN(P506)+310.72)</f>
        <v>-5.10718341902276</v>
      </c>
      <c r="BK506" s="0" t="e">
        <f aca="false">BF506^0.04*BG506^0.22*BH506^0.51*BI506^0.06*BJ506^0.17</f>
        <v>#NUM!</v>
      </c>
      <c r="BL506" s="0" t="e">
        <f aca="false">IF(BK506&gt;=90, "Very Good", IF(BK506&gt;=80, "Good", IF(BK506&gt;=70, "Slightly Good", IF(BK506&gt;=60, "Average", IF(BK506&gt;=50, "Slightly Poor", IF(BK506&gt;=40, "Poor", "Very Poor"))))))</f>
        <v>#NUM!</v>
      </c>
      <c r="BM506" s="0" t="n">
        <f aca="false">IF(P506&lt;=1000, -6.942*LN(P506)+107.59, IF(AND(P506&gt;1000, P506&lt;=5213),-36.304*LN(P506)+310.72, IF(P506&gt;5213, 10)))</f>
        <v>10</v>
      </c>
      <c r="BN506" s="0" t="n">
        <f aca="false">BF506^0.04*BG506^0.22*BH506^0.51*BI506^0.06*BM506^0.17</f>
        <v>60.8472308655601</v>
      </c>
      <c r="BO506" s="0" t="str">
        <f aca="false">IF(BN506&gt;=90, "Very Good", IF(BN506&gt;=80, "Good", IF(BN506&gt;=70, "Slightly Good", IF(BN506&gt;=60, "Average", IF(BN506&gt;=50, "Slightly Poor", IF(BN506&gt;=40, "Poor", "Very Poor"))))))</f>
        <v>Average</v>
      </c>
      <c r="BP506" s="0" t="n">
        <f aca="false">IF(AJ506&lt;=1000, -6.942*LN(AJ506)+107.59, IF(AND(AJ506&gt;1000, AJ506&lt;=5213),-36.304*LN(AJ506)+310.72, IF(AJ506&gt;5213, 10)))</f>
        <v>80.4327362963178</v>
      </c>
      <c r="BQ506" s="0" t="n">
        <f aca="false">BF506^0.04*BG506^0.22*BH506^0.51*BI506^0.06*BP506^0.17</f>
        <v>86.7290125622629</v>
      </c>
      <c r="BR506" s="0" t="str">
        <f aca="false">IF(BQ506&gt;=90, "Very Good", IF(BQ506&gt;=80, "Good", IF(BQ506&gt;=70, "Slightly Good", IF(BQ506&gt;=60, "Average", IF(BQ506&gt;=50, "Slightly Poor", IF(BQ506&gt;=40, "Poor", "Very Poor"))))))</f>
        <v>Good</v>
      </c>
      <c r="BT506" s="0" t="n">
        <f aca="false">9.81*LN(AH506)+30.6</f>
        <v>44.9090133726823</v>
      </c>
      <c r="BU506" s="0" t="str">
        <f aca="false">IF(BT506&lt;30, "Clean water", IF(AND(BT506&gt;=30, BT506&lt;40), "Hypolimia", IF(AND(BT506&gt;=40,BT506&lt;50), "Mesotrophic", IF(AND(BT506&gt;=50, BT506&lt;70), "Eutrophic", IF(BT506&gt;70,"Hypertrophic")))))</f>
        <v>Mesotrophic</v>
      </c>
      <c r="BW506" s="0" t="str">
        <f aca="false">IF(G506/H506&gt;=1, "PLS CHECK", "")</f>
        <v/>
      </c>
      <c r="BX506" s="0" t="str">
        <f aca="false">IF(AC506/J506&gt;=1, "PLS CHECK", "")</f>
        <v/>
      </c>
      <c r="BY506" s="0" t="str">
        <f aca="false">IF(AE506/J506&gt;=1, "PLS CHECK", "")</f>
        <v/>
      </c>
      <c r="BZ506" s="0" t="str">
        <f aca="false">IF(AD506/J506&gt;=1, "PLS CHECK", "")</f>
        <v/>
      </c>
      <c r="CA506" s="0" t="str">
        <f aca="false">IF(AF506/K506&gt;=1, "PLS CHECK", "")</f>
        <v/>
      </c>
      <c r="CB506" s="0" t="str">
        <f aca="false">IF(AG506/K506&gt;=1, "PLS CHECK", "")</f>
        <v/>
      </c>
    </row>
    <row r="507" customFormat="false" ht="12.5" hidden="false" customHeight="false" outlineLevel="0" collapsed="false">
      <c r="A507" s="0" t="n">
        <v>504</v>
      </c>
      <c r="B507" s="15" t="s">
        <v>115</v>
      </c>
      <c r="C507" s="16" t="s">
        <v>116</v>
      </c>
      <c r="D507" s="0" t="s">
        <v>157</v>
      </c>
      <c r="E507" s="37"/>
      <c r="F507" s="0" t="n">
        <v>9.7</v>
      </c>
      <c r="G507" s="37"/>
      <c r="H507" s="0" t="n">
        <v>6.8</v>
      </c>
      <c r="I507" s="0" t="n">
        <v>6.4</v>
      </c>
      <c r="J507" s="37"/>
      <c r="K507" s="0" t="n">
        <v>0.155</v>
      </c>
      <c r="L507" s="0" t="n">
        <v>5.2</v>
      </c>
      <c r="M507" s="0" t="n">
        <v>18.3</v>
      </c>
      <c r="N507" s="0" t="n">
        <v>0</v>
      </c>
      <c r="O507" s="0" t="n">
        <v>621</v>
      </c>
      <c r="P507" s="37"/>
      <c r="AC507" s="37"/>
      <c r="AD507" s="37"/>
      <c r="AE507" s="37"/>
      <c r="AF507" s="37"/>
      <c r="AG507" s="37"/>
      <c r="AH507" s="0" t="n">
        <v>3.8</v>
      </c>
      <c r="AJ507" s="37"/>
      <c r="BF507" s="0" t="n">
        <f aca="false">IF(E507&lt;11,-3.6797*E507^2+48.115*E507-53.83,280.92*EXP(-0.2027*E507))</f>
        <v>-53.83</v>
      </c>
      <c r="BG507" s="0" t="n">
        <f aca="false">32.208*LN(F507)+21.438</f>
        <v>94.6186305204847</v>
      </c>
      <c r="BH507" s="0" t="n">
        <f aca="false">IF(G507&lt;=2, -10*G507+100, 88.958*EXP(-0.0755*G507))</f>
        <v>100</v>
      </c>
      <c r="BI507" s="0" t="n">
        <f aca="false">IF(I507&lt;=100, 0.0053*(I507)^2-1.0332*I507+100.76, 122.82*EXP(-0.0092*I507))</f>
        <v>94.364608</v>
      </c>
      <c r="BJ507" s="0" t="e">
        <f aca="false">IF(P507&lt;=1000, -6.942*LN(P507)+107.59, -36.304*LN(P507)+310.72)</f>
        <v>#VALUE!</v>
      </c>
      <c r="BK507" s="0" t="e">
        <f aca="false">BF507^0.04*BG507^0.22*BH507^0.51*BI507^0.06*BJ507^0.17</f>
        <v>#VALUE!</v>
      </c>
      <c r="BL507" s="0" t="e">
        <f aca="false">IF(BK507&gt;=90, "Very Good", IF(BK507&gt;=80, "Good", IF(BK507&gt;=70, "Slightly Good", IF(BK507&gt;=60, "Average", IF(BK507&gt;=50, "Slightly Poor", IF(BK507&gt;=40, "Poor", "Very Poor"))))))</f>
        <v>#VALUE!</v>
      </c>
      <c r="BM507" s="0" t="e">
        <f aca="false">IF(P507&lt;=1000, -6.942*LN(P507)+107.59, IF(AND(P507&gt;1000, P507&lt;=5213),-36.304*LN(P507)+310.72, IF(P507&gt;5213, 10)))</f>
        <v>#VALUE!</v>
      </c>
      <c r="BN507" s="0" t="e">
        <f aca="false">BF507^0.04*BG507^0.22*BH507^0.51*BI507^0.06*BM507^0.17</f>
        <v>#VALUE!</v>
      </c>
      <c r="BO507" s="0" t="e">
        <f aca="false">IF(BN507&gt;=90, "Very Good", IF(BN507&gt;=80, "Good", IF(BN507&gt;=70, "Slightly Good", IF(BN507&gt;=60, "Average", IF(BN507&gt;=50, "Slightly Poor", IF(BN507&gt;=40, "Poor", "Very Poor"))))))</f>
        <v>#VALUE!</v>
      </c>
      <c r="BP507" s="0" t="e">
        <f aca="false">IF(AJ507&lt;=1000, -6.942*LN(AJ507)+107.59, IF(AND(AJ507&gt;1000, AJ507&lt;=5213),-36.304*LN(AJ507)+310.72, IF(AJ507&gt;5213, 10)))</f>
        <v>#VALUE!</v>
      </c>
      <c r="BQ507" s="0" t="e">
        <f aca="false">BF507^0.04*BG507^0.22*BH507^0.51*BI507^0.06*BP507^0.17</f>
        <v>#VALUE!</v>
      </c>
      <c r="BR507" s="0" t="e">
        <f aca="false">IF(BQ507&gt;=90, "Very Good", IF(BQ507&gt;=80, "Good", IF(BQ507&gt;=70, "Slightly Good", IF(BQ507&gt;=60, "Average", IF(BQ507&gt;=50, "Slightly Poor", IF(BQ507&gt;=40, "Poor", "Very Poor"))))))</f>
        <v>#VALUE!</v>
      </c>
      <c r="BT507" s="0" t="n">
        <f aca="false">9.81*LN(AH507)+30.6</f>
        <v>43.6963604646443</v>
      </c>
      <c r="BU507" s="0" t="str">
        <f aca="false">IF(BT507&lt;30, "Clean water", IF(AND(BT507&gt;=30, BT507&lt;40), "Hypolimia", IF(AND(BT507&gt;=40,BT507&lt;50), "Mesotrophic", IF(AND(BT507&gt;=50, BT507&lt;70), "Eutrophic", IF(BT507&gt;70,"Hypertrophic")))))</f>
        <v>Mesotrophic</v>
      </c>
      <c r="BW507" s="0" t="str">
        <f aca="false">IF(G507/H507&gt;=1, "PLS CHECK", "")</f>
        <v/>
      </c>
      <c r="BX507" s="0" t="e">
        <f aca="false">IF(AC507/J507&gt;=1, "PLS CHECK", "")</f>
        <v>#DIV/0!</v>
      </c>
      <c r="BY507" s="0" t="e">
        <f aca="false">IF(AE507/J507&gt;=1, "PLS CHECK", "")</f>
        <v>#DIV/0!</v>
      </c>
      <c r="BZ507" s="0" t="e">
        <f aca="false">IF(AD507/J507&gt;=1, "PLS CHECK", "")</f>
        <v>#DIV/0!</v>
      </c>
      <c r="CA507" s="0" t="str">
        <f aca="false">IF(AF507/K507&gt;=1, "PLS CHECK", "")</f>
        <v/>
      </c>
      <c r="CB507" s="0" t="str">
        <f aca="false">IF(AG507/K507&gt;=1, "PLS CHECK", "")</f>
        <v/>
      </c>
    </row>
    <row r="508" customFormat="false" ht="12.5" hidden="false" customHeight="false" outlineLevel="0" collapsed="false">
      <c r="A508" s="0" t="n">
        <v>505</v>
      </c>
      <c r="B508" s="15" t="s">
        <v>117</v>
      </c>
      <c r="C508" s="16" t="s">
        <v>118</v>
      </c>
      <c r="D508" s="0" t="s">
        <v>157</v>
      </c>
      <c r="E508" s="37"/>
      <c r="F508" s="0" t="n">
        <v>10.9</v>
      </c>
      <c r="G508" s="37"/>
      <c r="H508" s="37"/>
      <c r="I508" s="0" t="n">
        <v>1.2</v>
      </c>
      <c r="J508" s="37"/>
      <c r="K508" s="37"/>
      <c r="L508" s="0" t="n">
        <v>1.5</v>
      </c>
      <c r="M508" s="0" t="n">
        <v>12.4</v>
      </c>
      <c r="N508" s="0" t="n">
        <v>0</v>
      </c>
      <c r="O508" s="0" t="n">
        <v>217</v>
      </c>
      <c r="P508" s="37"/>
      <c r="AC508" s="37"/>
      <c r="AD508" s="0" t="n">
        <v>0.046</v>
      </c>
      <c r="AE508" s="37"/>
      <c r="AF508" s="37"/>
      <c r="AG508" s="37"/>
      <c r="AH508" s="0" t="n">
        <v>3</v>
      </c>
      <c r="AJ508" s="37"/>
      <c r="BF508" s="0" t="n">
        <f aca="false">IF(E508&lt;11,-3.6797*E508^2+48.115*E508-53.83,280.92*EXP(-0.2027*E508))</f>
        <v>-53.83</v>
      </c>
      <c r="BG508" s="0" t="n">
        <f aca="false">32.208*LN(F508)+21.438</f>
        <v>98.375271915684</v>
      </c>
      <c r="BH508" s="0" t="n">
        <f aca="false">IF(G508&lt;=2, -10*G508+100, 88.958*EXP(-0.0755*G508))</f>
        <v>100</v>
      </c>
      <c r="BI508" s="0" t="n">
        <f aca="false">IF(I508&lt;=100, 0.0053*(I508)^2-1.0332*I508+100.76, 122.82*EXP(-0.0092*I508))</f>
        <v>99.527792</v>
      </c>
      <c r="BJ508" s="0" t="e">
        <f aca="false">IF(P508&lt;=1000, -6.942*LN(P508)+107.59, -36.304*LN(P508)+310.72)</f>
        <v>#VALUE!</v>
      </c>
      <c r="BK508" s="0" t="e">
        <f aca="false">BF508^0.04*BG508^0.22*BH508^0.51*BI508^0.06*BJ508^0.17</f>
        <v>#VALUE!</v>
      </c>
      <c r="BL508" s="0" t="e">
        <f aca="false">IF(BK508&gt;=90, "Very Good", IF(BK508&gt;=80, "Good", IF(BK508&gt;=70, "Slightly Good", IF(BK508&gt;=60, "Average", IF(BK508&gt;=50, "Slightly Poor", IF(BK508&gt;=40, "Poor", "Very Poor"))))))</f>
        <v>#VALUE!</v>
      </c>
      <c r="BM508" s="0" t="e">
        <f aca="false">IF(P508&lt;=1000, -6.942*LN(P508)+107.59, IF(AND(P508&gt;1000, P508&lt;=5213),-36.304*LN(P508)+310.72, IF(P508&gt;5213, 10)))</f>
        <v>#VALUE!</v>
      </c>
      <c r="BN508" s="0" t="e">
        <f aca="false">BF508^0.04*BG508^0.22*BH508^0.51*BI508^0.06*BM508^0.17</f>
        <v>#VALUE!</v>
      </c>
      <c r="BO508" s="0" t="e">
        <f aca="false">IF(BN508&gt;=90, "Very Good", IF(BN508&gt;=80, "Good", IF(BN508&gt;=70, "Slightly Good", IF(BN508&gt;=60, "Average", IF(BN508&gt;=50, "Slightly Poor", IF(BN508&gt;=40, "Poor", "Very Poor"))))))</f>
        <v>#VALUE!</v>
      </c>
      <c r="BP508" s="0" t="e">
        <f aca="false">IF(AJ508&lt;=1000, -6.942*LN(AJ508)+107.59, IF(AND(AJ508&gt;1000, AJ508&lt;=5213),-36.304*LN(AJ508)+310.72, IF(AJ508&gt;5213, 10)))</f>
        <v>#VALUE!</v>
      </c>
      <c r="BQ508" s="0" t="e">
        <f aca="false">BF508^0.04*BG508^0.22*BH508^0.51*BI508^0.06*BP508^0.17</f>
        <v>#VALUE!</v>
      </c>
      <c r="BR508" s="0" t="e">
        <f aca="false">IF(BQ508&gt;=90, "Very Good", IF(BQ508&gt;=80, "Good", IF(BQ508&gt;=70, "Slightly Good", IF(BQ508&gt;=60, "Average", IF(BQ508&gt;=50, "Slightly Poor", IF(BQ508&gt;=40, "Poor", "Very Poor"))))))</f>
        <v>#VALUE!</v>
      </c>
      <c r="BT508" s="0" t="n">
        <f aca="false">9.81*LN(AH508)+30.6</f>
        <v>41.3773865518342</v>
      </c>
      <c r="BU508" s="0" t="str">
        <f aca="false">IF(BT508&lt;30, "Clean water", IF(AND(BT508&gt;=30, BT508&lt;40), "Hypolimia", IF(AND(BT508&gt;=40,BT508&lt;50), "Mesotrophic", IF(AND(BT508&gt;=50, BT508&lt;70), "Eutrophic", IF(BT508&gt;70,"Hypertrophic")))))</f>
        <v>Mesotrophic</v>
      </c>
      <c r="BW508" s="0" t="e">
        <f aca="false">IF(G508/H508&gt;=1, "PLS CHECK", "")</f>
        <v>#DIV/0!</v>
      </c>
      <c r="BX508" s="0" t="e">
        <f aca="false">IF(AC508/J508&gt;=1, "PLS CHECK", "")</f>
        <v>#DIV/0!</v>
      </c>
      <c r="BY508" s="0" t="e">
        <f aca="false">IF(AE508/J508&gt;=1, "PLS CHECK", "")</f>
        <v>#DIV/0!</v>
      </c>
      <c r="BZ508" s="0" t="e">
        <f aca="false">IF(AD508/J508&gt;=1, "PLS CHECK", "")</f>
        <v>#DIV/0!</v>
      </c>
      <c r="CA508" s="0" t="e">
        <f aca="false">IF(AF508/K508&gt;=1, "PLS CHECK", "")</f>
        <v>#DIV/0!</v>
      </c>
      <c r="CB508" s="0" t="e">
        <f aca="false">IF(AG508/K508&gt;=1, "PLS CHECK", "")</f>
        <v>#DIV/0!</v>
      </c>
    </row>
    <row r="509" customFormat="false" ht="12.5" hidden="false" customHeight="false" outlineLevel="0" collapsed="false">
      <c r="A509" s="0" t="n">
        <v>506</v>
      </c>
      <c r="B509" s="15" t="s">
        <v>119</v>
      </c>
      <c r="C509" s="16" t="s">
        <v>120</v>
      </c>
      <c r="D509" s="0" t="s">
        <v>157</v>
      </c>
      <c r="E509" s="37"/>
      <c r="F509" s="0" t="n">
        <v>11.4</v>
      </c>
      <c r="G509" s="37"/>
      <c r="H509" s="37"/>
      <c r="I509" s="0" t="n">
        <v>1.4</v>
      </c>
      <c r="J509" s="37"/>
      <c r="K509" s="37"/>
      <c r="L509" s="0" t="n">
        <v>1.4</v>
      </c>
      <c r="M509" s="0" t="n">
        <v>14.2</v>
      </c>
      <c r="N509" s="0" t="n">
        <v>0</v>
      </c>
      <c r="O509" s="0" t="n">
        <v>244</v>
      </c>
      <c r="P509" s="0" t="n">
        <v>5000</v>
      </c>
      <c r="AC509" s="0" t="n">
        <v>2.055</v>
      </c>
      <c r="AD509" s="0" t="n">
        <v>0.035</v>
      </c>
      <c r="AE509" s="0" t="n">
        <v>1.827</v>
      </c>
      <c r="AF509" s="37"/>
      <c r="AG509" s="37"/>
      <c r="AH509" s="0" t="n">
        <v>2.1</v>
      </c>
      <c r="AJ509" s="0" t="n">
        <v>60</v>
      </c>
      <c r="BF509" s="0" t="n">
        <f aca="false">IF(E509&lt;11,-3.6797*E509^2+48.115*E509-53.83,280.92*EXP(-0.2027*E509))</f>
        <v>-53.83</v>
      </c>
      <c r="BG509" s="0" t="n">
        <f aca="false">32.208*LN(F509)+21.438</f>
        <v>99.8198189507377</v>
      </c>
      <c r="BH509" s="0" t="n">
        <f aca="false">IF(G509&lt;=2, -10*G509+100, 88.958*EXP(-0.0755*G509))</f>
        <v>100</v>
      </c>
      <c r="BI509" s="0" t="n">
        <f aca="false">IF(I509&lt;=100, 0.0053*(I509)^2-1.0332*I509+100.76, 122.82*EXP(-0.0092*I509))</f>
        <v>99.323908</v>
      </c>
      <c r="BJ509" s="0" t="n">
        <f aca="false">IF(P509&lt;=1000, -6.942*LN(P509)+107.59, -36.304*LN(P509)+310.72)</f>
        <v>1.5118183788249</v>
      </c>
      <c r="BK509" s="0" t="n">
        <f aca="false">BF509^0.04*BG509^0.22*BH509^0.51*BI509^0.06*BJ509^0.17</f>
        <v>-47.797681363766</v>
      </c>
      <c r="BL509" s="0" t="str">
        <f aca="false">IF(BK509&gt;=90, "Very Good", IF(BK509&gt;=80, "Good", IF(BK509&gt;=70, "Slightly Good", IF(BK509&gt;=60, "Average", IF(BK509&gt;=50, "Slightly Poor", IF(BK509&gt;=40, "Poor", "Very Poor"))))))</f>
        <v>Very Poor</v>
      </c>
      <c r="BM509" s="0" t="n">
        <f aca="false">IF(P509&lt;=1000, -6.942*LN(P509)+107.59, IF(AND(P509&gt;1000, P509&lt;=5213),-36.304*LN(P509)+310.72, IF(P509&gt;5213, 10)))</f>
        <v>1.5118183788249</v>
      </c>
      <c r="BN509" s="0" t="n">
        <f aca="false">BF509^0.04*BG509^0.22*BH509^0.51*BI509^0.06*BM509^0.17</f>
        <v>-47.797681363766</v>
      </c>
      <c r="BO509" s="0" t="str">
        <f aca="false">IF(BN509&gt;=90, "Very Good", IF(BN509&gt;=80, "Good", IF(BN509&gt;=70, "Slightly Good", IF(BN509&gt;=60, "Average", IF(BN509&gt;=50, "Slightly Poor", IF(BN509&gt;=40, "Poor", "Very Poor"))))))</f>
        <v>Very Poor</v>
      </c>
      <c r="BP509" s="0" t="n">
        <f aca="false">IF(AJ509&lt;=1000, -6.942*LN(AJ509)+107.59, IF(AND(AJ509&gt;1000, AJ509&lt;=5213),-36.304*LN(AJ509)+310.72, IF(AJ509&gt;5213, 10)))</f>
        <v>79.1670600490542</v>
      </c>
      <c r="BQ509" s="0" t="n">
        <f aca="false">BF509^0.04*BG509^0.22*BH509^0.51*BI509^0.06*BP509^0.17</f>
        <v>-93.6794780190433</v>
      </c>
      <c r="BR509" s="0" t="str">
        <f aca="false">IF(BQ509&gt;=90, "Very Good", IF(BQ509&gt;=80, "Good", IF(BQ509&gt;=70, "Slightly Good", IF(BQ509&gt;=60, "Average", IF(BQ509&gt;=50, "Slightly Poor", IF(BQ509&gt;=40, "Poor", "Very Poor"))))))</f>
        <v>Very Poor</v>
      </c>
      <c r="BT509" s="0" t="n">
        <f aca="false">9.81*LN(AH509)+30.6</f>
        <v>37.8784053517952</v>
      </c>
      <c r="BU509" s="0" t="str">
        <f aca="false">IF(BT509&lt;30, "Clean water", IF(AND(BT509&gt;=30, BT509&lt;40), "Hypolimia", IF(AND(BT509&gt;=40,BT509&lt;50), "Mesotrophic", IF(AND(BT509&gt;=50, BT509&lt;70), "Eutrophic", IF(BT509&gt;70,"Hypertrophic")))))</f>
        <v>Hypolimia</v>
      </c>
      <c r="BW509" s="0" t="e">
        <f aca="false">IF(G509/H509&gt;=1, "PLS CHECK", "")</f>
        <v>#DIV/0!</v>
      </c>
      <c r="BX509" s="0" t="e">
        <f aca="false">IF(AC509/J509&gt;=1, "PLS CHECK", "")</f>
        <v>#DIV/0!</v>
      </c>
      <c r="BY509" s="0" t="e">
        <f aca="false">IF(AE509/J509&gt;=1, "PLS CHECK", "")</f>
        <v>#DIV/0!</v>
      </c>
      <c r="BZ509" s="0" t="e">
        <f aca="false">IF(AD509/J509&gt;=1, "PLS CHECK", "")</f>
        <v>#DIV/0!</v>
      </c>
      <c r="CA509" s="0" t="e">
        <f aca="false">IF(AF509/K509&gt;=1, "PLS CHECK", "")</f>
        <v>#DIV/0!</v>
      </c>
      <c r="CB509" s="0" t="e">
        <f aca="false">IF(AG509/K509&gt;=1, "PLS CHECK", "")</f>
        <v>#DIV/0!</v>
      </c>
    </row>
    <row r="510" customFormat="false" ht="12.5" hidden="false" customHeight="false" outlineLevel="0" collapsed="false">
      <c r="A510" s="0" t="n">
        <v>507</v>
      </c>
      <c r="B510" s="15" t="s">
        <v>121</v>
      </c>
      <c r="C510" s="16" t="s">
        <v>122</v>
      </c>
      <c r="D510" s="0" t="s">
        <v>157</v>
      </c>
      <c r="E510" s="0" t="n">
        <v>8.4</v>
      </c>
      <c r="F510" s="0" t="n">
        <v>12.2</v>
      </c>
      <c r="G510" s="0" t="n">
        <v>1</v>
      </c>
      <c r="H510" s="0" t="n">
        <v>2.1</v>
      </c>
      <c r="I510" s="0" t="n">
        <v>5</v>
      </c>
      <c r="J510" s="0" t="n">
        <v>2.3</v>
      </c>
      <c r="K510" s="37"/>
      <c r="L510" s="0" t="n">
        <v>1.6</v>
      </c>
      <c r="M510" s="0" t="n">
        <v>15.4</v>
      </c>
      <c r="N510" s="0" t="n">
        <v>0</v>
      </c>
      <c r="O510" s="0" t="n">
        <v>187</v>
      </c>
      <c r="P510" s="0" t="n">
        <v>2800</v>
      </c>
      <c r="AC510" s="0" t="n">
        <v>2.256</v>
      </c>
      <c r="AD510" s="0" t="n">
        <v>0.043</v>
      </c>
      <c r="AE510" s="0" t="n">
        <v>1.907</v>
      </c>
      <c r="AF510" s="0" t="n">
        <v>0.013</v>
      </c>
      <c r="AG510" s="0" t="n">
        <v>0.007</v>
      </c>
      <c r="AH510" s="0" t="n">
        <v>5</v>
      </c>
      <c r="AJ510" s="0" t="n">
        <v>30</v>
      </c>
      <c r="BF510" s="0" t="n">
        <f aca="false">IF(E510&lt;11,-3.6797*E510^2+48.115*E510-53.83,280.92*EXP(-0.2027*E510))</f>
        <v>90.6963680000001</v>
      </c>
      <c r="BG510" s="0" t="n">
        <f aca="false">32.208*LN(F510)+21.438</f>
        <v>102.004249133617</v>
      </c>
      <c r="BH510" s="0" t="n">
        <f aca="false">IF(G510&lt;=2, -10*G510+100, 88.958*EXP(-0.0755*G510))</f>
        <v>90</v>
      </c>
      <c r="BI510" s="0" t="n">
        <f aca="false">IF(I510&lt;=100, 0.0053*(I510)^2-1.0332*I510+100.76, 122.82*EXP(-0.0092*I510))</f>
        <v>95.7265</v>
      </c>
      <c r="BJ510" s="0" t="n">
        <f aca="false">IF(P510&lt;=1000, -6.942*LN(P510)+107.59, -36.304*LN(P510)+310.72)</f>
        <v>22.5615490304878</v>
      </c>
      <c r="BK510" s="0" t="n">
        <f aca="false">BF510^0.04*BG510^0.22*BH510^0.51*BI510^0.06*BJ510^0.17</f>
        <v>73.4172207114123</v>
      </c>
      <c r="BL510" s="0" t="str">
        <f aca="false">IF(BK510&gt;=90, "Very Good", IF(BK510&gt;=80, "Good", IF(BK510&gt;=70, "Slightly Good", IF(BK510&gt;=60, "Average", IF(BK510&gt;=50, "Slightly Poor", IF(BK510&gt;=40, "Poor", "Very Poor"))))))</f>
        <v>Slightly Good</v>
      </c>
      <c r="BM510" s="0" t="n">
        <f aca="false">IF(P510&lt;=1000, -6.942*LN(P510)+107.59, IF(AND(P510&gt;1000, P510&lt;=5213),-36.304*LN(P510)+310.72, IF(P510&gt;5213, 10)))</f>
        <v>22.5615490304878</v>
      </c>
      <c r="BN510" s="0" t="n">
        <f aca="false">BF510^0.04*BG510^0.22*BH510^0.51*BI510^0.06*BM510^0.17</f>
        <v>73.4172207114123</v>
      </c>
      <c r="BO510" s="0" t="str">
        <f aca="false">IF(BN510&gt;=90, "Very Good", IF(BN510&gt;=80, "Good", IF(BN510&gt;=70, "Slightly Good", IF(BN510&gt;=60, "Average", IF(BN510&gt;=50, "Slightly Poor", IF(BN510&gt;=40, "Poor", "Very Poor"))))))</f>
        <v>Slightly Good</v>
      </c>
      <c r="BP510" s="0" t="n">
        <f aca="false">IF(AJ510&lt;=1000, -6.942*LN(AJ510)+107.59, IF(AND(AJ510&gt;1000, AJ510&lt;=5213),-36.304*LN(AJ510)+310.72, IF(AJ510&gt;5213, 10)))</f>
        <v>83.9788877765013</v>
      </c>
      <c r="BQ510" s="0" t="n">
        <f aca="false">BF510^0.04*BG510^0.22*BH510^0.51*BI510^0.06*BP510^0.17</f>
        <v>91.7981955604069</v>
      </c>
      <c r="BR510" s="0" t="str">
        <f aca="false">IF(BQ510&gt;=90, "Very Good", IF(BQ510&gt;=80, "Good", IF(BQ510&gt;=70, "Slightly Good", IF(BQ510&gt;=60, "Average", IF(BQ510&gt;=50, "Slightly Poor", IF(BQ510&gt;=40, "Poor", "Very Poor"))))))</f>
        <v>Very Good</v>
      </c>
      <c r="BT510" s="0" t="n">
        <f aca="false">9.81*LN(AH510)+30.6</f>
        <v>46.3885859209785</v>
      </c>
      <c r="BU510" s="0" t="str">
        <f aca="false">IF(BT510&lt;30, "Clean water", IF(AND(BT510&gt;=30, BT510&lt;40), "Hypolimia", IF(AND(BT510&gt;=40,BT510&lt;50), "Mesotrophic", IF(AND(BT510&gt;=50, BT510&lt;70), "Eutrophic", IF(BT510&gt;70,"Hypertrophic")))))</f>
        <v>Mesotrophic</v>
      </c>
      <c r="BW510" s="0" t="str">
        <f aca="false">IF(G510/H510&gt;=1, "PLS CHECK", "")</f>
        <v/>
      </c>
      <c r="BX510" s="0" t="str">
        <f aca="false">IF(AC510/J510&gt;=1, "PLS CHECK", "")</f>
        <v/>
      </c>
      <c r="BY510" s="0" t="str">
        <f aca="false">IF(AE510/J510&gt;=1, "PLS CHECK", "")</f>
        <v/>
      </c>
      <c r="BZ510" s="0" t="str">
        <f aca="false">IF(AD510/J510&gt;=1, "PLS CHECK", "")</f>
        <v/>
      </c>
      <c r="CA510" s="0" t="e">
        <f aca="false">IF(AF510/K510&gt;=1, "PLS CHECK", "")</f>
        <v>#DIV/0!</v>
      </c>
      <c r="CB510" s="0" t="e">
        <f aca="false">IF(AG510/K510&gt;=1, "PLS CHECK", "")</f>
        <v>#DIV/0!</v>
      </c>
    </row>
    <row r="511" customFormat="false" ht="12.5" hidden="false" customHeight="false" outlineLevel="0" collapsed="false">
      <c r="A511" s="0" t="n">
        <v>508</v>
      </c>
      <c r="B511" s="15" t="s">
        <v>140</v>
      </c>
      <c r="C511" s="16" t="s">
        <v>141</v>
      </c>
      <c r="D511" s="0" t="s">
        <v>157</v>
      </c>
      <c r="E511" s="37"/>
      <c r="F511" s="0" t="n">
        <v>11.9</v>
      </c>
      <c r="G511" s="0" t="n">
        <v>1.8</v>
      </c>
      <c r="H511" s="0" t="n">
        <v>3.8</v>
      </c>
      <c r="I511" s="0" t="n">
        <v>4.8</v>
      </c>
      <c r="J511" s="0" t="n">
        <v>3.106</v>
      </c>
      <c r="K511" s="0" t="n">
        <v>0.038</v>
      </c>
      <c r="L511" s="0" t="n">
        <v>2.1</v>
      </c>
      <c r="M511" s="0" t="n">
        <v>16</v>
      </c>
      <c r="O511" s="37"/>
      <c r="BD511" s="0" t="n">
        <v>0.022</v>
      </c>
      <c r="BF511" s="0" t="n">
        <f aca="false">IF(E511&lt;11,-3.6797*E511^2+48.115*E511-53.83,280.92*EXP(-0.2027*E511))</f>
        <v>-53.83</v>
      </c>
      <c r="BG511" s="0" t="n">
        <f aca="false">32.208*LN(F511)+21.438</f>
        <v>101.202348790984</v>
      </c>
      <c r="BH511" s="0" t="n">
        <f aca="false">IF(G511&lt;=2, -10*G511+100, 88.958*EXP(-0.0755*G511))</f>
        <v>82</v>
      </c>
      <c r="BI511" s="0" t="n">
        <f aca="false">IF(I511&lt;=100, 0.0053*(I511)^2-1.0332*I511+100.76, 122.82*EXP(-0.0092*I511))</f>
        <v>95.922752</v>
      </c>
      <c r="BJ511" s="0" t="e">
        <f aca="false">IF(P511&lt;=1000, -6.942*LN(P511)+107.59, -36.304*LN(P511)+310.72)</f>
        <v>#VALUE!</v>
      </c>
      <c r="BK511" s="0" t="e">
        <f aca="false">BF511^0.04*BG511^0.22*BH511^0.51*BI511^0.06*BJ511^0.17</f>
        <v>#VALUE!</v>
      </c>
      <c r="BL511" s="0" t="e">
        <f aca="false">IF(BK511&gt;=90, "Very Good", IF(BK511&gt;=80, "Good", IF(BK511&gt;=70, "Slightly Good", IF(BK511&gt;=60, "Average", IF(BK511&gt;=50, "Slightly Poor", IF(BK511&gt;=40, "Poor", "Very Poor"))))))</f>
        <v>#VALUE!</v>
      </c>
      <c r="BM511" s="0" t="e">
        <f aca="false">IF(P511&lt;=1000, -6.942*LN(P511)+107.59, IF(AND(P511&gt;1000, P511&lt;=5213),-36.304*LN(P511)+310.72, IF(P511&gt;5213, 10)))</f>
        <v>#VALUE!</v>
      </c>
      <c r="BN511" s="0" t="e">
        <f aca="false">BF511^0.04*BG511^0.22*BH511^0.51*BI511^0.06*BM511^0.17</f>
        <v>#VALUE!</v>
      </c>
      <c r="BO511" s="0" t="e">
        <f aca="false">IF(BN511&gt;=90, "Very Good", IF(BN511&gt;=80, "Good", IF(BN511&gt;=70, "Slightly Good", IF(BN511&gt;=60, "Average", IF(BN511&gt;=50, "Slightly Poor", IF(BN511&gt;=40, "Poor", "Very Poor"))))))</f>
        <v>#VALUE!</v>
      </c>
      <c r="BP511" s="0" t="e">
        <f aca="false">IF(AJ511&lt;=1000, -6.942*LN(AJ511)+107.59, IF(AND(AJ511&gt;1000, AJ511&lt;=5213),-36.304*LN(AJ511)+310.72, IF(AJ511&gt;5213, 10)))</f>
        <v>#VALUE!</v>
      </c>
      <c r="BQ511" s="0" t="e">
        <f aca="false">BF511^0.04*BG511^0.22*BH511^0.51*BI511^0.06*BP511^0.17</f>
        <v>#VALUE!</v>
      </c>
      <c r="BR511" s="0" t="e">
        <f aca="false">IF(BQ511&gt;=90, "Very Good", IF(BQ511&gt;=80, "Good", IF(BQ511&gt;=70, "Slightly Good", IF(BQ511&gt;=60, "Average", IF(BQ511&gt;=50, "Slightly Poor", IF(BQ511&gt;=40, "Poor", "Very Poor"))))))</f>
        <v>#VALUE!</v>
      </c>
      <c r="BT511" s="0" t="e">
        <f aca="false">9.81*LN(AH511)+30.6</f>
        <v>#VALUE!</v>
      </c>
      <c r="BU511" s="0" t="e">
        <f aca="false">IF(BT511&lt;30, "Clean water", IF(AND(BT511&gt;=30, BT511&lt;40), "Hypolimia", IF(AND(BT511&gt;=40,BT511&lt;50), "Mesotrophic", IF(AND(BT511&gt;=50, BT511&lt;70), "Eutrophic", IF(BT511&gt;70,"Hypertrophic")))))</f>
        <v>#VALUE!</v>
      </c>
      <c r="BW511" s="0" t="str">
        <f aca="false">IF(G511/H511&gt;=1, "PLS CHECK", "")</f>
        <v/>
      </c>
      <c r="BX511" s="0" t="str">
        <f aca="false">IF(AC511/J511&gt;=1, "PLS CHECK", "")</f>
        <v/>
      </c>
      <c r="BY511" s="0" t="str">
        <f aca="false">IF(AE511/J511&gt;=1, "PLS CHECK", "")</f>
        <v/>
      </c>
      <c r="BZ511" s="0" t="str">
        <f aca="false">IF(AD511/J511&gt;=1, "PLS CHECK", "")</f>
        <v/>
      </c>
      <c r="CA511" s="0" t="str">
        <f aca="false">IF(AF511/K511&gt;=1, "PLS CHECK", "")</f>
        <v/>
      </c>
      <c r="CB511" s="0" t="str">
        <f aca="false">IF(AG511/K511&gt;=1, "PLS CHECK", "")</f>
        <v/>
      </c>
    </row>
    <row r="512" customFormat="false" ht="12.5" hidden="false" customHeight="false" outlineLevel="0" collapsed="false">
      <c r="A512" s="0" t="n">
        <v>509</v>
      </c>
      <c r="B512" s="15" t="s">
        <v>123</v>
      </c>
      <c r="C512" s="16" t="s">
        <v>124</v>
      </c>
      <c r="D512" s="0" t="s">
        <v>157</v>
      </c>
      <c r="E512" s="37"/>
      <c r="F512" s="0" t="n">
        <v>9.6</v>
      </c>
      <c r="G512" s="0" t="n">
        <v>1.5</v>
      </c>
      <c r="H512" s="0" t="n">
        <v>6.1</v>
      </c>
      <c r="I512" s="0" t="n">
        <v>3.2</v>
      </c>
      <c r="J512" s="0" t="n">
        <v>9.184</v>
      </c>
      <c r="K512" s="0" t="n">
        <v>0.089</v>
      </c>
      <c r="L512" s="0" t="n">
        <v>4.7</v>
      </c>
      <c r="M512" s="0" t="n">
        <v>16.3</v>
      </c>
      <c r="N512" s="0" t="n">
        <v>0</v>
      </c>
      <c r="O512" s="0" t="n">
        <v>612</v>
      </c>
      <c r="P512" s="0" t="n">
        <v>22000</v>
      </c>
      <c r="AC512" s="0" t="n">
        <v>8.945</v>
      </c>
      <c r="AD512" s="37"/>
      <c r="AE512" s="0" t="n">
        <v>4.775</v>
      </c>
      <c r="AF512" s="0" t="n">
        <v>0.059</v>
      </c>
      <c r="AG512" s="0" t="n">
        <v>0.041</v>
      </c>
      <c r="AH512" s="0" t="n">
        <v>2</v>
      </c>
      <c r="AJ512" s="0" t="n">
        <v>1000</v>
      </c>
      <c r="BF512" s="0" t="n">
        <f aca="false">IF(E512&lt;11,-3.6797*E512^2+48.115*E512-53.83,280.92*EXP(-0.2027*E512))</f>
        <v>-53.83</v>
      </c>
      <c r="BG512" s="0" t="n">
        <f aca="false">32.208*LN(F512)+21.438</f>
        <v>94.2848658756438</v>
      </c>
      <c r="BH512" s="0" t="n">
        <f aca="false">IF(G512&lt;=2, -10*G512+100, 88.958*EXP(-0.0755*G512))</f>
        <v>85</v>
      </c>
      <c r="BI512" s="0" t="n">
        <f aca="false">IF(I512&lt;=100, 0.0053*(I512)^2-1.0332*I512+100.76, 122.82*EXP(-0.0092*I512))</f>
        <v>97.508032</v>
      </c>
      <c r="BJ512" s="0" t="n">
        <f aca="false">IF(P512&lt;=1000, -6.942*LN(P512)+107.59, -36.304*LN(P512)+310.72)</f>
        <v>-52.2763528748878</v>
      </c>
      <c r="BK512" s="0" t="e">
        <f aca="false">BF512^0.04*BG512^0.22*BH512^0.51*BI512^0.06*BJ512^0.17</f>
        <v>#NUM!</v>
      </c>
      <c r="BL512" s="0" t="e">
        <f aca="false">IF(BK512&gt;=90, "Very Good", IF(BK512&gt;=80, "Good", IF(BK512&gt;=70, "Slightly Good", IF(BK512&gt;=60, "Average", IF(BK512&gt;=50, "Slightly Poor", IF(BK512&gt;=40, "Poor", "Very Poor"))))))</f>
        <v>#NUM!</v>
      </c>
      <c r="BM512" s="0" t="n">
        <f aca="false">IF(P512&lt;=1000, -6.942*LN(P512)+107.59, IF(AND(P512&gt;1000, P512&lt;=5213),-36.304*LN(P512)+310.72, IF(P512&gt;5213, 10)))</f>
        <v>10</v>
      </c>
      <c r="BN512" s="0" t="n">
        <f aca="false">BF512^0.04*BG512^0.22*BH512^0.51*BI512^0.06*BM512^0.17</f>
        <v>-59.8362389816053</v>
      </c>
      <c r="BO512" s="0" t="str">
        <f aca="false">IF(BN512&gt;=90, "Very Good", IF(BN512&gt;=80, "Good", IF(BN512&gt;=70, "Slightly Good", IF(BN512&gt;=60, "Average", IF(BN512&gt;=50, "Slightly Poor", IF(BN512&gt;=40, "Poor", "Very Poor"))))))</f>
        <v>Very Poor</v>
      </c>
      <c r="BP512" s="0" t="n">
        <f aca="false">IF(AJ512&lt;=1000, -6.942*LN(AJ512)+107.59, IF(AND(AJ512&gt;1000, AJ512&lt;=5213),-36.304*LN(AJ512)+310.72, IF(AJ512&gt;5213, 10)))</f>
        <v>59.636362853306</v>
      </c>
      <c r="BQ512" s="0" t="n">
        <f aca="false">BF512^0.04*BG512^0.22*BH512^0.51*BI512^0.06*BP512^0.17</f>
        <v>-81.058989103088</v>
      </c>
      <c r="BR512" s="0" t="str">
        <f aca="false">IF(BQ512&gt;=90, "Very Good", IF(BQ512&gt;=80, "Good", IF(BQ512&gt;=70, "Slightly Good", IF(BQ512&gt;=60, "Average", IF(BQ512&gt;=50, "Slightly Poor", IF(BQ512&gt;=40, "Poor", "Very Poor"))))))</f>
        <v>Very Poor</v>
      </c>
      <c r="BT512" s="0" t="n">
        <f aca="false">9.81*LN(AH512)+30.6</f>
        <v>37.3997738412931</v>
      </c>
      <c r="BU512" s="0" t="str">
        <f aca="false">IF(BT512&lt;30, "Clean water", IF(AND(BT512&gt;=30, BT512&lt;40), "Hypolimia", IF(AND(BT512&gt;=40,BT512&lt;50), "Mesotrophic", IF(AND(BT512&gt;=50, BT512&lt;70), "Eutrophic", IF(BT512&gt;70,"Hypertrophic")))))</f>
        <v>Hypolimia</v>
      </c>
      <c r="BW512" s="0" t="str">
        <f aca="false">IF(G512/H512&gt;=1, "PLS CHECK", "")</f>
        <v/>
      </c>
      <c r="BX512" s="0" t="str">
        <f aca="false">IF(AC512/J512&gt;=1, "PLS CHECK", "")</f>
        <v/>
      </c>
      <c r="BY512" s="0" t="str">
        <f aca="false">IF(AE512/J512&gt;=1, "PLS CHECK", "")</f>
        <v/>
      </c>
      <c r="BZ512" s="0" t="str">
        <f aca="false">IF(AD512/J512&gt;=1, "PLS CHECK", "")</f>
        <v/>
      </c>
      <c r="CA512" s="0" t="str">
        <f aca="false">IF(AF512/K512&gt;=1, "PLS CHECK", "")</f>
        <v/>
      </c>
      <c r="CB512" s="0" t="str">
        <f aca="false">IF(AG512/K512&gt;=1, "PLS CHECK", "")</f>
        <v/>
      </c>
    </row>
    <row r="513" customFormat="false" ht="12.5" hidden="false" customHeight="false" outlineLevel="0" collapsed="false">
      <c r="A513" s="0" t="n">
        <v>510</v>
      </c>
      <c r="B513" s="15" t="s">
        <v>125</v>
      </c>
      <c r="C513" s="16" t="s">
        <v>126</v>
      </c>
      <c r="D513" s="0" t="s">
        <v>157</v>
      </c>
      <c r="E513" s="0" t="n">
        <v>7.9</v>
      </c>
      <c r="F513" s="37"/>
      <c r="G513" s="37"/>
      <c r="H513" s="0" t="n">
        <v>3</v>
      </c>
      <c r="I513" s="0" t="n">
        <v>6.4</v>
      </c>
      <c r="J513" s="0" t="n">
        <v>6.864</v>
      </c>
      <c r="K513" s="0" t="n">
        <v>0.029</v>
      </c>
      <c r="L513" s="0" t="n">
        <v>1.8</v>
      </c>
      <c r="M513" s="0" t="n">
        <v>14.3</v>
      </c>
      <c r="N513" s="0" t="n">
        <v>0</v>
      </c>
      <c r="O513" s="0" t="n">
        <v>597</v>
      </c>
      <c r="P513" s="0" t="n">
        <v>3000</v>
      </c>
      <c r="AC513" s="0" t="n">
        <v>6.714</v>
      </c>
      <c r="AD513" s="0" t="n">
        <v>0.868</v>
      </c>
      <c r="AE513" s="0" t="n">
        <v>5.48</v>
      </c>
      <c r="AF513" s="0" t="n">
        <v>0.015</v>
      </c>
      <c r="AG513" s="0" t="n">
        <v>0.007</v>
      </c>
      <c r="AH513" s="0" t="n">
        <v>12.9</v>
      </c>
      <c r="AJ513" s="0" t="n">
        <v>200</v>
      </c>
      <c r="BF513" s="0" t="n">
        <f aca="false">IF(E513&lt;11,-3.6797*E513^2+48.115*E513-53.83,280.92*EXP(-0.2027*E513))</f>
        <v>96.6284230000001</v>
      </c>
      <c r="BG513" s="0" t="e">
        <f aca="false">32.208*LN(F513)+21.438</f>
        <v>#VALUE!</v>
      </c>
      <c r="BH513" s="0" t="n">
        <f aca="false">IF(G513&lt;=2, -10*G513+100, 88.958*EXP(-0.0755*G513))</f>
        <v>100</v>
      </c>
      <c r="BI513" s="0" t="n">
        <f aca="false">IF(I513&lt;=100, 0.0053*(I513)^2-1.0332*I513+100.76, 122.82*EXP(-0.0092*I513))</f>
        <v>94.364608</v>
      </c>
      <c r="BJ513" s="0" t="n">
        <f aca="false">IF(P513&lt;=1000, -6.942*LN(P513)+107.59, -36.304*LN(P513)+310.72)</f>
        <v>20.0568318240255</v>
      </c>
      <c r="BK513" s="0" t="e">
        <f aca="false">BF513^0.04*BG513^0.22*BH513^0.51*BI513^0.06*BJ513^0.17</f>
        <v>#VALUE!</v>
      </c>
      <c r="BL513" s="0" t="e">
        <f aca="false">IF(BK513&gt;=90, "Very Good", IF(BK513&gt;=80, "Good", IF(BK513&gt;=70, "Slightly Good", IF(BK513&gt;=60, "Average", IF(BK513&gt;=50, "Slightly Poor", IF(BK513&gt;=40, "Poor", "Very Poor"))))))</f>
        <v>#VALUE!</v>
      </c>
      <c r="BM513" s="0" t="n">
        <f aca="false">IF(P513&lt;=1000, -6.942*LN(P513)+107.59, IF(AND(P513&gt;1000, P513&lt;=5213),-36.304*LN(P513)+310.72, IF(P513&gt;5213, 10)))</f>
        <v>20.0568318240255</v>
      </c>
      <c r="BN513" s="0" t="e">
        <f aca="false">BF513^0.04*BG513^0.22*BH513^0.51*BI513^0.06*BM513^0.17</f>
        <v>#VALUE!</v>
      </c>
      <c r="BO513" s="0" t="e">
        <f aca="false">IF(BN513&gt;=90, "Very Good", IF(BN513&gt;=80, "Good", IF(BN513&gt;=70, "Slightly Good", IF(BN513&gt;=60, "Average", IF(BN513&gt;=50, "Slightly Poor", IF(BN513&gt;=40, "Poor", "Very Poor"))))))</f>
        <v>#VALUE!</v>
      </c>
      <c r="BP513" s="0" t="n">
        <f aca="false">IF(AJ513&lt;=1000, -6.942*LN(AJ513)+107.59, IF(AND(AJ513&gt;1000, AJ513&lt;=5213),-36.304*LN(AJ513)+310.72, IF(AJ513&gt;5213, 10)))</f>
        <v>70.8090808414235</v>
      </c>
      <c r="BQ513" s="0" t="e">
        <f aca="false">BF513^0.04*BG513^0.22*BH513^0.51*BI513^0.06*BP513^0.17</f>
        <v>#VALUE!</v>
      </c>
      <c r="BR513" s="0" t="e">
        <f aca="false">IF(BQ513&gt;=90, "Very Good", IF(BQ513&gt;=80, "Good", IF(BQ513&gt;=70, "Slightly Good", IF(BQ513&gt;=60, "Average", IF(BQ513&gt;=50, "Slightly Poor", IF(BQ513&gt;=40, "Poor", "Very Poor"))))))</f>
        <v>#VALUE!</v>
      </c>
      <c r="BT513" s="0" t="n">
        <f aca="false">9.81*LN(AH513)+30.6</f>
        <v>55.6863999245164</v>
      </c>
      <c r="BU513" s="0" t="str">
        <f aca="false">IF(BT513&lt;30, "Clean water", IF(AND(BT513&gt;=30, BT513&lt;40), "Hypolimia", IF(AND(BT513&gt;=40,BT513&lt;50), "Mesotrophic", IF(AND(BT513&gt;=50, BT513&lt;70), "Eutrophic", IF(BT513&gt;70,"Hypertrophic")))))</f>
        <v>Eutrophic</v>
      </c>
      <c r="BW513" s="0" t="str">
        <f aca="false">IF(G513/H513&gt;=1, "PLS CHECK", "")</f>
        <v/>
      </c>
      <c r="BX513" s="0" t="str">
        <f aca="false">IF(AC513/J513&gt;=1, "PLS CHECK", "")</f>
        <v/>
      </c>
      <c r="BY513" s="0" t="str">
        <f aca="false">IF(AE513/J513&gt;=1, "PLS CHECK", "")</f>
        <v/>
      </c>
      <c r="BZ513" s="0" t="str">
        <f aca="false">IF(AD513/J513&gt;=1, "PLS CHECK", "")</f>
        <v/>
      </c>
      <c r="CA513" s="0" t="str">
        <f aca="false">IF(AF513/K513&gt;=1, "PLS CHECK", "")</f>
        <v/>
      </c>
      <c r="CB513" s="0" t="str">
        <f aca="false">IF(AG513/K513&gt;=1, "PLS CHECK", "")</f>
        <v/>
      </c>
    </row>
    <row r="514" customFormat="false" ht="12.5" hidden="false" customHeight="false" outlineLevel="0" collapsed="false">
      <c r="A514" s="0" t="n">
        <v>511</v>
      </c>
      <c r="B514" s="15" t="s">
        <v>72</v>
      </c>
      <c r="C514" s="16" t="s">
        <v>73</v>
      </c>
      <c r="D514" s="0" t="s">
        <v>158</v>
      </c>
      <c r="E514" s="0" t="n">
        <v>8.1</v>
      </c>
      <c r="F514" s="0" t="n">
        <v>8.6</v>
      </c>
      <c r="G514" s="0" t="n">
        <v>1.6</v>
      </c>
      <c r="H514" s="0" t="n">
        <v>6</v>
      </c>
      <c r="I514" s="0" t="n">
        <v>20.4</v>
      </c>
      <c r="J514" s="0" t="n">
        <v>5.581</v>
      </c>
      <c r="K514" s="0" t="n">
        <v>0.084</v>
      </c>
      <c r="L514" s="0" t="n">
        <v>3</v>
      </c>
      <c r="M514" s="0" t="n">
        <v>21.2</v>
      </c>
      <c r="N514" s="0" t="n">
        <v>0</v>
      </c>
      <c r="O514" s="0" t="n">
        <v>389</v>
      </c>
      <c r="P514" s="0" t="n">
        <v>15914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v>0</v>
      </c>
      <c r="V514" s="0" t="n">
        <v>0</v>
      </c>
      <c r="AC514" s="0" t="n">
        <v>5.485</v>
      </c>
      <c r="AD514" s="0" t="n">
        <v>1.833</v>
      </c>
      <c r="AE514" s="0" t="n">
        <v>3.186</v>
      </c>
      <c r="AF514" s="0" t="n">
        <v>0.043</v>
      </c>
      <c r="AG514" s="0" t="n">
        <v>0.035</v>
      </c>
      <c r="AH514" s="0" t="n">
        <v>10</v>
      </c>
      <c r="AJ514" s="0" t="n">
        <v>276</v>
      </c>
      <c r="AP514" s="0" t="n">
        <v>0</v>
      </c>
      <c r="AY514" s="0" t="n">
        <v>0</v>
      </c>
      <c r="BF514" s="0" t="n">
        <f aca="false">IF(E514&lt;11,-3.6797*E514^2+48.115*E514-53.83,280.92*EXP(-0.2027*E514))</f>
        <v>94.476383</v>
      </c>
      <c r="BG514" s="0" t="n">
        <f aca="false">32.208*LN(F514)+21.438</f>
        <v>90.7419570425808</v>
      </c>
      <c r="BH514" s="0" t="n">
        <f aca="false">IF(G514&lt;=2, -10*G514+100, 88.958*EXP(-0.0755*G514))</f>
        <v>84</v>
      </c>
      <c r="BI514" s="0" t="n">
        <f aca="false">IF(I514&lt;=100, 0.0053*(I514)^2-1.0332*I514+100.76, 122.82*EXP(-0.0092*I514))</f>
        <v>81.888368</v>
      </c>
      <c r="BJ514" s="0" t="n">
        <f aca="false">IF(P514&lt;=1000, -6.942*LN(P514)+107.59, -36.304*LN(P514)+310.72)</f>
        <v>-40.5195483109463</v>
      </c>
      <c r="BK514" s="0" t="e">
        <f aca="false">BF514^0.04*BG514^0.22*BH514^0.51*BI514^0.06*BJ514^0.17</f>
        <v>#NUM!</v>
      </c>
      <c r="BL514" s="0" t="e">
        <f aca="false">IF(BK514&gt;=90, "Very Good", IF(BK514&gt;=80, "Good", IF(BK514&gt;=70, "Slightly Good", IF(BK514&gt;=60, "Average", IF(BK514&gt;=50, "Slightly Poor", IF(BK514&gt;=40, "Poor", "Very Poor"))))))</f>
        <v>#NUM!</v>
      </c>
      <c r="BM514" s="0" t="n">
        <f aca="false">IF(P514&lt;=1000, -6.942*LN(P514)+107.59, IF(AND(P514&gt;1000, P514&lt;=5213),-36.304*LN(P514)+310.72, IF(P514&gt;5213, 10)))</f>
        <v>10</v>
      </c>
      <c r="BN514" s="0" t="n">
        <f aca="false">BF514^0.04*BG514^0.22*BH514^0.51*BI514^0.06*BM514^0.17</f>
        <v>59.6906750343988</v>
      </c>
      <c r="BO514" s="0" t="str">
        <f aca="false">IF(BN514&gt;=90, "Very Good", IF(BN514&gt;=80, "Good", IF(BN514&gt;=70, "Slightly Good", IF(BN514&gt;=60, "Average", IF(BN514&gt;=50, "Slightly Poor", IF(BN514&gt;=40, "Poor", "Very Poor"))))))</f>
        <v>Slightly Poor</v>
      </c>
      <c r="BP514" s="0" t="n">
        <f aca="false">IF(AJ514&lt;=1000, -6.942*LN(AJ514)+107.59, IF(AND(AJ514&gt;1000, AJ514&lt;=5213),-36.304*LN(AJ514)+310.72, IF(AJ514&gt;5213, 10)))</f>
        <v>68.5731771901916</v>
      </c>
      <c r="BQ514" s="0" t="n">
        <f aca="false">BF514^0.04*BG514^0.22*BH514^0.51*BI514^0.06*BP514^0.17</f>
        <v>82.8042669020402</v>
      </c>
      <c r="BR514" s="0" t="str">
        <f aca="false">IF(BQ514&gt;=90, "Very Good", IF(BQ514&gt;=80, "Good", IF(BQ514&gt;=70, "Slightly Good", IF(BQ514&gt;=60, "Average", IF(BQ514&gt;=50, "Slightly Poor", IF(BQ514&gt;=40, "Poor", "Very Poor"))))))</f>
        <v>Good</v>
      </c>
      <c r="BT514" s="0" t="n">
        <f aca="false">9.81*LN(AH514)+30.6</f>
        <v>53.1883597622716</v>
      </c>
      <c r="BU514" s="0" t="str">
        <f aca="false">IF(BT514&lt;30, "Clean water", IF(AND(BT514&gt;=30, BT514&lt;40), "Hypolimia", IF(AND(BT514&gt;=40,BT514&lt;50), "Mesotrophic", IF(AND(BT514&gt;=50, BT514&lt;70), "Eutrophic", IF(BT514&gt;70,"Hypertrophic")))))</f>
        <v>Eutrophic</v>
      </c>
      <c r="BW514" s="0" t="str">
        <f aca="false">IF(G514/H514&gt;=1, "PLS CHECK", "")</f>
        <v/>
      </c>
      <c r="BX514" s="0" t="str">
        <f aca="false">IF(AC514/J514&gt;=1, "PLS CHECK", "")</f>
        <v/>
      </c>
      <c r="BY514" s="0" t="str">
        <f aca="false">IF(AE514/J514&gt;=1, "PLS CHECK", "")</f>
        <v/>
      </c>
      <c r="BZ514" s="0" t="str">
        <f aca="false">IF(AD514/J514&gt;=1, "PLS CHECK", "")</f>
        <v/>
      </c>
      <c r="CA514" s="0" t="str">
        <f aca="false">IF(AF514/K514&gt;=1, "PLS CHECK", "")</f>
        <v/>
      </c>
      <c r="CB514" s="0" t="str">
        <f aca="false">IF(AG514/K514&gt;=1, "PLS CHECK", "")</f>
        <v/>
      </c>
    </row>
    <row r="515" customFormat="false" ht="12.5" hidden="false" customHeight="false" outlineLevel="0" collapsed="false">
      <c r="A515" s="0" t="n">
        <v>512</v>
      </c>
      <c r="B515" s="15" t="s">
        <v>131</v>
      </c>
      <c r="C515" s="16" t="s">
        <v>132</v>
      </c>
      <c r="D515" s="0" t="s">
        <v>158</v>
      </c>
      <c r="E515" s="0" t="n">
        <v>8</v>
      </c>
      <c r="F515" s="0" t="n">
        <v>10</v>
      </c>
      <c r="G515" s="0" t="n">
        <v>4.6</v>
      </c>
      <c r="H515" s="37"/>
      <c r="I515" s="37"/>
      <c r="J515" s="0" t="n">
        <v>3.723</v>
      </c>
      <c r="K515" s="37"/>
      <c r="L515" s="37"/>
      <c r="M515" s="0" t="n">
        <v>22.7</v>
      </c>
      <c r="O515" s="0" t="n">
        <v>511</v>
      </c>
      <c r="BD515" s="0" t="n">
        <v>0.034</v>
      </c>
      <c r="BF515" s="0" t="n">
        <f aca="false">IF(E515&lt;11,-3.6797*E515^2+48.115*E515-53.83,280.92*EXP(-0.2027*E515))</f>
        <v>95.5892</v>
      </c>
      <c r="BG515" s="0" t="n">
        <f aca="false">32.208*LN(F515)+21.438</f>
        <v>95.5996606751522</v>
      </c>
      <c r="BH515" s="0" t="n">
        <f aca="false">IF(G515&lt;=2, -10*G515+100, 88.958*EXP(-0.0755*G515))</f>
        <v>62.8571284237721</v>
      </c>
      <c r="BI515" s="0" t="n">
        <f aca="false">IF(I515&lt;=100, 0.0053*(I515)^2-1.0332*I515+100.76, 122.82*EXP(-0.0092*I515))</f>
        <v>100.76</v>
      </c>
      <c r="BJ515" s="0" t="e">
        <f aca="false">IF(P515&lt;=1000, -6.942*LN(P515)+107.59, -36.304*LN(P515)+310.72)</f>
        <v>#VALUE!</v>
      </c>
      <c r="BK515" s="0" t="e">
        <f aca="false">BF515^0.04*BG515^0.22*BH515^0.51*BI515^0.06*BJ515^0.17</f>
        <v>#VALUE!</v>
      </c>
      <c r="BL515" s="0" t="e">
        <f aca="false">IF(BK515&gt;=90, "Very Good", IF(BK515&gt;=80, "Good", IF(BK515&gt;=70, "Slightly Good", IF(BK515&gt;=60, "Average", IF(BK515&gt;=50, "Slightly Poor", IF(BK515&gt;=40, "Poor", "Very Poor"))))))</f>
        <v>#VALUE!</v>
      </c>
      <c r="BM515" s="0" t="e">
        <f aca="false">IF(P515&lt;=1000, -6.942*LN(P515)+107.59, IF(AND(P515&gt;1000, P515&lt;=5213),-36.304*LN(P515)+310.72, IF(P515&gt;5213, 10)))</f>
        <v>#VALUE!</v>
      </c>
      <c r="BN515" s="0" t="e">
        <f aca="false">BF515^0.04*BG515^0.22*BH515^0.51*BI515^0.06*BM515^0.17</f>
        <v>#VALUE!</v>
      </c>
      <c r="BO515" s="0" t="e">
        <f aca="false">IF(BN515&gt;=90, "Very Good", IF(BN515&gt;=80, "Good", IF(BN515&gt;=70, "Slightly Good", IF(BN515&gt;=60, "Average", IF(BN515&gt;=50, "Slightly Poor", IF(BN515&gt;=40, "Poor", "Very Poor"))))))</f>
        <v>#VALUE!</v>
      </c>
      <c r="BP515" s="0" t="e">
        <f aca="false">IF(AJ515&lt;=1000, -6.942*LN(AJ515)+107.59, IF(AND(AJ515&gt;1000, AJ515&lt;=5213),-36.304*LN(AJ515)+310.72, IF(AJ515&gt;5213, 10)))</f>
        <v>#VALUE!</v>
      </c>
      <c r="BQ515" s="0" t="e">
        <f aca="false">BF515^0.04*BG515^0.22*BH515^0.51*BI515^0.06*BP515^0.17</f>
        <v>#VALUE!</v>
      </c>
      <c r="BR515" s="0" t="e">
        <f aca="false">IF(BQ515&gt;=90, "Very Good", IF(BQ515&gt;=80, "Good", IF(BQ515&gt;=70, "Slightly Good", IF(BQ515&gt;=60, "Average", IF(BQ515&gt;=50, "Slightly Poor", IF(BQ515&gt;=40, "Poor", "Very Poor"))))))</f>
        <v>#VALUE!</v>
      </c>
      <c r="BT515" s="0" t="e">
        <f aca="false">9.81*LN(AH515)+30.6</f>
        <v>#VALUE!</v>
      </c>
      <c r="BU515" s="0" t="e">
        <f aca="false">IF(BT515&lt;30, "Clean water", IF(AND(BT515&gt;=30, BT515&lt;40), "Hypolimia", IF(AND(BT515&gt;=40,BT515&lt;50), "Mesotrophic", IF(AND(BT515&gt;=50, BT515&lt;70), "Eutrophic", IF(BT515&gt;70,"Hypertrophic")))))</f>
        <v>#VALUE!</v>
      </c>
      <c r="BW515" s="0" t="e">
        <f aca="false">IF(G515/H515&gt;=1, "PLS CHECK", "")</f>
        <v>#DIV/0!</v>
      </c>
      <c r="BX515" s="0" t="str">
        <f aca="false">IF(AC515/J515&gt;=1, "PLS CHECK", "")</f>
        <v/>
      </c>
      <c r="BY515" s="0" t="str">
        <f aca="false">IF(AE515/J515&gt;=1, "PLS CHECK", "")</f>
        <v/>
      </c>
      <c r="BZ515" s="0" t="str">
        <f aca="false">IF(AD515/J515&gt;=1, "PLS CHECK", "")</f>
        <v/>
      </c>
      <c r="CA515" s="0" t="e">
        <f aca="false">IF(AF515/K515&gt;=1, "PLS CHECK", "")</f>
        <v>#DIV/0!</v>
      </c>
      <c r="CB515" s="0" t="e">
        <f aca="false">IF(AG515/K515&gt;=1, "PLS CHECK", "")</f>
        <v>#DIV/0!</v>
      </c>
    </row>
    <row r="516" customFormat="false" ht="12.5" hidden="false" customHeight="false" outlineLevel="0" collapsed="false">
      <c r="A516" s="0" t="n">
        <v>513</v>
      </c>
      <c r="B516" s="15" t="s">
        <v>75</v>
      </c>
      <c r="C516" s="16" t="s">
        <v>76</v>
      </c>
      <c r="D516" s="0" t="s">
        <v>158</v>
      </c>
      <c r="E516" s="0" t="n">
        <v>7.7</v>
      </c>
      <c r="F516" s="0" t="n">
        <v>8.3</v>
      </c>
      <c r="G516" s="0" t="n">
        <v>2.3</v>
      </c>
      <c r="H516" s="0" t="n">
        <v>3.1</v>
      </c>
      <c r="I516" s="0" t="n">
        <v>9.6</v>
      </c>
      <c r="J516" s="0" t="n">
        <v>3.091</v>
      </c>
      <c r="K516" s="0" t="n">
        <v>0.049</v>
      </c>
      <c r="L516" s="0" t="n">
        <v>2.5</v>
      </c>
      <c r="M516" s="0" t="n">
        <v>17.1</v>
      </c>
      <c r="N516" s="0" t="n">
        <v>0</v>
      </c>
      <c r="O516" s="37"/>
      <c r="P516" s="37"/>
      <c r="AC516" s="0" t="n">
        <v>2.838</v>
      </c>
      <c r="AD516" s="0" t="n">
        <v>0.119</v>
      </c>
      <c r="AE516" s="0" t="n">
        <v>2.025</v>
      </c>
      <c r="AF516" s="0" t="n">
        <v>0.017</v>
      </c>
      <c r="AG516" s="0" t="n">
        <v>0.012</v>
      </c>
      <c r="AH516" s="0" t="n">
        <v>9.7</v>
      </c>
      <c r="AJ516" s="0" t="n">
        <v>200</v>
      </c>
      <c r="BF516" s="0" t="n">
        <f aca="false">IF(E516&lt;11,-3.6797*E516^2+48.115*E516-53.83,280.92*EXP(-0.2027*E516))</f>
        <v>98.486087</v>
      </c>
      <c r="BG516" s="0" t="n">
        <f aca="false">32.208*LN(F516)+21.438</f>
        <v>89.5983576207606</v>
      </c>
      <c r="BH516" s="0" t="n">
        <f aca="false">IF(G516&lt;=2, -10*G516+100, 88.958*EXP(-0.0755*G516))</f>
        <v>74.7772988969374</v>
      </c>
      <c r="BI516" s="0" t="n">
        <f aca="false">IF(I516&lt;=100, 0.0053*(I516)^2-1.0332*I516+100.76, 122.82*EXP(-0.0092*I516))</f>
        <v>91.329728</v>
      </c>
      <c r="BJ516" s="0" t="e">
        <f aca="false">IF(P516&lt;=1000, -6.942*LN(P516)+107.59, -36.304*LN(P516)+310.72)</f>
        <v>#VALUE!</v>
      </c>
      <c r="BK516" s="0" t="e">
        <f aca="false">BF516^0.04*BG516^0.22*BH516^0.51*BI516^0.06*BJ516^0.17</f>
        <v>#VALUE!</v>
      </c>
      <c r="BL516" s="0" t="e">
        <f aca="false">IF(BK516&gt;=90, "Very Good", IF(BK516&gt;=80, "Good", IF(BK516&gt;=70, "Slightly Good", IF(BK516&gt;=60, "Average", IF(BK516&gt;=50, "Slightly Poor", IF(BK516&gt;=40, "Poor", "Very Poor"))))))</f>
        <v>#VALUE!</v>
      </c>
      <c r="BM516" s="0" t="e">
        <f aca="false">IF(P516&lt;=1000, -6.942*LN(P516)+107.59, IF(AND(P516&gt;1000, P516&lt;=5213),-36.304*LN(P516)+310.72, IF(P516&gt;5213, 10)))</f>
        <v>#VALUE!</v>
      </c>
      <c r="BN516" s="0" t="e">
        <f aca="false">BF516^0.04*BG516^0.22*BH516^0.51*BI516^0.06*BM516^0.17</f>
        <v>#VALUE!</v>
      </c>
      <c r="BO516" s="0" t="e">
        <f aca="false">IF(BN516&gt;=90, "Very Good", IF(BN516&gt;=80, "Good", IF(BN516&gt;=70, "Slightly Good", IF(BN516&gt;=60, "Average", IF(BN516&gt;=50, "Slightly Poor", IF(BN516&gt;=40, "Poor", "Very Poor"))))))</f>
        <v>#VALUE!</v>
      </c>
      <c r="BP516" s="0" t="n">
        <f aca="false">IF(AJ516&lt;=1000, -6.942*LN(AJ516)+107.59, IF(AND(AJ516&gt;1000, AJ516&lt;=5213),-36.304*LN(AJ516)+310.72, IF(AJ516&gt;5213, 10)))</f>
        <v>70.8090808414235</v>
      </c>
      <c r="BQ516" s="0" t="n">
        <f aca="false">BF516^0.04*BG516^0.22*BH516^0.51*BI516^0.06*BP516^0.17</f>
        <v>78.8888169234125</v>
      </c>
      <c r="BR516" s="0" t="str">
        <f aca="false">IF(BQ516&gt;=90, "Very Good", IF(BQ516&gt;=80, "Good", IF(BQ516&gt;=70, "Slightly Good", IF(BQ516&gt;=60, "Average", IF(BQ516&gt;=50, "Slightly Poor", IF(BQ516&gt;=40, "Poor", "Very Poor"))))))</f>
        <v>Slightly Good</v>
      </c>
      <c r="BT516" s="0" t="n">
        <f aca="false">9.81*LN(AH516)+30.6</f>
        <v>52.8895549368466</v>
      </c>
      <c r="BU516" s="0" t="str">
        <f aca="false">IF(BT516&lt;30, "Clean water", IF(AND(BT516&gt;=30, BT516&lt;40), "Hypolimia", IF(AND(BT516&gt;=40,BT516&lt;50), "Mesotrophic", IF(AND(BT516&gt;=50, BT516&lt;70), "Eutrophic", IF(BT516&gt;70,"Hypertrophic")))))</f>
        <v>Eutrophic</v>
      </c>
      <c r="BW516" s="0" t="str">
        <f aca="false">IF(G516/H516&gt;=1, "PLS CHECK", "")</f>
        <v/>
      </c>
      <c r="BX516" s="0" t="str">
        <f aca="false">IF(AC516/J516&gt;=1, "PLS CHECK", "")</f>
        <v/>
      </c>
      <c r="BY516" s="0" t="str">
        <f aca="false">IF(AE516/J516&gt;=1, "PLS CHECK", "")</f>
        <v/>
      </c>
      <c r="BZ516" s="0" t="str">
        <f aca="false">IF(AD516/J516&gt;=1, "PLS CHECK", "")</f>
        <v/>
      </c>
      <c r="CA516" s="0" t="str">
        <f aca="false">IF(AF516/K516&gt;=1, "PLS CHECK", "")</f>
        <v/>
      </c>
      <c r="CB516" s="0" t="str">
        <f aca="false">IF(AG516/K516&gt;=1, "PLS CHECK", "")</f>
        <v/>
      </c>
    </row>
    <row r="517" customFormat="false" ht="12.5" hidden="false" customHeight="false" outlineLevel="0" collapsed="false">
      <c r="A517" s="0" t="n">
        <v>514</v>
      </c>
      <c r="B517" s="15" t="s">
        <v>77</v>
      </c>
      <c r="C517" s="16" t="s">
        <v>78</v>
      </c>
      <c r="D517" s="0" t="s">
        <v>158</v>
      </c>
      <c r="E517" s="0" t="n">
        <v>8.4</v>
      </c>
      <c r="F517" s="0" t="n">
        <v>10.7</v>
      </c>
      <c r="G517" s="0" t="n">
        <v>1.6</v>
      </c>
      <c r="H517" s="0" t="n">
        <v>3.8</v>
      </c>
      <c r="I517" s="0" t="n">
        <v>2.8</v>
      </c>
      <c r="J517" s="37"/>
      <c r="K517" s="0" t="n">
        <v>0.016</v>
      </c>
      <c r="L517" s="0" t="n">
        <v>2.1</v>
      </c>
      <c r="M517" s="0" t="n">
        <v>19.8</v>
      </c>
      <c r="O517" s="0" t="n">
        <v>188</v>
      </c>
      <c r="P517" s="37"/>
      <c r="AC517" s="37"/>
      <c r="AD517" s="0" t="n">
        <v>0.073</v>
      </c>
      <c r="AE517" s="37"/>
      <c r="AF517" s="37"/>
      <c r="AG517" s="0" t="n">
        <v>0.001</v>
      </c>
      <c r="AH517" s="0" t="n">
        <v>7.3</v>
      </c>
      <c r="AJ517" s="0" t="n">
        <v>56</v>
      </c>
      <c r="BD517" s="0" t="n">
        <v>110.553</v>
      </c>
      <c r="BF517" s="0" t="n">
        <f aca="false">IF(E517&lt;11,-3.6797*E517^2+48.115*E517-53.83,280.92*EXP(-0.2027*E517))</f>
        <v>90.6963680000001</v>
      </c>
      <c r="BG517" s="0" t="n">
        <f aca="false">32.208*LN(F517)+21.438</f>
        <v>97.7788104251968</v>
      </c>
      <c r="BH517" s="0" t="n">
        <f aca="false">IF(G517&lt;=2, -10*G517+100, 88.958*EXP(-0.0755*G517))</f>
        <v>84</v>
      </c>
      <c r="BI517" s="0" t="n">
        <f aca="false">IF(I517&lt;=100, 0.0053*(I517)^2-1.0332*I517+100.76, 122.82*EXP(-0.0092*I517))</f>
        <v>97.908592</v>
      </c>
      <c r="BJ517" s="0" t="e">
        <f aca="false">IF(P517&lt;=1000, -6.942*LN(P517)+107.59, -36.304*LN(P517)+310.72)</f>
        <v>#VALUE!</v>
      </c>
      <c r="BK517" s="0" t="e">
        <f aca="false">BF517^0.04*BG517^0.22*BH517^0.51*BI517^0.06*BJ517^0.17</f>
        <v>#VALUE!</v>
      </c>
      <c r="BL517" s="0" t="e">
        <f aca="false">IF(BK517&gt;=90, "Very Good", IF(BK517&gt;=80, "Good", IF(BK517&gt;=70, "Slightly Good", IF(BK517&gt;=60, "Average", IF(BK517&gt;=50, "Slightly Poor", IF(BK517&gt;=40, "Poor", "Very Poor"))))))</f>
        <v>#VALUE!</v>
      </c>
      <c r="BM517" s="0" t="e">
        <f aca="false">IF(P517&lt;=1000, -6.942*LN(P517)+107.59, IF(AND(P517&gt;1000, P517&lt;=5213),-36.304*LN(P517)+310.72, IF(P517&gt;5213, 10)))</f>
        <v>#VALUE!</v>
      </c>
      <c r="BN517" s="0" t="e">
        <f aca="false">BF517^0.04*BG517^0.22*BH517^0.51*BI517^0.06*BM517^0.17</f>
        <v>#VALUE!</v>
      </c>
      <c r="BO517" s="0" t="e">
        <f aca="false">IF(BN517&gt;=90, "Very Good", IF(BN517&gt;=80, "Good", IF(BN517&gt;=70, "Slightly Good", IF(BN517&gt;=60, "Average", IF(BN517&gt;=50, "Slightly Poor", IF(BN517&gt;=40, "Poor", "Very Poor"))))))</f>
        <v>#VALUE!</v>
      </c>
      <c r="BP517" s="0" t="n">
        <f aca="false">IF(AJ517&lt;=1000, -6.942*LN(AJ517)+107.59, IF(AND(AJ517&gt;1000, AJ517&lt;=5213),-36.304*LN(AJ517)+310.72, IF(AJ517&gt;5213, 10)))</f>
        <v>79.6460085629166</v>
      </c>
      <c r="BQ517" s="0" t="n">
        <f aca="false">BF517^0.04*BG517^0.22*BH517^0.51*BI517^0.06*BP517^0.17</f>
        <v>87.1338708488486</v>
      </c>
      <c r="BR517" s="0" t="str">
        <f aca="false">IF(BQ517&gt;=90, "Very Good", IF(BQ517&gt;=80, "Good", IF(BQ517&gt;=70, "Slightly Good", IF(BQ517&gt;=60, "Average", IF(BQ517&gt;=50, "Slightly Poor", IF(BQ517&gt;=40, "Poor", "Very Poor"))))))</f>
        <v>Good</v>
      </c>
      <c r="BT517" s="0" t="n">
        <f aca="false">9.81*LN(AH517)+30.6</f>
        <v>50.1010473553941</v>
      </c>
      <c r="BU517" s="0" t="str">
        <f aca="false">IF(BT517&lt;30, "Clean water", IF(AND(BT517&gt;=30, BT517&lt;40), "Hypolimia", IF(AND(BT517&gt;=40,BT517&lt;50), "Mesotrophic", IF(AND(BT517&gt;=50, BT517&lt;70), "Eutrophic", IF(BT517&gt;70,"Hypertrophic")))))</f>
        <v>Eutrophic</v>
      </c>
      <c r="BW517" s="0" t="str">
        <f aca="false">IF(G517/H517&gt;=1, "PLS CHECK", "")</f>
        <v/>
      </c>
      <c r="BX517" s="0" t="e">
        <f aca="false">IF(AC517/J517&gt;=1, "PLS CHECK", "")</f>
        <v>#DIV/0!</v>
      </c>
      <c r="BY517" s="0" t="e">
        <f aca="false">IF(AE517/J517&gt;=1, "PLS CHECK", "")</f>
        <v>#DIV/0!</v>
      </c>
      <c r="BZ517" s="0" t="e">
        <f aca="false">IF(AD517/J517&gt;=1, "PLS CHECK", "")</f>
        <v>#DIV/0!</v>
      </c>
      <c r="CA517" s="0" t="str">
        <f aca="false">IF(AF517/K517&gt;=1, "PLS CHECK", "")</f>
        <v/>
      </c>
      <c r="CB517" s="0" t="str">
        <f aca="false">IF(AG517/K517&gt;=1, "PLS CHECK", "")</f>
        <v/>
      </c>
    </row>
    <row r="518" customFormat="false" ht="12.5" hidden="false" customHeight="false" outlineLevel="0" collapsed="false">
      <c r="A518" s="0" t="n">
        <v>515</v>
      </c>
      <c r="B518" s="15" t="s">
        <v>79</v>
      </c>
      <c r="C518" s="16" t="s">
        <v>80</v>
      </c>
      <c r="D518" s="0" t="s">
        <v>158</v>
      </c>
      <c r="E518" s="0" t="n">
        <v>7.5</v>
      </c>
      <c r="F518" s="0" t="n">
        <v>8</v>
      </c>
      <c r="G518" s="0" t="n">
        <v>2.4</v>
      </c>
      <c r="H518" s="0" t="n">
        <v>5</v>
      </c>
      <c r="I518" s="0" t="n">
        <v>9.1</v>
      </c>
      <c r="J518" s="0" t="n">
        <v>5.172</v>
      </c>
      <c r="K518" s="0" t="n">
        <v>0.073</v>
      </c>
      <c r="L518" s="0" t="n">
        <v>2.9</v>
      </c>
      <c r="M518" s="0" t="n">
        <v>20.8</v>
      </c>
      <c r="N518" s="0" t="n">
        <v>0</v>
      </c>
      <c r="O518" s="0" t="n">
        <v>321</v>
      </c>
      <c r="P518" s="37"/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V518" s="0" t="n">
        <v>0</v>
      </c>
      <c r="AC518" s="0" t="n">
        <v>4.854</v>
      </c>
      <c r="AD518" s="0" t="n">
        <v>0.793</v>
      </c>
      <c r="AE518" s="0" t="n">
        <v>3.424</v>
      </c>
      <c r="AF518" s="0" t="n">
        <v>0.039</v>
      </c>
      <c r="AG518" s="0" t="n">
        <v>0.022</v>
      </c>
      <c r="AH518" s="0" t="n">
        <v>17.5</v>
      </c>
      <c r="AJ518" s="0" t="n">
        <v>78</v>
      </c>
      <c r="AP518" s="0" t="n">
        <v>0</v>
      </c>
      <c r="AY518" s="0" t="n">
        <v>0</v>
      </c>
      <c r="BD518" s="0" t="n">
        <v>108.482</v>
      </c>
      <c r="BF518" s="0" t="n">
        <f aca="false">IF(E518&lt;11,-3.6797*E518^2+48.115*E518-53.83,280.92*EXP(-0.2027*E518))</f>
        <v>100.049375</v>
      </c>
      <c r="BG518" s="0" t="n">
        <f aca="false">32.208*LN(F518)+21.438</f>
        <v>88.4126531744242</v>
      </c>
      <c r="BH518" s="0" t="n">
        <f aca="false">IF(G518&lt;=2, -10*G518+100, 88.958*EXP(-0.0755*G518))</f>
        <v>74.2148561832273</v>
      </c>
      <c r="BI518" s="0" t="n">
        <f aca="false">IF(I518&lt;=100, 0.0053*(I518)^2-1.0332*I518+100.76, 122.82*EXP(-0.0092*I518))</f>
        <v>91.796773</v>
      </c>
      <c r="BJ518" s="0" t="e">
        <f aca="false">IF(P518&lt;=1000, -6.942*LN(P518)+107.59, -36.304*LN(P518)+310.72)</f>
        <v>#VALUE!</v>
      </c>
      <c r="BK518" s="0" t="e">
        <f aca="false">BF518^0.04*BG518^0.22*BH518^0.51*BI518^0.06*BJ518^0.17</f>
        <v>#VALUE!</v>
      </c>
      <c r="BL518" s="0" t="e">
        <f aca="false">IF(BK518&gt;=90, "Very Good", IF(BK518&gt;=80, "Good", IF(BK518&gt;=70, "Slightly Good", IF(BK518&gt;=60, "Average", IF(BK518&gt;=50, "Slightly Poor", IF(BK518&gt;=40, "Poor", "Very Poor"))))))</f>
        <v>#VALUE!</v>
      </c>
      <c r="BM518" s="0" t="e">
        <f aca="false">IF(P518&lt;=1000, -6.942*LN(P518)+107.59, IF(AND(P518&gt;1000, P518&lt;=5213),-36.304*LN(P518)+310.72, IF(P518&gt;5213, 10)))</f>
        <v>#VALUE!</v>
      </c>
      <c r="BN518" s="0" t="e">
        <f aca="false">BF518^0.04*BG518^0.22*BH518^0.51*BI518^0.06*BM518^0.17</f>
        <v>#VALUE!</v>
      </c>
      <c r="BO518" s="0" t="e">
        <f aca="false">IF(BN518&gt;=90, "Very Good", IF(BN518&gt;=80, "Good", IF(BN518&gt;=70, "Slightly Good", IF(BN518&gt;=60, "Average", IF(BN518&gt;=50, "Slightly Poor", IF(BN518&gt;=40, "Poor", "Very Poor"))))))</f>
        <v>#VALUE!</v>
      </c>
      <c r="BP518" s="0" t="n">
        <f aca="false">IF(AJ518&lt;=1000, -6.942*LN(AJ518)+107.59, IF(AND(AJ518&gt;1000, AJ518&lt;=5213),-36.304*LN(AJ518)+310.72, IF(AJ518&gt;5213, 10)))</f>
        <v>77.3457273251209</v>
      </c>
      <c r="BQ518" s="0" t="n">
        <f aca="false">BF518^0.04*BG518^0.22*BH518^0.51*BI518^0.06*BP518^0.17</f>
        <v>79.6151838898018</v>
      </c>
      <c r="BR518" s="0" t="str">
        <f aca="false">IF(BQ518&gt;=90, "Very Good", IF(BQ518&gt;=80, "Good", IF(BQ518&gt;=70, "Slightly Good", IF(BQ518&gt;=60, "Average", IF(BQ518&gt;=50, "Slightly Poor", IF(BQ518&gt;=40, "Poor", "Very Poor"))))))</f>
        <v>Slightly Good</v>
      </c>
      <c r="BT518" s="0" t="n">
        <f aca="false">9.81*LN(AH518)+30.6</f>
        <v>58.6781906419181</v>
      </c>
      <c r="BU518" s="0" t="str">
        <f aca="false">IF(BT518&lt;30, "Clean water", IF(AND(BT518&gt;=30, BT518&lt;40), "Hypolimia", IF(AND(BT518&gt;=40,BT518&lt;50), "Mesotrophic", IF(AND(BT518&gt;=50, BT518&lt;70), "Eutrophic", IF(BT518&gt;70,"Hypertrophic")))))</f>
        <v>Eutrophic</v>
      </c>
      <c r="BW518" s="0" t="str">
        <f aca="false">IF(G518/H518&gt;=1, "PLS CHECK", "")</f>
        <v/>
      </c>
      <c r="BX518" s="0" t="str">
        <f aca="false">IF(AC518/J518&gt;=1, "PLS CHECK", "")</f>
        <v/>
      </c>
      <c r="BY518" s="0" t="str">
        <f aca="false">IF(AE518/J518&gt;=1, "PLS CHECK", "")</f>
        <v/>
      </c>
      <c r="BZ518" s="0" t="str">
        <f aca="false">IF(AD518/J518&gt;=1, "PLS CHECK", "")</f>
        <v/>
      </c>
      <c r="CA518" s="0" t="str">
        <f aca="false">IF(AF518/K518&gt;=1, "PLS CHECK", "")</f>
        <v/>
      </c>
      <c r="CB518" s="0" t="str">
        <f aca="false">IF(AG518/K518&gt;=1, "PLS CHECK", "")</f>
        <v/>
      </c>
    </row>
    <row r="519" customFormat="false" ht="12.5" hidden="false" customHeight="false" outlineLevel="0" collapsed="false">
      <c r="A519" s="0" t="n">
        <v>516</v>
      </c>
      <c r="B519" s="15" t="s">
        <v>81</v>
      </c>
      <c r="C519" s="16" t="s">
        <v>82</v>
      </c>
      <c r="D519" s="0" t="s">
        <v>158</v>
      </c>
      <c r="E519" s="0" t="n">
        <v>8</v>
      </c>
      <c r="F519" s="0" t="n">
        <v>11.4</v>
      </c>
      <c r="G519" s="37"/>
      <c r="H519" s="0" t="n">
        <v>3.8</v>
      </c>
      <c r="I519" s="0" t="n">
        <v>1.4</v>
      </c>
      <c r="J519" s="0" t="n">
        <v>3.577</v>
      </c>
      <c r="K519" s="0" t="n">
        <v>0.024</v>
      </c>
      <c r="L519" s="0" t="n">
        <v>2.4</v>
      </c>
      <c r="M519" s="0" t="n">
        <v>16.7</v>
      </c>
      <c r="N519" s="0" t="n">
        <v>0</v>
      </c>
      <c r="O519" s="0" t="n">
        <v>383</v>
      </c>
      <c r="P519" s="0" t="n">
        <v>2700</v>
      </c>
      <c r="AC519" s="0" t="n">
        <v>3.43</v>
      </c>
      <c r="AD519" s="0" t="n">
        <v>0.065</v>
      </c>
      <c r="AE519" s="0" t="n">
        <v>2.551</v>
      </c>
      <c r="AF519" s="0" t="n">
        <v>0.017</v>
      </c>
      <c r="AG519" s="0" t="n">
        <v>0.017</v>
      </c>
      <c r="AH519" s="0" t="n">
        <v>1.5</v>
      </c>
      <c r="AJ519" s="0" t="n">
        <v>700</v>
      </c>
      <c r="BF519" s="0" t="n">
        <f aca="false">IF(E519&lt;11,-3.6797*E519^2+48.115*E519-53.83,280.92*EXP(-0.2027*E519))</f>
        <v>95.5892</v>
      </c>
      <c r="BG519" s="0" t="n">
        <f aca="false">32.208*LN(F519)+21.438</f>
        <v>99.8198189507377</v>
      </c>
      <c r="BH519" s="0" t="n">
        <f aca="false">IF(G519&lt;=2, -10*G519+100, 88.958*EXP(-0.0755*G519))</f>
        <v>100</v>
      </c>
      <c r="BI519" s="0" t="n">
        <f aca="false">IF(I519&lt;=100, 0.0053*(I519)^2-1.0332*I519+100.76, 122.82*EXP(-0.0092*I519))</f>
        <v>99.323908</v>
      </c>
      <c r="BJ519" s="0" t="n">
        <f aca="false">IF(P519&lt;=1000, -6.942*LN(P519)+107.59, -36.304*LN(P519)+310.72)</f>
        <v>23.8818399844672</v>
      </c>
      <c r="BK519" s="0" t="n">
        <f aca="false">BF519^0.04*BG519^0.22*BH519^0.51*BI519^0.06*BJ519^0.17</f>
        <v>78.1877643613523</v>
      </c>
      <c r="BL519" s="0" t="str">
        <f aca="false">IF(BK519&gt;=90, "Very Good", IF(BK519&gt;=80, "Good", IF(BK519&gt;=70, "Slightly Good", IF(BK519&gt;=60, "Average", IF(BK519&gt;=50, "Slightly Poor", IF(BK519&gt;=40, "Poor", "Very Poor"))))))</f>
        <v>Slightly Good</v>
      </c>
      <c r="BM519" s="0" t="n">
        <f aca="false">IF(P519&lt;=1000, -6.942*LN(P519)+107.59, IF(AND(P519&gt;1000, P519&lt;=5213),-36.304*LN(P519)+310.72, IF(P519&gt;5213, 10)))</f>
        <v>23.8818399844672</v>
      </c>
      <c r="BN519" s="0" t="n">
        <f aca="false">BF519^0.04*BG519^0.22*BH519^0.51*BI519^0.06*BM519^0.17</f>
        <v>78.1877643613523</v>
      </c>
      <c r="BO519" s="0" t="str">
        <f aca="false">IF(BN519&gt;=90, "Very Good", IF(BN519&gt;=80, "Good", IF(BN519&gt;=70, "Slightly Good", IF(BN519&gt;=60, "Average", IF(BN519&gt;=50, "Slightly Poor", IF(BN519&gt;=40, "Poor", "Very Poor"))))))</f>
        <v>Slightly Good</v>
      </c>
      <c r="BP519" s="0" t="n">
        <f aca="false">IF(AJ519&lt;=1000, -6.942*LN(AJ519)+107.59, IF(AND(AJ519&gt;1000, AJ519&lt;=5213),-36.304*LN(AJ519)+310.72, IF(AJ519&gt;5213, 10)))</f>
        <v>62.1124003141287</v>
      </c>
      <c r="BQ519" s="0" t="n">
        <f aca="false">BF519^0.04*BG519^0.22*BH519^0.51*BI519^0.06*BP519^0.17</f>
        <v>91.9830032704478</v>
      </c>
      <c r="BR519" s="0" t="str">
        <f aca="false">IF(BQ519&gt;=90, "Very Good", IF(BQ519&gt;=80, "Good", IF(BQ519&gt;=70, "Slightly Good", IF(BQ519&gt;=60, "Average", IF(BQ519&gt;=50, "Slightly Poor", IF(BQ519&gt;=40, "Poor", "Very Poor"))))))</f>
        <v>Very Good</v>
      </c>
      <c r="BT519" s="0" t="n">
        <f aca="false">9.81*LN(AH519)+30.6</f>
        <v>34.5776127105411</v>
      </c>
      <c r="BU519" s="0" t="str">
        <f aca="false">IF(BT519&lt;30, "Clean water", IF(AND(BT519&gt;=30, BT519&lt;40), "Hypolimia", IF(AND(BT519&gt;=40,BT519&lt;50), "Mesotrophic", IF(AND(BT519&gt;=50, BT519&lt;70), "Eutrophic", IF(BT519&gt;70,"Hypertrophic")))))</f>
        <v>Hypolimia</v>
      </c>
      <c r="BW519" s="0" t="str">
        <f aca="false">IF(G519/H519&gt;=1, "PLS CHECK", "")</f>
        <v/>
      </c>
      <c r="BX519" s="0" t="str">
        <f aca="false">IF(AC519/J519&gt;=1, "PLS CHECK", "")</f>
        <v/>
      </c>
      <c r="BY519" s="0" t="str">
        <f aca="false">IF(AE519/J519&gt;=1, "PLS CHECK", "")</f>
        <v/>
      </c>
      <c r="BZ519" s="0" t="str">
        <f aca="false">IF(AD519/J519&gt;=1, "PLS CHECK", "")</f>
        <v/>
      </c>
      <c r="CA519" s="0" t="str">
        <f aca="false">IF(AF519/K519&gt;=1, "PLS CHECK", "")</f>
        <v/>
      </c>
      <c r="CB519" s="0" t="str">
        <f aca="false">IF(AG519/K519&gt;=1, "PLS CHECK", "")</f>
        <v/>
      </c>
    </row>
    <row r="520" customFormat="false" ht="12.5" hidden="false" customHeight="false" outlineLevel="0" collapsed="false">
      <c r="A520" s="0" t="n">
        <v>517</v>
      </c>
      <c r="B520" s="15" t="s">
        <v>83</v>
      </c>
      <c r="C520" s="16" t="s">
        <v>84</v>
      </c>
      <c r="D520" s="0" t="s">
        <v>158</v>
      </c>
      <c r="E520" s="0" t="n">
        <v>8</v>
      </c>
      <c r="F520" s="0" t="n">
        <v>8.6</v>
      </c>
      <c r="G520" s="0" t="n">
        <v>0.7</v>
      </c>
      <c r="H520" s="0" t="n">
        <v>4.3</v>
      </c>
      <c r="I520" s="0" t="n">
        <v>2</v>
      </c>
      <c r="J520" s="0" t="n">
        <v>2.843</v>
      </c>
      <c r="K520" s="0" t="n">
        <v>0.02</v>
      </c>
      <c r="L520" s="0" t="n">
        <v>2</v>
      </c>
      <c r="M520" s="0" t="n">
        <v>19.2</v>
      </c>
      <c r="N520" s="0" t="n">
        <v>0</v>
      </c>
      <c r="O520" s="0" t="n">
        <v>252</v>
      </c>
      <c r="P520" s="37"/>
      <c r="AC520" s="0" t="n">
        <v>2.835</v>
      </c>
      <c r="AD520" s="0" t="n">
        <v>0.275</v>
      </c>
      <c r="AE520" s="0" t="n">
        <v>2.219</v>
      </c>
      <c r="AF520" s="0" t="n">
        <v>0.014</v>
      </c>
      <c r="AG520" s="0" t="n">
        <v>0.008</v>
      </c>
      <c r="AH520" s="0" t="n">
        <v>6</v>
      </c>
      <c r="AJ520" s="0" t="n">
        <v>64</v>
      </c>
      <c r="BF520" s="0" t="n">
        <f aca="false">IF(E520&lt;11,-3.6797*E520^2+48.115*E520-53.83,280.92*EXP(-0.2027*E520))</f>
        <v>95.5892</v>
      </c>
      <c r="BG520" s="0" t="n">
        <f aca="false">32.208*LN(F520)+21.438</f>
        <v>90.7419570425808</v>
      </c>
      <c r="BH520" s="0" t="n">
        <f aca="false">IF(G520&lt;=2, -10*G520+100, 88.958*EXP(-0.0755*G520))</f>
        <v>93</v>
      </c>
      <c r="BI520" s="0" t="n">
        <f aca="false">IF(I520&lt;=100, 0.0053*(I520)^2-1.0332*I520+100.76, 122.82*EXP(-0.0092*I520))</f>
        <v>98.7148</v>
      </c>
      <c r="BJ520" s="0" t="e">
        <f aca="false">IF(P520&lt;=1000, -6.942*LN(P520)+107.59, -36.304*LN(P520)+310.72)</f>
        <v>#VALUE!</v>
      </c>
      <c r="BK520" s="0" t="e">
        <f aca="false">BF520^0.04*BG520^0.22*BH520^0.51*BI520^0.06*BJ520^0.17</f>
        <v>#VALUE!</v>
      </c>
      <c r="BL520" s="0" t="e">
        <f aca="false">IF(BK520&gt;=90, "Very Good", IF(BK520&gt;=80, "Good", IF(BK520&gt;=70, "Slightly Good", IF(BK520&gt;=60, "Average", IF(BK520&gt;=50, "Slightly Poor", IF(BK520&gt;=40, "Poor", "Very Poor"))))))</f>
        <v>#VALUE!</v>
      </c>
      <c r="BM520" s="0" t="e">
        <f aca="false">IF(P520&lt;=1000, -6.942*LN(P520)+107.59, IF(AND(P520&gt;1000, P520&lt;=5213),-36.304*LN(P520)+310.72, IF(P520&gt;5213, 10)))</f>
        <v>#VALUE!</v>
      </c>
      <c r="BN520" s="0" t="e">
        <f aca="false">BF520^0.04*BG520^0.22*BH520^0.51*BI520^0.06*BM520^0.17</f>
        <v>#VALUE!</v>
      </c>
      <c r="BO520" s="0" t="e">
        <f aca="false">IF(BN520&gt;=90, "Very Good", IF(BN520&gt;=80, "Good", IF(BN520&gt;=70, "Slightly Good", IF(BN520&gt;=60, "Average", IF(BN520&gt;=50, "Slightly Poor", IF(BN520&gt;=40, "Poor", "Very Poor"))))))</f>
        <v>#VALUE!</v>
      </c>
      <c r="BP520" s="0" t="n">
        <f aca="false">IF(AJ520&lt;=1000, -6.942*LN(AJ520)+107.59, IF(AND(AJ520&gt;1000, AJ520&lt;=5213),-36.304*LN(AJ520)+310.72, IF(AJ520&gt;5213, 10)))</f>
        <v>78.7190336353172</v>
      </c>
      <c r="BQ520" s="0" t="n">
        <f aca="false">BF520^0.04*BG520^0.22*BH520^0.51*BI520^0.06*BP520^0.17</f>
        <v>90.3351858428188</v>
      </c>
      <c r="BR520" s="0" t="str">
        <f aca="false">IF(BQ520&gt;=90, "Very Good", IF(BQ520&gt;=80, "Good", IF(BQ520&gt;=70, "Slightly Good", IF(BQ520&gt;=60, "Average", IF(BQ520&gt;=50, "Slightly Poor", IF(BQ520&gt;=40, "Poor", "Very Poor"))))))</f>
        <v>Very Good</v>
      </c>
      <c r="BT520" s="0" t="n">
        <f aca="false">9.81*LN(AH520)+30.6</f>
        <v>48.1771603931272</v>
      </c>
      <c r="BU520" s="0" t="str">
        <f aca="false">IF(BT520&lt;30, "Clean water", IF(AND(BT520&gt;=30, BT520&lt;40), "Hypolimia", IF(AND(BT520&gt;=40,BT520&lt;50), "Mesotrophic", IF(AND(BT520&gt;=50, BT520&lt;70), "Eutrophic", IF(BT520&gt;70,"Hypertrophic")))))</f>
        <v>Mesotrophic</v>
      </c>
      <c r="BW520" s="0" t="str">
        <f aca="false">IF(G520/H520&gt;=1, "PLS CHECK", "")</f>
        <v/>
      </c>
      <c r="BX520" s="0" t="str">
        <f aca="false">IF(AC520/J520&gt;=1, "PLS CHECK", "")</f>
        <v/>
      </c>
      <c r="BY520" s="0" t="str">
        <f aca="false">IF(AE520/J520&gt;=1, "PLS CHECK", "")</f>
        <v/>
      </c>
      <c r="BZ520" s="0" t="str">
        <f aca="false">IF(AD520/J520&gt;=1, "PLS CHECK", "")</f>
        <v/>
      </c>
      <c r="CA520" s="0" t="str">
        <f aca="false">IF(AF520/K520&gt;=1, "PLS CHECK", "")</f>
        <v/>
      </c>
      <c r="CB520" s="0" t="str">
        <f aca="false">IF(AG520/K520&gt;=1, "PLS CHECK", "")</f>
        <v/>
      </c>
    </row>
    <row r="521" customFormat="false" ht="12.5" hidden="false" customHeight="false" outlineLevel="0" collapsed="false">
      <c r="A521" s="0" t="n">
        <v>518</v>
      </c>
      <c r="B521" s="15" t="s">
        <v>133</v>
      </c>
      <c r="C521" s="16" t="s">
        <v>134</v>
      </c>
      <c r="D521" s="0" t="s">
        <v>158</v>
      </c>
      <c r="E521" s="37"/>
      <c r="F521" s="0" t="n">
        <v>12.5</v>
      </c>
      <c r="G521" s="0" t="n">
        <v>4.5</v>
      </c>
      <c r="H521" s="0" t="n">
        <v>8.1</v>
      </c>
      <c r="I521" s="37"/>
      <c r="J521" s="0" t="n">
        <v>5.943</v>
      </c>
      <c r="K521" s="0" t="n">
        <v>0.168</v>
      </c>
      <c r="L521" s="0" t="n">
        <v>5.1</v>
      </c>
      <c r="M521" s="0" t="n">
        <v>22.5</v>
      </c>
      <c r="O521" s="37"/>
      <c r="BD521" s="0" t="n">
        <v>0.084</v>
      </c>
      <c r="BF521" s="0" t="n">
        <f aca="false">IF(E521&lt;11,-3.6797*E521^2+48.115*E521-53.83,280.92*EXP(-0.2027*E521))</f>
        <v>-53.83</v>
      </c>
      <c r="BG521" s="0" t="n">
        <f aca="false">32.208*LN(F521)+21.438</f>
        <v>102.78666817588</v>
      </c>
      <c r="BH521" s="0" t="n">
        <f aca="false">IF(G521&lt;=2, -10*G521+100, 88.958*EXP(-0.0755*G521))</f>
        <v>63.3334957672512</v>
      </c>
      <c r="BI521" s="0" t="n">
        <f aca="false">IF(I521&lt;=100, 0.0053*(I521)^2-1.0332*I521+100.76, 122.82*EXP(-0.0092*I521))</f>
        <v>100.76</v>
      </c>
      <c r="BJ521" s="0" t="e">
        <f aca="false">IF(P521&lt;=1000, -6.942*LN(P521)+107.59, -36.304*LN(P521)+310.72)</f>
        <v>#VALUE!</v>
      </c>
      <c r="BK521" s="0" t="e">
        <f aca="false">BF521^0.04*BG521^0.22*BH521^0.51*BI521^0.06*BJ521^0.17</f>
        <v>#VALUE!</v>
      </c>
      <c r="BL521" s="0" t="e">
        <f aca="false">IF(BK521&gt;=90, "Very Good", IF(BK521&gt;=80, "Good", IF(BK521&gt;=70, "Slightly Good", IF(BK521&gt;=60, "Average", IF(BK521&gt;=50, "Slightly Poor", IF(BK521&gt;=40, "Poor", "Very Poor"))))))</f>
        <v>#VALUE!</v>
      </c>
      <c r="BM521" s="0" t="e">
        <f aca="false">IF(P521&lt;=1000, -6.942*LN(P521)+107.59, IF(AND(P521&gt;1000, P521&lt;=5213),-36.304*LN(P521)+310.72, IF(P521&gt;5213, 10)))</f>
        <v>#VALUE!</v>
      </c>
      <c r="BN521" s="0" t="e">
        <f aca="false">BF521^0.04*BG521^0.22*BH521^0.51*BI521^0.06*BM521^0.17</f>
        <v>#VALUE!</v>
      </c>
      <c r="BO521" s="0" t="e">
        <f aca="false">IF(BN521&gt;=90, "Very Good", IF(BN521&gt;=80, "Good", IF(BN521&gt;=70, "Slightly Good", IF(BN521&gt;=60, "Average", IF(BN521&gt;=50, "Slightly Poor", IF(BN521&gt;=40, "Poor", "Very Poor"))))))</f>
        <v>#VALUE!</v>
      </c>
      <c r="BP521" s="0" t="e">
        <f aca="false">IF(AJ521&lt;=1000, -6.942*LN(AJ521)+107.59, IF(AND(AJ521&gt;1000, AJ521&lt;=5213),-36.304*LN(AJ521)+310.72, IF(AJ521&gt;5213, 10)))</f>
        <v>#VALUE!</v>
      </c>
      <c r="BQ521" s="0" t="e">
        <f aca="false">BF521^0.04*BG521^0.22*BH521^0.51*BI521^0.06*BP521^0.17</f>
        <v>#VALUE!</v>
      </c>
      <c r="BR521" s="0" t="e">
        <f aca="false">IF(BQ521&gt;=90, "Very Good", IF(BQ521&gt;=80, "Good", IF(BQ521&gt;=70, "Slightly Good", IF(BQ521&gt;=60, "Average", IF(BQ521&gt;=50, "Slightly Poor", IF(BQ521&gt;=40, "Poor", "Very Poor"))))))</f>
        <v>#VALUE!</v>
      </c>
      <c r="BT521" s="0" t="e">
        <f aca="false">9.81*LN(AH521)+30.6</f>
        <v>#VALUE!</v>
      </c>
      <c r="BU521" s="0" t="e">
        <f aca="false">IF(BT521&lt;30, "Clean water", IF(AND(BT521&gt;=30, BT521&lt;40), "Hypolimia", IF(AND(BT521&gt;=40,BT521&lt;50), "Mesotrophic", IF(AND(BT521&gt;=50, BT521&lt;70), "Eutrophic", IF(BT521&gt;70,"Hypertrophic")))))</f>
        <v>#VALUE!</v>
      </c>
      <c r="BW521" s="0" t="str">
        <f aca="false">IF(G521/H521&gt;=1, "PLS CHECK", "")</f>
        <v/>
      </c>
      <c r="BX521" s="0" t="str">
        <f aca="false">IF(AC521/J521&gt;=1, "PLS CHECK", "")</f>
        <v/>
      </c>
      <c r="BY521" s="0" t="str">
        <f aca="false">IF(AE521/J521&gt;=1, "PLS CHECK", "")</f>
        <v/>
      </c>
      <c r="BZ521" s="0" t="str">
        <f aca="false">IF(AD521/J521&gt;=1, "PLS CHECK", "")</f>
        <v/>
      </c>
      <c r="CA521" s="0" t="str">
        <f aca="false">IF(AF521/K521&gt;=1, "PLS CHECK", "")</f>
        <v/>
      </c>
      <c r="CB521" s="0" t="str">
        <f aca="false">IF(AG521/K521&gt;=1, "PLS CHECK", "")</f>
        <v/>
      </c>
    </row>
    <row r="522" customFormat="false" ht="12.5" hidden="false" customHeight="false" outlineLevel="0" collapsed="false">
      <c r="A522" s="0" t="n">
        <v>519</v>
      </c>
      <c r="B522" s="15" t="s">
        <v>85</v>
      </c>
      <c r="C522" s="16" t="s">
        <v>86</v>
      </c>
      <c r="D522" s="0" t="s">
        <v>158</v>
      </c>
      <c r="E522" s="37"/>
      <c r="F522" s="0" t="n">
        <v>8</v>
      </c>
      <c r="G522" s="0" t="n">
        <v>3.1</v>
      </c>
      <c r="H522" s="37"/>
      <c r="I522" s="0" t="n">
        <v>10</v>
      </c>
      <c r="J522" s="0" t="n">
        <v>8.024</v>
      </c>
      <c r="K522" s="0" t="n">
        <v>0.166</v>
      </c>
      <c r="L522" s="37"/>
      <c r="M522" s="0" t="n">
        <v>19</v>
      </c>
      <c r="N522" s="0" t="n">
        <v>0</v>
      </c>
      <c r="O522" s="0" t="n">
        <v>571</v>
      </c>
      <c r="P522" s="0" t="n">
        <v>43000</v>
      </c>
      <c r="AC522" s="0" t="n">
        <v>7.806</v>
      </c>
      <c r="AD522" s="0" t="n">
        <v>0.772</v>
      </c>
      <c r="AE522" s="0" t="n">
        <v>5.351</v>
      </c>
      <c r="AF522" s="37"/>
      <c r="AG522" s="37"/>
      <c r="AH522" s="0" t="n">
        <v>9.8</v>
      </c>
      <c r="AJ522" s="0" t="n">
        <v>1500</v>
      </c>
      <c r="BF522" s="0" t="n">
        <f aca="false">IF(E522&lt;11,-3.6797*E522^2+48.115*E522-53.83,280.92*EXP(-0.2027*E522))</f>
        <v>-53.83</v>
      </c>
      <c r="BG522" s="0" t="n">
        <f aca="false">32.208*LN(F522)+21.438</f>
        <v>88.4126531744242</v>
      </c>
      <c r="BH522" s="0" t="n">
        <f aca="false">IF(G522&lt;=2, -10*G522+100, 88.958*EXP(-0.0755*G522))</f>
        <v>70.3944446082144</v>
      </c>
      <c r="BI522" s="0" t="n">
        <f aca="false">IF(I522&lt;=100, 0.0053*(I522)^2-1.0332*I522+100.76, 122.82*EXP(-0.0092*I522))</f>
        <v>90.958</v>
      </c>
      <c r="BJ522" s="0" t="n">
        <f aca="false">IF(P522&lt;=1000, -6.942*LN(P522)+107.59, -36.304*LN(P522)+310.72)</f>
        <v>-76.6057566483066</v>
      </c>
      <c r="BK522" s="0" t="e">
        <f aca="false">BF522^0.04*BG522^0.22*BH522^0.51*BI522^0.06*BJ522^0.17</f>
        <v>#NUM!</v>
      </c>
      <c r="BL522" s="0" t="e">
        <f aca="false">IF(BK522&gt;=90, "Very Good", IF(BK522&gt;=80, "Good", IF(BK522&gt;=70, "Slightly Good", IF(BK522&gt;=60, "Average", IF(BK522&gt;=50, "Slightly Poor", IF(BK522&gt;=40, "Poor", "Very Poor"))))))</f>
        <v>#NUM!</v>
      </c>
      <c r="BM522" s="0" t="n">
        <f aca="false">IF(P522&lt;=1000, -6.942*LN(P522)+107.59, IF(AND(P522&gt;1000, P522&lt;=5213),-36.304*LN(P522)+310.72, IF(P522&gt;5213, 10)))</f>
        <v>10</v>
      </c>
      <c r="BN522" s="0" t="n">
        <f aca="false">BF522^0.04*BG522^0.22*BH522^0.51*BI522^0.06*BM522^0.17</f>
        <v>-53.3640988278101</v>
      </c>
      <c r="BO522" s="0" t="str">
        <f aca="false">IF(BN522&gt;=90, "Very Good", IF(BN522&gt;=80, "Good", IF(BN522&gt;=70, "Slightly Good", IF(BN522&gt;=60, "Average", IF(BN522&gt;=50, "Slightly Poor", IF(BN522&gt;=40, "Poor", "Very Poor"))))))</f>
        <v>Very Poor</v>
      </c>
      <c r="BP522" s="0" t="n">
        <f aca="false">IF(AJ522&lt;=1000, -6.942*LN(AJ522)+107.59, IF(AND(AJ522&gt;1000, AJ522&lt;=5213),-36.304*LN(AJ522)+310.72, IF(AJ522&gt;5213, 10)))</f>
        <v>45.2208470670737</v>
      </c>
      <c r="BQ522" s="0" t="n">
        <f aca="false">BF522^0.04*BG522^0.22*BH522^0.51*BI522^0.06*BP522^0.17</f>
        <v>-68.9694491951268</v>
      </c>
      <c r="BR522" s="0" t="str">
        <f aca="false">IF(BQ522&gt;=90, "Very Good", IF(BQ522&gt;=80, "Good", IF(BQ522&gt;=70, "Slightly Good", IF(BQ522&gt;=60, "Average", IF(BQ522&gt;=50, "Slightly Poor", IF(BQ522&gt;=40, "Poor", "Very Poor"))))))</f>
        <v>Very Poor</v>
      </c>
      <c r="BT522" s="0" t="n">
        <f aca="false">9.81*LN(AH522)+30.6</f>
        <v>52.9901712034867</v>
      </c>
      <c r="BU522" s="0" t="str">
        <f aca="false">IF(BT522&lt;30, "Clean water", IF(AND(BT522&gt;=30, BT522&lt;40), "Hypolimia", IF(AND(BT522&gt;=40,BT522&lt;50), "Mesotrophic", IF(AND(BT522&gt;=50, BT522&lt;70), "Eutrophic", IF(BT522&gt;70,"Hypertrophic")))))</f>
        <v>Eutrophic</v>
      </c>
      <c r="BW522" s="0" t="e">
        <f aca="false">IF(G522/H522&gt;=1, "PLS CHECK", "")</f>
        <v>#DIV/0!</v>
      </c>
      <c r="BX522" s="0" t="str">
        <f aca="false">IF(AC522/J522&gt;=1, "PLS CHECK", "")</f>
        <v/>
      </c>
      <c r="BY522" s="0" t="str">
        <f aca="false">IF(AE522/J522&gt;=1, "PLS CHECK", "")</f>
        <v/>
      </c>
      <c r="BZ522" s="0" t="str">
        <f aca="false">IF(AD522/J522&gt;=1, "PLS CHECK", "")</f>
        <v/>
      </c>
      <c r="CA522" s="0" t="str">
        <f aca="false">IF(AF522/K522&gt;=1, "PLS CHECK", "")</f>
        <v/>
      </c>
      <c r="CB522" s="0" t="str">
        <f aca="false">IF(AG522/K522&gt;=1, "PLS CHECK", "")</f>
        <v/>
      </c>
    </row>
    <row r="523" customFormat="false" ht="12.5" hidden="false" customHeight="false" outlineLevel="0" collapsed="false">
      <c r="A523" s="0" t="n">
        <v>520</v>
      </c>
      <c r="B523" s="15" t="s">
        <v>135</v>
      </c>
      <c r="C523" s="16" t="s">
        <v>136</v>
      </c>
      <c r="D523" s="0" t="s">
        <v>158</v>
      </c>
      <c r="E523" s="0" t="n">
        <v>7.9</v>
      </c>
      <c r="F523" s="37"/>
      <c r="G523" s="0" t="n">
        <v>4.2</v>
      </c>
      <c r="H523" s="37"/>
      <c r="I523" s="37"/>
      <c r="J523" s="0" t="n">
        <v>6.738</v>
      </c>
      <c r="K523" s="0" t="n">
        <v>0.196</v>
      </c>
      <c r="L523" s="37"/>
      <c r="M523" s="0" t="n">
        <v>22.6</v>
      </c>
      <c r="O523" s="0" t="n">
        <v>499</v>
      </c>
      <c r="BD523" s="0" t="n">
        <v>0.373</v>
      </c>
      <c r="BF523" s="0" t="n">
        <f aca="false">IF(E523&lt;11,-3.6797*E523^2+48.115*E523-53.83,280.92*EXP(-0.2027*E523))</f>
        <v>96.6284230000001</v>
      </c>
      <c r="BG523" s="0" t="e">
        <f aca="false">32.208*LN(F523)+21.438</f>
        <v>#VALUE!</v>
      </c>
      <c r="BH523" s="0" t="n">
        <f aca="false">IF(G523&lt;=2, -10*G523+100, 88.958*EXP(-0.0755*G523))</f>
        <v>64.7843685536842</v>
      </c>
      <c r="BI523" s="0" t="n">
        <f aca="false">IF(I523&lt;=100, 0.0053*(I523)^2-1.0332*I523+100.76, 122.82*EXP(-0.0092*I523))</f>
        <v>100.76</v>
      </c>
      <c r="BJ523" s="0" t="e">
        <f aca="false">IF(P523&lt;=1000, -6.942*LN(P523)+107.59, -36.304*LN(P523)+310.72)</f>
        <v>#VALUE!</v>
      </c>
      <c r="BK523" s="0" t="e">
        <f aca="false">BF523^0.04*BG523^0.22*BH523^0.51*BI523^0.06*BJ523^0.17</f>
        <v>#VALUE!</v>
      </c>
      <c r="BL523" s="0" t="e">
        <f aca="false">IF(BK523&gt;=90, "Very Good", IF(BK523&gt;=80, "Good", IF(BK523&gt;=70, "Slightly Good", IF(BK523&gt;=60, "Average", IF(BK523&gt;=50, "Slightly Poor", IF(BK523&gt;=40, "Poor", "Very Poor"))))))</f>
        <v>#VALUE!</v>
      </c>
      <c r="BM523" s="0" t="e">
        <f aca="false">IF(P523&lt;=1000, -6.942*LN(P523)+107.59, IF(AND(P523&gt;1000, P523&lt;=5213),-36.304*LN(P523)+310.72, IF(P523&gt;5213, 10)))</f>
        <v>#VALUE!</v>
      </c>
      <c r="BN523" s="0" t="e">
        <f aca="false">BF523^0.04*BG523^0.22*BH523^0.51*BI523^0.06*BM523^0.17</f>
        <v>#VALUE!</v>
      </c>
      <c r="BO523" s="0" t="e">
        <f aca="false">IF(BN523&gt;=90, "Very Good", IF(BN523&gt;=80, "Good", IF(BN523&gt;=70, "Slightly Good", IF(BN523&gt;=60, "Average", IF(BN523&gt;=50, "Slightly Poor", IF(BN523&gt;=40, "Poor", "Very Poor"))))))</f>
        <v>#VALUE!</v>
      </c>
      <c r="BP523" s="0" t="e">
        <f aca="false">IF(AJ523&lt;=1000, -6.942*LN(AJ523)+107.59, IF(AND(AJ523&gt;1000, AJ523&lt;=5213),-36.304*LN(AJ523)+310.72, IF(AJ523&gt;5213, 10)))</f>
        <v>#VALUE!</v>
      </c>
      <c r="BQ523" s="0" t="e">
        <f aca="false">BF523^0.04*BG523^0.22*BH523^0.51*BI523^0.06*BP523^0.17</f>
        <v>#VALUE!</v>
      </c>
      <c r="BR523" s="0" t="e">
        <f aca="false">IF(BQ523&gt;=90, "Very Good", IF(BQ523&gt;=80, "Good", IF(BQ523&gt;=70, "Slightly Good", IF(BQ523&gt;=60, "Average", IF(BQ523&gt;=50, "Slightly Poor", IF(BQ523&gt;=40, "Poor", "Very Poor"))))))</f>
        <v>#VALUE!</v>
      </c>
      <c r="BT523" s="0" t="e">
        <f aca="false">9.81*LN(AH523)+30.6</f>
        <v>#VALUE!</v>
      </c>
      <c r="BU523" s="0" t="e">
        <f aca="false">IF(BT523&lt;30, "Clean water", IF(AND(BT523&gt;=30, BT523&lt;40), "Hypolimia", IF(AND(BT523&gt;=40,BT523&lt;50), "Mesotrophic", IF(AND(BT523&gt;=50, BT523&lt;70), "Eutrophic", IF(BT523&gt;70,"Hypertrophic")))))</f>
        <v>#VALUE!</v>
      </c>
      <c r="BW523" s="0" t="e">
        <f aca="false">IF(G523/H523&gt;=1, "PLS CHECK", "")</f>
        <v>#DIV/0!</v>
      </c>
      <c r="BX523" s="0" t="str">
        <f aca="false">IF(AC523/J523&gt;=1, "PLS CHECK", "")</f>
        <v/>
      </c>
      <c r="BY523" s="0" t="str">
        <f aca="false">IF(AE523/J523&gt;=1, "PLS CHECK", "")</f>
        <v/>
      </c>
      <c r="BZ523" s="0" t="str">
        <f aca="false">IF(AD523/J523&gt;=1, "PLS CHECK", "")</f>
        <v/>
      </c>
      <c r="CA523" s="0" t="str">
        <f aca="false">IF(AF523/K523&gt;=1, "PLS CHECK", "")</f>
        <v/>
      </c>
      <c r="CB523" s="0" t="str">
        <f aca="false">IF(AG523/K523&gt;=1, "PLS CHECK", "")</f>
        <v/>
      </c>
    </row>
    <row r="524" customFormat="false" ht="12.5" hidden="false" customHeight="false" outlineLevel="0" collapsed="false">
      <c r="A524" s="0" t="n">
        <v>521</v>
      </c>
      <c r="B524" s="15" t="s">
        <v>87</v>
      </c>
      <c r="C524" s="16" t="s">
        <v>88</v>
      </c>
      <c r="D524" s="0" t="s">
        <v>158</v>
      </c>
      <c r="E524" s="0" t="n">
        <v>7.6</v>
      </c>
      <c r="F524" s="0" t="n">
        <v>8.4</v>
      </c>
      <c r="G524" s="0" t="n">
        <v>1</v>
      </c>
      <c r="H524" s="0" t="n">
        <v>5.1</v>
      </c>
      <c r="I524" s="0" t="n">
        <v>3.2</v>
      </c>
      <c r="J524" s="0" t="n">
        <v>5.713</v>
      </c>
      <c r="K524" s="0" t="n">
        <v>0.051</v>
      </c>
      <c r="L524" s="0" t="n">
        <v>2.5</v>
      </c>
      <c r="M524" s="0" t="n">
        <v>19.9</v>
      </c>
      <c r="N524" s="0" t="n">
        <v>0</v>
      </c>
      <c r="O524" s="0" t="n">
        <v>330</v>
      </c>
      <c r="P524" s="0" t="n">
        <v>1800</v>
      </c>
      <c r="AC524" s="0" t="n">
        <v>5.606</v>
      </c>
      <c r="AD524" s="0" t="n">
        <v>1.315</v>
      </c>
      <c r="AE524" s="0" t="n">
        <v>3.853</v>
      </c>
      <c r="AF524" s="0" t="n">
        <v>0.035</v>
      </c>
      <c r="AG524" s="0" t="n">
        <v>0.027</v>
      </c>
      <c r="AH524" s="0" t="n">
        <v>5.6</v>
      </c>
      <c r="AJ524" s="0" t="n">
        <v>82</v>
      </c>
      <c r="BF524" s="0" t="n">
        <f aca="false">IF(E524&lt;11,-3.6797*E524^2+48.115*E524-53.83,280.92*EXP(-0.2027*E524))</f>
        <v>99.304528</v>
      </c>
      <c r="BG524" s="0" t="n">
        <f aca="false">32.208*LN(F524)+21.438</f>
        <v>89.9840867819932</v>
      </c>
      <c r="BH524" s="0" t="n">
        <f aca="false">IF(G524&lt;=2, -10*G524+100, 88.958*EXP(-0.0755*G524))</f>
        <v>90</v>
      </c>
      <c r="BI524" s="0" t="n">
        <f aca="false">IF(I524&lt;=100, 0.0053*(I524)^2-1.0332*I524+100.76, 122.82*EXP(-0.0092*I524))</f>
        <v>97.508032</v>
      </c>
      <c r="BJ524" s="0" t="n">
        <f aca="false">IF(P524&lt;=1000, -6.942*LN(P524)+107.59, -36.304*LN(P524)+310.72)</f>
        <v>38.601845269226</v>
      </c>
      <c r="BK524" s="0" t="n">
        <f aca="false">BF524^0.04*BG524^0.22*BH524^0.51*BI524^0.06*BJ524^0.17</f>
        <v>78.6184891412693</v>
      </c>
      <c r="BL524" s="0" t="str">
        <f aca="false">IF(BK524&gt;=90, "Very Good", IF(BK524&gt;=80, "Good", IF(BK524&gt;=70, "Slightly Good", IF(BK524&gt;=60, "Average", IF(BK524&gt;=50, "Slightly Poor", IF(BK524&gt;=40, "Poor", "Very Poor"))))))</f>
        <v>Slightly Good</v>
      </c>
      <c r="BM524" s="0" t="n">
        <f aca="false">IF(P524&lt;=1000, -6.942*LN(P524)+107.59, IF(AND(P524&gt;1000, P524&lt;=5213),-36.304*LN(P524)+310.72, IF(P524&gt;5213, 10)))</f>
        <v>38.601845269226</v>
      </c>
      <c r="BN524" s="0" t="n">
        <f aca="false">BF524^0.04*BG524^0.22*BH524^0.51*BI524^0.06*BM524^0.17</f>
        <v>78.6184891412693</v>
      </c>
      <c r="BO524" s="0" t="str">
        <f aca="false">IF(BN524&gt;=90, "Very Good", IF(BN524&gt;=80, "Good", IF(BN524&gt;=70, "Slightly Good", IF(BN524&gt;=60, "Average", IF(BN524&gt;=50, "Slightly Poor", IF(BN524&gt;=40, "Poor", "Very Poor"))))))</f>
        <v>Slightly Good</v>
      </c>
      <c r="BP524" s="0" t="n">
        <f aca="false">IF(AJ524&lt;=1000, -6.942*LN(AJ524)+107.59, IF(AND(AJ524&gt;1000, AJ524&lt;=5213),-36.304*LN(AJ524)+310.72, IF(AJ524&gt;5213, 10)))</f>
        <v>76.9985549854916</v>
      </c>
      <c r="BQ524" s="0" t="n">
        <f aca="false">BF524^0.04*BG524^0.22*BH524^0.51*BI524^0.06*BP524^0.17</f>
        <v>88.4104009326757</v>
      </c>
      <c r="BR524" s="0" t="str">
        <f aca="false">IF(BQ524&gt;=90, "Very Good", IF(BQ524&gt;=80, "Good", IF(BQ524&gt;=70, "Slightly Good", IF(BQ524&gt;=60, "Average", IF(BQ524&gt;=50, "Slightly Poor", IF(BQ524&gt;=40, "Poor", "Very Poor"))))))</f>
        <v>Good</v>
      </c>
      <c r="BT524" s="0" t="n">
        <f aca="false">9.81*LN(AH524)+30.6</f>
        <v>47.5003403238402</v>
      </c>
      <c r="BU524" s="0" t="str">
        <f aca="false">IF(BT524&lt;30, "Clean water", IF(AND(BT524&gt;=30, BT524&lt;40), "Hypolimia", IF(AND(BT524&gt;=40,BT524&lt;50), "Mesotrophic", IF(AND(BT524&gt;=50, BT524&lt;70), "Eutrophic", IF(BT524&gt;70,"Hypertrophic")))))</f>
        <v>Mesotrophic</v>
      </c>
      <c r="BW524" s="0" t="str">
        <f aca="false">IF(G524/H524&gt;=1, "PLS CHECK", "")</f>
        <v/>
      </c>
      <c r="BX524" s="0" t="str">
        <f aca="false">IF(AC524/J524&gt;=1, "PLS CHECK", "")</f>
        <v/>
      </c>
      <c r="BY524" s="0" t="str">
        <f aca="false">IF(AE524/J524&gt;=1, "PLS CHECK", "")</f>
        <v/>
      </c>
      <c r="BZ524" s="0" t="str">
        <f aca="false">IF(AD524/J524&gt;=1, "PLS CHECK", "")</f>
        <v/>
      </c>
      <c r="CA524" s="0" t="str">
        <f aca="false">IF(AF524/K524&gt;=1, "PLS CHECK", "")</f>
        <v/>
      </c>
      <c r="CB524" s="0" t="str">
        <f aca="false">IF(AG524/K524&gt;=1, "PLS CHECK", "")</f>
        <v/>
      </c>
    </row>
    <row r="525" customFormat="false" ht="12.5" hidden="false" customHeight="false" outlineLevel="0" collapsed="false">
      <c r="A525" s="0" t="n">
        <v>522</v>
      </c>
      <c r="B525" s="15" t="s">
        <v>89</v>
      </c>
      <c r="C525" s="16" t="s">
        <v>90</v>
      </c>
      <c r="D525" s="0" t="s">
        <v>158</v>
      </c>
      <c r="E525" s="0" t="n">
        <v>7.4</v>
      </c>
      <c r="F525" s="37"/>
      <c r="G525" s="0" t="n">
        <v>4.3</v>
      </c>
      <c r="H525" s="0" t="n">
        <v>5.8</v>
      </c>
      <c r="I525" s="0" t="n">
        <v>9.8</v>
      </c>
      <c r="J525" s="0" t="n">
        <v>3.142</v>
      </c>
      <c r="K525" s="0" t="n">
        <v>0.13</v>
      </c>
      <c r="L525" s="0" t="n">
        <v>3.4</v>
      </c>
      <c r="M525" s="0" t="n">
        <v>19</v>
      </c>
      <c r="N525" s="0" t="n">
        <v>0</v>
      </c>
      <c r="O525" s="0" t="n">
        <v>270</v>
      </c>
      <c r="P525" s="37"/>
      <c r="AC525" s="0" t="n">
        <v>2.691</v>
      </c>
      <c r="AD525" s="0" t="n">
        <v>0.813</v>
      </c>
      <c r="AE525" s="37"/>
      <c r="AF525" s="0" t="n">
        <v>0.023</v>
      </c>
      <c r="AG525" s="0" t="n">
        <v>0.016</v>
      </c>
      <c r="AH525" s="0" t="n">
        <v>11.4</v>
      </c>
      <c r="AJ525" s="37"/>
      <c r="BF525" s="0" t="n">
        <f aca="false">IF(E525&lt;11,-3.6797*E525^2+48.115*E525-53.83,280.92*EXP(-0.2027*E525))</f>
        <v>100.720628</v>
      </c>
      <c r="BG525" s="0" t="e">
        <f aca="false">32.208*LN(F525)+21.438</f>
        <v>#VALUE!</v>
      </c>
      <c r="BH525" s="0" t="n">
        <f aca="false">IF(G525&lt;=2, -10*G525+100, 88.958*EXP(-0.0755*G525))</f>
        <v>64.2970883684832</v>
      </c>
      <c r="BI525" s="0" t="n">
        <f aca="false">IF(I525&lt;=100, 0.0053*(I525)^2-1.0332*I525+100.76, 122.82*EXP(-0.0092*I525))</f>
        <v>91.143652</v>
      </c>
      <c r="BJ525" s="0" t="e">
        <f aca="false">IF(P525&lt;=1000, -6.942*LN(P525)+107.59, -36.304*LN(P525)+310.72)</f>
        <v>#VALUE!</v>
      </c>
      <c r="BK525" s="0" t="e">
        <f aca="false">BF525^0.04*BG525^0.22*BH525^0.51*BI525^0.06*BJ525^0.17</f>
        <v>#VALUE!</v>
      </c>
      <c r="BL525" s="0" t="e">
        <f aca="false">IF(BK525&gt;=90, "Very Good", IF(BK525&gt;=80, "Good", IF(BK525&gt;=70, "Slightly Good", IF(BK525&gt;=60, "Average", IF(BK525&gt;=50, "Slightly Poor", IF(BK525&gt;=40, "Poor", "Very Poor"))))))</f>
        <v>#VALUE!</v>
      </c>
      <c r="BM525" s="0" t="e">
        <f aca="false">IF(P525&lt;=1000, -6.942*LN(P525)+107.59, IF(AND(P525&gt;1000, P525&lt;=5213),-36.304*LN(P525)+310.72, IF(P525&gt;5213, 10)))</f>
        <v>#VALUE!</v>
      </c>
      <c r="BN525" s="0" t="e">
        <f aca="false">BF525^0.04*BG525^0.22*BH525^0.51*BI525^0.06*BM525^0.17</f>
        <v>#VALUE!</v>
      </c>
      <c r="BO525" s="0" t="e">
        <f aca="false">IF(BN525&gt;=90, "Very Good", IF(BN525&gt;=80, "Good", IF(BN525&gt;=70, "Slightly Good", IF(BN525&gt;=60, "Average", IF(BN525&gt;=50, "Slightly Poor", IF(BN525&gt;=40, "Poor", "Very Poor"))))))</f>
        <v>#VALUE!</v>
      </c>
      <c r="BP525" s="0" t="e">
        <f aca="false">IF(AJ525&lt;=1000, -6.942*LN(AJ525)+107.59, IF(AND(AJ525&gt;1000, AJ525&lt;=5213),-36.304*LN(AJ525)+310.72, IF(AJ525&gt;5213, 10)))</f>
        <v>#VALUE!</v>
      </c>
      <c r="BQ525" s="0" t="e">
        <f aca="false">BF525^0.04*BG525^0.22*BH525^0.51*BI525^0.06*BP525^0.17</f>
        <v>#VALUE!</v>
      </c>
      <c r="BR525" s="0" t="e">
        <f aca="false">IF(BQ525&gt;=90, "Very Good", IF(BQ525&gt;=80, "Good", IF(BQ525&gt;=70, "Slightly Good", IF(BQ525&gt;=60, "Average", IF(BQ525&gt;=50, "Slightly Poor", IF(BQ525&gt;=40, "Poor", "Very Poor"))))))</f>
        <v>#VALUE!</v>
      </c>
      <c r="BT525" s="0" t="n">
        <f aca="false">9.81*LN(AH525)+30.6</f>
        <v>54.4737470164784</v>
      </c>
      <c r="BU525" s="0" t="str">
        <f aca="false">IF(BT525&lt;30, "Clean water", IF(AND(BT525&gt;=30, BT525&lt;40), "Hypolimia", IF(AND(BT525&gt;=40,BT525&lt;50), "Mesotrophic", IF(AND(BT525&gt;=50, BT525&lt;70), "Eutrophic", IF(BT525&gt;70,"Hypertrophic")))))</f>
        <v>Eutrophic</v>
      </c>
      <c r="BW525" s="0" t="str">
        <f aca="false">IF(G525/H525&gt;=1, "PLS CHECK", "")</f>
        <v/>
      </c>
      <c r="BX525" s="0" t="str">
        <f aca="false">IF(AC525/J525&gt;=1, "PLS CHECK", "")</f>
        <v/>
      </c>
      <c r="BY525" s="0" t="str">
        <f aca="false">IF(AE525/J525&gt;=1, "PLS CHECK", "")</f>
        <v/>
      </c>
      <c r="BZ525" s="0" t="str">
        <f aca="false">IF(AD525/J525&gt;=1, "PLS CHECK", "")</f>
        <v/>
      </c>
      <c r="CA525" s="0" t="str">
        <f aca="false">IF(AF525/K525&gt;=1, "PLS CHECK", "")</f>
        <v/>
      </c>
      <c r="CB525" s="0" t="str">
        <f aca="false">IF(AG525/K525&gt;=1, "PLS CHECK", "")</f>
        <v/>
      </c>
    </row>
    <row r="526" customFormat="false" ht="12.5" hidden="false" customHeight="false" outlineLevel="0" collapsed="false">
      <c r="A526" s="0" t="n">
        <v>523</v>
      </c>
      <c r="B526" s="15" t="s">
        <v>91</v>
      </c>
      <c r="C526" s="16" t="s">
        <v>92</v>
      </c>
      <c r="D526" s="0" t="s">
        <v>158</v>
      </c>
      <c r="E526" s="0" t="n">
        <v>7.5</v>
      </c>
      <c r="F526" s="37"/>
      <c r="G526" s="0" t="n">
        <v>1</v>
      </c>
      <c r="H526" s="0" t="n">
        <v>3</v>
      </c>
      <c r="I526" s="0" t="n">
        <v>1.3</v>
      </c>
      <c r="J526" s="0" t="n">
        <v>4.244</v>
      </c>
      <c r="K526" s="0" t="n">
        <v>0.025</v>
      </c>
      <c r="L526" s="37"/>
      <c r="M526" s="0" t="n">
        <v>22.3</v>
      </c>
      <c r="N526" s="0" t="n">
        <v>0</v>
      </c>
      <c r="O526" s="0" t="n">
        <v>547</v>
      </c>
      <c r="P526" s="0" t="n">
        <v>27000</v>
      </c>
      <c r="AC526" s="0" t="n">
        <v>4.242</v>
      </c>
      <c r="AD526" s="0" t="n">
        <v>0.036</v>
      </c>
      <c r="AE526" s="0" t="n">
        <v>3.351</v>
      </c>
      <c r="AF526" s="37"/>
      <c r="AG526" s="0" t="n">
        <v>0.003</v>
      </c>
      <c r="AH526" s="0" t="n">
        <v>4.9</v>
      </c>
      <c r="AJ526" s="0" t="n">
        <v>2500</v>
      </c>
      <c r="BF526" s="0" t="n">
        <f aca="false">IF(E526&lt;11,-3.6797*E526^2+48.115*E526-53.83,280.92*EXP(-0.2027*E526))</f>
        <v>100.049375</v>
      </c>
      <c r="BG526" s="0" t="e">
        <f aca="false">32.208*LN(F526)+21.438</f>
        <v>#VALUE!</v>
      </c>
      <c r="BH526" s="0" t="n">
        <f aca="false">IF(G526&lt;=2, -10*G526+100, 88.958*EXP(-0.0755*G526))</f>
        <v>90</v>
      </c>
      <c r="BI526" s="0" t="n">
        <f aca="false">IF(I526&lt;=100, 0.0053*(I526)^2-1.0332*I526+100.76, 122.82*EXP(-0.0092*I526))</f>
        <v>99.425797</v>
      </c>
      <c r="BJ526" s="0" t="n">
        <f aca="false">IF(P526&lt;=1000, -6.942*LN(P526)+107.59, -36.304*LN(P526)+310.72)</f>
        <v>-59.7112092315887</v>
      </c>
      <c r="BK526" s="0" t="e">
        <f aca="false">BF526^0.04*BG526^0.22*BH526^0.51*BI526^0.06*BJ526^0.17</f>
        <v>#VALUE!</v>
      </c>
      <c r="BL526" s="0" t="e">
        <f aca="false">IF(BK526&gt;=90, "Very Good", IF(BK526&gt;=80, "Good", IF(BK526&gt;=70, "Slightly Good", IF(BK526&gt;=60, "Average", IF(BK526&gt;=50, "Slightly Poor", IF(BK526&gt;=40, "Poor", "Very Poor"))))))</f>
        <v>#VALUE!</v>
      </c>
      <c r="BM526" s="0" t="n">
        <f aca="false">IF(P526&lt;=1000, -6.942*LN(P526)+107.59, IF(AND(P526&gt;1000, P526&lt;=5213),-36.304*LN(P526)+310.72, IF(P526&gt;5213, 10)))</f>
        <v>10</v>
      </c>
      <c r="BN526" s="0" t="e">
        <f aca="false">BF526^0.04*BG526^0.22*BH526^0.51*BI526^0.06*BM526^0.17</f>
        <v>#VALUE!</v>
      </c>
      <c r="BO526" s="0" t="e">
        <f aca="false">IF(BN526&gt;=90, "Very Good", IF(BN526&gt;=80, "Good", IF(BN526&gt;=70, "Slightly Good", IF(BN526&gt;=60, "Average", IF(BN526&gt;=50, "Slightly Poor", IF(BN526&gt;=40, "Poor", "Very Poor"))))))</f>
        <v>#VALUE!</v>
      </c>
      <c r="BP526" s="0" t="n">
        <f aca="false">IF(AJ526&lt;=1000, -6.942*LN(AJ526)+107.59, IF(AND(AJ526&gt;1000, AJ526&lt;=5213),-36.304*LN(AJ526)+310.72, IF(AJ526&gt;5213, 10)))</f>
        <v>26.6758336218732</v>
      </c>
      <c r="BQ526" s="0" t="e">
        <f aca="false">BF526^0.04*BG526^0.22*BH526^0.51*BI526^0.06*BP526^0.17</f>
        <v>#VALUE!</v>
      </c>
      <c r="BR526" s="0" t="e">
        <f aca="false">IF(BQ526&gt;=90, "Very Good", IF(BQ526&gt;=80, "Good", IF(BQ526&gt;=70, "Slightly Good", IF(BQ526&gt;=60, "Average", IF(BQ526&gt;=50, "Slightly Poor", IF(BQ526&gt;=40, "Poor", "Very Poor"))))))</f>
        <v>#VALUE!</v>
      </c>
      <c r="BT526" s="0" t="n">
        <f aca="false">9.81*LN(AH526)+30.6</f>
        <v>46.1903973621937</v>
      </c>
      <c r="BU526" s="0" t="str">
        <f aca="false">IF(BT526&lt;30, "Clean water", IF(AND(BT526&gt;=30, BT526&lt;40), "Hypolimia", IF(AND(BT526&gt;=40,BT526&lt;50), "Mesotrophic", IF(AND(BT526&gt;=50, BT526&lt;70), "Eutrophic", IF(BT526&gt;70,"Hypertrophic")))))</f>
        <v>Mesotrophic</v>
      </c>
      <c r="BW526" s="0" t="str">
        <f aca="false">IF(G526/H526&gt;=1, "PLS CHECK", "")</f>
        <v/>
      </c>
      <c r="BX526" s="0" t="str">
        <f aca="false">IF(AC526/J526&gt;=1, "PLS CHECK", "")</f>
        <v/>
      </c>
      <c r="BY526" s="0" t="str">
        <f aca="false">IF(AE526/J526&gt;=1, "PLS CHECK", "")</f>
        <v/>
      </c>
      <c r="BZ526" s="0" t="str">
        <f aca="false">IF(AD526/J526&gt;=1, "PLS CHECK", "")</f>
        <v/>
      </c>
      <c r="CA526" s="0" t="str">
        <f aca="false">IF(AF526/K526&gt;=1, "PLS CHECK", "")</f>
        <v/>
      </c>
      <c r="CB526" s="0" t="str">
        <f aca="false">IF(AG526/K526&gt;=1, "PLS CHECK", "")</f>
        <v/>
      </c>
    </row>
    <row r="527" customFormat="false" ht="12.5" hidden="false" customHeight="false" outlineLevel="0" collapsed="false">
      <c r="A527" s="0" t="n">
        <v>524</v>
      </c>
      <c r="B527" s="15" t="s">
        <v>137</v>
      </c>
      <c r="C527" s="16" t="s">
        <v>138</v>
      </c>
      <c r="D527" s="0" t="s">
        <v>158</v>
      </c>
      <c r="E527" s="0" t="n">
        <v>8</v>
      </c>
      <c r="F527" s="0" t="n">
        <v>8.3</v>
      </c>
      <c r="G527" s="0" t="n">
        <v>2.9</v>
      </c>
      <c r="H527" s="37"/>
      <c r="I527" s="0" t="n">
        <v>9.5</v>
      </c>
      <c r="J527" s="0" t="n">
        <v>7.854</v>
      </c>
      <c r="K527" s="0" t="n">
        <v>0.111</v>
      </c>
      <c r="L527" s="37"/>
      <c r="M527" s="0" t="n">
        <v>25.3</v>
      </c>
      <c r="O527" s="0" t="n">
        <v>600</v>
      </c>
      <c r="BD527" s="0" t="n">
        <v>3.645</v>
      </c>
      <c r="BF527" s="0" t="n">
        <f aca="false">IF(E527&lt;11,-3.6797*E527^2+48.115*E527-53.83,280.92*EXP(-0.2027*E527))</f>
        <v>95.5892</v>
      </c>
      <c r="BG527" s="0" t="n">
        <f aca="false">32.208*LN(F527)+21.438</f>
        <v>89.5983576207606</v>
      </c>
      <c r="BH527" s="0" t="n">
        <f aca="false">IF(G527&lt;=2, -10*G527+100, 88.958*EXP(-0.0755*G527))</f>
        <v>71.4654665875093</v>
      </c>
      <c r="BI527" s="0" t="n">
        <f aca="false">IF(I527&lt;=100, 0.0053*(I527)^2-1.0332*I527+100.76, 122.82*EXP(-0.0092*I527))</f>
        <v>91.422925</v>
      </c>
      <c r="BJ527" s="0" t="e">
        <f aca="false">IF(P527&lt;=1000, -6.942*LN(P527)+107.59, -36.304*LN(P527)+310.72)</f>
        <v>#VALUE!</v>
      </c>
      <c r="BK527" s="0" t="e">
        <f aca="false">BF527^0.04*BG527^0.22*BH527^0.51*BI527^0.06*BJ527^0.17</f>
        <v>#VALUE!</v>
      </c>
      <c r="BL527" s="0" t="e">
        <f aca="false">IF(BK527&gt;=90, "Very Good", IF(BK527&gt;=80, "Good", IF(BK527&gt;=70, "Slightly Good", IF(BK527&gt;=60, "Average", IF(BK527&gt;=50, "Slightly Poor", IF(BK527&gt;=40, "Poor", "Very Poor"))))))</f>
        <v>#VALUE!</v>
      </c>
      <c r="BM527" s="0" t="e">
        <f aca="false">IF(P527&lt;=1000, -6.942*LN(P527)+107.59, IF(AND(P527&gt;1000, P527&lt;=5213),-36.304*LN(P527)+310.72, IF(P527&gt;5213, 10)))</f>
        <v>#VALUE!</v>
      </c>
      <c r="BN527" s="0" t="e">
        <f aca="false">BF527^0.04*BG527^0.22*BH527^0.51*BI527^0.06*BM527^0.17</f>
        <v>#VALUE!</v>
      </c>
      <c r="BO527" s="0" t="e">
        <f aca="false">IF(BN527&gt;=90, "Very Good", IF(BN527&gt;=80, "Good", IF(BN527&gt;=70, "Slightly Good", IF(BN527&gt;=60, "Average", IF(BN527&gt;=50, "Slightly Poor", IF(BN527&gt;=40, "Poor", "Very Poor"))))))</f>
        <v>#VALUE!</v>
      </c>
      <c r="BP527" s="0" t="e">
        <f aca="false">IF(AJ527&lt;=1000, -6.942*LN(AJ527)+107.59, IF(AND(AJ527&gt;1000, AJ527&lt;=5213),-36.304*LN(AJ527)+310.72, IF(AJ527&gt;5213, 10)))</f>
        <v>#VALUE!</v>
      </c>
      <c r="BQ527" s="0" t="e">
        <f aca="false">BF527^0.04*BG527^0.22*BH527^0.51*BI527^0.06*BP527^0.17</f>
        <v>#VALUE!</v>
      </c>
      <c r="BR527" s="0" t="e">
        <f aca="false">IF(BQ527&gt;=90, "Very Good", IF(BQ527&gt;=80, "Good", IF(BQ527&gt;=70, "Slightly Good", IF(BQ527&gt;=60, "Average", IF(BQ527&gt;=50, "Slightly Poor", IF(BQ527&gt;=40, "Poor", "Very Poor"))))))</f>
        <v>#VALUE!</v>
      </c>
      <c r="BT527" s="0" t="e">
        <f aca="false">9.81*LN(AH527)+30.6</f>
        <v>#VALUE!</v>
      </c>
      <c r="BU527" s="0" t="e">
        <f aca="false">IF(BT527&lt;30, "Clean water", IF(AND(BT527&gt;=30, BT527&lt;40), "Hypolimia", IF(AND(BT527&gt;=40,BT527&lt;50), "Mesotrophic", IF(AND(BT527&gt;=50, BT527&lt;70), "Eutrophic", IF(BT527&gt;70,"Hypertrophic")))))</f>
        <v>#VALUE!</v>
      </c>
      <c r="BW527" s="0" t="e">
        <f aca="false">IF(G527/H527&gt;=1, "PLS CHECK", "")</f>
        <v>#DIV/0!</v>
      </c>
      <c r="BX527" s="0" t="str">
        <f aca="false">IF(AC527/J527&gt;=1, "PLS CHECK", "")</f>
        <v/>
      </c>
      <c r="BY527" s="0" t="str">
        <f aca="false">IF(AE527/J527&gt;=1, "PLS CHECK", "")</f>
        <v/>
      </c>
      <c r="BZ527" s="0" t="str">
        <f aca="false">IF(AD527/J527&gt;=1, "PLS CHECK", "")</f>
        <v/>
      </c>
      <c r="CA527" s="0" t="str">
        <f aca="false">IF(AF527/K527&gt;=1, "PLS CHECK", "")</f>
        <v/>
      </c>
      <c r="CB527" s="0" t="str">
        <f aca="false">IF(AG527/K527&gt;=1, "PLS CHECK", "")</f>
        <v/>
      </c>
    </row>
    <row r="528" customFormat="false" ht="12.5" hidden="false" customHeight="false" outlineLevel="0" collapsed="false">
      <c r="A528" s="0" t="n">
        <v>525</v>
      </c>
      <c r="B528" s="15" t="s">
        <v>93</v>
      </c>
      <c r="C528" s="16" t="s">
        <v>94</v>
      </c>
      <c r="D528" s="0" t="s">
        <v>158</v>
      </c>
      <c r="E528" s="0" t="n">
        <v>7.7</v>
      </c>
      <c r="F528" s="0" t="n">
        <v>8.2</v>
      </c>
      <c r="G528" s="0" t="n">
        <v>3.7</v>
      </c>
      <c r="H528" s="37"/>
      <c r="I528" s="0" t="n">
        <v>15.2</v>
      </c>
      <c r="J528" s="0" t="n">
        <v>9.268</v>
      </c>
      <c r="K528" s="0" t="n">
        <v>0.155</v>
      </c>
      <c r="L528" s="37"/>
      <c r="M528" s="0" t="n">
        <v>21.9</v>
      </c>
      <c r="N528" s="0" t="n">
        <v>0</v>
      </c>
      <c r="O528" s="0" t="n">
        <v>655</v>
      </c>
      <c r="P528" s="0" t="n">
        <v>4000</v>
      </c>
      <c r="AC528" s="0" t="n">
        <v>9.073</v>
      </c>
      <c r="AD528" s="0" t="n">
        <v>0.919</v>
      </c>
      <c r="AE528" s="0" t="n">
        <v>6.349</v>
      </c>
      <c r="AF528" s="0" t="n">
        <v>0.05</v>
      </c>
      <c r="AG528" s="0" t="n">
        <v>0.021</v>
      </c>
      <c r="AH528" s="0" t="n">
        <v>15.8</v>
      </c>
      <c r="AJ528" s="0" t="n">
        <v>4000</v>
      </c>
      <c r="BD528" s="0" t="n">
        <v>2.697</v>
      </c>
      <c r="BF528" s="0" t="n">
        <f aca="false">IF(E528&lt;11,-3.6797*E528^2+48.115*E528-53.83,280.92*EXP(-0.2027*E528))</f>
        <v>98.486087</v>
      </c>
      <c r="BG528" s="0" t="n">
        <f aca="false">32.208*LN(F528)+21.438</f>
        <v>89.2079528407348</v>
      </c>
      <c r="BH528" s="0" t="n">
        <f aca="false">IF(G528&lt;=2, -10*G528+100, 88.958*EXP(-0.0755*G528))</f>
        <v>67.2767257350167</v>
      </c>
      <c r="BI528" s="0" t="n">
        <f aca="false">IF(I528&lt;=100, 0.0053*(I528)^2-1.0332*I528+100.76, 122.82*EXP(-0.0092*I528))</f>
        <v>86.279872</v>
      </c>
      <c r="BJ528" s="0" t="n">
        <f aca="false">IF(P528&lt;=1000, -6.942*LN(P528)+107.59, -36.304*LN(P528)+310.72)</f>
        <v>9.61282186573601</v>
      </c>
      <c r="BK528" s="0" t="n">
        <f aca="false">BF528^0.04*BG528^0.22*BH528^0.51*BI528^0.06*BJ528^0.17</f>
        <v>52.9997809773956</v>
      </c>
      <c r="BL528" s="0" t="str">
        <f aca="false">IF(BK528&gt;=90, "Very Good", IF(BK528&gt;=80, "Good", IF(BK528&gt;=70, "Slightly Good", IF(BK528&gt;=60, "Average", IF(BK528&gt;=50, "Slightly Poor", IF(BK528&gt;=40, "Poor", "Very Poor"))))))</f>
        <v>Slightly Poor</v>
      </c>
      <c r="BM528" s="0" t="n">
        <f aca="false">IF(P528&lt;=1000, -6.942*LN(P528)+107.59, IF(AND(P528&gt;1000, P528&lt;=5213),-36.304*LN(P528)+310.72, IF(P528&gt;5213, 10)))</f>
        <v>9.61282186573601</v>
      </c>
      <c r="BN528" s="0" t="n">
        <f aca="false">BF528^0.04*BG528^0.22*BH528^0.51*BI528^0.06*BM528^0.17</f>
        <v>52.9997809773956</v>
      </c>
      <c r="BO528" s="0" t="str">
        <f aca="false">IF(BN528&gt;=90, "Very Good", IF(BN528&gt;=80, "Good", IF(BN528&gt;=70, "Slightly Good", IF(BN528&gt;=60, "Average", IF(BN528&gt;=50, "Slightly Poor", IF(BN528&gt;=40, "Poor", "Very Poor"))))))</f>
        <v>Slightly Poor</v>
      </c>
      <c r="BP528" s="0" t="n">
        <f aca="false">IF(AJ528&lt;=1000, -6.942*LN(AJ528)+107.59, IF(AND(AJ528&gt;1000, AJ528&lt;=5213),-36.304*LN(AJ528)+310.72, IF(AJ528&gt;5213, 10)))</f>
        <v>9.61282186573601</v>
      </c>
      <c r="BQ528" s="0" t="n">
        <f aca="false">BF528^0.04*BG528^0.22*BH528^0.51*BI528^0.06*BP528^0.17</f>
        <v>52.9997809773956</v>
      </c>
      <c r="BR528" s="0" t="str">
        <f aca="false">IF(BQ528&gt;=90, "Very Good", IF(BQ528&gt;=80, "Good", IF(BQ528&gt;=70, "Slightly Good", IF(BQ528&gt;=60, "Average", IF(BQ528&gt;=50, "Slightly Poor", IF(BQ528&gt;=40, "Poor", "Very Poor"))))))</f>
        <v>Slightly Poor</v>
      </c>
      <c r="BT528" s="0" t="n">
        <f aca="false">9.81*LN(AH528)+30.6</f>
        <v>57.675697511723</v>
      </c>
      <c r="BU528" s="0" t="str">
        <f aca="false">IF(BT528&lt;30, "Clean water", IF(AND(BT528&gt;=30, BT528&lt;40), "Hypolimia", IF(AND(BT528&gt;=40,BT528&lt;50), "Mesotrophic", IF(AND(BT528&gt;=50, BT528&lt;70), "Eutrophic", IF(BT528&gt;70,"Hypertrophic")))))</f>
        <v>Eutrophic</v>
      </c>
      <c r="BW528" s="0" t="e">
        <f aca="false">IF(G528/H528&gt;=1, "PLS CHECK", "")</f>
        <v>#DIV/0!</v>
      </c>
      <c r="BX528" s="0" t="str">
        <f aca="false">IF(AC528/J528&gt;=1, "PLS CHECK", "")</f>
        <v/>
      </c>
      <c r="BY528" s="0" t="str">
        <f aca="false">IF(AE528/J528&gt;=1, "PLS CHECK", "")</f>
        <v/>
      </c>
      <c r="BZ528" s="0" t="str">
        <f aca="false">IF(AD528/J528&gt;=1, "PLS CHECK", "")</f>
        <v/>
      </c>
      <c r="CA528" s="0" t="str">
        <f aca="false">IF(AF528/K528&gt;=1, "PLS CHECK", "")</f>
        <v/>
      </c>
      <c r="CB528" s="0" t="str">
        <f aca="false">IF(AG528/K528&gt;=1, "PLS CHECK", "")</f>
        <v/>
      </c>
    </row>
    <row r="529" customFormat="false" ht="12.5" hidden="false" customHeight="false" outlineLevel="0" collapsed="false">
      <c r="A529" s="0" t="n">
        <v>526</v>
      </c>
      <c r="B529" s="15" t="s">
        <v>95</v>
      </c>
      <c r="C529" s="16" t="s">
        <v>96</v>
      </c>
      <c r="D529" s="0" t="s">
        <v>158</v>
      </c>
      <c r="E529" s="0" t="n">
        <v>7.4</v>
      </c>
      <c r="F529" s="37"/>
      <c r="G529" s="0" t="n">
        <v>3.1</v>
      </c>
      <c r="H529" s="37"/>
      <c r="I529" s="0" t="n">
        <v>4.4</v>
      </c>
      <c r="J529" s="0" t="n">
        <v>8.038</v>
      </c>
      <c r="K529" s="0" t="n">
        <v>0.06</v>
      </c>
      <c r="L529" s="37"/>
      <c r="M529" s="0" t="n">
        <v>20.7</v>
      </c>
      <c r="N529" s="0" t="n">
        <v>0</v>
      </c>
      <c r="O529" s="0" t="n">
        <v>694</v>
      </c>
      <c r="P529" s="0" t="n">
        <v>14000</v>
      </c>
      <c r="AC529" s="0" t="n">
        <v>8.054</v>
      </c>
      <c r="AD529" s="0" t="n">
        <v>1.003</v>
      </c>
      <c r="AE529" s="0" t="n">
        <v>4.874</v>
      </c>
      <c r="AF529" s="0" t="n">
        <v>0.035</v>
      </c>
      <c r="AG529" s="0" t="n">
        <v>0.016</v>
      </c>
      <c r="AH529" s="0" t="n">
        <v>12.3</v>
      </c>
      <c r="AJ529" s="0" t="n">
        <v>800</v>
      </c>
      <c r="BF529" s="0" t="n">
        <f aca="false">IF(E529&lt;11,-3.6797*E529^2+48.115*E529-53.83,280.92*EXP(-0.2027*E529))</f>
        <v>100.720628</v>
      </c>
      <c r="BG529" s="0" t="e">
        <f aca="false">32.208*LN(F529)+21.438</f>
        <v>#VALUE!</v>
      </c>
      <c r="BH529" s="0" t="n">
        <f aca="false">IF(G529&lt;=2, -10*G529+100, 88.958*EXP(-0.0755*G529))</f>
        <v>70.3944446082144</v>
      </c>
      <c r="BI529" s="0" t="n">
        <f aca="false">IF(I529&lt;=100, 0.0053*(I529)^2-1.0332*I529+100.76, 122.82*EXP(-0.0092*I529))</f>
        <v>96.316528</v>
      </c>
      <c r="BJ529" s="0" t="n">
        <f aca="false">IF(P529&lt;=1000, -6.942*LN(P529)+107.59, -36.304*LN(P529)+310.72)</f>
        <v>-35.8674849425199</v>
      </c>
      <c r="BK529" s="0" t="e">
        <f aca="false">BF529^0.04*BG529^0.22*BH529^0.51*BI529^0.06*BJ529^0.17</f>
        <v>#VALUE!</v>
      </c>
      <c r="BL529" s="0" t="e">
        <f aca="false">IF(BK529&gt;=90, "Very Good", IF(BK529&gt;=80, "Good", IF(BK529&gt;=70, "Slightly Good", IF(BK529&gt;=60, "Average", IF(BK529&gt;=50, "Slightly Poor", IF(BK529&gt;=40, "Poor", "Very Poor"))))))</f>
        <v>#VALUE!</v>
      </c>
      <c r="BM529" s="0" t="n">
        <f aca="false">IF(P529&lt;=1000, -6.942*LN(P529)+107.59, IF(AND(P529&gt;1000, P529&lt;=5213),-36.304*LN(P529)+310.72, IF(P529&gt;5213, 10)))</f>
        <v>10</v>
      </c>
      <c r="BN529" s="0" t="e">
        <f aca="false">BF529^0.04*BG529^0.22*BH529^0.51*BI529^0.06*BM529^0.17</f>
        <v>#VALUE!</v>
      </c>
      <c r="BO529" s="0" t="e">
        <f aca="false">IF(BN529&gt;=90, "Very Good", IF(BN529&gt;=80, "Good", IF(BN529&gt;=70, "Slightly Good", IF(BN529&gt;=60, "Average", IF(BN529&gt;=50, "Slightly Poor", IF(BN529&gt;=40, "Poor", "Very Poor"))))))</f>
        <v>#VALUE!</v>
      </c>
      <c r="BP529" s="0" t="n">
        <f aca="false">IF(AJ529&lt;=1000, -6.942*LN(AJ529)+107.59, IF(AND(AJ529&gt;1000, AJ529&lt;=5213),-36.304*LN(AJ529)+310.72, IF(AJ529&gt;5213, 10)))</f>
        <v>61.1854253865293</v>
      </c>
      <c r="BQ529" s="0" t="e">
        <f aca="false">BF529^0.04*BG529^0.22*BH529^0.51*BI529^0.06*BP529^0.17</f>
        <v>#VALUE!</v>
      </c>
      <c r="BR529" s="0" t="e">
        <f aca="false">IF(BQ529&gt;=90, "Very Good", IF(BQ529&gt;=80, "Good", IF(BQ529&gt;=70, "Slightly Good", IF(BQ529&gt;=60, "Average", IF(BQ529&gt;=50, "Slightly Poor", IF(BQ529&gt;=40, "Poor", "Very Poor"))))))</f>
        <v>#VALUE!</v>
      </c>
      <c r="BT529" s="0" t="n">
        <f aca="false">9.81*LN(AH529)+30.6</f>
        <v>55.2191687639318</v>
      </c>
      <c r="BU529" s="0" t="str">
        <f aca="false">IF(BT529&lt;30, "Clean water", IF(AND(BT529&gt;=30, BT529&lt;40), "Hypolimia", IF(AND(BT529&gt;=40,BT529&lt;50), "Mesotrophic", IF(AND(BT529&gt;=50, BT529&lt;70), "Eutrophic", IF(BT529&gt;70,"Hypertrophic")))))</f>
        <v>Eutrophic</v>
      </c>
      <c r="BW529" s="0" t="e">
        <f aca="false">IF(G529/H529&gt;=1, "PLS CHECK", "")</f>
        <v>#DIV/0!</v>
      </c>
      <c r="BX529" s="0" t="str">
        <f aca="false">IF(AC529/J529&gt;=1, "PLS CHECK", "")</f>
        <v>PLS CHECK</v>
      </c>
      <c r="BY529" s="0" t="str">
        <f aca="false">IF(AE529/J529&gt;=1, "PLS CHECK", "")</f>
        <v/>
      </c>
      <c r="BZ529" s="0" t="str">
        <f aca="false">IF(AD529/J529&gt;=1, "PLS CHECK", "")</f>
        <v/>
      </c>
      <c r="CA529" s="0" t="str">
        <f aca="false">IF(AF529/K529&gt;=1, "PLS CHECK", "")</f>
        <v/>
      </c>
      <c r="CB529" s="0" t="str">
        <f aca="false">IF(AG529/K529&gt;=1, "PLS CHECK", "")</f>
        <v/>
      </c>
    </row>
    <row r="530" customFormat="false" ht="12.5" hidden="false" customHeight="false" outlineLevel="0" collapsed="false">
      <c r="A530" s="0" t="n">
        <v>527</v>
      </c>
      <c r="B530" s="15" t="s">
        <v>97</v>
      </c>
      <c r="C530" s="16" t="s">
        <v>98</v>
      </c>
      <c r="D530" s="0" t="s">
        <v>158</v>
      </c>
      <c r="E530" s="0" t="n">
        <v>8</v>
      </c>
      <c r="F530" s="0" t="n">
        <v>10.4</v>
      </c>
      <c r="G530" s="37"/>
      <c r="H530" s="0" t="n">
        <v>3.3</v>
      </c>
      <c r="I530" s="0" t="n">
        <v>1</v>
      </c>
      <c r="J530" s="37"/>
      <c r="K530" s="37"/>
      <c r="L530" s="0" t="n">
        <v>1.5</v>
      </c>
      <c r="M530" s="0" t="n">
        <v>19</v>
      </c>
      <c r="N530" s="0" t="n">
        <v>0</v>
      </c>
      <c r="O530" s="0" t="n">
        <v>210</v>
      </c>
      <c r="P530" s="37"/>
      <c r="AC530" s="37"/>
      <c r="AD530" s="0" t="n">
        <v>0.026</v>
      </c>
      <c r="AE530" s="37"/>
      <c r="AF530" s="37"/>
      <c r="AG530" s="0" t="n">
        <v>0.001</v>
      </c>
      <c r="AH530" s="0" t="n">
        <v>3.8</v>
      </c>
      <c r="AJ530" s="37"/>
      <c r="BF530" s="0" t="n">
        <f aca="false">IF(E530&lt;11,-3.6797*E530^2+48.115*E530-53.83,280.92*EXP(-0.2027*E530))</f>
        <v>95.5892</v>
      </c>
      <c r="BG530" s="0" t="n">
        <f aca="false">32.208*LN(F530)+21.438</f>
        <v>96.8628814043931</v>
      </c>
      <c r="BH530" s="0" t="n">
        <f aca="false">IF(G530&lt;=2, -10*G530+100, 88.958*EXP(-0.0755*G530))</f>
        <v>100</v>
      </c>
      <c r="BI530" s="0" t="n">
        <f aca="false">IF(I530&lt;=100, 0.0053*(I530)^2-1.0332*I530+100.76, 122.82*EXP(-0.0092*I530))</f>
        <v>99.7321</v>
      </c>
      <c r="BJ530" s="0" t="e">
        <f aca="false">IF(P530&lt;=1000, -6.942*LN(P530)+107.59, -36.304*LN(P530)+310.72)</f>
        <v>#VALUE!</v>
      </c>
      <c r="BK530" s="0" t="e">
        <f aca="false">BF530^0.04*BG530^0.22*BH530^0.51*BI530^0.06*BJ530^0.17</f>
        <v>#VALUE!</v>
      </c>
      <c r="BL530" s="0" t="e">
        <f aca="false">IF(BK530&gt;=90, "Very Good", IF(BK530&gt;=80, "Good", IF(BK530&gt;=70, "Slightly Good", IF(BK530&gt;=60, "Average", IF(BK530&gt;=50, "Slightly Poor", IF(BK530&gt;=40, "Poor", "Very Poor"))))))</f>
        <v>#VALUE!</v>
      </c>
      <c r="BM530" s="0" t="e">
        <f aca="false">IF(P530&lt;=1000, -6.942*LN(P530)+107.59, IF(AND(P530&gt;1000, P530&lt;=5213),-36.304*LN(P530)+310.72, IF(P530&gt;5213, 10)))</f>
        <v>#VALUE!</v>
      </c>
      <c r="BN530" s="0" t="e">
        <f aca="false">BF530^0.04*BG530^0.22*BH530^0.51*BI530^0.06*BM530^0.17</f>
        <v>#VALUE!</v>
      </c>
      <c r="BO530" s="0" t="e">
        <f aca="false">IF(BN530&gt;=90, "Very Good", IF(BN530&gt;=80, "Good", IF(BN530&gt;=70, "Slightly Good", IF(BN530&gt;=60, "Average", IF(BN530&gt;=50, "Slightly Poor", IF(BN530&gt;=40, "Poor", "Very Poor"))))))</f>
        <v>#VALUE!</v>
      </c>
      <c r="BP530" s="0" t="e">
        <f aca="false">IF(AJ530&lt;=1000, -6.942*LN(AJ530)+107.59, IF(AND(AJ530&gt;1000, AJ530&lt;=5213),-36.304*LN(AJ530)+310.72, IF(AJ530&gt;5213, 10)))</f>
        <v>#VALUE!</v>
      </c>
      <c r="BQ530" s="0" t="e">
        <f aca="false">BF530^0.04*BG530^0.22*BH530^0.51*BI530^0.06*BP530^0.17</f>
        <v>#VALUE!</v>
      </c>
      <c r="BR530" s="0" t="e">
        <f aca="false">IF(BQ530&gt;=90, "Very Good", IF(BQ530&gt;=80, "Good", IF(BQ530&gt;=70, "Slightly Good", IF(BQ530&gt;=60, "Average", IF(BQ530&gt;=50, "Slightly Poor", IF(BQ530&gt;=40, "Poor", "Very Poor"))))))</f>
        <v>#VALUE!</v>
      </c>
      <c r="BT530" s="0" t="n">
        <f aca="false">9.81*LN(AH530)+30.6</f>
        <v>43.6963604646443</v>
      </c>
      <c r="BU530" s="0" t="str">
        <f aca="false">IF(BT530&lt;30, "Clean water", IF(AND(BT530&gt;=30, BT530&lt;40), "Hypolimia", IF(AND(BT530&gt;=40,BT530&lt;50), "Mesotrophic", IF(AND(BT530&gt;=50, BT530&lt;70), "Eutrophic", IF(BT530&gt;70,"Hypertrophic")))))</f>
        <v>Mesotrophic</v>
      </c>
      <c r="BW530" s="0" t="str">
        <f aca="false">IF(G530/H530&gt;=1, "PLS CHECK", "")</f>
        <v/>
      </c>
      <c r="BX530" s="0" t="e">
        <f aca="false">IF(AC530/J530&gt;=1, "PLS CHECK", "")</f>
        <v>#DIV/0!</v>
      </c>
      <c r="BY530" s="0" t="e">
        <f aca="false">IF(AE530/J530&gt;=1, "PLS CHECK", "")</f>
        <v>#DIV/0!</v>
      </c>
      <c r="BZ530" s="0" t="e">
        <f aca="false">IF(AD530/J530&gt;=1, "PLS CHECK", "")</f>
        <v>#DIV/0!</v>
      </c>
      <c r="CA530" s="0" t="e">
        <f aca="false">IF(AF530/K530&gt;=1, "PLS CHECK", "")</f>
        <v>#DIV/0!</v>
      </c>
      <c r="CB530" s="0" t="e">
        <f aca="false">IF(AG530/K530&gt;=1, "PLS CHECK", "")</f>
        <v>#DIV/0!</v>
      </c>
    </row>
    <row r="531" customFormat="false" ht="12.5" hidden="false" customHeight="false" outlineLevel="0" collapsed="false">
      <c r="A531" s="0" t="n">
        <v>528</v>
      </c>
      <c r="B531" s="15" t="s">
        <v>99</v>
      </c>
      <c r="C531" s="16" t="s">
        <v>100</v>
      </c>
      <c r="D531" s="0" t="s">
        <v>158</v>
      </c>
      <c r="E531" s="0" t="n">
        <v>7.8</v>
      </c>
      <c r="F531" s="0" t="n">
        <v>8.7</v>
      </c>
      <c r="G531" s="0" t="n">
        <v>2.9</v>
      </c>
      <c r="H531" s="0" t="n">
        <v>6.6</v>
      </c>
      <c r="I531" s="0" t="n">
        <v>13.7</v>
      </c>
      <c r="J531" s="0" t="n">
        <v>7.039</v>
      </c>
      <c r="K531" s="0" t="n">
        <v>0.163</v>
      </c>
      <c r="L531" s="0" t="n">
        <v>3.5</v>
      </c>
      <c r="M531" s="0" t="n">
        <v>21.9</v>
      </c>
      <c r="O531" s="0" t="n">
        <v>526</v>
      </c>
      <c r="BD531" s="0" t="n">
        <v>0.405</v>
      </c>
      <c r="BF531" s="0" t="n">
        <f aca="false">IF(E531&lt;11,-3.6797*E531^2+48.115*E531-53.83,280.92*EXP(-0.2027*E531))</f>
        <v>97.5940520000001</v>
      </c>
      <c r="BG531" s="0" t="n">
        <f aca="false">32.208*LN(F531)+21.438</f>
        <v>91.1143080104746</v>
      </c>
      <c r="BH531" s="0" t="n">
        <f aca="false">IF(G531&lt;=2, -10*G531+100, 88.958*EXP(-0.0755*G531))</f>
        <v>71.4654665875093</v>
      </c>
      <c r="BI531" s="0" t="n">
        <f aca="false">IF(I531&lt;=100, 0.0053*(I531)^2-1.0332*I531+100.76, 122.82*EXP(-0.0092*I531))</f>
        <v>87.599917</v>
      </c>
      <c r="BJ531" s="0" t="e">
        <f aca="false">IF(P531&lt;=1000, -6.942*LN(P531)+107.59, -36.304*LN(P531)+310.72)</f>
        <v>#VALUE!</v>
      </c>
      <c r="BK531" s="0" t="e">
        <f aca="false">BF531^0.04*BG531^0.22*BH531^0.51*BI531^0.06*BJ531^0.17</f>
        <v>#VALUE!</v>
      </c>
      <c r="BL531" s="0" t="e">
        <f aca="false">IF(BK531&gt;=90, "Very Good", IF(BK531&gt;=80, "Good", IF(BK531&gt;=70, "Slightly Good", IF(BK531&gt;=60, "Average", IF(BK531&gt;=50, "Slightly Poor", IF(BK531&gt;=40, "Poor", "Very Poor"))))))</f>
        <v>#VALUE!</v>
      </c>
      <c r="BM531" s="0" t="e">
        <f aca="false">IF(P531&lt;=1000, -6.942*LN(P531)+107.59, IF(AND(P531&gt;1000, P531&lt;=5213),-36.304*LN(P531)+310.72, IF(P531&gt;5213, 10)))</f>
        <v>#VALUE!</v>
      </c>
      <c r="BN531" s="0" t="e">
        <f aca="false">BF531^0.04*BG531^0.22*BH531^0.51*BI531^0.06*BM531^0.17</f>
        <v>#VALUE!</v>
      </c>
      <c r="BO531" s="0" t="e">
        <f aca="false">IF(BN531&gt;=90, "Very Good", IF(BN531&gt;=80, "Good", IF(BN531&gt;=70, "Slightly Good", IF(BN531&gt;=60, "Average", IF(BN531&gt;=50, "Slightly Poor", IF(BN531&gt;=40, "Poor", "Very Poor"))))))</f>
        <v>#VALUE!</v>
      </c>
      <c r="BP531" s="0" t="e">
        <f aca="false">IF(AJ531&lt;=1000, -6.942*LN(AJ531)+107.59, IF(AND(AJ531&gt;1000, AJ531&lt;=5213),-36.304*LN(AJ531)+310.72, IF(AJ531&gt;5213, 10)))</f>
        <v>#VALUE!</v>
      </c>
      <c r="BQ531" s="0" t="e">
        <f aca="false">BF531^0.04*BG531^0.22*BH531^0.51*BI531^0.06*BP531^0.17</f>
        <v>#VALUE!</v>
      </c>
      <c r="BR531" s="0" t="e">
        <f aca="false">IF(BQ531&gt;=90, "Very Good", IF(BQ531&gt;=80, "Good", IF(BQ531&gt;=70, "Slightly Good", IF(BQ531&gt;=60, "Average", IF(BQ531&gt;=50, "Slightly Poor", IF(BQ531&gt;=40, "Poor", "Very Poor"))))))</f>
        <v>#VALUE!</v>
      </c>
      <c r="BT531" s="0" t="e">
        <f aca="false">9.81*LN(AH531)+30.6</f>
        <v>#VALUE!</v>
      </c>
      <c r="BU531" s="0" t="e">
        <f aca="false">IF(BT531&lt;30, "Clean water", IF(AND(BT531&gt;=30, BT531&lt;40), "Hypolimia", IF(AND(BT531&gt;=40,BT531&lt;50), "Mesotrophic", IF(AND(BT531&gt;=50, BT531&lt;70), "Eutrophic", IF(BT531&gt;70,"Hypertrophic")))))</f>
        <v>#VALUE!</v>
      </c>
      <c r="BW531" s="0" t="str">
        <f aca="false">IF(G531/H531&gt;=1, "PLS CHECK", "")</f>
        <v/>
      </c>
      <c r="BX531" s="0" t="str">
        <f aca="false">IF(AC531/J531&gt;=1, "PLS CHECK", "")</f>
        <v/>
      </c>
      <c r="BY531" s="0" t="str">
        <f aca="false">IF(AE531/J531&gt;=1, "PLS CHECK", "")</f>
        <v/>
      </c>
      <c r="BZ531" s="0" t="str">
        <f aca="false">IF(AD531/J531&gt;=1, "PLS CHECK", "")</f>
        <v/>
      </c>
      <c r="CA531" s="0" t="str">
        <f aca="false">IF(AF531/K531&gt;=1, "PLS CHECK", "")</f>
        <v/>
      </c>
      <c r="CB531" s="0" t="str">
        <f aca="false">IF(AG531/K531&gt;=1, "PLS CHECK", "")</f>
        <v/>
      </c>
    </row>
    <row r="532" customFormat="false" ht="12.5" hidden="false" customHeight="false" outlineLevel="0" collapsed="false">
      <c r="A532" s="0" t="n">
        <v>529</v>
      </c>
      <c r="B532" s="15" t="s">
        <v>99</v>
      </c>
      <c r="C532" s="16" t="s">
        <v>100</v>
      </c>
      <c r="D532" s="0" t="s">
        <v>158</v>
      </c>
      <c r="E532" s="0" t="n">
        <v>7.4</v>
      </c>
      <c r="F532" s="0" t="n">
        <v>9.2</v>
      </c>
      <c r="G532" s="0" t="n">
        <v>2</v>
      </c>
      <c r="H532" s="0" t="n">
        <v>5.9</v>
      </c>
      <c r="I532" s="0" t="n">
        <v>6.2</v>
      </c>
      <c r="J532" s="0" t="n">
        <v>5.113</v>
      </c>
      <c r="K532" s="0" t="n">
        <v>0.072</v>
      </c>
      <c r="L532" s="0" t="n">
        <v>3.9</v>
      </c>
      <c r="M532" s="0" t="n">
        <v>18.2</v>
      </c>
      <c r="N532" s="0" t="n">
        <v>0</v>
      </c>
      <c r="O532" s="0" t="n">
        <v>592</v>
      </c>
      <c r="P532" s="0" t="n">
        <v>60000</v>
      </c>
      <c r="AC532" s="0" t="n">
        <v>4.868</v>
      </c>
      <c r="AD532" s="0" t="n">
        <v>0.297</v>
      </c>
      <c r="AE532" s="0" t="n">
        <v>3.423</v>
      </c>
      <c r="AF532" s="0" t="n">
        <v>0.023</v>
      </c>
      <c r="AG532" s="0" t="n">
        <v>0.018</v>
      </c>
      <c r="AH532" s="0" t="n">
        <v>4</v>
      </c>
      <c r="AJ532" s="0" t="n">
        <v>8000</v>
      </c>
      <c r="BF532" s="0" t="n">
        <f aca="false">IF(E532&lt;11,-3.6797*E532^2+48.115*E532-53.83,280.92*EXP(-0.2027*E532))</f>
        <v>100.720628</v>
      </c>
      <c r="BG532" s="0" t="n">
        <f aca="false">32.208*LN(F532)+21.438</f>
        <v>92.9141058144433</v>
      </c>
      <c r="BH532" s="0" t="n">
        <f aca="false">IF(G532&lt;=2, -10*G532+100, 88.958*EXP(-0.0755*G532))</f>
        <v>80</v>
      </c>
      <c r="BI532" s="0" t="n">
        <f aca="false">IF(I532&lt;=100, 0.0053*(I532)^2-1.0332*I532+100.76, 122.82*EXP(-0.0092*I532))</f>
        <v>94.557892</v>
      </c>
      <c r="BJ532" s="0" t="n">
        <f aca="false">IF(P532&lt;=1000, -6.942*LN(P532)+107.59, -36.304*LN(P532)+310.72)</f>
        <v>-88.7002326350786</v>
      </c>
      <c r="BK532" s="0" t="e">
        <f aca="false">BF532^0.04*BG532^0.22*BH532^0.51*BI532^0.06*BJ532^0.17</f>
        <v>#NUM!</v>
      </c>
      <c r="BL532" s="0" t="e">
        <f aca="false">IF(BK532&gt;=90, "Very Good", IF(BK532&gt;=80, "Good", IF(BK532&gt;=70, "Slightly Good", IF(BK532&gt;=60, "Average", IF(BK532&gt;=50, "Slightly Poor", IF(BK532&gt;=40, "Poor", "Very Poor"))))))</f>
        <v>#NUM!</v>
      </c>
      <c r="BM532" s="0" t="n">
        <f aca="false">IF(P532&lt;=1000, -6.942*LN(P532)+107.59, IF(AND(P532&gt;1000, P532&lt;=5213),-36.304*LN(P532)+310.72, IF(P532&gt;5213, 10)))</f>
        <v>10</v>
      </c>
      <c r="BN532" s="0" t="n">
        <f aca="false">BF532^0.04*BG532^0.22*BH532^0.51*BI532^0.06*BM532^0.17</f>
        <v>59.1862004483647</v>
      </c>
      <c r="BO532" s="0" t="str">
        <f aca="false">IF(BN532&gt;=90, "Very Good", IF(BN532&gt;=80, "Good", IF(BN532&gt;=70, "Slightly Good", IF(BN532&gt;=60, "Average", IF(BN532&gt;=50, "Slightly Poor", IF(BN532&gt;=40, "Poor", "Very Poor"))))))</f>
        <v>Slightly Poor</v>
      </c>
      <c r="BP532" s="0" t="n">
        <f aca="false">IF(AJ532&lt;=1000, -6.942*LN(AJ532)+107.59, IF(AND(AJ532&gt;1000, AJ532&lt;=5213),-36.304*LN(AJ532)+310.72, IF(AJ532&gt;5213, 10)))</f>
        <v>10</v>
      </c>
      <c r="BQ532" s="0" t="n">
        <f aca="false">BF532^0.04*BG532^0.22*BH532^0.51*BI532^0.06*BP532^0.17</f>
        <v>59.1862004483647</v>
      </c>
      <c r="BR532" s="0" t="str">
        <f aca="false">IF(BQ532&gt;=90, "Very Good", IF(BQ532&gt;=80, "Good", IF(BQ532&gt;=70, "Slightly Good", IF(BQ532&gt;=60, "Average", IF(BQ532&gt;=50, "Slightly Poor", IF(BQ532&gt;=40, "Poor", "Very Poor"))))))</f>
        <v>Slightly Poor</v>
      </c>
      <c r="BT532" s="0" t="n">
        <f aca="false">9.81*LN(AH532)+30.6</f>
        <v>44.1995476825861</v>
      </c>
      <c r="BU532" s="0" t="str">
        <f aca="false">IF(BT532&lt;30, "Clean water", IF(AND(BT532&gt;=30, BT532&lt;40), "Hypolimia", IF(AND(BT532&gt;=40,BT532&lt;50), "Mesotrophic", IF(AND(BT532&gt;=50, BT532&lt;70), "Eutrophic", IF(BT532&gt;70,"Hypertrophic")))))</f>
        <v>Mesotrophic</v>
      </c>
      <c r="BW532" s="0" t="str">
        <f aca="false">IF(G532/H532&gt;=1, "PLS CHECK", "")</f>
        <v/>
      </c>
      <c r="BX532" s="0" t="str">
        <f aca="false">IF(AC532/J532&gt;=1, "PLS CHECK", "")</f>
        <v/>
      </c>
      <c r="BY532" s="0" t="str">
        <f aca="false">IF(AE532/J532&gt;=1, "PLS CHECK", "")</f>
        <v/>
      </c>
      <c r="BZ532" s="0" t="str">
        <f aca="false">IF(AD532/J532&gt;=1, "PLS CHECK", "")</f>
        <v/>
      </c>
      <c r="CA532" s="0" t="str">
        <f aca="false">IF(AF532/K532&gt;=1, "PLS CHECK", "")</f>
        <v/>
      </c>
      <c r="CB532" s="0" t="str">
        <f aca="false">IF(AG532/K532&gt;=1, "PLS CHECK", "")</f>
        <v/>
      </c>
    </row>
    <row r="533" customFormat="false" ht="12.5" hidden="false" customHeight="false" outlineLevel="0" collapsed="false">
      <c r="A533" s="0" t="n">
        <v>530</v>
      </c>
      <c r="B533" s="15" t="s">
        <v>101</v>
      </c>
      <c r="C533" s="16" t="s">
        <v>102</v>
      </c>
      <c r="D533" s="0" t="s">
        <v>158</v>
      </c>
      <c r="E533" s="0" t="n">
        <v>7.7</v>
      </c>
      <c r="F533" s="0" t="n">
        <v>9</v>
      </c>
      <c r="G533" s="37"/>
      <c r="H533" s="0" t="n">
        <v>4.6</v>
      </c>
      <c r="I533" s="0" t="n">
        <v>4</v>
      </c>
      <c r="J533" s="0" t="n">
        <v>4.413</v>
      </c>
      <c r="K533" s="0" t="n">
        <v>0.053</v>
      </c>
      <c r="L533" s="0" t="n">
        <v>2.2</v>
      </c>
      <c r="M533" s="0" t="n">
        <v>19.9</v>
      </c>
      <c r="N533" s="0" t="n">
        <v>0</v>
      </c>
      <c r="O533" s="0" t="n">
        <v>304</v>
      </c>
      <c r="P533" s="37"/>
      <c r="AC533" s="0" t="n">
        <v>4.324</v>
      </c>
      <c r="AD533" s="0" t="n">
        <v>0.89</v>
      </c>
      <c r="AE533" s="0" t="n">
        <v>2.992</v>
      </c>
      <c r="AF533" s="0" t="n">
        <v>0.046</v>
      </c>
      <c r="AG533" s="0" t="n">
        <v>0.042</v>
      </c>
      <c r="AH533" s="0" t="n">
        <v>4.4</v>
      </c>
      <c r="AJ533" s="37"/>
      <c r="BF533" s="0" t="n">
        <f aca="false">IF(E533&lt;11,-3.6797*E533^2+48.115*E533-53.83,280.92*EXP(-0.2027*E533))</f>
        <v>98.486087</v>
      </c>
      <c r="BG533" s="0" t="n">
        <f aca="false">32.208*LN(F533)+21.438</f>
        <v>92.206209186845</v>
      </c>
      <c r="BH533" s="0" t="n">
        <f aca="false">IF(G533&lt;=2, -10*G533+100, 88.958*EXP(-0.0755*G533))</f>
        <v>100</v>
      </c>
      <c r="BI533" s="0" t="n">
        <f aca="false">IF(I533&lt;=100, 0.0053*(I533)^2-1.0332*I533+100.76, 122.82*EXP(-0.0092*I533))</f>
        <v>96.712</v>
      </c>
      <c r="BJ533" s="0" t="e">
        <f aca="false">IF(P533&lt;=1000, -6.942*LN(P533)+107.59, -36.304*LN(P533)+310.72)</f>
        <v>#VALUE!</v>
      </c>
      <c r="BK533" s="0" t="e">
        <f aca="false">BF533^0.04*BG533^0.22*BH533^0.51*BI533^0.06*BJ533^0.17</f>
        <v>#VALUE!</v>
      </c>
      <c r="BL533" s="0" t="e">
        <f aca="false">IF(BK533&gt;=90, "Very Good", IF(BK533&gt;=80, "Good", IF(BK533&gt;=70, "Slightly Good", IF(BK533&gt;=60, "Average", IF(BK533&gt;=50, "Slightly Poor", IF(BK533&gt;=40, "Poor", "Very Poor"))))))</f>
        <v>#VALUE!</v>
      </c>
      <c r="BM533" s="0" t="e">
        <f aca="false">IF(P533&lt;=1000, -6.942*LN(P533)+107.59, IF(AND(P533&gt;1000, P533&lt;=5213),-36.304*LN(P533)+310.72, IF(P533&gt;5213, 10)))</f>
        <v>#VALUE!</v>
      </c>
      <c r="BN533" s="0" t="e">
        <f aca="false">BF533^0.04*BG533^0.22*BH533^0.51*BI533^0.06*BM533^0.17</f>
        <v>#VALUE!</v>
      </c>
      <c r="BO533" s="0" t="e">
        <f aca="false">IF(BN533&gt;=90, "Very Good", IF(BN533&gt;=80, "Good", IF(BN533&gt;=70, "Slightly Good", IF(BN533&gt;=60, "Average", IF(BN533&gt;=50, "Slightly Poor", IF(BN533&gt;=40, "Poor", "Very Poor"))))))</f>
        <v>#VALUE!</v>
      </c>
      <c r="BP533" s="0" t="e">
        <f aca="false">IF(AJ533&lt;=1000, -6.942*LN(AJ533)+107.59, IF(AND(AJ533&gt;1000, AJ533&lt;=5213),-36.304*LN(AJ533)+310.72, IF(AJ533&gt;5213, 10)))</f>
        <v>#VALUE!</v>
      </c>
      <c r="BQ533" s="0" t="e">
        <f aca="false">BF533^0.04*BG533^0.22*BH533^0.51*BI533^0.06*BP533^0.17</f>
        <v>#VALUE!</v>
      </c>
      <c r="BR533" s="0" t="e">
        <f aca="false">IF(BQ533&gt;=90, "Very Good", IF(BQ533&gt;=80, "Good", IF(BQ533&gt;=70, "Slightly Good", IF(BQ533&gt;=60, "Average", IF(BQ533&gt;=50, "Slightly Poor", IF(BQ533&gt;=40, "Poor", "Very Poor"))))))</f>
        <v>#VALUE!</v>
      </c>
      <c r="BT533" s="0" t="n">
        <f aca="false">9.81*LN(AH533)+30.6</f>
        <v>45.1345405464666</v>
      </c>
      <c r="BU533" s="0" t="str">
        <f aca="false">IF(BT533&lt;30, "Clean water", IF(AND(BT533&gt;=30, BT533&lt;40), "Hypolimia", IF(AND(BT533&gt;=40,BT533&lt;50), "Mesotrophic", IF(AND(BT533&gt;=50, BT533&lt;70), "Eutrophic", IF(BT533&gt;70,"Hypertrophic")))))</f>
        <v>Mesotrophic</v>
      </c>
      <c r="BW533" s="0" t="str">
        <f aca="false">IF(G533/H533&gt;=1, "PLS CHECK", "")</f>
        <v/>
      </c>
      <c r="BX533" s="0" t="str">
        <f aca="false">IF(AC533/J533&gt;=1, "PLS CHECK", "")</f>
        <v/>
      </c>
      <c r="BY533" s="0" t="str">
        <f aca="false">IF(AE533/J533&gt;=1, "PLS CHECK", "")</f>
        <v/>
      </c>
      <c r="BZ533" s="0" t="str">
        <f aca="false">IF(AD533/J533&gt;=1, "PLS CHECK", "")</f>
        <v/>
      </c>
      <c r="CA533" s="0" t="str">
        <f aca="false">IF(AF533/K533&gt;=1, "PLS CHECK", "")</f>
        <v/>
      </c>
      <c r="CB533" s="0" t="str">
        <f aca="false">IF(AG533/K533&gt;=1, "PLS CHECK", "")</f>
        <v/>
      </c>
    </row>
    <row r="534" customFormat="false" ht="12.5" hidden="false" customHeight="false" outlineLevel="0" collapsed="false">
      <c r="A534" s="0" t="n">
        <v>531</v>
      </c>
      <c r="B534" s="15" t="s">
        <v>103</v>
      </c>
      <c r="C534" s="16" t="s">
        <v>104</v>
      </c>
      <c r="D534" s="0" t="s">
        <v>158</v>
      </c>
      <c r="E534" s="37"/>
      <c r="F534" s="0" t="n">
        <v>13.3</v>
      </c>
      <c r="G534" s="0" t="n">
        <v>0.7</v>
      </c>
      <c r="H534" s="0" t="n">
        <v>3.7</v>
      </c>
      <c r="I534" s="0" t="n">
        <v>1.4</v>
      </c>
      <c r="J534" s="0" t="n">
        <v>6.602</v>
      </c>
      <c r="K534" s="0" t="n">
        <v>0.031</v>
      </c>
      <c r="L534" s="0" t="n">
        <v>2</v>
      </c>
      <c r="M534" s="0" t="n">
        <v>19.8</v>
      </c>
      <c r="N534" s="0" t="n">
        <v>0</v>
      </c>
      <c r="O534" s="0" t="n">
        <v>539</v>
      </c>
      <c r="P534" s="37"/>
      <c r="AC534" s="0" t="n">
        <v>6.383</v>
      </c>
      <c r="AD534" s="37"/>
      <c r="AE534" s="0" t="n">
        <v>5.234</v>
      </c>
      <c r="AF534" s="0" t="n">
        <v>0.009</v>
      </c>
      <c r="AG534" s="37"/>
      <c r="AH534" s="0" t="n">
        <v>9.2</v>
      </c>
      <c r="AJ534" s="0" t="n">
        <v>20</v>
      </c>
      <c r="BF534" s="0" t="n">
        <f aca="false">IF(E534&lt;11,-3.6797*E534^2+48.115*E534-53.83,280.92*EXP(-0.2027*E534))</f>
        <v>-53.83</v>
      </c>
      <c r="BG534" s="0" t="n">
        <f aca="false">32.208*LN(F534)+21.438</f>
        <v>104.784704046614</v>
      </c>
      <c r="BH534" s="0" t="n">
        <f aca="false">IF(G534&lt;=2, -10*G534+100, 88.958*EXP(-0.0755*G534))</f>
        <v>93</v>
      </c>
      <c r="BI534" s="0" t="n">
        <f aca="false">IF(I534&lt;=100, 0.0053*(I534)^2-1.0332*I534+100.76, 122.82*EXP(-0.0092*I534))</f>
        <v>99.323908</v>
      </c>
      <c r="BJ534" s="0" t="e">
        <f aca="false">IF(P534&lt;=1000, -6.942*LN(P534)+107.59, -36.304*LN(P534)+310.72)</f>
        <v>#VALUE!</v>
      </c>
      <c r="BK534" s="0" t="e">
        <f aca="false">BF534^0.04*BG534^0.22*BH534^0.51*BI534^0.06*BJ534^0.17</f>
        <v>#VALUE!</v>
      </c>
      <c r="BL534" s="0" t="e">
        <f aca="false">IF(BK534&gt;=90, "Very Good", IF(BK534&gt;=80, "Good", IF(BK534&gt;=70, "Slightly Good", IF(BK534&gt;=60, "Average", IF(BK534&gt;=50, "Slightly Poor", IF(BK534&gt;=40, "Poor", "Very Poor"))))))</f>
        <v>#VALUE!</v>
      </c>
      <c r="BM534" s="0" t="e">
        <f aca="false">IF(P534&lt;=1000, -6.942*LN(P534)+107.59, IF(AND(P534&gt;1000, P534&lt;=5213),-36.304*LN(P534)+310.72, IF(P534&gt;5213, 10)))</f>
        <v>#VALUE!</v>
      </c>
      <c r="BN534" s="0" t="e">
        <f aca="false">BF534^0.04*BG534^0.22*BH534^0.51*BI534^0.06*BM534^0.17</f>
        <v>#VALUE!</v>
      </c>
      <c r="BO534" s="0" t="e">
        <f aca="false">IF(BN534&gt;=90, "Very Good", IF(BN534&gt;=80, "Good", IF(BN534&gt;=70, "Slightly Good", IF(BN534&gt;=60, "Average", IF(BN534&gt;=50, "Slightly Poor", IF(BN534&gt;=40, "Poor", "Very Poor"))))))</f>
        <v>#VALUE!</v>
      </c>
      <c r="BP534" s="0" t="n">
        <f aca="false">IF(AJ534&lt;=1000, -6.942*LN(AJ534)+107.59, IF(AND(AJ534&gt;1000, AJ534&lt;=5213),-36.304*LN(AJ534)+310.72, IF(AJ534&gt;5213, 10)))</f>
        <v>86.7936265569882</v>
      </c>
      <c r="BQ534" s="0" t="n">
        <f aca="false">BF534^0.04*BG534^0.22*BH534^0.51*BI534^0.06*BP534^0.17</f>
        <v>-92.6827635747179</v>
      </c>
      <c r="BR534" s="0" t="str">
        <f aca="false">IF(BQ534&gt;=90, "Very Good", IF(BQ534&gt;=80, "Good", IF(BQ534&gt;=70, "Slightly Good", IF(BQ534&gt;=60, "Average", IF(BQ534&gt;=50, "Slightly Poor", IF(BQ534&gt;=40, "Poor", "Very Poor"))))))</f>
        <v>Very Poor</v>
      </c>
      <c r="BT534" s="0" t="n">
        <f aca="false">9.81*LN(AH534)+30.6</f>
        <v>52.3703861785795</v>
      </c>
      <c r="BU534" s="0" t="str">
        <f aca="false">IF(BT534&lt;30, "Clean water", IF(AND(BT534&gt;=30, BT534&lt;40), "Hypolimia", IF(AND(BT534&gt;=40,BT534&lt;50), "Mesotrophic", IF(AND(BT534&gt;=50, BT534&lt;70), "Eutrophic", IF(BT534&gt;70,"Hypertrophic")))))</f>
        <v>Eutrophic</v>
      </c>
      <c r="BW534" s="0" t="str">
        <f aca="false">IF(G534/H534&gt;=1, "PLS CHECK", "")</f>
        <v/>
      </c>
      <c r="BX534" s="0" t="str">
        <f aca="false">IF(AC534/J534&gt;=1, "PLS CHECK", "")</f>
        <v/>
      </c>
      <c r="BY534" s="0" t="str">
        <f aca="false">IF(AE534/J534&gt;=1, "PLS CHECK", "")</f>
        <v/>
      </c>
      <c r="BZ534" s="0" t="str">
        <f aca="false">IF(AD534/J534&gt;=1, "PLS CHECK", "")</f>
        <v/>
      </c>
      <c r="CA534" s="0" t="str">
        <f aca="false">IF(AF534/K534&gt;=1, "PLS CHECK", "")</f>
        <v/>
      </c>
      <c r="CB534" s="0" t="str">
        <f aca="false">IF(AG534/K534&gt;=1, "PLS CHECK", "")</f>
        <v/>
      </c>
    </row>
    <row r="535" customFormat="false" ht="12.5" hidden="false" customHeight="false" outlineLevel="0" collapsed="false">
      <c r="A535" s="0" t="n">
        <v>532</v>
      </c>
      <c r="B535" s="15" t="s">
        <v>105</v>
      </c>
      <c r="C535" s="16" t="s">
        <v>106</v>
      </c>
      <c r="D535" s="0" t="s">
        <v>158</v>
      </c>
      <c r="E535" s="0" t="n">
        <v>8.1</v>
      </c>
      <c r="F535" s="0" t="n">
        <v>12.6</v>
      </c>
      <c r="G535" s="37"/>
      <c r="H535" s="0" t="n">
        <v>3.7</v>
      </c>
      <c r="I535" s="0" t="n">
        <v>1.2</v>
      </c>
      <c r="J535" s="37"/>
      <c r="K535" s="37"/>
      <c r="L535" s="0" t="n">
        <v>1.6</v>
      </c>
      <c r="M535" s="0" t="n">
        <v>18.7</v>
      </c>
      <c r="N535" s="0" t="n">
        <v>0</v>
      </c>
      <c r="O535" s="0" t="n">
        <v>196</v>
      </c>
      <c r="P535" s="37"/>
      <c r="AC535" s="37"/>
      <c r="AD535" s="0" t="n">
        <v>0.068</v>
      </c>
      <c r="AE535" s="37"/>
      <c r="AF535" s="0" t="n">
        <v>0.009</v>
      </c>
      <c r="AG535" s="0" t="n">
        <v>0.001</v>
      </c>
      <c r="AH535" s="0" t="n">
        <v>7.4</v>
      </c>
      <c r="AJ535" s="37"/>
      <c r="BF535" s="0" t="n">
        <f aca="false">IF(E535&lt;11,-3.6797*E535^2+48.115*E535-53.83,280.92*EXP(-0.2027*E535))</f>
        <v>94.476383</v>
      </c>
      <c r="BG535" s="0" t="n">
        <f aca="false">32.208*LN(F535)+21.438</f>
        <v>103.043306983941</v>
      </c>
      <c r="BH535" s="0" t="n">
        <f aca="false">IF(G535&lt;=2, -10*G535+100, 88.958*EXP(-0.0755*G535))</f>
        <v>100</v>
      </c>
      <c r="BI535" s="0" t="n">
        <f aca="false">IF(I535&lt;=100, 0.0053*(I535)^2-1.0332*I535+100.76, 122.82*EXP(-0.0092*I535))</f>
        <v>99.527792</v>
      </c>
      <c r="BJ535" s="0" t="e">
        <f aca="false">IF(P535&lt;=1000, -6.942*LN(P535)+107.59, -36.304*LN(P535)+310.72)</f>
        <v>#VALUE!</v>
      </c>
      <c r="BK535" s="0" t="e">
        <f aca="false">BF535^0.04*BG535^0.22*BH535^0.51*BI535^0.06*BJ535^0.17</f>
        <v>#VALUE!</v>
      </c>
      <c r="BL535" s="0" t="e">
        <f aca="false">IF(BK535&gt;=90, "Very Good", IF(BK535&gt;=80, "Good", IF(BK535&gt;=70, "Slightly Good", IF(BK535&gt;=60, "Average", IF(BK535&gt;=50, "Slightly Poor", IF(BK535&gt;=40, "Poor", "Very Poor"))))))</f>
        <v>#VALUE!</v>
      </c>
      <c r="BM535" s="0" t="e">
        <f aca="false">IF(P535&lt;=1000, -6.942*LN(P535)+107.59, IF(AND(P535&gt;1000, P535&lt;=5213),-36.304*LN(P535)+310.72, IF(P535&gt;5213, 10)))</f>
        <v>#VALUE!</v>
      </c>
      <c r="BN535" s="0" t="e">
        <f aca="false">BF535^0.04*BG535^0.22*BH535^0.51*BI535^0.06*BM535^0.17</f>
        <v>#VALUE!</v>
      </c>
      <c r="BO535" s="0" t="e">
        <f aca="false">IF(BN535&gt;=90, "Very Good", IF(BN535&gt;=80, "Good", IF(BN535&gt;=70, "Slightly Good", IF(BN535&gt;=60, "Average", IF(BN535&gt;=50, "Slightly Poor", IF(BN535&gt;=40, "Poor", "Very Poor"))))))</f>
        <v>#VALUE!</v>
      </c>
      <c r="BP535" s="0" t="e">
        <f aca="false">IF(AJ535&lt;=1000, -6.942*LN(AJ535)+107.59, IF(AND(AJ535&gt;1000, AJ535&lt;=5213),-36.304*LN(AJ535)+310.72, IF(AJ535&gt;5213, 10)))</f>
        <v>#VALUE!</v>
      </c>
      <c r="BQ535" s="0" t="e">
        <f aca="false">BF535^0.04*BG535^0.22*BH535^0.51*BI535^0.06*BP535^0.17</f>
        <v>#VALUE!</v>
      </c>
      <c r="BR535" s="0" t="e">
        <f aca="false">IF(BQ535&gt;=90, "Very Good", IF(BQ535&gt;=80, "Good", IF(BQ535&gt;=70, "Slightly Good", IF(BQ535&gt;=60, "Average", IF(BQ535&gt;=50, "Slightly Poor", IF(BQ535&gt;=40, "Poor", "Very Poor"))))))</f>
        <v>#VALUE!</v>
      </c>
      <c r="BT535" s="0" t="n">
        <f aca="false">9.81*LN(AH535)+30.6</f>
        <v>50.2345188020613</v>
      </c>
      <c r="BU535" s="0" t="str">
        <f aca="false">IF(BT535&lt;30, "Clean water", IF(AND(BT535&gt;=30, BT535&lt;40), "Hypolimia", IF(AND(BT535&gt;=40,BT535&lt;50), "Mesotrophic", IF(AND(BT535&gt;=50, BT535&lt;70), "Eutrophic", IF(BT535&gt;70,"Hypertrophic")))))</f>
        <v>Eutrophic</v>
      </c>
      <c r="BW535" s="0" t="str">
        <f aca="false">IF(G535/H535&gt;=1, "PLS CHECK", "")</f>
        <v/>
      </c>
      <c r="BX535" s="0" t="e">
        <f aca="false">IF(AC535/J535&gt;=1, "PLS CHECK", "")</f>
        <v>#DIV/0!</v>
      </c>
      <c r="BY535" s="0" t="e">
        <f aca="false">IF(AE535/J535&gt;=1, "PLS CHECK", "")</f>
        <v>#DIV/0!</v>
      </c>
      <c r="BZ535" s="0" t="e">
        <f aca="false">IF(AD535/J535&gt;=1, "PLS CHECK", "")</f>
        <v>#DIV/0!</v>
      </c>
      <c r="CA535" s="0" t="e">
        <f aca="false">IF(AF535/K535&gt;=1, "PLS CHECK", "")</f>
        <v>#DIV/0!</v>
      </c>
      <c r="CB535" s="0" t="e">
        <f aca="false">IF(AG535/K535&gt;=1, "PLS CHECK", "")</f>
        <v>#DIV/0!</v>
      </c>
    </row>
    <row r="536" customFormat="false" ht="12.5" hidden="false" customHeight="false" outlineLevel="0" collapsed="false">
      <c r="A536" s="0" t="n">
        <v>533</v>
      </c>
      <c r="B536" s="15" t="s">
        <v>107</v>
      </c>
      <c r="C536" s="16" t="s">
        <v>108</v>
      </c>
      <c r="D536" s="0" t="s">
        <v>158</v>
      </c>
      <c r="E536" s="0" t="n">
        <v>8.1</v>
      </c>
      <c r="F536" s="37"/>
      <c r="G536" s="0" t="n">
        <v>0.8</v>
      </c>
      <c r="H536" s="0" t="n">
        <v>2.9</v>
      </c>
      <c r="I536" s="0" t="n">
        <v>1.3</v>
      </c>
      <c r="J536" s="0" t="n">
        <v>5.857</v>
      </c>
      <c r="K536" s="0" t="n">
        <v>0.032</v>
      </c>
      <c r="L536" s="37"/>
      <c r="M536" s="0" t="n">
        <v>18.2</v>
      </c>
      <c r="N536" s="0" t="n">
        <v>0</v>
      </c>
      <c r="O536" s="0" t="n">
        <v>591</v>
      </c>
      <c r="P536" s="0" t="n">
        <v>1000</v>
      </c>
      <c r="AC536" s="0" t="n">
        <v>5.787</v>
      </c>
      <c r="AD536" s="37"/>
      <c r="AE536" s="0" t="n">
        <v>4.823</v>
      </c>
      <c r="AF536" s="0" t="n">
        <v>0.009</v>
      </c>
      <c r="AG536" s="0" t="n">
        <v>0.007</v>
      </c>
      <c r="AH536" s="0" t="n">
        <v>7.5</v>
      </c>
      <c r="AJ536" s="0" t="n">
        <v>500</v>
      </c>
      <c r="BF536" s="0" t="n">
        <f aca="false">IF(E536&lt;11,-3.6797*E536^2+48.115*E536-53.83,280.92*EXP(-0.2027*E536))</f>
        <v>94.476383</v>
      </c>
      <c r="BG536" s="0" t="e">
        <f aca="false">32.208*LN(F536)+21.438</f>
        <v>#VALUE!</v>
      </c>
      <c r="BH536" s="0" t="n">
        <f aca="false">IF(G536&lt;=2, -10*G536+100, 88.958*EXP(-0.0755*G536))</f>
        <v>92</v>
      </c>
      <c r="BI536" s="0" t="n">
        <f aca="false">IF(I536&lt;=100, 0.0053*(I536)^2-1.0332*I536+100.76, 122.82*EXP(-0.0092*I536))</f>
        <v>99.425797</v>
      </c>
      <c r="BJ536" s="0" t="n">
        <f aca="false">IF(P536&lt;=1000, -6.942*LN(P536)+107.59, -36.304*LN(P536)+310.72)</f>
        <v>59.636362853306</v>
      </c>
      <c r="BK536" s="0" t="e">
        <f aca="false">BF536^0.04*BG536^0.22*BH536^0.51*BI536^0.06*BJ536^0.17</f>
        <v>#VALUE!</v>
      </c>
      <c r="BL536" s="0" t="e">
        <f aca="false">IF(BK536&gt;=90, "Very Good", IF(BK536&gt;=80, "Good", IF(BK536&gt;=70, "Slightly Good", IF(BK536&gt;=60, "Average", IF(BK536&gt;=50, "Slightly Poor", IF(BK536&gt;=40, "Poor", "Very Poor"))))))</f>
        <v>#VALUE!</v>
      </c>
      <c r="BM536" s="0" t="n">
        <f aca="false">IF(P536&lt;=1000, -6.942*LN(P536)+107.59, IF(AND(P536&gt;1000, P536&lt;=5213),-36.304*LN(P536)+310.72, IF(P536&gt;5213, 10)))</f>
        <v>59.636362853306</v>
      </c>
      <c r="BN536" s="0" t="e">
        <f aca="false">BF536^0.04*BG536^0.22*BH536^0.51*BI536^0.06*BM536^0.17</f>
        <v>#VALUE!</v>
      </c>
      <c r="BO536" s="0" t="e">
        <f aca="false">IF(BN536&gt;=90, "Very Good", IF(BN536&gt;=80, "Good", IF(BN536&gt;=70, "Slightly Good", IF(BN536&gt;=60, "Average", IF(BN536&gt;=50, "Slightly Poor", IF(BN536&gt;=40, "Poor", "Very Poor"))))))</f>
        <v>#VALUE!</v>
      </c>
      <c r="BP536" s="0" t="n">
        <f aca="false">IF(AJ536&lt;=1000, -6.942*LN(AJ536)+107.59, IF(AND(AJ536&gt;1000, AJ536&lt;=5213),-36.304*LN(AJ536)+310.72, IF(AJ536&gt;5213, 10)))</f>
        <v>64.4481905807532</v>
      </c>
      <c r="BQ536" s="0" t="e">
        <f aca="false">BF536^0.04*BG536^0.22*BH536^0.51*BI536^0.06*BP536^0.17</f>
        <v>#VALUE!</v>
      </c>
      <c r="BR536" s="0" t="e">
        <f aca="false">IF(BQ536&gt;=90, "Very Good", IF(BQ536&gt;=80, "Good", IF(BQ536&gt;=70, "Slightly Good", IF(BQ536&gt;=60, "Average", IF(BQ536&gt;=50, "Slightly Poor", IF(BQ536&gt;=40, "Poor", "Very Poor"))))))</f>
        <v>#VALUE!</v>
      </c>
      <c r="BT536" s="0" t="n">
        <f aca="false">9.81*LN(AH536)+30.6</f>
        <v>50.3661986315196</v>
      </c>
      <c r="BU536" s="0" t="str">
        <f aca="false">IF(BT536&lt;30, "Clean water", IF(AND(BT536&gt;=30, BT536&lt;40), "Hypolimia", IF(AND(BT536&gt;=40,BT536&lt;50), "Mesotrophic", IF(AND(BT536&gt;=50, BT536&lt;70), "Eutrophic", IF(BT536&gt;70,"Hypertrophic")))))</f>
        <v>Eutrophic</v>
      </c>
      <c r="BW536" s="0" t="str">
        <f aca="false">IF(G536/H536&gt;=1, "PLS CHECK", "")</f>
        <v/>
      </c>
      <c r="BX536" s="0" t="str">
        <f aca="false">IF(AC536/J536&gt;=1, "PLS CHECK", "")</f>
        <v/>
      </c>
      <c r="BY536" s="0" t="str">
        <f aca="false">IF(AE536/J536&gt;=1, "PLS CHECK", "")</f>
        <v/>
      </c>
      <c r="BZ536" s="0" t="str">
        <f aca="false">IF(AD536/J536&gt;=1, "PLS CHECK", "")</f>
        <v/>
      </c>
      <c r="CA536" s="0" t="str">
        <f aca="false">IF(AF536/K536&gt;=1, "PLS CHECK", "")</f>
        <v/>
      </c>
      <c r="CB536" s="0" t="str">
        <f aca="false">IF(AG536/K536&gt;=1, "PLS CHECK", "")</f>
        <v/>
      </c>
    </row>
    <row r="537" customFormat="false" ht="12.5" hidden="false" customHeight="false" outlineLevel="0" collapsed="false">
      <c r="A537" s="0" t="n">
        <v>534</v>
      </c>
      <c r="B537" s="15" t="s">
        <v>109</v>
      </c>
      <c r="C537" s="16" t="s">
        <v>110</v>
      </c>
      <c r="D537" s="0" t="s">
        <v>158</v>
      </c>
      <c r="E537" s="37"/>
      <c r="F537" s="0" t="n">
        <v>9</v>
      </c>
      <c r="G537" s="0" t="n">
        <v>2.4</v>
      </c>
      <c r="H537" s="0" t="n">
        <v>7.6</v>
      </c>
      <c r="I537" s="0" t="n">
        <v>11.8</v>
      </c>
      <c r="J537" s="0" t="n">
        <v>9.678</v>
      </c>
      <c r="K537" s="0" t="n">
        <v>0.157</v>
      </c>
      <c r="L537" s="0" t="n">
        <v>4.4</v>
      </c>
      <c r="M537" s="0" t="n">
        <v>22.4</v>
      </c>
      <c r="O537" s="0" t="n">
        <v>573</v>
      </c>
      <c r="AC537" s="0" t="n">
        <v>9.51</v>
      </c>
      <c r="AD537" s="0" t="n">
        <v>0.109</v>
      </c>
      <c r="AE537" s="37"/>
      <c r="AF537" s="0" t="n">
        <v>0.08</v>
      </c>
      <c r="AG537" s="0" t="n">
        <v>0.053</v>
      </c>
      <c r="BD537" s="0" t="n">
        <v>1.757</v>
      </c>
      <c r="BF537" s="0" t="n">
        <f aca="false">IF(E537&lt;11,-3.6797*E537^2+48.115*E537-53.83,280.92*EXP(-0.2027*E537))</f>
        <v>-53.83</v>
      </c>
      <c r="BG537" s="0" t="n">
        <f aca="false">32.208*LN(F537)+21.438</f>
        <v>92.206209186845</v>
      </c>
      <c r="BH537" s="0" t="n">
        <f aca="false">IF(G537&lt;=2, -10*G537+100, 88.958*EXP(-0.0755*G537))</f>
        <v>74.2148561832273</v>
      </c>
      <c r="BI537" s="0" t="n">
        <f aca="false">IF(I537&lt;=100, 0.0053*(I537)^2-1.0332*I537+100.76, 122.82*EXP(-0.0092*I537))</f>
        <v>89.306212</v>
      </c>
      <c r="BJ537" s="0" t="e">
        <f aca="false">IF(P537&lt;=1000, -6.942*LN(P537)+107.59, -36.304*LN(P537)+310.72)</f>
        <v>#VALUE!</v>
      </c>
      <c r="BK537" s="0" t="e">
        <f aca="false">BF537^0.04*BG537^0.22*BH537^0.51*BI537^0.06*BJ537^0.17</f>
        <v>#VALUE!</v>
      </c>
      <c r="BL537" s="0" t="e">
        <f aca="false">IF(BK537&gt;=90, "Very Good", IF(BK537&gt;=80, "Good", IF(BK537&gt;=70, "Slightly Good", IF(BK537&gt;=60, "Average", IF(BK537&gt;=50, "Slightly Poor", IF(BK537&gt;=40, "Poor", "Very Poor"))))))</f>
        <v>#VALUE!</v>
      </c>
      <c r="BM537" s="0" t="e">
        <f aca="false">IF(P537&lt;=1000, -6.942*LN(P537)+107.59, IF(AND(P537&gt;1000, P537&lt;=5213),-36.304*LN(P537)+310.72, IF(P537&gt;5213, 10)))</f>
        <v>#VALUE!</v>
      </c>
      <c r="BN537" s="0" t="e">
        <f aca="false">BF537^0.04*BG537^0.22*BH537^0.51*BI537^0.06*BM537^0.17</f>
        <v>#VALUE!</v>
      </c>
      <c r="BO537" s="0" t="e">
        <f aca="false">IF(BN537&gt;=90, "Very Good", IF(BN537&gt;=80, "Good", IF(BN537&gt;=70, "Slightly Good", IF(BN537&gt;=60, "Average", IF(BN537&gt;=50, "Slightly Poor", IF(BN537&gt;=40, "Poor", "Very Poor"))))))</f>
        <v>#VALUE!</v>
      </c>
      <c r="BP537" s="0" t="e">
        <f aca="false">IF(AJ537&lt;=1000, -6.942*LN(AJ537)+107.59, IF(AND(AJ537&gt;1000, AJ537&lt;=5213),-36.304*LN(AJ537)+310.72, IF(AJ537&gt;5213, 10)))</f>
        <v>#VALUE!</v>
      </c>
      <c r="BQ537" s="0" t="e">
        <f aca="false">BF537^0.04*BG537^0.22*BH537^0.51*BI537^0.06*BP537^0.17</f>
        <v>#VALUE!</v>
      </c>
      <c r="BR537" s="0" t="e">
        <f aca="false">IF(BQ537&gt;=90, "Very Good", IF(BQ537&gt;=80, "Good", IF(BQ537&gt;=70, "Slightly Good", IF(BQ537&gt;=60, "Average", IF(BQ537&gt;=50, "Slightly Poor", IF(BQ537&gt;=40, "Poor", "Very Poor"))))))</f>
        <v>#VALUE!</v>
      </c>
      <c r="BT537" s="0" t="e">
        <f aca="false">9.81*LN(AH537)+30.6</f>
        <v>#VALUE!</v>
      </c>
      <c r="BU537" s="0" t="e">
        <f aca="false">IF(BT537&lt;30, "Clean water", IF(AND(BT537&gt;=30, BT537&lt;40), "Hypolimia", IF(AND(BT537&gt;=40,BT537&lt;50), "Mesotrophic", IF(AND(BT537&gt;=50, BT537&lt;70), "Eutrophic", IF(BT537&gt;70,"Hypertrophic")))))</f>
        <v>#VALUE!</v>
      </c>
      <c r="BW537" s="0" t="str">
        <f aca="false">IF(G537/H537&gt;=1, "PLS CHECK", "")</f>
        <v/>
      </c>
      <c r="BX537" s="0" t="str">
        <f aca="false">IF(AC537/J537&gt;=1, "PLS CHECK", "")</f>
        <v/>
      </c>
      <c r="BY537" s="0" t="str">
        <f aca="false">IF(AE537/J537&gt;=1, "PLS CHECK", "")</f>
        <v/>
      </c>
      <c r="BZ537" s="0" t="str">
        <f aca="false">IF(AD537/J537&gt;=1, "PLS CHECK", "")</f>
        <v/>
      </c>
      <c r="CA537" s="0" t="str">
        <f aca="false">IF(AF537/K537&gt;=1, "PLS CHECK", "")</f>
        <v/>
      </c>
      <c r="CB537" s="0" t="str">
        <f aca="false">IF(AG537/K537&gt;=1, "PLS CHECK", "")</f>
        <v/>
      </c>
    </row>
    <row r="538" customFormat="false" ht="12.5" hidden="false" customHeight="false" outlineLevel="0" collapsed="false">
      <c r="A538" s="0" t="n">
        <v>535</v>
      </c>
      <c r="B538" s="15" t="s">
        <v>111</v>
      </c>
      <c r="C538" s="16" t="s">
        <v>112</v>
      </c>
      <c r="D538" s="0" t="s">
        <v>158</v>
      </c>
      <c r="E538" s="0" t="n">
        <v>7.6</v>
      </c>
      <c r="F538" s="0" t="n">
        <v>11.5</v>
      </c>
      <c r="G538" s="0" t="n">
        <v>1.4</v>
      </c>
      <c r="H538" s="0" t="n">
        <v>6.4</v>
      </c>
      <c r="I538" s="0" t="n">
        <v>2</v>
      </c>
      <c r="J538" s="0" t="n">
        <v>8.559</v>
      </c>
      <c r="K538" s="0" t="n">
        <v>0.066</v>
      </c>
      <c r="L538" s="0" t="n">
        <v>3.8</v>
      </c>
      <c r="M538" s="0" t="n">
        <v>21.6</v>
      </c>
      <c r="N538" s="0" t="n">
        <v>0</v>
      </c>
      <c r="O538" s="0" t="n">
        <v>543</v>
      </c>
      <c r="P538" s="0" t="n">
        <v>4000</v>
      </c>
      <c r="AC538" s="0" t="n">
        <v>8.54</v>
      </c>
      <c r="AD538" s="0" t="n">
        <v>0.208</v>
      </c>
      <c r="AE538" s="37"/>
      <c r="AF538" s="0" t="n">
        <v>0.035</v>
      </c>
      <c r="AG538" s="0" t="n">
        <v>0.035</v>
      </c>
      <c r="AH538" s="0" t="n">
        <v>6.3</v>
      </c>
      <c r="AJ538" s="0" t="n">
        <v>900</v>
      </c>
      <c r="BF538" s="0" t="n">
        <f aca="false">IF(E538&lt;11,-3.6797*E538^2+48.115*E538-53.83,280.92*EXP(-0.2027*E538))</f>
        <v>99.304528</v>
      </c>
      <c r="BG538" s="0" t="n">
        <f aca="false">32.208*LN(F538)+21.438</f>
        <v>100.101113315171</v>
      </c>
      <c r="BH538" s="0" t="n">
        <f aca="false">IF(G538&lt;=2, -10*G538+100, 88.958*EXP(-0.0755*G538))</f>
        <v>86</v>
      </c>
      <c r="BI538" s="0" t="n">
        <f aca="false">IF(I538&lt;=100, 0.0053*(I538)^2-1.0332*I538+100.76, 122.82*EXP(-0.0092*I538))</f>
        <v>98.7148</v>
      </c>
      <c r="BJ538" s="0" t="n">
        <f aca="false">IF(P538&lt;=1000, -6.942*LN(P538)+107.59, -36.304*LN(P538)+310.72)</f>
        <v>9.61282186573601</v>
      </c>
      <c r="BK538" s="0" t="n">
        <f aca="false">BF538^0.04*BG538^0.22*BH538^0.51*BI538^0.06*BJ538^0.17</f>
        <v>62.1322555959055</v>
      </c>
      <c r="BL538" s="0" t="str">
        <f aca="false">IF(BK538&gt;=90, "Very Good", IF(BK538&gt;=80, "Good", IF(BK538&gt;=70, "Slightly Good", IF(BK538&gt;=60, "Average", IF(BK538&gt;=50, "Slightly Poor", IF(BK538&gt;=40, "Poor", "Very Poor"))))))</f>
        <v>Average</v>
      </c>
      <c r="BM538" s="0" t="n">
        <f aca="false">IF(P538&lt;=1000, -6.942*LN(P538)+107.59, IF(AND(P538&gt;1000, P538&lt;=5213),-36.304*LN(P538)+310.72, IF(P538&gt;5213, 10)))</f>
        <v>9.61282186573601</v>
      </c>
      <c r="BN538" s="0" t="n">
        <f aca="false">BF538^0.04*BG538^0.22*BH538^0.51*BI538^0.06*BM538^0.17</f>
        <v>62.1322555959055</v>
      </c>
      <c r="BO538" s="0" t="str">
        <f aca="false">IF(BN538&gt;=90, "Very Good", IF(BN538&gt;=80, "Good", IF(BN538&gt;=70, "Slightly Good", IF(BN538&gt;=60, "Average", IF(BN538&gt;=50, "Slightly Poor", IF(BN538&gt;=40, "Poor", "Very Poor"))))))</f>
        <v>Average</v>
      </c>
      <c r="BP538" s="0" t="n">
        <f aca="false">IF(AJ538&lt;=1000, -6.942*LN(AJ538)+107.59, IF(AND(AJ538&gt;1000, AJ538&lt;=5213),-36.304*LN(AJ538)+310.72, IF(AJ538&gt;5213, 10)))</f>
        <v>60.3677755530026</v>
      </c>
      <c r="BQ538" s="0" t="n">
        <f aca="false">BF538^0.04*BG538^0.22*BH538^0.51*BI538^0.06*BP538^0.17</f>
        <v>84.9120542042679</v>
      </c>
      <c r="BR538" s="0" t="str">
        <f aca="false">IF(BQ538&gt;=90, "Very Good", IF(BQ538&gt;=80, "Good", IF(BQ538&gt;=70, "Slightly Good", IF(BQ538&gt;=60, "Average", IF(BQ538&gt;=50, "Slightly Poor", IF(BQ538&gt;=40, "Poor", "Very Poor"))))))</f>
        <v>Good</v>
      </c>
      <c r="BT538" s="0" t="n">
        <f aca="false">9.81*LN(AH538)+30.6</f>
        <v>48.6557919036293</v>
      </c>
      <c r="BU538" s="0" t="str">
        <f aca="false">IF(BT538&lt;30, "Clean water", IF(AND(BT538&gt;=30, BT538&lt;40), "Hypolimia", IF(AND(BT538&gt;=40,BT538&lt;50), "Mesotrophic", IF(AND(BT538&gt;=50, BT538&lt;70), "Eutrophic", IF(BT538&gt;70,"Hypertrophic")))))</f>
        <v>Mesotrophic</v>
      </c>
      <c r="BW538" s="0" t="str">
        <f aca="false">IF(G538/H538&gt;=1, "PLS CHECK", "")</f>
        <v/>
      </c>
      <c r="BX538" s="0" t="str">
        <f aca="false">IF(AC538/J538&gt;=1, "PLS CHECK", "")</f>
        <v/>
      </c>
      <c r="BY538" s="0" t="str">
        <f aca="false">IF(AE538/J538&gt;=1, "PLS CHECK", "")</f>
        <v/>
      </c>
      <c r="BZ538" s="0" t="str">
        <f aca="false">IF(AD538/J538&gt;=1, "PLS CHECK", "")</f>
        <v/>
      </c>
      <c r="CA538" s="0" t="str">
        <f aca="false">IF(AF538/K538&gt;=1, "PLS CHECK", "")</f>
        <v/>
      </c>
      <c r="CB538" s="0" t="str">
        <f aca="false">IF(AG538/K538&gt;=1, "PLS CHECK", "")</f>
        <v/>
      </c>
    </row>
    <row r="539" customFormat="false" ht="12.5" hidden="false" customHeight="false" outlineLevel="0" collapsed="false">
      <c r="A539" s="0" t="n">
        <v>536</v>
      </c>
      <c r="B539" s="15" t="s">
        <v>113</v>
      </c>
      <c r="C539" s="16" t="s">
        <v>114</v>
      </c>
      <c r="D539" s="0" t="s">
        <v>158</v>
      </c>
      <c r="E539" s="0" t="n">
        <v>7.8</v>
      </c>
      <c r="F539" s="0" t="n">
        <v>9.1</v>
      </c>
      <c r="G539" s="0" t="n">
        <v>1</v>
      </c>
      <c r="H539" s="0" t="n">
        <v>5.7</v>
      </c>
      <c r="I539" s="0" t="n">
        <v>1.8</v>
      </c>
      <c r="J539" s="0" t="n">
        <v>8.072</v>
      </c>
      <c r="K539" s="0" t="n">
        <v>0.036</v>
      </c>
      <c r="L539" s="0" t="n">
        <v>3.1</v>
      </c>
      <c r="M539" s="0" t="n">
        <v>19.3</v>
      </c>
      <c r="N539" s="0" t="n">
        <v>0</v>
      </c>
      <c r="O539" s="0" t="n">
        <v>565</v>
      </c>
      <c r="P539" s="0" t="n">
        <v>1000</v>
      </c>
      <c r="AC539" s="0" t="n">
        <v>7.698</v>
      </c>
      <c r="AD539" s="0" t="n">
        <v>0.132</v>
      </c>
      <c r="AE539" s="0" t="n">
        <v>6.276</v>
      </c>
      <c r="AF539" s="0" t="n">
        <v>0.022</v>
      </c>
      <c r="AG539" s="0" t="n">
        <v>0.018</v>
      </c>
      <c r="AH539" s="0" t="n">
        <v>4.6</v>
      </c>
      <c r="AJ539" s="37"/>
      <c r="BF539" s="0" t="n">
        <f aca="false">IF(E539&lt;11,-3.6797*E539^2+48.115*E539-53.83,280.92*EXP(-0.2027*E539))</f>
        <v>97.5940520000001</v>
      </c>
      <c r="BG539" s="0" t="n">
        <f aca="false">32.208*LN(F539)+21.438</f>
        <v>92.5621023107425</v>
      </c>
      <c r="BH539" s="0" t="n">
        <f aca="false">IF(G539&lt;=2, -10*G539+100, 88.958*EXP(-0.0755*G539))</f>
        <v>90</v>
      </c>
      <c r="BI539" s="0" t="n">
        <f aca="false">IF(I539&lt;=100, 0.0053*(I539)^2-1.0332*I539+100.76, 122.82*EXP(-0.0092*I539))</f>
        <v>98.917412</v>
      </c>
      <c r="BJ539" s="0" t="n">
        <f aca="false">IF(P539&lt;=1000, -6.942*LN(P539)+107.59, -36.304*LN(P539)+310.72)</f>
        <v>59.636362853306</v>
      </c>
      <c r="BK539" s="0" t="n">
        <f aca="false">BF539^0.04*BG539^0.22*BH539^0.51*BI539^0.06*BJ539^0.17</f>
        <v>85.194033424244</v>
      </c>
      <c r="BL539" s="0" t="str">
        <f aca="false">IF(BK539&gt;=90, "Very Good", IF(BK539&gt;=80, "Good", IF(BK539&gt;=70, "Slightly Good", IF(BK539&gt;=60, "Average", IF(BK539&gt;=50, "Slightly Poor", IF(BK539&gt;=40, "Poor", "Very Poor"))))))</f>
        <v>Good</v>
      </c>
      <c r="BM539" s="0" t="n">
        <f aca="false">IF(P539&lt;=1000, -6.942*LN(P539)+107.59, IF(AND(P539&gt;1000, P539&lt;=5213),-36.304*LN(P539)+310.72, IF(P539&gt;5213, 10)))</f>
        <v>59.636362853306</v>
      </c>
      <c r="BN539" s="0" t="n">
        <f aca="false">BF539^0.04*BG539^0.22*BH539^0.51*BI539^0.06*BM539^0.17</f>
        <v>85.194033424244</v>
      </c>
      <c r="BO539" s="0" t="str">
        <f aca="false">IF(BN539&gt;=90, "Very Good", IF(BN539&gt;=80, "Good", IF(BN539&gt;=70, "Slightly Good", IF(BN539&gt;=60, "Average", IF(BN539&gt;=50, "Slightly Poor", IF(BN539&gt;=40, "Poor", "Very Poor"))))))</f>
        <v>Good</v>
      </c>
      <c r="BP539" s="0" t="e">
        <f aca="false">IF(AJ539&lt;=1000, -6.942*LN(AJ539)+107.59, IF(AND(AJ539&gt;1000, AJ539&lt;=5213),-36.304*LN(AJ539)+310.72, IF(AJ539&gt;5213, 10)))</f>
        <v>#VALUE!</v>
      </c>
      <c r="BQ539" s="0" t="e">
        <f aca="false">BF539^0.04*BG539^0.22*BH539^0.51*BI539^0.06*BP539^0.17</f>
        <v>#VALUE!</v>
      </c>
      <c r="BR539" s="0" t="e">
        <f aca="false">IF(BQ539&gt;=90, "Very Good", IF(BQ539&gt;=80, "Good", IF(BQ539&gt;=70, "Slightly Good", IF(BQ539&gt;=60, "Average", IF(BQ539&gt;=50, "Slightly Poor", IF(BQ539&gt;=40, "Poor", "Very Poor"))))))</f>
        <v>#VALUE!</v>
      </c>
      <c r="BT539" s="0" t="n">
        <f aca="false">9.81*LN(AH539)+30.6</f>
        <v>45.5706123372864</v>
      </c>
      <c r="BU539" s="0" t="str">
        <f aca="false">IF(BT539&lt;30, "Clean water", IF(AND(BT539&gt;=30, BT539&lt;40), "Hypolimia", IF(AND(BT539&gt;=40,BT539&lt;50), "Mesotrophic", IF(AND(BT539&gt;=50, BT539&lt;70), "Eutrophic", IF(BT539&gt;70,"Hypertrophic")))))</f>
        <v>Mesotrophic</v>
      </c>
      <c r="BW539" s="0" t="str">
        <f aca="false">IF(G539/H539&gt;=1, "PLS CHECK", "")</f>
        <v/>
      </c>
      <c r="BX539" s="0" t="str">
        <f aca="false">IF(AC539/J539&gt;=1, "PLS CHECK", "")</f>
        <v/>
      </c>
      <c r="BY539" s="0" t="str">
        <f aca="false">IF(AE539/J539&gt;=1, "PLS CHECK", "")</f>
        <v/>
      </c>
      <c r="BZ539" s="0" t="str">
        <f aca="false">IF(AD539/J539&gt;=1, "PLS CHECK", "")</f>
        <v/>
      </c>
      <c r="CA539" s="0" t="str">
        <f aca="false">IF(AF539/K539&gt;=1, "PLS CHECK", "")</f>
        <v/>
      </c>
      <c r="CB539" s="0" t="str">
        <f aca="false">IF(AG539/K539&gt;=1, "PLS CHECK", "")</f>
        <v/>
      </c>
    </row>
    <row r="540" customFormat="false" ht="12.5" hidden="false" customHeight="false" outlineLevel="0" collapsed="false">
      <c r="A540" s="0" t="n">
        <v>537</v>
      </c>
      <c r="B540" s="15" t="s">
        <v>115</v>
      </c>
      <c r="C540" s="16" t="s">
        <v>116</v>
      </c>
      <c r="D540" s="0" t="s">
        <v>158</v>
      </c>
      <c r="E540" s="37"/>
      <c r="F540" s="0" t="n">
        <v>8.3</v>
      </c>
      <c r="G540" s="37"/>
      <c r="H540" s="37"/>
      <c r="I540" s="0" t="n">
        <v>4.4</v>
      </c>
      <c r="J540" s="37"/>
      <c r="K540" s="0" t="n">
        <v>0.141</v>
      </c>
      <c r="L540" s="0" t="n">
        <v>5.1</v>
      </c>
      <c r="M540" s="0" t="n">
        <v>21.9</v>
      </c>
      <c r="N540" s="0" t="n">
        <v>0</v>
      </c>
      <c r="O540" s="0" t="n">
        <v>601</v>
      </c>
      <c r="P540" s="37"/>
      <c r="AC540" s="37"/>
      <c r="AD540" s="37"/>
      <c r="AE540" s="0" t="n">
        <v>5.948</v>
      </c>
      <c r="AF540" s="37"/>
      <c r="AG540" s="37"/>
      <c r="AH540" s="0" t="n">
        <v>7.4</v>
      </c>
      <c r="AJ540" s="37"/>
      <c r="BF540" s="0" t="n">
        <f aca="false">IF(E540&lt;11,-3.6797*E540^2+48.115*E540-53.83,280.92*EXP(-0.2027*E540))</f>
        <v>-53.83</v>
      </c>
      <c r="BG540" s="0" t="n">
        <f aca="false">32.208*LN(F540)+21.438</f>
        <v>89.5983576207606</v>
      </c>
      <c r="BH540" s="0" t="n">
        <f aca="false">IF(G540&lt;=2, -10*G540+100, 88.958*EXP(-0.0755*G540))</f>
        <v>100</v>
      </c>
      <c r="BI540" s="0" t="n">
        <f aca="false">IF(I540&lt;=100, 0.0053*(I540)^2-1.0332*I540+100.76, 122.82*EXP(-0.0092*I540))</f>
        <v>96.316528</v>
      </c>
      <c r="BJ540" s="0" t="e">
        <f aca="false">IF(P540&lt;=1000, -6.942*LN(P540)+107.59, -36.304*LN(P540)+310.72)</f>
        <v>#VALUE!</v>
      </c>
      <c r="BK540" s="0" t="e">
        <f aca="false">BF540^0.04*BG540^0.22*BH540^0.51*BI540^0.06*BJ540^0.17</f>
        <v>#VALUE!</v>
      </c>
      <c r="BL540" s="0" t="e">
        <f aca="false">IF(BK540&gt;=90, "Very Good", IF(BK540&gt;=80, "Good", IF(BK540&gt;=70, "Slightly Good", IF(BK540&gt;=60, "Average", IF(BK540&gt;=50, "Slightly Poor", IF(BK540&gt;=40, "Poor", "Very Poor"))))))</f>
        <v>#VALUE!</v>
      </c>
      <c r="BM540" s="0" t="e">
        <f aca="false">IF(P540&lt;=1000, -6.942*LN(P540)+107.59, IF(AND(P540&gt;1000, P540&lt;=5213),-36.304*LN(P540)+310.72, IF(P540&gt;5213, 10)))</f>
        <v>#VALUE!</v>
      </c>
      <c r="BN540" s="0" t="e">
        <f aca="false">BF540^0.04*BG540^0.22*BH540^0.51*BI540^0.06*BM540^0.17</f>
        <v>#VALUE!</v>
      </c>
      <c r="BO540" s="0" t="e">
        <f aca="false">IF(BN540&gt;=90, "Very Good", IF(BN540&gt;=80, "Good", IF(BN540&gt;=70, "Slightly Good", IF(BN540&gt;=60, "Average", IF(BN540&gt;=50, "Slightly Poor", IF(BN540&gt;=40, "Poor", "Very Poor"))))))</f>
        <v>#VALUE!</v>
      </c>
      <c r="BP540" s="0" t="e">
        <f aca="false">IF(AJ540&lt;=1000, -6.942*LN(AJ540)+107.59, IF(AND(AJ540&gt;1000, AJ540&lt;=5213),-36.304*LN(AJ540)+310.72, IF(AJ540&gt;5213, 10)))</f>
        <v>#VALUE!</v>
      </c>
      <c r="BQ540" s="0" t="e">
        <f aca="false">BF540^0.04*BG540^0.22*BH540^0.51*BI540^0.06*BP540^0.17</f>
        <v>#VALUE!</v>
      </c>
      <c r="BR540" s="0" t="e">
        <f aca="false">IF(BQ540&gt;=90, "Very Good", IF(BQ540&gt;=80, "Good", IF(BQ540&gt;=70, "Slightly Good", IF(BQ540&gt;=60, "Average", IF(BQ540&gt;=50, "Slightly Poor", IF(BQ540&gt;=40, "Poor", "Very Poor"))))))</f>
        <v>#VALUE!</v>
      </c>
      <c r="BT540" s="0" t="n">
        <f aca="false">9.81*LN(AH540)+30.6</f>
        <v>50.2345188020613</v>
      </c>
      <c r="BU540" s="0" t="str">
        <f aca="false">IF(BT540&lt;30, "Clean water", IF(AND(BT540&gt;=30, BT540&lt;40), "Hypolimia", IF(AND(BT540&gt;=40,BT540&lt;50), "Mesotrophic", IF(AND(BT540&gt;=50, BT540&lt;70), "Eutrophic", IF(BT540&gt;70,"Hypertrophic")))))</f>
        <v>Eutrophic</v>
      </c>
      <c r="BW540" s="0" t="e">
        <f aca="false">IF(G540/H540&gt;=1, "PLS CHECK", "")</f>
        <v>#DIV/0!</v>
      </c>
      <c r="BX540" s="0" t="e">
        <f aca="false">IF(AC540/J540&gt;=1, "PLS CHECK", "")</f>
        <v>#DIV/0!</v>
      </c>
      <c r="BY540" s="0" t="e">
        <f aca="false">IF(AE540/J540&gt;=1, "PLS CHECK", "")</f>
        <v>#DIV/0!</v>
      </c>
      <c r="BZ540" s="0" t="e">
        <f aca="false">IF(AD540/J540&gt;=1, "PLS CHECK", "")</f>
        <v>#DIV/0!</v>
      </c>
      <c r="CA540" s="0" t="str">
        <f aca="false">IF(AF540/K540&gt;=1, "PLS CHECK", "")</f>
        <v/>
      </c>
      <c r="CB540" s="0" t="str">
        <f aca="false">IF(AG540/K540&gt;=1, "PLS CHECK", "")</f>
        <v/>
      </c>
    </row>
    <row r="541" customFormat="false" ht="12.5" hidden="false" customHeight="false" outlineLevel="0" collapsed="false">
      <c r="A541" s="0" t="n">
        <v>538</v>
      </c>
      <c r="B541" s="15" t="s">
        <v>117</v>
      </c>
      <c r="C541" s="16" t="s">
        <v>118</v>
      </c>
      <c r="D541" s="0" t="s">
        <v>158</v>
      </c>
      <c r="E541" s="37"/>
      <c r="F541" s="0" t="n">
        <v>9.6</v>
      </c>
      <c r="G541" s="37"/>
      <c r="H541" s="0" t="n">
        <v>2.6</v>
      </c>
      <c r="I541" s="0" t="n">
        <v>2.5</v>
      </c>
      <c r="J541" s="37"/>
      <c r="K541" s="37"/>
      <c r="L541" s="37"/>
      <c r="M541" s="0" t="n">
        <v>17.5</v>
      </c>
      <c r="N541" s="0" t="n">
        <v>0</v>
      </c>
      <c r="O541" s="0" t="n">
        <v>209</v>
      </c>
      <c r="P541" s="37"/>
      <c r="AC541" s="37"/>
      <c r="AD541" s="0" t="n">
        <v>0.044</v>
      </c>
      <c r="AE541" s="37"/>
      <c r="AF541" s="37"/>
      <c r="AG541" s="37"/>
      <c r="AH541" s="37"/>
      <c r="AJ541" s="37"/>
      <c r="BF541" s="0" t="n">
        <f aca="false">IF(E541&lt;11,-3.6797*E541^2+48.115*E541-53.83,280.92*EXP(-0.2027*E541))</f>
        <v>-53.83</v>
      </c>
      <c r="BG541" s="0" t="n">
        <f aca="false">32.208*LN(F541)+21.438</f>
        <v>94.2848658756438</v>
      </c>
      <c r="BH541" s="0" t="n">
        <f aca="false">IF(G541&lt;=2, -10*G541+100, 88.958*EXP(-0.0755*G541))</f>
        <v>100</v>
      </c>
      <c r="BI541" s="0" t="n">
        <f aca="false">IF(I541&lt;=100, 0.0053*(I541)^2-1.0332*I541+100.76, 122.82*EXP(-0.0092*I541))</f>
        <v>98.210125</v>
      </c>
      <c r="BJ541" s="0" t="e">
        <f aca="false">IF(P541&lt;=1000, -6.942*LN(P541)+107.59, -36.304*LN(P541)+310.72)</f>
        <v>#VALUE!</v>
      </c>
      <c r="BK541" s="0" t="e">
        <f aca="false">BF541^0.04*BG541^0.22*BH541^0.51*BI541^0.06*BJ541^0.17</f>
        <v>#VALUE!</v>
      </c>
      <c r="BL541" s="0" t="e">
        <f aca="false">IF(BK541&gt;=90, "Very Good", IF(BK541&gt;=80, "Good", IF(BK541&gt;=70, "Slightly Good", IF(BK541&gt;=60, "Average", IF(BK541&gt;=50, "Slightly Poor", IF(BK541&gt;=40, "Poor", "Very Poor"))))))</f>
        <v>#VALUE!</v>
      </c>
      <c r="BM541" s="0" t="e">
        <f aca="false">IF(P541&lt;=1000, -6.942*LN(P541)+107.59, IF(AND(P541&gt;1000, P541&lt;=5213),-36.304*LN(P541)+310.72, IF(P541&gt;5213, 10)))</f>
        <v>#VALUE!</v>
      </c>
      <c r="BN541" s="0" t="e">
        <f aca="false">BF541^0.04*BG541^0.22*BH541^0.51*BI541^0.06*BM541^0.17</f>
        <v>#VALUE!</v>
      </c>
      <c r="BO541" s="0" t="e">
        <f aca="false">IF(BN541&gt;=90, "Very Good", IF(BN541&gt;=80, "Good", IF(BN541&gt;=70, "Slightly Good", IF(BN541&gt;=60, "Average", IF(BN541&gt;=50, "Slightly Poor", IF(BN541&gt;=40, "Poor", "Very Poor"))))))</f>
        <v>#VALUE!</v>
      </c>
      <c r="BP541" s="0" t="e">
        <f aca="false">IF(AJ541&lt;=1000, -6.942*LN(AJ541)+107.59, IF(AND(AJ541&gt;1000, AJ541&lt;=5213),-36.304*LN(AJ541)+310.72, IF(AJ541&gt;5213, 10)))</f>
        <v>#VALUE!</v>
      </c>
      <c r="BQ541" s="0" t="e">
        <f aca="false">BF541^0.04*BG541^0.22*BH541^0.51*BI541^0.06*BP541^0.17</f>
        <v>#VALUE!</v>
      </c>
      <c r="BR541" s="0" t="e">
        <f aca="false">IF(BQ541&gt;=90, "Very Good", IF(BQ541&gt;=80, "Good", IF(BQ541&gt;=70, "Slightly Good", IF(BQ541&gt;=60, "Average", IF(BQ541&gt;=50, "Slightly Poor", IF(BQ541&gt;=40, "Poor", "Very Poor"))))))</f>
        <v>#VALUE!</v>
      </c>
      <c r="BT541" s="0" t="e">
        <f aca="false">9.81*LN(AH541)+30.6</f>
        <v>#VALUE!</v>
      </c>
      <c r="BU541" s="0" t="e">
        <f aca="false">IF(BT541&lt;30, "Clean water", IF(AND(BT541&gt;=30, BT541&lt;40), "Hypolimia", IF(AND(BT541&gt;=40,BT541&lt;50), "Mesotrophic", IF(AND(BT541&gt;=50, BT541&lt;70), "Eutrophic", IF(BT541&gt;70,"Hypertrophic")))))</f>
        <v>#VALUE!</v>
      </c>
      <c r="BW541" s="0" t="str">
        <f aca="false">IF(G541/H541&gt;=1, "PLS CHECK", "")</f>
        <v/>
      </c>
      <c r="BX541" s="0" t="e">
        <f aca="false">IF(AC541/J541&gt;=1, "PLS CHECK", "")</f>
        <v>#DIV/0!</v>
      </c>
      <c r="BY541" s="0" t="e">
        <f aca="false">IF(AE541/J541&gt;=1, "PLS CHECK", "")</f>
        <v>#DIV/0!</v>
      </c>
      <c r="BZ541" s="0" t="e">
        <f aca="false">IF(AD541/J541&gt;=1, "PLS CHECK", "")</f>
        <v>#DIV/0!</v>
      </c>
      <c r="CA541" s="0" t="e">
        <f aca="false">IF(AF541/K541&gt;=1, "PLS CHECK", "")</f>
        <v>#DIV/0!</v>
      </c>
      <c r="CB541" s="0" t="e">
        <f aca="false">IF(AG541/K541&gt;=1, "PLS CHECK", "")</f>
        <v>#DIV/0!</v>
      </c>
    </row>
    <row r="542" customFormat="false" ht="12.5" hidden="false" customHeight="false" outlineLevel="0" collapsed="false">
      <c r="A542" s="0" t="n">
        <v>539</v>
      </c>
      <c r="B542" s="15" t="s">
        <v>119</v>
      </c>
      <c r="C542" s="16" t="s">
        <v>120</v>
      </c>
      <c r="D542" s="0" t="s">
        <v>158</v>
      </c>
      <c r="E542" s="37"/>
      <c r="F542" s="0" t="n">
        <v>10.5</v>
      </c>
      <c r="G542" s="37"/>
      <c r="H542" s="0" t="n">
        <v>4.1</v>
      </c>
      <c r="I542" s="0" t="n">
        <v>2.2</v>
      </c>
      <c r="J542" s="37"/>
      <c r="K542" s="37"/>
      <c r="L542" s="0" t="n">
        <v>1.4</v>
      </c>
      <c r="M542" s="0" t="n">
        <v>19.8</v>
      </c>
      <c r="N542" s="0" t="n">
        <v>0</v>
      </c>
      <c r="O542" s="0" t="n">
        <v>219</v>
      </c>
      <c r="P542" s="0" t="n">
        <v>1700</v>
      </c>
      <c r="AC542" s="37"/>
      <c r="AD542" s="37"/>
      <c r="AE542" s="37"/>
      <c r="AF542" s="37"/>
      <c r="AG542" s="37"/>
      <c r="AH542" s="0" t="n">
        <v>2.9</v>
      </c>
      <c r="AJ542" s="0" t="n">
        <v>60</v>
      </c>
      <c r="BF542" s="0" t="n">
        <f aca="false">IF(E542&lt;11,-3.6797*E542^2+48.115*E542-53.83,280.92*EXP(-0.2027*E542))</f>
        <v>-53.83</v>
      </c>
      <c r="BG542" s="0" t="n">
        <f aca="false">32.208*LN(F542)+21.438</f>
        <v>97.1710942827213</v>
      </c>
      <c r="BH542" s="0" t="n">
        <f aca="false">IF(G542&lt;=2, -10*G542+100, 88.958*EXP(-0.0755*G542))</f>
        <v>100</v>
      </c>
      <c r="BI542" s="0" t="n">
        <f aca="false">IF(I542&lt;=100, 0.0053*(I542)^2-1.0332*I542+100.76, 122.82*EXP(-0.0092*I542))</f>
        <v>98.512612</v>
      </c>
      <c r="BJ542" s="0" t="n">
        <f aca="false">IF(P542&lt;=1000, -6.942*LN(P542)+107.59, -36.304*LN(P542)+310.72)</f>
        <v>40.6769243252715</v>
      </c>
      <c r="BK542" s="0" t="n">
        <f aca="false">BF542^0.04*BG542^0.22*BH542^0.51*BI542^0.06*BJ542^0.17</f>
        <v>-83.1185243031981</v>
      </c>
      <c r="BL542" s="0" t="str">
        <f aca="false">IF(BK542&gt;=90, "Very Good", IF(BK542&gt;=80, "Good", IF(BK542&gt;=70, "Slightly Good", IF(BK542&gt;=60, "Average", IF(BK542&gt;=50, "Slightly Poor", IF(BK542&gt;=40, "Poor", "Very Poor"))))))</f>
        <v>Very Poor</v>
      </c>
      <c r="BM542" s="0" t="n">
        <f aca="false">IF(P542&lt;=1000, -6.942*LN(P542)+107.59, IF(AND(P542&gt;1000, P542&lt;=5213),-36.304*LN(P542)+310.72, IF(P542&gt;5213, 10)))</f>
        <v>40.6769243252715</v>
      </c>
      <c r="BN542" s="0" t="n">
        <f aca="false">BF542^0.04*BG542^0.22*BH542^0.51*BI542^0.06*BM542^0.17</f>
        <v>-83.1185243031981</v>
      </c>
      <c r="BO542" s="0" t="str">
        <f aca="false">IF(BN542&gt;=90, "Very Good", IF(BN542&gt;=80, "Good", IF(BN542&gt;=70, "Slightly Good", IF(BN542&gt;=60, "Average", IF(BN542&gt;=50, "Slightly Poor", IF(BN542&gt;=40, "Poor", "Very Poor"))))))</f>
        <v>Very Poor</v>
      </c>
      <c r="BP542" s="0" t="n">
        <f aca="false">IF(AJ542&lt;=1000, -6.942*LN(AJ542)+107.59, IF(AND(AJ542&gt;1000, AJ542&lt;=5213),-36.304*LN(AJ542)+310.72, IF(AJ542&gt;5213, 10)))</f>
        <v>79.1670600490542</v>
      </c>
      <c r="BQ542" s="0" t="n">
        <f aca="false">BF542^0.04*BG542^0.22*BH542^0.51*BI542^0.06*BP542^0.17</f>
        <v>-93.081037153377</v>
      </c>
      <c r="BR542" s="0" t="str">
        <f aca="false">IF(BQ542&gt;=90, "Very Good", IF(BQ542&gt;=80, "Good", IF(BQ542&gt;=70, "Slightly Good", IF(BQ542&gt;=60, "Average", IF(BQ542&gt;=50, "Slightly Poor", IF(BQ542&gt;=40, "Poor", "Very Poor"))))))</f>
        <v>Very Poor</v>
      </c>
      <c r="BT542" s="0" t="n">
        <f aca="false">9.81*LN(AH542)+30.6</f>
        <v>41.0448123298957</v>
      </c>
      <c r="BU542" s="0" t="str">
        <f aca="false">IF(BT542&lt;30, "Clean water", IF(AND(BT542&gt;=30, BT542&lt;40), "Hypolimia", IF(AND(BT542&gt;=40,BT542&lt;50), "Mesotrophic", IF(AND(BT542&gt;=50, BT542&lt;70), "Eutrophic", IF(BT542&gt;70,"Hypertrophic")))))</f>
        <v>Mesotrophic</v>
      </c>
      <c r="BW542" s="0" t="str">
        <f aca="false">IF(G542/H542&gt;=1, "PLS CHECK", "")</f>
        <v/>
      </c>
      <c r="BX542" s="0" t="e">
        <f aca="false">IF(AC542/J542&gt;=1, "PLS CHECK", "")</f>
        <v>#DIV/0!</v>
      </c>
      <c r="BY542" s="0" t="e">
        <f aca="false">IF(AE542/J542&gt;=1, "PLS CHECK", "")</f>
        <v>#DIV/0!</v>
      </c>
      <c r="BZ542" s="0" t="e">
        <f aca="false">IF(AD542/J542&gt;=1, "PLS CHECK", "")</f>
        <v>#DIV/0!</v>
      </c>
      <c r="CA542" s="0" t="e">
        <f aca="false">IF(AF542/K542&gt;=1, "PLS CHECK", "")</f>
        <v>#DIV/0!</v>
      </c>
      <c r="CB542" s="0" t="e">
        <f aca="false">IF(AG542/K542&gt;=1, "PLS CHECK", "")</f>
        <v>#DIV/0!</v>
      </c>
    </row>
    <row r="543" customFormat="false" ht="12.5" hidden="false" customHeight="false" outlineLevel="0" collapsed="false">
      <c r="A543" s="0" t="n">
        <v>540</v>
      </c>
      <c r="B543" s="15" t="s">
        <v>121</v>
      </c>
      <c r="C543" s="16" t="s">
        <v>122</v>
      </c>
      <c r="D543" s="0" t="s">
        <v>158</v>
      </c>
      <c r="E543" s="37"/>
      <c r="F543" s="0" t="n">
        <v>11.9</v>
      </c>
      <c r="G543" s="37"/>
      <c r="H543" s="0" t="n">
        <v>3.9</v>
      </c>
      <c r="I543" s="0" t="n">
        <v>1.1</v>
      </c>
      <c r="J543" s="37"/>
      <c r="K543" s="0" t="n">
        <v>0.036</v>
      </c>
      <c r="L543" s="0" t="n">
        <v>1.6</v>
      </c>
      <c r="M543" s="0" t="n">
        <v>20.9</v>
      </c>
      <c r="N543" s="0" t="n">
        <v>0</v>
      </c>
      <c r="O543" s="0" t="n">
        <v>262</v>
      </c>
      <c r="P543" s="37"/>
      <c r="AC543" s="0" t="n">
        <v>2</v>
      </c>
      <c r="AD543" s="0" t="n">
        <v>0.032</v>
      </c>
      <c r="AE543" s="37"/>
      <c r="AF543" s="37"/>
      <c r="AG543" s="0" t="n">
        <v>0.006</v>
      </c>
      <c r="AH543" s="0" t="n">
        <v>18.2</v>
      </c>
      <c r="AJ543" s="0" t="n">
        <v>160</v>
      </c>
      <c r="BF543" s="0" t="n">
        <f aca="false">IF(E543&lt;11,-3.6797*E543^2+48.115*E543-53.83,280.92*EXP(-0.2027*E543))</f>
        <v>-53.83</v>
      </c>
      <c r="BG543" s="0" t="n">
        <f aca="false">32.208*LN(F543)+21.438</f>
        <v>101.202348790984</v>
      </c>
      <c r="BH543" s="0" t="n">
        <f aca="false">IF(G543&lt;=2, -10*G543+100, 88.958*EXP(-0.0755*G543))</f>
        <v>100</v>
      </c>
      <c r="BI543" s="0" t="n">
        <f aca="false">IF(I543&lt;=100, 0.0053*(I543)^2-1.0332*I543+100.76, 122.82*EXP(-0.0092*I543))</f>
        <v>99.629893</v>
      </c>
      <c r="BJ543" s="0" t="e">
        <f aca="false">IF(P543&lt;=1000, -6.942*LN(P543)+107.59, -36.304*LN(P543)+310.72)</f>
        <v>#VALUE!</v>
      </c>
      <c r="BK543" s="0" t="e">
        <f aca="false">BF543^0.04*BG543^0.22*BH543^0.51*BI543^0.06*BJ543^0.17</f>
        <v>#VALUE!</v>
      </c>
      <c r="BL543" s="0" t="e">
        <f aca="false">IF(BK543&gt;=90, "Very Good", IF(BK543&gt;=80, "Good", IF(BK543&gt;=70, "Slightly Good", IF(BK543&gt;=60, "Average", IF(BK543&gt;=50, "Slightly Poor", IF(BK543&gt;=40, "Poor", "Very Poor"))))))</f>
        <v>#VALUE!</v>
      </c>
      <c r="BM543" s="0" t="e">
        <f aca="false">IF(P543&lt;=1000, -6.942*LN(P543)+107.59, IF(AND(P543&gt;1000, P543&lt;=5213),-36.304*LN(P543)+310.72, IF(P543&gt;5213, 10)))</f>
        <v>#VALUE!</v>
      </c>
      <c r="BN543" s="0" t="e">
        <f aca="false">BF543^0.04*BG543^0.22*BH543^0.51*BI543^0.06*BM543^0.17</f>
        <v>#VALUE!</v>
      </c>
      <c r="BO543" s="0" t="e">
        <f aca="false">IF(BN543&gt;=90, "Very Good", IF(BN543&gt;=80, "Good", IF(BN543&gt;=70, "Slightly Good", IF(BN543&gt;=60, "Average", IF(BN543&gt;=50, "Slightly Poor", IF(BN543&gt;=40, "Poor", "Very Poor"))))))</f>
        <v>#VALUE!</v>
      </c>
      <c r="BP543" s="0" t="n">
        <f aca="false">IF(AJ543&lt;=1000, -6.942*LN(AJ543)+107.59, IF(AND(AJ543&gt;1000, AJ543&lt;=5213),-36.304*LN(AJ543)+310.72, IF(AJ543&gt;5213, 10)))</f>
        <v>72.3581433746468</v>
      </c>
      <c r="BQ543" s="0" t="n">
        <f aca="false">BF543^0.04*BG543^0.22*BH543^0.51*BI543^0.06*BP543^0.17</f>
        <v>-92.5548424354579</v>
      </c>
      <c r="BR543" s="0" t="str">
        <f aca="false">IF(BQ543&gt;=90, "Very Good", IF(BQ543&gt;=80, "Good", IF(BQ543&gt;=70, "Slightly Good", IF(BQ543&gt;=60, "Average", IF(BQ543&gt;=50, "Slightly Poor", IF(BQ543&gt;=40, "Poor", "Very Poor"))))))</f>
        <v>Very Poor</v>
      </c>
      <c r="BT543" s="0" t="n">
        <f aca="false">9.81*LN(AH543)+30.6</f>
        <v>59.0629458379518</v>
      </c>
      <c r="BU543" s="0" t="str">
        <f aca="false">IF(BT543&lt;30, "Clean water", IF(AND(BT543&gt;=30, BT543&lt;40), "Hypolimia", IF(AND(BT543&gt;=40,BT543&lt;50), "Mesotrophic", IF(AND(BT543&gt;=50, BT543&lt;70), "Eutrophic", IF(BT543&gt;70,"Hypertrophic")))))</f>
        <v>Eutrophic</v>
      </c>
      <c r="BW543" s="0" t="str">
        <f aca="false">IF(G543/H543&gt;=1, "PLS CHECK", "")</f>
        <v/>
      </c>
      <c r="BX543" s="0" t="e">
        <f aca="false">IF(AC543/J543&gt;=1, "PLS CHECK", "")</f>
        <v>#DIV/0!</v>
      </c>
      <c r="BY543" s="0" t="e">
        <f aca="false">IF(AE543/J543&gt;=1, "PLS CHECK", "")</f>
        <v>#DIV/0!</v>
      </c>
      <c r="BZ543" s="0" t="e">
        <f aca="false">IF(AD543/J543&gt;=1, "PLS CHECK", "")</f>
        <v>#DIV/0!</v>
      </c>
      <c r="CA543" s="0" t="str">
        <f aca="false">IF(AF543/K543&gt;=1, "PLS CHECK", "")</f>
        <v/>
      </c>
      <c r="CB543" s="0" t="str">
        <f aca="false">IF(AG543/K543&gt;=1, "PLS CHECK", "")</f>
        <v/>
      </c>
    </row>
    <row r="544" customFormat="false" ht="12.5" hidden="false" customHeight="false" outlineLevel="0" collapsed="false">
      <c r="A544" s="0" t="n">
        <v>541</v>
      </c>
      <c r="B544" s="15" t="s">
        <v>140</v>
      </c>
      <c r="C544" s="16" t="s">
        <v>141</v>
      </c>
      <c r="D544" s="0" t="s">
        <v>158</v>
      </c>
      <c r="E544" s="37"/>
      <c r="F544" s="0" t="n">
        <v>12</v>
      </c>
      <c r="G544" s="0" t="n">
        <v>2.4</v>
      </c>
      <c r="H544" s="0" t="n">
        <v>4.4</v>
      </c>
      <c r="I544" s="0" t="n">
        <v>4.7</v>
      </c>
      <c r="J544" s="0" t="n">
        <v>2.686</v>
      </c>
      <c r="K544" s="0" t="n">
        <v>0.064</v>
      </c>
      <c r="L544" s="0" t="n">
        <v>2.7</v>
      </c>
      <c r="M544" s="0" t="n">
        <v>20.2</v>
      </c>
      <c r="O544" s="0" t="n">
        <v>407</v>
      </c>
      <c r="BD544" s="0" t="n">
        <v>0.019</v>
      </c>
      <c r="BF544" s="0" t="n">
        <f aca="false">IF(E544&lt;11,-3.6797*E544^2+48.115*E544-53.83,280.92*EXP(-0.2027*E544))</f>
        <v>-53.83</v>
      </c>
      <c r="BG544" s="0" t="n">
        <f aca="false">32.208*LN(F544)+21.438</f>
        <v>101.471873376372</v>
      </c>
      <c r="BH544" s="0" t="n">
        <f aca="false">IF(G544&lt;=2, -10*G544+100, 88.958*EXP(-0.0755*G544))</f>
        <v>74.2148561832273</v>
      </c>
      <c r="BI544" s="0" t="n">
        <f aca="false">IF(I544&lt;=100, 0.0053*(I544)^2-1.0332*I544+100.76, 122.82*EXP(-0.0092*I544))</f>
        <v>96.021037</v>
      </c>
      <c r="BJ544" s="0" t="e">
        <f aca="false">IF(P544&lt;=1000, -6.942*LN(P544)+107.59, -36.304*LN(P544)+310.72)</f>
        <v>#VALUE!</v>
      </c>
      <c r="BK544" s="0" t="e">
        <f aca="false">BF544^0.04*BG544^0.22*BH544^0.51*BI544^0.06*BJ544^0.17</f>
        <v>#VALUE!</v>
      </c>
      <c r="BL544" s="0" t="e">
        <f aca="false">IF(BK544&gt;=90, "Very Good", IF(BK544&gt;=80, "Good", IF(BK544&gt;=70, "Slightly Good", IF(BK544&gt;=60, "Average", IF(BK544&gt;=50, "Slightly Poor", IF(BK544&gt;=40, "Poor", "Very Poor"))))))</f>
        <v>#VALUE!</v>
      </c>
      <c r="BM544" s="0" t="e">
        <f aca="false">IF(P544&lt;=1000, -6.942*LN(P544)+107.59, IF(AND(P544&gt;1000, P544&lt;=5213),-36.304*LN(P544)+310.72, IF(P544&gt;5213, 10)))</f>
        <v>#VALUE!</v>
      </c>
      <c r="BN544" s="0" t="e">
        <f aca="false">BF544^0.04*BG544^0.22*BH544^0.51*BI544^0.06*BM544^0.17</f>
        <v>#VALUE!</v>
      </c>
      <c r="BO544" s="0" t="e">
        <f aca="false">IF(BN544&gt;=90, "Very Good", IF(BN544&gt;=80, "Good", IF(BN544&gt;=70, "Slightly Good", IF(BN544&gt;=60, "Average", IF(BN544&gt;=50, "Slightly Poor", IF(BN544&gt;=40, "Poor", "Very Poor"))))))</f>
        <v>#VALUE!</v>
      </c>
      <c r="BP544" s="0" t="e">
        <f aca="false">IF(AJ544&lt;=1000, -6.942*LN(AJ544)+107.59, IF(AND(AJ544&gt;1000, AJ544&lt;=5213),-36.304*LN(AJ544)+310.72, IF(AJ544&gt;5213, 10)))</f>
        <v>#VALUE!</v>
      </c>
      <c r="BQ544" s="0" t="e">
        <f aca="false">BF544^0.04*BG544^0.22*BH544^0.51*BI544^0.06*BP544^0.17</f>
        <v>#VALUE!</v>
      </c>
      <c r="BR544" s="0" t="e">
        <f aca="false">IF(BQ544&gt;=90, "Very Good", IF(BQ544&gt;=80, "Good", IF(BQ544&gt;=70, "Slightly Good", IF(BQ544&gt;=60, "Average", IF(BQ544&gt;=50, "Slightly Poor", IF(BQ544&gt;=40, "Poor", "Very Poor"))))))</f>
        <v>#VALUE!</v>
      </c>
      <c r="BT544" s="0" t="e">
        <f aca="false">9.81*LN(AH544)+30.6</f>
        <v>#VALUE!</v>
      </c>
      <c r="BU544" s="0" t="e">
        <f aca="false">IF(BT544&lt;30, "Clean water", IF(AND(BT544&gt;=30, BT544&lt;40), "Hypolimia", IF(AND(BT544&gt;=40,BT544&lt;50), "Mesotrophic", IF(AND(BT544&gt;=50, BT544&lt;70), "Eutrophic", IF(BT544&gt;70,"Hypertrophic")))))</f>
        <v>#VALUE!</v>
      </c>
      <c r="BW544" s="0" t="str">
        <f aca="false">IF(G544/H544&gt;=1, "PLS CHECK", "")</f>
        <v/>
      </c>
      <c r="BX544" s="0" t="str">
        <f aca="false">IF(AC544/J544&gt;=1, "PLS CHECK", "")</f>
        <v/>
      </c>
      <c r="BY544" s="0" t="str">
        <f aca="false">IF(AE544/J544&gt;=1, "PLS CHECK", "")</f>
        <v/>
      </c>
      <c r="BZ544" s="0" t="str">
        <f aca="false">IF(AD544/J544&gt;=1, "PLS CHECK", "")</f>
        <v/>
      </c>
      <c r="CA544" s="0" t="str">
        <f aca="false">IF(AF544/K544&gt;=1, "PLS CHECK", "")</f>
        <v/>
      </c>
      <c r="CB544" s="0" t="str">
        <f aca="false">IF(AG544/K544&gt;=1, "PLS CHECK", "")</f>
        <v/>
      </c>
    </row>
    <row r="545" customFormat="false" ht="12.5" hidden="false" customHeight="false" outlineLevel="0" collapsed="false">
      <c r="A545" s="0" t="n">
        <v>542</v>
      </c>
      <c r="B545" s="15" t="s">
        <v>123</v>
      </c>
      <c r="C545" s="16" t="s">
        <v>124</v>
      </c>
      <c r="D545" s="0" t="s">
        <v>158</v>
      </c>
      <c r="E545" s="37"/>
      <c r="F545" s="0" t="n">
        <v>7.4</v>
      </c>
      <c r="G545" s="0" t="n">
        <v>1.5</v>
      </c>
      <c r="H545" s="0" t="n">
        <v>7.4</v>
      </c>
      <c r="I545" s="0" t="n">
        <v>2</v>
      </c>
      <c r="J545" s="0" t="n">
        <v>8.129</v>
      </c>
      <c r="K545" s="0" t="n">
        <v>0.052</v>
      </c>
      <c r="L545" s="0" t="n">
        <v>5.1</v>
      </c>
      <c r="M545" s="0" t="n">
        <v>20.1</v>
      </c>
      <c r="N545" s="0" t="n">
        <v>0</v>
      </c>
      <c r="O545" s="0" t="n">
        <v>589</v>
      </c>
      <c r="P545" s="0" t="n">
        <v>20000</v>
      </c>
      <c r="AC545" s="0" t="n">
        <v>8.074</v>
      </c>
      <c r="AD545" s="37"/>
      <c r="AE545" s="0" t="n">
        <v>3.432</v>
      </c>
      <c r="AF545" s="0" t="n">
        <v>0.031</v>
      </c>
      <c r="AG545" s="0" t="n">
        <v>0.018</v>
      </c>
      <c r="AH545" s="0" t="n">
        <v>3.3</v>
      </c>
      <c r="AJ545" s="0" t="n">
        <v>1000</v>
      </c>
      <c r="BF545" s="0" t="n">
        <f aca="false">IF(E545&lt;11,-3.6797*E545^2+48.115*E545-53.83,280.92*EXP(-0.2027*E545))</f>
        <v>-53.83</v>
      </c>
      <c r="BG545" s="0" t="n">
        <f aca="false">32.208*LN(F545)+21.438</f>
        <v>85.9016678467677</v>
      </c>
      <c r="BH545" s="0" t="n">
        <f aca="false">IF(G545&lt;=2, -10*G545+100, 88.958*EXP(-0.0755*G545))</f>
        <v>85</v>
      </c>
      <c r="BI545" s="0" t="n">
        <f aca="false">IF(I545&lt;=100, 0.0053*(I545)^2-1.0332*I545+100.76, 122.82*EXP(-0.0092*I545))</f>
        <v>98.7148</v>
      </c>
      <c r="BJ545" s="0" t="n">
        <f aca="false">IF(P545&lt;=1000, -6.942*LN(P545)+107.59, -36.304*LN(P545)+310.72)</f>
        <v>-48.8162121072716</v>
      </c>
      <c r="BK545" s="0" t="e">
        <f aca="false">BF545^0.04*BG545^0.22*BH545^0.51*BI545^0.06*BJ545^0.17</f>
        <v>#NUM!</v>
      </c>
      <c r="BL545" s="0" t="e">
        <f aca="false">IF(BK545&gt;=90, "Very Good", IF(BK545&gt;=80, "Good", IF(BK545&gt;=70, "Slightly Good", IF(BK545&gt;=60, "Average", IF(BK545&gt;=50, "Slightly Poor", IF(BK545&gt;=40, "Poor", "Very Poor"))))))</f>
        <v>#NUM!</v>
      </c>
      <c r="BM545" s="0" t="n">
        <f aca="false">IF(P545&lt;=1000, -6.942*LN(P545)+107.59, IF(AND(P545&gt;1000, P545&lt;=5213),-36.304*LN(P545)+310.72, IF(P545&gt;5213, 10)))</f>
        <v>10</v>
      </c>
      <c r="BN545" s="0" t="n">
        <f aca="false">BF545^0.04*BG545^0.22*BH545^0.51*BI545^0.06*BM545^0.17</f>
        <v>-58.6661940799614</v>
      </c>
      <c r="BO545" s="0" t="str">
        <f aca="false">IF(BN545&gt;=90, "Very Good", IF(BN545&gt;=80, "Good", IF(BN545&gt;=70, "Slightly Good", IF(BN545&gt;=60, "Average", IF(BN545&gt;=50, "Slightly Poor", IF(BN545&gt;=40, "Poor", "Very Poor"))))))</f>
        <v>Very Poor</v>
      </c>
      <c r="BP545" s="0" t="n">
        <f aca="false">IF(AJ545&lt;=1000, -6.942*LN(AJ545)+107.59, IF(AND(AJ545&gt;1000, AJ545&lt;=5213),-36.304*LN(AJ545)+310.72, IF(AJ545&gt;5213, 10)))</f>
        <v>59.636362853306</v>
      </c>
      <c r="BQ545" s="0" t="n">
        <f aca="false">BF545^0.04*BG545^0.22*BH545^0.51*BI545^0.06*BP545^0.17</f>
        <v>-79.4739520327996</v>
      </c>
      <c r="BR545" s="0" t="str">
        <f aca="false">IF(BQ545&gt;=90, "Very Good", IF(BQ545&gt;=80, "Good", IF(BQ545&gt;=70, "Slightly Good", IF(BQ545&gt;=60, "Average", IF(BQ545&gt;=50, "Slightly Poor", IF(BQ545&gt;=40, "Poor", "Very Poor"))))))</f>
        <v>Very Poor</v>
      </c>
      <c r="BT545" s="0" t="n">
        <f aca="false">9.81*LN(AH545)+30.6</f>
        <v>42.3123794157146</v>
      </c>
      <c r="BU545" s="0" t="str">
        <f aca="false">IF(BT545&lt;30, "Clean water", IF(AND(BT545&gt;=30, BT545&lt;40), "Hypolimia", IF(AND(BT545&gt;=40,BT545&lt;50), "Mesotrophic", IF(AND(BT545&gt;=50, BT545&lt;70), "Eutrophic", IF(BT545&gt;70,"Hypertrophic")))))</f>
        <v>Mesotrophic</v>
      </c>
      <c r="BW545" s="0" t="str">
        <f aca="false">IF(G545/H545&gt;=1, "PLS CHECK", "")</f>
        <v/>
      </c>
      <c r="BX545" s="0" t="str">
        <f aca="false">IF(AC545/J545&gt;=1, "PLS CHECK", "")</f>
        <v/>
      </c>
      <c r="BY545" s="0" t="str">
        <f aca="false">IF(AE545/J545&gt;=1, "PLS CHECK", "")</f>
        <v/>
      </c>
      <c r="BZ545" s="0" t="str">
        <f aca="false">IF(AD545/J545&gt;=1, "PLS CHECK", "")</f>
        <v/>
      </c>
      <c r="CA545" s="0" t="str">
        <f aca="false">IF(AF545/K545&gt;=1, "PLS CHECK", "")</f>
        <v/>
      </c>
      <c r="CB545" s="0" t="str">
        <f aca="false">IF(AG545/K545&gt;=1, "PLS CHECK", "")</f>
        <v/>
      </c>
    </row>
    <row r="546" customFormat="false" ht="12.5" hidden="false" customHeight="false" outlineLevel="0" collapsed="false">
      <c r="A546" s="0" t="n">
        <v>543</v>
      </c>
      <c r="B546" s="15" t="s">
        <v>125</v>
      </c>
      <c r="C546" s="16" t="s">
        <v>126</v>
      </c>
      <c r="D546" s="0" t="s">
        <v>158</v>
      </c>
      <c r="E546" s="0" t="n">
        <v>7.8</v>
      </c>
      <c r="F546" s="0" t="n">
        <v>12.4</v>
      </c>
      <c r="G546" s="0" t="n">
        <v>2.6</v>
      </c>
      <c r="H546" s="0" t="n">
        <v>5</v>
      </c>
      <c r="I546" s="0" t="n">
        <v>2.1</v>
      </c>
      <c r="J546" s="0" t="n">
        <v>7.396</v>
      </c>
      <c r="K546" s="0" t="n">
        <v>0.055</v>
      </c>
      <c r="L546" s="0" t="n">
        <v>2.1</v>
      </c>
      <c r="M546" s="0" t="n">
        <v>19.3</v>
      </c>
      <c r="N546" s="0" t="n">
        <v>0</v>
      </c>
      <c r="O546" s="0" t="n">
        <v>583</v>
      </c>
      <c r="P546" s="0" t="n">
        <v>10000</v>
      </c>
      <c r="AC546" s="0" t="n">
        <v>7.106</v>
      </c>
      <c r="AD546" s="0" t="n">
        <v>0.584</v>
      </c>
      <c r="AE546" s="0" t="n">
        <v>5.109</v>
      </c>
      <c r="AF546" s="0" t="n">
        <v>0.012</v>
      </c>
      <c r="AG546" s="0" t="n">
        <v>0.006</v>
      </c>
      <c r="AH546" s="0" t="n">
        <v>13.2</v>
      </c>
      <c r="AJ546" s="0" t="n">
        <v>400</v>
      </c>
      <c r="BF546" s="0" t="n">
        <f aca="false">IF(E546&lt;11,-3.6797*E546^2+48.115*E546-53.83,280.92*EXP(-0.2027*E546))</f>
        <v>97.5940520000001</v>
      </c>
      <c r="BG546" s="0" t="n">
        <f aca="false">32.208*LN(F546)+21.438</f>
        <v>102.527967989855</v>
      </c>
      <c r="BH546" s="0" t="n">
        <f aca="false">IF(G546&lt;=2, -10*G546+100, 88.958*EXP(-0.0755*G546))</f>
        <v>73.1026302934667</v>
      </c>
      <c r="BI546" s="0" t="n">
        <f aca="false">IF(I546&lt;=100, 0.0053*(I546)^2-1.0332*I546+100.76, 122.82*EXP(-0.0092*I546))</f>
        <v>98.613653</v>
      </c>
      <c r="BJ546" s="0" t="n">
        <f aca="false">IF(P546&lt;=1000, -6.942*LN(P546)+107.59, -36.304*LN(P546)+310.72)</f>
        <v>-23.6521968642234</v>
      </c>
      <c r="BK546" s="0" t="e">
        <f aca="false">BF546^0.04*BG546^0.22*BH546^0.51*BI546^0.06*BJ546^0.17</f>
        <v>#NUM!</v>
      </c>
      <c r="BL546" s="0" t="e">
        <f aca="false">IF(BK546&gt;=90, "Very Good", IF(BK546&gt;=80, "Good", IF(BK546&gt;=70, "Slightly Good", IF(BK546&gt;=60, "Average", IF(BK546&gt;=50, "Slightly Poor", IF(BK546&gt;=40, "Poor", "Very Poor"))))))</f>
        <v>#NUM!</v>
      </c>
      <c r="BM546" s="0" t="n">
        <f aca="false">IF(P546&lt;=1000, -6.942*LN(P546)+107.59, IF(AND(P546&gt;1000, P546&lt;=5213),-36.304*LN(P546)+310.72, IF(P546&gt;5213, 10)))</f>
        <v>10</v>
      </c>
      <c r="BN546" s="0" t="n">
        <f aca="false">BF546^0.04*BG546^0.22*BH546^0.51*BI546^0.06*BM546^0.17</f>
        <v>57.8368065743859</v>
      </c>
      <c r="BO546" s="0" t="str">
        <f aca="false">IF(BN546&gt;=90, "Very Good", IF(BN546&gt;=80, "Good", IF(BN546&gt;=70, "Slightly Good", IF(BN546&gt;=60, "Average", IF(BN546&gt;=50, "Slightly Poor", IF(BN546&gt;=40, "Poor", "Very Poor"))))))</f>
        <v>Slightly Poor</v>
      </c>
      <c r="BP546" s="0" t="n">
        <f aca="false">IF(AJ546&lt;=1000, -6.942*LN(AJ546)+107.59, IF(AND(AJ546&gt;1000, AJ546&lt;=5213),-36.304*LN(AJ546)+310.72, IF(AJ546&gt;5213, 10)))</f>
        <v>65.9972531139764</v>
      </c>
      <c r="BQ546" s="0" t="n">
        <f aca="false">BF546^0.04*BG546^0.22*BH546^0.51*BI546^0.06*BP546^0.17</f>
        <v>79.7119992628854</v>
      </c>
      <c r="BR546" s="0" t="str">
        <f aca="false">IF(BQ546&gt;=90, "Very Good", IF(BQ546&gt;=80, "Good", IF(BQ546&gt;=70, "Slightly Good", IF(BQ546&gt;=60, "Average", IF(BQ546&gt;=50, "Slightly Poor", IF(BQ546&gt;=40, "Poor", "Very Poor"))))))</f>
        <v>Slightly Good</v>
      </c>
      <c r="BT546" s="0" t="n">
        <f aca="false">9.81*LN(AH546)+30.6</f>
        <v>55.9119270983007</v>
      </c>
      <c r="BU546" s="0" t="str">
        <f aca="false">IF(BT546&lt;30, "Clean water", IF(AND(BT546&gt;=30, BT546&lt;40), "Hypolimia", IF(AND(BT546&gt;=40,BT546&lt;50), "Mesotrophic", IF(AND(BT546&gt;=50, BT546&lt;70), "Eutrophic", IF(BT546&gt;70,"Hypertrophic")))))</f>
        <v>Eutrophic</v>
      </c>
      <c r="BW546" s="0" t="str">
        <f aca="false">IF(G546/H546&gt;=1, "PLS CHECK", "")</f>
        <v/>
      </c>
      <c r="BX546" s="0" t="str">
        <f aca="false">IF(AC546/J546&gt;=1, "PLS CHECK", "")</f>
        <v/>
      </c>
      <c r="BY546" s="0" t="str">
        <f aca="false">IF(AE546/J546&gt;=1, "PLS CHECK", "")</f>
        <v/>
      </c>
      <c r="BZ546" s="0" t="str">
        <f aca="false">IF(AD546/J546&gt;=1, "PLS CHECK", "")</f>
        <v/>
      </c>
      <c r="CA546" s="0" t="str">
        <f aca="false">IF(AF546/K546&gt;=1, "PLS CHECK", "")</f>
        <v/>
      </c>
      <c r="CB546" s="0" t="str">
        <f aca="false">IF(AG546/K546&gt;=1, "PLS CHECK", "")</f>
        <v/>
      </c>
    </row>
    <row r="547" customFormat="false" ht="12.5" hidden="false" customHeight="false" outlineLevel="0" collapsed="false">
      <c r="A547" s="0" t="n">
        <v>544</v>
      </c>
      <c r="B547" s="15" t="s">
        <v>72</v>
      </c>
      <c r="C547" s="16" t="s">
        <v>73</v>
      </c>
      <c r="D547" s="0" t="s">
        <v>159</v>
      </c>
      <c r="E547" s="0" t="n">
        <v>8</v>
      </c>
      <c r="F547" s="0" t="n">
        <v>8.9</v>
      </c>
      <c r="G547" s="0" t="n">
        <v>3.3</v>
      </c>
      <c r="H547" s="0" t="n">
        <v>7.1</v>
      </c>
      <c r="I547" s="37"/>
      <c r="J547" s="0" t="n">
        <v>4.669</v>
      </c>
      <c r="K547" s="0" t="n">
        <v>0.099</v>
      </c>
      <c r="L547" s="0" t="n">
        <v>3.3</v>
      </c>
      <c r="M547" s="0" t="n">
        <v>23.6</v>
      </c>
      <c r="N547" s="0" t="n">
        <v>0</v>
      </c>
      <c r="O547" s="37"/>
      <c r="P547" s="0" t="n">
        <v>39900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0</v>
      </c>
      <c r="V547" s="0" t="n">
        <v>0</v>
      </c>
      <c r="AC547" s="0" t="n">
        <v>4.476</v>
      </c>
      <c r="AD547" s="0" t="n">
        <v>0.759</v>
      </c>
      <c r="AE547" s="0" t="n">
        <v>2.468</v>
      </c>
      <c r="AF547" s="0" t="n">
        <v>0.049</v>
      </c>
      <c r="AG547" s="0" t="n">
        <v>0.033</v>
      </c>
      <c r="AH547" s="37"/>
      <c r="AJ547" s="0" t="n">
        <v>2354</v>
      </c>
      <c r="AP547" s="0" t="n">
        <v>0</v>
      </c>
      <c r="AY547" s="0" t="n">
        <v>0</v>
      </c>
      <c r="BF547" s="0" t="n">
        <f aca="false">IF(E547&lt;11,-3.6797*E547^2+48.115*E547-53.83,280.92*EXP(-0.2027*E547))</f>
        <v>95.5892</v>
      </c>
      <c r="BG547" s="0" t="n">
        <f aca="false">32.208*LN(F547)+21.438</f>
        <v>91.8463395211805</v>
      </c>
      <c r="BH547" s="0" t="n">
        <f aca="false">IF(G547&lt;=2, -10*G547+100, 88.958*EXP(-0.0755*G547))</f>
        <v>69.3394735712124</v>
      </c>
      <c r="BI547" s="0" t="n">
        <f aca="false">IF(I547&lt;=100, 0.0053*(I547)^2-1.0332*I547+100.76, 122.82*EXP(-0.0092*I547))</f>
        <v>100.76</v>
      </c>
      <c r="BJ547" s="0" t="n">
        <f aca="false">IF(P547&lt;=1000, -6.942*LN(P547)+107.59, -36.304*LN(P547)+310.72)</f>
        <v>-73.8893537108813</v>
      </c>
      <c r="BK547" s="0" t="e">
        <f aca="false">BF547^0.04*BG547^0.22*BH547^0.51*BI547^0.06*BJ547^0.17</f>
        <v>#NUM!</v>
      </c>
      <c r="BL547" s="0" t="e">
        <f aca="false">IF(BK547&gt;=90, "Very Good", IF(BK547&gt;=80, "Good", IF(BK547&gt;=70, "Slightly Good", IF(BK547&gt;=60, "Average", IF(BK547&gt;=50, "Slightly Poor", IF(BK547&gt;=40, "Poor", "Very Poor"))))))</f>
        <v>#NUM!</v>
      </c>
      <c r="BM547" s="0" t="n">
        <f aca="false">IF(P547&lt;=1000, -6.942*LN(P547)+107.59, IF(AND(P547&gt;1000, P547&lt;=5213),-36.304*LN(P547)+310.72, IF(P547&gt;5213, 10)))</f>
        <v>10</v>
      </c>
      <c r="BN547" s="0" t="n">
        <f aca="false">BF547^0.04*BG547^0.22*BH547^0.51*BI547^0.06*BM547^0.17</f>
        <v>54.9777960200257</v>
      </c>
      <c r="BO547" s="0" t="str">
        <f aca="false">IF(BN547&gt;=90, "Very Good", IF(BN547&gt;=80, "Good", IF(BN547&gt;=70, "Slightly Good", IF(BN547&gt;=60, "Average", IF(BN547&gt;=50, "Slightly Poor", IF(BN547&gt;=40, "Poor", "Very Poor"))))))</f>
        <v>Slightly Poor</v>
      </c>
      <c r="BP547" s="0" t="n">
        <f aca="false">IF(AJ547&lt;=1000, -6.942*LN(AJ547)+107.59, IF(AND(AJ547&gt;1000, AJ547&lt;=5213),-36.304*LN(AJ547)+310.72, IF(AJ547&gt;5213, 10)))</f>
        <v>28.8604167669747</v>
      </c>
      <c r="BQ547" s="0" t="n">
        <f aca="false">BF547^0.04*BG547^0.22*BH547^0.51*BI547^0.06*BP547^0.17</f>
        <v>65.8322604253453</v>
      </c>
      <c r="BR547" s="0" t="str">
        <f aca="false">IF(BQ547&gt;=90, "Very Good", IF(BQ547&gt;=80, "Good", IF(BQ547&gt;=70, "Slightly Good", IF(BQ547&gt;=60, "Average", IF(BQ547&gt;=50, "Slightly Poor", IF(BQ547&gt;=40, "Poor", "Very Poor"))))))</f>
        <v>Average</v>
      </c>
      <c r="BT547" s="0" t="e">
        <f aca="false">9.81*LN(AH547)+30.6</f>
        <v>#VALUE!</v>
      </c>
      <c r="BU547" s="0" t="e">
        <f aca="false">IF(BT547&lt;30, "Clean water", IF(AND(BT547&gt;=30, BT547&lt;40), "Hypolimia", IF(AND(BT547&gt;=40,BT547&lt;50), "Mesotrophic", IF(AND(BT547&gt;=50, BT547&lt;70), "Eutrophic", IF(BT547&gt;70,"Hypertrophic")))))</f>
        <v>#VALUE!</v>
      </c>
      <c r="BW547" s="0" t="str">
        <f aca="false">IF(G547/H547&gt;=1, "PLS CHECK", "")</f>
        <v/>
      </c>
      <c r="BX547" s="0" t="str">
        <f aca="false">IF(AC547/J547&gt;=1, "PLS CHECK", "")</f>
        <v/>
      </c>
      <c r="BY547" s="0" t="str">
        <f aca="false">IF(AE547/J547&gt;=1, "PLS CHECK", "")</f>
        <v/>
      </c>
      <c r="BZ547" s="0" t="str">
        <f aca="false">IF(AD547/J547&gt;=1, "PLS CHECK", "")</f>
        <v/>
      </c>
      <c r="CA547" s="0" t="str">
        <f aca="false">IF(AF547/K547&gt;=1, "PLS CHECK", "")</f>
        <v/>
      </c>
      <c r="CB547" s="0" t="str">
        <f aca="false">IF(AG547/K547&gt;=1, "PLS CHECK", "")</f>
        <v/>
      </c>
    </row>
    <row r="548" customFormat="false" ht="12.5" hidden="false" customHeight="false" outlineLevel="0" collapsed="false">
      <c r="A548" s="0" t="n">
        <v>545</v>
      </c>
      <c r="B548" s="15" t="s">
        <v>131</v>
      </c>
      <c r="C548" s="16" t="s">
        <v>132</v>
      </c>
      <c r="D548" s="0" t="s">
        <v>159</v>
      </c>
      <c r="E548" s="0" t="n">
        <v>7.7</v>
      </c>
      <c r="F548" s="0" t="n">
        <v>8.9</v>
      </c>
      <c r="G548" s="0" t="n">
        <v>2.8</v>
      </c>
      <c r="H548" s="0" t="n">
        <v>8</v>
      </c>
      <c r="I548" s="37"/>
      <c r="J548" s="0" t="n">
        <v>2.353</v>
      </c>
      <c r="K548" s="0" t="n">
        <v>0.129</v>
      </c>
      <c r="L548" s="0" t="n">
        <v>3.9</v>
      </c>
      <c r="M548" s="0" t="n">
        <v>23.5</v>
      </c>
      <c r="O548" s="0" t="n">
        <v>401</v>
      </c>
      <c r="BD548" s="0" t="n">
        <v>0.074</v>
      </c>
      <c r="BF548" s="0" t="n">
        <f aca="false">IF(E548&lt;11,-3.6797*E548^2+48.115*E548-53.83,280.92*EXP(-0.2027*E548))</f>
        <v>98.486087</v>
      </c>
      <c r="BG548" s="0" t="n">
        <f aca="false">32.208*LN(F548)+21.438</f>
        <v>91.8463395211805</v>
      </c>
      <c r="BH548" s="0" t="n">
        <f aca="false">IF(G548&lt;=2, -10*G548+100, 88.958*EXP(-0.0755*G548))</f>
        <v>72.0070728511501</v>
      </c>
      <c r="BI548" s="0" t="n">
        <f aca="false">IF(I548&lt;=100, 0.0053*(I548)^2-1.0332*I548+100.76, 122.82*EXP(-0.0092*I548))</f>
        <v>100.76</v>
      </c>
      <c r="BJ548" s="0" t="e">
        <f aca="false">IF(P548&lt;=1000, -6.942*LN(P548)+107.59, -36.304*LN(P548)+310.72)</f>
        <v>#VALUE!</v>
      </c>
      <c r="BK548" s="0" t="e">
        <f aca="false">BF548^0.04*BG548^0.22*BH548^0.51*BI548^0.06*BJ548^0.17</f>
        <v>#VALUE!</v>
      </c>
      <c r="BL548" s="0" t="e">
        <f aca="false">IF(BK548&gt;=90, "Very Good", IF(BK548&gt;=80, "Good", IF(BK548&gt;=70, "Slightly Good", IF(BK548&gt;=60, "Average", IF(BK548&gt;=50, "Slightly Poor", IF(BK548&gt;=40, "Poor", "Very Poor"))))))</f>
        <v>#VALUE!</v>
      </c>
      <c r="BM548" s="0" t="e">
        <f aca="false">IF(P548&lt;=1000, -6.942*LN(P548)+107.59, IF(AND(P548&gt;1000, P548&lt;=5213),-36.304*LN(P548)+310.72, IF(P548&gt;5213, 10)))</f>
        <v>#VALUE!</v>
      </c>
      <c r="BN548" s="0" t="e">
        <f aca="false">BF548^0.04*BG548^0.22*BH548^0.51*BI548^0.06*BM548^0.17</f>
        <v>#VALUE!</v>
      </c>
      <c r="BO548" s="0" t="e">
        <f aca="false">IF(BN548&gt;=90, "Very Good", IF(BN548&gt;=80, "Good", IF(BN548&gt;=70, "Slightly Good", IF(BN548&gt;=60, "Average", IF(BN548&gt;=50, "Slightly Poor", IF(BN548&gt;=40, "Poor", "Very Poor"))))))</f>
        <v>#VALUE!</v>
      </c>
      <c r="BP548" s="0" t="e">
        <f aca="false">IF(AJ548&lt;=1000, -6.942*LN(AJ548)+107.59, IF(AND(AJ548&gt;1000, AJ548&lt;=5213),-36.304*LN(AJ548)+310.72, IF(AJ548&gt;5213, 10)))</f>
        <v>#VALUE!</v>
      </c>
      <c r="BQ548" s="0" t="e">
        <f aca="false">BF548^0.04*BG548^0.22*BH548^0.51*BI548^0.06*BP548^0.17</f>
        <v>#VALUE!</v>
      </c>
      <c r="BR548" s="0" t="e">
        <f aca="false">IF(BQ548&gt;=90, "Very Good", IF(BQ548&gt;=80, "Good", IF(BQ548&gt;=70, "Slightly Good", IF(BQ548&gt;=60, "Average", IF(BQ548&gt;=50, "Slightly Poor", IF(BQ548&gt;=40, "Poor", "Very Poor"))))))</f>
        <v>#VALUE!</v>
      </c>
      <c r="BT548" s="0" t="e">
        <f aca="false">9.81*LN(AH548)+30.6</f>
        <v>#VALUE!</v>
      </c>
      <c r="BU548" s="0" t="e">
        <f aca="false">IF(BT548&lt;30, "Clean water", IF(AND(BT548&gt;=30, BT548&lt;40), "Hypolimia", IF(AND(BT548&gt;=40,BT548&lt;50), "Mesotrophic", IF(AND(BT548&gt;=50, BT548&lt;70), "Eutrophic", IF(BT548&gt;70,"Hypertrophic")))))</f>
        <v>#VALUE!</v>
      </c>
      <c r="BW548" s="0" t="str">
        <f aca="false">IF(G548/H548&gt;=1, "PLS CHECK", "")</f>
        <v/>
      </c>
      <c r="BX548" s="0" t="str">
        <f aca="false">IF(AC548/J548&gt;=1, "PLS CHECK", "")</f>
        <v/>
      </c>
      <c r="BY548" s="0" t="str">
        <f aca="false">IF(AE548/J548&gt;=1, "PLS CHECK", "")</f>
        <v/>
      </c>
      <c r="BZ548" s="0" t="str">
        <f aca="false">IF(AD548/J548&gt;=1, "PLS CHECK", "")</f>
        <v/>
      </c>
      <c r="CA548" s="0" t="str">
        <f aca="false">IF(AF548/K548&gt;=1, "PLS CHECK", "")</f>
        <v/>
      </c>
      <c r="CB548" s="0" t="str">
        <f aca="false">IF(AG548/K548&gt;=1, "PLS CHECK", "")</f>
        <v/>
      </c>
    </row>
    <row r="549" customFormat="false" ht="12.5" hidden="false" customHeight="false" outlineLevel="0" collapsed="false">
      <c r="A549" s="0" t="n">
        <v>546</v>
      </c>
      <c r="B549" s="15" t="s">
        <v>75</v>
      </c>
      <c r="C549" s="16" t="s">
        <v>76</v>
      </c>
      <c r="D549" s="0" t="s">
        <v>159</v>
      </c>
      <c r="E549" s="0" t="n">
        <v>7.4</v>
      </c>
      <c r="F549" s="0" t="n">
        <v>8.4</v>
      </c>
      <c r="G549" s="37"/>
      <c r="H549" s="0" t="n">
        <v>3.5</v>
      </c>
      <c r="I549" s="37"/>
      <c r="J549" s="0" t="n">
        <v>2.822</v>
      </c>
      <c r="K549" s="0" t="n">
        <v>0.063</v>
      </c>
      <c r="L549" s="0" t="n">
        <v>2.4</v>
      </c>
      <c r="M549" s="0" t="n">
        <v>20.6</v>
      </c>
      <c r="N549" s="0" t="n">
        <v>0</v>
      </c>
      <c r="O549" s="37"/>
      <c r="P549" s="0" t="n">
        <v>27000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V549" s="0" t="n">
        <v>0</v>
      </c>
      <c r="AC549" s="0" t="n">
        <v>2.59</v>
      </c>
      <c r="AD549" s="37"/>
      <c r="AE549" s="0" t="n">
        <v>2.028</v>
      </c>
      <c r="AF549" s="0" t="n">
        <v>0.011</v>
      </c>
      <c r="AG549" s="0" t="n">
        <v>0.004</v>
      </c>
      <c r="AH549" s="37"/>
      <c r="AJ549" s="0" t="n">
        <v>300</v>
      </c>
      <c r="AP549" s="0" t="n">
        <v>0</v>
      </c>
      <c r="AY549" s="0" t="n">
        <v>0</v>
      </c>
      <c r="BF549" s="0" t="n">
        <f aca="false">IF(E549&lt;11,-3.6797*E549^2+48.115*E549-53.83,280.92*EXP(-0.2027*E549))</f>
        <v>100.720628</v>
      </c>
      <c r="BG549" s="0" t="n">
        <f aca="false">32.208*LN(F549)+21.438</f>
        <v>89.9840867819932</v>
      </c>
      <c r="BH549" s="0" t="n">
        <f aca="false">IF(G549&lt;=2, -10*G549+100, 88.958*EXP(-0.0755*G549))</f>
        <v>100</v>
      </c>
      <c r="BI549" s="0" t="n">
        <f aca="false">IF(I549&lt;=100, 0.0053*(I549)^2-1.0332*I549+100.76, 122.82*EXP(-0.0092*I549))</f>
        <v>100.76</v>
      </c>
      <c r="BJ549" s="0" t="n">
        <f aca="false">IF(P549&lt;=1000, -6.942*LN(P549)+107.59, -36.304*LN(P549)+310.72)</f>
        <v>-59.7112092315887</v>
      </c>
      <c r="BK549" s="0" t="e">
        <f aca="false">BF549^0.04*BG549^0.22*BH549^0.51*BI549^0.06*BJ549^0.17</f>
        <v>#NUM!</v>
      </c>
      <c r="BL549" s="0" t="e">
        <f aca="false">IF(BK549&gt;=90, "Very Good", IF(BK549&gt;=80, "Good", IF(BK549&gt;=70, "Slightly Good", IF(BK549&gt;=60, "Average", IF(BK549&gt;=50, "Slightly Poor", IF(BK549&gt;=40, "Poor", "Very Poor"))))))</f>
        <v>#NUM!</v>
      </c>
      <c r="BM549" s="0" t="n">
        <f aca="false">IF(P549&lt;=1000, -6.942*LN(P549)+107.59, IF(AND(P549&gt;1000, P549&lt;=5213),-36.304*LN(P549)+310.72, IF(P549&gt;5213, 10)))</f>
        <v>10</v>
      </c>
      <c r="BN549" s="0" t="n">
        <f aca="false">BF549^0.04*BG549^0.22*BH549^0.51*BI549^0.06*BM549^0.17</f>
        <v>66.1056353275548</v>
      </c>
      <c r="BO549" s="0" t="str">
        <f aca="false">IF(BN549&gt;=90, "Very Good", IF(BN549&gt;=80, "Good", IF(BN549&gt;=70, "Slightly Good", IF(BN549&gt;=60, "Average", IF(BN549&gt;=50, "Slightly Poor", IF(BN549&gt;=40, "Poor", "Very Poor"))))))</f>
        <v>Average</v>
      </c>
      <c r="BP549" s="0" t="n">
        <f aca="false">IF(AJ549&lt;=1000, -6.942*LN(AJ549)+107.59, IF(AND(AJ549&gt;1000, AJ549&lt;=5213),-36.304*LN(AJ549)+310.72, IF(AJ549&gt;5213, 10)))</f>
        <v>67.9943420609366</v>
      </c>
      <c r="BQ549" s="0" t="n">
        <f aca="false">BF549^0.04*BG549^0.22*BH549^0.51*BI549^0.06*BP549^0.17</f>
        <v>91.5711894393968</v>
      </c>
      <c r="BR549" s="0" t="str">
        <f aca="false">IF(BQ549&gt;=90, "Very Good", IF(BQ549&gt;=80, "Good", IF(BQ549&gt;=70, "Slightly Good", IF(BQ549&gt;=60, "Average", IF(BQ549&gt;=50, "Slightly Poor", IF(BQ549&gt;=40, "Poor", "Very Poor"))))))</f>
        <v>Very Good</v>
      </c>
      <c r="BT549" s="0" t="e">
        <f aca="false">9.81*LN(AH549)+30.6</f>
        <v>#VALUE!</v>
      </c>
      <c r="BU549" s="0" t="e">
        <f aca="false">IF(BT549&lt;30, "Clean water", IF(AND(BT549&gt;=30, BT549&lt;40), "Hypolimia", IF(AND(BT549&gt;=40,BT549&lt;50), "Mesotrophic", IF(AND(BT549&gt;=50, BT549&lt;70), "Eutrophic", IF(BT549&gt;70,"Hypertrophic")))))</f>
        <v>#VALUE!</v>
      </c>
      <c r="BW549" s="0" t="str">
        <f aca="false">IF(G549/H549&gt;=1, "PLS CHECK", "")</f>
        <v/>
      </c>
      <c r="BX549" s="0" t="str">
        <f aca="false">IF(AC549/J549&gt;=1, "PLS CHECK", "")</f>
        <v/>
      </c>
      <c r="BY549" s="0" t="str">
        <f aca="false">IF(AE549/J549&gt;=1, "PLS CHECK", "")</f>
        <v/>
      </c>
      <c r="BZ549" s="0" t="str">
        <f aca="false">IF(AD549/J549&gt;=1, "PLS CHECK", "")</f>
        <v/>
      </c>
      <c r="CA549" s="0" t="str">
        <f aca="false">IF(AF549/K549&gt;=1, "PLS CHECK", "")</f>
        <v/>
      </c>
      <c r="CB549" s="0" t="str">
        <f aca="false">IF(AG549/K549&gt;=1, "PLS CHECK", "")</f>
        <v/>
      </c>
    </row>
    <row r="550" customFormat="false" ht="12.5" hidden="false" customHeight="false" outlineLevel="0" collapsed="false">
      <c r="A550" s="0" t="n">
        <v>547</v>
      </c>
      <c r="B550" s="15" t="s">
        <v>77</v>
      </c>
      <c r="C550" s="16" t="s">
        <v>78</v>
      </c>
      <c r="D550" s="0" t="s">
        <v>159</v>
      </c>
      <c r="E550" s="37"/>
      <c r="F550" s="0" t="n">
        <v>10</v>
      </c>
      <c r="G550" s="0" t="n">
        <v>1.6</v>
      </c>
      <c r="H550" s="0" t="n">
        <v>4.4</v>
      </c>
      <c r="I550" s="0" t="n">
        <v>4.2</v>
      </c>
      <c r="J550" s="37"/>
      <c r="K550" s="0" t="n">
        <v>0.019</v>
      </c>
      <c r="L550" s="0" t="n">
        <v>2.4</v>
      </c>
      <c r="M550" s="0" t="n">
        <v>24.1</v>
      </c>
      <c r="N550" s="0" t="n">
        <v>0</v>
      </c>
      <c r="O550" s="37"/>
      <c r="P550" s="37"/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V550" s="0" t="n">
        <v>0</v>
      </c>
      <c r="AC550" s="37"/>
      <c r="AD550" s="0" t="n">
        <v>0.077</v>
      </c>
      <c r="AE550" s="37"/>
      <c r="AF550" s="0" t="n">
        <v>0.01</v>
      </c>
      <c r="AG550" s="37"/>
      <c r="AH550" s="0" t="n">
        <v>14.5</v>
      </c>
      <c r="AJ550" s="0" t="n">
        <v>72</v>
      </c>
      <c r="AP550" s="0" t="n">
        <v>0</v>
      </c>
      <c r="AY550" s="0" t="n">
        <v>0</v>
      </c>
      <c r="BD550" s="0" t="n">
        <v>100.71</v>
      </c>
      <c r="BF550" s="0" t="n">
        <f aca="false">IF(E550&lt;11,-3.6797*E550^2+48.115*E550-53.83,280.92*EXP(-0.2027*E550))</f>
        <v>-53.83</v>
      </c>
      <c r="BG550" s="0" t="n">
        <f aca="false">32.208*LN(F550)+21.438</f>
        <v>95.5996606751522</v>
      </c>
      <c r="BH550" s="0" t="n">
        <f aca="false">IF(G550&lt;=2, -10*G550+100, 88.958*EXP(-0.0755*G550))</f>
        <v>84</v>
      </c>
      <c r="BI550" s="0" t="n">
        <f aca="false">IF(I550&lt;=100, 0.0053*(I550)^2-1.0332*I550+100.76, 122.82*EXP(-0.0092*I550))</f>
        <v>96.514052</v>
      </c>
      <c r="BJ550" s="0" t="e">
        <f aca="false">IF(P550&lt;=1000, -6.942*LN(P550)+107.59, -36.304*LN(P550)+310.72)</f>
        <v>#VALUE!</v>
      </c>
      <c r="BK550" s="0" t="e">
        <f aca="false">BF550^0.04*BG550^0.22*BH550^0.51*BI550^0.06*BJ550^0.17</f>
        <v>#VALUE!</v>
      </c>
      <c r="BL550" s="0" t="e">
        <f aca="false">IF(BK550&gt;=90, "Very Good", IF(BK550&gt;=80, "Good", IF(BK550&gt;=70, "Slightly Good", IF(BK550&gt;=60, "Average", IF(BK550&gt;=50, "Slightly Poor", IF(BK550&gt;=40, "Poor", "Very Poor"))))))</f>
        <v>#VALUE!</v>
      </c>
      <c r="BM550" s="0" t="e">
        <f aca="false">IF(P550&lt;=1000, -6.942*LN(P550)+107.59, IF(AND(P550&gt;1000, P550&lt;=5213),-36.304*LN(P550)+310.72, IF(P550&gt;5213, 10)))</f>
        <v>#VALUE!</v>
      </c>
      <c r="BN550" s="0" t="e">
        <f aca="false">BF550^0.04*BG550^0.22*BH550^0.51*BI550^0.06*BM550^0.17</f>
        <v>#VALUE!</v>
      </c>
      <c r="BO550" s="0" t="e">
        <f aca="false">IF(BN550&gt;=90, "Very Good", IF(BN550&gt;=80, "Good", IF(BN550&gt;=70, "Slightly Good", IF(BN550&gt;=60, "Average", IF(BN550&gt;=50, "Slightly Poor", IF(BN550&gt;=40, "Poor", "Very Poor"))))))</f>
        <v>#VALUE!</v>
      </c>
      <c r="BP550" s="0" t="n">
        <f aca="false">IF(AJ550&lt;=1000, -6.942*LN(AJ550)+107.59, IF(AND(AJ550&gt;1000, AJ550&lt;=5213),-36.304*LN(AJ550)+310.72, IF(AJ550&gt;5213, 10)))</f>
        <v>77.9013838017905</v>
      </c>
      <c r="BQ550" s="0" t="n">
        <f aca="false">BF550^0.04*BG550^0.22*BH550^0.51*BI550^0.06*BP550^0.17</f>
        <v>-84.5204733281022</v>
      </c>
      <c r="BR550" s="0" t="str">
        <f aca="false">IF(BQ550&gt;=90, "Very Good", IF(BQ550&gt;=80, "Good", IF(BQ550&gt;=70, "Slightly Good", IF(BQ550&gt;=60, "Average", IF(BQ550&gt;=50, "Slightly Poor", IF(BQ550&gt;=40, "Poor", "Very Poor"))))))</f>
        <v>Very Poor</v>
      </c>
      <c r="BT550" s="0" t="n">
        <f aca="false">9.81*LN(AH550)+30.6</f>
        <v>56.8333982508743</v>
      </c>
      <c r="BU550" s="0" t="str">
        <f aca="false">IF(BT550&lt;30, "Clean water", IF(AND(BT550&gt;=30, BT550&lt;40), "Hypolimia", IF(AND(BT550&gt;=40,BT550&lt;50), "Mesotrophic", IF(AND(BT550&gt;=50, BT550&lt;70), "Eutrophic", IF(BT550&gt;70,"Hypertrophic")))))</f>
        <v>Eutrophic</v>
      </c>
      <c r="BW550" s="0" t="str">
        <f aca="false">IF(G550/H550&gt;=1, "PLS CHECK", "")</f>
        <v/>
      </c>
      <c r="BX550" s="0" t="e">
        <f aca="false">IF(AC550/J550&gt;=1, "PLS CHECK", "")</f>
        <v>#DIV/0!</v>
      </c>
      <c r="BY550" s="0" t="e">
        <f aca="false">IF(AE550/J550&gt;=1, "PLS CHECK", "")</f>
        <v>#DIV/0!</v>
      </c>
      <c r="BZ550" s="0" t="e">
        <f aca="false">IF(AD550/J550&gt;=1, "PLS CHECK", "")</f>
        <v>#DIV/0!</v>
      </c>
      <c r="CA550" s="0" t="str">
        <f aca="false">IF(AF550/K550&gt;=1, "PLS CHECK", "")</f>
        <v/>
      </c>
      <c r="CB550" s="0" t="str">
        <f aca="false">IF(AG550/K550&gt;=1, "PLS CHECK", "")</f>
        <v/>
      </c>
    </row>
    <row r="551" customFormat="false" ht="12.5" hidden="false" customHeight="false" outlineLevel="0" collapsed="false">
      <c r="A551" s="0" t="n">
        <v>548</v>
      </c>
      <c r="B551" s="15" t="s">
        <v>79</v>
      </c>
      <c r="C551" s="16" t="s">
        <v>80</v>
      </c>
      <c r="D551" s="0" t="s">
        <v>159</v>
      </c>
      <c r="E551" s="0" t="n">
        <v>7.4</v>
      </c>
      <c r="F551" s="0" t="n">
        <v>7.6</v>
      </c>
      <c r="G551" s="0" t="n">
        <v>2.4</v>
      </c>
      <c r="H551" s="0" t="n">
        <v>6</v>
      </c>
      <c r="I551" s="0" t="n">
        <v>7.4</v>
      </c>
      <c r="J551" s="0" t="n">
        <v>4.862</v>
      </c>
      <c r="K551" s="0" t="n">
        <v>0.141</v>
      </c>
      <c r="L551" s="0" t="n">
        <v>3.2</v>
      </c>
      <c r="M551" s="0" t="n">
        <v>24.5</v>
      </c>
      <c r="N551" s="0" t="n">
        <v>0</v>
      </c>
      <c r="O551" s="0" t="n">
        <v>359</v>
      </c>
      <c r="P551" s="0" t="n">
        <v>2180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v>0</v>
      </c>
      <c r="V551" s="0" t="n">
        <v>0</v>
      </c>
      <c r="AC551" s="0" t="n">
        <v>4.545</v>
      </c>
      <c r="AD551" s="0" t="n">
        <v>1.025</v>
      </c>
      <c r="AE551" s="0" t="n">
        <v>3.089</v>
      </c>
      <c r="AF551" s="0" t="n">
        <v>0.085</v>
      </c>
      <c r="AG551" s="0" t="n">
        <v>0.05</v>
      </c>
      <c r="AH551" s="0" t="n">
        <v>18.9</v>
      </c>
      <c r="AJ551" s="0" t="n">
        <v>1035</v>
      </c>
      <c r="AP551" s="0" t="n">
        <v>0</v>
      </c>
      <c r="AY551" s="0" t="n">
        <v>0</v>
      </c>
      <c r="BD551" s="0" t="n">
        <v>97.2</v>
      </c>
      <c r="BF551" s="0" t="n">
        <f aca="false">IF(E551&lt;11,-3.6797*E551^2+48.115*E551-53.83,280.92*EXP(-0.2027*E551))</f>
        <v>100.720628</v>
      </c>
      <c r="BG551" s="0" t="n">
        <f aca="false">32.208*LN(F551)+21.438</f>
        <v>86.7605987487899</v>
      </c>
      <c r="BH551" s="0" t="n">
        <f aca="false">IF(G551&lt;=2, -10*G551+100, 88.958*EXP(-0.0755*G551))</f>
        <v>74.2148561832273</v>
      </c>
      <c r="BI551" s="0" t="n">
        <f aca="false">IF(I551&lt;=100, 0.0053*(I551)^2-1.0332*I551+100.76, 122.82*EXP(-0.0092*I551))</f>
        <v>93.404548</v>
      </c>
      <c r="BJ551" s="0" t="n">
        <f aca="false">IF(P551&lt;=1000, -6.942*LN(P551)+107.59, -36.304*LN(P551)+310.72)</f>
        <v>31.6482420244491</v>
      </c>
      <c r="BK551" s="0" t="n">
        <f aca="false">BF551^0.04*BG551^0.22*BH551^0.51*BI551^0.06*BJ551^0.17</f>
        <v>68.2004972930661</v>
      </c>
      <c r="BL551" s="0" t="str">
        <f aca="false">IF(BK551&gt;=90, "Very Good", IF(BK551&gt;=80, "Good", IF(BK551&gt;=70, "Slightly Good", IF(BK551&gt;=60, "Average", IF(BK551&gt;=50, "Slightly Poor", IF(BK551&gt;=40, "Poor", "Very Poor"))))))</f>
        <v>Average</v>
      </c>
      <c r="BM551" s="0" t="n">
        <f aca="false">IF(P551&lt;=1000, -6.942*LN(P551)+107.59, IF(AND(P551&gt;1000, P551&lt;=5213),-36.304*LN(P551)+310.72, IF(P551&gt;5213, 10)))</f>
        <v>31.6482420244491</v>
      </c>
      <c r="BN551" s="0" t="n">
        <f aca="false">BF551^0.04*BG551^0.22*BH551^0.51*BI551^0.06*BM551^0.17</f>
        <v>68.2004972930661</v>
      </c>
      <c r="BO551" s="0" t="str">
        <f aca="false">IF(BN551&gt;=90, "Very Good", IF(BN551&gt;=80, "Good", IF(BN551&gt;=70, "Slightly Good", IF(BN551&gt;=60, "Average", IF(BN551&gt;=50, "Slightly Poor", IF(BN551&gt;=40, "Poor", "Very Poor"))))))</f>
        <v>Average</v>
      </c>
      <c r="BP551" s="0" t="n">
        <f aca="false">IF(AJ551&lt;=1000, -6.942*LN(AJ551)+107.59, IF(AND(AJ551&gt;1000, AJ551&lt;=5213),-36.304*LN(AJ551)+310.72, IF(AJ551&gt;5213, 10)))</f>
        <v>58.6919429562865</v>
      </c>
      <c r="BQ551" s="0" t="n">
        <f aca="false">BF551^0.04*BG551^0.22*BH551^0.51*BI551^0.06*BP551^0.17</f>
        <v>75.7506656748354</v>
      </c>
      <c r="BR551" s="0" t="str">
        <f aca="false">IF(BQ551&gt;=90, "Very Good", IF(BQ551&gt;=80, "Good", IF(BQ551&gt;=70, "Slightly Good", IF(BQ551&gt;=60, "Average", IF(BQ551&gt;=50, "Slightly Poor", IF(BQ551&gt;=40, "Poor", "Very Poor"))))))</f>
        <v>Slightly Good</v>
      </c>
      <c r="BT551" s="0" t="n">
        <f aca="false">9.81*LN(AH551)+30.6</f>
        <v>59.4331784554635</v>
      </c>
      <c r="BU551" s="0" t="str">
        <f aca="false">IF(BT551&lt;30, "Clean water", IF(AND(BT551&gt;=30, BT551&lt;40), "Hypolimia", IF(AND(BT551&gt;=40,BT551&lt;50), "Mesotrophic", IF(AND(BT551&gt;=50, BT551&lt;70), "Eutrophic", IF(BT551&gt;70,"Hypertrophic")))))</f>
        <v>Eutrophic</v>
      </c>
      <c r="BW551" s="0" t="str">
        <f aca="false">IF(G551/H551&gt;=1, "PLS CHECK", "")</f>
        <v/>
      </c>
      <c r="BX551" s="0" t="str">
        <f aca="false">IF(AC551/J551&gt;=1, "PLS CHECK", "")</f>
        <v/>
      </c>
      <c r="BY551" s="0" t="str">
        <f aca="false">IF(AE551/J551&gt;=1, "PLS CHECK", "")</f>
        <v/>
      </c>
      <c r="BZ551" s="0" t="str">
        <f aca="false">IF(AD551/J551&gt;=1, "PLS CHECK", "")</f>
        <v/>
      </c>
      <c r="CA551" s="0" t="str">
        <f aca="false">IF(AF551/K551&gt;=1, "PLS CHECK", "")</f>
        <v/>
      </c>
      <c r="CB551" s="0" t="str">
        <f aca="false">IF(AG551/K551&gt;=1, "PLS CHECK", "")</f>
        <v/>
      </c>
    </row>
    <row r="552" customFormat="false" ht="12.5" hidden="false" customHeight="false" outlineLevel="0" collapsed="false">
      <c r="A552" s="0" t="n">
        <v>549</v>
      </c>
      <c r="B552" s="15" t="s">
        <v>81</v>
      </c>
      <c r="C552" s="16" t="s">
        <v>82</v>
      </c>
      <c r="D552" s="0" t="s">
        <v>159</v>
      </c>
      <c r="E552" s="0" t="n">
        <v>7.9</v>
      </c>
      <c r="F552" s="0" t="n">
        <v>8.1</v>
      </c>
      <c r="G552" s="0" t="n">
        <v>1.4</v>
      </c>
      <c r="H552" s="0" t="n">
        <v>4.3</v>
      </c>
      <c r="I552" s="0" t="n">
        <v>1.4</v>
      </c>
      <c r="J552" s="37"/>
      <c r="K552" s="0" t="n">
        <v>0.064</v>
      </c>
      <c r="L552" s="0" t="n">
        <v>2.7</v>
      </c>
      <c r="M552" s="0" t="n">
        <v>21.7</v>
      </c>
      <c r="N552" s="0" t="n">
        <v>0</v>
      </c>
      <c r="O552" s="0" t="n">
        <v>385</v>
      </c>
      <c r="P552" s="0" t="n">
        <v>14000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V552" s="0" t="n">
        <v>0</v>
      </c>
      <c r="AC552" s="0" t="n">
        <v>2.156</v>
      </c>
      <c r="AD552" s="0" t="n">
        <v>0.33</v>
      </c>
      <c r="AE552" s="37"/>
      <c r="AF552" s="0" t="n">
        <v>0.053</v>
      </c>
      <c r="AG552" s="0" t="n">
        <v>0.039</v>
      </c>
      <c r="AH552" s="37"/>
      <c r="AJ552" s="0" t="n">
        <v>1800</v>
      </c>
      <c r="AP552" s="0" t="n">
        <v>0</v>
      </c>
      <c r="AY552" s="0" t="n">
        <v>0</v>
      </c>
      <c r="BF552" s="0" t="n">
        <f aca="false">IF(E552&lt;11,-3.6797*E552^2+48.115*E552-53.83,280.92*EXP(-0.2027*E552))</f>
        <v>96.6284230000001</v>
      </c>
      <c r="BG552" s="0" t="n">
        <f aca="false">32.208*LN(F552)+21.438</f>
        <v>88.8127576985377</v>
      </c>
      <c r="BH552" s="0" t="n">
        <f aca="false">IF(G552&lt;=2, -10*G552+100, 88.958*EXP(-0.0755*G552))</f>
        <v>86</v>
      </c>
      <c r="BI552" s="0" t="n">
        <f aca="false">IF(I552&lt;=100, 0.0053*(I552)^2-1.0332*I552+100.76, 122.82*EXP(-0.0092*I552))</f>
        <v>99.323908</v>
      </c>
      <c r="BJ552" s="0" t="n">
        <f aca="false">IF(P552&lt;=1000, -6.942*LN(P552)+107.59, -36.304*LN(P552)+310.72)</f>
        <v>-35.8674849425199</v>
      </c>
      <c r="BK552" s="0" t="e">
        <f aca="false">BF552^0.04*BG552^0.22*BH552^0.51*BI552^0.06*BJ552^0.17</f>
        <v>#NUM!</v>
      </c>
      <c r="BL552" s="0" t="e">
        <f aca="false">IF(BK552&gt;=90, "Very Good", IF(BK552&gt;=80, "Good", IF(BK552&gt;=70, "Slightly Good", IF(BK552&gt;=60, "Average", IF(BK552&gt;=50, "Slightly Poor", IF(BK552&gt;=40, "Poor", "Very Poor"))))))</f>
        <v>#NUM!</v>
      </c>
      <c r="BM552" s="0" t="n">
        <f aca="false">IF(P552&lt;=1000, -6.942*LN(P552)+107.59, IF(AND(P552&gt;1000, P552&lt;=5213),-36.304*LN(P552)+310.72, IF(P552&gt;5213, 10)))</f>
        <v>10</v>
      </c>
      <c r="BN552" s="0" t="n">
        <f aca="false">BF552^0.04*BG552^0.22*BH552^0.51*BI552^0.06*BM552^0.17</f>
        <v>60.8816216642918</v>
      </c>
      <c r="BO552" s="0" t="str">
        <f aca="false">IF(BN552&gt;=90, "Very Good", IF(BN552&gt;=80, "Good", IF(BN552&gt;=70, "Slightly Good", IF(BN552&gt;=60, "Average", IF(BN552&gt;=50, "Slightly Poor", IF(BN552&gt;=40, "Poor", "Very Poor"))))))</f>
        <v>Average</v>
      </c>
      <c r="BP552" s="0" t="n">
        <f aca="false">IF(AJ552&lt;=1000, -6.942*LN(AJ552)+107.59, IF(AND(AJ552&gt;1000, AJ552&lt;=5213),-36.304*LN(AJ552)+310.72, IF(AJ552&gt;5213, 10)))</f>
        <v>38.601845269226</v>
      </c>
      <c r="BQ552" s="0" t="n">
        <f aca="false">BF552^0.04*BG552^0.22*BH552^0.51*BI552^0.06*BP552^0.17</f>
        <v>76.596615989671</v>
      </c>
      <c r="BR552" s="0" t="str">
        <f aca="false">IF(BQ552&gt;=90, "Very Good", IF(BQ552&gt;=80, "Good", IF(BQ552&gt;=70, "Slightly Good", IF(BQ552&gt;=60, "Average", IF(BQ552&gt;=50, "Slightly Poor", IF(BQ552&gt;=40, "Poor", "Very Poor"))))))</f>
        <v>Slightly Good</v>
      </c>
      <c r="BT552" s="0" t="e">
        <f aca="false">9.81*LN(AH552)+30.6</f>
        <v>#VALUE!</v>
      </c>
      <c r="BU552" s="0" t="e">
        <f aca="false">IF(BT552&lt;30, "Clean water", IF(AND(BT552&gt;=30, BT552&lt;40), "Hypolimia", IF(AND(BT552&gt;=40,BT552&lt;50), "Mesotrophic", IF(AND(BT552&gt;=50, BT552&lt;70), "Eutrophic", IF(BT552&gt;70,"Hypertrophic")))))</f>
        <v>#VALUE!</v>
      </c>
      <c r="BW552" s="0" t="str">
        <f aca="false">IF(G552/H552&gt;=1, "PLS CHECK", "")</f>
        <v/>
      </c>
      <c r="BX552" s="0" t="e">
        <f aca="false">IF(AC552/J552&gt;=1, "PLS CHECK", "")</f>
        <v>#DIV/0!</v>
      </c>
      <c r="BY552" s="0" t="e">
        <f aca="false">IF(AE552/J552&gt;=1, "PLS CHECK", "")</f>
        <v>#DIV/0!</v>
      </c>
      <c r="BZ552" s="0" t="e">
        <f aca="false">IF(AD552/J552&gt;=1, "PLS CHECK", "")</f>
        <v>#DIV/0!</v>
      </c>
      <c r="CA552" s="0" t="str">
        <f aca="false">IF(AF552/K552&gt;=1, "PLS CHECK", "")</f>
        <v/>
      </c>
      <c r="CB552" s="0" t="str">
        <f aca="false">IF(AG552/K552&gt;=1, "PLS CHECK", "")</f>
        <v/>
      </c>
    </row>
    <row r="553" customFormat="false" ht="12.5" hidden="false" customHeight="false" outlineLevel="0" collapsed="false">
      <c r="A553" s="0" t="n">
        <v>550</v>
      </c>
      <c r="B553" s="15" t="s">
        <v>83</v>
      </c>
      <c r="C553" s="16" t="s">
        <v>84</v>
      </c>
      <c r="D553" s="0" t="s">
        <v>159</v>
      </c>
      <c r="E553" s="0" t="n">
        <v>7.6</v>
      </c>
      <c r="F553" s="0" t="n">
        <v>7.7</v>
      </c>
      <c r="G553" s="0" t="n">
        <v>1</v>
      </c>
      <c r="H553" s="0" t="n">
        <v>4.4</v>
      </c>
      <c r="I553" s="0" t="n">
        <v>4.4</v>
      </c>
      <c r="J553" s="37"/>
      <c r="K553" s="0" t="n">
        <v>0.036</v>
      </c>
      <c r="L553" s="0" t="n">
        <v>2.2</v>
      </c>
      <c r="M553" s="0" t="n">
        <v>22.6</v>
      </c>
      <c r="N553" s="0" t="n">
        <v>0</v>
      </c>
      <c r="O553" s="0" t="n">
        <v>210</v>
      </c>
      <c r="P553" s="0" t="n">
        <v>1400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</v>
      </c>
      <c r="V553" s="0" t="n">
        <v>0</v>
      </c>
      <c r="AC553" s="0" t="n">
        <v>2.137</v>
      </c>
      <c r="AD553" s="0" t="n">
        <v>0.248</v>
      </c>
      <c r="AE553" s="37"/>
      <c r="AF553" s="0" t="n">
        <v>0.023</v>
      </c>
      <c r="AG553" s="0" t="n">
        <v>0.012</v>
      </c>
      <c r="AH553" s="0" t="n">
        <v>12.6</v>
      </c>
      <c r="AJ553" s="0" t="n">
        <v>49</v>
      </c>
      <c r="AP553" s="0" t="n">
        <v>0</v>
      </c>
      <c r="AY553" s="0" t="n">
        <v>0</v>
      </c>
      <c r="BF553" s="0" t="n">
        <f aca="false">IF(E553&lt;11,-3.6797*E553^2+48.115*E553-53.83,280.92*EXP(-0.2027*E553))</f>
        <v>99.304528</v>
      </c>
      <c r="BG553" s="0" t="n">
        <f aca="false">32.208*LN(F553)+21.438</f>
        <v>87.1816243519112</v>
      </c>
      <c r="BH553" s="0" t="n">
        <f aca="false">IF(G553&lt;=2, -10*G553+100, 88.958*EXP(-0.0755*G553))</f>
        <v>90</v>
      </c>
      <c r="BI553" s="0" t="n">
        <f aca="false">IF(I553&lt;=100, 0.0053*(I553)^2-1.0332*I553+100.76, 122.82*EXP(-0.0092*I553))</f>
        <v>96.316528</v>
      </c>
      <c r="BJ553" s="0" t="n">
        <f aca="false">IF(P553&lt;=1000, -6.942*LN(P553)+107.59, -36.304*LN(P553)+310.72)</f>
        <v>47.725564273536</v>
      </c>
      <c r="BK553" s="0" t="n">
        <f aca="false">BF553^0.04*BG553^0.22*BH553^0.51*BI553^0.06*BJ553^0.17</f>
        <v>80.8808419757469</v>
      </c>
      <c r="BL553" s="0" t="str">
        <f aca="false">IF(BK553&gt;=90, "Very Good", IF(BK553&gt;=80, "Good", IF(BK553&gt;=70, "Slightly Good", IF(BK553&gt;=60, "Average", IF(BK553&gt;=50, "Slightly Poor", IF(BK553&gt;=40, "Poor", "Very Poor"))))))</f>
        <v>Good</v>
      </c>
      <c r="BM553" s="0" t="n">
        <f aca="false">IF(P553&lt;=1000, -6.942*LN(P553)+107.59, IF(AND(P553&gt;1000, P553&lt;=5213),-36.304*LN(P553)+310.72, IF(P553&gt;5213, 10)))</f>
        <v>47.725564273536</v>
      </c>
      <c r="BN553" s="0" t="n">
        <f aca="false">BF553^0.04*BG553^0.22*BH553^0.51*BI553^0.06*BM553^0.17</f>
        <v>80.8808419757469</v>
      </c>
      <c r="BO553" s="0" t="str">
        <f aca="false">IF(BN553&gt;=90, "Very Good", IF(BN553&gt;=80, "Good", IF(BN553&gt;=70, "Slightly Good", IF(BN553&gt;=60, "Average", IF(BN553&gt;=50, "Slightly Poor", IF(BN553&gt;=40, "Poor", "Very Poor"))))))</f>
        <v>Good</v>
      </c>
      <c r="BP553" s="0" t="n">
        <f aca="false">IF(AJ553&lt;=1000, -6.942*LN(AJ553)+107.59, IF(AND(AJ553&gt;1000, AJ553&lt;=5213),-36.304*LN(AJ553)+310.72, IF(AJ553&gt;5213, 10)))</f>
        <v>80.572983490516</v>
      </c>
      <c r="BQ553" s="0" t="n">
        <f aca="false">BF553^0.04*BG553^0.22*BH553^0.51*BI553^0.06*BP553^0.17</f>
        <v>88.4117907424655</v>
      </c>
      <c r="BR553" s="0" t="str">
        <f aca="false">IF(BQ553&gt;=90, "Very Good", IF(BQ553&gt;=80, "Good", IF(BQ553&gt;=70, "Slightly Good", IF(BQ553&gt;=60, "Average", IF(BQ553&gt;=50, "Slightly Poor", IF(BQ553&gt;=40, "Poor", "Very Poor"))))))</f>
        <v>Good</v>
      </c>
      <c r="BT553" s="0" t="n">
        <f aca="false">9.81*LN(AH553)+30.6</f>
        <v>55.4555657449224</v>
      </c>
      <c r="BU553" s="0" t="str">
        <f aca="false">IF(BT553&lt;30, "Clean water", IF(AND(BT553&gt;=30, BT553&lt;40), "Hypolimia", IF(AND(BT553&gt;=40,BT553&lt;50), "Mesotrophic", IF(AND(BT553&gt;=50, BT553&lt;70), "Eutrophic", IF(BT553&gt;70,"Hypertrophic")))))</f>
        <v>Eutrophic</v>
      </c>
      <c r="BW553" s="0" t="str">
        <f aca="false">IF(G553/H553&gt;=1, "PLS CHECK", "")</f>
        <v/>
      </c>
      <c r="BX553" s="0" t="e">
        <f aca="false">IF(AC553/J553&gt;=1, "PLS CHECK", "")</f>
        <v>#DIV/0!</v>
      </c>
      <c r="BY553" s="0" t="e">
        <f aca="false">IF(AE553/J553&gt;=1, "PLS CHECK", "")</f>
        <v>#DIV/0!</v>
      </c>
      <c r="BZ553" s="0" t="e">
        <f aca="false">IF(AD553/J553&gt;=1, "PLS CHECK", "")</f>
        <v>#DIV/0!</v>
      </c>
      <c r="CA553" s="0" t="str">
        <f aca="false">IF(AF553/K553&gt;=1, "PLS CHECK", "")</f>
        <v/>
      </c>
      <c r="CB553" s="0" t="str">
        <f aca="false">IF(AG553/K553&gt;=1, "PLS CHECK", "")</f>
        <v/>
      </c>
    </row>
    <row r="554" customFormat="false" ht="12.5" hidden="false" customHeight="false" outlineLevel="0" collapsed="false">
      <c r="A554" s="0" t="n">
        <v>551</v>
      </c>
      <c r="B554" s="15" t="s">
        <v>133</v>
      </c>
      <c r="C554" s="16" t="s">
        <v>134</v>
      </c>
      <c r="D554" s="0" t="s">
        <v>159</v>
      </c>
      <c r="E554" s="0" t="n">
        <v>8.4</v>
      </c>
      <c r="F554" s="0" t="n">
        <v>11.3</v>
      </c>
      <c r="G554" s="0" t="n">
        <v>4.5</v>
      </c>
      <c r="H554" s="37"/>
      <c r="I554" s="37"/>
      <c r="J554" s="0" t="n">
        <v>4.959</v>
      </c>
      <c r="K554" s="0" t="n">
        <v>0.166</v>
      </c>
      <c r="L554" s="0" t="n">
        <v>5.2</v>
      </c>
      <c r="M554" s="0" t="n">
        <v>24.7</v>
      </c>
      <c r="O554" s="37"/>
      <c r="BD554" s="0" t="n">
        <v>0.097</v>
      </c>
      <c r="BF554" s="0" t="n">
        <f aca="false">IF(E554&lt;11,-3.6797*E554^2+48.115*E554-53.83,280.92*EXP(-0.2027*E554))</f>
        <v>90.6963680000001</v>
      </c>
      <c r="BG554" s="0" t="n">
        <f aca="false">32.208*LN(F554)+21.438</f>
        <v>99.5360461899348</v>
      </c>
      <c r="BH554" s="0" t="n">
        <f aca="false">IF(G554&lt;=2, -10*G554+100, 88.958*EXP(-0.0755*G554))</f>
        <v>63.3334957672512</v>
      </c>
      <c r="BI554" s="0" t="n">
        <f aca="false">IF(I554&lt;=100, 0.0053*(I554)^2-1.0332*I554+100.76, 122.82*EXP(-0.0092*I554))</f>
        <v>100.76</v>
      </c>
      <c r="BJ554" s="0" t="e">
        <f aca="false">IF(P554&lt;=1000, -6.942*LN(P554)+107.59, -36.304*LN(P554)+310.72)</f>
        <v>#VALUE!</v>
      </c>
      <c r="BK554" s="0" t="e">
        <f aca="false">BF554^0.04*BG554^0.22*BH554^0.51*BI554^0.06*BJ554^0.17</f>
        <v>#VALUE!</v>
      </c>
      <c r="BL554" s="0" t="e">
        <f aca="false">IF(BK554&gt;=90, "Very Good", IF(BK554&gt;=80, "Good", IF(BK554&gt;=70, "Slightly Good", IF(BK554&gt;=60, "Average", IF(BK554&gt;=50, "Slightly Poor", IF(BK554&gt;=40, "Poor", "Very Poor"))))))</f>
        <v>#VALUE!</v>
      </c>
      <c r="BM554" s="0" t="e">
        <f aca="false">IF(P554&lt;=1000, -6.942*LN(P554)+107.59, IF(AND(P554&gt;1000, P554&lt;=5213),-36.304*LN(P554)+310.72, IF(P554&gt;5213, 10)))</f>
        <v>#VALUE!</v>
      </c>
      <c r="BN554" s="0" t="e">
        <f aca="false">BF554^0.04*BG554^0.22*BH554^0.51*BI554^0.06*BM554^0.17</f>
        <v>#VALUE!</v>
      </c>
      <c r="BO554" s="0" t="e">
        <f aca="false">IF(BN554&gt;=90, "Very Good", IF(BN554&gt;=80, "Good", IF(BN554&gt;=70, "Slightly Good", IF(BN554&gt;=60, "Average", IF(BN554&gt;=50, "Slightly Poor", IF(BN554&gt;=40, "Poor", "Very Poor"))))))</f>
        <v>#VALUE!</v>
      </c>
      <c r="BP554" s="0" t="e">
        <f aca="false">IF(AJ554&lt;=1000, -6.942*LN(AJ554)+107.59, IF(AND(AJ554&gt;1000, AJ554&lt;=5213),-36.304*LN(AJ554)+310.72, IF(AJ554&gt;5213, 10)))</f>
        <v>#VALUE!</v>
      </c>
      <c r="BQ554" s="0" t="e">
        <f aca="false">BF554^0.04*BG554^0.22*BH554^0.51*BI554^0.06*BP554^0.17</f>
        <v>#VALUE!</v>
      </c>
      <c r="BR554" s="0" t="e">
        <f aca="false">IF(BQ554&gt;=90, "Very Good", IF(BQ554&gt;=80, "Good", IF(BQ554&gt;=70, "Slightly Good", IF(BQ554&gt;=60, "Average", IF(BQ554&gt;=50, "Slightly Poor", IF(BQ554&gt;=40, "Poor", "Very Poor"))))))</f>
        <v>#VALUE!</v>
      </c>
      <c r="BT554" s="0" t="e">
        <f aca="false">9.81*LN(AH554)+30.6</f>
        <v>#VALUE!</v>
      </c>
      <c r="BU554" s="0" t="e">
        <f aca="false">IF(BT554&lt;30, "Clean water", IF(AND(BT554&gt;=30, BT554&lt;40), "Hypolimia", IF(AND(BT554&gt;=40,BT554&lt;50), "Mesotrophic", IF(AND(BT554&gt;=50, BT554&lt;70), "Eutrophic", IF(BT554&gt;70,"Hypertrophic")))))</f>
        <v>#VALUE!</v>
      </c>
      <c r="BW554" s="0" t="e">
        <f aca="false">IF(G554/H554&gt;=1, "PLS CHECK", "")</f>
        <v>#DIV/0!</v>
      </c>
      <c r="BX554" s="0" t="str">
        <f aca="false">IF(AC554/J554&gt;=1, "PLS CHECK", "")</f>
        <v/>
      </c>
      <c r="BY554" s="0" t="str">
        <f aca="false">IF(AE554/J554&gt;=1, "PLS CHECK", "")</f>
        <v/>
      </c>
      <c r="BZ554" s="0" t="str">
        <f aca="false">IF(AD554/J554&gt;=1, "PLS CHECK", "")</f>
        <v/>
      </c>
      <c r="CA554" s="0" t="str">
        <f aca="false">IF(AF554/K554&gt;=1, "PLS CHECK", "")</f>
        <v/>
      </c>
      <c r="CB554" s="0" t="str">
        <f aca="false">IF(AG554/K554&gt;=1, "PLS CHECK", "")</f>
        <v/>
      </c>
    </row>
    <row r="555" customFormat="false" ht="12.5" hidden="false" customHeight="false" outlineLevel="0" collapsed="false">
      <c r="A555" s="0" t="n">
        <v>552</v>
      </c>
      <c r="B555" s="15" t="s">
        <v>85</v>
      </c>
      <c r="C555" s="16" t="s">
        <v>86</v>
      </c>
      <c r="D555" s="0" t="s">
        <v>159</v>
      </c>
      <c r="E555" s="0" t="n">
        <v>7.9</v>
      </c>
      <c r="F555" s="0" t="n">
        <v>9.9</v>
      </c>
      <c r="G555" s="0" t="n">
        <v>2.7</v>
      </c>
      <c r="H555" s="0" t="n">
        <v>7</v>
      </c>
      <c r="I555" s="37"/>
      <c r="J555" s="0" t="n">
        <v>5.957</v>
      </c>
      <c r="K555" s="0" t="n">
        <v>0.143</v>
      </c>
      <c r="L555" s="0" t="n">
        <v>4.5</v>
      </c>
      <c r="M555" s="0" t="n">
        <v>24</v>
      </c>
      <c r="N555" s="0" t="n">
        <v>0</v>
      </c>
      <c r="O555" s="0" t="n">
        <v>573</v>
      </c>
      <c r="P555" s="0" t="n">
        <v>12000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</v>
      </c>
      <c r="V555" s="0" t="n">
        <v>0</v>
      </c>
      <c r="AC555" s="0" t="n">
        <v>5.678</v>
      </c>
      <c r="AD555" s="0" t="n">
        <v>0.266</v>
      </c>
      <c r="AE555" s="0" t="n">
        <v>4.367</v>
      </c>
      <c r="AF555" s="0" t="n">
        <v>0.087</v>
      </c>
      <c r="AG555" s="0" t="n">
        <v>0.071</v>
      </c>
      <c r="AH555" s="0" t="n">
        <v>8.5</v>
      </c>
      <c r="AJ555" s="0" t="n">
        <v>1000</v>
      </c>
      <c r="AP555" s="0" t="n">
        <v>0</v>
      </c>
      <c r="AY555" s="0" t="n">
        <v>0</v>
      </c>
      <c r="BF555" s="0" t="n">
        <f aca="false">IF(E555&lt;11,-3.6797*E555^2+48.115*E555-53.83,280.92*EXP(-0.2027*E555))</f>
        <v>96.6284230000001</v>
      </c>
      <c r="BG555" s="0" t="n">
        <f aca="false">32.208*LN(F555)+21.438</f>
        <v>95.2759594579826</v>
      </c>
      <c r="BH555" s="0" t="n">
        <f aca="false">IF(G555&lt;=2, -10*G555+100, 88.958*EXP(-0.0755*G555))</f>
        <v>72.5527837174588</v>
      </c>
      <c r="BI555" s="0" t="n">
        <f aca="false">IF(I555&lt;=100, 0.0053*(I555)^2-1.0332*I555+100.76, 122.82*EXP(-0.0092*I555))</f>
        <v>100.76</v>
      </c>
      <c r="BJ555" s="0" t="n">
        <f aca="false">IF(P555&lt;=1000, -6.942*LN(P555)+107.59, -36.304*LN(P555)+310.72)</f>
        <v>-30.271198662071</v>
      </c>
      <c r="BK555" s="0" t="e">
        <f aca="false">BF555^0.04*BG555^0.22*BH555^0.51*BI555^0.06*BJ555^0.17</f>
        <v>#NUM!</v>
      </c>
      <c r="BL555" s="0" t="e">
        <f aca="false">IF(BK555&gt;=90, "Very Good", IF(BK555&gt;=80, "Good", IF(BK555&gt;=70, "Slightly Good", IF(BK555&gt;=60, "Average", IF(BK555&gt;=50, "Slightly Poor", IF(BK555&gt;=40, "Poor", "Very Poor"))))))</f>
        <v>#NUM!</v>
      </c>
      <c r="BM555" s="0" t="n">
        <f aca="false">IF(P555&lt;=1000, -6.942*LN(P555)+107.59, IF(AND(P555&gt;1000, P555&lt;=5213),-36.304*LN(P555)+310.72, IF(P555&gt;5213, 10)))</f>
        <v>10</v>
      </c>
      <c r="BN555" s="0" t="n">
        <f aca="false">BF555^0.04*BG555^0.22*BH555^0.51*BI555^0.06*BM555^0.17</f>
        <v>56.7428831551239</v>
      </c>
      <c r="BO555" s="0" t="str">
        <f aca="false">IF(BN555&gt;=90, "Very Good", IF(BN555&gt;=80, "Good", IF(BN555&gt;=70, "Slightly Good", IF(BN555&gt;=60, "Average", IF(BN555&gt;=50, "Slightly Poor", IF(BN555&gt;=40, "Poor", "Very Poor"))))))</f>
        <v>Slightly Poor</v>
      </c>
      <c r="BP555" s="0" t="n">
        <f aca="false">IF(AJ555&lt;=1000, -6.942*LN(AJ555)+107.59, IF(AND(AJ555&gt;1000, AJ555&lt;=5213),-36.304*LN(AJ555)+310.72, IF(AJ555&gt;5213, 10)))</f>
        <v>59.636362853306</v>
      </c>
      <c r="BQ555" s="0" t="n">
        <f aca="false">BF555^0.04*BG555^0.22*BH555^0.51*BI555^0.06*BP555^0.17</f>
        <v>76.8684801322984</v>
      </c>
      <c r="BR555" s="0" t="str">
        <f aca="false">IF(BQ555&gt;=90, "Very Good", IF(BQ555&gt;=80, "Good", IF(BQ555&gt;=70, "Slightly Good", IF(BQ555&gt;=60, "Average", IF(BQ555&gt;=50, "Slightly Poor", IF(BQ555&gt;=40, "Poor", "Very Poor"))))))</f>
        <v>Slightly Good</v>
      </c>
      <c r="BT555" s="0" t="n">
        <f aca="false">9.81*LN(AH555)+30.6</f>
        <v>51.5940490638984</v>
      </c>
      <c r="BU555" s="0" t="str">
        <f aca="false">IF(BT555&lt;30, "Clean water", IF(AND(BT555&gt;=30, BT555&lt;40), "Hypolimia", IF(AND(BT555&gt;=40,BT555&lt;50), "Mesotrophic", IF(AND(BT555&gt;=50, BT555&lt;70), "Eutrophic", IF(BT555&gt;70,"Hypertrophic")))))</f>
        <v>Eutrophic</v>
      </c>
      <c r="BW555" s="0" t="str">
        <f aca="false">IF(G555/H555&gt;=1, "PLS CHECK", "")</f>
        <v/>
      </c>
      <c r="BX555" s="0" t="str">
        <f aca="false">IF(AC555/J555&gt;=1, "PLS CHECK", "")</f>
        <v/>
      </c>
      <c r="BY555" s="0" t="str">
        <f aca="false">IF(AE555/J555&gt;=1, "PLS CHECK", "")</f>
        <v/>
      </c>
      <c r="BZ555" s="0" t="str">
        <f aca="false">IF(AD555/J555&gt;=1, "PLS CHECK", "")</f>
        <v/>
      </c>
      <c r="CA555" s="0" t="str">
        <f aca="false">IF(AF555/K555&gt;=1, "PLS CHECK", "")</f>
        <v/>
      </c>
      <c r="CB555" s="0" t="str">
        <f aca="false">IF(AG555/K555&gt;=1, "PLS CHECK", "")</f>
        <v/>
      </c>
    </row>
    <row r="556" customFormat="false" ht="12.5" hidden="false" customHeight="false" outlineLevel="0" collapsed="false">
      <c r="A556" s="0" t="n">
        <v>553</v>
      </c>
      <c r="B556" s="15" t="s">
        <v>135</v>
      </c>
      <c r="C556" s="16" t="s">
        <v>136</v>
      </c>
      <c r="D556" s="0" t="s">
        <v>159</v>
      </c>
      <c r="E556" s="0" t="n">
        <v>7.8</v>
      </c>
      <c r="F556" s="37"/>
      <c r="G556" s="37"/>
      <c r="H556" s="37"/>
      <c r="I556" s="37"/>
      <c r="J556" s="0" t="n">
        <v>6.112</v>
      </c>
      <c r="K556" s="37"/>
      <c r="L556" s="37"/>
      <c r="M556" s="0" t="n">
        <v>24.5</v>
      </c>
      <c r="O556" s="0" t="n">
        <v>439</v>
      </c>
      <c r="BD556" s="0" t="n">
        <v>0.728</v>
      </c>
      <c r="BF556" s="0" t="n">
        <f aca="false">IF(E556&lt;11,-3.6797*E556^2+48.115*E556-53.83,280.92*EXP(-0.2027*E556))</f>
        <v>97.5940520000001</v>
      </c>
      <c r="BG556" s="0" t="e">
        <f aca="false">32.208*LN(F556)+21.438</f>
        <v>#VALUE!</v>
      </c>
      <c r="BH556" s="0" t="n">
        <f aca="false">IF(G556&lt;=2, -10*G556+100, 88.958*EXP(-0.0755*G556))</f>
        <v>100</v>
      </c>
      <c r="BI556" s="0" t="n">
        <f aca="false">IF(I556&lt;=100, 0.0053*(I556)^2-1.0332*I556+100.76, 122.82*EXP(-0.0092*I556))</f>
        <v>100.76</v>
      </c>
      <c r="BJ556" s="0" t="e">
        <f aca="false">IF(P556&lt;=1000, -6.942*LN(P556)+107.59, -36.304*LN(P556)+310.72)</f>
        <v>#VALUE!</v>
      </c>
      <c r="BK556" s="0" t="e">
        <f aca="false">BF556^0.04*BG556^0.22*BH556^0.51*BI556^0.06*BJ556^0.17</f>
        <v>#VALUE!</v>
      </c>
      <c r="BL556" s="0" t="e">
        <f aca="false">IF(BK556&gt;=90, "Very Good", IF(BK556&gt;=80, "Good", IF(BK556&gt;=70, "Slightly Good", IF(BK556&gt;=60, "Average", IF(BK556&gt;=50, "Slightly Poor", IF(BK556&gt;=40, "Poor", "Very Poor"))))))</f>
        <v>#VALUE!</v>
      </c>
      <c r="BM556" s="0" t="e">
        <f aca="false">IF(P556&lt;=1000, -6.942*LN(P556)+107.59, IF(AND(P556&gt;1000, P556&lt;=5213),-36.304*LN(P556)+310.72, IF(P556&gt;5213, 10)))</f>
        <v>#VALUE!</v>
      </c>
      <c r="BN556" s="0" t="e">
        <f aca="false">BF556^0.04*BG556^0.22*BH556^0.51*BI556^0.06*BM556^0.17</f>
        <v>#VALUE!</v>
      </c>
      <c r="BO556" s="0" t="e">
        <f aca="false">IF(BN556&gt;=90, "Very Good", IF(BN556&gt;=80, "Good", IF(BN556&gt;=70, "Slightly Good", IF(BN556&gt;=60, "Average", IF(BN556&gt;=50, "Slightly Poor", IF(BN556&gt;=40, "Poor", "Very Poor"))))))</f>
        <v>#VALUE!</v>
      </c>
      <c r="BP556" s="0" t="e">
        <f aca="false">IF(AJ556&lt;=1000, -6.942*LN(AJ556)+107.59, IF(AND(AJ556&gt;1000, AJ556&lt;=5213),-36.304*LN(AJ556)+310.72, IF(AJ556&gt;5213, 10)))</f>
        <v>#VALUE!</v>
      </c>
      <c r="BQ556" s="0" t="e">
        <f aca="false">BF556^0.04*BG556^0.22*BH556^0.51*BI556^0.06*BP556^0.17</f>
        <v>#VALUE!</v>
      </c>
      <c r="BR556" s="0" t="e">
        <f aca="false">IF(BQ556&gt;=90, "Very Good", IF(BQ556&gt;=80, "Good", IF(BQ556&gt;=70, "Slightly Good", IF(BQ556&gt;=60, "Average", IF(BQ556&gt;=50, "Slightly Poor", IF(BQ556&gt;=40, "Poor", "Very Poor"))))))</f>
        <v>#VALUE!</v>
      </c>
      <c r="BT556" s="0" t="e">
        <f aca="false">9.81*LN(AH556)+30.6</f>
        <v>#VALUE!</v>
      </c>
      <c r="BU556" s="0" t="e">
        <f aca="false">IF(BT556&lt;30, "Clean water", IF(AND(BT556&gt;=30, BT556&lt;40), "Hypolimia", IF(AND(BT556&gt;=40,BT556&lt;50), "Mesotrophic", IF(AND(BT556&gt;=50, BT556&lt;70), "Eutrophic", IF(BT556&gt;70,"Hypertrophic")))))</f>
        <v>#VALUE!</v>
      </c>
      <c r="BW556" s="0" t="e">
        <f aca="false">IF(G556/H556&gt;=1, "PLS CHECK", "")</f>
        <v>#DIV/0!</v>
      </c>
      <c r="BX556" s="0" t="str">
        <f aca="false">IF(AC556/J556&gt;=1, "PLS CHECK", "")</f>
        <v/>
      </c>
      <c r="BY556" s="0" t="str">
        <f aca="false">IF(AE556/J556&gt;=1, "PLS CHECK", "")</f>
        <v/>
      </c>
      <c r="BZ556" s="0" t="str">
        <f aca="false">IF(AD556/J556&gt;=1, "PLS CHECK", "")</f>
        <v/>
      </c>
      <c r="CA556" s="0" t="e">
        <f aca="false">IF(AF556/K556&gt;=1, "PLS CHECK", "")</f>
        <v>#DIV/0!</v>
      </c>
      <c r="CB556" s="0" t="e">
        <f aca="false">IF(AG556/K556&gt;=1, "PLS CHECK", "")</f>
        <v>#DIV/0!</v>
      </c>
    </row>
    <row r="557" customFormat="false" ht="12.5" hidden="false" customHeight="false" outlineLevel="0" collapsed="false">
      <c r="A557" s="0" t="n">
        <v>554</v>
      </c>
      <c r="B557" s="15" t="s">
        <v>87</v>
      </c>
      <c r="C557" s="16" t="s">
        <v>88</v>
      </c>
      <c r="D557" s="0" t="s">
        <v>159</v>
      </c>
      <c r="E557" s="0" t="n">
        <v>7.4</v>
      </c>
      <c r="F557" s="37"/>
      <c r="G557" s="0" t="n">
        <v>1</v>
      </c>
      <c r="H557" s="0" t="n">
        <v>5</v>
      </c>
      <c r="I557" s="0" t="n">
        <v>3.4</v>
      </c>
      <c r="J557" s="0" t="n">
        <v>3.775</v>
      </c>
      <c r="K557" s="0" t="n">
        <v>0.048</v>
      </c>
      <c r="L557" s="0" t="n">
        <v>2.4</v>
      </c>
      <c r="M557" s="0" t="n">
        <v>22.9</v>
      </c>
      <c r="N557" s="0" t="n">
        <v>0</v>
      </c>
      <c r="O557" s="0" t="n">
        <v>258</v>
      </c>
      <c r="P557" s="0" t="n">
        <v>19000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0</v>
      </c>
      <c r="V557" s="0" t="n">
        <v>0</v>
      </c>
      <c r="AC557" s="0" t="n">
        <v>3.652</v>
      </c>
      <c r="AD557" s="0" t="n">
        <v>0.592</v>
      </c>
      <c r="AE557" s="0" t="n">
        <v>2.713</v>
      </c>
      <c r="AF557" s="0" t="n">
        <v>0.03</v>
      </c>
      <c r="AG557" s="0" t="n">
        <v>0.025</v>
      </c>
      <c r="AH557" s="0" t="n">
        <v>13.8</v>
      </c>
      <c r="AJ557" s="0" t="n">
        <v>250</v>
      </c>
      <c r="AP557" s="0" t="n">
        <v>0</v>
      </c>
      <c r="AY557" s="0" t="n">
        <v>0</v>
      </c>
      <c r="BF557" s="0" t="n">
        <f aca="false">IF(E557&lt;11,-3.6797*E557^2+48.115*E557-53.83,280.92*EXP(-0.2027*E557))</f>
        <v>100.720628</v>
      </c>
      <c r="BG557" s="0" t="e">
        <f aca="false">32.208*LN(F557)+21.438</f>
        <v>#VALUE!</v>
      </c>
      <c r="BH557" s="0" t="n">
        <f aca="false">IF(G557&lt;=2, -10*G557+100, 88.958*EXP(-0.0755*G557))</f>
        <v>90</v>
      </c>
      <c r="BI557" s="0" t="n">
        <f aca="false">IF(I557&lt;=100, 0.0053*(I557)^2-1.0332*I557+100.76, 122.82*EXP(-0.0092*I557))</f>
        <v>97.308388</v>
      </c>
      <c r="BJ557" s="0" t="n">
        <f aca="false">IF(P557&lt;=1000, -6.942*LN(P557)+107.59, -36.304*LN(P557)+310.72)</f>
        <v>-46.9540603478259</v>
      </c>
      <c r="BK557" s="0" t="e">
        <f aca="false">BF557^0.04*BG557^0.22*BH557^0.51*BI557^0.06*BJ557^0.17</f>
        <v>#VALUE!</v>
      </c>
      <c r="BL557" s="0" t="e">
        <f aca="false">IF(BK557&gt;=90, "Very Good", IF(BK557&gt;=80, "Good", IF(BK557&gt;=70, "Slightly Good", IF(BK557&gt;=60, "Average", IF(BK557&gt;=50, "Slightly Poor", IF(BK557&gt;=40, "Poor", "Very Poor"))))))</f>
        <v>#VALUE!</v>
      </c>
      <c r="BM557" s="0" t="n">
        <f aca="false">IF(P557&lt;=1000, -6.942*LN(P557)+107.59, IF(AND(P557&gt;1000, P557&lt;=5213),-36.304*LN(P557)+310.72, IF(P557&gt;5213, 10)))</f>
        <v>10</v>
      </c>
      <c r="BN557" s="0" t="e">
        <f aca="false">BF557^0.04*BG557^0.22*BH557^0.51*BI557^0.06*BM557^0.17</f>
        <v>#VALUE!</v>
      </c>
      <c r="BO557" s="0" t="e">
        <f aca="false">IF(BN557&gt;=90, "Very Good", IF(BN557&gt;=80, "Good", IF(BN557&gt;=70, "Slightly Good", IF(BN557&gt;=60, "Average", IF(BN557&gt;=50, "Slightly Poor", IF(BN557&gt;=40, "Poor", "Very Poor"))))))</f>
        <v>#VALUE!</v>
      </c>
      <c r="BP557" s="0" t="n">
        <f aca="false">IF(AJ557&lt;=1000, -6.942*LN(AJ557)+107.59, IF(AND(AJ557&gt;1000, AJ557&lt;=5213),-36.304*LN(AJ557)+310.72, IF(AJ557&gt;5213, 10)))</f>
        <v>69.2600183082003</v>
      </c>
      <c r="BQ557" s="0" t="e">
        <f aca="false">BF557^0.04*BG557^0.22*BH557^0.51*BI557^0.06*BP557^0.17</f>
        <v>#VALUE!</v>
      </c>
      <c r="BR557" s="0" t="e">
        <f aca="false">IF(BQ557&gt;=90, "Very Good", IF(BQ557&gt;=80, "Good", IF(BQ557&gt;=70, "Slightly Good", IF(BQ557&gt;=60, "Average", IF(BQ557&gt;=50, "Slightly Poor", IF(BQ557&gt;=40, "Poor", "Very Poor"))))))</f>
        <v>#VALUE!</v>
      </c>
      <c r="BT557" s="0" t="n">
        <f aca="false">9.81*LN(AH557)+30.6</f>
        <v>56.3479988891206</v>
      </c>
      <c r="BU557" s="0" t="str">
        <f aca="false">IF(BT557&lt;30, "Clean water", IF(AND(BT557&gt;=30, BT557&lt;40), "Hypolimia", IF(AND(BT557&gt;=40,BT557&lt;50), "Mesotrophic", IF(AND(BT557&gt;=50, BT557&lt;70), "Eutrophic", IF(BT557&gt;70,"Hypertrophic")))))</f>
        <v>Eutrophic</v>
      </c>
      <c r="BW557" s="0" t="str">
        <f aca="false">IF(G557/H557&gt;=1, "PLS CHECK", "")</f>
        <v/>
      </c>
      <c r="BX557" s="0" t="str">
        <f aca="false">IF(AC557/J557&gt;=1, "PLS CHECK", "")</f>
        <v/>
      </c>
      <c r="BY557" s="0" t="str">
        <f aca="false">IF(AE557/J557&gt;=1, "PLS CHECK", "")</f>
        <v/>
      </c>
      <c r="BZ557" s="0" t="str">
        <f aca="false">IF(AD557/J557&gt;=1, "PLS CHECK", "")</f>
        <v/>
      </c>
      <c r="CA557" s="0" t="str">
        <f aca="false">IF(AF557/K557&gt;=1, "PLS CHECK", "")</f>
        <v/>
      </c>
      <c r="CB557" s="0" t="str">
        <f aca="false">IF(AG557/K557&gt;=1, "PLS CHECK", "")</f>
        <v/>
      </c>
    </row>
    <row r="558" customFormat="false" ht="12.5" hidden="false" customHeight="false" outlineLevel="0" collapsed="false">
      <c r="A558" s="0" t="n">
        <v>555</v>
      </c>
      <c r="B558" s="15" t="s">
        <v>89</v>
      </c>
      <c r="C558" s="16" t="s">
        <v>90</v>
      </c>
      <c r="D558" s="0" t="s">
        <v>159</v>
      </c>
      <c r="E558" s="0" t="n">
        <v>7.7</v>
      </c>
      <c r="F558" s="0" t="n">
        <v>7.4</v>
      </c>
      <c r="G558" s="0" t="n">
        <v>1.9</v>
      </c>
      <c r="H558" s="0" t="n">
        <v>5.1</v>
      </c>
      <c r="I558" s="0" t="n">
        <v>10.2</v>
      </c>
      <c r="J558" s="37"/>
      <c r="K558" s="0" t="n">
        <v>0.031</v>
      </c>
      <c r="L558" s="0" t="n">
        <v>2.3</v>
      </c>
      <c r="M558" s="0" t="n">
        <v>23.8</v>
      </c>
      <c r="N558" s="0" t="n">
        <v>0</v>
      </c>
      <c r="O558" s="0" t="n">
        <v>237</v>
      </c>
      <c r="P558" s="0" t="n">
        <v>5000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v>0</v>
      </c>
      <c r="V558" s="0" t="n">
        <v>0</v>
      </c>
      <c r="AC558" s="37"/>
      <c r="AD558" s="0" t="n">
        <v>0.085</v>
      </c>
      <c r="AE558" s="37"/>
      <c r="AF558" s="0" t="n">
        <v>0.017</v>
      </c>
      <c r="AG558" s="0" t="n">
        <v>0.011</v>
      </c>
      <c r="AH558" s="0" t="n">
        <v>7.8</v>
      </c>
      <c r="AJ558" s="0" t="n">
        <v>300</v>
      </c>
      <c r="AP558" s="0" t="n">
        <v>0</v>
      </c>
      <c r="AY558" s="0" t="n">
        <v>0</v>
      </c>
      <c r="BF558" s="0" t="n">
        <f aca="false">IF(E558&lt;11,-3.6797*E558^2+48.115*E558-53.83,280.92*EXP(-0.2027*E558))</f>
        <v>98.486087</v>
      </c>
      <c r="BG558" s="0" t="n">
        <f aca="false">32.208*LN(F558)+21.438</f>
        <v>85.9016678467677</v>
      </c>
      <c r="BH558" s="0" t="n">
        <f aca="false">IF(G558&lt;=2, -10*G558+100, 88.958*EXP(-0.0755*G558))</f>
        <v>81</v>
      </c>
      <c r="BI558" s="0" t="n">
        <f aca="false">IF(I558&lt;=100, 0.0053*(I558)^2-1.0332*I558+100.76, 122.82*EXP(-0.0092*I558))</f>
        <v>90.772772</v>
      </c>
      <c r="BJ558" s="0" t="n">
        <f aca="false">IF(P558&lt;=1000, -6.942*LN(P558)+107.59, -36.304*LN(P558)+310.72)</f>
        <v>1.5118183788249</v>
      </c>
      <c r="BK558" s="0" t="n">
        <f aca="false">BF558^0.04*BG558^0.22*BH558^0.51*BI558^0.06*BJ558^0.17</f>
        <v>42.3189591434939</v>
      </c>
      <c r="BL558" s="0" t="str">
        <f aca="false">IF(BK558&gt;=90, "Very Good", IF(BK558&gt;=80, "Good", IF(BK558&gt;=70, "Slightly Good", IF(BK558&gt;=60, "Average", IF(BK558&gt;=50, "Slightly Poor", IF(BK558&gt;=40, "Poor", "Very Poor"))))))</f>
        <v>Poor</v>
      </c>
      <c r="BM558" s="0" t="n">
        <f aca="false">IF(P558&lt;=1000, -6.942*LN(P558)+107.59, IF(AND(P558&gt;1000, P558&lt;=5213),-36.304*LN(P558)+310.72, IF(P558&gt;5213, 10)))</f>
        <v>1.5118183788249</v>
      </c>
      <c r="BN558" s="0" t="n">
        <f aca="false">BF558^0.04*BG558^0.22*BH558^0.51*BI558^0.06*BM558^0.17</f>
        <v>42.3189591434939</v>
      </c>
      <c r="BO558" s="0" t="str">
        <f aca="false">IF(BN558&gt;=90, "Very Good", IF(BN558&gt;=80, "Good", IF(BN558&gt;=70, "Slightly Good", IF(BN558&gt;=60, "Average", IF(BN558&gt;=50, "Slightly Poor", IF(BN558&gt;=40, "Poor", "Very Poor"))))))</f>
        <v>Poor</v>
      </c>
      <c r="BP558" s="0" t="n">
        <f aca="false">IF(AJ558&lt;=1000, -6.942*LN(AJ558)+107.59, IF(AND(AJ558&gt;1000, AJ558&lt;=5213),-36.304*LN(AJ558)+310.72, IF(AJ558&gt;5213, 10)))</f>
        <v>67.9943420609366</v>
      </c>
      <c r="BQ558" s="0" t="n">
        <f aca="false">BF558^0.04*BG558^0.22*BH558^0.51*BI558^0.06*BP558^0.17</f>
        <v>80.8240137429878</v>
      </c>
      <c r="BR558" s="0" t="str">
        <f aca="false">IF(BQ558&gt;=90, "Very Good", IF(BQ558&gt;=80, "Good", IF(BQ558&gt;=70, "Slightly Good", IF(BQ558&gt;=60, "Average", IF(BQ558&gt;=50, "Slightly Poor", IF(BQ558&gt;=40, "Poor", "Very Poor"))))))</f>
        <v>Good</v>
      </c>
      <c r="BT558" s="0" t="n">
        <f aca="false">9.81*LN(AH558)+30.6</f>
        <v>50.7509538275533</v>
      </c>
      <c r="BU558" s="0" t="str">
        <f aca="false">IF(BT558&lt;30, "Clean water", IF(AND(BT558&gt;=30, BT558&lt;40), "Hypolimia", IF(AND(BT558&gt;=40,BT558&lt;50), "Mesotrophic", IF(AND(BT558&gt;=50, BT558&lt;70), "Eutrophic", IF(BT558&gt;70,"Hypertrophic")))))</f>
        <v>Eutrophic</v>
      </c>
      <c r="BW558" s="0" t="str">
        <f aca="false">IF(G558/H558&gt;=1, "PLS CHECK", "")</f>
        <v/>
      </c>
      <c r="BX558" s="0" t="e">
        <f aca="false">IF(AC558/J558&gt;=1, "PLS CHECK", "")</f>
        <v>#DIV/0!</v>
      </c>
      <c r="BY558" s="0" t="e">
        <f aca="false">IF(AE558/J558&gt;=1, "PLS CHECK", "")</f>
        <v>#DIV/0!</v>
      </c>
      <c r="BZ558" s="0" t="e">
        <f aca="false">IF(AD558/J558&gt;=1, "PLS CHECK", "")</f>
        <v>#DIV/0!</v>
      </c>
      <c r="CA558" s="0" t="str">
        <f aca="false">IF(AF558/K558&gt;=1, "PLS CHECK", "")</f>
        <v/>
      </c>
      <c r="CB558" s="0" t="str">
        <f aca="false">IF(AG558/K558&gt;=1, "PLS CHECK", "")</f>
        <v/>
      </c>
    </row>
    <row r="559" customFormat="false" ht="12.5" hidden="false" customHeight="false" outlineLevel="0" collapsed="false">
      <c r="A559" s="0" t="n">
        <v>556</v>
      </c>
      <c r="B559" s="15" t="s">
        <v>91</v>
      </c>
      <c r="C559" s="16" t="s">
        <v>92</v>
      </c>
      <c r="D559" s="0" t="s">
        <v>159</v>
      </c>
      <c r="E559" s="0" t="n">
        <v>8.1</v>
      </c>
      <c r="F559" s="37"/>
      <c r="G559" s="0" t="n">
        <v>1.5</v>
      </c>
      <c r="H559" s="0" t="n">
        <v>2.6</v>
      </c>
      <c r="I559" s="0" t="n">
        <v>11.2</v>
      </c>
      <c r="J559" s="0" t="n">
        <v>2.962</v>
      </c>
      <c r="K559" s="0" t="n">
        <v>0.027</v>
      </c>
      <c r="L559" s="0" t="n">
        <v>1.8</v>
      </c>
      <c r="M559" s="0" t="n">
        <v>27</v>
      </c>
      <c r="N559" s="0" t="n">
        <v>0</v>
      </c>
      <c r="O559" s="0" t="n">
        <v>479</v>
      </c>
      <c r="P559" s="0" t="n">
        <v>5000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0</v>
      </c>
      <c r="V559" s="0" t="n">
        <v>0</v>
      </c>
      <c r="AC559" s="0" t="n">
        <v>2.743</v>
      </c>
      <c r="AD559" s="0" t="n">
        <v>0.057</v>
      </c>
      <c r="AE559" s="0" t="n">
        <v>2.229</v>
      </c>
      <c r="AF559" s="37"/>
      <c r="AG559" s="0" t="n">
        <v>0.005</v>
      </c>
      <c r="AH559" s="0" t="n">
        <v>4.4</v>
      </c>
      <c r="AJ559" s="0" t="n">
        <v>240</v>
      </c>
      <c r="AP559" s="0" t="n">
        <v>0</v>
      </c>
      <c r="AY559" s="0" t="n">
        <v>0</v>
      </c>
      <c r="BF559" s="0" t="n">
        <f aca="false">IF(E559&lt;11,-3.6797*E559^2+48.115*E559-53.83,280.92*EXP(-0.2027*E559))</f>
        <v>94.476383</v>
      </c>
      <c r="BG559" s="0" t="e">
        <f aca="false">32.208*LN(F559)+21.438</f>
        <v>#VALUE!</v>
      </c>
      <c r="BH559" s="0" t="n">
        <f aca="false">IF(G559&lt;=2, -10*G559+100, 88.958*EXP(-0.0755*G559))</f>
        <v>85</v>
      </c>
      <c r="BI559" s="0" t="n">
        <f aca="false">IF(I559&lt;=100, 0.0053*(I559)^2-1.0332*I559+100.76, 122.82*EXP(-0.0092*I559))</f>
        <v>89.852992</v>
      </c>
      <c r="BJ559" s="0" t="n">
        <f aca="false">IF(P559&lt;=1000, -6.942*LN(P559)+107.59, -36.304*LN(P559)+310.72)</f>
        <v>1.5118183788249</v>
      </c>
      <c r="BK559" s="0" t="e">
        <f aca="false">BF559^0.04*BG559^0.22*BH559^0.51*BI559^0.06*BJ559^0.17</f>
        <v>#VALUE!</v>
      </c>
      <c r="BL559" s="0" t="e">
        <f aca="false">IF(BK559&gt;=90, "Very Good", IF(BK559&gt;=80, "Good", IF(BK559&gt;=70, "Slightly Good", IF(BK559&gt;=60, "Average", IF(BK559&gt;=50, "Slightly Poor", IF(BK559&gt;=40, "Poor", "Very Poor"))))))</f>
        <v>#VALUE!</v>
      </c>
      <c r="BM559" s="0" t="n">
        <f aca="false">IF(P559&lt;=1000, -6.942*LN(P559)+107.59, IF(AND(P559&gt;1000, P559&lt;=5213),-36.304*LN(P559)+310.72, IF(P559&gt;5213, 10)))</f>
        <v>1.5118183788249</v>
      </c>
      <c r="BN559" s="0" t="e">
        <f aca="false">BF559^0.04*BG559^0.22*BH559^0.51*BI559^0.06*BM559^0.17</f>
        <v>#VALUE!</v>
      </c>
      <c r="BO559" s="0" t="e">
        <f aca="false">IF(BN559&gt;=90, "Very Good", IF(BN559&gt;=80, "Good", IF(BN559&gt;=70, "Slightly Good", IF(BN559&gt;=60, "Average", IF(BN559&gt;=50, "Slightly Poor", IF(BN559&gt;=40, "Poor", "Very Poor"))))))</f>
        <v>#VALUE!</v>
      </c>
      <c r="BP559" s="0" t="n">
        <f aca="false">IF(AJ559&lt;=1000, -6.942*LN(AJ559)+107.59, IF(AND(AJ559&gt;1000, AJ559&lt;=5213),-36.304*LN(AJ559)+310.72, IF(AJ559&gt;5213, 10)))</f>
        <v>69.5434045941599</v>
      </c>
      <c r="BQ559" s="0" t="e">
        <f aca="false">BF559^0.04*BG559^0.22*BH559^0.51*BI559^0.06*BP559^0.17</f>
        <v>#VALUE!</v>
      </c>
      <c r="BR559" s="0" t="e">
        <f aca="false">IF(BQ559&gt;=90, "Very Good", IF(BQ559&gt;=80, "Good", IF(BQ559&gt;=70, "Slightly Good", IF(BQ559&gt;=60, "Average", IF(BQ559&gt;=50, "Slightly Poor", IF(BQ559&gt;=40, "Poor", "Very Poor"))))))</f>
        <v>#VALUE!</v>
      </c>
      <c r="BT559" s="0" t="n">
        <f aca="false">9.81*LN(AH559)+30.6</f>
        <v>45.1345405464666</v>
      </c>
      <c r="BU559" s="0" t="str">
        <f aca="false">IF(BT559&lt;30, "Clean water", IF(AND(BT559&gt;=30, BT559&lt;40), "Hypolimia", IF(AND(BT559&gt;=40,BT559&lt;50), "Mesotrophic", IF(AND(BT559&gt;=50, BT559&lt;70), "Eutrophic", IF(BT559&gt;70,"Hypertrophic")))))</f>
        <v>Mesotrophic</v>
      </c>
      <c r="BW559" s="0" t="str">
        <f aca="false">IF(G559/H559&gt;=1, "PLS CHECK", "")</f>
        <v/>
      </c>
      <c r="BX559" s="0" t="str">
        <f aca="false">IF(AC559/J559&gt;=1, "PLS CHECK", "")</f>
        <v/>
      </c>
      <c r="BY559" s="0" t="str">
        <f aca="false">IF(AE559/J559&gt;=1, "PLS CHECK", "")</f>
        <v/>
      </c>
      <c r="BZ559" s="0" t="str">
        <f aca="false">IF(AD559/J559&gt;=1, "PLS CHECK", "")</f>
        <v/>
      </c>
      <c r="CA559" s="0" t="str">
        <f aca="false">IF(AF559/K559&gt;=1, "PLS CHECK", "")</f>
        <v/>
      </c>
      <c r="CB559" s="0" t="str">
        <f aca="false">IF(AG559/K559&gt;=1, "PLS CHECK", "")</f>
        <v/>
      </c>
    </row>
    <row r="560" customFormat="false" ht="12.5" hidden="false" customHeight="false" outlineLevel="0" collapsed="false">
      <c r="A560" s="0" t="n">
        <v>557</v>
      </c>
      <c r="B560" s="15" t="s">
        <v>137</v>
      </c>
      <c r="C560" s="16" t="s">
        <v>138</v>
      </c>
      <c r="D560" s="0" t="s">
        <v>159</v>
      </c>
      <c r="E560" s="0" t="n">
        <v>8</v>
      </c>
      <c r="F560" s="0" t="n">
        <v>8</v>
      </c>
      <c r="G560" s="37"/>
      <c r="H560" s="37"/>
      <c r="I560" s="37"/>
      <c r="J560" s="0" t="n">
        <v>6.611</v>
      </c>
      <c r="K560" s="0" t="n">
        <v>0.117</v>
      </c>
      <c r="L560" s="37"/>
      <c r="M560" s="0" t="n">
        <v>26.5</v>
      </c>
      <c r="O560" s="0" t="n">
        <v>550</v>
      </c>
      <c r="BD560" s="0" t="n">
        <v>5.957</v>
      </c>
      <c r="BF560" s="0" t="n">
        <f aca="false">IF(E560&lt;11,-3.6797*E560^2+48.115*E560-53.83,280.92*EXP(-0.2027*E560))</f>
        <v>95.5892</v>
      </c>
      <c r="BG560" s="0" t="n">
        <f aca="false">32.208*LN(F560)+21.438</f>
        <v>88.4126531744242</v>
      </c>
      <c r="BH560" s="0" t="n">
        <f aca="false">IF(G560&lt;=2, -10*G560+100, 88.958*EXP(-0.0755*G560))</f>
        <v>100</v>
      </c>
      <c r="BI560" s="0" t="n">
        <f aca="false">IF(I560&lt;=100, 0.0053*(I560)^2-1.0332*I560+100.76, 122.82*EXP(-0.0092*I560))</f>
        <v>100.76</v>
      </c>
      <c r="BJ560" s="0" t="e">
        <f aca="false">IF(P560&lt;=1000, -6.942*LN(P560)+107.59, -36.304*LN(P560)+310.72)</f>
        <v>#VALUE!</v>
      </c>
      <c r="BK560" s="0" t="e">
        <f aca="false">BF560^0.04*BG560^0.22*BH560^0.51*BI560^0.06*BJ560^0.17</f>
        <v>#VALUE!</v>
      </c>
      <c r="BL560" s="0" t="e">
        <f aca="false">IF(BK560&gt;=90, "Very Good", IF(BK560&gt;=80, "Good", IF(BK560&gt;=70, "Slightly Good", IF(BK560&gt;=60, "Average", IF(BK560&gt;=50, "Slightly Poor", IF(BK560&gt;=40, "Poor", "Very Poor"))))))</f>
        <v>#VALUE!</v>
      </c>
      <c r="BM560" s="0" t="e">
        <f aca="false">IF(P560&lt;=1000, -6.942*LN(P560)+107.59, IF(AND(P560&gt;1000, P560&lt;=5213),-36.304*LN(P560)+310.72, IF(P560&gt;5213, 10)))</f>
        <v>#VALUE!</v>
      </c>
      <c r="BN560" s="0" t="e">
        <f aca="false">BF560^0.04*BG560^0.22*BH560^0.51*BI560^0.06*BM560^0.17</f>
        <v>#VALUE!</v>
      </c>
      <c r="BO560" s="0" t="e">
        <f aca="false">IF(BN560&gt;=90, "Very Good", IF(BN560&gt;=80, "Good", IF(BN560&gt;=70, "Slightly Good", IF(BN560&gt;=60, "Average", IF(BN560&gt;=50, "Slightly Poor", IF(BN560&gt;=40, "Poor", "Very Poor"))))))</f>
        <v>#VALUE!</v>
      </c>
      <c r="BP560" s="0" t="e">
        <f aca="false">IF(AJ560&lt;=1000, -6.942*LN(AJ560)+107.59, IF(AND(AJ560&gt;1000, AJ560&lt;=5213),-36.304*LN(AJ560)+310.72, IF(AJ560&gt;5213, 10)))</f>
        <v>#VALUE!</v>
      </c>
      <c r="BQ560" s="0" t="e">
        <f aca="false">BF560^0.04*BG560^0.22*BH560^0.51*BI560^0.06*BP560^0.17</f>
        <v>#VALUE!</v>
      </c>
      <c r="BR560" s="0" t="e">
        <f aca="false">IF(BQ560&gt;=90, "Very Good", IF(BQ560&gt;=80, "Good", IF(BQ560&gt;=70, "Slightly Good", IF(BQ560&gt;=60, "Average", IF(BQ560&gt;=50, "Slightly Poor", IF(BQ560&gt;=40, "Poor", "Very Poor"))))))</f>
        <v>#VALUE!</v>
      </c>
      <c r="BT560" s="0" t="e">
        <f aca="false">9.81*LN(AH560)+30.6</f>
        <v>#VALUE!</v>
      </c>
      <c r="BU560" s="0" t="e">
        <f aca="false">IF(BT560&lt;30, "Clean water", IF(AND(BT560&gt;=30, BT560&lt;40), "Hypolimia", IF(AND(BT560&gt;=40,BT560&lt;50), "Mesotrophic", IF(AND(BT560&gt;=50, BT560&lt;70), "Eutrophic", IF(BT560&gt;70,"Hypertrophic")))))</f>
        <v>#VALUE!</v>
      </c>
      <c r="BW560" s="0" t="e">
        <f aca="false">IF(G560/H560&gt;=1, "PLS CHECK", "")</f>
        <v>#DIV/0!</v>
      </c>
      <c r="BX560" s="0" t="str">
        <f aca="false">IF(AC560/J560&gt;=1, "PLS CHECK", "")</f>
        <v/>
      </c>
      <c r="BY560" s="0" t="str">
        <f aca="false">IF(AE560/J560&gt;=1, "PLS CHECK", "")</f>
        <v/>
      </c>
      <c r="BZ560" s="0" t="str">
        <f aca="false">IF(AD560/J560&gt;=1, "PLS CHECK", "")</f>
        <v/>
      </c>
      <c r="CA560" s="0" t="str">
        <f aca="false">IF(AF560/K560&gt;=1, "PLS CHECK", "")</f>
        <v/>
      </c>
      <c r="CB560" s="0" t="str">
        <f aca="false">IF(AG560/K560&gt;=1, "PLS CHECK", "")</f>
        <v/>
      </c>
    </row>
    <row r="561" customFormat="false" ht="12.5" hidden="false" customHeight="false" outlineLevel="0" collapsed="false">
      <c r="A561" s="0" t="n">
        <v>558</v>
      </c>
      <c r="B561" s="15" t="s">
        <v>93</v>
      </c>
      <c r="C561" s="16" t="s">
        <v>94</v>
      </c>
      <c r="D561" s="0" t="s">
        <v>159</v>
      </c>
      <c r="E561" s="0" t="n">
        <v>7.8</v>
      </c>
      <c r="F561" s="0" t="n">
        <v>8.2</v>
      </c>
      <c r="G561" s="0" t="n">
        <v>2.4</v>
      </c>
      <c r="H561" s="37"/>
      <c r="I561" s="0" t="n">
        <v>16.8</v>
      </c>
      <c r="J561" s="0" t="n">
        <v>8.003</v>
      </c>
      <c r="K561" s="0" t="n">
        <v>0.193</v>
      </c>
      <c r="L561" s="37"/>
      <c r="M561" s="0" t="n">
        <v>26.7</v>
      </c>
      <c r="N561" s="0" t="n">
        <v>0</v>
      </c>
      <c r="O561" s="0" t="n">
        <v>499</v>
      </c>
      <c r="P561" s="0" t="n">
        <v>12000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0</v>
      </c>
      <c r="V561" s="0" t="n">
        <v>0</v>
      </c>
      <c r="AC561" s="0" t="n">
        <v>7.774</v>
      </c>
      <c r="AD561" s="0" t="n">
        <v>0.572</v>
      </c>
      <c r="AE561" s="0" t="n">
        <v>5.934</v>
      </c>
      <c r="AF561" s="0" t="n">
        <v>0.075</v>
      </c>
      <c r="AG561" s="0" t="n">
        <v>0.049</v>
      </c>
      <c r="AH561" s="0" t="n">
        <v>15.4</v>
      </c>
      <c r="AJ561" s="0" t="n">
        <v>4000</v>
      </c>
      <c r="AP561" s="0" t="n">
        <v>0</v>
      </c>
      <c r="AY561" s="0" t="n">
        <v>0.0004</v>
      </c>
      <c r="BD561" s="0" t="n">
        <v>2.858</v>
      </c>
      <c r="BF561" s="0" t="n">
        <f aca="false">IF(E561&lt;11,-3.6797*E561^2+48.115*E561-53.83,280.92*EXP(-0.2027*E561))</f>
        <v>97.5940520000001</v>
      </c>
      <c r="BG561" s="0" t="n">
        <f aca="false">32.208*LN(F561)+21.438</f>
        <v>89.2079528407348</v>
      </c>
      <c r="BH561" s="0" t="n">
        <f aca="false">IF(G561&lt;=2, -10*G561+100, 88.958*EXP(-0.0755*G561))</f>
        <v>74.2148561832273</v>
      </c>
      <c r="BI561" s="0" t="n">
        <f aca="false">IF(I561&lt;=100, 0.0053*(I561)^2-1.0332*I561+100.76, 122.82*EXP(-0.0092*I561))</f>
        <v>84.898112</v>
      </c>
      <c r="BJ561" s="0" t="n">
        <f aca="false">IF(P561&lt;=1000, -6.942*LN(P561)+107.59, -36.304*LN(P561)+310.72)</f>
        <v>-30.271198662071</v>
      </c>
      <c r="BK561" s="0" t="e">
        <f aca="false">BF561^0.04*BG561^0.22*BH561^0.51*BI561^0.06*BJ561^0.17</f>
        <v>#NUM!</v>
      </c>
      <c r="BL561" s="0" t="e">
        <f aca="false">IF(BK561&gt;=90, "Very Good", IF(BK561&gt;=80, "Good", IF(BK561&gt;=70, "Slightly Good", IF(BK561&gt;=60, "Average", IF(BK561&gt;=50, "Slightly Poor", IF(BK561&gt;=40, "Poor", "Very Poor"))))))</f>
        <v>#NUM!</v>
      </c>
      <c r="BM561" s="0" t="n">
        <f aca="false">IF(P561&lt;=1000, -6.942*LN(P561)+107.59, IF(AND(P561&gt;1000, P561&lt;=5213),-36.304*LN(P561)+310.72, IF(P561&gt;5213, 10)))</f>
        <v>10</v>
      </c>
      <c r="BN561" s="0" t="n">
        <f aca="false">BF561^0.04*BG561^0.22*BH561^0.51*BI561^0.06*BM561^0.17</f>
        <v>56.0208811627242</v>
      </c>
      <c r="BO561" s="0" t="str">
        <f aca="false">IF(BN561&gt;=90, "Very Good", IF(BN561&gt;=80, "Good", IF(BN561&gt;=70, "Slightly Good", IF(BN561&gt;=60, "Average", IF(BN561&gt;=50, "Slightly Poor", IF(BN561&gt;=40, "Poor", "Very Poor"))))))</f>
        <v>Slightly Poor</v>
      </c>
      <c r="BP561" s="0" t="n">
        <f aca="false">IF(AJ561&lt;=1000, -6.942*LN(AJ561)+107.59, IF(AND(AJ561&gt;1000, AJ561&lt;=5213),-36.304*LN(AJ561)+310.72, IF(AJ561&gt;5213, 10)))</f>
        <v>9.61282186573601</v>
      </c>
      <c r="BQ561" s="0" t="n">
        <f aca="false">BF561^0.04*BG561^0.22*BH561^0.51*BI561^0.06*BP561^0.17</f>
        <v>55.6460815281144</v>
      </c>
      <c r="BR561" s="0" t="str">
        <f aca="false">IF(BQ561&gt;=90, "Very Good", IF(BQ561&gt;=80, "Good", IF(BQ561&gt;=70, "Slightly Good", IF(BQ561&gt;=60, "Average", IF(BQ561&gt;=50, "Slightly Poor", IF(BQ561&gt;=40, "Poor", "Very Poor"))))))</f>
        <v>Slightly Poor</v>
      </c>
      <c r="BT561" s="0" t="n">
        <f aca="false">9.81*LN(AH561)+30.6</f>
        <v>57.4241452674061</v>
      </c>
      <c r="BU561" s="0" t="str">
        <f aca="false">IF(BT561&lt;30, "Clean water", IF(AND(BT561&gt;=30, BT561&lt;40), "Hypolimia", IF(AND(BT561&gt;=40,BT561&lt;50), "Mesotrophic", IF(AND(BT561&gt;=50, BT561&lt;70), "Eutrophic", IF(BT561&gt;70,"Hypertrophic")))))</f>
        <v>Eutrophic</v>
      </c>
      <c r="BW561" s="0" t="e">
        <f aca="false">IF(G561/H561&gt;=1, "PLS CHECK", "")</f>
        <v>#DIV/0!</v>
      </c>
      <c r="BX561" s="0" t="str">
        <f aca="false">IF(AC561/J561&gt;=1, "PLS CHECK", "")</f>
        <v/>
      </c>
      <c r="BY561" s="0" t="str">
        <f aca="false">IF(AE561/J561&gt;=1, "PLS CHECK", "")</f>
        <v/>
      </c>
      <c r="BZ561" s="0" t="str">
        <f aca="false">IF(AD561/J561&gt;=1, "PLS CHECK", "")</f>
        <v/>
      </c>
      <c r="CA561" s="0" t="str">
        <f aca="false">IF(AF561/K561&gt;=1, "PLS CHECK", "")</f>
        <v/>
      </c>
      <c r="CB561" s="0" t="str">
        <f aca="false">IF(AG561/K561&gt;=1, "PLS CHECK", "")</f>
        <v/>
      </c>
    </row>
    <row r="562" customFormat="false" ht="12.5" hidden="false" customHeight="false" outlineLevel="0" collapsed="false">
      <c r="A562" s="0" t="n">
        <v>559</v>
      </c>
      <c r="B562" s="15" t="s">
        <v>95</v>
      </c>
      <c r="C562" s="16" t="s">
        <v>96</v>
      </c>
      <c r="D562" s="0" t="s">
        <v>159</v>
      </c>
      <c r="E562" s="0" t="n">
        <v>7.5</v>
      </c>
      <c r="F562" s="37"/>
      <c r="G562" s="0" t="n">
        <v>2</v>
      </c>
      <c r="H562" s="0" t="n">
        <v>7.9</v>
      </c>
      <c r="I562" s="0" t="n">
        <v>14.4</v>
      </c>
      <c r="J562" s="0" t="n">
        <v>5.937</v>
      </c>
      <c r="K562" s="0" t="n">
        <v>0.074</v>
      </c>
      <c r="L562" s="0" t="n">
        <v>5.1</v>
      </c>
      <c r="M562" s="0" t="n">
        <v>24.5</v>
      </c>
      <c r="N562" s="0" t="n">
        <v>0</v>
      </c>
      <c r="O562" s="37"/>
      <c r="P562" s="0" t="n">
        <v>6000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V562" s="0" t="n">
        <v>0</v>
      </c>
      <c r="AC562" s="0" t="n">
        <v>5.849</v>
      </c>
      <c r="AD562" s="0" t="n">
        <v>0.243</v>
      </c>
      <c r="AE562" s="0" t="n">
        <v>4.392</v>
      </c>
      <c r="AF562" s="0" t="n">
        <v>0.051</v>
      </c>
      <c r="AG562" s="0" t="n">
        <v>0.04</v>
      </c>
      <c r="AH562" s="0" t="n">
        <v>9.8</v>
      </c>
      <c r="AJ562" s="0" t="n">
        <v>200</v>
      </c>
      <c r="AP562" s="0" t="n">
        <v>0</v>
      </c>
      <c r="AY562" s="0" t="n">
        <v>0</v>
      </c>
      <c r="BF562" s="0" t="n">
        <f aca="false">IF(E562&lt;11,-3.6797*E562^2+48.115*E562-53.83,280.92*EXP(-0.2027*E562))</f>
        <v>100.049375</v>
      </c>
      <c r="BG562" s="0" t="e">
        <f aca="false">32.208*LN(F562)+21.438</f>
        <v>#VALUE!</v>
      </c>
      <c r="BH562" s="0" t="n">
        <f aca="false">IF(G562&lt;=2, -10*G562+100, 88.958*EXP(-0.0755*G562))</f>
        <v>80</v>
      </c>
      <c r="BI562" s="0" t="n">
        <f aca="false">IF(I562&lt;=100, 0.0053*(I562)^2-1.0332*I562+100.76, 122.82*EXP(-0.0092*I562))</f>
        <v>86.980928</v>
      </c>
      <c r="BJ562" s="0" t="n">
        <f aca="false">IF(P562&lt;=1000, -6.942*LN(P562)+107.59, -36.304*LN(P562)+310.72)</f>
        <v>-5.10718341902276</v>
      </c>
      <c r="BK562" s="0" t="e">
        <f aca="false">BF562^0.04*BG562^0.22*BH562^0.51*BI562^0.06*BJ562^0.17</f>
        <v>#VALUE!</v>
      </c>
      <c r="BL562" s="0" t="e">
        <f aca="false">IF(BK562&gt;=90, "Very Good", IF(BK562&gt;=80, "Good", IF(BK562&gt;=70, "Slightly Good", IF(BK562&gt;=60, "Average", IF(BK562&gt;=50, "Slightly Poor", IF(BK562&gt;=40, "Poor", "Very Poor"))))))</f>
        <v>#VALUE!</v>
      </c>
      <c r="BM562" s="0" t="n">
        <f aca="false">IF(P562&lt;=1000, -6.942*LN(P562)+107.59, IF(AND(P562&gt;1000, P562&lt;=5213),-36.304*LN(P562)+310.72, IF(P562&gt;5213, 10)))</f>
        <v>10</v>
      </c>
      <c r="BN562" s="0" t="e">
        <f aca="false">BF562^0.04*BG562^0.22*BH562^0.51*BI562^0.06*BM562^0.17</f>
        <v>#VALUE!</v>
      </c>
      <c r="BO562" s="0" t="e">
        <f aca="false">IF(BN562&gt;=90, "Very Good", IF(BN562&gt;=80, "Good", IF(BN562&gt;=70, "Slightly Good", IF(BN562&gt;=60, "Average", IF(BN562&gt;=50, "Slightly Poor", IF(BN562&gt;=40, "Poor", "Very Poor"))))))</f>
        <v>#VALUE!</v>
      </c>
      <c r="BP562" s="0" t="n">
        <f aca="false">IF(AJ562&lt;=1000, -6.942*LN(AJ562)+107.59, IF(AND(AJ562&gt;1000, AJ562&lt;=5213),-36.304*LN(AJ562)+310.72, IF(AJ562&gt;5213, 10)))</f>
        <v>70.8090808414235</v>
      </c>
      <c r="BQ562" s="0" t="e">
        <f aca="false">BF562^0.04*BG562^0.22*BH562^0.51*BI562^0.06*BP562^0.17</f>
        <v>#VALUE!</v>
      </c>
      <c r="BR562" s="0" t="e">
        <f aca="false">IF(BQ562&gt;=90, "Very Good", IF(BQ562&gt;=80, "Good", IF(BQ562&gt;=70, "Slightly Good", IF(BQ562&gt;=60, "Average", IF(BQ562&gt;=50, "Slightly Poor", IF(BQ562&gt;=40, "Poor", "Very Poor"))))))</f>
        <v>#VALUE!</v>
      </c>
      <c r="BT562" s="0" t="n">
        <f aca="false">9.81*LN(AH562)+30.6</f>
        <v>52.9901712034867</v>
      </c>
      <c r="BU562" s="0" t="str">
        <f aca="false">IF(BT562&lt;30, "Clean water", IF(AND(BT562&gt;=30, BT562&lt;40), "Hypolimia", IF(AND(BT562&gt;=40,BT562&lt;50), "Mesotrophic", IF(AND(BT562&gt;=50, BT562&lt;70), "Eutrophic", IF(BT562&gt;70,"Hypertrophic")))))</f>
        <v>Eutrophic</v>
      </c>
      <c r="BW562" s="0" t="str">
        <f aca="false">IF(G562/H562&gt;=1, "PLS CHECK", "")</f>
        <v/>
      </c>
      <c r="BX562" s="0" t="str">
        <f aca="false">IF(AC562/J562&gt;=1, "PLS CHECK", "")</f>
        <v/>
      </c>
      <c r="BY562" s="0" t="str">
        <f aca="false">IF(AE562/J562&gt;=1, "PLS CHECK", "")</f>
        <v/>
      </c>
      <c r="BZ562" s="0" t="str">
        <f aca="false">IF(AD562/J562&gt;=1, "PLS CHECK", "")</f>
        <v/>
      </c>
      <c r="CA562" s="0" t="str">
        <f aca="false">IF(AF562/K562&gt;=1, "PLS CHECK", "")</f>
        <v/>
      </c>
      <c r="CB562" s="0" t="str">
        <f aca="false">IF(AG562/K562&gt;=1, "PLS CHECK", "")</f>
        <v/>
      </c>
    </row>
    <row r="563" customFormat="false" ht="12.5" hidden="false" customHeight="false" outlineLevel="0" collapsed="false">
      <c r="A563" s="0" t="n">
        <v>560</v>
      </c>
      <c r="B563" s="15" t="s">
        <v>97</v>
      </c>
      <c r="C563" s="16" t="s">
        <v>98</v>
      </c>
      <c r="D563" s="0" t="s">
        <v>159</v>
      </c>
      <c r="E563" s="37"/>
      <c r="F563" s="0" t="n">
        <v>11.2</v>
      </c>
      <c r="G563" s="0" t="n">
        <v>0.8</v>
      </c>
      <c r="H563" s="0" t="n">
        <v>4</v>
      </c>
      <c r="I563" s="0" t="n">
        <v>2.8</v>
      </c>
      <c r="J563" s="37"/>
      <c r="K563" s="0" t="n">
        <v>0.023</v>
      </c>
      <c r="L563" s="0" t="n">
        <v>1.8</v>
      </c>
      <c r="M563" s="0" t="n">
        <v>22.3</v>
      </c>
      <c r="N563" s="0" t="n">
        <v>0</v>
      </c>
      <c r="O563" s="37"/>
      <c r="P563" s="0" t="n">
        <v>1100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V563" s="0" t="n">
        <v>0</v>
      </c>
      <c r="AC563" s="37"/>
      <c r="AD563" s="0" t="n">
        <v>0.039</v>
      </c>
      <c r="AE563" s="37"/>
      <c r="AF563" s="0" t="n">
        <v>0.021</v>
      </c>
      <c r="AG563" s="0" t="n">
        <v>0.005</v>
      </c>
      <c r="AH563" s="0" t="n">
        <v>8.2</v>
      </c>
      <c r="AJ563" s="37"/>
      <c r="AP563" s="0" t="n">
        <v>0</v>
      </c>
      <c r="AY563" s="0" t="n">
        <v>0</v>
      </c>
      <c r="BF563" s="0" t="n">
        <f aca="false">IF(E563&lt;11,-3.6797*E563^2+48.115*E563-53.83,280.92*EXP(-0.2027*E563))</f>
        <v>-53.83</v>
      </c>
      <c r="BG563" s="0" t="n">
        <f aca="false">32.208*LN(F563)+21.438</f>
        <v>99.2497509715202</v>
      </c>
      <c r="BH563" s="0" t="n">
        <f aca="false">IF(G563&lt;=2, -10*G563+100, 88.958*EXP(-0.0755*G563))</f>
        <v>92</v>
      </c>
      <c r="BI563" s="0" t="n">
        <f aca="false">IF(I563&lt;=100, 0.0053*(I563)^2-1.0332*I563+100.76, 122.82*EXP(-0.0092*I563))</f>
        <v>97.908592</v>
      </c>
      <c r="BJ563" s="0" t="n">
        <f aca="false">IF(P563&lt;=1000, -6.942*LN(P563)+107.59, -36.304*LN(P563)+310.72)</f>
        <v>56.4807115842163</v>
      </c>
      <c r="BK563" s="0" t="n">
        <f aca="false">BF563^0.04*BG563^0.22*BH563^0.51*BI563^0.06*BJ563^0.17</f>
        <v>-84.5912643543507</v>
      </c>
      <c r="BL563" s="0" t="str">
        <f aca="false">IF(BK563&gt;=90, "Very Good", IF(BK563&gt;=80, "Good", IF(BK563&gt;=70, "Slightly Good", IF(BK563&gt;=60, "Average", IF(BK563&gt;=50, "Slightly Poor", IF(BK563&gt;=40, "Poor", "Very Poor"))))))</f>
        <v>Very Poor</v>
      </c>
      <c r="BM563" s="0" t="n">
        <f aca="false">IF(P563&lt;=1000, -6.942*LN(P563)+107.59, IF(AND(P563&gt;1000, P563&lt;=5213),-36.304*LN(P563)+310.72, IF(P563&gt;5213, 10)))</f>
        <v>56.4807115842163</v>
      </c>
      <c r="BN563" s="0" t="n">
        <f aca="false">BF563^0.04*BG563^0.22*BH563^0.51*BI563^0.06*BM563^0.17</f>
        <v>-84.5912643543507</v>
      </c>
      <c r="BO563" s="0" t="str">
        <f aca="false">IF(BN563&gt;=90, "Very Good", IF(BN563&gt;=80, "Good", IF(BN563&gt;=70, "Slightly Good", IF(BN563&gt;=60, "Average", IF(BN563&gt;=50, "Slightly Poor", IF(BN563&gt;=40, "Poor", "Very Poor"))))))</f>
        <v>Very Poor</v>
      </c>
      <c r="BP563" s="0" t="e">
        <f aca="false">IF(AJ563&lt;=1000, -6.942*LN(AJ563)+107.59, IF(AND(AJ563&gt;1000, AJ563&lt;=5213),-36.304*LN(AJ563)+310.72, IF(AJ563&gt;5213, 10)))</f>
        <v>#VALUE!</v>
      </c>
      <c r="BQ563" s="0" t="e">
        <f aca="false">BF563^0.04*BG563^0.22*BH563^0.51*BI563^0.06*BP563^0.17</f>
        <v>#VALUE!</v>
      </c>
      <c r="BR563" s="0" t="e">
        <f aca="false">IF(BQ563&gt;=90, "Very Good", IF(BQ563&gt;=80, "Good", IF(BQ563&gt;=70, "Slightly Good", IF(BQ563&gt;=60, "Average", IF(BQ563&gt;=50, "Slightly Poor", IF(BQ563&gt;=40, "Poor", "Very Poor"))))))</f>
        <v>#VALUE!</v>
      </c>
      <c r="BT563" s="0" t="n">
        <f aca="false">9.81*LN(AH563)+30.6</f>
        <v>51.2415560533907</v>
      </c>
      <c r="BU563" s="0" t="str">
        <f aca="false">IF(BT563&lt;30, "Clean water", IF(AND(BT563&gt;=30, BT563&lt;40), "Hypolimia", IF(AND(BT563&gt;=40,BT563&lt;50), "Mesotrophic", IF(AND(BT563&gt;=50, BT563&lt;70), "Eutrophic", IF(BT563&gt;70,"Hypertrophic")))))</f>
        <v>Eutrophic</v>
      </c>
      <c r="BW563" s="0" t="str">
        <f aca="false">IF(G563/H563&gt;=1, "PLS CHECK", "")</f>
        <v/>
      </c>
      <c r="BX563" s="0" t="e">
        <f aca="false">IF(AC563/J563&gt;=1, "PLS CHECK", "")</f>
        <v>#DIV/0!</v>
      </c>
      <c r="BY563" s="0" t="e">
        <f aca="false">IF(AE563/J563&gt;=1, "PLS CHECK", "")</f>
        <v>#DIV/0!</v>
      </c>
      <c r="BZ563" s="0" t="e">
        <f aca="false">IF(AD563/J563&gt;=1, "PLS CHECK", "")</f>
        <v>#DIV/0!</v>
      </c>
      <c r="CA563" s="0" t="str">
        <f aca="false">IF(AF563/K563&gt;=1, "PLS CHECK", "")</f>
        <v/>
      </c>
      <c r="CB563" s="0" t="str">
        <f aca="false">IF(AG563/K563&gt;=1, "PLS CHECK", "")</f>
        <v/>
      </c>
    </row>
    <row r="564" customFormat="false" ht="12.5" hidden="false" customHeight="false" outlineLevel="0" collapsed="false">
      <c r="A564" s="0" t="n">
        <v>561</v>
      </c>
      <c r="B564" s="15" t="s">
        <v>99</v>
      </c>
      <c r="C564" s="16" t="s">
        <v>100</v>
      </c>
      <c r="D564" s="0" t="s">
        <v>159</v>
      </c>
      <c r="E564" s="37"/>
      <c r="F564" s="0" t="n">
        <v>7.7</v>
      </c>
      <c r="G564" s="0" t="n">
        <v>3.1</v>
      </c>
      <c r="H564" s="0" t="n">
        <v>6.1</v>
      </c>
      <c r="I564" s="0" t="n">
        <v>19.9</v>
      </c>
      <c r="J564" s="0" t="n">
        <v>5.752</v>
      </c>
      <c r="K564" s="0" t="n">
        <v>0.192</v>
      </c>
      <c r="L564" s="0" t="n">
        <v>3.7</v>
      </c>
      <c r="M564" s="0" t="n">
        <v>24.2</v>
      </c>
      <c r="O564" s="0" t="n">
        <v>471</v>
      </c>
      <c r="BD564" s="0" t="n">
        <v>0.52</v>
      </c>
      <c r="BF564" s="0" t="n">
        <f aca="false">IF(E564&lt;11,-3.6797*E564^2+48.115*E564-53.83,280.92*EXP(-0.2027*E564))</f>
        <v>-53.83</v>
      </c>
      <c r="BG564" s="0" t="n">
        <f aca="false">32.208*LN(F564)+21.438</f>
        <v>87.1816243519112</v>
      </c>
      <c r="BH564" s="0" t="n">
        <f aca="false">IF(G564&lt;=2, -10*G564+100, 88.958*EXP(-0.0755*G564))</f>
        <v>70.3944446082144</v>
      </c>
      <c r="BI564" s="0" t="n">
        <f aca="false">IF(I564&lt;=100, 0.0053*(I564)^2-1.0332*I564+100.76, 122.82*EXP(-0.0092*I564))</f>
        <v>82.298173</v>
      </c>
      <c r="BJ564" s="0" t="e">
        <f aca="false">IF(P564&lt;=1000, -6.942*LN(P564)+107.59, -36.304*LN(P564)+310.72)</f>
        <v>#VALUE!</v>
      </c>
      <c r="BK564" s="0" t="e">
        <f aca="false">BF564^0.04*BG564^0.22*BH564^0.51*BI564^0.06*BJ564^0.17</f>
        <v>#VALUE!</v>
      </c>
      <c r="BL564" s="0" t="e">
        <f aca="false">IF(BK564&gt;=90, "Very Good", IF(BK564&gt;=80, "Good", IF(BK564&gt;=70, "Slightly Good", IF(BK564&gt;=60, "Average", IF(BK564&gt;=50, "Slightly Poor", IF(BK564&gt;=40, "Poor", "Very Poor"))))))</f>
        <v>#VALUE!</v>
      </c>
      <c r="BM564" s="0" t="e">
        <f aca="false">IF(P564&lt;=1000, -6.942*LN(P564)+107.59, IF(AND(P564&gt;1000, P564&lt;=5213),-36.304*LN(P564)+310.72, IF(P564&gt;5213, 10)))</f>
        <v>#VALUE!</v>
      </c>
      <c r="BN564" s="0" t="e">
        <f aca="false">BF564^0.04*BG564^0.22*BH564^0.51*BI564^0.06*BM564^0.17</f>
        <v>#VALUE!</v>
      </c>
      <c r="BO564" s="0" t="e">
        <f aca="false">IF(BN564&gt;=90, "Very Good", IF(BN564&gt;=80, "Good", IF(BN564&gt;=70, "Slightly Good", IF(BN564&gt;=60, "Average", IF(BN564&gt;=50, "Slightly Poor", IF(BN564&gt;=40, "Poor", "Very Poor"))))))</f>
        <v>#VALUE!</v>
      </c>
      <c r="BP564" s="0" t="e">
        <f aca="false">IF(AJ564&lt;=1000, -6.942*LN(AJ564)+107.59, IF(AND(AJ564&gt;1000, AJ564&lt;=5213),-36.304*LN(AJ564)+310.72, IF(AJ564&gt;5213, 10)))</f>
        <v>#VALUE!</v>
      </c>
      <c r="BQ564" s="0" t="e">
        <f aca="false">BF564^0.04*BG564^0.22*BH564^0.51*BI564^0.06*BP564^0.17</f>
        <v>#VALUE!</v>
      </c>
      <c r="BR564" s="0" t="e">
        <f aca="false">IF(BQ564&gt;=90, "Very Good", IF(BQ564&gt;=80, "Good", IF(BQ564&gt;=70, "Slightly Good", IF(BQ564&gt;=60, "Average", IF(BQ564&gt;=50, "Slightly Poor", IF(BQ564&gt;=40, "Poor", "Very Poor"))))))</f>
        <v>#VALUE!</v>
      </c>
      <c r="BT564" s="0" t="e">
        <f aca="false">9.81*LN(AH564)+30.6</f>
        <v>#VALUE!</v>
      </c>
      <c r="BU564" s="0" t="e">
        <f aca="false">IF(BT564&lt;30, "Clean water", IF(AND(BT564&gt;=30, BT564&lt;40), "Hypolimia", IF(AND(BT564&gt;=40,BT564&lt;50), "Mesotrophic", IF(AND(BT564&gt;=50, BT564&lt;70), "Eutrophic", IF(BT564&gt;70,"Hypertrophic")))))</f>
        <v>#VALUE!</v>
      </c>
      <c r="BW564" s="0" t="str">
        <f aca="false">IF(G564/H564&gt;=1, "PLS CHECK", "")</f>
        <v/>
      </c>
      <c r="BX564" s="0" t="str">
        <f aca="false">IF(AC564/J564&gt;=1, "PLS CHECK", "")</f>
        <v/>
      </c>
      <c r="BY564" s="0" t="str">
        <f aca="false">IF(AE564/J564&gt;=1, "PLS CHECK", "")</f>
        <v/>
      </c>
      <c r="BZ564" s="0" t="str">
        <f aca="false">IF(AD564/J564&gt;=1, "PLS CHECK", "")</f>
        <v/>
      </c>
      <c r="CA564" s="0" t="str">
        <f aca="false">IF(AF564/K564&gt;=1, "PLS CHECK", "")</f>
        <v/>
      </c>
      <c r="CB564" s="0" t="str">
        <f aca="false">IF(AG564/K564&gt;=1, "PLS CHECK", "")</f>
        <v/>
      </c>
    </row>
    <row r="565" customFormat="false" ht="12.5" hidden="false" customHeight="false" outlineLevel="0" collapsed="false">
      <c r="A565" s="0" t="n">
        <v>562</v>
      </c>
      <c r="B565" s="15" t="s">
        <v>99</v>
      </c>
      <c r="C565" s="16" t="s">
        <v>100</v>
      </c>
      <c r="D565" s="0" t="s">
        <v>159</v>
      </c>
      <c r="E565" s="0" t="n">
        <v>7.7</v>
      </c>
      <c r="F565" s="0" t="n">
        <v>9.3</v>
      </c>
      <c r="G565" s="0" t="n">
        <v>0.9</v>
      </c>
      <c r="H565" s="0" t="n">
        <v>3.7</v>
      </c>
      <c r="I565" s="0" t="n">
        <v>10.2</v>
      </c>
      <c r="J565" s="0" t="n">
        <v>4.388</v>
      </c>
      <c r="K565" s="0" t="n">
        <v>0.053</v>
      </c>
      <c r="L565" s="0" t="n">
        <v>2.5</v>
      </c>
      <c r="M565" s="0" t="n">
        <v>22.4</v>
      </c>
      <c r="N565" s="0" t="n">
        <v>0</v>
      </c>
      <c r="O565" s="0" t="n">
        <v>547</v>
      </c>
      <c r="P565" s="0" t="n">
        <v>14000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V565" s="0" t="n">
        <v>0</v>
      </c>
      <c r="AC565" s="0" t="n">
        <v>4.249</v>
      </c>
      <c r="AD565" s="0" t="n">
        <v>0.036</v>
      </c>
      <c r="AE565" s="0" t="n">
        <v>3.4</v>
      </c>
      <c r="AF565" s="0" t="n">
        <v>0.03</v>
      </c>
      <c r="AG565" s="0" t="n">
        <v>0.025</v>
      </c>
      <c r="AH565" s="0" t="n">
        <v>6.8</v>
      </c>
      <c r="AJ565" s="0" t="n">
        <v>1000</v>
      </c>
      <c r="AP565" s="0" t="n">
        <v>0</v>
      </c>
      <c r="AY565" s="0" t="n">
        <v>0</v>
      </c>
      <c r="BF565" s="0" t="n">
        <f aca="false">IF(E565&lt;11,-3.6797*E565^2+48.115*E565-53.83,280.92*EXP(-0.2027*E565))</f>
        <v>98.486087</v>
      </c>
      <c r="BG565" s="0" t="n">
        <f aca="false">32.208*LN(F565)+21.438</f>
        <v>93.2623038003278</v>
      </c>
      <c r="BH565" s="0" t="n">
        <f aca="false">IF(G565&lt;=2, -10*G565+100, 88.958*EXP(-0.0755*G565))</f>
        <v>91</v>
      </c>
      <c r="BI565" s="0" t="n">
        <f aca="false">IF(I565&lt;=100, 0.0053*(I565)^2-1.0332*I565+100.76, 122.82*EXP(-0.0092*I565))</f>
        <v>90.772772</v>
      </c>
      <c r="BJ565" s="0" t="n">
        <f aca="false">IF(P565&lt;=1000, -6.942*LN(P565)+107.59, -36.304*LN(P565)+310.72)</f>
        <v>-35.8674849425199</v>
      </c>
      <c r="BK565" s="0" t="e">
        <f aca="false">BF565^0.04*BG565^0.22*BH565^0.51*BI565^0.06*BJ565^0.17</f>
        <v>#NUM!</v>
      </c>
      <c r="BL565" s="0" t="e">
        <f aca="false">IF(BK565&gt;=90, "Very Good", IF(BK565&gt;=80, "Good", IF(BK565&gt;=70, "Slightly Good", IF(BK565&gt;=60, "Average", IF(BK565&gt;=50, "Slightly Poor", IF(BK565&gt;=40, "Poor", "Very Poor"))))))</f>
        <v>#NUM!</v>
      </c>
      <c r="BM565" s="0" t="n">
        <f aca="false">IF(P565&lt;=1000, -6.942*LN(P565)+107.59, IF(AND(P565&gt;1000, P565&lt;=5213),-36.304*LN(P565)+310.72, IF(P565&gt;5213, 10)))</f>
        <v>10</v>
      </c>
      <c r="BN565" s="0" t="n">
        <f aca="false">BF565^0.04*BG565^0.22*BH565^0.51*BI565^0.06*BM565^0.17</f>
        <v>63.0461820825826</v>
      </c>
      <c r="BO565" s="0" t="str">
        <f aca="false">IF(BN565&gt;=90, "Very Good", IF(BN565&gt;=80, "Good", IF(BN565&gt;=70, "Slightly Good", IF(BN565&gt;=60, "Average", IF(BN565&gt;=50, "Slightly Poor", IF(BN565&gt;=40, "Poor", "Very Poor"))))))</f>
        <v>Average</v>
      </c>
      <c r="BP565" s="0" t="n">
        <f aca="false">IF(AJ565&lt;=1000, -6.942*LN(AJ565)+107.59, IF(AND(AJ565&gt;1000, AJ565&lt;=5213),-36.304*LN(AJ565)+310.72, IF(AJ565&gt;5213, 10)))</f>
        <v>59.636362853306</v>
      </c>
      <c r="BQ565" s="0" t="n">
        <f aca="false">BF565^0.04*BG565^0.22*BH565^0.51*BI565^0.06*BP565^0.17</f>
        <v>85.4074365869554</v>
      </c>
      <c r="BR565" s="0" t="str">
        <f aca="false">IF(BQ565&gt;=90, "Very Good", IF(BQ565&gt;=80, "Good", IF(BQ565&gt;=70, "Slightly Good", IF(BQ565&gt;=60, "Average", IF(BQ565&gt;=50, "Slightly Poor", IF(BQ565&gt;=40, "Poor", "Very Poor"))))))</f>
        <v>Good</v>
      </c>
      <c r="BT565" s="0" t="n">
        <f aca="false">9.81*LN(AH565)+30.6</f>
        <v>49.405010825506</v>
      </c>
      <c r="BU565" s="0" t="str">
        <f aca="false">IF(BT565&lt;30, "Clean water", IF(AND(BT565&gt;=30, BT565&lt;40), "Hypolimia", IF(AND(BT565&gt;=40,BT565&lt;50), "Mesotrophic", IF(AND(BT565&gt;=50, BT565&lt;70), "Eutrophic", IF(BT565&gt;70,"Hypertrophic")))))</f>
        <v>Mesotrophic</v>
      </c>
      <c r="BW565" s="0" t="str">
        <f aca="false">IF(G565/H565&gt;=1, "PLS CHECK", "")</f>
        <v/>
      </c>
      <c r="BX565" s="0" t="str">
        <f aca="false">IF(AC565/J565&gt;=1, "PLS CHECK", "")</f>
        <v/>
      </c>
      <c r="BY565" s="0" t="str">
        <f aca="false">IF(AE565/J565&gt;=1, "PLS CHECK", "")</f>
        <v/>
      </c>
      <c r="BZ565" s="0" t="str">
        <f aca="false">IF(AD565/J565&gt;=1, "PLS CHECK", "")</f>
        <v/>
      </c>
      <c r="CA565" s="0" t="str">
        <f aca="false">IF(AF565/K565&gt;=1, "PLS CHECK", "")</f>
        <v/>
      </c>
      <c r="CB565" s="0" t="str">
        <f aca="false">IF(AG565/K565&gt;=1, "PLS CHECK", "")</f>
        <v/>
      </c>
    </row>
    <row r="566" customFormat="false" ht="12.5" hidden="false" customHeight="false" outlineLevel="0" collapsed="false">
      <c r="A566" s="0" t="n">
        <v>563</v>
      </c>
      <c r="B566" s="15" t="s">
        <v>101</v>
      </c>
      <c r="C566" s="16" t="s">
        <v>102</v>
      </c>
      <c r="D566" s="0" t="s">
        <v>159</v>
      </c>
      <c r="E566" s="0" t="n">
        <v>7.7</v>
      </c>
      <c r="F566" s="0" t="n">
        <v>9.9</v>
      </c>
      <c r="G566" s="0" t="n">
        <v>1.9</v>
      </c>
      <c r="H566" s="0" t="n">
        <v>6.2</v>
      </c>
      <c r="I566" s="0" t="n">
        <v>8.8</v>
      </c>
      <c r="J566" s="0" t="n">
        <v>3.575</v>
      </c>
      <c r="K566" s="0" t="n">
        <v>0.065</v>
      </c>
      <c r="L566" s="0" t="n">
        <v>2.7</v>
      </c>
      <c r="M566" s="0" t="n">
        <v>23.1</v>
      </c>
      <c r="N566" s="0" t="n">
        <v>0</v>
      </c>
      <c r="O566" s="0" t="n">
        <v>260</v>
      </c>
      <c r="P566" s="0" t="n">
        <v>5100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V566" s="0" t="n">
        <v>0</v>
      </c>
      <c r="AC566" s="0" t="n">
        <v>3.545</v>
      </c>
      <c r="AD566" s="0" t="n">
        <v>0.405</v>
      </c>
      <c r="AE566" s="0" t="n">
        <v>2.561</v>
      </c>
      <c r="AF566" s="0" t="n">
        <v>0.035</v>
      </c>
      <c r="AG566" s="0" t="n">
        <v>0.029</v>
      </c>
      <c r="AH566" s="37"/>
      <c r="AJ566" s="37"/>
      <c r="AP566" s="0" t="n">
        <v>0</v>
      </c>
      <c r="AY566" s="0" t="n">
        <v>0</v>
      </c>
      <c r="BF566" s="0" t="n">
        <f aca="false">IF(E566&lt;11,-3.6797*E566^2+48.115*E566-53.83,280.92*EXP(-0.2027*E566))</f>
        <v>98.486087</v>
      </c>
      <c r="BG566" s="0" t="n">
        <f aca="false">32.208*LN(F566)+21.438</f>
        <v>95.2759594579826</v>
      </c>
      <c r="BH566" s="0" t="n">
        <f aca="false">IF(G566&lt;=2, -10*G566+100, 88.958*EXP(-0.0755*G566))</f>
        <v>81</v>
      </c>
      <c r="BI566" s="0" t="n">
        <f aca="false">IF(I566&lt;=100, 0.0053*(I566)^2-1.0332*I566+100.76, 122.82*EXP(-0.0092*I566))</f>
        <v>92.078272</v>
      </c>
      <c r="BJ566" s="0" t="n">
        <f aca="false">IF(P566&lt;=1000, -6.942*LN(P566)+107.59, -36.304*LN(P566)+310.72)</f>
        <v>0.792903797464362</v>
      </c>
      <c r="BK566" s="0" t="n">
        <f aca="false">BF566^0.04*BG566^0.22*BH566^0.51*BI566^0.06*BJ566^0.17</f>
        <v>38.8289460075814</v>
      </c>
      <c r="BL566" s="0" t="str">
        <f aca="false">IF(BK566&gt;=90, "Very Good", IF(BK566&gt;=80, "Good", IF(BK566&gt;=70, "Slightly Good", IF(BK566&gt;=60, "Average", IF(BK566&gt;=50, "Slightly Poor", IF(BK566&gt;=40, "Poor", "Very Poor"))))))</f>
        <v>Very Poor</v>
      </c>
      <c r="BM566" s="0" t="n">
        <f aca="false">IF(P566&lt;=1000, -6.942*LN(P566)+107.59, IF(AND(P566&gt;1000, P566&lt;=5213),-36.304*LN(P566)+310.72, IF(P566&gt;5213, 10)))</f>
        <v>0.792903797464362</v>
      </c>
      <c r="BN566" s="0" t="n">
        <f aca="false">BF566^0.04*BG566^0.22*BH566^0.51*BI566^0.06*BM566^0.17</f>
        <v>38.8289460075814</v>
      </c>
      <c r="BO566" s="0" t="str">
        <f aca="false">IF(BN566&gt;=90, "Very Good", IF(BN566&gt;=80, "Good", IF(BN566&gt;=70, "Slightly Good", IF(BN566&gt;=60, "Average", IF(BN566&gt;=50, "Slightly Poor", IF(BN566&gt;=40, "Poor", "Very Poor"))))))</f>
        <v>Very Poor</v>
      </c>
      <c r="BP566" s="0" t="e">
        <f aca="false">IF(AJ566&lt;=1000, -6.942*LN(AJ566)+107.59, IF(AND(AJ566&gt;1000, AJ566&lt;=5213),-36.304*LN(AJ566)+310.72, IF(AJ566&gt;5213, 10)))</f>
        <v>#VALUE!</v>
      </c>
      <c r="BQ566" s="0" t="e">
        <f aca="false">BF566^0.04*BG566^0.22*BH566^0.51*BI566^0.06*BP566^0.17</f>
        <v>#VALUE!</v>
      </c>
      <c r="BR566" s="0" t="e">
        <f aca="false">IF(BQ566&gt;=90, "Very Good", IF(BQ566&gt;=80, "Good", IF(BQ566&gt;=70, "Slightly Good", IF(BQ566&gt;=60, "Average", IF(BQ566&gt;=50, "Slightly Poor", IF(BQ566&gt;=40, "Poor", "Very Poor"))))))</f>
        <v>#VALUE!</v>
      </c>
      <c r="BT566" s="0" t="e">
        <f aca="false">9.81*LN(AH566)+30.6</f>
        <v>#VALUE!</v>
      </c>
      <c r="BU566" s="0" t="e">
        <f aca="false">IF(BT566&lt;30, "Clean water", IF(AND(BT566&gt;=30, BT566&lt;40), "Hypolimia", IF(AND(BT566&gt;=40,BT566&lt;50), "Mesotrophic", IF(AND(BT566&gt;=50, BT566&lt;70), "Eutrophic", IF(BT566&gt;70,"Hypertrophic")))))</f>
        <v>#VALUE!</v>
      </c>
      <c r="BW566" s="0" t="str">
        <f aca="false">IF(G566/H566&gt;=1, "PLS CHECK", "")</f>
        <v/>
      </c>
      <c r="BX566" s="0" t="str">
        <f aca="false">IF(AC566/J566&gt;=1, "PLS CHECK", "")</f>
        <v/>
      </c>
      <c r="BY566" s="0" t="str">
        <f aca="false">IF(AE566/J566&gt;=1, "PLS CHECK", "")</f>
        <v/>
      </c>
      <c r="BZ566" s="0" t="str">
        <f aca="false">IF(AD566/J566&gt;=1, "PLS CHECK", "")</f>
        <v/>
      </c>
      <c r="CA566" s="0" t="str">
        <f aca="false">IF(AF566/K566&gt;=1, "PLS CHECK", "")</f>
        <v/>
      </c>
      <c r="CB566" s="0" t="str">
        <f aca="false">IF(AG566/K566&gt;=1, "PLS CHECK", "")</f>
        <v/>
      </c>
    </row>
    <row r="567" customFormat="false" ht="12.5" hidden="false" customHeight="false" outlineLevel="0" collapsed="false">
      <c r="A567" s="0" t="n">
        <v>564</v>
      </c>
      <c r="B567" s="15" t="s">
        <v>103</v>
      </c>
      <c r="C567" s="16" t="s">
        <v>104</v>
      </c>
      <c r="D567" s="0" t="s">
        <v>159</v>
      </c>
      <c r="E567" s="37"/>
      <c r="F567" s="0" t="n">
        <v>11.8</v>
      </c>
      <c r="G567" s="37"/>
      <c r="H567" s="0" t="n">
        <v>4.4</v>
      </c>
      <c r="I567" s="0" t="n">
        <v>7</v>
      </c>
      <c r="J567" s="0" t="n">
        <v>4.214</v>
      </c>
      <c r="K567" s="0" t="n">
        <v>0.046</v>
      </c>
      <c r="L567" s="0" t="n">
        <v>2.6</v>
      </c>
      <c r="M567" s="0" t="n">
        <v>26.1</v>
      </c>
      <c r="N567" s="0" t="n">
        <v>0</v>
      </c>
      <c r="O567" s="0" t="n">
        <v>352</v>
      </c>
      <c r="P567" s="0" t="n">
        <v>6000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0</v>
      </c>
      <c r="V567" s="0" t="n">
        <v>0</v>
      </c>
      <c r="AC567" s="0" t="n">
        <v>4.107</v>
      </c>
      <c r="AD567" s="0" t="n">
        <v>0.057</v>
      </c>
      <c r="AE567" s="0" t="n">
        <v>3.19</v>
      </c>
      <c r="AF567" s="0" t="n">
        <v>0.02</v>
      </c>
      <c r="AG567" s="0" t="n">
        <v>0.007</v>
      </c>
      <c r="AH567" s="0" t="n">
        <v>21.1</v>
      </c>
      <c r="AJ567" s="0" t="n">
        <v>200</v>
      </c>
      <c r="AP567" s="0" t="n">
        <v>0</v>
      </c>
      <c r="AY567" s="0" t="n">
        <v>0</v>
      </c>
      <c r="BF567" s="0" t="n">
        <f aca="false">IF(E567&lt;11,-3.6797*E567^2+48.115*E567-53.83,280.92*EXP(-0.2027*E567))</f>
        <v>-53.83</v>
      </c>
      <c r="BG567" s="0" t="n">
        <f aca="false">32.208*LN(F567)+21.438</f>
        <v>100.930549709638</v>
      </c>
      <c r="BH567" s="0" t="n">
        <f aca="false">IF(G567&lt;=2, -10*G567+100, 88.958*EXP(-0.0755*G567))</f>
        <v>100</v>
      </c>
      <c r="BI567" s="0" t="n">
        <f aca="false">IF(I567&lt;=100, 0.0053*(I567)^2-1.0332*I567+100.76, 122.82*EXP(-0.0092*I567))</f>
        <v>93.7873</v>
      </c>
      <c r="BJ567" s="0" t="n">
        <f aca="false">IF(P567&lt;=1000, -6.942*LN(P567)+107.59, -36.304*LN(P567)+310.72)</f>
        <v>-5.10718341902276</v>
      </c>
      <c r="BK567" s="0" t="e">
        <f aca="false">BF567^0.04*BG567^0.22*BH567^0.51*BI567^0.06*BJ567^0.17</f>
        <v>#NUM!</v>
      </c>
      <c r="BL567" s="0" t="e">
        <f aca="false">IF(BK567&gt;=90, "Very Good", IF(BK567&gt;=80, "Good", IF(BK567&gt;=70, "Slightly Good", IF(BK567&gt;=60, "Average", IF(BK567&gt;=50, "Slightly Poor", IF(BK567&gt;=40, "Poor", "Very Poor"))))))</f>
        <v>#NUM!</v>
      </c>
      <c r="BM567" s="0" t="n">
        <f aca="false">IF(P567&lt;=1000, -6.942*LN(P567)+107.59, IF(AND(P567&gt;1000, P567&lt;=5213),-36.304*LN(P567)+310.72, IF(P567&gt;5213, 10)))</f>
        <v>10</v>
      </c>
      <c r="BN567" s="0" t="n">
        <f aca="false">BF567^0.04*BG567^0.22*BH567^0.51*BI567^0.06*BM567^0.17</f>
        <v>-65.8346601020511</v>
      </c>
      <c r="BO567" s="0" t="str">
        <f aca="false">IF(BN567&gt;=90, "Very Good", IF(BN567&gt;=80, "Good", IF(BN567&gt;=70, "Slightly Good", IF(BN567&gt;=60, "Average", IF(BN567&gt;=50, "Slightly Poor", IF(BN567&gt;=40, "Poor", "Very Poor"))))))</f>
        <v>Very Poor</v>
      </c>
      <c r="BP567" s="0" t="n">
        <f aca="false">IF(AJ567&lt;=1000, -6.942*LN(AJ567)+107.59, IF(AND(AJ567&gt;1000, AJ567&lt;=5213),-36.304*LN(AJ567)+310.72, IF(AJ567&gt;5213, 10)))</f>
        <v>70.8090808414235</v>
      </c>
      <c r="BQ567" s="0" t="n">
        <f aca="false">BF567^0.04*BG567^0.22*BH567^0.51*BI567^0.06*BP567^0.17</f>
        <v>-91.8268571247827</v>
      </c>
      <c r="BR567" s="0" t="str">
        <f aca="false">IF(BQ567&gt;=90, "Very Good", IF(BQ567&gt;=80, "Good", IF(BQ567&gt;=70, "Slightly Good", IF(BQ567&gt;=60, "Average", IF(BQ567&gt;=50, "Slightly Poor", IF(BQ567&gt;=40, "Poor", "Very Poor"))))))</f>
        <v>Very Poor</v>
      </c>
      <c r="BT567" s="0" t="n">
        <f aca="false">9.81*LN(AH567)+30.6</f>
        <v>60.5133685271286</v>
      </c>
      <c r="BU567" s="0" t="str">
        <f aca="false">IF(BT567&lt;30, "Clean water", IF(AND(BT567&gt;=30, BT567&lt;40), "Hypolimia", IF(AND(BT567&gt;=40,BT567&lt;50), "Mesotrophic", IF(AND(BT567&gt;=50, BT567&lt;70), "Eutrophic", IF(BT567&gt;70,"Hypertrophic")))))</f>
        <v>Eutrophic</v>
      </c>
      <c r="BW567" s="0" t="str">
        <f aca="false">IF(G567/H567&gt;=1, "PLS CHECK", "")</f>
        <v/>
      </c>
      <c r="BX567" s="0" t="str">
        <f aca="false">IF(AC567/J567&gt;=1, "PLS CHECK", "")</f>
        <v/>
      </c>
      <c r="BY567" s="0" t="str">
        <f aca="false">IF(AE567/J567&gt;=1, "PLS CHECK", "")</f>
        <v/>
      </c>
      <c r="BZ567" s="0" t="str">
        <f aca="false">IF(AD567/J567&gt;=1, "PLS CHECK", "")</f>
        <v/>
      </c>
      <c r="CA567" s="0" t="str">
        <f aca="false">IF(AF567/K567&gt;=1, "PLS CHECK", "")</f>
        <v/>
      </c>
      <c r="CB567" s="0" t="str">
        <f aca="false">IF(AG567/K567&gt;=1, "PLS CHECK", "")</f>
        <v/>
      </c>
    </row>
    <row r="568" customFormat="false" ht="12.5" hidden="false" customHeight="false" outlineLevel="0" collapsed="false">
      <c r="A568" s="0" t="n">
        <v>565</v>
      </c>
      <c r="B568" s="15" t="s">
        <v>105</v>
      </c>
      <c r="C568" s="16" t="s">
        <v>106</v>
      </c>
      <c r="D568" s="0" t="s">
        <v>159</v>
      </c>
      <c r="E568" s="37"/>
      <c r="F568" s="0" t="n">
        <v>11.4</v>
      </c>
      <c r="G568" s="0" t="n">
        <v>1.2</v>
      </c>
      <c r="H568" s="0" t="n">
        <v>4.3</v>
      </c>
      <c r="I568" s="0" t="n">
        <v>4</v>
      </c>
      <c r="J568" s="37"/>
      <c r="K568" s="37"/>
      <c r="L568" s="0" t="n">
        <v>1.9</v>
      </c>
      <c r="M568" s="0" t="n">
        <v>22.4</v>
      </c>
      <c r="N568" s="0" t="n">
        <v>0</v>
      </c>
      <c r="O568" s="37"/>
      <c r="P568" s="37"/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V568" s="0" t="n">
        <v>0</v>
      </c>
      <c r="AC568" s="37"/>
      <c r="AD568" s="0" t="n">
        <v>0.039</v>
      </c>
      <c r="AE568" s="37"/>
      <c r="AF568" s="0" t="n">
        <v>0.009</v>
      </c>
      <c r="AG568" s="0" t="n">
        <v>0.008</v>
      </c>
      <c r="AH568" s="0" t="n">
        <v>15.6</v>
      </c>
      <c r="AJ568" s="37"/>
      <c r="AP568" s="0" t="n">
        <v>0</v>
      </c>
      <c r="AY568" s="0" t="n">
        <v>0</v>
      </c>
      <c r="BF568" s="0" t="n">
        <f aca="false">IF(E568&lt;11,-3.6797*E568^2+48.115*E568-53.83,280.92*EXP(-0.2027*E568))</f>
        <v>-53.83</v>
      </c>
      <c r="BG568" s="0" t="n">
        <f aca="false">32.208*LN(F568)+21.438</f>
        <v>99.8198189507377</v>
      </c>
      <c r="BH568" s="0" t="n">
        <f aca="false">IF(G568&lt;=2, -10*G568+100, 88.958*EXP(-0.0755*G568))</f>
        <v>88</v>
      </c>
      <c r="BI568" s="0" t="n">
        <f aca="false">IF(I568&lt;=100, 0.0053*(I568)^2-1.0332*I568+100.76, 122.82*EXP(-0.0092*I568))</f>
        <v>96.712</v>
      </c>
      <c r="BJ568" s="0" t="e">
        <f aca="false">IF(P568&lt;=1000, -6.942*LN(P568)+107.59, -36.304*LN(P568)+310.72)</f>
        <v>#VALUE!</v>
      </c>
      <c r="BK568" s="0" t="e">
        <f aca="false">BF568^0.04*BG568^0.22*BH568^0.51*BI568^0.06*BJ568^0.17</f>
        <v>#VALUE!</v>
      </c>
      <c r="BL568" s="0" t="e">
        <f aca="false">IF(BK568&gt;=90, "Very Good", IF(BK568&gt;=80, "Good", IF(BK568&gt;=70, "Slightly Good", IF(BK568&gt;=60, "Average", IF(BK568&gt;=50, "Slightly Poor", IF(BK568&gt;=40, "Poor", "Very Poor"))))))</f>
        <v>#VALUE!</v>
      </c>
      <c r="BM568" s="0" t="e">
        <f aca="false">IF(P568&lt;=1000, -6.942*LN(P568)+107.59, IF(AND(P568&gt;1000, P568&lt;=5213),-36.304*LN(P568)+310.72, IF(P568&gt;5213, 10)))</f>
        <v>#VALUE!</v>
      </c>
      <c r="BN568" s="0" t="e">
        <f aca="false">BF568^0.04*BG568^0.22*BH568^0.51*BI568^0.06*BM568^0.17</f>
        <v>#VALUE!</v>
      </c>
      <c r="BO568" s="0" t="e">
        <f aca="false">IF(BN568&gt;=90, "Very Good", IF(BN568&gt;=80, "Good", IF(BN568&gt;=70, "Slightly Good", IF(BN568&gt;=60, "Average", IF(BN568&gt;=50, "Slightly Poor", IF(BN568&gt;=40, "Poor", "Very Poor"))))))</f>
        <v>#VALUE!</v>
      </c>
      <c r="BP568" s="0" t="e">
        <f aca="false">IF(AJ568&lt;=1000, -6.942*LN(AJ568)+107.59, IF(AND(AJ568&gt;1000, AJ568&lt;=5213),-36.304*LN(AJ568)+310.72, IF(AJ568&gt;5213, 10)))</f>
        <v>#VALUE!</v>
      </c>
      <c r="BQ568" s="0" t="e">
        <f aca="false">BF568^0.04*BG568^0.22*BH568^0.51*BI568^0.06*BP568^0.17</f>
        <v>#VALUE!</v>
      </c>
      <c r="BR568" s="0" t="e">
        <f aca="false">IF(BQ568&gt;=90, "Very Good", IF(BQ568&gt;=80, "Good", IF(BQ568&gt;=70, "Slightly Good", IF(BQ568&gt;=60, "Average", IF(BQ568&gt;=50, "Slightly Poor", IF(BQ568&gt;=40, "Poor", "Very Poor"))))))</f>
        <v>#VALUE!</v>
      </c>
      <c r="BT568" s="0" t="n">
        <f aca="false">9.81*LN(AH568)+30.6</f>
        <v>57.5507276688464</v>
      </c>
      <c r="BU568" s="0" t="str">
        <f aca="false">IF(BT568&lt;30, "Clean water", IF(AND(BT568&gt;=30, BT568&lt;40), "Hypolimia", IF(AND(BT568&gt;=40,BT568&lt;50), "Mesotrophic", IF(AND(BT568&gt;=50, BT568&lt;70), "Eutrophic", IF(BT568&gt;70,"Hypertrophic")))))</f>
        <v>Eutrophic</v>
      </c>
      <c r="BW568" s="0" t="str">
        <f aca="false">IF(G568/H568&gt;=1, "PLS CHECK", "")</f>
        <v/>
      </c>
      <c r="BX568" s="0" t="e">
        <f aca="false">IF(AC568/J568&gt;=1, "PLS CHECK", "")</f>
        <v>#DIV/0!</v>
      </c>
      <c r="BY568" s="0" t="e">
        <f aca="false">IF(AE568/J568&gt;=1, "PLS CHECK", "")</f>
        <v>#DIV/0!</v>
      </c>
      <c r="BZ568" s="0" t="e">
        <f aca="false">IF(AD568/J568&gt;=1, "PLS CHECK", "")</f>
        <v>#DIV/0!</v>
      </c>
      <c r="CA568" s="0" t="e">
        <f aca="false">IF(AF568/K568&gt;=1, "PLS CHECK", "")</f>
        <v>#DIV/0!</v>
      </c>
      <c r="CB568" s="0" t="e">
        <f aca="false">IF(AG568/K568&gt;=1, "PLS CHECK", "")</f>
        <v>#DIV/0!</v>
      </c>
    </row>
    <row r="569" customFormat="false" ht="12.5" hidden="false" customHeight="false" outlineLevel="0" collapsed="false">
      <c r="A569" s="0" t="n">
        <v>566</v>
      </c>
      <c r="B569" s="15" t="s">
        <v>107</v>
      </c>
      <c r="C569" s="16" t="s">
        <v>108</v>
      </c>
      <c r="D569" s="0" t="s">
        <v>159</v>
      </c>
      <c r="E569" s="37"/>
      <c r="F569" s="37"/>
      <c r="G569" s="0" t="n">
        <v>0.9</v>
      </c>
      <c r="H569" s="0" t="n">
        <v>2.5</v>
      </c>
      <c r="I569" s="0" t="n">
        <v>4.6</v>
      </c>
      <c r="J569" s="0" t="n">
        <v>4.853</v>
      </c>
      <c r="K569" s="0" t="n">
        <v>0.029</v>
      </c>
      <c r="L569" s="0" t="n">
        <v>1.4</v>
      </c>
      <c r="M569" s="0" t="n">
        <v>23</v>
      </c>
      <c r="N569" s="0" t="n">
        <v>0</v>
      </c>
      <c r="O569" s="0" t="n">
        <v>599</v>
      </c>
      <c r="P569" s="0" t="n">
        <v>17000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</v>
      </c>
      <c r="V569" s="0" t="n">
        <v>0</v>
      </c>
      <c r="AC569" s="0" t="n">
        <v>4.624</v>
      </c>
      <c r="AD569" s="0" t="n">
        <v>0.026</v>
      </c>
      <c r="AE569" s="0" t="n">
        <v>4.05</v>
      </c>
      <c r="AF569" s="0" t="n">
        <v>0.019</v>
      </c>
      <c r="AG569" s="0" t="n">
        <v>0.009</v>
      </c>
      <c r="AH569" s="0" t="n">
        <v>2.7</v>
      </c>
      <c r="AJ569" s="0" t="n">
        <v>1700</v>
      </c>
      <c r="AP569" s="0" t="n">
        <v>0</v>
      </c>
      <c r="AY569" s="0" t="n">
        <v>0</v>
      </c>
      <c r="BF569" s="0" t="n">
        <f aca="false">IF(E569&lt;11,-3.6797*E569^2+48.115*E569-53.83,280.92*EXP(-0.2027*E569))</f>
        <v>-53.83</v>
      </c>
      <c r="BG569" s="0" t="e">
        <f aca="false">32.208*LN(F569)+21.438</f>
        <v>#VALUE!</v>
      </c>
      <c r="BH569" s="0" t="n">
        <f aca="false">IF(G569&lt;=2, -10*G569+100, 88.958*EXP(-0.0755*G569))</f>
        <v>91</v>
      </c>
      <c r="BI569" s="0" t="n">
        <f aca="false">IF(I569&lt;=100, 0.0053*(I569)^2-1.0332*I569+100.76, 122.82*EXP(-0.0092*I569))</f>
        <v>96.119428</v>
      </c>
      <c r="BJ569" s="0" t="n">
        <f aca="false">IF(P569&lt;=1000, -6.942*LN(P569)+107.59, -36.304*LN(P569)+310.72)</f>
        <v>-42.9161248907844</v>
      </c>
      <c r="BK569" s="0" t="e">
        <f aca="false">BF569^0.04*BG569^0.22*BH569^0.51*BI569^0.06*BJ569^0.17</f>
        <v>#VALUE!</v>
      </c>
      <c r="BL569" s="0" t="e">
        <f aca="false">IF(BK569&gt;=90, "Very Good", IF(BK569&gt;=80, "Good", IF(BK569&gt;=70, "Slightly Good", IF(BK569&gt;=60, "Average", IF(BK569&gt;=50, "Slightly Poor", IF(BK569&gt;=40, "Poor", "Very Poor"))))))</f>
        <v>#VALUE!</v>
      </c>
      <c r="BM569" s="0" t="n">
        <f aca="false">IF(P569&lt;=1000, -6.942*LN(P569)+107.59, IF(AND(P569&gt;1000, P569&lt;=5213),-36.304*LN(P569)+310.72, IF(P569&gt;5213, 10)))</f>
        <v>10</v>
      </c>
      <c r="BN569" s="0" t="e">
        <f aca="false">BF569^0.04*BG569^0.22*BH569^0.51*BI569^0.06*BM569^0.17</f>
        <v>#VALUE!</v>
      </c>
      <c r="BO569" s="0" t="e">
        <f aca="false">IF(BN569&gt;=90, "Very Good", IF(BN569&gt;=80, "Good", IF(BN569&gt;=70, "Slightly Good", IF(BN569&gt;=60, "Average", IF(BN569&gt;=50, "Slightly Poor", IF(BN569&gt;=40, "Poor", "Very Poor"))))))</f>
        <v>#VALUE!</v>
      </c>
      <c r="BP569" s="0" t="n">
        <f aca="false">IF(AJ569&lt;=1000, -6.942*LN(AJ569)+107.59, IF(AND(AJ569&gt;1000, AJ569&lt;=5213),-36.304*LN(AJ569)+310.72, IF(AJ569&gt;5213, 10)))</f>
        <v>40.6769243252715</v>
      </c>
      <c r="BQ569" s="0" t="e">
        <f aca="false">BF569^0.04*BG569^0.22*BH569^0.51*BI569^0.06*BP569^0.17</f>
        <v>#VALUE!</v>
      </c>
      <c r="BR569" s="0" t="e">
        <f aca="false">IF(BQ569&gt;=90, "Very Good", IF(BQ569&gt;=80, "Good", IF(BQ569&gt;=70, "Slightly Good", IF(BQ569&gt;=60, "Average", IF(BQ569&gt;=50, "Slightly Poor", IF(BQ569&gt;=40, "Poor", "Very Poor"))))))</f>
        <v>#VALUE!</v>
      </c>
      <c r="BT569" s="0" t="n">
        <f aca="false">9.81*LN(AH569)+30.6</f>
        <v>40.3437998932309</v>
      </c>
      <c r="BU569" s="0" t="str">
        <f aca="false">IF(BT569&lt;30, "Clean water", IF(AND(BT569&gt;=30, BT569&lt;40), "Hypolimia", IF(AND(BT569&gt;=40,BT569&lt;50), "Mesotrophic", IF(AND(BT569&gt;=50, BT569&lt;70), "Eutrophic", IF(BT569&gt;70,"Hypertrophic")))))</f>
        <v>Mesotrophic</v>
      </c>
      <c r="BW569" s="0" t="str">
        <f aca="false">IF(G569/H569&gt;=1, "PLS CHECK", "")</f>
        <v/>
      </c>
      <c r="BX569" s="0" t="str">
        <f aca="false">IF(AC569/J569&gt;=1, "PLS CHECK", "")</f>
        <v/>
      </c>
      <c r="BY569" s="0" t="str">
        <f aca="false">IF(AE569/J569&gt;=1, "PLS CHECK", "")</f>
        <v/>
      </c>
      <c r="BZ569" s="0" t="str">
        <f aca="false">IF(AD569/J569&gt;=1, "PLS CHECK", "")</f>
        <v/>
      </c>
      <c r="CA569" s="0" t="str">
        <f aca="false">IF(AF569/K569&gt;=1, "PLS CHECK", "")</f>
        <v/>
      </c>
      <c r="CB569" s="0" t="str">
        <f aca="false">IF(AG569/K569&gt;=1, "PLS CHECK", "")</f>
        <v/>
      </c>
    </row>
    <row r="570" customFormat="false" ht="12.5" hidden="false" customHeight="false" outlineLevel="0" collapsed="false">
      <c r="A570" s="0" t="n">
        <v>567</v>
      </c>
      <c r="B570" s="15" t="s">
        <v>109</v>
      </c>
      <c r="C570" s="16" t="s">
        <v>110</v>
      </c>
      <c r="D570" s="0" t="s">
        <v>159</v>
      </c>
      <c r="E570" s="0" t="n">
        <v>7.7</v>
      </c>
      <c r="F570" s="0" t="n">
        <v>9.8</v>
      </c>
      <c r="G570" s="0" t="n">
        <v>2</v>
      </c>
      <c r="H570" s="0" t="n">
        <v>7.5</v>
      </c>
      <c r="I570" s="0" t="n">
        <v>7.9</v>
      </c>
      <c r="J570" s="0" t="n">
        <v>9.122</v>
      </c>
      <c r="K570" s="0" t="n">
        <v>0.177</v>
      </c>
      <c r="L570" s="0" t="n">
        <v>4.1</v>
      </c>
      <c r="M570" s="0" t="n">
        <v>25.8</v>
      </c>
      <c r="O570" s="0" t="n">
        <v>624</v>
      </c>
      <c r="AC570" s="0" t="n">
        <v>8.734</v>
      </c>
      <c r="AD570" s="0" t="n">
        <v>0.13</v>
      </c>
      <c r="AE570" s="37"/>
      <c r="AF570" s="0" t="n">
        <v>0.101</v>
      </c>
      <c r="AG570" s="37"/>
      <c r="BD570" s="0" t="n">
        <v>1.673</v>
      </c>
      <c r="BF570" s="0" t="n">
        <f aca="false">IF(E570&lt;11,-3.6797*E570^2+48.115*E570-53.83,280.92*EXP(-0.2027*E570))</f>
        <v>98.486087</v>
      </c>
      <c r="BG570" s="0" t="n">
        <f aca="false">32.208*LN(F570)+21.438</f>
        <v>94.9489718778696</v>
      </c>
      <c r="BH570" s="0" t="n">
        <f aca="false">IF(G570&lt;=2, -10*G570+100, 88.958*EXP(-0.0755*G570))</f>
        <v>80</v>
      </c>
      <c r="BI570" s="0" t="n">
        <f aca="false">IF(I570&lt;=100, 0.0053*(I570)^2-1.0332*I570+100.76, 122.82*EXP(-0.0092*I570))</f>
        <v>92.928493</v>
      </c>
      <c r="BJ570" s="0" t="e">
        <f aca="false">IF(P570&lt;=1000, -6.942*LN(P570)+107.59, -36.304*LN(P570)+310.72)</f>
        <v>#VALUE!</v>
      </c>
      <c r="BK570" s="0" t="e">
        <f aca="false">BF570^0.04*BG570^0.22*BH570^0.51*BI570^0.06*BJ570^0.17</f>
        <v>#VALUE!</v>
      </c>
      <c r="BL570" s="0" t="e">
        <f aca="false">IF(BK570&gt;=90, "Very Good", IF(BK570&gt;=80, "Good", IF(BK570&gt;=70, "Slightly Good", IF(BK570&gt;=60, "Average", IF(BK570&gt;=50, "Slightly Poor", IF(BK570&gt;=40, "Poor", "Very Poor"))))))</f>
        <v>#VALUE!</v>
      </c>
      <c r="BM570" s="0" t="e">
        <f aca="false">IF(P570&lt;=1000, -6.942*LN(P570)+107.59, IF(AND(P570&gt;1000, P570&lt;=5213),-36.304*LN(P570)+310.72, IF(P570&gt;5213, 10)))</f>
        <v>#VALUE!</v>
      </c>
      <c r="BN570" s="0" t="e">
        <f aca="false">BF570^0.04*BG570^0.22*BH570^0.51*BI570^0.06*BM570^0.17</f>
        <v>#VALUE!</v>
      </c>
      <c r="BO570" s="0" t="e">
        <f aca="false">IF(BN570&gt;=90, "Very Good", IF(BN570&gt;=80, "Good", IF(BN570&gt;=70, "Slightly Good", IF(BN570&gt;=60, "Average", IF(BN570&gt;=50, "Slightly Poor", IF(BN570&gt;=40, "Poor", "Very Poor"))))))</f>
        <v>#VALUE!</v>
      </c>
      <c r="BP570" s="0" t="e">
        <f aca="false">IF(AJ570&lt;=1000, -6.942*LN(AJ570)+107.59, IF(AND(AJ570&gt;1000, AJ570&lt;=5213),-36.304*LN(AJ570)+310.72, IF(AJ570&gt;5213, 10)))</f>
        <v>#VALUE!</v>
      </c>
      <c r="BQ570" s="0" t="e">
        <f aca="false">BF570^0.04*BG570^0.22*BH570^0.51*BI570^0.06*BP570^0.17</f>
        <v>#VALUE!</v>
      </c>
      <c r="BR570" s="0" t="e">
        <f aca="false">IF(BQ570&gt;=90, "Very Good", IF(BQ570&gt;=80, "Good", IF(BQ570&gt;=70, "Slightly Good", IF(BQ570&gt;=60, "Average", IF(BQ570&gt;=50, "Slightly Poor", IF(BQ570&gt;=40, "Poor", "Very Poor"))))))</f>
        <v>#VALUE!</v>
      </c>
      <c r="BT570" s="0" t="e">
        <f aca="false">9.81*LN(AH570)+30.6</f>
        <v>#VALUE!</v>
      </c>
      <c r="BU570" s="0" t="e">
        <f aca="false">IF(BT570&lt;30, "Clean water", IF(AND(BT570&gt;=30, BT570&lt;40), "Hypolimia", IF(AND(BT570&gt;=40,BT570&lt;50), "Mesotrophic", IF(AND(BT570&gt;=50, BT570&lt;70), "Eutrophic", IF(BT570&gt;70,"Hypertrophic")))))</f>
        <v>#VALUE!</v>
      </c>
      <c r="BW570" s="0" t="str">
        <f aca="false">IF(G570/H570&gt;=1, "PLS CHECK", "")</f>
        <v/>
      </c>
      <c r="BX570" s="0" t="str">
        <f aca="false">IF(AC570/J570&gt;=1, "PLS CHECK", "")</f>
        <v/>
      </c>
      <c r="BY570" s="0" t="str">
        <f aca="false">IF(AE570/J570&gt;=1, "PLS CHECK", "")</f>
        <v/>
      </c>
      <c r="BZ570" s="0" t="str">
        <f aca="false">IF(AD570/J570&gt;=1, "PLS CHECK", "")</f>
        <v/>
      </c>
      <c r="CA570" s="0" t="str">
        <f aca="false">IF(AF570/K570&gt;=1, "PLS CHECK", "")</f>
        <v/>
      </c>
      <c r="CB570" s="0" t="str">
        <f aca="false">IF(AG570/K570&gt;=1, "PLS CHECK", "")</f>
        <v/>
      </c>
    </row>
    <row r="571" customFormat="false" ht="12.5" hidden="false" customHeight="false" outlineLevel="0" collapsed="false">
      <c r="A571" s="0" t="n">
        <v>568</v>
      </c>
      <c r="B571" s="15" t="s">
        <v>111</v>
      </c>
      <c r="C571" s="16" t="s">
        <v>112</v>
      </c>
      <c r="D571" s="0" t="s">
        <v>159</v>
      </c>
      <c r="E571" s="0" t="n">
        <v>7.9</v>
      </c>
      <c r="F571" s="0" t="n">
        <v>12.2</v>
      </c>
      <c r="G571" s="0" t="n">
        <v>1.7</v>
      </c>
      <c r="H571" s="0" t="n">
        <v>6.5</v>
      </c>
      <c r="I571" s="0" t="n">
        <v>11.2</v>
      </c>
      <c r="J571" s="0" t="n">
        <v>8.869</v>
      </c>
      <c r="K571" s="0" t="n">
        <v>0.063</v>
      </c>
      <c r="L571" s="0" t="n">
        <v>3.7</v>
      </c>
      <c r="M571" s="0" t="n">
        <v>25.1</v>
      </c>
      <c r="N571" s="0" t="n">
        <v>0</v>
      </c>
      <c r="O571" s="0" t="n">
        <v>557</v>
      </c>
      <c r="P571" s="0" t="n">
        <v>10000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V571" s="0" t="n">
        <v>0</v>
      </c>
      <c r="AC571" s="0" t="n">
        <v>8.212</v>
      </c>
      <c r="AD571" s="0" t="n">
        <v>0.036</v>
      </c>
      <c r="AE571" s="37"/>
      <c r="AF571" s="0" t="n">
        <v>0.05</v>
      </c>
      <c r="AG571" s="0" t="n">
        <v>0.041</v>
      </c>
      <c r="AH571" s="37"/>
      <c r="AJ571" s="0" t="n">
        <v>2000</v>
      </c>
      <c r="AP571" s="0" t="n">
        <v>0</v>
      </c>
      <c r="AY571" s="0" t="n">
        <v>0</v>
      </c>
      <c r="BF571" s="0" t="n">
        <f aca="false">IF(E571&lt;11,-3.6797*E571^2+48.115*E571-53.83,280.92*EXP(-0.2027*E571))</f>
        <v>96.6284230000001</v>
      </c>
      <c r="BG571" s="0" t="n">
        <f aca="false">32.208*LN(F571)+21.438</f>
        <v>102.004249133617</v>
      </c>
      <c r="BH571" s="0" t="n">
        <f aca="false">IF(G571&lt;=2, -10*G571+100, 88.958*EXP(-0.0755*G571))</f>
        <v>83</v>
      </c>
      <c r="BI571" s="0" t="n">
        <f aca="false">IF(I571&lt;=100, 0.0053*(I571)^2-1.0332*I571+100.76, 122.82*EXP(-0.0092*I571))</f>
        <v>89.852992</v>
      </c>
      <c r="BJ571" s="0" t="n">
        <f aca="false">IF(P571&lt;=1000, -6.942*LN(P571)+107.59, -36.304*LN(P571)+310.72)</f>
        <v>-23.6521968642234</v>
      </c>
      <c r="BK571" s="0" t="e">
        <f aca="false">BF571^0.04*BG571^0.22*BH571^0.51*BI571^0.06*BJ571^0.17</f>
        <v>#NUM!</v>
      </c>
      <c r="BL571" s="0" t="e">
        <f aca="false">IF(BK571&gt;=90, "Very Good", IF(BK571&gt;=80, "Good", IF(BK571&gt;=70, "Slightly Good", IF(BK571&gt;=60, "Average", IF(BK571&gt;=50, "Slightly Poor", IF(BK571&gt;=40, "Poor", "Very Poor"))))))</f>
        <v>#NUM!</v>
      </c>
      <c r="BM571" s="0" t="n">
        <f aca="false">IF(P571&lt;=1000, -6.942*LN(P571)+107.59, IF(AND(P571&gt;1000, P571&lt;=5213),-36.304*LN(P571)+310.72, IF(P571&gt;5213, 10)))</f>
        <v>10</v>
      </c>
      <c r="BN571" s="0" t="n">
        <f aca="false">BF571^0.04*BG571^0.22*BH571^0.51*BI571^0.06*BM571^0.17</f>
        <v>61.2691694669016</v>
      </c>
      <c r="BO571" s="0" t="str">
        <f aca="false">IF(BN571&gt;=90, "Very Good", IF(BN571&gt;=80, "Good", IF(BN571&gt;=70, "Slightly Good", IF(BN571&gt;=60, "Average", IF(BN571&gt;=50, "Slightly Poor", IF(BN571&gt;=40, "Poor", "Very Poor"))))))</f>
        <v>Average</v>
      </c>
      <c r="BP571" s="0" t="n">
        <f aca="false">IF(AJ571&lt;=1000, -6.942*LN(AJ571)+107.59, IF(AND(AJ571&gt;1000, AJ571&lt;=5213),-36.304*LN(AJ571)+310.72, IF(AJ571&gt;5213, 10)))</f>
        <v>34.7768371087843</v>
      </c>
      <c r="BQ571" s="0" t="n">
        <f aca="false">BF571^0.04*BG571^0.22*BH571^0.51*BI571^0.06*BP571^0.17</f>
        <v>75.7288404642322</v>
      </c>
      <c r="BR571" s="0" t="str">
        <f aca="false">IF(BQ571&gt;=90, "Very Good", IF(BQ571&gt;=80, "Good", IF(BQ571&gt;=70, "Slightly Good", IF(BQ571&gt;=60, "Average", IF(BQ571&gt;=50, "Slightly Poor", IF(BQ571&gt;=40, "Poor", "Very Poor"))))))</f>
        <v>Slightly Good</v>
      </c>
      <c r="BT571" s="0" t="e">
        <f aca="false">9.81*LN(AH571)+30.6</f>
        <v>#VALUE!</v>
      </c>
      <c r="BU571" s="0" t="e">
        <f aca="false">IF(BT571&lt;30, "Clean water", IF(AND(BT571&gt;=30, BT571&lt;40), "Hypolimia", IF(AND(BT571&gt;=40,BT571&lt;50), "Mesotrophic", IF(AND(BT571&gt;=50, BT571&lt;70), "Eutrophic", IF(BT571&gt;70,"Hypertrophic")))))</f>
        <v>#VALUE!</v>
      </c>
      <c r="BW571" s="0" t="str">
        <f aca="false">IF(G571/H571&gt;=1, "PLS CHECK", "")</f>
        <v/>
      </c>
      <c r="BX571" s="0" t="str">
        <f aca="false">IF(AC571/J571&gt;=1, "PLS CHECK", "")</f>
        <v/>
      </c>
      <c r="BY571" s="0" t="str">
        <f aca="false">IF(AE571/J571&gt;=1, "PLS CHECK", "")</f>
        <v/>
      </c>
      <c r="BZ571" s="0" t="str">
        <f aca="false">IF(AD571/J571&gt;=1, "PLS CHECK", "")</f>
        <v/>
      </c>
      <c r="CA571" s="0" t="str">
        <f aca="false">IF(AF571/K571&gt;=1, "PLS CHECK", "")</f>
        <v/>
      </c>
      <c r="CB571" s="0" t="str">
        <f aca="false">IF(AG571/K571&gt;=1, "PLS CHECK", "")</f>
        <v/>
      </c>
    </row>
    <row r="572" customFormat="false" ht="12.5" hidden="false" customHeight="false" outlineLevel="0" collapsed="false">
      <c r="A572" s="0" t="n">
        <v>569</v>
      </c>
      <c r="B572" s="15" t="s">
        <v>113</v>
      </c>
      <c r="C572" s="16" t="s">
        <v>114</v>
      </c>
      <c r="D572" s="0" t="s">
        <v>159</v>
      </c>
      <c r="E572" s="0" t="n">
        <v>8.1</v>
      </c>
      <c r="F572" s="0" t="n">
        <v>10.2</v>
      </c>
      <c r="G572" s="0" t="n">
        <v>1.3</v>
      </c>
      <c r="H572" s="0" t="n">
        <v>5.3</v>
      </c>
      <c r="I572" s="0" t="n">
        <v>8</v>
      </c>
      <c r="J572" s="0" t="n">
        <v>7.307</v>
      </c>
      <c r="K572" s="0" t="n">
        <v>0.05</v>
      </c>
      <c r="L572" s="0" t="n">
        <v>2.9</v>
      </c>
      <c r="M572" s="0" t="n">
        <v>24</v>
      </c>
      <c r="N572" s="0" t="n">
        <v>0</v>
      </c>
      <c r="O572" s="0" t="n">
        <v>551</v>
      </c>
      <c r="P572" s="0" t="n">
        <v>1100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V572" s="0" t="n">
        <v>0</v>
      </c>
      <c r="AC572" s="0" t="n">
        <v>6.765</v>
      </c>
      <c r="AD572" s="0" t="n">
        <v>0.126</v>
      </c>
      <c r="AE572" s="0" t="n">
        <v>6.072</v>
      </c>
      <c r="AF572" s="0" t="n">
        <v>0.02</v>
      </c>
      <c r="AG572" s="0" t="n">
        <v>0.016</v>
      </c>
      <c r="AH572" s="0" t="n">
        <v>8.7</v>
      </c>
      <c r="AJ572" s="0" t="n">
        <v>50</v>
      </c>
      <c r="AP572" s="0" t="n">
        <v>0</v>
      </c>
      <c r="AY572" s="0" t="n">
        <v>0</v>
      </c>
      <c r="BF572" s="0" t="n">
        <f aca="false">IF(E572&lt;11,-3.6797*E572^2+48.115*E572-53.83,280.92*EXP(-0.2027*E572))</f>
        <v>94.476383</v>
      </c>
      <c r="BG572" s="0" t="n">
        <f aca="false">32.208*LN(F572)+21.438</f>
        <v>96.2374636951076</v>
      </c>
      <c r="BH572" s="0" t="n">
        <f aca="false">IF(G572&lt;=2, -10*G572+100, 88.958*EXP(-0.0755*G572))</f>
        <v>87</v>
      </c>
      <c r="BI572" s="0" t="n">
        <f aca="false">IF(I572&lt;=100, 0.0053*(I572)^2-1.0332*I572+100.76, 122.82*EXP(-0.0092*I572))</f>
        <v>92.8336</v>
      </c>
      <c r="BJ572" s="0" t="n">
        <f aca="false">IF(P572&lt;=1000, -6.942*LN(P572)+107.59, -36.304*LN(P572)+310.72)</f>
        <v>56.4807115842163</v>
      </c>
      <c r="BK572" s="0" t="n">
        <f aca="false">BF572^0.04*BG572^0.22*BH572^0.51*BI572^0.06*BJ572^0.17</f>
        <v>83.2508746473455</v>
      </c>
      <c r="BL572" s="0" t="str">
        <f aca="false">IF(BK572&gt;=90, "Very Good", IF(BK572&gt;=80, "Good", IF(BK572&gt;=70, "Slightly Good", IF(BK572&gt;=60, "Average", IF(BK572&gt;=50, "Slightly Poor", IF(BK572&gt;=40, "Poor", "Very Poor"))))))</f>
        <v>Good</v>
      </c>
      <c r="BM572" s="0" t="n">
        <f aca="false">IF(P572&lt;=1000, -6.942*LN(P572)+107.59, IF(AND(P572&gt;1000, P572&lt;=5213),-36.304*LN(P572)+310.72, IF(P572&gt;5213, 10)))</f>
        <v>56.4807115842163</v>
      </c>
      <c r="BN572" s="0" t="n">
        <f aca="false">BF572^0.04*BG572^0.22*BH572^0.51*BI572^0.06*BM572^0.17</f>
        <v>83.2508746473455</v>
      </c>
      <c r="BO572" s="0" t="str">
        <f aca="false">IF(BN572&gt;=90, "Very Good", IF(BN572&gt;=80, "Good", IF(BN572&gt;=70, "Slightly Good", IF(BN572&gt;=60, "Average", IF(BN572&gt;=50, "Slightly Poor", IF(BN572&gt;=40, "Poor", "Very Poor"))))))</f>
        <v>Good</v>
      </c>
      <c r="BP572" s="0" t="n">
        <f aca="false">IF(AJ572&lt;=1000, -6.942*LN(AJ572)+107.59, IF(AND(AJ572&gt;1000, AJ572&lt;=5213),-36.304*LN(AJ572)+310.72, IF(AJ572&gt;5213, 10)))</f>
        <v>80.4327362963178</v>
      </c>
      <c r="BQ572" s="0" t="n">
        <f aca="false">BF572^0.04*BG572^0.22*BH572^0.51*BI572^0.06*BP572^0.17</f>
        <v>88.407551203037</v>
      </c>
      <c r="BR572" s="0" t="str">
        <f aca="false">IF(BQ572&gt;=90, "Very Good", IF(BQ572&gt;=80, "Good", IF(BQ572&gt;=70, "Slightly Good", IF(BQ572&gt;=60, "Average", IF(BQ572&gt;=50, "Slightly Poor", IF(BQ572&gt;=40, "Poor", "Very Poor"))))))</f>
        <v>Good</v>
      </c>
      <c r="BT572" s="0" t="n">
        <f aca="false">9.81*LN(AH572)+30.6</f>
        <v>51.8221988817299</v>
      </c>
      <c r="BU572" s="0" t="str">
        <f aca="false">IF(BT572&lt;30, "Clean water", IF(AND(BT572&gt;=30, BT572&lt;40), "Hypolimia", IF(AND(BT572&gt;=40,BT572&lt;50), "Mesotrophic", IF(AND(BT572&gt;=50, BT572&lt;70), "Eutrophic", IF(BT572&gt;70,"Hypertrophic")))))</f>
        <v>Eutrophic</v>
      </c>
      <c r="BW572" s="0" t="str">
        <f aca="false">IF(G572/H572&gt;=1, "PLS CHECK", "")</f>
        <v/>
      </c>
      <c r="BX572" s="0" t="str">
        <f aca="false">IF(AC572/J572&gt;=1, "PLS CHECK", "")</f>
        <v/>
      </c>
      <c r="BY572" s="0" t="str">
        <f aca="false">IF(AE572/J572&gt;=1, "PLS CHECK", "")</f>
        <v/>
      </c>
      <c r="BZ572" s="0" t="str">
        <f aca="false">IF(AD572/J572&gt;=1, "PLS CHECK", "")</f>
        <v/>
      </c>
      <c r="CA572" s="0" t="str">
        <f aca="false">IF(AF572/K572&gt;=1, "PLS CHECK", "")</f>
        <v/>
      </c>
      <c r="CB572" s="0" t="str">
        <f aca="false">IF(AG572/K572&gt;=1, "PLS CHECK", "")</f>
        <v/>
      </c>
    </row>
    <row r="573" customFormat="false" ht="12.5" hidden="false" customHeight="false" outlineLevel="0" collapsed="false">
      <c r="A573" s="0" t="n">
        <v>570</v>
      </c>
      <c r="B573" s="15" t="s">
        <v>115</v>
      </c>
      <c r="C573" s="16" t="s">
        <v>116</v>
      </c>
      <c r="D573" s="0" t="s">
        <v>159</v>
      </c>
      <c r="E573" s="0" t="n">
        <v>7.4</v>
      </c>
      <c r="F573" s="0" t="n">
        <v>7.9</v>
      </c>
      <c r="G573" s="37"/>
      <c r="H573" s="0" t="n">
        <v>8.1</v>
      </c>
      <c r="I573" s="0" t="n">
        <v>15.6</v>
      </c>
      <c r="J573" s="37"/>
      <c r="K573" s="0" t="n">
        <v>0.128</v>
      </c>
      <c r="L573" s="0" t="n">
        <v>4.6</v>
      </c>
      <c r="M573" s="0" t="n">
        <v>25.2</v>
      </c>
      <c r="N573" s="0" t="n">
        <v>0</v>
      </c>
      <c r="O573" s="0" t="n">
        <v>391</v>
      </c>
      <c r="P573" s="37"/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V573" s="0" t="n">
        <v>0</v>
      </c>
      <c r="AC573" s="37"/>
      <c r="AD573" s="37"/>
      <c r="AE573" s="37"/>
      <c r="AF573" s="0" t="n">
        <v>0.086</v>
      </c>
      <c r="AG573" s="0" t="n">
        <v>0.065</v>
      </c>
      <c r="AH573" s="0" t="n">
        <v>6.4</v>
      </c>
      <c r="AJ573" s="37"/>
      <c r="AP573" s="0" t="n">
        <v>0</v>
      </c>
      <c r="AY573" s="0" t="n">
        <v>0</v>
      </c>
      <c r="BF573" s="0" t="n">
        <f aca="false">IF(E573&lt;11,-3.6797*E573^2+48.115*E573-53.83,280.92*EXP(-0.2027*E573))</f>
        <v>100.720628</v>
      </c>
      <c r="BG573" s="0" t="n">
        <f aca="false">32.208*LN(F573)+21.438</f>
        <v>88.0075157571056</v>
      </c>
      <c r="BH573" s="0" t="n">
        <f aca="false">IF(G573&lt;=2, -10*G573+100, 88.958*EXP(-0.0755*G573))</f>
        <v>100</v>
      </c>
      <c r="BI573" s="0" t="n">
        <f aca="false">IF(I573&lt;=100, 0.0053*(I573)^2-1.0332*I573+100.76, 122.82*EXP(-0.0092*I573))</f>
        <v>85.931888</v>
      </c>
      <c r="BJ573" s="0" t="e">
        <f aca="false">IF(P573&lt;=1000, -6.942*LN(P573)+107.59, -36.304*LN(P573)+310.72)</f>
        <v>#VALUE!</v>
      </c>
      <c r="BK573" s="0" t="e">
        <f aca="false">BF573^0.04*BG573^0.22*BH573^0.51*BI573^0.06*BJ573^0.17</f>
        <v>#VALUE!</v>
      </c>
      <c r="BL573" s="0" t="e">
        <f aca="false">IF(BK573&gt;=90, "Very Good", IF(BK573&gt;=80, "Good", IF(BK573&gt;=70, "Slightly Good", IF(BK573&gt;=60, "Average", IF(BK573&gt;=50, "Slightly Poor", IF(BK573&gt;=40, "Poor", "Very Poor"))))))</f>
        <v>#VALUE!</v>
      </c>
      <c r="BM573" s="0" t="e">
        <f aca="false">IF(P573&lt;=1000, -6.942*LN(P573)+107.59, IF(AND(P573&gt;1000, P573&lt;=5213),-36.304*LN(P573)+310.72, IF(P573&gt;5213, 10)))</f>
        <v>#VALUE!</v>
      </c>
      <c r="BN573" s="0" t="e">
        <f aca="false">BF573^0.04*BG573^0.22*BH573^0.51*BI573^0.06*BM573^0.17</f>
        <v>#VALUE!</v>
      </c>
      <c r="BO573" s="0" t="e">
        <f aca="false">IF(BN573&gt;=90, "Very Good", IF(BN573&gt;=80, "Good", IF(BN573&gt;=70, "Slightly Good", IF(BN573&gt;=60, "Average", IF(BN573&gt;=50, "Slightly Poor", IF(BN573&gt;=40, "Poor", "Very Poor"))))))</f>
        <v>#VALUE!</v>
      </c>
      <c r="BP573" s="0" t="e">
        <f aca="false">IF(AJ573&lt;=1000, -6.942*LN(AJ573)+107.59, IF(AND(AJ573&gt;1000, AJ573&lt;=5213),-36.304*LN(AJ573)+310.72, IF(AJ573&gt;5213, 10)))</f>
        <v>#VALUE!</v>
      </c>
      <c r="BQ573" s="0" t="e">
        <f aca="false">BF573^0.04*BG573^0.22*BH573^0.51*BI573^0.06*BP573^0.17</f>
        <v>#VALUE!</v>
      </c>
      <c r="BR573" s="0" t="e">
        <f aca="false">IF(BQ573&gt;=90, "Very Good", IF(BQ573&gt;=80, "Good", IF(BQ573&gt;=70, "Slightly Good", IF(BQ573&gt;=60, "Average", IF(BQ573&gt;=50, "Slightly Poor", IF(BQ573&gt;=40, "Poor", "Very Poor"))))))</f>
        <v>#VALUE!</v>
      </c>
      <c r="BT573" s="0" t="n">
        <f aca="false">9.81*LN(AH573)+30.6</f>
        <v>48.8102832854868</v>
      </c>
      <c r="BU573" s="0" t="str">
        <f aca="false">IF(BT573&lt;30, "Clean water", IF(AND(BT573&gt;=30, BT573&lt;40), "Hypolimia", IF(AND(BT573&gt;=40,BT573&lt;50), "Mesotrophic", IF(AND(BT573&gt;=50, BT573&lt;70), "Eutrophic", IF(BT573&gt;70,"Hypertrophic")))))</f>
        <v>Mesotrophic</v>
      </c>
      <c r="BW573" s="0" t="str">
        <f aca="false">IF(G573/H573&gt;=1, "PLS CHECK", "")</f>
        <v/>
      </c>
      <c r="BX573" s="0" t="e">
        <f aca="false">IF(AC573/J573&gt;=1, "PLS CHECK", "")</f>
        <v>#DIV/0!</v>
      </c>
      <c r="BY573" s="0" t="e">
        <f aca="false">IF(AE573/J573&gt;=1, "PLS CHECK", "")</f>
        <v>#DIV/0!</v>
      </c>
      <c r="BZ573" s="0" t="e">
        <f aca="false">IF(AD573/J573&gt;=1, "PLS CHECK", "")</f>
        <v>#DIV/0!</v>
      </c>
      <c r="CA573" s="0" t="str">
        <f aca="false">IF(AF573/K573&gt;=1, "PLS CHECK", "")</f>
        <v/>
      </c>
      <c r="CB573" s="0" t="str">
        <f aca="false">IF(AG573/K573&gt;=1, "PLS CHECK", "")</f>
        <v/>
      </c>
    </row>
    <row r="574" customFormat="false" ht="12.5" hidden="false" customHeight="false" outlineLevel="0" collapsed="false">
      <c r="A574" s="0" t="n">
        <v>571</v>
      </c>
      <c r="B574" s="15" t="s">
        <v>117</v>
      </c>
      <c r="C574" s="16" t="s">
        <v>118</v>
      </c>
      <c r="D574" s="0" t="s">
        <v>159</v>
      </c>
      <c r="E574" s="0" t="n">
        <v>7.7</v>
      </c>
      <c r="F574" s="0" t="n">
        <v>9.3</v>
      </c>
      <c r="G574" s="37"/>
      <c r="H574" s="0" t="n">
        <v>2.3</v>
      </c>
      <c r="I574" s="0" t="n">
        <v>4.4</v>
      </c>
      <c r="J574" s="37"/>
      <c r="K574" s="37"/>
      <c r="L574" s="0" t="n">
        <v>1.5</v>
      </c>
      <c r="M574" s="0" t="n">
        <v>22.3</v>
      </c>
      <c r="N574" s="0" t="n">
        <v>0</v>
      </c>
      <c r="O574" s="0" t="n">
        <v>190</v>
      </c>
      <c r="P574" s="37"/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V574" s="0" t="n">
        <v>0</v>
      </c>
      <c r="AC574" s="37"/>
      <c r="AD574" s="37"/>
      <c r="AE574" s="37"/>
      <c r="AF574" s="37"/>
      <c r="AG574" s="37"/>
      <c r="AH574" s="37"/>
      <c r="AJ574" s="37"/>
      <c r="AP574" s="0" t="n">
        <v>0</v>
      </c>
      <c r="AY574" s="0" t="n">
        <v>0</v>
      </c>
      <c r="BF574" s="0" t="n">
        <f aca="false">IF(E574&lt;11,-3.6797*E574^2+48.115*E574-53.83,280.92*EXP(-0.2027*E574))</f>
        <v>98.486087</v>
      </c>
      <c r="BG574" s="0" t="n">
        <f aca="false">32.208*LN(F574)+21.438</f>
        <v>93.2623038003278</v>
      </c>
      <c r="BH574" s="0" t="n">
        <f aca="false">IF(G574&lt;=2, -10*G574+100, 88.958*EXP(-0.0755*G574))</f>
        <v>100</v>
      </c>
      <c r="BI574" s="0" t="n">
        <f aca="false">IF(I574&lt;=100, 0.0053*(I574)^2-1.0332*I574+100.76, 122.82*EXP(-0.0092*I574))</f>
        <v>96.316528</v>
      </c>
      <c r="BJ574" s="0" t="e">
        <f aca="false">IF(P574&lt;=1000, -6.942*LN(P574)+107.59, -36.304*LN(P574)+310.72)</f>
        <v>#VALUE!</v>
      </c>
      <c r="BK574" s="0" t="e">
        <f aca="false">BF574^0.04*BG574^0.22*BH574^0.51*BI574^0.06*BJ574^0.17</f>
        <v>#VALUE!</v>
      </c>
      <c r="BL574" s="0" t="e">
        <f aca="false">IF(BK574&gt;=90, "Very Good", IF(BK574&gt;=80, "Good", IF(BK574&gt;=70, "Slightly Good", IF(BK574&gt;=60, "Average", IF(BK574&gt;=50, "Slightly Poor", IF(BK574&gt;=40, "Poor", "Very Poor"))))))</f>
        <v>#VALUE!</v>
      </c>
      <c r="BM574" s="0" t="e">
        <f aca="false">IF(P574&lt;=1000, -6.942*LN(P574)+107.59, IF(AND(P574&gt;1000, P574&lt;=5213),-36.304*LN(P574)+310.72, IF(P574&gt;5213, 10)))</f>
        <v>#VALUE!</v>
      </c>
      <c r="BN574" s="0" t="e">
        <f aca="false">BF574^0.04*BG574^0.22*BH574^0.51*BI574^0.06*BM574^0.17</f>
        <v>#VALUE!</v>
      </c>
      <c r="BO574" s="0" t="e">
        <f aca="false">IF(BN574&gt;=90, "Very Good", IF(BN574&gt;=80, "Good", IF(BN574&gt;=70, "Slightly Good", IF(BN574&gt;=60, "Average", IF(BN574&gt;=50, "Slightly Poor", IF(BN574&gt;=40, "Poor", "Very Poor"))))))</f>
        <v>#VALUE!</v>
      </c>
      <c r="BP574" s="0" t="e">
        <f aca="false">IF(AJ574&lt;=1000, -6.942*LN(AJ574)+107.59, IF(AND(AJ574&gt;1000, AJ574&lt;=5213),-36.304*LN(AJ574)+310.72, IF(AJ574&gt;5213, 10)))</f>
        <v>#VALUE!</v>
      </c>
      <c r="BQ574" s="0" t="e">
        <f aca="false">BF574^0.04*BG574^0.22*BH574^0.51*BI574^0.06*BP574^0.17</f>
        <v>#VALUE!</v>
      </c>
      <c r="BR574" s="0" t="e">
        <f aca="false">IF(BQ574&gt;=90, "Very Good", IF(BQ574&gt;=80, "Good", IF(BQ574&gt;=70, "Slightly Good", IF(BQ574&gt;=60, "Average", IF(BQ574&gt;=50, "Slightly Poor", IF(BQ574&gt;=40, "Poor", "Very Poor"))))))</f>
        <v>#VALUE!</v>
      </c>
      <c r="BT574" s="0" t="e">
        <f aca="false">9.81*LN(AH574)+30.6</f>
        <v>#VALUE!</v>
      </c>
      <c r="BU574" s="0" t="e">
        <f aca="false">IF(BT574&lt;30, "Clean water", IF(AND(BT574&gt;=30, BT574&lt;40), "Hypolimia", IF(AND(BT574&gt;=40,BT574&lt;50), "Mesotrophic", IF(AND(BT574&gt;=50, BT574&lt;70), "Eutrophic", IF(BT574&gt;70,"Hypertrophic")))))</f>
        <v>#VALUE!</v>
      </c>
      <c r="BW574" s="0" t="str">
        <f aca="false">IF(G574/H574&gt;=1, "PLS CHECK", "")</f>
        <v/>
      </c>
      <c r="BX574" s="0" t="e">
        <f aca="false">IF(AC574/J574&gt;=1, "PLS CHECK", "")</f>
        <v>#DIV/0!</v>
      </c>
      <c r="BY574" s="0" t="e">
        <f aca="false">IF(AE574/J574&gt;=1, "PLS CHECK", "")</f>
        <v>#DIV/0!</v>
      </c>
      <c r="BZ574" s="0" t="e">
        <f aca="false">IF(AD574/J574&gt;=1, "PLS CHECK", "")</f>
        <v>#DIV/0!</v>
      </c>
      <c r="CA574" s="0" t="e">
        <f aca="false">IF(AF574/K574&gt;=1, "PLS CHECK", "")</f>
        <v>#DIV/0!</v>
      </c>
      <c r="CB574" s="0" t="e">
        <f aca="false">IF(AG574/K574&gt;=1, "PLS CHECK", "")</f>
        <v>#DIV/0!</v>
      </c>
    </row>
    <row r="575" customFormat="false" ht="12.5" hidden="false" customHeight="false" outlineLevel="0" collapsed="false">
      <c r="A575" s="0" t="n">
        <v>572</v>
      </c>
      <c r="B575" s="15" t="s">
        <v>119</v>
      </c>
      <c r="C575" s="16" t="s">
        <v>120</v>
      </c>
      <c r="D575" s="0" t="s">
        <v>159</v>
      </c>
      <c r="E575" s="0" t="n">
        <v>8.2</v>
      </c>
      <c r="F575" s="0" t="n">
        <v>10.2</v>
      </c>
      <c r="G575" s="37"/>
      <c r="H575" s="0" t="n">
        <v>2.5</v>
      </c>
      <c r="I575" s="0" t="n">
        <v>4.4</v>
      </c>
      <c r="J575" s="37"/>
      <c r="K575" s="0" t="n">
        <v>0.016</v>
      </c>
      <c r="L575" s="0" t="n">
        <v>1.6</v>
      </c>
      <c r="M575" s="0" t="n">
        <v>25.6</v>
      </c>
      <c r="N575" s="0" t="n">
        <v>0</v>
      </c>
      <c r="O575" s="0" t="n">
        <v>201</v>
      </c>
      <c r="P575" s="0" t="n">
        <v>4900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</v>
      </c>
      <c r="V575" s="0" t="n">
        <v>0</v>
      </c>
      <c r="AC575" s="37"/>
      <c r="AD575" s="37"/>
      <c r="AE575" s="37"/>
      <c r="AF575" s="37"/>
      <c r="AG575" s="37"/>
      <c r="AH575" s="0" t="n">
        <v>1.2</v>
      </c>
      <c r="AJ575" s="0" t="n">
        <v>300</v>
      </c>
      <c r="AP575" s="0" t="n">
        <v>0</v>
      </c>
      <c r="AY575" s="0" t="n">
        <v>0</v>
      </c>
      <c r="BF575" s="0" t="n">
        <f aca="false">IF(E575&lt;11,-3.6797*E575^2+48.115*E575-53.83,280.92*EXP(-0.2027*E575))</f>
        <v>93.289972</v>
      </c>
      <c r="BG575" s="0" t="n">
        <f aca="false">32.208*LN(F575)+21.438</f>
        <v>96.2374636951076</v>
      </c>
      <c r="BH575" s="0" t="n">
        <f aca="false">IF(G575&lt;=2, -10*G575+100, 88.958*EXP(-0.0755*G575))</f>
        <v>100</v>
      </c>
      <c r="BI575" s="0" t="n">
        <f aca="false">IF(I575&lt;=100, 0.0053*(I575)^2-1.0332*I575+100.76, 122.82*EXP(-0.0092*I575))</f>
        <v>96.316528</v>
      </c>
      <c r="BJ575" s="0" t="n">
        <f aca="false">IF(P575&lt;=1000, -6.942*LN(P575)+107.59, -36.304*LN(P575)+310.72)</f>
        <v>2.24525746528013</v>
      </c>
      <c r="BK575" s="0" t="n">
        <f aca="false">BF575^0.04*BG575^0.22*BH575^0.51*BI575^0.06*BJ575^0.17</f>
        <v>51.744763949837</v>
      </c>
      <c r="BL575" s="0" t="str">
        <f aca="false">IF(BK575&gt;=90, "Very Good", IF(BK575&gt;=80, "Good", IF(BK575&gt;=70, "Slightly Good", IF(BK575&gt;=60, "Average", IF(BK575&gt;=50, "Slightly Poor", IF(BK575&gt;=40, "Poor", "Very Poor"))))))</f>
        <v>Slightly Poor</v>
      </c>
      <c r="BM575" s="0" t="n">
        <f aca="false">IF(P575&lt;=1000, -6.942*LN(P575)+107.59, IF(AND(P575&gt;1000, P575&lt;=5213),-36.304*LN(P575)+310.72, IF(P575&gt;5213, 10)))</f>
        <v>2.24525746528013</v>
      </c>
      <c r="BN575" s="0" t="n">
        <f aca="false">BF575^0.04*BG575^0.22*BH575^0.51*BI575^0.06*BM575^0.17</f>
        <v>51.744763949837</v>
      </c>
      <c r="BO575" s="0" t="str">
        <f aca="false">IF(BN575&gt;=90, "Very Good", IF(BN575&gt;=80, "Good", IF(BN575&gt;=70, "Slightly Good", IF(BN575&gt;=60, "Average", IF(BN575&gt;=50, "Slightly Poor", IF(BN575&gt;=40, "Poor", "Very Poor"))))))</f>
        <v>Slightly Poor</v>
      </c>
      <c r="BP575" s="0" t="n">
        <f aca="false">IF(AJ575&lt;=1000, -6.942*LN(AJ575)+107.59, IF(AND(AJ575&gt;1000, AJ575&lt;=5213),-36.304*LN(AJ575)+310.72, IF(AJ575&gt;5213, 10)))</f>
        <v>67.9943420609366</v>
      </c>
      <c r="BQ575" s="0" t="n">
        <f aca="false">BF575^0.04*BG575^0.22*BH575^0.51*BI575^0.06*BP575^0.17</f>
        <v>92.3999075415457</v>
      </c>
      <c r="BR575" s="0" t="str">
        <f aca="false">IF(BQ575&gt;=90, "Very Good", IF(BQ575&gt;=80, "Good", IF(BQ575&gt;=70, "Slightly Good", IF(BQ575&gt;=60, "Average", IF(BQ575&gt;=50, "Slightly Poor", IF(BQ575&gt;=40, "Poor", "Very Poor"))))))</f>
        <v>Very Good</v>
      </c>
      <c r="BT575" s="0" t="n">
        <f aca="false">9.81*LN(AH575)+30.6</f>
        <v>32.3885744721487</v>
      </c>
      <c r="BU575" s="0" t="str">
        <f aca="false">IF(BT575&lt;30, "Clean water", IF(AND(BT575&gt;=30, BT575&lt;40), "Hypolimia", IF(AND(BT575&gt;=40,BT575&lt;50), "Mesotrophic", IF(AND(BT575&gt;=50, BT575&lt;70), "Eutrophic", IF(BT575&gt;70,"Hypertrophic")))))</f>
        <v>Hypolimia</v>
      </c>
      <c r="BW575" s="0" t="str">
        <f aca="false">IF(G575/H575&gt;=1, "PLS CHECK", "")</f>
        <v/>
      </c>
      <c r="BX575" s="0" t="e">
        <f aca="false">IF(AC575/J575&gt;=1, "PLS CHECK", "")</f>
        <v>#DIV/0!</v>
      </c>
      <c r="BY575" s="0" t="e">
        <f aca="false">IF(AE575/J575&gt;=1, "PLS CHECK", "")</f>
        <v>#DIV/0!</v>
      </c>
      <c r="BZ575" s="0" t="e">
        <f aca="false">IF(AD575/J575&gt;=1, "PLS CHECK", "")</f>
        <v>#DIV/0!</v>
      </c>
      <c r="CA575" s="0" t="str">
        <f aca="false">IF(AF575/K575&gt;=1, "PLS CHECK", "")</f>
        <v/>
      </c>
      <c r="CB575" s="0" t="str">
        <f aca="false">IF(AG575/K575&gt;=1, "PLS CHECK", "")</f>
        <v/>
      </c>
    </row>
    <row r="576" customFormat="false" ht="12.5" hidden="false" customHeight="false" outlineLevel="0" collapsed="false">
      <c r="A576" s="0" t="n">
        <v>573</v>
      </c>
      <c r="B576" s="15" t="s">
        <v>121</v>
      </c>
      <c r="C576" s="16" t="s">
        <v>122</v>
      </c>
      <c r="D576" s="0" t="s">
        <v>159</v>
      </c>
      <c r="E576" s="0" t="n">
        <v>8.3</v>
      </c>
      <c r="F576" s="0" t="n">
        <v>10.2</v>
      </c>
      <c r="G576" s="0" t="n">
        <v>1.8</v>
      </c>
      <c r="H576" s="0" t="n">
        <v>5.3</v>
      </c>
      <c r="I576" s="0" t="n">
        <v>8.8</v>
      </c>
      <c r="J576" s="37"/>
      <c r="K576" s="0" t="n">
        <v>0.025</v>
      </c>
      <c r="L576" s="0" t="n">
        <v>1.9</v>
      </c>
      <c r="M576" s="0" t="n">
        <v>26.5</v>
      </c>
      <c r="N576" s="0" t="n">
        <v>0</v>
      </c>
      <c r="O576" s="0" t="n">
        <v>246</v>
      </c>
      <c r="P576" s="0" t="n">
        <v>2100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V576" s="0" t="n">
        <v>0</v>
      </c>
      <c r="AC576" s="37"/>
      <c r="AD576" s="0" t="n">
        <v>0.074</v>
      </c>
      <c r="AE576" s="37"/>
      <c r="AF576" s="37"/>
      <c r="AG576" s="0" t="n">
        <v>0.004</v>
      </c>
      <c r="AH576" s="0" t="n">
        <v>12</v>
      </c>
      <c r="AJ576" s="0" t="n">
        <v>800</v>
      </c>
      <c r="AP576" s="0" t="n">
        <v>0</v>
      </c>
      <c r="AY576" s="0" t="n">
        <v>0</v>
      </c>
      <c r="BF576" s="0" t="n">
        <f aca="false">IF(E576&lt;11,-3.6797*E576^2+48.115*E576-53.83,280.92*EXP(-0.2027*E576))</f>
        <v>92.029967</v>
      </c>
      <c r="BG576" s="0" t="n">
        <f aca="false">32.208*LN(F576)+21.438</f>
        <v>96.2374636951076</v>
      </c>
      <c r="BH576" s="0" t="n">
        <f aca="false">IF(G576&lt;=2, -10*G576+100, 88.958*EXP(-0.0755*G576))</f>
        <v>82</v>
      </c>
      <c r="BI576" s="0" t="n">
        <f aca="false">IF(I576&lt;=100, 0.0053*(I576)^2-1.0332*I576+100.76, 122.82*EXP(-0.0092*I576))</f>
        <v>92.078272</v>
      </c>
      <c r="BJ576" s="0" t="n">
        <f aca="false">IF(P576&lt;=1000, -6.942*LN(P576)+107.59, -36.304*LN(P576)+310.72)</f>
        <v>33.0055589887772</v>
      </c>
      <c r="BK576" s="0" t="n">
        <f aca="false">BF576^0.04*BG576^0.22*BH576^0.51*BI576^0.06*BJ576^0.17</f>
        <v>73.6117576860005</v>
      </c>
      <c r="BL576" s="0" t="str">
        <f aca="false">IF(BK576&gt;=90, "Very Good", IF(BK576&gt;=80, "Good", IF(BK576&gt;=70, "Slightly Good", IF(BK576&gt;=60, "Average", IF(BK576&gt;=50, "Slightly Poor", IF(BK576&gt;=40, "Poor", "Very Poor"))))))</f>
        <v>Slightly Good</v>
      </c>
      <c r="BM576" s="0" t="n">
        <f aca="false">IF(P576&lt;=1000, -6.942*LN(P576)+107.59, IF(AND(P576&gt;1000, P576&lt;=5213),-36.304*LN(P576)+310.72, IF(P576&gt;5213, 10)))</f>
        <v>33.0055589887772</v>
      </c>
      <c r="BN576" s="0" t="n">
        <f aca="false">BF576^0.04*BG576^0.22*BH576^0.51*BI576^0.06*BM576^0.17</f>
        <v>73.6117576860005</v>
      </c>
      <c r="BO576" s="0" t="str">
        <f aca="false">IF(BN576&gt;=90, "Very Good", IF(BN576&gt;=80, "Good", IF(BN576&gt;=70, "Slightly Good", IF(BN576&gt;=60, "Average", IF(BN576&gt;=50, "Slightly Poor", IF(BN576&gt;=40, "Poor", "Very Poor"))))))</f>
        <v>Slightly Good</v>
      </c>
      <c r="BP576" s="0" t="n">
        <f aca="false">IF(AJ576&lt;=1000, -6.942*LN(AJ576)+107.59, IF(AND(AJ576&gt;1000, AJ576&lt;=5213),-36.304*LN(AJ576)+310.72, IF(AJ576&gt;5213, 10)))</f>
        <v>61.1854253865293</v>
      </c>
      <c r="BQ576" s="0" t="n">
        <f aca="false">BF576^0.04*BG576^0.22*BH576^0.51*BI576^0.06*BP576^0.17</f>
        <v>81.7556055014107</v>
      </c>
      <c r="BR576" s="0" t="str">
        <f aca="false">IF(BQ576&gt;=90, "Very Good", IF(BQ576&gt;=80, "Good", IF(BQ576&gt;=70, "Slightly Good", IF(BQ576&gt;=60, "Average", IF(BQ576&gt;=50, "Slightly Poor", IF(BQ576&gt;=40, "Poor", "Very Poor"))))))</f>
        <v>Good</v>
      </c>
      <c r="BT576" s="0" t="n">
        <f aca="false">9.81*LN(AH576)+30.6</f>
        <v>54.9769342344203</v>
      </c>
      <c r="BU576" s="0" t="str">
        <f aca="false">IF(BT576&lt;30, "Clean water", IF(AND(BT576&gt;=30, BT576&lt;40), "Hypolimia", IF(AND(BT576&gt;=40,BT576&lt;50), "Mesotrophic", IF(AND(BT576&gt;=50, BT576&lt;70), "Eutrophic", IF(BT576&gt;70,"Hypertrophic")))))</f>
        <v>Eutrophic</v>
      </c>
      <c r="BW576" s="0" t="str">
        <f aca="false">IF(G576/H576&gt;=1, "PLS CHECK", "")</f>
        <v/>
      </c>
      <c r="BX576" s="0" t="e">
        <f aca="false">IF(AC576/J576&gt;=1, "PLS CHECK", "")</f>
        <v>#DIV/0!</v>
      </c>
      <c r="BY576" s="0" t="e">
        <f aca="false">IF(AE576/J576&gt;=1, "PLS CHECK", "")</f>
        <v>#DIV/0!</v>
      </c>
      <c r="BZ576" s="0" t="e">
        <f aca="false">IF(AD576/J576&gt;=1, "PLS CHECK", "")</f>
        <v>#DIV/0!</v>
      </c>
      <c r="CA576" s="0" t="str">
        <f aca="false">IF(AF576/K576&gt;=1, "PLS CHECK", "")</f>
        <v/>
      </c>
      <c r="CB576" s="0" t="str">
        <f aca="false">IF(AG576/K576&gt;=1, "PLS CHECK", "")</f>
        <v/>
      </c>
    </row>
    <row r="577" customFormat="false" ht="12.5" hidden="false" customHeight="false" outlineLevel="0" collapsed="false">
      <c r="A577" s="0" t="n">
        <v>574</v>
      </c>
      <c r="B577" s="15" t="s">
        <v>140</v>
      </c>
      <c r="C577" s="16" t="s">
        <v>141</v>
      </c>
      <c r="D577" s="0" t="s">
        <v>159</v>
      </c>
      <c r="E577" s="0" t="n">
        <v>7.8</v>
      </c>
      <c r="F577" s="0" t="n">
        <v>8.5</v>
      </c>
      <c r="G577" s="0" t="n">
        <v>2.1</v>
      </c>
      <c r="H577" s="0" t="n">
        <v>4.2</v>
      </c>
      <c r="I577" s="0" t="n">
        <v>6</v>
      </c>
      <c r="J577" s="37"/>
      <c r="K577" s="0" t="n">
        <v>0.065</v>
      </c>
      <c r="L577" s="0" t="n">
        <v>2.6</v>
      </c>
      <c r="M577" s="0" t="n">
        <v>22.8</v>
      </c>
      <c r="O577" s="0" t="n">
        <v>502</v>
      </c>
      <c r="BD577" s="0" t="n">
        <v>0.018</v>
      </c>
      <c r="BF577" s="0" t="n">
        <f aca="false">IF(E577&lt;11,-3.6797*E577^2+48.115*E577-53.83,280.92*EXP(-0.2027*E577))</f>
        <v>97.5940520000001</v>
      </c>
      <c r="BG577" s="0" t="n">
        <f aca="false">32.208*LN(F577)+21.438</f>
        <v>90.3652509938879</v>
      </c>
      <c r="BH577" s="0" t="n">
        <f aca="false">IF(G577&lt;=2, -10*G577+100, 88.958*EXP(-0.0755*G577))</f>
        <v>75.9150041678102</v>
      </c>
      <c r="BI577" s="0" t="n">
        <f aca="false">IF(I577&lt;=100, 0.0053*(I577)^2-1.0332*I577+100.76, 122.82*EXP(-0.0092*I577))</f>
        <v>94.7516</v>
      </c>
      <c r="BJ577" s="0" t="e">
        <f aca="false">IF(P577&lt;=1000, -6.942*LN(P577)+107.59, -36.304*LN(P577)+310.72)</f>
        <v>#VALUE!</v>
      </c>
      <c r="BK577" s="0" t="e">
        <f aca="false">BF577^0.04*BG577^0.22*BH577^0.51*BI577^0.06*BJ577^0.17</f>
        <v>#VALUE!</v>
      </c>
      <c r="BL577" s="0" t="e">
        <f aca="false">IF(BK577&gt;=90, "Very Good", IF(BK577&gt;=80, "Good", IF(BK577&gt;=70, "Slightly Good", IF(BK577&gt;=60, "Average", IF(BK577&gt;=50, "Slightly Poor", IF(BK577&gt;=40, "Poor", "Very Poor"))))))</f>
        <v>#VALUE!</v>
      </c>
      <c r="BM577" s="0" t="e">
        <f aca="false">IF(P577&lt;=1000, -6.942*LN(P577)+107.59, IF(AND(P577&gt;1000, P577&lt;=5213),-36.304*LN(P577)+310.72, IF(P577&gt;5213, 10)))</f>
        <v>#VALUE!</v>
      </c>
      <c r="BN577" s="0" t="e">
        <f aca="false">BF577^0.04*BG577^0.22*BH577^0.51*BI577^0.06*BM577^0.17</f>
        <v>#VALUE!</v>
      </c>
      <c r="BO577" s="0" t="e">
        <f aca="false">IF(BN577&gt;=90, "Very Good", IF(BN577&gt;=80, "Good", IF(BN577&gt;=70, "Slightly Good", IF(BN577&gt;=60, "Average", IF(BN577&gt;=50, "Slightly Poor", IF(BN577&gt;=40, "Poor", "Very Poor"))))))</f>
        <v>#VALUE!</v>
      </c>
      <c r="BP577" s="0" t="e">
        <f aca="false">IF(AJ577&lt;=1000, -6.942*LN(AJ577)+107.59, IF(AND(AJ577&gt;1000, AJ577&lt;=5213),-36.304*LN(AJ577)+310.72, IF(AJ577&gt;5213, 10)))</f>
        <v>#VALUE!</v>
      </c>
      <c r="BQ577" s="0" t="e">
        <f aca="false">BF577^0.04*BG577^0.22*BH577^0.51*BI577^0.06*BP577^0.17</f>
        <v>#VALUE!</v>
      </c>
      <c r="BR577" s="0" t="e">
        <f aca="false">IF(BQ577&gt;=90, "Very Good", IF(BQ577&gt;=80, "Good", IF(BQ577&gt;=70, "Slightly Good", IF(BQ577&gt;=60, "Average", IF(BQ577&gt;=50, "Slightly Poor", IF(BQ577&gt;=40, "Poor", "Very Poor"))))))</f>
        <v>#VALUE!</v>
      </c>
      <c r="BT577" s="0" t="e">
        <f aca="false">9.81*LN(AH577)+30.6</f>
        <v>#VALUE!</v>
      </c>
      <c r="BU577" s="0" t="e">
        <f aca="false">IF(BT577&lt;30, "Clean water", IF(AND(BT577&gt;=30, BT577&lt;40), "Hypolimia", IF(AND(BT577&gt;=40,BT577&lt;50), "Mesotrophic", IF(AND(BT577&gt;=50, BT577&lt;70), "Eutrophic", IF(BT577&gt;70,"Hypertrophic")))))</f>
        <v>#VALUE!</v>
      </c>
      <c r="BW577" s="0" t="str">
        <f aca="false">IF(G577/H577&gt;=1, "PLS CHECK", "")</f>
        <v/>
      </c>
      <c r="BX577" s="0" t="e">
        <f aca="false">IF(AC577/J577&gt;=1, "PLS CHECK", "")</f>
        <v>#DIV/0!</v>
      </c>
      <c r="BY577" s="0" t="e">
        <f aca="false">IF(AE577/J577&gt;=1, "PLS CHECK", "")</f>
        <v>#DIV/0!</v>
      </c>
      <c r="BZ577" s="0" t="e">
        <f aca="false">IF(AD577/J577&gt;=1, "PLS CHECK", "")</f>
        <v>#DIV/0!</v>
      </c>
      <c r="CA577" s="0" t="str">
        <f aca="false">IF(AF577/K577&gt;=1, "PLS CHECK", "")</f>
        <v/>
      </c>
      <c r="CB577" s="0" t="str">
        <f aca="false">IF(AG577/K577&gt;=1, "PLS CHECK", "")</f>
        <v/>
      </c>
    </row>
    <row r="578" customFormat="false" ht="12.5" hidden="false" customHeight="false" outlineLevel="0" collapsed="false">
      <c r="A578" s="0" t="n">
        <v>575</v>
      </c>
      <c r="B578" s="15" t="s">
        <v>123</v>
      </c>
      <c r="C578" s="16" t="s">
        <v>124</v>
      </c>
      <c r="D578" s="0" t="s">
        <v>159</v>
      </c>
      <c r="E578" s="37"/>
      <c r="F578" s="37"/>
      <c r="G578" s="37"/>
      <c r="H578" s="0" t="n">
        <v>7.5</v>
      </c>
      <c r="I578" s="0" t="n">
        <v>4.6</v>
      </c>
      <c r="J578" s="0" t="n">
        <v>8.221</v>
      </c>
      <c r="K578" s="0" t="n">
        <v>0.067</v>
      </c>
      <c r="L578" s="0" t="n">
        <v>4.4</v>
      </c>
      <c r="M578" s="0" t="n">
        <v>24.4</v>
      </c>
      <c r="N578" s="0" t="n">
        <v>0</v>
      </c>
      <c r="O578" s="0" t="n">
        <v>589</v>
      </c>
      <c r="P578" s="0" t="n">
        <v>12000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V578" s="0" t="n">
        <v>0</v>
      </c>
      <c r="AC578" s="0" t="n">
        <v>8.086</v>
      </c>
      <c r="AD578" s="37"/>
      <c r="AE578" s="0" t="n">
        <v>4.907</v>
      </c>
      <c r="AF578" s="0" t="n">
        <v>0.047</v>
      </c>
      <c r="AG578" s="0" t="n">
        <v>0.032</v>
      </c>
      <c r="AH578" s="0" t="n">
        <v>5.1</v>
      </c>
      <c r="AJ578" s="0" t="n">
        <v>400</v>
      </c>
      <c r="AP578" s="0" t="n">
        <v>0</v>
      </c>
      <c r="AY578" s="0" t="n">
        <v>0</v>
      </c>
      <c r="BF578" s="0" t="n">
        <f aca="false">IF(E578&lt;11,-3.6797*E578^2+48.115*E578-53.83,280.92*EXP(-0.2027*E578))</f>
        <v>-53.83</v>
      </c>
      <c r="BG578" s="0" t="e">
        <f aca="false">32.208*LN(F578)+21.438</f>
        <v>#VALUE!</v>
      </c>
      <c r="BH578" s="0" t="n">
        <f aca="false">IF(G578&lt;=2, -10*G578+100, 88.958*EXP(-0.0755*G578))</f>
        <v>100</v>
      </c>
      <c r="BI578" s="0" t="n">
        <f aca="false">IF(I578&lt;=100, 0.0053*(I578)^2-1.0332*I578+100.76, 122.82*EXP(-0.0092*I578))</f>
        <v>96.119428</v>
      </c>
      <c r="BJ578" s="0" t="n">
        <f aca="false">IF(P578&lt;=1000, -6.942*LN(P578)+107.59, -36.304*LN(P578)+310.72)</f>
        <v>-30.271198662071</v>
      </c>
      <c r="BK578" s="0" t="e">
        <f aca="false">BF578^0.04*BG578^0.22*BH578^0.51*BI578^0.06*BJ578^0.17</f>
        <v>#VALUE!</v>
      </c>
      <c r="BL578" s="0" t="e">
        <f aca="false">IF(BK578&gt;=90, "Very Good", IF(BK578&gt;=80, "Good", IF(BK578&gt;=70, "Slightly Good", IF(BK578&gt;=60, "Average", IF(BK578&gt;=50, "Slightly Poor", IF(BK578&gt;=40, "Poor", "Very Poor"))))))</f>
        <v>#VALUE!</v>
      </c>
      <c r="BM578" s="0" t="n">
        <f aca="false">IF(P578&lt;=1000, -6.942*LN(P578)+107.59, IF(AND(P578&gt;1000, P578&lt;=5213),-36.304*LN(P578)+310.72, IF(P578&gt;5213, 10)))</f>
        <v>10</v>
      </c>
      <c r="BN578" s="0" t="e">
        <f aca="false">BF578^0.04*BG578^0.22*BH578^0.51*BI578^0.06*BM578^0.17</f>
        <v>#VALUE!</v>
      </c>
      <c r="BO578" s="0" t="e">
        <f aca="false">IF(BN578&gt;=90, "Very Good", IF(BN578&gt;=80, "Good", IF(BN578&gt;=70, "Slightly Good", IF(BN578&gt;=60, "Average", IF(BN578&gt;=50, "Slightly Poor", IF(BN578&gt;=40, "Poor", "Very Poor"))))))</f>
        <v>#VALUE!</v>
      </c>
      <c r="BP578" s="0" t="n">
        <f aca="false">IF(AJ578&lt;=1000, -6.942*LN(AJ578)+107.59, IF(AND(AJ578&gt;1000, AJ578&lt;=5213),-36.304*LN(AJ578)+310.72, IF(AJ578&gt;5213, 10)))</f>
        <v>65.9972531139764</v>
      </c>
      <c r="BQ578" s="0" t="e">
        <f aca="false">BF578^0.04*BG578^0.22*BH578^0.51*BI578^0.06*BP578^0.17</f>
        <v>#VALUE!</v>
      </c>
      <c r="BR578" s="0" t="e">
        <f aca="false">IF(BQ578&gt;=90, "Very Good", IF(BQ578&gt;=80, "Good", IF(BQ578&gt;=70, "Slightly Good", IF(BQ578&gt;=60, "Average", IF(BQ578&gt;=50, "Slightly Poor", IF(BQ578&gt;=40, "Poor", "Very Poor"))))))</f>
        <v>#VALUE!</v>
      </c>
      <c r="BT578" s="0" t="n">
        <f aca="false">9.81*LN(AH578)+30.6</f>
        <v>46.5828496947541</v>
      </c>
      <c r="BU578" s="0" t="str">
        <f aca="false">IF(BT578&lt;30, "Clean water", IF(AND(BT578&gt;=30, BT578&lt;40), "Hypolimia", IF(AND(BT578&gt;=40,BT578&lt;50), "Mesotrophic", IF(AND(BT578&gt;=50, BT578&lt;70), "Eutrophic", IF(BT578&gt;70,"Hypertrophic")))))</f>
        <v>Mesotrophic</v>
      </c>
      <c r="BW578" s="0" t="str">
        <f aca="false">IF(G578/H578&gt;=1, "PLS CHECK", "")</f>
        <v/>
      </c>
      <c r="BX578" s="0" t="str">
        <f aca="false">IF(AC578/J578&gt;=1, "PLS CHECK", "")</f>
        <v/>
      </c>
      <c r="BY578" s="0" t="str">
        <f aca="false">IF(AE578/J578&gt;=1, "PLS CHECK", "")</f>
        <v/>
      </c>
      <c r="BZ578" s="0" t="str">
        <f aca="false">IF(AD578/J578&gt;=1, "PLS CHECK", "")</f>
        <v/>
      </c>
      <c r="CA578" s="0" t="str">
        <f aca="false">IF(AF578/K578&gt;=1, "PLS CHECK", "")</f>
        <v/>
      </c>
      <c r="CB578" s="0" t="str">
        <f aca="false">IF(AG578/K578&gt;=1, "PLS CHECK", "")</f>
        <v/>
      </c>
    </row>
    <row r="579" customFormat="false" ht="12.5" hidden="false" customHeight="false" outlineLevel="0" collapsed="false">
      <c r="A579" s="0" t="n">
        <v>576</v>
      </c>
      <c r="B579" s="15" t="s">
        <v>125</v>
      </c>
      <c r="C579" s="16" t="s">
        <v>126</v>
      </c>
      <c r="D579" s="0" t="s">
        <v>159</v>
      </c>
      <c r="E579" s="0" t="n">
        <v>8.3</v>
      </c>
      <c r="F579" s="0" t="n">
        <v>12.9</v>
      </c>
      <c r="G579" s="0" t="n">
        <v>1.6</v>
      </c>
      <c r="H579" s="0" t="n">
        <v>4.6</v>
      </c>
      <c r="I579" s="0" t="n">
        <v>6</v>
      </c>
      <c r="J579" s="0" t="n">
        <v>5.878</v>
      </c>
      <c r="K579" s="0" t="n">
        <v>0.034</v>
      </c>
      <c r="L579" s="0" t="n">
        <v>2.2</v>
      </c>
      <c r="M579" s="0" t="n">
        <v>23.6</v>
      </c>
      <c r="N579" s="0" t="n">
        <v>0</v>
      </c>
      <c r="O579" s="0" t="n">
        <v>597</v>
      </c>
      <c r="P579" s="0" t="n">
        <v>8000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AC579" s="0" t="n">
        <v>5.734</v>
      </c>
      <c r="AD579" s="0" t="n">
        <v>0.39</v>
      </c>
      <c r="AE579" s="0" t="n">
        <v>4.499</v>
      </c>
      <c r="AF579" s="0" t="n">
        <v>0.015</v>
      </c>
      <c r="AG579" s="0" t="n">
        <v>0.011</v>
      </c>
      <c r="AH579" s="0" t="n">
        <v>3</v>
      </c>
      <c r="AJ579" s="0" t="n">
        <v>770</v>
      </c>
      <c r="AP579" s="0" t="n">
        <v>0</v>
      </c>
      <c r="AY579" s="0" t="n">
        <v>0</v>
      </c>
      <c r="BF579" s="0" t="n">
        <f aca="false">IF(E579&lt;11,-3.6797*E579^2+48.115*E579-53.83,280.92*EXP(-0.2027*E579))</f>
        <v>92.029967</v>
      </c>
      <c r="BG579" s="0" t="n">
        <f aca="false">32.208*LN(F579)+21.438</f>
        <v>103.801177244529</v>
      </c>
      <c r="BH579" s="0" t="n">
        <f aca="false">IF(G579&lt;=2, -10*G579+100, 88.958*EXP(-0.0755*G579))</f>
        <v>84</v>
      </c>
      <c r="BI579" s="0" t="n">
        <f aca="false">IF(I579&lt;=100, 0.0053*(I579)^2-1.0332*I579+100.76, 122.82*EXP(-0.0092*I579))</f>
        <v>94.7516</v>
      </c>
      <c r="BJ579" s="0" t="n">
        <f aca="false">IF(P579&lt;=1000, -6.942*LN(P579)+107.59, -36.304*LN(P579)+310.72)</f>
        <v>-15.5511933773122</v>
      </c>
      <c r="BK579" s="0" t="e">
        <f aca="false">BF579^0.04*BG579^0.22*BH579^0.51*BI579^0.06*BJ579^0.17</f>
        <v>#NUM!</v>
      </c>
      <c r="BL579" s="0" t="e">
        <f aca="false">IF(BK579&gt;=90, "Very Good", IF(BK579&gt;=80, "Good", IF(BK579&gt;=70, "Slightly Good", IF(BK579&gt;=60, "Average", IF(BK579&gt;=50, "Slightly Poor", IF(BK579&gt;=40, "Poor", "Very Poor"))))))</f>
        <v>#NUM!</v>
      </c>
      <c r="BM579" s="0" t="n">
        <f aca="false">IF(P579&lt;=1000, -6.942*LN(P579)+107.59, IF(AND(P579&gt;1000, P579&lt;=5213),-36.304*LN(P579)+310.72, IF(P579&gt;5213, 10)))</f>
        <v>10</v>
      </c>
      <c r="BN579" s="0" t="n">
        <f aca="false">BF579^0.04*BG579^0.22*BH579^0.51*BI579^0.06*BM579^0.17</f>
        <v>61.9582725949695</v>
      </c>
      <c r="BO579" s="0" t="str">
        <f aca="false">IF(BN579&gt;=90, "Very Good", IF(BN579&gt;=80, "Good", IF(BN579&gt;=70, "Slightly Good", IF(BN579&gt;=60, "Average", IF(BN579&gt;=50, "Slightly Poor", IF(BN579&gt;=40, "Poor", "Very Poor"))))))</f>
        <v>Average</v>
      </c>
      <c r="BP579" s="0" t="n">
        <f aca="false">IF(AJ579&lt;=1000, -6.942*LN(AJ579)+107.59, IF(AND(AJ579&gt;1000, AJ579&lt;=5213),-36.304*LN(AJ579)+310.72, IF(AJ579&gt;5213, 10)))</f>
        <v>61.4507570459271</v>
      </c>
      <c r="BQ579" s="0" t="n">
        <f aca="false">BF579^0.04*BG579^0.22*BH579^0.51*BI579^0.06*BP579^0.17</f>
        <v>84.3624009907538</v>
      </c>
      <c r="BR579" s="0" t="str">
        <f aca="false">IF(BQ579&gt;=90, "Very Good", IF(BQ579&gt;=80, "Good", IF(BQ579&gt;=70, "Slightly Good", IF(BQ579&gt;=60, "Average", IF(BQ579&gt;=50, "Slightly Poor", IF(BQ579&gt;=40, "Poor", "Very Poor"))))))</f>
        <v>Good</v>
      </c>
      <c r="BT579" s="0" t="n">
        <f aca="false">9.81*LN(AH579)+30.6</f>
        <v>41.3773865518342</v>
      </c>
      <c r="BU579" s="0" t="str">
        <f aca="false">IF(BT579&lt;30, "Clean water", IF(AND(BT579&gt;=30, BT579&lt;40), "Hypolimia", IF(AND(BT579&gt;=40,BT579&lt;50), "Mesotrophic", IF(AND(BT579&gt;=50, BT579&lt;70), "Eutrophic", IF(BT579&gt;70,"Hypertrophic")))))</f>
        <v>Mesotrophic</v>
      </c>
      <c r="BW579" s="0" t="str">
        <f aca="false">IF(G579/H579&gt;=1, "PLS CHECK", "")</f>
        <v/>
      </c>
      <c r="BX579" s="0" t="str">
        <f aca="false">IF(AC579/J579&gt;=1, "PLS CHECK", "")</f>
        <v/>
      </c>
      <c r="BY579" s="0" t="str">
        <f aca="false">IF(AE579/J579&gt;=1, "PLS CHECK", "")</f>
        <v/>
      </c>
      <c r="BZ579" s="0" t="str">
        <f aca="false">IF(AD579/J579&gt;=1, "PLS CHECK", "")</f>
        <v/>
      </c>
      <c r="CA579" s="0" t="str">
        <f aca="false">IF(AF579/K579&gt;=1, "PLS CHECK", "")</f>
        <v/>
      </c>
      <c r="CB579" s="0" t="str">
        <f aca="false">IF(AG579/K579&gt;=1, "PLS CHECK", "")</f>
        <v/>
      </c>
    </row>
    <row r="580" customFormat="false" ht="12.5" hidden="false" customHeight="false" outlineLevel="0" collapsed="false">
      <c r="A580" s="0" t="n">
        <v>577</v>
      </c>
      <c r="B580" s="15" t="s">
        <v>72</v>
      </c>
      <c r="C580" s="16" t="s">
        <v>73</v>
      </c>
      <c r="D580" s="0" t="s">
        <v>160</v>
      </c>
      <c r="E580" s="0" t="n">
        <v>8</v>
      </c>
      <c r="F580" s="0" t="n">
        <v>7.7</v>
      </c>
      <c r="G580" s="0" t="n">
        <v>1.6</v>
      </c>
      <c r="H580" s="0" t="n">
        <v>6.3</v>
      </c>
      <c r="I580" s="37"/>
      <c r="J580" s="0" t="n">
        <v>2.639</v>
      </c>
      <c r="K580" s="0" t="n">
        <v>0.137</v>
      </c>
      <c r="L580" s="0" t="n">
        <v>3.2</v>
      </c>
      <c r="M580" s="0" t="n">
        <v>24.8</v>
      </c>
      <c r="N580" s="0" t="n">
        <v>0</v>
      </c>
      <c r="O580" s="37"/>
      <c r="P580" s="0" t="n">
        <v>49500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AC580" s="0" t="n">
        <v>2.574</v>
      </c>
      <c r="AD580" s="0" t="n">
        <v>0.27</v>
      </c>
      <c r="AE580" s="0" t="n">
        <v>1.941</v>
      </c>
      <c r="AF580" s="0" t="n">
        <v>0.082</v>
      </c>
      <c r="AG580" s="0" t="n">
        <v>0.056</v>
      </c>
      <c r="AH580" s="0" t="n">
        <v>10.6</v>
      </c>
      <c r="AJ580" s="0" t="n">
        <v>2975</v>
      </c>
      <c r="AP580" s="0" t="n">
        <v>0</v>
      </c>
      <c r="AW580" s="0" t="n">
        <v>0</v>
      </c>
      <c r="AX580" s="0" t="n">
        <v>0</v>
      </c>
      <c r="AY580" s="0" t="n">
        <v>0</v>
      </c>
      <c r="BF580" s="0" t="n">
        <f aca="false">IF(E580&lt;11,-3.6797*E580^2+48.115*E580-53.83,280.92*EXP(-0.2027*E580))</f>
        <v>95.5892</v>
      </c>
      <c r="BG580" s="0" t="n">
        <f aca="false">32.208*LN(F580)+21.438</f>
        <v>87.1816243519112</v>
      </c>
      <c r="BH580" s="0" t="n">
        <f aca="false">IF(G580&lt;=2, -10*G580+100, 88.958*EXP(-0.0755*G580))</f>
        <v>84</v>
      </c>
      <c r="BI580" s="0" t="n">
        <f aca="false">IF(I580&lt;=100, 0.0053*(I580)^2-1.0332*I580+100.76, 122.82*EXP(-0.0092*I580))</f>
        <v>100.76</v>
      </c>
      <c r="BJ580" s="0" t="n">
        <f aca="false">IF(P580&lt;=1000, -6.942*LN(P580)+107.59, -36.304*LN(P580)+310.72)</f>
        <v>-81.7163634444054</v>
      </c>
      <c r="BK580" s="0" t="e">
        <f aca="false">BF580^0.04*BG580^0.22*BH580^0.51*BI580^0.06*BJ580^0.17</f>
        <v>#NUM!</v>
      </c>
      <c r="BL580" s="0" t="e">
        <f aca="false">IF(BK580&gt;=90, "Very Good", IF(BK580&gt;=80, "Good", IF(BK580&gt;=70, "Slightly Good", IF(BK580&gt;=60, "Average", IF(BK580&gt;=50, "Slightly Poor", IF(BK580&gt;=40, "Poor", "Very Poor"))))))</f>
        <v>#NUM!</v>
      </c>
      <c r="BM580" s="0" t="n">
        <f aca="false">IF(P580&lt;=1000, -6.942*LN(P580)+107.59, IF(AND(P580&gt;1000, P580&lt;=5213),-36.304*LN(P580)+310.72, IF(P580&gt;5213, 10)))</f>
        <v>10</v>
      </c>
      <c r="BN580" s="0" t="n">
        <f aca="false">BF580^0.04*BG580^0.22*BH580^0.51*BI580^0.06*BM580^0.17</f>
        <v>59.936250239365</v>
      </c>
      <c r="BO580" s="0" t="str">
        <f aca="false">IF(BN580&gt;=90, "Very Good", IF(BN580&gt;=80, "Good", IF(BN580&gt;=70, "Slightly Good", IF(BN580&gt;=60, "Average", IF(BN580&gt;=50, "Slightly Poor", IF(BN580&gt;=40, "Poor", "Very Poor"))))))</f>
        <v>Slightly Poor</v>
      </c>
      <c r="BP580" s="0" t="n">
        <f aca="false">IF(AJ580&lt;=1000, -6.942*LN(AJ580)+107.59, IF(AND(AJ580&gt;1000, AJ580&lt;=5213),-36.304*LN(AJ580)+310.72, IF(AJ580&gt;5213, 10)))</f>
        <v>20.3606327600639</v>
      </c>
      <c r="BQ580" s="0" t="n">
        <f aca="false">BF580^0.04*BG580^0.22*BH580^0.51*BI580^0.06*BP580^0.17</f>
        <v>67.6369608263421</v>
      </c>
      <c r="BR580" s="0" t="str">
        <f aca="false">IF(BQ580&gt;=90, "Very Good", IF(BQ580&gt;=80, "Good", IF(BQ580&gt;=70, "Slightly Good", IF(BQ580&gt;=60, "Average", IF(BQ580&gt;=50, "Slightly Poor", IF(BQ580&gt;=40, "Poor", "Very Poor"))))))</f>
        <v>Average</v>
      </c>
      <c r="BT580" s="0" t="n">
        <f aca="false">9.81*LN(AH580)+30.6</f>
        <v>53.7599777509678</v>
      </c>
      <c r="BU580" s="0" t="str">
        <f aca="false">IF(BT580&lt;30, "Clean water", IF(AND(BT580&gt;=30, BT580&lt;40), "Hypolimia", IF(AND(BT580&gt;=40,BT580&lt;50), "Mesotrophic", IF(AND(BT580&gt;=50, BT580&lt;70), "Eutrophic", IF(BT580&gt;70,"Hypertrophic")))))</f>
        <v>Eutrophic</v>
      </c>
      <c r="BW580" s="0" t="str">
        <f aca="false">IF(G580/H580&gt;=1, "PLS CHECK", "")</f>
        <v/>
      </c>
      <c r="BX580" s="0" t="str">
        <f aca="false">IF(AC580/J580&gt;=1, "PLS CHECK", "")</f>
        <v/>
      </c>
      <c r="BY580" s="0" t="str">
        <f aca="false">IF(AE580/J580&gt;=1, "PLS CHECK", "")</f>
        <v/>
      </c>
      <c r="BZ580" s="0" t="str">
        <f aca="false">IF(AD580/J580&gt;=1, "PLS CHECK", "")</f>
        <v/>
      </c>
      <c r="CA580" s="0" t="str">
        <f aca="false">IF(AF580/K580&gt;=1, "PLS CHECK", "")</f>
        <v/>
      </c>
      <c r="CB580" s="0" t="str">
        <f aca="false">IF(AG580/K580&gt;=1, "PLS CHECK", "")</f>
        <v/>
      </c>
    </row>
    <row r="581" customFormat="false" ht="12.5" hidden="false" customHeight="false" outlineLevel="0" collapsed="false">
      <c r="A581" s="0" t="n">
        <v>578</v>
      </c>
      <c r="B581" s="15" t="s">
        <v>131</v>
      </c>
      <c r="C581" s="16" t="s">
        <v>132</v>
      </c>
      <c r="D581" s="0" t="s">
        <v>160</v>
      </c>
      <c r="E581" s="0" t="n">
        <v>7.7</v>
      </c>
      <c r="F581" s="0" t="n">
        <v>9.6</v>
      </c>
      <c r="G581" s="0" t="n">
        <v>1.7</v>
      </c>
      <c r="H581" s="0" t="n">
        <v>4.4</v>
      </c>
      <c r="I581" s="0" t="n">
        <v>13.5</v>
      </c>
      <c r="J581" s="0" t="n">
        <v>4.319</v>
      </c>
      <c r="K581" s="0" t="n">
        <v>0.088</v>
      </c>
      <c r="L581" s="0" t="n">
        <v>3.3</v>
      </c>
      <c r="M581" s="0" t="n">
        <v>27.1</v>
      </c>
      <c r="O581" s="0" t="n">
        <v>571</v>
      </c>
      <c r="BD581" s="0" t="n">
        <v>0.055</v>
      </c>
      <c r="BF581" s="0" t="n">
        <f aca="false">IF(E581&lt;11,-3.6797*E581^2+48.115*E581-53.83,280.92*EXP(-0.2027*E581))</f>
        <v>98.486087</v>
      </c>
      <c r="BG581" s="0" t="n">
        <f aca="false">32.208*LN(F581)+21.438</f>
        <v>94.2848658756438</v>
      </c>
      <c r="BH581" s="0" t="n">
        <f aca="false">IF(G581&lt;=2, -10*G581+100, 88.958*EXP(-0.0755*G581))</f>
        <v>83</v>
      </c>
      <c r="BI581" s="0" t="n">
        <f aca="false">IF(I581&lt;=100, 0.0053*(I581)^2-1.0332*I581+100.76, 122.82*EXP(-0.0092*I581))</f>
        <v>87.777725</v>
      </c>
      <c r="BJ581" s="0" t="e">
        <f aca="false">IF(P581&lt;=1000, -6.942*LN(P581)+107.59, -36.304*LN(P581)+310.72)</f>
        <v>#VALUE!</v>
      </c>
      <c r="BK581" s="0" t="e">
        <f aca="false">BF581^0.04*BG581^0.22*BH581^0.51*BI581^0.06*BJ581^0.17</f>
        <v>#VALUE!</v>
      </c>
      <c r="BL581" s="0" t="e">
        <f aca="false">IF(BK581&gt;=90, "Very Good", IF(BK581&gt;=80, "Good", IF(BK581&gt;=70, "Slightly Good", IF(BK581&gt;=60, "Average", IF(BK581&gt;=50, "Slightly Poor", IF(BK581&gt;=40, "Poor", "Very Poor"))))))</f>
        <v>#VALUE!</v>
      </c>
      <c r="BM581" s="0" t="e">
        <f aca="false">IF(P581&lt;=1000, -6.942*LN(P581)+107.59, IF(AND(P581&gt;1000, P581&lt;=5213),-36.304*LN(P581)+310.72, IF(P581&gt;5213, 10)))</f>
        <v>#VALUE!</v>
      </c>
      <c r="BN581" s="0" t="e">
        <f aca="false">BF581^0.04*BG581^0.22*BH581^0.51*BI581^0.06*BM581^0.17</f>
        <v>#VALUE!</v>
      </c>
      <c r="BO581" s="0" t="e">
        <f aca="false">IF(BN581&gt;=90, "Very Good", IF(BN581&gt;=80, "Good", IF(BN581&gt;=70, "Slightly Good", IF(BN581&gt;=60, "Average", IF(BN581&gt;=50, "Slightly Poor", IF(BN581&gt;=40, "Poor", "Very Poor"))))))</f>
        <v>#VALUE!</v>
      </c>
      <c r="BP581" s="0" t="e">
        <f aca="false">IF(AJ581&lt;=1000, -6.942*LN(AJ581)+107.59, IF(AND(AJ581&gt;1000, AJ581&lt;=5213),-36.304*LN(AJ581)+310.72, IF(AJ581&gt;5213, 10)))</f>
        <v>#VALUE!</v>
      </c>
      <c r="BQ581" s="0" t="e">
        <f aca="false">BF581^0.04*BG581^0.22*BH581^0.51*BI581^0.06*BP581^0.17</f>
        <v>#VALUE!</v>
      </c>
      <c r="BR581" s="0" t="e">
        <f aca="false">IF(BQ581&gt;=90, "Very Good", IF(BQ581&gt;=80, "Good", IF(BQ581&gt;=70, "Slightly Good", IF(BQ581&gt;=60, "Average", IF(BQ581&gt;=50, "Slightly Poor", IF(BQ581&gt;=40, "Poor", "Very Poor"))))))</f>
        <v>#VALUE!</v>
      </c>
      <c r="BT581" s="0" t="e">
        <f aca="false">9.81*LN(AH581)+30.6</f>
        <v>#VALUE!</v>
      </c>
      <c r="BU581" s="0" t="e">
        <f aca="false">IF(BT581&lt;30, "Clean water", IF(AND(BT581&gt;=30, BT581&lt;40), "Hypolimia", IF(AND(BT581&gt;=40,BT581&lt;50), "Mesotrophic", IF(AND(BT581&gt;=50, BT581&lt;70), "Eutrophic", IF(BT581&gt;70,"Hypertrophic")))))</f>
        <v>#VALUE!</v>
      </c>
      <c r="BW581" s="0" t="str">
        <f aca="false">IF(G581/H581&gt;=1, "PLS CHECK", "")</f>
        <v/>
      </c>
      <c r="BX581" s="0" t="str">
        <f aca="false">IF(AC581/J581&gt;=1, "PLS CHECK", "")</f>
        <v/>
      </c>
      <c r="BY581" s="0" t="str">
        <f aca="false">IF(AE581/J581&gt;=1, "PLS CHECK", "")</f>
        <v/>
      </c>
      <c r="BZ581" s="0" t="str">
        <f aca="false">IF(AD581/J581&gt;=1, "PLS CHECK", "")</f>
        <v/>
      </c>
      <c r="CA581" s="0" t="str">
        <f aca="false">IF(AF581/K581&gt;=1, "PLS CHECK", "")</f>
        <v/>
      </c>
      <c r="CB581" s="0" t="str">
        <f aca="false">IF(AG581/K581&gt;=1, "PLS CHECK", "")</f>
        <v/>
      </c>
    </row>
    <row r="582" customFormat="false" ht="12.5" hidden="false" customHeight="false" outlineLevel="0" collapsed="false">
      <c r="A582" s="0" t="n">
        <v>579</v>
      </c>
      <c r="B582" s="15" t="s">
        <v>75</v>
      </c>
      <c r="C582" s="16" t="s">
        <v>76</v>
      </c>
      <c r="D582" s="0" t="s">
        <v>160</v>
      </c>
      <c r="E582" s="0" t="n">
        <v>7.4</v>
      </c>
      <c r="F582" s="37"/>
      <c r="G582" s="0" t="n">
        <v>1.1</v>
      </c>
      <c r="H582" s="0" t="n">
        <v>3.3</v>
      </c>
      <c r="I582" s="0" t="n">
        <v>12.2</v>
      </c>
      <c r="J582" s="0" t="n">
        <v>3.332</v>
      </c>
      <c r="K582" s="0" t="n">
        <v>0.117</v>
      </c>
      <c r="L582" s="0" t="n">
        <v>2.6</v>
      </c>
      <c r="M582" s="0" t="n">
        <v>24.4</v>
      </c>
      <c r="N582" s="0" t="n">
        <v>0</v>
      </c>
      <c r="O582" s="37"/>
      <c r="P582" s="37"/>
      <c r="AC582" s="0" t="n">
        <v>3.193</v>
      </c>
      <c r="AD582" s="0" t="n">
        <v>0.466</v>
      </c>
      <c r="AE582" s="37"/>
      <c r="AF582" s="0" t="n">
        <v>0.094</v>
      </c>
      <c r="AG582" s="0" t="n">
        <v>0.08</v>
      </c>
      <c r="AH582" s="0" t="n">
        <v>1.8</v>
      </c>
      <c r="AJ582" s="0" t="n">
        <v>8000</v>
      </c>
      <c r="BF582" s="0" t="n">
        <f aca="false">IF(E582&lt;11,-3.6797*E582^2+48.115*E582-53.83,280.92*EXP(-0.2027*E582))</f>
        <v>100.720628</v>
      </c>
      <c r="BG582" s="0" t="e">
        <f aca="false">32.208*LN(F582)+21.438</f>
        <v>#VALUE!</v>
      </c>
      <c r="BH582" s="0" t="n">
        <f aca="false">IF(G582&lt;=2, -10*G582+100, 88.958*EXP(-0.0755*G582))</f>
        <v>89</v>
      </c>
      <c r="BI582" s="0" t="n">
        <f aca="false">IF(I582&lt;=100, 0.0053*(I582)^2-1.0332*I582+100.76, 122.82*EXP(-0.0092*I582))</f>
        <v>88.943812</v>
      </c>
      <c r="BJ582" s="0" t="e">
        <f aca="false">IF(P582&lt;=1000, -6.942*LN(P582)+107.59, -36.304*LN(P582)+310.72)</f>
        <v>#VALUE!</v>
      </c>
      <c r="BK582" s="0" t="e">
        <f aca="false">BF582^0.04*BG582^0.22*BH582^0.51*BI582^0.06*BJ582^0.17</f>
        <v>#VALUE!</v>
      </c>
      <c r="BL582" s="0" t="e">
        <f aca="false">IF(BK582&gt;=90, "Very Good", IF(BK582&gt;=80, "Good", IF(BK582&gt;=70, "Slightly Good", IF(BK582&gt;=60, "Average", IF(BK582&gt;=50, "Slightly Poor", IF(BK582&gt;=40, "Poor", "Very Poor"))))))</f>
        <v>#VALUE!</v>
      </c>
      <c r="BM582" s="0" t="e">
        <f aca="false">IF(P582&lt;=1000, -6.942*LN(P582)+107.59, IF(AND(P582&gt;1000, P582&lt;=5213),-36.304*LN(P582)+310.72, IF(P582&gt;5213, 10)))</f>
        <v>#VALUE!</v>
      </c>
      <c r="BN582" s="0" t="e">
        <f aca="false">BF582^0.04*BG582^0.22*BH582^0.51*BI582^0.06*BM582^0.17</f>
        <v>#VALUE!</v>
      </c>
      <c r="BO582" s="0" t="e">
        <f aca="false">IF(BN582&gt;=90, "Very Good", IF(BN582&gt;=80, "Good", IF(BN582&gt;=70, "Slightly Good", IF(BN582&gt;=60, "Average", IF(BN582&gt;=50, "Slightly Poor", IF(BN582&gt;=40, "Poor", "Very Poor"))))))</f>
        <v>#VALUE!</v>
      </c>
      <c r="BP582" s="0" t="n">
        <f aca="false">IF(AJ582&lt;=1000, -6.942*LN(AJ582)+107.59, IF(AND(AJ582&gt;1000, AJ582&lt;=5213),-36.304*LN(AJ582)+310.72, IF(AJ582&gt;5213, 10)))</f>
        <v>10</v>
      </c>
      <c r="BQ582" s="0" t="e">
        <f aca="false">BF582^0.04*BG582^0.22*BH582^0.51*BI582^0.06*BP582^0.17</f>
        <v>#VALUE!</v>
      </c>
      <c r="BR582" s="0" t="e">
        <f aca="false">IF(BQ582&gt;=90, "Very Good", IF(BQ582&gt;=80, "Good", IF(BQ582&gt;=70, "Slightly Good", IF(BQ582&gt;=60, "Average", IF(BQ582&gt;=50, "Slightly Poor", IF(BQ582&gt;=40, "Poor", "Very Poor"))))))</f>
        <v>#VALUE!</v>
      </c>
      <c r="BT582" s="0" t="n">
        <f aca="false">9.81*LN(AH582)+30.6</f>
        <v>36.3661871826898</v>
      </c>
      <c r="BU582" s="0" t="str">
        <f aca="false">IF(BT582&lt;30, "Clean water", IF(AND(BT582&gt;=30, BT582&lt;40), "Hypolimia", IF(AND(BT582&gt;=40,BT582&lt;50), "Mesotrophic", IF(AND(BT582&gt;=50, BT582&lt;70), "Eutrophic", IF(BT582&gt;70,"Hypertrophic")))))</f>
        <v>Hypolimia</v>
      </c>
      <c r="BW582" s="0" t="str">
        <f aca="false">IF(G582/H582&gt;=1, "PLS CHECK", "")</f>
        <v/>
      </c>
      <c r="BX582" s="0" t="str">
        <f aca="false">IF(AC582/J582&gt;=1, "PLS CHECK", "")</f>
        <v/>
      </c>
      <c r="BY582" s="0" t="str">
        <f aca="false">IF(AE582/J582&gt;=1, "PLS CHECK", "")</f>
        <v/>
      </c>
      <c r="BZ582" s="0" t="str">
        <f aca="false">IF(AD582/J582&gt;=1, "PLS CHECK", "")</f>
        <v/>
      </c>
      <c r="CA582" s="0" t="str">
        <f aca="false">IF(AF582/K582&gt;=1, "PLS CHECK", "")</f>
        <v/>
      </c>
      <c r="CB582" s="0" t="str">
        <f aca="false">IF(AG582/K582&gt;=1, "PLS CHECK", "")</f>
        <v/>
      </c>
    </row>
    <row r="583" customFormat="false" ht="12.5" hidden="false" customHeight="false" outlineLevel="0" collapsed="false">
      <c r="A583" s="0" t="n">
        <v>580</v>
      </c>
      <c r="B583" s="15" t="s">
        <v>77</v>
      </c>
      <c r="C583" s="16" t="s">
        <v>78</v>
      </c>
      <c r="D583" s="0" t="s">
        <v>160</v>
      </c>
      <c r="E583" s="0" t="n">
        <v>7.7</v>
      </c>
      <c r="F583" s="0" t="n">
        <v>9.3</v>
      </c>
      <c r="G583" s="0" t="n">
        <v>1.5</v>
      </c>
      <c r="H583" s="0" t="n">
        <v>6.3</v>
      </c>
      <c r="I583" s="37"/>
      <c r="J583" s="0" t="n">
        <v>3.046</v>
      </c>
      <c r="K583" s="0" t="n">
        <v>0.153</v>
      </c>
      <c r="L583" s="0" t="n">
        <v>3.5</v>
      </c>
      <c r="M583" s="0" t="n">
        <v>25.3</v>
      </c>
      <c r="N583" s="0" t="n">
        <v>0</v>
      </c>
      <c r="O583" s="37"/>
      <c r="P583" s="0" t="n">
        <v>7500</v>
      </c>
      <c r="AC583" s="0" t="n">
        <v>2.764</v>
      </c>
      <c r="AD583" s="0" t="n">
        <v>0.093</v>
      </c>
      <c r="AE583" s="0" t="n">
        <v>2.287</v>
      </c>
      <c r="AF583" s="0" t="n">
        <v>0.07</v>
      </c>
      <c r="AG583" s="0" t="n">
        <v>0.05</v>
      </c>
      <c r="AH583" s="0" t="n">
        <v>3.2</v>
      </c>
      <c r="AJ583" s="0" t="n">
        <v>6800</v>
      </c>
      <c r="BD583" s="0" t="n">
        <v>742.414</v>
      </c>
      <c r="BF583" s="0" t="n">
        <f aca="false">IF(E583&lt;11,-3.6797*E583^2+48.115*E583-53.83,280.92*EXP(-0.2027*E583))</f>
        <v>98.486087</v>
      </c>
      <c r="BG583" s="0" t="n">
        <f aca="false">32.208*LN(F583)+21.438</f>
        <v>93.2623038003278</v>
      </c>
      <c r="BH583" s="0" t="n">
        <f aca="false">IF(G583&lt;=2, -10*G583+100, 88.958*EXP(-0.0755*G583))</f>
        <v>85</v>
      </c>
      <c r="BI583" s="0" t="n">
        <f aca="false">IF(I583&lt;=100, 0.0053*(I583)^2-1.0332*I583+100.76, 122.82*EXP(-0.0092*I583))</f>
        <v>100.76</v>
      </c>
      <c r="BJ583" s="0" t="n">
        <f aca="false">IF(P583&lt;=1000, -6.942*LN(P583)+107.59, -36.304*LN(P583)+310.72)</f>
        <v>-13.2081869059339</v>
      </c>
      <c r="BK583" s="0" t="e">
        <f aca="false">BF583^0.04*BG583^0.22*BH583^0.51*BI583^0.06*BJ583^0.17</f>
        <v>#NUM!</v>
      </c>
      <c r="BL583" s="0" t="e">
        <f aca="false">IF(BK583&gt;=90, "Very Good", IF(BK583&gt;=80, "Good", IF(BK583&gt;=70, "Slightly Good", IF(BK583&gt;=60, "Average", IF(BK583&gt;=50, "Slightly Poor", IF(BK583&gt;=40, "Poor", "Very Poor"))))))</f>
        <v>#NUM!</v>
      </c>
      <c r="BM583" s="0" t="n">
        <f aca="false">IF(P583&lt;=1000, -6.942*LN(P583)+107.59, IF(AND(P583&gt;1000, P583&lt;=5213),-36.304*LN(P583)+310.72, IF(P583&gt;5213, 10)))</f>
        <v>10</v>
      </c>
      <c r="BN583" s="0" t="n">
        <f aca="false">BF583^0.04*BG583^0.22*BH583^0.51*BI583^0.06*BM583^0.17</f>
        <v>61.2733023730391</v>
      </c>
      <c r="BO583" s="0" t="str">
        <f aca="false">IF(BN583&gt;=90, "Very Good", IF(BN583&gt;=80, "Good", IF(BN583&gt;=70, "Slightly Good", IF(BN583&gt;=60, "Average", IF(BN583&gt;=50, "Slightly Poor", IF(BN583&gt;=40, "Poor", "Very Poor"))))))</f>
        <v>Average</v>
      </c>
      <c r="BP583" s="0" t="n">
        <f aca="false">IF(AJ583&lt;=1000, -6.942*LN(AJ583)+107.59, IF(AND(AJ583&gt;1000, AJ583&lt;=5213),-36.304*LN(AJ583)+310.72, IF(AJ583&gt;5213, 10)))</f>
        <v>10</v>
      </c>
      <c r="BQ583" s="0" t="n">
        <f aca="false">BF583^0.04*BG583^0.22*BH583^0.51*BI583^0.06*BP583^0.17</f>
        <v>61.2733023730391</v>
      </c>
      <c r="BR583" s="0" t="str">
        <f aca="false">IF(BQ583&gt;=90, "Very Good", IF(BQ583&gt;=80, "Good", IF(BQ583&gt;=70, "Slightly Good", IF(BQ583&gt;=60, "Average", IF(BQ583&gt;=50, "Slightly Poor", IF(BQ583&gt;=40, "Poor", "Very Poor"))))))</f>
        <v>Average</v>
      </c>
      <c r="BT583" s="0" t="n">
        <f aca="false">9.81*LN(AH583)+30.6</f>
        <v>42.0105094441937</v>
      </c>
      <c r="BU583" s="0" t="str">
        <f aca="false">IF(BT583&lt;30, "Clean water", IF(AND(BT583&gt;=30, BT583&lt;40), "Hypolimia", IF(AND(BT583&gt;=40,BT583&lt;50), "Mesotrophic", IF(AND(BT583&gt;=50, BT583&lt;70), "Eutrophic", IF(BT583&gt;70,"Hypertrophic")))))</f>
        <v>Mesotrophic</v>
      </c>
      <c r="BW583" s="0" t="str">
        <f aca="false">IF(G583/H583&gt;=1, "PLS CHECK", "")</f>
        <v/>
      </c>
      <c r="BX583" s="0" t="str">
        <f aca="false">IF(AC583/J583&gt;=1, "PLS CHECK", "")</f>
        <v/>
      </c>
      <c r="BY583" s="0" t="str">
        <f aca="false">IF(AE583/J583&gt;=1, "PLS CHECK", "")</f>
        <v/>
      </c>
      <c r="BZ583" s="0" t="str">
        <f aca="false">IF(AD583/J583&gt;=1, "PLS CHECK", "")</f>
        <v/>
      </c>
      <c r="CA583" s="0" t="str">
        <f aca="false">IF(AF583/K583&gt;=1, "PLS CHECK", "")</f>
        <v/>
      </c>
      <c r="CB583" s="0" t="str">
        <f aca="false">IF(AG583/K583&gt;=1, "PLS CHECK", "")</f>
        <v/>
      </c>
    </row>
    <row r="584" customFormat="false" ht="12.5" hidden="false" customHeight="false" outlineLevel="0" collapsed="false">
      <c r="A584" s="0" t="n">
        <v>581</v>
      </c>
      <c r="B584" s="15" t="s">
        <v>79</v>
      </c>
      <c r="C584" s="16" t="s">
        <v>80</v>
      </c>
      <c r="D584" s="0" t="s">
        <v>160</v>
      </c>
      <c r="E584" s="37"/>
      <c r="F584" s="0" t="n">
        <v>8.2</v>
      </c>
      <c r="G584" s="0" t="n">
        <v>1.8</v>
      </c>
      <c r="H584" s="0" t="n">
        <v>7.9</v>
      </c>
      <c r="I584" s="37"/>
      <c r="J584" s="0" t="n">
        <v>3.915</v>
      </c>
      <c r="K584" s="0" t="n">
        <v>0.2</v>
      </c>
      <c r="L584" s="0" t="n">
        <v>3.5</v>
      </c>
      <c r="M584" s="0" t="n">
        <v>24.8</v>
      </c>
      <c r="N584" s="0" t="n">
        <v>0</v>
      </c>
      <c r="O584" s="0" t="n">
        <v>190</v>
      </c>
      <c r="P584" s="0" t="n">
        <v>28500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V584" s="0" t="n">
        <v>0</v>
      </c>
      <c r="AC584" s="0" t="n">
        <v>3.589</v>
      </c>
      <c r="AD584" s="0" t="n">
        <v>0.565</v>
      </c>
      <c r="AE584" s="0" t="n">
        <v>2.485</v>
      </c>
      <c r="AF584" s="0" t="n">
        <v>0.088</v>
      </c>
      <c r="AG584" s="0" t="n">
        <v>0.068</v>
      </c>
      <c r="AH584" s="0" t="n">
        <v>6.1</v>
      </c>
      <c r="AJ584" s="37"/>
      <c r="AP584" s="0" t="n">
        <v>0</v>
      </c>
      <c r="AW584" s="0" t="n">
        <v>0</v>
      </c>
      <c r="AX584" s="0" t="n">
        <v>0</v>
      </c>
      <c r="AY584" s="0" t="n">
        <v>0</v>
      </c>
      <c r="BD584" s="0" t="n">
        <v>758.444</v>
      </c>
      <c r="BF584" s="0" t="n">
        <f aca="false">IF(E584&lt;11,-3.6797*E584^2+48.115*E584-53.83,280.92*EXP(-0.2027*E584))</f>
        <v>-53.83</v>
      </c>
      <c r="BG584" s="0" t="n">
        <f aca="false">32.208*LN(F584)+21.438</f>
        <v>89.2079528407348</v>
      </c>
      <c r="BH584" s="0" t="n">
        <f aca="false">IF(G584&lt;=2, -10*G584+100, 88.958*EXP(-0.0755*G584))</f>
        <v>82</v>
      </c>
      <c r="BI584" s="0" t="n">
        <f aca="false">IF(I584&lt;=100, 0.0053*(I584)^2-1.0332*I584+100.76, 122.82*EXP(-0.0092*I584))</f>
        <v>100.76</v>
      </c>
      <c r="BJ584" s="0" t="n">
        <f aca="false">IF(P584&lt;=1000, -6.942*LN(P584)+107.59, -36.304*LN(P584)+310.72)</f>
        <v>-61.6740656325848</v>
      </c>
      <c r="BK584" s="0" t="e">
        <f aca="false">BF584^0.04*BG584^0.22*BH584^0.51*BI584^0.06*BJ584^0.17</f>
        <v>#NUM!</v>
      </c>
      <c r="BL584" s="0" t="e">
        <f aca="false">IF(BK584&gt;=90, "Very Good", IF(BK584&gt;=80, "Good", IF(BK584&gt;=70, "Slightly Good", IF(BK584&gt;=60, "Average", IF(BK584&gt;=50, "Slightly Poor", IF(BK584&gt;=40, "Poor", "Very Poor"))))))</f>
        <v>#NUM!</v>
      </c>
      <c r="BM584" s="0" t="n">
        <f aca="false">IF(P584&lt;=1000, -6.942*LN(P584)+107.59, IF(AND(P584&gt;1000, P584&lt;=5213),-36.304*LN(P584)+310.72, IF(P584&gt;5213, 10)))</f>
        <v>10</v>
      </c>
      <c r="BN584" s="0" t="n">
        <f aca="false">BF584^0.04*BG584^0.22*BH584^0.51*BI584^0.06*BM584^0.17</f>
        <v>-58.1529988614998</v>
      </c>
      <c r="BO584" s="0" t="str">
        <f aca="false">IF(BN584&gt;=90, "Very Good", IF(BN584&gt;=80, "Good", IF(BN584&gt;=70, "Slightly Good", IF(BN584&gt;=60, "Average", IF(BN584&gt;=50, "Slightly Poor", IF(BN584&gt;=40, "Poor", "Very Poor"))))))</f>
        <v>Very Poor</v>
      </c>
      <c r="BP584" s="0" t="e">
        <f aca="false">IF(AJ584&lt;=1000, -6.942*LN(AJ584)+107.59, IF(AND(AJ584&gt;1000, AJ584&lt;=5213),-36.304*LN(AJ584)+310.72, IF(AJ584&gt;5213, 10)))</f>
        <v>#VALUE!</v>
      </c>
      <c r="BQ584" s="0" t="e">
        <f aca="false">BF584^0.04*BG584^0.22*BH584^0.51*BI584^0.06*BP584^0.17</f>
        <v>#VALUE!</v>
      </c>
      <c r="BR584" s="0" t="e">
        <f aca="false">IF(BQ584&gt;=90, "Very Good", IF(BQ584&gt;=80, "Good", IF(BQ584&gt;=70, "Slightly Good", IF(BQ584&gt;=60, "Average", IF(BQ584&gt;=50, "Slightly Poor", IF(BQ584&gt;=40, "Poor", "Very Poor"))))))</f>
        <v>#VALUE!</v>
      </c>
      <c r="BT584" s="0" t="n">
        <f aca="false">9.81*LN(AH584)+30.6</f>
        <v>48.3393128452686</v>
      </c>
      <c r="BU584" s="0" t="str">
        <f aca="false">IF(BT584&lt;30, "Clean water", IF(AND(BT584&gt;=30, BT584&lt;40), "Hypolimia", IF(AND(BT584&gt;=40,BT584&lt;50), "Mesotrophic", IF(AND(BT584&gt;=50, BT584&lt;70), "Eutrophic", IF(BT584&gt;70,"Hypertrophic")))))</f>
        <v>Mesotrophic</v>
      </c>
      <c r="BW584" s="0" t="str">
        <f aca="false">IF(G584/H584&gt;=1, "PLS CHECK", "")</f>
        <v/>
      </c>
      <c r="BX584" s="0" t="str">
        <f aca="false">IF(AC584/J584&gt;=1, "PLS CHECK", "")</f>
        <v/>
      </c>
      <c r="BY584" s="0" t="str">
        <f aca="false">IF(AE584/J584&gt;=1, "PLS CHECK", "")</f>
        <v/>
      </c>
      <c r="BZ584" s="0" t="str">
        <f aca="false">IF(AD584/J584&gt;=1, "PLS CHECK", "")</f>
        <v/>
      </c>
      <c r="CA584" s="0" t="str">
        <f aca="false">IF(AF584/K584&gt;=1, "PLS CHECK", "")</f>
        <v/>
      </c>
      <c r="CB584" s="0" t="str">
        <f aca="false">IF(AG584/K584&gt;=1, "PLS CHECK", "")</f>
        <v/>
      </c>
    </row>
    <row r="585" customFormat="false" ht="12.5" hidden="false" customHeight="false" outlineLevel="0" collapsed="false">
      <c r="A585" s="0" t="n">
        <v>582</v>
      </c>
      <c r="B585" s="15" t="s">
        <v>81</v>
      </c>
      <c r="C585" s="16" t="s">
        <v>82</v>
      </c>
      <c r="D585" s="0" t="s">
        <v>160</v>
      </c>
      <c r="E585" s="37"/>
      <c r="F585" s="0" t="n">
        <v>8.9</v>
      </c>
      <c r="G585" s="0" t="n">
        <v>0.9</v>
      </c>
      <c r="H585" s="0" t="n">
        <v>3.1</v>
      </c>
      <c r="I585" s="0" t="n">
        <v>2.8</v>
      </c>
      <c r="J585" s="0" t="n">
        <v>3.405</v>
      </c>
      <c r="K585" s="0" t="n">
        <v>0.039</v>
      </c>
      <c r="L585" s="0" t="n">
        <v>1.9</v>
      </c>
      <c r="M585" s="0" t="n">
        <v>24.7</v>
      </c>
      <c r="N585" s="0" t="n">
        <v>0</v>
      </c>
      <c r="O585" s="37"/>
      <c r="P585" s="0" t="n">
        <v>22000</v>
      </c>
      <c r="AC585" s="0" t="n">
        <v>3.324</v>
      </c>
      <c r="AD585" s="0" t="n">
        <v>0.229</v>
      </c>
      <c r="AE585" s="0" t="n">
        <v>2.216</v>
      </c>
      <c r="AF585" s="0" t="n">
        <v>0.033</v>
      </c>
      <c r="AG585" s="0" t="n">
        <v>0.028</v>
      </c>
      <c r="AH585" s="0" t="n">
        <v>2.3</v>
      </c>
      <c r="AJ585" s="0" t="n">
        <v>3400</v>
      </c>
      <c r="BF585" s="0" t="n">
        <f aca="false">IF(E585&lt;11,-3.6797*E585^2+48.115*E585-53.83,280.92*EXP(-0.2027*E585))</f>
        <v>-53.83</v>
      </c>
      <c r="BG585" s="0" t="n">
        <f aca="false">32.208*LN(F585)+21.438</f>
        <v>91.8463395211805</v>
      </c>
      <c r="BH585" s="0" t="n">
        <f aca="false">IF(G585&lt;=2, -10*G585+100, 88.958*EXP(-0.0755*G585))</f>
        <v>91</v>
      </c>
      <c r="BI585" s="0" t="n">
        <f aca="false">IF(I585&lt;=100, 0.0053*(I585)^2-1.0332*I585+100.76, 122.82*EXP(-0.0092*I585))</f>
        <v>97.908592</v>
      </c>
      <c r="BJ585" s="0" t="n">
        <f aca="false">IF(P585&lt;=1000, -6.942*LN(P585)+107.59, -36.304*LN(P585)+310.72)</f>
        <v>-52.2763528748878</v>
      </c>
      <c r="BK585" s="0" t="e">
        <f aca="false">BF585^0.04*BG585^0.22*BH585^0.51*BI585^0.06*BJ585^0.17</f>
        <v>#NUM!</v>
      </c>
      <c r="BL585" s="0" t="e">
        <f aca="false">IF(BK585&gt;=90, "Very Good", IF(BK585&gt;=80, "Good", IF(BK585&gt;=70, "Slightly Good", IF(BK585&gt;=60, "Average", IF(BK585&gt;=50, "Slightly Poor", IF(BK585&gt;=40, "Poor", "Very Poor"))))))</f>
        <v>#NUM!</v>
      </c>
      <c r="BM585" s="0" t="n">
        <f aca="false">IF(P585&lt;=1000, -6.942*LN(P585)+107.59, IF(AND(P585&gt;1000, P585&lt;=5213),-36.304*LN(P585)+310.72, IF(P585&gt;5213, 10)))</f>
        <v>10</v>
      </c>
      <c r="BN585" s="0" t="n">
        <f aca="false">BF585^0.04*BG585^0.22*BH585^0.51*BI585^0.06*BM585^0.17</f>
        <v>-61.613366814082</v>
      </c>
      <c r="BO585" s="0" t="str">
        <f aca="false">IF(BN585&gt;=90, "Very Good", IF(BN585&gt;=80, "Good", IF(BN585&gt;=70, "Slightly Good", IF(BN585&gt;=60, "Average", IF(BN585&gt;=50, "Slightly Poor", IF(BN585&gt;=40, "Poor", "Very Poor"))))))</f>
        <v>Very Poor</v>
      </c>
      <c r="BP585" s="0" t="n">
        <f aca="false">IF(AJ585&lt;=1000, -6.942*LN(AJ585)+107.59, IF(AND(AJ585&gt;1000, AJ585&lt;=5213),-36.304*LN(AJ585)+310.72, IF(AJ585&gt;5213, 10)))</f>
        <v>15.5129090822232</v>
      </c>
      <c r="BQ585" s="0" t="n">
        <f aca="false">BF585^0.04*BG585^0.22*BH585^0.51*BI585^0.06*BP585^0.17</f>
        <v>-66.3884903629208</v>
      </c>
      <c r="BR585" s="0" t="str">
        <f aca="false">IF(BQ585&gt;=90, "Very Good", IF(BQ585&gt;=80, "Good", IF(BQ585&gt;=70, "Slightly Good", IF(BQ585&gt;=60, "Average", IF(BQ585&gt;=50, "Slightly Poor", IF(BQ585&gt;=40, "Poor", "Very Poor"))))))</f>
        <v>Very Poor</v>
      </c>
      <c r="BT585" s="0" t="n">
        <f aca="false">9.81*LN(AH585)+30.6</f>
        <v>38.7708384959934</v>
      </c>
      <c r="BU585" s="0" t="str">
        <f aca="false">IF(BT585&lt;30, "Clean water", IF(AND(BT585&gt;=30, BT585&lt;40), "Hypolimia", IF(AND(BT585&gt;=40,BT585&lt;50), "Mesotrophic", IF(AND(BT585&gt;=50, BT585&lt;70), "Eutrophic", IF(BT585&gt;70,"Hypertrophic")))))</f>
        <v>Hypolimia</v>
      </c>
      <c r="BW585" s="0" t="str">
        <f aca="false">IF(G585/H585&gt;=1, "PLS CHECK", "")</f>
        <v/>
      </c>
      <c r="BX585" s="0" t="str">
        <f aca="false">IF(AC585/J585&gt;=1, "PLS CHECK", "")</f>
        <v/>
      </c>
      <c r="BY585" s="0" t="str">
        <f aca="false">IF(AE585/J585&gt;=1, "PLS CHECK", "")</f>
        <v/>
      </c>
      <c r="BZ585" s="0" t="str">
        <f aca="false">IF(AD585/J585&gt;=1, "PLS CHECK", "")</f>
        <v/>
      </c>
      <c r="CA585" s="0" t="str">
        <f aca="false">IF(AF585/K585&gt;=1, "PLS CHECK", "")</f>
        <v/>
      </c>
      <c r="CB585" s="0" t="str">
        <f aca="false">IF(AG585/K585&gt;=1, "PLS CHECK", "")</f>
        <v/>
      </c>
    </row>
    <row r="586" customFormat="false" ht="12.5" hidden="false" customHeight="false" outlineLevel="0" collapsed="false">
      <c r="A586" s="0" t="n">
        <v>583</v>
      </c>
      <c r="B586" s="15" t="s">
        <v>83</v>
      </c>
      <c r="C586" s="16" t="s">
        <v>84</v>
      </c>
      <c r="D586" s="0" t="s">
        <v>160</v>
      </c>
      <c r="E586" s="0" t="n">
        <v>7.9</v>
      </c>
      <c r="F586" s="0" t="n">
        <v>9.4</v>
      </c>
      <c r="G586" s="0" t="n">
        <v>0.9</v>
      </c>
      <c r="H586" s="37"/>
      <c r="I586" s="37"/>
      <c r="J586" s="0" t="n">
        <v>2.523</v>
      </c>
      <c r="K586" s="37"/>
      <c r="L586" s="0" t="n">
        <v>4.7</v>
      </c>
      <c r="M586" s="0" t="n">
        <v>22.3</v>
      </c>
      <c r="N586" s="0" t="n">
        <v>0</v>
      </c>
      <c r="O586" s="37"/>
      <c r="P586" s="0" t="n">
        <v>27000</v>
      </c>
      <c r="AC586" s="0" t="n">
        <v>2.343</v>
      </c>
      <c r="AD586" s="0" t="n">
        <v>0.119</v>
      </c>
      <c r="AE586" s="0" t="n">
        <v>1.968</v>
      </c>
      <c r="AF586" s="0" t="n">
        <v>0.109</v>
      </c>
      <c r="AG586" s="0" t="n">
        <v>0.062</v>
      </c>
      <c r="AH586" s="0" t="n">
        <v>12.3</v>
      </c>
      <c r="AJ586" s="0" t="n">
        <v>620</v>
      </c>
      <c r="BF586" s="0" t="n">
        <f aca="false">IF(E586&lt;11,-3.6797*E586^2+48.115*E586-53.83,280.92*EXP(-0.2027*E586))</f>
        <v>96.6284230000001</v>
      </c>
      <c r="BG586" s="0" t="n">
        <f aca="false">32.208*LN(F586)+21.438</f>
        <v>93.6067776722001</v>
      </c>
      <c r="BH586" s="0" t="n">
        <f aca="false">IF(G586&lt;=2, -10*G586+100, 88.958*EXP(-0.0755*G586))</f>
        <v>91</v>
      </c>
      <c r="BI586" s="0" t="n">
        <f aca="false">IF(I586&lt;=100, 0.0053*(I586)^2-1.0332*I586+100.76, 122.82*EXP(-0.0092*I586))</f>
        <v>100.76</v>
      </c>
      <c r="BJ586" s="0" t="n">
        <f aca="false">IF(P586&lt;=1000, -6.942*LN(P586)+107.59, -36.304*LN(P586)+310.72)</f>
        <v>-59.7112092315887</v>
      </c>
      <c r="BK586" s="0" t="e">
        <f aca="false">BF586^0.04*BG586^0.22*BH586^0.51*BI586^0.06*BJ586^0.17</f>
        <v>#NUM!</v>
      </c>
      <c r="BL586" s="0" t="e">
        <f aca="false">IF(BK586&gt;=90, "Very Good", IF(BK586&gt;=80, "Good", IF(BK586&gt;=70, "Slightly Good", IF(BK586&gt;=60, "Average", IF(BK586&gt;=50, "Slightly Poor", IF(BK586&gt;=40, "Poor", "Very Poor"))))))</f>
        <v>#NUM!</v>
      </c>
      <c r="BM586" s="0" t="n">
        <f aca="false">IF(P586&lt;=1000, -6.942*LN(P586)+107.59, IF(AND(P586&gt;1000, P586&lt;=5213),-36.304*LN(P586)+310.72, IF(P586&gt;5213, 10)))</f>
        <v>10</v>
      </c>
      <c r="BN586" s="0" t="n">
        <f aca="false">BF586^0.04*BG586^0.22*BH586^0.51*BI586^0.06*BM586^0.17</f>
        <v>63.4454088322879</v>
      </c>
      <c r="BO586" s="0" t="str">
        <f aca="false">IF(BN586&gt;=90, "Very Good", IF(BN586&gt;=80, "Good", IF(BN586&gt;=70, "Slightly Good", IF(BN586&gt;=60, "Average", IF(BN586&gt;=50, "Slightly Poor", IF(BN586&gt;=40, "Poor", "Very Poor"))))))</f>
        <v>Average</v>
      </c>
      <c r="BP586" s="0" t="n">
        <f aca="false">IF(AJ586&lt;=1000, -6.942*LN(AJ586)+107.59, IF(AND(AJ586&gt;1000, AJ586&lt;=5213),-36.304*LN(AJ586)+310.72, IF(AJ586&gt;5213, 10)))</f>
        <v>62.9548873834523</v>
      </c>
      <c r="BQ586" s="0" t="n">
        <f aca="false">BF586^0.04*BG586^0.22*BH586^0.51*BI586^0.06*BP586^0.17</f>
        <v>86.7431535698853</v>
      </c>
      <c r="BR586" s="0" t="str">
        <f aca="false">IF(BQ586&gt;=90, "Very Good", IF(BQ586&gt;=80, "Good", IF(BQ586&gt;=70, "Slightly Good", IF(BQ586&gt;=60, "Average", IF(BQ586&gt;=50, "Slightly Poor", IF(BQ586&gt;=40, "Poor", "Very Poor"))))))</f>
        <v>Good</v>
      </c>
      <c r="BT586" s="0" t="n">
        <f aca="false">9.81*LN(AH586)+30.6</f>
        <v>55.2191687639318</v>
      </c>
      <c r="BU586" s="0" t="str">
        <f aca="false">IF(BT586&lt;30, "Clean water", IF(AND(BT586&gt;=30, BT586&lt;40), "Hypolimia", IF(AND(BT586&gt;=40,BT586&lt;50), "Mesotrophic", IF(AND(BT586&gt;=50, BT586&lt;70), "Eutrophic", IF(BT586&gt;70,"Hypertrophic")))))</f>
        <v>Eutrophic</v>
      </c>
      <c r="BW586" s="0" t="e">
        <f aca="false">IF(G586/H586&gt;=1, "PLS CHECK", "")</f>
        <v>#DIV/0!</v>
      </c>
      <c r="BX586" s="0" t="str">
        <f aca="false">IF(AC586/J586&gt;=1, "PLS CHECK", "")</f>
        <v/>
      </c>
      <c r="BY586" s="0" t="str">
        <f aca="false">IF(AE586/J586&gt;=1, "PLS CHECK", "")</f>
        <v/>
      </c>
      <c r="BZ586" s="0" t="str">
        <f aca="false">IF(AD586/J586&gt;=1, "PLS CHECK", "")</f>
        <v/>
      </c>
      <c r="CA586" s="0" t="e">
        <f aca="false">IF(AF586/K586&gt;=1, "PLS CHECK", "")</f>
        <v>#DIV/0!</v>
      </c>
      <c r="CB586" s="0" t="e">
        <f aca="false">IF(AG586/K586&gt;=1, "PLS CHECK", "")</f>
        <v>#DIV/0!</v>
      </c>
    </row>
    <row r="587" customFormat="false" ht="12.5" hidden="false" customHeight="false" outlineLevel="0" collapsed="false">
      <c r="A587" s="0" t="n">
        <v>584</v>
      </c>
      <c r="B587" s="15" t="s">
        <v>133</v>
      </c>
      <c r="C587" s="16" t="s">
        <v>134</v>
      </c>
      <c r="D587" s="0" t="s">
        <v>160</v>
      </c>
      <c r="E587" s="0" t="n">
        <v>8</v>
      </c>
      <c r="F587" s="37"/>
      <c r="G587" s="0" t="n">
        <v>2.8</v>
      </c>
      <c r="H587" s="0" t="n">
        <v>6.3</v>
      </c>
      <c r="I587" s="37"/>
      <c r="J587" s="0" t="n">
        <v>4.77</v>
      </c>
      <c r="K587" s="0" t="n">
        <v>0.188</v>
      </c>
      <c r="L587" s="0" t="n">
        <v>3.9</v>
      </c>
      <c r="M587" s="0" t="n">
        <v>30.8</v>
      </c>
      <c r="O587" s="37"/>
      <c r="BD587" s="0" t="n">
        <v>0.149</v>
      </c>
      <c r="BF587" s="0" t="n">
        <f aca="false">IF(E587&lt;11,-3.6797*E587^2+48.115*E587-53.83,280.92*EXP(-0.2027*E587))</f>
        <v>95.5892</v>
      </c>
      <c r="BG587" s="0" t="e">
        <f aca="false">32.208*LN(F587)+21.438</f>
        <v>#VALUE!</v>
      </c>
      <c r="BH587" s="0" t="n">
        <f aca="false">IF(G587&lt;=2, -10*G587+100, 88.958*EXP(-0.0755*G587))</f>
        <v>72.0070728511501</v>
      </c>
      <c r="BI587" s="0" t="n">
        <f aca="false">IF(I587&lt;=100, 0.0053*(I587)^2-1.0332*I587+100.76, 122.82*EXP(-0.0092*I587))</f>
        <v>100.76</v>
      </c>
      <c r="BJ587" s="0" t="e">
        <f aca="false">IF(P587&lt;=1000, -6.942*LN(P587)+107.59, -36.304*LN(P587)+310.72)</f>
        <v>#VALUE!</v>
      </c>
      <c r="BK587" s="0" t="e">
        <f aca="false">BF587^0.04*BG587^0.22*BH587^0.51*BI587^0.06*BJ587^0.17</f>
        <v>#VALUE!</v>
      </c>
      <c r="BL587" s="0" t="e">
        <f aca="false">IF(BK587&gt;=90, "Very Good", IF(BK587&gt;=80, "Good", IF(BK587&gt;=70, "Slightly Good", IF(BK587&gt;=60, "Average", IF(BK587&gt;=50, "Slightly Poor", IF(BK587&gt;=40, "Poor", "Very Poor"))))))</f>
        <v>#VALUE!</v>
      </c>
      <c r="BM587" s="0" t="e">
        <f aca="false">IF(P587&lt;=1000, -6.942*LN(P587)+107.59, IF(AND(P587&gt;1000, P587&lt;=5213),-36.304*LN(P587)+310.72, IF(P587&gt;5213, 10)))</f>
        <v>#VALUE!</v>
      </c>
      <c r="BN587" s="0" t="e">
        <f aca="false">BF587^0.04*BG587^0.22*BH587^0.51*BI587^0.06*BM587^0.17</f>
        <v>#VALUE!</v>
      </c>
      <c r="BO587" s="0" t="e">
        <f aca="false">IF(BN587&gt;=90, "Very Good", IF(BN587&gt;=80, "Good", IF(BN587&gt;=70, "Slightly Good", IF(BN587&gt;=60, "Average", IF(BN587&gt;=50, "Slightly Poor", IF(BN587&gt;=40, "Poor", "Very Poor"))))))</f>
        <v>#VALUE!</v>
      </c>
      <c r="BP587" s="0" t="e">
        <f aca="false">IF(AJ587&lt;=1000, -6.942*LN(AJ587)+107.59, IF(AND(AJ587&gt;1000, AJ587&lt;=5213),-36.304*LN(AJ587)+310.72, IF(AJ587&gt;5213, 10)))</f>
        <v>#VALUE!</v>
      </c>
      <c r="BQ587" s="0" t="e">
        <f aca="false">BF587^0.04*BG587^0.22*BH587^0.51*BI587^0.06*BP587^0.17</f>
        <v>#VALUE!</v>
      </c>
      <c r="BR587" s="0" t="e">
        <f aca="false">IF(BQ587&gt;=90, "Very Good", IF(BQ587&gt;=80, "Good", IF(BQ587&gt;=70, "Slightly Good", IF(BQ587&gt;=60, "Average", IF(BQ587&gt;=50, "Slightly Poor", IF(BQ587&gt;=40, "Poor", "Very Poor"))))))</f>
        <v>#VALUE!</v>
      </c>
      <c r="BT587" s="0" t="e">
        <f aca="false">9.81*LN(AH587)+30.6</f>
        <v>#VALUE!</v>
      </c>
      <c r="BU587" s="0" t="e">
        <f aca="false">IF(BT587&lt;30, "Clean water", IF(AND(BT587&gt;=30, BT587&lt;40), "Hypolimia", IF(AND(BT587&gt;=40,BT587&lt;50), "Mesotrophic", IF(AND(BT587&gt;=50, BT587&lt;70), "Eutrophic", IF(BT587&gt;70,"Hypertrophic")))))</f>
        <v>#VALUE!</v>
      </c>
      <c r="BW587" s="0" t="str">
        <f aca="false">IF(G587/H587&gt;=1, "PLS CHECK", "")</f>
        <v/>
      </c>
      <c r="BX587" s="0" t="str">
        <f aca="false">IF(AC587/J587&gt;=1, "PLS CHECK", "")</f>
        <v/>
      </c>
      <c r="BY587" s="0" t="str">
        <f aca="false">IF(AE587/J587&gt;=1, "PLS CHECK", "")</f>
        <v/>
      </c>
      <c r="BZ587" s="0" t="str">
        <f aca="false">IF(AD587/J587&gt;=1, "PLS CHECK", "")</f>
        <v/>
      </c>
      <c r="CA587" s="0" t="str">
        <f aca="false">IF(AF587/K587&gt;=1, "PLS CHECK", "")</f>
        <v/>
      </c>
      <c r="CB587" s="0" t="str">
        <f aca="false">IF(AG587/K587&gt;=1, "PLS CHECK", "")</f>
        <v/>
      </c>
    </row>
    <row r="588" customFormat="false" ht="12.5" hidden="false" customHeight="false" outlineLevel="0" collapsed="false">
      <c r="A588" s="0" t="n">
        <v>585</v>
      </c>
      <c r="B588" s="15" t="s">
        <v>85</v>
      </c>
      <c r="C588" s="16" t="s">
        <v>86</v>
      </c>
      <c r="D588" s="0" t="s">
        <v>160</v>
      </c>
      <c r="E588" s="37"/>
      <c r="F588" s="37"/>
      <c r="G588" s="0" t="n">
        <v>1.8</v>
      </c>
      <c r="H588" s="0" t="n">
        <v>6.9</v>
      </c>
      <c r="I588" s="0" t="n">
        <v>19</v>
      </c>
      <c r="J588" s="0" t="n">
        <v>5.113</v>
      </c>
      <c r="K588" s="0" t="n">
        <v>0.197</v>
      </c>
      <c r="L588" s="0" t="n">
        <v>4.7</v>
      </c>
      <c r="M588" s="0" t="n">
        <v>28.9</v>
      </c>
      <c r="N588" s="0" t="n">
        <v>0</v>
      </c>
      <c r="O588" s="0" t="n">
        <v>570</v>
      </c>
      <c r="P588" s="0" t="n">
        <v>50000</v>
      </c>
      <c r="AC588" s="0" t="n">
        <v>4.986</v>
      </c>
      <c r="AD588" s="0" t="n">
        <v>0.757</v>
      </c>
      <c r="AE588" s="0" t="n">
        <v>2.604</v>
      </c>
      <c r="AF588" s="37"/>
      <c r="AG588" s="37"/>
      <c r="AH588" s="0" t="n">
        <v>3.9</v>
      </c>
      <c r="AJ588" s="0" t="n">
        <v>5300</v>
      </c>
      <c r="BF588" s="0" t="n">
        <f aca="false">IF(E588&lt;11,-3.6797*E588^2+48.115*E588-53.83,280.92*EXP(-0.2027*E588))</f>
        <v>-53.83</v>
      </c>
      <c r="BG588" s="0" t="e">
        <f aca="false">32.208*LN(F588)+21.438</f>
        <v>#VALUE!</v>
      </c>
      <c r="BH588" s="0" t="n">
        <f aca="false">IF(G588&lt;=2, -10*G588+100, 88.958*EXP(-0.0755*G588))</f>
        <v>82</v>
      </c>
      <c r="BI588" s="0" t="n">
        <f aca="false">IF(I588&lt;=100, 0.0053*(I588)^2-1.0332*I588+100.76, 122.82*EXP(-0.0092*I588))</f>
        <v>83.0425</v>
      </c>
      <c r="BJ588" s="0" t="n">
        <f aca="false">IF(P588&lt;=1000, -6.942*LN(P588)+107.59, -36.304*LN(P588)+310.72)</f>
        <v>-82.0812308372309</v>
      </c>
      <c r="BK588" s="0" t="e">
        <f aca="false">BF588^0.04*BG588^0.22*BH588^0.51*BI588^0.06*BJ588^0.17</f>
        <v>#VALUE!</v>
      </c>
      <c r="BL588" s="0" t="e">
        <f aca="false">IF(BK588&gt;=90, "Very Good", IF(BK588&gt;=80, "Good", IF(BK588&gt;=70, "Slightly Good", IF(BK588&gt;=60, "Average", IF(BK588&gt;=50, "Slightly Poor", IF(BK588&gt;=40, "Poor", "Very Poor"))))))</f>
        <v>#VALUE!</v>
      </c>
      <c r="BM588" s="0" t="n">
        <f aca="false">IF(P588&lt;=1000, -6.942*LN(P588)+107.59, IF(AND(P588&gt;1000, P588&lt;=5213),-36.304*LN(P588)+310.72, IF(P588&gt;5213, 10)))</f>
        <v>10</v>
      </c>
      <c r="BN588" s="0" t="e">
        <f aca="false">BF588^0.04*BG588^0.22*BH588^0.51*BI588^0.06*BM588^0.17</f>
        <v>#VALUE!</v>
      </c>
      <c r="BO588" s="0" t="e">
        <f aca="false">IF(BN588&gt;=90, "Very Good", IF(BN588&gt;=80, "Good", IF(BN588&gt;=70, "Slightly Good", IF(BN588&gt;=60, "Average", IF(BN588&gt;=50, "Slightly Poor", IF(BN588&gt;=40, "Poor", "Very Poor"))))))</f>
        <v>#VALUE!</v>
      </c>
      <c r="BP588" s="0" t="n">
        <f aca="false">IF(AJ588&lt;=1000, -6.942*LN(AJ588)+107.59, IF(AND(AJ588&gt;1000, AJ588&lt;=5213),-36.304*LN(AJ588)+310.72, IF(AJ588&gt;5213, 10)))</f>
        <v>10</v>
      </c>
      <c r="BQ588" s="0" t="e">
        <f aca="false">BF588^0.04*BG588^0.22*BH588^0.51*BI588^0.06*BP588^0.17</f>
        <v>#VALUE!</v>
      </c>
      <c r="BR588" s="0" t="e">
        <f aca="false">IF(BQ588&gt;=90, "Very Good", IF(BQ588&gt;=80, "Good", IF(BQ588&gt;=70, "Slightly Good", IF(BQ588&gt;=60, "Average", IF(BQ588&gt;=50, "Slightly Poor", IF(BQ588&gt;=40, "Poor", "Very Poor"))))))</f>
        <v>#VALUE!</v>
      </c>
      <c r="BT588" s="0" t="n">
        <f aca="false">9.81*LN(AH588)+30.6</f>
        <v>43.9511799862602</v>
      </c>
      <c r="BU588" s="0" t="str">
        <f aca="false">IF(BT588&lt;30, "Clean water", IF(AND(BT588&gt;=30, BT588&lt;40), "Hypolimia", IF(AND(BT588&gt;=40,BT588&lt;50), "Mesotrophic", IF(AND(BT588&gt;=50, BT588&lt;70), "Eutrophic", IF(BT588&gt;70,"Hypertrophic")))))</f>
        <v>Mesotrophic</v>
      </c>
      <c r="BW588" s="0" t="str">
        <f aca="false">IF(G588/H588&gt;=1, "PLS CHECK", "")</f>
        <v/>
      </c>
      <c r="BX588" s="0" t="str">
        <f aca="false">IF(AC588/J588&gt;=1, "PLS CHECK", "")</f>
        <v/>
      </c>
      <c r="BY588" s="0" t="str">
        <f aca="false">IF(AE588/J588&gt;=1, "PLS CHECK", "")</f>
        <v/>
      </c>
      <c r="BZ588" s="0" t="str">
        <f aca="false">IF(AD588/J588&gt;=1, "PLS CHECK", "")</f>
        <v/>
      </c>
      <c r="CA588" s="0" t="str">
        <f aca="false">IF(AF588/K588&gt;=1, "PLS CHECK", "")</f>
        <v/>
      </c>
      <c r="CB588" s="0" t="str">
        <f aca="false">IF(AG588/K588&gt;=1, "PLS CHECK", "")</f>
        <v/>
      </c>
    </row>
    <row r="589" customFormat="false" ht="12.5" hidden="false" customHeight="false" outlineLevel="0" collapsed="false">
      <c r="A589" s="0" t="n">
        <v>586</v>
      </c>
      <c r="B589" s="15" t="s">
        <v>135</v>
      </c>
      <c r="C589" s="16" t="s">
        <v>136</v>
      </c>
      <c r="D589" s="0" t="s">
        <v>160</v>
      </c>
      <c r="E589" s="0" t="n">
        <v>7.7</v>
      </c>
      <c r="F589" s="37"/>
      <c r="G589" s="0" t="n">
        <v>1.9</v>
      </c>
      <c r="H589" s="37"/>
      <c r="I589" s="0" t="n">
        <v>15</v>
      </c>
      <c r="J589" s="0" t="n">
        <v>5.364</v>
      </c>
      <c r="K589" s="37"/>
      <c r="L589" s="37"/>
      <c r="M589" s="0" t="n">
        <v>27.6</v>
      </c>
      <c r="O589" s="0" t="n">
        <v>477</v>
      </c>
      <c r="BD589" s="0" t="n">
        <v>1.318</v>
      </c>
      <c r="BF589" s="0" t="n">
        <f aca="false">IF(E589&lt;11,-3.6797*E589^2+48.115*E589-53.83,280.92*EXP(-0.2027*E589))</f>
        <v>98.486087</v>
      </c>
      <c r="BG589" s="0" t="e">
        <f aca="false">32.208*LN(F589)+21.438</f>
        <v>#VALUE!</v>
      </c>
      <c r="BH589" s="0" t="n">
        <f aca="false">IF(G589&lt;=2, -10*G589+100, 88.958*EXP(-0.0755*G589))</f>
        <v>81</v>
      </c>
      <c r="BI589" s="0" t="n">
        <f aca="false">IF(I589&lt;=100, 0.0053*(I589)^2-1.0332*I589+100.76, 122.82*EXP(-0.0092*I589))</f>
        <v>86.4545</v>
      </c>
      <c r="BJ589" s="0" t="e">
        <f aca="false">IF(P589&lt;=1000, -6.942*LN(P589)+107.59, -36.304*LN(P589)+310.72)</f>
        <v>#VALUE!</v>
      </c>
      <c r="BK589" s="0" t="e">
        <f aca="false">BF589^0.04*BG589^0.22*BH589^0.51*BI589^0.06*BJ589^0.17</f>
        <v>#VALUE!</v>
      </c>
      <c r="BL589" s="0" t="e">
        <f aca="false">IF(BK589&gt;=90, "Very Good", IF(BK589&gt;=80, "Good", IF(BK589&gt;=70, "Slightly Good", IF(BK589&gt;=60, "Average", IF(BK589&gt;=50, "Slightly Poor", IF(BK589&gt;=40, "Poor", "Very Poor"))))))</f>
        <v>#VALUE!</v>
      </c>
      <c r="BM589" s="0" t="e">
        <f aca="false">IF(P589&lt;=1000, -6.942*LN(P589)+107.59, IF(AND(P589&gt;1000, P589&lt;=5213),-36.304*LN(P589)+310.72, IF(P589&gt;5213, 10)))</f>
        <v>#VALUE!</v>
      </c>
      <c r="BN589" s="0" t="e">
        <f aca="false">BF589^0.04*BG589^0.22*BH589^0.51*BI589^0.06*BM589^0.17</f>
        <v>#VALUE!</v>
      </c>
      <c r="BO589" s="0" t="e">
        <f aca="false">IF(BN589&gt;=90, "Very Good", IF(BN589&gt;=80, "Good", IF(BN589&gt;=70, "Slightly Good", IF(BN589&gt;=60, "Average", IF(BN589&gt;=50, "Slightly Poor", IF(BN589&gt;=40, "Poor", "Very Poor"))))))</f>
        <v>#VALUE!</v>
      </c>
      <c r="BP589" s="0" t="e">
        <f aca="false">IF(AJ589&lt;=1000, -6.942*LN(AJ589)+107.59, IF(AND(AJ589&gt;1000, AJ589&lt;=5213),-36.304*LN(AJ589)+310.72, IF(AJ589&gt;5213, 10)))</f>
        <v>#VALUE!</v>
      </c>
      <c r="BQ589" s="0" t="e">
        <f aca="false">BF589^0.04*BG589^0.22*BH589^0.51*BI589^0.06*BP589^0.17</f>
        <v>#VALUE!</v>
      </c>
      <c r="BR589" s="0" t="e">
        <f aca="false">IF(BQ589&gt;=90, "Very Good", IF(BQ589&gt;=80, "Good", IF(BQ589&gt;=70, "Slightly Good", IF(BQ589&gt;=60, "Average", IF(BQ589&gt;=50, "Slightly Poor", IF(BQ589&gt;=40, "Poor", "Very Poor"))))))</f>
        <v>#VALUE!</v>
      </c>
      <c r="BT589" s="0" t="e">
        <f aca="false">9.81*LN(AH589)+30.6</f>
        <v>#VALUE!</v>
      </c>
      <c r="BU589" s="0" t="e">
        <f aca="false">IF(BT589&lt;30, "Clean water", IF(AND(BT589&gt;=30, BT589&lt;40), "Hypolimia", IF(AND(BT589&gt;=40,BT589&lt;50), "Mesotrophic", IF(AND(BT589&gt;=50, BT589&lt;70), "Eutrophic", IF(BT589&gt;70,"Hypertrophic")))))</f>
        <v>#VALUE!</v>
      </c>
      <c r="BW589" s="0" t="e">
        <f aca="false">IF(G589/H589&gt;=1, "PLS CHECK", "")</f>
        <v>#DIV/0!</v>
      </c>
      <c r="BX589" s="0" t="str">
        <f aca="false">IF(AC589/J589&gt;=1, "PLS CHECK", "")</f>
        <v/>
      </c>
      <c r="BY589" s="0" t="str">
        <f aca="false">IF(AE589/J589&gt;=1, "PLS CHECK", "")</f>
        <v/>
      </c>
      <c r="BZ589" s="0" t="str">
        <f aca="false">IF(AD589/J589&gt;=1, "PLS CHECK", "")</f>
        <v/>
      </c>
      <c r="CA589" s="0" t="e">
        <f aca="false">IF(AF589/K589&gt;=1, "PLS CHECK", "")</f>
        <v>#DIV/0!</v>
      </c>
      <c r="CB589" s="0" t="e">
        <f aca="false">IF(AG589/K589&gt;=1, "PLS CHECK", "")</f>
        <v>#DIV/0!</v>
      </c>
    </row>
    <row r="590" customFormat="false" ht="12.5" hidden="false" customHeight="false" outlineLevel="0" collapsed="false">
      <c r="A590" s="0" t="n">
        <v>587</v>
      </c>
      <c r="B590" s="15" t="s">
        <v>87</v>
      </c>
      <c r="C590" s="16" t="s">
        <v>88</v>
      </c>
      <c r="D590" s="0" t="s">
        <v>160</v>
      </c>
      <c r="E590" s="37"/>
      <c r="F590" s="0" t="n">
        <v>8.9</v>
      </c>
      <c r="G590" s="0" t="n">
        <v>1.4</v>
      </c>
      <c r="H590" s="0" t="n">
        <v>8</v>
      </c>
      <c r="I590" s="37"/>
      <c r="J590" s="0" t="n">
        <v>2.875</v>
      </c>
      <c r="K590" s="37"/>
      <c r="L590" s="0" t="n">
        <v>4.6</v>
      </c>
      <c r="M590" s="0" t="n">
        <v>23.3</v>
      </c>
      <c r="N590" s="0" t="n">
        <v>0</v>
      </c>
      <c r="O590" s="37"/>
      <c r="P590" s="0" t="n">
        <v>61000</v>
      </c>
      <c r="AC590" s="0" t="n">
        <v>2.672</v>
      </c>
      <c r="AD590" s="0" t="n">
        <v>0.36</v>
      </c>
      <c r="AE590" s="0" t="n">
        <v>2.119</v>
      </c>
      <c r="AF590" s="37"/>
      <c r="AG590" s="0" t="n">
        <v>0.062</v>
      </c>
      <c r="AH590" s="0" t="n">
        <v>10.3</v>
      </c>
      <c r="AJ590" s="0" t="n">
        <v>3200</v>
      </c>
      <c r="BF590" s="0" t="n">
        <f aca="false">IF(E590&lt;11,-3.6797*E590^2+48.115*E590-53.83,280.92*EXP(-0.2027*E590))</f>
        <v>-53.83</v>
      </c>
      <c r="BG590" s="0" t="n">
        <f aca="false">32.208*LN(F590)+21.438</f>
        <v>91.8463395211805</v>
      </c>
      <c r="BH590" s="0" t="n">
        <f aca="false">IF(G590&lt;=2, -10*G590+100, 88.958*EXP(-0.0755*G590))</f>
        <v>86</v>
      </c>
      <c r="BI590" s="0" t="n">
        <f aca="false">IF(I590&lt;=100, 0.0053*(I590)^2-1.0332*I590+100.76, 122.82*EXP(-0.0092*I590))</f>
        <v>100.76</v>
      </c>
      <c r="BJ590" s="0" t="n">
        <f aca="false">IF(P590&lt;=1000, -6.942*LN(P590)+107.59, -36.304*LN(P590)+310.72)</f>
        <v>-89.3003124131154</v>
      </c>
      <c r="BK590" s="0" t="e">
        <f aca="false">BF590^0.04*BG590^0.22*BH590^0.51*BI590^0.06*BJ590^0.17</f>
        <v>#NUM!</v>
      </c>
      <c r="BL590" s="0" t="e">
        <f aca="false">IF(BK590&gt;=90, "Very Good", IF(BK590&gt;=80, "Good", IF(BK590&gt;=70, "Slightly Good", IF(BK590&gt;=60, "Average", IF(BK590&gt;=50, "Slightly Poor", IF(BK590&gt;=40, "Poor", "Very Poor"))))))</f>
        <v>#NUM!</v>
      </c>
      <c r="BM590" s="0" t="n">
        <f aca="false">IF(P590&lt;=1000, -6.942*LN(P590)+107.59, IF(AND(P590&gt;1000, P590&lt;=5213),-36.304*LN(P590)+310.72, IF(P590&gt;5213, 10)))</f>
        <v>10</v>
      </c>
      <c r="BN590" s="0" t="n">
        <f aca="false">BF590^0.04*BG590^0.22*BH590^0.51*BI590^0.06*BM590^0.17</f>
        <v>-59.9661383493887</v>
      </c>
      <c r="BO590" s="0" t="str">
        <f aca="false">IF(BN590&gt;=90, "Very Good", IF(BN590&gt;=80, "Good", IF(BN590&gt;=70, "Slightly Good", IF(BN590&gt;=60, "Average", IF(BN590&gt;=50, "Slightly Poor", IF(BN590&gt;=40, "Poor", "Very Poor"))))))</f>
        <v>Very Poor</v>
      </c>
      <c r="BP590" s="0" t="n">
        <f aca="false">IF(AJ590&lt;=1000, -6.942*LN(AJ590)+107.59, IF(AND(AJ590&gt;1000, AJ590&lt;=5213),-36.304*LN(AJ590)+310.72, IF(AJ590&gt;5213, 10)))</f>
        <v>17.7138253526471</v>
      </c>
      <c r="BQ590" s="0" t="n">
        <f aca="false">BF590^0.04*BG590^0.22*BH590^0.51*BI590^0.06*BP590^0.17</f>
        <v>-66.0874786845278</v>
      </c>
      <c r="BR590" s="0" t="str">
        <f aca="false">IF(BQ590&gt;=90, "Very Good", IF(BQ590&gt;=80, "Good", IF(BQ590&gt;=70, "Slightly Good", IF(BQ590&gt;=60, "Average", IF(BQ590&gt;=50, "Slightly Poor", IF(BQ590&gt;=40, "Poor", "Very Poor"))))))</f>
        <v>Very Poor</v>
      </c>
      <c r="BT590" s="0" t="n">
        <f aca="false">9.81*LN(AH590)+30.6</f>
        <v>53.4783316122612</v>
      </c>
      <c r="BU590" s="0" t="str">
        <f aca="false">IF(BT590&lt;30, "Clean water", IF(AND(BT590&gt;=30, BT590&lt;40), "Hypolimia", IF(AND(BT590&gt;=40,BT590&lt;50), "Mesotrophic", IF(AND(BT590&gt;=50, BT590&lt;70), "Eutrophic", IF(BT590&gt;70,"Hypertrophic")))))</f>
        <v>Eutrophic</v>
      </c>
      <c r="BW590" s="0" t="str">
        <f aca="false">IF(G590/H590&gt;=1, "PLS CHECK", "")</f>
        <v/>
      </c>
      <c r="BX590" s="0" t="str">
        <f aca="false">IF(AC590/J590&gt;=1, "PLS CHECK", "")</f>
        <v/>
      </c>
      <c r="BY590" s="0" t="str">
        <f aca="false">IF(AE590/J590&gt;=1, "PLS CHECK", "")</f>
        <v/>
      </c>
      <c r="BZ590" s="0" t="str">
        <f aca="false">IF(AD590/J590&gt;=1, "PLS CHECK", "")</f>
        <v/>
      </c>
      <c r="CA590" s="0" t="e">
        <f aca="false">IF(AF590/K590&gt;=1, "PLS CHECK", "")</f>
        <v>#DIV/0!</v>
      </c>
      <c r="CB590" s="0" t="e">
        <f aca="false">IF(AG590/K590&gt;=1, "PLS CHECK", "")</f>
        <v>#DIV/0!</v>
      </c>
    </row>
    <row r="591" customFormat="false" ht="12.5" hidden="false" customHeight="false" outlineLevel="0" collapsed="false">
      <c r="A591" s="0" t="n">
        <v>588</v>
      </c>
      <c r="B591" s="15" t="s">
        <v>89</v>
      </c>
      <c r="C591" s="16" t="s">
        <v>90</v>
      </c>
      <c r="D591" s="0" t="s">
        <v>160</v>
      </c>
      <c r="E591" s="0" t="n">
        <v>7.4</v>
      </c>
      <c r="F591" s="37"/>
      <c r="G591" s="0" t="n">
        <v>1.9</v>
      </c>
      <c r="H591" s="0" t="n">
        <v>5.3</v>
      </c>
      <c r="I591" s="37"/>
      <c r="J591" s="0" t="n">
        <v>3.527</v>
      </c>
      <c r="K591" s="0" t="n">
        <v>0.192</v>
      </c>
      <c r="L591" s="0" t="n">
        <v>3.6</v>
      </c>
      <c r="M591" s="0" t="n">
        <v>25.2</v>
      </c>
      <c r="N591" s="0" t="n">
        <v>0</v>
      </c>
      <c r="O591" s="0" t="n">
        <v>266</v>
      </c>
      <c r="P591" s="0" t="n">
        <v>22000</v>
      </c>
      <c r="AC591" s="0" t="n">
        <v>3.307</v>
      </c>
      <c r="AD591" s="0" t="n">
        <v>1.031</v>
      </c>
      <c r="AE591" s="37"/>
      <c r="AF591" s="37"/>
      <c r="AG591" s="37"/>
      <c r="AH591" s="0" t="n">
        <v>5.2</v>
      </c>
      <c r="AJ591" s="0" t="n">
        <v>2500</v>
      </c>
      <c r="BF591" s="0" t="n">
        <f aca="false">IF(E591&lt;11,-3.6797*E591^2+48.115*E591-53.83,280.92*EXP(-0.2027*E591))</f>
        <v>100.720628</v>
      </c>
      <c r="BG591" s="0" t="e">
        <f aca="false">32.208*LN(F591)+21.438</f>
        <v>#VALUE!</v>
      </c>
      <c r="BH591" s="0" t="n">
        <f aca="false">IF(G591&lt;=2, -10*G591+100, 88.958*EXP(-0.0755*G591))</f>
        <v>81</v>
      </c>
      <c r="BI591" s="0" t="n">
        <f aca="false">IF(I591&lt;=100, 0.0053*(I591)^2-1.0332*I591+100.76, 122.82*EXP(-0.0092*I591))</f>
        <v>100.76</v>
      </c>
      <c r="BJ591" s="0" t="n">
        <f aca="false">IF(P591&lt;=1000, -6.942*LN(P591)+107.59, -36.304*LN(P591)+310.72)</f>
        <v>-52.2763528748878</v>
      </c>
      <c r="BK591" s="0" t="e">
        <f aca="false">BF591^0.04*BG591^0.22*BH591^0.51*BI591^0.06*BJ591^0.17</f>
        <v>#VALUE!</v>
      </c>
      <c r="BL591" s="0" t="e">
        <f aca="false">IF(BK591&gt;=90, "Very Good", IF(BK591&gt;=80, "Good", IF(BK591&gt;=70, "Slightly Good", IF(BK591&gt;=60, "Average", IF(BK591&gt;=50, "Slightly Poor", IF(BK591&gt;=40, "Poor", "Very Poor"))))))</f>
        <v>#VALUE!</v>
      </c>
      <c r="BM591" s="0" t="n">
        <f aca="false">IF(P591&lt;=1000, -6.942*LN(P591)+107.59, IF(AND(P591&gt;1000, P591&lt;=5213),-36.304*LN(P591)+310.72, IF(P591&gt;5213, 10)))</f>
        <v>10</v>
      </c>
      <c r="BN591" s="0" t="e">
        <f aca="false">BF591^0.04*BG591^0.22*BH591^0.51*BI591^0.06*BM591^0.17</f>
        <v>#VALUE!</v>
      </c>
      <c r="BO591" s="0" t="e">
        <f aca="false">IF(BN591&gt;=90, "Very Good", IF(BN591&gt;=80, "Good", IF(BN591&gt;=70, "Slightly Good", IF(BN591&gt;=60, "Average", IF(BN591&gt;=50, "Slightly Poor", IF(BN591&gt;=40, "Poor", "Very Poor"))))))</f>
        <v>#VALUE!</v>
      </c>
      <c r="BP591" s="0" t="n">
        <f aca="false">IF(AJ591&lt;=1000, -6.942*LN(AJ591)+107.59, IF(AND(AJ591&gt;1000, AJ591&lt;=5213),-36.304*LN(AJ591)+310.72, IF(AJ591&gt;5213, 10)))</f>
        <v>26.6758336218732</v>
      </c>
      <c r="BQ591" s="0" t="e">
        <f aca="false">BF591^0.04*BG591^0.22*BH591^0.51*BI591^0.06*BP591^0.17</f>
        <v>#VALUE!</v>
      </c>
      <c r="BR591" s="0" t="e">
        <f aca="false">IF(BQ591&gt;=90, "Very Good", IF(BQ591&gt;=80, "Good", IF(BQ591&gt;=70, "Slightly Good", IF(BQ591&gt;=60, "Average", IF(BQ591&gt;=50, "Slightly Poor", IF(BQ591&gt;=40, "Poor", "Very Poor"))))))</f>
        <v>#VALUE!</v>
      </c>
      <c r="BT591" s="0" t="n">
        <f aca="false">9.81*LN(AH591)+30.6</f>
        <v>46.7733411170122</v>
      </c>
      <c r="BU591" s="0" t="str">
        <f aca="false">IF(BT591&lt;30, "Clean water", IF(AND(BT591&gt;=30, BT591&lt;40), "Hypolimia", IF(AND(BT591&gt;=40,BT591&lt;50), "Mesotrophic", IF(AND(BT591&gt;=50, BT591&lt;70), "Eutrophic", IF(BT591&gt;70,"Hypertrophic")))))</f>
        <v>Mesotrophic</v>
      </c>
      <c r="BW591" s="0" t="str">
        <f aca="false">IF(G591/H591&gt;=1, "PLS CHECK", "")</f>
        <v/>
      </c>
      <c r="BX591" s="0" t="str">
        <f aca="false">IF(AC591/J591&gt;=1, "PLS CHECK", "")</f>
        <v/>
      </c>
      <c r="BY591" s="0" t="str">
        <f aca="false">IF(AE591/J591&gt;=1, "PLS CHECK", "")</f>
        <v/>
      </c>
      <c r="BZ591" s="0" t="str">
        <f aca="false">IF(AD591/J591&gt;=1, "PLS CHECK", "")</f>
        <v/>
      </c>
      <c r="CA591" s="0" t="str">
        <f aca="false">IF(AF591/K591&gt;=1, "PLS CHECK", "")</f>
        <v/>
      </c>
      <c r="CB591" s="0" t="str">
        <f aca="false">IF(AG591/K591&gt;=1, "PLS CHECK", "")</f>
        <v/>
      </c>
    </row>
    <row r="592" customFormat="false" ht="12.5" hidden="false" customHeight="false" outlineLevel="0" collapsed="false">
      <c r="A592" s="0" t="n">
        <v>589</v>
      </c>
      <c r="B592" s="15" t="s">
        <v>91</v>
      </c>
      <c r="C592" s="16" t="s">
        <v>92</v>
      </c>
      <c r="D592" s="0" t="s">
        <v>160</v>
      </c>
      <c r="E592" s="0" t="n">
        <v>7.5</v>
      </c>
      <c r="F592" s="0" t="n">
        <v>11.1</v>
      </c>
      <c r="G592" s="0" t="n">
        <v>0.8</v>
      </c>
      <c r="H592" s="37"/>
      <c r="I592" s="0" t="n">
        <v>4.2</v>
      </c>
      <c r="J592" s="0" t="n">
        <v>3.583</v>
      </c>
      <c r="K592" s="0" t="n">
        <v>0.041</v>
      </c>
      <c r="L592" s="0" t="n">
        <v>1.4</v>
      </c>
      <c r="M592" s="0" t="n">
        <v>27.1</v>
      </c>
      <c r="N592" s="0" t="n">
        <v>0</v>
      </c>
      <c r="O592" s="0" t="n">
        <v>490</v>
      </c>
      <c r="P592" s="0" t="n">
        <v>22000</v>
      </c>
      <c r="AC592" s="0" t="n">
        <v>3.362</v>
      </c>
      <c r="AD592" s="0" t="n">
        <v>0.082</v>
      </c>
      <c r="AE592" s="0" t="n">
        <v>2.418</v>
      </c>
      <c r="AF592" s="0" t="n">
        <v>0.028</v>
      </c>
      <c r="AG592" s="0" t="n">
        <v>0.023</v>
      </c>
      <c r="AH592" s="0" t="n">
        <v>4.9</v>
      </c>
      <c r="AJ592" s="0" t="n">
        <v>1300</v>
      </c>
      <c r="BF592" s="0" t="n">
        <f aca="false">IF(E592&lt;11,-3.6797*E592^2+48.115*E592-53.83,280.92*EXP(-0.2027*E592))</f>
        <v>100.049375</v>
      </c>
      <c r="BG592" s="0" t="n">
        <f aca="false">32.208*LN(F592)+21.438</f>
        <v>98.9608880487154</v>
      </c>
      <c r="BH592" s="0" t="n">
        <f aca="false">IF(G592&lt;=2, -10*G592+100, 88.958*EXP(-0.0755*G592))</f>
        <v>92</v>
      </c>
      <c r="BI592" s="0" t="n">
        <f aca="false">IF(I592&lt;=100, 0.0053*(I592)^2-1.0332*I592+100.76, 122.82*EXP(-0.0092*I592))</f>
        <v>96.514052</v>
      </c>
      <c r="BJ592" s="0" t="n">
        <f aca="false">IF(P592&lt;=1000, -6.942*LN(P592)+107.59, -36.304*LN(P592)+310.72)</f>
        <v>-52.2763528748878</v>
      </c>
      <c r="BK592" s="0" t="e">
        <f aca="false">BF592^0.04*BG592^0.22*BH592^0.51*BI592^0.06*BJ592^0.17</f>
        <v>#NUM!</v>
      </c>
      <c r="BL592" s="0" t="e">
        <f aca="false">IF(BK592&gt;=90, "Very Good", IF(BK592&gt;=80, "Good", IF(BK592&gt;=70, "Slightly Good", IF(BK592&gt;=60, "Average", IF(BK592&gt;=50, "Slightly Poor", IF(BK592&gt;=40, "Poor", "Very Poor"))))))</f>
        <v>#NUM!</v>
      </c>
      <c r="BM592" s="0" t="n">
        <f aca="false">IF(P592&lt;=1000, -6.942*LN(P592)+107.59, IF(AND(P592&gt;1000, P592&lt;=5213),-36.304*LN(P592)+310.72, IF(P592&gt;5213, 10)))</f>
        <v>10</v>
      </c>
      <c r="BN592" s="0" t="n">
        <f aca="false">BF592^0.04*BG592^0.22*BH592^0.51*BI592^0.06*BM592^0.17</f>
        <v>64.5086255254627</v>
      </c>
      <c r="BO592" s="0" t="str">
        <f aca="false">IF(BN592&gt;=90, "Very Good", IF(BN592&gt;=80, "Good", IF(BN592&gt;=70, "Slightly Good", IF(BN592&gt;=60, "Average", IF(BN592&gt;=50, "Slightly Poor", IF(BN592&gt;=40, "Poor", "Very Poor"))))))</f>
        <v>Average</v>
      </c>
      <c r="BP592" s="0" t="n">
        <f aca="false">IF(AJ592&lt;=1000, -6.942*LN(AJ592)+107.59, IF(AND(AJ592&gt;1000, AJ592&lt;=5213),-36.304*LN(AJ592)+310.72, IF(AJ592&gt;5213, 10)))</f>
        <v>50.4159800946047</v>
      </c>
      <c r="BQ592" s="0" t="n">
        <f aca="false">BF592^0.04*BG592^0.22*BH592^0.51*BI592^0.06*BP592^0.17</f>
        <v>84.9286821233407</v>
      </c>
      <c r="BR592" s="0" t="str">
        <f aca="false">IF(BQ592&gt;=90, "Very Good", IF(BQ592&gt;=80, "Good", IF(BQ592&gt;=70, "Slightly Good", IF(BQ592&gt;=60, "Average", IF(BQ592&gt;=50, "Slightly Poor", IF(BQ592&gt;=40, "Poor", "Very Poor"))))))</f>
        <v>Good</v>
      </c>
      <c r="BT592" s="0" t="n">
        <f aca="false">9.81*LN(AH592)+30.6</f>
        <v>46.1903973621937</v>
      </c>
      <c r="BU592" s="0" t="str">
        <f aca="false">IF(BT592&lt;30, "Clean water", IF(AND(BT592&gt;=30, BT592&lt;40), "Hypolimia", IF(AND(BT592&gt;=40,BT592&lt;50), "Mesotrophic", IF(AND(BT592&gt;=50, BT592&lt;70), "Eutrophic", IF(BT592&gt;70,"Hypertrophic")))))</f>
        <v>Mesotrophic</v>
      </c>
      <c r="BW592" s="0" t="e">
        <f aca="false">IF(G592/H592&gt;=1, "PLS CHECK", "")</f>
        <v>#DIV/0!</v>
      </c>
      <c r="BX592" s="0" t="str">
        <f aca="false">IF(AC592/J592&gt;=1, "PLS CHECK", "")</f>
        <v/>
      </c>
      <c r="BY592" s="0" t="str">
        <f aca="false">IF(AE592/J592&gt;=1, "PLS CHECK", "")</f>
        <v/>
      </c>
      <c r="BZ592" s="0" t="str">
        <f aca="false">IF(AD592/J592&gt;=1, "PLS CHECK", "")</f>
        <v/>
      </c>
      <c r="CA592" s="0" t="str">
        <f aca="false">IF(AF592/K592&gt;=1, "PLS CHECK", "")</f>
        <v/>
      </c>
      <c r="CB592" s="0" t="str">
        <f aca="false">IF(AG592/K592&gt;=1, "PLS CHECK", "")</f>
        <v/>
      </c>
    </row>
    <row r="593" customFormat="false" ht="12.5" hidden="false" customHeight="false" outlineLevel="0" collapsed="false">
      <c r="A593" s="0" t="n">
        <v>590</v>
      </c>
      <c r="B593" s="15" t="s">
        <v>137</v>
      </c>
      <c r="C593" s="16" t="s">
        <v>138</v>
      </c>
      <c r="D593" s="0" t="s">
        <v>160</v>
      </c>
      <c r="E593" s="0" t="n">
        <v>7.4</v>
      </c>
      <c r="F593" s="37"/>
      <c r="G593" s="0" t="n">
        <v>2.7</v>
      </c>
      <c r="H593" s="0" t="n">
        <v>7</v>
      </c>
      <c r="I593" s="37"/>
      <c r="J593" s="0" t="n">
        <v>5.047</v>
      </c>
      <c r="K593" s="0" t="n">
        <v>0.122</v>
      </c>
      <c r="L593" s="37"/>
      <c r="M593" s="0" t="n">
        <v>28.1</v>
      </c>
      <c r="O593" s="0" t="n">
        <v>342</v>
      </c>
      <c r="BD593" s="0" t="n">
        <v>14.91</v>
      </c>
      <c r="BF593" s="0" t="n">
        <f aca="false">IF(E593&lt;11,-3.6797*E593^2+48.115*E593-53.83,280.92*EXP(-0.2027*E593))</f>
        <v>100.720628</v>
      </c>
      <c r="BG593" s="0" t="e">
        <f aca="false">32.208*LN(F593)+21.438</f>
        <v>#VALUE!</v>
      </c>
      <c r="BH593" s="0" t="n">
        <f aca="false">IF(G593&lt;=2, -10*G593+100, 88.958*EXP(-0.0755*G593))</f>
        <v>72.5527837174588</v>
      </c>
      <c r="BI593" s="0" t="n">
        <f aca="false">IF(I593&lt;=100, 0.0053*(I593)^2-1.0332*I593+100.76, 122.82*EXP(-0.0092*I593))</f>
        <v>100.76</v>
      </c>
      <c r="BJ593" s="0" t="e">
        <f aca="false">IF(P593&lt;=1000, -6.942*LN(P593)+107.59, -36.304*LN(P593)+310.72)</f>
        <v>#VALUE!</v>
      </c>
      <c r="BK593" s="0" t="e">
        <f aca="false">BF593^0.04*BG593^0.22*BH593^0.51*BI593^0.06*BJ593^0.17</f>
        <v>#VALUE!</v>
      </c>
      <c r="BL593" s="0" t="e">
        <f aca="false">IF(BK593&gt;=90, "Very Good", IF(BK593&gt;=80, "Good", IF(BK593&gt;=70, "Slightly Good", IF(BK593&gt;=60, "Average", IF(BK593&gt;=50, "Slightly Poor", IF(BK593&gt;=40, "Poor", "Very Poor"))))))</f>
        <v>#VALUE!</v>
      </c>
      <c r="BM593" s="0" t="e">
        <f aca="false">IF(P593&lt;=1000, -6.942*LN(P593)+107.59, IF(AND(P593&gt;1000, P593&lt;=5213),-36.304*LN(P593)+310.72, IF(P593&gt;5213, 10)))</f>
        <v>#VALUE!</v>
      </c>
      <c r="BN593" s="0" t="e">
        <f aca="false">BF593^0.04*BG593^0.22*BH593^0.51*BI593^0.06*BM593^0.17</f>
        <v>#VALUE!</v>
      </c>
      <c r="BO593" s="0" t="e">
        <f aca="false">IF(BN593&gt;=90, "Very Good", IF(BN593&gt;=80, "Good", IF(BN593&gt;=70, "Slightly Good", IF(BN593&gt;=60, "Average", IF(BN593&gt;=50, "Slightly Poor", IF(BN593&gt;=40, "Poor", "Very Poor"))))))</f>
        <v>#VALUE!</v>
      </c>
      <c r="BP593" s="0" t="e">
        <f aca="false">IF(AJ593&lt;=1000, -6.942*LN(AJ593)+107.59, IF(AND(AJ593&gt;1000, AJ593&lt;=5213),-36.304*LN(AJ593)+310.72, IF(AJ593&gt;5213, 10)))</f>
        <v>#VALUE!</v>
      </c>
      <c r="BQ593" s="0" t="e">
        <f aca="false">BF593^0.04*BG593^0.22*BH593^0.51*BI593^0.06*BP593^0.17</f>
        <v>#VALUE!</v>
      </c>
      <c r="BR593" s="0" t="e">
        <f aca="false">IF(BQ593&gt;=90, "Very Good", IF(BQ593&gt;=80, "Good", IF(BQ593&gt;=70, "Slightly Good", IF(BQ593&gt;=60, "Average", IF(BQ593&gt;=50, "Slightly Poor", IF(BQ593&gt;=40, "Poor", "Very Poor"))))))</f>
        <v>#VALUE!</v>
      </c>
      <c r="BT593" s="0" t="e">
        <f aca="false">9.81*LN(AH593)+30.6</f>
        <v>#VALUE!</v>
      </c>
      <c r="BU593" s="0" t="e">
        <f aca="false">IF(BT593&lt;30, "Clean water", IF(AND(BT593&gt;=30, BT593&lt;40), "Hypolimia", IF(AND(BT593&gt;=40,BT593&lt;50), "Mesotrophic", IF(AND(BT593&gt;=50, BT593&lt;70), "Eutrophic", IF(BT593&gt;70,"Hypertrophic")))))</f>
        <v>#VALUE!</v>
      </c>
      <c r="BW593" s="0" t="str">
        <f aca="false">IF(G593/H593&gt;=1, "PLS CHECK", "")</f>
        <v/>
      </c>
      <c r="BX593" s="0" t="str">
        <f aca="false">IF(AC593/J593&gt;=1, "PLS CHECK", "")</f>
        <v/>
      </c>
      <c r="BY593" s="0" t="str">
        <f aca="false">IF(AE593/J593&gt;=1, "PLS CHECK", "")</f>
        <v/>
      </c>
      <c r="BZ593" s="0" t="str">
        <f aca="false">IF(AD593/J593&gt;=1, "PLS CHECK", "")</f>
        <v/>
      </c>
      <c r="CA593" s="0" t="str">
        <f aca="false">IF(AF593/K593&gt;=1, "PLS CHECK", "")</f>
        <v/>
      </c>
      <c r="CB593" s="0" t="str">
        <f aca="false">IF(AG593/K593&gt;=1, "PLS CHECK", "")</f>
        <v/>
      </c>
    </row>
    <row r="594" customFormat="false" ht="12.5" hidden="false" customHeight="false" outlineLevel="0" collapsed="false">
      <c r="A594" s="0" t="n">
        <v>591</v>
      </c>
      <c r="B594" s="15" t="s">
        <v>93</v>
      </c>
      <c r="C594" s="16" t="s">
        <v>94</v>
      </c>
      <c r="D594" s="0" t="s">
        <v>160</v>
      </c>
      <c r="E594" s="0" t="n">
        <v>7.5</v>
      </c>
      <c r="F594" s="37"/>
      <c r="G594" s="0" t="n">
        <v>1.6</v>
      </c>
      <c r="H594" s="0" t="n">
        <v>7</v>
      </c>
      <c r="I594" s="0" t="n">
        <v>11.5</v>
      </c>
      <c r="J594" s="0" t="n">
        <v>7.394</v>
      </c>
      <c r="K594" s="0" t="n">
        <v>0.143</v>
      </c>
      <c r="L594" s="0" t="n">
        <v>4.3</v>
      </c>
      <c r="M594" s="0" t="n">
        <v>27.3</v>
      </c>
      <c r="N594" s="0" t="n">
        <v>0</v>
      </c>
      <c r="O594" s="0" t="n">
        <v>492</v>
      </c>
      <c r="P594" s="0" t="n">
        <v>29000</v>
      </c>
      <c r="AC594" s="0" t="n">
        <v>7.164</v>
      </c>
      <c r="AD594" s="0" t="n">
        <v>0.369</v>
      </c>
      <c r="AE594" s="0" t="n">
        <v>5.529</v>
      </c>
      <c r="AF594" s="0" t="n">
        <v>0.088</v>
      </c>
      <c r="AG594" s="0" t="n">
        <v>0.066</v>
      </c>
      <c r="AH594" s="0" t="n">
        <v>2.7</v>
      </c>
      <c r="AJ594" s="37"/>
      <c r="BD594" s="0" t="n">
        <v>14.918</v>
      </c>
      <c r="BF594" s="0" t="n">
        <f aca="false">IF(E594&lt;11,-3.6797*E594^2+48.115*E594-53.83,280.92*EXP(-0.2027*E594))</f>
        <v>100.049375</v>
      </c>
      <c r="BG594" s="0" t="e">
        <f aca="false">32.208*LN(F594)+21.438</f>
        <v>#VALUE!</v>
      </c>
      <c r="BH594" s="0" t="n">
        <f aca="false">IF(G594&lt;=2, -10*G594+100, 88.958*EXP(-0.0755*G594))</f>
        <v>84</v>
      </c>
      <c r="BI594" s="0" t="n">
        <f aca="false">IF(I594&lt;=100, 0.0053*(I594)^2-1.0332*I594+100.76, 122.82*EXP(-0.0092*I594))</f>
        <v>89.579125</v>
      </c>
      <c r="BJ594" s="0" t="n">
        <f aca="false">IF(P594&lt;=1000, -6.942*LN(P594)+107.59, -36.304*LN(P594)+310.72)</f>
        <v>-62.3054554599964</v>
      </c>
      <c r="BK594" s="0" t="e">
        <f aca="false">BF594^0.04*BG594^0.22*BH594^0.51*BI594^0.06*BJ594^0.17</f>
        <v>#VALUE!</v>
      </c>
      <c r="BL594" s="0" t="e">
        <f aca="false">IF(BK594&gt;=90, "Very Good", IF(BK594&gt;=80, "Good", IF(BK594&gt;=70, "Slightly Good", IF(BK594&gt;=60, "Average", IF(BK594&gt;=50, "Slightly Poor", IF(BK594&gt;=40, "Poor", "Very Poor"))))))</f>
        <v>#VALUE!</v>
      </c>
      <c r="BM594" s="0" t="n">
        <f aca="false">IF(P594&lt;=1000, -6.942*LN(P594)+107.59, IF(AND(P594&gt;1000, P594&lt;=5213),-36.304*LN(P594)+310.72, IF(P594&gt;5213, 10)))</f>
        <v>10</v>
      </c>
      <c r="BN594" s="0" t="e">
        <f aca="false">BF594^0.04*BG594^0.22*BH594^0.51*BI594^0.06*BM594^0.17</f>
        <v>#VALUE!</v>
      </c>
      <c r="BO594" s="0" t="e">
        <f aca="false">IF(BN594&gt;=90, "Very Good", IF(BN594&gt;=80, "Good", IF(BN594&gt;=70, "Slightly Good", IF(BN594&gt;=60, "Average", IF(BN594&gt;=50, "Slightly Poor", IF(BN594&gt;=40, "Poor", "Very Poor"))))))</f>
        <v>#VALUE!</v>
      </c>
      <c r="BP594" s="0" t="e">
        <f aca="false">IF(AJ594&lt;=1000, -6.942*LN(AJ594)+107.59, IF(AND(AJ594&gt;1000, AJ594&lt;=5213),-36.304*LN(AJ594)+310.72, IF(AJ594&gt;5213, 10)))</f>
        <v>#VALUE!</v>
      </c>
      <c r="BQ594" s="0" t="e">
        <f aca="false">BF594^0.04*BG594^0.22*BH594^0.51*BI594^0.06*BP594^0.17</f>
        <v>#VALUE!</v>
      </c>
      <c r="BR594" s="0" t="e">
        <f aca="false">IF(BQ594&gt;=90, "Very Good", IF(BQ594&gt;=80, "Good", IF(BQ594&gt;=70, "Slightly Good", IF(BQ594&gt;=60, "Average", IF(BQ594&gt;=50, "Slightly Poor", IF(BQ594&gt;=40, "Poor", "Very Poor"))))))</f>
        <v>#VALUE!</v>
      </c>
      <c r="BT594" s="0" t="n">
        <f aca="false">9.81*LN(AH594)+30.6</f>
        <v>40.3437998932309</v>
      </c>
      <c r="BU594" s="0" t="str">
        <f aca="false">IF(BT594&lt;30, "Clean water", IF(AND(BT594&gt;=30, BT594&lt;40), "Hypolimia", IF(AND(BT594&gt;=40,BT594&lt;50), "Mesotrophic", IF(AND(BT594&gt;=50, BT594&lt;70), "Eutrophic", IF(BT594&gt;70,"Hypertrophic")))))</f>
        <v>Mesotrophic</v>
      </c>
      <c r="BW594" s="0" t="str">
        <f aca="false">IF(G594/H594&gt;=1, "PLS CHECK", "")</f>
        <v/>
      </c>
      <c r="BX594" s="0" t="str">
        <f aca="false">IF(AC594/J594&gt;=1, "PLS CHECK", "")</f>
        <v/>
      </c>
      <c r="BY594" s="0" t="str">
        <f aca="false">IF(AE594/J594&gt;=1, "PLS CHECK", "")</f>
        <v/>
      </c>
      <c r="BZ594" s="0" t="str">
        <f aca="false">IF(AD594/J594&gt;=1, "PLS CHECK", "")</f>
        <v/>
      </c>
      <c r="CA594" s="0" t="str">
        <f aca="false">IF(AF594/K594&gt;=1, "PLS CHECK", "")</f>
        <v/>
      </c>
      <c r="CB594" s="0" t="str">
        <f aca="false">IF(AG594/K594&gt;=1, "PLS CHECK", "")</f>
        <v/>
      </c>
    </row>
    <row r="595" customFormat="false" ht="12.5" hidden="false" customHeight="false" outlineLevel="0" collapsed="false">
      <c r="A595" s="0" t="n">
        <v>592</v>
      </c>
      <c r="B595" s="15" t="s">
        <v>95</v>
      </c>
      <c r="C595" s="16" t="s">
        <v>96</v>
      </c>
      <c r="D595" s="0" t="s">
        <v>160</v>
      </c>
      <c r="E595" s="37"/>
      <c r="F595" s="37"/>
      <c r="G595" s="0" t="n">
        <v>1</v>
      </c>
      <c r="H595" s="0" t="n">
        <v>6.7</v>
      </c>
      <c r="I595" s="0" t="n">
        <v>7</v>
      </c>
      <c r="J595" s="0" t="n">
        <v>5.477</v>
      </c>
      <c r="K595" s="0" t="n">
        <v>0.1</v>
      </c>
      <c r="L595" s="0" t="n">
        <v>3.9</v>
      </c>
      <c r="M595" s="0" t="n">
        <v>27.6</v>
      </c>
      <c r="N595" s="0" t="n">
        <v>0</v>
      </c>
      <c r="O595" s="0" t="n">
        <v>482</v>
      </c>
      <c r="P595" s="0" t="n">
        <v>50000</v>
      </c>
      <c r="AC595" s="0" t="n">
        <v>5.267</v>
      </c>
      <c r="AD595" s="0" t="n">
        <v>0.703</v>
      </c>
      <c r="AE595" s="0" t="n">
        <v>2.948</v>
      </c>
      <c r="AF595" s="0" t="n">
        <v>0.081</v>
      </c>
      <c r="AG595" s="0" t="n">
        <v>0.066</v>
      </c>
      <c r="AH595" s="0" t="n">
        <v>3.6</v>
      </c>
      <c r="AJ595" s="0" t="n">
        <v>7100</v>
      </c>
      <c r="BF595" s="0" t="n">
        <f aca="false">IF(E595&lt;11,-3.6797*E595^2+48.115*E595-53.83,280.92*EXP(-0.2027*E595))</f>
        <v>-53.83</v>
      </c>
      <c r="BG595" s="0" t="e">
        <f aca="false">32.208*LN(F595)+21.438</f>
        <v>#VALUE!</v>
      </c>
      <c r="BH595" s="0" t="n">
        <f aca="false">IF(G595&lt;=2, -10*G595+100, 88.958*EXP(-0.0755*G595))</f>
        <v>90</v>
      </c>
      <c r="BI595" s="0" t="n">
        <f aca="false">IF(I595&lt;=100, 0.0053*(I595)^2-1.0332*I595+100.76, 122.82*EXP(-0.0092*I595))</f>
        <v>93.7873</v>
      </c>
      <c r="BJ595" s="0" t="n">
        <f aca="false">IF(P595&lt;=1000, -6.942*LN(P595)+107.59, -36.304*LN(P595)+310.72)</f>
        <v>-82.0812308372309</v>
      </c>
      <c r="BK595" s="0" t="e">
        <f aca="false">BF595^0.04*BG595^0.22*BH595^0.51*BI595^0.06*BJ595^0.17</f>
        <v>#VALUE!</v>
      </c>
      <c r="BL595" s="0" t="e">
        <f aca="false">IF(BK595&gt;=90, "Very Good", IF(BK595&gt;=80, "Good", IF(BK595&gt;=70, "Slightly Good", IF(BK595&gt;=60, "Average", IF(BK595&gt;=50, "Slightly Poor", IF(BK595&gt;=40, "Poor", "Very Poor"))))))</f>
        <v>#VALUE!</v>
      </c>
      <c r="BM595" s="0" t="n">
        <f aca="false">IF(P595&lt;=1000, -6.942*LN(P595)+107.59, IF(AND(P595&gt;1000, P595&lt;=5213),-36.304*LN(P595)+310.72, IF(P595&gt;5213, 10)))</f>
        <v>10</v>
      </c>
      <c r="BN595" s="0" t="e">
        <f aca="false">BF595^0.04*BG595^0.22*BH595^0.51*BI595^0.06*BM595^0.17</f>
        <v>#VALUE!</v>
      </c>
      <c r="BO595" s="0" t="e">
        <f aca="false">IF(BN595&gt;=90, "Very Good", IF(BN595&gt;=80, "Good", IF(BN595&gt;=70, "Slightly Good", IF(BN595&gt;=60, "Average", IF(BN595&gt;=50, "Slightly Poor", IF(BN595&gt;=40, "Poor", "Very Poor"))))))</f>
        <v>#VALUE!</v>
      </c>
      <c r="BP595" s="0" t="n">
        <f aca="false">IF(AJ595&lt;=1000, -6.942*LN(AJ595)+107.59, IF(AND(AJ595&gt;1000, AJ595&lt;=5213),-36.304*LN(AJ595)+310.72, IF(AJ595&gt;5213, 10)))</f>
        <v>10</v>
      </c>
      <c r="BQ595" s="0" t="e">
        <f aca="false">BF595^0.04*BG595^0.22*BH595^0.51*BI595^0.06*BP595^0.17</f>
        <v>#VALUE!</v>
      </c>
      <c r="BR595" s="0" t="e">
        <f aca="false">IF(BQ595&gt;=90, "Very Good", IF(BQ595&gt;=80, "Good", IF(BQ595&gt;=70, "Slightly Good", IF(BQ595&gt;=60, "Average", IF(BQ595&gt;=50, "Slightly Poor", IF(BQ595&gt;=40, "Poor", "Very Poor"))))))</f>
        <v>#VALUE!</v>
      </c>
      <c r="BT595" s="0" t="n">
        <f aca="false">9.81*LN(AH595)+30.6</f>
        <v>43.1659610239829</v>
      </c>
      <c r="BU595" s="0" t="str">
        <f aca="false">IF(BT595&lt;30, "Clean water", IF(AND(BT595&gt;=30, BT595&lt;40), "Hypolimia", IF(AND(BT595&gt;=40,BT595&lt;50), "Mesotrophic", IF(AND(BT595&gt;=50, BT595&lt;70), "Eutrophic", IF(BT595&gt;70,"Hypertrophic")))))</f>
        <v>Mesotrophic</v>
      </c>
      <c r="BW595" s="0" t="str">
        <f aca="false">IF(G595/H595&gt;=1, "PLS CHECK", "")</f>
        <v/>
      </c>
      <c r="BX595" s="0" t="str">
        <f aca="false">IF(AC595/J595&gt;=1, "PLS CHECK", "")</f>
        <v/>
      </c>
      <c r="BY595" s="0" t="str">
        <f aca="false">IF(AE595/J595&gt;=1, "PLS CHECK", "")</f>
        <v/>
      </c>
      <c r="BZ595" s="0" t="str">
        <f aca="false">IF(AD595/J595&gt;=1, "PLS CHECK", "")</f>
        <v/>
      </c>
      <c r="CA595" s="0" t="str">
        <f aca="false">IF(AF595/K595&gt;=1, "PLS CHECK", "")</f>
        <v/>
      </c>
      <c r="CB595" s="0" t="str">
        <f aca="false">IF(AG595/K595&gt;=1, "PLS CHECK", "")</f>
        <v/>
      </c>
    </row>
    <row r="596" customFormat="false" ht="12.5" hidden="false" customHeight="false" outlineLevel="0" collapsed="false">
      <c r="A596" s="0" t="n">
        <v>593</v>
      </c>
      <c r="B596" s="15" t="s">
        <v>97</v>
      </c>
      <c r="C596" s="16" t="s">
        <v>98</v>
      </c>
      <c r="D596" s="0" t="s">
        <v>160</v>
      </c>
      <c r="E596" s="0" t="n">
        <v>7.8</v>
      </c>
      <c r="F596" s="0" t="n">
        <v>9.9</v>
      </c>
      <c r="G596" s="0" t="n">
        <v>0.9</v>
      </c>
      <c r="H596" s="37"/>
      <c r="I596" s="37"/>
      <c r="J596" s="0" t="n">
        <v>2.561</v>
      </c>
      <c r="K596" s="37"/>
      <c r="L596" s="37"/>
      <c r="M596" s="0" t="n">
        <v>22.1</v>
      </c>
      <c r="N596" s="0" t="n">
        <v>0</v>
      </c>
      <c r="O596" s="37"/>
      <c r="P596" s="0" t="n">
        <v>27000</v>
      </c>
      <c r="AC596" s="0" t="n">
        <v>2.342</v>
      </c>
      <c r="AD596" s="0" t="n">
        <v>0.106</v>
      </c>
      <c r="AE596" s="0" t="n">
        <v>2.026</v>
      </c>
      <c r="AF596" s="0" t="n">
        <v>0.11</v>
      </c>
      <c r="AG596" s="0" t="n">
        <v>0.055</v>
      </c>
      <c r="AH596" s="0" t="n">
        <v>13.5</v>
      </c>
      <c r="AJ596" s="0" t="n">
        <v>220</v>
      </c>
      <c r="BF596" s="0" t="n">
        <f aca="false">IF(E596&lt;11,-3.6797*E596^2+48.115*E596-53.83,280.92*EXP(-0.2027*E596))</f>
        <v>97.5940520000001</v>
      </c>
      <c r="BG596" s="0" t="n">
        <f aca="false">32.208*LN(F596)+21.438</f>
        <v>95.2759594579826</v>
      </c>
      <c r="BH596" s="0" t="n">
        <f aca="false">IF(G596&lt;=2, -10*G596+100, 88.958*EXP(-0.0755*G596))</f>
        <v>91</v>
      </c>
      <c r="BI596" s="0" t="n">
        <f aca="false">IF(I596&lt;=100, 0.0053*(I596)^2-1.0332*I596+100.76, 122.82*EXP(-0.0092*I596))</f>
        <v>100.76</v>
      </c>
      <c r="BJ596" s="0" t="n">
        <f aca="false">IF(P596&lt;=1000, -6.942*LN(P596)+107.59, -36.304*LN(P596)+310.72)</f>
        <v>-59.7112092315887</v>
      </c>
      <c r="BK596" s="0" t="e">
        <f aca="false">BF596^0.04*BG596^0.22*BH596^0.51*BI596^0.06*BJ596^0.17</f>
        <v>#NUM!</v>
      </c>
      <c r="BL596" s="0" t="e">
        <f aca="false">IF(BK596&gt;=90, "Very Good", IF(BK596&gt;=80, "Good", IF(BK596&gt;=70, "Slightly Good", IF(BK596&gt;=60, "Average", IF(BK596&gt;=50, "Slightly Poor", IF(BK596&gt;=40, "Poor", "Very Poor"))))))</f>
        <v>#NUM!</v>
      </c>
      <c r="BM596" s="0" t="n">
        <f aca="false">IF(P596&lt;=1000, -6.942*LN(P596)+107.59, IF(AND(P596&gt;1000, P596&lt;=5213),-36.304*LN(P596)+310.72, IF(P596&gt;5213, 10)))</f>
        <v>10</v>
      </c>
      <c r="BN596" s="0" t="n">
        <f aca="false">BF596^0.04*BG596^0.22*BH596^0.51*BI596^0.06*BM596^0.17</f>
        <v>63.7179311664337</v>
      </c>
      <c r="BO596" s="0" t="str">
        <f aca="false">IF(BN596&gt;=90, "Very Good", IF(BN596&gt;=80, "Good", IF(BN596&gt;=70, "Slightly Good", IF(BN596&gt;=60, "Average", IF(BN596&gt;=50, "Slightly Poor", IF(BN596&gt;=40, "Poor", "Very Poor"))))))</f>
        <v>Average</v>
      </c>
      <c r="BP596" s="0" t="n">
        <f aca="false">IF(AJ596&lt;=1000, -6.942*LN(AJ596)+107.59, IF(AND(AJ596&gt;1000, AJ596&lt;=5213),-36.304*LN(AJ596)+310.72, IF(AJ596&gt;5213, 10)))</f>
        <v>70.1474375732219</v>
      </c>
      <c r="BQ596" s="0" t="n">
        <f aca="false">BF596^0.04*BG596^0.22*BH596^0.51*BI596^0.06*BP596^0.17</f>
        <v>88.732695441694</v>
      </c>
      <c r="BR596" s="0" t="str">
        <f aca="false">IF(BQ596&gt;=90, "Very Good", IF(BQ596&gt;=80, "Good", IF(BQ596&gt;=70, "Slightly Good", IF(BQ596&gt;=60, "Average", IF(BQ596&gt;=50, "Slightly Poor", IF(BQ596&gt;=40, "Poor", "Very Poor"))))))</f>
        <v>Good</v>
      </c>
      <c r="BT596" s="0" t="n">
        <f aca="false">9.81*LN(AH596)+30.6</f>
        <v>56.1323858142094</v>
      </c>
      <c r="BU596" s="0" t="str">
        <f aca="false">IF(BT596&lt;30, "Clean water", IF(AND(BT596&gt;=30, BT596&lt;40), "Hypolimia", IF(AND(BT596&gt;=40,BT596&lt;50), "Mesotrophic", IF(AND(BT596&gt;=50, BT596&lt;70), "Eutrophic", IF(BT596&gt;70,"Hypertrophic")))))</f>
        <v>Eutrophic</v>
      </c>
      <c r="BW596" s="0" t="e">
        <f aca="false">IF(G596/H596&gt;=1, "PLS CHECK", "")</f>
        <v>#DIV/0!</v>
      </c>
      <c r="BX596" s="0" t="str">
        <f aca="false">IF(AC596/J596&gt;=1, "PLS CHECK", "")</f>
        <v/>
      </c>
      <c r="BY596" s="0" t="str">
        <f aca="false">IF(AE596/J596&gt;=1, "PLS CHECK", "")</f>
        <v/>
      </c>
      <c r="BZ596" s="0" t="str">
        <f aca="false">IF(AD596/J596&gt;=1, "PLS CHECK", "")</f>
        <v/>
      </c>
      <c r="CA596" s="0" t="e">
        <f aca="false">IF(AF596/K596&gt;=1, "PLS CHECK", "")</f>
        <v>#DIV/0!</v>
      </c>
      <c r="CB596" s="0" t="e">
        <f aca="false">IF(AG596/K596&gt;=1, "PLS CHECK", "")</f>
        <v>#DIV/0!</v>
      </c>
    </row>
    <row r="597" customFormat="false" ht="12.5" hidden="false" customHeight="false" outlineLevel="0" collapsed="false">
      <c r="A597" s="0" t="n">
        <v>594</v>
      </c>
      <c r="B597" s="15" t="s">
        <v>99</v>
      </c>
      <c r="C597" s="16" t="s">
        <v>100</v>
      </c>
      <c r="D597" s="0" t="s">
        <v>160</v>
      </c>
      <c r="E597" s="0" t="n">
        <v>7.6</v>
      </c>
      <c r="F597" s="0" t="n">
        <v>7.6</v>
      </c>
      <c r="G597" s="0" t="n">
        <v>0.7</v>
      </c>
      <c r="H597" s="0" t="n">
        <v>3.1</v>
      </c>
      <c r="I597" s="0" t="n">
        <v>8.6</v>
      </c>
      <c r="J597" s="0" t="n">
        <v>4.369</v>
      </c>
      <c r="K597" s="0" t="n">
        <v>0.079</v>
      </c>
      <c r="L597" s="0" t="n">
        <v>2.2</v>
      </c>
      <c r="M597" s="0" t="n">
        <v>25.3</v>
      </c>
      <c r="N597" s="0" t="n">
        <v>0</v>
      </c>
      <c r="O597" s="0" t="n">
        <v>387</v>
      </c>
      <c r="P597" s="0" t="n">
        <v>19000</v>
      </c>
      <c r="AC597" s="0" t="n">
        <v>4.296</v>
      </c>
      <c r="AD597" s="0" t="n">
        <v>0.093</v>
      </c>
      <c r="AE597" s="0" t="n">
        <v>2.984</v>
      </c>
      <c r="AF597" s="0" t="n">
        <v>0.061</v>
      </c>
      <c r="AG597" s="0" t="n">
        <v>0.053</v>
      </c>
      <c r="AH597" s="0" t="n">
        <v>3.1</v>
      </c>
      <c r="AJ597" s="0" t="n">
        <v>2000</v>
      </c>
      <c r="BF597" s="0" t="n">
        <f aca="false">IF(E597&lt;11,-3.6797*E597^2+48.115*E597-53.83,280.92*EXP(-0.2027*E597))</f>
        <v>99.304528</v>
      </c>
      <c r="BG597" s="0" t="n">
        <f aca="false">32.208*LN(F597)+21.438</f>
        <v>86.7605987487899</v>
      </c>
      <c r="BH597" s="0" t="n">
        <f aca="false">IF(G597&lt;=2, -10*G597+100, 88.958*EXP(-0.0755*G597))</f>
        <v>93</v>
      </c>
      <c r="BI597" s="0" t="n">
        <f aca="false">IF(I597&lt;=100, 0.0053*(I597)^2-1.0332*I597+100.76, 122.82*EXP(-0.0092*I597))</f>
        <v>92.266468</v>
      </c>
      <c r="BJ597" s="0" t="n">
        <f aca="false">IF(P597&lt;=1000, -6.942*LN(P597)+107.59, -36.304*LN(P597)+310.72)</f>
        <v>-46.9540603478259</v>
      </c>
      <c r="BK597" s="0" t="e">
        <f aca="false">BF597^0.04*BG597^0.22*BH597^0.51*BI597^0.06*BJ597^0.17</f>
        <v>#NUM!</v>
      </c>
      <c r="BL597" s="0" t="e">
        <f aca="false">IF(BK597&gt;=90, "Very Good", IF(BK597&gt;=80, "Good", IF(BK597&gt;=70, "Slightly Good", IF(BK597&gt;=60, "Average", IF(BK597&gt;=50, "Slightly Poor", IF(BK597&gt;=40, "Poor", "Very Poor"))))))</f>
        <v>#NUM!</v>
      </c>
      <c r="BM597" s="0" t="n">
        <f aca="false">IF(P597&lt;=1000, -6.942*LN(P597)+107.59, IF(AND(P597&gt;1000, P597&lt;=5213),-36.304*LN(P597)+310.72, IF(P597&gt;5213, 10)))</f>
        <v>10</v>
      </c>
      <c r="BN597" s="0" t="n">
        <f aca="false">BF597^0.04*BG597^0.22*BH597^0.51*BI597^0.06*BM597^0.17</f>
        <v>62.8258912883098</v>
      </c>
      <c r="BO597" s="0" t="str">
        <f aca="false">IF(BN597&gt;=90, "Very Good", IF(BN597&gt;=80, "Good", IF(BN597&gt;=70, "Slightly Good", IF(BN597&gt;=60, "Average", IF(BN597&gt;=50, "Slightly Poor", IF(BN597&gt;=40, "Poor", "Very Poor"))))))</f>
        <v>Average</v>
      </c>
      <c r="BP597" s="0" t="n">
        <f aca="false">IF(AJ597&lt;=1000, -6.942*LN(AJ597)+107.59, IF(AND(AJ597&gt;1000, AJ597&lt;=5213),-36.304*LN(AJ597)+310.72, IF(AJ597&gt;5213, 10)))</f>
        <v>34.7768371087843</v>
      </c>
      <c r="BQ597" s="0" t="n">
        <f aca="false">BF597^0.04*BG597^0.22*BH597^0.51*BI597^0.06*BP597^0.17</f>
        <v>77.652952370536</v>
      </c>
      <c r="BR597" s="0" t="str">
        <f aca="false">IF(BQ597&gt;=90, "Very Good", IF(BQ597&gt;=80, "Good", IF(BQ597&gt;=70, "Slightly Good", IF(BQ597&gt;=60, "Average", IF(BQ597&gt;=50, "Slightly Poor", IF(BQ597&gt;=40, "Poor", "Very Poor"))))))</f>
        <v>Slightly Good</v>
      </c>
      <c r="BT597" s="0" t="n">
        <f aca="false">9.81*LN(AH597)+30.6</f>
        <v>41.6990547137277</v>
      </c>
      <c r="BU597" s="0" t="str">
        <f aca="false">IF(BT597&lt;30, "Clean water", IF(AND(BT597&gt;=30, BT597&lt;40), "Hypolimia", IF(AND(BT597&gt;=40,BT597&lt;50), "Mesotrophic", IF(AND(BT597&gt;=50, BT597&lt;70), "Eutrophic", IF(BT597&gt;70,"Hypertrophic")))))</f>
        <v>Mesotrophic</v>
      </c>
      <c r="BW597" s="0" t="str">
        <f aca="false">IF(G597/H597&gt;=1, "PLS CHECK", "")</f>
        <v/>
      </c>
      <c r="BX597" s="0" t="str">
        <f aca="false">IF(AC597/J597&gt;=1, "PLS CHECK", "")</f>
        <v/>
      </c>
      <c r="BY597" s="0" t="str">
        <f aca="false">IF(AE597/J597&gt;=1, "PLS CHECK", "")</f>
        <v/>
      </c>
      <c r="BZ597" s="0" t="str">
        <f aca="false">IF(AD597/J597&gt;=1, "PLS CHECK", "")</f>
        <v/>
      </c>
      <c r="CA597" s="0" t="str">
        <f aca="false">IF(AF597/K597&gt;=1, "PLS CHECK", "")</f>
        <v/>
      </c>
      <c r="CB597" s="0" t="str">
        <f aca="false">IF(AG597/K597&gt;=1, "PLS CHECK", "")</f>
        <v/>
      </c>
    </row>
    <row r="598" customFormat="false" ht="12.5" hidden="false" customHeight="false" outlineLevel="0" collapsed="false">
      <c r="A598" s="0" t="n">
        <v>595</v>
      </c>
      <c r="B598" s="15" t="s">
        <v>99</v>
      </c>
      <c r="C598" s="16" t="s">
        <v>100</v>
      </c>
      <c r="D598" s="0" t="s">
        <v>160</v>
      </c>
      <c r="E598" s="37"/>
      <c r="F598" s="0" t="n">
        <v>7.6</v>
      </c>
      <c r="G598" s="0" t="n">
        <v>2.4</v>
      </c>
      <c r="H598" s="0" t="n">
        <v>4.5</v>
      </c>
      <c r="I598" s="0" t="n">
        <v>8.6</v>
      </c>
      <c r="J598" s="0" t="n">
        <v>5.007</v>
      </c>
      <c r="K598" s="0" t="n">
        <v>0.082</v>
      </c>
      <c r="L598" s="0" t="n">
        <v>3.4</v>
      </c>
      <c r="M598" s="0" t="n">
        <v>26.6</v>
      </c>
      <c r="O598" s="0" t="n">
        <v>286</v>
      </c>
      <c r="BD598" s="0" t="n">
        <v>1.85</v>
      </c>
      <c r="BF598" s="0" t="n">
        <f aca="false">IF(E598&lt;11,-3.6797*E598^2+48.115*E598-53.83,280.92*EXP(-0.2027*E598))</f>
        <v>-53.83</v>
      </c>
      <c r="BG598" s="0" t="n">
        <f aca="false">32.208*LN(F598)+21.438</f>
        <v>86.7605987487899</v>
      </c>
      <c r="BH598" s="0" t="n">
        <f aca="false">IF(G598&lt;=2, -10*G598+100, 88.958*EXP(-0.0755*G598))</f>
        <v>74.2148561832273</v>
      </c>
      <c r="BI598" s="0" t="n">
        <f aca="false">IF(I598&lt;=100, 0.0053*(I598)^2-1.0332*I598+100.76, 122.82*EXP(-0.0092*I598))</f>
        <v>92.266468</v>
      </c>
      <c r="BJ598" s="0" t="e">
        <f aca="false">IF(P598&lt;=1000, -6.942*LN(P598)+107.59, -36.304*LN(P598)+310.72)</f>
        <v>#VALUE!</v>
      </c>
      <c r="BK598" s="0" t="e">
        <f aca="false">BF598^0.04*BG598^0.22*BH598^0.51*BI598^0.06*BJ598^0.17</f>
        <v>#VALUE!</v>
      </c>
      <c r="BL598" s="0" t="e">
        <f aca="false">IF(BK598&gt;=90, "Very Good", IF(BK598&gt;=80, "Good", IF(BK598&gt;=70, "Slightly Good", IF(BK598&gt;=60, "Average", IF(BK598&gt;=50, "Slightly Poor", IF(BK598&gt;=40, "Poor", "Very Poor"))))))</f>
        <v>#VALUE!</v>
      </c>
      <c r="BM598" s="0" t="e">
        <f aca="false">IF(P598&lt;=1000, -6.942*LN(P598)+107.59, IF(AND(P598&gt;1000, P598&lt;=5213),-36.304*LN(P598)+310.72, IF(P598&gt;5213, 10)))</f>
        <v>#VALUE!</v>
      </c>
      <c r="BN598" s="0" t="e">
        <f aca="false">BF598^0.04*BG598^0.22*BH598^0.51*BI598^0.06*BM598^0.17</f>
        <v>#VALUE!</v>
      </c>
      <c r="BO598" s="0" t="e">
        <f aca="false">IF(BN598&gt;=90, "Very Good", IF(BN598&gt;=80, "Good", IF(BN598&gt;=70, "Slightly Good", IF(BN598&gt;=60, "Average", IF(BN598&gt;=50, "Slightly Poor", IF(BN598&gt;=40, "Poor", "Very Poor"))))))</f>
        <v>#VALUE!</v>
      </c>
      <c r="BP598" s="0" t="e">
        <f aca="false">IF(AJ598&lt;=1000, -6.942*LN(AJ598)+107.59, IF(AND(AJ598&gt;1000, AJ598&lt;=5213),-36.304*LN(AJ598)+310.72, IF(AJ598&gt;5213, 10)))</f>
        <v>#VALUE!</v>
      </c>
      <c r="BQ598" s="0" t="e">
        <f aca="false">BF598^0.04*BG598^0.22*BH598^0.51*BI598^0.06*BP598^0.17</f>
        <v>#VALUE!</v>
      </c>
      <c r="BR598" s="0" t="e">
        <f aca="false">IF(BQ598&gt;=90, "Very Good", IF(BQ598&gt;=80, "Good", IF(BQ598&gt;=70, "Slightly Good", IF(BQ598&gt;=60, "Average", IF(BQ598&gt;=50, "Slightly Poor", IF(BQ598&gt;=40, "Poor", "Very Poor"))))))</f>
        <v>#VALUE!</v>
      </c>
      <c r="BT598" s="0" t="e">
        <f aca="false">9.81*LN(AH598)+30.6</f>
        <v>#VALUE!</v>
      </c>
      <c r="BU598" s="0" t="e">
        <f aca="false">IF(BT598&lt;30, "Clean water", IF(AND(BT598&gt;=30, BT598&lt;40), "Hypolimia", IF(AND(BT598&gt;=40,BT598&lt;50), "Mesotrophic", IF(AND(BT598&gt;=50, BT598&lt;70), "Eutrophic", IF(BT598&gt;70,"Hypertrophic")))))</f>
        <v>#VALUE!</v>
      </c>
      <c r="BW598" s="0" t="str">
        <f aca="false">IF(G598/H598&gt;=1, "PLS CHECK", "")</f>
        <v/>
      </c>
      <c r="BX598" s="0" t="str">
        <f aca="false">IF(AC598/J598&gt;=1, "PLS CHECK", "")</f>
        <v/>
      </c>
      <c r="BY598" s="0" t="str">
        <f aca="false">IF(AE598/J598&gt;=1, "PLS CHECK", "")</f>
        <v/>
      </c>
      <c r="BZ598" s="0" t="str">
        <f aca="false">IF(AD598/J598&gt;=1, "PLS CHECK", "")</f>
        <v/>
      </c>
      <c r="CA598" s="0" t="str">
        <f aca="false">IF(AF598/K598&gt;=1, "PLS CHECK", "")</f>
        <v/>
      </c>
      <c r="CB598" s="0" t="str">
        <f aca="false">IF(AG598/K598&gt;=1, "PLS CHECK", "")</f>
        <v/>
      </c>
    </row>
    <row r="599" customFormat="false" ht="12.5" hidden="false" customHeight="false" outlineLevel="0" collapsed="false">
      <c r="A599" s="0" t="n">
        <v>596</v>
      </c>
      <c r="B599" s="15" t="s">
        <v>101</v>
      </c>
      <c r="C599" s="16" t="s">
        <v>102</v>
      </c>
      <c r="D599" s="0" t="s">
        <v>160</v>
      </c>
      <c r="E599" s="0" t="n">
        <v>7.4</v>
      </c>
      <c r="F599" s="0" t="n">
        <v>8.4</v>
      </c>
      <c r="G599" s="0" t="n">
        <v>1</v>
      </c>
      <c r="H599" s="0" t="n">
        <v>7.8</v>
      </c>
      <c r="I599" s="37"/>
      <c r="J599" s="0" t="n">
        <v>2.902</v>
      </c>
      <c r="K599" s="37"/>
      <c r="L599" s="0" t="n">
        <v>4.1</v>
      </c>
      <c r="M599" s="0" t="n">
        <v>23.3</v>
      </c>
      <c r="N599" s="0" t="n">
        <v>0</v>
      </c>
      <c r="O599" s="37"/>
      <c r="P599" s="0" t="n">
        <v>20000</v>
      </c>
      <c r="AC599" s="0" t="n">
        <v>2.792</v>
      </c>
      <c r="AD599" s="0" t="n">
        <v>0.282</v>
      </c>
      <c r="AE599" s="0" t="n">
        <v>2.243</v>
      </c>
      <c r="AF599" s="37"/>
      <c r="AG599" s="0" t="n">
        <v>0.068</v>
      </c>
      <c r="AH599" s="0" t="n">
        <v>7.8</v>
      </c>
      <c r="AJ599" s="0" t="n">
        <v>1200</v>
      </c>
      <c r="AW599" s="0" t="n">
        <v>0</v>
      </c>
      <c r="AX599" s="0" t="n">
        <v>0</v>
      </c>
      <c r="BF599" s="0" t="n">
        <f aca="false">IF(E599&lt;11,-3.6797*E599^2+48.115*E599-53.83,280.92*EXP(-0.2027*E599))</f>
        <v>100.720628</v>
      </c>
      <c r="BG599" s="0" t="n">
        <f aca="false">32.208*LN(F599)+21.438</f>
        <v>89.9840867819932</v>
      </c>
      <c r="BH599" s="0" t="n">
        <f aca="false">IF(G599&lt;=2, -10*G599+100, 88.958*EXP(-0.0755*G599))</f>
        <v>90</v>
      </c>
      <c r="BI599" s="0" t="n">
        <f aca="false">IF(I599&lt;=100, 0.0053*(I599)^2-1.0332*I599+100.76, 122.82*EXP(-0.0092*I599))</f>
        <v>100.76</v>
      </c>
      <c r="BJ599" s="0" t="n">
        <f aca="false">IF(P599&lt;=1000, -6.942*LN(P599)+107.59, -36.304*LN(P599)+310.72)</f>
        <v>-48.8162121072716</v>
      </c>
      <c r="BK599" s="0" t="e">
        <f aca="false">BF599^0.04*BG599^0.22*BH599^0.51*BI599^0.06*BJ599^0.17</f>
        <v>#NUM!</v>
      </c>
      <c r="BL599" s="0" t="e">
        <f aca="false">IF(BK599&gt;=90, "Very Good", IF(BK599&gt;=80, "Good", IF(BK599&gt;=70, "Slightly Good", IF(BK599&gt;=60, "Average", IF(BK599&gt;=50, "Slightly Poor", IF(BK599&gt;=40, "Poor", "Very Poor"))))))</f>
        <v>#NUM!</v>
      </c>
      <c r="BM599" s="0" t="n">
        <f aca="false">IF(P599&lt;=1000, -6.942*LN(P599)+107.59, IF(AND(P599&gt;1000, P599&lt;=5213),-36.304*LN(P599)+310.72, IF(P599&gt;5213, 10)))</f>
        <v>10</v>
      </c>
      <c r="BN599" s="0" t="n">
        <f aca="false">BF599^0.04*BG599^0.22*BH599^0.51*BI599^0.06*BM599^0.17</f>
        <v>62.6472718695052</v>
      </c>
      <c r="BO599" s="0" t="str">
        <f aca="false">IF(BN599&gt;=90, "Very Good", IF(BN599&gt;=80, "Good", IF(BN599&gt;=70, "Slightly Good", IF(BN599&gt;=60, "Average", IF(BN599&gt;=50, "Slightly Poor", IF(BN599&gt;=40, "Poor", "Very Poor"))))))</f>
        <v>Average</v>
      </c>
      <c r="BP599" s="0" t="n">
        <f aca="false">IF(AJ599&lt;=1000, -6.942*LN(AJ599)+107.59, IF(AND(AJ599&gt;1000, AJ599&lt;=5213),-36.304*LN(AJ599)+310.72, IF(AJ599&gt;5213, 10)))</f>
        <v>53.3218505539848</v>
      </c>
      <c r="BQ599" s="0" t="n">
        <f aca="false">BF599^0.04*BG599^0.22*BH599^0.51*BI599^0.06*BP599^0.17</f>
        <v>83.2676004408988</v>
      </c>
      <c r="BR599" s="0" t="str">
        <f aca="false">IF(BQ599&gt;=90, "Very Good", IF(BQ599&gt;=80, "Good", IF(BQ599&gt;=70, "Slightly Good", IF(BQ599&gt;=60, "Average", IF(BQ599&gt;=50, "Slightly Poor", IF(BQ599&gt;=40, "Poor", "Very Poor"))))))</f>
        <v>Good</v>
      </c>
      <c r="BT599" s="0" t="n">
        <f aca="false">9.81*LN(AH599)+30.6</f>
        <v>50.7509538275533</v>
      </c>
      <c r="BU599" s="0" t="str">
        <f aca="false">IF(BT599&lt;30, "Clean water", IF(AND(BT599&gt;=30, BT599&lt;40), "Hypolimia", IF(AND(BT599&gt;=40,BT599&lt;50), "Mesotrophic", IF(AND(BT599&gt;=50, BT599&lt;70), "Eutrophic", IF(BT599&gt;70,"Hypertrophic")))))</f>
        <v>Eutrophic</v>
      </c>
      <c r="BW599" s="0" t="str">
        <f aca="false">IF(G599/H599&gt;=1, "PLS CHECK", "")</f>
        <v/>
      </c>
      <c r="BX599" s="0" t="str">
        <f aca="false">IF(AC599/J599&gt;=1, "PLS CHECK", "")</f>
        <v/>
      </c>
      <c r="BY599" s="0" t="str">
        <f aca="false">IF(AE599/J599&gt;=1, "PLS CHECK", "")</f>
        <v/>
      </c>
      <c r="BZ599" s="0" t="str">
        <f aca="false">IF(AD599/J599&gt;=1, "PLS CHECK", "")</f>
        <v/>
      </c>
      <c r="CA599" s="0" t="e">
        <f aca="false">IF(AF599/K599&gt;=1, "PLS CHECK", "")</f>
        <v>#DIV/0!</v>
      </c>
      <c r="CB599" s="0" t="e">
        <f aca="false">IF(AG599/K599&gt;=1, "PLS CHECK", "")</f>
        <v>#DIV/0!</v>
      </c>
    </row>
    <row r="600" customFormat="false" ht="12.5" hidden="false" customHeight="false" outlineLevel="0" collapsed="false">
      <c r="A600" s="0" t="n">
        <v>597</v>
      </c>
      <c r="B600" s="15" t="s">
        <v>103</v>
      </c>
      <c r="C600" s="16" t="s">
        <v>104</v>
      </c>
      <c r="D600" s="0" t="s">
        <v>160</v>
      </c>
      <c r="E600" s="0" t="n">
        <v>8.1</v>
      </c>
      <c r="F600" s="0" t="n">
        <v>9.7</v>
      </c>
      <c r="G600" s="37"/>
      <c r="H600" s="0" t="n">
        <v>2.4</v>
      </c>
      <c r="I600" s="0" t="n">
        <v>1.8</v>
      </c>
      <c r="J600" s="0" t="n">
        <v>4.882</v>
      </c>
      <c r="K600" s="0" t="n">
        <v>0.036</v>
      </c>
      <c r="L600" s="0" t="n">
        <v>1.8</v>
      </c>
      <c r="M600" s="0" t="n">
        <v>26.3</v>
      </c>
      <c r="N600" s="0" t="n">
        <v>0</v>
      </c>
      <c r="O600" s="0" t="n">
        <v>355</v>
      </c>
      <c r="P600" s="0" t="n">
        <v>12000</v>
      </c>
      <c r="AC600" s="0" t="n">
        <v>4.753</v>
      </c>
      <c r="AD600" s="0" t="n">
        <v>0.106</v>
      </c>
      <c r="AE600" s="0" t="n">
        <v>3.406</v>
      </c>
      <c r="AF600" s="0" t="n">
        <v>0.027</v>
      </c>
      <c r="AG600" s="0" t="n">
        <v>0.021</v>
      </c>
      <c r="AH600" s="0" t="n">
        <v>1.7</v>
      </c>
      <c r="AJ600" s="0" t="n">
        <v>1300</v>
      </c>
      <c r="BF600" s="0" t="n">
        <f aca="false">IF(E600&lt;11,-3.6797*E600^2+48.115*E600-53.83,280.92*EXP(-0.2027*E600))</f>
        <v>94.476383</v>
      </c>
      <c r="BG600" s="0" t="n">
        <f aca="false">32.208*LN(F600)+21.438</f>
        <v>94.6186305204847</v>
      </c>
      <c r="BH600" s="0" t="n">
        <f aca="false">IF(G600&lt;=2, -10*G600+100, 88.958*EXP(-0.0755*G600))</f>
        <v>100</v>
      </c>
      <c r="BI600" s="0" t="n">
        <f aca="false">IF(I600&lt;=100, 0.0053*(I600)^2-1.0332*I600+100.76, 122.82*EXP(-0.0092*I600))</f>
        <v>98.917412</v>
      </c>
      <c r="BJ600" s="0" t="n">
        <f aca="false">IF(P600&lt;=1000, -6.942*LN(P600)+107.59, -36.304*LN(P600)+310.72)</f>
        <v>-30.271198662071</v>
      </c>
      <c r="BK600" s="0" t="e">
        <f aca="false">BF600^0.04*BG600^0.22*BH600^0.51*BI600^0.06*BJ600^0.17</f>
        <v>#NUM!</v>
      </c>
      <c r="BL600" s="0" t="e">
        <f aca="false">IF(BK600&gt;=90, "Very Good", IF(BK600&gt;=80, "Good", IF(BK600&gt;=70, "Slightly Good", IF(BK600&gt;=60, "Average", IF(BK600&gt;=50, "Slightly Poor", IF(BK600&gt;=40, "Poor", "Very Poor"))))))</f>
        <v>#NUM!</v>
      </c>
      <c r="BM600" s="0" t="n">
        <f aca="false">IF(P600&lt;=1000, -6.942*LN(P600)+107.59, IF(AND(P600&gt;1000, P600&lt;=5213),-36.304*LN(P600)+310.72, IF(P600&gt;5213, 10)))</f>
        <v>10</v>
      </c>
      <c r="BN600" s="0" t="n">
        <f aca="false">BF600^0.04*BG600^0.22*BH600^0.51*BI600^0.06*BM600^0.17</f>
        <v>66.5953889539504</v>
      </c>
      <c r="BO600" s="0" t="str">
        <f aca="false">IF(BN600&gt;=90, "Very Good", IF(BN600&gt;=80, "Good", IF(BN600&gt;=70, "Slightly Good", IF(BN600&gt;=60, "Average", IF(BN600&gt;=50, "Slightly Poor", IF(BN600&gt;=40, "Poor", "Very Poor"))))))</f>
        <v>Average</v>
      </c>
      <c r="BP600" s="0" t="n">
        <f aca="false">IF(AJ600&lt;=1000, -6.942*LN(AJ600)+107.59, IF(AND(AJ600&gt;1000, AJ600&lt;=5213),-36.304*LN(AJ600)+310.72, IF(AJ600&gt;5213, 10)))</f>
        <v>50.4159800946047</v>
      </c>
      <c r="BQ600" s="0" t="n">
        <f aca="false">BF600^0.04*BG600^0.22*BH600^0.51*BI600^0.06*BP600^0.17</f>
        <v>87.6760057012504</v>
      </c>
      <c r="BR600" s="0" t="str">
        <f aca="false">IF(BQ600&gt;=90, "Very Good", IF(BQ600&gt;=80, "Good", IF(BQ600&gt;=70, "Slightly Good", IF(BQ600&gt;=60, "Average", IF(BQ600&gt;=50, "Slightly Poor", IF(BQ600&gt;=40, "Poor", "Very Poor"))))))</f>
        <v>Good</v>
      </c>
      <c r="BT600" s="0" t="n">
        <f aca="false">9.81*LN(AH600)+30.6</f>
        <v>35.8054631429199</v>
      </c>
      <c r="BU600" s="0" t="str">
        <f aca="false">IF(BT600&lt;30, "Clean water", IF(AND(BT600&gt;=30, BT600&lt;40), "Hypolimia", IF(AND(BT600&gt;=40,BT600&lt;50), "Mesotrophic", IF(AND(BT600&gt;=50, BT600&lt;70), "Eutrophic", IF(BT600&gt;70,"Hypertrophic")))))</f>
        <v>Hypolimia</v>
      </c>
      <c r="BW600" s="0" t="str">
        <f aca="false">IF(G600/H600&gt;=1, "PLS CHECK", "")</f>
        <v/>
      </c>
      <c r="BX600" s="0" t="str">
        <f aca="false">IF(AC600/J600&gt;=1, "PLS CHECK", "")</f>
        <v/>
      </c>
      <c r="BY600" s="0" t="str">
        <f aca="false">IF(AE600/J600&gt;=1, "PLS CHECK", "")</f>
        <v/>
      </c>
      <c r="BZ600" s="0" t="str">
        <f aca="false">IF(AD600/J600&gt;=1, "PLS CHECK", "")</f>
        <v/>
      </c>
      <c r="CA600" s="0" t="str">
        <f aca="false">IF(AF600/K600&gt;=1, "PLS CHECK", "")</f>
        <v/>
      </c>
      <c r="CB600" s="0" t="str">
        <f aca="false">IF(AG600/K600&gt;=1, "PLS CHECK", "")</f>
        <v/>
      </c>
    </row>
    <row r="601" customFormat="false" ht="12.5" hidden="false" customHeight="false" outlineLevel="0" collapsed="false">
      <c r="A601" s="0" t="n">
        <v>598</v>
      </c>
      <c r="B601" s="15" t="s">
        <v>105</v>
      </c>
      <c r="C601" s="16" t="s">
        <v>106</v>
      </c>
      <c r="D601" s="0" t="s">
        <v>160</v>
      </c>
      <c r="E601" s="0" t="n">
        <v>7.6</v>
      </c>
      <c r="F601" s="0" t="n">
        <v>9.4</v>
      </c>
      <c r="G601" s="0" t="n">
        <v>1.3</v>
      </c>
      <c r="H601" s="0" t="n">
        <v>8.2</v>
      </c>
      <c r="I601" s="37"/>
      <c r="J601" s="0" t="n">
        <v>2.672</v>
      </c>
      <c r="K601" s="37"/>
      <c r="L601" s="0" t="n">
        <v>4.7</v>
      </c>
      <c r="M601" s="0" t="n">
        <v>22.2</v>
      </c>
      <c r="N601" s="0" t="n">
        <v>0</v>
      </c>
      <c r="O601" s="37"/>
      <c r="P601" s="0" t="n">
        <v>24000</v>
      </c>
      <c r="AC601" s="0" t="n">
        <v>2.461</v>
      </c>
      <c r="AD601" s="0" t="n">
        <v>0.144</v>
      </c>
      <c r="AE601" s="0" t="n">
        <v>2.058</v>
      </c>
      <c r="AF601" s="0" t="n">
        <v>0.082</v>
      </c>
      <c r="AG601" s="0" t="n">
        <v>0.058</v>
      </c>
      <c r="AH601" s="0" t="n">
        <v>14.4</v>
      </c>
      <c r="AJ601" s="0" t="n">
        <v>320</v>
      </c>
      <c r="AW601" s="0" t="n">
        <v>0</v>
      </c>
      <c r="AX601" s="0" t="n">
        <v>0</v>
      </c>
      <c r="BF601" s="0" t="n">
        <f aca="false">IF(E601&lt;11,-3.6797*E601^2+48.115*E601-53.83,280.92*EXP(-0.2027*E601))</f>
        <v>99.304528</v>
      </c>
      <c r="BG601" s="0" t="n">
        <f aca="false">32.208*LN(F601)+21.438</f>
        <v>93.6067776722001</v>
      </c>
      <c r="BH601" s="0" t="n">
        <f aca="false">IF(G601&lt;=2, -10*G601+100, 88.958*EXP(-0.0755*G601))</f>
        <v>87</v>
      </c>
      <c r="BI601" s="0" t="n">
        <f aca="false">IF(I601&lt;=100, 0.0053*(I601)^2-1.0332*I601+100.76, 122.82*EXP(-0.0092*I601))</f>
        <v>100.76</v>
      </c>
      <c r="BJ601" s="0" t="n">
        <f aca="false">IF(P601&lt;=1000, -6.942*LN(P601)+107.59, -36.304*LN(P601)+310.72)</f>
        <v>-55.4352139051193</v>
      </c>
      <c r="BK601" s="0" t="e">
        <f aca="false">BF601^0.04*BG601^0.22*BH601^0.51*BI601^0.06*BJ601^0.17</f>
        <v>#NUM!</v>
      </c>
      <c r="BL601" s="0" t="e">
        <f aca="false">IF(BK601&gt;=90, "Very Good", IF(BK601&gt;=80, "Good", IF(BK601&gt;=70, "Slightly Good", IF(BK601&gt;=60, "Average", IF(BK601&gt;=50, "Slightly Poor", IF(BK601&gt;=40, "Poor", "Very Poor"))))))</f>
        <v>#NUM!</v>
      </c>
      <c r="BM601" s="0" t="n">
        <f aca="false">IF(P601&lt;=1000, -6.942*LN(P601)+107.59, IF(AND(P601&gt;1000, P601&lt;=5213),-36.304*LN(P601)+310.72, IF(P601&gt;5213, 10)))</f>
        <v>10</v>
      </c>
      <c r="BN601" s="0" t="n">
        <f aca="false">BF601^0.04*BG601^0.22*BH601^0.51*BI601^0.06*BM601^0.17</f>
        <v>62.0752497283294</v>
      </c>
      <c r="BO601" s="0" t="str">
        <f aca="false">IF(BN601&gt;=90, "Very Good", IF(BN601&gt;=80, "Good", IF(BN601&gt;=70, "Slightly Good", IF(BN601&gt;=60, "Average", IF(BN601&gt;=50, "Slightly Poor", IF(BN601&gt;=40, "Poor", "Very Poor"))))))</f>
        <v>Average</v>
      </c>
      <c r="BP601" s="0" t="n">
        <f aca="false">IF(AJ601&lt;=1000, -6.942*LN(AJ601)+107.59, IF(AND(AJ601&gt;1000, AJ601&lt;=5213),-36.304*LN(AJ601)+310.72, IF(AJ601&gt;5213, 10)))</f>
        <v>67.5463156471996</v>
      </c>
      <c r="BQ601" s="0" t="n">
        <f aca="false">BF601^0.04*BG601^0.22*BH601^0.51*BI601^0.06*BP601^0.17</f>
        <v>85.8916129660017</v>
      </c>
      <c r="BR601" s="0" t="str">
        <f aca="false">IF(BQ601&gt;=90, "Very Good", IF(BQ601&gt;=80, "Good", IF(BQ601&gt;=70, "Slightly Good", IF(BQ601&gt;=60, "Average", IF(BQ601&gt;=50, "Slightly Poor", IF(BQ601&gt;=40, "Poor", "Very Poor"))))))</f>
        <v>Good</v>
      </c>
      <c r="BT601" s="0" t="n">
        <f aca="false">9.81*LN(AH601)+30.6</f>
        <v>56.765508706569</v>
      </c>
      <c r="BU601" s="0" t="str">
        <f aca="false">IF(BT601&lt;30, "Clean water", IF(AND(BT601&gt;=30, BT601&lt;40), "Hypolimia", IF(AND(BT601&gt;=40,BT601&lt;50), "Mesotrophic", IF(AND(BT601&gt;=50, BT601&lt;70), "Eutrophic", IF(BT601&gt;70,"Hypertrophic")))))</f>
        <v>Eutrophic</v>
      </c>
      <c r="BW601" s="0" t="str">
        <f aca="false">IF(G601/H601&gt;=1, "PLS CHECK", "")</f>
        <v/>
      </c>
      <c r="BX601" s="0" t="str">
        <f aca="false">IF(AC601/J601&gt;=1, "PLS CHECK", "")</f>
        <v/>
      </c>
      <c r="BY601" s="0" t="str">
        <f aca="false">IF(AE601/J601&gt;=1, "PLS CHECK", "")</f>
        <v/>
      </c>
      <c r="BZ601" s="0" t="str">
        <f aca="false">IF(AD601/J601&gt;=1, "PLS CHECK", "")</f>
        <v/>
      </c>
      <c r="CA601" s="0" t="e">
        <f aca="false">IF(AF601/K601&gt;=1, "PLS CHECK", "")</f>
        <v>#DIV/0!</v>
      </c>
      <c r="CB601" s="0" t="e">
        <f aca="false">IF(AG601/K601&gt;=1, "PLS CHECK", "")</f>
        <v>#DIV/0!</v>
      </c>
    </row>
    <row r="602" customFormat="false" ht="12.5" hidden="false" customHeight="false" outlineLevel="0" collapsed="false">
      <c r="A602" s="0" t="n">
        <v>599</v>
      </c>
      <c r="B602" s="15" t="s">
        <v>107</v>
      </c>
      <c r="C602" s="16" t="s">
        <v>108</v>
      </c>
      <c r="D602" s="0" t="s">
        <v>160</v>
      </c>
      <c r="E602" s="0" t="n">
        <v>7.5</v>
      </c>
      <c r="F602" s="0" t="n">
        <v>8.4</v>
      </c>
      <c r="G602" s="37"/>
      <c r="H602" s="0" t="n">
        <v>2.6</v>
      </c>
      <c r="I602" s="0" t="n">
        <v>1</v>
      </c>
      <c r="J602" s="0" t="n">
        <v>5.843</v>
      </c>
      <c r="K602" s="0" t="n">
        <v>0.104</v>
      </c>
      <c r="L602" s="0" t="n">
        <v>1.6</v>
      </c>
      <c r="M602" s="0" t="n">
        <v>25.4</v>
      </c>
      <c r="N602" s="0" t="n">
        <v>0</v>
      </c>
      <c r="O602" s="0" t="n">
        <v>557</v>
      </c>
      <c r="P602" s="0" t="n">
        <v>29000</v>
      </c>
      <c r="AC602" s="0" t="n">
        <v>5.477</v>
      </c>
      <c r="AD602" s="0" t="n">
        <v>0.078</v>
      </c>
      <c r="AE602" s="0" t="n">
        <v>4.547</v>
      </c>
      <c r="AF602" s="0" t="n">
        <v>0.091</v>
      </c>
      <c r="AG602" s="37"/>
      <c r="AH602" s="37"/>
      <c r="AJ602" s="0" t="n">
        <v>1900</v>
      </c>
      <c r="BF602" s="0" t="n">
        <f aca="false">IF(E602&lt;11,-3.6797*E602^2+48.115*E602-53.83,280.92*EXP(-0.2027*E602))</f>
        <v>100.049375</v>
      </c>
      <c r="BG602" s="0" t="n">
        <f aca="false">32.208*LN(F602)+21.438</f>
        <v>89.9840867819932</v>
      </c>
      <c r="BH602" s="0" t="n">
        <f aca="false">IF(G602&lt;=2, -10*G602+100, 88.958*EXP(-0.0755*G602))</f>
        <v>100</v>
      </c>
      <c r="BI602" s="0" t="n">
        <f aca="false">IF(I602&lt;=100, 0.0053*(I602)^2-1.0332*I602+100.76, 122.82*EXP(-0.0092*I602))</f>
        <v>99.7321</v>
      </c>
      <c r="BJ602" s="0" t="n">
        <f aca="false">IF(P602&lt;=1000, -6.942*LN(P602)+107.59, -36.304*LN(P602)+310.72)</f>
        <v>-62.3054554599964</v>
      </c>
      <c r="BK602" s="0" t="e">
        <f aca="false">BF602^0.04*BG602^0.22*BH602^0.51*BI602^0.06*BJ602^0.17</f>
        <v>#NUM!</v>
      </c>
      <c r="BL602" s="0" t="e">
        <f aca="false">IF(BK602&gt;=90, "Very Good", IF(BK602&gt;=80, "Good", IF(BK602&gt;=70, "Slightly Good", IF(BK602&gt;=60, "Average", IF(BK602&gt;=50, "Slightly Poor", IF(BK602&gt;=40, "Poor", "Very Poor"))))))</f>
        <v>#NUM!</v>
      </c>
      <c r="BM602" s="0" t="n">
        <f aca="false">IF(P602&lt;=1000, -6.942*LN(P602)+107.59, IF(AND(P602&gt;1000, P602&lt;=5213),-36.304*LN(P602)+310.72, IF(P602&gt;5213, 10)))</f>
        <v>10</v>
      </c>
      <c r="BN602" s="0" t="n">
        <f aca="false">BF602^0.04*BG602^0.22*BH602^0.51*BI602^0.06*BM602^0.17</f>
        <v>66.0473093613336</v>
      </c>
      <c r="BO602" s="0" t="str">
        <f aca="false">IF(BN602&gt;=90, "Very Good", IF(BN602&gt;=80, "Good", IF(BN602&gt;=70, "Slightly Good", IF(BN602&gt;=60, "Average", IF(BN602&gt;=50, "Slightly Poor", IF(BN602&gt;=40, "Poor", "Very Poor"))))))</f>
        <v>Average</v>
      </c>
      <c r="BP602" s="0" t="n">
        <f aca="false">IF(AJ602&lt;=1000, -6.942*LN(AJ602)+107.59, IF(AND(AJ602&gt;1000, AJ602&lt;=5213),-36.304*LN(AJ602)+310.72, IF(AJ602&gt;5213, 10)))</f>
        <v>36.6389888682299</v>
      </c>
      <c r="BQ602" s="0" t="n">
        <f aca="false">BF602^0.04*BG602^0.22*BH602^0.51*BI602^0.06*BP602^0.17</f>
        <v>82.3617416107305</v>
      </c>
      <c r="BR602" s="0" t="str">
        <f aca="false">IF(BQ602&gt;=90, "Very Good", IF(BQ602&gt;=80, "Good", IF(BQ602&gt;=70, "Slightly Good", IF(BQ602&gt;=60, "Average", IF(BQ602&gt;=50, "Slightly Poor", IF(BQ602&gt;=40, "Poor", "Very Poor"))))))</f>
        <v>Good</v>
      </c>
      <c r="BT602" s="0" t="e">
        <f aca="false">9.81*LN(AH602)+30.6</f>
        <v>#VALUE!</v>
      </c>
      <c r="BU602" s="0" t="e">
        <f aca="false">IF(BT602&lt;30, "Clean water", IF(AND(BT602&gt;=30, BT602&lt;40), "Hypolimia", IF(AND(BT602&gt;=40,BT602&lt;50), "Mesotrophic", IF(AND(BT602&gt;=50, BT602&lt;70), "Eutrophic", IF(BT602&gt;70,"Hypertrophic")))))</f>
        <v>#VALUE!</v>
      </c>
      <c r="BW602" s="0" t="str">
        <f aca="false">IF(G602/H602&gt;=1, "PLS CHECK", "")</f>
        <v/>
      </c>
      <c r="BX602" s="0" t="str">
        <f aca="false">IF(AC602/J602&gt;=1, "PLS CHECK", "")</f>
        <v/>
      </c>
      <c r="BY602" s="0" t="str">
        <f aca="false">IF(AE602/J602&gt;=1, "PLS CHECK", "")</f>
        <v/>
      </c>
      <c r="BZ602" s="0" t="str">
        <f aca="false">IF(AD602/J602&gt;=1, "PLS CHECK", "")</f>
        <v/>
      </c>
      <c r="CA602" s="0" t="str">
        <f aca="false">IF(AF602/K602&gt;=1, "PLS CHECK", "")</f>
        <v/>
      </c>
      <c r="CB602" s="0" t="str">
        <f aca="false">IF(AG602/K602&gt;=1, "PLS CHECK", "")</f>
        <v/>
      </c>
    </row>
    <row r="603" customFormat="false" ht="12.5" hidden="false" customHeight="false" outlineLevel="0" collapsed="false">
      <c r="A603" s="0" t="n">
        <v>600</v>
      </c>
      <c r="B603" s="15" t="s">
        <v>109</v>
      </c>
      <c r="C603" s="16" t="s">
        <v>110</v>
      </c>
      <c r="D603" s="0" t="s">
        <v>160</v>
      </c>
      <c r="E603" s="37"/>
      <c r="F603" s="0" t="n">
        <v>8.6</v>
      </c>
      <c r="G603" s="0" t="n">
        <v>1.8</v>
      </c>
      <c r="H603" s="0" t="n">
        <v>5.4</v>
      </c>
      <c r="I603" s="0" t="n">
        <v>2.8</v>
      </c>
      <c r="J603" s="0" t="n">
        <v>6.358</v>
      </c>
      <c r="K603" s="0" t="n">
        <v>0.135</v>
      </c>
      <c r="L603" s="0" t="n">
        <v>3.2</v>
      </c>
      <c r="M603" s="0" t="n">
        <v>26.1</v>
      </c>
      <c r="O603" s="0" t="n">
        <v>420</v>
      </c>
      <c r="AC603" s="0" t="n">
        <v>5.993</v>
      </c>
      <c r="AD603" s="0" t="n">
        <v>0.299</v>
      </c>
      <c r="AE603" s="0" t="n">
        <v>4.768</v>
      </c>
      <c r="AF603" s="0" t="n">
        <v>0.11</v>
      </c>
      <c r="AG603" s="37"/>
      <c r="BD603" s="0" t="n">
        <v>4.755</v>
      </c>
      <c r="BF603" s="0" t="n">
        <f aca="false">IF(E603&lt;11,-3.6797*E603^2+48.115*E603-53.83,280.92*EXP(-0.2027*E603))</f>
        <v>-53.83</v>
      </c>
      <c r="BG603" s="0" t="n">
        <f aca="false">32.208*LN(F603)+21.438</f>
        <v>90.7419570425808</v>
      </c>
      <c r="BH603" s="0" t="n">
        <f aca="false">IF(G603&lt;=2, -10*G603+100, 88.958*EXP(-0.0755*G603))</f>
        <v>82</v>
      </c>
      <c r="BI603" s="0" t="n">
        <f aca="false">IF(I603&lt;=100, 0.0053*(I603)^2-1.0332*I603+100.76, 122.82*EXP(-0.0092*I603))</f>
        <v>97.908592</v>
      </c>
      <c r="BJ603" s="0" t="e">
        <f aca="false">IF(P603&lt;=1000, -6.942*LN(P603)+107.59, -36.304*LN(P603)+310.72)</f>
        <v>#VALUE!</v>
      </c>
      <c r="BK603" s="0" t="e">
        <f aca="false">BF603^0.04*BG603^0.22*BH603^0.51*BI603^0.06*BJ603^0.17</f>
        <v>#VALUE!</v>
      </c>
      <c r="BL603" s="0" t="e">
        <f aca="false">IF(BK603&gt;=90, "Very Good", IF(BK603&gt;=80, "Good", IF(BK603&gt;=70, "Slightly Good", IF(BK603&gt;=60, "Average", IF(BK603&gt;=50, "Slightly Poor", IF(BK603&gt;=40, "Poor", "Very Poor"))))))</f>
        <v>#VALUE!</v>
      </c>
      <c r="BM603" s="0" t="e">
        <f aca="false">IF(P603&lt;=1000, -6.942*LN(P603)+107.59, IF(AND(P603&gt;1000, P603&lt;=5213),-36.304*LN(P603)+310.72, IF(P603&gt;5213, 10)))</f>
        <v>#VALUE!</v>
      </c>
      <c r="BN603" s="0" t="e">
        <f aca="false">BF603^0.04*BG603^0.22*BH603^0.51*BI603^0.06*BM603^0.17</f>
        <v>#VALUE!</v>
      </c>
      <c r="BO603" s="0" t="e">
        <f aca="false">IF(BN603&gt;=90, "Very Good", IF(BN603&gt;=80, "Good", IF(BN603&gt;=70, "Slightly Good", IF(BN603&gt;=60, "Average", IF(BN603&gt;=50, "Slightly Poor", IF(BN603&gt;=40, "Poor", "Very Poor"))))))</f>
        <v>#VALUE!</v>
      </c>
      <c r="BP603" s="0" t="e">
        <f aca="false">IF(AJ603&lt;=1000, -6.942*LN(AJ603)+107.59, IF(AND(AJ603&gt;1000, AJ603&lt;=5213),-36.304*LN(AJ603)+310.72, IF(AJ603&gt;5213, 10)))</f>
        <v>#VALUE!</v>
      </c>
      <c r="BQ603" s="0" t="e">
        <f aca="false">BF603^0.04*BG603^0.22*BH603^0.51*BI603^0.06*BP603^0.17</f>
        <v>#VALUE!</v>
      </c>
      <c r="BR603" s="0" t="e">
        <f aca="false">IF(BQ603&gt;=90, "Very Good", IF(BQ603&gt;=80, "Good", IF(BQ603&gt;=70, "Slightly Good", IF(BQ603&gt;=60, "Average", IF(BQ603&gt;=50, "Slightly Poor", IF(BQ603&gt;=40, "Poor", "Very Poor"))))))</f>
        <v>#VALUE!</v>
      </c>
      <c r="BT603" s="0" t="e">
        <f aca="false">9.81*LN(AH603)+30.6</f>
        <v>#VALUE!</v>
      </c>
      <c r="BU603" s="0" t="e">
        <f aca="false">IF(BT603&lt;30, "Clean water", IF(AND(BT603&gt;=30, BT603&lt;40), "Hypolimia", IF(AND(BT603&gt;=40,BT603&lt;50), "Mesotrophic", IF(AND(BT603&gt;=50, BT603&lt;70), "Eutrophic", IF(BT603&gt;70,"Hypertrophic")))))</f>
        <v>#VALUE!</v>
      </c>
      <c r="BW603" s="0" t="str">
        <f aca="false">IF(G603/H603&gt;=1, "PLS CHECK", "")</f>
        <v/>
      </c>
      <c r="BX603" s="0" t="str">
        <f aca="false">IF(AC603/J603&gt;=1, "PLS CHECK", "")</f>
        <v/>
      </c>
      <c r="BY603" s="0" t="str">
        <f aca="false">IF(AE603/J603&gt;=1, "PLS CHECK", "")</f>
        <v/>
      </c>
      <c r="BZ603" s="0" t="str">
        <f aca="false">IF(AD603/J603&gt;=1, "PLS CHECK", "")</f>
        <v/>
      </c>
      <c r="CA603" s="0" t="str">
        <f aca="false">IF(AF603/K603&gt;=1, "PLS CHECK", "")</f>
        <v/>
      </c>
      <c r="CB603" s="0" t="str">
        <f aca="false">IF(AG603/K603&gt;=1, "PLS CHECK", "")</f>
        <v/>
      </c>
    </row>
    <row r="604" customFormat="false" ht="12.5" hidden="false" customHeight="false" outlineLevel="0" collapsed="false">
      <c r="A604" s="0" t="n">
        <v>601</v>
      </c>
      <c r="B604" s="15" t="s">
        <v>111</v>
      </c>
      <c r="C604" s="16" t="s">
        <v>112</v>
      </c>
      <c r="D604" s="0" t="s">
        <v>160</v>
      </c>
      <c r="E604" s="0" t="n">
        <v>7.6</v>
      </c>
      <c r="F604" s="0" t="n">
        <v>9</v>
      </c>
      <c r="G604" s="0" t="n">
        <v>0.7</v>
      </c>
      <c r="H604" s="0" t="n">
        <v>3.2</v>
      </c>
      <c r="I604" s="0" t="n">
        <v>5.4</v>
      </c>
      <c r="J604" s="0" t="n">
        <v>5.211</v>
      </c>
      <c r="K604" s="0" t="n">
        <v>0.086</v>
      </c>
      <c r="L604" s="0" t="n">
        <v>2.9</v>
      </c>
      <c r="M604" s="0" t="n">
        <v>26</v>
      </c>
      <c r="N604" s="0" t="n">
        <v>0</v>
      </c>
      <c r="O604" s="0" t="n">
        <v>437</v>
      </c>
      <c r="P604" s="0" t="n">
        <v>40000</v>
      </c>
      <c r="AC604" s="0" t="n">
        <v>4.899</v>
      </c>
      <c r="AD604" s="0" t="n">
        <v>0.198</v>
      </c>
      <c r="AE604" s="0" t="n">
        <v>3.382</v>
      </c>
      <c r="AF604" s="0" t="n">
        <v>0.085</v>
      </c>
      <c r="AG604" s="0" t="n">
        <v>0.068</v>
      </c>
      <c r="AH604" s="0" t="n">
        <v>5</v>
      </c>
      <c r="AJ604" s="0" t="n">
        <v>5000</v>
      </c>
      <c r="BF604" s="0" t="n">
        <f aca="false">IF(E604&lt;11,-3.6797*E604^2+48.115*E604-53.83,280.92*EXP(-0.2027*E604))</f>
        <v>99.304528</v>
      </c>
      <c r="BG604" s="0" t="n">
        <f aca="false">32.208*LN(F604)+21.438</f>
        <v>92.206209186845</v>
      </c>
      <c r="BH604" s="0" t="n">
        <f aca="false">IF(G604&lt;=2, -10*G604+100, 88.958*EXP(-0.0755*G604))</f>
        <v>93</v>
      </c>
      <c r="BI604" s="0" t="n">
        <f aca="false">IF(I604&lt;=100, 0.0053*(I604)^2-1.0332*I604+100.76, 122.82*EXP(-0.0092*I604))</f>
        <v>95.335268</v>
      </c>
      <c r="BJ604" s="0" t="n">
        <f aca="false">IF(P604&lt;=1000, -6.942*LN(P604)+107.59, -36.304*LN(P604)+310.72)</f>
        <v>-73.9802273503198</v>
      </c>
      <c r="BK604" s="0" t="e">
        <f aca="false">BF604^0.04*BG604^0.22*BH604^0.51*BI604^0.06*BJ604^0.17</f>
        <v>#NUM!</v>
      </c>
      <c r="BL604" s="0" t="e">
        <f aca="false">IF(BK604&gt;=90, "Very Good", IF(BK604&gt;=80, "Good", IF(BK604&gt;=70, "Slightly Good", IF(BK604&gt;=60, "Average", IF(BK604&gt;=50, "Slightly Poor", IF(BK604&gt;=40, "Poor", "Very Poor"))))))</f>
        <v>#NUM!</v>
      </c>
      <c r="BM604" s="0" t="n">
        <f aca="false">IF(P604&lt;=1000, -6.942*LN(P604)+107.59, IF(AND(P604&gt;1000, P604&lt;=5213),-36.304*LN(P604)+310.72, IF(P604&gt;5213, 10)))</f>
        <v>10</v>
      </c>
      <c r="BN604" s="0" t="n">
        <f aca="false">BF604^0.04*BG604^0.22*BH604^0.51*BI604^0.06*BM604^0.17</f>
        <v>63.7980666816751</v>
      </c>
      <c r="BO604" s="0" t="str">
        <f aca="false">IF(BN604&gt;=90, "Very Good", IF(BN604&gt;=80, "Good", IF(BN604&gt;=70, "Slightly Good", IF(BN604&gt;=60, "Average", IF(BN604&gt;=50, "Slightly Poor", IF(BN604&gt;=40, "Poor", "Very Poor"))))))</f>
        <v>Average</v>
      </c>
      <c r="BP604" s="0" t="n">
        <f aca="false">IF(AJ604&lt;=1000, -6.942*LN(AJ604)+107.59, IF(AND(AJ604&gt;1000, AJ604&lt;=5213),-36.304*LN(AJ604)+310.72, IF(AJ604&gt;5213, 10)))</f>
        <v>1.5118183788249</v>
      </c>
      <c r="BQ604" s="0" t="n">
        <f aca="false">BF604^0.04*BG604^0.22*BH604^0.51*BI604^0.06*BP604^0.17</f>
        <v>46.2724456187765</v>
      </c>
      <c r="BR604" s="0" t="str">
        <f aca="false">IF(BQ604&gt;=90, "Very Good", IF(BQ604&gt;=80, "Good", IF(BQ604&gt;=70, "Slightly Good", IF(BQ604&gt;=60, "Average", IF(BQ604&gt;=50, "Slightly Poor", IF(BQ604&gt;=40, "Poor", "Very Poor"))))))</f>
        <v>Poor</v>
      </c>
      <c r="BT604" s="0" t="n">
        <f aca="false">9.81*LN(AH604)+30.6</f>
        <v>46.3885859209785</v>
      </c>
      <c r="BU604" s="0" t="str">
        <f aca="false">IF(BT604&lt;30, "Clean water", IF(AND(BT604&gt;=30, BT604&lt;40), "Hypolimia", IF(AND(BT604&gt;=40,BT604&lt;50), "Mesotrophic", IF(AND(BT604&gt;=50, BT604&lt;70), "Eutrophic", IF(BT604&gt;70,"Hypertrophic")))))</f>
        <v>Mesotrophic</v>
      </c>
      <c r="BW604" s="0" t="str">
        <f aca="false">IF(G604/H604&gt;=1, "PLS CHECK", "")</f>
        <v/>
      </c>
      <c r="BX604" s="0" t="str">
        <f aca="false">IF(AC604/J604&gt;=1, "PLS CHECK", "")</f>
        <v/>
      </c>
      <c r="BY604" s="0" t="str">
        <f aca="false">IF(AE604/J604&gt;=1, "PLS CHECK", "")</f>
        <v/>
      </c>
      <c r="BZ604" s="0" t="str">
        <f aca="false">IF(AD604/J604&gt;=1, "PLS CHECK", "")</f>
        <v/>
      </c>
      <c r="CA604" s="0" t="str">
        <f aca="false">IF(AF604/K604&gt;=1, "PLS CHECK", "")</f>
        <v/>
      </c>
      <c r="CB604" s="0" t="str">
        <f aca="false">IF(AG604/K604&gt;=1, "PLS CHECK", "")</f>
        <v/>
      </c>
    </row>
    <row r="605" customFormat="false" ht="12.5" hidden="false" customHeight="false" outlineLevel="0" collapsed="false">
      <c r="A605" s="0" t="n">
        <v>602</v>
      </c>
      <c r="B605" s="15" t="s">
        <v>113</v>
      </c>
      <c r="C605" s="16" t="s">
        <v>114</v>
      </c>
      <c r="D605" s="0" t="s">
        <v>160</v>
      </c>
      <c r="E605" s="0" t="n">
        <v>7.7</v>
      </c>
      <c r="F605" s="0" t="n">
        <v>8.6</v>
      </c>
      <c r="G605" s="37"/>
      <c r="H605" s="0" t="n">
        <v>3.2</v>
      </c>
      <c r="I605" s="0" t="n">
        <v>3</v>
      </c>
      <c r="J605" s="0" t="n">
        <v>4.739</v>
      </c>
      <c r="K605" s="0" t="n">
        <v>0.071</v>
      </c>
      <c r="L605" s="0" t="n">
        <v>2.7</v>
      </c>
      <c r="M605" s="0" t="n">
        <v>25.9</v>
      </c>
      <c r="N605" s="0" t="n">
        <v>0</v>
      </c>
      <c r="O605" s="0" t="n">
        <v>414</v>
      </c>
      <c r="P605" s="0" t="n">
        <v>27000</v>
      </c>
      <c r="AC605" s="0" t="n">
        <v>4.616</v>
      </c>
      <c r="AD605" s="0" t="n">
        <v>0.225</v>
      </c>
      <c r="AE605" s="0" t="n">
        <v>3.086</v>
      </c>
      <c r="AF605" s="0" t="n">
        <v>0.066</v>
      </c>
      <c r="AG605" s="0" t="n">
        <v>0.06</v>
      </c>
      <c r="AH605" s="0" t="n">
        <v>2.7</v>
      </c>
      <c r="AJ605" s="0" t="n">
        <v>5000</v>
      </c>
      <c r="BF605" s="0" t="n">
        <f aca="false">IF(E605&lt;11,-3.6797*E605^2+48.115*E605-53.83,280.92*EXP(-0.2027*E605))</f>
        <v>98.486087</v>
      </c>
      <c r="BG605" s="0" t="n">
        <f aca="false">32.208*LN(F605)+21.438</f>
        <v>90.7419570425808</v>
      </c>
      <c r="BH605" s="0" t="n">
        <f aca="false">IF(G605&lt;=2, -10*G605+100, 88.958*EXP(-0.0755*G605))</f>
        <v>100</v>
      </c>
      <c r="BI605" s="0" t="n">
        <f aca="false">IF(I605&lt;=100, 0.0053*(I605)^2-1.0332*I605+100.76, 122.82*EXP(-0.0092*I605))</f>
        <v>97.7081</v>
      </c>
      <c r="BJ605" s="0" t="n">
        <f aca="false">IF(P605&lt;=1000, -6.942*LN(P605)+107.59, -36.304*LN(P605)+310.72)</f>
        <v>-59.7112092315887</v>
      </c>
      <c r="BK605" s="0" t="e">
        <f aca="false">BF605^0.04*BG605^0.22*BH605^0.51*BI605^0.06*BJ605^0.17</f>
        <v>#NUM!</v>
      </c>
      <c r="BL605" s="0" t="e">
        <f aca="false">IF(BK605&gt;=90, "Very Good", IF(BK605&gt;=80, "Good", IF(BK605&gt;=70, "Slightly Good", IF(BK605&gt;=60, "Average", IF(BK605&gt;=50, "Slightly Poor", IF(BK605&gt;=40, "Poor", "Very Poor"))))))</f>
        <v>#NUM!</v>
      </c>
      <c r="BM605" s="0" t="n">
        <f aca="false">IF(P605&lt;=1000, -6.942*LN(P605)+107.59, IF(AND(P605&gt;1000, P605&lt;=5213),-36.304*LN(P605)+310.72, IF(P605&gt;5213, 10)))</f>
        <v>10</v>
      </c>
      <c r="BN605" s="0" t="n">
        <f aca="false">BF605^0.04*BG605^0.22*BH605^0.51*BI605^0.06*BM605^0.17</f>
        <v>66.0463194115348</v>
      </c>
      <c r="BO605" s="0" t="str">
        <f aca="false">IF(BN605&gt;=90, "Very Good", IF(BN605&gt;=80, "Good", IF(BN605&gt;=70, "Slightly Good", IF(BN605&gt;=60, "Average", IF(BN605&gt;=50, "Slightly Poor", IF(BN605&gt;=40, "Poor", "Very Poor"))))))</f>
        <v>Average</v>
      </c>
      <c r="BP605" s="0" t="n">
        <f aca="false">IF(AJ605&lt;=1000, -6.942*LN(AJ605)+107.59, IF(AND(AJ605&gt;1000, AJ605&lt;=5213),-36.304*LN(AJ605)+310.72, IF(AJ605&gt;5213, 10)))</f>
        <v>1.5118183788249</v>
      </c>
      <c r="BQ605" s="0" t="n">
        <f aca="false">BF605^0.04*BG605^0.22*BH605^0.51*BI605^0.06*BP605^0.17</f>
        <v>47.9030930284978</v>
      </c>
      <c r="BR605" s="0" t="str">
        <f aca="false">IF(BQ605&gt;=90, "Very Good", IF(BQ605&gt;=80, "Good", IF(BQ605&gt;=70, "Slightly Good", IF(BQ605&gt;=60, "Average", IF(BQ605&gt;=50, "Slightly Poor", IF(BQ605&gt;=40, "Poor", "Very Poor"))))))</f>
        <v>Poor</v>
      </c>
      <c r="BT605" s="0" t="n">
        <f aca="false">9.81*LN(AH605)+30.6</f>
        <v>40.3437998932309</v>
      </c>
      <c r="BU605" s="0" t="str">
        <f aca="false">IF(BT605&lt;30, "Clean water", IF(AND(BT605&gt;=30, BT605&lt;40), "Hypolimia", IF(AND(BT605&gt;=40,BT605&lt;50), "Mesotrophic", IF(AND(BT605&gt;=50, BT605&lt;70), "Eutrophic", IF(BT605&gt;70,"Hypertrophic")))))</f>
        <v>Mesotrophic</v>
      </c>
      <c r="BW605" s="0" t="str">
        <f aca="false">IF(G605/H605&gt;=1, "PLS CHECK", "")</f>
        <v/>
      </c>
      <c r="BX605" s="0" t="str">
        <f aca="false">IF(AC605/J605&gt;=1, "PLS CHECK", "")</f>
        <v/>
      </c>
      <c r="BY605" s="0" t="str">
        <f aca="false">IF(AE605/J605&gt;=1, "PLS CHECK", "")</f>
        <v/>
      </c>
      <c r="BZ605" s="0" t="str">
        <f aca="false">IF(AD605/J605&gt;=1, "PLS CHECK", "")</f>
        <v/>
      </c>
      <c r="CA605" s="0" t="str">
        <f aca="false">IF(AF605/K605&gt;=1, "PLS CHECK", "")</f>
        <v/>
      </c>
      <c r="CB605" s="0" t="str">
        <f aca="false">IF(AG605/K605&gt;=1, "PLS CHECK", "")</f>
        <v/>
      </c>
    </row>
    <row r="606" customFormat="false" ht="12.5" hidden="false" customHeight="false" outlineLevel="0" collapsed="false">
      <c r="A606" s="0" t="n">
        <v>603</v>
      </c>
      <c r="B606" s="15" t="s">
        <v>115</v>
      </c>
      <c r="C606" s="16" t="s">
        <v>116</v>
      </c>
      <c r="D606" s="0" t="s">
        <v>160</v>
      </c>
      <c r="E606" s="0" t="n">
        <v>7.4</v>
      </c>
      <c r="F606" s="37"/>
      <c r="G606" s="0" t="n">
        <v>2.5</v>
      </c>
      <c r="H606" s="0" t="n">
        <v>4.4</v>
      </c>
      <c r="I606" s="0" t="n">
        <v>8.8</v>
      </c>
      <c r="J606" s="37"/>
      <c r="K606" s="0" t="n">
        <v>0.116</v>
      </c>
      <c r="L606" s="0" t="n">
        <v>3.9</v>
      </c>
      <c r="M606" s="0" t="n">
        <v>27.5</v>
      </c>
      <c r="N606" s="0" t="n">
        <v>0</v>
      </c>
      <c r="O606" s="0" t="n">
        <v>534</v>
      </c>
      <c r="P606" s="37"/>
      <c r="AC606" s="37"/>
      <c r="AD606" s="37"/>
      <c r="AE606" s="0" t="n">
        <v>3.964</v>
      </c>
      <c r="AF606" s="0" t="n">
        <v>0.091</v>
      </c>
      <c r="AG606" s="0" t="n">
        <v>0.073</v>
      </c>
      <c r="AH606" s="0" t="n">
        <v>3.5</v>
      </c>
      <c r="AJ606" s="37"/>
      <c r="BF606" s="0" t="n">
        <f aca="false">IF(E606&lt;11,-3.6797*E606^2+48.115*E606-53.83,280.92*EXP(-0.2027*E606))</f>
        <v>100.720628</v>
      </c>
      <c r="BG606" s="0" t="e">
        <f aca="false">32.208*LN(F606)+21.438</f>
        <v>#VALUE!</v>
      </c>
      <c r="BH606" s="0" t="n">
        <f aca="false">IF(G606&lt;=2, -10*G606+100, 88.958*EXP(-0.0755*G606))</f>
        <v>73.6566439219523</v>
      </c>
      <c r="BI606" s="0" t="n">
        <f aca="false">IF(I606&lt;=100, 0.0053*(I606)^2-1.0332*I606+100.76, 122.82*EXP(-0.0092*I606))</f>
        <v>92.078272</v>
      </c>
      <c r="BJ606" s="0" t="e">
        <f aca="false">IF(P606&lt;=1000, -6.942*LN(P606)+107.59, -36.304*LN(P606)+310.72)</f>
        <v>#VALUE!</v>
      </c>
      <c r="BK606" s="0" t="e">
        <f aca="false">BF606^0.04*BG606^0.22*BH606^0.51*BI606^0.06*BJ606^0.17</f>
        <v>#VALUE!</v>
      </c>
      <c r="BL606" s="0" t="e">
        <f aca="false">IF(BK606&gt;=90, "Very Good", IF(BK606&gt;=80, "Good", IF(BK606&gt;=70, "Slightly Good", IF(BK606&gt;=60, "Average", IF(BK606&gt;=50, "Slightly Poor", IF(BK606&gt;=40, "Poor", "Very Poor"))))))</f>
        <v>#VALUE!</v>
      </c>
      <c r="BM606" s="0" t="e">
        <f aca="false">IF(P606&lt;=1000, -6.942*LN(P606)+107.59, IF(AND(P606&gt;1000, P606&lt;=5213),-36.304*LN(P606)+310.72, IF(P606&gt;5213, 10)))</f>
        <v>#VALUE!</v>
      </c>
      <c r="BN606" s="0" t="e">
        <f aca="false">BF606^0.04*BG606^0.22*BH606^0.51*BI606^0.06*BM606^0.17</f>
        <v>#VALUE!</v>
      </c>
      <c r="BO606" s="0" t="e">
        <f aca="false">IF(BN606&gt;=90, "Very Good", IF(BN606&gt;=80, "Good", IF(BN606&gt;=70, "Slightly Good", IF(BN606&gt;=60, "Average", IF(BN606&gt;=50, "Slightly Poor", IF(BN606&gt;=40, "Poor", "Very Poor"))))))</f>
        <v>#VALUE!</v>
      </c>
      <c r="BP606" s="0" t="e">
        <f aca="false">IF(AJ606&lt;=1000, -6.942*LN(AJ606)+107.59, IF(AND(AJ606&gt;1000, AJ606&lt;=5213),-36.304*LN(AJ606)+310.72, IF(AJ606&gt;5213, 10)))</f>
        <v>#VALUE!</v>
      </c>
      <c r="BQ606" s="0" t="e">
        <f aca="false">BF606^0.04*BG606^0.22*BH606^0.51*BI606^0.06*BP606^0.17</f>
        <v>#VALUE!</v>
      </c>
      <c r="BR606" s="0" t="e">
        <f aca="false">IF(BQ606&gt;=90, "Very Good", IF(BQ606&gt;=80, "Good", IF(BQ606&gt;=70, "Slightly Good", IF(BQ606&gt;=60, "Average", IF(BQ606&gt;=50, "Slightly Poor", IF(BQ606&gt;=40, "Poor", "Very Poor"))))))</f>
        <v>#VALUE!</v>
      </c>
      <c r="BT606" s="0" t="n">
        <f aca="false">9.81*LN(AH606)+30.6</f>
        <v>42.8896047209396</v>
      </c>
      <c r="BU606" s="0" t="str">
        <f aca="false">IF(BT606&lt;30, "Clean water", IF(AND(BT606&gt;=30, BT606&lt;40), "Hypolimia", IF(AND(BT606&gt;=40,BT606&lt;50), "Mesotrophic", IF(AND(BT606&gt;=50, BT606&lt;70), "Eutrophic", IF(BT606&gt;70,"Hypertrophic")))))</f>
        <v>Mesotrophic</v>
      </c>
      <c r="BW606" s="0" t="str">
        <f aca="false">IF(G606/H606&gt;=1, "PLS CHECK", "")</f>
        <v/>
      </c>
      <c r="BX606" s="0" t="e">
        <f aca="false">IF(AC606/J606&gt;=1, "PLS CHECK", "")</f>
        <v>#DIV/0!</v>
      </c>
      <c r="BY606" s="0" t="e">
        <f aca="false">IF(AE606/J606&gt;=1, "PLS CHECK", "")</f>
        <v>#DIV/0!</v>
      </c>
      <c r="BZ606" s="0" t="e">
        <f aca="false">IF(AD606/J606&gt;=1, "PLS CHECK", "")</f>
        <v>#DIV/0!</v>
      </c>
      <c r="CA606" s="0" t="str">
        <f aca="false">IF(AF606/K606&gt;=1, "PLS CHECK", "")</f>
        <v/>
      </c>
      <c r="CB606" s="0" t="str">
        <f aca="false">IF(AG606/K606&gt;=1, "PLS CHECK", "")</f>
        <v/>
      </c>
    </row>
    <row r="607" customFormat="false" ht="12.5" hidden="false" customHeight="false" outlineLevel="0" collapsed="false">
      <c r="A607" s="0" t="n">
        <v>604</v>
      </c>
      <c r="B607" s="15" t="s">
        <v>117</v>
      </c>
      <c r="C607" s="16" t="s">
        <v>118</v>
      </c>
      <c r="D607" s="0" t="s">
        <v>160</v>
      </c>
      <c r="E607" s="0" t="n">
        <v>7.5</v>
      </c>
      <c r="F607" s="0" t="n">
        <v>8.9</v>
      </c>
      <c r="G607" s="37"/>
      <c r="H607" s="0" t="n">
        <v>2.2</v>
      </c>
      <c r="I607" s="0" t="n">
        <v>3</v>
      </c>
      <c r="J607" s="37"/>
      <c r="K607" s="37"/>
      <c r="L607" s="0" t="n">
        <v>1.8</v>
      </c>
      <c r="M607" s="0" t="n">
        <v>24.9</v>
      </c>
      <c r="N607" s="0" t="n">
        <v>0</v>
      </c>
      <c r="O607" s="0" t="n">
        <v>206</v>
      </c>
      <c r="P607" s="37"/>
      <c r="AC607" s="0" t="n">
        <v>2.206</v>
      </c>
      <c r="AD607" s="0" t="n">
        <v>0.19</v>
      </c>
      <c r="AE607" s="37"/>
      <c r="AF607" s="37"/>
      <c r="AG607" s="37"/>
      <c r="AH607" s="37"/>
      <c r="AJ607" s="0" t="n">
        <v>22</v>
      </c>
      <c r="BF607" s="0" t="n">
        <f aca="false">IF(E607&lt;11,-3.6797*E607^2+48.115*E607-53.83,280.92*EXP(-0.2027*E607))</f>
        <v>100.049375</v>
      </c>
      <c r="BG607" s="0" t="n">
        <f aca="false">32.208*LN(F607)+21.438</f>
        <v>91.8463395211805</v>
      </c>
      <c r="BH607" s="0" t="n">
        <f aca="false">IF(G607&lt;=2, -10*G607+100, 88.958*EXP(-0.0755*G607))</f>
        <v>100</v>
      </c>
      <c r="BI607" s="0" t="n">
        <f aca="false">IF(I607&lt;=100, 0.0053*(I607)^2-1.0332*I607+100.76, 122.82*EXP(-0.0092*I607))</f>
        <v>97.7081</v>
      </c>
      <c r="BJ607" s="0" t="e">
        <f aca="false">IF(P607&lt;=1000, -6.942*LN(P607)+107.59, -36.304*LN(P607)+310.72)</f>
        <v>#VALUE!</v>
      </c>
      <c r="BK607" s="0" t="e">
        <f aca="false">BF607^0.04*BG607^0.22*BH607^0.51*BI607^0.06*BJ607^0.17</f>
        <v>#VALUE!</v>
      </c>
      <c r="BL607" s="0" t="e">
        <f aca="false">IF(BK607&gt;=90, "Very Good", IF(BK607&gt;=80, "Good", IF(BK607&gt;=70, "Slightly Good", IF(BK607&gt;=60, "Average", IF(BK607&gt;=50, "Slightly Poor", IF(BK607&gt;=40, "Poor", "Very Poor"))))))</f>
        <v>#VALUE!</v>
      </c>
      <c r="BM607" s="0" t="e">
        <f aca="false">IF(P607&lt;=1000, -6.942*LN(P607)+107.59, IF(AND(P607&gt;1000, P607&lt;=5213),-36.304*LN(P607)+310.72, IF(P607&gt;5213, 10)))</f>
        <v>#VALUE!</v>
      </c>
      <c r="BN607" s="0" t="e">
        <f aca="false">BF607^0.04*BG607^0.22*BH607^0.51*BI607^0.06*BM607^0.17</f>
        <v>#VALUE!</v>
      </c>
      <c r="BO607" s="0" t="e">
        <f aca="false">IF(BN607&gt;=90, "Very Good", IF(BN607&gt;=80, "Good", IF(BN607&gt;=70, "Slightly Good", IF(BN607&gt;=60, "Average", IF(BN607&gt;=50, "Slightly Poor", IF(BN607&gt;=40, "Poor", "Very Poor"))))))</f>
        <v>#VALUE!</v>
      </c>
      <c r="BP607" s="0" t="n">
        <f aca="false">IF(AJ607&lt;=1000, -6.942*LN(AJ607)+107.59, IF(AND(AJ607&gt;1000, AJ607&lt;=5213),-36.304*LN(AJ607)+310.72, IF(AJ607&gt;5213, 10)))</f>
        <v>86.1319832887866</v>
      </c>
      <c r="BQ607" s="0" t="n">
        <f aca="false">BF607^0.04*BG607^0.22*BH607^0.51*BI607^0.06*BP607^0.17</f>
        <v>95.5555623974579</v>
      </c>
      <c r="BR607" s="0" t="str">
        <f aca="false">IF(BQ607&gt;=90, "Very Good", IF(BQ607&gt;=80, "Good", IF(BQ607&gt;=70, "Slightly Good", IF(BQ607&gt;=60, "Average", IF(BQ607&gt;=50, "Slightly Poor", IF(BQ607&gt;=40, "Poor", "Very Poor"))))))</f>
        <v>Very Good</v>
      </c>
      <c r="BT607" s="0" t="e">
        <f aca="false">9.81*LN(AH607)+30.6</f>
        <v>#VALUE!</v>
      </c>
      <c r="BU607" s="0" t="e">
        <f aca="false">IF(BT607&lt;30, "Clean water", IF(AND(BT607&gt;=30, BT607&lt;40), "Hypolimia", IF(AND(BT607&gt;=40,BT607&lt;50), "Mesotrophic", IF(AND(BT607&gt;=50, BT607&lt;70), "Eutrophic", IF(BT607&gt;70,"Hypertrophic")))))</f>
        <v>#VALUE!</v>
      </c>
      <c r="BW607" s="0" t="str">
        <f aca="false">IF(G607/H607&gt;=1, "PLS CHECK", "")</f>
        <v/>
      </c>
      <c r="BX607" s="0" t="e">
        <f aca="false">IF(AC607/J607&gt;=1, "PLS CHECK", "")</f>
        <v>#DIV/0!</v>
      </c>
      <c r="BY607" s="0" t="e">
        <f aca="false">IF(AE607/J607&gt;=1, "PLS CHECK", "")</f>
        <v>#DIV/0!</v>
      </c>
      <c r="BZ607" s="0" t="e">
        <f aca="false">IF(AD607/J607&gt;=1, "PLS CHECK", "")</f>
        <v>#DIV/0!</v>
      </c>
      <c r="CA607" s="0" t="e">
        <f aca="false">IF(AF607/K607&gt;=1, "PLS CHECK", "")</f>
        <v>#DIV/0!</v>
      </c>
      <c r="CB607" s="0" t="e">
        <f aca="false">IF(AG607/K607&gt;=1, "PLS CHECK", "")</f>
        <v>#DIV/0!</v>
      </c>
    </row>
    <row r="608" customFormat="false" ht="12.5" hidden="false" customHeight="false" outlineLevel="0" collapsed="false">
      <c r="A608" s="0" t="n">
        <v>605</v>
      </c>
      <c r="B608" s="15" t="s">
        <v>119</v>
      </c>
      <c r="C608" s="16" t="s">
        <v>120</v>
      </c>
      <c r="D608" s="0" t="s">
        <v>160</v>
      </c>
      <c r="E608" s="0" t="n">
        <v>7.6</v>
      </c>
      <c r="F608" s="0" t="n">
        <v>8.5</v>
      </c>
      <c r="G608" s="37"/>
      <c r="H608" s="0" t="n">
        <v>3.5</v>
      </c>
      <c r="I608" s="0" t="n">
        <v>4.8</v>
      </c>
      <c r="J608" s="37"/>
      <c r="K608" s="37"/>
      <c r="L608" s="0" t="n">
        <v>1.9</v>
      </c>
      <c r="M608" s="0" t="n">
        <v>27.4</v>
      </c>
      <c r="N608" s="0" t="n">
        <v>0</v>
      </c>
      <c r="O608" s="0" t="n">
        <v>221</v>
      </c>
      <c r="P608" s="0" t="n">
        <v>11000</v>
      </c>
      <c r="AC608" s="0" t="n">
        <v>2.056</v>
      </c>
      <c r="AD608" s="0" t="n">
        <v>0.235</v>
      </c>
      <c r="AE608" s="37"/>
      <c r="AF608" s="37"/>
      <c r="AG608" s="0" t="n">
        <v>0.005</v>
      </c>
      <c r="AH608" s="0" t="n">
        <v>1.5</v>
      </c>
      <c r="AJ608" s="0" t="n">
        <v>1700</v>
      </c>
      <c r="BF608" s="0" t="n">
        <f aca="false">IF(E608&lt;11,-3.6797*E608^2+48.115*E608-53.83,280.92*EXP(-0.2027*E608))</f>
        <v>99.304528</v>
      </c>
      <c r="BG608" s="0" t="n">
        <f aca="false">32.208*LN(F608)+21.438</f>
        <v>90.3652509938879</v>
      </c>
      <c r="BH608" s="0" t="n">
        <f aca="false">IF(G608&lt;=2, -10*G608+100, 88.958*EXP(-0.0755*G608))</f>
        <v>100</v>
      </c>
      <c r="BI608" s="0" t="n">
        <f aca="false">IF(I608&lt;=100, 0.0053*(I608)^2-1.0332*I608+100.76, 122.82*EXP(-0.0092*I608))</f>
        <v>95.922752</v>
      </c>
      <c r="BJ608" s="0" t="n">
        <f aca="false">IF(P608&lt;=1000, -6.942*LN(P608)+107.59, -36.304*LN(P608)+310.72)</f>
        <v>-27.1123376318395</v>
      </c>
      <c r="BK608" s="0" t="e">
        <f aca="false">BF608^0.04*BG608^0.22*BH608^0.51*BI608^0.06*BJ608^0.17</f>
        <v>#NUM!</v>
      </c>
      <c r="BL608" s="0" t="e">
        <f aca="false">IF(BK608&gt;=90, "Very Good", IF(BK608&gt;=80, "Good", IF(BK608&gt;=70, "Slightly Good", IF(BK608&gt;=60, "Average", IF(BK608&gt;=50, "Slightly Poor", IF(BK608&gt;=40, "Poor", "Very Poor"))))))</f>
        <v>#NUM!</v>
      </c>
      <c r="BM608" s="0" t="n">
        <f aca="false">IF(P608&lt;=1000, -6.942*LN(P608)+107.59, IF(AND(P608&gt;1000, P608&lt;=5213),-36.304*LN(P608)+310.72, IF(P608&gt;5213, 10)))</f>
        <v>10</v>
      </c>
      <c r="BN608" s="0" t="n">
        <f aca="false">BF608^0.04*BG608^0.22*BH608^0.51*BI608^0.06*BM608^0.17</f>
        <v>65.9347525879033</v>
      </c>
      <c r="BO608" s="0" t="str">
        <f aca="false">IF(BN608&gt;=90, "Very Good", IF(BN608&gt;=80, "Good", IF(BN608&gt;=70, "Slightly Good", IF(BN608&gt;=60, "Average", IF(BN608&gt;=50, "Slightly Poor", IF(BN608&gt;=40, "Poor", "Very Poor"))))))</f>
        <v>Average</v>
      </c>
      <c r="BP608" s="0" t="n">
        <f aca="false">IF(AJ608&lt;=1000, -6.942*LN(AJ608)+107.59, IF(AND(AJ608&gt;1000, AJ608&lt;=5213),-36.304*LN(AJ608)+310.72, IF(AJ608&gt;5213, 10)))</f>
        <v>40.6769243252715</v>
      </c>
      <c r="BQ608" s="0" t="n">
        <f aca="false">BF608^0.04*BG608^0.22*BH608^0.51*BI608^0.06*BP608^0.17</f>
        <v>83.6957796246911</v>
      </c>
      <c r="BR608" s="0" t="str">
        <f aca="false">IF(BQ608&gt;=90, "Very Good", IF(BQ608&gt;=80, "Good", IF(BQ608&gt;=70, "Slightly Good", IF(BQ608&gt;=60, "Average", IF(BQ608&gt;=50, "Slightly Poor", IF(BQ608&gt;=40, "Poor", "Very Poor"))))))</f>
        <v>Good</v>
      </c>
      <c r="BT608" s="0" t="n">
        <f aca="false">9.81*LN(AH608)+30.6</f>
        <v>34.5776127105411</v>
      </c>
      <c r="BU608" s="0" t="str">
        <f aca="false">IF(BT608&lt;30, "Clean water", IF(AND(BT608&gt;=30, BT608&lt;40), "Hypolimia", IF(AND(BT608&gt;=40,BT608&lt;50), "Mesotrophic", IF(AND(BT608&gt;=50, BT608&lt;70), "Eutrophic", IF(BT608&gt;70,"Hypertrophic")))))</f>
        <v>Hypolimia</v>
      </c>
      <c r="BW608" s="0" t="str">
        <f aca="false">IF(G608/H608&gt;=1, "PLS CHECK", "")</f>
        <v/>
      </c>
      <c r="BX608" s="0" t="e">
        <f aca="false">IF(AC608/J608&gt;=1, "PLS CHECK", "")</f>
        <v>#DIV/0!</v>
      </c>
      <c r="BY608" s="0" t="e">
        <f aca="false">IF(AE608/J608&gt;=1, "PLS CHECK", "")</f>
        <v>#DIV/0!</v>
      </c>
      <c r="BZ608" s="0" t="e">
        <f aca="false">IF(AD608/J608&gt;=1, "PLS CHECK", "")</f>
        <v>#DIV/0!</v>
      </c>
      <c r="CA608" s="0" t="e">
        <f aca="false">IF(AF608/K608&gt;=1, "PLS CHECK", "")</f>
        <v>#DIV/0!</v>
      </c>
      <c r="CB608" s="0" t="e">
        <f aca="false">IF(AG608/K608&gt;=1, "PLS CHECK", "")</f>
        <v>#DIV/0!</v>
      </c>
    </row>
    <row r="609" customFormat="false" ht="12.5" hidden="false" customHeight="false" outlineLevel="0" collapsed="false">
      <c r="A609" s="0" t="n">
        <v>606</v>
      </c>
      <c r="B609" s="15" t="s">
        <v>121</v>
      </c>
      <c r="C609" s="16" t="s">
        <v>122</v>
      </c>
      <c r="D609" s="0" t="s">
        <v>160</v>
      </c>
      <c r="E609" s="0" t="n">
        <v>7.7</v>
      </c>
      <c r="F609" s="0" t="n">
        <v>8.4</v>
      </c>
      <c r="G609" s="0" t="n">
        <v>0.8</v>
      </c>
      <c r="H609" s="0" t="n">
        <v>2.8</v>
      </c>
      <c r="I609" s="0" t="n">
        <v>2.4</v>
      </c>
      <c r="J609" s="0" t="n">
        <v>2.56</v>
      </c>
      <c r="K609" s="0" t="n">
        <v>0.065</v>
      </c>
      <c r="L609" s="0" t="n">
        <v>1.9</v>
      </c>
      <c r="M609" s="0" t="n">
        <v>28.2</v>
      </c>
      <c r="N609" s="0" t="n">
        <v>0</v>
      </c>
      <c r="O609" s="0" t="n">
        <v>286</v>
      </c>
      <c r="P609" s="0" t="n">
        <v>5700</v>
      </c>
      <c r="AC609" s="0" t="n">
        <v>2.415</v>
      </c>
      <c r="AD609" s="0" t="n">
        <v>0.364</v>
      </c>
      <c r="AE609" s="37"/>
      <c r="AF609" s="0" t="n">
        <v>0.055</v>
      </c>
      <c r="AG609" s="0" t="n">
        <v>0.053</v>
      </c>
      <c r="AH609" s="0" t="n">
        <v>2</v>
      </c>
      <c r="AJ609" s="0" t="n">
        <v>2100</v>
      </c>
      <c r="BF609" s="0" t="n">
        <f aca="false">IF(E609&lt;11,-3.6797*E609^2+48.115*E609-53.83,280.92*EXP(-0.2027*E609))</f>
        <v>98.486087</v>
      </c>
      <c r="BG609" s="0" t="n">
        <f aca="false">32.208*LN(F609)+21.438</f>
        <v>89.9840867819932</v>
      </c>
      <c r="BH609" s="0" t="n">
        <f aca="false">IF(G609&lt;=2, -10*G609+100, 88.958*EXP(-0.0755*G609))</f>
        <v>92</v>
      </c>
      <c r="BI609" s="0" t="n">
        <f aca="false">IF(I609&lt;=100, 0.0053*(I609)^2-1.0332*I609+100.76, 122.82*EXP(-0.0092*I609))</f>
        <v>98.310848</v>
      </c>
      <c r="BJ609" s="0" t="n">
        <f aca="false">IF(P609&lt;=1000, -6.942*LN(P609)+107.59, -36.304*LN(P609)+310.72)</f>
        <v>-3.24503165957714</v>
      </c>
      <c r="BK609" s="0" t="e">
        <f aca="false">BF609^0.04*BG609^0.22*BH609^0.51*BI609^0.06*BJ609^0.17</f>
        <v>#NUM!</v>
      </c>
      <c r="BL609" s="0" t="e">
        <f aca="false">IF(BK609&gt;=90, "Very Good", IF(BK609&gt;=80, "Good", IF(BK609&gt;=70, "Slightly Good", IF(BK609&gt;=60, "Average", IF(BK609&gt;=50, "Slightly Poor", IF(BK609&gt;=40, "Poor", "Very Poor"))))))</f>
        <v>#NUM!</v>
      </c>
      <c r="BM609" s="0" t="n">
        <f aca="false">IF(P609&lt;=1000, -6.942*LN(P609)+107.59, IF(AND(P609&gt;1000, P609&lt;=5213),-36.304*LN(P609)+310.72, IF(P609&gt;5213, 10)))</f>
        <v>10</v>
      </c>
      <c r="BN609" s="0" t="n">
        <f aca="false">BF609^0.04*BG609^0.22*BH609^0.51*BI609^0.06*BM609^0.17</f>
        <v>63.203238338025</v>
      </c>
      <c r="BO609" s="0" t="str">
        <f aca="false">IF(BN609&gt;=90, "Very Good", IF(BN609&gt;=80, "Good", IF(BN609&gt;=70, "Slightly Good", IF(BN609&gt;=60, "Average", IF(BN609&gt;=50, "Slightly Poor", IF(BN609&gt;=40, "Poor", "Very Poor"))))))</f>
        <v>Average</v>
      </c>
      <c r="BP609" s="0" t="n">
        <f aca="false">IF(AJ609&lt;=1000, -6.942*LN(AJ609)+107.59, IF(AND(AJ609&gt;1000, AJ609&lt;=5213),-36.304*LN(AJ609)+310.72, IF(AJ609&gt;5213, 10)))</f>
        <v>33.0055589887772</v>
      </c>
      <c r="BQ609" s="0" t="n">
        <f aca="false">BF609^0.04*BG609^0.22*BH609^0.51*BI609^0.06*BP609^0.17</f>
        <v>77.4281952369607</v>
      </c>
      <c r="BR609" s="0" t="str">
        <f aca="false">IF(BQ609&gt;=90, "Very Good", IF(BQ609&gt;=80, "Good", IF(BQ609&gt;=70, "Slightly Good", IF(BQ609&gt;=60, "Average", IF(BQ609&gt;=50, "Slightly Poor", IF(BQ609&gt;=40, "Poor", "Very Poor"))))))</f>
        <v>Slightly Good</v>
      </c>
      <c r="BT609" s="0" t="n">
        <f aca="false">9.81*LN(AH609)+30.6</f>
        <v>37.3997738412931</v>
      </c>
      <c r="BU609" s="0" t="str">
        <f aca="false">IF(BT609&lt;30, "Clean water", IF(AND(BT609&gt;=30, BT609&lt;40), "Hypolimia", IF(AND(BT609&gt;=40,BT609&lt;50), "Mesotrophic", IF(AND(BT609&gt;=50, BT609&lt;70), "Eutrophic", IF(BT609&gt;70,"Hypertrophic")))))</f>
        <v>Hypolimia</v>
      </c>
      <c r="BW609" s="0" t="str">
        <f aca="false">IF(G609/H609&gt;=1, "PLS CHECK", "")</f>
        <v/>
      </c>
      <c r="BX609" s="0" t="str">
        <f aca="false">IF(AC609/J609&gt;=1, "PLS CHECK", "")</f>
        <v/>
      </c>
      <c r="BY609" s="0" t="str">
        <f aca="false">IF(AE609/J609&gt;=1, "PLS CHECK", "")</f>
        <v/>
      </c>
      <c r="BZ609" s="0" t="str">
        <f aca="false">IF(AD609/J609&gt;=1, "PLS CHECK", "")</f>
        <v/>
      </c>
      <c r="CA609" s="0" t="str">
        <f aca="false">IF(AF609/K609&gt;=1, "PLS CHECK", "")</f>
        <v/>
      </c>
      <c r="CB609" s="0" t="str">
        <f aca="false">IF(AG609/K609&gt;=1, "PLS CHECK", "")</f>
        <v/>
      </c>
    </row>
    <row r="610" customFormat="false" ht="12.5" hidden="false" customHeight="false" outlineLevel="0" collapsed="false">
      <c r="A610" s="0" t="n">
        <v>607</v>
      </c>
      <c r="B610" s="15" t="s">
        <v>140</v>
      </c>
      <c r="C610" s="16" t="s">
        <v>141</v>
      </c>
      <c r="D610" s="0" t="s">
        <v>160</v>
      </c>
      <c r="E610" s="0" t="n">
        <v>7.4</v>
      </c>
      <c r="F610" s="37"/>
      <c r="G610" s="0" t="n">
        <v>3</v>
      </c>
      <c r="H610" s="0" t="n">
        <v>5.9</v>
      </c>
      <c r="I610" s="0" t="n">
        <v>20</v>
      </c>
      <c r="J610" s="0" t="n">
        <v>5.506</v>
      </c>
      <c r="K610" s="0" t="n">
        <v>0.179</v>
      </c>
      <c r="L610" s="0" t="n">
        <v>3.7</v>
      </c>
      <c r="M610" s="0" t="n">
        <v>27.2</v>
      </c>
      <c r="O610" s="0" t="n">
        <v>728</v>
      </c>
      <c r="BD610" s="0" t="n">
        <v>0.167</v>
      </c>
      <c r="BF610" s="0" t="n">
        <f aca="false">IF(E610&lt;11,-3.6797*E610^2+48.115*E610-53.83,280.92*EXP(-0.2027*E610))</f>
        <v>100.720628</v>
      </c>
      <c r="BG610" s="0" t="e">
        <f aca="false">32.208*LN(F610)+21.438</f>
        <v>#VALUE!</v>
      </c>
      <c r="BH610" s="0" t="n">
        <f aca="false">IF(G610&lt;=2, -10*G610+100, 88.958*EXP(-0.0755*G610))</f>
        <v>70.9279340534787</v>
      </c>
      <c r="BI610" s="0" t="n">
        <f aca="false">IF(I610&lt;=100, 0.0053*(I610)^2-1.0332*I610+100.76, 122.82*EXP(-0.0092*I610))</f>
        <v>82.216</v>
      </c>
      <c r="BJ610" s="0" t="e">
        <f aca="false">IF(P610&lt;=1000, -6.942*LN(P610)+107.59, -36.304*LN(P610)+310.72)</f>
        <v>#VALUE!</v>
      </c>
      <c r="BK610" s="0" t="e">
        <f aca="false">BF610^0.04*BG610^0.22*BH610^0.51*BI610^0.06*BJ610^0.17</f>
        <v>#VALUE!</v>
      </c>
      <c r="BL610" s="0" t="e">
        <f aca="false">IF(BK610&gt;=90, "Very Good", IF(BK610&gt;=80, "Good", IF(BK610&gt;=70, "Slightly Good", IF(BK610&gt;=60, "Average", IF(BK610&gt;=50, "Slightly Poor", IF(BK610&gt;=40, "Poor", "Very Poor"))))))</f>
        <v>#VALUE!</v>
      </c>
      <c r="BM610" s="0" t="e">
        <f aca="false">IF(P610&lt;=1000, -6.942*LN(P610)+107.59, IF(AND(P610&gt;1000, P610&lt;=5213),-36.304*LN(P610)+310.72, IF(P610&gt;5213, 10)))</f>
        <v>#VALUE!</v>
      </c>
      <c r="BN610" s="0" t="e">
        <f aca="false">BF610^0.04*BG610^0.22*BH610^0.51*BI610^0.06*BM610^0.17</f>
        <v>#VALUE!</v>
      </c>
      <c r="BO610" s="0" t="e">
        <f aca="false">IF(BN610&gt;=90, "Very Good", IF(BN610&gt;=80, "Good", IF(BN610&gt;=70, "Slightly Good", IF(BN610&gt;=60, "Average", IF(BN610&gt;=50, "Slightly Poor", IF(BN610&gt;=40, "Poor", "Very Poor"))))))</f>
        <v>#VALUE!</v>
      </c>
      <c r="BP610" s="0" t="e">
        <f aca="false">IF(AJ610&lt;=1000, -6.942*LN(AJ610)+107.59, IF(AND(AJ610&gt;1000, AJ610&lt;=5213),-36.304*LN(AJ610)+310.72, IF(AJ610&gt;5213, 10)))</f>
        <v>#VALUE!</v>
      </c>
      <c r="BQ610" s="0" t="e">
        <f aca="false">BF610^0.04*BG610^0.22*BH610^0.51*BI610^0.06*BP610^0.17</f>
        <v>#VALUE!</v>
      </c>
      <c r="BR610" s="0" t="e">
        <f aca="false">IF(BQ610&gt;=90, "Very Good", IF(BQ610&gt;=80, "Good", IF(BQ610&gt;=70, "Slightly Good", IF(BQ610&gt;=60, "Average", IF(BQ610&gt;=50, "Slightly Poor", IF(BQ610&gt;=40, "Poor", "Very Poor"))))))</f>
        <v>#VALUE!</v>
      </c>
      <c r="BT610" s="0" t="e">
        <f aca="false">9.81*LN(AH610)+30.6</f>
        <v>#VALUE!</v>
      </c>
      <c r="BU610" s="0" t="e">
        <f aca="false">IF(BT610&lt;30, "Clean water", IF(AND(BT610&gt;=30, BT610&lt;40), "Hypolimia", IF(AND(BT610&gt;=40,BT610&lt;50), "Mesotrophic", IF(AND(BT610&gt;=50, BT610&lt;70), "Eutrophic", IF(BT610&gt;70,"Hypertrophic")))))</f>
        <v>#VALUE!</v>
      </c>
      <c r="BW610" s="0" t="str">
        <f aca="false">IF(G610/H610&gt;=1, "PLS CHECK", "")</f>
        <v/>
      </c>
      <c r="BX610" s="0" t="str">
        <f aca="false">IF(AC610/J610&gt;=1, "PLS CHECK", "")</f>
        <v/>
      </c>
      <c r="BY610" s="0" t="str">
        <f aca="false">IF(AE610/J610&gt;=1, "PLS CHECK", "")</f>
        <v/>
      </c>
      <c r="BZ610" s="0" t="str">
        <f aca="false">IF(AD610/J610&gt;=1, "PLS CHECK", "")</f>
        <v/>
      </c>
      <c r="CA610" s="0" t="str">
        <f aca="false">IF(AF610/K610&gt;=1, "PLS CHECK", "")</f>
        <v/>
      </c>
      <c r="CB610" s="0" t="str">
        <f aca="false">IF(AG610/K610&gt;=1, "PLS CHECK", "")</f>
        <v/>
      </c>
    </row>
    <row r="611" customFormat="false" ht="12.5" hidden="false" customHeight="false" outlineLevel="0" collapsed="false">
      <c r="A611" s="0" t="n">
        <v>608</v>
      </c>
      <c r="B611" s="15" t="s">
        <v>123</v>
      </c>
      <c r="C611" s="16" t="s">
        <v>124</v>
      </c>
      <c r="D611" s="0" t="s">
        <v>160</v>
      </c>
      <c r="E611" s="37"/>
      <c r="F611" s="37"/>
      <c r="G611" s="0" t="n">
        <v>1.5</v>
      </c>
      <c r="H611" s="0" t="n">
        <v>4.5</v>
      </c>
      <c r="I611" s="0" t="n">
        <v>11.6</v>
      </c>
      <c r="J611" s="0" t="n">
        <v>6.602</v>
      </c>
      <c r="K611" s="0" t="n">
        <v>0.105</v>
      </c>
      <c r="L611" s="0" t="n">
        <v>3.7</v>
      </c>
      <c r="M611" s="0" t="n">
        <v>25.9</v>
      </c>
      <c r="N611" s="0" t="n">
        <v>0</v>
      </c>
      <c r="O611" s="0" t="n">
        <v>519</v>
      </c>
      <c r="P611" s="0" t="n">
        <v>50000</v>
      </c>
      <c r="AC611" s="0" t="n">
        <v>6.111</v>
      </c>
      <c r="AD611" s="0" t="n">
        <v>1.644</v>
      </c>
      <c r="AE611" s="0" t="n">
        <v>2.87</v>
      </c>
      <c r="AF611" s="0" t="n">
        <v>0.085</v>
      </c>
      <c r="AG611" s="0" t="n">
        <v>0.071</v>
      </c>
      <c r="AH611" s="0" t="n">
        <v>3.3</v>
      </c>
      <c r="AJ611" s="0" t="n">
        <v>8000</v>
      </c>
      <c r="BF611" s="0" t="n">
        <f aca="false">IF(E611&lt;11,-3.6797*E611^2+48.115*E611-53.83,280.92*EXP(-0.2027*E611))</f>
        <v>-53.83</v>
      </c>
      <c r="BG611" s="0" t="e">
        <f aca="false">32.208*LN(F611)+21.438</f>
        <v>#VALUE!</v>
      </c>
      <c r="BH611" s="0" t="n">
        <f aca="false">IF(G611&lt;=2, -10*G611+100, 88.958*EXP(-0.0755*G611))</f>
        <v>85</v>
      </c>
      <c r="BI611" s="0" t="n">
        <f aca="false">IF(I611&lt;=100, 0.0053*(I611)^2-1.0332*I611+100.76, 122.82*EXP(-0.0092*I611))</f>
        <v>89.488048</v>
      </c>
      <c r="BJ611" s="0" t="n">
        <f aca="false">IF(P611&lt;=1000, -6.942*LN(P611)+107.59, -36.304*LN(P611)+310.72)</f>
        <v>-82.0812308372309</v>
      </c>
      <c r="BK611" s="0" t="e">
        <f aca="false">BF611^0.04*BG611^0.22*BH611^0.51*BI611^0.06*BJ611^0.17</f>
        <v>#VALUE!</v>
      </c>
      <c r="BL611" s="0" t="e">
        <f aca="false">IF(BK611&gt;=90, "Very Good", IF(BK611&gt;=80, "Good", IF(BK611&gt;=70, "Slightly Good", IF(BK611&gt;=60, "Average", IF(BK611&gt;=50, "Slightly Poor", IF(BK611&gt;=40, "Poor", "Very Poor"))))))</f>
        <v>#VALUE!</v>
      </c>
      <c r="BM611" s="0" t="n">
        <f aca="false">IF(P611&lt;=1000, -6.942*LN(P611)+107.59, IF(AND(P611&gt;1000, P611&lt;=5213),-36.304*LN(P611)+310.72, IF(P611&gt;5213, 10)))</f>
        <v>10</v>
      </c>
      <c r="BN611" s="0" t="e">
        <f aca="false">BF611^0.04*BG611^0.22*BH611^0.51*BI611^0.06*BM611^0.17</f>
        <v>#VALUE!</v>
      </c>
      <c r="BO611" s="0" t="e">
        <f aca="false">IF(BN611&gt;=90, "Very Good", IF(BN611&gt;=80, "Good", IF(BN611&gt;=70, "Slightly Good", IF(BN611&gt;=60, "Average", IF(BN611&gt;=50, "Slightly Poor", IF(BN611&gt;=40, "Poor", "Very Poor"))))))</f>
        <v>#VALUE!</v>
      </c>
      <c r="BP611" s="0" t="n">
        <f aca="false">IF(AJ611&lt;=1000, -6.942*LN(AJ611)+107.59, IF(AND(AJ611&gt;1000, AJ611&lt;=5213),-36.304*LN(AJ611)+310.72, IF(AJ611&gt;5213, 10)))</f>
        <v>10</v>
      </c>
      <c r="BQ611" s="0" t="e">
        <f aca="false">BF611^0.04*BG611^0.22*BH611^0.51*BI611^0.06*BP611^0.17</f>
        <v>#VALUE!</v>
      </c>
      <c r="BR611" s="0" t="e">
        <f aca="false">IF(BQ611&gt;=90, "Very Good", IF(BQ611&gt;=80, "Good", IF(BQ611&gt;=70, "Slightly Good", IF(BQ611&gt;=60, "Average", IF(BQ611&gt;=50, "Slightly Poor", IF(BQ611&gt;=40, "Poor", "Very Poor"))))))</f>
        <v>#VALUE!</v>
      </c>
      <c r="BT611" s="0" t="n">
        <f aca="false">9.81*LN(AH611)+30.6</f>
        <v>42.3123794157146</v>
      </c>
      <c r="BU611" s="0" t="str">
        <f aca="false">IF(BT611&lt;30, "Clean water", IF(AND(BT611&gt;=30, BT611&lt;40), "Hypolimia", IF(AND(BT611&gt;=40,BT611&lt;50), "Mesotrophic", IF(AND(BT611&gt;=50, BT611&lt;70), "Eutrophic", IF(BT611&gt;70,"Hypertrophic")))))</f>
        <v>Mesotrophic</v>
      </c>
      <c r="BW611" s="0" t="str">
        <f aca="false">IF(G611/H611&gt;=1, "PLS CHECK", "")</f>
        <v/>
      </c>
      <c r="BX611" s="0" t="str">
        <f aca="false">IF(AC611/J611&gt;=1, "PLS CHECK", "")</f>
        <v/>
      </c>
      <c r="BY611" s="0" t="str">
        <f aca="false">IF(AE611/J611&gt;=1, "PLS CHECK", "")</f>
        <v/>
      </c>
      <c r="BZ611" s="0" t="str">
        <f aca="false">IF(AD611/J611&gt;=1, "PLS CHECK", "")</f>
        <v/>
      </c>
      <c r="CA611" s="0" t="str">
        <f aca="false">IF(AF611/K611&gt;=1, "PLS CHECK", "")</f>
        <v/>
      </c>
      <c r="CB611" s="0" t="str">
        <f aca="false">IF(AG611/K611&gt;=1, "PLS CHECK", "")</f>
        <v/>
      </c>
    </row>
    <row r="612" customFormat="false" ht="12.5" hidden="false" customHeight="false" outlineLevel="0" collapsed="false">
      <c r="A612" s="0" t="n">
        <v>609</v>
      </c>
      <c r="B612" s="15" t="s">
        <v>125</v>
      </c>
      <c r="C612" s="16" t="s">
        <v>126</v>
      </c>
      <c r="D612" s="0" t="s">
        <v>160</v>
      </c>
      <c r="E612" s="0" t="n">
        <v>7.7</v>
      </c>
      <c r="F612" s="0" t="n">
        <v>8.7</v>
      </c>
      <c r="G612" s="0" t="n">
        <v>1.2</v>
      </c>
      <c r="H612" s="0" t="n">
        <v>3.7</v>
      </c>
      <c r="I612" s="0" t="n">
        <v>3.4</v>
      </c>
      <c r="J612" s="0" t="n">
        <v>4.912</v>
      </c>
      <c r="K612" s="0" t="n">
        <v>0.087</v>
      </c>
      <c r="L612" s="0" t="n">
        <v>2.3</v>
      </c>
      <c r="M612" s="0" t="n">
        <v>26.7</v>
      </c>
      <c r="N612" s="0" t="n">
        <v>0</v>
      </c>
      <c r="O612" s="0" t="n">
        <v>494</v>
      </c>
      <c r="P612" s="0" t="n">
        <v>39000</v>
      </c>
      <c r="AC612" s="0" t="n">
        <v>4.764</v>
      </c>
      <c r="AD612" s="0" t="n">
        <v>0.447</v>
      </c>
      <c r="AE612" s="0" t="n">
        <v>3.103</v>
      </c>
      <c r="AF612" s="0" t="n">
        <v>0.071</v>
      </c>
      <c r="AG612" s="0" t="n">
        <v>0.062</v>
      </c>
      <c r="AH612" s="0" t="n">
        <v>3.5</v>
      </c>
      <c r="AJ612" s="0" t="n">
        <v>2500</v>
      </c>
      <c r="BF612" s="0" t="n">
        <f aca="false">IF(E612&lt;11,-3.6797*E612^2+48.115*E612-53.83,280.92*EXP(-0.2027*E612))</f>
        <v>98.486087</v>
      </c>
      <c r="BG612" s="0" t="n">
        <f aca="false">32.208*LN(F612)+21.438</f>
        <v>91.1143080104746</v>
      </c>
      <c r="BH612" s="0" t="n">
        <f aca="false">IF(G612&lt;=2, -10*G612+100, 88.958*EXP(-0.0755*G612))</f>
        <v>88</v>
      </c>
      <c r="BI612" s="0" t="n">
        <f aca="false">IF(I612&lt;=100, 0.0053*(I612)^2-1.0332*I612+100.76, 122.82*EXP(-0.0092*I612))</f>
        <v>97.308388</v>
      </c>
      <c r="BJ612" s="0" t="n">
        <f aca="false">IF(P612&lt;=1000, -6.942*LN(P612)+107.59, -36.304*LN(P612)+310.72)</f>
        <v>-73.0610896492582</v>
      </c>
      <c r="BK612" s="0" t="e">
        <f aca="false">BF612^0.04*BG612^0.22*BH612^0.51*BI612^0.06*BJ612^0.17</f>
        <v>#NUM!</v>
      </c>
      <c r="BL612" s="0" t="e">
        <f aca="false">IF(BK612&gt;=90, "Very Good", IF(BK612&gt;=80, "Good", IF(BK612&gt;=70, "Slightly Good", IF(BK612&gt;=60, "Average", IF(BK612&gt;=50, "Slightly Poor", IF(BK612&gt;=40, "Poor", "Very Poor"))))))</f>
        <v>#NUM!</v>
      </c>
      <c r="BM612" s="0" t="n">
        <f aca="false">IF(P612&lt;=1000, -6.942*LN(P612)+107.59, IF(AND(P612&gt;1000, P612&lt;=5213),-36.304*LN(P612)+310.72, IF(P612&gt;5213, 10)))</f>
        <v>10</v>
      </c>
      <c r="BN612" s="0" t="n">
        <f aca="false">BF612^0.04*BG612^0.22*BH612^0.51*BI612^0.06*BM612^0.17</f>
        <v>61.9183283141411</v>
      </c>
      <c r="BO612" s="0" t="str">
        <f aca="false">IF(BN612&gt;=90, "Very Good", IF(BN612&gt;=80, "Good", IF(BN612&gt;=70, "Slightly Good", IF(BN612&gt;=60, "Average", IF(BN612&gt;=50, "Slightly Poor", IF(BN612&gt;=40, "Poor", "Very Poor"))))))</f>
        <v>Average</v>
      </c>
      <c r="BP612" s="0" t="n">
        <f aca="false">IF(AJ612&lt;=1000, -6.942*LN(AJ612)+107.59, IF(AND(AJ612&gt;1000, AJ612&lt;=5213),-36.304*LN(AJ612)+310.72, IF(AJ612&gt;5213, 10)))</f>
        <v>26.6758336218732</v>
      </c>
      <c r="BQ612" s="0" t="n">
        <f aca="false">BF612^0.04*BG612^0.22*BH612^0.51*BI612^0.06*BP612^0.17</f>
        <v>73.1575718740062</v>
      </c>
      <c r="BR612" s="0" t="str">
        <f aca="false">IF(BQ612&gt;=90, "Very Good", IF(BQ612&gt;=80, "Good", IF(BQ612&gt;=70, "Slightly Good", IF(BQ612&gt;=60, "Average", IF(BQ612&gt;=50, "Slightly Poor", IF(BQ612&gt;=40, "Poor", "Very Poor"))))))</f>
        <v>Slightly Good</v>
      </c>
      <c r="BT612" s="0" t="n">
        <f aca="false">9.81*LN(AH612)+30.6</f>
        <v>42.8896047209396</v>
      </c>
      <c r="BU612" s="0" t="str">
        <f aca="false">IF(BT612&lt;30, "Clean water", IF(AND(BT612&gt;=30, BT612&lt;40), "Hypolimia", IF(AND(BT612&gt;=40,BT612&lt;50), "Mesotrophic", IF(AND(BT612&gt;=50, BT612&lt;70), "Eutrophic", IF(BT612&gt;70,"Hypertrophic")))))</f>
        <v>Mesotrophic</v>
      </c>
      <c r="BW612" s="0" t="str">
        <f aca="false">IF(G612/H612&gt;=1, "PLS CHECK", "")</f>
        <v/>
      </c>
      <c r="BX612" s="0" t="str">
        <f aca="false">IF(AC612/J612&gt;=1, "PLS CHECK", "")</f>
        <v/>
      </c>
      <c r="BY612" s="0" t="str">
        <f aca="false">IF(AE612/J612&gt;=1, "PLS CHECK", "")</f>
        <v/>
      </c>
      <c r="BZ612" s="0" t="str">
        <f aca="false">IF(AD612/J612&gt;=1, "PLS CHECK", "")</f>
        <v/>
      </c>
      <c r="CA612" s="0" t="str">
        <f aca="false">IF(AF612/K612&gt;=1, "PLS CHECK", "")</f>
        <v/>
      </c>
      <c r="CB612" s="0" t="str">
        <f aca="false">IF(AG612/K612&gt;=1, "PLS CHECK", "")</f>
        <v/>
      </c>
    </row>
    <row r="613" customFormat="false" ht="12.5" hidden="false" customHeight="false" outlineLevel="0" collapsed="false">
      <c r="A613" s="0" t="n">
        <v>610</v>
      </c>
      <c r="B613" s="15" t="s">
        <v>72</v>
      </c>
      <c r="C613" s="16" t="s">
        <v>73</v>
      </c>
      <c r="D613" s="0" t="s">
        <v>161</v>
      </c>
      <c r="E613" s="0" t="n">
        <v>7.8</v>
      </c>
      <c r="F613" s="0" t="n">
        <v>8.2</v>
      </c>
      <c r="G613" s="0" t="n">
        <v>1.4</v>
      </c>
      <c r="H613" s="0" t="n">
        <v>4.5</v>
      </c>
      <c r="I613" s="37"/>
      <c r="J613" s="0" t="n">
        <v>2.734</v>
      </c>
      <c r="K613" s="0" t="n">
        <v>0.095</v>
      </c>
      <c r="L613" s="0" t="n">
        <v>2.4</v>
      </c>
      <c r="M613" s="0" t="n">
        <v>24.6</v>
      </c>
      <c r="N613" s="0" t="n">
        <v>0</v>
      </c>
      <c r="O613" s="0" t="n">
        <v>196</v>
      </c>
      <c r="P613" s="0" t="n">
        <v>66600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V613" s="0" t="n">
        <v>0</v>
      </c>
      <c r="AC613" s="0" t="n">
        <v>2.629</v>
      </c>
      <c r="AD613" s="0" t="n">
        <v>0.221</v>
      </c>
      <c r="AE613" s="0" t="n">
        <v>2.053</v>
      </c>
      <c r="AF613" s="0" t="n">
        <v>0.057</v>
      </c>
      <c r="AG613" s="0" t="n">
        <v>0.053</v>
      </c>
      <c r="AH613" s="0" t="n">
        <v>10.8</v>
      </c>
      <c r="AJ613" s="0" t="n">
        <v>5414</v>
      </c>
      <c r="AP613" s="0" t="n">
        <v>0</v>
      </c>
      <c r="AY613" s="0" t="n">
        <v>0</v>
      </c>
      <c r="BF613" s="0" t="n">
        <f aca="false">IF(E613&lt;11,-3.6797*E613^2+48.115*E613-53.83,280.92*EXP(-0.2027*E613))</f>
        <v>97.5940520000001</v>
      </c>
      <c r="BG613" s="0" t="n">
        <f aca="false">32.208*LN(F613)+21.438</f>
        <v>89.2079528407348</v>
      </c>
      <c r="BH613" s="0" t="n">
        <f aca="false">IF(G613&lt;=2, -10*G613+100, 88.958*EXP(-0.0755*G613))</f>
        <v>86</v>
      </c>
      <c r="BI613" s="0" t="n">
        <f aca="false">IF(I613&lt;=100, 0.0053*(I613)^2-1.0332*I613+100.76, 122.82*EXP(-0.0092*I613))</f>
        <v>100.76</v>
      </c>
      <c r="BJ613" s="0" t="n">
        <f aca="false">IF(P613&lt;=1000, -6.942*LN(P613)+107.59, -36.304*LN(P613)+310.72)</f>
        <v>-92.48891863141</v>
      </c>
      <c r="BK613" s="0" t="e">
        <f aca="false">BF613^0.04*BG613^0.22*BH613^0.51*BI613^0.06*BJ613^0.17</f>
        <v>#NUM!</v>
      </c>
      <c r="BL613" s="0" t="e">
        <f aca="false">IF(BK613&gt;=90, "Very Good", IF(BK613&gt;=80, "Good", IF(BK613&gt;=70, "Slightly Good", IF(BK613&gt;=60, "Average", IF(BK613&gt;=50, "Slightly Poor", IF(BK613&gt;=40, "Poor", "Very Poor"))))))</f>
        <v>#NUM!</v>
      </c>
      <c r="BM613" s="0" t="n">
        <f aca="false">IF(P613&lt;=1000, -6.942*LN(P613)+107.59, IF(AND(P613&gt;1000, P613&lt;=5213),-36.304*LN(P613)+310.72, IF(P613&gt;5213, 10)))</f>
        <v>10</v>
      </c>
      <c r="BN613" s="0" t="n">
        <f aca="false">BF613^0.04*BG613^0.22*BH613^0.51*BI613^0.06*BM613^0.17</f>
        <v>61.0178947926527</v>
      </c>
      <c r="BO613" s="0" t="str">
        <f aca="false">IF(BN613&gt;=90, "Very Good", IF(BN613&gt;=80, "Good", IF(BN613&gt;=70, "Slightly Good", IF(BN613&gt;=60, "Average", IF(BN613&gt;=50, "Slightly Poor", IF(BN613&gt;=40, "Poor", "Very Poor"))))))</f>
        <v>Average</v>
      </c>
      <c r="BP613" s="0" t="n">
        <f aca="false">IF(AJ613&lt;=1000, -6.942*LN(AJ613)+107.59, IF(AND(AJ613&gt;1000, AJ613&lt;=5213),-36.304*LN(AJ613)+310.72, IF(AJ613&gt;5213, 10)))</f>
        <v>10</v>
      </c>
      <c r="BQ613" s="0" t="n">
        <f aca="false">BF613^0.04*BG613^0.22*BH613^0.51*BI613^0.06*BP613^0.17</f>
        <v>61.0178947926527</v>
      </c>
      <c r="BR613" s="0" t="str">
        <f aca="false">IF(BQ613&gt;=90, "Very Good", IF(BQ613&gt;=80, "Good", IF(BQ613&gt;=70, "Slightly Good", IF(BQ613&gt;=60, "Average", IF(BQ613&gt;=50, "Slightly Poor", IF(BQ613&gt;=40, "Poor", "Very Poor"))))))</f>
        <v>Average</v>
      </c>
      <c r="BT613" s="0" t="n">
        <f aca="false">9.81*LN(AH613)+30.6</f>
        <v>53.943347575817</v>
      </c>
      <c r="BU613" s="0" t="str">
        <f aca="false">IF(BT613&lt;30, "Clean water", IF(AND(BT613&gt;=30, BT613&lt;40), "Hypolimia", IF(AND(BT613&gt;=40,BT613&lt;50), "Mesotrophic", IF(AND(BT613&gt;=50, BT613&lt;70), "Eutrophic", IF(BT613&gt;70,"Hypertrophic")))))</f>
        <v>Eutrophic</v>
      </c>
      <c r="BW613" s="0" t="str">
        <f aca="false">IF(G613/H613&gt;=1, "PLS CHECK", "")</f>
        <v/>
      </c>
      <c r="BX613" s="0" t="str">
        <f aca="false">IF(AC613/J613&gt;=1, "PLS CHECK", "")</f>
        <v/>
      </c>
      <c r="BY613" s="0" t="str">
        <f aca="false">IF(AE613/J613&gt;=1, "PLS CHECK", "")</f>
        <v/>
      </c>
      <c r="BZ613" s="0" t="str">
        <f aca="false">IF(AD613/J613&gt;=1, "PLS CHECK", "")</f>
        <v/>
      </c>
      <c r="CA613" s="0" t="str">
        <f aca="false">IF(AF613/K613&gt;=1, "PLS CHECK", "")</f>
        <v/>
      </c>
      <c r="CB613" s="0" t="str">
        <f aca="false">IF(AG613/K613&gt;=1, "PLS CHECK", "")</f>
        <v/>
      </c>
    </row>
    <row r="614" customFormat="false" ht="12.5" hidden="false" customHeight="false" outlineLevel="0" collapsed="false">
      <c r="A614" s="0" t="n">
        <v>611</v>
      </c>
      <c r="B614" s="15" t="s">
        <v>131</v>
      </c>
      <c r="C614" s="16" t="s">
        <v>132</v>
      </c>
      <c r="D614" s="0" t="s">
        <v>161</v>
      </c>
      <c r="E614" s="0" t="n">
        <v>7.6</v>
      </c>
      <c r="F614" s="0" t="n">
        <v>9</v>
      </c>
      <c r="G614" s="0" t="n">
        <v>1.6</v>
      </c>
      <c r="H614" s="0" t="n">
        <v>5.1</v>
      </c>
      <c r="I614" s="37"/>
      <c r="J614" s="0" t="n">
        <v>3.358</v>
      </c>
      <c r="K614" s="0" t="n">
        <v>0.135</v>
      </c>
      <c r="L614" s="0" t="n">
        <v>3.1</v>
      </c>
      <c r="M614" s="0" t="n">
        <v>25.4</v>
      </c>
      <c r="O614" s="0" t="n">
        <v>561</v>
      </c>
      <c r="BD614" s="0" t="n">
        <v>0.051</v>
      </c>
      <c r="BF614" s="0" t="n">
        <f aca="false">IF(E614&lt;11,-3.6797*E614^2+48.115*E614-53.83,280.92*EXP(-0.2027*E614))</f>
        <v>99.304528</v>
      </c>
      <c r="BG614" s="0" t="n">
        <f aca="false">32.208*LN(F614)+21.438</f>
        <v>92.206209186845</v>
      </c>
      <c r="BH614" s="0" t="n">
        <f aca="false">IF(G614&lt;=2, -10*G614+100, 88.958*EXP(-0.0755*G614))</f>
        <v>84</v>
      </c>
      <c r="BI614" s="0" t="n">
        <f aca="false">IF(I614&lt;=100, 0.0053*(I614)^2-1.0332*I614+100.76, 122.82*EXP(-0.0092*I614))</f>
        <v>100.76</v>
      </c>
      <c r="BJ614" s="0" t="e">
        <f aca="false">IF(P614&lt;=1000, -6.942*LN(P614)+107.59, -36.304*LN(P614)+310.72)</f>
        <v>#VALUE!</v>
      </c>
      <c r="BK614" s="0" t="e">
        <f aca="false">BF614^0.04*BG614^0.22*BH614^0.51*BI614^0.06*BJ614^0.17</f>
        <v>#VALUE!</v>
      </c>
      <c r="BL614" s="0" t="e">
        <f aca="false">IF(BK614&gt;=90, "Very Good", IF(BK614&gt;=80, "Good", IF(BK614&gt;=70, "Slightly Good", IF(BK614&gt;=60, "Average", IF(BK614&gt;=50, "Slightly Poor", IF(BK614&gt;=40, "Poor", "Very Poor"))))))</f>
        <v>#VALUE!</v>
      </c>
      <c r="BM614" s="0" t="e">
        <f aca="false">IF(P614&lt;=1000, -6.942*LN(P614)+107.59, IF(AND(P614&gt;1000, P614&lt;=5213),-36.304*LN(P614)+310.72, IF(P614&gt;5213, 10)))</f>
        <v>#VALUE!</v>
      </c>
      <c r="BN614" s="0" t="e">
        <f aca="false">BF614^0.04*BG614^0.22*BH614^0.51*BI614^0.06*BM614^0.17</f>
        <v>#VALUE!</v>
      </c>
      <c r="BO614" s="0" t="e">
        <f aca="false">IF(BN614&gt;=90, "Very Good", IF(BN614&gt;=80, "Good", IF(BN614&gt;=70, "Slightly Good", IF(BN614&gt;=60, "Average", IF(BN614&gt;=50, "Slightly Poor", IF(BN614&gt;=40, "Poor", "Very Poor"))))))</f>
        <v>#VALUE!</v>
      </c>
      <c r="BP614" s="0" t="e">
        <f aca="false">IF(AJ614&lt;=1000, -6.942*LN(AJ614)+107.59, IF(AND(AJ614&gt;1000, AJ614&lt;=5213),-36.304*LN(AJ614)+310.72, IF(AJ614&gt;5213, 10)))</f>
        <v>#VALUE!</v>
      </c>
      <c r="BQ614" s="0" t="e">
        <f aca="false">BF614^0.04*BG614^0.22*BH614^0.51*BI614^0.06*BP614^0.17</f>
        <v>#VALUE!</v>
      </c>
      <c r="BR614" s="0" t="e">
        <f aca="false">IF(BQ614&gt;=90, "Very Good", IF(BQ614&gt;=80, "Good", IF(BQ614&gt;=70, "Slightly Good", IF(BQ614&gt;=60, "Average", IF(BQ614&gt;=50, "Slightly Poor", IF(BQ614&gt;=40, "Poor", "Very Poor"))))))</f>
        <v>#VALUE!</v>
      </c>
      <c r="BT614" s="0" t="e">
        <f aca="false">9.81*LN(AH614)+30.6</f>
        <v>#VALUE!</v>
      </c>
      <c r="BU614" s="0" t="e">
        <f aca="false">IF(BT614&lt;30, "Clean water", IF(AND(BT614&gt;=30, BT614&lt;40), "Hypolimia", IF(AND(BT614&gt;=40,BT614&lt;50), "Mesotrophic", IF(AND(BT614&gt;=50, BT614&lt;70), "Eutrophic", IF(BT614&gt;70,"Hypertrophic")))))</f>
        <v>#VALUE!</v>
      </c>
      <c r="BW614" s="0" t="str">
        <f aca="false">IF(G614/H614&gt;=1, "PLS CHECK", "")</f>
        <v/>
      </c>
      <c r="BX614" s="0" t="str">
        <f aca="false">IF(AC614/J614&gt;=1, "PLS CHECK", "")</f>
        <v/>
      </c>
      <c r="BY614" s="0" t="str">
        <f aca="false">IF(AE614/J614&gt;=1, "PLS CHECK", "")</f>
        <v/>
      </c>
      <c r="BZ614" s="0" t="str">
        <f aca="false">IF(AD614/J614&gt;=1, "PLS CHECK", "")</f>
        <v/>
      </c>
      <c r="CA614" s="0" t="str">
        <f aca="false">IF(AF614/K614&gt;=1, "PLS CHECK", "")</f>
        <v/>
      </c>
      <c r="CB614" s="0" t="str">
        <f aca="false">IF(AG614/K614&gt;=1, "PLS CHECK", "")</f>
        <v/>
      </c>
    </row>
    <row r="615" customFormat="false" ht="12.5" hidden="false" customHeight="false" outlineLevel="0" collapsed="false">
      <c r="A615" s="0" t="n">
        <v>612</v>
      </c>
      <c r="B615" s="15" t="s">
        <v>75</v>
      </c>
      <c r="C615" s="16" t="s">
        <v>76</v>
      </c>
      <c r="D615" s="0" t="s">
        <v>161</v>
      </c>
      <c r="E615" s="0" t="n">
        <v>7.4</v>
      </c>
      <c r="F615" s="0" t="n">
        <v>8.2</v>
      </c>
      <c r="G615" s="0" t="n">
        <v>0.8</v>
      </c>
      <c r="H615" s="0" t="n">
        <v>3</v>
      </c>
      <c r="I615" s="0" t="n">
        <v>5.6</v>
      </c>
      <c r="J615" s="0" t="n">
        <v>4.785</v>
      </c>
      <c r="K615" s="0" t="n">
        <v>0.139</v>
      </c>
      <c r="L615" s="0" t="n">
        <v>1.9</v>
      </c>
      <c r="M615" s="0" t="n">
        <v>20.4</v>
      </c>
      <c r="N615" s="0" t="n">
        <v>0</v>
      </c>
      <c r="O615" s="0" t="n">
        <v>568</v>
      </c>
      <c r="P615" s="0" t="n">
        <v>17000</v>
      </c>
      <c r="AC615" s="0" t="n">
        <v>4.509</v>
      </c>
      <c r="AD615" s="0" t="n">
        <v>0.391</v>
      </c>
      <c r="AE615" s="0" t="n">
        <v>3.546</v>
      </c>
      <c r="AF615" s="37"/>
      <c r="AG615" s="37"/>
      <c r="AH615" s="0" t="n">
        <v>1.6</v>
      </c>
      <c r="AJ615" s="0" t="n">
        <v>2800</v>
      </c>
      <c r="BF615" s="0" t="n">
        <f aca="false">IF(E615&lt;11,-3.6797*E615^2+48.115*E615-53.83,280.92*EXP(-0.2027*E615))</f>
        <v>100.720628</v>
      </c>
      <c r="BG615" s="0" t="n">
        <f aca="false">32.208*LN(F615)+21.438</f>
        <v>89.2079528407348</v>
      </c>
      <c r="BH615" s="0" t="n">
        <f aca="false">IF(G615&lt;=2, -10*G615+100, 88.958*EXP(-0.0755*G615))</f>
        <v>92</v>
      </c>
      <c r="BI615" s="0" t="n">
        <f aca="false">IF(I615&lt;=100, 0.0053*(I615)^2-1.0332*I615+100.76, 122.82*EXP(-0.0092*I615))</f>
        <v>95.140288</v>
      </c>
      <c r="BJ615" s="0" t="n">
        <f aca="false">IF(P615&lt;=1000, -6.942*LN(P615)+107.59, -36.304*LN(P615)+310.72)</f>
        <v>-42.9161248907844</v>
      </c>
      <c r="BK615" s="0" t="e">
        <f aca="false">BF615^0.04*BG615^0.22*BH615^0.51*BI615^0.06*BJ615^0.17</f>
        <v>#NUM!</v>
      </c>
      <c r="BL615" s="0" t="e">
        <f aca="false">IF(BK615&gt;=90, "Very Good", IF(BK615&gt;=80, "Good", IF(BK615&gt;=70, "Slightly Good", IF(BK615&gt;=60, "Average", IF(BK615&gt;=50, "Slightly Poor", IF(BK615&gt;=40, "Poor", "Very Poor"))))))</f>
        <v>#NUM!</v>
      </c>
      <c r="BM615" s="0" t="n">
        <f aca="false">IF(P615&lt;=1000, -6.942*LN(P615)+107.59, IF(AND(P615&gt;1000, P615&lt;=5213),-36.304*LN(P615)+310.72, IF(P615&gt;5213, 10)))</f>
        <v>10</v>
      </c>
      <c r="BN615" s="0" t="n">
        <f aca="false">BF615^0.04*BG615^0.22*BH615^0.51*BI615^0.06*BM615^0.17</f>
        <v>63.0154704313365</v>
      </c>
      <c r="BO615" s="0" t="str">
        <f aca="false">IF(BN615&gt;=90, "Very Good", IF(BN615&gt;=80, "Good", IF(BN615&gt;=70, "Slightly Good", IF(BN615&gt;=60, "Average", IF(BN615&gt;=50, "Slightly Poor", IF(BN615&gt;=40, "Poor", "Very Poor"))))))</f>
        <v>Average</v>
      </c>
      <c r="BP615" s="0" t="n">
        <f aca="false">IF(AJ615&lt;=1000, -6.942*LN(AJ615)+107.59, IF(AND(AJ615&gt;1000, AJ615&lt;=5213),-36.304*LN(AJ615)+310.72, IF(AJ615&gt;5213, 10)))</f>
        <v>22.5615490304878</v>
      </c>
      <c r="BQ615" s="0" t="n">
        <f aca="false">BF615^0.04*BG615^0.22*BH615^0.51*BI615^0.06*BP615^0.17</f>
        <v>72.3635556477154</v>
      </c>
      <c r="BR615" s="0" t="str">
        <f aca="false">IF(BQ615&gt;=90, "Very Good", IF(BQ615&gt;=80, "Good", IF(BQ615&gt;=70, "Slightly Good", IF(BQ615&gt;=60, "Average", IF(BQ615&gt;=50, "Slightly Poor", IF(BQ615&gt;=40, "Poor", "Very Poor"))))))</f>
        <v>Slightly Good</v>
      </c>
      <c r="BT615" s="0" t="n">
        <f aca="false">9.81*LN(AH615)+30.6</f>
        <v>35.2107356029007</v>
      </c>
      <c r="BU615" s="0" t="str">
        <f aca="false">IF(BT615&lt;30, "Clean water", IF(AND(BT615&gt;=30, BT615&lt;40), "Hypolimia", IF(AND(BT615&gt;=40,BT615&lt;50), "Mesotrophic", IF(AND(BT615&gt;=50, BT615&lt;70), "Eutrophic", IF(BT615&gt;70,"Hypertrophic")))))</f>
        <v>Hypolimia</v>
      </c>
      <c r="BW615" s="0" t="str">
        <f aca="false">IF(G615/H615&gt;=1, "PLS CHECK", "")</f>
        <v/>
      </c>
      <c r="BX615" s="0" t="str">
        <f aca="false">IF(AC615/J615&gt;=1, "PLS CHECK", "")</f>
        <v/>
      </c>
      <c r="BY615" s="0" t="str">
        <f aca="false">IF(AE615/J615&gt;=1, "PLS CHECK", "")</f>
        <v/>
      </c>
      <c r="BZ615" s="0" t="str">
        <f aca="false">IF(AD615/J615&gt;=1, "PLS CHECK", "")</f>
        <v/>
      </c>
      <c r="CA615" s="0" t="str">
        <f aca="false">IF(AF615/K615&gt;=1, "PLS CHECK", "")</f>
        <v/>
      </c>
      <c r="CB615" s="0" t="str">
        <f aca="false">IF(AG615/K615&gt;=1, "PLS CHECK", "")</f>
        <v/>
      </c>
    </row>
    <row r="616" customFormat="false" ht="12.5" hidden="false" customHeight="false" outlineLevel="0" collapsed="false">
      <c r="A616" s="0" t="n">
        <v>613</v>
      </c>
      <c r="B616" s="15" t="s">
        <v>77</v>
      </c>
      <c r="C616" s="16" t="s">
        <v>78</v>
      </c>
      <c r="D616" s="0" t="s">
        <v>161</v>
      </c>
      <c r="E616" s="0" t="n">
        <v>8</v>
      </c>
      <c r="F616" s="0" t="n">
        <v>10.3</v>
      </c>
      <c r="G616" s="0" t="n">
        <v>1.1</v>
      </c>
      <c r="H616" s="0" t="n">
        <v>4.5</v>
      </c>
      <c r="I616" s="0" t="n">
        <v>14</v>
      </c>
      <c r="J616" s="0" t="n">
        <v>2.49</v>
      </c>
      <c r="K616" s="0" t="n">
        <v>0.073</v>
      </c>
      <c r="L616" s="0" t="n">
        <v>2.8</v>
      </c>
      <c r="M616" s="0" t="n">
        <v>23.5</v>
      </c>
      <c r="N616" s="0" t="n">
        <v>0</v>
      </c>
      <c r="O616" s="37"/>
      <c r="P616" s="0" t="n">
        <v>4300</v>
      </c>
      <c r="AC616" s="0" t="n">
        <v>2.317</v>
      </c>
      <c r="AD616" s="0" t="n">
        <v>0.027</v>
      </c>
      <c r="AE616" s="0" t="n">
        <v>2.036</v>
      </c>
      <c r="AF616" s="0" t="n">
        <v>0.033</v>
      </c>
      <c r="AG616" s="0" t="n">
        <v>0.027</v>
      </c>
      <c r="AH616" s="0" t="n">
        <v>16.9</v>
      </c>
      <c r="AJ616" s="0" t="n">
        <v>2800</v>
      </c>
      <c r="BD616" s="0" t="n">
        <v>1693.147</v>
      </c>
      <c r="BF616" s="0" t="n">
        <f aca="false">IF(E616&lt;11,-3.6797*E616^2+48.115*E616-53.83,280.92*EXP(-0.2027*E616))</f>
        <v>95.5892</v>
      </c>
      <c r="BG616" s="0" t="n">
        <f aca="false">32.208*LN(F616)+21.438</f>
        <v>96.5516905777479</v>
      </c>
      <c r="BH616" s="0" t="n">
        <f aca="false">IF(G616&lt;=2, -10*G616+100, 88.958*EXP(-0.0755*G616))</f>
        <v>89</v>
      </c>
      <c r="BI616" s="0" t="n">
        <f aca="false">IF(I616&lt;=100, 0.0053*(I616)^2-1.0332*I616+100.76, 122.82*EXP(-0.0092*I616))</f>
        <v>87.334</v>
      </c>
      <c r="BJ616" s="0" t="n">
        <f aca="false">IF(P616&lt;=1000, -6.942*LN(P616)+107.59, -36.304*LN(P616)+310.72)</f>
        <v>6.98729256774925</v>
      </c>
      <c r="BK616" s="0" t="n">
        <f aca="false">BF616^0.04*BG616^0.22*BH616^0.51*BI616^0.06*BJ616^0.17</f>
        <v>58.8919520090559</v>
      </c>
      <c r="BL616" s="0" t="str">
        <f aca="false">IF(BK616&gt;=90, "Very Good", IF(BK616&gt;=80, "Good", IF(BK616&gt;=70, "Slightly Good", IF(BK616&gt;=60, "Average", IF(BK616&gt;=50, "Slightly Poor", IF(BK616&gt;=40, "Poor", "Very Poor"))))))</f>
        <v>Slightly Poor</v>
      </c>
      <c r="BM616" s="0" t="n">
        <f aca="false">IF(P616&lt;=1000, -6.942*LN(P616)+107.59, IF(AND(P616&gt;1000, P616&lt;=5213),-36.304*LN(P616)+310.72, IF(P616&gt;5213, 10)))</f>
        <v>6.98729256774925</v>
      </c>
      <c r="BN616" s="0" t="n">
        <f aca="false">BF616^0.04*BG616^0.22*BH616^0.51*BI616^0.06*BM616^0.17</f>
        <v>58.8919520090559</v>
      </c>
      <c r="BO616" s="0" t="str">
        <f aca="false">IF(BN616&gt;=90, "Very Good", IF(BN616&gt;=80, "Good", IF(BN616&gt;=70, "Slightly Good", IF(BN616&gt;=60, "Average", IF(BN616&gt;=50, "Slightly Poor", IF(BN616&gt;=40, "Poor", "Very Poor"))))))</f>
        <v>Slightly Poor</v>
      </c>
      <c r="BP616" s="0" t="n">
        <f aca="false">IF(AJ616&lt;=1000, -6.942*LN(AJ616)+107.59, IF(AND(AJ616&gt;1000, AJ616&lt;=5213),-36.304*LN(AJ616)+310.72, IF(AJ616&gt;5213, 10)))</f>
        <v>22.5615490304878</v>
      </c>
      <c r="BQ616" s="0" t="n">
        <f aca="false">BF616^0.04*BG616^0.22*BH616^0.51*BI616^0.06*BP616^0.17</f>
        <v>71.8780269326166</v>
      </c>
      <c r="BR616" s="0" t="str">
        <f aca="false">IF(BQ616&gt;=90, "Very Good", IF(BQ616&gt;=80, "Good", IF(BQ616&gt;=70, "Slightly Good", IF(BQ616&gt;=60, "Average", IF(BQ616&gt;=50, "Slightly Poor", IF(BQ616&gt;=40, "Poor", "Very Poor"))))))</f>
        <v>Slightly Good</v>
      </c>
      <c r="BT616" s="0" t="n">
        <f aca="false">9.81*LN(AH616)+30.6</f>
        <v>58.3359466311238</v>
      </c>
      <c r="BU616" s="0" t="str">
        <f aca="false">IF(BT616&lt;30, "Clean water", IF(AND(BT616&gt;=30, BT616&lt;40), "Hypolimia", IF(AND(BT616&gt;=40,BT616&lt;50), "Mesotrophic", IF(AND(BT616&gt;=50, BT616&lt;70), "Eutrophic", IF(BT616&gt;70,"Hypertrophic")))))</f>
        <v>Eutrophic</v>
      </c>
      <c r="BW616" s="0" t="str">
        <f aca="false">IF(G616/H616&gt;=1, "PLS CHECK", "")</f>
        <v/>
      </c>
      <c r="BX616" s="0" t="str">
        <f aca="false">IF(AC616/J616&gt;=1, "PLS CHECK", "")</f>
        <v/>
      </c>
      <c r="BY616" s="0" t="str">
        <f aca="false">IF(AE616/J616&gt;=1, "PLS CHECK", "")</f>
        <v/>
      </c>
      <c r="BZ616" s="0" t="str">
        <f aca="false">IF(AD616/J616&gt;=1, "PLS CHECK", "")</f>
        <v/>
      </c>
      <c r="CA616" s="0" t="str">
        <f aca="false">IF(AF616/K616&gt;=1, "PLS CHECK", "")</f>
        <v/>
      </c>
      <c r="CB616" s="0" t="str">
        <f aca="false">IF(AG616/K616&gt;=1, "PLS CHECK", "")</f>
        <v/>
      </c>
    </row>
    <row r="617" customFormat="false" ht="12.5" hidden="false" customHeight="false" outlineLevel="0" collapsed="false">
      <c r="A617" s="0" t="n">
        <v>614</v>
      </c>
      <c r="B617" s="15" t="s">
        <v>79</v>
      </c>
      <c r="C617" s="16" t="s">
        <v>80</v>
      </c>
      <c r="D617" s="0" t="s">
        <v>161</v>
      </c>
      <c r="E617" s="0" t="n">
        <v>7.5</v>
      </c>
      <c r="F617" s="0" t="n">
        <v>9.7</v>
      </c>
      <c r="G617" s="0" t="n">
        <v>1.2</v>
      </c>
      <c r="H617" s="0" t="n">
        <v>4.8</v>
      </c>
      <c r="I617" s="0" t="n">
        <v>15.8</v>
      </c>
      <c r="J617" s="0" t="n">
        <v>3.224</v>
      </c>
      <c r="K617" s="0" t="n">
        <v>0.097</v>
      </c>
      <c r="L617" s="0" t="n">
        <v>2.8</v>
      </c>
      <c r="M617" s="0" t="n">
        <v>23.9</v>
      </c>
      <c r="N617" s="0" t="n">
        <v>0</v>
      </c>
      <c r="O617" s="37"/>
      <c r="P617" s="0" t="n">
        <v>16380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0</v>
      </c>
      <c r="V617" s="0" t="n">
        <v>0</v>
      </c>
      <c r="AC617" s="0" t="n">
        <v>2.964</v>
      </c>
      <c r="AD617" s="0" t="n">
        <v>0.134</v>
      </c>
      <c r="AE617" s="0" t="n">
        <v>2.431</v>
      </c>
      <c r="AF617" s="0" t="n">
        <v>0.049</v>
      </c>
      <c r="AG617" s="0" t="n">
        <v>0.036</v>
      </c>
      <c r="AH617" s="0" t="n">
        <v>10.7</v>
      </c>
      <c r="AJ617" s="0" t="n">
        <v>8860</v>
      </c>
      <c r="AP617" s="0" t="n">
        <v>0</v>
      </c>
      <c r="AY617" s="0" t="n">
        <v>0</v>
      </c>
      <c r="BD617" s="0" t="n">
        <v>1762.789</v>
      </c>
      <c r="BF617" s="0" t="n">
        <f aca="false">IF(E617&lt;11,-3.6797*E617^2+48.115*E617-53.83,280.92*EXP(-0.2027*E617))</f>
        <v>100.049375</v>
      </c>
      <c r="BG617" s="0" t="n">
        <f aca="false">32.208*LN(F617)+21.438</f>
        <v>94.6186305204847</v>
      </c>
      <c r="BH617" s="0" t="n">
        <f aca="false">IF(G617&lt;=2, -10*G617+100, 88.958*EXP(-0.0755*G617))</f>
        <v>88</v>
      </c>
      <c r="BI617" s="0" t="n">
        <f aca="false">IF(I617&lt;=100, 0.0053*(I617)^2-1.0332*I617+100.76, 122.82*EXP(-0.0092*I617))</f>
        <v>85.758532</v>
      </c>
      <c r="BJ617" s="0" t="n">
        <f aca="false">IF(P617&lt;=1000, -6.942*LN(P617)+107.59, -36.304*LN(P617)+310.72)</f>
        <v>-41.5673490393059</v>
      </c>
      <c r="BK617" s="0" t="e">
        <f aca="false">BF617^0.04*BG617^0.22*BH617^0.51*BI617^0.06*BJ617^0.17</f>
        <v>#NUM!</v>
      </c>
      <c r="BL617" s="0" t="e">
        <f aca="false">IF(BK617&gt;=90, "Very Good", IF(BK617&gt;=80, "Good", IF(BK617&gt;=70, "Slightly Good", IF(BK617&gt;=60, "Average", IF(BK617&gt;=50, "Slightly Poor", IF(BK617&gt;=40, "Poor", "Very Poor"))))))</f>
        <v>#NUM!</v>
      </c>
      <c r="BM617" s="0" t="n">
        <f aca="false">IF(P617&lt;=1000, -6.942*LN(P617)+107.59, IF(AND(P617&gt;1000, P617&lt;=5213),-36.304*LN(P617)+310.72, IF(P617&gt;5213, 10)))</f>
        <v>10</v>
      </c>
      <c r="BN617" s="0" t="n">
        <f aca="false">BF617^0.04*BG617^0.22*BH617^0.51*BI617^0.06*BM617^0.17</f>
        <v>62.0020777013229</v>
      </c>
      <c r="BO617" s="0" t="str">
        <f aca="false">IF(BN617&gt;=90, "Very Good", IF(BN617&gt;=80, "Good", IF(BN617&gt;=70, "Slightly Good", IF(BN617&gt;=60, "Average", IF(BN617&gt;=50, "Slightly Poor", IF(BN617&gt;=40, "Poor", "Very Poor"))))))</f>
        <v>Average</v>
      </c>
      <c r="BP617" s="0" t="n">
        <f aca="false">IF(AJ617&lt;=1000, -6.942*LN(AJ617)+107.59, IF(AND(AJ617&gt;1000, AJ617&lt;=5213),-36.304*LN(AJ617)+310.72, IF(AJ617&gt;5213, 10)))</f>
        <v>10</v>
      </c>
      <c r="BQ617" s="0" t="n">
        <f aca="false">BF617^0.04*BG617^0.22*BH617^0.51*BI617^0.06*BP617^0.17</f>
        <v>62.0020777013229</v>
      </c>
      <c r="BR617" s="0" t="str">
        <f aca="false">IF(BQ617&gt;=90, "Very Good", IF(BQ617&gt;=80, "Good", IF(BQ617&gt;=70, "Slightly Good", IF(BQ617&gt;=60, "Average", IF(BQ617&gt;=50, "Slightly Poor", IF(BQ617&gt;=40, "Poor", "Very Poor"))))))</f>
        <v>Average</v>
      </c>
      <c r="BT617" s="0" t="n">
        <f aca="false">9.81*LN(AH617)+30.6</f>
        <v>53.8520911037997</v>
      </c>
      <c r="BU617" s="0" t="str">
        <f aca="false">IF(BT617&lt;30, "Clean water", IF(AND(BT617&gt;=30, BT617&lt;40), "Hypolimia", IF(AND(BT617&gt;=40,BT617&lt;50), "Mesotrophic", IF(AND(BT617&gt;=50, BT617&lt;70), "Eutrophic", IF(BT617&gt;70,"Hypertrophic")))))</f>
        <v>Eutrophic</v>
      </c>
      <c r="BW617" s="0" t="str">
        <f aca="false">IF(G617/H617&gt;=1, "PLS CHECK", "")</f>
        <v/>
      </c>
      <c r="BX617" s="0" t="str">
        <f aca="false">IF(AC617/J617&gt;=1, "PLS CHECK", "")</f>
        <v/>
      </c>
      <c r="BY617" s="0" t="str">
        <f aca="false">IF(AE617/J617&gt;=1, "PLS CHECK", "")</f>
        <v/>
      </c>
      <c r="BZ617" s="0" t="str">
        <f aca="false">IF(AD617/J617&gt;=1, "PLS CHECK", "")</f>
        <v/>
      </c>
      <c r="CA617" s="0" t="str">
        <f aca="false">IF(AF617/K617&gt;=1, "PLS CHECK", "")</f>
        <v/>
      </c>
      <c r="CB617" s="0" t="str">
        <f aca="false">IF(AG617/K617&gt;=1, "PLS CHECK", "")</f>
        <v/>
      </c>
    </row>
    <row r="618" customFormat="false" ht="12.5" hidden="false" customHeight="false" outlineLevel="0" collapsed="false">
      <c r="A618" s="0" t="n">
        <v>615</v>
      </c>
      <c r="B618" s="15" t="s">
        <v>81</v>
      </c>
      <c r="C618" s="16" t="s">
        <v>82</v>
      </c>
      <c r="D618" s="0" t="s">
        <v>161</v>
      </c>
      <c r="E618" s="0" t="n">
        <v>7.8</v>
      </c>
      <c r="F618" s="0" t="n">
        <v>8.8</v>
      </c>
      <c r="G618" s="37"/>
      <c r="H618" s="0" t="n">
        <v>2.2</v>
      </c>
      <c r="I618" s="37"/>
      <c r="J618" s="0" t="n">
        <v>2.557</v>
      </c>
      <c r="K618" s="0" t="n">
        <v>0.037</v>
      </c>
      <c r="L618" s="0" t="n">
        <v>1.5</v>
      </c>
      <c r="M618" s="0" t="n">
        <v>21.8</v>
      </c>
      <c r="N618" s="0" t="n">
        <v>0</v>
      </c>
      <c r="O618" s="0" t="n">
        <v>198</v>
      </c>
      <c r="P618" s="0" t="n">
        <v>19000</v>
      </c>
      <c r="AC618" s="0" t="n">
        <v>2.386</v>
      </c>
      <c r="AD618" s="0" t="n">
        <v>0.067</v>
      </c>
      <c r="AE618" s="0" t="n">
        <v>2.083</v>
      </c>
      <c r="AF618" s="0" t="n">
        <v>0.023</v>
      </c>
      <c r="AG618" s="0" t="n">
        <v>0.023</v>
      </c>
      <c r="AH618" s="37"/>
      <c r="AJ618" s="0" t="n">
        <v>3100</v>
      </c>
      <c r="BF618" s="0" t="n">
        <f aca="false">IF(E618&lt;11,-3.6797*E618^2+48.115*E618-53.83,280.92*EXP(-0.2027*E618))</f>
        <v>97.5940520000001</v>
      </c>
      <c r="BG618" s="0" t="n">
        <f aca="false">32.208*LN(F618)+21.438</f>
        <v>91.4824034455619</v>
      </c>
      <c r="BH618" s="0" t="n">
        <f aca="false">IF(G618&lt;=2, -10*G618+100, 88.958*EXP(-0.0755*G618))</f>
        <v>100</v>
      </c>
      <c r="BI618" s="0" t="n">
        <f aca="false">IF(I618&lt;=100, 0.0053*(I618)^2-1.0332*I618+100.76, 122.82*EXP(-0.0092*I618))</f>
        <v>100.76</v>
      </c>
      <c r="BJ618" s="0" t="n">
        <f aca="false">IF(P618&lt;=1000, -6.942*LN(P618)+107.59, -36.304*LN(P618)+310.72)</f>
        <v>-46.9540603478259</v>
      </c>
      <c r="BK618" s="0" t="e">
        <f aca="false">BF618^0.04*BG618^0.22*BH618^0.51*BI618^0.06*BJ618^0.17</f>
        <v>#NUM!</v>
      </c>
      <c r="BL618" s="0" t="e">
        <f aca="false">IF(BK618&gt;=90, "Very Good", IF(BK618&gt;=80, "Good", IF(BK618&gt;=70, "Slightly Good", IF(BK618&gt;=60, "Average", IF(BK618&gt;=50, "Slightly Poor", IF(BK618&gt;=40, "Poor", "Very Poor"))))))</f>
        <v>#NUM!</v>
      </c>
      <c r="BM618" s="0" t="n">
        <f aca="false">IF(P618&lt;=1000, -6.942*LN(P618)+107.59, IF(AND(P618&gt;1000, P618&lt;=5213),-36.304*LN(P618)+310.72, IF(P618&gt;5213, 10)))</f>
        <v>10</v>
      </c>
      <c r="BN618" s="0" t="n">
        <f aca="false">BF618^0.04*BG618^0.22*BH618^0.51*BI618^0.06*BM618^0.17</f>
        <v>66.2626023473677</v>
      </c>
      <c r="BO618" s="0" t="str">
        <f aca="false">IF(BN618&gt;=90, "Very Good", IF(BN618&gt;=80, "Good", IF(BN618&gt;=70, "Slightly Good", IF(BN618&gt;=60, "Average", IF(BN618&gt;=50, "Slightly Poor", IF(BN618&gt;=40, "Poor", "Very Poor"))))))</f>
        <v>Average</v>
      </c>
      <c r="BP618" s="0" t="n">
        <f aca="false">IF(AJ618&lt;=1000, -6.942*LN(AJ618)+107.59, IF(AND(AJ618&gt;1000, AJ618&lt;=5213),-36.304*LN(AJ618)+310.72, IF(AJ618&gt;5213, 10)))</f>
        <v>18.8664300962596</v>
      </c>
      <c r="BQ618" s="0" t="n">
        <f aca="false">BF618^0.04*BG618^0.22*BH618^0.51*BI618^0.06*BP618^0.17</f>
        <v>73.8134904137493</v>
      </c>
      <c r="BR618" s="0" t="str">
        <f aca="false">IF(BQ618&gt;=90, "Very Good", IF(BQ618&gt;=80, "Good", IF(BQ618&gt;=70, "Slightly Good", IF(BQ618&gt;=60, "Average", IF(BQ618&gt;=50, "Slightly Poor", IF(BQ618&gt;=40, "Poor", "Very Poor"))))))</f>
        <v>Slightly Good</v>
      </c>
      <c r="BT618" s="0" t="e">
        <f aca="false">9.81*LN(AH618)+30.6</f>
        <v>#VALUE!</v>
      </c>
      <c r="BU618" s="0" t="e">
        <f aca="false">IF(BT618&lt;30, "Clean water", IF(AND(BT618&gt;=30, BT618&lt;40), "Hypolimia", IF(AND(BT618&gt;=40,BT618&lt;50), "Mesotrophic", IF(AND(BT618&gt;=50, BT618&lt;70), "Eutrophic", IF(BT618&gt;70,"Hypertrophic")))))</f>
        <v>#VALUE!</v>
      </c>
      <c r="BW618" s="0" t="str">
        <f aca="false">IF(G618/H618&gt;=1, "PLS CHECK", "")</f>
        <v/>
      </c>
      <c r="BX618" s="0" t="str">
        <f aca="false">IF(AC618/J618&gt;=1, "PLS CHECK", "")</f>
        <v/>
      </c>
      <c r="BY618" s="0" t="str">
        <f aca="false">IF(AE618/J618&gt;=1, "PLS CHECK", "")</f>
        <v/>
      </c>
      <c r="BZ618" s="0" t="str">
        <f aca="false">IF(AD618/J618&gt;=1, "PLS CHECK", "")</f>
        <v/>
      </c>
      <c r="CA618" s="0" t="str">
        <f aca="false">IF(AF618/K618&gt;=1, "PLS CHECK", "")</f>
        <v/>
      </c>
      <c r="CB618" s="0" t="str">
        <f aca="false">IF(AG618/K618&gt;=1, "PLS CHECK", "")</f>
        <v/>
      </c>
    </row>
    <row r="619" customFormat="false" ht="12.5" hidden="false" customHeight="false" outlineLevel="0" collapsed="false">
      <c r="A619" s="0" t="n">
        <v>616</v>
      </c>
      <c r="B619" s="15" t="s">
        <v>83</v>
      </c>
      <c r="C619" s="16" t="s">
        <v>84</v>
      </c>
      <c r="D619" s="0" t="s">
        <v>161</v>
      </c>
      <c r="E619" s="0" t="n">
        <v>7.8</v>
      </c>
      <c r="F619" s="0" t="n">
        <v>8</v>
      </c>
      <c r="G619" s="0" t="n">
        <v>1.5</v>
      </c>
      <c r="H619" s="0" t="n">
        <v>3.9</v>
      </c>
      <c r="I619" s="0" t="n">
        <v>7.2</v>
      </c>
      <c r="J619" s="0" t="n">
        <v>3.235</v>
      </c>
      <c r="K619" s="0" t="n">
        <v>0.058</v>
      </c>
      <c r="L619" s="0" t="n">
        <v>2.3</v>
      </c>
      <c r="M619" s="0" t="n">
        <v>26.5</v>
      </c>
      <c r="N619" s="0" t="n">
        <v>0</v>
      </c>
      <c r="O619" s="0" t="n">
        <v>299</v>
      </c>
      <c r="P619" s="0" t="n">
        <v>21000</v>
      </c>
      <c r="AC619" s="0" t="n">
        <v>3.203</v>
      </c>
      <c r="AD619" s="0" t="n">
        <v>0.192</v>
      </c>
      <c r="AE619" s="0" t="n">
        <v>2.477</v>
      </c>
      <c r="AF619" s="0" t="n">
        <v>0.035</v>
      </c>
      <c r="AG619" s="0" t="n">
        <v>0.028</v>
      </c>
      <c r="AH619" s="0" t="n">
        <v>17.8</v>
      </c>
      <c r="AJ619" s="0" t="n">
        <v>1200</v>
      </c>
      <c r="BF619" s="0" t="n">
        <f aca="false">IF(E619&lt;11,-3.6797*E619^2+48.115*E619-53.83,280.92*EXP(-0.2027*E619))</f>
        <v>97.5940520000001</v>
      </c>
      <c r="BG619" s="0" t="n">
        <f aca="false">32.208*LN(F619)+21.438</f>
        <v>88.4126531744242</v>
      </c>
      <c r="BH619" s="0" t="n">
        <f aca="false">IF(G619&lt;=2, -10*G619+100, 88.958*EXP(-0.0755*G619))</f>
        <v>85</v>
      </c>
      <c r="BI619" s="0" t="n">
        <f aca="false">IF(I619&lt;=100, 0.0053*(I619)^2-1.0332*I619+100.76, 122.82*EXP(-0.0092*I619))</f>
        <v>93.595712</v>
      </c>
      <c r="BJ619" s="0" t="n">
        <f aca="false">IF(P619&lt;=1000, -6.942*LN(P619)+107.59, -36.304*LN(P619)+310.72)</f>
        <v>-50.5874902272786</v>
      </c>
      <c r="BK619" s="0" t="e">
        <f aca="false">BF619^0.04*BG619^0.22*BH619^0.51*BI619^0.06*BJ619^0.17</f>
        <v>#NUM!</v>
      </c>
      <c r="BL619" s="0" t="e">
        <f aca="false">IF(BK619&gt;=90, "Very Good", IF(BK619&gt;=80, "Good", IF(BK619&gt;=70, "Slightly Good", IF(BK619&gt;=60, "Average", IF(BK619&gt;=50, "Slightly Poor", IF(BK619&gt;=40, "Poor", "Very Poor"))))))</f>
        <v>#NUM!</v>
      </c>
      <c r="BM619" s="0" t="n">
        <f aca="false">IF(P619&lt;=1000, -6.942*LN(P619)+107.59, IF(AND(P619&gt;1000, P619&lt;=5213),-36.304*LN(P619)+310.72, IF(P619&gt;5213, 10)))</f>
        <v>10</v>
      </c>
      <c r="BN619" s="0" t="n">
        <f aca="false">BF619^0.04*BG619^0.22*BH619^0.51*BI619^0.06*BM619^0.17</f>
        <v>60.2683242869747</v>
      </c>
      <c r="BO619" s="0" t="str">
        <f aca="false">IF(BN619&gt;=90, "Very Good", IF(BN619&gt;=80, "Good", IF(BN619&gt;=70, "Slightly Good", IF(BN619&gt;=60, "Average", IF(BN619&gt;=50, "Slightly Poor", IF(BN619&gt;=40, "Poor", "Very Poor"))))))</f>
        <v>Average</v>
      </c>
      <c r="BP619" s="0" t="n">
        <f aca="false">IF(AJ619&lt;=1000, -6.942*LN(AJ619)+107.59, IF(AND(AJ619&gt;1000, AJ619&lt;=5213),-36.304*LN(AJ619)+310.72, IF(AJ619&gt;5213, 10)))</f>
        <v>53.3218505539848</v>
      </c>
      <c r="BQ619" s="0" t="n">
        <f aca="false">BF619^0.04*BG619^0.22*BH619^0.51*BI619^0.06*BP619^0.17</f>
        <v>80.1056230576759</v>
      </c>
      <c r="BR619" s="0" t="str">
        <f aca="false">IF(BQ619&gt;=90, "Very Good", IF(BQ619&gt;=80, "Good", IF(BQ619&gt;=70, "Slightly Good", IF(BQ619&gt;=60, "Average", IF(BQ619&gt;=50, "Slightly Poor", IF(BQ619&gt;=40, "Poor", "Very Poor"))))))</f>
        <v>Good</v>
      </c>
      <c r="BT619" s="0" t="n">
        <f aca="false">9.81*LN(AH619)+30.6</f>
        <v>58.8449368660938</v>
      </c>
      <c r="BU619" s="0" t="str">
        <f aca="false">IF(BT619&lt;30, "Clean water", IF(AND(BT619&gt;=30, BT619&lt;40), "Hypolimia", IF(AND(BT619&gt;=40,BT619&lt;50), "Mesotrophic", IF(AND(BT619&gt;=50, BT619&lt;70), "Eutrophic", IF(BT619&gt;70,"Hypertrophic")))))</f>
        <v>Eutrophic</v>
      </c>
      <c r="BW619" s="0" t="str">
        <f aca="false">IF(G619/H619&gt;=1, "PLS CHECK", "")</f>
        <v/>
      </c>
      <c r="BX619" s="0" t="str">
        <f aca="false">IF(AC619/J619&gt;=1, "PLS CHECK", "")</f>
        <v/>
      </c>
      <c r="BY619" s="0" t="str">
        <f aca="false">IF(AE619/J619&gt;=1, "PLS CHECK", "")</f>
        <v/>
      </c>
      <c r="BZ619" s="0" t="str">
        <f aca="false">IF(AD619/J619&gt;=1, "PLS CHECK", "")</f>
        <v/>
      </c>
      <c r="CA619" s="0" t="str">
        <f aca="false">IF(AF619/K619&gt;=1, "PLS CHECK", "")</f>
        <v/>
      </c>
      <c r="CB619" s="0" t="str">
        <f aca="false">IF(AG619/K619&gt;=1, "PLS CHECK", "")</f>
        <v/>
      </c>
    </row>
    <row r="620" customFormat="false" ht="12.5" hidden="false" customHeight="false" outlineLevel="0" collapsed="false">
      <c r="A620" s="0" t="n">
        <v>617</v>
      </c>
      <c r="B620" s="15" t="s">
        <v>133</v>
      </c>
      <c r="C620" s="16" t="s">
        <v>134</v>
      </c>
      <c r="D620" s="0" t="s">
        <v>161</v>
      </c>
      <c r="E620" s="0" t="n">
        <v>8.4</v>
      </c>
      <c r="F620" s="0" t="n">
        <v>9.3</v>
      </c>
      <c r="G620" s="0" t="n">
        <v>2.9</v>
      </c>
      <c r="H620" s="0" t="n">
        <v>6.4</v>
      </c>
      <c r="I620" s="37"/>
      <c r="J620" s="0" t="n">
        <v>6.27</v>
      </c>
      <c r="K620" s="37"/>
      <c r="L620" s="0" t="n">
        <v>3.3</v>
      </c>
      <c r="M620" s="0" t="n">
        <v>27</v>
      </c>
      <c r="O620" s="37"/>
      <c r="BD620" s="0" t="n">
        <v>0.465</v>
      </c>
      <c r="BF620" s="0" t="n">
        <f aca="false">IF(E620&lt;11,-3.6797*E620^2+48.115*E620-53.83,280.92*EXP(-0.2027*E620))</f>
        <v>90.6963680000001</v>
      </c>
      <c r="BG620" s="0" t="n">
        <f aca="false">32.208*LN(F620)+21.438</f>
        <v>93.2623038003278</v>
      </c>
      <c r="BH620" s="0" t="n">
        <f aca="false">IF(G620&lt;=2, -10*G620+100, 88.958*EXP(-0.0755*G620))</f>
        <v>71.4654665875093</v>
      </c>
      <c r="BI620" s="0" t="n">
        <f aca="false">IF(I620&lt;=100, 0.0053*(I620)^2-1.0332*I620+100.76, 122.82*EXP(-0.0092*I620))</f>
        <v>100.76</v>
      </c>
      <c r="BJ620" s="0" t="e">
        <f aca="false">IF(P620&lt;=1000, -6.942*LN(P620)+107.59, -36.304*LN(P620)+310.72)</f>
        <v>#VALUE!</v>
      </c>
      <c r="BK620" s="0" t="e">
        <f aca="false">BF620^0.04*BG620^0.22*BH620^0.51*BI620^0.06*BJ620^0.17</f>
        <v>#VALUE!</v>
      </c>
      <c r="BL620" s="0" t="e">
        <f aca="false">IF(BK620&gt;=90, "Very Good", IF(BK620&gt;=80, "Good", IF(BK620&gt;=70, "Slightly Good", IF(BK620&gt;=60, "Average", IF(BK620&gt;=50, "Slightly Poor", IF(BK620&gt;=40, "Poor", "Very Poor"))))))</f>
        <v>#VALUE!</v>
      </c>
      <c r="BM620" s="0" t="e">
        <f aca="false">IF(P620&lt;=1000, -6.942*LN(P620)+107.59, IF(AND(P620&gt;1000, P620&lt;=5213),-36.304*LN(P620)+310.72, IF(P620&gt;5213, 10)))</f>
        <v>#VALUE!</v>
      </c>
      <c r="BN620" s="0" t="e">
        <f aca="false">BF620^0.04*BG620^0.22*BH620^0.51*BI620^0.06*BM620^0.17</f>
        <v>#VALUE!</v>
      </c>
      <c r="BO620" s="0" t="e">
        <f aca="false">IF(BN620&gt;=90, "Very Good", IF(BN620&gt;=80, "Good", IF(BN620&gt;=70, "Slightly Good", IF(BN620&gt;=60, "Average", IF(BN620&gt;=50, "Slightly Poor", IF(BN620&gt;=40, "Poor", "Very Poor"))))))</f>
        <v>#VALUE!</v>
      </c>
      <c r="BP620" s="0" t="e">
        <f aca="false">IF(AJ620&lt;=1000, -6.942*LN(AJ620)+107.59, IF(AND(AJ620&gt;1000, AJ620&lt;=5213),-36.304*LN(AJ620)+310.72, IF(AJ620&gt;5213, 10)))</f>
        <v>#VALUE!</v>
      </c>
      <c r="BQ620" s="0" t="e">
        <f aca="false">BF620^0.04*BG620^0.22*BH620^0.51*BI620^0.06*BP620^0.17</f>
        <v>#VALUE!</v>
      </c>
      <c r="BR620" s="0" t="e">
        <f aca="false">IF(BQ620&gt;=90, "Very Good", IF(BQ620&gt;=80, "Good", IF(BQ620&gt;=70, "Slightly Good", IF(BQ620&gt;=60, "Average", IF(BQ620&gt;=50, "Slightly Poor", IF(BQ620&gt;=40, "Poor", "Very Poor"))))))</f>
        <v>#VALUE!</v>
      </c>
      <c r="BT620" s="0" t="e">
        <f aca="false">9.81*LN(AH620)+30.6</f>
        <v>#VALUE!</v>
      </c>
      <c r="BU620" s="0" t="e">
        <f aca="false">IF(BT620&lt;30, "Clean water", IF(AND(BT620&gt;=30, BT620&lt;40), "Hypolimia", IF(AND(BT620&gt;=40,BT620&lt;50), "Mesotrophic", IF(AND(BT620&gt;=50, BT620&lt;70), "Eutrophic", IF(BT620&gt;70,"Hypertrophic")))))</f>
        <v>#VALUE!</v>
      </c>
      <c r="BW620" s="0" t="str">
        <f aca="false">IF(G620/H620&gt;=1, "PLS CHECK", "")</f>
        <v/>
      </c>
      <c r="BX620" s="0" t="str">
        <f aca="false">IF(AC620/J620&gt;=1, "PLS CHECK", "")</f>
        <v/>
      </c>
      <c r="BY620" s="0" t="str">
        <f aca="false">IF(AE620/J620&gt;=1, "PLS CHECK", "")</f>
        <v/>
      </c>
      <c r="BZ620" s="0" t="str">
        <f aca="false">IF(AD620/J620&gt;=1, "PLS CHECK", "")</f>
        <v/>
      </c>
      <c r="CA620" s="0" t="e">
        <f aca="false">IF(AF620/K620&gt;=1, "PLS CHECK", "")</f>
        <v>#DIV/0!</v>
      </c>
      <c r="CB620" s="0" t="e">
        <f aca="false">IF(AG620/K620&gt;=1, "PLS CHECK", "")</f>
        <v>#DIV/0!</v>
      </c>
    </row>
    <row r="621" customFormat="false" ht="12.5" hidden="false" customHeight="false" outlineLevel="0" collapsed="false">
      <c r="A621" s="0" t="n">
        <v>618</v>
      </c>
      <c r="B621" s="15" t="s">
        <v>85</v>
      </c>
      <c r="C621" s="16" t="s">
        <v>86</v>
      </c>
      <c r="D621" s="0" t="s">
        <v>161</v>
      </c>
      <c r="E621" s="0" t="n">
        <v>7.5</v>
      </c>
      <c r="F621" s="0" t="n">
        <v>7.5</v>
      </c>
      <c r="G621" s="0" t="n">
        <v>1</v>
      </c>
      <c r="H621" s="0" t="n">
        <v>4.5</v>
      </c>
      <c r="I621" s="0" t="n">
        <v>6.4</v>
      </c>
      <c r="J621" s="0" t="n">
        <v>5.792</v>
      </c>
      <c r="K621" s="0" t="n">
        <v>0.108</v>
      </c>
      <c r="L621" s="0" t="n">
        <v>2.9</v>
      </c>
      <c r="M621" s="0" t="n">
        <v>22.9</v>
      </c>
      <c r="N621" s="0" t="n">
        <v>0</v>
      </c>
      <c r="O621" s="0" t="n">
        <v>496</v>
      </c>
      <c r="P621" s="0" t="n">
        <v>29000</v>
      </c>
      <c r="AC621" s="0" t="n">
        <v>5.599</v>
      </c>
      <c r="AD621" s="0" t="n">
        <v>0.148</v>
      </c>
      <c r="AE621" s="0" t="n">
        <v>4.746</v>
      </c>
      <c r="AF621" s="0" t="n">
        <v>0.073</v>
      </c>
      <c r="AG621" s="0" t="n">
        <v>0.064</v>
      </c>
      <c r="AH621" s="0" t="n">
        <v>7.7</v>
      </c>
      <c r="AJ621" s="0" t="n">
        <v>800</v>
      </c>
      <c r="BF621" s="0" t="n">
        <f aca="false">IF(E621&lt;11,-3.6797*E621^2+48.115*E621-53.83,280.92*EXP(-0.2027*E621))</f>
        <v>100.049375</v>
      </c>
      <c r="BG621" s="0" t="n">
        <f aca="false">32.208*LN(F621)+21.438</f>
        <v>86.3339964856253</v>
      </c>
      <c r="BH621" s="0" t="n">
        <f aca="false">IF(G621&lt;=2, -10*G621+100, 88.958*EXP(-0.0755*G621))</f>
        <v>90</v>
      </c>
      <c r="BI621" s="0" t="n">
        <f aca="false">IF(I621&lt;=100, 0.0053*(I621)^2-1.0332*I621+100.76, 122.82*EXP(-0.0092*I621))</f>
        <v>94.364608</v>
      </c>
      <c r="BJ621" s="0" t="n">
        <f aca="false">IF(P621&lt;=1000, -6.942*LN(P621)+107.59, -36.304*LN(P621)+310.72)</f>
        <v>-62.3054554599964</v>
      </c>
      <c r="BK621" s="0" t="e">
        <f aca="false">BF621^0.04*BG621^0.22*BH621^0.51*BI621^0.06*BJ621^0.17</f>
        <v>#NUM!</v>
      </c>
      <c r="BL621" s="0" t="e">
        <f aca="false">IF(BK621&gt;=90, "Very Good", IF(BK621&gt;=80, "Good", IF(BK621&gt;=70, "Slightly Good", IF(BK621&gt;=60, "Average", IF(BK621&gt;=50, "Slightly Poor", IF(BK621&gt;=40, "Poor", "Very Poor"))))))</f>
        <v>#NUM!</v>
      </c>
      <c r="BM621" s="0" t="n">
        <f aca="false">IF(P621&lt;=1000, -6.942*LN(P621)+107.59, IF(AND(P621&gt;1000, P621&lt;=5213),-36.304*LN(P621)+310.72, IF(P621&gt;5213, 10)))</f>
        <v>10</v>
      </c>
      <c r="BN621" s="0" t="n">
        <f aca="false">BF621^0.04*BG621^0.22*BH621^0.51*BI621^0.06*BM621^0.17</f>
        <v>61.8188340079838</v>
      </c>
      <c r="BO621" s="0" t="str">
        <f aca="false">IF(BN621&gt;=90, "Very Good", IF(BN621&gt;=80, "Good", IF(BN621&gt;=70, "Slightly Good", IF(BN621&gt;=60, "Average", IF(BN621&gt;=50, "Slightly Poor", IF(BN621&gt;=40, "Poor", "Very Poor"))))))</f>
        <v>Average</v>
      </c>
      <c r="BP621" s="0" t="n">
        <f aca="false">IF(AJ621&lt;=1000, -6.942*LN(AJ621)+107.59, IF(AND(AJ621&gt;1000, AJ621&lt;=5213),-36.304*LN(AJ621)+310.72, IF(AJ621&gt;5213, 10)))</f>
        <v>61.1854253865293</v>
      </c>
      <c r="BQ621" s="0" t="n">
        <f aca="false">BF621^0.04*BG621^0.22*BH621^0.51*BI621^0.06*BP621^0.17</f>
        <v>84.1106456326183</v>
      </c>
      <c r="BR621" s="0" t="str">
        <f aca="false">IF(BQ621&gt;=90, "Very Good", IF(BQ621&gt;=80, "Good", IF(BQ621&gt;=70, "Slightly Good", IF(BQ621&gt;=60, "Average", IF(BQ621&gt;=50, "Slightly Poor", IF(BQ621&gt;=40, "Poor", "Very Poor"))))))</f>
        <v>Good</v>
      </c>
      <c r="BT621" s="0" t="n">
        <f aca="false">9.81*LN(AH621)+30.6</f>
        <v>50.6243714261131</v>
      </c>
      <c r="BU621" s="0" t="str">
        <f aca="false">IF(BT621&lt;30, "Clean water", IF(AND(BT621&gt;=30, BT621&lt;40), "Hypolimia", IF(AND(BT621&gt;=40,BT621&lt;50), "Mesotrophic", IF(AND(BT621&gt;=50, BT621&lt;70), "Eutrophic", IF(BT621&gt;70,"Hypertrophic")))))</f>
        <v>Eutrophic</v>
      </c>
      <c r="BW621" s="0" t="str">
        <f aca="false">IF(G621/H621&gt;=1, "PLS CHECK", "")</f>
        <v/>
      </c>
      <c r="BX621" s="0" t="str">
        <f aca="false">IF(AC621/J621&gt;=1, "PLS CHECK", "")</f>
        <v/>
      </c>
      <c r="BY621" s="0" t="str">
        <f aca="false">IF(AE621/J621&gt;=1, "PLS CHECK", "")</f>
        <v/>
      </c>
      <c r="BZ621" s="0" t="str">
        <f aca="false">IF(AD621/J621&gt;=1, "PLS CHECK", "")</f>
        <v/>
      </c>
      <c r="CA621" s="0" t="str">
        <f aca="false">IF(AF621/K621&gt;=1, "PLS CHECK", "")</f>
        <v/>
      </c>
      <c r="CB621" s="0" t="str">
        <f aca="false">IF(AG621/K621&gt;=1, "PLS CHECK", "")</f>
        <v/>
      </c>
    </row>
    <row r="622" customFormat="false" ht="12.5" hidden="false" customHeight="false" outlineLevel="0" collapsed="false">
      <c r="A622" s="0" t="n">
        <v>619</v>
      </c>
      <c r="B622" s="15" t="s">
        <v>135</v>
      </c>
      <c r="C622" s="16" t="s">
        <v>136</v>
      </c>
      <c r="D622" s="0" t="s">
        <v>161</v>
      </c>
      <c r="E622" s="0" t="n">
        <v>7.9</v>
      </c>
      <c r="F622" s="37"/>
      <c r="G622" s="0" t="n">
        <v>2.6</v>
      </c>
      <c r="H622" s="0" t="n">
        <v>7.6</v>
      </c>
      <c r="I622" s="0" t="n">
        <v>18</v>
      </c>
      <c r="J622" s="0" t="n">
        <v>5.252</v>
      </c>
      <c r="K622" s="0" t="n">
        <v>0.147</v>
      </c>
      <c r="L622" s="37"/>
      <c r="M622" s="0" t="n">
        <v>25.6</v>
      </c>
      <c r="O622" s="0" t="n">
        <v>445</v>
      </c>
      <c r="BD622" s="0" t="n">
        <v>1.365</v>
      </c>
      <c r="BF622" s="0" t="n">
        <f aca="false">IF(E622&lt;11,-3.6797*E622^2+48.115*E622-53.83,280.92*EXP(-0.2027*E622))</f>
        <v>96.6284230000001</v>
      </c>
      <c r="BG622" s="0" t="e">
        <f aca="false">32.208*LN(F622)+21.438</f>
        <v>#VALUE!</v>
      </c>
      <c r="BH622" s="0" t="n">
        <f aca="false">IF(G622&lt;=2, -10*G622+100, 88.958*EXP(-0.0755*G622))</f>
        <v>73.1026302934667</v>
      </c>
      <c r="BI622" s="0" t="n">
        <f aca="false">IF(I622&lt;=100, 0.0053*(I622)^2-1.0332*I622+100.76, 122.82*EXP(-0.0092*I622))</f>
        <v>83.8796</v>
      </c>
      <c r="BJ622" s="0" t="e">
        <f aca="false">IF(P622&lt;=1000, -6.942*LN(P622)+107.59, -36.304*LN(P622)+310.72)</f>
        <v>#VALUE!</v>
      </c>
      <c r="BK622" s="0" t="e">
        <f aca="false">BF622^0.04*BG622^0.22*BH622^0.51*BI622^0.06*BJ622^0.17</f>
        <v>#VALUE!</v>
      </c>
      <c r="BL622" s="0" t="e">
        <f aca="false">IF(BK622&gt;=90, "Very Good", IF(BK622&gt;=80, "Good", IF(BK622&gt;=70, "Slightly Good", IF(BK622&gt;=60, "Average", IF(BK622&gt;=50, "Slightly Poor", IF(BK622&gt;=40, "Poor", "Very Poor"))))))</f>
        <v>#VALUE!</v>
      </c>
      <c r="BM622" s="0" t="e">
        <f aca="false">IF(P622&lt;=1000, -6.942*LN(P622)+107.59, IF(AND(P622&gt;1000, P622&lt;=5213),-36.304*LN(P622)+310.72, IF(P622&gt;5213, 10)))</f>
        <v>#VALUE!</v>
      </c>
      <c r="BN622" s="0" t="e">
        <f aca="false">BF622^0.04*BG622^0.22*BH622^0.51*BI622^0.06*BM622^0.17</f>
        <v>#VALUE!</v>
      </c>
      <c r="BO622" s="0" t="e">
        <f aca="false">IF(BN622&gt;=90, "Very Good", IF(BN622&gt;=80, "Good", IF(BN622&gt;=70, "Slightly Good", IF(BN622&gt;=60, "Average", IF(BN622&gt;=50, "Slightly Poor", IF(BN622&gt;=40, "Poor", "Very Poor"))))))</f>
        <v>#VALUE!</v>
      </c>
      <c r="BP622" s="0" t="e">
        <f aca="false">IF(AJ622&lt;=1000, -6.942*LN(AJ622)+107.59, IF(AND(AJ622&gt;1000, AJ622&lt;=5213),-36.304*LN(AJ622)+310.72, IF(AJ622&gt;5213, 10)))</f>
        <v>#VALUE!</v>
      </c>
      <c r="BQ622" s="0" t="e">
        <f aca="false">BF622^0.04*BG622^0.22*BH622^0.51*BI622^0.06*BP622^0.17</f>
        <v>#VALUE!</v>
      </c>
      <c r="BR622" s="0" t="e">
        <f aca="false">IF(BQ622&gt;=90, "Very Good", IF(BQ622&gt;=80, "Good", IF(BQ622&gt;=70, "Slightly Good", IF(BQ622&gt;=60, "Average", IF(BQ622&gt;=50, "Slightly Poor", IF(BQ622&gt;=40, "Poor", "Very Poor"))))))</f>
        <v>#VALUE!</v>
      </c>
      <c r="BT622" s="0" t="e">
        <f aca="false">9.81*LN(AH622)+30.6</f>
        <v>#VALUE!</v>
      </c>
      <c r="BU622" s="0" t="e">
        <f aca="false">IF(BT622&lt;30, "Clean water", IF(AND(BT622&gt;=30, BT622&lt;40), "Hypolimia", IF(AND(BT622&gt;=40,BT622&lt;50), "Mesotrophic", IF(AND(BT622&gt;=50, BT622&lt;70), "Eutrophic", IF(BT622&gt;70,"Hypertrophic")))))</f>
        <v>#VALUE!</v>
      </c>
      <c r="BW622" s="0" t="str">
        <f aca="false">IF(G622/H622&gt;=1, "PLS CHECK", "")</f>
        <v/>
      </c>
      <c r="BX622" s="0" t="str">
        <f aca="false">IF(AC622/J622&gt;=1, "PLS CHECK", "")</f>
        <v/>
      </c>
      <c r="BY622" s="0" t="str">
        <f aca="false">IF(AE622/J622&gt;=1, "PLS CHECK", "")</f>
        <v/>
      </c>
      <c r="BZ622" s="0" t="str">
        <f aca="false">IF(AD622/J622&gt;=1, "PLS CHECK", "")</f>
        <v/>
      </c>
      <c r="CA622" s="0" t="str">
        <f aca="false">IF(AF622/K622&gt;=1, "PLS CHECK", "")</f>
        <v/>
      </c>
      <c r="CB622" s="0" t="str">
        <f aca="false">IF(AG622/K622&gt;=1, "PLS CHECK", "")</f>
        <v/>
      </c>
    </row>
    <row r="623" customFormat="false" ht="12.5" hidden="false" customHeight="false" outlineLevel="0" collapsed="false">
      <c r="A623" s="0" t="n">
        <v>620</v>
      </c>
      <c r="B623" s="15" t="s">
        <v>87</v>
      </c>
      <c r="C623" s="16" t="s">
        <v>88</v>
      </c>
      <c r="D623" s="0" t="s">
        <v>161</v>
      </c>
      <c r="E623" s="0" t="n">
        <v>7.6</v>
      </c>
      <c r="F623" s="0" t="n">
        <v>8.2</v>
      </c>
      <c r="G623" s="0" t="n">
        <v>1.6</v>
      </c>
      <c r="H623" s="0" t="n">
        <v>4.1</v>
      </c>
      <c r="I623" s="0" t="n">
        <v>10</v>
      </c>
      <c r="J623" s="0" t="n">
        <v>3.072</v>
      </c>
      <c r="K623" s="0" t="n">
        <v>0.062</v>
      </c>
      <c r="L623" s="0" t="n">
        <v>2.3</v>
      </c>
      <c r="M623" s="0" t="n">
        <v>26.5</v>
      </c>
      <c r="N623" s="0" t="n">
        <v>0</v>
      </c>
      <c r="O623" s="0" t="n">
        <v>239</v>
      </c>
      <c r="P623" s="0" t="n">
        <v>23000</v>
      </c>
      <c r="AC623" s="0" t="n">
        <v>2.944</v>
      </c>
      <c r="AD623" s="0" t="n">
        <v>0.216</v>
      </c>
      <c r="AE623" s="0" t="n">
        <v>2.34</v>
      </c>
      <c r="AF623" s="0" t="n">
        <v>0.03</v>
      </c>
      <c r="AG623" s="0" t="n">
        <v>0.028</v>
      </c>
      <c r="AH623" s="0" t="n">
        <v>21.2</v>
      </c>
      <c r="AJ623" s="0" t="n">
        <v>800</v>
      </c>
      <c r="BF623" s="0" t="n">
        <f aca="false">IF(E623&lt;11,-3.6797*E623^2+48.115*E623-53.83,280.92*EXP(-0.2027*E623))</f>
        <v>99.304528</v>
      </c>
      <c r="BG623" s="0" t="n">
        <f aca="false">32.208*LN(F623)+21.438</f>
        <v>89.2079528407348</v>
      </c>
      <c r="BH623" s="0" t="n">
        <f aca="false">IF(G623&lt;=2, -10*G623+100, 88.958*EXP(-0.0755*G623))</f>
        <v>84</v>
      </c>
      <c r="BI623" s="0" t="n">
        <f aca="false">IF(I623&lt;=100, 0.0053*(I623)^2-1.0332*I623+100.76, 122.82*EXP(-0.0092*I623))</f>
        <v>90.958</v>
      </c>
      <c r="BJ623" s="0" t="n">
        <f aca="false">IF(P623&lt;=1000, -6.942*LN(P623)+107.59, -36.304*LN(P623)+310.72)</f>
        <v>-53.8901296632594</v>
      </c>
      <c r="BK623" s="0" t="e">
        <f aca="false">BF623^0.04*BG623^0.22*BH623^0.51*BI623^0.06*BJ623^0.17</f>
        <v>#NUM!</v>
      </c>
      <c r="BL623" s="0" t="e">
        <f aca="false">IF(BK623&gt;=90, "Very Good", IF(BK623&gt;=80, "Good", IF(BK623&gt;=70, "Slightly Good", IF(BK623&gt;=60, "Average", IF(BK623&gt;=50, "Slightly Poor", IF(BK623&gt;=40, "Poor", "Very Poor"))))))</f>
        <v>#NUM!</v>
      </c>
      <c r="BM623" s="0" t="n">
        <f aca="false">IF(P623&lt;=1000, -6.942*LN(P623)+107.59, IF(AND(P623&gt;1000, P623&lt;=5213),-36.304*LN(P623)+310.72, IF(P623&gt;5213, 10)))</f>
        <v>10</v>
      </c>
      <c r="BN623" s="0" t="n">
        <f aca="false">BF623^0.04*BG623^0.22*BH623^0.51*BI623^0.06*BM623^0.17</f>
        <v>59.9625975779031</v>
      </c>
      <c r="BO623" s="0" t="str">
        <f aca="false">IF(BN623&gt;=90, "Very Good", IF(BN623&gt;=80, "Good", IF(BN623&gt;=70, "Slightly Good", IF(BN623&gt;=60, "Average", IF(BN623&gt;=50, "Slightly Poor", IF(BN623&gt;=40, "Poor", "Very Poor"))))))</f>
        <v>Slightly Poor</v>
      </c>
      <c r="BP623" s="0" t="n">
        <f aca="false">IF(AJ623&lt;=1000, -6.942*LN(AJ623)+107.59, IF(AND(AJ623&gt;1000, AJ623&lt;=5213),-36.304*LN(AJ623)+310.72, IF(AJ623&gt;5213, 10)))</f>
        <v>61.1854253865293</v>
      </c>
      <c r="BQ623" s="0" t="n">
        <f aca="false">BF623^0.04*BG623^0.22*BH623^0.51*BI623^0.06*BP623^0.17</f>
        <v>81.58505214503</v>
      </c>
      <c r="BR623" s="0" t="str">
        <f aca="false">IF(BQ623&gt;=90, "Very Good", IF(BQ623&gt;=80, "Good", IF(BQ623&gt;=70, "Slightly Good", IF(BQ623&gt;=60, "Average", IF(BQ623&gt;=50, "Slightly Poor", IF(BQ623&gt;=40, "Poor", "Very Poor"))))))</f>
        <v>Good</v>
      </c>
      <c r="BT623" s="0" t="n">
        <f aca="false">9.81*LN(AH623)+30.6</f>
        <v>60.5597515922609</v>
      </c>
      <c r="BU623" s="0" t="str">
        <f aca="false">IF(BT623&lt;30, "Clean water", IF(AND(BT623&gt;=30, BT623&lt;40), "Hypolimia", IF(AND(BT623&gt;=40,BT623&lt;50), "Mesotrophic", IF(AND(BT623&gt;=50, BT623&lt;70), "Eutrophic", IF(BT623&gt;70,"Hypertrophic")))))</f>
        <v>Eutrophic</v>
      </c>
      <c r="BW623" s="0" t="str">
        <f aca="false">IF(G623/H623&gt;=1, "PLS CHECK", "")</f>
        <v/>
      </c>
      <c r="BX623" s="0" t="str">
        <f aca="false">IF(AC623/J623&gt;=1, "PLS CHECK", "")</f>
        <v/>
      </c>
      <c r="BY623" s="0" t="str">
        <f aca="false">IF(AE623/J623&gt;=1, "PLS CHECK", "")</f>
        <v/>
      </c>
      <c r="BZ623" s="0" t="str">
        <f aca="false">IF(AD623/J623&gt;=1, "PLS CHECK", "")</f>
        <v/>
      </c>
      <c r="CA623" s="0" t="str">
        <f aca="false">IF(AF623/K623&gt;=1, "PLS CHECK", "")</f>
        <v/>
      </c>
      <c r="CB623" s="0" t="str">
        <f aca="false">IF(AG623/K623&gt;=1, "PLS CHECK", "")</f>
        <v/>
      </c>
    </row>
    <row r="624" customFormat="false" ht="12.5" hidden="false" customHeight="false" outlineLevel="0" collapsed="false">
      <c r="A624" s="0" t="n">
        <v>621</v>
      </c>
      <c r="B624" s="15" t="s">
        <v>89</v>
      </c>
      <c r="C624" s="16" t="s">
        <v>90</v>
      </c>
      <c r="D624" s="0" t="s">
        <v>161</v>
      </c>
      <c r="E624" s="0" t="n">
        <v>7.5</v>
      </c>
      <c r="F624" s="37"/>
      <c r="G624" s="0" t="n">
        <v>1</v>
      </c>
      <c r="H624" s="0" t="n">
        <v>3</v>
      </c>
      <c r="I624" s="0" t="n">
        <v>5.2</v>
      </c>
      <c r="J624" s="0" t="n">
        <v>2.91</v>
      </c>
      <c r="K624" s="0" t="n">
        <v>0.083</v>
      </c>
      <c r="L624" s="0" t="n">
        <v>2.4</v>
      </c>
      <c r="M624" s="0" t="n">
        <v>21.7</v>
      </c>
      <c r="N624" s="0" t="n">
        <v>0</v>
      </c>
      <c r="O624" s="0" t="n">
        <v>261</v>
      </c>
      <c r="P624" s="0" t="n">
        <v>8000</v>
      </c>
      <c r="AC624" s="0" t="n">
        <v>2.742</v>
      </c>
      <c r="AD624" s="0" t="n">
        <v>0.365</v>
      </c>
      <c r="AE624" s="0" t="n">
        <v>1.944</v>
      </c>
      <c r="AF624" s="0" t="n">
        <v>0.063</v>
      </c>
      <c r="AG624" s="0" t="n">
        <v>0.055</v>
      </c>
      <c r="AH624" s="0" t="n">
        <v>2.9</v>
      </c>
      <c r="AJ624" s="0" t="n">
        <v>400</v>
      </c>
      <c r="BF624" s="0" t="n">
        <f aca="false">IF(E624&lt;11,-3.6797*E624^2+48.115*E624-53.83,280.92*EXP(-0.2027*E624))</f>
        <v>100.049375</v>
      </c>
      <c r="BG624" s="0" t="e">
        <f aca="false">32.208*LN(F624)+21.438</f>
        <v>#VALUE!</v>
      </c>
      <c r="BH624" s="0" t="n">
        <f aca="false">IF(G624&lt;=2, -10*G624+100, 88.958*EXP(-0.0755*G624))</f>
        <v>90</v>
      </c>
      <c r="BI624" s="0" t="n">
        <f aca="false">IF(I624&lt;=100, 0.0053*(I624)^2-1.0332*I624+100.76, 122.82*EXP(-0.0092*I624))</f>
        <v>95.530672</v>
      </c>
      <c r="BJ624" s="0" t="n">
        <f aca="false">IF(P624&lt;=1000, -6.942*LN(P624)+107.59, -36.304*LN(P624)+310.72)</f>
        <v>-15.5511933773122</v>
      </c>
      <c r="BK624" s="0" t="e">
        <f aca="false">BF624^0.04*BG624^0.22*BH624^0.51*BI624^0.06*BJ624^0.17</f>
        <v>#VALUE!</v>
      </c>
      <c r="BL624" s="0" t="e">
        <f aca="false">IF(BK624&gt;=90, "Very Good", IF(BK624&gt;=80, "Good", IF(BK624&gt;=70, "Slightly Good", IF(BK624&gt;=60, "Average", IF(BK624&gt;=50, "Slightly Poor", IF(BK624&gt;=40, "Poor", "Very Poor"))))))</f>
        <v>#VALUE!</v>
      </c>
      <c r="BM624" s="0" t="n">
        <f aca="false">IF(P624&lt;=1000, -6.942*LN(P624)+107.59, IF(AND(P624&gt;1000, P624&lt;=5213),-36.304*LN(P624)+310.72, IF(P624&gt;5213, 10)))</f>
        <v>10</v>
      </c>
      <c r="BN624" s="0" t="e">
        <f aca="false">BF624^0.04*BG624^0.22*BH624^0.51*BI624^0.06*BM624^0.17</f>
        <v>#VALUE!</v>
      </c>
      <c r="BO624" s="0" t="e">
        <f aca="false">IF(BN624&gt;=90, "Very Good", IF(BN624&gt;=80, "Good", IF(BN624&gt;=70, "Slightly Good", IF(BN624&gt;=60, "Average", IF(BN624&gt;=50, "Slightly Poor", IF(BN624&gt;=40, "Poor", "Very Poor"))))))</f>
        <v>#VALUE!</v>
      </c>
      <c r="BP624" s="0" t="n">
        <f aca="false">IF(AJ624&lt;=1000, -6.942*LN(AJ624)+107.59, IF(AND(AJ624&gt;1000, AJ624&lt;=5213),-36.304*LN(AJ624)+310.72, IF(AJ624&gt;5213, 10)))</f>
        <v>65.9972531139764</v>
      </c>
      <c r="BQ624" s="0" t="e">
        <f aca="false">BF624^0.04*BG624^0.22*BH624^0.51*BI624^0.06*BP624^0.17</f>
        <v>#VALUE!</v>
      </c>
      <c r="BR624" s="0" t="e">
        <f aca="false">IF(BQ624&gt;=90, "Very Good", IF(BQ624&gt;=80, "Good", IF(BQ624&gt;=70, "Slightly Good", IF(BQ624&gt;=60, "Average", IF(BQ624&gt;=50, "Slightly Poor", IF(BQ624&gt;=40, "Poor", "Very Poor"))))))</f>
        <v>#VALUE!</v>
      </c>
      <c r="BT624" s="0" t="n">
        <f aca="false">9.81*LN(AH624)+30.6</f>
        <v>41.0448123298957</v>
      </c>
      <c r="BU624" s="0" t="str">
        <f aca="false">IF(BT624&lt;30, "Clean water", IF(AND(BT624&gt;=30, BT624&lt;40), "Hypolimia", IF(AND(BT624&gt;=40,BT624&lt;50), "Mesotrophic", IF(AND(BT624&gt;=50, BT624&lt;70), "Eutrophic", IF(BT624&gt;70,"Hypertrophic")))))</f>
        <v>Mesotrophic</v>
      </c>
      <c r="BW624" s="0" t="str">
        <f aca="false">IF(G624/H624&gt;=1, "PLS CHECK", "")</f>
        <v/>
      </c>
      <c r="BX624" s="0" t="str">
        <f aca="false">IF(AC624/J624&gt;=1, "PLS CHECK", "")</f>
        <v/>
      </c>
      <c r="BY624" s="0" t="str">
        <f aca="false">IF(AE624/J624&gt;=1, "PLS CHECK", "")</f>
        <v/>
      </c>
      <c r="BZ624" s="0" t="str">
        <f aca="false">IF(AD624/J624&gt;=1, "PLS CHECK", "")</f>
        <v/>
      </c>
      <c r="CA624" s="0" t="str">
        <f aca="false">IF(AF624/K624&gt;=1, "PLS CHECK", "")</f>
        <v/>
      </c>
      <c r="CB624" s="0" t="str">
        <f aca="false">IF(AG624/K624&gt;=1, "PLS CHECK", "")</f>
        <v/>
      </c>
    </row>
    <row r="625" customFormat="false" ht="12.5" hidden="false" customHeight="false" outlineLevel="0" collapsed="false">
      <c r="A625" s="0" t="n">
        <v>622</v>
      </c>
      <c r="B625" s="15" t="s">
        <v>91</v>
      </c>
      <c r="C625" s="16" t="s">
        <v>92</v>
      </c>
      <c r="D625" s="0" t="s">
        <v>161</v>
      </c>
      <c r="E625" s="0" t="n">
        <v>7.5</v>
      </c>
      <c r="F625" s="0" t="n">
        <v>11.8</v>
      </c>
      <c r="G625" s="0" t="n">
        <v>1</v>
      </c>
      <c r="H625" s="0" t="n">
        <v>2.6</v>
      </c>
      <c r="I625" s="0" t="n">
        <v>4.2</v>
      </c>
      <c r="J625" s="0" t="n">
        <v>5.288</v>
      </c>
      <c r="K625" s="0" t="n">
        <v>0.089</v>
      </c>
      <c r="L625" s="0" t="n">
        <v>1.7</v>
      </c>
      <c r="M625" s="0" t="n">
        <v>21.3</v>
      </c>
      <c r="N625" s="0" t="n">
        <v>0</v>
      </c>
      <c r="O625" s="0" t="n">
        <v>442</v>
      </c>
      <c r="P625" s="0" t="n">
        <v>24000</v>
      </c>
      <c r="AC625" s="0" t="n">
        <v>5.157</v>
      </c>
      <c r="AD625" s="0" t="n">
        <v>0.103</v>
      </c>
      <c r="AE625" s="0" t="n">
        <v>4.47</v>
      </c>
      <c r="AF625" s="0" t="n">
        <v>0.076</v>
      </c>
      <c r="AG625" s="0" t="n">
        <v>0.064</v>
      </c>
      <c r="AH625" s="0" t="n">
        <v>1.6</v>
      </c>
      <c r="AJ625" s="0" t="n">
        <v>400</v>
      </c>
      <c r="BF625" s="0" t="n">
        <f aca="false">IF(E625&lt;11,-3.6797*E625^2+48.115*E625-53.83,280.92*EXP(-0.2027*E625))</f>
        <v>100.049375</v>
      </c>
      <c r="BG625" s="0" t="n">
        <f aca="false">32.208*LN(F625)+21.438</f>
        <v>100.930549709638</v>
      </c>
      <c r="BH625" s="0" t="n">
        <f aca="false">IF(G625&lt;=2, -10*G625+100, 88.958*EXP(-0.0755*G625))</f>
        <v>90</v>
      </c>
      <c r="BI625" s="0" t="n">
        <f aca="false">IF(I625&lt;=100, 0.0053*(I625)^2-1.0332*I625+100.76, 122.82*EXP(-0.0092*I625))</f>
        <v>96.514052</v>
      </c>
      <c r="BJ625" s="0" t="n">
        <f aca="false">IF(P625&lt;=1000, -6.942*LN(P625)+107.59, -36.304*LN(P625)+310.72)</f>
        <v>-55.4352139051193</v>
      </c>
      <c r="BK625" s="0" t="e">
        <f aca="false">BF625^0.04*BG625^0.22*BH625^0.51*BI625^0.06*BJ625^0.17</f>
        <v>#NUM!</v>
      </c>
      <c r="BL625" s="0" t="e">
        <f aca="false">IF(BK625&gt;=90, "Very Good", IF(BK625&gt;=80, "Good", IF(BK625&gt;=70, "Slightly Good", IF(BK625&gt;=60, "Average", IF(BK625&gt;=50, "Slightly Poor", IF(BK625&gt;=40, "Poor", "Very Poor"))))))</f>
        <v>#NUM!</v>
      </c>
      <c r="BM625" s="0" t="n">
        <f aca="false">IF(P625&lt;=1000, -6.942*LN(P625)+107.59, IF(AND(P625&gt;1000, P625&lt;=5213),-36.304*LN(P625)+310.72, IF(P625&gt;5213, 10)))</f>
        <v>10</v>
      </c>
      <c r="BN625" s="0" t="n">
        <f aca="false">BF625^0.04*BG625^0.22*BH625^0.51*BI625^0.06*BM625^0.17</f>
        <v>64.0667463043904</v>
      </c>
      <c r="BO625" s="0" t="str">
        <f aca="false">IF(BN625&gt;=90, "Very Good", IF(BN625&gt;=80, "Good", IF(BN625&gt;=70, "Slightly Good", IF(BN625&gt;=60, "Average", IF(BN625&gt;=50, "Slightly Poor", IF(BN625&gt;=40, "Poor", "Very Poor"))))))</f>
        <v>Average</v>
      </c>
      <c r="BP625" s="0" t="n">
        <f aca="false">IF(AJ625&lt;=1000, -6.942*LN(AJ625)+107.59, IF(AND(AJ625&gt;1000, AJ625&lt;=5213),-36.304*LN(AJ625)+310.72, IF(AJ625&gt;5213, 10)))</f>
        <v>65.9972531139764</v>
      </c>
      <c r="BQ625" s="0" t="n">
        <f aca="false">BF625^0.04*BG625^0.22*BH625^0.51*BI625^0.06*BP625^0.17</f>
        <v>88.2982435695665</v>
      </c>
      <c r="BR625" s="0" t="str">
        <f aca="false">IF(BQ625&gt;=90, "Very Good", IF(BQ625&gt;=80, "Good", IF(BQ625&gt;=70, "Slightly Good", IF(BQ625&gt;=60, "Average", IF(BQ625&gt;=50, "Slightly Poor", IF(BQ625&gt;=40, "Poor", "Very Poor"))))))</f>
        <v>Good</v>
      </c>
      <c r="BT625" s="0" t="n">
        <f aca="false">9.81*LN(AH625)+30.6</f>
        <v>35.2107356029007</v>
      </c>
      <c r="BU625" s="0" t="str">
        <f aca="false">IF(BT625&lt;30, "Clean water", IF(AND(BT625&gt;=30, BT625&lt;40), "Hypolimia", IF(AND(BT625&gt;=40,BT625&lt;50), "Mesotrophic", IF(AND(BT625&gt;=50, BT625&lt;70), "Eutrophic", IF(BT625&gt;70,"Hypertrophic")))))</f>
        <v>Hypolimia</v>
      </c>
      <c r="BW625" s="0" t="str">
        <f aca="false">IF(G625/H625&gt;=1, "PLS CHECK", "")</f>
        <v/>
      </c>
      <c r="BX625" s="0" t="str">
        <f aca="false">IF(AC625/J625&gt;=1, "PLS CHECK", "")</f>
        <v/>
      </c>
      <c r="BY625" s="0" t="str">
        <f aca="false">IF(AE625/J625&gt;=1, "PLS CHECK", "")</f>
        <v/>
      </c>
      <c r="BZ625" s="0" t="str">
        <f aca="false">IF(AD625/J625&gt;=1, "PLS CHECK", "")</f>
        <v/>
      </c>
      <c r="CA625" s="0" t="str">
        <f aca="false">IF(AF625/K625&gt;=1, "PLS CHECK", "")</f>
        <v/>
      </c>
      <c r="CB625" s="0" t="str">
        <f aca="false">IF(AG625/K625&gt;=1, "PLS CHECK", "")</f>
        <v/>
      </c>
    </row>
    <row r="626" customFormat="false" ht="12.5" hidden="false" customHeight="false" outlineLevel="0" collapsed="false">
      <c r="A626" s="0" t="n">
        <v>623</v>
      </c>
      <c r="B626" s="15" t="s">
        <v>137</v>
      </c>
      <c r="C626" s="16" t="s">
        <v>138</v>
      </c>
      <c r="D626" s="0" t="s">
        <v>161</v>
      </c>
      <c r="E626" s="0" t="n">
        <v>7.7</v>
      </c>
      <c r="F626" s="37"/>
      <c r="G626" s="0" t="n">
        <v>1.7</v>
      </c>
      <c r="H626" s="0" t="n">
        <v>6.1</v>
      </c>
      <c r="I626" s="0" t="n">
        <v>14.6</v>
      </c>
      <c r="J626" s="0" t="n">
        <v>4.628</v>
      </c>
      <c r="K626" s="0" t="n">
        <v>0.073</v>
      </c>
      <c r="L626" s="0" t="n">
        <v>4.8</v>
      </c>
      <c r="M626" s="0" t="n">
        <v>25.8</v>
      </c>
      <c r="O626" s="0" t="n">
        <v>322</v>
      </c>
      <c r="BD626" s="0" t="n">
        <v>12.936</v>
      </c>
      <c r="BF626" s="0" t="n">
        <f aca="false">IF(E626&lt;11,-3.6797*E626^2+48.115*E626-53.83,280.92*EXP(-0.2027*E626))</f>
        <v>98.486087</v>
      </c>
      <c r="BG626" s="0" t="e">
        <f aca="false">32.208*LN(F626)+21.438</f>
        <v>#VALUE!</v>
      </c>
      <c r="BH626" s="0" t="n">
        <f aca="false">IF(G626&lt;=2, -10*G626+100, 88.958*EXP(-0.0755*G626))</f>
        <v>83</v>
      </c>
      <c r="BI626" s="0" t="n">
        <f aca="false">IF(I626&lt;=100, 0.0053*(I626)^2-1.0332*I626+100.76, 122.82*EXP(-0.0092*I626))</f>
        <v>86.805028</v>
      </c>
      <c r="BJ626" s="0" t="e">
        <f aca="false">IF(P626&lt;=1000, -6.942*LN(P626)+107.59, -36.304*LN(P626)+310.72)</f>
        <v>#VALUE!</v>
      </c>
      <c r="BK626" s="0" t="e">
        <f aca="false">BF626^0.04*BG626^0.22*BH626^0.51*BI626^0.06*BJ626^0.17</f>
        <v>#VALUE!</v>
      </c>
      <c r="BL626" s="0" t="e">
        <f aca="false">IF(BK626&gt;=90, "Very Good", IF(BK626&gt;=80, "Good", IF(BK626&gt;=70, "Slightly Good", IF(BK626&gt;=60, "Average", IF(BK626&gt;=50, "Slightly Poor", IF(BK626&gt;=40, "Poor", "Very Poor"))))))</f>
        <v>#VALUE!</v>
      </c>
      <c r="BM626" s="0" t="e">
        <f aca="false">IF(P626&lt;=1000, -6.942*LN(P626)+107.59, IF(AND(P626&gt;1000, P626&lt;=5213),-36.304*LN(P626)+310.72, IF(P626&gt;5213, 10)))</f>
        <v>#VALUE!</v>
      </c>
      <c r="BN626" s="0" t="e">
        <f aca="false">BF626^0.04*BG626^0.22*BH626^0.51*BI626^0.06*BM626^0.17</f>
        <v>#VALUE!</v>
      </c>
      <c r="BO626" s="0" t="e">
        <f aca="false">IF(BN626&gt;=90, "Very Good", IF(BN626&gt;=80, "Good", IF(BN626&gt;=70, "Slightly Good", IF(BN626&gt;=60, "Average", IF(BN626&gt;=50, "Slightly Poor", IF(BN626&gt;=40, "Poor", "Very Poor"))))))</f>
        <v>#VALUE!</v>
      </c>
      <c r="BP626" s="0" t="e">
        <f aca="false">IF(AJ626&lt;=1000, -6.942*LN(AJ626)+107.59, IF(AND(AJ626&gt;1000, AJ626&lt;=5213),-36.304*LN(AJ626)+310.72, IF(AJ626&gt;5213, 10)))</f>
        <v>#VALUE!</v>
      </c>
      <c r="BQ626" s="0" t="e">
        <f aca="false">BF626^0.04*BG626^0.22*BH626^0.51*BI626^0.06*BP626^0.17</f>
        <v>#VALUE!</v>
      </c>
      <c r="BR626" s="0" t="e">
        <f aca="false">IF(BQ626&gt;=90, "Very Good", IF(BQ626&gt;=80, "Good", IF(BQ626&gt;=70, "Slightly Good", IF(BQ626&gt;=60, "Average", IF(BQ626&gt;=50, "Slightly Poor", IF(BQ626&gt;=40, "Poor", "Very Poor"))))))</f>
        <v>#VALUE!</v>
      </c>
      <c r="BT626" s="0" t="e">
        <f aca="false">9.81*LN(AH626)+30.6</f>
        <v>#VALUE!</v>
      </c>
      <c r="BU626" s="0" t="e">
        <f aca="false">IF(BT626&lt;30, "Clean water", IF(AND(BT626&gt;=30, BT626&lt;40), "Hypolimia", IF(AND(BT626&gt;=40,BT626&lt;50), "Mesotrophic", IF(AND(BT626&gt;=50, BT626&lt;70), "Eutrophic", IF(BT626&gt;70,"Hypertrophic")))))</f>
        <v>#VALUE!</v>
      </c>
      <c r="BW626" s="0" t="str">
        <f aca="false">IF(G626/H626&gt;=1, "PLS CHECK", "")</f>
        <v/>
      </c>
      <c r="BX626" s="0" t="str">
        <f aca="false">IF(AC626/J626&gt;=1, "PLS CHECK", "")</f>
        <v/>
      </c>
      <c r="BY626" s="0" t="str">
        <f aca="false">IF(AE626/J626&gt;=1, "PLS CHECK", "")</f>
        <v/>
      </c>
      <c r="BZ626" s="0" t="str">
        <f aca="false">IF(AD626/J626&gt;=1, "PLS CHECK", "")</f>
        <v/>
      </c>
      <c r="CA626" s="0" t="str">
        <f aca="false">IF(AF626/K626&gt;=1, "PLS CHECK", "")</f>
        <v/>
      </c>
      <c r="CB626" s="0" t="str">
        <f aca="false">IF(AG626/K626&gt;=1, "PLS CHECK", "")</f>
        <v/>
      </c>
    </row>
    <row r="627" customFormat="false" ht="12.5" hidden="false" customHeight="false" outlineLevel="0" collapsed="false">
      <c r="A627" s="0" t="n">
        <v>624</v>
      </c>
      <c r="B627" s="15" t="s">
        <v>93</v>
      </c>
      <c r="C627" s="16" t="s">
        <v>94</v>
      </c>
      <c r="D627" s="0" t="s">
        <v>161</v>
      </c>
      <c r="E627" s="0" t="n">
        <v>7.5</v>
      </c>
      <c r="F627" s="37"/>
      <c r="G627" s="0" t="n">
        <v>1.8</v>
      </c>
      <c r="H627" s="0" t="n">
        <v>6.1</v>
      </c>
      <c r="I627" s="0" t="n">
        <v>8.5</v>
      </c>
      <c r="J627" s="0" t="n">
        <v>6.865</v>
      </c>
      <c r="K627" s="0" t="n">
        <v>0.126</v>
      </c>
      <c r="L627" s="0" t="n">
        <v>3.7</v>
      </c>
      <c r="M627" s="0" t="n">
        <v>25.3</v>
      </c>
      <c r="N627" s="0" t="n">
        <v>0</v>
      </c>
      <c r="O627" s="0" t="n">
        <v>448</v>
      </c>
      <c r="P627" s="0" t="n">
        <v>32000</v>
      </c>
      <c r="AC627" s="0" t="n">
        <v>6.634</v>
      </c>
      <c r="AD627" s="0" t="n">
        <v>0.227</v>
      </c>
      <c r="AE627" s="0" t="n">
        <v>5.07</v>
      </c>
      <c r="AF627" s="0" t="n">
        <v>0.075</v>
      </c>
      <c r="AG627" s="0" t="n">
        <v>0.051</v>
      </c>
      <c r="AH627" s="0" t="n">
        <v>8.9</v>
      </c>
      <c r="AJ627" s="37"/>
      <c r="BD627" s="0" t="n">
        <v>26.051</v>
      </c>
      <c r="BF627" s="0" t="n">
        <f aca="false">IF(E627&lt;11,-3.6797*E627^2+48.115*E627-53.83,280.92*EXP(-0.2027*E627))</f>
        <v>100.049375</v>
      </c>
      <c r="BG627" s="0" t="e">
        <f aca="false">32.208*LN(F627)+21.438</f>
        <v>#VALUE!</v>
      </c>
      <c r="BH627" s="0" t="n">
        <f aca="false">IF(G627&lt;=2, -10*G627+100, 88.958*EXP(-0.0755*G627))</f>
        <v>82</v>
      </c>
      <c r="BI627" s="0" t="n">
        <f aca="false">IF(I627&lt;=100, 0.0053*(I627)^2-1.0332*I627+100.76, 122.82*EXP(-0.0092*I627))</f>
        <v>92.360725</v>
      </c>
      <c r="BJ627" s="0" t="n">
        <f aca="false">IF(P627&lt;=1000, -6.942*LN(P627)+107.59, -36.304*LN(P627)+310.72)</f>
        <v>-65.8792238634088</v>
      </c>
      <c r="BK627" s="0" t="e">
        <f aca="false">BF627^0.04*BG627^0.22*BH627^0.51*BI627^0.06*BJ627^0.17</f>
        <v>#VALUE!</v>
      </c>
      <c r="BL627" s="0" t="e">
        <f aca="false">IF(BK627&gt;=90, "Very Good", IF(BK627&gt;=80, "Good", IF(BK627&gt;=70, "Slightly Good", IF(BK627&gt;=60, "Average", IF(BK627&gt;=50, "Slightly Poor", IF(BK627&gt;=40, "Poor", "Very Poor"))))))</f>
        <v>#VALUE!</v>
      </c>
      <c r="BM627" s="0" t="n">
        <f aca="false">IF(P627&lt;=1000, -6.942*LN(P627)+107.59, IF(AND(P627&gt;1000, P627&lt;=5213),-36.304*LN(P627)+310.72, IF(P627&gt;5213, 10)))</f>
        <v>10</v>
      </c>
      <c r="BN627" s="0" t="e">
        <f aca="false">BF627^0.04*BG627^0.22*BH627^0.51*BI627^0.06*BM627^0.17</f>
        <v>#VALUE!</v>
      </c>
      <c r="BO627" s="0" t="e">
        <f aca="false">IF(BN627&gt;=90, "Very Good", IF(BN627&gt;=80, "Good", IF(BN627&gt;=70, "Slightly Good", IF(BN627&gt;=60, "Average", IF(BN627&gt;=50, "Slightly Poor", IF(BN627&gt;=40, "Poor", "Very Poor"))))))</f>
        <v>#VALUE!</v>
      </c>
      <c r="BP627" s="0" t="e">
        <f aca="false">IF(AJ627&lt;=1000, -6.942*LN(AJ627)+107.59, IF(AND(AJ627&gt;1000, AJ627&lt;=5213),-36.304*LN(AJ627)+310.72, IF(AJ627&gt;5213, 10)))</f>
        <v>#VALUE!</v>
      </c>
      <c r="BQ627" s="0" t="e">
        <f aca="false">BF627^0.04*BG627^0.22*BH627^0.51*BI627^0.06*BP627^0.17</f>
        <v>#VALUE!</v>
      </c>
      <c r="BR627" s="0" t="e">
        <f aca="false">IF(BQ627&gt;=90, "Very Good", IF(BQ627&gt;=80, "Good", IF(BQ627&gt;=70, "Slightly Good", IF(BQ627&gt;=60, "Average", IF(BQ627&gt;=50, "Slightly Poor", IF(BQ627&gt;=40, "Poor", "Very Poor"))))))</f>
        <v>#VALUE!</v>
      </c>
      <c r="BT627" s="0" t="n">
        <f aca="false">9.81*LN(AH627)+30.6</f>
        <v>52.0451630248007</v>
      </c>
      <c r="BU627" s="0" t="str">
        <f aca="false">IF(BT627&lt;30, "Clean water", IF(AND(BT627&gt;=30, BT627&lt;40), "Hypolimia", IF(AND(BT627&gt;=40,BT627&lt;50), "Mesotrophic", IF(AND(BT627&gt;=50, BT627&lt;70), "Eutrophic", IF(BT627&gt;70,"Hypertrophic")))))</f>
        <v>Eutrophic</v>
      </c>
      <c r="BW627" s="0" t="str">
        <f aca="false">IF(G627/H627&gt;=1, "PLS CHECK", "")</f>
        <v/>
      </c>
      <c r="BX627" s="0" t="str">
        <f aca="false">IF(AC627/J627&gt;=1, "PLS CHECK", "")</f>
        <v/>
      </c>
      <c r="BY627" s="0" t="str">
        <f aca="false">IF(AE627/J627&gt;=1, "PLS CHECK", "")</f>
        <v/>
      </c>
      <c r="BZ627" s="0" t="str">
        <f aca="false">IF(AD627/J627&gt;=1, "PLS CHECK", "")</f>
        <v/>
      </c>
      <c r="CA627" s="0" t="str">
        <f aca="false">IF(AF627/K627&gt;=1, "PLS CHECK", "")</f>
        <v/>
      </c>
      <c r="CB627" s="0" t="str">
        <f aca="false">IF(AG627/K627&gt;=1, "PLS CHECK", "")</f>
        <v/>
      </c>
    </row>
    <row r="628" customFormat="false" ht="12.5" hidden="false" customHeight="false" outlineLevel="0" collapsed="false">
      <c r="A628" s="0" t="n">
        <v>625</v>
      </c>
      <c r="B628" s="15" t="s">
        <v>95</v>
      </c>
      <c r="C628" s="16" t="s">
        <v>96</v>
      </c>
      <c r="D628" s="0" t="s">
        <v>161</v>
      </c>
      <c r="E628" s="0" t="n">
        <v>7.5</v>
      </c>
      <c r="F628" s="37"/>
      <c r="G628" s="0" t="n">
        <v>1.3</v>
      </c>
      <c r="H628" s="0" t="n">
        <v>4</v>
      </c>
      <c r="I628" s="0" t="n">
        <v>14</v>
      </c>
      <c r="J628" s="0" t="n">
        <v>4.648</v>
      </c>
      <c r="K628" s="0" t="n">
        <v>0.089</v>
      </c>
      <c r="L628" s="0" t="n">
        <v>2.6</v>
      </c>
      <c r="M628" s="0" t="n">
        <v>24.2</v>
      </c>
      <c r="N628" s="0" t="n">
        <v>0</v>
      </c>
      <c r="O628" s="0" t="n">
        <v>354</v>
      </c>
      <c r="P628" s="0" t="n">
        <v>18000</v>
      </c>
      <c r="AC628" s="0" t="n">
        <v>4.455</v>
      </c>
      <c r="AD628" s="0" t="n">
        <v>0.439</v>
      </c>
      <c r="AE628" s="0" t="n">
        <v>3.514</v>
      </c>
      <c r="AF628" s="0" t="n">
        <v>0.056</v>
      </c>
      <c r="AG628" s="0" t="n">
        <v>0.047</v>
      </c>
      <c r="AH628" s="0" t="n">
        <v>4.2</v>
      </c>
      <c r="AJ628" s="0" t="n">
        <v>3700</v>
      </c>
      <c r="BF628" s="0" t="n">
        <f aca="false">IF(E628&lt;11,-3.6797*E628^2+48.115*E628-53.83,280.92*EXP(-0.2027*E628))</f>
        <v>100.049375</v>
      </c>
      <c r="BG628" s="0" t="e">
        <f aca="false">32.208*LN(F628)+21.438</f>
        <v>#VALUE!</v>
      </c>
      <c r="BH628" s="0" t="n">
        <f aca="false">IF(G628&lt;=2, -10*G628+100, 88.958*EXP(-0.0755*G628))</f>
        <v>87</v>
      </c>
      <c r="BI628" s="0" t="n">
        <f aca="false">IF(I628&lt;=100, 0.0053*(I628)^2-1.0332*I628+100.76, 122.82*EXP(-0.0092*I628))</f>
        <v>87.334</v>
      </c>
      <c r="BJ628" s="0" t="n">
        <f aca="false">IF(P628&lt;=1000, -6.942*LN(P628)+107.59, -36.304*LN(P628)+310.72)</f>
        <v>-44.9912039468299</v>
      </c>
      <c r="BK628" s="0" t="e">
        <f aca="false">BF628^0.04*BG628^0.22*BH628^0.51*BI628^0.06*BJ628^0.17</f>
        <v>#VALUE!</v>
      </c>
      <c r="BL628" s="0" t="e">
        <f aca="false">IF(BK628&gt;=90, "Very Good", IF(BK628&gt;=80, "Good", IF(BK628&gt;=70, "Slightly Good", IF(BK628&gt;=60, "Average", IF(BK628&gt;=50, "Slightly Poor", IF(BK628&gt;=40, "Poor", "Very Poor"))))))</f>
        <v>#VALUE!</v>
      </c>
      <c r="BM628" s="0" t="n">
        <f aca="false">IF(P628&lt;=1000, -6.942*LN(P628)+107.59, IF(AND(P628&gt;1000, P628&lt;=5213),-36.304*LN(P628)+310.72, IF(P628&gt;5213, 10)))</f>
        <v>10</v>
      </c>
      <c r="BN628" s="0" t="e">
        <f aca="false">BF628^0.04*BG628^0.22*BH628^0.51*BI628^0.06*BM628^0.17</f>
        <v>#VALUE!</v>
      </c>
      <c r="BO628" s="0" t="e">
        <f aca="false">IF(BN628&gt;=90, "Very Good", IF(BN628&gt;=80, "Good", IF(BN628&gt;=70, "Slightly Good", IF(BN628&gt;=60, "Average", IF(BN628&gt;=50, "Slightly Poor", IF(BN628&gt;=40, "Poor", "Very Poor"))))))</f>
        <v>#VALUE!</v>
      </c>
      <c r="BP628" s="0" t="n">
        <f aca="false">IF(AJ628&lt;=1000, -6.942*LN(AJ628)+107.59, IF(AND(AJ628&gt;1000, AJ628&lt;=5213),-36.304*LN(AJ628)+310.72, IF(AJ628&gt;5213, 10)))</f>
        <v>12.4431376672524</v>
      </c>
      <c r="BQ628" s="0" t="e">
        <f aca="false">BF628^0.04*BG628^0.22*BH628^0.51*BI628^0.06*BP628^0.17</f>
        <v>#VALUE!</v>
      </c>
      <c r="BR628" s="0" t="e">
        <f aca="false">IF(BQ628&gt;=90, "Very Good", IF(BQ628&gt;=80, "Good", IF(BQ628&gt;=70, "Slightly Good", IF(BQ628&gt;=60, "Average", IF(BQ628&gt;=50, "Slightly Poor", IF(BQ628&gt;=40, "Poor", "Very Poor"))))))</f>
        <v>#VALUE!</v>
      </c>
      <c r="BT628" s="0" t="n">
        <f aca="false">9.81*LN(AH628)+30.6</f>
        <v>44.6781791930883</v>
      </c>
      <c r="BU628" s="0" t="str">
        <f aca="false">IF(BT628&lt;30, "Clean water", IF(AND(BT628&gt;=30, BT628&lt;40), "Hypolimia", IF(AND(BT628&gt;=40,BT628&lt;50), "Mesotrophic", IF(AND(BT628&gt;=50, BT628&lt;70), "Eutrophic", IF(BT628&gt;70,"Hypertrophic")))))</f>
        <v>Mesotrophic</v>
      </c>
      <c r="BW628" s="0" t="str">
        <f aca="false">IF(G628/H628&gt;=1, "PLS CHECK", "")</f>
        <v/>
      </c>
      <c r="BX628" s="0" t="str">
        <f aca="false">IF(AC628/J628&gt;=1, "PLS CHECK", "")</f>
        <v/>
      </c>
      <c r="BY628" s="0" t="str">
        <f aca="false">IF(AE628/J628&gt;=1, "PLS CHECK", "")</f>
        <v/>
      </c>
      <c r="BZ628" s="0" t="str">
        <f aca="false">IF(AD628/J628&gt;=1, "PLS CHECK", "")</f>
        <v/>
      </c>
      <c r="CA628" s="0" t="str">
        <f aca="false">IF(AF628/K628&gt;=1, "PLS CHECK", "")</f>
        <v/>
      </c>
      <c r="CB628" s="0" t="str">
        <f aca="false">IF(AG628/K628&gt;=1, "PLS CHECK", "")</f>
        <v/>
      </c>
    </row>
    <row r="629" customFormat="false" ht="12.5" hidden="false" customHeight="false" outlineLevel="0" collapsed="false">
      <c r="A629" s="0" t="n">
        <v>626</v>
      </c>
      <c r="B629" s="15" t="s">
        <v>97</v>
      </c>
      <c r="C629" s="16" t="s">
        <v>98</v>
      </c>
      <c r="D629" s="0" t="s">
        <v>161</v>
      </c>
      <c r="E629" s="0" t="n">
        <v>7.9</v>
      </c>
      <c r="F629" s="0" t="n">
        <v>8.9</v>
      </c>
      <c r="G629" s="0" t="n">
        <v>1</v>
      </c>
      <c r="H629" s="0" t="n">
        <v>4</v>
      </c>
      <c r="I629" s="0" t="n">
        <v>6.4</v>
      </c>
      <c r="J629" s="0" t="n">
        <v>2.319</v>
      </c>
      <c r="K629" s="0" t="n">
        <v>0.044</v>
      </c>
      <c r="L629" s="0" t="n">
        <v>2</v>
      </c>
      <c r="M629" s="0" t="n">
        <v>25.4</v>
      </c>
      <c r="N629" s="0" t="n">
        <v>0</v>
      </c>
      <c r="O629" s="0" t="n">
        <v>189</v>
      </c>
      <c r="P629" s="0" t="n">
        <v>5200</v>
      </c>
      <c r="AC629" s="0" t="n">
        <v>2.236</v>
      </c>
      <c r="AD629" s="0" t="n">
        <v>0.018</v>
      </c>
      <c r="AE629" s="0" t="n">
        <v>1.908</v>
      </c>
      <c r="AF629" s="0" t="n">
        <v>0.023</v>
      </c>
      <c r="AG629" s="0" t="n">
        <v>0.009</v>
      </c>
      <c r="AH629" s="0" t="n">
        <v>17.6</v>
      </c>
      <c r="AJ629" s="0" t="n">
        <v>35</v>
      </c>
      <c r="BF629" s="0" t="n">
        <f aca="false">IF(E629&lt;11,-3.6797*E629^2+48.115*E629-53.83,280.92*EXP(-0.2027*E629))</f>
        <v>96.6284230000001</v>
      </c>
      <c r="BG629" s="0" t="n">
        <f aca="false">32.208*LN(F629)+21.438</f>
        <v>91.8463395211805</v>
      </c>
      <c r="BH629" s="0" t="n">
        <f aca="false">IF(G629&lt;=2, -10*G629+100, 88.958*EXP(-0.0755*G629))</f>
        <v>90</v>
      </c>
      <c r="BI629" s="0" t="n">
        <f aca="false">IF(I629&lt;=100, 0.0053*(I629)^2-1.0332*I629+100.76, 122.82*EXP(-0.0092*I629))</f>
        <v>94.364608</v>
      </c>
      <c r="BJ629" s="0" t="n">
        <f aca="false">IF(P629&lt;=1000, -6.942*LN(P629)+107.59, -36.304*LN(P629)+310.72)</f>
        <v>0.087949608508211</v>
      </c>
      <c r="BK629" s="0" t="n">
        <f aca="false">BF629^0.04*BG629^0.22*BH629^0.51*BI629^0.06*BJ629^0.17</f>
        <v>27.986577804783</v>
      </c>
      <c r="BL629" s="0" t="str">
        <f aca="false">IF(BK629&gt;=90, "Very Good", IF(BK629&gt;=80, "Good", IF(BK629&gt;=70, "Slightly Good", IF(BK629&gt;=60, "Average", IF(BK629&gt;=50, "Slightly Poor", IF(BK629&gt;=40, "Poor", "Very Poor"))))))</f>
        <v>Very Poor</v>
      </c>
      <c r="BM629" s="0" t="n">
        <f aca="false">IF(P629&lt;=1000, -6.942*LN(P629)+107.59, IF(AND(P629&gt;1000, P629&lt;=5213),-36.304*LN(P629)+310.72, IF(P629&gt;5213, 10)))</f>
        <v>0.087949608508211</v>
      </c>
      <c r="BN629" s="0" t="n">
        <f aca="false">BF629^0.04*BG629^0.22*BH629^0.51*BI629^0.06*BM629^0.17</f>
        <v>27.986577804783</v>
      </c>
      <c r="BO629" s="0" t="str">
        <f aca="false">IF(BN629&gt;=90, "Very Good", IF(BN629&gt;=80, "Good", IF(BN629&gt;=70, "Slightly Good", IF(BN629&gt;=60, "Average", IF(BN629&gt;=50, "Slightly Poor", IF(BN629&gt;=40, "Poor", "Very Poor"))))))</f>
        <v>Very Poor</v>
      </c>
      <c r="BP629" s="0" t="n">
        <f aca="false">IF(AJ629&lt;=1000, -6.942*LN(AJ629)+107.59, IF(AND(AJ629&gt;1000, AJ629&lt;=5213),-36.304*LN(AJ629)+310.72, IF(AJ629&gt;5213, 10)))</f>
        <v>82.9087737571405</v>
      </c>
      <c r="BQ629" s="0" t="n">
        <f aca="false">BF629^0.04*BG629^0.22*BH629^0.51*BI629^0.06*BP629^0.17</f>
        <v>89.6586334202916</v>
      </c>
      <c r="BR629" s="0" t="str">
        <f aca="false">IF(BQ629&gt;=90, "Very Good", IF(BQ629&gt;=80, "Good", IF(BQ629&gt;=70, "Slightly Good", IF(BQ629&gt;=60, "Average", IF(BQ629&gt;=50, "Slightly Poor", IF(BQ629&gt;=40, "Poor", "Very Poor"))))))</f>
        <v>Good</v>
      </c>
      <c r="BT629" s="0" t="n">
        <f aca="false">9.81*LN(AH629)+30.6</f>
        <v>58.7340882290527</v>
      </c>
      <c r="BU629" s="0" t="str">
        <f aca="false">IF(BT629&lt;30, "Clean water", IF(AND(BT629&gt;=30, BT629&lt;40), "Hypolimia", IF(AND(BT629&gt;=40,BT629&lt;50), "Mesotrophic", IF(AND(BT629&gt;=50, BT629&lt;70), "Eutrophic", IF(BT629&gt;70,"Hypertrophic")))))</f>
        <v>Eutrophic</v>
      </c>
      <c r="BW629" s="0" t="str">
        <f aca="false">IF(G629/H629&gt;=1, "PLS CHECK", "")</f>
        <v/>
      </c>
      <c r="BX629" s="0" t="str">
        <f aca="false">IF(AC629/J629&gt;=1, "PLS CHECK", "")</f>
        <v/>
      </c>
      <c r="BY629" s="0" t="str">
        <f aca="false">IF(AE629/J629&gt;=1, "PLS CHECK", "")</f>
        <v/>
      </c>
      <c r="BZ629" s="0" t="str">
        <f aca="false">IF(AD629/J629&gt;=1, "PLS CHECK", "")</f>
        <v/>
      </c>
      <c r="CA629" s="0" t="str">
        <f aca="false">IF(AF629/K629&gt;=1, "PLS CHECK", "")</f>
        <v/>
      </c>
      <c r="CB629" s="0" t="str">
        <f aca="false">IF(AG629/K629&gt;=1, "PLS CHECK", "")</f>
        <v/>
      </c>
    </row>
    <row r="630" customFormat="false" ht="12.5" hidden="false" customHeight="false" outlineLevel="0" collapsed="false">
      <c r="A630" s="0" t="n">
        <v>627</v>
      </c>
      <c r="B630" s="15" t="s">
        <v>99</v>
      </c>
      <c r="C630" s="16" t="s">
        <v>100</v>
      </c>
      <c r="D630" s="0" t="s">
        <v>161</v>
      </c>
      <c r="E630" s="37"/>
      <c r="F630" s="0" t="n">
        <v>8.3</v>
      </c>
      <c r="G630" s="0" t="n">
        <v>1.9</v>
      </c>
      <c r="H630" s="0" t="n">
        <v>3.7</v>
      </c>
      <c r="I630" s="0" t="n">
        <v>12.2</v>
      </c>
      <c r="J630" s="0" t="n">
        <v>4.638</v>
      </c>
      <c r="K630" s="0" t="n">
        <v>0.122</v>
      </c>
      <c r="L630" s="0" t="n">
        <v>2.2</v>
      </c>
      <c r="M630" s="0" t="n">
        <v>25.3</v>
      </c>
      <c r="O630" s="0" t="n">
        <v>281</v>
      </c>
      <c r="BD630" s="0" t="n">
        <v>2.681</v>
      </c>
      <c r="BF630" s="0" t="n">
        <f aca="false">IF(E630&lt;11,-3.6797*E630^2+48.115*E630-53.83,280.92*EXP(-0.2027*E630))</f>
        <v>-53.83</v>
      </c>
      <c r="BG630" s="0" t="n">
        <f aca="false">32.208*LN(F630)+21.438</f>
        <v>89.5983576207606</v>
      </c>
      <c r="BH630" s="0" t="n">
        <f aca="false">IF(G630&lt;=2, -10*G630+100, 88.958*EXP(-0.0755*G630))</f>
        <v>81</v>
      </c>
      <c r="BI630" s="0" t="n">
        <f aca="false">IF(I630&lt;=100, 0.0053*(I630)^2-1.0332*I630+100.76, 122.82*EXP(-0.0092*I630))</f>
        <v>88.943812</v>
      </c>
      <c r="BJ630" s="0" t="e">
        <f aca="false">IF(P630&lt;=1000, -6.942*LN(P630)+107.59, -36.304*LN(P630)+310.72)</f>
        <v>#VALUE!</v>
      </c>
      <c r="BK630" s="0" t="e">
        <f aca="false">BF630^0.04*BG630^0.22*BH630^0.51*BI630^0.06*BJ630^0.17</f>
        <v>#VALUE!</v>
      </c>
      <c r="BL630" s="0" t="e">
        <f aca="false">IF(BK630&gt;=90, "Very Good", IF(BK630&gt;=80, "Good", IF(BK630&gt;=70, "Slightly Good", IF(BK630&gt;=60, "Average", IF(BK630&gt;=50, "Slightly Poor", IF(BK630&gt;=40, "Poor", "Very Poor"))))))</f>
        <v>#VALUE!</v>
      </c>
      <c r="BM630" s="0" t="e">
        <f aca="false">IF(P630&lt;=1000, -6.942*LN(P630)+107.59, IF(AND(P630&gt;1000, P630&lt;=5213),-36.304*LN(P630)+310.72, IF(P630&gt;5213, 10)))</f>
        <v>#VALUE!</v>
      </c>
      <c r="BN630" s="0" t="e">
        <f aca="false">BF630^0.04*BG630^0.22*BH630^0.51*BI630^0.06*BM630^0.17</f>
        <v>#VALUE!</v>
      </c>
      <c r="BO630" s="0" t="e">
        <f aca="false">IF(BN630&gt;=90, "Very Good", IF(BN630&gt;=80, "Good", IF(BN630&gt;=70, "Slightly Good", IF(BN630&gt;=60, "Average", IF(BN630&gt;=50, "Slightly Poor", IF(BN630&gt;=40, "Poor", "Very Poor"))))))</f>
        <v>#VALUE!</v>
      </c>
      <c r="BP630" s="0" t="e">
        <f aca="false">IF(AJ630&lt;=1000, -6.942*LN(AJ630)+107.59, IF(AND(AJ630&gt;1000, AJ630&lt;=5213),-36.304*LN(AJ630)+310.72, IF(AJ630&gt;5213, 10)))</f>
        <v>#VALUE!</v>
      </c>
      <c r="BQ630" s="0" t="e">
        <f aca="false">BF630^0.04*BG630^0.22*BH630^0.51*BI630^0.06*BP630^0.17</f>
        <v>#VALUE!</v>
      </c>
      <c r="BR630" s="0" t="e">
        <f aca="false">IF(BQ630&gt;=90, "Very Good", IF(BQ630&gt;=80, "Good", IF(BQ630&gt;=70, "Slightly Good", IF(BQ630&gt;=60, "Average", IF(BQ630&gt;=50, "Slightly Poor", IF(BQ630&gt;=40, "Poor", "Very Poor"))))))</f>
        <v>#VALUE!</v>
      </c>
      <c r="BT630" s="0" t="e">
        <f aca="false">9.81*LN(AH630)+30.6</f>
        <v>#VALUE!</v>
      </c>
      <c r="BU630" s="0" t="e">
        <f aca="false">IF(BT630&lt;30, "Clean water", IF(AND(BT630&gt;=30, BT630&lt;40), "Hypolimia", IF(AND(BT630&gt;=40,BT630&lt;50), "Mesotrophic", IF(AND(BT630&gt;=50, BT630&lt;70), "Eutrophic", IF(BT630&gt;70,"Hypertrophic")))))</f>
        <v>#VALUE!</v>
      </c>
      <c r="BW630" s="0" t="str">
        <f aca="false">IF(G630/H630&gt;=1, "PLS CHECK", "")</f>
        <v/>
      </c>
      <c r="BX630" s="0" t="str">
        <f aca="false">IF(AC630/J630&gt;=1, "PLS CHECK", "")</f>
        <v/>
      </c>
      <c r="BY630" s="0" t="str">
        <f aca="false">IF(AE630/J630&gt;=1, "PLS CHECK", "")</f>
        <v/>
      </c>
      <c r="BZ630" s="0" t="str">
        <f aca="false">IF(AD630/J630&gt;=1, "PLS CHECK", "")</f>
        <v/>
      </c>
      <c r="CA630" s="0" t="str">
        <f aca="false">IF(AF630/K630&gt;=1, "PLS CHECK", "")</f>
        <v/>
      </c>
      <c r="CB630" s="0" t="str">
        <f aca="false">IF(AG630/K630&gt;=1, "PLS CHECK", "")</f>
        <v/>
      </c>
    </row>
    <row r="631" customFormat="false" ht="12.5" hidden="false" customHeight="false" outlineLevel="0" collapsed="false">
      <c r="A631" s="0" t="n">
        <v>628</v>
      </c>
      <c r="B631" s="15" t="s">
        <v>99</v>
      </c>
      <c r="C631" s="16" t="s">
        <v>100</v>
      </c>
      <c r="D631" s="0" t="s">
        <v>161</v>
      </c>
      <c r="E631" s="0" t="n">
        <v>8.2</v>
      </c>
      <c r="F631" s="0" t="n">
        <v>8.4</v>
      </c>
      <c r="G631" s="37"/>
      <c r="H631" s="0" t="n">
        <v>2.3</v>
      </c>
      <c r="I631" s="0" t="n">
        <v>1.4</v>
      </c>
      <c r="J631" s="0" t="n">
        <v>4.68</v>
      </c>
      <c r="K631" s="0" t="n">
        <v>0.081</v>
      </c>
      <c r="L631" s="0" t="n">
        <v>1.6</v>
      </c>
      <c r="M631" s="0" t="n">
        <v>19.9</v>
      </c>
      <c r="N631" s="0" t="n">
        <v>0</v>
      </c>
      <c r="O631" s="0" t="n">
        <v>355</v>
      </c>
      <c r="P631" s="37"/>
      <c r="AC631" s="0" t="n">
        <v>4.596</v>
      </c>
      <c r="AD631" s="0" t="n">
        <v>0.089</v>
      </c>
      <c r="AE631" s="0" t="n">
        <v>4.115</v>
      </c>
      <c r="AF631" s="0" t="n">
        <v>0.072</v>
      </c>
      <c r="AG631" s="0" t="n">
        <v>0.061</v>
      </c>
      <c r="AH631" s="0" t="n">
        <v>1.8</v>
      </c>
      <c r="AJ631" s="0" t="n">
        <v>5000</v>
      </c>
      <c r="BF631" s="0" t="n">
        <f aca="false">IF(E631&lt;11,-3.6797*E631^2+48.115*E631-53.83,280.92*EXP(-0.2027*E631))</f>
        <v>93.289972</v>
      </c>
      <c r="BG631" s="0" t="n">
        <f aca="false">32.208*LN(F631)+21.438</f>
        <v>89.9840867819932</v>
      </c>
      <c r="BH631" s="0" t="n">
        <f aca="false">IF(G631&lt;=2, -10*G631+100, 88.958*EXP(-0.0755*G631))</f>
        <v>100</v>
      </c>
      <c r="BI631" s="0" t="n">
        <f aca="false">IF(I631&lt;=100, 0.0053*(I631)^2-1.0332*I631+100.76, 122.82*EXP(-0.0092*I631))</f>
        <v>99.323908</v>
      </c>
      <c r="BJ631" s="0" t="e">
        <f aca="false">IF(P631&lt;=1000, -6.942*LN(P631)+107.59, -36.304*LN(P631)+310.72)</f>
        <v>#VALUE!</v>
      </c>
      <c r="BK631" s="0" t="e">
        <f aca="false">BF631^0.04*BG631^0.22*BH631^0.51*BI631^0.06*BJ631^0.17</f>
        <v>#VALUE!</v>
      </c>
      <c r="BL631" s="0" t="e">
        <f aca="false">IF(BK631&gt;=90, "Very Good", IF(BK631&gt;=80, "Good", IF(BK631&gt;=70, "Slightly Good", IF(BK631&gt;=60, "Average", IF(BK631&gt;=50, "Slightly Poor", IF(BK631&gt;=40, "Poor", "Very Poor"))))))</f>
        <v>#VALUE!</v>
      </c>
      <c r="BM631" s="0" t="e">
        <f aca="false">IF(P631&lt;=1000, -6.942*LN(P631)+107.59, IF(AND(P631&gt;1000, P631&lt;=5213),-36.304*LN(P631)+310.72, IF(P631&gt;5213, 10)))</f>
        <v>#VALUE!</v>
      </c>
      <c r="BN631" s="0" t="e">
        <f aca="false">BF631^0.04*BG631^0.22*BH631^0.51*BI631^0.06*BM631^0.17</f>
        <v>#VALUE!</v>
      </c>
      <c r="BO631" s="0" t="e">
        <f aca="false">IF(BN631&gt;=90, "Very Good", IF(BN631&gt;=80, "Good", IF(BN631&gt;=70, "Slightly Good", IF(BN631&gt;=60, "Average", IF(BN631&gt;=50, "Slightly Poor", IF(BN631&gt;=40, "Poor", "Very Poor"))))))</f>
        <v>#VALUE!</v>
      </c>
      <c r="BP631" s="0" t="n">
        <f aca="false">IF(AJ631&lt;=1000, -6.942*LN(AJ631)+107.59, IF(AND(AJ631&gt;1000, AJ631&lt;=5213),-36.304*LN(AJ631)+310.72, IF(AJ631&gt;5213, 10)))</f>
        <v>1.5118183788249</v>
      </c>
      <c r="BQ631" s="0" t="n">
        <f aca="false">BF631^0.04*BG631^0.22*BH631^0.51*BI631^0.06*BP631^0.17</f>
        <v>47.7582075877792</v>
      </c>
      <c r="BR631" s="0" t="str">
        <f aca="false">IF(BQ631&gt;=90, "Very Good", IF(BQ631&gt;=80, "Good", IF(BQ631&gt;=70, "Slightly Good", IF(BQ631&gt;=60, "Average", IF(BQ631&gt;=50, "Slightly Poor", IF(BQ631&gt;=40, "Poor", "Very Poor"))))))</f>
        <v>Poor</v>
      </c>
      <c r="BT631" s="0" t="n">
        <f aca="false">9.81*LN(AH631)+30.6</f>
        <v>36.3661871826898</v>
      </c>
      <c r="BU631" s="0" t="str">
        <f aca="false">IF(BT631&lt;30, "Clean water", IF(AND(BT631&gt;=30, BT631&lt;40), "Hypolimia", IF(AND(BT631&gt;=40,BT631&lt;50), "Mesotrophic", IF(AND(BT631&gt;=50, BT631&lt;70), "Eutrophic", IF(BT631&gt;70,"Hypertrophic")))))</f>
        <v>Hypolimia</v>
      </c>
      <c r="BW631" s="0" t="str">
        <f aca="false">IF(G631/H631&gt;=1, "PLS CHECK", "")</f>
        <v/>
      </c>
      <c r="BX631" s="0" t="str">
        <f aca="false">IF(AC631/J631&gt;=1, "PLS CHECK", "")</f>
        <v/>
      </c>
      <c r="BY631" s="0" t="str">
        <f aca="false">IF(AE631/J631&gt;=1, "PLS CHECK", "")</f>
        <v/>
      </c>
      <c r="BZ631" s="0" t="str">
        <f aca="false">IF(AD631/J631&gt;=1, "PLS CHECK", "")</f>
        <v/>
      </c>
      <c r="CA631" s="0" t="str">
        <f aca="false">IF(AF631/K631&gt;=1, "PLS CHECK", "")</f>
        <v/>
      </c>
      <c r="CB631" s="0" t="str">
        <f aca="false">IF(AG631/K631&gt;=1, "PLS CHECK", "")</f>
        <v/>
      </c>
    </row>
    <row r="632" customFormat="false" ht="12.5" hidden="false" customHeight="false" outlineLevel="0" collapsed="false">
      <c r="A632" s="0" t="n">
        <v>629</v>
      </c>
      <c r="B632" s="15" t="s">
        <v>101</v>
      </c>
      <c r="C632" s="16" t="s">
        <v>102</v>
      </c>
      <c r="D632" s="0" t="s">
        <v>161</v>
      </c>
      <c r="E632" s="0" t="n">
        <v>7.5</v>
      </c>
      <c r="F632" s="0" t="n">
        <v>8.7</v>
      </c>
      <c r="G632" s="0" t="n">
        <v>1.6</v>
      </c>
      <c r="H632" s="0" t="n">
        <v>4.6</v>
      </c>
      <c r="I632" s="0" t="n">
        <v>17.6</v>
      </c>
      <c r="J632" s="0" t="n">
        <v>2.836</v>
      </c>
      <c r="K632" s="0" t="n">
        <v>0.1</v>
      </c>
      <c r="L632" s="0" t="n">
        <v>2.4</v>
      </c>
      <c r="M632" s="0" t="n">
        <v>26.9</v>
      </c>
      <c r="N632" s="0" t="n">
        <v>0</v>
      </c>
      <c r="O632" s="0" t="n">
        <v>213</v>
      </c>
      <c r="P632" s="0" t="n">
        <v>9500</v>
      </c>
      <c r="AC632" s="0" t="n">
        <v>2.716</v>
      </c>
      <c r="AD632" s="0" t="n">
        <v>0.102</v>
      </c>
      <c r="AE632" s="0" t="n">
        <v>2.263</v>
      </c>
      <c r="AF632" s="0" t="n">
        <v>0.049</v>
      </c>
      <c r="AG632" s="0" t="n">
        <v>0.041</v>
      </c>
      <c r="AH632" s="0" t="n">
        <v>20.5</v>
      </c>
      <c r="AJ632" s="0" t="n">
        <v>1200</v>
      </c>
      <c r="BF632" s="0" t="n">
        <f aca="false">IF(E632&lt;11,-3.6797*E632^2+48.115*E632-53.83,280.92*EXP(-0.2027*E632))</f>
        <v>100.049375</v>
      </c>
      <c r="BG632" s="0" t="n">
        <f aca="false">32.208*LN(F632)+21.438</f>
        <v>91.1143080104746</v>
      </c>
      <c r="BH632" s="0" t="n">
        <f aca="false">IF(G632&lt;=2, -10*G632+100, 88.958*EXP(-0.0755*G632))</f>
        <v>84</v>
      </c>
      <c r="BI632" s="0" t="n">
        <f aca="false">IF(I632&lt;=100, 0.0053*(I632)^2-1.0332*I632+100.76, 122.82*EXP(-0.0092*I632))</f>
        <v>84.217408</v>
      </c>
      <c r="BJ632" s="0" t="n">
        <f aca="false">IF(P632&lt;=1000, -6.942*LN(P632)+107.59, -36.304*LN(P632)+310.72)</f>
        <v>-21.7900451047777</v>
      </c>
      <c r="BK632" s="0" t="e">
        <f aca="false">BF632^0.04*BG632^0.22*BH632^0.51*BI632^0.06*BJ632^0.17</f>
        <v>#NUM!</v>
      </c>
      <c r="BL632" s="0" t="e">
        <f aca="false">IF(BK632&gt;=90, "Very Good", IF(BK632&gt;=80, "Good", IF(BK632&gt;=70, "Slightly Good", IF(BK632&gt;=60, "Average", IF(BK632&gt;=50, "Slightly Poor", IF(BK632&gt;=40, "Poor", "Very Poor"))))))</f>
        <v>#NUM!</v>
      </c>
      <c r="BM632" s="0" t="n">
        <f aca="false">IF(P632&lt;=1000, -6.942*LN(P632)+107.59, IF(AND(P632&gt;1000, P632&lt;=5213),-36.304*LN(P632)+310.72, IF(P632&gt;5213, 10)))</f>
        <v>10</v>
      </c>
      <c r="BN632" s="0" t="n">
        <f aca="false">BF632^0.04*BG632^0.22*BH632^0.51*BI632^0.06*BM632^0.17</f>
        <v>59.9824459297076</v>
      </c>
      <c r="BO632" s="0" t="str">
        <f aca="false">IF(BN632&gt;=90, "Very Good", IF(BN632&gt;=80, "Good", IF(BN632&gt;=70, "Slightly Good", IF(BN632&gt;=60, "Average", IF(BN632&gt;=50, "Slightly Poor", IF(BN632&gt;=40, "Poor", "Very Poor"))))))</f>
        <v>Slightly Poor</v>
      </c>
      <c r="BP632" s="0" t="n">
        <f aca="false">IF(AJ632&lt;=1000, -6.942*LN(AJ632)+107.59, IF(AND(AJ632&gt;1000, AJ632&lt;=5213),-36.304*LN(AJ632)+310.72, IF(AJ632&gt;5213, 10)))</f>
        <v>53.3218505539848</v>
      </c>
      <c r="BQ632" s="0" t="n">
        <f aca="false">BF632^0.04*BG632^0.22*BH632^0.51*BI632^0.06*BP632^0.17</f>
        <v>79.7256479347814</v>
      </c>
      <c r="BR632" s="0" t="str">
        <f aca="false">IF(BQ632&gt;=90, "Very Good", IF(BQ632&gt;=80, "Good", IF(BQ632&gt;=70, "Slightly Good", IF(BQ632&gt;=60, "Average", IF(BQ632&gt;=50, "Slightly Poor", IF(BQ632&gt;=40, "Poor", "Very Poor"))))))</f>
        <v>Slightly Good</v>
      </c>
      <c r="BT632" s="0" t="n">
        <f aca="false">9.81*LN(AH632)+30.6</f>
        <v>60.2303681330762</v>
      </c>
      <c r="BU632" s="0" t="str">
        <f aca="false">IF(BT632&lt;30, "Clean water", IF(AND(BT632&gt;=30, BT632&lt;40), "Hypolimia", IF(AND(BT632&gt;=40,BT632&lt;50), "Mesotrophic", IF(AND(BT632&gt;=50, BT632&lt;70), "Eutrophic", IF(BT632&gt;70,"Hypertrophic")))))</f>
        <v>Eutrophic</v>
      </c>
      <c r="BW632" s="0" t="str">
        <f aca="false">IF(G632/H632&gt;=1, "PLS CHECK", "")</f>
        <v/>
      </c>
      <c r="BX632" s="0" t="str">
        <f aca="false">IF(AC632/J632&gt;=1, "PLS CHECK", "")</f>
        <v/>
      </c>
      <c r="BY632" s="0" t="str">
        <f aca="false">IF(AE632/J632&gt;=1, "PLS CHECK", "")</f>
        <v/>
      </c>
      <c r="BZ632" s="0" t="str">
        <f aca="false">IF(AD632/J632&gt;=1, "PLS CHECK", "")</f>
        <v/>
      </c>
      <c r="CA632" s="0" t="str">
        <f aca="false">IF(AF632/K632&gt;=1, "PLS CHECK", "")</f>
        <v/>
      </c>
      <c r="CB632" s="0" t="str">
        <f aca="false">IF(AG632/K632&gt;=1, "PLS CHECK", "")</f>
        <v/>
      </c>
    </row>
    <row r="633" customFormat="false" ht="12.5" hidden="false" customHeight="false" outlineLevel="0" collapsed="false">
      <c r="A633" s="0" t="n">
        <v>630</v>
      </c>
      <c r="B633" s="15" t="s">
        <v>103</v>
      </c>
      <c r="C633" s="16" t="s">
        <v>104</v>
      </c>
      <c r="D633" s="0" t="s">
        <v>161</v>
      </c>
      <c r="E633" s="0" t="n">
        <v>7.7</v>
      </c>
      <c r="F633" s="0" t="n">
        <v>9.2</v>
      </c>
      <c r="G633" s="0" t="n">
        <v>0.7</v>
      </c>
      <c r="H633" s="37"/>
      <c r="I633" s="0" t="n">
        <v>2.4</v>
      </c>
      <c r="J633" s="0" t="n">
        <v>4.146</v>
      </c>
      <c r="K633" s="0" t="n">
        <v>0.056</v>
      </c>
      <c r="L633" s="37"/>
      <c r="M633" s="0" t="n">
        <v>20.9</v>
      </c>
      <c r="N633" s="0" t="n">
        <v>0</v>
      </c>
      <c r="O633" s="0" t="n">
        <v>289</v>
      </c>
      <c r="P633" s="0" t="n">
        <v>28000</v>
      </c>
      <c r="AC633" s="0" t="n">
        <v>3.986</v>
      </c>
      <c r="AD633" s="0" t="n">
        <v>0.164</v>
      </c>
      <c r="AE633" s="0" t="n">
        <v>3.543</v>
      </c>
      <c r="AF633" s="0" t="n">
        <v>0.047</v>
      </c>
      <c r="AG633" s="0" t="n">
        <v>0.041</v>
      </c>
      <c r="AH633" s="0" t="n">
        <v>1.5</v>
      </c>
      <c r="AJ633" s="37"/>
      <c r="BF633" s="0" t="n">
        <f aca="false">IF(E633&lt;11,-3.6797*E633^2+48.115*E633-53.83,280.92*EXP(-0.2027*E633))</f>
        <v>98.486087</v>
      </c>
      <c r="BG633" s="0" t="n">
        <f aca="false">32.208*LN(F633)+21.438</f>
        <v>92.9141058144433</v>
      </c>
      <c r="BH633" s="0" t="n">
        <f aca="false">IF(G633&lt;=2, -10*G633+100, 88.958*EXP(-0.0755*G633))</f>
        <v>93</v>
      </c>
      <c r="BI633" s="0" t="n">
        <f aca="false">IF(I633&lt;=100, 0.0053*(I633)^2-1.0332*I633+100.76, 122.82*EXP(-0.0092*I633))</f>
        <v>98.310848</v>
      </c>
      <c r="BJ633" s="0" t="n">
        <f aca="false">IF(P633&lt;=1000, -6.942*LN(P633)+107.59, -36.304*LN(P633)+310.72)</f>
        <v>-61.0315001855681</v>
      </c>
      <c r="BK633" s="0" t="e">
        <f aca="false">BF633^0.04*BG633^0.22*BH633^0.51*BI633^0.06*BJ633^0.17</f>
        <v>#NUM!</v>
      </c>
      <c r="BL633" s="0" t="e">
        <f aca="false">IF(BK633&gt;=90, "Very Good", IF(BK633&gt;=80, "Good", IF(BK633&gt;=70, "Slightly Good", IF(BK633&gt;=60, "Average", IF(BK633&gt;=50, "Slightly Poor", IF(BK633&gt;=40, "Poor", "Very Poor"))))))</f>
        <v>#NUM!</v>
      </c>
      <c r="BM633" s="0" t="n">
        <f aca="false">IF(P633&lt;=1000, -6.942*LN(P633)+107.59, IF(AND(P633&gt;1000, P633&lt;=5213),-36.304*LN(P633)+310.72, IF(P633&gt;5213, 10)))</f>
        <v>10</v>
      </c>
      <c r="BN633" s="0" t="n">
        <f aca="false">BF633^0.04*BG633^0.22*BH633^0.51*BI633^0.06*BM633^0.17</f>
        <v>64.0022657821887</v>
      </c>
      <c r="BO633" s="0" t="str">
        <f aca="false">IF(BN633&gt;=90, "Very Good", IF(BN633&gt;=80, "Good", IF(BN633&gt;=70, "Slightly Good", IF(BN633&gt;=60, "Average", IF(BN633&gt;=50, "Slightly Poor", IF(BN633&gt;=40, "Poor", "Very Poor"))))))</f>
        <v>Average</v>
      </c>
      <c r="BP633" s="0" t="e">
        <f aca="false">IF(AJ633&lt;=1000, -6.942*LN(AJ633)+107.59, IF(AND(AJ633&gt;1000, AJ633&lt;=5213),-36.304*LN(AJ633)+310.72, IF(AJ633&gt;5213, 10)))</f>
        <v>#VALUE!</v>
      </c>
      <c r="BQ633" s="0" t="e">
        <f aca="false">BF633^0.04*BG633^0.22*BH633^0.51*BI633^0.06*BP633^0.17</f>
        <v>#VALUE!</v>
      </c>
      <c r="BR633" s="0" t="e">
        <f aca="false">IF(BQ633&gt;=90, "Very Good", IF(BQ633&gt;=80, "Good", IF(BQ633&gt;=70, "Slightly Good", IF(BQ633&gt;=60, "Average", IF(BQ633&gt;=50, "Slightly Poor", IF(BQ633&gt;=40, "Poor", "Very Poor"))))))</f>
        <v>#VALUE!</v>
      </c>
      <c r="BT633" s="0" t="n">
        <f aca="false">9.81*LN(AH633)+30.6</f>
        <v>34.5776127105411</v>
      </c>
      <c r="BU633" s="0" t="str">
        <f aca="false">IF(BT633&lt;30, "Clean water", IF(AND(BT633&gt;=30, BT633&lt;40), "Hypolimia", IF(AND(BT633&gt;=40,BT633&lt;50), "Mesotrophic", IF(AND(BT633&gt;=50, BT633&lt;70), "Eutrophic", IF(BT633&gt;70,"Hypertrophic")))))</f>
        <v>Hypolimia</v>
      </c>
      <c r="BW633" s="0" t="e">
        <f aca="false">IF(G633/H633&gt;=1, "PLS CHECK", "")</f>
        <v>#DIV/0!</v>
      </c>
      <c r="BX633" s="0" t="str">
        <f aca="false">IF(AC633/J633&gt;=1, "PLS CHECK", "")</f>
        <v/>
      </c>
      <c r="BY633" s="0" t="str">
        <f aca="false">IF(AE633/J633&gt;=1, "PLS CHECK", "")</f>
        <v/>
      </c>
      <c r="BZ633" s="0" t="str">
        <f aca="false">IF(AD633/J633&gt;=1, "PLS CHECK", "")</f>
        <v/>
      </c>
      <c r="CA633" s="0" t="str">
        <f aca="false">IF(AF633/K633&gt;=1, "PLS CHECK", "")</f>
        <v/>
      </c>
      <c r="CB633" s="0" t="str">
        <f aca="false">IF(AG633/K633&gt;=1, "PLS CHECK", "")</f>
        <v/>
      </c>
    </row>
    <row r="634" customFormat="false" ht="12.5" hidden="false" customHeight="false" outlineLevel="0" collapsed="false">
      <c r="A634" s="0" t="n">
        <v>631</v>
      </c>
      <c r="B634" s="15" t="s">
        <v>105</v>
      </c>
      <c r="C634" s="16" t="s">
        <v>106</v>
      </c>
      <c r="D634" s="0" t="s">
        <v>161</v>
      </c>
      <c r="E634" s="0" t="n">
        <v>8</v>
      </c>
      <c r="F634" s="0" t="n">
        <v>9.5</v>
      </c>
      <c r="G634" s="0" t="n">
        <v>1.1</v>
      </c>
      <c r="H634" s="0" t="n">
        <v>4.1</v>
      </c>
      <c r="I634" s="0" t="n">
        <v>7.4</v>
      </c>
      <c r="J634" s="0" t="n">
        <v>2.408</v>
      </c>
      <c r="K634" s="0" t="n">
        <v>0.045</v>
      </c>
      <c r="L634" s="0" t="n">
        <v>2.1</v>
      </c>
      <c r="M634" s="0" t="n">
        <v>26.1</v>
      </c>
      <c r="N634" s="0" t="n">
        <v>0</v>
      </c>
      <c r="O634" s="0" t="n">
        <v>190</v>
      </c>
      <c r="P634" s="0" t="n">
        <v>5300</v>
      </c>
      <c r="AC634" s="0" t="n">
        <v>2.304</v>
      </c>
      <c r="AD634" s="37"/>
      <c r="AE634" s="0" t="n">
        <v>1.96</v>
      </c>
      <c r="AF634" s="0" t="n">
        <v>0.021</v>
      </c>
      <c r="AG634" s="0" t="n">
        <v>0.008</v>
      </c>
      <c r="AH634" s="0" t="n">
        <v>20.9</v>
      </c>
      <c r="AJ634" s="0" t="n">
        <v>38</v>
      </c>
      <c r="BF634" s="0" t="n">
        <f aca="false">IF(E634&lt;11,-3.6797*E634^2+48.115*E634-53.83,280.92*EXP(-0.2027*E634))</f>
        <v>95.5892</v>
      </c>
      <c r="BG634" s="0" t="n">
        <f aca="false">32.208*LN(F634)+21.438</f>
        <v>93.947606249518</v>
      </c>
      <c r="BH634" s="0" t="n">
        <f aca="false">IF(G634&lt;=2, -10*G634+100, 88.958*EXP(-0.0755*G634))</f>
        <v>89</v>
      </c>
      <c r="BI634" s="0" t="n">
        <f aca="false">IF(I634&lt;=100, 0.0053*(I634)^2-1.0332*I634+100.76, 122.82*EXP(-0.0092*I634))</f>
        <v>93.404548</v>
      </c>
      <c r="BJ634" s="0" t="n">
        <f aca="false">IF(P634&lt;=1000, -6.942*LN(P634)+107.59, -36.304*LN(P634)+310.72)</f>
        <v>-0.603576061707884</v>
      </c>
      <c r="BK634" s="0" t="e">
        <f aca="false">BF634^0.04*BG634^0.22*BH634^0.51*BI634^0.06*BJ634^0.17</f>
        <v>#NUM!</v>
      </c>
      <c r="BL634" s="0" t="e">
        <f aca="false">IF(BK634&gt;=90, "Very Good", IF(BK634&gt;=80, "Good", IF(BK634&gt;=70, "Slightly Good", IF(BK634&gt;=60, "Average", IF(BK634&gt;=50, "Slightly Poor", IF(BK634&gt;=40, "Poor", "Very Poor"))))))</f>
        <v>#NUM!</v>
      </c>
      <c r="BM634" s="0" t="n">
        <f aca="false">IF(P634&lt;=1000, -6.942*LN(P634)+107.59, IF(AND(P634&gt;1000, P634&lt;=5213),-36.304*LN(P634)+310.72, IF(P634&gt;5213, 10)))</f>
        <v>10</v>
      </c>
      <c r="BN634" s="0" t="n">
        <f aca="false">BF634^0.04*BG634^0.22*BH634^0.51*BI634^0.06*BM634^0.17</f>
        <v>62.468660851035</v>
      </c>
      <c r="BO634" s="0" t="str">
        <f aca="false">IF(BN634&gt;=90, "Very Good", IF(BN634&gt;=80, "Good", IF(BN634&gt;=70, "Slightly Good", IF(BN634&gt;=60, "Average", IF(BN634&gt;=50, "Slightly Poor", IF(BN634&gt;=40, "Poor", "Very Poor"))))))</f>
        <v>Average</v>
      </c>
      <c r="BP634" s="0" t="n">
        <f aca="false">IF(AJ634&lt;=1000, -6.942*LN(AJ634)+107.59, IF(AND(AJ634&gt;1000, AJ634&lt;=5213),-36.304*LN(AJ634)+310.72, IF(AJ634&gt;5213, 10)))</f>
        <v>82.3378768791794</v>
      </c>
      <c r="BQ634" s="0" t="n">
        <f aca="false">BF634^0.04*BG634^0.22*BH634^0.51*BI634^0.06*BP634^0.17</f>
        <v>89.3951873627011</v>
      </c>
      <c r="BR634" s="0" t="str">
        <f aca="false">IF(BQ634&gt;=90, "Very Good", IF(BQ634&gt;=80, "Good", IF(BQ634&gt;=70, "Slightly Good", IF(BQ634&gt;=60, "Average", IF(BQ634&gt;=50, "Slightly Poor", IF(BQ634&gt;=40, "Poor", "Very Poor"))))))</f>
        <v>Good</v>
      </c>
      <c r="BT634" s="0" t="n">
        <f aca="false">9.81*LN(AH634)+30.6</f>
        <v>60.4199392495032</v>
      </c>
      <c r="BU634" s="0" t="str">
        <f aca="false">IF(BT634&lt;30, "Clean water", IF(AND(BT634&gt;=30, BT634&lt;40), "Hypolimia", IF(AND(BT634&gt;=40,BT634&lt;50), "Mesotrophic", IF(AND(BT634&gt;=50, BT634&lt;70), "Eutrophic", IF(BT634&gt;70,"Hypertrophic")))))</f>
        <v>Eutrophic</v>
      </c>
      <c r="BW634" s="0" t="str">
        <f aca="false">IF(G634/H634&gt;=1, "PLS CHECK", "")</f>
        <v/>
      </c>
      <c r="BX634" s="0" t="str">
        <f aca="false">IF(AC634/J634&gt;=1, "PLS CHECK", "")</f>
        <v/>
      </c>
      <c r="BY634" s="0" t="str">
        <f aca="false">IF(AE634/J634&gt;=1, "PLS CHECK", "")</f>
        <v/>
      </c>
      <c r="BZ634" s="0" t="str">
        <f aca="false">IF(AD634/J634&gt;=1, "PLS CHECK", "")</f>
        <v/>
      </c>
      <c r="CA634" s="0" t="str">
        <f aca="false">IF(AF634/K634&gt;=1, "PLS CHECK", "")</f>
        <v/>
      </c>
      <c r="CB634" s="0" t="str">
        <f aca="false">IF(AG634/K634&gt;=1, "PLS CHECK", "")</f>
        <v/>
      </c>
    </row>
    <row r="635" customFormat="false" ht="12.5" hidden="false" customHeight="false" outlineLevel="0" collapsed="false">
      <c r="A635" s="0" t="n">
        <v>632</v>
      </c>
      <c r="B635" s="15" t="s">
        <v>107</v>
      </c>
      <c r="C635" s="16" t="s">
        <v>108</v>
      </c>
      <c r="D635" s="0" t="s">
        <v>161</v>
      </c>
      <c r="E635" s="0" t="n">
        <v>7.6</v>
      </c>
      <c r="F635" s="0" t="n">
        <v>8.2</v>
      </c>
      <c r="G635" s="37"/>
      <c r="H635" s="37"/>
      <c r="I635" s="0" t="n">
        <v>2.4</v>
      </c>
      <c r="J635" s="0" t="n">
        <v>5.116</v>
      </c>
      <c r="K635" s="0" t="n">
        <v>0.102</v>
      </c>
      <c r="L635" s="0" t="n">
        <v>1.4</v>
      </c>
      <c r="M635" s="0" t="n">
        <v>20.5</v>
      </c>
      <c r="N635" s="0" t="n">
        <v>0</v>
      </c>
      <c r="O635" s="0" t="n">
        <v>427</v>
      </c>
      <c r="P635" s="0" t="n">
        <v>8000</v>
      </c>
      <c r="AC635" s="0" t="n">
        <v>5.05</v>
      </c>
      <c r="AD635" s="0" t="n">
        <v>0.045</v>
      </c>
      <c r="AE635" s="0" t="n">
        <v>4.642</v>
      </c>
      <c r="AF635" s="0" t="n">
        <v>0.091</v>
      </c>
      <c r="AG635" s="37"/>
      <c r="AH635" s="37"/>
      <c r="AJ635" s="0" t="n">
        <v>400</v>
      </c>
      <c r="BF635" s="0" t="n">
        <f aca="false">IF(E635&lt;11,-3.6797*E635^2+48.115*E635-53.83,280.92*EXP(-0.2027*E635))</f>
        <v>99.304528</v>
      </c>
      <c r="BG635" s="0" t="n">
        <f aca="false">32.208*LN(F635)+21.438</f>
        <v>89.2079528407348</v>
      </c>
      <c r="BH635" s="0" t="n">
        <f aca="false">IF(G635&lt;=2, -10*G635+100, 88.958*EXP(-0.0755*G635))</f>
        <v>100</v>
      </c>
      <c r="BI635" s="0" t="n">
        <f aca="false">IF(I635&lt;=100, 0.0053*(I635)^2-1.0332*I635+100.76, 122.82*EXP(-0.0092*I635))</f>
        <v>98.310848</v>
      </c>
      <c r="BJ635" s="0" t="n">
        <f aca="false">IF(P635&lt;=1000, -6.942*LN(P635)+107.59, -36.304*LN(P635)+310.72)</f>
        <v>-15.5511933773122</v>
      </c>
      <c r="BK635" s="0" t="e">
        <f aca="false">BF635^0.04*BG635^0.22*BH635^0.51*BI635^0.06*BJ635^0.17</f>
        <v>#NUM!</v>
      </c>
      <c r="BL635" s="0" t="e">
        <f aca="false">IF(BK635&gt;=90, "Very Good", IF(BK635&gt;=80, "Good", IF(BK635&gt;=70, "Slightly Good", IF(BK635&gt;=60, "Average", IF(BK635&gt;=50, "Slightly Poor", IF(BK635&gt;=40, "Poor", "Very Poor"))))))</f>
        <v>#NUM!</v>
      </c>
      <c r="BM635" s="0" t="n">
        <f aca="false">IF(P635&lt;=1000, -6.942*LN(P635)+107.59, IF(AND(P635&gt;1000, P635&lt;=5213),-36.304*LN(P635)+310.72, IF(P635&gt;5213, 10)))</f>
        <v>10</v>
      </c>
      <c r="BN635" s="0" t="n">
        <f aca="false">BF635^0.04*BG635^0.22*BH635^0.51*BI635^0.06*BM635^0.17</f>
        <v>65.8451262487024</v>
      </c>
      <c r="BO635" s="0" t="str">
        <f aca="false">IF(BN635&gt;=90, "Very Good", IF(BN635&gt;=80, "Good", IF(BN635&gt;=70, "Slightly Good", IF(BN635&gt;=60, "Average", IF(BN635&gt;=50, "Slightly Poor", IF(BN635&gt;=40, "Poor", "Very Poor"))))))</f>
        <v>Average</v>
      </c>
      <c r="BP635" s="0" t="n">
        <f aca="false">IF(AJ635&lt;=1000, -6.942*LN(AJ635)+107.59, IF(AND(AJ635&gt;1000, AJ635&lt;=5213),-36.304*LN(AJ635)+310.72, IF(AJ635&gt;5213, 10)))</f>
        <v>65.9972531139764</v>
      </c>
      <c r="BQ635" s="0" t="n">
        <f aca="false">BF635^0.04*BG635^0.22*BH635^0.51*BI635^0.06*BP635^0.17</f>
        <v>90.7492471640995</v>
      </c>
      <c r="BR635" s="0" t="str">
        <f aca="false">IF(BQ635&gt;=90, "Very Good", IF(BQ635&gt;=80, "Good", IF(BQ635&gt;=70, "Slightly Good", IF(BQ635&gt;=60, "Average", IF(BQ635&gt;=50, "Slightly Poor", IF(BQ635&gt;=40, "Poor", "Very Poor"))))))</f>
        <v>Very Good</v>
      </c>
      <c r="BT635" s="0" t="e">
        <f aca="false">9.81*LN(AH635)+30.6</f>
        <v>#VALUE!</v>
      </c>
      <c r="BU635" s="0" t="e">
        <f aca="false">IF(BT635&lt;30, "Clean water", IF(AND(BT635&gt;=30, BT635&lt;40), "Hypolimia", IF(AND(BT635&gt;=40,BT635&lt;50), "Mesotrophic", IF(AND(BT635&gt;=50, BT635&lt;70), "Eutrophic", IF(BT635&gt;70,"Hypertrophic")))))</f>
        <v>#VALUE!</v>
      </c>
      <c r="BW635" s="0" t="e">
        <f aca="false">IF(G635/H635&gt;=1, "PLS CHECK", "")</f>
        <v>#DIV/0!</v>
      </c>
      <c r="BX635" s="0" t="str">
        <f aca="false">IF(AC635/J635&gt;=1, "PLS CHECK", "")</f>
        <v/>
      </c>
      <c r="BY635" s="0" t="str">
        <f aca="false">IF(AE635/J635&gt;=1, "PLS CHECK", "")</f>
        <v/>
      </c>
      <c r="BZ635" s="0" t="str">
        <f aca="false">IF(AD635/J635&gt;=1, "PLS CHECK", "")</f>
        <v/>
      </c>
      <c r="CA635" s="0" t="str">
        <f aca="false">IF(AF635/K635&gt;=1, "PLS CHECK", "")</f>
        <v/>
      </c>
      <c r="CB635" s="0" t="str">
        <f aca="false">IF(AG635/K635&gt;=1, "PLS CHECK", "")</f>
        <v/>
      </c>
    </row>
    <row r="636" customFormat="false" ht="12.5" hidden="false" customHeight="false" outlineLevel="0" collapsed="false">
      <c r="A636" s="0" t="n">
        <v>633</v>
      </c>
      <c r="B636" s="15" t="s">
        <v>109</v>
      </c>
      <c r="C636" s="16" t="s">
        <v>110</v>
      </c>
      <c r="D636" s="0" t="s">
        <v>161</v>
      </c>
      <c r="E636" s="37"/>
      <c r="F636" s="0" t="n">
        <v>8.9</v>
      </c>
      <c r="G636" s="0" t="n">
        <v>3.3</v>
      </c>
      <c r="H636" s="0" t="n">
        <v>7.5</v>
      </c>
      <c r="I636" s="37"/>
      <c r="J636" s="0" t="n">
        <v>5.702</v>
      </c>
      <c r="K636" s="37"/>
      <c r="L636" s="0" t="n">
        <v>4.2</v>
      </c>
      <c r="M636" s="0" t="n">
        <v>24.4</v>
      </c>
      <c r="O636" s="0" t="n">
        <v>294</v>
      </c>
      <c r="AC636" s="0" t="n">
        <v>5.523</v>
      </c>
      <c r="AD636" s="0" t="n">
        <v>0.414</v>
      </c>
      <c r="AE636" s="0" t="n">
        <v>4.051</v>
      </c>
      <c r="AF636" s="37"/>
      <c r="AG636" s="37"/>
      <c r="BD636" s="0" t="n">
        <v>5.078</v>
      </c>
      <c r="BF636" s="0" t="n">
        <f aca="false">IF(E636&lt;11,-3.6797*E636^2+48.115*E636-53.83,280.92*EXP(-0.2027*E636))</f>
        <v>-53.83</v>
      </c>
      <c r="BG636" s="0" t="n">
        <f aca="false">32.208*LN(F636)+21.438</f>
        <v>91.8463395211805</v>
      </c>
      <c r="BH636" s="0" t="n">
        <f aca="false">IF(G636&lt;=2, -10*G636+100, 88.958*EXP(-0.0755*G636))</f>
        <v>69.3394735712124</v>
      </c>
      <c r="BI636" s="0" t="n">
        <f aca="false">IF(I636&lt;=100, 0.0053*(I636)^2-1.0332*I636+100.76, 122.82*EXP(-0.0092*I636))</f>
        <v>100.76</v>
      </c>
      <c r="BJ636" s="0" t="e">
        <f aca="false">IF(P636&lt;=1000, -6.942*LN(P636)+107.59, -36.304*LN(P636)+310.72)</f>
        <v>#VALUE!</v>
      </c>
      <c r="BK636" s="0" t="e">
        <f aca="false">BF636^0.04*BG636^0.22*BH636^0.51*BI636^0.06*BJ636^0.17</f>
        <v>#VALUE!</v>
      </c>
      <c r="BL636" s="0" t="e">
        <f aca="false">IF(BK636&gt;=90, "Very Good", IF(BK636&gt;=80, "Good", IF(BK636&gt;=70, "Slightly Good", IF(BK636&gt;=60, "Average", IF(BK636&gt;=50, "Slightly Poor", IF(BK636&gt;=40, "Poor", "Very Poor"))))))</f>
        <v>#VALUE!</v>
      </c>
      <c r="BM636" s="0" t="e">
        <f aca="false">IF(P636&lt;=1000, -6.942*LN(P636)+107.59, IF(AND(P636&gt;1000, P636&lt;=5213),-36.304*LN(P636)+310.72, IF(P636&gt;5213, 10)))</f>
        <v>#VALUE!</v>
      </c>
      <c r="BN636" s="0" t="e">
        <f aca="false">BF636^0.04*BG636^0.22*BH636^0.51*BI636^0.06*BM636^0.17</f>
        <v>#VALUE!</v>
      </c>
      <c r="BO636" s="0" t="e">
        <f aca="false">IF(BN636&gt;=90, "Very Good", IF(BN636&gt;=80, "Good", IF(BN636&gt;=70, "Slightly Good", IF(BN636&gt;=60, "Average", IF(BN636&gt;=50, "Slightly Poor", IF(BN636&gt;=40, "Poor", "Very Poor"))))))</f>
        <v>#VALUE!</v>
      </c>
      <c r="BP636" s="0" t="e">
        <f aca="false">IF(AJ636&lt;=1000, -6.942*LN(AJ636)+107.59, IF(AND(AJ636&gt;1000, AJ636&lt;=5213),-36.304*LN(AJ636)+310.72, IF(AJ636&gt;5213, 10)))</f>
        <v>#VALUE!</v>
      </c>
      <c r="BQ636" s="0" t="e">
        <f aca="false">BF636^0.04*BG636^0.22*BH636^0.51*BI636^0.06*BP636^0.17</f>
        <v>#VALUE!</v>
      </c>
      <c r="BR636" s="0" t="e">
        <f aca="false">IF(BQ636&gt;=90, "Very Good", IF(BQ636&gt;=80, "Good", IF(BQ636&gt;=70, "Slightly Good", IF(BQ636&gt;=60, "Average", IF(BQ636&gt;=50, "Slightly Poor", IF(BQ636&gt;=40, "Poor", "Very Poor"))))))</f>
        <v>#VALUE!</v>
      </c>
      <c r="BT636" s="0" t="e">
        <f aca="false">9.81*LN(AH636)+30.6</f>
        <v>#VALUE!</v>
      </c>
      <c r="BU636" s="0" t="e">
        <f aca="false">IF(BT636&lt;30, "Clean water", IF(AND(BT636&gt;=30, BT636&lt;40), "Hypolimia", IF(AND(BT636&gt;=40,BT636&lt;50), "Mesotrophic", IF(AND(BT636&gt;=50, BT636&lt;70), "Eutrophic", IF(BT636&gt;70,"Hypertrophic")))))</f>
        <v>#VALUE!</v>
      </c>
      <c r="BW636" s="0" t="str">
        <f aca="false">IF(G636/H636&gt;=1, "PLS CHECK", "")</f>
        <v/>
      </c>
      <c r="BX636" s="0" t="str">
        <f aca="false">IF(AC636/J636&gt;=1, "PLS CHECK", "")</f>
        <v/>
      </c>
      <c r="BY636" s="0" t="str">
        <f aca="false">IF(AE636/J636&gt;=1, "PLS CHECK", "")</f>
        <v/>
      </c>
      <c r="BZ636" s="0" t="str">
        <f aca="false">IF(AD636/J636&gt;=1, "PLS CHECK", "")</f>
        <v/>
      </c>
      <c r="CA636" s="0" t="e">
        <f aca="false">IF(AF636/K636&gt;=1, "PLS CHECK", "")</f>
        <v>#DIV/0!</v>
      </c>
      <c r="CB636" s="0" t="e">
        <f aca="false">IF(AG636/K636&gt;=1, "PLS CHECK", "")</f>
        <v>#DIV/0!</v>
      </c>
    </row>
    <row r="637" customFormat="false" ht="12.5" hidden="false" customHeight="false" outlineLevel="0" collapsed="false">
      <c r="A637" s="0" t="n">
        <v>634</v>
      </c>
      <c r="B637" s="15" t="s">
        <v>111</v>
      </c>
      <c r="C637" s="16" t="s">
        <v>112</v>
      </c>
      <c r="D637" s="0" t="s">
        <v>161</v>
      </c>
      <c r="E637" s="0" t="n">
        <v>8</v>
      </c>
      <c r="F637" s="0" t="n">
        <v>8</v>
      </c>
      <c r="G637" s="0" t="n">
        <v>1.7</v>
      </c>
      <c r="H637" s="0" t="n">
        <v>3.2</v>
      </c>
      <c r="I637" s="0" t="n">
        <v>4.8</v>
      </c>
      <c r="J637" s="0" t="n">
        <v>5.555</v>
      </c>
      <c r="K637" s="0" t="n">
        <v>0.118</v>
      </c>
      <c r="L637" s="0" t="n">
        <v>2.2</v>
      </c>
      <c r="M637" s="0" t="n">
        <v>21</v>
      </c>
      <c r="N637" s="0" t="n">
        <v>0</v>
      </c>
      <c r="O637" s="0" t="n">
        <v>353</v>
      </c>
      <c r="P637" s="37"/>
      <c r="AC637" s="0" t="n">
        <v>5.474</v>
      </c>
      <c r="AD637" s="0" t="n">
        <v>0.512</v>
      </c>
      <c r="AE637" s="0" t="n">
        <v>4.314</v>
      </c>
      <c r="AF637" s="0" t="n">
        <v>0.101</v>
      </c>
      <c r="AG637" s="37"/>
      <c r="AH637" s="37"/>
      <c r="AJ637" s="37"/>
      <c r="BF637" s="0" t="n">
        <f aca="false">IF(E637&lt;11,-3.6797*E637^2+48.115*E637-53.83,280.92*EXP(-0.2027*E637))</f>
        <v>95.5892</v>
      </c>
      <c r="BG637" s="0" t="n">
        <f aca="false">32.208*LN(F637)+21.438</f>
        <v>88.4126531744242</v>
      </c>
      <c r="BH637" s="0" t="n">
        <f aca="false">IF(G637&lt;=2, -10*G637+100, 88.958*EXP(-0.0755*G637))</f>
        <v>83</v>
      </c>
      <c r="BI637" s="0" t="n">
        <f aca="false">IF(I637&lt;=100, 0.0053*(I637)^2-1.0332*I637+100.76, 122.82*EXP(-0.0092*I637))</f>
        <v>95.922752</v>
      </c>
      <c r="BJ637" s="0" t="e">
        <f aca="false">IF(P637&lt;=1000, -6.942*LN(P637)+107.59, -36.304*LN(P637)+310.72)</f>
        <v>#VALUE!</v>
      </c>
      <c r="BK637" s="0" t="e">
        <f aca="false">BF637^0.04*BG637^0.22*BH637^0.51*BI637^0.06*BJ637^0.17</f>
        <v>#VALUE!</v>
      </c>
      <c r="BL637" s="0" t="e">
        <f aca="false">IF(BK637&gt;=90, "Very Good", IF(BK637&gt;=80, "Good", IF(BK637&gt;=70, "Slightly Good", IF(BK637&gt;=60, "Average", IF(BK637&gt;=50, "Slightly Poor", IF(BK637&gt;=40, "Poor", "Very Poor"))))))</f>
        <v>#VALUE!</v>
      </c>
      <c r="BM637" s="0" t="e">
        <f aca="false">IF(P637&lt;=1000, -6.942*LN(P637)+107.59, IF(AND(P637&gt;1000, P637&lt;=5213),-36.304*LN(P637)+310.72, IF(P637&gt;5213, 10)))</f>
        <v>#VALUE!</v>
      </c>
      <c r="BN637" s="0" t="e">
        <f aca="false">BF637^0.04*BG637^0.22*BH637^0.51*BI637^0.06*BM637^0.17</f>
        <v>#VALUE!</v>
      </c>
      <c r="BO637" s="0" t="e">
        <f aca="false">IF(BN637&gt;=90, "Very Good", IF(BN637&gt;=80, "Good", IF(BN637&gt;=70, "Slightly Good", IF(BN637&gt;=60, "Average", IF(BN637&gt;=50, "Slightly Poor", IF(BN637&gt;=40, "Poor", "Very Poor"))))))</f>
        <v>#VALUE!</v>
      </c>
      <c r="BP637" s="0" t="e">
        <f aca="false">IF(AJ637&lt;=1000, -6.942*LN(AJ637)+107.59, IF(AND(AJ637&gt;1000, AJ637&lt;=5213),-36.304*LN(AJ637)+310.72, IF(AJ637&gt;5213, 10)))</f>
        <v>#VALUE!</v>
      </c>
      <c r="BQ637" s="0" t="e">
        <f aca="false">BF637^0.04*BG637^0.22*BH637^0.51*BI637^0.06*BP637^0.17</f>
        <v>#VALUE!</v>
      </c>
      <c r="BR637" s="0" t="e">
        <f aca="false">IF(BQ637&gt;=90, "Very Good", IF(BQ637&gt;=80, "Good", IF(BQ637&gt;=70, "Slightly Good", IF(BQ637&gt;=60, "Average", IF(BQ637&gt;=50, "Slightly Poor", IF(BQ637&gt;=40, "Poor", "Very Poor"))))))</f>
        <v>#VALUE!</v>
      </c>
      <c r="BT637" s="0" t="e">
        <f aca="false">9.81*LN(AH637)+30.6</f>
        <v>#VALUE!</v>
      </c>
      <c r="BU637" s="0" t="e">
        <f aca="false">IF(BT637&lt;30, "Clean water", IF(AND(BT637&gt;=30, BT637&lt;40), "Hypolimia", IF(AND(BT637&gt;=40,BT637&lt;50), "Mesotrophic", IF(AND(BT637&gt;=50, BT637&lt;70), "Eutrophic", IF(BT637&gt;70,"Hypertrophic")))))</f>
        <v>#VALUE!</v>
      </c>
      <c r="BW637" s="0" t="str">
        <f aca="false">IF(G637/H637&gt;=1, "PLS CHECK", "")</f>
        <v/>
      </c>
      <c r="BX637" s="0" t="str">
        <f aca="false">IF(AC637/J637&gt;=1, "PLS CHECK", "")</f>
        <v/>
      </c>
      <c r="BY637" s="0" t="str">
        <f aca="false">IF(AE637/J637&gt;=1, "PLS CHECK", "")</f>
        <v/>
      </c>
      <c r="BZ637" s="0" t="str">
        <f aca="false">IF(AD637/J637&gt;=1, "PLS CHECK", "")</f>
        <v/>
      </c>
      <c r="CA637" s="0" t="str">
        <f aca="false">IF(AF637/K637&gt;=1, "PLS CHECK", "")</f>
        <v/>
      </c>
      <c r="CB637" s="0" t="str">
        <f aca="false">IF(AG637/K637&gt;=1, "PLS CHECK", "")</f>
        <v/>
      </c>
    </row>
    <row r="638" customFormat="false" ht="12.5" hidden="false" customHeight="false" outlineLevel="0" collapsed="false">
      <c r="A638" s="0" t="n">
        <v>635</v>
      </c>
      <c r="B638" s="15" t="s">
        <v>113</v>
      </c>
      <c r="C638" s="16" t="s">
        <v>114</v>
      </c>
      <c r="D638" s="0" t="s">
        <v>161</v>
      </c>
      <c r="E638" s="0" t="n">
        <v>7.5</v>
      </c>
      <c r="F638" s="0" t="n">
        <v>8.4</v>
      </c>
      <c r="G638" s="37"/>
      <c r="H638" s="0" t="n">
        <v>2.6</v>
      </c>
      <c r="I638" s="37"/>
      <c r="J638" s="0" t="n">
        <v>4.981</v>
      </c>
      <c r="K638" s="0" t="n">
        <v>0.097</v>
      </c>
      <c r="L638" s="0" t="n">
        <v>2</v>
      </c>
      <c r="M638" s="0" t="n">
        <v>20.3</v>
      </c>
      <c r="N638" s="0" t="n">
        <v>0</v>
      </c>
      <c r="O638" s="0" t="n">
        <v>336</v>
      </c>
      <c r="P638" s="37"/>
      <c r="AC638" s="0" t="n">
        <v>4.797</v>
      </c>
      <c r="AD638" s="0" t="n">
        <v>0.271</v>
      </c>
      <c r="AE638" s="0" t="n">
        <v>4.223</v>
      </c>
      <c r="AF638" s="0" t="n">
        <v>0.085</v>
      </c>
      <c r="AG638" s="0" t="n">
        <v>0.073</v>
      </c>
      <c r="AH638" s="37"/>
      <c r="AJ638" s="37"/>
      <c r="BF638" s="0" t="n">
        <f aca="false">IF(E638&lt;11,-3.6797*E638^2+48.115*E638-53.83,280.92*EXP(-0.2027*E638))</f>
        <v>100.049375</v>
      </c>
      <c r="BG638" s="0" t="n">
        <f aca="false">32.208*LN(F638)+21.438</f>
        <v>89.9840867819932</v>
      </c>
      <c r="BH638" s="0" t="n">
        <f aca="false">IF(G638&lt;=2, -10*G638+100, 88.958*EXP(-0.0755*G638))</f>
        <v>100</v>
      </c>
      <c r="BI638" s="0" t="n">
        <f aca="false">IF(I638&lt;=100, 0.0053*(I638)^2-1.0332*I638+100.76, 122.82*EXP(-0.0092*I638))</f>
        <v>100.76</v>
      </c>
      <c r="BJ638" s="0" t="e">
        <f aca="false">IF(P638&lt;=1000, -6.942*LN(P638)+107.59, -36.304*LN(P638)+310.72)</f>
        <v>#VALUE!</v>
      </c>
      <c r="BK638" s="0" t="e">
        <f aca="false">BF638^0.04*BG638^0.22*BH638^0.51*BI638^0.06*BJ638^0.17</f>
        <v>#VALUE!</v>
      </c>
      <c r="BL638" s="0" t="e">
        <f aca="false">IF(BK638&gt;=90, "Very Good", IF(BK638&gt;=80, "Good", IF(BK638&gt;=70, "Slightly Good", IF(BK638&gt;=60, "Average", IF(BK638&gt;=50, "Slightly Poor", IF(BK638&gt;=40, "Poor", "Very Poor"))))))</f>
        <v>#VALUE!</v>
      </c>
      <c r="BM638" s="0" t="e">
        <f aca="false">IF(P638&lt;=1000, -6.942*LN(P638)+107.59, IF(AND(P638&gt;1000, P638&lt;=5213),-36.304*LN(P638)+310.72, IF(P638&gt;5213, 10)))</f>
        <v>#VALUE!</v>
      </c>
      <c r="BN638" s="0" t="e">
        <f aca="false">BF638^0.04*BG638^0.22*BH638^0.51*BI638^0.06*BM638^0.17</f>
        <v>#VALUE!</v>
      </c>
      <c r="BO638" s="0" t="e">
        <f aca="false">IF(BN638&gt;=90, "Very Good", IF(BN638&gt;=80, "Good", IF(BN638&gt;=70, "Slightly Good", IF(BN638&gt;=60, "Average", IF(BN638&gt;=50, "Slightly Poor", IF(BN638&gt;=40, "Poor", "Very Poor"))))))</f>
        <v>#VALUE!</v>
      </c>
      <c r="BP638" s="0" t="e">
        <f aca="false">IF(AJ638&lt;=1000, -6.942*LN(AJ638)+107.59, IF(AND(AJ638&gt;1000, AJ638&lt;=5213),-36.304*LN(AJ638)+310.72, IF(AJ638&gt;5213, 10)))</f>
        <v>#VALUE!</v>
      </c>
      <c r="BQ638" s="0" t="e">
        <f aca="false">BF638^0.04*BG638^0.22*BH638^0.51*BI638^0.06*BP638^0.17</f>
        <v>#VALUE!</v>
      </c>
      <c r="BR638" s="0" t="e">
        <f aca="false">IF(BQ638&gt;=90, "Very Good", IF(BQ638&gt;=80, "Good", IF(BQ638&gt;=70, "Slightly Good", IF(BQ638&gt;=60, "Average", IF(BQ638&gt;=50, "Slightly Poor", IF(BQ638&gt;=40, "Poor", "Very Poor"))))))</f>
        <v>#VALUE!</v>
      </c>
      <c r="BT638" s="0" t="e">
        <f aca="false">9.81*LN(AH638)+30.6</f>
        <v>#VALUE!</v>
      </c>
      <c r="BU638" s="0" t="e">
        <f aca="false">IF(BT638&lt;30, "Clean water", IF(AND(BT638&gt;=30, BT638&lt;40), "Hypolimia", IF(AND(BT638&gt;=40,BT638&lt;50), "Mesotrophic", IF(AND(BT638&gt;=50, BT638&lt;70), "Eutrophic", IF(BT638&gt;70,"Hypertrophic")))))</f>
        <v>#VALUE!</v>
      </c>
      <c r="BW638" s="0" t="str">
        <f aca="false">IF(G638/H638&gt;=1, "PLS CHECK", "")</f>
        <v/>
      </c>
      <c r="BX638" s="0" t="str">
        <f aca="false">IF(AC638/J638&gt;=1, "PLS CHECK", "")</f>
        <v/>
      </c>
      <c r="BY638" s="0" t="str">
        <f aca="false">IF(AE638/J638&gt;=1, "PLS CHECK", "")</f>
        <v/>
      </c>
      <c r="BZ638" s="0" t="str">
        <f aca="false">IF(AD638/J638&gt;=1, "PLS CHECK", "")</f>
        <v/>
      </c>
      <c r="CA638" s="0" t="str">
        <f aca="false">IF(AF638/K638&gt;=1, "PLS CHECK", "")</f>
        <v/>
      </c>
      <c r="CB638" s="0" t="str">
        <f aca="false">IF(AG638/K638&gt;=1, "PLS CHECK", "")</f>
        <v/>
      </c>
    </row>
    <row r="639" customFormat="false" ht="12.5" hidden="false" customHeight="false" outlineLevel="0" collapsed="false">
      <c r="A639" s="0" t="n">
        <v>636</v>
      </c>
      <c r="B639" s="15" t="s">
        <v>115</v>
      </c>
      <c r="C639" s="16" t="s">
        <v>116</v>
      </c>
      <c r="D639" s="0" t="s">
        <v>161</v>
      </c>
      <c r="E639" s="37"/>
      <c r="F639" s="37"/>
      <c r="G639" s="0" t="n">
        <v>3.8</v>
      </c>
      <c r="H639" s="0" t="n">
        <v>4.5</v>
      </c>
      <c r="I639" s="0" t="n">
        <v>9</v>
      </c>
      <c r="J639" s="0" t="n">
        <v>8.937</v>
      </c>
      <c r="K639" s="0" t="n">
        <v>0.119</v>
      </c>
      <c r="L639" s="0" t="n">
        <v>2.9</v>
      </c>
      <c r="M639" s="0" t="n">
        <v>22.9</v>
      </c>
      <c r="N639" s="0" t="n">
        <v>0</v>
      </c>
      <c r="O639" s="0" t="n">
        <v>433</v>
      </c>
      <c r="P639" s="37"/>
      <c r="AC639" s="0" t="n">
        <v>8.558</v>
      </c>
      <c r="AD639" s="0" t="n">
        <v>1.323</v>
      </c>
      <c r="AE639" s="0" t="n">
        <v>6.613</v>
      </c>
      <c r="AF639" s="0" t="n">
        <v>0.085</v>
      </c>
      <c r="AG639" s="0" t="n">
        <v>0.07</v>
      </c>
      <c r="AH639" s="37"/>
      <c r="AJ639" s="37"/>
      <c r="BF639" s="0" t="n">
        <f aca="false">IF(E639&lt;11,-3.6797*E639^2+48.115*E639-53.83,280.92*EXP(-0.2027*E639))</f>
        <v>-53.83</v>
      </c>
      <c r="BG639" s="0" t="e">
        <f aca="false">32.208*LN(F639)+21.438</f>
        <v>#VALUE!</v>
      </c>
      <c r="BH639" s="0" t="n">
        <f aca="false">IF(G639&lt;=2, -10*G639+100, 88.958*EXP(-0.0755*G639))</f>
        <v>66.7706991099565</v>
      </c>
      <c r="BI639" s="0" t="n">
        <f aca="false">IF(I639&lt;=100, 0.0053*(I639)^2-1.0332*I639+100.76, 122.82*EXP(-0.0092*I639))</f>
        <v>91.8905</v>
      </c>
      <c r="BJ639" s="0" t="e">
        <f aca="false">IF(P639&lt;=1000, -6.942*LN(P639)+107.59, -36.304*LN(P639)+310.72)</f>
        <v>#VALUE!</v>
      </c>
      <c r="BK639" s="0" t="e">
        <f aca="false">BF639^0.04*BG639^0.22*BH639^0.51*BI639^0.06*BJ639^0.17</f>
        <v>#VALUE!</v>
      </c>
      <c r="BL639" s="0" t="e">
        <f aca="false">IF(BK639&gt;=90, "Very Good", IF(BK639&gt;=80, "Good", IF(BK639&gt;=70, "Slightly Good", IF(BK639&gt;=60, "Average", IF(BK639&gt;=50, "Slightly Poor", IF(BK639&gt;=40, "Poor", "Very Poor"))))))</f>
        <v>#VALUE!</v>
      </c>
      <c r="BM639" s="0" t="e">
        <f aca="false">IF(P639&lt;=1000, -6.942*LN(P639)+107.59, IF(AND(P639&gt;1000, P639&lt;=5213),-36.304*LN(P639)+310.72, IF(P639&gt;5213, 10)))</f>
        <v>#VALUE!</v>
      </c>
      <c r="BN639" s="0" t="e">
        <f aca="false">BF639^0.04*BG639^0.22*BH639^0.51*BI639^0.06*BM639^0.17</f>
        <v>#VALUE!</v>
      </c>
      <c r="BO639" s="0" t="e">
        <f aca="false">IF(BN639&gt;=90, "Very Good", IF(BN639&gt;=80, "Good", IF(BN639&gt;=70, "Slightly Good", IF(BN639&gt;=60, "Average", IF(BN639&gt;=50, "Slightly Poor", IF(BN639&gt;=40, "Poor", "Very Poor"))))))</f>
        <v>#VALUE!</v>
      </c>
      <c r="BP639" s="0" t="e">
        <f aca="false">IF(AJ639&lt;=1000, -6.942*LN(AJ639)+107.59, IF(AND(AJ639&gt;1000, AJ639&lt;=5213),-36.304*LN(AJ639)+310.72, IF(AJ639&gt;5213, 10)))</f>
        <v>#VALUE!</v>
      </c>
      <c r="BQ639" s="0" t="e">
        <f aca="false">BF639^0.04*BG639^0.22*BH639^0.51*BI639^0.06*BP639^0.17</f>
        <v>#VALUE!</v>
      </c>
      <c r="BR639" s="0" t="e">
        <f aca="false">IF(BQ639&gt;=90, "Very Good", IF(BQ639&gt;=80, "Good", IF(BQ639&gt;=70, "Slightly Good", IF(BQ639&gt;=60, "Average", IF(BQ639&gt;=50, "Slightly Poor", IF(BQ639&gt;=40, "Poor", "Very Poor"))))))</f>
        <v>#VALUE!</v>
      </c>
      <c r="BT639" s="0" t="e">
        <f aca="false">9.81*LN(AH639)+30.6</f>
        <v>#VALUE!</v>
      </c>
      <c r="BU639" s="0" t="e">
        <f aca="false">IF(BT639&lt;30, "Clean water", IF(AND(BT639&gt;=30, BT639&lt;40), "Hypolimia", IF(AND(BT639&gt;=40,BT639&lt;50), "Mesotrophic", IF(AND(BT639&gt;=50, BT639&lt;70), "Eutrophic", IF(BT639&gt;70,"Hypertrophic")))))</f>
        <v>#VALUE!</v>
      </c>
      <c r="BW639" s="0" t="str">
        <f aca="false">IF(G639/H639&gt;=1, "PLS CHECK", "")</f>
        <v/>
      </c>
      <c r="BX639" s="0" t="str">
        <f aca="false">IF(AC639/J639&gt;=1, "PLS CHECK", "")</f>
        <v/>
      </c>
      <c r="BY639" s="0" t="str">
        <f aca="false">IF(AE639/J639&gt;=1, "PLS CHECK", "")</f>
        <v/>
      </c>
      <c r="BZ639" s="0" t="str">
        <f aca="false">IF(AD639/J639&gt;=1, "PLS CHECK", "")</f>
        <v/>
      </c>
      <c r="CA639" s="0" t="str">
        <f aca="false">IF(AF639/K639&gt;=1, "PLS CHECK", "")</f>
        <v/>
      </c>
      <c r="CB639" s="0" t="str">
        <f aca="false">IF(AG639/K639&gt;=1, "PLS CHECK", "")</f>
        <v/>
      </c>
    </row>
    <row r="640" customFormat="false" ht="12.5" hidden="false" customHeight="false" outlineLevel="0" collapsed="false">
      <c r="A640" s="0" t="n">
        <v>637</v>
      </c>
      <c r="B640" s="15" t="s">
        <v>117</v>
      </c>
      <c r="C640" s="16" t="s">
        <v>118</v>
      </c>
      <c r="D640" s="0" t="s">
        <v>161</v>
      </c>
      <c r="E640" s="0" t="n">
        <v>7.4</v>
      </c>
      <c r="F640" s="0" t="n">
        <v>8.9</v>
      </c>
      <c r="G640" s="37"/>
      <c r="H640" s="37"/>
      <c r="I640" s="0" t="n">
        <v>5.8</v>
      </c>
      <c r="J640" s="37"/>
      <c r="K640" s="37"/>
      <c r="L640" s="37"/>
      <c r="M640" s="0" t="n">
        <v>21.9</v>
      </c>
      <c r="N640" s="0" t="n">
        <v>0</v>
      </c>
      <c r="O640" s="37"/>
      <c r="P640" s="0" t="n">
        <v>1500</v>
      </c>
      <c r="AC640" s="0" t="n">
        <v>2.207</v>
      </c>
      <c r="AD640" s="37"/>
      <c r="AE640" s="0" t="n">
        <v>1.961</v>
      </c>
      <c r="AF640" s="37"/>
      <c r="AG640" s="37"/>
      <c r="AH640" s="37"/>
      <c r="AJ640" s="0" t="n">
        <v>240</v>
      </c>
      <c r="BF640" s="0" t="n">
        <f aca="false">IF(E640&lt;11,-3.6797*E640^2+48.115*E640-53.83,280.92*EXP(-0.2027*E640))</f>
        <v>100.720628</v>
      </c>
      <c r="BG640" s="0" t="n">
        <f aca="false">32.208*LN(F640)+21.438</f>
        <v>91.8463395211805</v>
      </c>
      <c r="BH640" s="0" t="n">
        <f aca="false">IF(G640&lt;=2, -10*G640+100, 88.958*EXP(-0.0755*G640))</f>
        <v>100</v>
      </c>
      <c r="BI640" s="0" t="n">
        <f aca="false">IF(I640&lt;=100, 0.0053*(I640)^2-1.0332*I640+100.76, 122.82*EXP(-0.0092*I640))</f>
        <v>94.945732</v>
      </c>
      <c r="BJ640" s="0" t="n">
        <f aca="false">IF(P640&lt;=1000, -6.942*LN(P640)+107.59, -36.304*LN(P640)+310.72)</f>
        <v>45.2208470670737</v>
      </c>
      <c r="BK640" s="0" t="n">
        <f aca="false">BF640^0.04*BG640^0.22*BH640^0.51*BI640^0.06*BJ640^0.17</f>
        <v>85.5173922681949</v>
      </c>
      <c r="BL640" s="0" t="str">
        <f aca="false">IF(BK640&gt;=90, "Very Good", IF(BK640&gt;=80, "Good", IF(BK640&gt;=70, "Slightly Good", IF(BK640&gt;=60, "Average", IF(BK640&gt;=50, "Slightly Poor", IF(BK640&gt;=40, "Poor", "Very Poor"))))))</f>
        <v>Good</v>
      </c>
      <c r="BM640" s="0" t="n">
        <f aca="false">IF(P640&lt;=1000, -6.942*LN(P640)+107.59, IF(AND(P640&gt;1000, P640&lt;=5213),-36.304*LN(P640)+310.72, IF(P640&gt;5213, 10)))</f>
        <v>45.2208470670737</v>
      </c>
      <c r="BN640" s="0" t="n">
        <f aca="false">BF640^0.04*BG640^0.22*BH640^0.51*BI640^0.06*BM640^0.17</f>
        <v>85.5173922681949</v>
      </c>
      <c r="BO640" s="0" t="str">
        <f aca="false">IF(BN640&gt;=90, "Very Good", IF(BN640&gt;=80, "Good", IF(BN640&gt;=70, "Slightly Good", IF(BN640&gt;=60, "Average", IF(BN640&gt;=50, "Slightly Poor", IF(BN640&gt;=40, "Poor", "Very Poor"))))))</f>
        <v>Good</v>
      </c>
      <c r="BP640" s="0" t="n">
        <f aca="false">IF(AJ640&lt;=1000, -6.942*LN(AJ640)+107.59, IF(AND(AJ640&gt;1000, AJ640&lt;=5213),-36.304*LN(AJ640)+310.72, IF(AJ640&gt;5213, 10)))</f>
        <v>69.5434045941599</v>
      </c>
      <c r="BQ640" s="0" t="n">
        <f aca="false">BF640^0.04*BG640^0.22*BH640^0.51*BI640^0.06*BP640^0.17</f>
        <v>92.0090152512001</v>
      </c>
      <c r="BR640" s="0" t="str">
        <f aca="false">IF(BQ640&gt;=90, "Very Good", IF(BQ640&gt;=80, "Good", IF(BQ640&gt;=70, "Slightly Good", IF(BQ640&gt;=60, "Average", IF(BQ640&gt;=50, "Slightly Poor", IF(BQ640&gt;=40, "Poor", "Very Poor"))))))</f>
        <v>Very Good</v>
      </c>
      <c r="BT640" s="0" t="e">
        <f aca="false">9.81*LN(AH640)+30.6</f>
        <v>#VALUE!</v>
      </c>
      <c r="BU640" s="0" t="e">
        <f aca="false">IF(BT640&lt;30, "Clean water", IF(AND(BT640&gt;=30, BT640&lt;40), "Hypolimia", IF(AND(BT640&gt;=40,BT640&lt;50), "Mesotrophic", IF(AND(BT640&gt;=50, BT640&lt;70), "Eutrophic", IF(BT640&gt;70,"Hypertrophic")))))</f>
        <v>#VALUE!</v>
      </c>
      <c r="BW640" s="0" t="e">
        <f aca="false">IF(G640/H640&gt;=1, "PLS CHECK", "")</f>
        <v>#DIV/0!</v>
      </c>
      <c r="BX640" s="0" t="e">
        <f aca="false">IF(AC640/J640&gt;=1, "PLS CHECK", "")</f>
        <v>#DIV/0!</v>
      </c>
      <c r="BY640" s="0" t="e">
        <f aca="false">IF(AE640/J640&gt;=1, "PLS CHECK", "")</f>
        <v>#DIV/0!</v>
      </c>
      <c r="BZ640" s="0" t="e">
        <f aca="false">IF(AD640/J640&gt;=1, "PLS CHECK", "")</f>
        <v>#DIV/0!</v>
      </c>
      <c r="CA640" s="0" t="e">
        <f aca="false">IF(AF640/K640&gt;=1, "PLS CHECK", "")</f>
        <v>#DIV/0!</v>
      </c>
      <c r="CB640" s="0" t="e">
        <f aca="false">IF(AG640/K640&gt;=1, "PLS CHECK", "")</f>
        <v>#DIV/0!</v>
      </c>
    </row>
    <row r="641" customFormat="false" ht="12.5" hidden="false" customHeight="false" outlineLevel="0" collapsed="false">
      <c r="A641" s="0" t="n">
        <v>638</v>
      </c>
      <c r="B641" s="15" t="s">
        <v>119</v>
      </c>
      <c r="C641" s="16" t="s">
        <v>120</v>
      </c>
      <c r="D641" s="0" t="s">
        <v>161</v>
      </c>
      <c r="E641" s="0" t="n">
        <v>7.6</v>
      </c>
      <c r="F641" s="0" t="n">
        <v>8.5</v>
      </c>
      <c r="G641" s="37"/>
      <c r="H641" s="37"/>
      <c r="I641" s="0" t="n">
        <v>1</v>
      </c>
      <c r="J641" s="0" t="n">
        <v>2.591</v>
      </c>
      <c r="K641" s="0" t="n">
        <v>0.018</v>
      </c>
      <c r="L641" s="37"/>
      <c r="M641" s="0" t="n">
        <v>23</v>
      </c>
      <c r="N641" s="0" t="n">
        <v>0</v>
      </c>
      <c r="O641" s="37"/>
      <c r="P641" s="0" t="n">
        <v>10000</v>
      </c>
      <c r="AC641" s="0" t="n">
        <v>2.514</v>
      </c>
      <c r="AD641" s="0" t="n">
        <v>0.038</v>
      </c>
      <c r="AE641" s="0" t="n">
        <v>2.274</v>
      </c>
      <c r="AF641" s="0" t="n">
        <v>0.009</v>
      </c>
      <c r="AG641" s="0" t="n">
        <v>0.006</v>
      </c>
      <c r="AH641" s="37"/>
      <c r="AJ641" s="0" t="n">
        <v>1100</v>
      </c>
      <c r="BF641" s="0" t="n">
        <f aca="false">IF(E641&lt;11,-3.6797*E641^2+48.115*E641-53.83,280.92*EXP(-0.2027*E641))</f>
        <v>99.304528</v>
      </c>
      <c r="BG641" s="0" t="n">
        <f aca="false">32.208*LN(F641)+21.438</f>
        <v>90.3652509938879</v>
      </c>
      <c r="BH641" s="0" t="n">
        <f aca="false">IF(G641&lt;=2, -10*G641+100, 88.958*EXP(-0.0755*G641))</f>
        <v>100</v>
      </c>
      <c r="BI641" s="0" t="n">
        <f aca="false">IF(I641&lt;=100, 0.0053*(I641)^2-1.0332*I641+100.76, 122.82*EXP(-0.0092*I641))</f>
        <v>99.7321</v>
      </c>
      <c r="BJ641" s="0" t="n">
        <f aca="false">IF(P641&lt;=1000, -6.942*LN(P641)+107.59, -36.304*LN(P641)+310.72)</f>
        <v>-23.6521968642234</v>
      </c>
      <c r="BK641" s="0" t="e">
        <f aca="false">BF641^0.04*BG641^0.22*BH641^0.51*BI641^0.06*BJ641^0.17</f>
        <v>#NUM!</v>
      </c>
      <c r="BL641" s="0" t="e">
        <f aca="false">IF(BK641&gt;=90, "Very Good", IF(BK641&gt;=80, "Good", IF(BK641&gt;=70, "Slightly Good", IF(BK641&gt;=60, "Average", IF(BK641&gt;=50, "Slightly Poor", IF(BK641&gt;=40, "Poor", "Very Poor"))))))</f>
        <v>#NUM!</v>
      </c>
      <c r="BM641" s="0" t="n">
        <f aca="false">IF(P641&lt;=1000, -6.942*LN(P641)+107.59, IF(AND(P641&gt;1000, P641&lt;=5213),-36.304*LN(P641)+310.72, IF(P641&gt;5213, 10)))</f>
        <v>10</v>
      </c>
      <c r="BN641" s="0" t="n">
        <f aca="false">BF641^0.04*BG641^0.22*BH641^0.51*BI641^0.06*BM641^0.17</f>
        <v>66.0890000537282</v>
      </c>
      <c r="BO641" s="0" t="str">
        <f aca="false">IF(BN641&gt;=90, "Very Good", IF(BN641&gt;=80, "Good", IF(BN641&gt;=70, "Slightly Good", IF(BN641&gt;=60, "Average", IF(BN641&gt;=50, "Slightly Poor", IF(BN641&gt;=40, "Poor", "Very Poor"))))))</f>
        <v>Average</v>
      </c>
      <c r="BP641" s="0" t="n">
        <f aca="false">IF(AJ641&lt;=1000, -6.942*LN(AJ641)+107.59, IF(AND(AJ641&gt;1000, AJ641&lt;=5213),-36.304*LN(AJ641)+310.72, IF(AJ641&gt;5213, 10)))</f>
        <v>56.4807115842163</v>
      </c>
      <c r="BQ641" s="0" t="n">
        <f aca="false">BF641^0.04*BG641^0.22*BH641^0.51*BI641^0.06*BP641^0.17</f>
        <v>88.7058390302429</v>
      </c>
      <c r="BR641" s="0" t="str">
        <f aca="false">IF(BQ641&gt;=90, "Very Good", IF(BQ641&gt;=80, "Good", IF(BQ641&gt;=70, "Slightly Good", IF(BQ641&gt;=60, "Average", IF(BQ641&gt;=50, "Slightly Poor", IF(BQ641&gt;=40, "Poor", "Very Poor"))))))</f>
        <v>Good</v>
      </c>
      <c r="BT641" s="0" t="e">
        <f aca="false">9.81*LN(AH641)+30.6</f>
        <v>#VALUE!</v>
      </c>
      <c r="BU641" s="0" t="e">
        <f aca="false">IF(BT641&lt;30, "Clean water", IF(AND(BT641&gt;=30, BT641&lt;40), "Hypolimia", IF(AND(BT641&gt;=40,BT641&lt;50), "Mesotrophic", IF(AND(BT641&gt;=50, BT641&lt;70), "Eutrophic", IF(BT641&gt;70,"Hypertrophic")))))</f>
        <v>#VALUE!</v>
      </c>
      <c r="BW641" s="0" t="e">
        <f aca="false">IF(G641/H641&gt;=1, "PLS CHECK", "")</f>
        <v>#DIV/0!</v>
      </c>
      <c r="BX641" s="0" t="str">
        <f aca="false">IF(AC641/J641&gt;=1, "PLS CHECK", "")</f>
        <v/>
      </c>
      <c r="BY641" s="0" t="str">
        <f aca="false">IF(AE641/J641&gt;=1, "PLS CHECK", "")</f>
        <v/>
      </c>
      <c r="BZ641" s="0" t="str">
        <f aca="false">IF(AD641/J641&gt;=1, "PLS CHECK", "")</f>
        <v/>
      </c>
      <c r="CA641" s="0" t="str">
        <f aca="false">IF(AF641/K641&gt;=1, "PLS CHECK", "")</f>
        <v/>
      </c>
      <c r="CB641" s="0" t="str">
        <f aca="false">IF(AG641/K641&gt;=1, "PLS CHECK", "")</f>
        <v/>
      </c>
    </row>
    <row r="642" customFormat="false" ht="12.5" hidden="false" customHeight="false" outlineLevel="0" collapsed="false">
      <c r="A642" s="0" t="n">
        <v>639</v>
      </c>
      <c r="B642" s="15" t="s">
        <v>121</v>
      </c>
      <c r="C642" s="16" t="s">
        <v>122</v>
      </c>
      <c r="D642" s="0" t="s">
        <v>161</v>
      </c>
      <c r="E642" s="0" t="n">
        <v>7.7</v>
      </c>
      <c r="F642" s="0" t="n">
        <v>8.5</v>
      </c>
      <c r="G642" s="37"/>
      <c r="H642" s="0" t="n">
        <v>2.1</v>
      </c>
      <c r="I642" s="37"/>
      <c r="J642" s="0" t="n">
        <v>3.469</v>
      </c>
      <c r="K642" s="0" t="n">
        <v>0.078</v>
      </c>
      <c r="L642" s="0" t="n">
        <v>1.5</v>
      </c>
      <c r="M642" s="0" t="n">
        <v>22.1</v>
      </c>
      <c r="N642" s="0" t="n">
        <v>0</v>
      </c>
      <c r="O642" s="0" t="n">
        <v>291</v>
      </c>
      <c r="P642" s="0" t="n">
        <v>8000</v>
      </c>
      <c r="AC642" s="0" t="n">
        <v>3.323</v>
      </c>
      <c r="AD642" s="0" t="n">
        <v>0.12</v>
      </c>
      <c r="AE642" s="0" t="n">
        <v>2.865</v>
      </c>
      <c r="AF642" s="0" t="n">
        <v>0.068</v>
      </c>
      <c r="AG642" s="0" t="n">
        <v>0.062</v>
      </c>
      <c r="AH642" s="0" t="n">
        <v>1.3</v>
      </c>
      <c r="AJ642" s="0" t="n">
        <v>1700</v>
      </c>
      <c r="BF642" s="0" t="n">
        <f aca="false">IF(E642&lt;11,-3.6797*E642^2+48.115*E642-53.83,280.92*EXP(-0.2027*E642))</f>
        <v>98.486087</v>
      </c>
      <c r="BG642" s="0" t="n">
        <f aca="false">32.208*LN(F642)+21.438</f>
        <v>90.3652509938879</v>
      </c>
      <c r="BH642" s="0" t="n">
        <f aca="false">IF(G642&lt;=2, -10*G642+100, 88.958*EXP(-0.0755*G642))</f>
        <v>100</v>
      </c>
      <c r="BI642" s="0" t="n">
        <f aca="false">IF(I642&lt;=100, 0.0053*(I642)^2-1.0332*I642+100.76, 122.82*EXP(-0.0092*I642))</f>
        <v>100.76</v>
      </c>
      <c r="BJ642" s="0" t="n">
        <f aca="false">IF(P642&lt;=1000, -6.942*LN(P642)+107.59, -36.304*LN(P642)+310.72)</f>
        <v>-15.5511933773122</v>
      </c>
      <c r="BK642" s="0" t="e">
        <f aca="false">BF642^0.04*BG642^0.22*BH642^0.51*BI642^0.06*BJ642^0.17</f>
        <v>#NUM!</v>
      </c>
      <c r="BL642" s="0" t="e">
        <f aca="false">IF(BK642&gt;=90, "Very Good", IF(BK642&gt;=80, "Good", IF(BK642&gt;=70, "Slightly Good", IF(BK642&gt;=60, "Average", IF(BK642&gt;=50, "Slightly Poor", IF(BK642&gt;=40, "Poor", "Very Poor"))))))</f>
        <v>#NUM!</v>
      </c>
      <c r="BM642" s="0" t="n">
        <f aca="false">IF(P642&lt;=1000, -6.942*LN(P642)+107.59, IF(AND(P642&gt;1000, P642&lt;=5213),-36.304*LN(P642)+310.72, IF(P642&gt;5213, 10)))</f>
        <v>10</v>
      </c>
      <c r="BN642" s="0" t="n">
        <f aca="false">BF642^0.04*BG642^0.22*BH642^0.51*BI642^0.06*BM642^0.17</f>
        <v>66.1077849812411</v>
      </c>
      <c r="BO642" s="0" t="str">
        <f aca="false">IF(BN642&gt;=90, "Very Good", IF(BN642&gt;=80, "Good", IF(BN642&gt;=70, "Slightly Good", IF(BN642&gt;=60, "Average", IF(BN642&gt;=50, "Slightly Poor", IF(BN642&gt;=40, "Poor", "Very Poor"))))))</f>
        <v>Average</v>
      </c>
      <c r="BP642" s="0" t="n">
        <f aca="false">IF(AJ642&lt;=1000, -6.942*LN(AJ642)+107.59, IF(AND(AJ642&gt;1000, AJ642&lt;=5213),-36.304*LN(AJ642)+310.72, IF(AJ642&gt;5213, 10)))</f>
        <v>40.6769243252715</v>
      </c>
      <c r="BQ642" s="0" t="n">
        <f aca="false">BF642^0.04*BG642^0.22*BH642^0.51*BI642^0.06*BP642^0.17</f>
        <v>83.9154222333659</v>
      </c>
      <c r="BR642" s="0" t="str">
        <f aca="false">IF(BQ642&gt;=90, "Very Good", IF(BQ642&gt;=80, "Good", IF(BQ642&gt;=70, "Slightly Good", IF(BQ642&gt;=60, "Average", IF(BQ642&gt;=50, "Slightly Poor", IF(BQ642&gt;=40, "Poor", "Very Poor"))))))</f>
        <v>Good</v>
      </c>
      <c r="BT642" s="0" t="n">
        <f aca="false">9.81*LN(AH642)+30.6</f>
        <v>33.1737934344261</v>
      </c>
      <c r="BU642" s="0" t="str">
        <f aca="false">IF(BT642&lt;30, "Clean water", IF(AND(BT642&gt;=30, BT642&lt;40), "Hypolimia", IF(AND(BT642&gt;=40,BT642&lt;50), "Mesotrophic", IF(AND(BT642&gt;=50, BT642&lt;70), "Eutrophic", IF(BT642&gt;70,"Hypertrophic")))))</f>
        <v>Hypolimia</v>
      </c>
      <c r="BW642" s="0" t="str">
        <f aca="false">IF(G642/H642&gt;=1, "PLS CHECK", "")</f>
        <v/>
      </c>
      <c r="BX642" s="0" t="str">
        <f aca="false">IF(AC642/J642&gt;=1, "PLS CHECK", "")</f>
        <v/>
      </c>
      <c r="BY642" s="0" t="str">
        <f aca="false">IF(AE642/J642&gt;=1, "PLS CHECK", "")</f>
        <v/>
      </c>
      <c r="BZ642" s="0" t="str">
        <f aca="false">IF(AD642/J642&gt;=1, "PLS CHECK", "")</f>
        <v/>
      </c>
      <c r="CA642" s="0" t="str">
        <f aca="false">IF(AF642/K642&gt;=1, "PLS CHECK", "")</f>
        <v/>
      </c>
      <c r="CB642" s="0" t="str">
        <f aca="false">IF(AG642/K642&gt;=1, "PLS CHECK", "")</f>
        <v/>
      </c>
    </row>
    <row r="643" customFormat="false" ht="12.5" hidden="false" customHeight="false" outlineLevel="0" collapsed="false">
      <c r="A643" s="0" t="n">
        <v>640</v>
      </c>
      <c r="B643" s="15" t="s">
        <v>140</v>
      </c>
      <c r="C643" s="16" t="s">
        <v>141</v>
      </c>
      <c r="D643" s="0" t="s">
        <v>161</v>
      </c>
      <c r="E643" s="0" t="n">
        <v>7.4</v>
      </c>
      <c r="F643" s="37"/>
      <c r="G643" s="0" t="n">
        <v>2.6</v>
      </c>
      <c r="H643" s="0" t="n">
        <v>5.1</v>
      </c>
      <c r="I643" s="0" t="n">
        <v>18.9</v>
      </c>
      <c r="J643" s="0" t="n">
        <v>4.868</v>
      </c>
      <c r="K643" s="0" t="n">
        <v>0.174</v>
      </c>
      <c r="L643" s="0" t="n">
        <v>3</v>
      </c>
      <c r="M643" s="0" t="n">
        <v>25.2</v>
      </c>
      <c r="O643" s="37"/>
      <c r="BD643" s="0" t="n">
        <v>0.193</v>
      </c>
      <c r="BF643" s="0" t="n">
        <f aca="false">IF(E643&lt;11,-3.6797*E643^2+48.115*E643-53.83,280.92*EXP(-0.2027*E643))</f>
        <v>100.720628</v>
      </c>
      <c r="BG643" s="0" t="e">
        <f aca="false">32.208*LN(F643)+21.438</f>
        <v>#VALUE!</v>
      </c>
      <c r="BH643" s="0" t="n">
        <f aca="false">IF(G643&lt;=2, -10*G643+100, 88.958*EXP(-0.0755*G643))</f>
        <v>73.1026302934667</v>
      </c>
      <c r="BI643" s="0" t="n">
        <f aca="false">IF(I643&lt;=100, 0.0053*(I643)^2-1.0332*I643+100.76, 122.82*EXP(-0.0092*I643))</f>
        <v>83.125733</v>
      </c>
      <c r="BJ643" s="0" t="e">
        <f aca="false">IF(P643&lt;=1000, -6.942*LN(P643)+107.59, -36.304*LN(P643)+310.72)</f>
        <v>#VALUE!</v>
      </c>
      <c r="BK643" s="0" t="e">
        <f aca="false">BF643^0.04*BG643^0.22*BH643^0.51*BI643^0.06*BJ643^0.17</f>
        <v>#VALUE!</v>
      </c>
      <c r="BL643" s="0" t="e">
        <f aca="false">IF(BK643&gt;=90, "Very Good", IF(BK643&gt;=80, "Good", IF(BK643&gt;=70, "Slightly Good", IF(BK643&gt;=60, "Average", IF(BK643&gt;=50, "Slightly Poor", IF(BK643&gt;=40, "Poor", "Very Poor"))))))</f>
        <v>#VALUE!</v>
      </c>
      <c r="BM643" s="0" t="e">
        <f aca="false">IF(P643&lt;=1000, -6.942*LN(P643)+107.59, IF(AND(P643&gt;1000, P643&lt;=5213),-36.304*LN(P643)+310.72, IF(P643&gt;5213, 10)))</f>
        <v>#VALUE!</v>
      </c>
      <c r="BN643" s="0" t="e">
        <f aca="false">BF643^0.04*BG643^0.22*BH643^0.51*BI643^0.06*BM643^0.17</f>
        <v>#VALUE!</v>
      </c>
      <c r="BO643" s="0" t="e">
        <f aca="false">IF(BN643&gt;=90, "Very Good", IF(BN643&gt;=80, "Good", IF(BN643&gt;=70, "Slightly Good", IF(BN643&gt;=60, "Average", IF(BN643&gt;=50, "Slightly Poor", IF(BN643&gt;=40, "Poor", "Very Poor"))))))</f>
        <v>#VALUE!</v>
      </c>
      <c r="BP643" s="0" t="e">
        <f aca="false">IF(AJ643&lt;=1000, -6.942*LN(AJ643)+107.59, IF(AND(AJ643&gt;1000, AJ643&lt;=5213),-36.304*LN(AJ643)+310.72, IF(AJ643&gt;5213, 10)))</f>
        <v>#VALUE!</v>
      </c>
      <c r="BQ643" s="0" t="e">
        <f aca="false">BF643^0.04*BG643^0.22*BH643^0.51*BI643^0.06*BP643^0.17</f>
        <v>#VALUE!</v>
      </c>
      <c r="BR643" s="0" t="e">
        <f aca="false">IF(BQ643&gt;=90, "Very Good", IF(BQ643&gt;=80, "Good", IF(BQ643&gt;=70, "Slightly Good", IF(BQ643&gt;=60, "Average", IF(BQ643&gt;=50, "Slightly Poor", IF(BQ643&gt;=40, "Poor", "Very Poor"))))))</f>
        <v>#VALUE!</v>
      </c>
      <c r="BT643" s="0" t="e">
        <f aca="false">9.81*LN(AH643)+30.6</f>
        <v>#VALUE!</v>
      </c>
      <c r="BU643" s="0" t="e">
        <f aca="false">IF(BT643&lt;30, "Clean water", IF(AND(BT643&gt;=30, BT643&lt;40), "Hypolimia", IF(AND(BT643&gt;=40,BT643&lt;50), "Mesotrophic", IF(AND(BT643&gt;=50, BT643&lt;70), "Eutrophic", IF(BT643&gt;70,"Hypertrophic")))))</f>
        <v>#VALUE!</v>
      </c>
      <c r="BW643" s="0" t="str">
        <f aca="false">IF(G643/H643&gt;=1, "PLS CHECK", "")</f>
        <v/>
      </c>
      <c r="BX643" s="0" t="str">
        <f aca="false">IF(AC643/J643&gt;=1, "PLS CHECK", "")</f>
        <v/>
      </c>
      <c r="BY643" s="0" t="str">
        <f aca="false">IF(AE643/J643&gt;=1, "PLS CHECK", "")</f>
        <v/>
      </c>
      <c r="BZ643" s="0" t="str">
        <f aca="false">IF(AD643/J643&gt;=1, "PLS CHECK", "")</f>
        <v/>
      </c>
      <c r="CA643" s="0" t="str">
        <f aca="false">IF(AF643/K643&gt;=1, "PLS CHECK", "")</f>
        <v/>
      </c>
      <c r="CB643" s="0" t="str">
        <f aca="false">IF(AG643/K643&gt;=1, "PLS CHECK", "")</f>
        <v/>
      </c>
    </row>
    <row r="644" customFormat="false" ht="12.5" hidden="false" customHeight="false" outlineLevel="0" collapsed="false">
      <c r="A644" s="0" t="n">
        <v>641</v>
      </c>
      <c r="B644" s="15" t="s">
        <v>123</v>
      </c>
      <c r="C644" s="16" t="s">
        <v>124</v>
      </c>
      <c r="D644" s="0" t="s">
        <v>161</v>
      </c>
      <c r="E644" s="0" t="n">
        <v>7.5</v>
      </c>
      <c r="F644" s="0" t="n">
        <v>7.4</v>
      </c>
      <c r="G644" s="0" t="n">
        <v>1.2</v>
      </c>
      <c r="H644" s="0" t="n">
        <v>3.8</v>
      </c>
      <c r="I644" s="0" t="n">
        <v>9.4</v>
      </c>
      <c r="J644" s="0" t="n">
        <v>5.123</v>
      </c>
      <c r="K644" s="0" t="n">
        <v>0.126</v>
      </c>
      <c r="L644" s="0" t="n">
        <v>2.5</v>
      </c>
      <c r="M644" s="0" t="n">
        <v>21.8</v>
      </c>
      <c r="N644" s="0" t="n">
        <v>0</v>
      </c>
      <c r="O644" s="0" t="n">
        <v>419</v>
      </c>
      <c r="P644" s="0" t="n">
        <v>20000</v>
      </c>
      <c r="AC644" s="0" t="n">
        <v>4.966</v>
      </c>
      <c r="AD644" s="0" t="n">
        <v>0.299</v>
      </c>
      <c r="AE644" s="0" t="n">
        <v>4.226</v>
      </c>
      <c r="AF644" s="0" t="n">
        <v>0.077</v>
      </c>
      <c r="AG644" s="0" t="n">
        <v>0.068</v>
      </c>
      <c r="AH644" s="0" t="n">
        <v>1.1</v>
      </c>
      <c r="AJ644" s="0" t="n">
        <v>5800</v>
      </c>
      <c r="BF644" s="0" t="n">
        <f aca="false">IF(E644&lt;11,-3.6797*E644^2+48.115*E644-53.83,280.92*EXP(-0.2027*E644))</f>
        <v>100.049375</v>
      </c>
      <c r="BG644" s="0" t="n">
        <f aca="false">32.208*LN(F644)+21.438</f>
        <v>85.9016678467677</v>
      </c>
      <c r="BH644" s="0" t="n">
        <f aca="false">IF(G644&lt;=2, -10*G644+100, 88.958*EXP(-0.0755*G644))</f>
        <v>88</v>
      </c>
      <c r="BI644" s="0" t="n">
        <f aca="false">IF(I644&lt;=100, 0.0053*(I644)^2-1.0332*I644+100.76, 122.82*EXP(-0.0092*I644))</f>
        <v>91.516228</v>
      </c>
      <c r="BJ644" s="0" t="n">
        <f aca="false">IF(P644&lt;=1000, -6.942*LN(P644)+107.59, -36.304*LN(P644)+310.72)</f>
        <v>-48.8162121072716</v>
      </c>
      <c r="BK644" s="0" t="e">
        <f aca="false">BF644^0.04*BG644^0.22*BH644^0.51*BI644^0.06*BJ644^0.17</f>
        <v>#NUM!</v>
      </c>
      <c r="BL644" s="0" t="e">
        <f aca="false">IF(BK644&gt;=90, "Very Good", IF(BK644&gt;=80, "Good", IF(BK644&gt;=70, "Slightly Good", IF(BK644&gt;=60, "Average", IF(BK644&gt;=50, "Slightly Poor", IF(BK644&gt;=40, "Poor", "Very Poor"))))))</f>
        <v>#NUM!</v>
      </c>
      <c r="BM644" s="0" t="n">
        <f aca="false">IF(P644&lt;=1000, -6.942*LN(P644)+107.59, IF(AND(P644&gt;1000, P644&lt;=5213),-36.304*LN(P644)+310.72, IF(P644&gt;5213, 10)))</f>
        <v>10</v>
      </c>
      <c r="BN644" s="0" t="n">
        <f aca="false">BF644^0.04*BG644^0.22*BH644^0.51*BI644^0.06*BM644^0.17</f>
        <v>60.9347418844956</v>
      </c>
      <c r="BO644" s="0" t="str">
        <f aca="false">IF(BN644&gt;=90, "Very Good", IF(BN644&gt;=80, "Good", IF(BN644&gt;=70, "Slightly Good", IF(BN644&gt;=60, "Average", IF(BN644&gt;=50, "Slightly Poor", IF(BN644&gt;=40, "Poor", "Very Poor"))))))</f>
        <v>Average</v>
      </c>
      <c r="BP644" s="0" t="n">
        <f aca="false">IF(AJ644&lt;=1000, -6.942*LN(AJ644)+107.59, IF(AND(AJ644&gt;1000, AJ644&lt;=5213),-36.304*LN(AJ644)+310.72, IF(AJ644&gt;5213, 10)))</f>
        <v>10</v>
      </c>
      <c r="BQ644" s="0" t="n">
        <f aca="false">BF644^0.04*BG644^0.22*BH644^0.51*BI644^0.06*BP644^0.17</f>
        <v>60.9347418844956</v>
      </c>
      <c r="BR644" s="0" t="str">
        <f aca="false">IF(BQ644&gt;=90, "Very Good", IF(BQ644&gt;=80, "Good", IF(BQ644&gt;=70, "Slightly Good", IF(BQ644&gt;=60, "Average", IF(BQ644&gt;=50, "Slightly Poor", IF(BQ644&gt;=40, "Poor", "Very Poor"))))))</f>
        <v>Average</v>
      </c>
      <c r="BT644" s="0" t="n">
        <f aca="false">9.81*LN(AH644)+30.6</f>
        <v>31.5349928638804</v>
      </c>
      <c r="BU644" s="0" t="str">
        <f aca="false">IF(BT644&lt;30, "Clean water", IF(AND(BT644&gt;=30, BT644&lt;40), "Hypolimia", IF(AND(BT644&gt;=40,BT644&lt;50), "Mesotrophic", IF(AND(BT644&gt;=50, BT644&lt;70), "Eutrophic", IF(BT644&gt;70,"Hypertrophic")))))</f>
        <v>Hypolimia</v>
      </c>
      <c r="BW644" s="0" t="str">
        <f aca="false">IF(G644/H644&gt;=1, "PLS CHECK", "")</f>
        <v/>
      </c>
      <c r="BX644" s="0" t="str">
        <f aca="false">IF(AC644/J644&gt;=1, "PLS CHECK", "")</f>
        <v/>
      </c>
      <c r="BY644" s="0" t="str">
        <f aca="false">IF(AE644/J644&gt;=1, "PLS CHECK", "")</f>
        <v/>
      </c>
      <c r="BZ644" s="0" t="str">
        <f aca="false">IF(AD644/J644&gt;=1, "PLS CHECK", "")</f>
        <v/>
      </c>
      <c r="CA644" s="0" t="str">
        <f aca="false">IF(AF644/K644&gt;=1, "PLS CHECK", "")</f>
        <v/>
      </c>
      <c r="CB644" s="0" t="str">
        <f aca="false">IF(AG644/K644&gt;=1, "PLS CHECK", "")</f>
        <v/>
      </c>
    </row>
    <row r="645" customFormat="false" ht="12.5" hidden="false" customHeight="false" outlineLevel="0" collapsed="false">
      <c r="A645" s="0" t="n">
        <v>642</v>
      </c>
      <c r="B645" s="15" t="s">
        <v>125</v>
      </c>
      <c r="C645" s="16" t="s">
        <v>126</v>
      </c>
      <c r="D645" s="0" t="s">
        <v>161</v>
      </c>
      <c r="E645" s="0" t="n">
        <v>7.5</v>
      </c>
      <c r="F645" s="0" t="n">
        <v>7.8</v>
      </c>
      <c r="G645" s="37"/>
      <c r="H645" s="0" t="n">
        <v>2.4</v>
      </c>
      <c r="I645" s="0" t="n">
        <v>9</v>
      </c>
      <c r="J645" s="0" t="n">
        <v>3.226</v>
      </c>
      <c r="K645" s="0" t="n">
        <v>0.058</v>
      </c>
      <c r="L645" s="0" t="n">
        <v>1.6</v>
      </c>
      <c r="M645" s="0" t="n">
        <v>22.3</v>
      </c>
      <c r="N645" s="0" t="n">
        <v>0</v>
      </c>
      <c r="O645" s="0" t="n">
        <v>250</v>
      </c>
      <c r="P645" s="0" t="n">
        <v>17000</v>
      </c>
      <c r="AC645" s="0" t="n">
        <v>3.183</v>
      </c>
      <c r="AD645" s="0" t="n">
        <v>0.129</v>
      </c>
      <c r="AE645" s="0" t="n">
        <v>2.649</v>
      </c>
      <c r="AF645" s="0" t="n">
        <v>0.046</v>
      </c>
      <c r="AG645" s="0" t="n">
        <v>0.042</v>
      </c>
      <c r="AH645" s="0" t="n">
        <v>2.5</v>
      </c>
      <c r="AJ645" s="0" t="n">
        <v>1700</v>
      </c>
      <c r="BF645" s="0" t="n">
        <f aca="false">IF(E645&lt;11,-3.6797*E645^2+48.115*E645-53.83,280.92*EXP(-0.2027*E645))</f>
        <v>100.049375</v>
      </c>
      <c r="BG645" s="0" t="n">
        <f aca="false">32.208*LN(F645)+21.438</f>
        <v>87.5972172148662</v>
      </c>
      <c r="BH645" s="0" t="n">
        <f aca="false">IF(G645&lt;=2, -10*G645+100, 88.958*EXP(-0.0755*G645))</f>
        <v>100</v>
      </c>
      <c r="BI645" s="0" t="n">
        <f aca="false">IF(I645&lt;=100, 0.0053*(I645)^2-1.0332*I645+100.76, 122.82*EXP(-0.0092*I645))</f>
        <v>91.8905</v>
      </c>
      <c r="BJ645" s="0" t="n">
        <f aca="false">IF(P645&lt;=1000, -6.942*LN(P645)+107.59, -36.304*LN(P645)+310.72)</f>
        <v>-42.9161248907844</v>
      </c>
      <c r="BK645" s="0" t="e">
        <f aca="false">BF645^0.04*BG645^0.22*BH645^0.51*BI645^0.06*BJ645^0.17</f>
        <v>#NUM!</v>
      </c>
      <c r="BL645" s="0" t="e">
        <f aca="false">IF(BK645&gt;=90, "Very Good", IF(BK645&gt;=80, "Good", IF(BK645&gt;=70, "Slightly Good", IF(BK645&gt;=60, "Average", IF(BK645&gt;=50, "Slightly Poor", IF(BK645&gt;=40, "Poor", "Very Poor"))))))</f>
        <v>#NUM!</v>
      </c>
      <c r="BM645" s="0" t="n">
        <f aca="false">IF(P645&lt;=1000, -6.942*LN(P645)+107.59, IF(AND(P645&gt;1000, P645&lt;=5213),-36.304*LN(P645)+310.72, IF(P645&gt;5213, 10)))</f>
        <v>10</v>
      </c>
      <c r="BN645" s="0" t="n">
        <f aca="false">BF645^0.04*BG645^0.22*BH645^0.51*BI645^0.06*BM645^0.17</f>
        <v>65.3360207066802</v>
      </c>
      <c r="BO645" s="0" t="str">
        <f aca="false">IF(BN645&gt;=90, "Very Good", IF(BN645&gt;=80, "Good", IF(BN645&gt;=70, "Slightly Good", IF(BN645&gt;=60, "Average", IF(BN645&gt;=50, "Slightly Poor", IF(BN645&gt;=40, "Poor", "Very Poor"))))))</f>
        <v>Average</v>
      </c>
      <c r="BP645" s="0" t="n">
        <f aca="false">IF(AJ645&lt;=1000, -6.942*LN(AJ645)+107.59, IF(AND(AJ645&gt;1000, AJ645&lt;=5213),-36.304*LN(AJ645)+310.72, IF(AJ645&gt;5213, 10)))</f>
        <v>40.6769243252715</v>
      </c>
      <c r="BQ645" s="0" t="n">
        <f aca="false">BF645^0.04*BG645^0.22*BH645^0.51*BI645^0.06*BP645^0.17</f>
        <v>82.9357656772918</v>
      </c>
      <c r="BR645" s="0" t="str">
        <f aca="false">IF(BQ645&gt;=90, "Very Good", IF(BQ645&gt;=80, "Good", IF(BQ645&gt;=70, "Slightly Good", IF(BQ645&gt;=60, "Average", IF(BQ645&gt;=50, "Slightly Poor", IF(BQ645&gt;=40, "Poor", "Very Poor"))))))</f>
        <v>Good</v>
      </c>
      <c r="BT645" s="0" t="n">
        <f aca="false">9.81*LN(AH645)+30.6</f>
        <v>39.5888120796855</v>
      </c>
      <c r="BU645" s="0" t="str">
        <f aca="false">IF(BT645&lt;30, "Clean water", IF(AND(BT645&gt;=30, BT645&lt;40), "Hypolimia", IF(AND(BT645&gt;=40,BT645&lt;50), "Mesotrophic", IF(AND(BT645&gt;=50, BT645&lt;70), "Eutrophic", IF(BT645&gt;70,"Hypertrophic")))))</f>
        <v>Hypolimia</v>
      </c>
      <c r="BW645" s="0" t="str">
        <f aca="false">IF(G645/H645&gt;=1, "PLS CHECK", "")</f>
        <v/>
      </c>
      <c r="BX645" s="0" t="str">
        <f aca="false">IF(AC645/J645&gt;=1, "PLS CHECK", "")</f>
        <v/>
      </c>
      <c r="BY645" s="0" t="str">
        <f aca="false">IF(AE645/J645&gt;=1, "PLS CHECK", "")</f>
        <v/>
      </c>
      <c r="BZ645" s="0" t="str">
        <f aca="false">IF(AD645/J645&gt;=1, "PLS CHECK", "")</f>
        <v/>
      </c>
      <c r="CA645" s="0" t="str">
        <f aca="false">IF(AF645/K645&gt;=1, "PLS CHECK", "")</f>
        <v/>
      </c>
      <c r="CB645" s="0" t="str">
        <f aca="false">IF(AG645/K645&gt;=1, "PLS CHECK", "")</f>
        <v/>
      </c>
    </row>
    <row r="646" customFormat="false" ht="12.5" hidden="false" customHeight="false" outlineLevel="0" collapsed="false">
      <c r="A646" s="0" t="n">
        <v>643</v>
      </c>
      <c r="B646" s="15" t="s">
        <v>72</v>
      </c>
      <c r="C646" s="16" t="s">
        <v>73</v>
      </c>
      <c r="D646" s="0" t="s">
        <v>162</v>
      </c>
      <c r="E646" s="0" t="n">
        <v>8</v>
      </c>
      <c r="F646" s="0" t="n">
        <v>8.5</v>
      </c>
      <c r="G646" s="0" t="n">
        <v>1.3</v>
      </c>
      <c r="H646" s="0" t="n">
        <v>4.7</v>
      </c>
      <c r="I646" s="0" t="n">
        <v>18.7</v>
      </c>
      <c r="J646" s="0" t="n">
        <v>3.279</v>
      </c>
      <c r="K646" s="0" t="n">
        <v>0.071</v>
      </c>
      <c r="L646" s="0" t="n">
        <v>2.5</v>
      </c>
      <c r="M646" s="0" t="n">
        <v>22.9</v>
      </c>
      <c r="N646" s="0" t="n">
        <v>0</v>
      </c>
      <c r="O646" s="0" t="n">
        <v>253</v>
      </c>
      <c r="P646" s="0" t="n">
        <v>24950</v>
      </c>
      <c r="Q646" s="0" t="n">
        <v>0</v>
      </c>
      <c r="R646" s="0" t="n">
        <v>0</v>
      </c>
      <c r="S646" s="0" t="n">
        <v>0</v>
      </c>
      <c r="T646" s="0" t="n">
        <v>0</v>
      </c>
      <c r="U646" s="0" t="n">
        <v>0</v>
      </c>
      <c r="V646" s="0" t="n">
        <v>0</v>
      </c>
      <c r="AC646" s="0" t="n">
        <v>3.182</v>
      </c>
      <c r="AD646" s="0" t="n">
        <v>0.123</v>
      </c>
      <c r="AE646" s="0" t="n">
        <v>2.75</v>
      </c>
      <c r="AF646" s="0" t="n">
        <v>0.028</v>
      </c>
      <c r="AG646" s="0" t="n">
        <v>0.025</v>
      </c>
      <c r="AH646" s="0" t="n">
        <v>21.1</v>
      </c>
      <c r="AI646" s="0" t="n">
        <v>0</v>
      </c>
      <c r="AJ646" s="0" t="n">
        <v>550</v>
      </c>
      <c r="AP646" s="0" t="n">
        <v>0</v>
      </c>
      <c r="AQ646" s="0" t="n">
        <v>0</v>
      </c>
      <c r="AR646" s="0" t="n">
        <v>0</v>
      </c>
      <c r="AS646" s="0" t="n">
        <v>0</v>
      </c>
      <c r="AU646" s="0" t="n">
        <v>0</v>
      </c>
      <c r="AV646" s="0" t="n">
        <v>0</v>
      </c>
      <c r="AY646" s="0" t="n">
        <v>0</v>
      </c>
      <c r="AZ646" s="0" t="n">
        <v>0</v>
      </c>
      <c r="BB646" s="0" t="n">
        <v>0</v>
      </c>
      <c r="BE646" s="0" t="n">
        <v>0</v>
      </c>
      <c r="BF646" s="0" t="n">
        <f aca="false">IF(E646&lt;11,-3.6797*E646^2+48.115*E646-53.83,280.92*EXP(-0.2027*E646))</f>
        <v>95.5892</v>
      </c>
      <c r="BG646" s="0" t="n">
        <f aca="false">32.208*LN(F646)+21.438</f>
        <v>90.3652509938879</v>
      </c>
      <c r="BH646" s="0" t="n">
        <f aca="false">IF(G646&lt;=2, -10*G646+100, 88.958*EXP(-0.0755*G646))</f>
        <v>87</v>
      </c>
      <c r="BI646" s="0" t="n">
        <f aca="false">IF(I646&lt;=100, 0.0053*(I646)^2-1.0332*I646+100.76, 122.82*EXP(-0.0092*I646))</f>
        <v>83.292517</v>
      </c>
      <c r="BJ646" s="0" t="n">
        <f aca="false">IF(P646&lt;=1000, -6.942*LN(P646)+107.59, -36.304*LN(P646)+310.72)</f>
        <v>-56.8445348892265</v>
      </c>
      <c r="BK646" s="0" t="e">
        <f aca="false">BF646^0.04*BG646^0.22*BH646^0.51*BI646^0.06*BJ646^0.17</f>
        <v>#NUM!</v>
      </c>
      <c r="BL646" s="0" t="e">
        <f aca="false">IF(BK646&gt;=90, "Very Good", IF(BK646&gt;=80, "Good", IF(BK646&gt;=70, "Slightly Good", IF(BK646&gt;=60, "Average", IF(BK646&gt;=50, "Slightly Poor", IF(BK646&gt;=40, "Poor", "Very Poor"))))))</f>
        <v>#NUM!</v>
      </c>
      <c r="BM646" s="0" t="n">
        <f aca="false">IF(P646&lt;=1000, -6.942*LN(P646)+107.59, IF(AND(P646&gt;1000, P646&lt;=5213),-36.304*LN(P646)+310.72, IF(P646&gt;5213, 10)))</f>
        <v>10</v>
      </c>
      <c r="BN646" s="0" t="n">
        <f aca="false">BF646^0.04*BG646^0.22*BH646^0.51*BI646^0.06*BM646^0.17</f>
        <v>60.8033982231609</v>
      </c>
      <c r="BO646" s="0" t="str">
        <f aca="false">IF(BN646&gt;=90, "Very Good", IF(BN646&gt;=80, "Good", IF(BN646&gt;=70, "Slightly Good", IF(BN646&gt;=60, "Average", IF(BN646&gt;=50, "Slightly Poor", IF(BN646&gt;=40, "Poor", "Very Poor"))))))</f>
        <v>Average</v>
      </c>
      <c r="BP646" s="0" t="n">
        <f aca="false">IF(AJ646&lt;=1000, -6.942*LN(AJ646)+107.59, IF(AND(AJ646&gt;1000, AJ646&lt;=5213),-36.304*LN(AJ646)+310.72, IF(AJ646&gt;5213, 10)))</f>
        <v>63.7865473125515</v>
      </c>
      <c r="BQ646" s="0" t="n">
        <f aca="false">BF646^0.04*BG646^0.22*BH646^0.51*BI646^0.06*BP646^0.17</f>
        <v>83.316649761642</v>
      </c>
      <c r="BR646" s="0" t="str">
        <f aca="false">IF(BQ646&gt;=90, "Very Good", IF(BQ646&gt;=80, "Good", IF(BQ646&gt;=70, "Slightly Good", IF(BQ646&gt;=60, "Average", IF(BQ646&gt;=50, "Slightly Poor", IF(BQ646&gt;=40, "Poor", "Very Poor"))))))</f>
        <v>Good</v>
      </c>
      <c r="BT646" s="0" t="n">
        <f aca="false">9.81*LN(AH646)+30.6</f>
        <v>60.5133685271286</v>
      </c>
      <c r="BU646" s="0" t="str">
        <f aca="false">IF(BT646&lt;30, "Clean water", IF(AND(BT646&gt;=30, BT646&lt;40), "Hypolimia", IF(AND(BT646&gt;=40,BT646&lt;50), "Mesotrophic", IF(AND(BT646&gt;=50, BT646&lt;70), "Eutrophic", IF(BT646&gt;70,"Hypertrophic")))))</f>
        <v>Eutrophic</v>
      </c>
      <c r="BW646" s="0" t="str">
        <f aca="false">IF(G646/H646&gt;=1, "PLS CHECK", "")</f>
        <v/>
      </c>
      <c r="BX646" s="0" t="str">
        <f aca="false">IF(AC646/J646&gt;=1, "PLS CHECK", "")</f>
        <v/>
      </c>
      <c r="BY646" s="0" t="str">
        <f aca="false">IF(AE646/J646&gt;=1, "PLS CHECK", "")</f>
        <v/>
      </c>
      <c r="BZ646" s="0" t="str">
        <f aca="false">IF(AD646/J646&gt;=1, "PLS CHECK", "")</f>
        <v/>
      </c>
      <c r="CA646" s="0" t="str">
        <f aca="false">IF(AF646/K646&gt;=1, "PLS CHECK", "")</f>
        <v/>
      </c>
      <c r="CB646" s="0" t="str">
        <f aca="false">IF(AG646/K646&gt;=1, "PLS CHECK", "")</f>
        <v/>
      </c>
    </row>
    <row r="647" customFormat="false" ht="12.5" hidden="false" customHeight="false" outlineLevel="0" collapsed="false">
      <c r="A647" s="0" t="n">
        <v>644</v>
      </c>
      <c r="B647" s="15" t="s">
        <v>131</v>
      </c>
      <c r="C647" s="16" t="s">
        <v>132</v>
      </c>
      <c r="D647" s="0" t="s">
        <v>162</v>
      </c>
      <c r="E647" s="0" t="n">
        <v>8.2</v>
      </c>
      <c r="F647" s="0" t="n">
        <v>10.2</v>
      </c>
      <c r="G647" s="0" t="n">
        <v>2</v>
      </c>
      <c r="H647" s="0" t="n">
        <v>5.4</v>
      </c>
      <c r="I647" s="0" t="n">
        <v>7.3</v>
      </c>
      <c r="J647" s="0" t="n">
        <v>2.909</v>
      </c>
      <c r="K647" s="0" t="n">
        <v>0.082</v>
      </c>
      <c r="L647" s="0" t="n">
        <v>3.5</v>
      </c>
      <c r="M647" s="0" t="n">
        <v>24.9</v>
      </c>
      <c r="O647" s="37"/>
      <c r="BD647" s="0" t="n">
        <v>0.023</v>
      </c>
      <c r="BF647" s="0" t="n">
        <f aca="false">IF(E647&lt;11,-3.6797*E647^2+48.115*E647-53.83,280.92*EXP(-0.2027*E647))</f>
        <v>93.289972</v>
      </c>
      <c r="BG647" s="0" t="n">
        <f aca="false">32.208*LN(F647)+21.438</f>
        <v>96.2374636951076</v>
      </c>
      <c r="BH647" s="0" t="n">
        <f aca="false">IF(G647&lt;=2, -10*G647+100, 88.958*EXP(-0.0755*G647))</f>
        <v>80</v>
      </c>
      <c r="BI647" s="0" t="n">
        <f aca="false">IF(I647&lt;=100, 0.0053*(I647)^2-1.0332*I647+100.76, 122.82*EXP(-0.0092*I647))</f>
        <v>93.500077</v>
      </c>
      <c r="BJ647" s="0" t="e">
        <f aca="false">IF(P647&lt;=1000, -6.942*LN(P647)+107.59, -36.304*LN(P647)+310.72)</f>
        <v>#VALUE!</v>
      </c>
      <c r="BK647" s="0" t="e">
        <f aca="false">BF647^0.04*BG647^0.22*BH647^0.51*BI647^0.06*BJ647^0.17</f>
        <v>#VALUE!</v>
      </c>
      <c r="BL647" s="0" t="e">
        <f aca="false">IF(BK647&gt;=90, "Very Good", IF(BK647&gt;=80, "Good", IF(BK647&gt;=70, "Slightly Good", IF(BK647&gt;=60, "Average", IF(BK647&gt;=50, "Slightly Poor", IF(BK647&gt;=40, "Poor", "Very Poor"))))))</f>
        <v>#VALUE!</v>
      </c>
      <c r="BM647" s="0" t="e">
        <f aca="false">IF(P647&lt;=1000, -6.942*LN(P647)+107.59, IF(AND(P647&gt;1000, P647&lt;=5213),-36.304*LN(P647)+310.72, IF(P647&gt;5213, 10)))</f>
        <v>#VALUE!</v>
      </c>
      <c r="BN647" s="0" t="e">
        <f aca="false">BF647^0.04*BG647^0.22*BH647^0.51*BI647^0.06*BM647^0.17</f>
        <v>#VALUE!</v>
      </c>
      <c r="BO647" s="0" t="e">
        <f aca="false">IF(BN647&gt;=90, "Very Good", IF(BN647&gt;=80, "Good", IF(BN647&gt;=70, "Slightly Good", IF(BN647&gt;=60, "Average", IF(BN647&gt;=50, "Slightly Poor", IF(BN647&gt;=40, "Poor", "Very Poor"))))))</f>
        <v>#VALUE!</v>
      </c>
      <c r="BP647" s="0" t="e">
        <f aca="false">IF(AJ647&lt;=1000, -6.942*LN(AJ647)+107.59, IF(AND(AJ647&gt;1000, AJ647&lt;=5213),-36.304*LN(AJ647)+310.72, IF(AJ647&gt;5213, 10)))</f>
        <v>#VALUE!</v>
      </c>
      <c r="BQ647" s="0" t="e">
        <f aca="false">BF647^0.04*BG647^0.22*BH647^0.51*BI647^0.06*BP647^0.17</f>
        <v>#VALUE!</v>
      </c>
      <c r="BR647" s="0" t="e">
        <f aca="false">IF(BQ647&gt;=90, "Very Good", IF(BQ647&gt;=80, "Good", IF(BQ647&gt;=70, "Slightly Good", IF(BQ647&gt;=60, "Average", IF(BQ647&gt;=50, "Slightly Poor", IF(BQ647&gt;=40, "Poor", "Very Poor"))))))</f>
        <v>#VALUE!</v>
      </c>
      <c r="BT647" s="0" t="e">
        <f aca="false">9.81*LN(AH647)+30.6</f>
        <v>#VALUE!</v>
      </c>
      <c r="BU647" s="0" t="e">
        <f aca="false">IF(BT647&lt;30, "Clean water", IF(AND(BT647&gt;=30, BT647&lt;40), "Hypolimia", IF(AND(BT647&gt;=40,BT647&lt;50), "Mesotrophic", IF(AND(BT647&gt;=50, BT647&lt;70), "Eutrophic", IF(BT647&gt;70,"Hypertrophic")))))</f>
        <v>#VALUE!</v>
      </c>
      <c r="BW647" s="0" t="str">
        <f aca="false">IF(G647/H647&gt;=1, "PLS CHECK", "")</f>
        <v/>
      </c>
      <c r="BX647" s="0" t="str">
        <f aca="false">IF(AC647/J647&gt;=1, "PLS CHECK", "")</f>
        <v/>
      </c>
      <c r="BY647" s="0" t="str">
        <f aca="false">IF(AE647/J647&gt;=1, "PLS CHECK", "")</f>
        <v/>
      </c>
      <c r="BZ647" s="0" t="str">
        <f aca="false">IF(AD647/J647&gt;=1, "PLS CHECK", "")</f>
        <v/>
      </c>
      <c r="CA647" s="0" t="str">
        <f aca="false">IF(AF647/K647&gt;=1, "PLS CHECK", "")</f>
        <v/>
      </c>
      <c r="CB647" s="0" t="str">
        <f aca="false">IF(AG647/K647&gt;=1, "PLS CHECK", "")</f>
        <v/>
      </c>
    </row>
    <row r="648" customFormat="false" ht="12.5" hidden="false" customHeight="false" outlineLevel="0" collapsed="false">
      <c r="A648" s="0" t="n">
        <v>645</v>
      </c>
      <c r="B648" s="15" t="s">
        <v>75</v>
      </c>
      <c r="C648" s="16" t="s">
        <v>76</v>
      </c>
      <c r="D648" s="0" t="s">
        <v>162</v>
      </c>
      <c r="E648" s="0" t="n">
        <v>7.9</v>
      </c>
      <c r="F648" s="0" t="n">
        <v>8.8</v>
      </c>
      <c r="G648" s="0" t="n">
        <v>1.3</v>
      </c>
      <c r="H648" s="0" t="n">
        <v>2.1</v>
      </c>
      <c r="I648" s="0" t="n">
        <v>2.6</v>
      </c>
      <c r="J648" s="0" t="n">
        <v>3.707</v>
      </c>
      <c r="K648" s="0" t="n">
        <v>0.108</v>
      </c>
      <c r="L648" s="0" t="n">
        <v>2.6</v>
      </c>
      <c r="M648" s="0" t="n">
        <v>21.6</v>
      </c>
      <c r="N648" s="0" t="n">
        <v>0</v>
      </c>
      <c r="O648" s="0" t="n">
        <v>504</v>
      </c>
      <c r="P648" s="0" t="n">
        <v>20000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0</v>
      </c>
      <c r="V648" s="0" t="n">
        <v>0</v>
      </c>
      <c r="AC648" s="0" t="n">
        <v>3.607</v>
      </c>
      <c r="AD648" s="0" t="n">
        <v>0.036</v>
      </c>
      <c r="AE648" s="0" t="n">
        <v>3.091</v>
      </c>
      <c r="AF648" s="0" t="n">
        <v>0.101</v>
      </c>
      <c r="AG648" s="37"/>
      <c r="AH648" s="0" t="n">
        <v>2</v>
      </c>
      <c r="AJ648" s="0" t="n">
        <v>1900</v>
      </c>
      <c r="AP648" s="0" t="n">
        <v>0</v>
      </c>
      <c r="AY648" s="0" t="n">
        <v>0</v>
      </c>
      <c r="BF648" s="0" t="n">
        <f aca="false">IF(E648&lt;11,-3.6797*E648^2+48.115*E648-53.83,280.92*EXP(-0.2027*E648))</f>
        <v>96.6284230000001</v>
      </c>
      <c r="BG648" s="0" t="n">
        <f aca="false">32.208*LN(F648)+21.438</f>
        <v>91.4824034455619</v>
      </c>
      <c r="BH648" s="0" t="n">
        <f aca="false">IF(G648&lt;=2, -10*G648+100, 88.958*EXP(-0.0755*G648))</f>
        <v>87</v>
      </c>
      <c r="BI648" s="0" t="n">
        <f aca="false">IF(I648&lt;=100, 0.0053*(I648)^2-1.0332*I648+100.76, 122.82*EXP(-0.0092*I648))</f>
        <v>98.109508</v>
      </c>
      <c r="BJ648" s="0" t="n">
        <f aca="false">IF(P648&lt;=1000, -6.942*LN(P648)+107.59, -36.304*LN(P648)+310.72)</f>
        <v>-48.8162121072716</v>
      </c>
      <c r="BK648" s="0" t="e">
        <f aca="false">BF648^0.04*BG648^0.22*BH648^0.51*BI648^0.06*BJ648^0.17</f>
        <v>#NUM!</v>
      </c>
      <c r="BL648" s="0" t="e">
        <f aca="false">IF(BK648&gt;=90, "Very Good", IF(BK648&gt;=80, "Good", IF(BK648&gt;=70, "Slightly Good", IF(BK648&gt;=60, "Average", IF(BK648&gt;=50, "Slightly Poor", IF(BK648&gt;=40, "Poor", "Very Poor"))))))</f>
        <v>#NUM!</v>
      </c>
      <c r="BM648" s="0" t="n">
        <f aca="false">IF(P648&lt;=1000, -6.942*LN(P648)+107.59, IF(AND(P648&gt;1000, P648&lt;=5213),-36.304*LN(P648)+310.72, IF(P648&gt;5213, 10)))</f>
        <v>10</v>
      </c>
      <c r="BN648" s="0" t="n">
        <f aca="false">BF648^0.04*BG648^0.22*BH648^0.51*BI648^0.06*BM648^0.17</f>
        <v>61.5964871285418</v>
      </c>
      <c r="BO648" s="0" t="str">
        <f aca="false">IF(BN648&gt;=90, "Very Good", IF(BN648&gt;=80, "Good", IF(BN648&gt;=70, "Slightly Good", IF(BN648&gt;=60, "Average", IF(BN648&gt;=50, "Slightly Poor", IF(BN648&gt;=40, "Poor", "Very Poor"))))))</f>
        <v>Average</v>
      </c>
      <c r="BP648" s="0" t="n">
        <f aca="false">IF(AJ648&lt;=1000, -6.942*LN(AJ648)+107.59, IF(AND(AJ648&gt;1000, AJ648&lt;=5213),-36.304*LN(AJ648)+310.72, IF(AJ648&gt;5213, 10)))</f>
        <v>36.6389888682299</v>
      </c>
      <c r="BQ648" s="0" t="n">
        <f aca="false">BF648^0.04*BG648^0.22*BH648^0.51*BI648^0.06*BP648^0.17</f>
        <v>76.8115159582817</v>
      </c>
      <c r="BR648" s="0" t="str">
        <f aca="false">IF(BQ648&gt;=90, "Very Good", IF(BQ648&gt;=80, "Good", IF(BQ648&gt;=70, "Slightly Good", IF(BQ648&gt;=60, "Average", IF(BQ648&gt;=50, "Slightly Poor", IF(BQ648&gt;=40, "Poor", "Very Poor"))))))</f>
        <v>Slightly Good</v>
      </c>
      <c r="BT648" s="0" t="n">
        <f aca="false">9.81*LN(AH648)+30.6</f>
        <v>37.3997738412931</v>
      </c>
      <c r="BU648" s="0" t="str">
        <f aca="false">IF(BT648&lt;30, "Clean water", IF(AND(BT648&gt;=30, BT648&lt;40), "Hypolimia", IF(AND(BT648&gt;=40,BT648&lt;50), "Mesotrophic", IF(AND(BT648&gt;=50, BT648&lt;70), "Eutrophic", IF(BT648&gt;70,"Hypertrophic")))))</f>
        <v>Hypolimia</v>
      </c>
      <c r="BW648" s="0" t="str">
        <f aca="false">IF(G648/H648&gt;=1, "PLS CHECK", "")</f>
        <v/>
      </c>
      <c r="BX648" s="0" t="str">
        <f aca="false">IF(AC648/J648&gt;=1, "PLS CHECK", "")</f>
        <v/>
      </c>
      <c r="BY648" s="0" t="str">
        <f aca="false">IF(AE648/J648&gt;=1, "PLS CHECK", "")</f>
        <v/>
      </c>
      <c r="BZ648" s="0" t="str">
        <f aca="false">IF(AD648/J648&gt;=1, "PLS CHECK", "")</f>
        <v/>
      </c>
      <c r="CA648" s="0" t="str">
        <f aca="false">IF(AF648/K648&gt;=1, "PLS CHECK", "")</f>
        <v/>
      </c>
      <c r="CB648" s="0" t="str">
        <f aca="false">IF(AG648/K648&gt;=1, "PLS CHECK", "")</f>
        <v/>
      </c>
    </row>
    <row r="649" customFormat="false" ht="12.5" hidden="false" customHeight="false" outlineLevel="0" collapsed="false">
      <c r="A649" s="0" t="n">
        <v>646</v>
      </c>
      <c r="B649" s="15" t="s">
        <v>77</v>
      </c>
      <c r="C649" s="16" t="s">
        <v>78</v>
      </c>
      <c r="D649" s="0" t="s">
        <v>162</v>
      </c>
      <c r="E649" s="37"/>
      <c r="F649" s="0" t="n">
        <v>10.6</v>
      </c>
      <c r="G649" s="0" t="n">
        <v>1.9</v>
      </c>
      <c r="H649" s="0" t="n">
        <v>4.7</v>
      </c>
      <c r="I649" s="0" t="n">
        <v>5.9</v>
      </c>
      <c r="J649" s="0" t="n">
        <v>2.489</v>
      </c>
      <c r="K649" s="0" t="n">
        <v>0.033</v>
      </c>
      <c r="L649" s="0" t="n">
        <v>2.8</v>
      </c>
      <c r="M649" s="0" t="n">
        <v>23.1</v>
      </c>
      <c r="N649" s="0" t="n">
        <v>0</v>
      </c>
      <c r="O649" s="0" t="n">
        <v>192</v>
      </c>
      <c r="P649" s="37"/>
      <c r="Q649" s="0" t="n">
        <v>0</v>
      </c>
      <c r="R649" s="0" t="n">
        <v>0</v>
      </c>
      <c r="S649" s="0" t="n">
        <v>0</v>
      </c>
      <c r="T649" s="0" t="n">
        <v>0</v>
      </c>
      <c r="U649" s="0" t="n">
        <v>0</v>
      </c>
      <c r="V649" s="0" t="n">
        <v>0</v>
      </c>
      <c r="AC649" s="0" t="n">
        <v>2.376</v>
      </c>
      <c r="AD649" s="0" t="n">
        <v>0.018</v>
      </c>
      <c r="AE649" s="0" t="n">
        <v>2.045</v>
      </c>
      <c r="AF649" s="0" t="n">
        <v>0.011</v>
      </c>
      <c r="AG649" s="0" t="n">
        <v>0.001</v>
      </c>
      <c r="AH649" s="0" t="n">
        <v>18.6</v>
      </c>
      <c r="AJ649" s="0" t="n">
        <v>900</v>
      </c>
      <c r="AP649" s="0" t="n">
        <v>0</v>
      </c>
      <c r="AY649" s="0" t="n">
        <v>0</v>
      </c>
      <c r="BD649" s="0" t="n">
        <v>211.696</v>
      </c>
      <c r="BF649" s="0" t="n">
        <f aca="false">IF(E649&lt;11,-3.6797*E649^2+48.115*E649-53.83,280.92*EXP(-0.2027*E649))</f>
        <v>-53.83</v>
      </c>
      <c r="BG649" s="0" t="n">
        <f aca="false">32.208*LN(F649)+21.438</f>
        <v>97.4763856680092</v>
      </c>
      <c r="BH649" s="0" t="n">
        <f aca="false">IF(G649&lt;=2, -10*G649+100, 88.958*EXP(-0.0755*G649))</f>
        <v>81</v>
      </c>
      <c r="BI649" s="0" t="n">
        <f aca="false">IF(I649&lt;=100, 0.0053*(I649)^2-1.0332*I649+100.76, 122.82*EXP(-0.0092*I649))</f>
        <v>94.848613</v>
      </c>
      <c r="BJ649" s="0" t="e">
        <f aca="false">IF(P649&lt;=1000, -6.942*LN(P649)+107.59, -36.304*LN(P649)+310.72)</f>
        <v>#VALUE!</v>
      </c>
      <c r="BK649" s="0" t="e">
        <f aca="false">BF649^0.04*BG649^0.22*BH649^0.51*BI649^0.06*BJ649^0.17</f>
        <v>#VALUE!</v>
      </c>
      <c r="BL649" s="0" t="e">
        <f aca="false">IF(BK649&gt;=90, "Very Good", IF(BK649&gt;=80, "Good", IF(BK649&gt;=70, "Slightly Good", IF(BK649&gt;=60, "Average", IF(BK649&gt;=50, "Slightly Poor", IF(BK649&gt;=40, "Poor", "Very Poor"))))))</f>
        <v>#VALUE!</v>
      </c>
      <c r="BM649" s="0" t="e">
        <f aca="false">IF(P649&lt;=1000, -6.942*LN(P649)+107.59, IF(AND(P649&gt;1000, P649&lt;=5213),-36.304*LN(P649)+310.72, IF(P649&gt;5213, 10)))</f>
        <v>#VALUE!</v>
      </c>
      <c r="BN649" s="0" t="e">
        <f aca="false">BF649^0.04*BG649^0.22*BH649^0.51*BI649^0.06*BM649^0.17</f>
        <v>#VALUE!</v>
      </c>
      <c r="BO649" s="0" t="e">
        <f aca="false">IF(BN649&gt;=90, "Very Good", IF(BN649&gt;=80, "Good", IF(BN649&gt;=70, "Slightly Good", IF(BN649&gt;=60, "Average", IF(BN649&gt;=50, "Slightly Poor", IF(BN649&gt;=40, "Poor", "Very Poor"))))))</f>
        <v>#VALUE!</v>
      </c>
      <c r="BP649" s="0" t="n">
        <f aca="false">IF(AJ649&lt;=1000, -6.942*LN(AJ649)+107.59, IF(AND(AJ649&gt;1000, AJ649&lt;=5213),-36.304*LN(AJ649)+310.72, IF(AJ649&gt;5213, 10)))</f>
        <v>60.3677755530026</v>
      </c>
      <c r="BQ649" s="0" t="n">
        <f aca="false">BF649^0.04*BG649^0.22*BH649^0.51*BI649^0.06*BP649^0.17</f>
        <v>-79.7048860432647</v>
      </c>
      <c r="BR649" s="0" t="str">
        <f aca="false">IF(BQ649&gt;=90, "Very Good", IF(BQ649&gt;=80, "Good", IF(BQ649&gt;=70, "Slightly Good", IF(BQ649&gt;=60, "Average", IF(BQ649&gt;=50, "Slightly Poor", IF(BQ649&gt;=40, "Poor", "Very Poor"))))))</f>
        <v>Very Poor</v>
      </c>
      <c r="BT649" s="0" t="n">
        <f aca="false">9.81*LN(AH649)+30.6</f>
        <v>59.2762151068549</v>
      </c>
      <c r="BU649" s="0" t="str">
        <f aca="false">IF(BT649&lt;30, "Clean water", IF(AND(BT649&gt;=30, BT649&lt;40), "Hypolimia", IF(AND(BT649&gt;=40,BT649&lt;50), "Mesotrophic", IF(AND(BT649&gt;=50, BT649&lt;70), "Eutrophic", IF(BT649&gt;70,"Hypertrophic")))))</f>
        <v>Eutrophic</v>
      </c>
      <c r="BW649" s="0" t="str">
        <f aca="false">IF(G649/H649&gt;=1, "PLS CHECK", "")</f>
        <v/>
      </c>
      <c r="BX649" s="0" t="str">
        <f aca="false">IF(AC649/J649&gt;=1, "PLS CHECK", "")</f>
        <v/>
      </c>
      <c r="BY649" s="0" t="str">
        <f aca="false">IF(AE649/J649&gt;=1, "PLS CHECK", "")</f>
        <v/>
      </c>
      <c r="BZ649" s="0" t="str">
        <f aca="false">IF(AD649/J649&gt;=1, "PLS CHECK", "")</f>
        <v/>
      </c>
      <c r="CA649" s="0" t="str">
        <f aca="false">IF(AF649/K649&gt;=1, "PLS CHECK", "")</f>
        <v/>
      </c>
      <c r="CB649" s="0" t="str">
        <f aca="false">IF(AG649/K649&gt;=1, "PLS CHECK", "")</f>
        <v/>
      </c>
    </row>
    <row r="650" customFormat="false" ht="12.5" hidden="false" customHeight="false" outlineLevel="0" collapsed="false">
      <c r="A650" s="0" t="n">
        <v>647</v>
      </c>
      <c r="B650" s="15" t="s">
        <v>79</v>
      </c>
      <c r="C650" s="16" t="s">
        <v>80</v>
      </c>
      <c r="D650" s="0" t="s">
        <v>162</v>
      </c>
      <c r="E650" s="0" t="n">
        <v>7.9</v>
      </c>
      <c r="F650" s="0" t="n">
        <v>9.7</v>
      </c>
      <c r="G650" s="0" t="n">
        <v>1.7</v>
      </c>
      <c r="H650" s="0" t="n">
        <v>4.6</v>
      </c>
      <c r="I650" s="0" t="n">
        <v>10.4</v>
      </c>
      <c r="J650" s="0" t="n">
        <v>4.422</v>
      </c>
      <c r="K650" s="0" t="n">
        <v>0.068</v>
      </c>
      <c r="L650" s="0" t="n">
        <v>2.9</v>
      </c>
      <c r="M650" s="0" t="n">
        <v>22.9</v>
      </c>
      <c r="N650" s="0" t="n">
        <v>0.002</v>
      </c>
      <c r="O650" s="0" t="n">
        <v>255</v>
      </c>
      <c r="P650" s="0" t="n">
        <v>1835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V650" s="0" t="n">
        <v>0</v>
      </c>
      <c r="AC650" s="0" t="n">
        <v>4.185</v>
      </c>
      <c r="AD650" s="0" t="n">
        <v>0.207</v>
      </c>
      <c r="AE650" s="0" t="n">
        <v>3.457</v>
      </c>
      <c r="AF650" s="0" t="n">
        <v>0.024</v>
      </c>
      <c r="AG650" s="0" t="n">
        <v>0.013</v>
      </c>
      <c r="AH650" s="0" t="n">
        <v>23.5</v>
      </c>
      <c r="AI650" s="0" t="n">
        <v>0</v>
      </c>
      <c r="AJ650" s="0" t="n">
        <v>908</v>
      </c>
      <c r="AP650" s="0" t="n">
        <v>0</v>
      </c>
      <c r="AQ650" s="0" t="n">
        <v>0</v>
      </c>
      <c r="AR650" s="0" t="n">
        <v>0</v>
      </c>
      <c r="AS650" s="0" t="n">
        <v>0</v>
      </c>
      <c r="AU650" s="0" t="n">
        <v>0</v>
      </c>
      <c r="AV650" s="0" t="n">
        <v>0</v>
      </c>
      <c r="AY650" s="0" t="n">
        <v>0</v>
      </c>
      <c r="AZ650" s="0" t="n">
        <v>0</v>
      </c>
      <c r="BB650" s="0" t="n">
        <v>0</v>
      </c>
      <c r="BD650" s="0" t="n">
        <v>213.88</v>
      </c>
      <c r="BE650" s="0" t="n">
        <v>0</v>
      </c>
      <c r="BF650" s="0" t="n">
        <f aca="false">IF(E650&lt;11,-3.6797*E650^2+48.115*E650-53.83,280.92*EXP(-0.2027*E650))</f>
        <v>96.6284230000001</v>
      </c>
      <c r="BG650" s="0" t="n">
        <f aca="false">32.208*LN(F650)+21.438</f>
        <v>94.6186305204847</v>
      </c>
      <c r="BH650" s="0" t="n">
        <f aca="false">IF(G650&lt;=2, -10*G650+100, 88.958*EXP(-0.0755*G650))</f>
        <v>83</v>
      </c>
      <c r="BI650" s="0" t="n">
        <f aca="false">IF(I650&lt;=100, 0.0053*(I650)^2-1.0332*I650+100.76, 122.82*EXP(-0.0092*I650))</f>
        <v>90.587968</v>
      </c>
      <c r="BJ650" s="0" t="n">
        <f aca="false">IF(P650&lt;=1000, -6.942*LN(P650)+107.59, -36.304*LN(P650)+310.72)</f>
        <v>37.9027094952193</v>
      </c>
      <c r="BK650" s="0" t="n">
        <f aca="false">BF650^0.04*BG650^0.22*BH650^0.51*BI650^0.06*BJ650^0.17</f>
        <v>75.621809012284</v>
      </c>
      <c r="BL650" s="0" t="str">
        <f aca="false">IF(BK650&gt;=90, "Very Good", IF(BK650&gt;=80, "Good", IF(BK650&gt;=70, "Slightly Good", IF(BK650&gt;=60, "Average", IF(BK650&gt;=50, "Slightly Poor", IF(BK650&gt;=40, "Poor", "Very Poor"))))))</f>
        <v>Slightly Good</v>
      </c>
      <c r="BM650" s="0" t="n">
        <f aca="false">IF(P650&lt;=1000, -6.942*LN(P650)+107.59, IF(AND(P650&gt;1000, P650&lt;=5213),-36.304*LN(P650)+310.72, IF(P650&gt;5213, 10)))</f>
        <v>37.9027094952193</v>
      </c>
      <c r="BN650" s="0" t="n">
        <f aca="false">BF650^0.04*BG650^0.22*BH650^0.51*BI650^0.06*BM650^0.17</f>
        <v>75.621809012284</v>
      </c>
      <c r="BO650" s="0" t="str">
        <f aca="false">IF(BN650&gt;=90, "Very Good", IF(BN650&gt;=80, "Good", IF(BN650&gt;=70, "Slightly Good", IF(BN650&gt;=60, "Average", IF(BN650&gt;=50, "Slightly Poor", IF(BN650&gt;=40, "Poor", "Very Poor"))))))</f>
        <v>Slightly Good</v>
      </c>
      <c r="BP650" s="0" t="n">
        <f aca="false">IF(AJ650&lt;=1000, -6.942*LN(AJ650)+107.59, IF(AND(AJ650&gt;1000, AJ650&lt;=5213),-36.304*LN(AJ650)+310.72, IF(AJ650&gt;5213, 10)))</f>
        <v>60.3063415237498</v>
      </c>
      <c r="BQ650" s="0" t="n">
        <f aca="false">BF650^0.04*BG650^0.22*BH650^0.51*BI650^0.06*BP650^0.17</f>
        <v>81.8341970838234</v>
      </c>
      <c r="BR650" s="0" t="str">
        <f aca="false">IF(BQ650&gt;=90, "Very Good", IF(BQ650&gt;=80, "Good", IF(BQ650&gt;=70, "Slightly Good", IF(BQ650&gt;=60, "Average", IF(BQ650&gt;=50, "Slightly Poor", IF(BQ650&gt;=40, "Poor", "Very Poor"))))))</f>
        <v>Good</v>
      </c>
      <c r="BT650" s="0" t="n">
        <f aca="false">9.81*LN(AH650)+30.6</f>
        <v>61.5701741314826</v>
      </c>
      <c r="BU650" s="0" t="str">
        <f aca="false">IF(BT650&lt;30, "Clean water", IF(AND(BT650&gt;=30, BT650&lt;40), "Hypolimia", IF(AND(BT650&gt;=40,BT650&lt;50), "Mesotrophic", IF(AND(BT650&gt;=50, BT650&lt;70), "Eutrophic", IF(BT650&gt;70,"Hypertrophic")))))</f>
        <v>Eutrophic</v>
      </c>
      <c r="BW650" s="0" t="str">
        <f aca="false">IF(G650/H650&gt;=1, "PLS CHECK", "")</f>
        <v/>
      </c>
      <c r="BX650" s="0" t="str">
        <f aca="false">IF(AC650/J650&gt;=1, "PLS CHECK", "")</f>
        <v/>
      </c>
      <c r="BY650" s="0" t="str">
        <f aca="false">IF(AE650/J650&gt;=1, "PLS CHECK", "")</f>
        <v/>
      </c>
      <c r="BZ650" s="0" t="str">
        <f aca="false">IF(AD650/J650&gt;=1, "PLS CHECK", "")</f>
        <v/>
      </c>
      <c r="CA650" s="0" t="str">
        <f aca="false">IF(AF650/K650&gt;=1, "PLS CHECK", "")</f>
        <v/>
      </c>
      <c r="CB650" s="0" t="str">
        <f aca="false">IF(AG650/K650&gt;=1, "PLS CHECK", "")</f>
        <v/>
      </c>
    </row>
    <row r="651" customFormat="false" ht="12.5" hidden="false" customHeight="false" outlineLevel="0" collapsed="false">
      <c r="A651" s="0" t="n">
        <v>648</v>
      </c>
      <c r="B651" s="15" t="s">
        <v>81</v>
      </c>
      <c r="C651" s="16" t="s">
        <v>82</v>
      </c>
      <c r="D651" s="0" t="s">
        <v>162</v>
      </c>
      <c r="E651" s="0" t="n">
        <v>7.7</v>
      </c>
      <c r="F651" s="0" t="n">
        <v>9.4</v>
      </c>
      <c r="G651" s="0" t="n">
        <v>1.1</v>
      </c>
      <c r="H651" s="37"/>
      <c r="I651" s="0" t="n">
        <v>1.4</v>
      </c>
      <c r="J651" s="0" t="n">
        <v>2.723</v>
      </c>
      <c r="K651" s="0" t="n">
        <v>0.036</v>
      </c>
      <c r="L651" s="0" t="n">
        <v>1.7</v>
      </c>
      <c r="M651" s="0" t="n">
        <v>21.1</v>
      </c>
      <c r="N651" s="0" t="n">
        <v>0</v>
      </c>
      <c r="O651" s="0" t="n">
        <v>283</v>
      </c>
      <c r="P651" s="0" t="n">
        <v>6000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V651" s="0" t="n">
        <v>0</v>
      </c>
      <c r="AC651" s="0" t="n">
        <v>2.595</v>
      </c>
      <c r="AD651" s="0" t="n">
        <v>0.029</v>
      </c>
      <c r="AE651" s="0" t="n">
        <v>2.274</v>
      </c>
      <c r="AF651" s="0" t="n">
        <v>0.032</v>
      </c>
      <c r="AG651" s="0" t="n">
        <v>0.024</v>
      </c>
      <c r="AH651" s="0" t="n">
        <v>4.3</v>
      </c>
      <c r="AJ651" s="0" t="n">
        <v>1000</v>
      </c>
      <c r="AP651" s="0" t="n">
        <v>0</v>
      </c>
      <c r="AY651" s="0" t="n">
        <v>0</v>
      </c>
      <c r="BF651" s="0" t="n">
        <f aca="false">IF(E651&lt;11,-3.6797*E651^2+48.115*E651-53.83,280.92*EXP(-0.2027*E651))</f>
        <v>98.486087</v>
      </c>
      <c r="BG651" s="0" t="n">
        <f aca="false">32.208*LN(F651)+21.438</f>
        <v>93.6067776722001</v>
      </c>
      <c r="BH651" s="0" t="n">
        <f aca="false">IF(G651&lt;=2, -10*G651+100, 88.958*EXP(-0.0755*G651))</f>
        <v>89</v>
      </c>
      <c r="BI651" s="0" t="n">
        <f aca="false">IF(I651&lt;=100, 0.0053*(I651)^2-1.0332*I651+100.76, 122.82*EXP(-0.0092*I651))</f>
        <v>99.323908</v>
      </c>
      <c r="BJ651" s="0" t="n">
        <f aca="false">IF(P651&lt;=1000, -6.942*LN(P651)+107.59, -36.304*LN(P651)+310.72)</f>
        <v>-5.10718341902276</v>
      </c>
      <c r="BK651" s="0" t="e">
        <f aca="false">BF651^0.04*BG651^0.22*BH651^0.51*BI651^0.06*BJ651^0.17</f>
        <v>#NUM!</v>
      </c>
      <c r="BL651" s="0" t="e">
        <f aca="false">IF(BK651&gt;=90, "Very Good", IF(BK651&gt;=80, "Good", IF(BK651&gt;=70, "Slightly Good", IF(BK651&gt;=60, "Average", IF(BK651&gt;=50, "Slightly Poor", IF(BK651&gt;=40, "Poor", "Very Poor"))))))</f>
        <v>#NUM!</v>
      </c>
      <c r="BM651" s="0" t="n">
        <f aca="false">IF(P651&lt;=1000, -6.942*LN(P651)+107.59, IF(AND(P651&gt;1000, P651&lt;=5213),-36.304*LN(P651)+310.72, IF(P651&gt;5213, 10)))</f>
        <v>10</v>
      </c>
      <c r="BN651" s="0" t="n">
        <f aca="false">BF651^0.04*BG651^0.22*BH651^0.51*BI651^0.06*BM651^0.17</f>
        <v>62.7241423268088</v>
      </c>
      <c r="BO651" s="0" t="str">
        <f aca="false">IF(BN651&gt;=90, "Very Good", IF(BN651&gt;=80, "Good", IF(BN651&gt;=70, "Slightly Good", IF(BN651&gt;=60, "Average", IF(BN651&gt;=50, "Slightly Poor", IF(BN651&gt;=40, "Poor", "Very Poor"))))))</f>
        <v>Average</v>
      </c>
      <c r="BP651" s="0" t="n">
        <f aca="false">IF(AJ651&lt;=1000, -6.942*LN(AJ651)+107.59, IF(AND(AJ651&gt;1000, AJ651&lt;=5213),-36.304*LN(AJ651)+310.72, IF(AJ651&gt;5213, 10)))</f>
        <v>59.636362853306</v>
      </c>
      <c r="BQ651" s="0" t="n">
        <f aca="false">BF651^0.04*BG651^0.22*BH651^0.51*BI651^0.06*BP651^0.17</f>
        <v>84.9711755936457</v>
      </c>
      <c r="BR651" s="0" t="str">
        <f aca="false">IF(BQ651&gt;=90, "Very Good", IF(BQ651&gt;=80, "Good", IF(BQ651&gt;=70, "Slightly Good", IF(BQ651&gt;=60, "Average", IF(BQ651&gt;=50, "Slightly Poor", IF(BQ651&gt;=40, "Poor", "Very Poor"))))))</f>
        <v>Good</v>
      </c>
      <c r="BT651" s="0" t="n">
        <f aca="false">9.81*LN(AH651)+30.6</f>
        <v>44.9090133726823</v>
      </c>
      <c r="BU651" s="0" t="str">
        <f aca="false">IF(BT651&lt;30, "Clean water", IF(AND(BT651&gt;=30, BT651&lt;40), "Hypolimia", IF(AND(BT651&gt;=40,BT651&lt;50), "Mesotrophic", IF(AND(BT651&gt;=50, BT651&lt;70), "Eutrophic", IF(BT651&gt;70,"Hypertrophic")))))</f>
        <v>Mesotrophic</v>
      </c>
      <c r="BW651" s="0" t="e">
        <f aca="false">IF(G651/H651&gt;=1, "PLS CHECK", "")</f>
        <v>#DIV/0!</v>
      </c>
      <c r="BX651" s="0" t="str">
        <f aca="false">IF(AC651/J651&gt;=1, "PLS CHECK", "")</f>
        <v/>
      </c>
      <c r="BY651" s="0" t="str">
        <f aca="false">IF(AE651/J651&gt;=1, "PLS CHECK", "")</f>
        <v/>
      </c>
      <c r="BZ651" s="0" t="str">
        <f aca="false">IF(AD651/J651&gt;=1, "PLS CHECK", "")</f>
        <v/>
      </c>
      <c r="CA651" s="0" t="str">
        <f aca="false">IF(AF651/K651&gt;=1, "PLS CHECK", "")</f>
        <v/>
      </c>
      <c r="CB651" s="0" t="str">
        <f aca="false">IF(AG651/K651&gt;=1, "PLS CHECK", "")</f>
        <v/>
      </c>
    </row>
    <row r="652" customFormat="false" ht="12.5" hidden="false" customHeight="false" outlineLevel="0" collapsed="false">
      <c r="A652" s="0" t="n">
        <v>649</v>
      </c>
      <c r="B652" s="15" t="s">
        <v>83</v>
      </c>
      <c r="C652" s="16" t="s">
        <v>84</v>
      </c>
      <c r="D652" s="0" t="s">
        <v>162</v>
      </c>
      <c r="E652" s="0" t="n">
        <v>8.3</v>
      </c>
      <c r="F652" s="0" t="n">
        <v>9.7</v>
      </c>
      <c r="G652" s="0" t="n">
        <v>1.4</v>
      </c>
      <c r="H652" s="0" t="n">
        <v>4</v>
      </c>
      <c r="I652" s="0" t="n">
        <v>6.2</v>
      </c>
      <c r="J652" s="0" t="n">
        <v>2.44</v>
      </c>
      <c r="K652" s="0" t="n">
        <v>0.031</v>
      </c>
      <c r="L652" s="0" t="n">
        <v>2.2</v>
      </c>
      <c r="M652" s="0" t="n">
        <v>22.1</v>
      </c>
      <c r="N652" s="0" t="n">
        <v>0</v>
      </c>
      <c r="O652" s="0" t="n">
        <v>192</v>
      </c>
      <c r="P652" s="0" t="n">
        <v>28000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V652" s="0" t="n">
        <v>0</v>
      </c>
      <c r="AC652" s="0" t="n">
        <v>2.427</v>
      </c>
      <c r="AD652" s="0" t="n">
        <v>0.063</v>
      </c>
      <c r="AE652" s="0" t="n">
        <v>2.19</v>
      </c>
      <c r="AF652" s="37"/>
      <c r="AG652" s="0" t="n">
        <v>0.001</v>
      </c>
      <c r="AH652" s="0" t="n">
        <v>25.8</v>
      </c>
      <c r="AJ652" s="0" t="n">
        <v>1120</v>
      </c>
      <c r="AP652" s="0" t="n">
        <v>0</v>
      </c>
      <c r="AY652" s="0" t="n">
        <v>0</v>
      </c>
      <c r="BF652" s="0" t="n">
        <f aca="false">IF(E652&lt;11,-3.6797*E652^2+48.115*E652-53.83,280.92*EXP(-0.2027*E652))</f>
        <v>92.029967</v>
      </c>
      <c r="BG652" s="0" t="n">
        <f aca="false">32.208*LN(F652)+21.438</f>
        <v>94.6186305204847</v>
      </c>
      <c r="BH652" s="0" t="n">
        <f aca="false">IF(G652&lt;=2, -10*G652+100, 88.958*EXP(-0.0755*G652))</f>
        <v>86</v>
      </c>
      <c r="BI652" s="0" t="n">
        <f aca="false">IF(I652&lt;=100, 0.0053*(I652)^2-1.0332*I652+100.76, 122.82*EXP(-0.0092*I652))</f>
        <v>94.557892</v>
      </c>
      <c r="BJ652" s="0" t="n">
        <f aca="false">IF(P652&lt;=1000, -6.942*LN(P652)+107.59, -36.304*LN(P652)+310.72)</f>
        <v>-61.0315001855681</v>
      </c>
      <c r="BK652" s="0" t="e">
        <f aca="false">BF652^0.04*BG652^0.22*BH652^0.51*BI652^0.06*BJ652^0.17</f>
        <v>#NUM!</v>
      </c>
      <c r="BL652" s="0" t="e">
        <f aca="false">IF(BK652&gt;=90, "Very Good", IF(BK652&gt;=80, "Good", IF(BK652&gt;=70, "Slightly Good", IF(BK652&gt;=60, "Average", IF(BK652&gt;=50, "Slightly Poor", IF(BK652&gt;=40, "Poor", "Very Poor"))))))</f>
        <v>#NUM!</v>
      </c>
      <c r="BM652" s="0" t="n">
        <f aca="false">IF(P652&lt;=1000, -6.942*LN(P652)+107.59, IF(AND(P652&gt;1000, P652&lt;=5213),-36.304*LN(P652)+310.72, IF(P652&gt;5213, 10)))</f>
        <v>10</v>
      </c>
      <c r="BN652" s="0" t="n">
        <f aca="false">BF652^0.04*BG652^0.22*BH652^0.51*BI652^0.06*BM652^0.17</f>
        <v>61.4339036757562</v>
      </c>
      <c r="BO652" s="0" t="str">
        <f aca="false">IF(BN652&gt;=90, "Very Good", IF(BN652&gt;=80, "Good", IF(BN652&gt;=70, "Slightly Good", IF(BN652&gt;=60, "Average", IF(BN652&gt;=50, "Slightly Poor", IF(BN652&gt;=40, "Poor", "Very Poor"))))))</f>
        <v>Average</v>
      </c>
      <c r="BP652" s="0" t="n">
        <f aca="false">IF(AJ652&lt;=1000, -6.942*LN(AJ652)+107.59, IF(AND(AJ652&gt;1000, AJ652&lt;=5213),-36.304*LN(AJ652)+310.72, IF(AJ652&gt;5213, 10)))</f>
        <v>55.8265677604471</v>
      </c>
      <c r="BQ652" s="0" t="n">
        <f aca="false">BF652^0.04*BG652^0.22*BH652^0.51*BI652^0.06*BP652^0.17</f>
        <v>82.2945491334719</v>
      </c>
      <c r="BR652" s="0" t="str">
        <f aca="false">IF(BQ652&gt;=90, "Very Good", IF(BQ652&gt;=80, "Good", IF(BQ652&gt;=70, "Slightly Good", IF(BQ652&gt;=60, "Average", IF(BQ652&gt;=50, "Slightly Poor", IF(BQ652&gt;=40, "Poor", "Very Poor"))))))</f>
        <v>Good</v>
      </c>
      <c r="BT652" s="0" t="n">
        <f aca="false">9.81*LN(AH652)+30.6</f>
        <v>62.4861737658095</v>
      </c>
      <c r="BU652" s="0" t="str">
        <f aca="false">IF(BT652&lt;30, "Clean water", IF(AND(BT652&gt;=30, BT652&lt;40), "Hypolimia", IF(AND(BT652&gt;=40,BT652&lt;50), "Mesotrophic", IF(AND(BT652&gt;=50, BT652&lt;70), "Eutrophic", IF(BT652&gt;70,"Hypertrophic")))))</f>
        <v>Eutrophic</v>
      </c>
      <c r="BW652" s="0" t="str">
        <f aca="false">IF(G652/H652&gt;=1, "PLS CHECK", "")</f>
        <v/>
      </c>
      <c r="BX652" s="0" t="str">
        <f aca="false">IF(AC652/J652&gt;=1, "PLS CHECK", "")</f>
        <v/>
      </c>
      <c r="BY652" s="0" t="str">
        <f aca="false">IF(AE652/J652&gt;=1, "PLS CHECK", "")</f>
        <v/>
      </c>
      <c r="BZ652" s="0" t="str">
        <f aca="false">IF(AD652/J652&gt;=1, "PLS CHECK", "")</f>
        <v/>
      </c>
      <c r="CA652" s="0" t="str">
        <f aca="false">IF(AF652/K652&gt;=1, "PLS CHECK", "")</f>
        <v/>
      </c>
      <c r="CB652" s="0" t="str">
        <f aca="false">IF(AG652/K652&gt;=1, "PLS CHECK", "")</f>
        <v/>
      </c>
    </row>
    <row r="653" customFormat="false" ht="12.5" hidden="false" customHeight="false" outlineLevel="0" collapsed="false">
      <c r="A653" s="0" t="n">
        <v>650</v>
      </c>
      <c r="B653" s="15" t="s">
        <v>133</v>
      </c>
      <c r="C653" s="16" t="s">
        <v>134</v>
      </c>
      <c r="D653" s="0" t="s">
        <v>162</v>
      </c>
      <c r="E653" s="37"/>
      <c r="F653" s="0" t="n">
        <v>10.8</v>
      </c>
      <c r="G653" s="0" t="n">
        <v>3.3</v>
      </c>
      <c r="H653" s="0" t="n">
        <v>7</v>
      </c>
      <c r="I653" s="37"/>
      <c r="J653" s="0" t="n">
        <v>4.664</v>
      </c>
      <c r="K653" s="0" t="n">
        <v>0.145</v>
      </c>
      <c r="L653" s="0" t="n">
        <v>4.7</v>
      </c>
      <c r="M653" s="0" t="n">
        <v>25.4</v>
      </c>
      <c r="O653" s="37"/>
      <c r="BD653" s="0" t="n">
        <v>0.07</v>
      </c>
      <c r="BF653" s="0" t="n">
        <f aca="false">IF(E653&lt;11,-3.6797*E653^2+48.115*E653-53.83,280.92*EXP(-0.2027*E653))</f>
        <v>-53.83</v>
      </c>
      <c r="BG653" s="0" t="n">
        <f aca="false">32.208*LN(F653)+21.438</f>
        <v>98.0784218880646</v>
      </c>
      <c r="BH653" s="0" t="n">
        <f aca="false">IF(G653&lt;=2, -10*G653+100, 88.958*EXP(-0.0755*G653))</f>
        <v>69.3394735712124</v>
      </c>
      <c r="BI653" s="0" t="n">
        <f aca="false">IF(I653&lt;=100, 0.0053*(I653)^2-1.0332*I653+100.76, 122.82*EXP(-0.0092*I653))</f>
        <v>100.76</v>
      </c>
      <c r="BJ653" s="0" t="e">
        <f aca="false">IF(P653&lt;=1000, -6.942*LN(P653)+107.59, -36.304*LN(P653)+310.72)</f>
        <v>#VALUE!</v>
      </c>
      <c r="BK653" s="0" t="e">
        <f aca="false">BF653^0.04*BG653^0.22*BH653^0.51*BI653^0.06*BJ653^0.17</f>
        <v>#VALUE!</v>
      </c>
      <c r="BL653" s="0" t="e">
        <f aca="false">IF(BK653&gt;=90, "Very Good", IF(BK653&gt;=80, "Good", IF(BK653&gt;=70, "Slightly Good", IF(BK653&gt;=60, "Average", IF(BK653&gt;=50, "Slightly Poor", IF(BK653&gt;=40, "Poor", "Very Poor"))))))</f>
        <v>#VALUE!</v>
      </c>
      <c r="BM653" s="0" t="e">
        <f aca="false">IF(P653&lt;=1000, -6.942*LN(P653)+107.59, IF(AND(P653&gt;1000, P653&lt;=5213),-36.304*LN(P653)+310.72, IF(P653&gt;5213, 10)))</f>
        <v>#VALUE!</v>
      </c>
      <c r="BN653" s="0" t="e">
        <f aca="false">BF653^0.04*BG653^0.22*BH653^0.51*BI653^0.06*BM653^0.17</f>
        <v>#VALUE!</v>
      </c>
      <c r="BO653" s="0" t="e">
        <f aca="false">IF(BN653&gt;=90, "Very Good", IF(BN653&gt;=80, "Good", IF(BN653&gt;=70, "Slightly Good", IF(BN653&gt;=60, "Average", IF(BN653&gt;=50, "Slightly Poor", IF(BN653&gt;=40, "Poor", "Very Poor"))))))</f>
        <v>#VALUE!</v>
      </c>
      <c r="BP653" s="0" t="e">
        <f aca="false">IF(AJ653&lt;=1000, -6.942*LN(AJ653)+107.59, IF(AND(AJ653&gt;1000, AJ653&lt;=5213),-36.304*LN(AJ653)+310.72, IF(AJ653&gt;5213, 10)))</f>
        <v>#VALUE!</v>
      </c>
      <c r="BQ653" s="0" t="e">
        <f aca="false">BF653^0.04*BG653^0.22*BH653^0.51*BI653^0.06*BP653^0.17</f>
        <v>#VALUE!</v>
      </c>
      <c r="BR653" s="0" t="e">
        <f aca="false">IF(BQ653&gt;=90, "Very Good", IF(BQ653&gt;=80, "Good", IF(BQ653&gt;=70, "Slightly Good", IF(BQ653&gt;=60, "Average", IF(BQ653&gt;=50, "Slightly Poor", IF(BQ653&gt;=40, "Poor", "Very Poor"))))))</f>
        <v>#VALUE!</v>
      </c>
      <c r="BT653" s="0" t="e">
        <f aca="false">9.81*LN(AH653)+30.6</f>
        <v>#VALUE!</v>
      </c>
      <c r="BU653" s="0" t="e">
        <f aca="false">IF(BT653&lt;30, "Clean water", IF(AND(BT653&gt;=30, BT653&lt;40), "Hypolimia", IF(AND(BT653&gt;=40,BT653&lt;50), "Mesotrophic", IF(AND(BT653&gt;=50, BT653&lt;70), "Eutrophic", IF(BT653&gt;70,"Hypertrophic")))))</f>
        <v>#VALUE!</v>
      </c>
      <c r="BW653" s="0" t="str">
        <f aca="false">IF(G653/H653&gt;=1, "PLS CHECK", "")</f>
        <v/>
      </c>
      <c r="BX653" s="0" t="str">
        <f aca="false">IF(AC653/J653&gt;=1, "PLS CHECK", "")</f>
        <v/>
      </c>
      <c r="BY653" s="0" t="str">
        <f aca="false">IF(AE653/J653&gt;=1, "PLS CHECK", "")</f>
        <v/>
      </c>
      <c r="BZ653" s="0" t="str">
        <f aca="false">IF(AD653/J653&gt;=1, "PLS CHECK", "")</f>
        <v/>
      </c>
      <c r="CA653" s="0" t="str">
        <f aca="false">IF(AF653/K653&gt;=1, "PLS CHECK", "")</f>
        <v/>
      </c>
      <c r="CB653" s="0" t="str">
        <f aca="false">IF(AG653/K653&gt;=1, "PLS CHECK", "")</f>
        <v/>
      </c>
    </row>
    <row r="654" customFormat="false" ht="12.5" hidden="false" customHeight="false" outlineLevel="0" collapsed="false">
      <c r="A654" s="0" t="n">
        <v>651</v>
      </c>
      <c r="B654" s="15" t="s">
        <v>85</v>
      </c>
      <c r="C654" s="16" t="s">
        <v>86</v>
      </c>
      <c r="D654" s="0" t="s">
        <v>162</v>
      </c>
      <c r="E654" s="0" t="n">
        <v>7.7</v>
      </c>
      <c r="F654" s="0" t="n">
        <v>9.3</v>
      </c>
      <c r="G654" s="0" t="n">
        <v>2.5</v>
      </c>
      <c r="H654" s="0" t="n">
        <v>2.9</v>
      </c>
      <c r="I654" s="0" t="n">
        <v>4.8</v>
      </c>
      <c r="J654" s="0" t="n">
        <v>6.242</v>
      </c>
      <c r="K654" s="0" t="n">
        <v>0.128</v>
      </c>
      <c r="L654" s="0" t="n">
        <v>3.3</v>
      </c>
      <c r="M654" s="0" t="n">
        <v>22.4</v>
      </c>
      <c r="N654" s="0" t="n">
        <v>0</v>
      </c>
      <c r="O654" s="0" t="n">
        <v>591</v>
      </c>
      <c r="P654" s="37"/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V654" s="0" t="n">
        <v>0</v>
      </c>
      <c r="AC654" s="0" t="n">
        <v>5.959</v>
      </c>
      <c r="AD654" s="0" t="n">
        <v>0.113</v>
      </c>
      <c r="AE654" s="0" t="n">
        <v>5.314</v>
      </c>
      <c r="AF654" s="0" t="n">
        <v>0.09</v>
      </c>
      <c r="AG654" s="0" t="n">
        <v>0.077</v>
      </c>
      <c r="AH654" s="0" t="n">
        <v>21</v>
      </c>
      <c r="AJ654" s="0" t="n">
        <v>4000</v>
      </c>
      <c r="AP654" s="0" t="n">
        <v>0</v>
      </c>
      <c r="AY654" s="0" t="n">
        <v>0</v>
      </c>
      <c r="BF654" s="0" t="n">
        <f aca="false">IF(E654&lt;11,-3.6797*E654^2+48.115*E654-53.83,280.92*EXP(-0.2027*E654))</f>
        <v>98.486087</v>
      </c>
      <c r="BG654" s="0" t="n">
        <f aca="false">32.208*LN(F654)+21.438</f>
        <v>93.2623038003278</v>
      </c>
      <c r="BH654" s="0" t="n">
        <f aca="false">IF(G654&lt;=2, -10*G654+100, 88.958*EXP(-0.0755*G654))</f>
        <v>73.6566439219523</v>
      </c>
      <c r="BI654" s="0" t="n">
        <f aca="false">IF(I654&lt;=100, 0.0053*(I654)^2-1.0332*I654+100.76, 122.82*EXP(-0.0092*I654))</f>
        <v>95.922752</v>
      </c>
      <c r="BJ654" s="0" t="e">
        <f aca="false">IF(P654&lt;=1000, -6.942*LN(P654)+107.59, -36.304*LN(P654)+310.72)</f>
        <v>#VALUE!</v>
      </c>
      <c r="BK654" s="0" t="e">
        <f aca="false">BF654^0.04*BG654^0.22*BH654^0.51*BI654^0.06*BJ654^0.17</f>
        <v>#VALUE!</v>
      </c>
      <c r="BL654" s="0" t="e">
        <f aca="false">IF(BK654&gt;=90, "Very Good", IF(BK654&gt;=80, "Good", IF(BK654&gt;=70, "Slightly Good", IF(BK654&gt;=60, "Average", IF(BK654&gt;=50, "Slightly Poor", IF(BK654&gt;=40, "Poor", "Very Poor"))))))</f>
        <v>#VALUE!</v>
      </c>
      <c r="BM654" s="0" t="e">
        <f aca="false">IF(P654&lt;=1000, -6.942*LN(P654)+107.59, IF(AND(P654&gt;1000, P654&lt;=5213),-36.304*LN(P654)+310.72, IF(P654&gt;5213, 10)))</f>
        <v>#VALUE!</v>
      </c>
      <c r="BN654" s="0" t="e">
        <f aca="false">BF654^0.04*BG654^0.22*BH654^0.51*BI654^0.06*BM654^0.17</f>
        <v>#VALUE!</v>
      </c>
      <c r="BO654" s="0" t="e">
        <f aca="false">IF(BN654&gt;=90, "Very Good", IF(BN654&gt;=80, "Good", IF(BN654&gt;=70, "Slightly Good", IF(BN654&gt;=60, "Average", IF(BN654&gt;=50, "Slightly Poor", IF(BN654&gt;=40, "Poor", "Very Poor"))))))</f>
        <v>#VALUE!</v>
      </c>
      <c r="BP654" s="0" t="n">
        <f aca="false">IF(AJ654&lt;=1000, -6.942*LN(AJ654)+107.59, IF(AND(AJ654&gt;1000, AJ654&lt;=5213),-36.304*LN(AJ654)+310.72, IF(AJ654&gt;5213, 10)))</f>
        <v>9.61282186573601</v>
      </c>
      <c r="BQ654" s="0" t="n">
        <f aca="false">BF654^0.04*BG654^0.22*BH654^0.51*BI654^0.06*BP654^0.17</f>
        <v>56.4089971120503</v>
      </c>
      <c r="BR654" s="0" t="str">
        <f aca="false">IF(BQ654&gt;=90, "Very Good", IF(BQ654&gt;=80, "Good", IF(BQ654&gt;=70, "Slightly Good", IF(BQ654&gt;=60, "Average", IF(BQ654&gt;=50, "Slightly Poor", IF(BQ654&gt;=40, "Poor", "Very Poor"))))))</f>
        <v>Slightly Poor</v>
      </c>
      <c r="BT654" s="0" t="n">
        <f aca="false">9.81*LN(AH654)+30.6</f>
        <v>60.4667651140668</v>
      </c>
      <c r="BU654" s="0" t="str">
        <f aca="false">IF(BT654&lt;30, "Clean water", IF(AND(BT654&gt;=30, BT654&lt;40), "Hypolimia", IF(AND(BT654&gt;=40,BT654&lt;50), "Mesotrophic", IF(AND(BT654&gt;=50, BT654&lt;70), "Eutrophic", IF(BT654&gt;70,"Hypertrophic")))))</f>
        <v>Eutrophic</v>
      </c>
      <c r="BW654" s="0" t="str">
        <f aca="false">IF(G654/H654&gt;=1, "PLS CHECK", "")</f>
        <v/>
      </c>
      <c r="BX654" s="0" t="str">
        <f aca="false">IF(AC654/J654&gt;=1, "PLS CHECK", "")</f>
        <v/>
      </c>
      <c r="BY654" s="0" t="str">
        <f aca="false">IF(AE654/J654&gt;=1, "PLS CHECK", "")</f>
        <v/>
      </c>
      <c r="BZ654" s="0" t="str">
        <f aca="false">IF(AD654/J654&gt;=1, "PLS CHECK", "")</f>
        <v/>
      </c>
      <c r="CA654" s="0" t="str">
        <f aca="false">IF(AF654/K654&gt;=1, "PLS CHECK", "")</f>
        <v/>
      </c>
      <c r="CB654" s="0" t="str">
        <f aca="false">IF(AG654/K654&gt;=1, "PLS CHECK", "")</f>
        <v/>
      </c>
    </row>
    <row r="655" customFormat="false" ht="12.5" hidden="false" customHeight="false" outlineLevel="0" collapsed="false">
      <c r="A655" s="0" t="n">
        <v>652</v>
      </c>
      <c r="B655" s="15" t="s">
        <v>135</v>
      </c>
      <c r="C655" s="16" t="s">
        <v>136</v>
      </c>
      <c r="D655" s="0" t="s">
        <v>162</v>
      </c>
      <c r="E655" s="0" t="n">
        <v>8.1</v>
      </c>
      <c r="F655" s="0" t="n">
        <v>7.4</v>
      </c>
      <c r="G655" s="0" t="n">
        <v>3.9</v>
      </c>
      <c r="H655" s="37"/>
      <c r="I655" s="0" t="n">
        <v>16.2</v>
      </c>
      <c r="J655" s="0" t="n">
        <v>5.301</v>
      </c>
      <c r="K655" s="0" t="n">
        <v>0.149</v>
      </c>
      <c r="L655" s="37"/>
      <c r="M655" s="0" t="n">
        <v>22.7</v>
      </c>
      <c r="O655" s="0" t="n">
        <v>508</v>
      </c>
      <c r="BD655" s="0" t="n">
        <v>0.597</v>
      </c>
      <c r="BF655" s="0" t="n">
        <f aca="false">IF(E655&lt;11,-3.6797*E655^2+48.115*E655-53.83,280.92*EXP(-0.2027*E655))</f>
        <v>94.476383</v>
      </c>
      <c r="BG655" s="0" t="n">
        <f aca="false">32.208*LN(F655)+21.438</f>
        <v>85.9016678467677</v>
      </c>
      <c r="BH655" s="0" t="n">
        <f aca="false">IF(G655&lt;=2, -10*G655+100, 88.958*EXP(-0.0755*G655))</f>
        <v>66.2684785997522</v>
      </c>
      <c r="BI655" s="0" t="n">
        <f aca="false">IF(I655&lt;=100, 0.0053*(I655)^2-1.0332*I655+100.76, 122.82*EXP(-0.0092*I655))</f>
        <v>85.413092</v>
      </c>
      <c r="BJ655" s="0" t="e">
        <f aca="false">IF(P655&lt;=1000, -6.942*LN(P655)+107.59, -36.304*LN(P655)+310.72)</f>
        <v>#VALUE!</v>
      </c>
      <c r="BK655" s="0" t="e">
        <f aca="false">BF655^0.04*BG655^0.22*BH655^0.51*BI655^0.06*BJ655^0.17</f>
        <v>#VALUE!</v>
      </c>
      <c r="BL655" s="0" t="e">
        <f aca="false">IF(BK655&gt;=90, "Very Good", IF(BK655&gt;=80, "Good", IF(BK655&gt;=70, "Slightly Good", IF(BK655&gt;=60, "Average", IF(BK655&gt;=50, "Slightly Poor", IF(BK655&gt;=40, "Poor", "Very Poor"))))))</f>
        <v>#VALUE!</v>
      </c>
      <c r="BM655" s="0" t="e">
        <f aca="false">IF(P655&lt;=1000, -6.942*LN(P655)+107.59, IF(AND(P655&gt;1000, P655&lt;=5213),-36.304*LN(P655)+310.72, IF(P655&gt;5213, 10)))</f>
        <v>#VALUE!</v>
      </c>
      <c r="BN655" s="0" t="e">
        <f aca="false">BF655^0.04*BG655^0.22*BH655^0.51*BI655^0.06*BM655^0.17</f>
        <v>#VALUE!</v>
      </c>
      <c r="BO655" s="0" t="e">
        <f aca="false">IF(BN655&gt;=90, "Very Good", IF(BN655&gt;=80, "Good", IF(BN655&gt;=70, "Slightly Good", IF(BN655&gt;=60, "Average", IF(BN655&gt;=50, "Slightly Poor", IF(BN655&gt;=40, "Poor", "Very Poor"))))))</f>
        <v>#VALUE!</v>
      </c>
      <c r="BP655" s="0" t="e">
        <f aca="false">IF(AJ655&lt;=1000, -6.942*LN(AJ655)+107.59, IF(AND(AJ655&gt;1000, AJ655&lt;=5213),-36.304*LN(AJ655)+310.72, IF(AJ655&gt;5213, 10)))</f>
        <v>#VALUE!</v>
      </c>
      <c r="BQ655" s="0" t="e">
        <f aca="false">BF655^0.04*BG655^0.22*BH655^0.51*BI655^0.06*BP655^0.17</f>
        <v>#VALUE!</v>
      </c>
      <c r="BR655" s="0" t="e">
        <f aca="false">IF(BQ655&gt;=90, "Very Good", IF(BQ655&gt;=80, "Good", IF(BQ655&gt;=70, "Slightly Good", IF(BQ655&gt;=60, "Average", IF(BQ655&gt;=50, "Slightly Poor", IF(BQ655&gt;=40, "Poor", "Very Poor"))))))</f>
        <v>#VALUE!</v>
      </c>
      <c r="BT655" s="0" t="e">
        <f aca="false">9.81*LN(AH655)+30.6</f>
        <v>#VALUE!</v>
      </c>
      <c r="BU655" s="0" t="e">
        <f aca="false">IF(BT655&lt;30, "Clean water", IF(AND(BT655&gt;=30, BT655&lt;40), "Hypolimia", IF(AND(BT655&gt;=40,BT655&lt;50), "Mesotrophic", IF(AND(BT655&gt;=50, BT655&lt;70), "Eutrophic", IF(BT655&gt;70,"Hypertrophic")))))</f>
        <v>#VALUE!</v>
      </c>
      <c r="BW655" s="0" t="e">
        <f aca="false">IF(G655/H655&gt;=1, "PLS CHECK", "")</f>
        <v>#DIV/0!</v>
      </c>
      <c r="BX655" s="0" t="str">
        <f aca="false">IF(AC655/J655&gt;=1, "PLS CHECK", "")</f>
        <v/>
      </c>
      <c r="BY655" s="0" t="str">
        <f aca="false">IF(AE655/J655&gt;=1, "PLS CHECK", "")</f>
        <v/>
      </c>
      <c r="BZ655" s="0" t="str">
        <f aca="false">IF(AD655/J655&gt;=1, "PLS CHECK", "")</f>
        <v/>
      </c>
      <c r="CA655" s="0" t="str">
        <f aca="false">IF(AF655/K655&gt;=1, "PLS CHECK", "")</f>
        <v/>
      </c>
      <c r="CB655" s="0" t="str">
        <f aca="false">IF(AG655/K655&gt;=1, "PLS CHECK", "")</f>
        <v/>
      </c>
    </row>
    <row r="656" customFormat="false" ht="12.5" hidden="false" customHeight="false" outlineLevel="0" collapsed="false">
      <c r="A656" s="0" t="n">
        <v>653</v>
      </c>
      <c r="B656" s="15" t="s">
        <v>87</v>
      </c>
      <c r="C656" s="16" t="s">
        <v>88</v>
      </c>
      <c r="D656" s="0" t="s">
        <v>162</v>
      </c>
      <c r="E656" s="0" t="n">
        <v>7.8</v>
      </c>
      <c r="F656" s="0" t="n">
        <v>9.7</v>
      </c>
      <c r="G656" s="0" t="n">
        <v>1.5</v>
      </c>
      <c r="H656" s="0" t="n">
        <v>3.9</v>
      </c>
      <c r="I656" s="0" t="n">
        <v>6.2</v>
      </c>
      <c r="J656" s="0" t="n">
        <v>2.953</v>
      </c>
      <c r="K656" s="0" t="n">
        <v>0.036</v>
      </c>
      <c r="L656" s="0" t="n">
        <v>2.3</v>
      </c>
      <c r="M656" s="0" t="n">
        <v>23</v>
      </c>
      <c r="N656" s="0" t="n">
        <v>0</v>
      </c>
      <c r="O656" s="0" t="n">
        <v>218</v>
      </c>
      <c r="P656" s="0" t="n">
        <v>31000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0</v>
      </c>
      <c r="AC656" s="0" t="n">
        <v>2.861</v>
      </c>
      <c r="AD656" s="0" t="n">
        <v>0.106</v>
      </c>
      <c r="AE656" s="0" t="n">
        <v>2.526</v>
      </c>
      <c r="AF656" s="37"/>
      <c r="AG656" s="0" t="n">
        <v>0.002</v>
      </c>
      <c r="AH656" s="0" t="n">
        <v>25.7</v>
      </c>
      <c r="AJ656" s="0" t="n">
        <v>1300</v>
      </c>
      <c r="AP656" s="0" t="n">
        <v>0</v>
      </c>
      <c r="AY656" s="0" t="n">
        <v>0</v>
      </c>
      <c r="BF656" s="0" t="n">
        <f aca="false">IF(E656&lt;11,-3.6797*E656^2+48.115*E656-53.83,280.92*EXP(-0.2027*E656))</f>
        <v>97.5940520000001</v>
      </c>
      <c r="BG656" s="0" t="n">
        <f aca="false">32.208*LN(F656)+21.438</f>
        <v>94.6186305204847</v>
      </c>
      <c r="BH656" s="0" t="n">
        <f aca="false">IF(G656&lt;=2, -10*G656+100, 88.958*EXP(-0.0755*G656))</f>
        <v>85</v>
      </c>
      <c r="BI656" s="0" t="n">
        <f aca="false">IF(I656&lt;=100, 0.0053*(I656)^2-1.0332*I656+100.76, 122.82*EXP(-0.0092*I656))</f>
        <v>94.557892</v>
      </c>
      <c r="BJ656" s="0" t="n">
        <f aca="false">IF(P656&lt;=1000, -6.942*LN(P656)+107.59, -36.304*LN(P656)+310.72)</f>
        <v>-64.7266191197963</v>
      </c>
      <c r="BK656" s="0" t="e">
        <f aca="false">BF656^0.04*BG656^0.22*BH656^0.51*BI656^0.06*BJ656^0.17</f>
        <v>#NUM!</v>
      </c>
      <c r="BL656" s="0" t="e">
        <f aca="false">IF(BK656&gt;=90, "Very Good", IF(BK656&gt;=80, "Good", IF(BK656&gt;=70, "Slightly Good", IF(BK656&gt;=60, "Average", IF(BK656&gt;=50, "Slightly Poor", IF(BK656&gt;=40, "Poor", "Very Poor"))))))</f>
        <v>#NUM!</v>
      </c>
      <c r="BM656" s="0" t="n">
        <f aca="false">IF(P656&lt;=1000, -6.942*LN(P656)+107.59, IF(AND(P656&gt;1000, P656&lt;=5213),-36.304*LN(P656)+310.72, IF(P656&gt;5213, 10)))</f>
        <v>10</v>
      </c>
      <c r="BN656" s="0" t="n">
        <f aca="false">BF656^0.04*BG656^0.22*BH656^0.51*BI656^0.06*BM656^0.17</f>
        <v>61.2121054529198</v>
      </c>
      <c r="BO656" s="0" t="str">
        <f aca="false">IF(BN656&gt;=90, "Very Good", IF(BN656&gt;=80, "Good", IF(BN656&gt;=70, "Slightly Good", IF(BN656&gt;=60, "Average", IF(BN656&gt;=50, "Slightly Poor", IF(BN656&gt;=40, "Poor", "Very Poor"))))))</f>
        <v>Average</v>
      </c>
      <c r="BP656" s="0" t="n">
        <f aca="false">IF(AJ656&lt;=1000, -6.942*LN(AJ656)+107.59, IF(AND(AJ656&gt;1000, AJ656&lt;=5213),-36.304*LN(AJ656)+310.72, IF(AJ656&gt;5213, 10)))</f>
        <v>50.4159800946047</v>
      </c>
      <c r="BQ656" s="0" t="n">
        <f aca="false">BF656^0.04*BG656^0.22*BH656^0.51*BI656^0.06*BP656^0.17</f>
        <v>80.5886562264365</v>
      </c>
      <c r="BR656" s="0" t="str">
        <f aca="false">IF(BQ656&gt;=90, "Very Good", IF(BQ656&gt;=80, "Good", IF(BQ656&gt;=70, "Slightly Good", IF(BQ656&gt;=60, "Average", IF(BQ656&gt;=50, "Slightly Poor", IF(BQ656&gt;=40, "Poor", "Very Poor"))))))</f>
        <v>Good</v>
      </c>
      <c r="BT656" s="0" t="n">
        <f aca="false">9.81*LN(AH656)+30.6</f>
        <v>62.4480766305505</v>
      </c>
      <c r="BU656" s="0" t="str">
        <f aca="false">IF(BT656&lt;30, "Clean water", IF(AND(BT656&gt;=30, BT656&lt;40), "Hypolimia", IF(AND(BT656&gt;=40,BT656&lt;50), "Mesotrophic", IF(AND(BT656&gt;=50, BT656&lt;70), "Eutrophic", IF(BT656&gt;70,"Hypertrophic")))))</f>
        <v>Eutrophic</v>
      </c>
      <c r="BW656" s="0" t="str">
        <f aca="false">IF(G656/H656&gt;=1, "PLS CHECK", "")</f>
        <v/>
      </c>
      <c r="BX656" s="0" t="str">
        <f aca="false">IF(AC656/J656&gt;=1, "PLS CHECK", "")</f>
        <v/>
      </c>
      <c r="BY656" s="0" t="str">
        <f aca="false">IF(AE656/J656&gt;=1, "PLS CHECK", "")</f>
        <v/>
      </c>
      <c r="BZ656" s="0" t="str">
        <f aca="false">IF(AD656/J656&gt;=1, "PLS CHECK", "")</f>
        <v/>
      </c>
      <c r="CA656" s="0" t="str">
        <f aca="false">IF(AF656/K656&gt;=1, "PLS CHECK", "")</f>
        <v/>
      </c>
      <c r="CB656" s="0" t="str">
        <f aca="false">IF(AG656/K656&gt;=1, "PLS CHECK", "")</f>
        <v/>
      </c>
    </row>
    <row r="657" customFormat="false" ht="12.5" hidden="false" customHeight="false" outlineLevel="0" collapsed="false">
      <c r="A657" s="0" t="n">
        <v>654</v>
      </c>
      <c r="B657" s="15" t="s">
        <v>89</v>
      </c>
      <c r="C657" s="16" t="s">
        <v>90</v>
      </c>
      <c r="D657" s="0" t="s">
        <v>162</v>
      </c>
      <c r="E657" s="37"/>
      <c r="F657" s="37"/>
      <c r="G657" s="0" t="n">
        <v>2.8</v>
      </c>
      <c r="H657" s="37"/>
      <c r="I657" s="0" t="n">
        <v>7.8</v>
      </c>
      <c r="J657" s="37"/>
      <c r="K657" s="0" t="n">
        <v>0.052</v>
      </c>
      <c r="L657" s="0" t="n">
        <v>2.3</v>
      </c>
      <c r="M657" s="0" t="n">
        <v>22.1</v>
      </c>
      <c r="N657" s="0" t="n">
        <v>0</v>
      </c>
      <c r="O657" s="0" t="n">
        <v>290</v>
      </c>
      <c r="P657" s="0" t="n">
        <v>3000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V657" s="0" t="n">
        <v>0</v>
      </c>
      <c r="AC657" s="0" t="n">
        <v>2.076</v>
      </c>
      <c r="AD657" s="0" t="n">
        <v>0.395</v>
      </c>
      <c r="AE657" s="37"/>
      <c r="AF657" s="0" t="n">
        <v>0.031</v>
      </c>
      <c r="AG657" s="0" t="n">
        <v>0.017</v>
      </c>
      <c r="AH657" s="0" t="n">
        <v>21.1</v>
      </c>
      <c r="AJ657" s="0" t="n">
        <v>1000</v>
      </c>
      <c r="AP657" s="0" t="n">
        <v>0</v>
      </c>
      <c r="AY657" s="0" t="n">
        <v>0</v>
      </c>
      <c r="BF657" s="0" t="n">
        <f aca="false">IF(E657&lt;11,-3.6797*E657^2+48.115*E657-53.83,280.92*EXP(-0.2027*E657))</f>
        <v>-53.83</v>
      </c>
      <c r="BG657" s="0" t="e">
        <f aca="false">32.208*LN(F657)+21.438</f>
        <v>#VALUE!</v>
      </c>
      <c r="BH657" s="0" t="n">
        <f aca="false">IF(G657&lt;=2, -10*G657+100, 88.958*EXP(-0.0755*G657))</f>
        <v>72.0070728511501</v>
      </c>
      <c r="BI657" s="0" t="n">
        <f aca="false">IF(I657&lt;=100, 0.0053*(I657)^2-1.0332*I657+100.76, 122.82*EXP(-0.0092*I657))</f>
        <v>93.023492</v>
      </c>
      <c r="BJ657" s="0" t="n">
        <f aca="false">IF(P657&lt;=1000, -6.942*LN(P657)+107.59, -36.304*LN(P657)+310.72)</f>
        <v>20.0568318240255</v>
      </c>
      <c r="BK657" s="0" t="e">
        <f aca="false">BF657^0.04*BG657^0.22*BH657^0.51*BI657^0.06*BJ657^0.17</f>
        <v>#VALUE!</v>
      </c>
      <c r="BL657" s="0" t="e">
        <f aca="false">IF(BK657&gt;=90, "Very Good", IF(BK657&gt;=80, "Good", IF(BK657&gt;=70, "Slightly Good", IF(BK657&gt;=60, "Average", IF(BK657&gt;=50, "Slightly Poor", IF(BK657&gt;=40, "Poor", "Very Poor"))))))</f>
        <v>#VALUE!</v>
      </c>
      <c r="BM657" s="0" t="n">
        <f aca="false">IF(P657&lt;=1000, -6.942*LN(P657)+107.59, IF(AND(P657&gt;1000, P657&lt;=5213),-36.304*LN(P657)+310.72, IF(P657&gt;5213, 10)))</f>
        <v>20.0568318240255</v>
      </c>
      <c r="BN657" s="0" t="e">
        <f aca="false">BF657^0.04*BG657^0.22*BH657^0.51*BI657^0.06*BM657^0.17</f>
        <v>#VALUE!</v>
      </c>
      <c r="BO657" s="0" t="e">
        <f aca="false">IF(BN657&gt;=90, "Very Good", IF(BN657&gt;=80, "Good", IF(BN657&gt;=70, "Slightly Good", IF(BN657&gt;=60, "Average", IF(BN657&gt;=50, "Slightly Poor", IF(BN657&gt;=40, "Poor", "Very Poor"))))))</f>
        <v>#VALUE!</v>
      </c>
      <c r="BP657" s="0" t="n">
        <f aca="false">IF(AJ657&lt;=1000, -6.942*LN(AJ657)+107.59, IF(AND(AJ657&gt;1000, AJ657&lt;=5213),-36.304*LN(AJ657)+310.72, IF(AJ657&gt;5213, 10)))</f>
        <v>59.636362853306</v>
      </c>
      <c r="BQ657" s="0" t="e">
        <f aca="false">BF657^0.04*BG657^0.22*BH657^0.51*BI657^0.06*BP657^0.17</f>
        <v>#VALUE!</v>
      </c>
      <c r="BR657" s="0" t="e">
        <f aca="false">IF(BQ657&gt;=90, "Very Good", IF(BQ657&gt;=80, "Good", IF(BQ657&gt;=70, "Slightly Good", IF(BQ657&gt;=60, "Average", IF(BQ657&gt;=50, "Slightly Poor", IF(BQ657&gt;=40, "Poor", "Very Poor"))))))</f>
        <v>#VALUE!</v>
      </c>
      <c r="BT657" s="0" t="n">
        <f aca="false">9.81*LN(AH657)+30.6</f>
        <v>60.5133685271286</v>
      </c>
      <c r="BU657" s="0" t="str">
        <f aca="false">IF(BT657&lt;30, "Clean water", IF(AND(BT657&gt;=30, BT657&lt;40), "Hypolimia", IF(AND(BT657&gt;=40,BT657&lt;50), "Mesotrophic", IF(AND(BT657&gt;=50, BT657&lt;70), "Eutrophic", IF(BT657&gt;70,"Hypertrophic")))))</f>
        <v>Eutrophic</v>
      </c>
      <c r="BW657" s="0" t="e">
        <f aca="false">IF(G657/H657&gt;=1, "PLS CHECK", "")</f>
        <v>#DIV/0!</v>
      </c>
      <c r="BX657" s="0" t="e">
        <f aca="false">IF(AC657/J657&gt;=1, "PLS CHECK", "")</f>
        <v>#DIV/0!</v>
      </c>
      <c r="BY657" s="0" t="e">
        <f aca="false">IF(AE657/J657&gt;=1, "PLS CHECK", "")</f>
        <v>#DIV/0!</v>
      </c>
      <c r="BZ657" s="0" t="e">
        <f aca="false">IF(AD657/J657&gt;=1, "PLS CHECK", "")</f>
        <v>#DIV/0!</v>
      </c>
      <c r="CA657" s="0" t="str">
        <f aca="false">IF(AF657/K657&gt;=1, "PLS CHECK", "")</f>
        <v/>
      </c>
      <c r="CB657" s="0" t="str">
        <f aca="false">IF(AG657/K657&gt;=1, "PLS CHECK", "")</f>
        <v/>
      </c>
    </row>
    <row r="658" customFormat="false" ht="12.5" hidden="false" customHeight="false" outlineLevel="0" collapsed="false">
      <c r="A658" s="0" t="n">
        <v>655</v>
      </c>
      <c r="B658" s="15" t="s">
        <v>91</v>
      </c>
      <c r="C658" s="16" t="s">
        <v>92</v>
      </c>
      <c r="D658" s="0" t="s">
        <v>162</v>
      </c>
      <c r="E658" s="37"/>
      <c r="F658" s="37"/>
      <c r="G658" s="37"/>
      <c r="H658" s="0" t="n">
        <v>2.1</v>
      </c>
      <c r="I658" s="0" t="n">
        <v>2</v>
      </c>
      <c r="J658" s="0" t="n">
        <v>4.926</v>
      </c>
      <c r="K658" s="0" t="n">
        <v>0.066</v>
      </c>
      <c r="L658" s="0" t="n">
        <v>1.9</v>
      </c>
      <c r="M658" s="0" t="n">
        <v>24.4</v>
      </c>
      <c r="N658" s="0" t="n">
        <v>0</v>
      </c>
      <c r="O658" s="0" t="n">
        <v>414</v>
      </c>
      <c r="P658" s="0" t="n">
        <v>5000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V658" s="0" t="n">
        <v>0</v>
      </c>
      <c r="AC658" s="0" t="n">
        <v>4.665</v>
      </c>
      <c r="AD658" s="0" t="n">
        <v>0.055</v>
      </c>
      <c r="AE658" s="0" t="n">
        <v>4.328</v>
      </c>
      <c r="AF658" s="0" t="n">
        <v>0.06</v>
      </c>
      <c r="AG658" s="0" t="n">
        <v>0.047</v>
      </c>
      <c r="AH658" s="0" t="n">
        <v>9.9</v>
      </c>
      <c r="AJ658" s="0" t="n">
        <v>300</v>
      </c>
      <c r="AP658" s="0" t="n">
        <v>0</v>
      </c>
      <c r="AY658" s="0" t="n">
        <v>0</v>
      </c>
      <c r="BF658" s="0" t="n">
        <f aca="false">IF(E658&lt;11,-3.6797*E658^2+48.115*E658-53.83,280.92*EXP(-0.2027*E658))</f>
        <v>-53.83</v>
      </c>
      <c r="BG658" s="0" t="e">
        <f aca="false">32.208*LN(F658)+21.438</f>
        <v>#VALUE!</v>
      </c>
      <c r="BH658" s="0" t="n">
        <f aca="false">IF(G658&lt;=2, -10*G658+100, 88.958*EXP(-0.0755*G658))</f>
        <v>100</v>
      </c>
      <c r="BI658" s="0" t="n">
        <f aca="false">IF(I658&lt;=100, 0.0053*(I658)^2-1.0332*I658+100.76, 122.82*EXP(-0.0092*I658))</f>
        <v>98.7148</v>
      </c>
      <c r="BJ658" s="0" t="n">
        <f aca="false">IF(P658&lt;=1000, -6.942*LN(P658)+107.59, -36.304*LN(P658)+310.72)</f>
        <v>1.5118183788249</v>
      </c>
      <c r="BK658" s="0" t="e">
        <f aca="false">BF658^0.04*BG658^0.22*BH658^0.51*BI658^0.06*BJ658^0.17</f>
        <v>#VALUE!</v>
      </c>
      <c r="BL658" s="0" t="e">
        <f aca="false">IF(BK658&gt;=90, "Very Good", IF(BK658&gt;=80, "Good", IF(BK658&gt;=70, "Slightly Good", IF(BK658&gt;=60, "Average", IF(BK658&gt;=50, "Slightly Poor", IF(BK658&gt;=40, "Poor", "Very Poor"))))))</f>
        <v>#VALUE!</v>
      </c>
      <c r="BM658" s="0" t="n">
        <f aca="false">IF(P658&lt;=1000, -6.942*LN(P658)+107.59, IF(AND(P658&gt;1000, P658&lt;=5213),-36.304*LN(P658)+310.72, IF(P658&gt;5213, 10)))</f>
        <v>1.5118183788249</v>
      </c>
      <c r="BN658" s="0" t="e">
        <f aca="false">BF658^0.04*BG658^0.22*BH658^0.51*BI658^0.06*BM658^0.17</f>
        <v>#VALUE!</v>
      </c>
      <c r="BO658" s="0" t="e">
        <f aca="false">IF(BN658&gt;=90, "Very Good", IF(BN658&gt;=80, "Good", IF(BN658&gt;=70, "Slightly Good", IF(BN658&gt;=60, "Average", IF(BN658&gt;=50, "Slightly Poor", IF(BN658&gt;=40, "Poor", "Very Poor"))))))</f>
        <v>#VALUE!</v>
      </c>
      <c r="BP658" s="0" t="n">
        <f aca="false">IF(AJ658&lt;=1000, -6.942*LN(AJ658)+107.59, IF(AND(AJ658&gt;1000, AJ658&lt;=5213),-36.304*LN(AJ658)+310.72, IF(AJ658&gt;5213, 10)))</f>
        <v>67.9943420609366</v>
      </c>
      <c r="BQ658" s="0" t="e">
        <f aca="false">BF658^0.04*BG658^0.22*BH658^0.51*BI658^0.06*BP658^0.17</f>
        <v>#VALUE!</v>
      </c>
      <c r="BR658" s="0" t="e">
        <f aca="false">IF(BQ658&gt;=90, "Very Good", IF(BQ658&gt;=80, "Good", IF(BQ658&gt;=70, "Slightly Good", IF(BQ658&gt;=60, "Average", IF(BQ658&gt;=50, "Slightly Poor", IF(BQ658&gt;=40, "Poor", "Very Poor"))))))</f>
        <v>#VALUE!</v>
      </c>
      <c r="BT658" s="0" t="n">
        <f aca="false">9.81*LN(AH658)+30.6</f>
        <v>53.0897659675487</v>
      </c>
      <c r="BU658" s="0" t="str">
        <f aca="false">IF(BT658&lt;30, "Clean water", IF(AND(BT658&gt;=30, BT658&lt;40), "Hypolimia", IF(AND(BT658&gt;=40,BT658&lt;50), "Mesotrophic", IF(AND(BT658&gt;=50, BT658&lt;70), "Eutrophic", IF(BT658&gt;70,"Hypertrophic")))))</f>
        <v>Eutrophic</v>
      </c>
      <c r="BW658" s="0" t="str">
        <f aca="false">IF(G658/H658&gt;=1, "PLS CHECK", "")</f>
        <v/>
      </c>
      <c r="BX658" s="0" t="str">
        <f aca="false">IF(AC658/J658&gt;=1, "PLS CHECK", "")</f>
        <v/>
      </c>
      <c r="BY658" s="0" t="str">
        <f aca="false">IF(AE658/J658&gt;=1, "PLS CHECK", "")</f>
        <v/>
      </c>
      <c r="BZ658" s="0" t="str">
        <f aca="false">IF(AD658/J658&gt;=1, "PLS CHECK", "")</f>
        <v/>
      </c>
      <c r="CA658" s="0" t="str">
        <f aca="false">IF(AF658/K658&gt;=1, "PLS CHECK", "")</f>
        <v/>
      </c>
      <c r="CB658" s="0" t="str">
        <f aca="false">IF(AG658/K658&gt;=1, "PLS CHECK", "")</f>
        <v/>
      </c>
    </row>
    <row r="659" customFormat="false" ht="12.5" hidden="false" customHeight="false" outlineLevel="0" collapsed="false">
      <c r="A659" s="0" t="n">
        <v>656</v>
      </c>
      <c r="B659" s="15" t="s">
        <v>137</v>
      </c>
      <c r="C659" s="16" t="s">
        <v>138</v>
      </c>
      <c r="D659" s="0" t="s">
        <v>162</v>
      </c>
      <c r="E659" s="0" t="n">
        <v>8.1</v>
      </c>
      <c r="F659" s="37"/>
      <c r="G659" s="0" t="n">
        <v>2.6</v>
      </c>
      <c r="H659" s="0" t="n">
        <v>7.3</v>
      </c>
      <c r="I659" s="0" t="n">
        <v>5.3</v>
      </c>
      <c r="J659" s="0" t="n">
        <v>5.689</v>
      </c>
      <c r="K659" s="0" t="n">
        <v>0.073</v>
      </c>
      <c r="L659" s="37"/>
      <c r="M659" s="0" t="n">
        <v>25.3</v>
      </c>
      <c r="O659" s="0" t="n">
        <v>534</v>
      </c>
      <c r="BD659" s="0" t="n">
        <v>4.65</v>
      </c>
      <c r="BF659" s="0" t="n">
        <f aca="false">IF(E659&lt;11,-3.6797*E659^2+48.115*E659-53.83,280.92*EXP(-0.2027*E659))</f>
        <v>94.476383</v>
      </c>
      <c r="BG659" s="0" t="e">
        <f aca="false">32.208*LN(F659)+21.438</f>
        <v>#VALUE!</v>
      </c>
      <c r="BH659" s="0" t="n">
        <f aca="false">IF(G659&lt;=2, -10*G659+100, 88.958*EXP(-0.0755*G659))</f>
        <v>73.1026302934667</v>
      </c>
      <c r="BI659" s="0" t="n">
        <f aca="false">IF(I659&lt;=100, 0.0053*(I659)^2-1.0332*I659+100.76, 122.82*EXP(-0.0092*I659))</f>
        <v>95.432917</v>
      </c>
      <c r="BJ659" s="0" t="e">
        <f aca="false">IF(P659&lt;=1000, -6.942*LN(P659)+107.59, -36.304*LN(P659)+310.72)</f>
        <v>#VALUE!</v>
      </c>
      <c r="BK659" s="0" t="e">
        <f aca="false">BF659^0.04*BG659^0.22*BH659^0.51*BI659^0.06*BJ659^0.17</f>
        <v>#VALUE!</v>
      </c>
      <c r="BL659" s="0" t="e">
        <f aca="false">IF(BK659&gt;=90, "Very Good", IF(BK659&gt;=80, "Good", IF(BK659&gt;=70, "Slightly Good", IF(BK659&gt;=60, "Average", IF(BK659&gt;=50, "Slightly Poor", IF(BK659&gt;=40, "Poor", "Very Poor"))))))</f>
        <v>#VALUE!</v>
      </c>
      <c r="BM659" s="0" t="e">
        <f aca="false">IF(P659&lt;=1000, -6.942*LN(P659)+107.59, IF(AND(P659&gt;1000, P659&lt;=5213),-36.304*LN(P659)+310.72, IF(P659&gt;5213, 10)))</f>
        <v>#VALUE!</v>
      </c>
      <c r="BN659" s="0" t="e">
        <f aca="false">BF659^0.04*BG659^0.22*BH659^0.51*BI659^0.06*BM659^0.17</f>
        <v>#VALUE!</v>
      </c>
      <c r="BO659" s="0" t="e">
        <f aca="false">IF(BN659&gt;=90, "Very Good", IF(BN659&gt;=80, "Good", IF(BN659&gt;=70, "Slightly Good", IF(BN659&gt;=60, "Average", IF(BN659&gt;=50, "Slightly Poor", IF(BN659&gt;=40, "Poor", "Very Poor"))))))</f>
        <v>#VALUE!</v>
      </c>
      <c r="BP659" s="0" t="e">
        <f aca="false">IF(AJ659&lt;=1000, -6.942*LN(AJ659)+107.59, IF(AND(AJ659&gt;1000, AJ659&lt;=5213),-36.304*LN(AJ659)+310.72, IF(AJ659&gt;5213, 10)))</f>
        <v>#VALUE!</v>
      </c>
      <c r="BQ659" s="0" t="e">
        <f aca="false">BF659^0.04*BG659^0.22*BH659^0.51*BI659^0.06*BP659^0.17</f>
        <v>#VALUE!</v>
      </c>
      <c r="BR659" s="0" t="e">
        <f aca="false">IF(BQ659&gt;=90, "Very Good", IF(BQ659&gt;=80, "Good", IF(BQ659&gt;=70, "Slightly Good", IF(BQ659&gt;=60, "Average", IF(BQ659&gt;=50, "Slightly Poor", IF(BQ659&gt;=40, "Poor", "Very Poor"))))))</f>
        <v>#VALUE!</v>
      </c>
      <c r="BT659" s="0" t="e">
        <f aca="false">9.81*LN(AH659)+30.6</f>
        <v>#VALUE!</v>
      </c>
      <c r="BU659" s="0" t="e">
        <f aca="false">IF(BT659&lt;30, "Clean water", IF(AND(BT659&gt;=30, BT659&lt;40), "Hypolimia", IF(AND(BT659&gt;=40,BT659&lt;50), "Mesotrophic", IF(AND(BT659&gt;=50, BT659&lt;70), "Eutrophic", IF(BT659&gt;70,"Hypertrophic")))))</f>
        <v>#VALUE!</v>
      </c>
      <c r="BW659" s="0" t="str">
        <f aca="false">IF(G659/H659&gt;=1, "PLS CHECK", "")</f>
        <v/>
      </c>
      <c r="BX659" s="0" t="str">
        <f aca="false">IF(AC659/J659&gt;=1, "PLS CHECK", "")</f>
        <v/>
      </c>
      <c r="BY659" s="0" t="str">
        <f aca="false">IF(AE659/J659&gt;=1, "PLS CHECK", "")</f>
        <v/>
      </c>
      <c r="BZ659" s="0" t="str">
        <f aca="false">IF(AD659/J659&gt;=1, "PLS CHECK", "")</f>
        <v/>
      </c>
      <c r="CA659" s="0" t="str">
        <f aca="false">IF(AF659/K659&gt;=1, "PLS CHECK", "")</f>
        <v/>
      </c>
      <c r="CB659" s="0" t="str">
        <f aca="false">IF(AG659/K659&gt;=1, "PLS CHECK", "")</f>
        <v/>
      </c>
    </row>
    <row r="660" customFormat="false" ht="12.5" hidden="false" customHeight="false" outlineLevel="0" collapsed="false">
      <c r="A660" s="0" t="n">
        <v>657</v>
      </c>
      <c r="B660" s="15" t="s">
        <v>93</v>
      </c>
      <c r="C660" s="16" t="s">
        <v>94</v>
      </c>
      <c r="D660" s="0" t="s">
        <v>162</v>
      </c>
      <c r="E660" s="0" t="n">
        <v>7.9</v>
      </c>
      <c r="F660" s="0" t="n">
        <v>8.7</v>
      </c>
      <c r="G660" s="0" t="n">
        <v>1.1</v>
      </c>
      <c r="H660" s="0" t="n">
        <v>7</v>
      </c>
      <c r="I660" s="0" t="n">
        <v>4.3</v>
      </c>
      <c r="J660" s="0" t="n">
        <v>8.2</v>
      </c>
      <c r="K660" s="0" t="n">
        <v>0.09</v>
      </c>
      <c r="L660" s="0" t="n">
        <v>4.3</v>
      </c>
      <c r="M660" s="0" t="n">
        <v>23.4</v>
      </c>
      <c r="N660" s="0" t="n">
        <v>0</v>
      </c>
      <c r="O660" s="0" t="n">
        <v>593</v>
      </c>
      <c r="P660" s="0" t="n">
        <v>6500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V660" s="0" t="n">
        <v>0</v>
      </c>
      <c r="AC660" s="0" t="n">
        <v>7.915</v>
      </c>
      <c r="AD660" s="0" t="n">
        <v>0.117</v>
      </c>
      <c r="AE660" s="0" t="n">
        <v>6.427</v>
      </c>
      <c r="AF660" s="0" t="n">
        <v>0.053</v>
      </c>
      <c r="AG660" s="0" t="n">
        <v>0.032</v>
      </c>
      <c r="AH660" s="0" t="n">
        <v>4.7</v>
      </c>
      <c r="AJ660" s="0" t="n">
        <v>5700</v>
      </c>
      <c r="AP660" s="0" t="n">
        <v>0</v>
      </c>
      <c r="AY660" s="0" t="n">
        <v>0</v>
      </c>
      <c r="BD660" s="0" t="n">
        <v>4.306</v>
      </c>
      <c r="BF660" s="0" t="n">
        <f aca="false">IF(E660&lt;11,-3.6797*E660^2+48.115*E660-53.83,280.92*EXP(-0.2027*E660))</f>
        <v>96.6284230000001</v>
      </c>
      <c r="BG660" s="0" t="n">
        <f aca="false">32.208*LN(F660)+21.438</f>
        <v>91.1143080104746</v>
      </c>
      <c r="BH660" s="0" t="n">
        <f aca="false">IF(G660&lt;=2, -10*G660+100, 88.958*EXP(-0.0755*G660))</f>
        <v>89</v>
      </c>
      <c r="BI660" s="0" t="n">
        <f aca="false">IF(I660&lt;=100, 0.0053*(I660)^2-1.0332*I660+100.76, 122.82*EXP(-0.0092*I660))</f>
        <v>96.415237</v>
      </c>
      <c r="BJ660" s="0" t="n">
        <f aca="false">IF(P660&lt;=1000, -6.942*LN(P660)+107.59, -36.304*LN(P660)+310.72)</f>
        <v>-8.01305387840284</v>
      </c>
      <c r="BK660" s="0" t="e">
        <f aca="false">BF660^0.04*BG660^0.22*BH660^0.51*BI660^0.06*BJ660^0.17</f>
        <v>#NUM!</v>
      </c>
      <c r="BL660" s="0" t="e">
        <f aca="false">IF(BK660&gt;=90, "Very Good", IF(BK660&gt;=80, "Good", IF(BK660&gt;=70, "Slightly Good", IF(BK660&gt;=60, "Average", IF(BK660&gt;=50, "Slightly Poor", IF(BK660&gt;=40, "Poor", "Very Poor"))))))</f>
        <v>#NUM!</v>
      </c>
      <c r="BM660" s="0" t="n">
        <f aca="false">IF(P660&lt;=1000, -6.942*LN(P660)+107.59, IF(AND(P660&gt;1000, P660&lt;=5213),-36.304*LN(P660)+310.72, IF(P660&gt;5213, 10)))</f>
        <v>10</v>
      </c>
      <c r="BN660" s="0" t="n">
        <f aca="false">BF660^0.04*BG660^0.22*BH660^0.51*BI660^0.06*BM660^0.17</f>
        <v>62.1943434104509</v>
      </c>
      <c r="BO660" s="0" t="str">
        <f aca="false">IF(BN660&gt;=90, "Very Good", IF(BN660&gt;=80, "Good", IF(BN660&gt;=70, "Slightly Good", IF(BN660&gt;=60, "Average", IF(BN660&gt;=50, "Slightly Poor", IF(BN660&gt;=40, "Poor", "Very Poor"))))))</f>
        <v>Average</v>
      </c>
      <c r="BP660" s="0" t="n">
        <f aca="false">IF(AJ660&lt;=1000, -6.942*LN(AJ660)+107.59, IF(AND(AJ660&gt;1000, AJ660&lt;=5213),-36.304*LN(AJ660)+310.72, IF(AJ660&gt;5213, 10)))</f>
        <v>10</v>
      </c>
      <c r="BQ660" s="0" t="n">
        <f aca="false">BF660^0.04*BG660^0.22*BH660^0.51*BI660^0.06*BP660^0.17</f>
        <v>62.1943434104509</v>
      </c>
      <c r="BR660" s="0" t="str">
        <f aca="false">IF(BQ660&gt;=90, "Very Good", IF(BQ660&gt;=80, "Good", IF(BQ660&gt;=70, "Slightly Good", IF(BQ660&gt;=60, "Average", IF(BQ660&gt;=50, "Slightly Poor", IF(BQ660&gt;=40, "Poor", "Very Poor"))))))</f>
        <v>Average</v>
      </c>
      <c r="BT660" s="0" t="n">
        <f aca="false">9.81*LN(AH660)+30.6</f>
        <v>45.7815882105041</v>
      </c>
      <c r="BU660" s="0" t="str">
        <f aca="false">IF(BT660&lt;30, "Clean water", IF(AND(BT660&gt;=30, BT660&lt;40), "Hypolimia", IF(AND(BT660&gt;=40,BT660&lt;50), "Mesotrophic", IF(AND(BT660&gt;=50, BT660&lt;70), "Eutrophic", IF(BT660&gt;70,"Hypertrophic")))))</f>
        <v>Mesotrophic</v>
      </c>
      <c r="BW660" s="0" t="str">
        <f aca="false">IF(G660/H660&gt;=1, "PLS CHECK", "")</f>
        <v/>
      </c>
      <c r="BX660" s="0" t="str">
        <f aca="false">IF(AC660/J660&gt;=1, "PLS CHECK", "")</f>
        <v/>
      </c>
      <c r="BY660" s="0" t="str">
        <f aca="false">IF(AE660/J660&gt;=1, "PLS CHECK", "")</f>
        <v/>
      </c>
      <c r="BZ660" s="0" t="str">
        <f aca="false">IF(AD660/J660&gt;=1, "PLS CHECK", "")</f>
        <v/>
      </c>
      <c r="CA660" s="0" t="str">
        <f aca="false">IF(AF660/K660&gt;=1, "PLS CHECK", "")</f>
        <v/>
      </c>
      <c r="CB660" s="0" t="str">
        <f aca="false">IF(AG660/K660&gt;=1, "PLS CHECK", "")</f>
        <v/>
      </c>
    </row>
    <row r="661" customFormat="false" ht="12.5" hidden="false" customHeight="false" outlineLevel="0" collapsed="false">
      <c r="A661" s="0" t="n">
        <v>658</v>
      </c>
      <c r="B661" s="15" t="s">
        <v>95</v>
      </c>
      <c r="C661" s="16" t="s">
        <v>96</v>
      </c>
      <c r="D661" s="0" t="s">
        <v>162</v>
      </c>
      <c r="E661" s="0" t="n">
        <v>7.6</v>
      </c>
      <c r="F661" s="0" t="n">
        <v>7.4</v>
      </c>
      <c r="G661" s="0" t="n">
        <v>1.4</v>
      </c>
      <c r="H661" s="0" t="n">
        <v>3</v>
      </c>
      <c r="I661" s="0" t="n">
        <v>8.4</v>
      </c>
      <c r="J661" s="0" t="n">
        <v>5.502</v>
      </c>
      <c r="K661" s="0" t="n">
        <v>0.066</v>
      </c>
      <c r="L661" s="0" t="n">
        <v>3.5</v>
      </c>
      <c r="M661" s="0" t="n">
        <v>23.1</v>
      </c>
      <c r="N661" s="0" t="n">
        <v>0</v>
      </c>
      <c r="O661" s="0" t="n">
        <v>630</v>
      </c>
      <c r="P661" s="0" t="n">
        <v>7000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V661" s="0" t="n">
        <v>0</v>
      </c>
      <c r="AC661" s="0" t="n">
        <v>5.34</v>
      </c>
      <c r="AD661" s="0" t="n">
        <v>0.086</v>
      </c>
      <c r="AE661" s="0" t="n">
        <v>4.703</v>
      </c>
      <c r="AF661" s="0" t="n">
        <v>0.045</v>
      </c>
      <c r="AG661" s="0" t="n">
        <v>0.032</v>
      </c>
      <c r="AH661" s="0" t="n">
        <v>9.5</v>
      </c>
      <c r="AJ661" s="0" t="n">
        <v>3000</v>
      </c>
      <c r="AP661" s="0" t="n">
        <v>0</v>
      </c>
      <c r="AY661" s="0" t="n">
        <v>0</v>
      </c>
      <c r="BF661" s="0" t="n">
        <f aca="false">IF(E661&lt;11,-3.6797*E661^2+48.115*E661-53.83,280.92*EXP(-0.2027*E661))</f>
        <v>99.304528</v>
      </c>
      <c r="BG661" s="0" t="n">
        <f aca="false">32.208*LN(F661)+21.438</f>
        <v>85.9016678467677</v>
      </c>
      <c r="BH661" s="0" t="n">
        <f aca="false">IF(G661&lt;=2, -10*G661+100, 88.958*EXP(-0.0755*G661))</f>
        <v>86</v>
      </c>
      <c r="BI661" s="0" t="n">
        <f aca="false">IF(I661&lt;=100, 0.0053*(I661)^2-1.0332*I661+100.76, 122.82*EXP(-0.0092*I661))</f>
        <v>92.455088</v>
      </c>
      <c r="BJ661" s="0" t="n">
        <f aca="false">IF(P661&lt;=1000, -6.942*LN(P661)+107.59, -36.304*LN(P661)+310.72)</f>
        <v>-10.7034696994716</v>
      </c>
      <c r="BK661" s="0" t="e">
        <f aca="false">BF661^0.04*BG661^0.22*BH661^0.51*BI661^0.06*BJ661^0.17</f>
        <v>#NUM!</v>
      </c>
      <c r="BL661" s="0" t="e">
        <f aca="false">IF(BK661&gt;=90, "Very Good", IF(BK661&gt;=80, "Good", IF(BK661&gt;=70, "Slightly Good", IF(BK661&gt;=60, "Average", IF(BK661&gt;=50, "Slightly Poor", IF(BK661&gt;=40, "Poor", "Very Poor"))))))</f>
        <v>#NUM!</v>
      </c>
      <c r="BM661" s="0" t="n">
        <f aca="false">IF(P661&lt;=1000, -6.942*LN(P661)+107.59, IF(AND(P661&gt;1000, P661&lt;=5213),-36.304*LN(P661)+310.72, IF(P661&gt;5213, 10)))</f>
        <v>10</v>
      </c>
      <c r="BN661" s="0" t="n">
        <f aca="false">BF661^0.04*BG661^0.22*BH661^0.51*BI661^0.06*BM661^0.17</f>
        <v>60.2433580851253</v>
      </c>
      <c r="BO661" s="0" t="str">
        <f aca="false">IF(BN661&gt;=90, "Very Good", IF(BN661&gt;=80, "Good", IF(BN661&gt;=70, "Slightly Good", IF(BN661&gt;=60, "Average", IF(BN661&gt;=50, "Slightly Poor", IF(BN661&gt;=40, "Poor", "Very Poor"))))))</f>
        <v>Average</v>
      </c>
      <c r="BP661" s="0" t="n">
        <f aca="false">IF(AJ661&lt;=1000, -6.942*LN(AJ661)+107.59, IF(AND(AJ661&gt;1000, AJ661&lt;=5213),-36.304*LN(AJ661)+310.72, IF(AJ661&gt;5213, 10)))</f>
        <v>20.0568318240255</v>
      </c>
      <c r="BQ661" s="0" t="n">
        <f aca="false">BF661^0.04*BG661^0.22*BH661^0.51*BI661^0.06*BP661^0.17</f>
        <v>67.8100038312373</v>
      </c>
      <c r="BR661" s="0" t="str">
        <f aca="false">IF(BQ661&gt;=90, "Very Good", IF(BQ661&gt;=80, "Good", IF(BQ661&gt;=70, "Slightly Good", IF(BQ661&gt;=60, "Average", IF(BQ661&gt;=50, "Slightly Poor", IF(BQ661&gt;=40, "Poor", "Very Poor"))))))</f>
        <v>Average</v>
      </c>
      <c r="BT661" s="0" t="n">
        <f aca="false">9.81*LN(AH661)+30.6</f>
        <v>52.6851725443297</v>
      </c>
      <c r="BU661" s="0" t="str">
        <f aca="false">IF(BT661&lt;30, "Clean water", IF(AND(BT661&gt;=30, BT661&lt;40), "Hypolimia", IF(AND(BT661&gt;=40,BT661&lt;50), "Mesotrophic", IF(AND(BT661&gt;=50, BT661&lt;70), "Eutrophic", IF(BT661&gt;70,"Hypertrophic")))))</f>
        <v>Eutrophic</v>
      </c>
      <c r="BW661" s="0" t="str">
        <f aca="false">IF(G661/H661&gt;=1, "PLS CHECK", "")</f>
        <v/>
      </c>
      <c r="BX661" s="0" t="str">
        <f aca="false">IF(AC661/J661&gt;=1, "PLS CHECK", "")</f>
        <v/>
      </c>
      <c r="BY661" s="0" t="str">
        <f aca="false">IF(AE661/J661&gt;=1, "PLS CHECK", "")</f>
        <v/>
      </c>
      <c r="BZ661" s="0" t="str">
        <f aca="false">IF(AD661/J661&gt;=1, "PLS CHECK", "")</f>
        <v/>
      </c>
      <c r="CA661" s="0" t="str">
        <f aca="false">IF(AF661/K661&gt;=1, "PLS CHECK", "")</f>
        <v/>
      </c>
      <c r="CB661" s="0" t="str">
        <f aca="false">IF(AG661/K661&gt;=1, "PLS CHECK", "")</f>
        <v/>
      </c>
    </row>
    <row r="662" customFormat="false" ht="12.5" hidden="false" customHeight="false" outlineLevel="0" collapsed="false">
      <c r="A662" s="0" t="n">
        <v>659</v>
      </c>
      <c r="B662" s="15" t="s">
        <v>97</v>
      </c>
      <c r="C662" s="16" t="s">
        <v>98</v>
      </c>
      <c r="D662" s="0" t="s">
        <v>162</v>
      </c>
      <c r="E662" s="0" t="n">
        <v>8.4</v>
      </c>
      <c r="F662" s="0" t="n">
        <v>10.1</v>
      </c>
      <c r="G662" s="0" t="n">
        <v>1.5</v>
      </c>
      <c r="H662" s="0" t="n">
        <v>3.6</v>
      </c>
      <c r="I662" s="0" t="n">
        <v>6.2</v>
      </c>
      <c r="J662" s="37"/>
      <c r="K662" s="0" t="n">
        <v>0.025</v>
      </c>
      <c r="L662" s="0" t="n">
        <v>2.1</v>
      </c>
      <c r="M662" s="0" t="n">
        <v>22.5</v>
      </c>
      <c r="N662" s="0" t="n">
        <v>0</v>
      </c>
      <c r="O662" s="0" t="n">
        <v>192</v>
      </c>
      <c r="P662" s="0" t="n">
        <v>9300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V662" s="0" t="n">
        <v>0</v>
      </c>
      <c r="AC662" s="0" t="n">
        <v>2.246</v>
      </c>
      <c r="AD662" s="37"/>
      <c r="AE662" s="0" t="n">
        <v>2.011</v>
      </c>
      <c r="AF662" s="37"/>
      <c r="AG662" s="0" t="n">
        <v>0.003</v>
      </c>
      <c r="AH662" s="37"/>
      <c r="AJ662" s="0" t="n">
        <v>28</v>
      </c>
      <c r="AP662" s="0" t="n">
        <v>0</v>
      </c>
      <c r="AY662" s="0" t="n">
        <v>0</v>
      </c>
      <c r="BF662" s="0" t="n">
        <f aca="false">IF(E662&lt;11,-3.6797*E662^2+48.115*E662-53.83,280.92*EXP(-0.2027*E662))</f>
        <v>90.6963680000001</v>
      </c>
      <c r="BG662" s="0" t="n">
        <f aca="false">32.208*LN(F662)+21.438</f>
        <v>95.9201409312711</v>
      </c>
      <c r="BH662" s="0" t="n">
        <f aca="false">IF(G662&lt;=2, -10*G662+100, 88.958*EXP(-0.0755*G662))</f>
        <v>85</v>
      </c>
      <c r="BI662" s="0" t="n">
        <f aca="false">IF(I662&lt;=100, 0.0053*(I662)^2-1.0332*I662+100.76, 122.82*EXP(-0.0092*I662))</f>
        <v>94.557892</v>
      </c>
      <c r="BJ662" s="0" t="n">
        <f aca="false">IF(P662&lt;=1000, -6.942*LN(P662)+107.59, -36.304*LN(P662)+310.72)</f>
        <v>-21.0175904315475</v>
      </c>
      <c r="BK662" s="0" t="e">
        <f aca="false">BF662^0.04*BG662^0.22*BH662^0.51*BI662^0.06*BJ662^0.17</f>
        <v>#NUM!</v>
      </c>
      <c r="BL662" s="0" t="e">
        <f aca="false">IF(BK662&gt;=90, "Very Good", IF(BK662&gt;=80, "Good", IF(BK662&gt;=70, "Slightly Good", IF(BK662&gt;=60, "Average", IF(BK662&gt;=50, "Slightly Poor", IF(BK662&gt;=40, "Poor", "Very Poor"))))))</f>
        <v>#NUM!</v>
      </c>
      <c r="BM662" s="0" t="n">
        <f aca="false">IF(P662&lt;=1000, -6.942*LN(P662)+107.59, IF(AND(P662&gt;1000, P662&lt;=5213),-36.304*LN(P662)+310.72, IF(P662&gt;5213, 10)))</f>
        <v>10</v>
      </c>
      <c r="BN662" s="0" t="n">
        <f aca="false">BF662^0.04*BG662^0.22*BH662^0.51*BI662^0.06*BM662^0.17</f>
        <v>61.2166095360043</v>
      </c>
      <c r="BO662" s="0" t="str">
        <f aca="false">IF(BN662&gt;=90, "Very Good", IF(BN662&gt;=80, "Good", IF(BN662&gt;=70, "Slightly Good", IF(BN662&gt;=60, "Average", IF(BN662&gt;=50, "Slightly Poor", IF(BN662&gt;=40, "Poor", "Very Poor"))))))</f>
        <v>Average</v>
      </c>
      <c r="BP662" s="0" t="n">
        <f aca="false">IF(AJ662&lt;=1000, -6.942*LN(AJ662)+107.59, IF(AND(AJ662&gt;1000, AJ662&lt;=5213),-36.304*LN(AJ662)+310.72, IF(AJ662&gt;5213, 10)))</f>
        <v>84.4578362903637</v>
      </c>
      <c r="BQ662" s="0" t="n">
        <f aca="false">BF662^0.04*BG662^0.22*BH662^0.51*BI662^0.06*BP662^0.17</f>
        <v>87.9828578028741</v>
      </c>
      <c r="BR662" s="0" t="str">
        <f aca="false">IF(BQ662&gt;=90, "Very Good", IF(BQ662&gt;=80, "Good", IF(BQ662&gt;=70, "Slightly Good", IF(BQ662&gt;=60, "Average", IF(BQ662&gt;=50, "Slightly Poor", IF(BQ662&gt;=40, "Poor", "Very Poor"))))))</f>
        <v>Good</v>
      </c>
      <c r="BT662" s="0" t="e">
        <f aca="false">9.81*LN(AH662)+30.6</f>
        <v>#VALUE!</v>
      </c>
      <c r="BU662" s="0" t="e">
        <f aca="false">IF(BT662&lt;30, "Clean water", IF(AND(BT662&gt;=30, BT662&lt;40), "Hypolimia", IF(AND(BT662&gt;=40,BT662&lt;50), "Mesotrophic", IF(AND(BT662&gt;=50, BT662&lt;70), "Eutrophic", IF(BT662&gt;70,"Hypertrophic")))))</f>
        <v>#VALUE!</v>
      </c>
      <c r="BW662" s="0" t="str">
        <f aca="false">IF(G662/H662&gt;=1, "PLS CHECK", "")</f>
        <v/>
      </c>
      <c r="BX662" s="0" t="e">
        <f aca="false">IF(AC662/J662&gt;=1, "PLS CHECK", "")</f>
        <v>#DIV/0!</v>
      </c>
      <c r="BY662" s="0" t="e">
        <f aca="false">IF(AE662/J662&gt;=1, "PLS CHECK", "")</f>
        <v>#DIV/0!</v>
      </c>
      <c r="BZ662" s="0" t="e">
        <f aca="false">IF(AD662/J662&gt;=1, "PLS CHECK", "")</f>
        <v>#DIV/0!</v>
      </c>
      <c r="CA662" s="0" t="str">
        <f aca="false">IF(AF662/K662&gt;=1, "PLS CHECK", "")</f>
        <v/>
      </c>
      <c r="CB662" s="0" t="str">
        <f aca="false">IF(AG662/K662&gt;=1, "PLS CHECK", "")</f>
        <v/>
      </c>
    </row>
    <row r="663" customFormat="false" ht="12.5" hidden="false" customHeight="false" outlineLevel="0" collapsed="false">
      <c r="A663" s="0" t="n">
        <v>660</v>
      </c>
      <c r="B663" s="15" t="s">
        <v>99</v>
      </c>
      <c r="C663" s="16" t="s">
        <v>100</v>
      </c>
      <c r="D663" s="0" t="s">
        <v>162</v>
      </c>
      <c r="E663" s="0" t="n">
        <v>7.9</v>
      </c>
      <c r="F663" s="0" t="n">
        <v>9.3</v>
      </c>
      <c r="G663" s="0" t="n">
        <v>1.9</v>
      </c>
      <c r="H663" s="0" t="n">
        <v>4.3</v>
      </c>
      <c r="I663" s="0" t="n">
        <v>5.2</v>
      </c>
      <c r="J663" s="0" t="n">
        <v>5.369</v>
      </c>
      <c r="K663" s="0" t="n">
        <v>0.104</v>
      </c>
      <c r="L663" s="0" t="n">
        <v>2.4</v>
      </c>
      <c r="M663" s="0" t="n">
        <v>25</v>
      </c>
      <c r="O663" s="0" t="n">
        <v>421</v>
      </c>
      <c r="BD663" s="0" t="n">
        <v>0.647</v>
      </c>
      <c r="BF663" s="0" t="n">
        <f aca="false">IF(E663&lt;11,-3.6797*E663^2+48.115*E663-53.83,280.92*EXP(-0.2027*E663))</f>
        <v>96.6284230000001</v>
      </c>
      <c r="BG663" s="0" t="n">
        <f aca="false">32.208*LN(F663)+21.438</f>
        <v>93.2623038003278</v>
      </c>
      <c r="BH663" s="0" t="n">
        <f aca="false">IF(G663&lt;=2, -10*G663+100, 88.958*EXP(-0.0755*G663))</f>
        <v>81</v>
      </c>
      <c r="BI663" s="0" t="n">
        <f aca="false">IF(I663&lt;=100, 0.0053*(I663)^2-1.0332*I663+100.76, 122.82*EXP(-0.0092*I663))</f>
        <v>95.530672</v>
      </c>
      <c r="BJ663" s="0" t="e">
        <f aca="false">IF(P663&lt;=1000, -6.942*LN(P663)+107.59, -36.304*LN(P663)+310.72)</f>
        <v>#VALUE!</v>
      </c>
      <c r="BK663" s="0" t="e">
        <f aca="false">BF663^0.04*BG663^0.22*BH663^0.51*BI663^0.06*BJ663^0.17</f>
        <v>#VALUE!</v>
      </c>
      <c r="BL663" s="0" t="e">
        <f aca="false">IF(BK663&gt;=90, "Very Good", IF(BK663&gt;=80, "Good", IF(BK663&gt;=70, "Slightly Good", IF(BK663&gt;=60, "Average", IF(BK663&gt;=50, "Slightly Poor", IF(BK663&gt;=40, "Poor", "Very Poor"))))))</f>
        <v>#VALUE!</v>
      </c>
      <c r="BM663" s="0" t="e">
        <f aca="false">IF(P663&lt;=1000, -6.942*LN(P663)+107.59, IF(AND(P663&gt;1000, P663&lt;=5213),-36.304*LN(P663)+310.72, IF(P663&gt;5213, 10)))</f>
        <v>#VALUE!</v>
      </c>
      <c r="BN663" s="0" t="e">
        <f aca="false">BF663^0.04*BG663^0.22*BH663^0.51*BI663^0.06*BM663^0.17</f>
        <v>#VALUE!</v>
      </c>
      <c r="BO663" s="0" t="e">
        <f aca="false">IF(BN663&gt;=90, "Very Good", IF(BN663&gt;=80, "Good", IF(BN663&gt;=70, "Slightly Good", IF(BN663&gt;=60, "Average", IF(BN663&gt;=50, "Slightly Poor", IF(BN663&gt;=40, "Poor", "Very Poor"))))))</f>
        <v>#VALUE!</v>
      </c>
      <c r="BP663" s="0" t="e">
        <f aca="false">IF(AJ663&lt;=1000, -6.942*LN(AJ663)+107.59, IF(AND(AJ663&gt;1000, AJ663&lt;=5213),-36.304*LN(AJ663)+310.72, IF(AJ663&gt;5213, 10)))</f>
        <v>#VALUE!</v>
      </c>
      <c r="BQ663" s="0" t="e">
        <f aca="false">BF663^0.04*BG663^0.22*BH663^0.51*BI663^0.06*BP663^0.17</f>
        <v>#VALUE!</v>
      </c>
      <c r="BR663" s="0" t="e">
        <f aca="false">IF(BQ663&gt;=90, "Very Good", IF(BQ663&gt;=80, "Good", IF(BQ663&gt;=70, "Slightly Good", IF(BQ663&gt;=60, "Average", IF(BQ663&gt;=50, "Slightly Poor", IF(BQ663&gt;=40, "Poor", "Very Poor"))))))</f>
        <v>#VALUE!</v>
      </c>
      <c r="BT663" s="0" t="e">
        <f aca="false">9.81*LN(AH663)+30.6</f>
        <v>#VALUE!</v>
      </c>
      <c r="BU663" s="0" t="e">
        <f aca="false">IF(BT663&lt;30, "Clean water", IF(AND(BT663&gt;=30, BT663&lt;40), "Hypolimia", IF(AND(BT663&gt;=40,BT663&lt;50), "Mesotrophic", IF(AND(BT663&gt;=50, BT663&lt;70), "Eutrophic", IF(BT663&gt;70,"Hypertrophic")))))</f>
        <v>#VALUE!</v>
      </c>
      <c r="BW663" s="0" t="str">
        <f aca="false">IF(G663/H663&gt;=1, "PLS CHECK", "")</f>
        <v/>
      </c>
      <c r="BX663" s="0" t="str">
        <f aca="false">IF(AC663/J663&gt;=1, "PLS CHECK", "")</f>
        <v/>
      </c>
      <c r="BY663" s="0" t="str">
        <f aca="false">IF(AE663/J663&gt;=1, "PLS CHECK", "")</f>
        <v/>
      </c>
      <c r="BZ663" s="0" t="str">
        <f aca="false">IF(AD663/J663&gt;=1, "PLS CHECK", "")</f>
        <v/>
      </c>
      <c r="CA663" s="0" t="str">
        <f aca="false">IF(AF663/K663&gt;=1, "PLS CHECK", "")</f>
        <v/>
      </c>
      <c r="CB663" s="0" t="str">
        <f aca="false">IF(AG663/K663&gt;=1, "PLS CHECK", "")</f>
        <v/>
      </c>
    </row>
    <row r="664" customFormat="false" ht="12.5" hidden="false" customHeight="false" outlineLevel="0" collapsed="false">
      <c r="A664" s="0" t="n">
        <v>661</v>
      </c>
      <c r="B664" s="15" t="s">
        <v>99</v>
      </c>
      <c r="C664" s="16" t="s">
        <v>100</v>
      </c>
      <c r="D664" s="0" t="s">
        <v>162</v>
      </c>
      <c r="E664" s="0" t="n">
        <v>7.8</v>
      </c>
      <c r="F664" s="0" t="n">
        <v>9.6</v>
      </c>
      <c r="G664" s="0" t="n">
        <v>1.4</v>
      </c>
      <c r="H664" s="37"/>
      <c r="I664" s="0" t="n">
        <v>2</v>
      </c>
      <c r="J664" s="0" t="n">
        <v>4.907</v>
      </c>
      <c r="K664" s="0" t="n">
        <v>0.078</v>
      </c>
      <c r="L664" s="0" t="n">
        <v>1.9</v>
      </c>
      <c r="M664" s="0" t="n">
        <v>21</v>
      </c>
      <c r="N664" s="0" t="n">
        <v>0</v>
      </c>
      <c r="O664" s="0" t="n">
        <v>452</v>
      </c>
      <c r="P664" s="0" t="n">
        <v>16000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</v>
      </c>
      <c r="V664" s="0" t="n">
        <v>0</v>
      </c>
      <c r="AC664" s="0" t="n">
        <v>4.754</v>
      </c>
      <c r="AD664" s="37"/>
      <c r="AE664" s="0" t="n">
        <v>4.397</v>
      </c>
      <c r="AF664" s="0" t="n">
        <v>0.069</v>
      </c>
      <c r="AG664" s="0" t="n">
        <v>0.057</v>
      </c>
      <c r="AH664" s="0" t="n">
        <v>6</v>
      </c>
      <c r="AJ664" s="0" t="n">
        <v>3000</v>
      </c>
      <c r="AP664" s="0" t="n">
        <v>0</v>
      </c>
      <c r="AY664" s="0" t="n">
        <v>0</v>
      </c>
      <c r="BF664" s="0" t="n">
        <f aca="false">IF(E664&lt;11,-3.6797*E664^2+48.115*E664-53.83,280.92*EXP(-0.2027*E664))</f>
        <v>97.5940520000001</v>
      </c>
      <c r="BG664" s="0" t="n">
        <f aca="false">32.208*LN(F664)+21.438</f>
        <v>94.2848658756438</v>
      </c>
      <c r="BH664" s="0" t="n">
        <f aca="false">IF(G664&lt;=2, -10*G664+100, 88.958*EXP(-0.0755*G664))</f>
        <v>86</v>
      </c>
      <c r="BI664" s="0" t="n">
        <f aca="false">IF(I664&lt;=100, 0.0053*(I664)^2-1.0332*I664+100.76, 122.82*EXP(-0.0092*I664))</f>
        <v>98.7148</v>
      </c>
      <c r="BJ664" s="0" t="n">
        <f aca="false">IF(P664&lt;=1000, -6.942*LN(P664)+107.59, -36.304*LN(P664)+310.72)</f>
        <v>-40.7152086203605</v>
      </c>
      <c r="BK664" s="0" t="e">
        <f aca="false">BF664^0.04*BG664^0.22*BH664^0.51*BI664^0.06*BJ664^0.17</f>
        <v>#NUM!</v>
      </c>
      <c r="BL664" s="0" t="e">
        <f aca="false">IF(BK664&gt;=90, "Very Good", IF(BK664&gt;=80, "Good", IF(BK664&gt;=70, "Slightly Good", IF(BK664&gt;=60, "Average", IF(BK664&gt;=50, "Slightly Poor", IF(BK664&gt;=40, "Poor", "Very Poor"))))))</f>
        <v>#NUM!</v>
      </c>
      <c r="BM664" s="0" t="n">
        <f aca="false">IF(P664&lt;=1000, -6.942*LN(P664)+107.59, IF(AND(P664&gt;1000, P664&lt;=5213),-36.304*LN(P664)+310.72, IF(P664&gt;5213, 10)))</f>
        <v>10</v>
      </c>
      <c r="BN664" s="0" t="n">
        <f aca="false">BF664^0.04*BG664^0.22*BH664^0.51*BI664^0.06*BM664^0.17</f>
        <v>61.6895095656226</v>
      </c>
      <c r="BO664" s="0" t="str">
        <f aca="false">IF(BN664&gt;=90, "Very Good", IF(BN664&gt;=80, "Good", IF(BN664&gt;=70, "Slightly Good", IF(BN664&gt;=60, "Average", IF(BN664&gt;=50, "Slightly Poor", IF(BN664&gt;=40, "Poor", "Very Poor"))))))</f>
        <v>Average</v>
      </c>
      <c r="BP664" s="0" t="n">
        <f aca="false">IF(AJ664&lt;=1000, -6.942*LN(AJ664)+107.59, IF(AND(AJ664&gt;1000, AJ664&lt;=5213),-36.304*LN(AJ664)+310.72, IF(AJ664&gt;5213, 10)))</f>
        <v>20.0568318240255</v>
      </c>
      <c r="BQ664" s="0" t="n">
        <f aca="false">BF664^0.04*BG664^0.22*BH664^0.51*BI664^0.06*BP664^0.17</f>
        <v>69.4377938573927</v>
      </c>
      <c r="BR664" s="0" t="str">
        <f aca="false">IF(BQ664&gt;=90, "Very Good", IF(BQ664&gt;=80, "Good", IF(BQ664&gt;=70, "Slightly Good", IF(BQ664&gt;=60, "Average", IF(BQ664&gt;=50, "Slightly Poor", IF(BQ664&gt;=40, "Poor", "Very Poor"))))))</f>
        <v>Average</v>
      </c>
      <c r="BT664" s="0" t="n">
        <f aca="false">9.81*LN(AH664)+30.6</f>
        <v>48.1771603931272</v>
      </c>
      <c r="BU664" s="0" t="str">
        <f aca="false">IF(BT664&lt;30, "Clean water", IF(AND(BT664&gt;=30, BT664&lt;40), "Hypolimia", IF(AND(BT664&gt;=40,BT664&lt;50), "Mesotrophic", IF(AND(BT664&gt;=50, BT664&lt;70), "Eutrophic", IF(BT664&gt;70,"Hypertrophic")))))</f>
        <v>Mesotrophic</v>
      </c>
      <c r="BW664" s="0" t="e">
        <f aca="false">IF(G664/H664&gt;=1, "PLS CHECK", "")</f>
        <v>#DIV/0!</v>
      </c>
      <c r="BX664" s="0" t="str">
        <f aca="false">IF(AC664/J664&gt;=1, "PLS CHECK", "")</f>
        <v/>
      </c>
      <c r="BY664" s="0" t="str">
        <f aca="false">IF(AE664/J664&gt;=1, "PLS CHECK", "")</f>
        <v/>
      </c>
      <c r="BZ664" s="0" t="str">
        <f aca="false">IF(AD664/J664&gt;=1, "PLS CHECK", "")</f>
        <v/>
      </c>
      <c r="CA664" s="0" t="str">
        <f aca="false">IF(AF664/K664&gt;=1, "PLS CHECK", "")</f>
        <v/>
      </c>
      <c r="CB664" s="0" t="str">
        <f aca="false">IF(AG664/K664&gt;=1, "PLS CHECK", "")</f>
        <v/>
      </c>
    </row>
    <row r="665" customFormat="false" ht="12.5" hidden="false" customHeight="false" outlineLevel="0" collapsed="false">
      <c r="A665" s="0" t="n">
        <v>662</v>
      </c>
      <c r="B665" s="15" t="s">
        <v>101</v>
      </c>
      <c r="C665" s="16" t="s">
        <v>102</v>
      </c>
      <c r="D665" s="0" t="s">
        <v>162</v>
      </c>
      <c r="E665" s="0" t="n">
        <v>7.9</v>
      </c>
      <c r="F665" s="0" t="n">
        <v>9.2</v>
      </c>
      <c r="G665" s="0" t="n">
        <v>1.2</v>
      </c>
      <c r="H665" s="0" t="n">
        <v>4.3</v>
      </c>
      <c r="I665" s="0" t="n">
        <v>10.4</v>
      </c>
      <c r="J665" s="0" t="n">
        <v>3.238</v>
      </c>
      <c r="K665" s="0" t="n">
        <v>0.053</v>
      </c>
      <c r="L665" s="0" t="n">
        <v>2.3</v>
      </c>
      <c r="M665" s="0" t="n">
        <v>23.5</v>
      </c>
      <c r="N665" s="0" t="n">
        <v>0</v>
      </c>
      <c r="O665" s="0" t="n">
        <v>226</v>
      </c>
      <c r="P665" s="0" t="n">
        <v>26000</v>
      </c>
      <c r="Q665" s="0" t="n">
        <v>0</v>
      </c>
      <c r="R665" s="0" t="n">
        <v>0</v>
      </c>
      <c r="S665" s="0" t="n">
        <v>0</v>
      </c>
      <c r="T665" s="0" t="n">
        <v>0</v>
      </c>
      <c r="U665" s="0" t="n">
        <v>0</v>
      </c>
      <c r="V665" s="0" t="n">
        <v>0</v>
      </c>
      <c r="AC665" s="0" t="n">
        <v>3.145</v>
      </c>
      <c r="AD665" s="0" t="n">
        <v>0.162</v>
      </c>
      <c r="AE665" s="0" t="n">
        <v>2.673</v>
      </c>
      <c r="AF665" s="0" t="n">
        <v>0.013</v>
      </c>
      <c r="AG665" s="0" t="n">
        <v>0.007</v>
      </c>
      <c r="AH665" s="37"/>
      <c r="AI665" s="0" t="n">
        <v>0</v>
      </c>
      <c r="AJ665" s="0" t="n">
        <v>810</v>
      </c>
      <c r="AP665" s="0" t="n">
        <v>0</v>
      </c>
      <c r="AQ665" s="0" t="n">
        <v>0</v>
      </c>
      <c r="AR665" s="0" t="n">
        <v>0</v>
      </c>
      <c r="AS665" s="0" t="n">
        <v>0</v>
      </c>
      <c r="AU665" s="0" t="n">
        <v>0</v>
      </c>
      <c r="AV665" s="0" t="n">
        <v>0</v>
      </c>
      <c r="AY665" s="0" t="n">
        <v>0</v>
      </c>
      <c r="AZ665" s="0" t="n">
        <v>0</v>
      </c>
      <c r="BB665" s="0" t="n">
        <v>0</v>
      </c>
      <c r="BE665" s="0" t="n">
        <v>0</v>
      </c>
      <c r="BF665" s="0" t="n">
        <f aca="false">IF(E665&lt;11,-3.6797*E665^2+48.115*E665-53.83,280.92*EXP(-0.2027*E665))</f>
        <v>96.6284230000001</v>
      </c>
      <c r="BG665" s="0" t="n">
        <f aca="false">32.208*LN(F665)+21.438</f>
        <v>92.9141058144433</v>
      </c>
      <c r="BH665" s="0" t="n">
        <f aca="false">IF(G665&lt;=2, -10*G665+100, 88.958*EXP(-0.0755*G665))</f>
        <v>88</v>
      </c>
      <c r="BI665" s="0" t="n">
        <f aca="false">IF(I665&lt;=100, 0.0053*(I665)^2-1.0332*I665+100.76, 122.82*EXP(-0.0092*I665))</f>
        <v>90.587968</v>
      </c>
      <c r="BJ665" s="0" t="n">
        <f aca="false">IF(P665&lt;=1000, -6.942*LN(P665)+107.59, -36.304*LN(P665)+310.72)</f>
        <v>-58.3410843644994</v>
      </c>
      <c r="BK665" s="0" t="e">
        <f aca="false">BF665^0.04*BG665^0.22*BH665^0.51*BI665^0.06*BJ665^0.17</f>
        <v>#NUM!</v>
      </c>
      <c r="BL665" s="0" t="e">
        <f aca="false">IF(BK665&gt;=90, "Very Good", IF(BK665&gt;=80, "Good", IF(BK665&gt;=70, "Slightly Good", IF(BK665&gt;=60, "Average", IF(BK665&gt;=50, "Slightly Poor", IF(BK665&gt;=40, "Poor", "Very Poor"))))))</f>
        <v>#NUM!</v>
      </c>
      <c r="BM665" s="0" t="n">
        <f aca="false">IF(P665&lt;=1000, -6.942*LN(P665)+107.59, IF(AND(P665&gt;1000, P665&lt;=5213),-36.304*LN(P665)+310.72, IF(P665&gt;5213, 10)))</f>
        <v>10</v>
      </c>
      <c r="BN665" s="0" t="n">
        <f aca="false">BF665^0.04*BG665^0.22*BH665^0.51*BI665^0.06*BM665^0.17</f>
        <v>61.8717717980644</v>
      </c>
      <c r="BO665" s="0" t="str">
        <f aca="false">IF(BN665&gt;=90, "Very Good", IF(BN665&gt;=80, "Good", IF(BN665&gt;=70, "Slightly Good", IF(BN665&gt;=60, "Average", IF(BN665&gt;=50, "Slightly Poor", IF(BN665&gt;=40, "Poor", "Very Poor"))))))</f>
        <v>Average</v>
      </c>
      <c r="BP665" s="0" t="n">
        <f aca="false">IF(AJ665&lt;=1000, -6.942*LN(AJ665)+107.59, IF(AND(AJ665&gt;1000, AJ665&lt;=5213),-36.304*LN(AJ665)+310.72, IF(AJ665&gt;5213, 10)))</f>
        <v>61.0991882526993</v>
      </c>
      <c r="BQ665" s="0" t="n">
        <f aca="false">BF665^0.04*BG665^0.22*BH665^0.51*BI665^0.06*BP665^0.17</f>
        <v>84.1624903699565</v>
      </c>
      <c r="BR665" s="0" t="str">
        <f aca="false">IF(BQ665&gt;=90, "Very Good", IF(BQ665&gt;=80, "Good", IF(BQ665&gt;=70, "Slightly Good", IF(BQ665&gt;=60, "Average", IF(BQ665&gt;=50, "Slightly Poor", IF(BQ665&gt;=40, "Poor", "Very Poor"))))))</f>
        <v>Good</v>
      </c>
      <c r="BT665" s="0" t="e">
        <f aca="false">9.81*LN(AH665)+30.6</f>
        <v>#VALUE!</v>
      </c>
      <c r="BU665" s="0" t="e">
        <f aca="false">IF(BT665&lt;30, "Clean water", IF(AND(BT665&gt;=30, BT665&lt;40), "Hypolimia", IF(AND(BT665&gt;=40,BT665&lt;50), "Mesotrophic", IF(AND(BT665&gt;=50, BT665&lt;70), "Eutrophic", IF(BT665&gt;70,"Hypertrophic")))))</f>
        <v>#VALUE!</v>
      </c>
      <c r="BW665" s="0" t="str">
        <f aca="false">IF(G665/H665&gt;=1, "PLS CHECK", "")</f>
        <v/>
      </c>
      <c r="BX665" s="0" t="str">
        <f aca="false">IF(AC665/J665&gt;=1, "PLS CHECK", "")</f>
        <v/>
      </c>
      <c r="BY665" s="0" t="str">
        <f aca="false">IF(AE665/J665&gt;=1, "PLS CHECK", "")</f>
        <v/>
      </c>
      <c r="BZ665" s="0" t="str">
        <f aca="false">IF(AD665/J665&gt;=1, "PLS CHECK", "")</f>
        <v/>
      </c>
      <c r="CA665" s="0" t="str">
        <f aca="false">IF(AF665/K665&gt;=1, "PLS CHECK", "")</f>
        <v/>
      </c>
      <c r="CB665" s="0" t="str">
        <f aca="false">IF(AG665/K665&gt;=1, "PLS CHECK", "")</f>
        <v/>
      </c>
    </row>
    <row r="666" customFormat="false" ht="12.5" hidden="false" customHeight="false" outlineLevel="0" collapsed="false">
      <c r="A666" s="0" t="n">
        <v>663</v>
      </c>
      <c r="B666" s="15" t="s">
        <v>103</v>
      </c>
      <c r="C666" s="16" t="s">
        <v>104</v>
      </c>
      <c r="D666" s="0" t="s">
        <v>162</v>
      </c>
      <c r="E666" s="37"/>
      <c r="F666" s="0" t="n">
        <v>10.9</v>
      </c>
      <c r="G666" s="0" t="n">
        <v>1.3</v>
      </c>
      <c r="H666" s="37"/>
      <c r="I666" s="0" t="n">
        <v>2</v>
      </c>
      <c r="J666" s="0" t="n">
        <v>6.186</v>
      </c>
      <c r="K666" s="0" t="n">
        <v>0.029</v>
      </c>
      <c r="L666" s="0" t="n">
        <v>1.5</v>
      </c>
      <c r="M666" s="0" t="n">
        <v>23</v>
      </c>
      <c r="N666" s="0" t="n">
        <v>0</v>
      </c>
      <c r="O666" s="0" t="n">
        <v>423</v>
      </c>
      <c r="P666" s="37"/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V666" s="0" t="n">
        <v>0</v>
      </c>
      <c r="AC666" s="0" t="n">
        <v>6.044</v>
      </c>
      <c r="AD666" s="37"/>
      <c r="AE666" s="0" t="n">
        <v>5.804</v>
      </c>
      <c r="AF666" s="0" t="n">
        <v>0.025</v>
      </c>
      <c r="AG666" s="0" t="n">
        <v>0.013</v>
      </c>
      <c r="AH666" s="0" t="n">
        <v>7</v>
      </c>
      <c r="AJ666" s="0" t="n">
        <v>100</v>
      </c>
      <c r="AP666" s="0" t="n">
        <v>0</v>
      </c>
      <c r="AY666" s="0" t="n">
        <v>0</v>
      </c>
      <c r="BF666" s="0" t="n">
        <f aca="false">IF(E666&lt;11,-3.6797*E666^2+48.115*E666-53.83,280.92*EXP(-0.2027*E666))</f>
        <v>-53.83</v>
      </c>
      <c r="BG666" s="0" t="n">
        <f aca="false">32.208*LN(F666)+21.438</f>
        <v>98.375271915684</v>
      </c>
      <c r="BH666" s="0" t="n">
        <f aca="false">IF(G666&lt;=2, -10*G666+100, 88.958*EXP(-0.0755*G666))</f>
        <v>87</v>
      </c>
      <c r="BI666" s="0" t="n">
        <f aca="false">IF(I666&lt;=100, 0.0053*(I666)^2-1.0332*I666+100.76, 122.82*EXP(-0.0092*I666))</f>
        <v>98.7148</v>
      </c>
      <c r="BJ666" s="0" t="e">
        <f aca="false">IF(P666&lt;=1000, -6.942*LN(P666)+107.59, -36.304*LN(P666)+310.72)</f>
        <v>#VALUE!</v>
      </c>
      <c r="BK666" s="0" t="e">
        <f aca="false">BF666^0.04*BG666^0.22*BH666^0.51*BI666^0.06*BJ666^0.17</f>
        <v>#VALUE!</v>
      </c>
      <c r="BL666" s="0" t="e">
        <f aca="false">IF(BK666&gt;=90, "Very Good", IF(BK666&gt;=80, "Good", IF(BK666&gt;=70, "Slightly Good", IF(BK666&gt;=60, "Average", IF(BK666&gt;=50, "Slightly Poor", IF(BK666&gt;=40, "Poor", "Very Poor"))))))</f>
        <v>#VALUE!</v>
      </c>
      <c r="BM666" s="0" t="e">
        <f aca="false">IF(P666&lt;=1000, -6.942*LN(P666)+107.59, IF(AND(P666&gt;1000, P666&lt;=5213),-36.304*LN(P666)+310.72, IF(P666&gt;5213, 10)))</f>
        <v>#VALUE!</v>
      </c>
      <c r="BN666" s="0" t="e">
        <f aca="false">BF666^0.04*BG666^0.22*BH666^0.51*BI666^0.06*BM666^0.17</f>
        <v>#VALUE!</v>
      </c>
      <c r="BO666" s="0" t="e">
        <f aca="false">IF(BN666&gt;=90, "Very Good", IF(BN666&gt;=80, "Good", IF(BN666&gt;=70, "Slightly Good", IF(BN666&gt;=60, "Average", IF(BN666&gt;=50, "Slightly Poor", IF(BN666&gt;=40, "Poor", "Very Poor"))))))</f>
        <v>#VALUE!</v>
      </c>
      <c r="BP666" s="0" t="n">
        <f aca="false">IF(AJ666&lt;=1000, -6.942*LN(AJ666)+107.59, IF(AND(AJ666&gt;1000, AJ666&lt;=5213),-36.304*LN(AJ666)+310.72, IF(AJ666&gt;5213, 10)))</f>
        <v>75.6209085688707</v>
      </c>
      <c r="BQ666" s="0" t="n">
        <f aca="false">BF666^0.04*BG666^0.22*BH666^0.51*BI666^0.06*BP666^0.17</f>
        <v>-86.2705883325498</v>
      </c>
      <c r="BR666" s="0" t="str">
        <f aca="false">IF(BQ666&gt;=90, "Very Good", IF(BQ666&gt;=80, "Good", IF(BQ666&gt;=70, "Slightly Good", IF(BQ666&gt;=60, "Average", IF(BQ666&gt;=50, "Slightly Poor", IF(BQ666&gt;=40, "Poor", "Very Poor"))))))</f>
        <v>Very Poor</v>
      </c>
      <c r="BT666" s="0" t="n">
        <f aca="false">9.81*LN(AH666)+30.6</f>
        <v>49.6893785622326</v>
      </c>
      <c r="BU666" s="0" t="str">
        <f aca="false">IF(BT666&lt;30, "Clean water", IF(AND(BT666&gt;=30, BT666&lt;40), "Hypolimia", IF(AND(BT666&gt;=40,BT666&lt;50), "Mesotrophic", IF(AND(BT666&gt;=50, BT666&lt;70), "Eutrophic", IF(BT666&gt;70,"Hypertrophic")))))</f>
        <v>Mesotrophic</v>
      </c>
      <c r="BW666" s="0" t="e">
        <f aca="false">IF(G666/H666&gt;=1, "PLS CHECK", "")</f>
        <v>#DIV/0!</v>
      </c>
      <c r="BX666" s="0" t="str">
        <f aca="false">IF(AC666/J666&gt;=1, "PLS CHECK", "")</f>
        <v/>
      </c>
      <c r="BY666" s="0" t="str">
        <f aca="false">IF(AE666/J666&gt;=1, "PLS CHECK", "")</f>
        <v/>
      </c>
      <c r="BZ666" s="0" t="str">
        <f aca="false">IF(AD666/J666&gt;=1, "PLS CHECK", "")</f>
        <v/>
      </c>
      <c r="CA666" s="0" t="str">
        <f aca="false">IF(AF666/K666&gt;=1, "PLS CHECK", "")</f>
        <v/>
      </c>
      <c r="CB666" s="0" t="str">
        <f aca="false">IF(AG666/K666&gt;=1, "PLS CHECK", "")</f>
        <v/>
      </c>
    </row>
    <row r="667" customFormat="false" ht="12.5" hidden="false" customHeight="false" outlineLevel="0" collapsed="false">
      <c r="A667" s="0" t="n">
        <v>664</v>
      </c>
      <c r="B667" s="15" t="s">
        <v>105</v>
      </c>
      <c r="C667" s="16" t="s">
        <v>106</v>
      </c>
      <c r="D667" s="0" t="s">
        <v>162</v>
      </c>
      <c r="E667" s="0" t="n">
        <v>8.3</v>
      </c>
      <c r="F667" s="0" t="n">
        <v>10.3</v>
      </c>
      <c r="G667" s="0" t="n">
        <v>1.4</v>
      </c>
      <c r="H667" s="0" t="n">
        <v>3.7</v>
      </c>
      <c r="I667" s="0" t="n">
        <v>5.2</v>
      </c>
      <c r="J667" s="0" t="n">
        <v>2.41</v>
      </c>
      <c r="K667" s="0" t="n">
        <v>0.024</v>
      </c>
      <c r="L667" s="0" t="n">
        <v>2</v>
      </c>
      <c r="M667" s="0" t="n">
        <v>22.8</v>
      </c>
      <c r="N667" s="0" t="n">
        <v>0</v>
      </c>
      <c r="O667" s="0" t="n">
        <v>190</v>
      </c>
      <c r="P667" s="0" t="n">
        <v>22000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0</v>
      </c>
      <c r="V667" s="0" t="n">
        <v>0</v>
      </c>
      <c r="AC667" s="0" t="n">
        <v>2.37</v>
      </c>
      <c r="AD667" s="0" t="n">
        <v>0.025</v>
      </c>
      <c r="AE667" s="0" t="n">
        <v>2.046</v>
      </c>
      <c r="AF667" s="37"/>
      <c r="AG667" s="0" t="n">
        <v>0.001</v>
      </c>
      <c r="AH667" s="37"/>
      <c r="AI667" s="0" t="n">
        <v>0</v>
      </c>
      <c r="AJ667" s="0" t="n">
        <v>650</v>
      </c>
      <c r="AP667" s="0" t="n">
        <v>0</v>
      </c>
      <c r="AQ667" s="0" t="n">
        <v>0</v>
      </c>
      <c r="AR667" s="0" t="n">
        <v>0</v>
      </c>
      <c r="AS667" s="0" t="n">
        <v>0</v>
      </c>
      <c r="AU667" s="0" t="n">
        <v>0</v>
      </c>
      <c r="AV667" s="0" t="n">
        <v>0</v>
      </c>
      <c r="AY667" s="0" t="n">
        <v>0</v>
      </c>
      <c r="AZ667" s="0" t="n">
        <v>0</v>
      </c>
      <c r="BB667" s="0" t="n">
        <v>0</v>
      </c>
      <c r="BE667" s="0" t="n">
        <v>0</v>
      </c>
      <c r="BF667" s="0" t="n">
        <f aca="false">IF(E667&lt;11,-3.6797*E667^2+48.115*E667-53.83,280.92*EXP(-0.2027*E667))</f>
        <v>92.029967</v>
      </c>
      <c r="BG667" s="0" t="n">
        <f aca="false">32.208*LN(F667)+21.438</f>
        <v>96.5516905777479</v>
      </c>
      <c r="BH667" s="0" t="n">
        <f aca="false">IF(G667&lt;=2, -10*G667+100, 88.958*EXP(-0.0755*G667))</f>
        <v>86</v>
      </c>
      <c r="BI667" s="0" t="n">
        <f aca="false">IF(I667&lt;=100, 0.0053*(I667)^2-1.0332*I667+100.76, 122.82*EXP(-0.0092*I667))</f>
        <v>95.530672</v>
      </c>
      <c r="BJ667" s="0" t="n">
        <f aca="false">IF(P667&lt;=1000, -6.942*LN(P667)+107.59, -36.304*LN(P667)+310.72)</f>
        <v>-52.2763528748878</v>
      </c>
      <c r="BK667" s="0" t="e">
        <f aca="false">BF667^0.04*BG667^0.22*BH667^0.51*BI667^0.06*BJ667^0.17</f>
        <v>#NUM!</v>
      </c>
      <c r="BL667" s="0" t="e">
        <f aca="false">IF(BK667&gt;=90, "Very Good", IF(BK667&gt;=80, "Good", IF(BK667&gt;=70, "Slightly Good", IF(BK667&gt;=60, "Average", IF(BK667&gt;=50, "Slightly Poor", IF(BK667&gt;=40, "Poor", "Very Poor"))))))</f>
        <v>#NUM!</v>
      </c>
      <c r="BM667" s="0" t="n">
        <f aca="false">IF(P667&lt;=1000, -6.942*LN(P667)+107.59, IF(AND(P667&gt;1000, P667&lt;=5213),-36.304*LN(P667)+310.72, IF(P667&gt;5213, 10)))</f>
        <v>10</v>
      </c>
      <c r="BN667" s="0" t="n">
        <f aca="false">BF667^0.04*BG667^0.22*BH667^0.51*BI667^0.06*BM667^0.17</f>
        <v>61.7457577782375</v>
      </c>
      <c r="BO667" s="0" t="str">
        <f aca="false">IF(BN667&gt;=90, "Very Good", IF(BN667&gt;=80, "Good", IF(BN667&gt;=70, "Slightly Good", IF(BN667&gt;=60, "Average", IF(BN667&gt;=50, "Slightly Poor", IF(BN667&gt;=40, "Poor", "Very Poor"))))))</f>
        <v>Average</v>
      </c>
      <c r="BP667" s="0" t="n">
        <f aca="false">IF(AJ667&lt;=1000, -6.942*LN(AJ667)+107.59, IF(AND(AJ667&gt;1000, AJ667&lt;=5213),-36.304*LN(AJ667)+310.72, IF(AJ667&gt;5213, 10)))</f>
        <v>62.6268578568198</v>
      </c>
      <c r="BQ667" s="0" t="n">
        <f aca="false">BF667^0.04*BG667^0.22*BH667^0.51*BI667^0.06*BP667^0.17</f>
        <v>84.344434492906</v>
      </c>
      <c r="BR667" s="0" t="str">
        <f aca="false">IF(BQ667&gt;=90, "Very Good", IF(BQ667&gt;=80, "Good", IF(BQ667&gt;=70, "Slightly Good", IF(BQ667&gt;=60, "Average", IF(BQ667&gt;=50, "Slightly Poor", IF(BQ667&gt;=40, "Poor", "Very Poor"))))))</f>
        <v>Good</v>
      </c>
      <c r="BT667" s="0" t="e">
        <f aca="false">9.81*LN(AH667)+30.6</f>
        <v>#VALUE!</v>
      </c>
      <c r="BU667" s="0" t="e">
        <f aca="false">IF(BT667&lt;30, "Clean water", IF(AND(BT667&gt;=30, BT667&lt;40), "Hypolimia", IF(AND(BT667&gt;=40,BT667&lt;50), "Mesotrophic", IF(AND(BT667&gt;=50, BT667&lt;70), "Eutrophic", IF(BT667&gt;70,"Hypertrophic")))))</f>
        <v>#VALUE!</v>
      </c>
      <c r="BW667" s="0" t="str">
        <f aca="false">IF(G667/H667&gt;=1, "PLS CHECK", "")</f>
        <v/>
      </c>
      <c r="BX667" s="0" t="str">
        <f aca="false">IF(AC667/J667&gt;=1, "PLS CHECK", "")</f>
        <v/>
      </c>
      <c r="BY667" s="0" t="str">
        <f aca="false">IF(AE667/J667&gt;=1, "PLS CHECK", "")</f>
        <v/>
      </c>
      <c r="BZ667" s="0" t="str">
        <f aca="false">IF(AD667/J667&gt;=1, "PLS CHECK", "")</f>
        <v/>
      </c>
      <c r="CA667" s="0" t="str">
        <f aca="false">IF(AF667/K667&gt;=1, "PLS CHECK", "")</f>
        <v/>
      </c>
      <c r="CB667" s="0" t="str">
        <f aca="false">IF(AG667/K667&gt;=1, "PLS CHECK", "")</f>
        <v/>
      </c>
    </row>
    <row r="668" customFormat="false" ht="12.5" hidden="false" customHeight="false" outlineLevel="0" collapsed="false">
      <c r="A668" s="0" t="n">
        <v>665</v>
      </c>
      <c r="B668" s="15" t="s">
        <v>107</v>
      </c>
      <c r="C668" s="16" t="s">
        <v>108</v>
      </c>
      <c r="D668" s="0" t="s">
        <v>162</v>
      </c>
      <c r="E668" s="0" t="n">
        <v>8.3</v>
      </c>
      <c r="F668" s="0" t="n">
        <v>13</v>
      </c>
      <c r="G668" s="0" t="n">
        <v>1.1</v>
      </c>
      <c r="H668" s="37"/>
      <c r="I668" s="37"/>
      <c r="J668" s="0" t="n">
        <v>6.051</v>
      </c>
      <c r="K668" s="0" t="n">
        <v>0.08</v>
      </c>
      <c r="L668" s="37"/>
      <c r="M668" s="0" t="n">
        <v>21.7</v>
      </c>
      <c r="N668" s="0" t="n">
        <v>0</v>
      </c>
      <c r="O668" s="0" t="n">
        <v>605</v>
      </c>
      <c r="P668" s="0" t="n">
        <v>2900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V668" s="0" t="n">
        <v>0</v>
      </c>
      <c r="AC668" s="0" t="n">
        <v>5.76</v>
      </c>
      <c r="AD668" s="0" t="n">
        <v>0.032</v>
      </c>
      <c r="AE668" s="0" t="n">
        <v>5.631</v>
      </c>
      <c r="AF668" s="0" t="n">
        <v>0.075</v>
      </c>
      <c r="AG668" s="0" t="n">
        <v>0.064</v>
      </c>
      <c r="AH668" s="0" t="n">
        <v>3.2</v>
      </c>
      <c r="AJ668" s="0" t="n">
        <v>600</v>
      </c>
      <c r="AP668" s="0" t="n">
        <v>0</v>
      </c>
      <c r="AY668" s="0" t="n">
        <v>0</v>
      </c>
      <c r="BF668" s="0" t="n">
        <f aca="false">IF(E668&lt;11,-3.6797*E668^2+48.115*E668-53.83,280.92*EXP(-0.2027*E668))</f>
        <v>92.029967</v>
      </c>
      <c r="BG668" s="0" t="n">
        <f aca="false">32.208*LN(F668)+21.438</f>
        <v>104.049888905121</v>
      </c>
      <c r="BH668" s="0" t="n">
        <f aca="false">IF(G668&lt;=2, -10*G668+100, 88.958*EXP(-0.0755*G668))</f>
        <v>89</v>
      </c>
      <c r="BI668" s="0" t="n">
        <f aca="false">IF(I668&lt;=100, 0.0053*(I668)^2-1.0332*I668+100.76, 122.82*EXP(-0.0092*I668))</f>
        <v>100.76</v>
      </c>
      <c r="BJ668" s="0" t="n">
        <f aca="false">IF(P668&lt;=1000, -6.942*LN(P668)+107.59, -36.304*LN(P668)+310.72)</f>
        <v>21.2875937560594</v>
      </c>
      <c r="BK668" s="0" t="n">
        <f aca="false">BF668^0.04*BG668^0.22*BH668^0.51*BI668^0.06*BJ668^0.17</f>
        <v>72.864843706961</v>
      </c>
      <c r="BL668" s="0" t="str">
        <f aca="false">IF(BK668&gt;=90, "Very Good", IF(BK668&gt;=80, "Good", IF(BK668&gt;=70, "Slightly Good", IF(BK668&gt;=60, "Average", IF(BK668&gt;=50, "Slightly Poor", IF(BK668&gt;=40, "Poor", "Very Poor"))))))</f>
        <v>Slightly Good</v>
      </c>
      <c r="BM668" s="0" t="n">
        <f aca="false">IF(P668&lt;=1000, -6.942*LN(P668)+107.59, IF(AND(P668&gt;1000, P668&lt;=5213),-36.304*LN(P668)+310.72, IF(P668&gt;5213, 10)))</f>
        <v>21.2875937560594</v>
      </c>
      <c r="BN668" s="0" t="n">
        <f aca="false">BF668^0.04*BG668^0.22*BH668^0.51*BI668^0.06*BM668^0.17</f>
        <v>72.864843706961</v>
      </c>
      <c r="BO668" s="0" t="str">
        <f aca="false">IF(BN668&gt;=90, "Very Good", IF(BN668&gt;=80, "Good", IF(BN668&gt;=70, "Slightly Good", IF(BN668&gt;=60, "Average", IF(BN668&gt;=50, "Slightly Poor", IF(BN668&gt;=40, "Poor", "Very Poor"))))))</f>
        <v>Slightly Good</v>
      </c>
      <c r="BP668" s="0" t="n">
        <f aca="false">IF(AJ668&lt;=1000, -6.942*LN(AJ668)+107.59, IF(AND(AJ668&gt;1000, AJ668&lt;=5213),-36.304*LN(AJ668)+310.72, IF(AJ668&gt;5213, 10)))</f>
        <v>63.1825143334895</v>
      </c>
      <c r="BQ668" s="0" t="n">
        <f aca="false">BF668^0.04*BG668^0.22*BH668^0.51*BI668^0.06*BP668^0.17</f>
        <v>87.6673732121341</v>
      </c>
      <c r="BR668" s="0" t="str">
        <f aca="false">IF(BQ668&gt;=90, "Very Good", IF(BQ668&gt;=80, "Good", IF(BQ668&gt;=70, "Slightly Good", IF(BQ668&gt;=60, "Average", IF(BQ668&gt;=50, "Slightly Poor", IF(BQ668&gt;=40, "Poor", "Very Poor"))))))</f>
        <v>Good</v>
      </c>
      <c r="BT668" s="0" t="n">
        <f aca="false">9.81*LN(AH668)+30.6</f>
        <v>42.0105094441937</v>
      </c>
      <c r="BU668" s="0" t="str">
        <f aca="false">IF(BT668&lt;30, "Clean water", IF(AND(BT668&gt;=30, BT668&lt;40), "Hypolimia", IF(AND(BT668&gt;=40,BT668&lt;50), "Mesotrophic", IF(AND(BT668&gt;=50, BT668&lt;70), "Eutrophic", IF(BT668&gt;70,"Hypertrophic")))))</f>
        <v>Mesotrophic</v>
      </c>
      <c r="BW668" s="0" t="e">
        <f aca="false">IF(G668/H668&gt;=1, "PLS CHECK", "")</f>
        <v>#DIV/0!</v>
      </c>
      <c r="BX668" s="0" t="str">
        <f aca="false">IF(AC668/J668&gt;=1, "PLS CHECK", "")</f>
        <v/>
      </c>
      <c r="BY668" s="0" t="str">
        <f aca="false">IF(AE668/J668&gt;=1, "PLS CHECK", "")</f>
        <v/>
      </c>
      <c r="BZ668" s="0" t="str">
        <f aca="false">IF(AD668/J668&gt;=1, "PLS CHECK", "")</f>
        <v/>
      </c>
      <c r="CA668" s="0" t="str">
        <f aca="false">IF(AF668/K668&gt;=1, "PLS CHECK", "")</f>
        <v/>
      </c>
      <c r="CB668" s="0" t="str">
        <f aca="false">IF(AG668/K668&gt;=1, "PLS CHECK", "")</f>
        <v/>
      </c>
    </row>
    <row r="669" customFormat="false" ht="12.5" hidden="false" customHeight="false" outlineLevel="0" collapsed="false">
      <c r="A669" s="0" t="n">
        <v>666</v>
      </c>
      <c r="B669" s="15" t="s">
        <v>109</v>
      </c>
      <c r="C669" s="16" t="s">
        <v>110</v>
      </c>
      <c r="D669" s="0" t="s">
        <v>162</v>
      </c>
      <c r="E669" s="0" t="n">
        <v>7.6</v>
      </c>
      <c r="F669" s="0" t="n">
        <v>10.6</v>
      </c>
      <c r="G669" s="0" t="n">
        <v>2.2</v>
      </c>
      <c r="H669" s="0" t="n">
        <v>6</v>
      </c>
      <c r="I669" s="0" t="n">
        <v>5.2</v>
      </c>
      <c r="J669" s="0" t="n">
        <v>8.311</v>
      </c>
      <c r="K669" s="0" t="n">
        <v>0.163</v>
      </c>
      <c r="L669" s="0" t="n">
        <v>3.4</v>
      </c>
      <c r="M669" s="0" t="n">
        <v>23.7</v>
      </c>
      <c r="O669" s="0" t="n">
        <v>468</v>
      </c>
      <c r="AC669" s="0" t="n">
        <v>8.194</v>
      </c>
      <c r="AD669" s="0" t="n">
        <v>0.116</v>
      </c>
      <c r="AE669" s="0" t="n">
        <v>6.783</v>
      </c>
      <c r="AF669" s="37"/>
      <c r="AG669" s="0" t="n">
        <v>0.08</v>
      </c>
      <c r="BD669" s="0" t="n">
        <v>3.086</v>
      </c>
      <c r="BF669" s="0" t="n">
        <f aca="false">IF(E669&lt;11,-3.6797*E669^2+48.115*E669-53.83,280.92*EXP(-0.2027*E669))</f>
        <v>99.304528</v>
      </c>
      <c r="BG669" s="0" t="n">
        <f aca="false">32.208*LN(F669)+21.438</f>
        <v>97.4763856680092</v>
      </c>
      <c r="BH669" s="0" t="n">
        <f aca="false">IF(G669&lt;=2, -10*G669+100, 88.958*EXP(-0.0755*G669))</f>
        <v>75.3440041238757</v>
      </c>
      <c r="BI669" s="0" t="n">
        <f aca="false">IF(I669&lt;=100, 0.0053*(I669)^2-1.0332*I669+100.76, 122.82*EXP(-0.0092*I669))</f>
        <v>95.530672</v>
      </c>
      <c r="BJ669" s="0" t="e">
        <f aca="false">IF(P669&lt;=1000, -6.942*LN(P669)+107.59, -36.304*LN(P669)+310.72)</f>
        <v>#VALUE!</v>
      </c>
      <c r="BK669" s="0" t="e">
        <f aca="false">BF669^0.04*BG669^0.22*BH669^0.51*BI669^0.06*BJ669^0.17</f>
        <v>#VALUE!</v>
      </c>
      <c r="BL669" s="0" t="e">
        <f aca="false">IF(BK669&gt;=90, "Very Good", IF(BK669&gt;=80, "Good", IF(BK669&gt;=70, "Slightly Good", IF(BK669&gt;=60, "Average", IF(BK669&gt;=50, "Slightly Poor", IF(BK669&gt;=40, "Poor", "Very Poor"))))))</f>
        <v>#VALUE!</v>
      </c>
      <c r="BM669" s="0" t="e">
        <f aca="false">IF(P669&lt;=1000, -6.942*LN(P669)+107.59, IF(AND(P669&gt;1000, P669&lt;=5213),-36.304*LN(P669)+310.72, IF(P669&gt;5213, 10)))</f>
        <v>#VALUE!</v>
      </c>
      <c r="BN669" s="0" t="e">
        <f aca="false">BF669^0.04*BG669^0.22*BH669^0.51*BI669^0.06*BM669^0.17</f>
        <v>#VALUE!</v>
      </c>
      <c r="BO669" s="0" t="e">
        <f aca="false">IF(BN669&gt;=90, "Very Good", IF(BN669&gt;=80, "Good", IF(BN669&gt;=70, "Slightly Good", IF(BN669&gt;=60, "Average", IF(BN669&gt;=50, "Slightly Poor", IF(BN669&gt;=40, "Poor", "Very Poor"))))))</f>
        <v>#VALUE!</v>
      </c>
      <c r="BP669" s="0" t="e">
        <f aca="false">IF(AJ669&lt;=1000, -6.942*LN(AJ669)+107.59, IF(AND(AJ669&gt;1000, AJ669&lt;=5213),-36.304*LN(AJ669)+310.72, IF(AJ669&gt;5213, 10)))</f>
        <v>#VALUE!</v>
      </c>
      <c r="BQ669" s="0" t="e">
        <f aca="false">BF669^0.04*BG669^0.22*BH669^0.51*BI669^0.06*BP669^0.17</f>
        <v>#VALUE!</v>
      </c>
      <c r="BR669" s="0" t="e">
        <f aca="false">IF(BQ669&gt;=90, "Very Good", IF(BQ669&gt;=80, "Good", IF(BQ669&gt;=70, "Slightly Good", IF(BQ669&gt;=60, "Average", IF(BQ669&gt;=50, "Slightly Poor", IF(BQ669&gt;=40, "Poor", "Very Poor"))))))</f>
        <v>#VALUE!</v>
      </c>
      <c r="BT669" s="0" t="e">
        <f aca="false">9.81*LN(AH669)+30.6</f>
        <v>#VALUE!</v>
      </c>
      <c r="BU669" s="0" t="e">
        <f aca="false">IF(BT669&lt;30, "Clean water", IF(AND(BT669&gt;=30, BT669&lt;40), "Hypolimia", IF(AND(BT669&gt;=40,BT669&lt;50), "Mesotrophic", IF(AND(BT669&gt;=50, BT669&lt;70), "Eutrophic", IF(BT669&gt;70,"Hypertrophic")))))</f>
        <v>#VALUE!</v>
      </c>
      <c r="BW669" s="0" t="str">
        <f aca="false">IF(G669/H669&gt;=1, "PLS CHECK", "")</f>
        <v/>
      </c>
      <c r="BX669" s="0" t="str">
        <f aca="false">IF(AC669/J669&gt;=1, "PLS CHECK", "")</f>
        <v/>
      </c>
      <c r="BY669" s="0" t="str">
        <f aca="false">IF(AE669/J669&gt;=1, "PLS CHECK", "")</f>
        <v/>
      </c>
      <c r="BZ669" s="0" t="str">
        <f aca="false">IF(AD669/J669&gt;=1, "PLS CHECK", "")</f>
        <v/>
      </c>
      <c r="CA669" s="0" t="str">
        <f aca="false">IF(AF669/K669&gt;=1, "PLS CHECK", "")</f>
        <v/>
      </c>
      <c r="CB669" s="0" t="str">
        <f aca="false">IF(AG669/K669&gt;=1, "PLS CHECK", "")</f>
        <v/>
      </c>
    </row>
    <row r="670" customFormat="false" ht="12.5" hidden="false" customHeight="false" outlineLevel="0" collapsed="false">
      <c r="A670" s="0" t="n">
        <v>667</v>
      </c>
      <c r="B670" s="15" t="s">
        <v>111</v>
      </c>
      <c r="C670" s="16" t="s">
        <v>112</v>
      </c>
      <c r="D670" s="0" t="s">
        <v>162</v>
      </c>
      <c r="E670" s="37"/>
      <c r="F670" s="0" t="n">
        <v>11.1</v>
      </c>
      <c r="G670" s="0" t="n">
        <v>2.7</v>
      </c>
      <c r="H670" s="37"/>
      <c r="I670" s="0" t="n">
        <v>5</v>
      </c>
      <c r="J670" s="0" t="n">
        <v>6.259</v>
      </c>
      <c r="K670" s="0" t="n">
        <v>0.062</v>
      </c>
      <c r="L670" s="0" t="n">
        <v>2.4</v>
      </c>
      <c r="M670" s="0" t="n">
        <v>22.6</v>
      </c>
      <c r="N670" s="0" t="n">
        <v>0</v>
      </c>
      <c r="O670" s="0" t="n">
        <v>404</v>
      </c>
      <c r="P670" s="0" t="n">
        <v>15000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0</v>
      </c>
      <c r="V670" s="0" t="n">
        <v>0</v>
      </c>
      <c r="AC670" s="0" t="n">
        <v>6.113</v>
      </c>
      <c r="AD670" s="37"/>
      <c r="AE670" s="0" t="n">
        <v>5.648</v>
      </c>
      <c r="AF670" s="0" t="n">
        <v>0.043</v>
      </c>
      <c r="AG670" s="0" t="n">
        <v>0.031</v>
      </c>
      <c r="AH670" s="0" t="n">
        <v>21</v>
      </c>
      <c r="AJ670" s="0" t="n">
        <v>1300</v>
      </c>
      <c r="AP670" s="0" t="n">
        <v>0</v>
      </c>
      <c r="AY670" s="0" t="n">
        <v>0</v>
      </c>
      <c r="BF670" s="0" t="n">
        <f aca="false">IF(E670&lt;11,-3.6797*E670^2+48.115*E670-53.83,280.92*EXP(-0.2027*E670))</f>
        <v>-53.83</v>
      </c>
      <c r="BG670" s="0" t="n">
        <f aca="false">32.208*LN(F670)+21.438</f>
        <v>98.9608880487154</v>
      </c>
      <c r="BH670" s="0" t="n">
        <f aca="false">IF(G670&lt;=2, -10*G670+100, 88.958*EXP(-0.0755*G670))</f>
        <v>72.5527837174588</v>
      </c>
      <c r="BI670" s="0" t="n">
        <f aca="false">IF(I670&lt;=100, 0.0053*(I670)^2-1.0332*I670+100.76, 122.82*EXP(-0.0092*I670))</f>
        <v>95.7265</v>
      </c>
      <c r="BJ670" s="0" t="n">
        <f aca="false">IF(P670&lt;=1000, -6.942*LN(P670)+107.59, -36.304*LN(P670)+310.72)</f>
        <v>-38.3722021489821</v>
      </c>
      <c r="BK670" s="0" t="e">
        <f aca="false">BF670^0.04*BG670^0.22*BH670^0.51*BI670^0.06*BJ670^0.17</f>
        <v>#NUM!</v>
      </c>
      <c r="BL670" s="0" t="e">
        <f aca="false">IF(BK670&gt;=90, "Very Good", IF(BK670&gt;=80, "Good", IF(BK670&gt;=70, "Slightly Good", IF(BK670&gt;=60, "Average", IF(BK670&gt;=50, "Slightly Poor", IF(BK670&gt;=40, "Poor", "Very Poor"))))))</f>
        <v>#NUM!</v>
      </c>
      <c r="BM670" s="0" t="n">
        <f aca="false">IF(P670&lt;=1000, -6.942*LN(P670)+107.59, IF(AND(P670&gt;1000, P670&lt;=5213),-36.304*LN(P670)+310.72, IF(P670&gt;5213, 10)))</f>
        <v>10</v>
      </c>
      <c r="BN670" s="0" t="n">
        <f aca="false">BF670^0.04*BG670^0.22*BH670^0.51*BI670^0.06*BM670^0.17</f>
        <v>-55.7235113753536</v>
      </c>
      <c r="BO670" s="0" t="str">
        <f aca="false">IF(BN670&gt;=90, "Very Good", IF(BN670&gt;=80, "Good", IF(BN670&gt;=70, "Slightly Good", IF(BN670&gt;=60, "Average", IF(BN670&gt;=50, "Slightly Poor", IF(BN670&gt;=40, "Poor", "Very Poor"))))))</f>
        <v>Very Poor</v>
      </c>
      <c r="BP670" s="0" t="n">
        <f aca="false">IF(AJ670&lt;=1000, -6.942*LN(AJ670)+107.59, IF(AND(AJ670&gt;1000, AJ670&lt;=5213),-36.304*LN(AJ670)+310.72, IF(AJ670&gt;5213, 10)))</f>
        <v>50.4159800946047</v>
      </c>
      <c r="BQ670" s="0" t="n">
        <f aca="false">BF670^0.04*BG670^0.22*BH670^0.51*BI670^0.06*BP670^0.17</f>
        <v>-73.3626603550212</v>
      </c>
      <c r="BR670" s="0" t="str">
        <f aca="false">IF(BQ670&gt;=90, "Very Good", IF(BQ670&gt;=80, "Good", IF(BQ670&gt;=70, "Slightly Good", IF(BQ670&gt;=60, "Average", IF(BQ670&gt;=50, "Slightly Poor", IF(BQ670&gt;=40, "Poor", "Very Poor"))))))</f>
        <v>Very Poor</v>
      </c>
      <c r="BT670" s="0" t="n">
        <f aca="false">9.81*LN(AH670)+30.6</f>
        <v>60.4667651140668</v>
      </c>
      <c r="BU670" s="0" t="str">
        <f aca="false">IF(BT670&lt;30, "Clean water", IF(AND(BT670&gt;=30, BT670&lt;40), "Hypolimia", IF(AND(BT670&gt;=40,BT670&lt;50), "Mesotrophic", IF(AND(BT670&gt;=50, BT670&lt;70), "Eutrophic", IF(BT670&gt;70,"Hypertrophic")))))</f>
        <v>Eutrophic</v>
      </c>
      <c r="BW670" s="0" t="e">
        <f aca="false">IF(G670/H670&gt;=1, "PLS CHECK", "")</f>
        <v>#DIV/0!</v>
      </c>
      <c r="BX670" s="0" t="str">
        <f aca="false">IF(AC670/J670&gt;=1, "PLS CHECK", "")</f>
        <v/>
      </c>
      <c r="BY670" s="0" t="str">
        <f aca="false">IF(AE670/J670&gt;=1, "PLS CHECK", "")</f>
        <v/>
      </c>
      <c r="BZ670" s="0" t="str">
        <f aca="false">IF(AD670/J670&gt;=1, "PLS CHECK", "")</f>
        <v/>
      </c>
      <c r="CA670" s="0" t="str">
        <f aca="false">IF(AF670/K670&gt;=1, "PLS CHECK", "")</f>
        <v/>
      </c>
      <c r="CB670" s="0" t="str">
        <f aca="false">IF(AG670/K670&gt;=1, "PLS CHECK", "")</f>
        <v/>
      </c>
    </row>
    <row r="671" customFormat="false" ht="12.5" hidden="false" customHeight="false" outlineLevel="0" collapsed="false">
      <c r="A671" s="0" t="n">
        <v>668</v>
      </c>
      <c r="B671" s="15" t="s">
        <v>113</v>
      </c>
      <c r="C671" s="16" t="s">
        <v>114</v>
      </c>
      <c r="D671" s="0" t="s">
        <v>162</v>
      </c>
      <c r="E671" s="0" t="n">
        <v>7.8</v>
      </c>
      <c r="F671" s="0" t="n">
        <v>10.3</v>
      </c>
      <c r="G671" s="37"/>
      <c r="H671" s="0" t="n">
        <v>2.4</v>
      </c>
      <c r="I671" s="0" t="n">
        <v>3.8</v>
      </c>
      <c r="J671" s="0" t="n">
        <v>5.856</v>
      </c>
      <c r="K671" s="0" t="n">
        <v>0.035</v>
      </c>
      <c r="L671" s="0" t="n">
        <v>2.2</v>
      </c>
      <c r="M671" s="0" t="n">
        <v>22</v>
      </c>
      <c r="N671" s="0" t="n">
        <v>0</v>
      </c>
      <c r="O671" s="0" t="n">
        <v>458</v>
      </c>
      <c r="P671" s="0" t="n">
        <v>13000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V671" s="0" t="n">
        <v>0</v>
      </c>
      <c r="AC671" s="0" t="n">
        <v>5.599</v>
      </c>
      <c r="AD671" s="37"/>
      <c r="AE671" s="0" t="n">
        <v>5.375</v>
      </c>
      <c r="AF671" s="0" t="n">
        <v>0.019</v>
      </c>
      <c r="AG671" s="0" t="n">
        <v>0.008</v>
      </c>
      <c r="AH671" s="0" t="n">
        <v>17.9</v>
      </c>
      <c r="AJ671" s="0" t="n">
        <v>4000</v>
      </c>
      <c r="AP671" s="0" t="n">
        <v>0</v>
      </c>
      <c r="AY671" s="0" t="n">
        <v>0</v>
      </c>
      <c r="BF671" s="0" t="n">
        <f aca="false">IF(E671&lt;11,-3.6797*E671^2+48.115*E671-53.83,280.92*EXP(-0.2027*E671))</f>
        <v>97.5940520000001</v>
      </c>
      <c r="BG671" s="0" t="n">
        <f aca="false">32.208*LN(F671)+21.438</f>
        <v>96.5516905777479</v>
      </c>
      <c r="BH671" s="0" t="n">
        <f aca="false">IF(G671&lt;=2, -10*G671+100, 88.958*EXP(-0.0755*G671))</f>
        <v>100</v>
      </c>
      <c r="BI671" s="0" t="n">
        <f aca="false">IF(I671&lt;=100, 0.0053*(I671)^2-1.0332*I671+100.76, 122.82*EXP(-0.0092*I671))</f>
        <v>96.910372</v>
      </c>
      <c r="BJ671" s="0" t="n">
        <f aca="false">IF(P671&lt;=1000, -6.942*LN(P671)+107.59, -36.304*LN(P671)+310.72)</f>
        <v>-33.1770691214511</v>
      </c>
      <c r="BK671" s="0" t="e">
        <f aca="false">BF671^0.04*BG671^0.22*BH671^0.51*BI671^0.06*BJ671^0.17</f>
        <v>#NUM!</v>
      </c>
      <c r="BL671" s="0" t="e">
        <f aca="false">IF(BK671&gt;=90, "Very Good", IF(BK671&gt;=80, "Good", IF(BK671&gt;=70, "Slightly Good", IF(BK671&gt;=60, "Average", IF(BK671&gt;=50, "Slightly Poor", IF(BK671&gt;=40, "Poor", "Very Poor"))))))</f>
        <v>#NUM!</v>
      </c>
      <c r="BM671" s="0" t="n">
        <f aca="false">IF(P671&lt;=1000, -6.942*LN(P671)+107.59, IF(AND(P671&gt;1000, P671&lt;=5213),-36.304*LN(P671)+310.72, IF(P671&gt;5213, 10)))</f>
        <v>10</v>
      </c>
      <c r="BN671" s="0" t="n">
        <f aca="false">BF671^0.04*BG671^0.22*BH671^0.51*BI671^0.06*BM671^0.17</f>
        <v>66.8969509452404</v>
      </c>
      <c r="BO671" s="0" t="str">
        <f aca="false">IF(BN671&gt;=90, "Very Good", IF(BN671&gt;=80, "Good", IF(BN671&gt;=70, "Slightly Good", IF(BN671&gt;=60, "Average", IF(BN671&gt;=50, "Slightly Poor", IF(BN671&gt;=40, "Poor", "Very Poor"))))))</f>
        <v>Average</v>
      </c>
      <c r="BP671" s="0" t="n">
        <f aca="false">IF(AJ671&lt;=1000, -6.942*LN(AJ671)+107.59, IF(AND(AJ671&gt;1000, AJ671&lt;=5213),-36.304*LN(AJ671)+310.72, IF(AJ671&gt;5213, 10)))</f>
        <v>9.61282186573601</v>
      </c>
      <c r="BQ671" s="0" t="n">
        <f aca="false">BF671^0.04*BG671^0.22*BH671^0.51*BI671^0.06*BP671^0.17</f>
        <v>66.449386532643</v>
      </c>
      <c r="BR671" s="0" t="str">
        <f aca="false">IF(BQ671&gt;=90, "Very Good", IF(BQ671&gt;=80, "Good", IF(BQ671&gt;=70, "Slightly Good", IF(BQ671&gt;=60, "Average", IF(BQ671&gt;=50, "Slightly Poor", IF(BQ671&gt;=40, "Poor", "Very Poor"))))))</f>
        <v>Average</v>
      </c>
      <c r="BT671" s="0" t="n">
        <f aca="false">9.81*LN(AH671)+30.6</f>
        <v>58.8998949930262</v>
      </c>
      <c r="BU671" s="0" t="str">
        <f aca="false">IF(BT671&lt;30, "Clean water", IF(AND(BT671&gt;=30, BT671&lt;40), "Hypolimia", IF(AND(BT671&gt;=40,BT671&lt;50), "Mesotrophic", IF(AND(BT671&gt;=50, BT671&lt;70), "Eutrophic", IF(BT671&gt;70,"Hypertrophic")))))</f>
        <v>Eutrophic</v>
      </c>
      <c r="BW671" s="0" t="str">
        <f aca="false">IF(G671/H671&gt;=1, "PLS CHECK", "")</f>
        <v/>
      </c>
      <c r="BX671" s="0" t="str">
        <f aca="false">IF(AC671/J671&gt;=1, "PLS CHECK", "")</f>
        <v/>
      </c>
      <c r="BY671" s="0" t="str">
        <f aca="false">IF(AE671/J671&gt;=1, "PLS CHECK", "")</f>
        <v/>
      </c>
      <c r="BZ671" s="0" t="str">
        <f aca="false">IF(AD671/J671&gt;=1, "PLS CHECK", "")</f>
        <v/>
      </c>
      <c r="CA671" s="0" t="str">
        <f aca="false">IF(AF671/K671&gt;=1, "PLS CHECK", "")</f>
        <v/>
      </c>
      <c r="CB671" s="0" t="str">
        <f aca="false">IF(AG671/K671&gt;=1, "PLS CHECK", "")</f>
        <v/>
      </c>
    </row>
    <row r="672" customFormat="false" ht="12.5" hidden="false" customHeight="false" outlineLevel="0" collapsed="false">
      <c r="A672" s="0" t="n">
        <v>669</v>
      </c>
      <c r="B672" s="15" t="s">
        <v>115</v>
      </c>
      <c r="C672" s="16" t="s">
        <v>116</v>
      </c>
      <c r="D672" s="0" t="s">
        <v>162</v>
      </c>
      <c r="E672" s="37"/>
      <c r="F672" s="0" t="n">
        <v>7.6</v>
      </c>
      <c r="G672" s="37"/>
      <c r="H672" s="0" t="n">
        <v>3</v>
      </c>
      <c r="I672" s="0" t="n">
        <v>6.4</v>
      </c>
      <c r="J672" s="37"/>
      <c r="K672" s="0" t="n">
        <v>0.096</v>
      </c>
      <c r="L672" s="0" t="n">
        <v>3.5</v>
      </c>
      <c r="M672" s="0" t="n">
        <v>25.2</v>
      </c>
      <c r="N672" s="0" t="n">
        <v>0</v>
      </c>
      <c r="O672" s="0" t="n">
        <v>431</v>
      </c>
      <c r="P672" s="37"/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V672" s="0" t="n">
        <v>0</v>
      </c>
      <c r="AC672" s="37"/>
      <c r="AD672" s="0" t="n">
        <v>1.249</v>
      </c>
      <c r="AE672" s="37"/>
      <c r="AF672" s="0" t="n">
        <v>0.073</v>
      </c>
      <c r="AG672" s="0" t="n">
        <v>0.056</v>
      </c>
      <c r="AH672" s="0" t="n">
        <v>5.7</v>
      </c>
      <c r="AJ672" s="37"/>
      <c r="AP672" s="0" t="n">
        <v>0</v>
      </c>
      <c r="AY672" s="0" t="n">
        <v>0</v>
      </c>
      <c r="BF672" s="0" t="n">
        <f aca="false">IF(E672&lt;11,-3.6797*E672^2+48.115*E672-53.83,280.92*EXP(-0.2027*E672))</f>
        <v>-53.83</v>
      </c>
      <c r="BG672" s="0" t="n">
        <f aca="false">32.208*LN(F672)+21.438</f>
        <v>86.7605987487899</v>
      </c>
      <c r="BH672" s="0" t="n">
        <f aca="false">IF(G672&lt;=2, -10*G672+100, 88.958*EXP(-0.0755*G672))</f>
        <v>100</v>
      </c>
      <c r="BI672" s="0" t="n">
        <f aca="false">IF(I672&lt;=100, 0.0053*(I672)^2-1.0332*I672+100.76, 122.82*EXP(-0.0092*I672))</f>
        <v>94.364608</v>
      </c>
      <c r="BJ672" s="0" t="e">
        <f aca="false">IF(P672&lt;=1000, -6.942*LN(P672)+107.59, -36.304*LN(P672)+310.72)</f>
        <v>#VALUE!</v>
      </c>
      <c r="BK672" s="0" t="e">
        <f aca="false">BF672^0.04*BG672^0.22*BH672^0.51*BI672^0.06*BJ672^0.17</f>
        <v>#VALUE!</v>
      </c>
      <c r="BL672" s="0" t="e">
        <f aca="false">IF(BK672&gt;=90, "Very Good", IF(BK672&gt;=80, "Good", IF(BK672&gt;=70, "Slightly Good", IF(BK672&gt;=60, "Average", IF(BK672&gt;=50, "Slightly Poor", IF(BK672&gt;=40, "Poor", "Very Poor"))))))</f>
        <v>#VALUE!</v>
      </c>
      <c r="BM672" s="0" t="e">
        <f aca="false">IF(P672&lt;=1000, -6.942*LN(P672)+107.59, IF(AND(P672&gt;1000, P672&lt;=5213),-36.304*LN(P672)+310.72, IF(P672&gt;5213, 10)))</f>
        <v>#VALUE!</v>
      </c>
      <c r="BN672" s="0" t="e">
        <f aca="false">BF672^0.04*BG672^0.22*BH672^0.51*BI672^0.06*BM672^0.17</f>
        <v>#VALUE!</v>
      </c>
      <c r="BO672" s="0" t="e">
        <f aca="false">IF(BN672&gt;=90, "Very Good", IF(BN672&gt;=80, "Good", IF(BN672&gt;=70, "Slightly Good", IF(BN672&gt;=60, "Average", IF(BN672&gt;=50, "Slightly Poor", IF(BN672&gt;=40, "Poor", "Very Poor"))))))</f>
        <v>#VALUE!</v>
      </c>
      <c r="BP672" s="0" t="e">
        <f aca="false">IF(AJ672&lt;=1000, -6.942*LN(AJ672)+107.59, IF(AND(AJ672&gt;1000, AJ672&lt;=5213),-36.304*LN(AJ672)+310.72, IF(AJ672&gt;5213, 10)))</f>
        <v>#VALUE!</v>
      </c>
      <c r="BQ672" s="0" t="e">
        <f aca="false">BF672^0.04*BG672^0.22*BH672^0.51*BI672^0.06*BP672^0.17</f>
        <v>#VALUE!</v>
      </c>
      <c r="BR672" s="0" t="e">
        <f aca="false">IF(BQ672&gt;=90, "Very Good", IF(BQ672&gt;=80, "Good", IF(BQ672&gt;=70, "Slightly Good", IF(BQ672&gt;=60, "Average", IF(BQ672&gt;=50, "Slightly Poor", IF(BQ672&gt;=40, "Poor", "Very Poor"))))))</f>
        <v>#VALUE!</v>
      </c>
      <c r="BT672" s="0" t="n">
        <f aca="false">9.81*LN(AH672)+30.6</f>
        <v>47.6739731751854</v>
      </c>
      <c r="BU672" s="0" t="str">
        <f aca="false">IF(BT672&lt;30, "Clean water", IF(AND(BT672&gt;=30, BT672&lt;40), "Hypolimia", IF(AND(BT672&gt;=40,BT672&lt;50), "Mesotrophic", IF(AND(BT672&gt;=50, BT672&lt;70), "Eutrophic", IF(BT672&gt;70,"Hypertrophic")))))</f>
        <v>Mesotrophic</v>
      </c>
      <c r="BW672" s="0" t="str">
        <f aca="false">IF(G672/H672&gt;=1, "PLS CHECK", "")</f>
        <v/>
      </c>
      <c r="BX672" s="0" t="e">
        <f aca="false">IF(AC672/J672&gt;=1, "PLS CHECK", "")</f>
        <v>#DIV/0!</v>
      </c>
      <c r="BY672" s="0" t="e">
        <f aca="false">IF(AE672/J672&gt;=1, "PLS CHECK", "")</f>
        <v>#DIV/0!</v>
      </c>
      <c r="BZ672" s="0" t="e">
        <f aca="false">IF(AD672/J672&gt;=1, "PLS CHECK", "")</f>
        <v>#DIV/0!</v>
      </c>
      <c r="CA672" s="0" t="str">
        <f aca="false">IF(AF672/K672&gt;=1, "PLS CHECK", "")</f>
        <v/>
      </c>
      <c r="CB672" s="0" t="str">
        <f aca="false">IF(AG672/K672&gt;=1, "PLS CHECK", "")</f>
        <v/>
      </c>
    </row>
    <row r="673" customFormat="false" ht="12.5" hidden="false" customHeight="false" outlineLevel="0" collapsed="false">
      <c r="A673" s="0" t="n">
        <v>670</v>
      </c>
      <c r="B673" s="15" t="s">
        <v>117</v>
      </c>
      <c r="C673" s="16" t="s">
        <v>118</v>
      </c>
      <c r="D673" s="0" t="s">
        <v>162</v>
      </c>
      <c r="E673" s="0" t="n">
        <v>7.6</v>
      </c>
      <c r="F673" s="0" t="n">
        <v>9.1</v>
      </c>
      <c r="G673" s="37"/>
      <c r="H673" s="37"/>
      <c r="I673" s="0" t="n">
        <v>1.6</v>
      </c>
      <c r="J673" s="37"/>
      <c r="K673" s="37"/>
      <c r="L673" s="37"/>
      <c r="M673" s="0" t="n">
        <v>22.4</v>
      </c>
      <c r="N673" s="0" t="n">
        <v>0</v>
      </c>
      <c r="O673" s="37"/>
      <c r="P673" s="37"/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V673" s="0" t="n">
        <v>0</v>
      </c>
      <c r="AC673" s="0" t="n">
        <v>2.166</v>
      </c>
      <c r="AD673" s="37"/>
      <c r="AE673" s="0" t="n">
        <v>1.927</v>
      </c>
      <c r="AF673" s="37"/>
      <c r="AG673" s="37"/>
      <c r="AH673" s="0" t="n">
        <v>1.1</v>
      </c>
      <c r="AJ673" s="0" t="n">
        <v>14</v>
      </c>
      <c r="AP673" s="0" t="n">
        <v>0</v>
      </c>
      <c r="AY673" s="0" t="n">
        <v>0</v>
      </c>
      <c r="BF673" s="0" t="n">
        <f aca="false">IF(E673&lt;11,-3.6797*E673^2+48.115*E673-53.83,280.92*EXP(-0.2027*E673))</f>
        <v>99.304528</v>
      </c>
      <c r="BG673" s="0" t="n">
        <f aca="false">32.208*LN(F673)+21.438</f>
        <v>92.5621023107425</v>
      </c>
      <c r="BH673" s="0" t="n">
        <f aca="false">IF(G673&lt;=2, -10*G673+100, 88.958*EXP(-0.0755*G673))</f>
        <v>100</v>
      </c>
      <c r="BI673" s="0" t="n">
        <f aca="false">IF(I673&lt;=100, 0.0053*(I673)^2-1.0332*I673+100.76, 122.82*EXP(-0.0092*I673))</f>
        <v>99.120448</v>
      </c>
      <c r="BJ673" s="0" t="e">
        <f aca="false">IF(P673&lt;=1000, -6.942*LN(P673)+107.59, -36.304*LN(P673)+310.72)</f>
        <v>#VALUE!</v>
      </c>
      <c r="BK673" s="0" t="e">
        <f aca="false">BF673^0.04*BG673^0.22*BH673^0.51*BI673^0.06*BJ673^0.17</f>
        <v>#VALUE!</v>
      </c>
      <c r="BL673" s="0" t="e">
        <f aca="false">IF(BK673&gt;=90, "Very Good", IF(BK673&gt;=80, "Good", IF(BK673&gt;=70, "Slightly Good", IF(BK673&gt;=60, "Average", IF(BK673&gt;=50, "Slightly Poor", IF(BK673&gt;=40, "Poor", "Very Poor"))))))</f>
        <v>#VALUE!</v>
      </c>
      <c r="BM673" s="0" t="e">
        <f aca="false">IF(P673&lt;=1000, -6.942*LN(P673)+107.59, IF(AND(P673&gt;1000, P673&lt;=5213),-36.304*LN(P673)+310.72, IF(P673&gt;5213, 10)))</f>
        <v>#VALUE!</v>
      </c>
      <c r="BN673" s="0" t="e">
        <f aca="false">BF673^0.04*BG673^0.22*BH673^0.51*BI673^0.06*BM673^0.17</f>
        <v>#VALUE!</v>
      </c>
      <c r="BO673" s="0" t="e">
        <f aca="false">IF(BN673&gt;=90, "Very Good", IF(BN673&gt;=80, "Good", IF(BN673&gt;=70, "Slightly Good", IF(BN673&gt;=60, "Average", IF(BN673&gt;=50, "Slightly Poor", IF(BN673&gt;=40, "Poor", "Very Poor"))))))</f>
        <v>#VALUE!</v>
      </c>
      <c r="BP673" s="0" t="n">
        <f aca="false">IF(AJ673&lt;=1000, -6.942*LN(AJ673)+107.59, IF(AND(AJ673&gt;1000, AJ673&lt;=5213),-36.304*LN(AJ673)+310.72, IF(AJ673&gt;5213, 10)))</f>
        <v>89.2696640178109</v>
      </c>
      <c r="BQ673" s="0" t="n">
        <f aca="false">BF673^0.04*BG673^0.22*BH673^0.51*BI673^0.06*BP673^0.17</f>
        <v>96.3570569201597</v>
      </c>
      <c r="BR673" s="0" t="str">
        <f aca="false">IF(BQ673&gt;=90, "Very Good", IF(BQ673&gt;=80, "Good", IF(BQ673&gt;=70, "Slightly Good", IF(BQ673&gt;=60, "Average", IF(BQ673&gt;=50, "Slightly Poor", IF(BQ673&gt;=40, "Poor", "Very Poor"))))))</f>
        <v>Very Good</v>
      </c>
      <c r="BT673" s="0" t="n">
        <f aca="false">9.81*LN(AH673)+30.6</f>
        <v>31.5349928638804</v>
      </c>
      <c r="BU673" s="0" t="str">
        <f aca="false">IF(BT673&lt;30, "Clean water", IF(AND(BT673&gt;=30, BT673&lt;40), "Hypolimia", IF(AND(BT673&gt;=40,BT673&lt;50), "Mesotrophic", IF(AND(BT673&gt;=50, BT673&lt;70), "Eutrophic", IF(BT673&gt;70,"Hypertrophic")))))</f>
        <v>Hypolimia</v>
      </c>
      <c r="BW673" s="0" t="e">
        <f aca="false">IF(G673/H673&gt;=1, "PLS CHECK", "")</f>
        <v>#DIV/0!</v>
      </c>
      <c r="BX673" s="0" t="e">
        <f aca="false">IF(AC673/J673&gt;=1, "PLS CHECK", "")</f>
        <v>#DIV/0!</v>
      </c>
      <c r="BY673" s="0" t="e">
        <f aca="false">IF(AE673/J673&gt;=1, "PLS CHECK", "")</f>
        <v>#DIV/0!</v>
      </c>
      <c r="BZ673" s="0" t="e">
        <f aca="false">IF(AD673/J673&gt;=1, "PLS CHECK", "")</f>
        <v>#DIV/0!</v>
      </c>
      <c r="CA673" s="0" t="e">
        <f aca="false">IF(AF673/K673&gt;=1, "PLS CHECK", "")</f>
        <v>#DIV/0!</v>
      </c>
      <c r="CB673" s="0" t="e">
        <f aca="false">IF(AG673/K673&gt;=1, "PLS CHECK", "")</f>
        <v>#DIV/0!</v>
      </c>
    </row>
    <row r="674" customFormat="false" ht="12.5" hidden="false" customHeight="false" outlineLevel="0" collapsed="false">
      <c r="A674" s="0" t="n">
        <v>671</v>
      </c>
      <c r="B674" s="15" t="s">
        <v>119</v>
      </c>
      <c r="C674" s="16" t="s">
        <v>120</v>
      </c>
      <c r="D674" s="0" t="s">
        <v>162</v>
      </c>
      <c r="E674" s="0" t="n">
        <v>8.3</v>
      </c>
      <c r="F674" s="0" t="n">
        <v>10.1</v>
      </c>
      <c r="G674" s="0" t="n">
        <v>0.8</v>
      </c>
      <c r="H674" s="37"/>
      <c r="I674" s="37"/>
      <c r="J674" s="0" t="n">
        <v>2.38</v>
      </c>
      <c r="K674" s="0" t="n">
        <v>0.023</v>
      </c>
      <c r="L674" s="37"/>
      <c r="M674" s="0" t="n">
        <v>23.7</v>
      </c>
      <c r="N674" s="0" t="n">
        <v>0</v>
      </c>
      <c r="O674" s="37"/>
      <c r="P674" s="0" t="n">
        <v>4800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V674" s="0" t="n">
        <v>0</v>
      </c>
      <c r="AC674" s="0" t="n">
        <v>2.344</v>
      </c>
      <c r="AD674" s="37"/>
      <c r="AE674" s="0" t="n">
        <v>1.99</v>
      </c>
      <c r="AF674" s="0" t="n">
        <v>0.014</v>
      </c>
      <c r="AG674" s="0" t="n">
        <v>0.009</v>
      </c>
      <c r="AH674" s="0" t="n">
        <v>2.2</v>
      </c>
      <c r="AJ674" s="0" t="n">
        <v>800</v>
      </c>
      <c r="AP674" s="0" t="n">
        <v>0</v>
      </c>
      <c r="AY674" s="0" t="n">
        <v>0</v>
      </c>
      <c r="BF674" s="0" t="n">
        <f aca="false">IF(E674&lt;11,-3.6797*E674^2+48.115*E674-53.83,280.92*EXP(-0.2027*E674))</f>
        <v>92.029967</v>
      </c>
      <c r="BG674" s="0" t="n">
        <f aca="false">32.208*LN(F674)+21.438</f>
        <v>95.9201409312711</v>
      </c>
      <c r="BH674" s="0" t="n">
        <f aca="false">IF(G674&lt;=2, -10*G674+100, 88.958*EXP(-0.0755*G674))</f>
        <v>92</v>
      </c>
      <c r="BI674" s="0" t="n">
        <f aca="false">IF(I674&lt;=100, 0.0053*(I674)^2-1.0332*I674+100.76, 122.82*EXP(-0.0092*I674))</f>
        <v>100.76</v>
      </c>
      <c r="BJ674" s="0" t="n">
        <f aca="false">IF(P674&lt;=1000, -6.942*LN(P674)+107.59, -36.304*LN(P674)+310.72)</f>
        <v>2.99382006788824</v>
      </c>
      <c r="BK674" s="0" t="n">
        <f aca="false">BF674^0.04*BG674^0.22*BH674^0.51*BI674^0.06*BJ674^0.17</f>
        <v>52.1512566919135</v>
      </c>
      <c r="BL674" s="0" t="str">
        <f aca="false">IF(BK674&gt;=90, "Very Good", IF(BK674&gt;=80, "Good", IF(BK674&gt;=70, "Slightly Good", IF(BK674&gt;=60, "Average", IF(BK674&gt;=50, "Slightly Poor", IF(BK674&gt;=40, "Poor", "Very Poor"))))))</f>
        <v>Slightly Poor</v>
      </c>
      <c r="BM674" s="0" t="n">
        <f aca="false">IF(P674&lt;=1000, -6.942*LN(P674)+107.59, IF(AND(P674&gt;1000, P674&lt;=5213),-36.304*LN(P674)+310.72, IF(P674&gt;5213, 10)))</f>
        <v>2.99382006788824</v>
      </c>
      <c r="BN674" s="0" t="n">
        <f aca="false">BF674^0.04*BG674^0.22*BH674^0.51*BI674^0.06*BM674^0.17</f>
        <v>52.1512566919135</v>
      </c>
      <c r="BO674" s="0" t="str">
        <f aca="false">IF(BN674&gt;=90, "Very Good", IF(BN674&gt;=80, "Good", IF(BN674&gt;=70, "Slightly Good", IF(BN674&gt;=60, "Average", IF(BN674&gt;=50, "Slightly Poor", IF(BN674&gt;=40, "Poor", "Very Poor"))))))</f>
        <v>Slightly Poor</v>
      </c>
      <c r="BP674" s="0" t="n">
        <f aca="false">IF(AJ674&lt;=1000, -6.942*LN(AJ674)+107.59, IF(AND(AJ674&gt;1000, AJ674&lt;=5213),-36.304*LN(AJ674)+310.72, IF(AJ674&gt;5213, 10)))</f>
        <v>61.1854253865293</v>
      </c>
      <c r="BQ674" s="0" t="n">
        <f aca="false">BF674^0.04*BG674^0.22*BH674^0.51*BI674^0.06*BP674^0.17</f>
        <v>87.1036927324747</v>
      </c>
      <c r="BR674" s="0" t="str">
        <f aca="false">IF(BQ674&gt;=90, "Very Good", IF(BQ674&gt;=80, "Good", IF(BQ674&gt;=70, "Slightly Good", IF(BQ674&gt;=60, "Average", IF(BQ674&gt;=50, "Slightly Poor", IF(BQ674&gt;=40, "Poor", "Very Poor"))))))</f>
        <v>Good</v>
      </c>
      <c r="BT674" s="0" t="n">
        <f aca="false">9.81*LN(AH674)+30.6</f>
        <v>38.3347667051735</v>
      </c>
      <c r="BU674" s="0" t="str">
        <f aca="false">IF(BT674&lt;30, "Clean water", IF(AND(BT674&gt;=30, BT674&lt;40), "Hypolimia", IF(AND(BT674&gt;=40,BT674&lt;50), "Mesotrophic", IF(AND(BT674&gt;=50, BT674&lt;70), "Eutrophic", IF(BT674&gt;70,"Hypertrophic")))))</f>
        <v>Hypolimia</v>
      </c>
      <c r="BW674" s="0" t="e">
        <f aca="false">IF(G674/H674&gt;=1, "PLS CHECK", "")</f>
        <v>#DIV/0!</v>
      </c>
      <c r="BX674" s="0" t="str">
        <f aca="false">IF(AC674/J674&gt;=1, "PLS CHECK", "")</f>
        <v/>
      </c>
      <c r="BY674" s="0" t="str">
        <f aca="false">IF(AE674/J674&gt;=1, "PLS CHECK", "")</f>
        <v/>
      </c>
      <c r="BZ674" s="0" t="str">
        <f aca="false">IF(AD674/J674&gt;=1, "PLS CHECK", "")</f>
        <v/>
      </c>
      <c r="CA674" s="0" t="str">
        <f aca="false">IF(AF674/K674&gt;=1, "PLS CHECK", "")</f>
        <v/>
      </c>
      <c r="CB674" s="0" t="str">
        <f aca="false">IF(AG674/K674&gt;=1, "PLS CHECK", "")</f>
        <v/>
      </c>
    </row>
    <row r="675" customFormat="false" ht="12.5" hidden="false" customHeight="false" outlineLevel="0" collapsed="false">
      <c r="A675" s="0" t="n">
        <v>672</v>
      </c>
      <c r="B675" s="15" t="s">
        <v>121</v>
      </c>
      <c r="C675" s="16" t="s">
        <v>122</v>
      </c>
      <c r="D675" s="0" t="s">
        <v>162</v>
      </c>
      <c r="E675" s="37"/>
      <c r="F675" s="0" t="n">
        <v>11.8</v>
      </c>
      <c r="G675" s="0" t="n">
        <v>1.7</v>
      </c>
      <c r="H675" s="37"/>
      <c r="I675" s="0" t="n">
        <v>4</v>
      </c>
      <c r="J675" s="0" t="n">
        <v>3.048</v>
      </c>
      <c r="K675" s="0" t="n">
        <v>0.041</v>
      </c>
      <c r="L675" s="0" t="n">
        <v>1.5</v>
      </c>
      <c r="M675" s="0" t="n">
        <v>24</v>
      </c>
      <c r="N675" s="0" t="n">
        <v>0</v>
      </c>
      <c r="O675" s="0" t="n">
        <v>198</v>
      </c>
      <c r="P675" s="0" t="n">
        <v>16000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V675" s="0" t="n">
        <v>0</v>
      </c>
      <c r="AC675" s="0" t="n">
        <v>3</v>
      </c>
      <c r="AD675" s="0" t="n">
        <v>0.023</v>
      </c>
      <c r="AE675" s="0" t="n">
        <v>2.613</v>
      </c>
      <c r="AF675" s="0" t="n">
        <v>0.036</v>
      </c>
      <c r="AG675" s="0" t="n">
        <v>0.029</v>
      </c>
      <c r="AH675" s="0" t="n">
        <v>9.9</v>
      </c>
      <c r="AJ675" s="0" t="n">
        <v>450</v>
      </c>
      <c r="AP675" s="0" t="n">
        <v>0</v>
      </c>
      <c r="AY675" s="0" t="n">
        <v>0</v>
      </c>
      <c r="BF675" s="0" t="n">
        <f aca="false">IF(E675&lt;11,-3.6797*E675^2+48.115*E675-53.83,280.92*EXP(-0.2027*E675))</f>
        <v>-53.83</v>
      </c>
      <c r="BG675" s="0" t="n">
        <f aca="false">32.208*LN(F675)+21.438</f>
        <v>100.930549709638</v>
      </c>
      <c r="BH675" s="0" t="n">
        <f aca="false">IF(G675&lt;=2, -10*G675+100, 88.958*EXP(-0.0755*G675))</f>
        <v>83</v>
      </c>
      <c r="BI675" s="0" t="n">
        <f aca="false">IF(I675&lt;=100, 0.0053*(I675)^2-1.0332*I675+100.76, 122.82*EXP(-0.0092*I675))</f>
        <v>96.712</v>
      </c>
      <c r="BJ675" s="0" t="n">
        <f aca="false">IF(P675&lt;=1000, -6.942*LN(P675)+107.59, -36.304*LN(P675)+310.72)</f>
        <v>-40.7152086203605</v>
      </c>
      <c r="BK675" s="0" t="e">
        <f aca="false">BF675^0.04*BG675^0.22*BH675^0.51*BI675^0.06*BJ675^0.17</f>
        <v>#NUM!</v>
      </c>
      <c r="BL675" s="0" t="e">
        <f aca="false">IF(BK675&gt;=90, "Very Good", IF(BK675&gt;=80, "Good", IF(BK675&gt;=70, "Slightly Good", IF(BK675&gt;=60, "Average", IF(BK675&gt;=50, "Slightly Poor", IF(BK675&gt;=40, "Poor", "Very Poor"))))))</f>
        <v>#NUM!</v>
      </c>
      <c r="BM675" s="0" t="n">
        <f aca="false">IF(P675&lt;=1000, -6.942*LN(P675)+107.59, IF(AND(P675&gt;1000, P675&lt;=5213),-36.304*LN(P675)+310.72, IF(P675&gt;5213, 10)))</f>
        <v>10</v>
      </c>
      <c r="BN675" s="0" t="n">
        <f aca="false">BF675^0.04*BG675^0.22*BH675^0.51*BI675^0.06*BM675^0.17</f>
        <v>-59.9769814607565</v>
      </c>
      <c r="BO675" s="0" t="str">
        <f aca="false">IF(BN675&gt;=90, "Very Good", IF(BN675&gt;=80, "Good", IF(BN675&gt;=70, "Slightly Good", IF(BN675&gt;=60, "Average", IF(BN675&gt;=50, "Slightly Poor", IF(BN675&gt;=40, "Poor", "Very Poor"))))))</f>
        <v>Very Poor</v>
      </c>
      <c r="BP675" s="0" t="n">
        <f aca="false">IF(AJ675&lt;=1000, -6.942*LN(AJ675)+107.59, IF(AND(AJ675&gt;1000, AJ675&lt;=5213),-36.304*LN(AJ675)+310.72, IF(AJ675&gt;5213, 10)))</f>
        <v>65.1796032804498</v>
      </c>
      <c r="BQ675" s="0" t="n">
        <f aca="false">BF675^0.04*BG675^0.22*BH675^0.51*BI675^0.06*BP675^0.17</f>
        <v>-82.4866366524728</v>
      </c>
      <c r="BR675" s="0" t="str">
        <f aca="false">IF(BQ675&gt;=90, "Very Good", IF(BQ675&gt;=80, "Good", IF(BQ675&gt;=70, "Slightly Good", IF(BQ675&gt;=60, "Average", IF(BQ675&gt;=50, "Slightly Poor", IF(BQ675&gt;=40, "Poor", "Very Poor"))))))</f>
        <v>Very Poor</v>
      </c>
      <c r="BT675" s="0" t="n">
        <f aca="false">9.81*LN(AH675)+30.6</f>
        <v>53.0897659675487</v>
      </c>
      <c r="BU675" s="0" t="str">
        <f aca="false">IF(BT675&lt;30, "Clean water", IF(AND(BT675&gt;=30, BT675&lt;40), "Hypolimia", IF(AND(BT675&gt;=40,BT675&lt;50), "Mesotrophic", IF(AND(BT675&gt;=50, BT675&lt;70), "Eutrophic", IF(BT675&gt;70,"Hypertrophic")))))</f>
        <v>Eutrophic</v>
      </c>
      <c r="BW675" s="0" t="e">
        <f aca="false">IF(G675/H675&gt;=1, "PLS CHECK", "")</f>
        <v>#DIV/0!</v>
      </c>
      <c r="BX675" s="0" t="str">
        <f aca="false">IF(AC675/J675&gt;=1, "PLS CHECK", "")</f>
        <v/>
      </c>
      <c r="BY675" s="0" t="str">
        <f aca="false">IF(AE675/J675&gt;=1, "PLS CHECK", "")</f>
        <v/>
      </c>
      <c r="BZ675" s="0" t="str">
        <f aca="false">IF(AD675/J675&gt;=1, "PLS CHECK", "")</f>
        <v/>
      </c>
      <c r="CA675" s="0" t="str">
        <f aca="false">IF(AF675/K675&gt;=1, "PLS CHECK", "")</f>
        <v/>
      </c>
      <c r="CB675" s="0" t="str">
        <f aca="false">IF(AG675/K675&gt;=1, "PLS CHECK", "")</f>
        <v/>
      </c>
    </row>
    <row r="676" customFormat="false" ht="12.5" hidden="false" customHeight="false" outlineLevel="0" collapsed="false">
      <c r="A676" s="0" t="n">
        <v>673</v>
      </c>
      <c r="B676" s="15" t="s">
        <v>140</v>
      </c>
      <c r="C676" s="16" t="s">
        <v>141</v>
      </c>
      <c r="D676" s="0" t="s">
        <v>162</v>
      </c>
      <c r="E676" s="0" t="n">
        <v>8.1</v>
      </c>
      <c r="F676" s="0" t="n">
        <v>8.7</v>
      </c>
      <c r="G676" s="0" t="n">
        <v>2.5</v>
      </c>
      <c r="H676" s="0" t="n">
        <v>4.8</v>
      </c>
      <c r="I676" s="0" t="n">
        <v>2.5</v>
      </c>
      <c r="J676" s="0" t="n">
        <v>4.035</v>
      </c>
      <c r="K676" s="0" t="n">
        <v>0.178</v>
      </c>
      <c r="L676" s="0" t="n">
        <v>2.7</v>
      </c>
      <c r="M676" s="0" t="n">
        <v>23.7</v>
      </c>
      <c r="O676" s="37"/>
      <c r="BD676" s="0" t="n">
        <v>0.061</v>
      </c>
      <c r="BF676" s="0" t="n">
        <f aca="false">IF(E676&lt;11,-3.6797*E676^2+48.115*E676-53.83,280.92*EXP(-0.2027*E676))</f>
        <v>94.476383</v>
      </c>
      <c r="BG676" s="0" t="n">
        <f aca="false">32.208*LN(F676)+21.438</f>
        <v>91.1143080104746</v>
      </c>
      <c r="BH676" s="0" t="n">
        <f aca="false">IF(G676&lt;=2, -10*G676+100, 88.958*EXP(-0.0755*G676))</f>
        <v>73.6566439219523</v>
      </c>
      <c r="BI676" s="0" t="n">
        <f aca="false">IF(I676&lt;=100, 0.0053*(I676)^2-1.0332*I676+100.76, 122.82*EXP(-0.0092*I676))</f>
        <v>98.210125</v>
      </c>
      <c r="BJ676" s="0" t="e">
        <f aca="false">IF(P676&lt;=1000, -6.942*LN(P676)+107.59, -36.304*LN(P676)+310.72)</f>
        <v>#VALUE!</v>
      </c>
      <c r="BK676" s="0" t="e">
        <f aca="false">BF676^0.04*BG676^0.22*BH676^0.51*BI676^0.06*BJ676^0.17</f>
        <v>#VALUE!</v>
      </c>
      <c r="BL676" s="0" t="e">
        <f aca="false">IF(BK676&gt;=90, "Very Good", IF(BK676&gt;=80, "Good", IF(BK676&gt;=70, "Slightly Good", IF(BK676&gt;=60, "Average", IF(BK676&gt;=50, "Slightly Poor", IF(BK676&gt;=40, "Poor", "Very Poor"))))))</f>
        <v>#VALUE!</v>
      </c>
      <c r="BM676" s="0" t="e">
        <f aca="false">IF(P676&lt;=1000, -6.942*LN(P676)+107.59, IF(AND(P676&gt;1000, P676&lt;=5213),-36.304*LN(P676)+310.72, IF(P676&gt;5213, 10)))</f>
        <v>#VALUE!</v>
      </c>
      <c r="BN676" s="0" t="e">
        <f aca="false">BF676^0.04*BG676^0.22*BH676^0.51*BI676^0.06*BM676^0.17</f>
        <v>#VALUE!</v>
      </c>
      <c r="BO676" s="0" t="e">
        <f aca="false">IF(BN676&gt;=90, "Very Good", IF(BN676&gt;=80, "Good", IF(BN676&gt;=70, "Slightly Good", IF(BN676&gt;=60, "Average", IF(BN676&gt;=50, "Slightly Poor", IF(BN676&gt;=40, "Poor", "Very Poor"))))))</f>
        <v>#VALUE!</v>
      </c>
      <c r="BP676" s="0" t="e">
        <f aca="false">IF(AJ676&lt;=1000, -6.942*LN(AJ676)+107.59, IF(AND(AJ676&gt;1000, AJ676&lt;=5213),-36.304*LN(AJ676)+310.72, IF(AJ676&gt;5213, 10)))</f>
        <v>#VALUE!</v>
      </c>
      <c r="BQ676" s="0" t="e">
        <f aca="false">BF676^0.04*BG676^0.22*BH676^0.51*BI676^0.06*BP676^0.17</f>
        <v>#VALUE!</v>
      </c>
      <c r="BR676" s="0" t="e">
        <f aca="false">IF(BQ676&gt;=90, "Very Good", IF(BQ676&gt;=80, "Good", IF(BQ676&gt;=70, "Slightly Good", IF(BQ676&gt;=60, "Average", IF(BQ676&gt;=50, "Slightly Poor", IF(BQ676&gt;=40, "Poor", "Very Poor"))))))</f>
        <v>#VALUE!</v>
      </c>
      <c r="BT676" s="0" t="e">
        <f aca="false">9.81*LN(AH676)+30.6</f>
        <v>#VALUE!</v>
      </c>
      <c r="BU676" s="0" t="e">
        <f aca="false">IF(BT676&lt;30, "Clean water", IF(AND(BT676&gt;=30, BT676&lt;40), "Hypolimia", IF(AND(BT676&gt;=40,BT676&lt;50), "Mesotrophic", IF(AND(BT676&gt;=50, BT676&lt;70), "Eutrophic", IF(BT676&gt;70,"Hypertrophic")))))</f>
        <v>#VALUE!</v>
      </c>
      <c r="BW676" s="0" t="str">
        <f aca="false">IF(G676/H676&gt;=1, "PLS CHECK", "")</f>
        <v/>
      </c>
      <c r="BX676" s="0" t="str">
        <f aca="false">IF(AC676/J676&gt;=1, "PLS CHECK", "")</f>
        <v/>
      </c>
      <c r="BY676" s="0" t="str">
        <f aca="false">IF(AE676/J676&gt;=1, "PLS CHECK", "")</f>
        <v/>
      </c>
      <c r="BZ676" s="0" t="str">
        <f aca="false">IF(AD676/J676&gt;=1, "PLS CHECK", "")</f>
        <v/>
      </c>
      <c r="CA676" s="0" t="str">
        <f aca="false">IF(AF676/K676&gt;=1, "PLS CHECK", "")</f>
        <v/>
      </c>
      <c r="CB676" s="0" t="str">
        <f aca="false">IF(AG676/K676&gt;=1, "PLS CHECK", "")</f>
        <v/>
      </c>
    </row>
    <row r="677" customFormat="false" ht="12.5" hidden="false" customHeight="false" outlineLevel="0" collapsed="false">
      <c r="A677" s="0" t="n">
        <v>674</v>
      </c>
      <c r="B677" s="15" t="s">
        <v>123</v>
      </c>
      <c r="C677" s="16" t="s">
        <v>124</v>
      </c>
      <c r="D677" s="0" t="s">
        <v>162</v>
      </c>
      <c r="E677" s="37"/>
      <c r="F677" s="37"/>
      <c r="G677" s="0" t="n">
        <v>2.5</v>
      </c>
      <c r="H677" s="0" t="n">
        <v>2.9</v>
      </c>
      <c r="I677" s="0" t="n">
        <v>5</v>
      </c>
      <c r="J677" s="0" t="n">
        <v>8.336</v>
      </c>
      <c r="K677" s="0" t="n">
        <v>0.137</v>
      </c>
      <c r="L677" s="0" t="n">
        <v>3.6</v>
      </c>
      <c r="M677" s="0" t="n">
        <v>24.1</v>
      </c>
      <c r="N677" s="0" t="n">
        <v>0</v>
      </c>
      <c r="O677" s="0" t="n">
        <v>554</v>
      </c>
      <c r="P677" s="0" t="n">
        <v>10000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V677" s="0" t="n">
        <v>0</v>
      </c>
      <c r="AC677" s="0" t="n">
        <v>8.093</v>
      </c>
      <c r="AD677" s="0" t="n">
        <v>1.437</v>
      </c>
      <c r="AE677" s="0" t="n">
        <v>5.701</v>
      </c>
      <c r="AF677" s="0" t="n">
        <v>0.109</v>
      </c>
      <c r="AG677" s="37"/>
      <c r="AH677" s="0" t="n">
        <v>5.8</v>
      </c>
      <c r="AJ677" s="0" t="n">
        <v>1000</v>
      </c>
      <c r="AP677" s="0" t="n">
        <v>0</v>
      </c>
      <c r="AY677" s="0" t="n">
        <v>0</v>
      </c>
      <c r="BF677" s="0" t="n">
        <f aca="false">IF(E677&lt;11,-3.6797*E677^2+48.115*E677-53.83,280.92*EXP(-0.2027*E677))</f>
        <v>-53.83</v>
      </c>
      <c r="BG677" s="0" t="e">
        <f aca="false">32.208*LN(F677)+21.438</f>
        <v>#VALUE!</v>
      </c>
      <c r="BH677" s="0" t="n">
        <f aca="false">IF(G677&lt;=2, -10*G677+100, 88.958*EXP(-0.0755*G677))</f>
        <v>73.6566439219523</v>
      </c>
      <c r="BI677" s="0" t="n">
        <f aca="false">IF(I677&lt;=100, 0.0053*(I677)^2-1.0332*I677+100.76, 122.82*EXP(-0.0092*I677))</f>
        <v>95.7265</v>
      </c>
      <c r="BJ677" s="0" t="n">
        <f aca="false">IF(P677&lt;=1000, -6.942*LN(P677)+107.59, -36.304*LN(P677)+310.72)</f>
        <v>-23.6521968642234</v>
      </c>
      <c r="BK677" s="0" t="e">
        <f aca="false">BF677^0.04*BG677^0.22*BH677^0.51*BI677^0.06*BJ677^0.17</f>
        <v>#VALUE!</v>
      </c>
      <c r="BL677" s="0" t="e">
        <f aca="false">IF(BK677&gt;=90, "Very Good", IF(BK677&gt;=80, "Good", IF(BK677&gt;=70, "Slightly Good", IF(BK677&gt;=60, "Average", IF(BK677&gt;=50, "Slightly Poor", IF(BK677&gt;=40, "Poor", "Very Poor"))))))</f>
        <v>#VALUE!</v>
      </c>
      <c r="BM677" s="0" t="n">
        <f aca="false">IF(P677&lt;=1000, -6.942*LN(P677)+107.59, IF(AND(P677&gt;1000, P677&lt;=5213),-36.304*LN(P677)+310.72, IF(P677&gt;5213, 10)))</f>
        <v>10</v>
      </c>
      <c r="BN677" s="0" t="e">
        <f aca="false">BF677^0.04*BG677^0.22*BH677^0.51*BI677^0.06*BM677^0.17</f>
        <v>#VALUE!</v>
      </c>
      <c r="BO677" s="0" t="e">
        <f aca="false">IF(BN677&gt;=90, "Very Good", IF(BN677&gt;=80, "Good", IF(BN677&gt;=70, "Slightly Good", IF(BN677&gt;=60, "Average", IF(BN677&gt;=50, "Slightly Poor", IF(BN677&gt;=40, "Poor", "Very Poor"))))))</f>
        <v>#VALUE!</v>
      </c>
      <c r="BP677" s="0" t="n">
        <f aca="false">IF(AJ677&lt;=1000, -6.942*LN(AJ677)+107.59, IF(AND(AJ677&gt;1000, AJ677&lt;=5213),-36.304*LN(AJ677)+310.72, IF(AJ677&gt;5213, 10)))</f>
        <v>59.636362853306</v>
      </c>
      <c r="BQ677" s="0" t="e">
        <f aca="false">BF677^0.04*BG677^0.22*BH677^0.51*BI677^0.06*BP677^0.17</f>
        <v>#VALUE!</v>
      </c>
      <c r="BR677" s="0" t="e">
        <f aca="false">IF(BQ677&gt;=90, "Very Good", IF(BQ677&gt;=80, "Good", IF(BQ677&gt;=70, "Slightly Good", IF(BQ677&gt;=60, "Average", IF(BQ677&gt;=50, "Slightly Poor", IF(BQ677&gt;=40, "Poor", "Very Poor"))))))</f>
        <v>#VALUE!</v>
      </c>
      <c r="BT677" s="0" t="n">
        <f aca="false">9.81*LN(AH677)+30.6</f>
        <v>47.8445861711888</v>
      </c>
      <c r="BU677" s="0" t="str">
        <f aca="false">IF(BT677&lt;30, "Clean water", IF(AND(BT677&gt;=30, BT677&lt;40), "Hypolimia", IF(AND(BT677&gt;=40,BT677&lt;50), "Mesotrophic", IF(AND(BT677&gt;=50, BT677&lt;70), "Eutrophic", IF(BT677&gt;70,"Hypertrophic")))))</f>
        <v>Mesotrophic</v>
      </c>
      <c r="BW677" s="0" t="str">
        <f aca="false">IF(G677/H677&gt;=1, "PLS CHECK", "")</f>
        <v/>
      </c>
      <c r="BX677" s="0" t="str">
        <f aca="false">IF(AC677/J677&gt;=1, "PLS CHECK", "")</f>
        <v/>
      </c>
      <c r="BY677" s="0" t="str">
        <f aca="false">IF(AE677/J677&gt;=1, "PLS CHECK", "")</f>
        <v/>
      </c>
      <c r="BZ677" s="0" t="str">
        <f aca="false">IF(AD677/J677&gt;=1, "PLS CHECK", "")</f>
        <v/>
      </c>
      <c r="CA677" s="0" t="str">
        <f aca="false">IF(AF677/K677&gt;=1, "PLS CHECK", "")</f>
        <v/>
      </c>
      <c r="CB677" s="0" t="str">
        <f aca="false">IF(AG677/K677&gt;=1, "PLS CHECK", "")</f>
        <v/>
      </c>
    </row>
    <row r="678" customFormat="false" ht="12.5" hidden="false" customHeight="false" outlineLevel="0" collapsed="false">
      <c r="A678" s="0" t="n">
        <v>675</v>
      </c>
      <c r="B678" s="15" t="s">
        <v>125</v>
      </c>
      <c r="C678" s="16" t="s">
        <v>126</v>
      </c>
      <c r="D678" s="0" t="s">
        <v>162</v>
      </c>
      <c r="E678" s="0" t="n">
        <v>7.8</v>
      </c>
      <c r="F678" s="0" t="n">
        <v>8.7</v>
      </c>
      <c r="G678" s="0" t="n">
        <v>1.6</v>
      </c>
      <c r="H678" s="37"/>
      <c r="I678" s="0" t="n">
        <v>4.8</v>
      </c>
      <c r="J678" s="0" t="n">
        <v>6.515</v>
      </c>
      <c r="K678" s="0" t="n">
        <v>0.049</v>
      </c>
      <c r="L678" s="0" t="n">
        <v>1.7</v>
      </c>
      <c r="M678" s="0" t="n">
        <v>21.1</v>
      </c>
      <c r="N678" s="0" t="n">
        <v>0</v>
      </c>
      <c r="O678" s="0" t="n">
        <v>502</v>
      </c>
      <c r="P678" s="0" t="n">
        <v>11000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V678" s="0" t="n">
        <v>0</v>
      </c>
      <c r="AC678" s="0" t="n">
        <v>6.163</v>
      </c>
      <c r="AD678" s="0" t="n">
        <v>0.57</v>
      </c>
      <c r="AE678" s="0" t="n">
        <v>4.947</v>
      </c>
      <c r="AF678" s="0" t="n">
        <v>0.039</v>
      </c>
      <c r="AG678" s="0" t="n">
        <v>0.029</v>
      </c>
      <c r="AH678" s="0" t="n">
        <v>7.6</v>
      </c>
      <c r="AJ678" s="0" t="n">
        <v>900</v>
      </c>
      <c r="AP678" s="0" t="n">
        <v>0</v>
      </c>
      <c r="AY678" s="0" t="n">
        <v>0</v>
      </c>
      <c r="BF678" s="0" t="n">
        <f aca="false">IF(E678&lt;11,-3.6797*E678^2+48.115*E678-53.83,280.92*EXP(-0.2027*E678))</f>
        <v>97.5940520000001</v>
      </c>
      <c r="BG678" s="0" t="n">
        <f aca="false">32.208*LN(F678)+21.438</f>
        <v>91.1143080104746</v>
      </c>
      <c r="BH678" s="0" t="n">
        <f aca="false">IF(G678&lt;=2, -10*G678+100, 88.958*EXP(-0.0755*G678))</f>
        <v>84</v>
      </c>
      <c r="BI678" s="0" t="n">
        <f aca="false">IF(I678&lt;=100, 0.0053*(I678)^2-1.0332*I678+100.76, 122.82*EXP(-0.0092*I678))</f>
        <v>95.922752</v>
      </c>
      <c r="BJ678" s="0" t="n">
        <f aca="false">IF(P678&lt;=1000, -6.942*LN(P678)+107.59, -36.304*LN(P678)+310.72)</f>
        <v>-27.1123376318395</v>
      </c>
      <c r="BK678" s="0" t="e">
        <f aca="false">BF678^0.04*BG678^0.22*BH678^0.51*BI678^0.06*BJ678^0.17</f>
        <v>#NUM!</v>
      </c>
      <c r="BL678" s="0" t="e">
        <f aca="false">IF(BK678&gt;=90, "Very Good", IF(BK678&gt;=80, "Good", IF(BK678&gt;=70, "Slightly Good", IF(BK678&gt;=60, "Average", IF(BK678&gt;=50, "Slightly Poor", IF(BK678&gt;=40, "Poor", "Very Poor"))))))</f>
        <v>#NUM!</v>
      </c>
      <c r="BM678" s="0" t="n">
        <f aca="false">IF(P678&lt;=1000, -6.942*LN(P678)+107.59, IF(AND(P678&gt;1000, P678&lt;=5213),-36.304*LN(P678)+310.72, IF(P678&gt;5213, 10)))</f>
        <v>10</v>
      </c>
      <c r="BN678" s="0" t="n">
        <f aca="false">BF678^0.04*BG678^0.22*BH678^0.51*BI678^0.06*BM678^0.17</f>
        <v>60.3925983936001</v>
      </c>
      <c r="BO678" s="0" t="str">
        <f aca="false">IF(BN678&gt;=90, "Very Good", IF(BN678&gt;=80, "Good", IF(BN678&gt;=70, "Slightly Good", IF(BN678&gt;=60, "Average", IF(BN678&gt;=50, "Slightly Poor", IF(BN678&gt;=40, "Poor", "Very Poor"))))))</f>
        <v>Average</v>
      </c>
      <c r="BP678" s="0" t="n">
        <f aca="false">IF(AJ678&lt;=1000, -6.942*LN(AJ678)+107.59, IF(AND(AJ678&gt;1000, AJ678&lt;=5213),-36.304*LN(AJ678)+310.72, IF(AJ678&gt;5213, 10)))</f>
        <v>60.3677755530026</v>
      </c>
      <c r="BQ678" s="0" t="n">
        <f aca="false">BF678^0.04*BG678^0.22*BH678^0.51*BI678^0.06*BP678^0.17</f>
        <v>81.9823937758754</v>
      </c>
      <c r="BR678" s="0" t="str">
        <f aca="false">IF(BQ678&gt;=90, "Very Good", IF(BQ678&gt;=80, "Good", IF(BQ678&gt;=70, "Slightly Good", IF(BQ678&gt;=60, "Average", IF(BQ678&gt;=50, "Slightly Poor", IF(BQ678&gt;=40, "Poor", "Very Poor"))))))</f>
        <v>Good</v>
      </c>
      <c r="BT678" s="0" t="n">
        <f aca="false">9.81*LN(AH678)+30.6</f>
        <v>50.4961343059373</v>
      </c>
      <c r="BU678" s="0" t="str">
        <f aca="false">IF(BT678&lt;30, "Clean water", IF(AND(BT678&gt;=30, BT678&lt;40), "Hypolimia", IF(AND(BT678&gt;=40,BT678&lt;50), "Mesotrophic", IF(AND(BT678&gt;=50, BT678&lt;70), "Eutrophic", IF(BT678&gt;70,"Hypertrophic")))))</f>
        <v>Eutrophic</v>
      </c>
      <c r="BW678" s="0" t="e">
        <f aca="false">IF(G678/H678&gt;=1, "PLS CHECK", "")</f>
        <v>#DIV/0!</v>
      </c>
      <c r="BX678" s="0" t="str">
        <f aca="false">IF(AC678/J678&gt;=1, "PLS CHECK", "")</f>
        <v/>
      </c>
      <c r="BY678" s="0" t="str">
        <f aca="false">IF(AE678/J678&gt;=1, "PLS CHECK", "")</f>
        <v/>
      </c>
      <c r="BZ678" s="0" t="str">
        <f aca="false">IF(AD678/J678&gt;=1, "PLS CHECK", "")</f>
        <v/>
      </c>
      <c r="CA678" s="0" t="str">
        <f aca="false">IF(AF678/K678&gt;=1, "PLS CHECK", "")</f>
        <v/>
      </c>
      <c r="CB678" s="0" t="str">
        <f aca="false">IF(AG678/K678&gt;=1, "PLS CHECK", "")</f>
        <v/>
      </c>
    </row>
    <row r="679" customFormat="false" ht="12.5" hidden="false" customHeight="false" outlineLevel="0" collapsed="false">
      <c r="A679" s="0" t="n">
        <v>676</v>
      </c>
      <c r="B679" s="15" t="s">
        <v>72</v>
      </c>
      <c r="C679" s="16" t="s">
        <v>73</v>
      </c>
      <c r="D679" s="0" t="s">
        <v>163</v>
      </c>
      <c r="E679" s="37"/>
      <c r="F679" s="0" t="n">
        <v>9.2</v>
      </c>
      <c r="G679" s="0" t="n">
        <v>1.1</v>
      </c>
      <c r="H679" s="0" t="n">
        <v>5.2</v>
      </c>
      <c r="I679" s="37"/>
      <c r="J679" s="0" t="n">
        <v>3.613</v>
      </c>
      <c r="K679" s="0" t="n">
        <v>0.109</v>
      </c>
      <c r="L679" s="0" t="n">
        <v>2.8</v>
      </c>
      <c r="M679" s="0" t="n">
        <v>18.8</v>
      </c>
      <c r="N679" s="0" t="n">
        <v>0</v>
      </c>
      <c r="O679" s="0" t="n">
        <v>300</v>
      </c>
      <c r="P679" s="0" t="n">
        <v>15700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V679" s="0" t="n">
        <v>0</v>
      </c>
      <c r="AC679" s="0" t="n">
        <v>3.474</v>
      </c>
      <c r="AD679" s="0" t="n">
        <v>0.043</v>
      </c>
      <c r="AE679" s="0" t="n">
        <v>3.017</v>
      </c>
      <c r="AF679" s="0" t="n">
        <v>0.026</v>
      </c>
      <c r="AG679" s="0" t="n">
        <v>0.016</v>
      </c>
      <c r="AH679" s="37"/>
      <c r="AJ679" s="0" t="n">
        <v>76</v>
      </c>
      <c r="AP679" s="0" t="n">
        <v>0</v>
      </c>
      <c r="AY679" s="0" t="n">
        <v>0</v>
      </c>
      <c r="BA679" s="0" t="n">
        <v>0</v>
      </c>
      <c r="BF679" s="0" t="n">
        <f aca="false">IF(E679&lt;11,-3.6797*E679^2+48.115*E679-53.83,280.92*EXP(-0.2027*E679))</f>
        <v>-53.83</v>
      </c>
      <c r="BG679" s="0" t="n">
        <f aca="false">32.208*LN(F679)+21.438</f>
        <v>92.9141058144433</v>
      </c>
      <c r="BH679" s="0" t="n">
        <f aca="false">IF(G679&lt;=2, -10*G679+100, 88.958*EXP(-0.0755*G679))</f>
        <v>89</v>
      </c>
      <c r="BI679" s="0" t="n">
        <f aca="false">IF(I679&lt;=100, 0.0053*(I679)^2-1.0332*I679+100.76, 122.82*EXP(-0.0092*I679))</f>
        <v>100.76</v>
      </c>
      <c r="BJ679" s="0" t="n">
        <f aca="false">IF(P679&lt;=1000, -6.942*LN(P679)+107.59, -36.304*LN(P679)+310.72)</f>
        <v>-40.0280461494767</v>
      </c>
      <c r="BK679" s="0" t="e">
        <f aca="false">BF679^0.04*BG679^0.22*BH679^0.51*BI679^0.06*BJ679^0.17</f>
        <v>#NUM!</v>
      </c>
      <c r="BL679" s="0" t="e">
        <f aca="false">IF(BK679&gt;=90, "Very Good", IF(BK679&gt;=80, "Good", IF(BK679&gt;=70, "Slightly Good", IF(BK679&gt;=60, "Average", IF(BK679&gt;=50, "Slightly Poor", IF(BK679&gt;=40, "Poor", "Very Poor"))))))</f>
        <v>#NUM!</v>
      </c>
      <c r="BM679" s="0" t="n">
        <f aca="false">IF(P679&lt;=1000, -6.942*LN(P679)+107.59, IF(AND(P679&gt;1000, P679&lt;=5213),-36.304*LN(P679)+310.72, IF(P679&gt;5213, 10)))</f>
        <v>10</v>
      </c>
      <c r="BN679" s="0" t="n">
        <f aca="false">BF679^0.04*BG679^0.22*BH679^0.51*BI679^0.06*BM679^0.17</f>
        <v>-61.1793884537905</v>
      </c>
      <c r="BO679" s="0" t="str">
        <f aca="false">IF(BN679&gt;=90, "Very Good", IF(BN679&gt;=80, "Good", IF(BN679&gt;=70, "Slightly Good", IF(BN679&gt;=60, "Average", IF(BN679&gt;=50, "Slightly Poor", IF(BN679&gt;=40, "Poor", "Very Poor"))))))</f>
        <v>Very Poor</v>
      </c>
      <c r="BP679" s="0" t="n">
        <f aca="false">IF(AJ679&lt;=1000, -6.942*LN(AJ679)+107.59, IF(AND(AJ679&gt;1000, AJ679&lt;=5213),-36.304*LN(AJ679)+310.72, IF(AJ679&gt;5213, 10)))</f>
        <v>77.5260491517323</v>
      </c>
      <c r="BQ679" s="0" t="n">
        <f aca="false">BF679^0.04*BG679^0.22*BH679^0.51*BI679^0.06*BP679^0.17</f>
        <v>-86.6585129579576</v>
      </c>
      <c r="BR679" s="0" t="str">
        <f aca="false">IF(BQ679&gt;=90, "Very Good", IF(BQ679&gt;=80, "Good", IF(BQ679&gt;=70, "Slightly Good", IF(BQ679&gt;=60, "Average", IF(BQ679&gt;=50, "Slightly Poor", IF(BQ679&gt;=40, "Poor", "Very Poor"))))))</f>
        <v>Very Poor</v>
      </c>
      <c r="BT679" s="0" t="e">
        <f aca="false">9.81*LN(AH679)+30.6</f>
        <v>#VALUE!</v>
      </c>
      <c r="BU679" s="0" t="e">
        <f aca="false">IF(BT679&lt;30, "Clean water", IF(AND(BT679&gt;=30, BT679&lt;40), "Hypolimia", IF(AND(BT679&gt;=40,BT679&lt;50), "Mesotrophic", IF(AND(BT679&gt;=50, BT679&lt;70), "Eutrophic", IF(BT679&gt;70,"Hypertrophic")))))</f>
        <v>#VALUE!</v>
      </c>
      <c r="BW679" s="0" t="str">
        <f aca="false">IF(G679/H679&gt;=1, "PLS CHECK", "")</f>
        <v/>
      </c>
      <c r="BX679" s="0" t="str">
        <f aca="false">IF(AC679/J679&gt;=1, "PLS CHECK", "")</f>
        <v/>
      </c>
      <c r="BY679" s="0" t="str">
        <f aca="false">IF(AE679/J679&gt;=1, "PLS CHECK", "")</f>
        <v/>
      </c>
      <c r="BZ679" s="0" t="str">
        <f aca="false">IF(AD679/J679&gt;=1, "PLS CHECK", "")</f>
        <v/>
      </c>
      <c r="CA679" s="0" t="str">
        <f aca="false">IF(AF679/K679&gt;=1, "PLS CHECK", "")</f>
        <v/>
      </c>
      <c r="CB679" s="0" t="str">
        <f aca="false">IF(AG679/K679&gt;=1, "PLS CHECK", "")</f>
        <v/>
      </c>
    </row>
    <row r="680" customFormat="false" ht="12.5" hidden="false" customHeight="false" outlineLevel="0" collapsed="false">
      <c r="A680" s="0" t="n">
        <v>677</v>
      </c>
      <c r="B680" s="15" t="s">
        <v>131</v>
      </c>
      <c r="C680" s="16" t="s">
        <v>132</v>
      </c>
      <c r="D680" s="0" t="s">
        <v>163</v>
      </c>
      <c r="E680" s="0" t="n">
        <v>8.1</v>
      </c>
      <c r="F680" s="0" t="n">
        <v>11.1</v>
      </c>
      <c r="G680" s="0" t="n">
        <v>2.2</v>
      </c>
      <c r="H680" s="0" t="n">
        <v>4.8</v>
      </c>
      <c r="I680" s="0" t="n">
        <v>7.5</v>
      </c>
      <c r="J680" s="0" t="n">
        <v>2.327</v>
      </c>
      <c r="K680" s="0" t="n">
        <v>0.047</v>
      </c>
      <c r="L680" s="0" t="n">
        <v>2.9</v>
      </c>
      <c r="M680" s="0" t="n">
        <v>18.4</v>
      </c>
      <c r="O680" s="0" t="n">
        <v>638</v>
      </c>
      <c r="BD680" s="0" t="n">
        <v>0.018</v>
      </c>
      <c r="BF680" s="0" t="n">
        <f aca="false">IF(E680&lt;11,-3.6797*E680^2+48.115*E680-53.83,280.92*EXP(-0.2027*E680))</f>
        <v>94.476383</v>
      </c>
      <c r="BG680" s="0" t="n">
        <f aca="false">32.208*LN(F680)+21.438</f>
        <v>98.9608880487154</v>
      </c>
      <c r="BH680" s="0" t="n">
        <f aca="false">IF(G680&lt;=2, -10*G680+100, 88.958*EXP(-0.0755*G680))</f>
        <v>75.3440041238757</v>
      </c>
      <c r="BI680" s="0" t="n">
        <f aca="false">IF(I680&lt;=100, 0.0053*(I680)^2-1.0332*I680+100.76, 122.82*EXP(-0.0092*I680))</f>
        <v>93.309125</v>
      </c>
      <c r="BJ680" s="0" t="e">
        <f aca="false">IF(P680&lt;=1000, -6.942*LN(P680)+107.59, -36.304*LN(P680)+310.72)</f>
        <v>#VALUE!</v>
      </c>
      <c r="BK680" s="0" t="e">
        <f aca="false">BF680^0.04*BG680^0.22*BH680^0.51*BI680^0.06*BJ680^0.17</f>
        <v>#VALUE!</v>
      </c>
      <c r="BL680" s="0" t="e">
        <f aca="false">IF(BK680&gt;=90, "Very Good", IF(BK680&gt;=80, "Good", IF(BK680&gt;=70, "Slightly Good", IF(BK680&gt;=60, "Average", IF(BK680&gt;=50, "Slightly Poor", IF(BK680&gt;=40, "Poor", "Very Poor"))))))</f>
        <v>#VALUE!</v>
      </c>
      <c r="BM680" s="0" t="e">
        <f aca="false">IF(P680&lt;=1000, -6.942*LN(P680)+107.59, IF(AND(P680&gt;1000, P680&lt;=5213),-36.304*LN(P680)+310.72, IF(P680&gt;5213, 10)))</f>
        <v>#VALUE!</v>
      </c>
      <c r="BN680" s="0" t="e">
        <f aca="false">BF680^0.04*BG680^0.22*BH680^0.51*BI680^0.06*BM680^0.17</f>
        <v>#VALUE!</v>
      </c>
      <c r="BO680" s="0" t="e">
        <f aca="false">IF(BN680&gt;=90, "Very Good", IF(BN680&gt;=80, "Good", IF(BN680&gt;=70, "Slightly Good", IF(BN680&gt;=60, "Average", IF(BN680&gt;=50, "Slightly Poor", IF(BN680&gt;=40, "Poor", "Very Poor"))))))</f>
        <v>#VALUE!</v>
      </c>
      <c r="BP680" s="0" t="e">
        <f aca="false">IF(AJ680&lt;=1000, -6.942*LN(AJ680)+107.59, IF(AND(AJ680&gt;1000, AJ680&lt;=5213),-36.304*LN(AJ680)+310.72, IF(AJ680&gt;5213, 10)))</f>
        <v>#VALUE!</v>
      </c>
      <c r="BQ680" s="0" t="e">
        <f aca="false">BF680^0.04*BG680^0.22*BH680^0.51*BI680^0.06*BP680^0.17</f>
        <v>#VALUE!</v>
      </c>
      <c r="BR680" s="0" t="e">
        <f aca="false">IF(BQ680&gt;=90, "Very Good", IF(BQ680&gt;=80, "Good", IF(BQ680&gt;=70, "Slightly Good", IF(BQ680&gt;=60, "Average", IF(BQ680&gt;=50, "Slightly Poor", IF(BQ680&gt;=40, "Poor", "Very Poor"))))))</f>
        <v>#VALUE!</v>
      </c>
      <c r="BT680" s="0" t="e">
        <f aca="false">9.81*LN(AH680)+30.6</f>
        <v>#VALUE!</v>
      </c>
      <c r="BU680" s="0" t="e">
        <f aca="false">IF(BT680&lt;30, "Clean water", IF(AND(BT680&gt;=30, BT680&lt;40), "Hypolimia", IF(AND(BT680&gt;=40,BT680&lt;50), "Mesotrophic", IF(AND(BT680&gt;=50, BT680&lt;70), "Eutrophic", IF(BT680&gt;70,"Hypertrophic")))))</f>
        <v>#VALUE!</v>
      </c>
      <c r="BW680" s="0" t="str">
        <f aca="false">IF(G680/H680&gt;=1, "PLS CHECK", "")</f>
        <v/>
      </c>
      <c r="BX680" s="0" t="str">
        <f aca="false">IF(AC680/J680&gt;=1, "PLS CHECK", "")</f>
        <v/>
      </c>
      <c r="BY680" s="0" t="str">
        <f aca="false">IF(AE680/J680&gt;=1, "PLS CHECK", "")</f>
        <v/>
      </c>
      <c r="BZ680" s="0" t="str">
        <f aca="false">IF(AD680/J680&gt;=1, "PLS CHECK", "")</f>
        <v/>
      </c>
      <c r="CA680" s="0" t="str">
        <f aca="false">IF(AF680/K680&gt;=1, "PLS CHECK", "")</f>
        <v/>
      </c>
      <c r="CB680" s="0" t="str">
        <f aca="false">IF(AG680/K680&gt;=1, "PLS CHECK", "")</f>
        <v/>
      </c>
    </row>
    <row r="681" customFormat="false" ht="12.5" hidden="false" customHeight="false" outlineLevel="0" collapsed="false">
      <c r="A681" s="0" t="n">
        <v>678</v>
      </c>
      <c r="B681" s="15" t="s">
        <v>75</v>
      </c>
      <c r="C681" s="16" t="s">
        <v>76</v>
      </c>
      <c r="D681" s="0" t="s">
        <v>163</v>
      </c>
      <c r="E681" s="0" t="n">
        <v>7.9</v>
      </c>
      <c r="F681" s="0" t="n">
        <v>9.1</v>
      </c>
      <c r="G681" s="0" t="n">
        <v>0.9</v>
      </c>
      <c r="H681" s="0" t="n">
        <v>3.6</v>
      </c>
      <c r="I681" s="0" t="n">
        <v>7</v>
      </c>
      <c r="J681" s="0" t="n">
        <v>3.348</v>
      </c>
      <c r="K681" s="0" t="n">
        <v>0.06</v>
      </c>
      <c r="L681" s="0" t="n">
        <v>1.7</v>
      </c>
      <c r="M681" s="0" t="n">
        <v>16.6</v>
      </c>
      <c r="N681" s="0" t="n">
        <v>0</v>
      </c>
      <c r="O681" s="37"/>
      <c r="P681" s="0" t="n">
        <v>12000</v>
      </c>
      <c r="AC681" s="0" t="n">
        <v>3.263</v>
      </c>
      <c r="AD681" s="0" t="n">
        <v>0.05</v>
      </c>
      <c r="AE681" s="0" t="n">
        <v>2.662</v>
      </c>
      <c r="AF681" s="0" t="n">
        <v>0.047</v>
      </c>
      <c r="AG681" s="0" t="n">
        <v>0.04</v>
      </c>
      <c r="AH681" s="0" t="n">
        <v>9.7</v>
      </c>
      <c r="AJ681" s="0" t="n">
        <v>210</v>
      </c>
      <c r="BF681" s="0" t="n">
        <f aca="false">IF(E681&lt;11,-3.6797*E681^2+48.115*E681-53.83,280.92*EXP(-0.2027*E681))</f>
        <v>96.6284230000001</v>
      </c>
      <c r="BG681" s="0" t="n">
        <f aca="false">32.208*LN(F681)+21.438</f>
        <v>92.5621023107425</v>
      </c>
      <c r="BH681" s="0" t="n">
        <f aca="false">IF(G681&lt;=2, -10*G681+100, 88.958*EXP(-0.0755*G681))</f>
        <v>91</v>
      </c>
      <c r="BI681" s="0" t="n">
        <f aca="false">IF(I681&lt;=100, 0.0053*(I681)^2-1.0332*I681+100.76, 122.82*EXP(-0.0092*I681))</f>
        <v>93.7873</v>
      </c>
      <c r="BJ681" s="0" t="n">
        <f aca="false">IF(P681&lt;=1000, -6.942*LN(P681)+107.59, -36.304*LN(P681)+310.72)</f>
        <v>-30.271198662071</v>
      </c>
      <c r="BK681" s="0" t="e">
        <f aca="false">BF681^0.04*BG681^0.22*BH681^0.51*BI681^0.06*BJ681^0.17</f>
        <v>#NUM!</v>
      </c>
      <c r="BL681" s="0" t="e">
        <f aca="false">IF(BK681&gt;=90, "Very Good", IF(BK681&gt;=80, "Good", IF(BK681&gt;=70, "Slightly Good", IF(BK681&gt;=60, "Average", IF(BK681&gt;=50, "Slightly Poor", IF(BK681&gt;=40, "Poor", "Very Poor"))))))</f>
        <v>#NUM!</v>
      </c>
      <c r="BM681" s="0" t="n">
        <f aca="false">IF(P681&lt;=1000, -6.942*LN(P681)+107.59, IF(AND(P681&gt;1000, P681&lt;=5213),-36.304*LN(P681)+310.72, IF(P681&gt;5213, 10)))</f>
        <v>10</v>
      </c>
      <c r="BN681" s="0" t="n">
        <f aca="false">BF681^0.04*BG681^0.22*BH681^0.51*BI681^0.06*BM681^0.17</f>
        <v>63.0172219663179</v>
      </c>
      <c r="BO681" s="0" t="str">
        <f aca="false">IF(BN681&gt;=90, "Very Good", IF(BN681&gt;=80, "Good", IF(BN681&gt;=70, "Slightly Good", IF(BN681&gt;=60, "Average", IF(BN681&gt;=50, "Slightly Poor", IF(BN681&gt;=40, "Poor", "Very Poor"))))))</f>
        <v>Average</v>
      </c>
      <c r="BP681" s="0" t="n">
        <f aca="false">IF(AJ681&lt;=1000, -6.942*LN(AJ681)+107.59, IF(AND(AJ681&gt;1000, AJ681&lt;=5213),-36.304*LN(AJ681)+310.72, IF(AJ681&gt;5213, 10)))</f>
        <v>70.4703795217593</v>
      </c>
      <c r="BQ681" s="0" t="n">
        <f aca="false">BF681^0.04*BG681^0.22*BH681^0.51*BI681^0.06*BP681^0.17</f>
        <v>87.8254487879245</v>
      </c>
      <c r="BR681" s="0" t="str">
        <f aca="false">IF(BQ681&gt;=90, "Very Good", IF(BQ681&gt;=80, "Good", IF(BQ681&gt;=70, "Slightly Good", IF(BQ681&gt;=60, "Average", IF(BQ681&gt;=50, "Slightly Poor", IF(BQ681&gt;=40, "Poor", "Very Poor"))))))</f>
        <v>Good</v>
      </c>
      <c r="BT681" s="0" t="n">
        <f aca="false">9.81*LN(AH681)+30.6</f>
        <v>52.8895549368466</v>
      </c>
      <c r="BU681" s="0" t="str">
        <f aca="false">IF(BT681&lt;30, "Clean water", IF(AND(BT681&gt;=30, BT681&lt;40), "Hypolimia", IF(AND(BT681&gt;=40,BT681&lt;50), "Mesotrophic", IF(AND(BT681&gt;=50, BT681&lt;70), "Eutrophic", IF(BT681&gt;70,"Hypertrophic")))))</f>
        <v>Eutrophic</v>
      </c>
      <c r="BW681" s="0" t="str">
        <f aca="false">IF(G681/H681&gt;=1, "PLS CHECK", "")</f>
        <v/>
      </c>
      <c r="BX681" s="0" t="str">
        <f aca="false">IF(AC681/J681&gt;=1, "PLS CHECK", "")</f>
        <v/>
      </c>
      <c r="BY681" s="0" t="str">
        <f aca="false">IF(AE681/J681&gt;=1, "PLS CHECK", "")</f>
        <v/>
      </c>
      <c r="BZ681" s="0" t="str">
        <f aca="false">IF(AD681/J681&gt;=1, "PLS CHECK", "")</f>
        <v/>
      </c>
      <c r="CA681" s="0" t="str">
        <f aca="false">IF(AF681/K681&gt;=1, "PLS CHECK", "")</f>
        <v/>
      </c>
      <c r="CB681" s="0" t="str">
        <f aca="false">IF(AG681/K681&gt;=1, "PLS CHECK", "")</f>
        <v/>
      </c>
    </row>
    <row r="682" customFormat="false" ht="12.5" hidden="false" customHeight="false" outlineLevel="0" collapsed="false">
      <c r="A682" s="0" t="n">
        <v>679</v>
      </c>
      <c r="B682" s="15" t="s">
        <v>77</v>
      </c>
      <c r="C682" s="16" t="s">
        <v>78</v>
      </c>
      <c r="D682" s="0" t="s">
        <v>163</v>
      </c>
      <c r="E682" s="0" t="n">
        <v>8.2</v>
      </c>
      <c r="F682" s="0" t="n">
        <v>10</v>
      </c>
      <c r="G682" s="0" t="n">
        <v>1.5</v>
      </c>
      <c r="H682" s="0" t="n">
        <v>4</v>
      </c>
      <c r="I682" s="0" t="n">
        <v>5</v>
      </c>
      <c r="J682" s="0" t="n">
        <v>2.93</v>
      </c>
      <c r="K682" s="0" t="n">
        <v>0.038</v>
      </c>
      <c r="L682" s="0" t="n">
        <v>2.2</v>
      </c>
      <c r="M682" s="0" t="n">
        <v>18.6</v>
      </c>
      <c r="N682" s="0" t="n">
        <v>0</v>
      </c>
      <c r="O682" s="0" t="n">
        <v>200</v>
      </c>
      <c r="P682" s="0" t="n">
        <v>3000</v>
      </c>
      <c r="AC682" s="0" t="n">
        <v>2.513</v>
      </c>
      <c r="AD682" s="0" t="n">
        <v>0.042</v>
      </c>
      <c r="AE682" s="0" t="n">
        <v>1.974</v>
      </c>
      <c r="AF682" s="0" t="n">
        <v>0.018</v>
      </c>
      <c r="AG682" s="0" t="n">
        <v>0.004</v>
      </c>
      <c r="AH682" s="0" t="n">
        <v>11</v>
      </c>
      <c r="AJ682" s="0" t="n">
        <v>790</v>
      </c>
      <c r="BD682" s="0" t="n">
        <v>138.169</v>
      </c>
      <c r="BF682" s="0" t="n">
        <f aca="false">IF(E682&lt;11,-3.6797*E682^2+48.115*E682-53.83,280.92*EXP(-0.2027*E682))</f>
        <v>93.289972</v>
      </c>
      <c r="BG682" s="0" t="n">
        <f aca="false">32.208*LN(F682)+21.438</f>
        <v>95.5996606751522</v>
      </c>
      <c r="BH682" s="0" t="n">
        <f aca="false">IF(G682&lt;=2, -10*G682+100, 88.958*EXP(-0.0755*G682))</f>
        <v>85</v>
      </c>
      <c r="BI682" s="0" t="n">
        <f aca="false">IF(I682&lt;=100, 0.0053*(I682)^2-1.0332*I682+100.76, 122.82*EXP(-0.0092*I682))</f>
        <v>95.7265</v>
      </c>
      <c r="BJ682" s="0" t="n">
        <f aca="false">IF(P682&lt;=1000, -6.942*LN(P682)+107.59, -36.304*LN(P682)+310.72)</f>
        <v>20.0568318240255</v>
      </c>
      <c r="BK682" s="0" t="n">
        <f aca="false">BF682^0.04*BG682^0.22*BH682^0.51*BI682^0.06*BJ682^0.17</f>
        <v>68.9833014384832</v>
      </c>
      <c r="BL682" s="0" t="str">
        <f aca="false">IF(BK682&gt;=90, "Very Good", IF(BK682&gt;=80, "Good", IF(BK682&gt;=70, "Slightly Good", IF(BK682&gt;=60, "Average", IF(BK682&gt;=50, "Slightly Poor", IF(BK682&gt;=40, "Poor", "Very Poor"))))))</f>
        <v>Average</v>
      </c>
      <c r="BM682" s="0" t="n">
        <f aca="false">IF(P682&lt;=1000, -6.942*LN(P682)+107.59, IF(AND(P682&gt;1000, P682&lt;=5213),-36.304*LN(P682)+310.72, IF(P682&gt;5213, 10)))</f>
        <v>20.0568318240255</v>
      </c>
      <c r="BN682" s="0" t="n">
        <f aca="false">BF682^0.04*BG682^0.22*BH682^0.51*BI682^0.06*BM682^0.17</f>
        <v>68.9833014384832</v>
      </c>
      <c r="BO682" s="0" t="str">
        <f aca="false">IF(BN682&gt;=90, "Very Good", IF(BN682&gt;=80, "Good", IF(BN682&gt;=70, "Slightly Good", IF(BN682&gt;=60, "Average", IF(BN682&gt;=50, "Slightly Poor", IF(BN682&gt;=40, "Poor", "Very Poor"))))))</f>
        <v>Average</v>
      </c>
      <c r="BP682" s="0" t="n">
        <f aca="false">IF(AJ682&lt;=1000, -6.942*LN(AJ682)+107.59, IF(AND(AJ682&gt;1000, AJ682&lt;=5213),-36.304*LN(AJ682)+310.72, IF(AJ682&gt;5213, 10)))</f>
        <v>61.2727472926093</v>
      </c>
      <c r="BQ682" s="0" t="n">
        <f aca="false">BF682^0.04*BG682^0.22*BH682^0.51*BI682^0.06*BP682^0.17</f>
        <v>83.4055265897529</v>
      </c>
      <c r="BR682" s="0" t="str">
        <f aca="false">IF(BQ682&gt;=90, "Very Good", IF(BQ682&gt;=80, "Good", IF(BQ682&gt;=70, "Slightly Good", IF(BQ682&gt;=60, "Average", IF(BQ682&gt;=50, "Slightly Poor", IF(BQ682&gt;=40, "Poor", "Very Poor"))))))</f>
        <v>Good</v>
      </c>
      <c r="BT682" s="0" t="n">
        <f aca="false">9.81*LN(AH682)+30.6</f>
        <v>54.123352626152</v>
      </c>
      <c r="BU682" s="0" t="str">
        <f aca="false">IF(BT682&lt;30, "Clean water", IF(AND(BT682&gt;=30, BT682&lt;40), "Hypolimia", IF(AND(BT682&gt;=40,BT682&lt;50), "Mesotrophic", IF(AND(BT682&gt;=50, BT682&lt;70), "Eutrophic", IF(BT682&gt;70,"Hypertrophic")))))</f>
        <v>Eutrophic</v>
      </c>
      <c r="BW682" s="0" t="str">
        <f aca="false">IF(G682/H682&gt;=1, "PLS CHECK", "")</f>
        <v/>
      </c>
      <c r="BX682" s="0" t="str">
        <f aca="false">IF(AC682/J682&gt;=1, "PLS CHECK", "")</f>
        <v/>
      </c>
      <c r="BY682" s="0" t="str">
        <f aca="false">IF(AE682/J682&gt;=1, "PLS CHECK", "")</f>
        <v/>
      </c>
      <c r="BZ682" s="0" t="str">
        <f aca="false">IF(AD682/J682&gt;=1, "PLS CHECK", "")</f>
        <v/>
      </c>
      <c r="CA682" s="0" t="str">
        <f aca="false">IF(AF682/K682&gt;=1, "PLS CHECK", "")</f>
        <v/>
      </c>
      <c r="CB682" s="0" t="str">
        <f aca="false">IF(AG682/K682&gt;=1, "PLS CHECK", "")</f>
        <v/>
      </c>
    </row>
    <row r="683" customFormat="false" ht="12.5" hidden="false" customHeight="false" outlineLevel="0" collapsed="false">
      <c r="A683" s="0" t="n">
        <v>680</v>
      </c>
      <c r="B683" s="15" t="s">
        <v>79</v>
      </c>
      <c r="C683" s="16" t="s">
        <v>80</v>
      </c>
      <c r="D683" s="0" t="s">
        <v>163</v>
      </c>
      <c r="E683" s="0" t="n">
        <v>7.9</v>
      </c>
      <c r="F683" s="0" t="n">
        <v>9.5</v>
      </c>
      <c r="G683" s="0" t="n">
        <v>1.4</v>
      </c>
      <c r="H683" s="0" t="n">
        <v>4.8</v>
      </c>
      <c r="I683" s="0" t="n">
        <v>9</v>
      </c>
      <c r="J683" s="0" t="n">
        <v>5.028</v>
      </c>
      <c r="K683" s="0" t="n">
        <v>0.075</v>
      </c>
      <c r="L683" s="0" t="n">
        <v>2.7</v>
      </c>
      <c r="M683" s="0" t="n">
        <v>18.4</v>
      </c>
      <c r="N683" s="0" t="n">
        <v>0</v>
      </c>
      <c r="O683" s="0" t="n">
        <v>275</v>
      </c>
      <c r="P683" s="0" t="n">
        <v>2193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</v>
      </c>
      <c r="V683" s="0" t="n">
        <v>0</v>
      </c>
      <c r="AC683" s="0" t="n">
        <v>4.95</v>
      </c>
      <c r="AD683" s="0" t="n">
        <v>0.215</v>
      </c>
      <c r="AE683" s="0" t="n">
        <v>3.589</v>
      </c>
      <c r="AF683" s="0" t="n">
        <v>0.037</v>
      </c>
      <c r="AG683" s="0" t="n">
        <v>0.021</v>
      </c>
      <c r="AH683" s="0" t="n">
        <v>14.4</v>
      </c>
      <c r="AJ683" s="0" t="n">
        <v>1353</v>
      </c>
      <c r="AP683" s="0" t="n">
        <v>0</v>
      </c>
      <c r="AY683" s="0" t="n">
        <v>0</v>
      </c>
      <c r="BD683" s="0" t="n">
        <v>135.795</v>
      </c>
      <c r="BF683" s="0" t="n">
        <f aca="false">IF(E683&lt;11,-3.6797*E683^2+48.115*E683-53.83,280.92*EXP(-0.2027*E683))</f>
        <v>96.6284230000001</v>
      </c>
      <c r="BG683" s="0" t="n">
        <f aca="false">32.208*LN(F683)+21.438</f>
        <v>93.947606249518</v>
      </c>
      <c r="BH683" s="0" t="n">
        <f aca="false">IF(G683&lt;=2, -10*G683+100, 88.958*EXP(-0.0755*G683))</f>
        <v>86</v>
      </c>
      <c r="BI683" s="0" t="n">
        <f aca="false">IF(I683&lt;=100, 0.0053*(I683)^2-1.0332*I683+100.76, 122.82*EXP(-0.0092*I683))</f>
        <v>91.8905</v>
      </c>
      <c r="BJ683" s="0" t="n">
        <f aca="false">IF(P683&lt;=1000, -6.942*LN(P683)+107.59, -36.304*LN(P683)+310.72)</f>
        <v>31.432393229437</v>
      </c>
      <c r="BK683" s="0" t="n">
        <f aca="false">BF683^0.04*BG683^0.22*BH683^0.51*BI683^0.06*BJ683^0.17</f>
        <v>74.5390180429324</v>
      </c>
      <c r="BL683" s="0" t="str">
        <f aca="false">IF(BK683&gt;=90, "Very Good", IF(BK683&gt;=80, "Good", IF(BK683&gt;=70, "Slightly Good", IF(BK683&gt;=60, "Average", IF(BK683&gt;=50, "Slightly Poor", IF(BK683&gt;=40, "Poor", "Very Poor"))))))</f>
        <v>Slightly Good</v>
      </c>
      <c r="BM683" s="0" t="n">
        <f aca="false">IF(P683&lt;=1000, -6.942*LN(P683)+107.59, IF(AND(P683&gt;1000, P683&lt;=5213),-36.304*LN(P683)+310.72, IF(P683&gt;5213, 10)))</f>
        <v>31.432393229437</v>
      </c>
      <c r="BN683" s="0" t="n">
        <f aca="false">BF683^0.04*BG683^0.22*BH683^0.51*BI683^0.06*BM683^0.17</f>
        <v>74.5390180429324</v>
      </c>
      <c r="BO683" s="0" t="str">
        <f aca="false">IF(BN683&gt;=90, "Very Good", IF(BN683&gt;=80, "Good", IF(BN683&gt;=70, "Slightly Good", IF(BN683&gt;=60, "Average", IF(BN683&gt;=50, "Slightly Poor", IF(BN683&gt;=40, "Poor", "Very Poor"))))))</f>
        <v>Slightly Good</v>
      </c>
      <c r="BP683" s="0" t="n">
        <f aca="false">IF(AJ683&lt;=1000, -6.942*LN(AJ683)+107.59, IF(AND(AJ683&gt;1000, AJ683&lt;=5213),-36.304*LN(AJ683)+310.72, IF(AJ683&gt;5213, 10)))</f>
        <v>48.9652691788878</v>
      </c>
      <c r="BQ683" s="0" t="n">
        <f aca="false">BF683^0.04*BG683^0.22*BH683^0.51*BI683^0.06*BP683^0.17</f>
        <v>80.373056746167</v>
      </c>
      <c r="BR683" s="0" t="str">
        <f aca="false">IF(BQ683&gt;=90, "Very Good", IF(BQ683&gt;=80, "Good", IF(BQ683&gt;=70, "Slightly Good", IF(BQ683&gt;=60, "Average", IF(BQ683&gt;=50, "Slightly Poor", IF(BQ683&gt;=40, "Poor", "Very Poor"))))))</f>
        <v>Good</v>
      </c>
      <c r="BT683" s="0" t="n">
        <f aca="false">9.81*LN(AH683)+30.6</f>
        <v>56.765508706569</v>
      </c>
      <c r="BU683" s="0" t="str">
        <f aca="false">IF(BT683&lt;30, "Clean water", IF(AND(BT683&gt;=30, BT683&lt;40), "Hypolimia", IF(AND(BT683&gt;=40,BT683&lt;50), "Mesotrophic", IF(AND(BT683&gt;=50, BT683&lt;70), "Eutrophic", IF(BT683&gt;70,"Hypertrophic")))))</f>
        <v>Eutrophic</v>
      </c>
      <c r="BW683" s="0" t="str">
        <f aca="false">IF(G683/H683&gt;=1, "PLS CHECK", "")</f>
        <v/>
      </c>
      <c r="BX683" s="0" t="str">
        <f aca="false">IF(AC683/J683&gt;=1, "PLS CHECK", "")</f>
        <v/>
      </c>
      <c r="BY683" s="0" t="str">
        <f aca="false">IF(AE683/J683&gt;=1, "PLS CHECK", "")</f>
        <v/>
      </c>
      <c r="BZ683" s="0" t="str">
        <f aca="false">IF(AD683/J683&gt;=1, "PLS CHECK", "")</f>
        <v/>
      </c>
      <c r="CA683" s="0" t="str">
        <f aca="false">IF(AF683/K683&gt;=1, "PLS CHECK", "")</f>
        <v/>
      </c>
      <c r="CB683" s="0" t="str">
        <f aca="false">IF(AG683/K683&gt;=1, "PLS CHECK", "")</f>
        <v/>
      </c>
    </row>
    <row r="684" customFormat="false" ht="12.5" hidden="false" customHeight="false" outlineLevel="0" collapsed="false">
      <c r="A684" s="0" t="n">
        <v>681</v>
      </c>
      <c r="B684" s="15" t="s">
        <v>81</v>
      </c>
      <c r="C684" s="16" t="s">
        <v>82</v>
      </c>
      <c r="D684" s="0" t="s">
        <v>163</v>
      </c>
      <c r="E684" s="0" t="n">
        <v>7.9</v>
      </c>
      <c r="F684" s="0" t="n">
        <v>12.1</v>
      </c>
      <c r="G684" s="0" t="n">
        <v>0.9</v>
      </c>
      <c r="H684" s="0" t="n">
        <v>3.5</v>
      </c>
      <c r="I684" s="0" t="n">
        <v>4</v>
      </c>
      <c r="J684" s="0" t="n">
        <v>3.368</v>
      </c>
      <c r="K684" s="0" t="n">
        <v>0.022</v>
      </c>
      <c r="L684" s="0" t="n">
        <v>1.8</v>
      </c>
      <c r="M684" s="0" t="n">
        <v>15.3</v>
      </c>
      <c r="N684" s="0" t="n">
        <v>0</v>
      </c>
      <c r="O684" s="0" t="n">
        <v>312</v>
      </c>
      <c r="P684" s="0" t="n">
        <v>2600</v>
      </c>
      <c r="AC684" s="0" t="n">
        <v>3.356</v>
      </c>
      <c r="AD684" s="37"/>
      <c r="AE684" s="0" t="n">
        <v>2.831</v>
      </c>
      <c r="AF684" s="0" t="n">
        <v>0.019</v>
      </c>
      <c r="AG684" s="0" t="n">
        <v>0.018</v>
      </c>
      <c r="AH684" s="0" t="n">
        <v>9.6</v>
      </c>
      <c r="AJ684" s="0" t="n">
        <v>300</v>
      </c>
      <c r="BF684" s="0" t="n">
        <f aca="false">IF(E684&lt;11,-3.6797*E684^2+48.115*E684-53.83,280.92*EXP(-0.2027*E684))</f>
        <v>96.6284230000001</v>
      </c>
      <c r="BG684" s="0" t="n">
        <f aca="false">32.208*LN(F684)+21.438</f>
        <v>101.739161217428</v>
      </c>
      <c r="BH684" s="0" t="n">
        <f aca="false">IF(G684&lt;=2, -10*G684+100, 88.958*EXP(-0.0755*G684))</f>
        <v>91</v>
      </c>
      <c r="BI684" s="0" t="n">
        <f aca="false">IF(I684&lt;=100, 0.0053*(I684)^2-1.0332*I684+100.76, 122.82*EXP(-0.0092*I684))</f>
        <v>96.712</v>
      </c>
      <c r="BJ684" s="0" t="n">
        <f aca="false">IF(P684&lt;=1000, -6.942*LN(P684)+107.59, -36.304*LN(P684)+310.72)</f>
        <v>25.2519648515565</v>
      </c>
      <c r="BK684" s="0" t="n">
        <f aca="false">BF684^0.04*BG684^0.22*BH684^0.51*BI684^0.06*BJ684^0.17</f>
        <v>75.4539015704364</v>
      </c>
      <c r="BL684" s="0" t="str">
        <f aca="false">IF(BK684&gt;=90, "Very Good", IF(BK684&gt;=80, "Good", IF(BK684&gt;=70, "Slightly Good", IF(BK684&gt;=60, "Average", IF(BK684&gt;=50, "Slightly Poor", IF(BK684&gt;=40, "Poor", "Very Poor"))))))</f>
        <v>Slightly Good</v>
      </c>
      <c r="BM684" s="0" t="n">
        <f aca="false">IF(P684&lt;=1000, -6.942*LN(P684)+107.59, IF(AND(P684&gt;1000, P684&lt;=5213),-36.304*LN(P684)+310.72, IF(P684&gt;5213, 10)))</f>
        <v>25.2519648515565</v>
      </c>
      <c r="BN684" s="0" t="n">
        <f aca="false">BF684^0.04*BG684^0.22*BH684^0.51*BI684^0.06*BM684^0.17</f>
        <v>75.4539015704364</v>
      </c>
      <c r="BO684" s="0" t="str">
        <f aca="false">IF(BN684&gt;=90, "Very Good", IF(BN684&gt;=80, "Good", IF(BN684&gt;=70, "Slightly Good", IF(BN684&gt;=60, "Average", IF(BN684&gt;=50, "Slightly Poor", IF(BN684&gt;=40, "Poor", "Very Poor"))))))</f>
        <v>Slightly Good</v>
      </c>
      <c r="BP684" s="0" t="n">
        <f aca="false">IF(AJ684&lt;=1000, -6.942*LN(AJ684)+107.59, IF(AND(AJ684&gt;1000, AJ684&lt;=5213),-36.304*LN(AJ684)+310.72, IF(AJ684&gt;5213, 10)))</f>
        <v>67.9943420609366</v>
      </c>
      <c r="BQ684" s="0" t="n">
        <f aca="false">BF684^0.04*BG684^0.22*BH684^0.51*BI684^0.06*BP684^0.17</f>
        <v>89.2918648237262</v>
      </c>
      <c r="BR684" s="0" t="str">
        <f aca="false">IF(BQ684&gt;=90, "Very Good", IF(BQ684&gt;=80, "Good", IF(BQ684&gt;=70, "Slightly Good", IF(BQ684&gt;=60, "Average", IF(BQ684&gt;=50, "Slightly Poor", IF(BQ684&gt;=40, "Poor", "Very Poor"))))))</f>
        <v>Good</v>
      </c>
      <c r="BT684" s="0" t="n">
        <f aca="false">9.81*LN(AH684)+30.6</f>
        <v>52.7878959960279</v>
      </c>
      <c r="BU684" s="0" t="str">
        <f aca="false">IF(BT684&lt;30, "Clean water", IF(AND(BT684&gt;=30, BT684&lt;40), "Hypolimia", IF(AND(BT684&gt;=40,BT684&lt;50), "Mesotrophic", IF(AND(BT684&gt;=50, BT684&lt;70), "Eutrophic", IF(BT684&gt;70,"Hypertrophic")))))</f>
        <v>Eutrophic</v>
      </c>
      <c r="BW684" s="0" t="str">
        <f aca="false">IF(G684/H684&gt;=1, "PLS CHECK", "")</f>
        <v/>
      </c>
      <c r="BX684" s="0" t="str">
        <f aca="false">IF(AC684/J684&gt;=1, "PLS CHECK", "")</f>
        <v/>
      </c>
      <c r="BY684" s="0" t="str">
        <f aca="false">IF(AE684/J684&gt;=1, "PLS CHECK", "")</f>
        <v/>
      </c>
      <c r="BZ684" s="0" t="str">
        <f aca="false">IF(AD684/J684&gt;=1, "PLS CHECK", "")</f>
        <v/>
      </c>
      <c r="CA684" s="0" t="str">
        <f aca="false">IF(AF684/K684&gt;=1, "PLS CHECK", "")</f>
        <v/>
      </c>
      <c r="CB684" s="0" t="str">
        <f aca="false">IF(AG684/K684&gt;=1, "PLS CHECK", "")</f>
        <v/>
      </c>
    </row>
    <row r="685" customFormat="false" ht="12.5" hidden="false" customHeight="false" outlineLevel="0" collapsed="false">
      <c r="A685" s="0" t="n">
        <v>682</v>
      </c>
      <c r="B685" s="15" t="s">
        <v>83</v>
      </c>
      <c r="C685" s="16" t="s">
        <v>84</v>
      </c>
      <c r="D685" s="0" t="s">
        <v>163</v>
      </c>
      <c r="E685" s="0" t="n">
        <v>8</v>
      </c>
      <c r="F685" s="0" t="n">
        <v>8.9</v>
      </c>
      <c r="G685" s="0" t="n">
        <v>0.7</v>
      </c>
      <c r="H685" s="0" t="n">
        <v>4.4</v>
      </c>
      <c r="I685" s="0" t="n">
        <v>6.4</v>
      </c>
      <c r="J685" s="0" t="n">
        <v>3.212</v>
      </c>
      <c r="K685" s="0" t="n">
        <v>0.05</v>
      </c>
      <c r="L685" s="0" t="n">
        <v>2.1</v>
      </c>
      <c r="M685" s="0" t="n">
        <v>18.5</v>
      </c>
      <c r="N685" s="0" t="n">
        <v>0</v>
      </c>
      <c r="O685" s="0" t="n">
        <v>257</v>
      </c>
      <c r="P685" s="0" t="n">
        <v>32000</v>
      </c>
      <c r="AC685" s="0" t="n">
        <v>3.053</v>
      </c>
      <c r="AD685" s="0" t="n">
        <v>0.103</v>
      </c>
      <c r="AE685" s="0" t="n">
        <v>2.665</v>
      </c>
      <c r="AF685" s="0" t="n">
        <v>0.019</v>
      </c>
      <c r="AG685" s="0" t="n">
        <v>0.012</v>
      </c>
      <c r="AH685" s="0" t="n">
        <v>12</v>
      </c>
      <c r="AJ685" s="0" t="n">
        <v>550</v>
      </c>
      <c r="BF685" s="0" t="n">
        <f aca="false">IF(E685&lt;11,-3.6797*E685^2+48.115*E685-53.83,280.92*EXP(-0.2027*E685))</f>
        <v>95.5892</v>
      </c>
      <c r="BG685" s="0" t="n">
        <f aca="false">32.208*LN(F685)+21.438</f>
        <v>91.8463395211805</v>
      </c>
      <c r="BH685" s="0" t="n">
        <f aca="false">IF(G685&lt;=2, -10*G685+100, 88.958*EXP(-0.0755*G685))</f>
        <v>93</v>
      </c>
      <c r="BI685" s="0" t="n">
        <f aca="false">IF(I685&lt;=100, 0.0053*(I685)^2-1.0332*I685+100.76, 122.82*EXP(-0.0092*I685))</f>
        <v>94.364608</v>
      </c>
      <c r="BJ685" s="0" t="n">
        <f aca="false">IF(P685&lt;=1000, -6.942*LN(P685)+107.59, -36.304*LN(P685)+310.72)</f>
        <v>-65.8792238634088</v>
      </c>
      <c r="BK685" s="0" t="e">
        <f aca="false">BF685^0.04*BG685^0.22*BH685^0.51*BI685^0.06*BJ685^0.17</f>
        <v>#NUM!</v>
      </c>
      <c r="BL685" s="0" t="e">
        <f aca="false">IF(BK685&gt;=90, "Very Good", IF(BK685&gt;=80, "Good", IF(BK685&gt;=70, "Slightly Good", IF(BK685&gt;=60, "Average", IF(BK685&gt;=50, "Slightly Poor", IF(BK685&gt;=40, "Poor", "Very Poor"))))))</f>
        <v>#NUM!</v>
      </c>
      <c r="BM685" s="0" t="n">
        <f aca="false">IF(P685&lt;=1000, -6.942*LN(P685)+107.59, IF(AND(P685&gt;1000, P685&lt;=5213),-36.304*LN(P685)+310.72, IF(P685&gt;5213, 10)))</f>
        <v>10</v>
      </c>
      <c r="BN685" s="0" t="n">
        <f aca="false">BF685^0.04*BG685^0.22*BH685^0.51*BI685^0.06*BM685^0.17</f>
        <v>63.6069853631263</v>
      </c>
      <c r="BO685" s="0" t="str">
        <f aca="false">IF(BN685&gt;=90, "Very Good", IF(BN685&gt;=80, "Good", IF(BN685&gt;=70, "Slightly Good", IF(BN685&gt;=60, "Average", IF(BN685&gt;=50, "Slightly Poor", IF(BN685&gt;=40, "Poor", "Very Poor"))))))</f>
        <v>Average</v>
      </c>
      <c r="BP685" s="0" t="n">
        <f aca="false">IF(AJ685&lt;=1000, -6.942*LN(AJ685)+107.59, IF(AND(AJ685&gt;1000, AJ685&lt;=5213),-36.304*LN(AJ685)+310.72, IF(AJ685&gt;5213, 10)))</f>
        <v>63.7865473125515</v>
      </c>
      <c r="BQ685" s="0" t="n">
        <f aca="false">BF685^0.04*BG685^0.22*BH685^0.51*BI685^0.06*BP685^0.17</f>
        <v>87.1583016206291</v>
      </c>
      <c r="BR685" s="0" t="str">
        <f aca="false">IF(BQ685&gt;=90, "Very Good", IF(BQ685&gt;=80, "Good", IF(BQ685&gt;=70, "Slightly Good", IF(BQ685&gt;=60, "Average", IF(BQ685&gt;=50, "Slightly Poor", IF(BQ685&gt;=40, "Poor", "Very Poor"))))))</f>
        <v>Good</v>
      </c>
      <c r="BT685" s="0" t="n">
        <f aca="false">9.81*LN(AH685)+30.6</f>
        <v>54.9769342344203</v>
      </c>
      <c r="BU685" s="0" t="str">
        <f aca="false">IF(BT685&lt;30, "Clean water", IF(AND(BT685&gt;=30, BT685&lt;40), "Hypolimia", IF(AND(BT685&gt;=40,BT685&lt;50), "Mesotrophic", IF(AND(BT685&gt;=50, BT685&lt;70), "Eutrophic", IF(BT685&gt;70,"Hypertrophic")))))</f>
        <v>Eutrophic</v>
      </c>
      <c r="BW685" s="0" t="str">
        <f aca="false">IF(G685/H685&gt;=1, "PLS CHECK", "")</f>
        <v/>
      </c>
      <c r="BX685" s="0" t="str">
        <f aca="false">IF(AC685/J685&gt;=1, "PLS CHECK", "")</f>
        <v/>
      </c>
      <c r="BY685" s="0" t="str">
        <f aca="false">IF(AE685/J685&gt;=1, "PLS CHECK", "")</f>
        <v/>
      </c>
      <c r="BZ685" s="0" t="str">
        <f aca="false">IF(AD685/J685&gt;=1, "PLS CHECK", "")</f>
        <v/>
      </c>
      <c r="CA685" s="0" t="str">
        <f aca="false">IF(AF685/K685&gt;=1, "PLS CHECK", "")</f>
        <v/>
      </c>
      <c r="CB685" s="0" t="str">
        <f aca="false">IF(AG685/K685&gt;=1, "PLS CHECK", "")</f>
        <v/>
      </c>
    </row>
    <row r="686" customFormat="false" ht="12.5" hidden="false" customHeight="false" outlineLevel="0" collapsed="false">
      <c r="A686" s="0" t="n">
        <v>683</v>
      </c>
      <c r="B686" s="15" t="s">
        <v>133</v>
      </c>
      <c r="C686" s="16" t="s">
        <v>134</v>
      </c>
      <c r="D686" s="0" t="s">
        <v>163</v>
      </c>
      <c r="E686" s="37"/>
      <c r="F686" s="0" t="n">
        <v>9.2</v>
      </c>
      <c r="G686" s="0" t="n">
        <v>2.1</v>
      </c>
      <c r="H686" s="0" t="n">
        <v>5.7</v>
      </c>
      <c r="I686" s="37"/>
      <c r="J686" s="0" t="n">
        <v>5.322</v>
      </c>
      <c r="K686" s="0" t="n">
        <v>0.156</v>
      </c>
      <c r="L686" s="0" t="n">
        <v>2.5</v>
      </c>
      <c r="M686" s="0" t="n">
        <v>18.3</v>
      </c>
      <c r="O686" s="37"/>
      <c r="BD686" s="0" t="n">
        <v>0.145</v>
      </c>
      <c r="BF686" s="0" t="n">
        <f aca="false">IF(E686&lt;11,-3.6797*E686^2+48.115*E686-53.83,280.92*EXP(-0.2027*E686))</f>
        <v>-53.83</v>
      </c>
      <c r="BG686" s="0" t="n">
        <f aca="false">32.208*LN(F686)+21.438</f>
        <v>92.9141058144433</v>
      </c>
      <c r="BH686" s="0" t="n">
        <f aca="false">IF(G686&lt;=2, -10*G686+100, 88.958*EXP(-0.0755*G686))</f>
        <v>75.9150041678102</v>
      </c>
      <c r="BI686" s="0" t="n">
        <f aca="false">IF(I686&lt;=100, 0.0053*(I686)^2-1.0332*I686+100.76, 122.82*EXP(-0.0092*I686))</f>
        <v>100.76</v>
      </c>
      <c r="BJ686" s="0" t="e">
        <f aca="false">IF(P686&lt;=1000, -6.942*LN(P686)+107.59, -36.304*LN(P686)+310.72)</f>
        <v>#VALUE!</v>
      </c>
      <c r="BK686" s="0" t="e">
        <f aca="false">BF686^0.04*BG686^0.22*BH686^0.51*BI686^0.06*BJ686^0.17</f>
        <v>#VALUE!</v>
      </c>
      <c r="BL686" s="0" t="e">
        <f aca="false">IF(BK686&gt;=90, "Very Good", IF(BK686&gt;=80, "Good", IF(BK686&gt;=70, "Slightly Good", IF(BK686&gt;=60, "Average", IF(BK686&gt;=50, "Slightly Poor", IF(BK686&gt;=40, "Poor", "Very Poor"))))))</f>
        <v>#VALUE!</v>
      </c>
      <c r="BM686" s="0" t="e">
        <f aca="false">IF(P686&lt;=1000, -6.942*LN(P686)+107.59, IF(AND(P686&gt;1000, P686&lt;=5213),-36.304*LN(P686)+310.72, IF(P686&gt;5213, 10)))</f>
        <v>#VALUE!</v>
      </c>
      <c r="BN686" s="0" t="e">
        <f aca="false">BF686^0.04*BG686^0.22*BH686^0.51*BI686^0.06*BM686^0.17</f>
        <v>#VALUE!</v>
      </c>
      <c r="BO686" s="0" t="e">
        <f aca="false">IF(BN686&gt;=90, "Very Good", IF(BN686&gt;=80, "Good", IF(BN686&gt;=70, "Slightly Good", IF(BN686&gt;=60, "Average", IF(BN686&gt;=50, "Slightly Poor", IF(BN686&gt;=40, "Poor", "Very Poor"))))))</f>
        <v>#VALUE!</v>
      </c>
      <c r="BP686" s="0" t="e">
        <f aca="false">IF(AJ686&lt;=1000, -6.942*LN(AJ686)+107.59, IF(AND(AJ686&gt;1000, AJ686&lt;=5213),-36.304*LN(AJ686)+310.72, IF(AJ686&gt;5213, 10)))</f>
        <v>#VALUE!</v>
      </c>
      <c r="BQ686" s="0" t="e">
        <f aca="false">BF686^0.04*BG686^0.22*BH686^0.51*BI686^0.06*BP686^0.17</f>
        <v>#VALUE!</v>
      </c>
      <c r="BR686" s="0" t="e">
        <f aca="false">IF(BQ686&gt;=90, "Very Good", IF(BQ686&gt;=80, "Good", IF(BQ686&gt;=70, "Slightly Good", IF(BQ686&gt;=60, "Average", IF(BQ686&gt;=50, "Slightly Poor", IF(BQ686&gt;=40, "Poor", "Very Poor"))))))</f>
        <v>#VALUE!</v>
      </c>
      <c r="BT686" s="0" t="e">
        <f aca="false">9.81*LN(AH686)+30.6</f>
        <v>#VALUE!</v>
      </c>
      <c r="BU686" s="0" t="e">
        <f aca="false">IF(BT686&lt;30, "Clean water", IF(AND(BT686&gt;=30, BT686&lt;40), "Hypolimia", IF(AND(BT686&gt;=40,BT686&lt;50), "Mesotrophic", IF(AND(BT686&gt;=50, BT686&lt;70), "Eutrophic", IF(BT686&gt;70,"Hypertrophic")))))</f>
        <v>#VALUE!</v>
      </c>
      <c r="BW686" s="0" t="str">
        <f aca="false">IF(G686/H686&gt;=1, "PLS CHECK", "")</f>
        <v/>
      </c>
      <c r="BX686" s="0" t="str">
        <f aca="false">IF(AC686/J686&gt;=1, "PLS CHECK", "")</f>
        <v/>
      </c>
      <c r="BY686" s="0" t="str">
        <f aca="false">IF(AE686/J686&gt;=1, "PLS CHECK", "")</f>
        <v/>
      </c>
      <c r="BZ686" s="0" t="str">
        <f aca="false">IF(AD686/J686&gt;=1, "PLS CHECK", "")</f>
        <v/>
      </c>
      <c r="CA686" s="0" t="str">
        <f aca="false">IF(AF686/K686&gt;=1, "PLS CHECK", "")</f>
        <v/>
      </c>
      <c r="CB686" s="0" t="str">
        <f aca="false">IF(AG686/K686&gt;=1, "PLS CHECK", "")</f>
        <v/>
      </c>
    </row>
    <row r="687" customFormat="false" ht="12.5" hidden="false" customHeight="false" outlineLevel="0" collapsed="false">
      <c r="A687" s="0" t="n">
        <v>684</v>
      </c>
      <c r="B687" s="15" t="s">
        <v>85</v>
      </c>
      <c r="C687" s="16" t="s">
        <v>86</v>
      </c>
      <c r="D687" s="0" t="s">
        <v>163</v>
      </c>
      <c r="E687" s="0" t="n">
        <v>7.5</v>
      </c>
      <c r="F687" s="0" t="n">
        <v>7.9</v>
      </c>
      <c r="G687" s="0" t="n">
        <v>1</v>
      </c>
      <c r="H687" s="0" t="n">
        <v>5.3</v>
      </c>
      <c r="I687" s="0" t="n">
        <v>4.2</v>
      </c>
      <c r="J687" s="0" t="n">
        <v>7.154</v>
      </c>
      <c r="K687" s="0" t="n">
        <v>0.097</v>
      </c>
      <c r="L687" s="0" t="n">
        <v>3.5</v>
      </c>
      <c r="M687" s="0" t="n">
        <v>16.9</v>
      </c>
      <c r="N687" s="0" t="n">
        <v>0</v>
      </c>
      <c r="O687" s="0" t="n">
        <v>623</v>
      </c>
      <c r="P687" s="0" t="n">
        <v>39000</v>
      </c>
      <c r="AC687" s="0" t="n">
        <v>6.993</v>
      </c>
      <c r="AD687" s="0" t="n">
        <v>0.12</v>
      </c>
      <c r="AE687" s="0" t="n">
        <v>5.823</v>
      </c>
      <c r="AF687" s="0" t="n">
        <v>0.074</v>
      </c>
      <c r="AG687" s="0" t="n">
        <v>0.063</v>
      </c>
      <c r="AH687" s="0" t="n">
        <v>2.8</v>
      </c>
      <c r="AJ687" s="0" t="n">
        <v>500</v>
      </c>
      <c r="BF687" s="0" t="n">
        <f aca="false">IF(E687&lt;11,-3.6797*E687^2+48.115*E687-53.83,280.92*EXP(-0.2027*E687))</f>
        <v>100.049375</v>
      </c>
      <c r="BG687" s="0" t="n">
        <f aca="false">32.208*LN(F687)+21.438</f>
        <v>88.0075157571056</v>
      </c>
      <c r="BH687" s="0" t="n">
        <f aca="false">IF(G687&lt;=2, -10*G687+100, 88.958*EXP(-0.0755*G687))</f>
        <v>90</v>
      </c>
      <c r="BI687" s="0" t="n">
        <f aca="false">IF(I687&lt;=100, 0.0053*(I687)^2-1.0332*I687+100.76, 122.82*EXP(-0.0092*I687))</f>
        <v>96.514052</v>
      </c>
      <c r="BJ687" s="0" t="n">
        <f aca="false">IF(P687&lt;=1000, -6.942*LN(P687)+107.59, -36.304*LN(P687)+310.72)</f>
        <v>-73.0610896492582</v>
      </c>
      <c r="BK687" s="0" t="e">
        <f aca="false">BF687^0.04*BG687^0.22*BH687^0.51*BI687^0.06*BJ687^0.17</f>
        <v>#NUM!</v>
      </c>
      <c r="BL687" s="0" t="e">
        <f aca="false">IF(BK687&gt;=90, "Very Good", IF(BK687&gt;=80, "Good", IF(BK687&gt;=70, "Slightly Good", IF(BK687&gt;=60, "Average", IF(BK687&gt;=50, "Slightly Poor", IF(BK687&gt;=40, "Poor", "Very Poor"))))))</f>
        <v>#NUM!</v>
      </c>
      <c r="BM687" s="0" t="n">
        <f aca="false">IF(P687&lt;=1000, -6.942*LN(P687)+107.59, IF(AND(P687&gt;1000, P687&lt;=5213),-36.304*LN(P687)+310.72, IF(P687&gt;5213, 10)))</f>
        <v>10</v>
      </c>
      <c r="BN687" s="0" t="n">
        <f aca="false">BF687^0.04*BG687^0.22*BH687^0.51*BI687^0.06*BM687^0.17</f>
        <v>62.1644414172217</v>
      </c>
      <c r="BO687" s="0" t="str">
        <f aca="false">IF(BN687&gt;=90, "Very Good", IF(BN687&gt;=80, "Good", IF(BN687&gt;=70, "Slightly Good", IF(BN687&gt;=60, "Average", IF(BN687&gt;=50, "Slightly Poor", IF(BN687&gt;=40, "Poor", "Very Poor"))))))</f>
        <v>Average</v>
      </c>
      <c r="BP687" s="0" t="n">
        <f aca="false">IF(AJ687&lt;=1000, -6.942*LN(AJ687)+107.59, IF(AND(AJ687&gt;1000, AJ687&lt;=5213),-36.304*LN(AJ687)+310.72, IF(AJ687&gt;5213, 10)))</f>
        <v>64.4481905807532</v>
      </c>
      <c r="BQ687" s="0" t="n">
        <f aca="false">BF687^0.04*BG687^0.22*BH687^0.51*BI687^0.06*BP687^0.17</f>
        <v>85.3312012617647</v>
      </c>
      <c r="BR687" s="0" t="str">
        <f aca="false">IF(BQ687&gt;=90, "Very Good", IF(BQ687&gt;=80, "Good", IF(BQ687&gt;=70, "Slightly Good", IF(BQ687&gt;=60, "Average", IF(BQ687&gt;=50, "Slightly Poor", IF(BQ687&gt;=40, "Poor", "Very Poor"))))))</f>
        <v>Good</v>
      </c>
      <c r="BT687" s="0" t="n">
        <f aca="false">9.81*LN(AH687)+30.6</f>
        <v>40.7005664825472</v>
      </c>
      <c r="BU687" s="0" t="str">
        <f aca="false">IF(BT687&lt;30, "Clean water", IF(AND(BT687&gt;=30, BT687&lt;40), "Hypolimia", IF(AND(BT687&gt;=40,BT687&lt;50), "Mesotrophic", IF(AND(BT687&gt;=50, BT687&lt;70), "Eutrophic", IF(BT687&gt;70,"Hypertrophic")))))</f>
        <v>Mesotrophic</v>
      </c>
      <c r="BW687" s="0" t="str">
        <f aca="false">IF(G687/H687&gt;=1, "PLS CHECK", "")</f>
        <v/>
      </c>
      <c r="BX687" s="0" t="str">
        <f aca="false">IF(AC687/J687&gt;=1, "PLS CHECK", "")</f>
        <v/>
      </c>
      <c r="BY687" s="0" t="str">
        <f aca="false">IF(AE687/J687&gt;=1, "PLS CHECK", "")</f>
        <v/>
      </c>
      <c r="BZ687" s="0" t="str">
        <f aca="false">IF(AD687/J687&gt;=1, "PLS CHECK", "")</f>
        <v/>
      </c>
      <c r="CA687" s="0" t="str">
        <f aca="false">IF(AF687/K687&gt;=1, "PLS CHECK", "")</f>
        <v/>
      </c>
      <c r="CB687" s="0" t="str">
        <f aca="false">IF(AG687/K687&gt;=1, "PLS CHECK", "")</f>
        <v/>
      </c>
    </row>
    <row r="688" customFormat="false" ht="12.5" hidden="false" customHeight="false" outlineLevel="0" collapsed="false">
      <c r="A688" s="0" t="n">
        <v>685</v>
      </c>
      <c r="B688" s="15" t="s">
        <v>135</v>
      </c>
      <c r="C688" s="16" t="s">
        <v>136</v>
      </c>
      <c r="D688" s="0" t="s">
        <v>163</v>
      </c>
      <c r="E688" s="0" t="n">
        <v>8</v>
      </c>
      <c r="F688" s="0" t="n">
        <v>8.7</v>
      </c>
      <c r="G688" s="0" t="n">
        <v>2</v>
      </c>
      <c r="H688" s="0" t="n">
        <v>8.3</v>
      </c>
      <c r="I688" s="0" t="n">
        <v>11.1</v>
      </c>
      <c r="J688" s="0" t="n">
        <v>5.778</v>
      </c>
      <c r="K688" s="0" t="n">
        <v>0.152</v>
      </c>
      <c r="L688" s="37"/>
      <c r="M688" s="0" t="n">
        <v>17.2</v>
      </c>
      <c r="O688" s="0" t="n">
        <v>482</v>
      </c>
      <c r="BD688" s="0" t="n">
        <v>1.097</v>
      </c>
      <c r="BF688" s="0" t="n">
        <f aca="false">IF(E688&lt;11,-3.6797*E688^2+48.115*E688-53.83,280.92*EXP(-0.2027*E688))</f>
        <v>95.5892</v>
      </c>
      <c r="BG688" s="0" t="n">
        <f aca="false">32.208*LN(F688)+21.438</f>
        <v>91.1143080104746</v>
      </c>
      <c r="BH688" s="0" t="n">
        <f aca="false">IF(G688&lt;=2, -10*G688+100, 88.958*EXP(-0.0755*G688))</f>
        <v>80</v>
      </c>
      <c r="BI688" s="0" t="n">
        <f aca="false">IF(I688&lt;=100, 0.0053*(I688)^2-1.0332*I688+100.76, 122.82*EXP(-0.0092*I688))</f>
        <v>89.944493</v>
      </c>
      <c r="BJ688" s="0" t="e">
        <f aca="false">IF(P688&lt;=1000, -6.942*LN(P688)+107.59, -36.304*LN(P688)+310.72)</f>
        <v>#VALUE!</v>
      </c>
      <c r="BK688" s="0" t="e">
        <f aca="false">BF688^0.04*BG688^0.22*BH688^0.51*BI688^0.06*BJ688^0.17</f>
        <v>#VALUE!</v>
      </c>
      <c r="BL688" s="0" t="e">
        <f aca="false">IF(BK688&gt;=90, "Very Good", IF(BK688&gt;=80, "Good", IF(BK688&gt;=70, "Slightly Good", IF(BK688&gt;=60, "Average", IF(BK688&gt;=50, "Slightly Poor", IF(BK688&gt;=40, "Poor", "Very Poor"))))))</f>
        <v>#VALUE!</v>
      </c>
      <c r="BM688" s="0" t="e">
        <f aca="false">IF(P688&lt;=1000, -6.942*LN(P688)+107.59, IF(AND(P688&gt;1000, P688&lt;=5213),-36.304*LN(P688)+310.72, IF(P688&gt;5213, 10)))</f>
        <v>#VALUE!</v>
      </c>
      <c r="BN688" s="0" t="e">
        <f aca="false">BF688^0.04*BG688^0.22*BH688^0.51*BI688^0.06*BM688^0.17</f>
        <v>#VALUE!</v>
      </c>
      <c r="BO688" s="0" t="e">
        <f aca="false">IF(BN688&gt;=90, "Very Good", IF(BN688&gt;=80, "Good", IF(BN688&gt;=70, "Slightly Good", IF(BN688&gt;=60, "Average", IF(BN688&gt;=50, "Slightly Poor", IF(BN688&gt;=40, "Poor", "Very Poor"))))))</f>
        <v>#VALUE!</v>
      </c>
      <c r="BP688" s="0" t="e">
        <f aca="false">IF(AJ688&lt;=1000, -6.942*LN(AJ688)+107.59, IF(AND(AJ688&gt;1000, AJ688&lt;=5213),-36.304*LN(AJ688)+310.72, IF(AJ688&gt;5213, 10)))</f>
        <v>#VALUE!</v>
      </c>
      <c r="BQ688" s="0" t="e">
        <f aca="false">BF688^0.04*BG688^0.22*BH688^0.51*BI688^0.06*BP688^0.17</f>
        <v>#VALUE!</v>
      </c>
      <c r="BR688" s="0" t="e">
        <f aca="false">IF(BQ688&gt;=90, "Very Good", IF(BQ688&gt;=80, "Good", IF(BQ688&gt;=70, "Slightly Good", IF(BQ688&gt;=60, "Average", IF(BQ688&gt;=50, "Slightly Poor", IF(BQ688&gt;=40, "Poor", "Very Poor"))))))</f>
        <v>#VALUE!</v>
      </c>
      <c r="BT688" s="0" t="e">
        <f aca="false">9.81*LN(AH688)+30.6</f>
        <v>#VALUE!</v>
      </c>
      <c r="BU688" s="0" t="e">
        <f aca="false">IF(BT688&lt;30, "Clean water", IF(AND(BT688&gt;=30, BT688&lt;40), "Hypolimia", IF(AND(BT688&gt;=40,BT688&lt;50), "Mesotrophic", IF(AND(BT688&gt;=50, BT688&lt;70), "Eutrophic", IF(BT688&gt;70,"Hypertrophic")))))</f>
        <v>#VALUE!</v>
      </c>
      <c r="BW688" s="0" t="str">
        <f aca="false">IF(G688/H688&gt;=1, "PLS CHECK", "")</f>
        <v/>
      </c>
      <c r="BX688" s="0" t="str">
        <f aca="false">IF(AC688/J688&gt;=1, "PLS CHECK", "")</f>
        <v/>
      </c>
      <c r="BY688" s="0" t="str">
        <f aca="false">IF(AE688/J688&gt;=1, "PLS CHECK", "")</f>
        <v/>
      </c>
      <c r="BZ688" s="0" t="str">
        <f aca="false">IF(AD688/J688&gt;=1, "PLS CHECK", "")</f>
        <v/>
      </c>
      <c r="CA688" s="0" t="str">
        <f aca="false">IF(AF688/K688&gt;=1, "PLS CHECK", "")</f>
        <v/>
      </c>
      <c r="CB688" s="0" t="str">
        <f aca="false">IF(AG688/K688&gt;=1, "PLS CHECK", "")</f>
        <v/>
      </c>
    </row>
    <row r="689" customFormat="false" ht="12.5" hidden="false" customHeight="false" outlineLevel="0" collapsed="false">
      <c r="A689" s="0" t="n">
        <v>686</v>
      </c>
      <c r="B689" s="15" t="s">
        <v>87</v>
      </c>
      <c r="C689" s="16" t="s">
        <v>88</v>
      </c>
      <c r="D689" s="0" t="s">
        <v>163</v>
      </c>
      <c r="E689" s="0" t="n">
        <v>7.9</v>
      </c>
      <c r="F689" s="0" t="n">
        <v>8.7</v>
      </c>
      <c r="G689" s="0" t="n">
        <v>0.8</v>
      </c>
      <c r="H689" s="0" t="n">
        <v>4.3</v>
      </c>
      <c r="I689" s="0" t="n">
        <v>7</v>
      </c>
      <c r="J689" s="0" t="n">
        <v>3.648</v>
      </c>
      <c r="K689" s="0" t="n">
        <v>0.058</v>
      </c>
      <c r="L689" s="0" t="n">
        <v>2.2</v>
      </c>
      <c r="M689" s="0" t="n">
        <v>18.3</v>
      </c>
      <c r="N689" s="0" t="n">
        <v>0</v>
      </c>
      <c r="O689" s="0" t="n">
        <v>258</v>
      </c>
      <c r="P689" s="0" t="n">
        <v>55000</v>
      </c>
      <c r="AC689" s="0" t="n">
        <v>3.529</v>
      </c>
      <c r="AD689" s="0" t="n">
        <v>0.194</v>
      </c>
      <c r="AE689" s="0" t="n">
        <v>2.923</v>
      </c>
      <c r="AF689" s="0" t="n">
        <v>0.026</v>
      </c>
      <c r="AG689" s="0" t="n">
        <v>0.019</v>
      </c>
      <c r="AH689" s="0" t="n">
        <v>13.6</v>
      </c>
      <c r="AJ689" s="0" t="n">
        <v>2400</v>
      </c>
      <c r="BF689" s="0" t="n">
        <f aca="false">IF(E689&lt;11,-3.6797*E689^2+48.115*E689-53.83,280.92*EXP(-0.2027*E689))</f>
        <v>96.6284230000001</v>
      </c>
      <c r="BG689" s="0" t="n">
        <f aca="false">32.208*LN(F689)+21.438</f>
        <v>91.1143080104746</v>
      </c>
      <c r="BH689" s="0" t="n">
        <f aca="false">IF(G689&lt;=2, -10*G689+100, 88.958*EXP(-0.0755*G689))</f>
        <v>92</v>
      </c>
      <c r="BI689" s="0" t="n">
        <f aca="false">IF(I689&lt;=100, 0.0053*(I689)^2-1.0332*I689+100.76, 122.82*EXP(-0.0092*I689))</f>
        <v>93.7873</v>
      </c>
      <c r="BJ689" s="0" t="n">
        <f aca="false">IF(P689&lt;=1000, -6.942*LN(P689)+107.59, -36.304*LN(P689)+310.72)</f>
        <v>-85.5413716048471</v>
      </c>
      <c r="BK689" s="0" t="e">
        <f aca="false">BF689^0.04*BG689^0.22*BH689^0.51*BI689^0.06*BJ689^0.17</f>
        <v>#NUM!</v>
      </c>
      <c r="BL689" s="0" t="e">
        <f aca="false">IF(BK689&gt;=90, "Very Good", IF(BK689&gt;=80, "Good", IF(BK689&gt;=70, "Slightly Good", IF(BK689&gt;=60, "Average", IF(BK689&gt;=50, "Slightly Poor", IF(BK689&gt;=40, "Poor", "Very Poor"))))))</f>
        <v>#NUM!</v>
      </c>
      <c r="BM689" s="0" t="n">
        <f aca="false">IF(P689&lt;=1000, -6.942*LN(P689)+107.59, IF(AND(P689&gt;1000, P689&lt;=5213),-36.304*LN(P689)+310.72, IF(P689&gt;5213, 10)))</f>
        <v>10</v>
      </c>
      <c r="BN689" s="0" t="n">
        <f aca="false">BF689^0.04*BG689^0.22*BH689^0.51*BI689^0.06*BM689^0.17</f>
        <v>63.1500469063493</v>
      </c>
      <c r="BO689" s="0" t="str">
        <f aca="false">IF(BN689&gt;=90, "Very Good", IF(BN689&gt;=80, "Good", IF(BN689&gt;=70, "Slightly Good", IF(BN689&gt;=60, "Average", IF(BN689&gt;=50, "Slightly Poor", IF(BN689&gt;=40, "Poor", "Very Poor"))))))</f>
        <v>Average</v>
      </c>
      <c r="BP689" s="0" t="n">
        <f aca="false">IF(AJ689&lt;=1000, -6.942*LN(AJ689)+107.59, IF(AND(AJ689&gt;1000, AJ689&lt;=5213),-36.304*LN(AJ689)+310.72, IF(AJ689&gt;5213, 10)))</f>
        <v>28.1578353109365</v>
      </c>
      <c r="BQ689" s="0" t="n">
        <f aca="false">BF689^0.04*BG689^0.22*BH689^0.51*BI689^0.06*BP689^0.17</f>
        <v>75.3018337802459</v>
      </c>
      <c r="BR689" s="0" t="str">
        <f aca="false">IF(BQ689&gt;=90, "Very Good", IF(BQ689&gt;=80, "Good", IF(BQ689&gt;=70, "Slightly Good", IF(BQ689&gt;=60, "Average", IF(BQ689&gt;=50, "Slightly Poor", IF(BQ689&gt;=40, "Poor", "Very Poor"))))))</f>
        <v>Slightly Good</v>
      </c>
      <c r="BT689" s="0" t="n">
        <f aca="false">9.81*LN(AH689)+30.6</f>
        <v>56.2047846667991</v>
      </c>
      <c r="BU689" s="0" t="str">
        <f aca="false">IF(BT689&lt;30, "Clean water", IF(AND(BT689&gt;=30, BT689&lt;40), "Hypolimia", IF(AND(BT689&gt;=40,BT689&lt;50), "Mesotrophic", IF(AND(BT689&gt;=50, BT689&lt;70), "Eutrophic", IF(BT689&gt;70,"Hypertrophic")))))</f>
        <v>Eutrophic</v>
      </c>
      <c r="BW689" s="0" t="str">
        <f aca="false">IF(G689/H689&gt;=1, "PLS CHECK", "")</f>
        <v/>
      </c>
      <c r="BX689" s="0" t="str">
        <f aca="false">IF(AC689/J689&gt;=1, "PLS CHECK", "")</f>
        <v/>
      </c>
      <c r="BY689" s="0" t="str">
        <f aca="false">IF(AE689/J689&gt;=1, "PLS CHECK", "")</f>
        <v/>
      </c>
      <c r="BZ689" s="0" t="str">
        <f aca="false">IF(AD689/J689&gt;=1, "PLS CHECK", "")</f>
        <v/>
      </c>
      <c r="CA689" s="0" t="str">
        <f aca="false">IF(AF689/K689&gt;=1, "PLS CHECK", "")</f>
        <v/>
      </c>
      <c r="CB689" s="0" t="str">
        <f aca="false">IF(AG689/K689&gt;=1, "PLS CHECK", "")</f>
        <v/>
      </c>
    </row>
    <row r="690" customFormat="false" ht="12.5" hidden="false" customHeight="false" outlineLevel="0" collapsed="false">
      <c r="A690" s="0" t="n">
        <v>687</v>
      </c>
      <c r="B690" s="15" t="s">
        <v>89</v>
      </c>
      <c r="C690" s="16" t="s">
        <v>90</v>
      </c>
      <c r="D690" s="0" t="s">
        <v>163</v>
      </c>
      <c r="E690" s="37"/>
      <c r="F690" s="37"/>
      <c r="G690" s="0" t="n">
        <v>1.6</v>
      </c>
      <c r="H690" s="0" t="n">
        <v>4</v>
      </c>
      <c r="I690" s="0" t="n">
        <v>5.4</v>
      </c>
      <c r="J690" s="0" t="n">
        <v>2.474</v>
      </c>
      <c r="K690" s="0" t="n">
        <v>0.034</v>
      </c>
      <c r="L690" s="0" t="n">
        <v>2.3</v>
      </c>
      <c r="M690" s="0" t="n">
        <v>17.1</v>
      </c>
      <c r="N690" s="0" t="n">
        <v>0</v>
      </c>
      <c r="O690" s="0" t="n">
        <v>307</v>
      </c>
      <c r="P690" s="0" t="n">
        <v>5000</v>
      </c>
      <c r="AC690" s="0" t="n">
        <v>2.394</v>
      </c>
      <c r="AD690" s="0" t="n">
        <v>0.298</v>
      </c>
      <c r="AE690" s="37"/>
      <c r="AF690" s="0" t="n">
        <v>0.02</v>
      </c>
      <c r="AG690" s="0" t="n">
        <v>0.016</v>
      </c>
      <c r="AH690" s="0" t="n">
        <v>5.1</v>
      </c>
      <c r="AJ690" s="0" t="n">
        <v>300</v>
      </c>
      <c r="BF690" s="0" t="n">
        <f aca="false">IF(E690&lt;11,-3.6797*E690^2+48.115*E690-53.83,280.92*EXP(-0.2027*E690))</f>
        <v>-53.83</v>
      </c>
      <c r="BG690" s="0" t="e">
        <f aca="false">32.208*LN(F690)+21.438</f>
        <v>#VALUE!</v>
      </c>
      <c r="BH690" s="0" t="n">
        <f aca="false">IF(G690&lt;=2, -10*G690+100, 88.958*EXP(-0.0755*G690))</f>
        <v>84</v>
      </c>
      <c r="BI690" s="0" t="n">
        <f aca="false">IF(I690&lt;=100, 0.0053*(I690)^2-1.0332*I690+100.76, 122.82*EXP(-0.0092*I690))</f>
        <v>95.335268</v>
      </c>
      <c r="BJ690" s="0" t="n">
        <f aca="false">IF(P690&lt;=1000, -6.942*LN(P690)+107.59, -36.304*LN(P690)+310.72)</f>
        <v>1.5118183788249</v>
      </c>
      <c r="BK690" s="0" t="e">
        <f aca="false">BF690^0.04*BG690^0.22*BH690^0.51*BI690^0.06*BJ690^0.17</f>
        <v>#VALUE!</v>
      </c>
      <c r="BL690" s="0" t="e">
        <f aca="false">IF(BK690&gt;=90, "Very Good", IF(BK690&gt;=80, "Good", IF(BK690&gt;=70, "Slightly Good", IF(BK690&gt;=60, "Average", IF(BK690&gt;=50, "Slightly Poor", IF(BK690&gt;=40, "Poor", "Very Poor"))))))</f>
        <v>#VALUE!</v>
      </c>
      <c r="BM690" s="0" t="n">
        <f aca="false">IF(P690&lt;=1000, -6.942*LN(P690)+107.59, IF(AND(P690&gt;1000, P690&lt;=5213),-36.304*LN(P690)+310.72, IF(P690&gt;5213, 10)))</f>
        <v>1.5118183788249</v>
      </c>
      <c r="BN690" s="0" t="e">
        <f aca="false">BF690^0.04*BG690^0.22*BH690^0.51*BI690^0.06*BM690^0.17</f>
        <v>#VALUE!</v>
      </c>
      <c r="BO690" s="0" t="e">
        <f aca="false">IF(BN690&gt;=90, "Very Good", IF(BN690&gt;=80, "Good", IF(BN690&gt;=70, "Slightly Good", IF(BN690&gt;=60, "Average", IF(BN690&gt;=50, "Slightly Poor", IF(BN690&gt;=40, "Poor", "Very Poor"))))))</f>
        <v>#VALUE!</v>
      </c>
      <c r="BP690" s="0" t="n">
        <f aca="false">IF(AJ690&lt;=1000, -6.942*LN(AJ690)+107.59, IF(AND(AJ690&gt;1000, AJ690&lt;=5213),-36.304*LN(AJ690)+310.72, IF(AJ690&gt;5213, 10)))</f>
        <v>67.9943420609366</v>
      </c>
      <c r="BQ690" s="0" t="e">
        <f aca="false">BF690^0.04*BG690^0.22*BH690^0.51*BI690^0.06*BP690^0.17</f>
        <v>#VALUE!</v>
      </c>
      <c r="BR690" s="0" t="e">
        <f aca="false">IF(BQ690&gt;=90, "Very Good", IF(BQ690&gt;=80, "Good", IF(BQ690&gt;=70, "Slightly Good", IF(BQ690&gt;=60, "Average", IF(BQ690&gt;=50, "Slightly Poor", IF(BQ690&gt;=40, "Poor", "Very Poor"))))))</f>
        <v>#VALUE!</v>
      </c>
      <c r="BT690" s="0" t="n">
        <f aca="false">9.81*LN(AH690)+30.6</f>
        <v>46.5828496947541</v>
      </c>
      <c r="BU690" s="0" t="str">
        <f aca="false">IF(BT690&lt;30, "Clean water", IF(AND(BT690&gt;=30, BT690&lt;40), "Hypolimia", IF(AND(BT690&gt;=40,BT690&lt;50), "Mesotrophic", IF(AND(BT690&gt;=50, BT690&lt;70), "Eutrophic", IF(BT690&gt;70,"Hypertrophic")))))</f>
        <v>Mesotrophic</v>
      </c>
      <c r="BW690" s="0" t="str">
        <f aca="false">IF(G690/H690&gt;=1, "PLS CHECK", "")</f>
        <v/>
      </c>
      <c r="BX690" s="0" t="str">
        <f aca="false">IF(AC690/J690&gt;=1, "PLS CHECK", "")</f>
        <v/>
      </c>
      <c r="BY690" s="0" t="str">
        <f aca="false">IF(AE690/J690&gt;=1, "PLS CHECK", "")</f>
        <v/>
      </c>
      <c r="BZ690" s="0" t="str">
        <f aca="false">IF(AD690/J690&gt;=1, "PLS CHECK", "")</f>
        <v/>
      </c>
      <c r="CA690" s="0" t="str">
        <f aca="false">IF(AF690/K690&gt;=1, "PLS CHECK", "")</f>
        <v/>
      </c>
      <c r="CB690" s="0" t="str">
        <f aca="false">IF(AG690/K690&gt;=1, "PLS CHECK", "")</f>
        <v/>
      </c>
    </row>
    <row r="691" customFormat="false" ht="12.5" hidden="false" customHeight="false" outlineLevel="0" collapsed="false">
      <c r="A691" s="0" t="n">
        <v>688</v>
      </c>
      <c r="B691" s="15" t="s">
        <v>91</v>
      </c>
      <c r="C691" s="16" t="s">
        <v>92</v>
      </c>
      <c r="D691" s="0" t="s">
        <v>163</v>
      </c>
      <c r="E691" s="0" t="n">
        <v>8.2</v>
      </c>
      <c r="F691" s="0" t="n">
        <v>11.6</v>
      </c>
      <c r="G691" s="0" t="n">
        <v>3.7</v>
      </c>
      <c r="H691" s="0" t="n">
        <v>6.1</v>
      </c>
      <c r="I691" s="0" t="n">
        <v>7.4</v>
      </c>
      <c r="J691" s="0" t="n">
        <v>2.998</v>
      </c>
      <c r="K691" s="0" t="n">
        <v>0.043</v>
      </c>
      <c r="L691" s="0" t="n">
        <v>2</v>
      </c>
      <c r="M691" s="0" t="n">
        <v>18</v>
      </c>
      <c r="N691" s="0" t="n">
        <v>0</v>
      </c>
      <c r="O691" s="0" t="n">
        <v>363</v>
      </c>
      <c r="P691" s="0" t="n">
        <v>28000</v>
      </c>
      <c r="AC691" s="0" t="n">
        <v>2.825</v>
      </c>
      <c r="AD691" s="0" t="n">
        <v>0.084</v>
      </c>
      <c r="AE691" s="0" t="n">
        <v>2.085</v>
      </c>
      <c r="AF691" s="0" t="n">
        <v>0.033</v>
      </c>
      <c r="AG691" s="0" t="n">
        <v>0.024</v>
      </c>
      <c r="AH691" s="0" t="n">
        <v>6.6</v>
      </c>
      <c r="AJ691" s="0" t="n">
        <v>500</v>
      </c>
      <c r="BF691" s="0" t="n">
        <f aca="false">IF(E691&lt;11,-3.6797*E691^2+48.115*E691-53.83,280.92*EXP(-0.2027*E691))</f>
        <v>93.289972</v>
      </c>
      <c r="BG691" s="0" t="n">
        <f aca="false">32.208*LN(F691)+21.438</f>
        <v>100.379972200002</v>
      </c>
      <c r="BH691" s="0" t="n">
        <f aca="false">IF(G691&lt;=2, -10*G691+100, 88.958*EXP(-0.0755*G691))</f>
        <v>67.2767257350167</v>
      </c>
      <c r="BI691" s="0" t="n">
        <f aca="false">IF(I691&lt;=100, 0.0053*(I691)^2-1.0332*I691+100.76, 122.82*EXP(-0.0092*I691))</f>
        <v>93.404548</v>
      </c>
      <c r="BJ691" s="0" t="n">
        <f aca="false">IF(P691&lt;=1000, -6.942*LN(P691)+107.59, -36.304*LN(P691)+310.72)</f>
        <v>-61.0315001855681</v>
      </c>
      <c r="BK691" s="0" t="e">
        <f aca="false">BF691^0.04*BG691^0.22*BH691^0.51*BI691^0.06*BJ691^0.17</f>
        <v>#NUM!</v>
      </c>
      <c r="BL691" s="0" t="e">
        <f aca="false">IF(BK691&gt;=90, "Very Good", IF(BK691&gt;=80, "Good", IF(BK691&gt;=70, "Slightly Good", IF(BK691&gt;=60, "Average", IF(BK691&gt;=50, "Slightly Poor", IF(BK691&gt;=40, "Poor", "Very Poor"))))))</f>
        <v>#NUM!</v>
      </c>
      <c r="BM691" s="0" t="n">
        <f aca="false">IF(P691&lt;=1000, -6.942*LN(P691)+107.59, IF(AND(P691&gt;1000, P691&lt;=5213),-36.304*LN(P691)+310.72, IF(P691&gt;5213, 10)))</f>
        <v>10</v>
      </c>
      <c r="BN691" s="0" t="n">
        <f aca="false">BF691^0.04*BG691^0.22*BH691^0.51*BI691^0.06*BM691^0.17</f>
        <v>54.9020937940866</v>
      </c>
      <c r="BO691" s="0" t="str">
        <f aca="false">IF(BN691&gt;=90, "Very Good", IF(BN691&gt;=80, "Good", IF(BN691&gt;=70, "Slightly Good", IF(BN691&gt;=60, "Average", IF(BN691&gt;=50, "Slightly Poor", IF(BN691&gt;=40, "Poor", "Very Poor"))))))</f>
        <v>Slightly Poor</v>
      </c>
      <c r="BP691" s="0" t="n">
        <f aca="false">IF(AJ691&lt;=1000, -6.942*LN(AJ691)+107.59, IF(AND(AJ691&gt;1000, AJ691&lt;=5213),-36.304*LN(AJ691)+310.72, IF(AJ691&gt;5213, 10)))</f>
        <v>64.4481905807532</v>
      </c>
      <c r="BQ691" s="0" t="n">
        <f aca="false">BF691^0.04*BG691^0.22*BH691^0.51*BI691^0.06*BP691^0.17</f>
        <v>75.3624018559527</v>
      </c>
      <c r="BR691" s="0" t="str">
        <f aca="false">IF(BQ691&gt;=90, "Very Good", IF(BQ691&gt;=80, "Good", IF(BQ691&gt;=70, "Slightly Good", IF(BQ691&gt;=60, "Average", IF(BQ691&gt;=50, "Slightly Poor", IF(BQ691&gt;=40, "Poor", "Very Poor"))))))</f>
        <v>Slightly Good</v>
      </c>
      <c r="BT691" s="0" t="n">
        <f aca="false">9.81*LN(AH691)+30.6</f>
        <v>49.1121532570076</v>
      </c>
      <c r="BU691" s="0" t="str">
        <f aca="false">IF(BT691&lt;30, "Clean water", IF(AND(BT691&gt;=30, BT691&lt;40), "Hypolimia", IF(AND(BT691&gt;=40,BT691&lt;50), "Mesotrophic", IF(AND(BT691&gt;=50, BT691&lt;70), "Eutrophic", IF(BT691&gt;70,"Hypertrophic")))))</f>
        <v>Mesotrophic</v>
      </c>
      <c r="BW691" s="0" t="str">
        <f aca="false">IF(G691/H691&gt;=1, "PLS CHECK", "")</f>
        <v/>
      </c>
      <c r="BX691" s="0" t="str">
        <f aca="false">IF(AC691/J691&gt;=1, "PLS CHECK", "")</f>
        <v/>
      </c>
      <c r="BY691" s="0" t="str">
        <f aca="false">IF(AE691/J691&gt;=1, "PLS CHECK", "")</f>
        <v/>
      </c>
      <c r="BZ691" s="0" t="str">
        <f aca="false">IF(AD691/J691&gt;=1, "PLS CHECK", "")</f>
        <v/>
      </c>
      <c r="CA691" s="0" t="str">
        <f aca="false">IF(AF691/K691&gt;=1, "PLS CHECK", "")</f>
        <v/>
      </c>
      <c r="CB691" s="0" t="str">
        <f aca="false">IF(AG691/K691&gt;=1, "PLS CHECK", "")</f>
        <v/>
      </c>
    </row>
    <row r="692" customFormat="false" ht="12.5" hidden="false" customHeight="false" outlineLevel="0" collapsed="false">
      <c r="A692" s="0" t="n">
        <v>689</v>
      </c>
      <c r="B692" s="15" t="s">
        <v>137</v>
      </c>
      <c r="C692" s="16" t="s">
        <v>138</v>
      </c>
      <c r="D692" s="0" t="s">
        <v>163</v>
      </c>
      <c r="E692" s="0" t="n">
        <v>7.9</v>
      </c>
      <c r="F692" s="0" t="n">
        <v>8.4</v>
      </c>
      <c r="G692" s="37"/>
      <c r="H692" s="37"/>
      <c r="I692" s="37"/>
      <c r="J692" s="0" t="n">
        <v>6.256</v>
      </c>
      <c r="K692" s="0" t="n">
        <v>0.095</v>
      </c>
      <c r="L692" s="37"/>
      <c r="M692" s="0" t="n">
        <v>19.9</v>
      </c>
      <c r="O692" s="0" t="n">
        <v>525</v>
      </c>
      <c r="BD692" s="0" t="n">
        <v>7.663</v>
      </c>
      <c r="BF692" s="0" t="n">
        <f aca="false">IF(E692&lt;11,-3.6797*E692^2+48.115*E692-53.83,280.92*EXP(-0.2027*E692))</f>
        <v>96.6284230000001</v>
      </c>
      <c r="BG692" s="0" t="n">
        <f aca="false">32.208*LN(F692)+21.438</f>
        <v>89.9840867819932</v>
      </c>
      <c r="BH692" s="0" t="n">
        <f aca="false">IF(G692&lt;=2, -10*G692+100, 88.958*EXP(-0.0755*G692))</f>
        <v>100</v>
      </c>
      <c r="BI692" s="0" t="n">
        <f aca="false">IF(I692&lt;=100, 0.0053*(I692)^2-1.0332*I692+100.76, 122.82*EXP(-0.0092*I692))</f>
        <v>100.76</v>
      </c>
      <c r="BJ692" s="0" t="e">
        <f aca="false">IF(P692&lt;=1000, -6.942*LN(P692)+107.59, -36.304*LN(P692)+310.72)</f>
        <v>#VALUE!</v>
      </c>
      <c r="BK692" s="0" t="e">
        <f aca="false">BF692^0.04*BG692^0.22*BH692^0.51*BI692^0.06*BJ692^0.17</f>
        <v>#VALUE!</v>
      </c>
      <c r="BL692" s="0" t="e">
        <f aca="false">IF(BK692&gt;=90, "Very Good", IF(BK692&gt;=80, "Good", IF(BK692&gt;=70, "Slightly Good", IF(BK692&gt;=60, "Average", IF(BK692&gt;=50, "Slightly Poor", IF(BK692&gt;=40, "Poor", "Very Poor"))))))</f>
        <v>#VALUE!</v>
      </c>
      <c r="BM692" s="0" t="e">
        <f aca="false">IF(P692&lt;=1000, -6.942*LN(P692)+107.59, IF(AND(P692&gt;1000, P692&lt;=5213),-36.304*LN(P692)+310.72, IF(P692&gt;5213, 10)))</f>
        <v>#VALUE!</v>
      </c>
      <c r="BN692" s="0" t="e">
        <f aca="false">BF692^0.04*BG692^0.22*BH692^0.51*BI692^0.06*BM692^0.17</f>
        <v>#VALUE!</v>
      </c>
      <c r="BO692" s="0" t="e">
        <f aca="false">IF(BN692&gt;=90, "Very Good", IF(BN692&gt;=80, "Good", IF(BN692&gt;=70, "Slightly Good", IF(BN692&gt;=60, "Average", IF(BN692&gt;=50, "Slightly Poor", IF(BN692&gt;=40, "Poor", "Very Poor"))))))</f>
        <v>#VALUE!</v>
      </c>
      <c r="BP692" s="0" t="e">
        <f aca="false">IF(AJ692&lt;=1000, -6.942*LN(AJ692)+107.59, IF(AND(AJ692&gt;1000, AJ692&lt;=5213),-36.304*LN(AJ692)+310.72, IF(AJ692&gt;5213, 10)))</f>
        <v>#VALUE!</v>
      </c>
      <c r="BQ692" s="0" t="e">
        <f aca="false">BF692^0.04*BG692^0.22*BH692^0.51*BI692^0.06*BP692^0.17</f>
        <v>#VALUE!</v>
      </c>
      <c r="BR692" s="0" t="e">
        <f aca="false">IF(BQ692&gt;=90, "Very Good", IF(BQ692&gt;=80, "Good", IF(BQ692&gt;=70, "Slightly Good", IF(BQ692&gt;=60, "Average", IF(BQ692&gt;=50, "Slightly Poor", IF(BQ692&gt;=40, "Poor", "Very Poor"))))))</f>
        <v>#VALUE!</v>
      </c>
      <c r="BT692" s="0" t="e">
        <f aca="false">9.81*LN(AH692)+30.6</f>
        <v>#VALUE!</v>
      </c>
      <c r="BU692" s="0" t="e">
        <f aca="false">IF(BT692&lt;30, "Clean water", IF(AND(BT692&gt;=30, BT692&lt;40), "Hypolimia", IF(AND(BT692&gt;=40,BT692&lt;50), "Mesotrophic", IF(AND(BT692&gt;=50, BT692&lt;70), "Eutrophic", IF(BT692&gt;70,"Hypertrophic")))))</f>
        <v>#VALUE!</v>
      </c>
      <c r="BW692" s="0" t="e">
        <f aca="false">IF(G692/H692&gt;=1, "PLS CHECK", "")</f>
        <v>#DIV/0!</v>
      </c>
      <c r="BX692" s="0" t="str">
        <f aca="false">IF(AC692/J692&gt;=1, "PLS CHECK", "")</f>
        <v/>
      </c>
      <c r="BY692" s="0" t="str">
        <f aca="false">IF(AE692/J692&gt;=1, "PLS CHECK", "")</f>
        <v/>
      </c>
      <c r="BZ692" s="0" t="str">
        <f aca="false">IF(AD692/J692&gt;=1, "PLS CHECK", "")</f>
        <v/>
      </c>
      <c r="CA692" s="0" t="str">
        <f aca="false">IF(AF692/K692&gt;=1, "PLS CHECK", "")</f>
        <v/>
      </c>
      <c r="CB692" s="0" t="str">
        <f aca="false">IF(AG692/K692&gt;=1, "PLS CHECK", "")</f>
        <v/>
      </c>
    </row>
    <row r="693" customFormat="false" ht="12.5" hidden="false" customHeight="false" outlineLevel="0" collapsed="false">
      <c r="A693" s="0" t="n">
        <v>690</v>
      </c>
      <c r="B693" s="15" t="s">
        <v>93</v>
      </c>
      <c r="C693" s="16" t="s">
        <v>94</v>
      </c>
      <c r="D693" s="0" t="s">
        <v>163</v>
      </c>
      <c r="E693" s="0" t="n">
        <v>7.9</v>
      </c>
      <c r="F693" s="0" t="n">
        <v>8.9</v>
      </c>
      <c r="G693" s="0" t="n">
        <v>1.4</v>
      </c>
      <c r="H693" s="0" t="n">
        <v>6.6</v>
      </c>
      <c r="I693" s="0" t="n">
        <v>3.2</v>
      </c>
      <c r="J693" s="0" t="n">
        <v>9.107</v>
      </c>
      <c r="K693" s="0" t="n">
        <v>0.073</v>
      </c>
      <c r="L693" s="0" t="n">
        <v>4.2</v>
      </c>
      <c r="M693" s="0" t="n">
        <v>18.4</v>
      </c>
      <c r="N693" s="0" t="n">
        <v>0</v>
      </c>
      <c r="O693" s="0" t="n">
        <v>620</v>
      </c>
      <c r="P693" s="0" t="n">
        <v>21000</v>
      </c>
      <c r="AC693" s="0" t="n">
        <v>8.82</v>
      </c>
      <c r="AD693" s="0" t="n">
        <v>0.192</v>
      </c>
      <c r="AE693" s="0" t="n">
        <v>6.637</v>
      </c>
      <c r="AF693" s="0" t="n">
        <v>0.048</v>
      </c>
      <c r="AG693" s="0" t="n">
        <v>0.022</v>
      </c>
      <c r="AH693" s="0" t="n">
        <v>2.6</v>
      </c>
      <c r="AJ693" s="0" t="n">
        <v>5200</v>
      </c>
      <c r="BD693" s="0" t="n">
        <v>3.426</v>
      </c>
      <c r="BF693" s="0" t="n">
        <f aca="false">IF(E693&lt;11,-3.6797*E693^2+48.115*E693-53.83,280.92*EXP(-0.2027*E693))</f>
        <v>96.6284230000001</v>
      </c>
      <c r="BG693" s="0" t="n">
        <f aca="false">32.208*LN(F693)+21.438</f>
        <v>91.8463395211805</v>
      </c>
      <c r="BH693" s="0" t="n">
        <f aca="false">IF(G693&lt;=2, -10*G693+100, 88.958*EXP(-0.0755*G693))</f>
        <v>86</v>
      </c>
      <c r="BI693" s="0" t="n">
        <f aca="false">IF(I693&lt;=100, 0.0053*(I693)^2-1.0332*I693+100.76, 122.82*EXP(-0.0092*I693))</f>
        <v>97.508032</v>
      </c>
      <c r="BJ693" s="0" t="n">
        <f aca="false">IF(P693&lt;=1000, -6.942*LN(P693)+107.59, -36.304*LN(P693)+310.72)</f>
        <v>-50.5874902272786</v>
      </c>
      <c r="BK693" s="0" t="e">
        <f aca="false">BF693^0.04*BG693^0.22*BH693^0.51*BI693^0.06*BJ693^0.17</f>
        <v>#NUM!</v>
      </c>
      <c r="BL693" s="0" t="e">
        <f aca="false">IF(BK693&gt;=90, "Very Good", IF(BK693&gt;=80, "Good", IF(BK693&gt;=70, "Slightly Good", IF(BK693&gt;=60, "Average", IF(BK693&gt;=50, "Slightly Poor", IF(BK693&gt;=40, "Poor", "Very Poor"))))))</f>
        <v>#NUM!</v>
      </c>
      <c r="BM693" s="0" t="n">
        <f aca="false">IF(P693&lt;=1000, -6.942*LN(P693)+107.59, IF(AND(P693&gt;1000, P693&lt;=5213),-36.304*LN(P693)+310.72, IF(P693&gt;5213, 10)))</f>
        <v>10</v>
      </c>
      <c r="BN693" s="0" t="n">
        <f aca="false">BF693^0.04*BG693^0.22*BH693^0.51*BI693^0.06*BM693^0.17</f>
        <v>61.2652819909048</v>
      </c>
      <c r="BO693" s="0" t="str">
        <f aca="false">IF(BN693&gt;=90, "Very Good", IF(BN693&gt;=80, "Good", IF(BN693&gt;=70, "Slightly Good", IF(BN693&gt;=60, "Average", IF(BN693&gt;=50, "Slightly Poor", IF(BN693&gt;=40, "Poor", "Very Poor"))))))</f>
        <v>Average</v>
      </c>
      <c r="BP693" s="0" t="n">
        <f aca="false">IF(AJ693&lt;=1000, -6.942*LN(AJ693)+107.59, IF(AND(AJ693&gt;1000, AJ693&lt;=5213),-36.304*LN(AJ693)+310.72, IF(AJ693&gt;5213, 10)))</f>
        <v>0.087949608508211</v>
      </c>
      <c r="BQ693" s="0" t="n">
        <f aca="false">BF693^0.04*BG693^0.22*BH693^0.51*BI693^0.06*BP693^0.17</f>
        <v>27.3989677777469</v>
      </c>
      <c r="BR693" s="0" t="str">
        <f aca="false">IF(BQ693&gt;=90, "Very Good", IF(BQ693&gt;=80, "Good", IF(BQ693&gt;=70, "Slightly Good", IF(BQ693&gt;=60, "Average", IF(BQ693&gt;=50, "Slightly Poor", IF(BQ693&gt;=40, "Poor", "Very Poor"))))))</f>
        <v>Very Poor</v>
      </c>
      <c r="BT693" s="0" t="n">
        <f aca="false">9.81*LN(AH693)+30.6</f>
        <v>39.9735672757191</v>
      </c>
      <c r="BU693" s="0" t="str">
        <f aca="false">IF(BT693&lt;30, "Clean water", IF(AND(BT693&gt;=30, BT693&lt;40), "Hypolimia", IF(AND(BT693&gt;=40,BT693&lt;50), "Mesotrophic", IF(AND(BT693&gt;=50, BT693&lt;70), "Eutrophic", IF(BT693&gt;70,"Hypertrophic")))))</f>
        <v>Hypolimia</v>
      </c>
      <c r="BW693" s="0" t="str">
        <f aca="false">IF(G693/H693&gt;=1, "PLS CHECK", "")</f>
        <v/>
      </c>
      <c r="BX693" s="0" t="str">
        <f aca="false">IF(AC693/J693&gt;=1, "PLS CHECK", "")</f>
        <v/>
      </c>
      <c r="BY693" s="0" t="str">
        <f aca="false">IF(AE693/J693&gt;=1, "PLS CHECK", "")</f>
        <v/>
      </c>
      <c r="BZ693" s="0" t="str">
        <f aca="false">IF(AD693/J693&gt;=1, "PLS CHECK", "")</f>
        <v/>
      </c>
      <c r="CA693" s="0" t="str">
        <f aca="false">IF(AF693/K693&gt;=1, "PLS CHECK", "")</f>
        <v/>
      </c>
      <c r="CB693" s="0" t="str">
        <f aca="false">IF(AG693/K693&gt;=1, "PLS CHECK", "")</f>
        <v/>
      </c>
    </row>
    <row r="694" customFormat="false" ht="12.5" hidden="false" customHeight="false" outlineLevel="0" collapsed="false">
      <c r="A694" s="0" t="n">
        <v>691</v>
      </c>
      <c r="B694" s="15" t="s">
        <v>95</v>
      </c>
      <c r="C694" s="16" t="s">
        <v>96</v>
      </c>
      <c r="D694" s="0" t="s">
        <v>163</v>
      </c>
      <c r="E694" s="0" t="n">
        <v>7.4</v>
      </c>
      <c r="F694" s="0" t="n">
        <v>8.3</v>
      </c>
      <c r="G694" s="0" t="n">
        <v>1.5</v>
      </c>
      <c r="H694" s="0" t="n">
        <v>5.9</v>
      </c>
      <c r="I694" s="0" t="n">
        <v>18.8</v>
      </c>
      <c r="J694" s="0" t="n">
        <v>5.936</v>
      </c>
      <c r="K694" s="0" t="n">
        <v>0.064</v>
      </c>
      <c r="L694" s="0" t="n">
        <v>3.7</v>
      </c>
      <c r="M694" s="0" t="n">
        <v>17.3</v>
      </c>
      <c r="N694" s="0" t="n">
        <v>0</v>
      </c>
      <c r="O694" s="0" t="n">
        <v>653</v>
      </c>
      <c r="P694" s="0" t="n">
        <v>25000</v>
      </c>
      <c r="AC694" s="0" t="n">
        <v>5.69</v>
      </c>
      <c r="AD694" s="0" t="n">
        <v>0.122</v>
      </c>
      <c r="AE694" s="0" t="n">
        <v>4.673</v>
      </c>
      <c r="AF694" s="0" t="n">
        <v>0.042</v>
      </c>
      <c r="AG694" s="0" t="n">
        <v>0.032</v>
      </c>
      <c r="AH694" s="0" t="n">
        <v>3.3</v>
      </c>
      <c r="AJ694" s="0" t="n">
        <v>3800</v>
      </c>
      <c r="BF694" s="0" t="n">
        <f aca="false">IF(E694&lt;11,-3.6797*E694^2+48.115*E694-53.83,280.92*EXP(-0.2027*E694))</f>
        <v>100.720628</v>
      </c>
      <c r="BG694" s="0" t="n">
        <f aca="false">32.208*LN(F694)+21.438</f>
        <v>89.5983576207606</v>
      </c>
      <c r="BH694" s="0" t="n">
        <f aca="false">IF(G694&lt;=2, -10*G694+100, 88.958*EXP(-0.0755*G694))</f>
        <v>85</v>
      </c>
      <c r="BI694" s="0" t="n">
        <f aca="false">IF(I694&lt;=100, 0.0053*(I694)^2-1.0332*I694+100.76, 122.82*EXP(-0.0092*I694))</f>
        <v>83.209072</v>
      </c>
      <c r="BJ694" s="0" t="n">
        <f aca="false">IF(P694&lt;=1000, -6.942*LN(P694)+107.59, -36.304*LN(P694)+310.72)</f>
        <v>-56.9172155941827</v>
      </c>
      <c r="BK694" s="0" t="e">
        <f aca="false">BF694^0.04*BG694^0.22*BH694^0.51*BI694^0.06*BJ694^0.17</f>
        <v>#NUM!</v>
      </c>
      <c r="BL694" s="0" t="e">
        <f aca="false">IF(BK694&gt;=90, "Very Good", IF(BK694&gt;=80, "Good", IF(BK694&gt;=70, "Slightly Good", IF(BK694&gt;=60, "Average", IF(BK694&gt;=50, "Slightly Poor", IF(BK694&gt;=40, "Poor", "Very Poor"))))))</f>
        <v>#NUM!</v>
      </c>
      <c r="BM694" s="0" t="n">
        <f aca="false">IF(P694&lt;=1000, -6.942*LN(P694)+107.59, IF(AND(P694&gt;1000, P694&lt;=5213),-36.304*LN(P694)+310.72, IF(P694&gt;5213, 10)))</f>
        <v>10</v>
      </c>
      <c r="BN694" s="0" t="n">
        <f aca="false">BF694^0.04*BG694^0.22*BH694^0.51*BI694^0.06*BM694^0.17</f>
        <v>60.0958719102067</v>
      </c>
      <c r="BO694" s="0" t="str">
        <f aca="false">IF(BN694&gt;=90, "Very Good", IF(BN694&gt;=80, "Good", IF(BN694&gt;=70, "Slightly Good", IF(BN694&gt;=60, "Average", IF(BN694&gt;=50, "Slightly Poor", IF(BN694&gt;=40, "Poor", "Very Poor"))))))</f>
        <v>Average</v>
      </c>
      <c r="BP694" s="0" t="n">
        <f aca="false">IF(AJ694&lt;=1000, -6.942*LN(AJ694)+107.59, IF(AND(AJ694&gt;1000, AJ694&lt;=5213),-36.304*LN(AJ694)+310.72, IF(AJ694&gt;5213, 10)))</f>
        <v>11.4749736251816</v>
      </c>
      <c r="BQ694" s="0" t="n">
        <f aca="false">BF694^0.04*BG694^0.22*BH694^0.51*BI694^0.06*BP694^0.17</f>
        <v>61.518031325671</v>
      </c>
      <c r="BR694" s="0" t="str">
        <f aca="false">IF(BQ694&gt;=90, "Very Good", IF(BQ694&gt;=80, "Good", IF(BQ694&gt;=70, "Slightly Good", IF(BQ694&gt;=60, "Average", IF(BQ694&gt;=50, "Slightly Poor", IF(BQ694&gt;=40, "Poor", "Very Poor"))))))</f>
        <v>Average</v>
      </c>
      <c r="BT694" s="0" t="n">
        <f aca="false">9.81*LN(AH694)+30.6</f>
        <v>42.3123794157146</v>
      </c>
      <c r="BU694" s="0" t="str">
        <f aca="false">IF(BT694&lt;30, "Clean water", IF(AND(BT694&gt;=30, BT694&lt;40), "Hypolimia", IF(AND(BT694&gt;=40,BT694&lt;50), "Mesotrophic", IF(AND(BT694&gt;=50, BT694&lt;70), "Eutrophic", IF(BT694&gt;70,"Hypertrophic")))))</f>
        <v>Mesotrophic</v>
      </c>
      <c r="BW694" s="0" t="str">
        <f aca="false">IF(G694/H694&gt;=1, "PLS CHECK", "")</f>
        <v/>
      </c>
      <c r="BX694" s="0" t="str">
        <f aca="false">IF(AC694/J694&gt;=1, "PLS CHECK", "")</f>
        <v/>
      </c>
      <c r="BY694" s="0" t="str">
        <f aca="false">IF(AE694/J694&gt;=1, "PLS CHECK", "")</f>
        <v/>
      </c>
      <c r="BZ694" s="0" t="str">
        <f aca="false">IF(AD694/J694&gt;=1, "PLS CHECK", "")</f>
        <v/>
      </c>
      <c r="CA694" s="0" t="str">
        <f aca="false">IF(AF694/K694&gt;=1, "PLS CHECK", "")</f>
        <v/>
      </c>
      <c r="CB694" s="0" t="str">
        <f aca="false">IF(AG694/K694&gt;=1, "PLS CHECK", "")</f>
        <v/>
      </c>
    </row>
    <row r="695" customFormat="false" ht="12.5" hidden="false" customHeight="false" outlineLevel="0" collapsed="false">
      <c r="A695" s="0" t="n">
        <v>692</v>
      </c>
      <c r="B695" s="15" t="s">
        <v>97</v>
      </c>
      <c r="C695" s="16" t="s">
        <v>98</v>
      </c>
      <c r="D695" s="0" t="s">
        <v>163</v>
      </c>
      <c r="E695" s="0" t="n">
        <v>8</v>
      </c>
      <c r="F695" s="0" t="n">
        <v>8.3</v>
      </c>
      <c r="G695" s="37"/>
      <c r="H695" s="0" t="n">
        <v>3.2</v>
      </c>
      <c r="I695" s="0" t="n">
        <v>5</v>
      </c>
      <c r="J695" s="37"/>
      <c r="K695" s="0" t="n">
        <v>0.024</v>
      </c>
      <c r="L695" s="0" t="n">
        <v>1.8</v>
      </c>
      <c r="M695" s="0" t="n">
        <v>18.8</v>
      </c>
      <c r="N695" s="0" t="n">
        <v>0</v>
      </c>
      <c r="O695" s="37"/>
      <c r="P695" s="0" t="n">
        <v>8200</v>
      </c>
      <c r="AC695" s="37"/>
      <c r="AD695" s="0" t="n">
        <v>0.052</v>
      </c>
      <c r="AE695" s="0" t="n">
        <v>1.711</v>
      </c>
      <c r="AF695" s="0" t="n">
        <v>0.012</v>
      </c>
      <c r="AG695" s="0" t="n">
        <v>0.005</v>
      </c>
      <c r="AH695" s="0" t="n">
        <v>7</v>
      </c>
      <c r="AJ695" s="0" t="n">
        <v>61</v>
      </c>
      <c r="BF695" s="0" t="n">
        <f aca="false">IF(E695&lt;11,-3.6797*E695^2+48.115*E695-53.83,280.92*EXP(-0.2027*E695))</f>
        <v>95.5892</v>
      </c>
      <c r="BG695" s="0" t="n">
        <f aca="false">32.208*LN(F695)+21.438</f>
        <v>89.5983576207606</v>
      </c>
      <c r="BH695" s="0" t="n">
        <f aca="false">IF(G695&lt;=2, -10*G695+100, 88.958*EXP(-0.0755*G695))</f>
        <v>100</v>
      </c>
      <c r="BI695" s="0" t="n">
        <f aca="false">IF(I695&lt;=100, 0.0053*(I695)^2-1.0332*I695+100.76, 122.82*EXP(-0.0092*I695))</f>
        <v>95.7265</v>
      </c>
      <c r="BJ695" s="0" t="n">
        <f aca="false">IF(P695&lt;=1000, -6.942*LN(P695)+107.59, -36.304*LN(P695)+310.72)</f>
        <v>-16.4476339847931</v>
      </c>
      <c r="BK695" s="0" t="e">
        <f aca="false">BF695^0.04*BG695^0.22*BH695^0.51*BI695^0.06*BJ695^0.17</f>
        <v>#NUM!</v>
      </c>
      <c r="BL695" s="0" t="e">
        <f aca="false">IF(BK695&gt;=90, "Very Good", IF(BK695&gt;=80, "Good", IF(BK695&gt;=70, "Slightly Good", IF(BK695&gt;=60, "Average", IF(BK695&gt;=50, "Slightly Poor", IF(BK695&gt;=40, "Poor", "Very Poor"))))))</f>
        <v>#NUM!</v>
      </c>
      <c r="BM695" s="0" t="n">
        <f aca="false">IF(P695&lt;=1000, -6.942*LN(P695)+107.59, IF(AND(P695&gt;1000, P695&lt;=5213),-36.304*LN(P695)+310.72, IF(P695&gt;5213, 10)))</f>
        <v>10</v>
      </c>
      <c r="BN695" s="0" t="n">
        <f aca="false">BF695^0.04*BG695^0.22*BH695^0.51*BI695^0.06*BM695^0.17</f>
        <v>65.7028630482764</v>
      </c>
      <c r="BO695" s="0" t="str">
        <f aca="false">IF(BN695&gt;=90, "Very Good", IF(BN695&gt;=80, "Good", IF(BN695&gt;=70, "Slightly Good", IF(BN695&gt;=60, "Average", IF(BN695&gt;=50, "Slightly Poor", IF(BN695&gt;=40, "Poor", "Very Poor"))))))</f>
        <v>Average</v>
      </c>
      <c r="BP695" s="0" t="n">
        <f aca="false">IF(AJ695&lt;=1000, -6.942*LN(AJ695)+107.59, IF(AND(AJ695&gt;1000, AJ695&lt;=5213),-36.304*LN(AJ695)+310.72, IF(AJ695&gt;5213, 10)))</f>
        <v>79.0523136349089</v>
      </c>
      <c r="BQ695" s="0" t="n">
        <f aca="false">BF695^0.04*BG695^0.22*BH695^0.51*BI695^0.06*BP695^0.17</f>
        <v>93.3748192435447</v>
      </c>
      <c r="BR695" s="0" t="str">
        <f aca="false">IF(BQ695&gt;=90, "Very Good", IF(BQ695&gt;=80, "Good", IF(BQ695&gt;=70, "Slightly Good", IF(BQ695&gt;=60, "Average", IF(BQ695&gt;=50, "Slightly Poor", IF(BQ695&gt;=40, "Poor", "Very Poor"))))))</f>
        <v>Very Good</v>
      </c>
      <c r="BT695" s="0" t="n">
        <f aca="false">9.81*LN(AH695)+30.6</f>
        <v>49.6893785622326</v>
      </c>
      <c r="BU695" s="0" t="str">
        <f aca="false">IF(BT695&lt;30, "Clean water", IF(AND(BT695&gt;=30, BT695&lt;40), "Hypolimia", IF(AND(BT695&gt;=40,BT695&lt;50), "Mesotrophic", IF(AND(BT695&gt;=50, BT695&lt;70), "Eutrophic", IF(BT695&gt;70,"Hypertrophic")))))</f>
        <v>Mesotrophic</v>
      </c>
      <c r="BW695" s="0" t="str">
        <f aca="false">IF(G695/H695&gt;=1, "PLS CHECK", "")</f>
        <v/>
      </c>
      <c r="BX695" s="0" t="e">
        <f aca="false">IF(AC695/J695&gt;=1, "PLS CHECK", "")</f>
        <v>#DIV/0!</v>
      </c>
      <c r="BY695" s="0" t="e">
        <f aca="false">IF(AE695/J695&gt;=1, "PLS CHECK", "")</f>
        <v>#DIV/0!</v>
      </c>
      <c r="BZ695" s="0" t="e">
        <f aca="false">IF(AD695/J695&gt;=1, "PLS CHECK", "")</f>
        <v>#DIV/0!</v>
      </c>
      <c r="CA695" s="0" t="str">
        <f aca="false">IF(AF695/K695&gt;=1, "PLS CHECK", "")</f>
        <v/>
      </c>
      <c r="CB695" s="0" t="str">
        <f aca="false">IF(AG695/K695&gt;=1, "PLS CHECK", "")</f>
        <v/>
      </c>
    </row>
    <row r="696" customFormat="false" ht="12.5" hidden="false" customHeight="false" outlineLevel="0" collapsed="false">
      <c r="A696" s="0" t="n">
        <v>693</v>
      </c>
      <c r="B696" s="15" t="s">
        <v>99</v>
      </c>
      <c r="C696" s="16" t="s">
        <v>100</v>
      </c>
      <c r="D696" s="0" t="s">
        <v>163</v>
      </c>
      <c r="E696" s="0" t="n">
        <v>7.6</v>
      </c>
      <c r="F696" s="0" t="n">
        <v>8.3</v>
      </c>
      <c r="G696" s="0" t="n">
        <v>2.6</v>
      </c>
      <c r="H696" s="0" t="n">
        <v>5.4</v>
      </c>
      <c r="I696" s="0" t="n">
        <v>19.1</v>
      </c>
      <c r="J696" s="0" t="n">
        <v>6.17</v>
      </c>
      <c r="K696" s="0" t="n">
        <v>0.126</v>
      </c>
      <c r="L696" s="0" t="n">
        <v>3</v>
      </c>
      <c r="M696" s="0" t="n">
        <v>19.3</v>
      </c>
      <c r="O696" s="0" t="n">
        <v>417</v>
      </c>
      <c r="BD696" s="0" t="n">
        <v>0.594</v>
      </c>
      <c r="BF696" s="0" t="n">
        <f aca="false">IF(E696&lt;11,-3.6797*E696^2+48.115*E696-53.83,280.92*EXP(-0.2027*E696))</f>
        <v>99.304528</v>
      </c>
      <c r="BG696" s="0" t="n">
        <f aca="false">32.208*LN(F696)+21.438</f>
        <v>89.5983576207606</v>
      </c>
      <c r="BH696" s="0" t="n">
        <f aca="false">IF(G696&lt;=2, -10*G696+100, 88.958*EXP(-0.0755*G696))</f>
        <v>73.1026302934667</v>
      </c>
      <c r="BI696" s="0" t="n">
        <f aca="false">IF(I696&lt;=100, 0.0053*(I696)^2-1.0332*I696+100.76, 122.82*EXP(-0.0092*I696))</f>
        <v>82.959373</v>
      </c>
      <c r="BJ696" s="0" t="e">
        <f aca="false">IF(P696&lt;=1000, -6.942*LN(P696)+107.59, -36.304*LN(P696)+310.72)</f>
        <v>#VALUE!</v>
      </c>
      <c r="BK696" s="0" t="e">
        <f aca="false">BF696^0.04*BG696^0.22*BH696^0.51*BI696^0.06*BJ696^0.17</f>
        <v>#VALUE!</v>
      </c>
      <c r="BL696" s="0" t="e">
        <f aca="false">IF(BK696&gt;=90, "Very Good", IF(BK696&gt;=80, "Good", IF(BK696&gt;=70, "Slightly Good", IF(BK696&gt;=60, "Average", IF(BK696&gt;=50, "Slightly Poor", IF(BK696&gt;=40, "Poor", "Very Poor"))))))</f>
        <v>#VALUE!</v>
      </c>
      <c r="BM696" s="0" t="e">
        <f aca="false">IF(P696&lt;=1000, -6.942*LN(P696)+107.59, IF(AND(P696&gt;1000, P696&lt;=5213),-36.304*LN(P696)+310.72, IF(P696&gt;5213, 10)))</f>
        <v>#VALUE!</v>
      </c>
      <c r="BN696" s="0" t="e">
        <f aca="false">BF696^0.04*BG696^0.22*BH696^0.51*BI696^0.06*BM696^0.17</f>
        <v>#VALUE!</v>
      </c>
      <c r="BO696" s="0" t="e">
        <f aca="false">IF(BN696&gt;=90, "Very Good", IF(BN696&gt;=80, "Good", IF(BN696&gt;=70, "Slightly Good", IF(BN696&gt;=60, "Average", IF(BN696&gt;=50, "Slightly Poor", IF(BN696&gt;=40, "Poor", "Very Poor"))))))</f>
        <v>#VALUE!</v>
      </c>
      <c r="BP696" s="0" t="e">
        <f aca="false">IF(AJ696&lt;=1000, -6.942*LN(AJ696)+107.59, IF(AND(AJ696&gt;1000, AJ696&lt;=5213),-36.304*LN(AJ696)+310.72, IF(AJ696&gt;5213, 10)))</f>
        <v>#VALUE!</v>
      </c>
      <c r="BQ696" s="0" t="e">
        <f aca="false">BF696^0.04*BG696^0.22*BH696^0.51*BI696^0.06*BP696^0.17</f>
        <v>#VALUE!</v>
      </c>
      <c r="BR696" s="0" t="e">
        <f aca="false">IF(BQ696&gt;=90, "Very Good", IF(BQ696&gt;=80, "Good", IF(BQ696&gt;=70, "Slightly Good", IF(BQ696&gt;=60, "Average", IF(BQ696&gt;=50, "Slightly Poor", IF(BQ696&gt;=40, "Poor", "Very Poor"))))))</f>
        <v>#VALUE!</v>
      </c>
      <c r="BT696" s="0" t="e">
        <f aca="false">9.81*LN(AH696)+30.6</f>
        <v>#VALUE!</v>
      </c>
      <c r="BU696" s="0" t="e">
        <f aca="false">IF(BT696&lt;30, "Clean water", IF(AND(BT696&gt;=30, BT696&lt;40), "Hypolimia", IF(AND(BT696&gt;=40,BT696&lt;50), "Mesotrophic", IF(AND(BT696&gt;=50, BT696&lt;70), "Eutrophic", IF(BT696&gt;70,"Hypertrophic")))))</f>
        <v>#VALUE!</v>
      </c>
      <c r="BW696" s="0" t="str">
        <f aca="false">IF(G696/H696&gt;=1, "PLS CHECK", "")</f>
        <v/>
      </c>
      <c r="BX696" s="0" t="str">
        <f aca="false">IF(AC696/J696&gt;=1, "PLS CHECK", "")</f>
        <v/>
      </c>
      <c r="BY696" s="0" t="str">
        <f aca="false">IF(AE696/J696&gt;=1, "PLS CHECK", "")</f>
        <v/>
      </c>
      <c r="BZ696" s="0" t="str">
        <f aca="false">IF(AD696/J696&gt;=1, "PLS CHECK", "")</f>
        <v/>
      </c>
      <c r="CA696" s="0" t="str">
        <f aca="false">IF(AF696/K696&gt;=1, "PLS CHECK", "")</f>
        <v/>
      </c>
      <c r="CB696" s="0" t="str">
        <f aca="false">IF(AG696/K696&gt;=1, "PLS CHECK", "")</f>
        <v/>
      </c>
    </row>
    <row r="697" customFormat="false" ht="12.5" hidden="false" customHeight="false" outlineLevel="0" collapsed="false">
      <c r="A697" s="0" t="n">
        <v>694</v>
      </c>
      <c r="B697" s="15" t="s">
        <v>99</v>
      </c>
      <c r="C697" s="16" t="s">
        <v>100</v>
      </c>
      <c r="D697" s="0" t="s">
        <v>163</v>
      </c>
      <c r="E697" s="0" t="n">
        <v>7.6</v>
      </c>
      <c r="F697" s="0" t="n">
        <v>9.4</v>
      </c>
      <c r="G697" s="0" t="n">
        <v>0.7</v>
      </c>
      <c r="H697" s="0" t="n">
        <v>3.1</v>
      </c>
      <c r="I697" s="0" t="n">
        <v>2</v>
      </c>
      <c r="J697" s="0" t="n">
        <v>6.114</v>
      </c>
      <c r="K697" s="0" t="n">
        <v>0.12</v>
      </c>
      <c r="L697" s="0" t="n">
        <v>2.1</v>
      </c>
      <c r="M697" s="0" t="n">
        <v>15.6</v>
      </c>
      <c r="N697" s="0" t="n">
        <v>0</v>
      </c>
      <c r="O697" s="0" t="n">
        <v>518</v>
      </c>
      <c r="P697" s="0" t="n">
        <v>2500</v>
      </c>
      <c r="AC697" s="0" t="n">
        <v>5.874</v>
      </c>
      <c r="AD697" s="37"/>
      <c r="AE697" s="0" t="n">
        <v>5.252</v>
      </c>
      <c r="AF697" s="0" t="n">
        <v>0.105</v>
      </c>
      <c r="AG697" s="37"/>
      <c r="AH697" s="0" t="n">
        <v>1.3</v>
      </c>
      <c r="AJ697" s="0" t="n">
        <v>120</v>
      </c>
      <c r="BF697" s="0" t="n">
        <f aca="false">IF(E697&lt;11,-3.6797*E697^2+48.115*E697-53.83,280.92*EXP(-0.2027*E697))</f>
        <v>99.304528</v>
      </c>
      <c r="BG697" s="0" t="n">
        <f aca="false">32.208*LN(F697)+21.438</f>
        <v>93.6067776722001</v>
      </c>
      <c r="BH697" s="0" t="n">
        <f aca="false">IF(G697&lt;=2, -10*G697+100, 88.958*EXP(-0.0755*G697))</f>
        <v>93</v>
      </c>
      <c r="BI697" s="0" t="n">
        <f aca="false">IF(I697&lt;=100, 0.0053*(I697)^2-1.0332*I697+100.76, 122.82*EXP(-0.0092*I697))</f>
        <v>98.7148</v>
      </c>
      <c r="BJ697" s="0" t="n">
        <f aca="false">IF(P697&lt;=1000, -6.942*LN(P697)+107.59, -36.304*LN(P697)+310.72)</f>
        <v>26.6758336218732</v>
      </c>
      <c r="BK697" s="0" t="n">
        <f aca="false">BF697^0.04*BG697^0.22*BH697^0.51*BI697^0.06*BJ697^0.17</f>
        <v>75.7871659510219</v>
      </c>
      <c r="BL697" s="0" t="str">
        <f aca="false">IF(BK697&gt;=90, "Very Good", IF(BK697&gt;=80, "Good", IF(BK697&gt;=70, "Slightly Good", IF(BK697&gt;=60, "Average", IF(BK697&gt;=50, "Slightly Poor", IF(BK697&gt;=40, "Poor", "Very Poor"))))))</f>
        <v>Slightly Good</v>
      </c>
      <c r="BM697" s="0" t="n">
        <f aca="false">IF(P697&lt;=1000, -6.942*LN(P697)+107.59, IF(AND(P697&gt;1000, P697&lt;=5213),-36.304*LN(P697)+310.72, IF(P697&gt;5213, 10)))</f>
        <v>26.6758336218732</v>
      </c>
      <c r="BN697" s="0" t="n">
        <f aca="false">BF697^0.04*BG697^0.22*BH697^0.51*BI697^0.06*BM697^0.17</f>
        <v>75.7871659510219</v>
      </c>
      <c r="BO697" s="0" t="str">
        <f aca="false">IF(BN697&gt;=90, "Very Good", IF(BN697&gt;=80, "Good", IF(BN697&gt;=70, "Slightly Good", IF(BN697&gt;=60, "Average", IF(BN697&gt;=50, "Slightly Poor", IF(BN697&gt;=40, "Poor", "Very Poor"))))))</f>
        <v>Slightly Good</v>
      </c>
      <c r="BP697" s="0" t="n">
        <f aca="false">IF(AJ697&lt;=1000, -6.942*LN(AJ697)+107.59, IF(AND(AJ697&gt;1000, AJ697&lt;=5213),-36.304*LN(AJ697)+310.72, IF(AJ697&gt;5213, 10)))</f>
        <v>74.3552323216071</v>
      </c>
      <c r="BQ697" s="0" t="n">
        <f aca="false">BF697^0.04*BG697^0.22*BH697^0.51*BI697^0.06*BP697^0.17</f>
        <v>90.2149614593474</v>
      </c>
      <c r="BR697" s="0" t="str">
        <f aca="false">IF(BQ697&gt;=90, "Very Good", IF(BQ697&gt;=80, "Good", IF(BQ697&gt;=70, "Slightly Good", IF(BQ697&gt;=60, "Average", IF(BQ697&gt;=50, "Slightly Poor", IF(BQ697&gt;=40, "Poor", "Very Poor"))))))</f>
        <v>Very Good</v>
      </c>
      <c r="BT697" s="0" t="n">
        <f aca="false">9.81*LN(AH697)+30.6</f>
        <v>33.1737934344261</v>
      </c>
      <c r="BU697" s="0" t="str">
        <f aca="false">IF(BT697&lt;30, "Clean water", IF(AND(BT697&gt;=30, BT697&lt;40), "Hypolimia", IF(AND(BT697&gt;=40,BT697&lt;50), "Mesotrophic", IF(AND(BT697&gt;=50, BT697&lt;70), "Eutrophic", IF(BT697&gt;70,"Hypertrophic")))))</f>
        <v>Hypolimia</v>
      </c>
      <c r="BW697" s="0" t="str">
        <f aca="false">IF(G697/H697&gt;=1, "PLS CHECK", "")</f>
        <v/>
      </c>
      <c r="BX697" s="0" t="str">
        <f aca="false">IF(AC697/J697&gt;=1, "PLS CHECK", "")</f>
        <v/>
      </c>
      <c r="BY697" s="0" t="str">
        <f aca="false">IF(AE697/J697&gt;=1, "PLS CHECK", "")</f>
        <v/>
      </c>
      <c r="BZ697" s="0" t="str">
        <f aca="false">IF(AD697/J697&gt;=1, "PLS CHECK", "")</f>
        <v/>
      </c>
      <c r="CA697" s="0" t="str">
        <f aca="false">IF(AF697/K697&gt;=1, "PLS CHECK", "")</f>
        <v/>
      </c>
      <c r="CB697" s="0" t="str">
        <f aca="false">IF(AG697/K697&gt;=1, "PLS CHECK", "")</f>
        <v/>
      </c>
    </row>
    <row r="698" customFormat="false" ht="12.5" hidden="false" customHeight="false" outlineLevel="0" collapsed="false">
      <c r="A698" s="0" t="n">
        <v>695</v>
      </c>
      <c r="B698" s="15" t="s">
        <v>101</v>
      </c>
      <c r="C698" s="16" t="s">
        <v>102</v>
      </c>
      <c r="D698" s="0" t="s">
        <v>163</v>
      </c>
      <c r="E698" s="0" t="n">
        <v>8</v>
      </c>
      <c r="F698" s="0" t="n">
        <v>9.8</v>
      </c>
      <c r="G698" s="0" t="n">
        <v>1</v>
      </c>
      <c r="H698" s="0" t="n">
        <v>4.7</v>
      </c>
      <c r="I698" s="0" t="n">
        <v>17.4</v>
      </c>
      <c r="J698" s="0" t="n">
        <v>3.294</v>
      </c>
      <c r="K698" s="0" t="n">
        <v>0.064</v>
      </c>
      <c r="L698" s="0" t="n">
        <v>2.4</v>
      </c>
      <c r="M698" s="0" t="n">
        <v>17.9</v>
      </c>
      <c r="N698" s="0" t="n">
        <v>0</v>
      </c>
      <c r="O698" s="0" t="n">
        <v>207</v>
      </c>
      <c r="P698" s="0" t="n">
        <v>58000</v>
      </c>
      <c r="AC698" s="0" t="n">
        <v>3.185</v>
      </c>
      <c r="AD698" s="37"/>
      <c r="AE698" s="0" t="n">
        <v>2.728</v>
      </c>
      <c r="AF698" s="0" t="n">
        <v>0.013</v>
      </c>
      <c r="AG698" s="0" t="n">
        <v>0.004</v>
      </c>
      <c r="AH698" s="37"/>
      <c r="AJ698" s="0" t="n">
        <v>320</v>
      </c>
      <c r="BA698" s="0" t="n">
        <v>0</v>
      </c>
      <c r="BF698" s="0" t="n">
        <f aca="false">IF(E698&lt;11,-3.6797*E698^2+48.115*E698-53.83,280.92*EXP(-0.2027*E698))</f>
        <v>95.5892</v>
      </c>
      <c r="BG698" s="0" t="n">
        <f aca="false">32.208*LN(F698)+21.438</f>
        <v>94.9489718778696</v>
      </c>
      <c r="BH698" s="0" t="n">
        <f aca="false">IF(G698&lt;=2, -10*G698+100, 88.958*EXP(-0.0755*G698))</f>
        <v>90</v>
      </c>
      <c r="BI698" s="0" t="n">
        <f aca="false">IF(I698&lt;=100, 0.0053*(I698)^2-1.0332*I698+100.76, 122.82*EXP(-0.0092*I698))</f>
        <v>84.386948</v>
      </c>
      <c r="BJ698" s="0" t="n">
        <f aca="false">IF(P698&lt;=1000, -6.942*LN(P698)+107.59, -36.304*LN(P698)+310.72)</f>
        <v>-87.4694707030448</v>
      </c>
      <c r="BK698" s="0" t="e">
        <f aca="false">BF698^0.04*BG698^0.22*BH698^0.51*BI698^0.06*BJ698^0.17</f>
        <v>#NUM!</v>
      </c>
      <c r="BL698" s="0" t="e">
        <f aca="false">IF(BK698&gt;=90, "Very Good", IF(BK698&gt;=80, "Good", IF(BK698&gt;=70, "Slightly Good", IF(BK698&gt;=60, "Average", IF(BK698&gt;=50, "Slightly Poor", IF(BK698&gt;=40, "Poor", "Very Poor"))))))</f>
        <v>#NUM!</v>
      </c>
      <c r="BM698" s="0" t="n">
        <f aca="false">IF(P698&lt;=1000, -6.942*LN(P698)+107.59, IF(AND(P698&gt;1000, P698&lt;=5213),-36.304*LN(P698)+310.72, IF(P698&gt;5213, 10)))</f>
        <v>10</v>
      </c>
      <c r="BN698" s="0" t="n">
        <f aca="false">BF698^0.04*BG698^0.22*BH698^0.51*BI698^0.06*BM698^0.17</f>
        <v>62.5899217112717</v>
      </c>
      <c r="BO698" s="0" t="str">
        <f aca="false">IF(BN698&gt;=90, "Very Good", IF(BN698&gt;=80, "Good", IF(BN698&gt;=70, "Slightly Good", IF(BN698&gt;=60, "Average", IF(BN698&gt;=50, "Slightly Poor", IF(BN698&gt;=40, "Poor", "Very Poor"))))))</f>
        <v>Average</v>
      </c>
      <c r="BP698" s="0" t="n">
        <f aca="false">IF(AJ698&lt;=1000, -6.942*LN(AJ698)+107.59, IF(AND(AJ698&gt;1000, AJ698&lt;=5213),-36.304*LN(AJ698)+310.72, IF(AJ698&gt;5213, 10)))</f>
        <v>67.5463156471996</v>
      </c>
      <c r="BQ698" s="0" t="n">
        <f aca="false">BF698^0.04*BG698^0.22*BH698^0.51*BI698^0.06*BP698^0.17</f>
        <v>86.6037487521126</v>
      </c>
      <c r="BR698" s="0" t="str">
        <f aca="false">IF(BQ698&gt;=90, "Very Good", IF(BQ698&gt;=80, "Good", IF(BQ698&gt;=70, "Slightly Good", IF(BQ698&gt;=60, "Average", IF(BQ698&gt;=50, "Slightly Poor", IF(BQ698&gt;=40, "Poor", "Very Poor"))))))</f>
        <v>Good</v>
      </c>
      <c r="BT698" s="0" t="e">
        <f aca="false">9.81*LN(AH698)+30.6</f>
        <v>#VALUE!</v>
      </c>
      <c r="BU698" s="0" t="e">
        <f aca="false">IF(BT698&lt;30, "Clean water", IF(AND(BT698&gt;=30, BT698&lt;40), "Hypolimia", IF(AND(BT698&gt;=40,BT698&lt;50), "Mesotrophic", IF(AND(BT698&gt;=50, BT698&lt;70), "Eutrophic", IF(BT698&gt;70,"Hypertrophic")))))</f>
        <v>#VALUE!</v>
      </c>
      <c r="BW698" s="0" t="str">
        <f aca="false">IF(G698/H698&gt;=1, "PLS CHECK", "")</f>
        <v/>
      </c>
      <c r="BX698" s="0" t="str">
        <f aca="false">IF(AC698/J698&gt;=1, "PLS CHECK", "")</f>
        <v/>
      </c>
      <c r="BY698" s="0" t="str">
        <f aca="false">IF(AE698/J698&gt;=1, "PLS CHECK", "")</f>
        <v/>
      </c>
      <c r="BZ698" s="0" t="str">
        <f aca="false">IF(AD698/J698&gt;=1, "PLS CHECK", "")</f>
        <v/>
      </c>
      <c r="CA698" s="0" t="str">
        <f aca="false">IF(AF698/K698&gt;=1, "PLS CHECK", "")</f>
        <v/>
      </c>
      <c r="CB698" s="0" t="str">
        <f aca="false">IF(AG698/K698&gt;=1, "PLS CHECK", "")</f>
        <v/>
      </c>
    </row>
    <row r="699" customFormat="false" ht="12.5" hidden="false" customHeight="false" outlineLevel="0" collapsed="false">
      <c r="A699" s="0" t="n">
        <v>696</v>
      </c>
      <c r="B699" s="15" t="s">
        <v>103</v>
      </c>
      <c r="C699" s="16" t="s">
        <v>104</v>
      </c>
      <c r="D699" s="0" t="s">
        <v>163</v>
      </c>
      <c r="E699" s="0" t="n">
        <v>8.2</v>
      </c>
      <c r="F699" s="0" t="n">
        <v>11.3</v>
      </c>
      <c r="G699" s="0" t="n">
        <v>1.3</v>
      </c>
      <c r="H699" s="37"/>
      <c r="I699" s="0" t="n">
        <v>2.8</v>
      </c>
      <c r="J699" s="0" t="n">
        <v>6.674</v>
      </c>
      <c r="K699" s="37"/>
      <c r="L699" s="0" t="n">
        <v>2</v>
      </c>
      <c r="M699" s="0" t="n">
        <v>17.7</v>
      </c>
      <c r="N699" s="0" t="n">
        <v>0</v>
      </c>
      <c r="O699" s="0" t="n">
        <v>531</v>
      </c>
      <c r="P699" s="0" t="n">
        <v>4800</v>
      </c>
      <c r="AC699" s="0" t="n">
        <v>6.62</v>
      </c>
      <c r="AD699" s="37"/>
      <c r="AE699" s="0" t="n">
        <v>5.927</v>
      </c>
      <c r="AF699" s="0" t="n">
        <v>0.008</v>
      </c>
      <c r="AG699" s="0" t="n">
        <v>0.003</v>
      </c>
      <c r="AH699" s="0" t="n">
        <v>6.6</v>
      </c>
      <c r="AJ699" s="0" t="n">
        <v>130</v>
      </c>
      <c r="BF699" s="0" t="n">
        <f aca="false">IF(E699&lt;11,-3.6797*E699^2+48.115*E699-53.83,280.92*EXP(-0.2027*E699))</f>
        <v>93.289972</v>
      </c>
      <c r="BG699" s="0" t="n">
        <f aca="false">32.208*LN(F699)+21.438</f>
        <v>99.5360461899348</v>
      </c>
      <c r="BH699" s="0" t="n">
        <f aca="false">IF(G699&lt;=2, -10*G699+100, 88.958*EXP(-0.0755*G699))</f>
        <v>87</v>
      </c>
      <c r="BI699" s="0" t="n">
        <f aca="false">IF(I699&lt;=100, 0.0053*(I699)^2-1.0332*I699+100.76, 122.82*EXP(-0.0092*I699))</f>
        <v>97.908592</v>
      </c>
      <c r="BJ699" s="0" t="n">
        <f aca="false">IF(P699&lt;=1000, -6.942*LN(P699)+107.59, -36.304*LN(P699)+310.72)</f>
        <v>2.99382006788824</v>
      </c>
      <c r="BK699" s="0" t="n">
        <f aca="false">BF699^0.04*BG699^0.22*BH699^0.51*BI699^0.06*BJ699^0.17</f>
        <v>51.0401002406725</v>
      </c>
      <c r="BL699" s="0" t="str">
        <f aca="false">IF(BK699&gt;=90, "Very Good", IF(BK699&gt;=80, "Good", IF(BK699&gt;=70, "Slightly Good", IF(BK699&gt;=60, "Average", IF(BK699&gt;=50, "Slightly Poor", IF(BK699&gt;=40, "Poor", "Very Poor"))))))</f>
        <v>Slightly Poor</v>
      </c>
      <c r="BM699" s="0" t="n">
        <f aca="false">IF(P699&lt;=1000, -6.942*LN(P699)+107.59, IF(AND(P699&gt;1000, P699&lt;=5213),-36.304*LN(P699)+310.72, IF(P699&gt;5213, 10)))</f>
        <v>2.99382006788824</v>
      </c>
      <c r="BN699" s="0" t="n">
        <f aca="false">BF699^0.04*BG699^0.22*BH699^0.51*BI699^0.06*BM699^0.17</f>
        <v>51.0401002406725</v>
      </c>
      <c r="BO699" s="0" t="str">
        <f aca="false">IF(BN699&gt;=90, "Very Good", IF(BN699&gt;=80, "Good", IF(BN699&gt;=70, "Slightly Good", IF(BN699&gt;=60, "Average", IF(BN699&gt;=50, "Slightly Poor", IF(BN699&gt;=40, "Poor", "Very Poor"))))))</f>
        <v>Slightly Poor</v>
      </c>
      <c r="BP699" s="0" t="n">
        <f aca="false">IF(AJ699&lt;=1000, -6.942*LN(AJ699)+107.59, IF(AND(AJ699&gt;1000, AJ699&lt;=5213),-36.304*LN(AJ699)+310.72, IF(AJ699&gt;5213, 10)))</f>
        <v>73.7995758449374</v>
      </c>
      <c r="BQ699" s="0" t="n">
        <f aca="false">BF699^0.04*BG699^0.22*BH699^0.51*BI699^0.06*BP699^0.17</f>
        <v>88.0080316083811</v>
      </c>
      <c r="BR699" s="0" t="str">
        <f aca="false">IF(BQ699&gt;=90, "Very Good", IF(BQ699&gt;=80, "Good", IF(BQ699&gt;=70, "Slightly Good", IF(BQ699&gt;=60, "Average", IF(BQ699&gt;=50, "Slightly Poor", IF(BQ699&gt;=40, "Poor", "Very Poor"))))))</f>
        <v>Good</v>
      </c>
      <c r="BT699" s="0" t="n">
        <f aca="false">9.81*LN(AH699)+30.6</f>
        <v>49.1121532570076</v>
      </c>
      <c r="BU699" s="0" t="str">
        <f aca="false">IF(BT699&lt;30, "Clean water", IF(AND(BT699&gt;=30, BT699&lt;40), "Hypolimia", IF(AND(BT699&gt;=40,BT699&lt;50), "Mesotrophic", IF(AND(BT699&gt;=50, BT699&lt;70), "Eutrophic", IF(BT699&gt;70,"Hypertrophic")))))</f>
        <v>Mesotrophic</v>
      </c>
      <c r="BW699" s="0" t="e">
        <f aca="false">IF(G699/H699&gt;=1, "PLS CHECK", "")</f>
        <v>#DIV/0!</v>
      </c>
      <c r="BX699" s="0" t="str">
        <f aca="false">IF(AC699/J699&gt;=1, "PLS CHECK", "")</f>
        <v/>
      </c>
      <c r="BY699" s="0" t="str">
        <f aca="false">IF(AE699/J699&gt;=1, "PLS CHECK", "")</f>
        <v/>
      </c>
      <c r="BZ699" s="0" t="str">
        <f aca="false">IF(AD699/J699&gt;=1, "PLS CHECK", "")</f>
        <v/>
      </c>
      <c r="CA699" s="0" t="e">
        <f aca="false">IF(AF699/K699&gt;=1, "PLS CHECK", "")</f>
        <v>#DIV/0!</v>
      </c>
      <c r="CB699" s="0" t="e">
        <f aca="false">IF(AG699/K699&gt;=1, "PLS CHECK", "")</f>
        <v>#DIV/0!</v>
      </c>
    </row>
    <row r="700" customFormat="false" ht="12.5" hidden="false" customHeight="false" outlineLevel="0" collapsed="false">
      <c r="A700" s="0" t="n">
        <v>697</v>
      </c>
      <c r="B700" s="15" t="s">
        <v>105</v>
      </c>
      <c r="C700" s="16" t="s">
        <v>106</v>
      </c>
      <c r="D700" s="0" t="s">
        <v>163</v>
      </c>
      <c r="E700" s="0" t="n">
        <v>8</v>
      </c>
      <c r="F700" s="0" t="n">
        <v>8.9</v>
      </c>
      <c r="G700" s="0" t="n">
        <v>0.7</v>
      </c>
      <c r="H700" s="0" t="n">
        <v>4.1</v>
      </c>
      <c r="I700" s="0" t="n">
        <v>5.6</v>
      </c>
      <c r="J700" s="37"/>
      <c r="K700" s="0" t="n">
        <v>0.023</v>
      </c>
      <c r="L700" s="0" t="n">
        <v>1.9</v>
      </c>
      <c r="M700" s="0" t="n">
        <v>18.3</v>
      </c>
      <c r="N700" s="0" t="n">
        <v>0</v>
      </c>
      <c r="O700" s="37"/>
      <c r="P700" s="0" t="n">
        <v>4800</v>
      </c>
      <c r="AC700" s="0" t="n">
        <v>2.028</v>
      </c>
      <c r="AD700" s="37"/>
      <c r="AE700" s="0" t="n">
        <v>1.776</v>
      </c>
      <c r="AF700" s="0" t="n">
        <v>0.008</v>
      </c>
      <c r="AG700" s="0" t="n">
        <v>0.002</v>
      </c>
      <c r="AH700" s="0" t="n">
        <v>13.1</v>
      </c>
      <c r="AJ700" s="0" t="n">
        <v>21</v>
      </c>
      <c r="BA700" s="0" t="n">
        <v>0</v>
      </c>
      <c r="BF700" s="0" t="n">
        <f aca="false">IF(E700&lt;11,-3.6797*E700^2+48.115*E700-53.83,280.92*EXP(-0.2027*E700))</f>
        <v>95.5892</v>
      </c>
      <c r="BG700" s="0" t="n">
        <f aca="false">32.208*LN(F700)+21.438</f>
        <v>91.8463395211805</v>
      </c>
      <c r="BH700" s="0" t="n">
        <f aca="false">IF(G700&lt;=2, -10*G700+100, 88.958*EXP(-0.0755*G700))</f>
        <v>93</v>
      </c>
      <c r="BI700" s="0" t="n">
        <f aca="false">IF(I700&lt;=100, 0.0053*(I700)^2-1.0332*I700+100.76, 122.82*EXP(-0.0092*I700))</f>
        <v>95.140288</v>
      </c>
      <c r="BJ700" s="0" t="n">
        <f aca="false">IF(P700&lt;=1000, -6.942*LN(P700)+107.59, -36.304*LN(P700)+310.72)</f>
        <v>2.99382006788824</v>
      </c>
      <c r="BK700" s="0" t="n">
        <f aca="false">BF700^0.04*BG700^0.22*BH700^0.51*BI700^0.06*BJ700^0.17</f>
        <v>51.8413736109077</v>
      </c>
      <c r="BL700" s="0" t="str">
        <f aca="false">IF(BK700&gt;=90, "Very Good", IF(BK700&gt;=80, "Good", IF(BK700&gt;=70, "Slightly Good", IF(BK700&gt;=60, "Average", IF(BK700&gt;=50, "Slightly Poor", IF(BK700&gt;=40, "Poor", "Very Poor"))))))</f>
        <v>Slightly Poor</v>
      </c>
      <c r="BM700" s="0" t="n">
        <f aca="false">IF(P700&lt;=1000, -6.942*LN(P700)+107.59, IF(AND(P700&gt;1000, P700&lt;=5213),-36.304*LN(P700)+310.72, IF(P700&gt;5213, 10)))</f>
        <v>2.99382006788824</v>
      </c>
      <c r="BN700" s="0" t="n">
        <f aca="false">BF700^0.04*BG700^0.22*BH700^0.51*BI700^0.06*BM700^0.17</f>
        <v>51.8413736109077</v>
      </c>
      <c r="BO700" s="0" t="str">
        <f aca="false">IF(BN700&gt;=90, "Very Good", IF(BN700&gt;=80, "Good", IF(BN700&gt;=70, "Slightly Good", IF(BN700&gt;=60, "Average", IF(BN700&gt;=50, "Slightly Poor", IF(BN700&gt;=40, "Poor", "Very Poor"))))))</f>
        <v>Slightly Poor</v>
      </c>
      <c r="BP700" s="0" t="n">
        <f aca="false">IF(AJ700&lt;=1000, -6.942*LN(AJ700)+107.59, IF(AND(AJ700&gt;1000, AJ700&lt;=5213),-36.304*LN(AJ700)+310.72, IF(AJ700&gt;5213, 10)))</f>
        <v>86.454925237324</v>
      </c>
      <c r="BQ700" s="0" t="n">
        <f aca="false">BF700^0.04*BG700^0.22*BH700^0.51*BI700^0.06*BP700^0.17</f>
        <v>91.8274211290345</v>
      </c>
      <c r="BR700" s="0" t="str">
        <f aca="false">IF(BQ700&gt;=90, "Very Good", IF(BQ700&gt;=80, "Good", IF(BQ700&gt;=70, "Slightly Good", IF(BQ700&gt;=60, "Average", IF(BQ700&gt;=50, "Slightly Poor", IF(BQ700&gt;=40, "Poor", "Very Poor"))))))</f>
        <v>Very Good</v>
      </c>
      <c r="BT700" s="0" t="n">
        <f aca="false">9.81*LN(AH700)+30.6</f>
        <v>55.8373259783317</v>
      </c>
      <c r="BU700" s="0" t="str">
        <f aca="false">IF(BT700&lt;30, "Clean water", IF(AND(BT700&gt;=30, BT700&lt;40), "Hypolimia", IF(AND(BT700&gt;=40,BT700&lt;50), "Mesotrophic", IF(AND(BT700&gt;=50, BT700&lt;70), "Eutrophic", IF(BT700&gt;70,"Hypertrophic")))))</f>
        <v>Eutrophic</v>
      </c>
      <c r="BW700" s="0" t="str">
        <f aca="false">IF(G700/H700&gt;=1, "PLS CHECK", "")</f>
        <v/>
      </c>
      <c r="BX700" s="0" t="e">
        <f aca="false">IF(AC700/J700&gt;=1, "PLS CHECK", "")</f>
        <v>#DIV/0!</v>
      </c>
      <c r="BY700" s="0" t="e">
        <f aca="false">IF(AE700/J700&gt;=1, "PLS CHECK", "")</f>
        <v>#DIV/0!</v>
      </c>
      <c r="BZ700" s="0" t="e">
        <f aca="false">IF(AD700/J700&gt;=1, "PLS CHECK", "")</f>
        <v>#DIV/0!</v>
      </c>
      <c r="CA700" s="0" t="str">
        <f aca="false">IF(AF700/K700&gt;=1, "PLS CHECK", "")</f>
        <v/>
      </c>
      <c r="CB700" s="0" t="str">
        <f aca="false">IF(AG700/K700&gt;=1, "PLS CHECK", "")</f>
        <v/>
      </c>
    </row>
    <row r="701" customFormat="false" ht="12.5" hidden="false" customHeight="false" outlineLevel="0" collapsed="false">
      <c r="A701" s="0" t="n">
        <v>698</v>
      </c>
      <c r="B701" s="15" t="s">
        <v>107</v>
      </c>
      <c r="C701" s="16" t="s">
        <v>108</v>
      </c>
      <c r="D701" s="0" t="s">
        <v>163</v>
      </c>
      <c r="E701" s="0" t="n">
        <v>8.3</v>
      </c>
      <c r="F701" s="0" t="n">
        <v>13.4</v>
      </c>
      <c r="G701" s="0" t="n">
        <v>0.8</v>
      </c>
      <c r="H701" s="37"/>
      <c r="I701" s="0" t="n">
        <v>2</v>
      </c>
      <c r="J701" s="0" t="n">
        <v>5.998</v>
      </c>
      <c r="K701" s="0" t="n">
        <v>0.036</v>
      </c>
      <c r="L701" s="37"/>
      <c r="M701" s="0" t="n">
        <v>18.2</v>
      </c>
      <c r="N701" s="0" t="n">
        <v>0</v>
      </c>
      <c r="O701" s="0" t="n">
        <v>573</v>
      </c>
      <c r="P701" s="0" t="n">
        <v>9000</v>
      </c>
      <c r="AC701" s="0" t="n">
        <v>5.938</v>
      </c>
      <c r="AD701" s="37"/>
      <c r="AE701" s="0" t="n">
        <v>5.469</v>
      </c>
      <c r="AF701" s="0" t="n">
        <v>0.029</v>
      </c>
      <c r="AG701" s="0" t="n">
        <v>0.027</v>
      </c>
      <c r="AH701" s="0" t="n">
        <v>2.3</v>
      </c>
      <c r="AJ701" s="0" t="n">
        <v>400</v>
      </c>
      <c r="BF701" s="0" t="n">
        <f aca="false">IF(E701&lt;11,-3.6797*E701^2+48.115*E701-53.83,280.92*EXP(-0.2027*E701))</f>
        <v>92.029967</v>
      </c>
      <c r="BG701" s="0" t="n">
        <f aca="false">32.208*LN(F701)+21.438</f>
        <v>105.025963601667</v>
      </c>
      <c r="BH701" s="0" t="n">
        <f aca="false">IF(G701&lt;=2, -10*G701+100, 88.958*EXP(-0.0755*G701))</f>
        <v>92</v>
      </c>
      <c r="BI701" s="0" t="n">
        <f aca="false">IF(I701&lt;=100, 0.0053*(I701)^2-1.0332*I701+100.76, 122.82*EXP(-0.0092*I701))</f>
        <v>98.7148</v>
      </c>
      <c r="BJ701" s="0" t="n">
        <f aca="false">IF(P701&lt;=1000, -6.942*LN(P701)+107.59, -36.304*LN(P701)+310.72)</f>
        <v>-19.8271887037816</v>
      </c>
      <c r="BK701" s="0" t="e">
        <f aca="false">BF701^0.04*BG701^0.22*BH701^0.51*BI701^0.06*BJ701^0.17</f>
        <v>#NUM!</v>
      </c>
      <c r="BL701" s="0" t="e">
        <f aca="false">IF(BK701&gt;=90, "Very Good", IF(BK701&gt;=80, "Good", IF(BK701&gt;=70, "Slightly Good", IF(BK701&gt;=60, "Average", IF(BK701&gt;=50, "Slightly Poor", IF(BK701&gt;=40, "Poor", "Very Poor"))))))</f>
        <v>#NUM!</v>
      </c>
      <c r="BM701" s="0" t="n">
        <f aca="false">IF(P701&lt;=1000, -6.942*LN(P701)+107.59, IF(AND(P701&gt;1000, P701&lt;=5213),-36.304*LN(P701)+310.72, IF(P701&gt;5213, 10)))</f>
        <v>10</v>
      </c>
      <c r="BN701" s="0" t="n">
        <f aca="false">BF701^0.04*BG701^0.22*BH701^0.51*BI701^0.06*BM701^0.17</f>
        <v>65.228466310474</v>
      </c>
      <c r="BO701" s="0" t="str">
        <f aca="false">IF(BN701&gt;=90, "Very Good", IF(BN701&gt;=80, "Good", IF(BN701&gt;=70, "Slightly Good", IF(BN701&gt;=60, "Average", IF(BN701&gt;=50, "Slightly Poor", IF(BN701&gt;=40, "Poor", "Very Poor"))))))</f>
        <v>Average</v>
      </c>
      <c r="BP701" s="0" t="n">
        <f aca="false">IF(AJ701&lt;=1000, -6.942*LN(AJ701)+107.59, IF(AND(AJ701&gt;1000, AJ701&lt;=5213),-36.304*LN(AJ701)+310.72, IF(AJ701&gt;5213, 10)))</f>
        <v>65.9972531139764</v>
      </c>
      <c r="BQ701" s="0" t="n">
        <f aca="false">BF701^0.04*BG701^0.22*BH701^0.51*BI701^0.06*BP701^0.17</f>
        <v>89.8993524438871</v>
      </c>
      <c r="BR701" s="0" t="str">
        <f aca="false">IF(BQ701&gt;=90, "Very Good", IF(BQ701&gt;=80, "Good", IF(BQ701&gt;=70, "Slightly Good", IF(BQ701&gt;=60, "Average", IF(BQ701&gt;=50, "Slightly Poor", IF(BQ701&gt;=40, "Poor", "Very Poor"))))))</f>
        <v>Good</v>
      </c>
      <c r="BT701" s="0" t="n">
        <f aca="false">9.81*LN(AH701)+30.6</f>
        <v>38.7708384959934</v>
      </c>
      <c r="BU701" s="0" t="str">
        <f aca="false">IF(BT701&lt;30, "Clean water", IF(AND(BT701&gt;=30, BT701&lt;40), "Hypolimia", IF(AND(BT701&gt;=40,BT701&lt;50), "Mesotrophic", IF(AND(BT701&gt;=50, BT701&lt;70), "Eutrophic", IF(BT701&gt;70,"Hypertrophic")))))</f>
        <v>Hypolimia</v>
      </c>
      <c r="BW701" s="0" t="e">
        <f aca="false">IF(G701/H701&gt;=1, "PLS CHECK", "")</f>
        <v>#DIV/0!</v>
      </c>
      <c r="BX701" s="0" t="str">
        <f aca="false">IF(AC701/J701&gt;=1, "PLS CHECK", "")</f>
        <v/>
      </c>
      <c r="BY701" s="0" t="str">
        <f aca="false">IF(AE701/J701&gt;=1, "PLS CHECK", "")</f>
        <v/>
      </c>
      <c r="BZ701" s="0" t="str">
        <f aca="false">IF(AD701/J701&gt;=1, "PLS CHECK", "")</f>
        <v/>
      </c>
      <c r="CA701" s="0" t="str">
        <f aca="false">IF(AF701/K701&gt;=1, "PLS CHECK", "")</f>
        <v/>
      </c>
      <c r="CB701" s="0" t="str">
        <f aca="false">IF(AG701/K701&gt;=1, "PLS CHECK", "")</f>
        <v/>
      </c>
    </row>
    <row r="702" customFormat="false" ht="12.5" hidden="false" customHeight="false" outlineLevel="0" collapsed="false">
      <c r="A702" s="0" t="n">
        <v>699</v>
      </c>
      <c r="B702" s="15" t="s">
        <v>109</v>
      </c>
      <c r="C702" s="16" t="s">
        <v>110</v>
      </c>
      <c r="D702" s="0" t="s">
        <v>163</v>
      </c>
      <c r="E702" s="0" t="n">
        <v>7.6</v>
      </c>
      <c r="F702" s="0" t="n">
        <v>10.8</v>
      </c>
      <c r="G702" s="0" t="n">
        <v>1.6</v>
      </c>
      <c r="H702" s="0" t="n">
        <v>5.9</v>
      </c>
      <c r="I702" s="0" t="n">
        <v>5.1</v>
      </c>
      <c r="J702" s="37"/>
      <c r="K702" s="0" t="n">
        <v>0.185</v>
      </c>
      <c r="L702" s="0" t="n">
        <v>3.3</v>
      </c>
      <c r="M702" s="0" t="n">
        <v>19.3</v>
      </c>
      <c r="O702" s="0" t="n">
        <v>500</v>
      </c>
      <c r="AC702" s="37"/>
      <c r="AD702" s="0" t="n">
        <v>0.164</v>
      </c>
      <c r="AE702" s="37"/>
      <c r="AF702" s="37"/>
      <c r="AG702" s="37"/>
      <c r="BD702" s="0" t="n">
        <v>2.181</v>
      </c>
      <c r="BF702" s="0" t="n">
        <f aca="false">IF(E702&lt;11,-3.6797*E702^2+48.115*E702-53.83,280.92*EXP(-0.2027*E702))</f>
        <v>99.304528</v>
      </c>
      <c r="BG702" s="0" t="n">
        <f aca="false">32.208*LN(F702)+21.438</f>
        <v>98.0784218880646</v>
      </c>
      <c r="BH702" s="0" t="n">
        <f aca="false">IF(G702&lt;=2, -10*G702+100, 88.958*EXP(-0.0755*G702))</f>
        <v>84</v>
      </c>
      <c r="BI702" s="0" t="n">
        <f aca="false">IF(I702&lt;=100, 0.0053*(I702)^2-1.0332*I702+100.76, 122.82*EXP(-0.0092*I702))</f>
        <v>95.628533</v>
      </c>
      <c r="BJ702" s="0" t="e">
        <f aca="false">IF(P702&lt;=1000, -6.942*LN(P702)+107.59, -36.304*LN(P702)+310.72)</f>
        <v>#VALUE!</v>
      </c>
      <c r="BK702" s="0" t="e">
        <f aca="false">BF702^0.04*BG702^0.22*BH702^0.51*BI702^0.06*BJ702^0.17</f>
        <v>#VALUE!</v>
      </c>
      <c r="BL702" s="0" t="e">
        <f aca="false">IF(BK702&gt;=90, "Very Good", IF(BK702&gt;=80, "Good", IF(BK702&gt;=70, "Slightly Good", IF(BK702&gt;=60, "Average", IF(BK702&gt;=50, "Slightly Poor", IF(BK702&gt;=40, "Poor", "Very Poor"))))))</f>
        <v>#VALUE!</v>
      </c>
      <c r="BM702" s="0" t="e">
        <f aca="false">IF(P702&lt;=1000, -6.942*LN(P702)+107.59, IF(AND(P702&gt;1000, P702&lt;=5213),-36.304*LN(P702)+310.72, IF(P702&gt;5213, 10)))</f>
        <v>#VALUE!</v>
      </c>
      <c r="BN702" s="0" t="e">
        <f aca="false">BF702^0.04*BG702^0.22*BH702^0.51*BI702^0.06*BM702^0.17</f>
        <v>#VALUE!</v>
      </c>
      <c r="BO702" s="0" t="e">
        <f aca="false">IF(BN702&gt;=90, "Very Good", IF(BN702&gt;=80, "Good", IF(BN702&gt;=70, "Slightly Good", IF(BN702&gt;=60, "Average", IF(BN702&gt;=50, "Slightly Poor", IF(BN702&gt;=40, "Poor", "Very Poor"))))))</f>
        <v>#VALUE!</v>
      </c>
      <c r="BP702" s="0" t="e">
        <f aca="false">IF(AJ702&lt;=1000, -6.942*LN(AJ702)+107.59, IF(AND(AJ702&gt;1000, AJ702&lt;=5213),-36.304*LN(AJ702)+310.72, IF(AJ702&gt;5213, 10)))</f>
        <v>#VALUE!</v>
      </c>
      <c r="BQ702" s="0" t="e">
        <f aca="false">BF702^0.04*BG702^0.22*BH702^0.51*BI702^0.06*BP702^0.17</f>
        <v>#VALUE!</v>
      </c>
      <c r="BR702" s="0" t="e">
        <f aca="false">IF(BQ702&gt;=90, "Very Good", IF(BQ702&gt;=80, "Good", IF(BQ702&gt;=70, "Slightly Good", IF(BQ702&gt;=60, "Average", IF(BQ702&gt;=50, "Slightly Poor", IF(BQ702&gt;=40, "Poor", "Very Poor"))))))</f>
        <v>#VALUE!</v>
      </c>
      <c r="BT702" s="0" t="e">
        <f aca="false">9.81*LN(AH702)+30.6</f>
        <v>#VALUE!</v>
      </c>
      <c r="BU702" s="0" t="e">
        <f aca="false">IF(BT702&lt;30, "Clean water", IF(AND(BT702&gt;=30, BT702&lt;40), "Hypolimia", IF(AND(BT702&gt;=40,BT702&lt;50), "Mesotrophic", IF(AND(BT702&gt;=50, BT702&lt;70), "Eutrophic", IF(BT702&gt;70,"Hypertrophic")))))</f>
        <v>#VALUE!</v>
      </c>
      <c r="BW702" s="0" t="str">
        <f aca="false">IF(G702/H702&gt;=1, "PLS CHECK", "")</f>
        <v/>
      </c>
      <c r="BX702" s="0" t="e">
        <f aca="false">IF(AC702/J702&gt;=1, "PLS CHECK", "")</f>
        <v>#DIV/0!</v>
      </c>
      <c r="BY702" s="0" t="e">
        <f aca="false">IF(AE702/J702&gt;=1, "PLS CHECK", "")</f>
        <v>#DIV/0!</v>
      </c>
      <c r="BZ702" s="0" t="e">
        <f aca="false">IF(AD702/J702&gt;=1, "PLS CHECK", "")</f>
        <v>#DIV/0!</v>
      </c>
      <c r="CA702" s="0" t="str">
        <f aca="false">IF(AF702/K702&gt;=1, "PLS CHECK", "")</f>
        <v/>
      </c>
      <c r="CB702" s="0" t="str">
        <f aca="false">IF(AG702/K702&gt;=1, "PLS CHECK", "")</f>
        <v/>
      </c>
    </row>
    <row r="703" customFormat="false" ht="12.5" hidden="false" customHeight="false" outlineLevel="0" collapsed="false">
      <c r="A703" s="0" t="n">
        <v>700</v>
      </c>
      <c r="B703" s="15" t="s">
        <v>111</v>
      </c>
      <c r="C703" s="16" t="s">
        <v>112</v>
      </c>
      <c r="D703" s="0" t="s">
        <v>163</v>
      </c>
      <c r="E703" s="37"/>
      <c r="F703" s="0" t="n">
        <v>11.5</v>
      </c>
      <c r="G703" s="0" t="n">
        <v>3.1</v>
      </c>
      <c r="H703" s="0" t="n">
        <v>6.7</v>
      </c>
      <c r="I703" s="0" t="n">
        <v>8.2</v>
      </c>
      <c r="J703" s="0" t="n">
        <v>8.435</v>
      </c>
      <c r="K703" s="0" t="n">
        <v>0.146</v>
      </c>
      <c r="L703" s="0" t="n">
        <v>3.2</v>
      </c>
      <c r="M703" s="0" t="n">
        <v>20.4</v>
      </c>
      <c r="N703" s="0" t="n">
        <v>0</v>
      </c>
      <c r="O703" s="0" t="n">
        <v>504</v>
      </c>
      <c r="P703" s="37"/>
      <c r="AC703" s="0" t="n">
        <v>8.395</v>
      </c>
      <c r="AD703" s="0" t="n">
        <v>0.246</v>
      </c>
      <c r="AE703" s="0" t="n">
        <v>6.952</v>
      </c>
      <c r="AF703" s="37"/>
      <c r="AG703" s="37"/>
      <c r="AH703" s="0" t="n">
        <v>10.7</v>
      </c>
      <c r="AJ703" s="37"/>
      <c r="BF703" s="0" t="n">
        <f aca="false">IF(E703&lt;11,-3.6797*E703^2+48.115*E703-53.83,280.92*EXP(-0.2027*E703))</f>
        <v>-53.83</v>
      </c>
      <c r="BG703" s="0" t="n">
        <f aca="false">32.208*LN(F703)+21.438</f>
        <v>100.101113315171</v>
      </c>
      <c r="BH703" s="0" t="n">
        <f aca="false">IF(G703&lt;=2, -10*G703+100, 88.958*EXP(-0.0755*G703))</f>
        <v>70.3944446082144</v>
      </c>
      <c r="BI703" s="0" t="n">
        <f aca="false">IF(I703&lt;=100, 0.0053*(I703)^2-1.0332*I703+100.76, 122.82*EXP(-0.0092*I703))</f>
        <v>92.644132</v>
      </c>
      <c r="BJ703" s="0" t="e">
        <f aca="false">IF(P703&lt;=1000, -6.942*LN(P703)+107.59, -36.304*LN(P703)+310.72)</f>
        <v>#VALUE!</v>
      </c>
      <c r="BK703" s="0" t="e">
        <f aca="false">BF703^0.04*BG703^0.22*BH703^0.51*BI703^0.06*BJ703^0.17</f>
        <v>#VALUE!</v>
      </c>
      <c r="BL703" s="0" t="e">
        <f aca="false">IF(BK703&gt;=90, "Very Good", IF(BK703&gt;=80, "Good", IF(BK703&gt;=70, "Slightly Good", IF(BK703&gt;=60, "Average", IF(BK703&gt;=50, "Slightly Poor", IF(BK703&gt;=40, "Poor", "Very Poor"))))))</f>
        <v>#VALUE!</v>
      </c>
      <c r="BM703" s="0" t="e">
        <f aca="false">IF(P703&lt;=1000, -6.942*LN(P703)+107.59, IF(AND(P703&gt;1000, P703&lt;=5213),-36.304*LN(P703)+310.72, IF(P703&gt;5213, 10)))</f>
        <v>#VALUE!</v>
      </c>
      <c r="BN703" s="0" t="e">
        <f aca="false">BF703^0.04*BG703^0.22*BH703^0.51*BI703^0.06*BM703^0.17</f>
        <v>#VALUE!</v>
      </c>
      <c r="BO703" s="0" t="e">
        <f aca="false">IF(BN703&gt;=90, "Very Good", IF(BN703&gt;=80, "Good", IF(BN703&gt;=70, "Slightly Good", IF(BN703&gt;=60, "Average", IF(BN703&gt;=50, "Slightly Poor", IF(BN703&gt;=40, "Poor", "Very Poor"))))))</f>
        <v>#VALUE!</v>
      </c>
      <c r="BP703" s="0" t="e">
        <f aca="false">IF(AJ703&lt;=1000, -6.942*LN(AJ703)+107.59, IF(AND(AJ703&gt;1000, AJ703&lt;=5213),-36.304*LN(AJ703)+310.72, IF(AJ703&gt;5213, 10)))</f>
        <v>#VALUE!</v>
      </c>
      <c r="BQ703" s="0" t="e">
        <f aca="false">BF703^0.04*BG703^0.22*BH703^0.51*BI703^0.06*BP703^0.17</f>
        <v>#VALUE!</v>
      </c>
      <c r="BR703" s="0" t="e">
        <f aca="false">IF(BQ703&gt;=90, "Very Good", IF(BQ703&gt;=80, "Good", IF(BQ703&gt;=70, "Slightly Good", IF(BQ703&gt;=60, "Average", IF(BQ703&gt;=50, "Slightly Poor", IF(BQ703&gt;=40, "Poor", "Very Poor"))))))</f>
        <v>#VALUE!</v>
      </c>
      <c r="BT703" s="0" t="n">
        <f aca="false">9.81*LN(AH703)+30.6</f>
        <v>53.8520911037997</v>
      </c>
      <c r="BU703" s="0" t="str">
        <f aca="false">IF(BT703&lt;30, "Clean water", IF(AND(BT703&gt;=30, BT703&lt;40), "Hypolimia", IF(AND(BT703&gt;=40,BT703&lt;50), "Mesotrophic", IF(AND(BT703&gt;=50, BT703&lt;70), "Eutrophic", IF(BT703&gt;70,"Hypertrophic")))))</f>
        <v>Eutrophic</v>
      </c>
      <c r="BW703" s="0" t="str">
        <f aca="false">IF(G703/H703&gt;=1, "PLS CHECK", "")</f>
        <v/>
      </c>
      <c r="BX703" s="0" t="str">
        <f aca="false">IF(AC703/J703&gt;=1, "PLS CHECK", "")</f>
        <v/>
      </c>
      <c r="BY703" s="0" t="str">
        <f aca="false">IF(AE703/J703&gt;=1, "PLS CHECK", "")</f>
        <v/>
      </c>
      <c r="BZ703" s="0" t="str">
        <f aca="false">IF(AD703/J703&gt;=1, "PLS CHECK", "")</f>
        <v/>
      </c>
      <c r="CA703" s="0" t="str">
        <f aca="false">IF(AF703/K703&gt;=1, "PLS CHECK", "")</f>
        <v/>
      </c>
      <c r="CB703" s="0" t="str">
        <f aca="false">IF(AG703/K703&gt;=1, "PLS CHECK", "")</f>
        <v/>
      </c>
    </row>
    <row r="704" customFormat="false" ht="12.5" hidden="false" customHeight="false" outlineLevel="0" collapsed="false">
      <c r="A704" s="0" t="n">
        <v>701</v>
      </c>
      <c r="B704" s="15" t="s">
        <v>113</v>
      </c>
      <c r="C704" s="16" t="s">
        <v>114</v>
      </c>
      <c r="D704" s="0" t="s">
        <v>163</v>
      </c>
      <c r="E704" s="0" t="n">
        <v>7.6</v>
      </c>
      <c r="F704" s="0" t="n">
        <v>9.7</v>
      </c>
      <c r="G704" s="0" t="n">
        <v>0.9</v>
      </c>
      <c r="H704" s="0" t="n">
        <v>4.4</v>
      </c>
      <c r="I704" s="0" t="n">
        <v>4.4</v>
      </c>
      <c r="J704" s="0" t="n">
        <v>7.57</v>
      </c>
      <c r="K704" s="0" t="n">
        <v>0.056</v>
      </c>
      <c r="L704" s="0" t="n">
        <v>2.6</v>
      </c>
      <c r="M704" s="0" t="n">
        <v>17.4</v>
      </c>
      <c r="N704" s="0" t="n">
        <v>0</v>
      </c>
      <c r="O704" s="0" t="n">
        <v>531</v>
      </c>
      <c r="P704" s="0" t="n">
        <v>6000</v>
      </c>
      <c r="AC704" s="0" t="n">
        <v>7.398</v>
      </c>
      <c r="AD704" s="0" t="n">
        <v>0.03</v>
      </c>
      <c r="AE704" s="0" t="n">
        <v>6.818</v>
      </c>
      <c r="AF704" s="0" t="n">
        <v>0.043</v>
      </c>
      <c r="AG704" s="0" t="n">
        <v>0.038</v>
      </c>
      <c r="AH704" s="0" t="n">
        <v>8.5</v>
      </c>
      <c r="AJ704" s="0" t="n">
        <v>500</v>
      </c>
      <c r="BF704" s="0" t="n">
        <f aca="false">IF(E704&lt;11,-3.6797*E704^2+48.115*E704-53.83,280.92*EXP(-0.2027*E704))</f>
        <v>99.304528</v>
      </c>
      <c r="BG704" s="0" t="n">
        <f aca="false">32.208*LN(F704)+21.438</f>
        <v>94.6186305204847</v>
      </c>
      <c r="BH704" s="0" t="n">
        <f aca="false">IF(G704&lt;=2, -10*G704+100, 88.958*EXP(-0.0755*G704))</f>
        <v>91</v>
      </c>
      <c r="BI704" s="0" t="n">
        <f aca="false">IF(I704&lt;=100, 0.0053*(I704)^2-1.0332*I704+100.76, 122.82*EXP(-0.0092*I704))</f>
        <v>96.316528</v>
      </c>
      <c r="BJ704" s="0" t="n">
        <f aca="false">IF(P704&lt;=1000, -6.942*LN(P704)+107.59, -36.304*LN(P704)+310.72)</f>
        <v>-5.10718341902276</v>
      </c>
      <c r="BK704" s="0" t="e">
        <f aca="false">BF704^0.04*BG704^0.22*BH704^0.51*BI704^0.06*BJ704^0.17</f>
        <v>#NUM!</v>
      </c>
      <c r="BL704" s="0" t="e">
        <f aca="false">IF(BK704&gt;=90, "Very Good", IF(BK704&gt;=80, "Good", IF(BK704&gt;=70, "Slightly Good", IF(BK704&gt;=60, "Average", IF(BK704&gt;=50, "Slightly Poor", IF(BK704&gt;=40, "Poor", "Very Poor"))))))</f>
        <v>#NUM!</v>
      </c>
      <c r="BM704" s="0" t="n">
        <f aca="false">IF(P704&lt;=1000, -6.942*LN(P704)+107.59, IF(AND(P704&gt;1000, P704&lt;=5213),-36.304*LN(P704)+310.72, IF(P704&gt;5213, 10)))</f>
        <v>10</v>
      </c>
      <c r="BN704" s="0" t="n">
        <f aca="false">BF704^0.04*BG704^0.22*BH704^0.51*BI704^0.06*BM704^0.17</f>
        <v>63.4931371845064</v>
      </c>
      <c r="BO704" s="0" t="str">
        <f aca="false">IF(BN704&gt;=90, "Very Good", IF(BN704&gt;=80, "Good", IF(BN704&gt;=70, "Slightly Good", IF(BN704&gt;=60, "Average", IF(BN704&gt;=50, "Slightly Poor", IF(BN704&gt;=40, "Poor", "Very Poor"))))))</f>
        <v>Average</v>
      </c>
      <c r="BP704" s="0" t="n">
        <f aca="false">IF(AJ704&lt;=1000, -6.942*LN(AJ704)+107.59, IF(AND(AJ704&gt;1000, AJ704&lt;=5213),-36.304*LN(AJ704)+310.72, IF(AJ704&gt;5213, 10)))</f>
        <v>64.4481905807532</v>
      </c>
      <c r="BQ704" s="0" t="n">
        <f aca="false">BF704^0.04*BG704^0.22*BH704^0.51*BI704^0.06*BP704^0.17</f>
        <v>87.1550607439545</v>
      </c>
      <c r="BR704" s="0" t="str">
        <f aca="false">IF(BQ704&gt;=90, "Very Good", IF(BQ704&gt;=80, "Good", IF(BQ704&gt;=70, "Slightly Good", IF(BQ704&gt;=60, "Average", IF(BQ704&gt;=50, "Slightly Poor", IF(BQ704&gt;=40, "Poor", "Very Poor"))))))</f>
        <v>Good</v>
      </c>
      <c r="BT704" s="0" t="n">
        <f aca="false">9.81*LN(AH704)+30.6</f>
        <v>51.5940490638984</v>
      </c>
      <c r="BU704" s="0" t="str">
        <f aca="false">IF(BT704&lt;30, "Clean water", IF(AND(BT704&gt;=30, BT704&lt;40), "Hypolimia", IF(AND(BT704&gt;=40,BT704&lt;50), "Mesotrophic", IF(AND(BT704&gt;=50, BT704&lt;70), "Eutrophic", IF(BT704&gt;70,"Hypertrophic")))))</f>
        <v>Eutrophic</v>
      </c>
      <c r="BW704" s="0" t="str">
        <f aca="false">IF(G704/H704&gt;=1, "PLS CHECK", "")</f>
        <v/>
      </c>
      <c r="BX704" s="0" t="str">
        <f aca="false">IF(AC704/J704&gt;=1, "PLS CHECK", "")</f>
        <v/>
      </c>
      <c r="BY704" s="0" t="str">
        <f aca="false">IF(AE704/J704&gt;=1, "PLS CHECK", "")</f>
        <v/>
      </c>
      <c r="BZ704" s="0" t="str">
        <f aca="false">IF(AD704/J704&gt;=1, "PLS CHECK", "")</f>
        <v/>
      </c>
      <c r="CA704" s="0" t="str">
        <f aca="false">IF(AF704/K704&gt;=1, "PLS CHECK", "")</f>
        <v/>
      </c>
      <c r="CB704" s="0" t="str">
        <f aca="false">IF(AG704/K704&gt;=1, "PLS CHECK", "")</f>
        <v/>
      </c>
    </row>
    <row r="705" customFormat="false" ht="12.5" hidden="false" customHeight="false" outlineLevel="0" collapsed="false">
      <c r="A705" s="0" t="n">
        <v>702</v>
      </c>
      <c r="B705" s="15" t="s">
        <v>115</v>
      </c>
      <c r="C705" s="16" t="s">
        <v>116</v>
      </c>
      <c r="D705" s="0" t="s">
        <v>163</v>
      </c>
      <c r="E705" s="37"/>
      <c r="F705" s="0" t="n">
        <v>8.6</v>
      </c>
      <c r="G705" s="0" t="n">
        <v>4.6</v>
      </c>
      <c r="H705" s="0" t="n">
        <v>6.9</v>
      </c>
      <c r="I705" s="0" t="n">
        <v>6.6</v>
      </c>
      <c r="J705" s="37"/>
      <c r="K705" s="0" t="n">
        <v>0.11</v>
      </c>
      <c r="L705" s="0" t="n">
        <v>3.7</v>
      </c>
      <c r="M705" s="0" t="n">
        <v>22.4</v>
      </c>
      <c r="N705" s="0" t="n">
        <v>0</v>
      </c>
      <c r="O705" s="0" t="n">
        <v>557</v>
      </c>
      <c r="P705" s="37"/>
      <c r="AC705" s="37"/>
      <c r="AD705" s="0" t="n">
        <v>0.532</v>
      </c>
      <c r="AE705" s="37"/>
      <c r="AF705" s="0" t="n">
        <v>0.092</v>
      </c>
      <c r="AG705" s="0" t="n">
        <v>0.076</v>
      </c>
      <c r="AH705" s="0" t="n">
        <v>5.4</v>
      </c>
      <c r="AJ705" s="0" t="n">
        <v>8000</v>
      </c>
      <c r="BF705" s="0" t="n">
        <f aca="false">IF(E705&lt;11,-3.6797*E705^2+48.115*E705-53.83,280.92*EXP(-0.2027*E705))</f>
        <v>-53.83</v>
      </c>
      <c r="BG705" s="0" t="n">
        <f aca="false">32.208*LN(F705)+21.438</f>
        <v>90.7419570425808</v>
      </c>
      <c r="BH705" s="0" t="n">
        <f aca="false">IF(G705&lt;=2, -10*G705+100, 88.958*EXP(-0.0755*G705))</f>
        <v>62.8571284237721</v>
      </c>
      <c r="BI705" s="0" t="n">
        <f aca="false">IF(I705&lt;=100, 0.0053*(I705)^2-1.0332*I705+100.76, 122.82*EXP(-0.0092*I705))</f>
        <v>94.171748</v>
      </c>
      <c r="BJ705" s="0" t="e">
        <f aca="false">IF(P705&lt;=1000, -6.942*LN(P705)+107.59, -36.304*LN(P705)+310.72)</f>
        <v>#VALUE!</v>
      </c>
      <c r="BK705" s="0" t="e">
        <f aca="false">BF705^0.04*BG705^0.22*BH705^0.51*BI705^0.06*BJ705^0.17</f>
        <v>#VALUE!</v>
      </c>
      <c r="BL705" s="0" t="e">
        <f aca="false">IF(BK705&gt;=90, "Very Good", IF(BK705&gt;=80, "Good", IF(BK705&gt;=70, "Slightly Good", IF(BK705&gt;=60, "Average", IF(BK705&gt;=50, "Slightly Poor", IF(BK705&gt;=40, "Poor", "Very Poor"))))))</f>
        <v>#VALUE!</v>
      </c>
      <c r="BM705" s="0" t="e">
        <f aca="false">IF(P705&lt;=1000, -6.942*LN(P705)+107.59, IF(AND(P705&gt;1000, P705&lt;=5213),-36.304*LN(P705)+310.72, IF(P705&gt;5213, 10)))</f>
        <v>#VALUE!</v>
      </c>
      <c r="BN705" s="0" t="e">
        <f aca="false">BF705^0.04*BG705^0.22*BH705^0.51*BI705^0.06*BM705^0.17</f>
        <v>#VALUE!</v>
      </c>
      <c r="BO705" s="0" t="e">
        <f aca="false">IF(BN705&gt;=90, "Very Good", IF(BN705&gt;=80, "Good", IF(BN705&gt;=70, "Slightly Good", IF(BN705&gt;=60, "Average", IF(BN705&gt;=50, "Slightly Poor", IF(BN705&gt;=40, "Poor", "Very Poor"))))))</f>
        <v>#VALUE!</v>
      </c>
      <c r="BP705" s="0" t="n">
        <f aca="false">IF(AJ705&lt;=1000, -6.942*LN(AJ705)+107.59, IF(AND(AJ705&gt;1000, AJ705&lt;=5213),-36.304*LN(AJ705)+310.72, IF(AJ705&gt;5213, 10)))</f>
        <v>10</v>
      </c>
      <c r="BQ705" s="0" t="n">
        <f aca="false">BF705^0.04*BG705^0.22*BH705^0.51*BI705^0.06*BP705^0.17</f>
        <v>-50.7638810704736</v>
      </c>
      <c r="BR705" s="0" t="str">
        <f aca="false">IF(BQ705&gt;=90, "Very Good", IF(BQ705&gt;=80, "Good", IF(BQ705&gt;=70, "Slightly Good", IF(BQ705&gt;=60, "Average", IF(BQ705&gt;=50, "Slightly Poor", IF(BQ705&gt;=40, "Poor", "Very Poor"))))))</f>
        <v>Very Poor</v>
      </c>
      <c r="BT705" s="0" t="n">
        <f aca="false">9.81*LN(AH705)+30.6</f>
        <v>47.143573734524</v>
      </c>
      <c r="BU705" s="0" t="str">
        <f aca="false">IF(BT705&lt;30, "Clean water", IF(AND(BT705&gt;=30, BT705&lt;40), "Hypolimia", IF(AND(BT705&gt;=40,BT705&lt;50), "Mesotrophic", IF(AND(BT705&gt;=50, BT705&lt;70), "Eutrophic", IF(BT705&gt;70,"Hypertrophic")))))</f>
        <v>Mesotrophic</v>
      </c>
      <c r="BW705" s="0" t="str">
        <f aca="false">IF(G705/H705&gt;=1, "PLS CHECK", "")</f>
        <v/>
      </c>
      <c r="BX705" s="0" t="e">
        <f aca="false">IF(AC705/J705&gt;=1, "PLS CHECK", "")</f>
        <v>#DIV/0!</v>
      </c>
      <c r="BY705" s="0" t="e">
        <f aca="false">IF(AE705/J705&gt;=1, "PLS CHECK", "")</f>
        <v>#DIV/0!</v>
      </c>
      <c r="BZ705" s="0" t="e">
        <f aca="false">IF(AD705/J705&gt;=1, "PLS CHECK", "")</f>
        <v>#DIV/0!</v>
      </c>
      <c r="CA705" s="0" t="str">
        <f aca="false">IF(AF705/K705&gt;=1, "PLS CHECK", "")</f>
        <v/>
      </c>
      <c r="CB705" s="0" t="str">
        <f aca="false">IF(AG705/K705&gt;=1, "PLS CHECK", "")</f>
        <v/>
      </c>
    </row>
    <row r="706" customFormat="false" ht="12.5" hidden="false" customHeight="false" outlineLevel="0" collapsed="false">
      <c r="A706" s="0" t="n">
        <v>703</v>
      </c>
      <c r="B706" s="15" t="s">
        <v>117</v>
      </c>
      <c r="C706" s="16" t="s">
        <v>118</v>
      </c>
      <c r="D706" s="0" t="s">
        <v>163</v>
      </c>
      <c r="E706" s="0" t="n">
        <v>7.6</v>
      </c>
      <c r="F706" s="0" t="n">
        <v>9.5</v>
      </c>
      <c r="G706" s="37"/>
      <c r="H706" s="37"/>
      <c r="I706" s="0" t="n">
        <v>2.4</v>
      </c>
      <c r="J706" s="37"/>
      <c r="K706" s="37"/>
      <c r="L706" s="37"/>
      <c r="M706" s="0" t="n">
        <v>18.8</v>
      </c>
      <c r="N706" s="0" t="n">
        <v>0</v>
      </c>
      <c r="O706" s="0" t="n">
        <v>189</v>
      </c>
      <c r="P706" s="37"/>
      <c r="AC706" s="0" t="n">
        <v>2.007</v>
      </c>
      <c r="AD706" s="37"/>
      <c r="AE706" s="0" t="n">
        <v>1.702</v>
      </c>
      <c r="AF706" s="37"/>
      <c r="AG706" s="37"/>
      <c r="AH706" s="0" t="n">
        <v>1</v>
      </c>
      <c r="AJ706" s="37"/>
      <c r="BF706" s="0" t="n">
        <f aca="false">IF(E706&lt;11,-3.6797*E706^2+48.115*E706-53.83,280.92*EXP(-0.2027*E706))</f>
        <v>99.304528</v>
      </c>
      <c r="BG706" s="0" t="n">
        <f aca="false">32.208*LN(F706)+21.438</f>
        <v>93.947606249518</v>
      </c>
      <c r="BH706" s="0" t="n">
        <f aca="false">IF(G706&lt;=2, -10*G706+100, 88.958*EXP(-0.0755*G706))</f>
        <v>100</v>
      </c>
      <c r="BI706" s="0" t="n">
        <f aca="false">IF(I706&lt;=100, 0.0053*(I706)^2-1.0332*I706+100.76, 122.82*EXP(-0.0092*I706))</f>
        <v>98.310848</v>
      </c>
      <c r="BJ706" s="0" t="e">
        <f aca="false">IF(P706&lt;=1000, -6.942*LN(P706)+107.59, -36.304*LN(P706)+310.72)</f>
        <v>#VALUE!</v>
      </c>
      <c r="BK706" s="0" t="e">
        <f aca="false">BF706^0.04*BG706^0.22*BH706^0.51*BI706^0.06*BJ706^0.17</f>
        <v>#VALUE!</v>
      </c>
      <c r="BL706" s="0" t="e">
        <f aca="false">IF(BK706&gt;=90, "Very Good", IF(BK706&gt;=80, "Good", IF(BK706&gt;=70, "Slightly Good", IF(BK706&gt;=60, "Average", IF(BK706&gt;=50, "Slightly Poor", IF(BK706&gt;=40, "Poor", "Very Poor"))))))</f>
        <v>#VALUE!</v>
      </c>
      <c r="BM706" s="0" t="e">
        <f aca="false">IF(P706&lt;=1000, -6.942*LN(P706)+107.59, IF(AND(P706&gt;1000, P706&lt;=5213),-36.304*LN(P706)+310.72, IF(P706&gt;5213, 10)))</f>
        <v>#VALUE!</v>
      </c>
      <c r="BN706" s="0" t="e">
        <f aca="false">BF706^0.04*BG706^0.22*BH706^0.51*BI706^0.06*BM706^0.17</f>
        <v>#VALUE!</v>
      </c>
      <c r="BO706" s="0" t="e">
        <f aca="false">IF(BN706&gt;=90, "Very Good", IF(BN706&gt;=80, "Good", IF(BN706&gt;=70, "Slightly Good", IF(BN706&gt;=60, "Average", IF(BN706&gt;=50, "Slightly Poor", IF(BN706&gt;=40, "Poor", "Very Poor"))))))</f>
        <v>#VALUE!</v>
      </c>
      <c r="BP706" s="0" t="e">
        <f aca="false">IF(AJ706&lt;=1000, -6.942*LN(AJ706)+107.59, IF(AND(AJ706&gt;1000, AJ706&lt;=5213),-36.304*LN(AJ706)+310.72, IF(AJ706&gt;5213, 10)))</f>
        <v>#VALUE!</v>
      </c>
      <c r="BQ706" s="0" t="e">
        <f aca="false">BF706^0.04*BG706^0.22*BH706^0.51*BI706^0.06*BP706^0.17</f>
        <v>#VALUE!</v>
      </c>
      <c r="BR706" s="0" t="e">
        <f aca="false">IF(BQ706&gt;=90, "Very Good", IF(BQ706&gt;=80, "Good", IF(BQ706&gt;=70, "Slightly Good", IF(BQ706&gt;=60, "Average", IF(BQ706&gt;=50, "Slightly Poor", IF(BQ706&gt;=40, "Poor", "Very Poor"))))))</f>
        <v>#VALUE!</v>
      </c>
      <c r="BT706" s="0" t="n">
        <f aca="false">9.81*LN(AH706)+30.6</f>
        <v>30.6</v>
      </c>
      <c r="BU706" s="0" t="str">
        <f aca="false">IF(BT706&lt;30, "Clean water", IF(AND(BT706&gt;=30, BT706&lt;40), "Hypolimia", IF(AND(BT706&gt;=40,BT706&lt;50), "Mesotrophic", IF(AND(BT706&gt;=50, BT706&lt;70), "Eutrophic", IF(BT706&gt;70,"Hypertrophic")))))</f>
        <v>Hypolimia</v>
      </c>
      <c r="BW706" s="0" t="e">
        <f aca="false">IF(G706/H706&gt;=1, "PLS CHECK", "")</f>
        <v>#DIV/0!</v>
      </c>
      <c r="BX706" s="0" t="e">
        <f aca="false">IF(AC706/J706&gt;=1, "PLS CHECK", "")</f>
        <v>#DIV/0!</v>
      </c>
      <c r="BY706" s="0" t="e">
        <f aca="false">IF(AE706/J706&gt;=1, "PLS CHECK", "")</f>
        <v>#DIV/0!</v>
      </c>
      <c r="BZ706" s="0" t="e">
        <f aca="false">IF(AD706/J706&gt;=1, "PLS CHECK", "")</f>
        <v>#DIV/0!</v>
      </c>
      <c r="CA706" s="0" t="e">
        <f aca="false">IF(AF706/K706&gt;=1, "PLS CHECK", "")</f>
        <v>#DIV/0!</v>
      </c>
      <c r="CB706" s="0" t="e">
        <f aca="false">IF(AG706/K706&gt;=1, "PLS CHECK", "")</f>
        <v>#DIV/0!</v>
      </c>
    </row>
    <row r="707" customFormat="false" ht="12.5" hidden="false" customHeight="false" outlineLevel="0" collapsed="false">
      <c r="A707" s="0" t="n">
        <v>704</v>
      </c>
      <c r="B707" s="15" t="s">
        <v>119</v>
      </c>
      <c r="C707" s="16" t="s">
        <v>120</v>
      </c>
      <c r="D707" s="0" t="s">
        <v>163</v>
      </c>
      <c r="E707" s="0" t="n">
        <v>7.6</v>
      </c>
      <c r="F707" s="0" t="n">
        <v>10.1</v>
      </c>
      <c r="G707" s="37"/>
      <c r="H707" s="37"/>
      <c r="I707" s="0" t="n">
        <v>2.6</v>
      </c>
      <c r="J707" s="37"/>
      <c r="K707" s="37"/>
      <c r="L707" s="37"/>
      <c r="M707" s="0" t="n">
        <v>18.9</v>
      </c>
      <c r="N707" s="0" t="n">
        <v>0</v>
      </c>
      <c r="O707" s="0" t="n">
        <v>206</v>
      </c>
      <c r="P707" s="0" t="n">
        <v>2500</v>
      </c>
      <c r="AC707" s="37"/>
      <c r="AD707" s="37"/>
      <c r="AE707" s="37"/>
      <c r="AF707" s="37"/>
      <c r="AG707" s="37"/>
      <c r="AH707" s="0" t="n">
        <v>1.7</v>
      </c>
      <c r="AJ707" s="0" t="n">
        <v>72</v>
      </c>
      <c r="BF707" s="0" t="n">
        <f aca="false">IF(E707&lt;11,-3.6797*E707^2+48.115*E707-53.83,280.92*EXP(-0.2027*E707))</f>
        <v>99.304528</v>
      </c>
      <c r="BG707" s="0" t="n">
        <f aca="false">32.208*LN(F707)+21.438</f>
        <v>95.9201409312711</v>
      </c>
      <c r="BH707" s="0" t="n">
        <f aca="false">IF(G707&lt;=2, -10*G707+100, 88.958*EXP(-0.0755*G707))</f>
        <v>100</v>
      </c>
      <c r="BI707" s="0" t="n">
        <f aca="false">IF(I707&lt;=100, 0.0053*(I707)^2-1.0332*I707+100.76, 122.82*EXP(-0.0092*I707))</f>
        <v>98.109508</v>
      </c>
      <c r="BJ707" s="0" t="n">
        <f aca="false">IF(P707&lt;=1000, -6.942*LN(P707)+107.59, -36.304*LN(P707)+310.72)</f>
        <v>26.6758336218732</v>
      </c>
      <c r="BK707" s="0" t="n">
        <f aca="false">BF707^0.04*BG707^0.22*BH707^0.51*BI707^0.06*BJ707^0.17</f>
        <v>79.0390380019965</v>
      </c>
      <c r="BL707" s="0" t="str">
        <f aca="false">IF(BK707&gt;=90, "Very Good", IF(BK707&gt;=80, "Good", IF(BK707&gt;=70, "Slightly Good", IF(BK707&gt;=60, "Average", IF(BK707&gt;=50, "Slightly Poor", IF(BK707&gt;=40, "Poor", "Very Poor"))))))</f>
        <v>Slightly Good</v>
      </c>
      <c r="BM707" s="0" t="n">
        <f aca="false">IF(P707&lt;=1000, -6.942*LN(P707)+107.59, IF(AND(P707&gt;1000, P707&lt;=5213),-36.304*LN(P707)+310.72, IF(P707&gt;5213, 10)))</f>
        <v>26.6758336218732</v>
      </c>
      <c r="BN707" s="0" t="n">
        <f aca="false">BF707^0.04*BG707^0.22*BH707^0.51*BI707^0.06*BM707^0.17</f>
        <v>79.0390380019965</v>
      </c>
      <c r="BO707" s="0" t="str">
        <f aca="false">IF(BN707&gt;=90, "Very Good", IF(BN707&gt;=80, "Good", IF(BN707&gt;=70, "Slightly Good", IF(BN707&gt;=60, "Average", IF(BN707&gt;=50, "Slightly Poor", IF(BN707&gt;=40, "Poor", "Very Poor"))))))</f>
        <v>Slightly Good</v>
      </c>
      <c r="BP707" s="0" t="n">
        <f aca="false">IF(AJ707&lt;=1000, -6.942*LN(AJ707)+107.59, IF(AND(AJ707&gt;1000, AJ707&lt;=5213),-36.304*LN(AJ707)+310.72, IF(AJ707&gt;5213, 10)))</f>
        <v>77.9013838017905</v>
      </c>
      <c r="BQ707" s="0" t="n">
        <f aca="false">BF707^0.04*BG707^0.22*BH707^0.51*BI707^0.06*BP707^0.17</f>
        <v>94.8340427968454</v>
      </c>
      <c r="BR707" s="0" t="str">
        <f aca="false">IF(BQ707&gt;=90, "Very Good", IF(BQ707&gt;=80, "Good", IF(BQ707&gt;=70, "Slightly Good", IF(BQ707&gt;=60, "Average", IF(BQ707&gt;=50, "Slightly Poor", IF(BQ707&gt;=40, "Poor", "Very Poor"))))))</f>
        <v>Very Good</v>
      </c>
      <c r="BT707" s="0" t="n">
        <f aca="false">9.81*LN(AH707)+30.6</f>
        <v>35.8054631429199</v>
      </c>
      <c r="BU707" s="0" t="str">
        <f aca="false">IF(BT707&lt;30, "Clean water", IF(AND(BT707&gt;=30, BT707&lt;40), "Hypolimia", IF(AND(BT707&gt;=40,BT707&lt;50), "Mesotrophic", IF(AND(BT707&gt;=50, BT707&lt;70), "Eutrophic", IF(BT707&gt;70,"Hypertrophic")))))</f>
        <v>Hypolimia</v>
      </c>
      <c r="BW707" s="0" t="e">
        <f aca="false">IF(G707/H707&gt;=1, "PLS CHECK", "")</f>
        <v>#DIV/0!</v>
      </c>
      <c r="BX707" s="0" t="e">
        <f aca="false">IF(AC707/J707&gt;=1, "PLS CHECK", "")</f>
        <v>#DIV/0!</v>
      </c>
      <c r="BY707" s="0" t="e">
        <f aca="false">IF(AE707/J707&gt;=1, "PLS CHECK", "")</f>
        <v>#DIV/0!</v>
      </c>
      <c r="BZ707" s="0" t="e">
        <f aca="false">IF(AD707/J707&gt;=1, "PLS CHECK", "")</f>
        <v>#DIV/0!</v>
      </c>
      <c r="CA707" s="0" t="e">
        <f aca="false">IF(AF707/K707&gt;=1, "PLS CHECK", "")</f>
        <v>#DIV/0!</v>
      </c>
      <c r="CB707" s="0" t="e">
        <f aca="false">IF(AG707/K707&gt;=1, "PLS CHECK", "")</f>
        <v>#DIV/0!</v>
      </c>
    </row>
    <row r="708" customFormat="false" ht="12.5" hidden="false" customHeight="false" outlineLevel="0" collapsed="false">
      <c r="A708" s="0" t="n">
        <v>705</v>
      </c>
      <c r="B708" s="15" t="s">
        <v>121</v>
      </c>
      <c r="C708" s="16" t="s">
        <v>122</v>
      </c>
      <c r="D708" s="0" t="s">
        <v>163</v>
      </c>
      <c r="E708" s="0" t="n">
        <v>8.4</v>
      </c>
      <c r="F708" s="0" t="n">
        <v>11.3</v>
      </c>
      <c r="G708" s="37"/>
      <c r="H708" s="0" t="n">
        <v>2.6</v>
      </c>
      <c r="I708" s="0" t="n">
        <v>5.2</v>
      </c>
      <c r="J708" s="37"/>
      <c r="K708" s="37"/>
      <c r="L708" s="37"/>
      <c r="M708" s="0" t="n">
        <v>19.4</v>
      </c>
      <c r="N708" s="0" t="n">
        <v>0</v>
      </c>
      <c r="O708" s="0" t="n">
        <v>241</v>
      </c>
      <c r="P708" s="0" t="n">
        <v>1300</v>
      </c>
      <c r="AC708" s="0" t="n">
        <v>2.22</v>
      </c>
      <c r="AD708" s="37"/>
      <c r="AE708" s="0" t="n">
        <v>1.846</v>
      </c>
      <c r="AF708" s="37"/>
      <c r="AG708" s="37"/>
      <c r="AH708" s="0" t="n">
        <v>9.7</v>
      </c>
      <c r="AJ708" s="0" t="n">
        <v>13</v>
      </c>
      <c r="BF708" s="0" t="n">
        <f aca="false">IF(E708&lt;11,-3.6797*E708^2+48.115*E708-53.83,280.92*EXP(-0.2027*E708))</f>
        <v>90.6963680000001</v>
      </c>
      <c r="BG708" s="0" t="n">
        <f aca="false">32.208*LN(F708)+21.438</f>
        <v>99.5360461899348</v>
      </c>
      <c r="BH708" s="0" t="n">
        <f aca="false">IF(G708&lt;=2, -10*G708+100, 88.958*EXP(-0.0755*G708))</f>
        <v>100</v>
      </c>
      <c r="BI708" s="0" t="n">
        <f aca="false">IF(I708&lt;=100, 0.0053*(I708)^2-1.0332*I708+100.76, 122.82*EXP(-0.0092*I708))</f>
        <v>95.530672</v>
      </c>
      <c r="BJ708" s="0" t="n">
        <f aca="false">IF(P708&lt;=1000, -6.942*LN(P708)+107.59, -36.304*LN(P708)+310.72)</f>
        <v>50.4159800946047</v>
      </c>
      <c r="BK708" s="0" t="n">
        <f aca="false">BF708^0.04*BG708^0.22*BH708^0.51*BI708^0.06*BJ708^0.17</f>
        <v>88.3292305113928</v>
      </c>
      <c r="BL708" s="0" t="str">
        <f aca="false">IF(BK708&gt;=90, "Very Good", IF(BK708&gt;=80, "Good", IF(BK708&gt;=70, "Slightly Good", IF(BK708&gt;=60, "Average", IF(BK708&gt;=50, "Slightly Poor", IF(BK708&gt;=40, "Poor", "Very Poor"))))))</f>
        <v>Good</v>
      </c>
      <c r="BM708" s="0" t="n">
        <f aca="false">IF(P708&lt;=1000, -6.942*LN(P708)+107.59, IF(AND(P708&gt;1000, P708&lt;=5213),-36.304*LN(P708)+310.72, IF(P708&gt;5213, 10)))</f>
        <v>50.4159800946047</v>
      </c>
      <c r="BN708" s="0" t="n">
        <f aca="false">BF708^0.04*BG708^0.22*BH708^0.51*BI708^0.06*BM708^0.17</f>
        <v>88.3292305113928</v>
      </c>
      <c r="BO708" s="0" t="str">
        <f aca="false">IF(BN708&gt;=90, "Very Good", IF(BN708&gt;=80, "Good", IF(BN708&gt;=70, "Slightly Good", IF(BN708&gt;=60, "Average", IF(BN708&gt;=50, "Slightly Poor", IF(BN708&gt;=40, "Poor", "Very Poor"))))))</f>
        <v>Good</v>
      </c>
      <c r="BP708" s="0" t="n">
        <f aca="false">IF(AJ708&lt;=1000, -6.942*LN(AJ708)+107.59, IF(AND(AJ708&gt;1000, AJ708&lt;=5213),-36.304*LN(AJ708)+310.72, IF(AJ708&gt;5213, 10)))</f>
        <v>89.784121560502</v>
      </c>
      <c r="BQ708" s="0" t="n">
        <f aca="false">BF708^0.04*BG708^0.22*BH708^0.51*BI708^0.06*BP708^0.17</f>
        <v>97.4342781640275</v>
      </c>
      <c r="BR708" s="0" t="str">
        <f aca="false">IF(BQ708&gt;=90, "Very Good", IF(BQ708&gt;=80, "Good", IF(BQ708&gt;=70, "Slightly Good", IF(BQ708&gt;=60, "Average", IF(BQ708&gt;=50, "Slightly Poor", IF(BQ708&gt;=40, "Poor", "Very Poor"))))))</f>
        <v>Very Good</v>
      </c>
      <c r="BT708" s="0" t="n">
        <f aca="false">9.81*LN(AH708)+30.6</f>
        <v>52.8895549368466</v>
      </c>
      <c r="BU708" s="0" t="str">
        <f aca="false">IF(BT708&lt;30, "Clean water", IF(AND(BT708&gt;=30, BT708&lt;40), "Hypolimia", IF(AND(BT708&gt;=40,BT708&lt;50), "Mesotrophic", IF(AND(BT708&gt;=50, BT708&lt;70), "Eutrophic", IF(BT708&gt;70,"Hypertrophic")))))</f>
        <v>Eutrophic</v>
      </c>
      <c r="BW708" s="0" t="str">
        <f aca="false">IF(G708/H708&gt;=1, "PLS CHECK", "")</f>
        <v/>
      </c>
      <c r="BX708" s="0" t="e">
        <f aca="false">IF(AC708/J708&gt;=1, "PLS CHECK", "")</f>
        <v>#DIV/0!</v>
      </c>
      <c r="BY708" s="0" t="e">
        <f aca="false">IF(AE708/J708&gt;=1, "PLS CHECK", "")</f>
        <v>#DIV/0!</v>
      </c>
      <c r="BZ708" s="0" t="e">
        <f aca="false">IF(AD708/J708&gt;=1, "PLS CHECK", "")</f>
        <v>#DIV/0!</v>
      </c>
      <c r="CA708" s="0" t="e">
        <f aca="false">IF(AF708/K708&gt;=1, "PLS CHECK", "")</f>
        <v>#DIV/0!</v>
      </c>
      <c r="CB708" s="0" t="e">
        <f aca="false">IF(AG708/K708&gt;=1, "PLS CHECK", "")</f>
        <v>#DIV/0!</v>
      </c>
    </row>
    <row r="709" customFormat="false" ht="12.5" hidden="false" customHeight="false" outlineLevel="0" collapsed="false">
      <c r="A709" s="0" t="n">
        <v>706</v>
      </c>
      <c r="B709" s="15" t="s">
        <v>140</v>
      </c>
      <c r="C709" s="16" t="s">
        <v>141</v>
      </c>
      <c r="D709" s="0" t="s">
        <v>163</v>
      </c>
      <c r="E709" s="0" t="n">
        <v>8.1</v>
      </c>
      <c r="F709" s="0" t="n">
        <v>9</v>
      </c>
      <c r="G709" s="0" t="n">
        <v>1.7</v>
      </c>
      <c r="H709" s="0" t="n">
        <v>4.2</v>
      </c>
      <c r="I709" s="0" t="n">
        <v>2.2</v>
      </c>
      <c r="J709" s="0" t="n">
        <v>3.408</v>
      </c>
      <c r="K709" s="0" t="n">
        <v>0.153</v>
      </c>
      <c r="L709" s="0" t="n">
        <v>2.2</v>
      </c>
      <c r="M709" s="0" t="n">
        <v>18.8</v>
      </c>
      <c r="O709" s="0" t="n">
        <v>486</v>
      </c>
      <c r="BD709" s="0" t="n">
        <v>0.061</v>
      </c>
      <c r="BF709" s="0" t="n">
        <f aca="false">IF(E709&lt;11,-3.6797*E709^2+48.115*E709-53.83,280.92*EXP(-0.2027*E709))</f>
        <v>94.476383</v>
      </c>
      <c r="BG709" s="0" t="n">
        <f aca="false">32.208*LN(F709)+21.438</f>
        <v>92.206209186845</v>
      </c>
      <c r="BH709" s="0" t="n">
        <f aca="false">IF(G709&lt;=2, -10*G709+100, 88.958*EXP(-0.0755*G709))</f>
        <v>83</v>
      </c>
      <c r="BI709" s="0" t="n">
        <f aca="false">IF(I709&lt;=100, 0.0053*(I709)^2-1.0332*I709+100.76, 122.82*EXP(-0.0092*I709))</f>
        <v>98.512612</v>
      </c>
      <c r="BJ709" s="0" t="e">
        <f aca="false">IF(P709&lt;=1000, -6.942*LN(P709)+107.59, -36.304*LN(P709)+310.72)</f>
        <v>#VALUE!</v>
      </c>
      <c r="BK709" s="0" t="e">
        <f aca="false">BF709^0.04*BG709^0.22*BH709^0.51*BI709^0.06*BJ709^0.17</f>
        <v>#VALUE!</v>
      </c>
      <c r="BL709" s="0" t="e">
        <f aca="false">IF(BK709&gt;=90, "Very Good", IF(BK709&gt;=80, "Good", IF(BK709&gt;=70, "Slightly Good", IF(BK709&gt;=60, "Average", IF(BK709&gt;=50, "Slightly Poor", IF(BK709&gt;=40, "Poor", "Very Poor"))))))</f>
        <v>#VALUE!</v>
      </c>
      <c r="BM709" s="0" t="e">
        <f aca="false">IF(P709&lt;=1000, -6.942*LN(P709)+107.59, IF(AND(P709&gt;1000, P709&lt;=5213),-36.304*LN(P709)+310.72, IF(P709&gt;5213, 10)))</f>
        <v>#VALUE!</v>
      </c>
      <c r="BN709" s="0" t="e">
        <f aca="false">BF709^0.04*BG709^0.22*BH709^0.51*BI709^0.06*BM709^0.17</f>
        <v>#VALUE!</v>
      </c>
      <c r="BO709" s="0" t="e">
        <f aca="false">IF(BN709&gt;=90, "Very Good", IF(BN709&gt;=80, "Good", IF(BN709&gt;=70, "Slightly Good", IF(BN709&gt;=60, "Average", IF(BN709&gt;=50, "Slightly Poor", IF(BN709&gt;=40, "Poor", "Very Poor"))))))</f>
        <v>#VALUE!</v>
      </c>
      <c r="BP709" s="0" t="e">
        <f aca="false">IF(AJ709&lt;=1000, -6.942*LN(AJ709)+107.59, IF(AND(AJ709&gt;1000, AJ709&lt;=5213),-36.304*LN(AJ709)+310.72, IF(AJ709&gt;5213, 10)))</f>
        <v>#VALUE!</v>
      </c>
      <c r="BQ709" s="0" t="e">
        <f aca="false">BF709^0.04*BG709^0.22*BH709^0.51*BI709^0.06*BP709^0.17</f>
        <v>#VALUE!</v>
      </c>
      <c r="BR709" s="0" t="e">
        <f aca="false">IF(BQ709&gt;=90, "Very Good", IF(BQ709&gt;=80, "Good", IF(BQ709&gt;=70, "Slightly Good", IF(BQ709&gt;=60, "Average", IF(BQ709&gt;=50, "Slightly Poor", IF(BQ709&gt;=40, "Poor", "Very Poor"))))))</f>
        <v>#VALUE!</v>
      </c>
      <c r="BT709" s="0" t="e">
        <f aca="false">9.81*LN(AH709)+30.6</f>
        <v>#VALUE!</v>
      </c>
      <c r="BU709" s="0" t="e">
        <f aca="false">IF(BT709&lt;30, "Clean water", IF(AND(BT709&gt;=30, BT709&lt;40), "Hypolimia", IF(AND(BT709&gt;=40,BT709&lt;50), "Mesotrophic", IF(AND(BT709&gt;=50, BT709&lt;70), "Eutrophic", IF(BT709&gt;70,"Hypertrophic")))))</f>
        <v>#VALUE!</v>
      </c>
      <c r="BW709" s="0" t="str">
        <f aca="false">IF(G709/H709&gt;=1, "PLS CHECK", "")</f>
        <v/>
      </c>
      <c r="BX709" s="0" t="str">
        <f aca="false">IF(AC709/J709&gt;=1, "PLS CHECK", "")</f>
        <v/>
      </c>
      <c r="BY709" s="0" t="str">
        <f aca="false">IF(AE709/J709&gt;=1, "PLS CHECK", "")</f>
        <v/>
      </c>
      <c r="BZ709" s="0" t="str">
        <f aca="false">IF(AD709/J709&gt;=1, "PLS CHECK", "")</f>
        <v/>
      </c>
      <c r="CA709" s="0" t="str">
        <f aca="false">IF(AF709/K709&gt;=1, "PLS CHECK", "")</f>
        <v/>
      </c>
      <c r="CB709" s="0" t="str">
        <f aca="false">IF(AG709/K709&gt;=1, "PLS CHECK", "")</f>
        <v/>
      </c>
    </row>
    <row r="710" customFormat="false" ht="12.5" hidden="false" customHeight="false" outlineLevel="0" collapsed="false">
      <c r="A710" s="0" t="n">
        <v>707</v>
      </c>
      <c r="B710" s="15" t="s">
        <v>123</v>
      </c>
      <c r="C710" s="16" t="s">
        <v>124</v>
      </c>
      <c r="D710" s="0" t="s">
        <v>163</v>
      </c>
      <c r="E710" s="37"/>
      <c r="F710" s="0" t="n">
        <v>7.5</v>
      </c>
      <c r="G710" s="0" t="n">
        <v>1.5</v>
      </c>
      <c r="H710" s="0" t="n">
        <v>4.4</v>
      </c>
      <c r="I710" s="0" t="n">
        <v>3.6</v>
      </c>
      <c r="J710" s="0" t="n">
        <v>8.94</v>
      </c>
      <c r="K710" s="0" t="n">
        <v>0.139</v>
      </c>
      <c r="L710" s="0" t="n">
        <v>3.7</v>
      </c>
      <c r="M710" s="0" t="n">
        <v>20.1</v>
      </c>
      <c r="N710" s="0" t="n">
        <v>0</v>
      </c>
      <c r="O710" s="0" t="n">
        <v>572</v>
      </c>
      <c r="P710" s="0" t="n">
        <v>27000</v>
      </c>
      <c r="AC710" s="0" t="n">
        <v>8.514</v>
      </c>
      <c r="AD710" s="0" t="n">
        <v>0.319</v>
      </c>
      <c r="AE710" s="37"/>
      <c r="AF710" s="0" t="n">
        <v>0.102</v>
      </c>
      <c r="AG710" s="37"/>
      <c r="AH710" s="0" t="n">
        <v>2.1</v>
      </c>
      <c r="AJ710" s="0" t="n">
        <v>1000</v>
      </c>
      <c r="BF710" s="0" t="n">
        <f aca="false">IF(E710&lt;11,-3.6797*E710^2+48.115*E710-53.83,280.92*EXP(-0.2027*E710))</f>
        <v>-53.83</v>
      </c>
      <c r="BG710" s="0" t="n">
        <f aca="false">32.208*LN(F710)+21.438</f>
        <v>86.3339964856253</v>
      </c>
      <c r="BH710" s="0" t="n">
        <f aca="false">IF(G710&lt;=2, -10*G710+100, 88.958*EXP(-0.0755*G710))</f>
        <v>85</v>
      </c>
      <c r="BI710" s="0" t="n">
        <f aca="false">IF(I710&lt;=100, 0.0053*(I710)^2-1.0332*I710+100.76, 122.82*EXP(-0.0092*I710))</f>
        <v>97.109168</v>
      </c>
      <c r="BJ710" s="0" t="n">
        <f aca="false">IF(P710&lt;=1000, -6.942*LN(P710)+107.59, -36.304*LN(P710)+310.72)</f>
        <v>-59.7112092315887</v>
      </c>
      <c r="BK710" s="0" t="e">
        <f aca="false">BF710^0.04*BG710^0.22*BH710^0.51*BI710^0.06*BJ710^0.17</f>
        <v>#NUM!</v>
      </c>
      <c r="BL710" s="0" t="e">
        <f aca="false">IF(BK710&gt;=90, "Very Good", IF(BK710&gt;=80, "Good", IF(BK710&gt;=70, "Slightly Good", IF(BK710&gt;=60, "Average", IF(BK710&gt;=50, "Slightly Poor", IF(BK710&gt;=40, "Poor", "Very Poor"))))))</f>
        <v>#NUM!</v>
      </c>
      <c r="BM710" s="0" t="n">
        <f aca="false">IF(P710&lt;=1000, -6.942*LN(P710)+107.59, IF(AND(P710&gt;1000, P710&lt;=5213),-36.304*LN(P710)+310.72, IF(P710&gt;5213, 10)))</f>
        <v>10</v>
      </c>
      <c r="BN710" s="0" t="n">
        <f aca="false">BF710^0.04*BG710^0.22*BH710^0.51*BI710^0.06*BM710^0.17</f>
        <v>-58.6732638013046</v>
      </c>
      <c r="BO710" s="0" t="str">
        <f aca="false">IF(BN710&gt;=90, "Very Good", IF(BN710&gt;=80, "Good", IF(BN710&gt;=70, "Slightly Good", IF(BN710&gt;=60, "Average", IF(BN710&gt;=50, "Slightly Poor", IF(BN710&gt;=40, "Poor", "Very Poor"))))))</f>
        <v>Very Poor</v>
      </c>
      <c r="BP710" s="0" t="n">
        <f aca="false">IF(AJ710&lt;=1000, -6.942*LN(AJ710)+107.59, IF(AND(AJ710&gt;1000, AJ710&lt;=5213),-36.304*LN(AJ710)+310.72, IF(AJ710&gt;5213, 10)))</f>
        <v>59.636362853306</v>
      </c>
      <c r="BQ710" s="0" t="n">
        <f aca="false">BF710^0.04*BG710^0.22*BH710^0.51*BI710^0.06*BP710^0.17</f>
        <v>-79.4835292467936</v>
      </c>
      <c r="BR710" s="0" t="str">
        <f aca="false">IF(BQ710&gt;=90, "Very Good", IF(BQ710&gt;=80, "Good", IF(BQ710&gt;=70, "Slightly Good", IF(BQ710&gt;=60, "Average", IF(BQ710&gt;=50, "Slightly Poor", IF(BQ710&gt;=40, "Poor", "Very Poor"))))))</f>
        <v>Very Poor</v>
      </c>
      <c r="BT710" s="0" t="n">
        <f aca="false">9.81*LN(AH710)+30.6</f>
        <v>37.8784053517952</v>
      </c>
      <c r="BU710" s="0" t="str">
        <f aca="false">IF(BT710&lt;30, "Clean water", IF(AND(BT710&gt;=30, BT710&lt;40), "Hypolimia", IF(AND(BT710&gt;=40,BT710&lt;50), "Mesotrophic", IF(AND(BT710&gt;=50, BT710&lt;70), "Eutrophic", IF(BT710&gt;70,"Hypertrophic")))))</f>
        <v>Hypolimia</v>
      </c>
      <c r="BW710" s="0" t="str">
        <f aca="false">IF(G710/H710&gt;=1, "PLS CHECK", "")</f>
        <v/>
      </c>
      <c r="BX710" s="0" t="str">
        <f aca="false">IF(AC710/J710&gt;=1, "PLS CHECK", "")</f>
        <v/>
      </c>
      <c r="BY710" s="0" t="str">
        <f aca="false">IF(AE710/J710&gt;=1, "PLS CHECK", "")</f>
        <v/>
      </c>
      <c r="BZ710" s="0" t="str">
        <f aca="false">IF(AD710/J710&gt;=1, "PLS CHECK", "")</f>
        <v/>
      </c>
      <c r="CA710" s="0" t="str">
        <f aca="false">IF(AF710/K710&gt;=1, "PLS CHECK", "")</f>
        <v/>
      </c>
      <c r="CB710" s="0" t="str">
        <f aca="false">IF(AG710/K710&gt;=1, "PLS CHECK", "")</f>
        <v/>
      </c>
    </row>
    <row r="711" customFormat="false" ht="12.5" hidden="false" customHeight="false" outlineLevel="0" collapsed="false">
      <c r="A711" s="0" t="n">
        <v>708</v>
      </c>
      <c r="B711" s="15" t="s">
        <v>125</v>
      </c>
      <c r="C711" s="16" t="s">
        <v>126</v>
      </c>
      <c r="D711" s="0" t="s">
        <v>163</v>
      </c>
      <c r="E711" s="0" t="n">
        <v>8.3</v>
      </c>
      <c r="F711" s="37"/>
      <c r="G711" s="0" t="n">
        <v>1.1</v>
      </c>
      <c r="H711" s="0" t="n">
        <v>2.6</v>
      </c>
      <c r="I711" s="0" t="n">
        <v>2.2</v>
      </c>
      <c r="J711" s="0" t="n">
        <v>5.841</v>
      </c>
      <c r="K711" s="0" t="n">
        <v>0.023</v>
      </c>
      <c r="L711" s="0" t="n">
        <v>1.5</v>
      </c>
      <c r="M711" s="0" t="n">
        <v>16.3</v>
      </c>
      <c r="N711" s="0" t="n">
        <v>0</v>
      </c>
      <c r="O711" s="0" t="n">
        <v>564</v>
      </c>
      <c r="P711" s="0" t="n">
        <v>2500</v>
      </c>
      <c r="AC711" s="0" t="n">
        <v>5.737</v>
      </c>
      <c r="AD711" s="37"/>
      <c r="AE711" s="0" t="n">
        <v>5.033</v>
      </c>
      <c r="AF711" s="0" t="n">
        <v>0.01</v>
      </c>
      <c r="AG711" s="0" t="n">
        <v>0.007</v>
      </c>
      <c r="AH711" s="0" t="n">
        <v>4.9</v>
      </c>
      <c r="AJ711" s="0" t="n">
        <v>400</v>
      </c>
      <c r="BF711" s="0" t="n">
        <f aca="false">IF(E711&lt;11,-3.6797*E711^2+48.115*E711-53.83,280.92*EXP(-0.2027*E711))</f>
        <v>92.029967</v>
      </c>
      <c r="BG711" s="0" t="e">
        <f aca="false">32.208*LN(F711)+21.438</f>
        <v>#VALUE!</v>
      </c>
      <c r="BH711" s="0" t="n">
        <f aca="false">IF(G711&lt;=2, -10*G711+100, 88.958*EXP(-0.0755*G711))</f>
        <v>89</v>
      </c>
      <c r="BI711" s="0" t="n">
        <f aca="false">IF(I711&lt;=100, 0.0053*(I711)^2-1.0332*I711+100.76, 122.82*EXP(-0.0092*I711))</f>
        <v>98.512612</v>
      </c>
      <c r="BJ711" s="0" t="n">
        <f aca="false">IF(P711&lt;=1000, -6.942*LN(P711)+107.59, -36.304*LN(P711)+310.72)</f>
        <v>26.6758336218732</v>
      </c>
      <c r="BK711" s="0" t="e">
        <f aca="false">BF711^0.04*BG711^0.22*BH711^0.51*BI711^0.06*BJ711^0.17</f>
        <v>#VALUE!</v>
      </c>
      <c r="BL711" s="0" t="e">
        <f aca="false">IF(BK711&gt;=90, "Very Good", IF(BK711&gt;=80, "Good", IF(BK711&gt;=70, "Slightly Good", IF(BK711&gt;=60, "Average", IF(BK711&gt;=50, "Slightly Poor", IF(BK711&gt;=40, "Poor", "Very Poor"))))))</f>
        <v>#VALUE!</v>
      </c>
      <c r="BM711" s="0" t="n">
        <f aca="false">IF(P711&lt;=1000, -6.942*LN(P711)+107.59, IF(AND(P711&gt;1000, P711&lt;=5213),-36.304*LN(P711)+310.72, IF(P711&gt;5213, 10)))</f>
        <v>26.6758336218732</v>
      </c>
      <c r="BN711" s="0" t="e">
        <f aca="false">BF711^0.04*BG711^0.22*BH711^0.51*BI711^0.06*BM711^0.17</f>
        <v>#VALUE!</v>
      </c>
      <c r="BO711" s="0" t="e">
        <f aca="false">IF(BN711&gt;=90, "Very Good", IF(BN711&gt;=80, "Good", IF(BN711&gt;=70, "Slightly Good", IF(BN711&gt;=60, "Average", IF(BN711&gt;=50, "Slightly Poor", IF(BN711&gt;=40, "Poor", "Very Poor"))))))</f>
        <v>#VALUE!</v>
      </c>
      <c r="BP711" s="0" t="n">
        <f aca="false">IF(AJ711&lt;=1000, -6.942*LN(AJ711)+107.59, IF(AND(AJ711&gt;1000, AJ711&lt;=5213),-36.304*LN(AJ711)+310.72, IF(AJ711&gt;5213, 10)))</f>
        <v>65.9972531139764</v>
      </c>
      <c r="BQ711" s="0" t="e">
        <f aca="false">BF711^0.04*BG711^0.22*BH711^0.51*BI711^0.06*BP711^0.17</f>
        <v>#VALUE!</v>
      </c>
      <c r="BR711" s="0" t="e">
        <f aca="false">IF(BQ711&gt;=90, "Very Good", IF(BQ711&gt;=80, "Good", IF(BQ711&gt;=70, "Slightly Good", IF(BQ711&gt;=60, "Average", IF(BQ711&gt;=50, "Slightly Poor", IF(BQ711&gt;=40, "Poor", "Very Poor"))))))</f>
        <v>#VALUE!</v>
      </c>
      <c r="BT711" s="0" t="n">
        <f aca="false">9.81*LN(AH711)+30.6</f>
        <v>46.1903973621937</v>
      </c>
      <c r="BU711" s="0" t="str">
        <f aca="false">IF(BT711&lt;30, "Clean water", IF(AND(BT711&gt;=30, BT711&lt;40), "Hypolimia", IF(AND(BT711&gt;=40,BT711&lt;50), "Mesotrophic", IF(AND(BT711&gt;=50, BT711&lt;70), "Eutrophic", IF(BT711&gt;70,"Hypertrophic")))))</f>
        <v>Mesotrophic</v>
      </c>
      <c r="BW711" s="0" t="str">
        <f aca="false">IF(G711/H711&gt;=1, "PLS CHECK", "")</f>
        <v/>
      </c>
      <c r="BX711" s="0" t="str">
        <f aca="false">IF(AC711/J711&gt;=1, "PLS CHECK", "")</f>
        <v/>
      </c>
      <c r="BY711" s="0" t="str">
        <f aca="false">IF(AE711/J711&gt;=1, "PLS CHECK", "")</f>
        <v/>
      </c>
      <c r="BZ711" s="0" t="str">
        <f aca="false">IF(AD711/J711&gt;=1, "PLS CHECK", "")</f>
        <v/>
      </c>
      <c r="CA711" s="0" t="str">
        <f aca="false">IF(AF711/K711&gt;=1, "PLS CHECK", "")</f>
        <v/>
      </c>
      <c r="CB711" s="0" t="str">
        <f aca="false">IF(AG711/K711&gt;=1, "PLS CHECK", "")</f>
        <v/>
      </c>
    </row>
    <row r="712" customFormat="false" ht="12.5" hidden="false" customHeight="false" outlineLevel="0" collapsed="false">
      <c r="A712" s="0" t="n">
        <v>709</v>
      </c>
      <c r="B712" s="15" t="s">
        <v>72</v>
      </c>
      <c r="C712" s="16" t="s">
        <v>73</v>
      </c>
      <c r="D712" s="0" t="s">
        <v>164</v>
      </c>
      <c r="E712" s="0" t="n">
        <v>8.2</v>
      </c>
      <c r="F712" s="0" t="n">
        <v>10.3</v>
      </c>
      <c r="G712" s="0" t="n">
        <v>1.1</v>
      </c>
      <c r="H712" s="0" t="n">
        <v>5.1</v>
      </c>
      <c r="I712" s="37"/>
      <c r="J712" s="0" t="n">
        <v>4.452</v>
      </c>
      <c r="K712" s="0" t="n">
        <v>0.068</v>
      </c>
      <c r="L712" s="0" t="n">
        <v>2.5</v>
      </c>
      <c r="M712" s="0" t="n">
        <v>11</v>
      </c>
      <c r="N712" s="0" t="n">
        <v>0</v>
      </c>
      <c r="O712" s="0" t="n">
        <v>317</v>
      </c>
      <c r="P712" s="0" t="n">
        <v>30080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0</v>
      </c>
      <c r="V712" s="0" t="n">
        <v>0</v>
      </c>
      <c r="AC712" s="0" t="n">
        <v>4.276</v>
      </c>
      <c r="AD712" s="0" t="n">
        <v>0.202</v>
      </c>
      <c r="AE712" s="0" t="n">
        <v>3.853</v>
      </c>
      <c r="AF712" s="0" t="n">
        <v>0.032</v>
      </c>
      <c r="AG712" s="0" t="n">
        <v>0.024</v>
      </c>
      <c r="AH712" s="0" t="n">
        <v>21</v>
      </c>
      <c r="AJ712" s="0" t="n">
        <v>276</v>
      </c>
      <c r="AP712" s="0" t="n">
        <v>0</v>
      </c>
      <c r="AY712" s="0" t="n">
        <v>0</v>
      </c>
      <c r="BF712" s="0" t="n">
        <f aca="false">IF(E712&lt;11,-3.6797*E712^2+48.115*E712-53.83,280.92*EXP(-0.2027*E712))</f>
        <v>93.289972</v>
      </c>
      <c r="BG712" s="0" t="n">
        <f aca="false">32.208*LN(F712)+21.438</f>
        <v>96.5516905777479</v>
      </c>
      <c r="BH712" s="0" t="n">
        <f aca="false">IF(G712&lt;=2, -10*G712+100, 88.958*EXP(-0.0755*G712))</f>
        <v>89</v>
      </c>
      <c r="BI712" s="0" t="n">
        <f aca="false">IF(I712&lt;=100, 0.0053*(I712)^2-1.0332*I712+100.76, 122.82*EXP(-0.0092*I712))</f>
        <v>100.76</v>
      </c>
      <c r="BJ712" s="0" t="n">
        <f aca="false">IF(P712&lt;=1000, -6.942*LN(P712)+107.59, -36.304*LN(P712)+310.72)</f>
        <v>-63.6328992068273</v>
      </c>
      <c r="BK712" s="0" t="e">
        <f aca="false">BF712^0.04*BG712^0.22*BH712^0.51*BI712^0.06*BJ712^0.17</f>
        <v>#NUM!</v>
      </c>
      <c r="BL712" s="0" t="e">
        <f aca="false">IF(BK712&gt;=90, "Very Good", IF(BK712&gt;=80, "Good", IF(BK712&gt;=70, "Slightly Good", IF(BK712&gt;=60, "Average", IF(BK712&gt;=50, "Slightly Poor", IF(BK712&gt;=40, "Poor", "Very Poor"))))))</f>
        <v>#NUM!</v>
      </c>
      <c r="BM712" s="0" t="n">
        <f aca="false">IF(P712&lt;=1000, -6.942*LN(P712)+107.59, IF(AND(P712&gt;1000, P712&lt;=5213),-36.304*LN(P712)+310.72, IF(P712&gt;5213, 10)))</f>
        <v>10</v>
      </c>
      <c r="BN712" s="0" t="n">
        <f aca="false">BF712^0.04*BG712^0.22*BH712^0.51*BI712^0.06*BM712^0.17</f>
        <v>63.0705713984246</v>
      </c>
      <c r="BO712" s="0" t="str">
        <f aca="false">IF(BN712&gt;=90, "Very Good", IF(BN712&gt;=80, "Good", IF(BN712&gt;=70, "Slightly Good", IF(BN712&gt;=60, "Average", IF(BN712&gt;=50, "Slightly Poor", IF(BN712&gt;=40, "Poor", "Very Poor"))))))</f>
        <v>Average</v>
      </c>
      <c r="BP712" s="0" t="n">
        <f aca="false">IF(AJ712&lt;=1000, -6.942*LN(AJ712)+107.59, IF(AND(AJ712&gt;1000, AJ712&lt;=5213),-36.304*LN(AJ712)+310.72, IF(AJ712&gt;5213, 10)))</f>
        <v>68.5731771901916</v>
      </c>
      <c r="BQ712" s="0" t="n">
        <f aca="false">BF712^0.04*BG712^0.22*BH712^0.51*BI712^0.06*BP712^0.17</f>
        <v>87.4929362874467</v>
      </c>
      <c r="BR712" s="0" t="str">
        <f aca="false">IF(BQ712&gt;=90, "Very Good", IF(BQ712&gt;=80, "Good", IF(BQ712&gt;=70, "Slightly Good", IF(BQ712&gt;=60, "Average", IF(BQ712&gt;=50, "Slightly Poor", IF(BQ712&gt;=40, "Poor", "Very Poor"))))))</f>
        <v>Good</v>
      </c>
      <c r="BT712" s="0" t="n">
        <f aca="false">9.81*LN(AH712)+30.6</f>
        <v>60.4667651140668</v>
      </c>
      <c r="BU712" s="0" t="str">
        <f aca="false">IF(BT712&lt;30, "Clean water", IF(AND(BT712&gt;=30, BT712&lt;40), "Hypolimia", IF(AND(BT712&gt;=40,BT712&lt;50), "Mesotrophic", IF(AND(BT712&gt;=50, BT712&lt;70), "Eutrophic", IF(BT712&gt;70,"Hypertrophic")))))</f>
        <v>Eutrophic</v>
      </c>
      <c r="BW712" s="0" t="str">
        <f aca="false">IF(G712/H712&gt;=1, "PLS CHECK", "")</f>
        <v/>
      </c>
      <c r="BX712" s="0" t="str">
        <f aca="false">IF(AC712/J712&gt;=1, "PLS CHECK", "")</f>
        <v/>
      </c>
      <c r="BY712" s="0" t="str">
        <f aca="false">IF(AE712/J712&gt;=1, "PLS CHECK", "")</f>
        <v/>
      </c>
      <c r="BZ712" s="0" t="str">
        <f aca="false">IF(AD712/J712&gt;=1, "PLS CHECK", "")</f>
        <v/>
      </c>
      <c r="CA712" s="0" t="str">
        <f aca="false">IF(AF712/K712&gt;=1, "PLS CHECK", "")</f>
        <v/>
      </c>
      <c r="CB712" s="0" t="str">
        <f aca="false">IF(AG712/K712&gt;=1, "PLS CHECK", "")</f>
        <v/>
      </c>
    </row>
    <row r="713" customFormat="false" ht="12.5" hidden="false" customHeight="false" outlineLevel="0" collapsed="false">
      <c r="A713" s="0" t="n">
        <v>710</v>
      </c>
      <c r="B713" s="15" t="s">
        <v>131</v>
      </c>
      <c r="C713" s="16" t="s">
        <v>132</v>
      </c>
      <c r="D713" s="0" t="s">
        <v>164</v>
      </c>
      <c r="E713" s="0" t="n">
        <v>8</v>
      </c>
      <c r="F713" s="0" t="n">
        <v>10.3</v>
      </c>
      <c r="G713" s="0" t="n">
        <v>2.7</v>
      </c>
      <c r="H713" s="0" t="n">
        <v>6.3</v>
      </c>
      <c r="I713" s="37"/>
      <c r="J713" s="0" t="n">
        <v>3.19</v>
      </c>
      <c r="K713" s="0" t="n">
        <v>0.091</v>
      </c>
      <c r="L713" s="0" t="n">
        <v>3.1</v>
      </c>
      <c r="M713" s="0" t="n">
        <v>10.9</v>
      </c>
      <c r="O713" s="0" t="n">
        <v>546</v>
      </c>
      <c r="BD713" s="0" t="n">
        <v>0.036</v>
      </c>
      <c r="BF713" s="0" t="n">
        <f aca="false">IF(E713&lt;11,-3.6797*E713^2+48.115*E713-53.83,280.92*EXP(-0.2027*E713))</f>
        <v>95.5892</v>
      </c>
      <c r="BG713" s="0" t="n">
        <f aca="false">32.208*LN(F713)+21.438</f>
        <v>96.5516905777479</v>
      </c>
      <c r="BH713" s="0" t="n">
        <f aca="false">IF(G713&lt;=2, -10*G713+100, 88.958*EXP(-0.0755*G713))</f>
        <v>72.5527837174588</v>
      </c>
      <c r="BI713" s="0" t="n">
        <f aca="false">IF(I713&lt;=100, 0.0053*(I713)^2-1.0332*I713+100.76, 122.82*EXP(-0.0092*I713))</f>
        <v>100.76</v>
      </c>
      <c r="BJ713" s="0" t="e">
        <f aca="false">IF(P713&lt;=1000, -6.942*LN(P713)+107.59, -36.304*LN(P713)+310.72)</f>
        <v>#VALUE!</v>
      </c>
      <c r="BK713" s="0" t="e">
        <f aca="false">BF713^0.04*BG713^0.22*BH713^0.51*BI713^0.06*BJ713^0.17</f>
        <v>#VALUE!</v>
      </c>
      <c r="BL713" s="0" t="e">
        <f aca="false">IF(BK713&gt;=90, "Very Good", IF(BK713&gt;=80, "Good", IF(BK713&gt;=70, "Slightly Good", IF(BK713&gt;=60, "Average", IF(BK713&gt;=50, "Slightly Poor", IF(BK713&gt;=40, "Poor", "Very Poor"))))))</f>
        <v>#VALUE!</v>
      </c>
      <c r="BM713" s="0" t="e">
        <f aca="false">IF(P713&lt;=1000, -6.942*LN(P713)+107.59, IF(AND(P713&gt;1000, P713&lt;=5213),-36.304*LN(P713)+310.72, IF(P713&gt;5213, 10)))</f>
        <v>#VALUE!</v>
      </c>
      <c r="BN713" s="0" t="e">
        <f aca="false">BF713^0.04*BG713^0.22*BH713^0.51*BI713^0.06*BM713^0.17</f>
        <v>#VALUE!</v>
      </c>
      <c r="BO713" s="0" t="e">
        <f aca="false">IF(BN713&gt;=90, "Very Good", IF(BN713&gt;=80, "Good", IF(BN713&gt;=70, "Slightly Good", IF(BN713&gt;=60, "Average", IF(BN713&gt;=50, "Slightly Poor", IF(BN713&gt;=40, "Poor", "Very Poor"))))))</f>
        <v>#VALUE!</v>
      </c>
      <c r="BP713" s="0" t="e">
        <f aca="false">IF(AJ713&lt;=1000, -6.942*LN(AJ713)+107.59, IF(AND(AJ713&gt;1000, AJ713&lt;=5213),-36.304*LN(AJ713)+310.72, IF(AJ713&gt;5213, 10)))</f>
        <v>#VALUE!</v>
      </c>
      <c r="BQ713" s="0" t="e">
        <f aca="false">BF713^0.04*BG713^0.22*BH713^0.51*BI713^0.06*BP713^0.17</f>
        <v>#VALUE!</v>
      </c>
      <c r="BR713" s="0" t="e">
        <f aca="false">IF(BQ713&gt;=90, "Very Good", IF(BQ713&gt;=80, "Good", IF(BQ713&gt;=70, "Slightly Good", IF(BQ713&gt;=60, "Average", IF(BQ713&gt;=50, "Slightly Poor", IF(BQ713&gt;=40, "Poor", "Very Poor"))))))</f>
        <v>#VALUE!</v>
      </c>
      <c r="BT713" s="0" t="e">
        <f aca="false">9.81*LN(AH713)+30.6</f>
        <v>#VALUE!</v>
      </c>
      <c r="BU713" s="0" t="e">
        <f aca="false">IF(BT713&lt;30, "Clean water", IF(AND(BT713&gt;=30, BT713&lt;40), "Hypolimia", IF(AND(BT713&gt;=40,BT713&lt;50), "Mesotrophic", IF(AND(BT713&gt;=50, BT713&lt;70), "Eutrophic", IF(BT713&gt;70,"Hypertrophic")))))</f>
        <v>#VALUE!</v>
      </c>
      <c r="BW713" s="0" t="str">
        <f aca="false">IF(G713/H713&gt;=1, "PLS CHECK", "")</f>
        <v/>
      </c>
      <c r="BX713" s="0" t="str">
        <f aca="false">IF(AC713/J713&gt;=1, "PLS CHECK", "")</f>
        <v/>
      </c>
      <c r="BY713" s="0" t="str">
        <f aca="false">IF(AE713/J713&gt;=1, "PLS CHECK", "")</f>
        <v/>
      </c>
      <c r="BZ713" s="0" t="str">
        <f aca="false">IF(AD713/J713&gt;=1, "PLS CHECK", "")</f>
        <v/>
      </c>
      <c r="CA713" s="0" t="str">
        <f aca="false">IF(AF713/K713&gt;=1, "PLS CHECK", "")</f>
        <v/>
      </c>
      <c r="CB713" s="0" t="str">
        <f aca="false">IF(AG713/K713&gt;=1, "PLS CHECK", "")</f>
        <v/>
      </c>
    </row>
    <row r="714" customFormat="false" ht="12.5" hidden="false" customHeight="false" outlineLevel="0" collapsed="false">
      <c r="A714" s="0" t="n">
        <v>711</v>
      </c>
      <c r="B714" s="15" t="s">
        <v>75</v>
      </c>
      <c r="C714" s="16" t="s">
        <v>76</v>
      </c>
      <c r="D714" s="0" t="s">
        <v>164</v>
      </c>
      <c r="E714" s="0" t="n">
        <v>7.8</v>
      </c>
      <c r="F714" s="0" t="n">
        <v>10.3</v>
      </c>
      <c r="G714" s="37"/>
      <c r="H714" s="0" t="n">
        <v>2.9</v>
      </c>
      <c r="I714" s="0" t="n">
        <v>5</v>
      </c>
      <c r="J714" s="0" t="n">
        <v>4.302</v>
      </c>
      <c r="K714" s="0" t="n">
        <v>0.051</v>
      </c>
      <c r="L714" s="37"/>
      <c r="M714" s="0" t="n">
        <v>15.1</v>
      </c>
      <c r="N714" s="0" t="n">
        <v>0</v>
      </c>
      <c r="O714" s="0" t="n">
        <v>315</v>
      </c>
      <c r="P714" s="0" t="n">
        <v>6200</v>
      </c>
      <c r="AC714" s="0" t="n">
        <v>3.632</v>
      </c>
      <c r="AD714" s="37"/>
      <c r="AE714" s="0" t="n">
        <v>3.529</v>
      </c>
      <c r="AF714" s="0" t="n">
        <v>0.036</v>
      </c>
      <c r="AG714" s="0" t="n">
        <v>0.03</v>
      </c>
      <c r="AH714" s="0" t="n">
        <v>4.4</v>
      </c>
      <c r="AJ714" s="0" t="n">
        <v>800</v>
      </c>
      <c r="BF714" s="0" t="n">
        <f aca="false">IF(E714&lt;11,-3.6797*E714^2+48.115*E714-53.83,280.92*EXP(-0.2027*E714))</f>
        <v>97.5940520000001</v>
      </c>
      <c r="BG714" s="0" t="n">
        <f aca="false">32.208*LN(F714)+21.438</f>
        <v>96.5516905777479</v>
      </c>
      <c r="BH714" s="0" t="n">
        <f aca="false">IF(G714&lt;=2, -10*G714+100, 88.958*EXP(-0.0755*G714))</f>
        <v>100</v>
      </c>
      <c r="BI714" s="0" t="n">
        <f aca="false">IF(I714&lt;=100, 0.0053*(I714)^2-1.0332*I714+100.76, 122.82*EXP(-0.0092*I714))</f>
        <v>95.7265</v>
      </c>
      <c r="BJ714" s="0" t="n">
        <f aca="false">IF(P714&lt;=1000, -6.942*LN(P714)+107.59, -36.304*LN(P714)+310.72)</f>
        <v>-6.29758514678866</v>
      </c>
      <c r="BK714" s="0" t="e">
        <f aca="false">BF714^0.04*BG714^0.22*BH714^0.51*BI714^0.06*BJ714^0.17</f>
        <v>#NUM!</v>
      </c>
      <c r="BL714" s="0" t="e">
        <f aca="false">IF(BK714&gt;=90, "Very Good", IF(BK714&gt;=80, "Good", IF(BK714&gt;=70, "Slightly Good", IF(BK714&gt;=60, "Average", IF(BK714&gt;=50, "Slightly Poor", IF(BK714&gt;=40, "Poor", "Very Poor"))))))</f>
        <v>#NUM!</v>
      </c>
      <c r="BM714" s="0" t="n">
        <f aca="false">IF(P714&lt;=1000, -6.942*LN(P714)+107.59, IF(AND(P714&gt;1000, P714&lt;=5213),-36.304*LN(P714)+310.72, IF(P714&gt;5213, 10)))</f>
        <v>10</v>
      </c>
      <c r="BN714" s="0" t="n">
        <f aca="false">BF714^0.04*BG714^0.22*BH714^0.51*BI714^0.06*BM714^0.17</f>
        <v>66.8476337651192</v>
      </c>
      <c r="BO714" s="0" t="str">
        <f aca="false">IF(BN714&gt;=90, "Very Good", IF(BN714&gt;=80, "Good", IF(BN714&gt;=70, "Slightly Good", IF(BN714&gt;=60, "Average", IF(BN714&gt;=50, "Slightly Poor", IF(BN714&gt;=40, "Poor", "Very Poor"))))))</f>
        <v>Average</v>
      </c>
      <c r="BP714" s="0" t="n">
        <f aca="false">IF(AJ714&lt;=1000, -6.942*LN(AJ714)+107.59, IF(AND(AJ714&gt;1000, AJ714&lt;=5213),-36.304*LN(AJ714)+310.72, IF(AJ714&gt;5213, 10)))</f>
        <v>61.1854253865293</v>
      </c>
      <c r="BQ714" s="0" t="n">
        <f aca="false">BF714^0.04*BG714^0.22*BH714^0.51*BI714^0.06*BP714^0.17</f>
        <v>90.9528257079525</v>
      </c>
      <c r="BR714" s="0" t="str">
        <f aca="false">IF(BQ714&gt;=90, "Very Good", IF(BQ714&gt;=80, "Good", IF(BQ714&gt;=70, "Slightly Good", IF(BQ714&gt;=60, "Average", IF(BQ714&gt;=50, "Slightly Poor", IF(BQ714&gt;=40, "Poor", "Very Poor"))))))</f>
        <v>Very Good</v>
      </c>
      <c r="BT714" s="0" t="n">
        <f aca="false">9.81*LN(AH714)+30.6</f>
        <v>45.1345405464666</v>
      </c>
      <c r="BU714" s="0" t="str">
        <f aca="false">IF(BT714&lt;30, "Clean water", IF(AND(BT714&gt;=30, BT714&lt;40), "Hypolimia", IF(AND(BT714&gt;=40,BT714&lt;50), "Mesotrophic", IF(AND(BT714&gt;=50, BT714&lt;70), "Eutrophic", IF(BT714&gt;70,"Hypertrophic")))))</f>
        <v>Mesotrophic</v>
      </c>
      <c r="BW714" s="0" t="str">
        <f aca="false">IF(G714/H714&gt;=1, "PLS CHECK", "")</f>
        <v/>
      </c>
      <c r="BX714" s="0" t="str">
        <f aca="false">IF(AC714/J714&gt;=1, "PLS CHECK", "")</f>
        <v/>
      </c>
      <c r="BY714" s="0" t="str">
        <f aca="false">IF(AE714/J714&gt;=1, "PLS CHECK", "")</f>
        <v/>
      </c>
      <c r="BZ714" s="0" t="str">
        <f aca="false">IF(AD714/J714&gt;=1, "PLS CHECK", "")</f>
        <v/>
      </c>
      <c r="CA714" s="0" t="str">
        <f aca="false">IF(AF714/K714&gt;=1, "PLS CHECK", "")</f>
        <v/>
      </c>
      <c r="CB714" s="0" t="str">
        <f aca="false">IF(AG714/K714&gt;=1, "PLS CHECK", "")</f>
        <v/>
      </c>
    </row>
    <row r="715" customFormat="false" ht="12.5" hidden="false" customHeight="false" outlineLevel="0" collapsed="false">
      <c r="A715" s="0" t="n">
        <v>712</v>
      </c>
      <c r="B715" s="15" t="s">
        <v>77</v>
      </c>
      <c r="C715" s="16" t="s">
        <v>78</v>
      </c>
      <c r="D715" s="0" t="s">
        <v>164</v>
      </c>
      <c r="E715" s="0" t="n">
        <v>8.2</v>
      </c>
      <c r="F715" s="0" t="n">
        <v>11.7</v>
      </c>
      <c r="G715" s="0" t="n">
        <v>1.3</v>
      </c>
      <c r="H715" s="0" t="n">
        <v>4</v>
      </c>
      <c r="I715" s="0" t="n">
        <v>4.4</v>
      </c>
      <c r="J715" s="0" t="n">
        <v>3.11</v>
      </c>
      <c r="K715" s="0" t="n">
        <v>0.034</v>
      </c>
      <c r="L715" s="0" t="n">
        <v>2.1</v>
      </c>
      <c r="M715" s="0" t="n">
        <v>11</v>
      </c>
      <c r="N715" s="0" t="n">
        <v>0</v>
      </c>
      <c r="O715" s="0" t="n">
        <v>214</v>
      </c>
      <c r="P715" s="0" t="n">
        <v>3000</v>
      </c>
      <c r="AC715" s="0" t="n">
        <v>2.556</v>
      </c>
      <c r="AD715" s="0" t="n">
        <v>0.047</v>
      </c>
      <c r="AE715" s="0" t="n">
        <v>2.046</v>
      </c>
      <c r="AF715" s="0" t="n">
        <v>0.016</v>
      </c>
      <c r="AG715" s="0" t="n">
        <v>0.003</v>
      </c>
      <c r="AH715" s="0" t="n">
        <v>10.9</v>
      </c>
      <c r="AJ715" s="0" t="n">
        <v>1000</v>
      </c>
      <c r="BD715" s="0" t="n">
        <v>113.913</v>
      </c>
      <c r="BF715" s="0" t="n">
        <f aca="false">IF(E715&lt;11,-3.6797*E715^2+48.115*E715-53.83,280.92*EXP(-0.2027*E715))</f>
        <v>93.289972</v>
      </c>
      <c r="BG715" s="0" t="n">
        <f aca="false">32.208*LN(F715)+21.438</f>
        <v>100.656437416814</v>
      </c>
      <c r="BH715" s="0" t="n">
        <f aca="false">IF(G715&lt;=2, -10*G715+100, 88.958*EXP(-0.0755*G715))</f>
        <v>87</v>
      </c>
      <c r="BI715" s="0" t="n">
        <f aca="false">IF(I715&lt;=100, 0.0053*(I715)^2-1.0332*I715+100.76, 122.82*EXP(-0.0092*I715))</f>
        <v>96.316528</v>
      </c>
      <c r="BJ715" s="0" t="n">
        <f aca="false">IF(P715&lt;=1000, -6.942*LN(P715)+107.59, -36.304*LN(P715)+310.72)</f>
        <v>20.0568318240255</v>
      </c>
      <c r="BK715" s="0" t="n">
        <f aca="false">BF715^0.04*BG715^0.22*BH715^0.51*BI715^0.06*BJ715^0.17</f>
        <v>70.6285036357481</v>
      </c>
      <c r="BL715" s="0" t="str">
        <f aca="false">IF(BK715&gt;=90, "Very Good", IF(BK715&gt;=80, "Good", IF(BK715&gt;=70, "Slightly Good", IF(BK715&gt;=60, "Average", IF(BK715&gt;=50, "Slightly Poor", IF(BK715&gt;=40, "Poor", "Very Poor"))))))</f>
        <v>Slightly Good</v>
      </c>
      <c r="BM715" s="0" t="n">
        <f aca="false">IF(P715&lt;=1000, -6.942*LN(P715)+107.59, IF(AND(P715&gt;1000, P715&lt;=5213),-36.304*LN(P715)+310.72, IF(P715&gt;5213, 10)))</f>
        <v>20.0568318240255</v>
      </c>
      <c r="BN715" s="0" t="n">
        <f aca="false">BF715^0.04*BG715^0.22*BH715^0.51*BI715^0.06*BM715^0.17</f>
        <v>70.6285036357481</v>
      </c>
      <c r="BO715" s="0" t="str">
        <f aca="false">IF(BN715&gt;=90, "Very Good", IF(BN715&gt;=80, "Good", IF(BN715&gt;=70, "Slightly Good", IF(BN715&gt;=60, "Average", IF(BN715&gt;=50, "Slightly Poor", IF(BN715&gt;=40, "Poor", "Very Poor"))))))</f>
        <v>Slightly Good</v>
      </c>
      <c r="BP715" s="0" t="n">
        <f aca="false">IF(AJ715&lt;=1000, -6.942*LN(AJ715)+107.59, IF(AND(AJ715&gt;1000, AJ715&lt;=5213),-36.304*LN(AJ715)+310.72, IF(AJ715&gt;5213, 10)))</f>
        <v>59.636362853306</v>
      </c>
      <c r="BQ715" s="0" t="n">
        <f aca="false">BF715^0.04*BG715^0.22*BH715^0.51*BI715^0.06*BP715^0.17</f>
        <v>85.0026184057215</v>
      </c>
      <c r="BR715" s="0" t="str">
        <f aca="false">IF(BQ715&gt;=90, "Very Good", IF(BQ715&gt;=80, "Good", IF(BQ715&gt;=70, "Slightly Good", IF(BQ715&gt;=60, "Average", IF(BQ715&gt;=50, "Slightly Poor", IF(BQ715&gt;=40, "Poor", "Very Poor"))))))</f>
        <v>Good</v>
      </c>
      <c r="BT715" s="0" t="n">
        <f aca="false">9.81*LN(AH715)+30.6</f>
        <v>54.0337629623963</v>
      </c>
      <c r="BU715" s="0" t="str">
        <f aca="false">IF(BT715&lt;30, "Clean water", IF(AND(BT715&gt;=30, BT715&lt;40), "Hypolimia", IF(AND(BT715&gt;=40,BT715&lt;50), "Mesotrophic", IF(AND(BT715&gt;=50, BT715&lt;70), "Eutrophic", IF(BT715&gt;70,"Hypertrophic")))))</f>
        <v>Eutrophic</v>
      </c>
      <c r="BW715" s="0" t="str">
        <f aca="false">IF(G715/H715&gt;=1, "PLS CHECK", "")</f>
        <v/>
      </c>
      <c r="BX715" s="0" t="str">
        <f aca="false">IF(AC715/J715&gt;=1, "PLS CHECK", "")</f>
        <v/>
      </c>
      <c r="BY715" s="0" t="str">
        <f aca="false">IF(AE715/J715&gt;=1, "PLS CHECK", "")</f>
        <v/>
      </c>
      <c r="BZ715" s="0" t="str">
        <f aca="false">IF(AD715/J715&gt;=1, "PLS CHECK", "")</f>
        <v/>
      </c>
      <c r="CA715" s="0" t="str">
        <f aca="false">IF(AF715/K715&gt;=1, "PLS CHECK", "")</f>
        <v/>
      </c>
      <c r="CB715" s="0" t="str">
        <f aca="false">IF(AG715/K715&gt;=1, "PLS CHECK", "")</f>
        <v/>
      </c>
    </row>
    <row r="716" customFormat="false" ht="12.5" hidden="false" customHeight="false" outlineLevel="0" collapsed="false">
      <c r="A716" s="0" t="n">
        <v>713</v>
      </c>
      <c r="B716" s="15" t="s">
        <v>79</v>
      </c>
      <c r="C716" s="16" t="s">
        <v>80</v>
      </c>
      <c r="D716" s="0" t="s">
        <v>164</v>
      </c>
      <c r="E716" s="0" t="n">
        <v>8.2</v>
      </c>
      <c r="F716" s="0" t="n">
        <v>10.6</v>
      </c>
      <c r="G716" s="0" t="n">
        <v>1.1</v>
      </c>
      <c r="H716" s="0" t="n">
        <v>4.9</v>
      </c>
      <c r="I716" s="0" t="n">
        <v>5.4</v>
      </c>
      <c r="J716" s="0" t="n">
        <v>5.477</v>
      </c>
      <c r="K716" s="0" t="n">
        <v>0.064</v>
      </c>
      <c r="L716" s="0" t="n">
        <v>2.5</v>
      </c>
      <c r="M716" s="0" t="n">
        <v>11.1</v>
      </c>
      <c r="N716" s="0" t="n">
        <v>0</v>
      </c>
      <c r="O716" s="0" t="n">
        <v>316</v>
      </c>
      <c r="P716" s="0" t="n">
        <v>4504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0</v>
      </c>
      <c r="V716" s="0" t="n">
        <v>0</v>
      </c>
      <c r="AC716" s="0" t="n">
        <v>5.118</v>
      </c>
      <c r="AD716" s="0" t="n">
        <v>0.302</v>
      </c>
      <c r="AE716" s="0" t="n">
        <v>3.983</v>
      </c>
      <c r="AF716" s="0" t="n">
        <v>0.037</v>
      </c>
      <c r="AG716" s="0" t="n">
        <v>0.022</v>
      </c>
      <c r="AH716" s="0" t="n">
        <v>7.9</v>
      </c>
      <c r="AJ716" s="0" t="n">
        <v>1086</v>
      </c>
      <c r="AP716" s="0" t="n">
        <v>0</v>
      </c>
      <c r="AY716" s="0" t="n">
        <v>0</v>
      </c>
      <c r="BD716" s="0" t="n">
        <v>111.218</v>
      </c>
      <c r="BF716" s="0" t="n">
        <f aca="false">IF(E716&lt;11,-3.6797*E716^2+48.115*E716-53.83,280.92*EXP(-0.2027*E716))</f>
        <v>93.289972</v>
      </c>
      <c r="BG716" s="0" t="n">
        <f aca="false">32.208*LN(F716)+21.438</f>
        <v>97.4763856680092</v>
      </c>
      <c r="BH716" s="0" t="n">
        <f aca="false">IF(G716&lt;=2, -10*G716+100, 88.958*EXP(-0.0755*G716))</f>
        <v>89</v>
      </c>
      <c r="BI716" s="0" t="n">
        <f aca="false">IF(I716&lt;=100, 0.0053*(I716)^2-1.0332*I716+100.76, 122.82*EXP(-0.0092*I716))</f>
        <v>95.335268</v>
      </c>
      <c r="BJ716" s="0" t="n">
        <f aca="false">IF(P716&lt;=1000, -6.942*LN(P716)+107.59, -36.304*LN(P716)+310.72)</f>
        <v>5.30457065087194</v>
      </c>
      <c r="BK716" s="0" t="n">
        <f aca="false">BF716^0.04*BG716^0.22*BH716^0.51*BI716^0.06*BJ716^0.17</f>
        <v>56.5569433501259</v>
      </c>
      <c r="BL716" s="0" t="str">
        <f aca="false">IF(BK716&gt;=90, "Very Good", IF(BK716&gt;=80, "Good", IF(BK716&gt;=70, "Slightly Good", IF(BK716&gt;=60, "Average", IF(BK716&gt;=50, "Slightly Poor", IF(BK716&gt;=40, "Poor", "Very Poor"))))))</f>
        <v>Slightly Poor</v>
      </c>
      <c r="BM716" s="0" t="n">
        <f aca="false">IF(P716&lt;=1000, -6.942*LN(P716)+107.59, IF(AND(P716&gt;1000, P716&lt;=5213),-36.304*LN(P716)+310.72, IF(P716&gt;5213, 10)))</f>
        <v>5.30457065087194</v>
      </c>
      <c r="BN716" s="0" t="n">
        <f aca="false">BF716^0.04*BG716^0.22*BH716^0.51*BI716^0.06*BM716^0.17</f>
        <v>56.5569433501259</v>
      </c>
      <c r="BO716" s="0" t="str">
        <f aca="false">IF(BN716&gt;=90, "Very Good", IF(BN716&gt;=80, "Good", IF(BN716&gt;=70, "Slightly Good", IF(BN716&gt;=60, "Average", IF(BN716&gt;=50, "Slightly Poor", IF(BN716&gt;=40, "Poor", "Very Poor"))))))</f>
        <v>Slightly Poor</v>
      </c>
      <c r="BP716" s="0" t="n">
        <f aca="false">IF(AJ716&lt;=1000, -6.942*LN(AJ716)+107.59, IF(AND(AJ716&gt;1000, AJ716&lt;=5213),-36.304*LN(AJ716)+310.72, IF(AJ716&gt;5213, 10)))</f>
        <v>56.9457280060702</v>
      </c>
      <c r="BQ716" s="0" t="n">
        <f aca="false">BF716^0.04*BG716^0.22*BH716^0.51*BI716^0.06*BP716^0.17</f>
        <v>84.6688740955286</v>
      </c>
      <c r="BR716" s="0" t="str">
        <f aca="false">IF(BQ716&gt;=90, "Very Good", IF(BQ716&gt;=80, "Good", IF(BQ716&gt;=70, "Slightly Good", IF(BQ716&gt;=60, "Average", IF(BQ716&gt;=50, "Slightly Poor", IF(BQ716&gt;=40, "Poor", "Very Poor"))))))</f>
        <v>Good</v>
      </c>
      <c r="BT716" s="0" t="n">
        <f aca="false">9.81*LN(AH716)+30.6</f>
        <v>50.8759236704299</v>
      </c>
      <c r="BU716" s="0" t="str">
        <f aca="false">IF(BT716&lt;30, "Clean water", IF(AND(BT716&gt;=30, BT716&lt;40), "Hypolimia", IF(AND(BT716&gt;=40,BT716&lt;50), "Mesotrophic", IF(AND(BT716&gt;=50, BT716&lt;70), "Eutrophic", IF(BT716&gt;70,"Hypertrophic")))))</f>
        <v>Eutrophic</v>
      </c>
      <c r="BW716" s="0" t="str">
        <f aca="false">IF(G716/H716&gt;=1, "PLS CHECK", "")</f>
        <v/>
      </c>
      <c r="BX716" s="0" t="str">
        <f aca="false">IF(AC716/J716&gt;=1, "PLS CHECK", "")</f>
        <v/>
      </c>
      <c r="BY716" s="0" t="str">
        <f aca="false">IF(AE716/J716&gt;=1, "PLS CHECK", "")</f>
        <v/>
      </c>
      <c r="BZ716" s="0" t="str">
        <f aca="false">IF(AD716/J716&gt;=1, "PLS CHECK", "")</f>
        <v/>
      </c>
      <c r="CA716" s="0" t="str">
        <f aca="false">IF(AF716/K716&gt;=1, "PLS CHECK", "")</f>
        <v/>
      </c>
      <c r="CB716" s="0" t="str">
        <f aca="false">IF(AG716/K716&gt;=1, "PLS CHECK", "")</f>
        <v/>
      </c>
    </row>
    <row r="717" customFormat="false" ht="12.5" hidden="false" customHeight="false" outlineLevel="0" collapsed="false">
      <c r="A717" s="0" t="n">
        <v>714</v>
      </c>
      <c r="B717" s="15" t="s">
        <v>81</v>
      </c>
      <c r="C717" s="16" t="s">
        <v>82</v>
      </c>
      <c r="D717" s="0" t="s">
        <v>164</v>
      </c>
      <c r="E717" s="0" t="n">
        <v>7.7</v>
      </c>
      <c r="F717" s="0" t="n">
        <v>10.8</v>
      </c>
      <c r="G717" s="0" t="n">
        <v>2.9</v>
      </c>
      <c r="H717" s="0" t="n">
        <v>3.3</v>
      </c>
      <c r="I717" s="0" t="n">
        <v>1.6</v>
      </c>
      <c r="J717" s="0" t="n">
        <v>3.747</v>
      </c>
      <c r="K717" s="37"/>
      <c r="L717" s="0" t="n">
        <v>1.7</v>
      </c>
      <c r="M717" s="0" t="n">
        <v>14.6</v>
      </c>
      <c r="N717" s="0" t="n">
        <v>0</v>
      </c>
      <c r="O717" s="0" t="n">
        <v>331</v>
      </c>
      <c r="P717" s="0" t="n">
        <v>2000</v>
      </c>
      <c r="AC717" s="0" t="n">
        <v>3.717</v>
      </c>
      <c r="AD717" s="37"/>
      <c r="AE717" s="0" t="n">
        <v>3.147</v>
      </c>
      <c r="AF717" s="0" t="n">
        <v>0.012</v>
      </c>
      <c r="AG717" s="0" t="n">
        <v>0.009</v>
      </c>
      <c r="AH717" s="0" t="n">
        <v>3.2</v>
      </c>
      <c r="AJ717" s="0" t="n">
        <v>620</v>
      </c>
      <c r="BF717" s="0" t="n">
        <f aca="false">IF(E717&lt;11,-3.6797*E717^2+48.115*E717-53.83,280.92*EXP(-0.2027*E717))</f>
        <v>98.486087</v>
      </c>
      <c r="BG717" s="0" t="n">
        <f aca="false">32.208*LN(F717)+21.438</f>
        <v>98.0784218880646</v>
      </c>
      <c r="BH717" s="0" t="n">
        <f aca="false">IF(G717&lt;=2, -10*G717+100, 88.958*EXP(-0.0755*G717))</f>
        <v>71.4654665875093</v>
      </c>
      <c r="BI717" s="0" t="n">
        <f aca="false">IF(I717&lt;=100, 0.0053*(I717)^2-1.0332*I717+100.76, 122.82*EXP(-0.0092*I717))</f>
        <v>99.120448</v>
      </c>
      <c r="BJ717" s="0" t="n">
        <f aca="false">IF(P717&lt;=1000, -6.942*LN(P717)+107.59, -36.304*LN(P717)+310.72)</f>
        <v>34.7768371087843</v>
      </c>
      <c r="BK717" s="0" t="n">
        <f aca="false">BF717^0.04*BG717^0.22*BH717^0.51*BI717^0.06*BJ717^0.17</f>
        <v>70.0260044124745</v>
      </c>
      <c r="BL717" s="0" t="str">
        <f aca="false">IF(BK717&gt;=90, "Very Good", IF(BK717&gt;=80, "Good", IF(BK717&gt;=70, "Slightly Good", IF(BK717&gt;=60, "Average", IF(BK717&gt;=50, "Slightly Poor", IF(BK717&gt;=40, "Poor", "Very Poor"))))))</f>
        <v>Slightly Good</v>
      </c>
      <c r="BM717" s="0" t="n">
        <f aca="false">IF(P717&lt;=1000, -6.942*LN(P717)+107.59, IF(AND(P717&gt;1000, P717&lt;=5213),-36.304*LN(P717)+310.72, IF(P717&gt;5213, 10)))</f>
        <v>34.7768371087843</v>
      </c>
      <c r="BN717" s="0" t="n">
        <f aca="false">BF717^0.04*BG717^0.22*BH717^0.51*BI717^0.06*BM717^0.17</f>
        <v>70.0260044124745</v>
      </c>
      <c r="BO717" s="0" t="str">
        <f aca="false">IF(BN717&gt;=90, "Very Good", IF(BN717&gt;=80, "Good", IF(BN717&gt;=70, "Slightly Good", IF(BN717&gt;=60, "Average", IF(BN717&gt;=50, "Slightly Poor", IF(BN717&gt;=40, "Poor", "Very Poor"))))))</f>
        <v>Slightly Good</v>
      </c>
      <c r="BP717" s="0" t="n">
        <f aca="false">IF(AJ717&lt;=1000, -6.942*LN(AJ717)+107.59, IF(AND(AJ717&gt;1000, AJ717&lt;=5213),-36.304*LN(AJ717)+310.72, IF(AJ717&gt;5213, 10)))</f>
        <v>62.9548873834523</v>
      </c>
      <c r="BQ717" s="0" t="n">
        <f aca="false">BF717^0.04*BG717^0.22*BH717^0.51*BI717^0.06*BP717^0.17</f>
        <v>77.4595625058525</v>
      </c>
      <c r="BR717" s="0" t="str">
        <f aca="false">IF(BQ717&gt;=90, "Very Good", IF(BQ717&gt;=80, "Good", IF(BQ717&gt;=70, "Slightly Good", IF(BQ717&gt;=60, "Average", IF(BQ717&gt;=50, "Slightly Poor", IF(BQ717&gt;=40, "Poor", "Very Poor"))))))</f>
        <v>Slightly Good</v>
      </c>
      <c r="BT717" s="0" t="n">
        <f aca="false">9.81*LN(AH717)+30.6</f>
        <v>42.0105094441937</v>
      </c>
      <c r="BU717" s="0" t="str">
        <f aca="false">IF(BT717&lt;30, "Clean water", IF(AND(BT717&gt;=30, BT717&lt;40), "Hypolimia", IF(AND(BT717&gt;=40,BT717&lt;50), "Mesotrophic", IF(AND(BT717&gt;=50, BT717&lt;70), "Eutrophic", IF(BT717&gt;70,"Hypertrophic")))))</f>
        <v>Mesotrophic</v>
      </c>
      <c r="BW717" s="0" t="str">
        <f aca="false">IF(G717/H717&gt;=1, "PLS CHECK", "")</f>
        <v/>
      </c>
      <c r="BX717" s="0" t="str">
        <f aca="false">IF(AC717/J717&gt;=1, "PLS CHECK", "")</f>
        <v/>
      </c>
      <c r="BY717" s="0" t="str">
        <f aca="false">IF(AE717/J717&gt;=1, "PLS CHECK", "")</f>
        <v/>
      </c>
      <c r="BZ717" s="0" t="str">
        <f aca="false">IF(AD717/J717&gt;=1, "PLS CHECK", "")</f>
        <v/>
      </c>
      <c r="CA717" s="0" t="e">
        <f aca="false">IF(AF717/K717&gt;=1, "PLS CHECK", "")</f>
        <v>#DIV/0!</v>
      </c>
      <c r="CB717" s="0" t="e">
        <f aca="false">IF(AG717/K717&gt;=1, "PLS CHECK", "")</f>
        <v>#DIV/0!</v>
      </c>
    </row>
    <row r="718" customFormat="false" ht="12.5" hidden="false" customHeight="false" outlineLevel="0" collapsed="false">
      <c r="A718" s="0" t="n">
        <v>715</v>
      </c>
      <c r="B718" s="15" t="s">
        <v>83</v>
      </c>
      <c r="C718" s="16" t="s">
        <v>84</v>
      </c>
      <c r="D718" s="0" t="s">
        <v>164</v>
      </c>
      <c r="E718" s="0" t="n">
        <v>8.1</v>
      </c>
      <c r="F718" s="0" t="n">
        <v>10.4</v>
      </c>
      <c r="G718" s="0" t="n">
        <v>0.8</v>
      </c>
      <c r="H718" s="0" t="n">
        <v>4.1</v>
      </c>
      <c r="I718" s="0" t="n">
        <v>5</v>
      </c>
      <c r="J718" s="0" t="n">
        <v>2.71</v>
      </c>
      <c r="K718" s="0" t="n">
        <v>0.036</v>
      </c>
      <c r="L718" s="0" t="n">
        <v>1.9</v>
      </c>
      <c r="M718" s="0" t="n">
        <v>11.6</v>
      </c>
      <c r="N718" s="0" t="n">
        <v>0</v>
      </c>
      <c r="O718" s="0" t="n">
        <v>251</v>
      </c>
      <c r="P718" s="0" t="n">
        <v>22000</v>
      </c>
      <c r="AC718" s="0" t="n">
        <v>2.631</v>
      </c>
      <c r="AD718" s="0" t="n">
        <v>0.094</v>
      </c>
      <c r="AE718" s="0" t="n">
        <v>2.481</v>
      </c>
      <c r="AF718" s="0" t="n">
        <v>0.021</v>
      </c>
      <c r="AG718" s="0" t="n">
        <v>0.011</v>
      </c>
      <c r="AH718" s="0" t="n">
        <v>9.2</v>
      </c>
      <c r="AJ718" s="0" t="n">
        <v>5200</v>
      </c>
      <c r="BF718" s="0" t="n">
        <f aca="false">IF(E718&lt;11,-3.6797*E718^2+48.115*E718-53.83,280.92*EXP(-0.2027*E718))</f>
        <v>94.476383</v>
      </c>
      <c r="BG718" s="0" t="n">
        <f aca="false">32.208*LN(F718)+21.438</f>
        <v>96.8628814043931</v>
      </c>
      <c r="BH718" s="0" t="n">
        <f aca="false">IF(G718&lt;=2, -10*G718+100, 88.958*EXP(-0.0755*G718))</f>
        <v>92</v>
      </c>
      <c r="BI718" s="0" t="n">
        <f aca="false">IF(I718&lt;=100, 0.0053*(I718)^2-1.0332*I718+100.76, 122.82*EXP(-0.0092*I718))</f>
        <v>95.7265</v>
      </c>
      <c r="BJ718" s="0" t="n">
        <f aca="false">IF(P718&lt;=1000, -6.942*LN(P718)+107.59, -36.304*LN(P718)+310.72)</f>
        <v>-52.2763528748878</v>
      </c>
      <c r="BK718" s="0" t="e">
        <f aca="false">BF718^0.04*BG718^0.22*BH718^0.51*BI718^0.06*BJ718^0.17</f>
        <v>#NUM!</v>
      </c>
      <c r="BL718" s="0" t="e">
        <f aca="false">IF(BK718&gt;=90, "Very Good", IF(BK718&gt;=80, "Good", IF(BK718&gt;=70, "Slightly Good", IF(BK718&gt;=60, "Average", IF(BK718&gt;=50, "Slightly Poor", IF(BK718&gt;=40, "Poor", "Very Poor"))))))</f>
        <v>#NUM!</v>
      </c>
      <c r="BM718" s="0" t="n">
        <f aca="false">IF(P718&lt;=1000, -6.942*LN(P718)+107.59, IF(AND(P718&gt;1000, P718&lt;=5213),-36.304*LN(P718)+310.72, IF(P718&gt;5213, 10)))</f>
        <v>10</v>
      </c>
      <c r="BN718" s="0" t="n">
        <f aca="false">BF718^0.04*BG718^0.22*BH718^0.51*BI718^0.06*BM718^0.17</f>
        <v>64.0267234603068</v>
      </c>
      <c r="BO718" s="0" t="str">
        <f aca="false">IF(BN718&gt;=90, "Very Good", IF(BN718&gt;=80, "Good", IF(BN718&gt;=70, "Slightly Good", IF(BN718&gt;=60, "Average", IF(BN718&gt;=50, "Slightly Poor", IF(BN718&gt;=40, "Poor", "Very Poor"))))))</f>
        <v>Average</v>
      </c>
      <c r="BP718" s="0" t="n">
        <f aca="false">IF(AJ718&lt;=1000, -6.942*LN(AJ718)+107.59, IF(AND(AJ718&gt;1000, AJ718&lt;=5213),-36.304*LN(AJ718)+310.72, IF(AJ718&gt;5213, 10)))</f>
        <v>0.087949608508211</v>
      </c>
      <c r="BQ718" s="0" t="n">
        <f aca="false">BF718^0.04*BG718^0.22*BH718^0.51*BI718^0.06*BP718^0.17</f>
        <v>28.6339355014164</v>
      </c>
      <c r="BR718" s="0" t="str">
        <f aca="false">IF(BQ718&gt;=90, "Very Good", IF(BQ718&gt;=80, "Good", IF(BQ718&gt;=70, "Slightly Good", IF(BQ718&gt;=60, "Average", IF(BQ718&gt;=50, "Slightly Poor", IF(BQ718&gt;=40, "Poor", "Very Poor"))))))</f>
        <v>Very Poor</v>
      </c>
      <c r="BT718" s="0" t="n">
        <f aca="false">9.81*LN(AH718)+30.6</f>
        <v>52.3703861785795</v>
      </c>
      <c r="BU718" s="0" t="str">
        <f aca="false">IF(BT718&lt;30, "Clean water", IF(AND(BT718&gt;=30, BT718&lt;40), "Hypolimia", IF(AND(BT718&gt;=40,BT718&lt;50), "Mesotrophic", IF(AND(BT718&gt;=50, BT718&lt;70), "Eutrophic", IF(BT718&gt;70,"Hypertrophic")))))</f>
        <v>Eutrophic</v>
      </c>
      <c r="BW718" s="0" t="str">
        <f aca="false">IF(G718/H718&gt;=1, "PLS CHECK", "")</f>
        <v/>
      </c>
      <c r="BX718" s="0" t="str">
        <f aca="false">IF(AC718/J718&gt;=1, "PLS CHECK", "")</f>
        <v/>
      </c>
      <c r="BY718" s="0" t="str">
        <f aca="false">IF(AE718/J718&gt;=1, "PLS CHECK", "")</f>
        <v/>
      </c>
      <c r="BZ718" s="0" t="str">
        <f aca="false">IF(AD718/J718&gt;=1, "PLS CHECK", "")</f>
        <v/>
      </c>
      <c r="CA718" s="0" t="str">
        <f aca="false">IF(AF718/K718&gt;=1, "PLS CHECK", "")</f>
        <v/>
      </c>
      <c r="CB718" s="0" t="str">
        <f aca="false">IF(AG718/K718&gt;=1, "PLS CHECK", "")</f>
        <v/>
      </c>
    </row>
    <row r="719" customFormat="false" ht="12.5" hidden="false" customHeight="false" outlineLevel="0" collapsed="false">
      <c r="A719" s="0" t="n">
        <v>716</v>
      </c>
      <c r="B719" s="15" t="s">
        <v>133</v>
      </c>
      <c r="C719" s="16" t="s">
        <v>134</v>
      </c>
      <c r="D719" s="0" t="s">
        <v>164</v>
      </c>
      <c r="E719" s="0" t="n">
        <v>8.3</v>
      </c>
      <c r="F719" s="0" t="n">
        <v>11</v>
      </c>
      <c r="G719" s="0" t="n">
        <v>2.8</v>
      </c>
      <c r="H719" s="0" t="n">
        <v>5.2</v>
      </c>
      <c r="I719" s="37"/>
      <c r="J719" s="0" t="n">
        <v>7.291</v>
      </c>
      <c r="K719" s="37"/>
      <c r="L719" s="0" t="n">
        <v>3.2</v>
      </c>
      <c r="M719" s="0" t="n">
        <v>11.4</v>
      </c>
      <c r="O719" s="37"/>
      <c r="BD719" s="0" t="n">
        <v>0.1</v>
      </c>
      <c r="BF719" s="0" t="n">
        <f aca="false">IF(E719&lt;11,-3.6797*E719^2+48.115*E719-53.83,280.92*EXP(-0.2027*E719))</f>
        <v>92.029967</v>
      </c>
      <c r="BG719" s="0" t="n">
        <f aca="false">32.208*LN(F719)+21.438</f>
        <v>98.6694109462899</v>
      </c>
      <c r="BH719" s="0" t="n">
        <f aca="false">IF(G719&lt;=2, -10*G719+100, 88.958*EXP(-0.0755*G719))</f>
        <v>72.0070728511501</v>
      </c>
      <c r="BI719" s="0" t="n">
        <f aca="false">IF(I719&lt;=100, 0.0053*(I719)^2-1.0332*I719+100.76, 122.82*EXP(-0.0092*I719))</f>
        <v>100.76</v>
      </c>
      <c r="BJ719" s="0" t="e">
        <f aca="false">IF(P719&lt;=1000, -6.942*LN(P719)+107.59, -36.304*LN(P719)+310.72)</f>
        <v>#VALUE!</v>
      </c>
      <c r="BK719" s="0" t="e">
        <f aca="false">BF719^0.04*BG719^0.22*BH719^0.51*BI719^0.06*BJ719^0.17</f>
        <v>#VALUE!</v>
      </c>
      <c r="BL719" s="0" t="e">
        <f aca="false">IF(BK719&gt;=90, "Very Good", IF(BK719&gt;=80, "Good", IF(BK719&gt;=70, "Slightly Good", IF(BK719&gt;=60, "Average", IF(BK719&gt;=50, "Slightly Poor", IF(BK719&gt;=40, "Poor", "Very Poor"))))))</f>
        <v>#VALUE!</v>
      </c>
      <c r="BM719" s="0" t="e">
        <f aca="false">IF(P719&lt;=1000, -6.942*LN(P719)+107.59, IF(AND(P719&gt;1000, P719&lt;=5213),-36.304*LN(P719)+310.72, IF(P719&gt;5213, 10)))</f>
        <v>#VALUE!</v>
      </c>
      <c r="BN719" s="0" t="e">
        <f aca="false">BF719^0.04*BG719^0.22*BH719^0.51*BI719^0.06*BM719^0.17</f>
        <v>#VALUE!</v>
      </c>
      <c r="BO719" s="0" t="e">
        <f aca="false">IF(BN719&gt;=90, "Very Good", IF(BN719&gt;=80, "Good", IF(BN719&gt;=70, "Slightly Good", IF(BN719&gt;=60, "Average", IF(BN719&gt;=50, "Slightly Poor", IF(BN719&gt;=40, "Poor", "Very Poor"))))))</f>
        <v>#VALUE!</v>
      </c>
      <c r="BP719" s="0" t="e">
        <f aca="false">IF(AJ719&lt;=1000, -6.942*LN(AJ719)+107.59, IF(AND(AJ719&gt;1000, AJ719&lt;=5213),-36.304*LN(AJ719)+310.72, IF(AJ719&gt;5213, 10)))</f>
        <v>#VALUE!</v>
      </c>
      <c r="BQ719" s="0" t="e">
        <f aca="false">BF719^0.04*BG719^0.22*BH719^0.51*BI719^0.06*BP719^0.17</f>
        <v>#VALUE!</v>
      </c>
      <c r="BR719" s="0" t="e">
        <f aca="false">IF(BQ719&gt;=90, "Very Good", IF(BQ719&gt;=80, "Good", IF(BQ719&gt;=70, "Slightly Good", IF(BQ719&gt;=60, "Average", IF(BQ719&gt;=50, "Slightly Poor", IF(BQ719&gt;=40, "Poor", "Very Poor"))))))</f>
        <v>#VALUE!</v>
      </c>
      <c r="BT719" s="0" t="e">
        <f aca="false">9.81*LN(AH719)+30.6</f>
        <v>#VALUE!</v>
      </c>
      <c r="BU719" s="0" t="e">
        <f aca="false">IF(BT719&lt;30, "Clean water", IF(AND(BT719&gt;=30, BT719&lt;40), "Hypolimia", IF(AND(BT719&gt;=40,BT719&lt;50), "Mesotrophic", IF(AND(BT719&gt;=50, BT719&lt;70), "Eutrophic", IF(BT719&gt;70,"Hypertrophic")))))</f>
        <v>#VALUE!</v>
      </c>
      <c r="BW719" s="0" t="str">
        <f aca="false">IF(G719/H719&gt;=1, "PLS CHECK", "")</f>
        <v/>
      </c>
      <c r="BX719" s="0" t="str">
        <f aca="false">IF(AC719/J719&gt;=1, "PLS CHECK", "")</f>
        <v/>
      </c>
      <c r="BY719" s="0" t="str">
        <f aca="false">IF(AE719/J719&gt;=1, "PLS CHECK", "")</f>
        <v/>
      </c>
      <c r="BZ719" s="0" t="str">
        <f aca="false">IF(AD719/J719&gt;=1, "PLS CHECK", "")</f>
        <v/>
      </c>
      <c r="CA719" s="0" t="e">
        <f aca="false">IF(AF719/K719&gt;=1, "PLS CHECK", "")</f>
        <v>#DIV/0!</v>
      </c>
      <c r="CB719" s="0" t="e">
        <f aca="false">IF(AG719/K719&gt;=1, "PLS CHECK", "")</f>
        <v>#DIV/0!</v>
      </c>
    </row>
    <row r="720" customFormat="false" ht="12.5" hidden="false" customHeight="false" outlineLevel="0" collapsed="false">
      <c r="A720" s="0" t="n">
        <v>717</v>
      </c>
      <c r="B720" s="15" t="s">
        <v>85</v>
      </c>
      <c r="C720" s="16" t="s">
        <v>86</v>
      </c>
      <c r="D720" s="0" t="s">
        <v>164</v>
      </c>
      <c r="E720" s="37"/>
      <c r="F720" s="0" t="n">
        <v>8.8</v>
      </c>
      <c r="G720" s="0" t="n">
        <v>3.3</v>
      </c>
      <c r="H720" s="0" t="n">
        <v>6</v>
      </c>
      <c r="I720" s="0" t="n">
        <v>3.8</v>
      </c>
      <c r="J720" s="0" t="n">
        <v>5.913</v>
      </c>
      <c r="K720" s="0" t="n">
        <v>0.088</v>
      </c>
      <c r="L720" s="0" t="n">
        <v>3.3</v>
      </c>
      <c r="M720" s="0" t="n">
        <v>16.3</v>
      </c>
      <c r="N720" s="0" t="n">
        <v>0</v>
      </c>
      <c r="O720" s="0" t="n">
        <v>587</v>
      </c>
      <c r="P720" s="0" t="n">
        <v>26000</v>
      </c>
      <c r="AC720" s="0" t="n">
        <v>5.679</v>
      </c>
      <c r="AD720" s="0" t="n">
        <v>0.126</v>
      </c>
      <c r="AE720" s="0" t="n">
        <v>4.978</v>
      </c>
      <c r="AF720" s="0" t="n">
        <v>0.069</v>
      </c>
      <c r="AG720" s="0" t="n">
        <v>0.058</v>
      </c>
      <c r="AH720" s="0" t="n">
        <v>4.4</v>
      </c>
      <c r="AJ720" s="0" t="n">
        <v>1700</v>
      </c>
      <c r="BF720" s="0" t="n">
        <f aca="false">IF(E720&lt;11,-3.6797*E720^2+48.115*E720-53.83,280.92*EXP(-0.2027*E720))</f>
        <v>-53.83</v>
      </c>
      <c r="BG720" s="0" t="n">
        <f aca="false">32.208*LN(F720)+21.438</f>
        <v>91.4824034455619</v>
      </c>
      <c r="BH720" s="0" t="n">
        <f aca="false">IF(G720&lt;=2, -10*G720+100, 88.958*EXP(-0.0755*G720))</f>
        <v>69.3394735712124</v>
      </c>
      <c r="BI720" s="0" t="n">
        <f aca="false">IF(I720&lt;=100, 0.0053*(I720)^2-1.0332*I720+100.76, 122.82*EXP(-0.0092*I720))</f>
        <v>96.910372</v>
      </c>
      <c r="BJ720" s="0" t="n">
        <f aca="false">IF(P720&lt;=1000, -6.942*LN(P720)+107.59, -36.304*LN(P720)+310.72)</f>
        <v>-58.3410843644994</v>
      </c>
      <c r="BK720" s="0" t="e">
        <f aca="false">BF720^0.04*BG720^0.22*BH720^0.51*BI720^0.06*BJ720^0.17</f>
        <v>#NUM!</v>
      </c>
      <c r="BL720" s="0" t="e">
        <f aca="false">IF(BK720&gt;=90, "Very Good", IF(BK720&gt;=80, "Good", IF(BK720&gt;=70, "Slightly Good", IF(BK720&gt;=60, "Average", IF(BK720&gt;=50, "Slightly Poor", IF(BK720&gt;=40, "Poor", "Very Poor"))))))</f>
        <v>#NUM!</v>
      </c>
      <c r="BM720" s="0" t="n">
        <f aca="false">IF(P720&lt;=1000, -6.942*LN(P720)+107.59, IF(AND(P720&gt;1000, P720&lt;=5213),-36.304*LN(P720)+310.72, IF(P720&gt;5213, 10)))</f>
        <v>10</v>
      </c>
      <c r="BN720" s="0" t="n">
        <f aca="false">BF720^0.04*BG720^0.22*BH720^0.51*BI720^0.06*BM720^0.17</f>
        <v>-53.557158939504</v>
      </c>
      <c r="BO720" s="0" t="str">
        <f aca="false">IF(BN720&gt;=90, "Very Good", IF(BN720&gt;=80, "Good", IF(BN720&gt;=70, "Slightly Good", IF(BN720&gt;=60, "Average", IF(BN720&gt;=50, "Slightly Poor", IF(BN720&gt;=40, "Poor", "Very Poor"))))))</f>
        <v>Very Poor</v>
      </c>
      <c r="BP720" s="0" t="n">
        <f aca="false">IF(AJ720&lt;=1000, -6.942*LN(AJ720)+107.59, IF(AND(AJ720&gt;1000, AJ720&lt;=5213),-36.304*LN(AJ720)+310.72, IF(AJ720&gt;5213, 10)))</f>
        <v>40.6769243252715</v>
      </c>
      <c r="BQ720" s="0" t="n">
        <f aca="false">BF720^0.04*BG720^0.22*BH720^0.51*BI720^0.06*BP720^0.17</f>
        <v>-67.9839992718448</v>
      </c>
      <c r="BR720" s="0" t="str">
        <f aca="false">IF(BQ720&gt;=90, "Very Good", IF(BQ720&gt;=80, "Good", IF(BQ720&gt;=70, "Slightly Good", IF(BQ720&gt;=60, "Average", IF(BQ720&gt;=50, "Slightly Poor", IF(BQ720&gt;=40, "Poor", "Very Poor"))))))</f>
        <v>Very Poor</v>
      </c>
      <c r="BT720" s="0" t="n">
        <f aca="false">9.81*LN(AH720)+30.6</f>
        <v>45.1345405464666</v>
      </c>
      <c r="BU720" s="0" t="str">
        <f aca="false">IF(BT720&lt;30, "Clean water", IF(AND(BT720&gt;=30, BT720&lt;40), "Hypolimia", IF(AND(BT720&gt;=40,BT720&lt;50), "Mesotrophic", IF(AND(BT720&gt;=50, BT720&lt;70), "Eutrophic", IF(BT720&gt;70,"Hypertrophic")))))</f>
        <v>Mesotrophic</v>
      </c>
      <c r="BW720" s="0" t="str">
        <f aca="false">IF(G720/H720&gt;=1, "PLS CHECK", "")</f>
        <v/>
      </c>
      <c r="BX720" s="0" t="str">
        <f aca="false">IF(AC720/J720&gt;=1, "PLS CHECK", "")</f>
        <v/>
      </c>
      <c r="BY720" s="0" t="str">
        <f aca="false">IF(AE720/J720&gt;=1, "PLS CHECK", "")</f>
        <v/>
      </c>
      <c r="BZ720" s="0" t="str">
        <f aca="false">IF(AD720/J720&gt;=1, "PLS CHECK", "")</f>
        <v/>
      </c>
      <c r="CA720" s="0" t="str">
        <f aca="false">IF(AF720/K720&gt;=1, "PLS CHECK", "")</f>
        <v/>
      </c>
      <c r="CB720" s="0" t="str">
        <f aca="false">IF(AG720/K720&gt;=1, "PLS CHECK", "")</f>
        <v/>
      </c>
    </row>
    <row r="721" customFormat="false" ht="12.5" hidden="false" customHeight="false" outlineLevel="0" collapsed="false">
      <c r="A721" s="0" t="n">
        <v>718</v>
      </c>
      <c r="B721" s="15" t="s">
        <v>135</v>
      </c>
      <c r="C721" s="16" t="s">
        <v>136</v>
      </c>
      <c r="D721" s="0" t="s">
        <v>164</v>
      </c>
      <c r="E721" s="0" t="n">
        <v>8.1</v>
      </c>
      <c r="F721" s="0" t="n">
        <v>8.4</v>
      </c>
      <c r="G721" s="0" t="n">
        <v>2</v>
      </c>
      <c r="H721" s="0" t="n">
        <v>6.7</v>
      </c>
      <c r="I721" s="0" t="n">
        <v>5.2</v>
      </c>
      <c r="J721" s="0" t="n">
        <v>7.249</v>
      </c>
      <c r="K721" s="0" t="n">
        <v>0.085</v>
      </c>
      <c r="L721" s="0" t="n">
        <v>4.4</v>
      </c>
      <c r="M721" s="0" t="n">
        <v>9</v>
      </c>
      <c r="O721" s="0" t="n">
        <v>540</v>
      </c>
      <c r="BD721" s="0" t="n">
        <v>0.385</v>
      </c>
      <c r="BF721" s="0" t="n">
        <f aca="false">IF(E721&lt;11,-3.6797*E721^2+48.115*E721-53.83,280.92*EXP(-0.2027*E721))</f>
        <v>94.476383</v>
      </c>
      <c r="BG721" s="0" t="n">
        <f aca="false">32.208*LN(F721)+21.438</f>
        <v>89.9840867819932</v>
      </c>
      <c r="BH721" s="0" t="n">
        <f aca="false">IF(G721&lt;=2, -10*G721+100, 88.958*EXP(-0.0755*G721))</f>
        <v>80</v>
      </c>
      <c r="BI721" s="0" t="n">
        <f aca="false">IF(I721&lt;=100, 0.0053*(I721)^2-1.0332*I721+100.76, 122.82*EXP(-0.0092*I721))</f>
        <v>95.530672</v>
      </c>
      <c r="BJ721" s="0" t="e">
        <f aca="false">IF(P721&lt;=1000, -6.942*LN(P721)+107.59, -36.304*LN(P721)+310.72)</f>
        <v>#VALUE!</v>
      </c>
      <c r="BK721" s="0" t="e">
        <f aca="false">BF721^0.04*BG721^0.22*BH721^0.51*BI721^0.06*BJ721^0.17</f>
        <v>#VALUE!</v>
      </c>
      <c r="BL721" s="0" t="e">
        <f aca="false">IF(BK721&gt;=90, "Very Good", IF(BK721&gt;=80, "Good", IF(BK721&gt;=70, "Slightly Good", IF(BK721&gt;=60, "Average", IF(BK721&gt;=50, "Slightly Poor", IF(BK721&gt;=40, "Poor", "Very Poor"))))))</f>
        <v>#VALUE!</v>
      </c>
      <c r="BM721" s="0" t="e">
        <f aca="false">IF(P721&lt;=1000, -6.942*LN(P721)+107.59, IF(AND(P721&gt;1000, P721&lt;=5213),-36.304*LN(P721)+310.72, IF(P721&gt;5213, 10)))</f>
        <v>#VALUE!</v>
      </c>
      <c r="BN721" s="0" t="e">
        <f aca="false">BF721^0.04*BG721^0.22*BH721^0.51*BI721^0.06*BM721^0.17</f>
        <v>#VALUE!</v>
      </c>
      <c r="BO721" s="0" t="e">
        <f aca="false">IF(BN721&gt;=90, "Very Good", IF(BN721&gt;=80, "Good", IF(BN721&gt;=70, "Slightly Good", IF(BN721&gt;=60, "Average", IF(BN721&gt;=50, "Slightly Poor", IF(BN721&gt;=40, "Poor", "Very Poor"))))))</f>
        <v>#VALUE!</v>
      </c>
      <c r="BP721" s="0" t="e">
        <f aca="false">IF(AJ721&lt;=1000, -6.942*LN(AJ721)+107.59, IF(AND(AJ721&gt;1000, AJ721&lt;=5213),-36.304*LN(AJ721)+310.72, IF(AJ721&gt;5213, 10)))</f>
        <v>#VALUE!</v>
      </c>
      <c r="BQ721" s="0" t="e">
        <f aca="false">BF721^0.04*BG721^0.22*BH721^0.51*BI721^0.06*BP721^0.17</f>
        <v>#VALUE!</v>
      </c>
      <c r="BR721" s="0" t="e">
        <f aca="false">IF(BQ721&gt;=90, "Very Good", IF(BQ721&gt;=80, "Good", IF(BQ721&gt;=70, "Slightly Good", IF(BQ721&gt;=60, "Average", IF(BQ721&gt;=50, "Slightly Poor", IF(BQ721&gt;=40, "Poor", "Very Poor"))))))</f>
        <v>#VALUE!</v>
      </c>
      <c r="BT721" s="0" t="e">
        <f aca="false">9.81*LN(AH721)+30.6</f>
        <v>#VALUE!</v>
      </c>
      <c r="BU721" s="0" t="e">
        <f aca="false">IF(BT721&lt;30, "Clean water", IF(AND(BT721&gt;=30, BT721&lt;40), "Hypolimia", IF(AND(BT721&gt;=40,BT721&lt;50), "Mesotrophic", IF(AND(BT721&gt;=50, BT721&lt;70), "Eutrophic", IF(BT721&gt;70,"Hypertrophic")))))</f>
        <v>#VALUE!</v>
      </c>
      <c r="BW721" s="0" t="str">
        <f aca="false">IF(G721/H721&gt;=1, "PLS CHECK", "")</f>
        <v/>
      </c>
      <c r="BX721" s="0" t="str">
        <f aca="false">IF(AC721/J721&gt;=1, "PLS CHECK", "")</f>
        <v/>
      </c>
      <c r="BY721" s="0" t="str">
        <f aca="false">IF(AE721/J721&gt;=1, "PLS CHECK", "")</f>
        <v/>
      </c>
      <c r="BZ721" s="0" t="str">
        <f aca="false">IF(AD721/J721&gt;=1, "PLS CHECK", "")</f>
        <v/>
      </c>
      <c r="CA721" s="0" t="str">
        <f aca="false">IF(AF721/K721&gt;=1, "PLS CHECK", "")</f>
        <v/>
      </c>
      <c r="CB721" s="0" t="str">
        <f aca="false">IF(AG721/K721&gt;=1, "PLS CHECK", "")</f>
        <v/>
      </c>
    </row>
    <row r="722" customFormat="false" ht="12.5" hidden="false" customHeight="false" outlineLevel="0" collapsed="false">
      <c r="A722" s="0" t="n">
        <v>719</v>
      </c>
      <c r="B722" s="15" t="s">
        <v>87</v>
      </c>
      <c r="C722" s="16" t="s">
        <v>88</v>
      </c>
      <c r="D722" s="0" t="s">
        <v>164</v>
      </c>
      <c r="E722" s="0" t="n">
        <v>7.9</v>
      </c>
      <c r="F722" s="0" t="n">
        <v>9.8</v>
      </c>
      <c r="G722" s="0" t="n">
        <v>0.9</v>
      </c>
      <c r="H722" s="0" t="n">
        <v>4.4</v>
      </c>
      <c r="I722" s="0" t="n">
        <v>4.2</v>
      </c>
      <c r="J722" s="0" t="n">
        <v>4.317</v>
      </c>
      <c r="K722" s="0" t="n">
        <v>0.052</v>
      </c>
      <c r="L722" s="0" t="n">
        <v>2.2</v>
      </c>
      <c r="M722" s="0" t="n">
        <v>12</v>
      </c>
      <c r="N722" s="0" t="n">
        <v>0</v>
      </c>
      <c r="O722" s="0" t="n">
        <v>303</v>
      </c>
      <c r="P722" s="37"/>
      <c r="AC722" s="0" t="n">
        <v>4.287</v>
      </c>
      <c r="AD722" s="0" t="n">
        <v>0.191</v>
      </c>
      <c r="AE722" s="0" t="n">
        <v>3.911</v>
      </c>
      <c r="AF722" s="0" t="n">
        <v>0.036</v>
      </c>
      <c r="AG722" s="0" t="n">
        <v>0.027</v>
      </c>
      <c r="AH722" s="0" t="n">
        <v>6.4</v>
      </c>
      <c r="AJ722" s="0" t="n">
        <v>2100</v>
      </c>
      <c r="BF722" s="0" t="n">
        <f aca="false">IF(E722&lt;11,-3.6797*E722^2+48.115*E722-53.83,280.92*EXP(-0.2027*E722))</f>
        <v>96.6284230000001</v>
      </c>
      <c r="BG722" s="0" t="n">
        <f aca="false">32.208*LN(F722)+21.438</f>
        <v>94.9489718778696</v>
      </c>
      <c r="BH722" s="0" t="n">
        <f aca="false">IF(G722&lt;=2, -10*G722+100, 88.958*EXP(-0.0755*G722))</f>
        <v>91</v>
      </c>
      <c r="BI722" s="0" t="n">
        <f aca="false">IF(I722&lt;=100, 0.0053*(I722)^2-1.0332*I722+100.76, 122.82*EXP(-0.0092*I722))</f>
        <v>96.514052</v>
      </c>
      <c r="BJ722" s="0" t="e">
        <f aca="false">IF(P722&lt;=1000, -6.942*LN(P722)+107.59, -36.304*LN(P722)+310.72)</f>
        <v>#VALUE!</v>
      </c>
      <c r="BK722" s="0" t="e">
        <f aca="false">BF722^0.04*BG722^0.22*BH722^0.51*BI722^0.06*BJ722^0.17</f>
        <v>#VALUE!</v>
      </c>
      <c r="BL722" s="0" t="e">
        <f aca="false">IF(BK722&gt;=90, "Very Good", IF(BK722&gt;=80, "Good", IF(BK722&gt;=70, "Slightly Good", IF(BK722&gt;=60, "Average", IF(BK722&gt;=50, "Slightly Poor", IF(BK722&gt;=40, "Poor", "Very Poor"))))))</f>
        <v>#VALUE!</v>
      </c>
      <c r="BM722" s="0" t="e">
        <f aca="false">IF(P722&lt;=1000, -6.942*LN(P722)+107.59, IF(AND(P722&gt;1000, P722&lt;=5213),-36.304*LN(P722)+310.72, IF(P722&gt;5213, 10)))</f>
        <v>#VALUE!</v>
      </c>
      <c r="BN722" s="0" t="e">
        <f aca="false">BF722^0.04*BG722^0.22*BH722^0.51*BI722^0.06*BM722^0.17</f>
        <v>#VALUE!</v>
      </c>
      <c r="BO722" s="0" t="e">
        <f aca="false">IF(BN722&gt;=90, "Very Good", IF(BN722&gt;=80, "Good", IF(BN722&gt;=70, "Slightly Good", IF(BN722&gt;=60, "Average", IF(BN722&gt;=50, "Slightly Poor", IF(BN722&gt;=40, "Poor", "Very Poor"))))))</f>
        <v>#VALUE!</v>
      </c>
      <c r="BP722" s="0" t="n">
        <f aca="false">IF(AJ722&lt;=1000, -6.942*LN(AJ722)+107.59, IF(AND(AJ722&gt;1000, AJ722&lt;=5213),-36.304*LN(AJ722)+310.72, IF(AJ722&gt;5213, 10)))</f>
        <v>33.0055589887772</v>
      </c>
      <c r="BQ722" s="0" t="n">
        <f aca="false">BF722^0.04*BG722^0.22*BH722^0.51*BI722^0.06*BP722^0.17</f>
        <v>77.7675474855209</v>
      </c>
      <c r="BR722" s="0" t="str">
        <f aca="false">IF(BQ722&gt;=90, "Very Good", IF(BQ722&gt;=80, "Good", IF(BQ722&gt;=70, "Slightly Good", IF(BQ722&gt;=60, "Average", IF(BQ722&gt;=50, "Slightly Poor", IF(BQ722&gt;=40, "Poor", "Very Poor"))))))</f>
        <v>Slightly Good</v>
      </c>
      <c r="BT722" s="0" t="n">
        <f aca="false">9.81*LN(AH722)+30.6</f>
        <v>48.8102832854868</v>
      </c>
      <c r="BU722" s="0" t="str">
        <f aca="false">IF(BT722&lt;30, "Clean water", IF(AND(BT722&gt;=30, BT722&lt;40), "Hypolimia", IF(AND(BT722&gt;=40,BT722&lt;50), "Mesotrophic", IF(AND(BT722&gt;=50, BT722&lt;70), "Eutrophic", IF(BT722&gt;70,"Hypertrophic")))))</f>
        <v>Mesotrophic</v>
      </c>
      <c r="BW722" s="0" t="str">
        <f aca="false">IF(G722/H722&gt;=1, "PLS CHECK", "")</f>
        <v/>
      </c>
      <c r="BX722" s="0" t="str">
        <f aca="false">IF(AC722/J722&gt;=1, "PLS CHECK", "")</f>
        <v/>
      </c>
      <c r="BY722" s="0" t="str">
        <f aca="false">IF(AE722/J722&gt;=1, "PLS CHECK", "")</f>
        <v/>
      </c>
      <c r="BZ722" s="0" t="str">
        <f aca="false">IF(AD722/J722&gt;=1, "PLS CHECK", "")</f>
        <v/>
      </c>
      <c r="CA722" s="0" t="str">
        <f aca="false">IF(AF722/K722&gt;=1, "PLS CHECK", "")</f>
        <v/>
      </c>
      <c r="CB722" s="0" t="str">
        <f aca="false">IF(AG722/K722&gt;=1, "PLS CHECK", "")</f>
        <v/>
      </c>
    </row>
    <row r="723" customFormat="false" ht="12.5" hidden="false" customHeight="false" outlineLevel="0" collapsed="false">
      <c r="A723" s="0" t="n">
        <v>720</v>
      </c>
      <c r="B723" s="15" t="s">
        <v>89</v>
      </c>
      <c r="C723" s="16" t="s">
        <v>90</v>
      </c>
      <c r="D723" s="0" t="s">
        <v>164</v>
      </c>
      <c r="E723" s="0" t="n">
        <v>7.4</v>
      </c>
      <c r="F723" s="0" t="n">
        <v>8.2</v>
      </c>
      <c r="G723" s="0" t="n">
        <v>3.8</v>
      </c>
      <c r="H723" s="0" t="n">
        <v>4.3</v>
      </c>
      <c r="I723" s="0" t="n">
        <v>4.2</v>
      </c>
      <c r="J723" s="0" t="n">
        <v>2.411</v>
      </c>
      <c r="K723" s="0" t="n">
        <v>0.021</v>
      </c>
      <c r="L723" s="0" t="n">
        <v>1.7</v>
      </c>
      <c r="M723" s="0" t="n">
        <v>15.1</v>
      </c>
      <c r="N723" s="0" t="n">
        <v>0</v>
      </c>
      <c r="O723" s="0" t="n">
        <v>295</v>
      </c>
      <c r="P723" s="0" t="n">
        <v>9000</v>
      </c>
      <c r="AC723" s="0" t="n">
        <v>2.22</v>
      </c>
      <c r="AD723" s="0" t="n">
        <v>0.102</v>
      </c>
      <c r="AE723" s="37"/>
      <c r="AF723" s="0" t="n">
        <v>0.011</v>
      </c>
      <c r="AG723" s="0" t="n">
        <v>0.005</v>
      </c>
      <c r="AH723" s="0" t="n">
        <v>5.4</v>
      </c>
      <c r="AJ723" s="0" t="n">
        <v>250</v>
      </c>
      <c r="BF723" s="0" t="n">
        <f aca="false">IF(E723&lt;11,-3.6797*E723^2+48.115*E723-53.83,280.92*EXP(-0.2027*E723))</f>
        <v>100.720628</v>
      </c>
      <c r="BG723" s="0" t="n">
        <f aca="false">32.208*LN(F723)+21.438</f>
        <v>89.2079528407348</v>
      </c>
      <c r="BH723" s="0" t="n">
        <f aca="false">IF(G723&lt;=2, -10*G723+100, 88.958*EXP(-0.0755*G723))</f>
        <v>66.7706991099565</v>
      </c>
      <c r="BI723" s="0" t="n">
        <f aca="false">IF(I723&lt;=100, 0.0053*(I723)^2-1.0332*I723+100.76, 122.82*EXP(-0.0092*I723))</f>
        <v>96.514052</v>
      </c>
      <c r="BJ723" s="0" t="n">
        <f aca="false">IF(P723&lt;=1000, -6.942*LN(P723)+107.59, -36.304*LN(P723)+310.72)</f>
        <v>-19.8271887037816</v>
      </c>
      <c r="BK723" s="0" t="e">
        <f aca="false">BF723^0.04*BG723^0.22*BH723^0.51*BI723^0.06*BJ723^0.17</f>
        <v>#NUM!</v>
      </c>
      <c r="BL723" s="0" t="e">
        <f aca="false">IF(BK723&gt;=90, "Very Good", IF(BK723&gt;=80, "Good", IF(BK723&gt;=70, "Slightly Good", IF(BK723&gt;=60, "Average", IF(BK723&gt;=50, "Slightly Poor", IF(BK723&gt;=40, "Poor", "Very Poor"))))))</f>
        <v>#NUM!</v>
      </c>
      <c r="BM723" s="0" t="n">
        <f aca="false">IF(P723&lt;=1000, -6.942*LN(P723)+107.59, IF(AND(P723&gt;1000, P723&lt;=5213),-36.304*LN(P723)+310.72, IF(P723&gt;5213, 10)))</f>
        <v>10</v>
      </c>
      <c r="BN723" s="0" t="n">
        <f aca="false">BF723^0.04*BG723^0.22*BH723^0.51*BI723^0.06*BM723^0.17</f>
        <v>53.558422515331</v>
      </c>
      <c r="BO723" s="0" t="str">
        <f aca="false">IF(BN723&gt;=90, "Very Good", IF(BN723&gt;=80, "Good", IF(BN723&gt;=70, "Slightly Good", IF(BN723&gt;=60, "Average", IF(BN723&gt;=50, "Slightly Poor", IF(BN723&gt;=40, "Poor", "Very Poor"))))))</f>
        <v>Slightly Poor</v>
      </c>
      <c r="BP723" s="0" t="n">
        <f aca="false">IF(AJ723&lt;=1000, -6.942*LN(AJ723)+107.59, IF(AND(AJ723&gt;1000, AJ723&lt;=5213),-36.304*LN(AJ723)+310.72, IF(AJ723&gt;5213, 10)))</f>
        <v>69.2600183082003</v>
      </c>
      <c r="BQ723" s="0" t="n">
        <f aca="false">BF723^0.04*BG723^0.22*BH723^0.51*BI723^0.06*BP723^0.17</f>
        <v>74.4234535820186</v>
      </c>
      <c r="BR723" s="0" t="str">
        <f aca="false">IF(BQ723&gt;=90, "Very Good", IF(BQ723&gt;=80, "Good", IF(BQ723&gt;=70, "Slightly Good", IF(BQ723&gt;=60, "Average", IF(BQ723&gt;=50, "Slightly Poor", IF(BQ723&gt;=40, "Poor", "Very Poor"))))))</f>
        <v>Slightly Good</v>
      </c>
      <c r="BT723" s="0" t="n">
        <f aca="false">9.81*LN(AH723)+30.6</f>
        <v>47.143573734524</v>
      </c>
      <c r="BU723" s="0" t="str">
        <f aca="false">IF(BT723&lt;30, "Clean water", IF(AND(BT723&gt;=30, BT723&lt;40), "Hypolimia", IF(AND(BT723&gt;=40,BT723&lt;50), "Mesotrophic", IF(AND(BT723&gt;=50, BT723&lt;70), "Eutrophic", IF(BT723&gt;70,"Hypertrophic")))))</f>
        <v>Mesotrophic</v>
      </c>
      <c r="BW723" s="0" t="str">
        <f aca="false">IF(G723/H723&gt;=1, "PLS CHECK", "")</f>
        <v/>
      </c>
      <c r="BX723" s="0" t="str">
        <f aca="false">IF(AC723/J723&gt;=1, "PLS CHECK", "")</f>
        <v/>
      </c>
      <c r="BY723" s="0" t="str">
        <f aca="false">IF(AE723/J723&gt;=1, "PLS CHECK", "")</f>
        <v/>
      </c>
      <c r="BZ723" s="0" t="str">
        <f aca="false">IF(AD723/J723&gt;=1, "PLS CHECK", "")</f>
        <v/>
      </c>
      <c r="CA723" s="0" t="str">
        <f aca="false">IF(AF723/K723&gt;=1, "PLS CHECK", "")</f>
        <v/>
      </c>
      <c r="CB723" s="0" t="str">
        <f aca="false">IF(AG723/K723&gt;=1, "PLS CHECK", "")</f>
        <v/>
      </c>
    </row>
    <row r="724" customFormat="false" ht="12.5" hidden="false" customHeight="false" outlineLevel="0" collapsed="false">
      <c r="A724" s="0" t="n">
        <v>721</v>
      </c>
      <c r="B724" s="15" t="s">
        <v>91</v>
      </c>
      <c r="C724" s="16" t="s">
        <v>92</v>
      </c>
      <c r="D724" s="0" t="s">
        <v>164</v>
      </c>
      <c r="E724" s="0" t="n">
        <v>7.6</v>
      </c>
      <c r="F724" s="0" t="n">
        <v>11</v>
      </c>
      <c r="G724" s="37"/>
      <c r="H724" s="0" t="n">
        <v>2.7</v>
      </c>
      <c r="I724" s="0" t="n">
        <v>4.8</v>
      </c>
      <c r="J724" s="0" t="n">
        <v>4.142</v>
      </c>
      <c r="K724" s="0" t="n">
        <v>0.022</v>
      </c>
      <c r="L724" s="37"/>
      <c r="M724" s="0" t="n">
        <v>15.1</v>
      </c>
      <c r="N724" s="0" t="n">
        <v>0</v>
      </c>
      <c r="O724" s="0" t="n">
        <v>475</v>
      </c>
      <c r="P724" s="0" t="n">
        <v>4800</v>
      </c>
      <c r="AC724" s="0" t="n">
        <v>3.537</v>
      </c>
      <c r="AD724" s="0" t="n">
        <v>0.071</v>
      </c>
      <c r="AE724" s="0" t="n">
        <v>2.936</v>
      </c>
      <c r="AF724" s="0" t="n">
        <v>0.012</v>
      </c>
      <c r="AG724" s="0" t="n">
        <v>0.011</v>
      </c>
      <c r="AH724" s="0" t="n">
        <v>2.4</v>
      </c>
      <c r="AJ724" s="0" t="n">
        <v>350</v>
      </c>
      <c r="BF724" s="0" t="n">
        <f aca="false">IF(E724&lt;11,-3.6797*E724^2+48.115*E724-53.83,280.92*EXP(-0.2027*E724))</f>
        <v>99.304528</v>
      </c>
      <c r="BG724" s="0" t="n">
        <f aca="false">32.208*LN(F724)+21.438</f>
        <v>98.6694109462899</v>
      </c>
      <c r="BH724" s="0" t="n">
        <f aca="false">IF(G724&lt;=2, -10*G724+100, 88.958*EXP(-0.0755*G724))</f>
        <v>100</v>
      </c>
      <c r="BI724" s="0" t="n">
        <f aca="false">IF(I724&lt;=100, 0.0053*(I724)^2-1.0332*I724+100.76, 122.82*EXP(-0.0092*I724))</f>
        <v>95.922752</v>
      </c>
      <c r="BJ724" s="0" t="n">
        <f aca="false">IF(P724&lt;=1000, -6.942*LN(P724)+107.59, -36.304*LN(P724)+310.72)</f>
        <v>2.99382006788824</v>
      </c>
      <c r="BK724" s="0" t="n">
        <f aca="false">BF724^0.04*BG724^0.22*BH724^0.51*BI724^0.06*BJ724^0.17</f>
        <v>54.7611532764921</v>
      </c>
      <c r="BL724" s="0" t="str">
        <f aca="false">IF(BK724&gt;=90, "Very Good", IF(BK724&gt;=80, "Good", IF(BK724&gt;=70, "Slightly Good", IF(BK724&gt;=60, "Average", IF(BK724&gt;=50, "Slightly Poor", IF(BK724&gt;=40, "Poor", "Very Poor"))))))</f>
        <v>Slightly Poor</v>
      </c>
      <c r="BM724" s="0" t="n">
        <f aca="false">IF(P724&lt;=1000, -6.942*LN(P724)+107.59, IF(AND(P724&gt;1000, P724&lt;=5213),-36.304*LN(P724)+310.72, IF(P724&gt;5213, 10)))</f>
        <v>2.99382006788824</v>
      </c>
      <c r="BN724" s="0" t="n">
        <f aca="false">BF724^0.04*BG724^0.22*BH724^0.51*BI724^0.06*BM724^0.17</f>
        <v>54.7611532764921</v>
      </c>
      <c r="BO724" s="0" t="str">
        <f aca="false">IF(BN724&gt;=90, "Very Good", IF(BN724&gt;=80, "Good", IF(BN724&gt;=70, "Slightly Good", IF(BN724&gt;=60, "Average", IF(BN724&gt;=50, "Slightly Poor", IF(BN724&gt;=40, "Poor", "Very Poor"))))))</f>
        <v>Slightly Poor</v>
      </c>
      <c r="BP724" s="0" t="n">
        <f aca="false">IF(AJ724&lt;=1000, -6.942*LN(AJ724)+107.59, IF(AND(AJ724&gt;1000, AJ724&lt;=5213),-36.304*LN(AJ724)+310.72, IF(AJ724&gt;5213, 10)))</f>
        <v>66.9242280415758</v>
      </c>
      <c r="BQ724" s="0" t="n">
        <f aca="false">BF724^0.04*BG724^0.22*BH724^0.51*BI724^0.06*BP724^0.17</f>
        <v>92.8674222005207</v>
      </c>
      <c r="BR724" s="0" t="str">
        <f aca="false">IF(BQ724&gt;=90, "Very Good", IF(BQ724&gt;=80, "Good", IF(BQ724&gt;=70, "Slightly Good", IF(BQ724&gt;=60, "Average", IF(BQ724&gt;=50, "Slightly Poor", IF(BQ724&gt;=40, "Poor", "Very Poor"))))))</f>
        <v>Very Good</v>
      </c>
      <c r="BT724" s="0" t="n">
        <f aca="false">9.81*LN(AH724)+30.6</f>
        <v>39.1883483134418</v>
      </c>
      <c r="BU724" s="0" t="str">
        <f aca="false">IF(BT724&lt;30, "Clean water", IF(AND(BT724&gt;=30, BT724&lt;40), "Hypolimia", IF(AND(BT724&gt;=40,BT724&lt;50), "Mesotrophic", IF(AND(BT724&gt;=50, BT724&lt;70), "Eutrophic", IF(BT724&gt;70,"Hypertrophic")))))</f>
        <v>Hypolimia</v>
      </c>
      <c r="BW724" s="0" t="str">
        <f aca="false">IF(G724/H724&gt;=1, "PLS CHECK", "")</f>
        <v/>
      </c>
      <c r="BX724" s="0" t="str">
        <f aca="false">IF(AC724/J724&gt;=1, "PLS CHECK", "")</f>
        <v/>
      </c>
      <c r="BY724" s="0" t="str">
        <f aca="false">IF(AE724/J724&gt;=1, "PLS CHECK", "")</f>
        <v/>
      </c>
      <c r="BZ724" s="0" t="str">
        <f aca="false">IF(AD724/J724&gt;=1, "PLS CHECK", "")</f>
        <v/>
      </c>
      <c r="CA724" s="0" t="str">
        <f aca="false">IF(AF724/K724&gt;=1, "PLS CHECK", "")</f>
        <v/>
      </c>
      <c r="CB724" s="0" t="str">
        <f aca="false">IF(AG724/K724&gt;=1, "PLS CHECK", "")</f>
        <v/>
      </c>
    </row>
    <row r="725" customFormat="false" ht="12.5" hidden="false" customHeight="false" outlineLevel="0" collapsed="false">
      <c r="A725" s="0" t="n">
        <v>722</v>
      </c>
      <c r="B725" s="15" t="s">
        <v>137</v>
      </c>
      <c r="C725" s="16" t="s">
        <v>138</v>
      </c>
      <c r="D725" s="0" t="s">
        <v>164</v>
      </c>
      <c r="E725" s="0" t="n">
        <v>8.1</v>
      </c>
      <c r="F725" s="0" t="n">
        <v>10</v>
      </c>
      <c r="G725" s="0" t="n">
        <v>2.2</v>
      </c>
      <c r="H725" s="37"/>
      <c r="I725" s="0" t="n">
        <v>5.2</v>
      </c>
      <c r="J725" s="0" t="n">
        <v>8.838</v>
      </c>
      <c r="K725" s="0" t="n">
        <v>0.066</v>
      </c>
      <c r="L725" s="37"/>
      <c r="M725" s="0" t="n">
        <v>13.6</v>
      </c>
      <c r="O725" s="0" t="n">
        <v>612</v>
      </c>
      <c r="BD725" s="0" t="n">
        <v>3.808</v>
      </c>
      <c r="BF725" s="0" t="n">
        <f aca="false">IF(E725&lt;11,-3.6797*E725^2+48.115*E725-53.83,280.92*EXP(-0.2027*E725))</f>
        <v>94.476383</v>
      </c>
      <c r="BG725" s="0" t="n">
        <f aca="false">32.208*LN(F725)+21.438</f>
        <v>95.5996606751522</v>
      </c>
      <c r="BH725" s="0" t="n">
        <f aca="false">IF(G725&lt;=2, -10*G725+100, 88.958*EXP(-0.0755*G725))</f>
        <v>75.3440041238757</v>
      </c>
      <c r="BI725" s="0" t="n">
        <f aca="false">IF(I725&lt;=100, 0.0053*(I725)^2-1.0332*I725+100.76, 122.82*EXP(-0.0092*I725))</f>
        <v>95.530672</v>
      </c>
      <c r="BJ725" s="0" t="e">
        <f aca="false">IF(P725&lt;=1000, -6.942*LN(P725)+107.59, -36.304*LN(P725)+310.72)</f>
        <v>#VALUE!</v>
      </c>
      <c r="BK725" s="0" t="e">
        <f aca="false">BF725^0.04*BG725^0.22*BH725^0.51*BI725^0.06*BJ725^0.17</f>
        <v>#VALUE!</v>
      </c>
      <c r="BL725" s="0" t="e">
        <f aca="false">IF(BK725&gt;=90, "Very Good", IF(BK725&gt;=80, "Good", IF(BK725&gt;=70, "Slightly Good", IF(BK725&gt;=60, "Average", IF(BK725&gt;=50, "Slightly Poor", IF(BK725&gt;=40, "Poor", "Very Poor"))))))</f>
        <v>#VALUE!</v>
      </c>
      <c r="BM725" s="0" t="e">
        <f aca="false">IF(P725&lt;=1000, -6.942*LN(P725)+107.59, IF(AND(P725&gt;1000, P725&lt;=5213),-36.304*LN(P725)+310.72, IF(P725&gt;5213, 10)))</f>
        <v>#VALUE!</v>
      </c>
      <c r="BN725" s="0" t="e">
        <f aca="false">BF725^0.04*BG725^0.22*BH725^0.51*BI725^0.06*BM725^0.17</f>
        <v>#VALUE!</v>
      </c>
      <c r="BO725" s="0" t="e">
        <f aca="false">IF(BN725&gt;=90, "Very Good", IF(BN725&gt;=80, "Good", IF(BN725&gt;=70, "Slightly Good", IF(BN725&gt;=60, "Average", IF(BN725&gt;=50, "Slightly Poor", IF(BN725&gt;=40, "Poor", "Very Poor"))))))</f>
        <v>#VALUE!</v>
      </c>
      <c r="BP725" s="0" t="e">
        <f aca="false">IF(AJ725&lt;=1000, -6.942*LN(AJ725)+107.59, IF(AND(AJ725&gt;1000, AJ725&lt;=5213),-36.304*LN(AJ725)+310.72, IF(AJ725&gt;5213, 10)))</f>
        <v>#VALUE!</v>
      </c>
      <c r="BQ725" s="0" t="e">
        <f aca="false">BF725^0.04*BG725^0.22*BH725^0.51*BI725^0.06*BP725^0.17</f>
        <v>#VALUE!</v>
      </c>
      <c r="BR725" s="0" t="e">
        <f aca="false">IF(BQ725&gt;=90, "Very Good", IF(BQ725&gt;=80, "Good", IF(BQ725&gt;=70, "Slightly Good", IF(BQ725&gt;=60, "Average", IF(BQ725&gt;=50, "Slightly Poor", IF(BQ725&gt;=40, "Poor", "Very Poor"))))))</f>
        <v>#VALUE!</v>
      </c>
      <c r="BT725" s="0" t="e">
        <f aca="false">9.81*LN(AH725)+30.6</f>
        <v>#VALUE!</v>
      </c>
      <c r="BU725" s="0" t="e">
        <f aca="false">IF(BT725&lt;30, "Clean water", IF(AND(BT725&gt;=30, BT725&lt;40), "Hypolimia", IF(AND(BT725&gt;=40,BT725&lt;50), "Mesotrophic", IF(AND(BT725&gt;=50, BT725&lt;70), "Eutrophic", IF(BT725&gt;70,"Hypertrophic")))))</f>
        <v>#VALUE!</v>
      </c>
      <c r="BW725" s="0" t="e">
        <f aca="false">IF(G725/H725&gt;=1, "PLS CHECK", "")</f>
        <v>#DIV/0!</v>
      </c>
      <c r="BX725" s="0" t="str">
        <f aca="false">IF(AC725/J725&gt;=1, "PLS CHECK", "")</f>
        <v/>
      </c>
      <c r="BY725" s="0" t="str">
        <f aca="false">IF(AE725/J725&gt;=1, "PLS CHECK", "")</f>
        <v/>
      </c>
      <c r="BZ725" s="0" t="str">
        <f aca="false">IF(AD725/J725&gt;=1, "PLS CHECK", "")</f>
        <v/>
      </c>
      <c r="CA725" s="0" t="str">
        <f aca="false">IF(AF725/K725&gt;=1, "PLS CHECK", "")</f>
        <v/>
      </c>
      <c r="CB725" s="0" t="str">
        <f aca="false">IF(AG725/K725&gt;=1, "PLS CHECK", "")</f>
        <v/>
      </c>
    </row>
    <row r="726" customFormat="false" ht="12.5" hidden="false" customHeight="false" outlineLevel="0" collapsed="false">
      <c r="A726" s="0" t="n">
        <v>723</v>
      </c>
      <c r="B726" s="15" t="s">
        <v>93</v>
      </c>
      <c r="C726" s="16" t="s">
        <v>94</v>
      </c>
      <c r="D726" s="0" t="s">
        <v>164</v>
      </c>
      <c r="E726" s="0" t="n">
        <v>8.1</v>
      </c>
      <c r="F726" s="0" t="n">
        <v>10.5</v>
      </c>
      <c r="G726" s="0" t="n">
        <v>2.2</v>
      </c>
      <c r="H726" s="0" t="n">
        <v>8.2</v>
      </c>
      <c r="I726" s="0" t="n">
        <v>3.6</v>
      </c>
      <c r="J726" s="37"/>
      <c r="K726" s="0" t="n">
        <v>0.098</v>
      </c>
      <c r="L726" s="0" t="n">
        <v>5</v>
      </c>
      <c r="M726" s="0" t="n">
        <v>11.7</v>
      </c>
      <c r="N726" s="0" t="n">
        <v>0</v>
      </c>
      <c r="O726" s="0" t="n">
        <v>718</v>
      </c>
      <c r="P726" s="0" t="n">
        <v>21000</v>
      </c>
      <c r="AC726" s="37"/>
      <c r="AD726" s="0" t="n">
        <v>0.622</v>
      </c>
      <c r="AE726" s="37"/>
      <c r="AF726" s="0" t="n">
        <v>0.059</v>
      </c>
      <c r="AG726" s="0" t="n">
        <v>0.029</v>
      </c>
      <c r="AH726" s="0" t="n">
        <v>4.6</v>
      </c>
      <c r="AJ726" s="0" t="n">
        <v>7600</v>
      </c>
      <c r="BD726" s="0" t="n">
        <v>3.377</v>
      </c>
      <c r="BF726" s="0" t="n">
        <f aca="false">IF(E726&lt;11,-3.6797*E726^2+48.115*E726-53.83,280.92*EXP(-0.2027*E726))</f>
        <v>94.476383</v>
      </c>
      <c r="BG726" s="0" t="n">
        <f aca="false">32.208*LN(F726)+21.438</f>
        <v>97.1710942827213</v>
      </c>
      <c r="BH726" s="0" t="n">
        <f aca="false">IF(G726&lt;=2, -10*G726+100, 88.958*EXP(-0.0755*G726))</f>
        <v>75.3440041238757</v>
      </c>
      <c r="BI726" s="0" t="n">
        <f aca="false">IF(I726&lt;=100, 0.0053*(I726)^2-1.0332*I726+100.76, 122.82*EXP(-0.0092*I726))</f>
        <v>97.109168</v>
      </c>
      <c r="BJ726" s="0" t="n">
        <f aca="false">IF(P726&lt;=1000, -6.942*LN(P726)+107.59, -36.304*LN(P726)+310.72)</f>
        <v>-50.5874902272786</v>
      </c>
      <c r="BK726" s="0" t="e">
        <f aca="false">BF726^0.04*BG726^0.22*BH726^0.51*BI726^0.06*BJ726^0.17</f>
        <v>#NUM!</v>
      </c>
      <c r="BL726" s="0" t="e">
        <f aca="false">IF(BK726&gt;=90, "Very Good", IF(BK726&gt;=80, "Good", IF(BK726&gt;=70, "Slightly Good", IF(BK726&gt;=60, "Average", IF(BK726&gt;=50, "Slightly Poor", IF(BK726&gt;=40, "Poor", "Very Poor"))))))</f>
        <v>#NUM!</v>
      </c>
      <c r="BM726" s="0" t="n">
        <f aca="false">IF(P726&lt;=1000, -6.942*LN(P726)+107.59, IF(AND(P726&gt;1000, P726&lt;=5213),-36.304*LN(P726)+310.72, IF(P726&gt;5213, 10)))</f>
        <v>10</v>
      </c>
      <c r="BN726" s="0" t="n">
        <f aca="false">BF726^0.04*BG726^0.22*BH726^0.51*BI726^0.06*BM726^0.17</f>
        <v>57.9163975179175</v>
      </c>
      <c r="BO726" s="0" t="str">
        <f aca="false">IF(BN726&gt;=90, "Very Good", IF(BN726&gt;=80, "Good", IF(BN726&gt;=70, "Slightly Good", IF(BN726&gt;=60, "Average", IF(BN726&gt;=50, "Slightly Poor", IF(BN726&gt;=40, "Poor", "Very Poor"))))))</f>
        <v>Slightly Poor</v>
      </c>
      <c r="BP726" s="0" t="n">
        <f aca="false">IF(AJ726&lt;=1000, -6.942*LN(AJ726)+107.59, IF(AND(AJ726&gt;1000, AJ726&lt;=5213),-36.304*LN(AJ726)+310.72, IF(AJ726&gt;5213, 10)))</f>
        <v>10</v>
      </c>
      <c r="BQ726" s="0" t="n">
        <f aca="false">BF726^0.04*BG726^0.22*BH726^0.51*BI726^0.06*BP726^0.17</f>
        <v>57.9163975179175</v>
      </c>
      <c r="BR726" s="0" t="str">
        <f aca="false">IF(BQ726&gt;=90, "Very Good", IF(BQ726&gt;=80, "Good", IF(BQ726&gt;=70, "Slightly Good", IF(BQ726&gt;=60, "Average", IF(BQ726&gt;=50, "Slightly Poor", IF(BQ726&gt;=40, "Poor", "Very Poor"))))))</f>
        <v>Slightly Poor</v>
      </c>
      <c r="BT726" s="0" t="n">
        <f aca="false">9.81*LN(AH726)+30.6</f>
        <v>45.5706123372864</v>
      </c>
      <c r="BU726" s="0" t="str">
        <f aca="false">IF(BT726&lt;30, "Clean water", IF(AND(BT726&gt;=30, BT726&lt;40), "Hypolimia", IF(AND(BT726&gt;=40,BT726&lt;50), "Mesotrophic", IF(AND(BT726&gt;=50, BT726&lt;70), "Eutrophic", IF(BT726&gt;70,"Hypertrophic")))))</f>
        <v>Mesotrophic</v>
      </c>
      <c r="BW726" s="0" t="str">
        <f aca="false">IF(G726/H726&gt;=1, "PLS CHECK", "")</f>
        <v/>
      </c>
      <c r="BX726" s="0" t="e">
        <f aca="false">IF(AC726/J726&gt;=1, "PLS CHECK", "")</f>
        <v>#DIV/0!</v>
      </c>
      <c r="BY726" s="0" t="e">
        <f aca="false">IF(AE726/J726&gt;=1, "PLS CHECK", "")</f>
        <v>#DIV/0!</v>
      </c>
      <c r="BZ726" s="0" t="e">
        <f aca="false">IF(AD726/J726&gt;=1, "PLS CHECK", "")</f>
        <v>#DIV/0!</v>
      </c>
      <c r="CA726" s="0" t="str">
        <f aca="false">IF(AF726/K726&gt;=1, "PLS CHECK", "")</f>
        <v/>
      </c>
      <c r="CB726" s="0" t="str">
        <f aca="false">IF(AG726/K726&gt;=1, "PLS CHECK", "")</f>
        <v/>
      </c>
    </row>
    <row r="727" customFormat="false" ht="12.5" hidden="false" customHeight="false" outlineLevel="0" collapsed="false">
      <c r="A727" s="0" t="n">
        <v>724</v>
      </c>
      <c r="B727" s="15" t="s">
        <v>95</v>
      </c>
      <c r="C727" s="16" t="s">
        <v>96</v>
      </c>
      <c r="D727" s="0" t="s">
        <v>164</v>
      </c>
      <c r="E727" s="0" t="n">
        <v>7.5</v>
      </c>
      <c r="F727" s="0" t="n">
        <v>7.9</v>
      </c>
      <c r="G727" s="0" t="n">
        <v>2.7</v>
      </c>
      <c r="H727" s="0" t="n">
        <v>6.4</v>
      </c>
      <c r="I727" s="0" t="n">
        <v>10.2</v>
      </c>
      <c r="J727" s="0" t="n">
        <v>6.045</v>
      </c>
      <c r="K727" s="0" t="n">
        <v>0.037</v>
      </c>
      <c r="L727" s="0" t="n">
        <v>4</v>
      </c>
      <c r="M727" s="0" t="n">
        <v>16.8</v>
      </c>
      <c r="N727" s="0" t="n">
        <v>0</v>
      </c>
      <c r="O727" s="0" t="n">
        <v>682</v>
      </c>
      <c r="P727" s="0" t="n">
        <v>15000</v>
      </c>
      <c r="AC727" s="0" t="n">
        <v>5.885</v>
      </c>
      <c r="AD727" s="0" t="n">
        <v>0.055</v>
      </c>
      <c r="AE727" s="0" t="n">
        <v>5.236</v>
      </c>
      <c r="AF727" s="0" t="n">
        <v>0.032</v>
      </c>
      <c r="AG727" s="0" t="n">
        <v>0.019</v>
      </c>
      <c r="AH727" s="0" t="n">
        <v>3.4</v>
      </c>
      <c r="AJ727" s="0" t="n">
        <v>2000</v>
      </c>
      <c r="BF727" s="0" t="n">
        <f aca="false">IF(E727&lt;11,-3.6797*E727^2+48.115*E727-53.83,280.92*EXP(-0.2027*E727))</f>
        <v>100.049375</v>
      </c>
      <c r="BG727" s="0" t="n">
        <f aca="false">32.208*LN(F727)+21.438</f>
        <v>88.0075157571056</v>
      </c>
      <c r="BH727" s="0" t="n">
        <f aca="false">IF(G727&lt;=2, -10*G727+100, 88.958*EXP(-0.0755*G727))</f>
        <v>72.5527837174588</v>
      </c>
      <c r="BI727" s="0" t="n">
        <f aca="false">IF(I727&lt;=100, 0.0053*(I727)^2-1.0332*I727+100.76, 122.82*EXP(-0.0092*I727))</f>
        <v>90.772772</v>
      </c>
      <c r="BJ727" s="0" t="n">
        <f aca="false">IF(P727&lt;=1000, -6.942*LN(P727)+107.59, -36.304*LN(P727)+310.72)</f>
        <v>-38.3722021489821</v>
      </c>
      <c r="BK727" s="0" t="e">
        <f aca="false">BF727^0.04*BG727^0.22*BH727^0.51*BI727^0.06*BJ727^0.17</f>
        <v>#NUM!</v>
      </c>
      <c r="BL727" s="0" t="e">
        <f aca="false">IF(BK727&gt;=90, "Very Good", IF(BK727&gt;=80, "Good", IF(BK727&gt;=70, "Slightly Good", IF(BK727&gt;=60, "Average", IF(BK727&gt;=50, "Slightly Poor", IF(BK727&gt;=40, "Poor", "Very Poor"))))))</f>
        <v>#NUM!</v>
      </c>
      <c r="BM727" s="0" t="n">
        <f aca="false">IF(P727&lt;=1000, -6.942*LN(P727)+107.59, IF(AND(P727&gt;1000, P727&lt;=5213),-36.304*LN(P727)+310.72, IF(P727&gt;5213, 10)))</f>
        <v>10</v>
      </c>
      <c r="BN727" s="0" t="n">
        <f aca="false">BF727^0.04*BG727^0.22*BH727^0.51*BI727^0.06*BM727^0.17</f>
        <v>55.4898868992816</v>
      </c>
      <c r="BO727" s="0" t="str">
        <f aca="false">IF(BN727&gt;=90, "Very Good", IF(BN727&gt;=80, "Good", IF(BN727&gt;=70, "Slightly Good", IF(BN727&gt;=60, "Average", IF(BN727&gt;=50, "Slightly Poor", IF(BN727&gt;=40, "Poor", "Very Poor"))))))</f>
        <v>Slightly Poor</v>
      </c>
      <c r="BP727" s="0" t="n">
        <f aca="false">IF(AJ727&lt;=1000, -6.942*LN(AJ727)+107.59, IF(AND(AJ727&gt;1000, AJ727&lt;=5213),-36.304*LN(AJ727)+310.72, IF(AJ727&gt;5213, 10)))</f>
        <v>34.7768371087843</v>
      </c>
      <c r="BQ727" s="0" t="n">
        <f aca="false">BF727^0.04*BG727^0.22*BH727^0.51*BI727^0.06*BP727^0.17</f>
        <v>68.585633344419</v>
      </c>
      <c r="BR727" s="0" t="str">
        <f aca="false">IF(BQ727&gt;=90, "Very Good", IF(BQ727&gt;=80, "Good", IF(BQ727&gt;=70, "Slightly Good", IF(BQ727&gt;=60, "Average", IF(BQ727&gt;=50, "Slightly Poor", IF(BQ727&gt;=40, "Poor", "Very Poor"))))))</f>
        <v>Average</v>
      </c>
      <c r="BT727" s="0" t="n">
        <f aca="false">9.81*LN(AH727)+30.6</f>
        <v>42.605236984213</v>
      </c>
      <c r="BU727" s="0" t="str">
        <f aca="false">IF(BT727&lt;30, "Clean water", IF(AND(BT727&gt;=30, BT727&lt;40), "Hypolimia", IF(AND(BT727&gt;=40,BT727&lt;50), "Mesotrophic", IF(AND(BT727&gt;=50, BT727&lt;70), "Eutrophic", IF(BT727&gt;70,"Hypertrophic")))))</f>
        <v>Mesotrophic</v>
      </c>
      <c r="BW727" s="0" t="str">
        <f aca="false">IF(G727/H727&gt;=1, "PLS CHECK", "")</f>
        <v/>
      </c>
      <c r="BX727" s="0" t="str">
        <f aca="false">IF(AC727/J727&gt;=1, "PLS CHECK", "")</f>
        <v/>
      </c>
      <c r="BY727" s="0" t="str">
        <f aca="false">IF(AE727/J727&gt;=1, "PLS CHECK", "")</f>
        <v/>
      </c>
      <c r="BZ727" s="0" t="str">
        <f aca="false">IF(AD727/J727&gt;=1, "PLS CHECK", "")</f>
        <v/>
      </c>
      <c r="CA727" s="0" t="str">
        <f aca="false">IF(AF727/K727&gt;=1, "PLS CHECK", "")</f>
        <v/>
      </c>
      <c r="CB727" s="0" t="str">
        <f aca="false">IF(AG727/K727&gt;=1, "PLS CHECK", "")</f>
        <v/>
      </c>
    </row>
    <row r="728" customFormat="false" ht="12.5" hidden="false" customHeight="false" outlineLevel="0" collapsed="false">
      <c r="A728" s="0" t="n">
        <v>725</v>
      </c>
      <c r="B728" s="15" t="s">
        <v>97</v>
      </c>
      <c r="C728" s="16" t="s">
        <v>98</v>
      </c>
      <c r="D728" s="0" t="s">
        <v>164</v>
      </c>
      <c r="E728" s="0" t="n">
        <v>8</v>
      </c>
      <c r="F728" s="0" t="n">
        <v>12.3</v>
      </c>
      <c r="G728" s="37"/>
      <c r="H728" s="0" t="n">
        <v>3.6</v>
      </c>
      <c r="I728" s="0" t="n">
        <v>4.2</v>
      </c>
      <c r="J728" s="37"/>
      <c r="K728" s="0" t="n">
        <v>0.024</v>
      </c>
      <c r="L728" s="0" t="n">
        <v>1.6</v>
      </c>
      <c r="M728" s="0" t="n">
        <v>11.2</v>
      </c>
      <c r="N728" s="0" t="n">
        <v>0</v>
      </c>
      <c r="O728" s="0" t="n">
        <v>201</v>
      </c>
      <c r="P728" s="0" t="n">
        <v>5300</v>
      </c>
      <c r="AC728" s="37"/>
      <c r="AD728" s="37"/>
      <c r="AE728" s="0" t="n">
        <v>1.747</v>
      </c>
      <c r="AF728" s="0" t="n">
        <v>0.012</v>
      </c>
      <c r="AG728" s="0" t="n">
        <v>0.001</v>
      </c>
      <c r="AH728" s="0" t="n">
        <v>8.7</v>
      </c>
      <c r="AJ728" s="0" t="n">
        <v>33</v>
      </c>
      <c r="BF728" s="0" t="n">
        <f aca="false">IF(E728&lt;11,-3.6797*E728^2+48.115*E728-53.83,280.92*EXP(-0.2027*E728))</f>
        <v>95.5892</v>
      </c>
      <c r="BG728" s="0" t="n">
        <f aca="false">32.208*LN(F728)+21.438</f>
        <v>102.267173042683</v>
      </c>
      <c r="BH728" s="0" t="n">
        <f aca="false">IF(G728&lt;=2, -10*G728+100, 88.958*EXP(-0.0755*G728))</f>
        <v>100</v>
      </c>
      <c r="BI728" s="0" t="n">
        <f aca="false">IF(I728&lt;=100, 0.0053*(I728)^2-1.0332*I728+100.76, 122.82*EXP(-0.0092*I728))</f>
        <v>96.514052</v>
      </c>
      <c r="BJ728" s="0" t="n">
        <f aca="false">IF(P728&lt;=1000, -6.942*LN(P728)+107.59, -36.304*LN(P728)+310.72)</f>
        <v>-0.603576061707884</v>
      </c>
      <c r="BK728" s="0" t="e">
        <f aca="false">BF728^0.04*BG728^0.22*BH728^0.51*BI728^0.06*BJ728^0.17</f>
        <v>#NUM!</v>
      </c>
      <c r="BL728" s="0" t="e">
        <f aca="false">IF(BK728&gt;=90, "Very Good", IF(BK728&gt;=80, "Good", IF(BK728&gt;=70, "Slightly Good", IF(BK728&gt;=60, "Average", IF(BK728&gt;=50, "Slightly Poor", IF(BK728&gt;=40, "Poor", "Very Poor"))))))</f>
        <v>#NUM!</v>
      </c>
      <c r="BM728" s="0" t="n">
        <f aca="false">IF(P728&lt;=1000, -6.942*LN(P728)+107.59, IF(AND(P728&gt;1000, P728&lt;=5213),-36.304*LN(P728)+310.72, IF(P728&gt;5213, 10)))</f>
        <v>10</v>
      </c>
      <c r="BN728" s="0" t="n">
        <f aca="false">BF728^0.04*BG728^0.22*BH728^0.51*BI728^0.06*BM728^0.17</f>
        <v>67.6758565580831</v>
      </c>
      <c r="BO728" s="0" t="str">
        <f aca="false">IF(BN728&gt;=90, "Very Good", IF(BN728&gt;=80, "Good", IF(BN728&gt;=70, "Slightly Good", IF(BN728&gt;=60, "Average", IF(BN728&gt;=50, "Slightly Poor", IF(BN728&gt;=40, "Poor", "Very Poor"))))))</f>
        <v>Average</v>
      </c>
      <c r="BP728" s="0" t="n">
        <f aca="false">IF(AJ728&lt;=1000, -6.942*LN(AJ728)+107.59, IF(AND(AJ728&gt;1000, AJ728&lt;=5213),-36.304*LN(AJ728)+310.72, IF(AJ728&gt;5213, 10)))</f>
        <v>83.3172445082997</v>
      </c>
      <c r="BQ728" s="0" t="n">
        <f aca="false">BF728^0.04*BG728^0.22*BH728^0.51*BI728^0.06*BP728^0.17</f>
        <v>97.0417665809332</v>
      </c>
      <c r="BR728" s="0" t="str">
        <f aca="false">IF(BQ728&gt;=90, "Very Good", IF(BQ728&gt;=80, "Good", IF(BQ728&gt;=70, "Slightly Good", IF(BQ728&gt;=60, "Average", IF(BQ728&gt;=50, "Slightly Poor", IF(BQ728&gt;=40, "Poor", "Very Poor"))))))</f>
        <v>Very Good</v>
      </c>
      <c r="BT728" s="0" t="n">
        <f aca="false">9.81*LN(AH728)+30.6</f>
        <v>51.8221988817299</v>
      </c>
      <c r="BU728" s="0" t="str">
        <f aca="false">IF(BT728&lt;30, "Clean water", IF(AND(BT728&gt;=30, BT728&lt;40), "Hypolimia", IF(AND(BT728&gt;=40,BT728&lt;50), "Mesotrophic", IF(AND(BT728&gt;=50, BT728&lt;70), "Eutrophic", IF(BT728&gt;70,"Hypertrophic")))))</f>
        <v>Eutrophic</v>
      </c>
      <c r="BW728" s="0" t="str">
        <f aca="false">IF(G728/H728&gt;=1, "PLS CHECK", "")</f>
        <v/>
      </c>
      <c r="BX728" s="0" t="e">
        <f aca="false">IF(AC728/J728&gt;=1, "PLS CHECK", "")</f>
        <v>#DIV/0!</v>
      </c>
      <c r="BY728" s="0" t="e">
        <f aca="false">IF(AE728/J728&gt;=1, "PLS CHECK", "")</f>
        <v>#DIV/0!</v>
      </c>
      <c r="BZ728" s="0" t="e">
        <f aca="false">IF(AD728/J728&gt;=1, "PLS CHECK", "")</f>
        <v>#DIV/0!</v>
      </c>
      <c r="CA728" s="0" t="str">
        <f aca="false">IF(AF728/K728&gt;=1, "PLS CHECK", "")</f>
        <v/>
      </c>
      <c r="CB728" s="0" t="str">
        <f aca="false">IF(AG728/K728&gt;=1, "PLS CHECK", "")</f>
        <v/>
      </c>
    </row>
    <row r="729" customFormat="false" ht="12.5" hidden="false" customHeight="false" outlineLevel="0" collapsed="false">
      <c r="A729" s="0" t="n">
        <v>726</v>
      </c>
      <c r="B729" s="15" t="s">
        <v>99</v>
      </c>
      <c r="C729" s="16" t="s">
        <v>100</v>
      </c>
      <c r="D729" s="0" t="s">
        <v>164</v>
      </c>
      <c r="E729" s="0" t="n">
        <v>7.6</v>
      </c>
      <c r="F729" s="0" t="n">
        <v>9</v>
      </c>
      <c r="G729" s="0" t="n">
        <v>2.4</v>
      </c>
      <c r="H729" s="0" t="n">
        <v>5</v>
      </c>
      <c r="I729" s="0" t="n">
        <v>8.6</v>
      </c>
      <c r="J729" s="0" t="n">
        <v>6.664</v>
      </c>
      <c r="K729" s="0" t="n">
        <v>0.129</v>
      </c>
      <c r="L729" s="0" t="n">
        <v>2.6</v>
      </c>
      <c r="M729" s="0" t="n">
        <v>13.3</v>
      </c>
      <c r="O729" s="0" t="n">
        <v>407</v>
      </c>
      <c r="BD729" s="0" t="n">
        <v>0.4</v>
      </c>
      <c r="BF729" s="0" t="n">
        <f aca="false">IF(E729&lt;11,-3.6797*E729^2+48.115*E729-53.83,280.92*EXP(-0.2027*E729))</f>
        <v>99.304528</v>
      </c>
      <c r="BG729" s="0" t="n">
        <f aca="false">32.208*LN(F729)+21.438</f>
        <v>92.206209186845</v>
      </c>
      <c r="BH729" s="0" t="n">
        <f aca="false">IF(G729&lt;=2, -10*G729+100, 88.958*EXP(-0.0755*G729))</f>
        <v>74.2148561832273</v>
      </c>
      <c r="BI729" s="0" t="n">
        <f aca="false">IF(I729&lt;=100, 0.0053*(I729)^2-1.0332*I729+100.76, 122.82*EXP(-0.0092*I729))</f>
        <v>92.266468</v>
      </c>
      <c r="BJ729" s="0" t="e">
        <f aca="false">IF(P729&lt;=1000, -6.942*LN(P729)+107.59, -36.304*LN(P729)+310.72)</f>
        <v>#VALUE!</v>
      </c>
      <c r="BK729" s="0" t="e">
        <f aca="false">BF729^0.04*BG729^0.22*BH729^0.51*BI729^0.06*BJ729^0.17</f>
        <v>#VALUE!</v>
      </c>
      <c r="BL729" s="0" t="e">
        <f aca="false">IF(BK729&gt;=90, "Very Good", IF(BK729&gt;=80, "Good", IF(BK729&gt;=70, "Slightly Good", IF(BK729&gt;=60, "Average", IF(BK729&gt;=50, "Slightly Poor", IF(BK729&gt;=40, "Poor", "Very Poor"))))))</f>
        <v>#VALUE!</v>
      </c>
      <c r="BM729" s="0" t="e">
        <f aca="false">IF(P729&lt;=1000, -6.942*LN(P729)+107.59, IF(AND(P729&gt;1000, P729&lt;=5213),-36.304*LN(P729)+310.72, IF(P729&gt;5213, 10)))</f>
        <v>#VALUE!</v>
      </c>
      <c r="BN729" s="0" t="e">
        <f aca="false">BF729^0.04*BG729^0.22*BH729^0.51*BI729^0.06*BM729^0.17</f>
        <v>#VALUE!</v>
      </c>
      <c r="BO729" s="0" t="e">
        <f aca="false">IF(BN729&gt;=90, "Very Good", IF(BN729&gt;=80, "Good", IF(BN729&gt;=70, "Slightly Good", IF(BN729&gt;=60, "Average", IF(BN729&gt;=50, "Slightly Poor", IF(BN729&gt;=40, "Poor", "Very Poor"))))))</f>
        <v>#VALUE!</v>
      </c>
      <c r="BP729" s="0" t="e">
        <f aca="false">IF(AJ729&lt;=1000, -6.942*LN(AJ729)+107.59, IF(AND(AJ729&gt;1000, AJ729&lt;=5213),-36.304*LN(AJ729)+310.72, IF(AJ729&gt;5213, 10)))</f>
        <v>#VALUE!</v>
      </c>
      <c r="BQ729" s="0" t="e">
        <f aca="false">BF729^0.04*BG729^0.22*BH729^0.51*BI729^0.06*BP729^0.17</f>
        <v>#VALUE!</v>
      </c>
      <c r="BR729" s="0" t="e">
        <f aca="false">IF(BQ729&gt;=90, "Very Good", IF(BQ729&gt;=80, "Good", IF(BQ729&gt;=70, "Slightly Good", IF(BQ729&gt;=60, "Average", IF(BQ729&gt;=50, "Slightly Poor", IF(BQ729&gt;=40, "Poor", "Very Poor"))))))</f>
        <v>#VALUE!</v>
      </c>
      <c r="BT729" s="0" t="e">
        <f aca="false">9.81*LN(AH729)+30.6</f>
        <v>#VALUE!</v>
      </c>
      <c r="BU729" s="0" t="e">
        <f aca="false">IF(BT729&lt;30, "Clean water", IF(AND(BT729&gt;=30, BT729&lt;40), "Hypolimia", IF(AND(BT729&gt;=40,BT729&lt;50), "Mesotrophic", IF(AND(BT729&gt;=50, BT729&lt;70), "Eutrophic", IF(BT729&gt;70,"Hypertrophic")))))</f>
        <v>#VALUE!</v>
      </c>
      <c r="BW729" s="0" t="str">
        <f aca="false">IF(G729/H729&gt;=1, "PLS CHECK", "")</f>
        <v/>
      </c>
      <c r="BX729" s="0" t="str">
        <f aca="false">IF(AC729/J729&gt;=1, "PLS CHECK", "")</f>
        <v/>
      </c>
      <c r="BY729" s="0" t="str">
        <f aca="false">IF(AE729/J729&gt;=1, "PLS CHECK", "")</f>
        <v/>
      </c>
      <c r="BZ729" s="0" t="str">
        <f aca="false">IF(AD729/J729&gt;=1, "PLS CHECK", "")</f>
        <v/>
      </c>
      <c r="CA729" s="0" t="str">
        <f aca="false">IF(AF729/K729&gt;=1, "PLS CHECK", "")</f>
        <v/>
      </c>
      <c r="CB729" s="0" t="str">
        <f aca="false">IF(AG729/K729&gt;=1, "PLS CHECK", "")</f>
        <v/>
      </c>
    </row>
    <row r="730" customFormat="false" ht="12.5" hidden="false" customHeight="false" outlineLevel="0" collapsed="false">
      <c r="A730" s="0" t="n">
        <v>727</v>
      </c>
      <c r="B730" s="15" t="s">
        <v>99</v>
      </c>
      <c r="C730" s="16" t="s">
        <v>100</v>
      </c>
      <c r="D730" s="0" t="s">
        <v>164</v>
      </c>
      <c r="E730" s="0" t="n">
        <v>7.5</v>
      </c>
      <c r="F730" s="0" t="n">
        <v>10.1</v>
      </c>
      <c r="G730" s="0" t="n">
        <v>3.5</v>
      </c>
      <c r="H730" s="0" t="n">
        <v>4.7</v>
      </c>
      <c r="I730" s="0" t="n">
        <v>8.4</v>
      </c>
      <c r="J730" s="0" t="n">
        <v>6.974</v>
      </c>
      <c r="K730" s="0" t="n">
        <v>0.071</v>
      </c>
      <c r="L730" s="0" t="n">
        <v>2.3</v>
      </c>
      <c r="M730" s="0" t="n">
        <v>14.9</v>
      </c>
      <c r="N730" s="0" t="n">
        <v>0</v>
      </c>
      <c r="O730" s="0" t="n">
        <v>533</v>
      </c>
      <c r="P730" s="0" t="n">
        <v>26000</v>
      </c>
      <c r="AC730" s="0" t="n">
        <v>6.516</v>
      </c>
      <c r="AD730" s="0" t="n">
        <v>0.018</v>
      </c>
      <c r="AE730" s="0" t="n">
        <v>6.049</v>
      </c>
      <c r="AF730" s="0" t="n">
        <v>0.064</v>
      </c>
      <c r="AG730" s="0" t="n">
        <v>0.051</v>
      </c>
      <c r="AH730" s="0" t="n">
        <v>8.1</v>
      </c>
      <c r="AJ730" s="0" t="n">
        <v>1500</v>
      </c>
      <c r="BF730" s="0" t="n">
        <f aca="false">IF(E730&lt;11,-3.6797*E730^2+48.115*E730-53.83,280.92*EXP(-0.2027*E730))</f>
        <v>100.049375</v>
      </c>
      <c r="BG730" s="0" t="n">
        <f aca="false">32.208*LN(F730)+21.438</f>
        <v>95.9201409312711</v>
      </c>
      <c r="BH730" s="0" t="n">
        <f aca="false">IF(G730&lt;=2, -10*G730+100, 88.958*EXP(-0.0755*G730))</f>
        <v>68.3003129279866</v>
      </c>
      <c r="BI730" s="0" t="n">
        <f aca="false">IF(I730&lt;=100, 0.0053*(I730)^2-1.0332*I730+100.76, 122.82*EXP(-0.0092*I730))</f>
        <v>92.455088</v>
      </c>
      <c r="BJ730" s="0" t="n">
        <f aca="false">IF(P730&lt;=1000, -6.942*LN(P730)+107.59, -36.304*LN(P730)+310.72)</f>
        <v>-58.3410843644994</v>
      </c>
      <c r="BK730" s="0" t="e">
        <f aca="false">BF730^0.04*BG730^0.22*BH730^0.51*BI730^0.06*BJ730^0.17</f>
        <v>#NUM!</v>
      </c>
      <c r="BL730" s="0" t="e">
        <f aca="false">IF(BK730&gt;=90, "Very Good", IF(BK730&gt;=80, "Good", IF(BK730&gt;=70, "Slightly Good", IF(BK730&gt;=60, "Average", IF(BK730&gt;=50, "Slightly Poor", IF(BK730&gt;=40, "Poor", "Very Poor"))))))</f>
        <v>#NUM!</v>
      </c>
      <c r="BM730" s="0" t="n">
        <f aca="false">IF(P730&lt;=1000, -6.942*LN(P730)+107.59, IF(AND(P730&gt;1000, P730&lt;=5213),-36.304*LN(P730)+310.72, IF(P730&gt;5213, 10)))</f>
        <v>10</v>
      </c>
      <c r="BN730" s="0" t="n">
        <f aca="false">BF730^0.04*BG730^0.22*BH730^0.51*BI730^0.06*BM730^0.17</f>
        <v>54.8959311023466</v>
      </c>
      <c r="BO730" s="0" t="str">
        <f aca="false">IF(BN730&gt;=90, "Very Good", IF(BN730&gt;=80, "Good", IF(BN730&gt;=70, "Slightly Good", IF(BN730&gt;=60, "Average", IF(BN730&gt;=50, "Slightly Poor", IF(BN730&gt;=40, "Poor", "Very Poor"))))))</f>
        <v>Slightly Poor</v>
      </c>
      <c r="BP730" s="0" t="n">
        <f aca="false">IF(AJ730&lt;=1000, -6.942*LN(AJ730)+107.59, IF(AND(AJ730&gt;1000, AJ730&lt;=5213),-36.304*LN(AJ730)+310.72, IF(AJ730&gt;5213, 10)))</f>
        <v>45.2208470670737</v>
      </c>
      <c r="BQ730" s="0" t="n">
        <f aca="false">BF730^0.04*BG730^0.22*BH730^0.51*BI730^0.06*BP730^0.17</f>
        <v>70.9492376775483</v>
      </c>
      <c r="BR730" s="0" t="str">
        <f aca="false">IF(BQ730&gt;=90, "Very Good", IF(BQ730&gt;=80, "Good", IF(BQ730&gt;=70, "Slightly Good", IF(BQ730&gt;=60, "Average", IF(BQ730&gt;=50, "Slightly Poor", IF(BQ730&gt;=40, "Poor", "Very Poor"))))))</f>
        <v>Slightly Good</v>
      </c>
      <c r="BT730" s="0" t="n">
        <f aca="false">9.81*LN(AH730)+30.6</f>
        <v>51.121186445065</v>
      </c>
      <c r="BU730" s="0" t="str">
        <f aca="false">IF(BT730&lt;30, "Clean water", IF(AND(BT730&gt;=30, BT730&lt;40), "Hypolimia", IF(AND(BT730&gt;=40,BT730&lt;50), "Mesotrophic", IF(AND(BT730&gt;=50, BT730&lt;70), "Eutrophic", IF(BT730&gt;70,"Hypertrophic")))))</f>
        <v>Eutrophic</v>
      </c>
      <c r="BW730" s="0" t="str">
        <f aca="false">IF(G730/H730&gt;=1, "PLS CHECK", "")</f>
        <v/>
      </c>
      <c r="BX730" s="0" t="str">
        <f aca="false">IF(AC730/J730&gt;=1, "PLS CHECK", "")</f>
        <v/>
      </c>
      <c r="BY730" s="0" t="str">
        <f aca="false">IF(AE730/J730&gt;=1, "PLS CHECK", "")</f>
        <v/>
      </c>
      <c r="BZ730" s="0" t="str">
        <f aca="false">IF(AD730/J730&gt;=1, "PLS CHECK", "")</f>
        <v/>
      </c>
      <c r="CA730" s="0" t="str">
        <f aca="false">IF(AF730/K730&gt;=1, "PLS CHECK", "")</f>
        <v/>
      </c>
      <c r="CB730" s="0" t="str">
        <f aca="false">IF(AG730/K730&gt;=1, "PLS CHECK", "")</f>
        <v/>
      </c>
    </row>
    <row r="731" customFormat="false" ht="12.5" hidden="false" customHeight="false" outlineLevel="0" collapsed="false">
      <c r="A731" s="0" t="n">
        <v>728</v>
      </c>
      <c r="B731" s="15" t="s">
        <v>101</v>
      </c>
      <c r="C731" s="16" t="s">
        <v>102</v>
      </c>
      <c r="D731" s="0" t="s">
        <v>164</v>
      </c>
      <c r="E731" s="0" t="n">
        <v>8.4</v>
      </c>
      <c r="F731" s="0" t="n">
        <v>9.1</v>
      </c>
      <c r="G731" s="0" t="n">
        <v>1</v>
      </c>
      <c r="H731" s="0" t="n">
        <v>4.5</v>
      </c>
      <c r="I731" s="0" t="n">
        <v>12</v>
      </c>
      <c r="J731" s="0" t="n">
        <v>4.138</v>
      </c>
      <c r="K731" s="0" t="n">
        <v>0.057</v>
      </c>
      <c r="L731" s="0" t="n">
        <v>2.3</v>
      </c>
      <c r="M731" s="0" t="n">
        <v>11.8</v>
      </c>
      <c r="N731" s="0" t="n">
        <v>0</v>
      </c>
      <c r="O731" s="0" t="n">
        <v>298</v>
      </c>
      <c r="P731" s="0" t="n">
        <v>8700</v>
      </c>
      <c r="AC731" s="0" t="n">
        <v>4.109</v>
      </c>
      <c r="AD731" s="0" t="n">
        <v>0.247</v>
      </c>
      <c r="AE731" s="0" t="n">
        <v>3.709</v>
      </c>
      <c r="AF731" s="0" t="n">
        <v>0.046</v>
      </c>
      <c r="AG731" s="0" t="n">
        <v>0.043</v>
      </c>
      <c r="AH731" s="0" t="n">
        <v>11.1</v>
      </c>
      <c r="AJ731" s="0" t="n">
        <v>41</v>
      </c>
      <c r="BF731" s="0" t="n">
        <f aca="false">IF(E731&lt;11,-3.6797*E731^2+48.115*E731-53.83,280.92*EXP(-0.2027*E731))</f>
        <v>90.6963680000001</v>
      </c>
      <c r="BG731" s="0" t="n">
        <f aca="false">32.208*LN(F731)+21.438</f>
        <v>92.5621023107425</v>
      </c>
      <c r="BH731" s="0" t="n">
        <f aca="false">IF(G731&lt;=2, -10*G731+100, 88.958*EXP(-0.0755*G731))</f>
        <v>90</v>
      </c>
      <c r="BI731" s="0" t="n">
        <f aca="false">IF(I731&lt;=100, 0.0053*(I731)^2-1.0332*I731+100.76, 122.82*EXP(-0.0092*I731))</f>
        <v>89.1248</v>
      </c>
      <c r="BJ731" s="0" t="n">
        <f aca="false">IF(P731&lt;=1000, -6.942*LN(P731)+107.59, -36.304*LN(P731)+310.72)</f>
        <v>-18.5964267717477</v>
      </c>
      <c r="BK731" s="0" t="e">
        <f aca="false">BF731^0.04*BG731^0.22*BH731^0.51*BI731^0.06*BJ731^0.17</f>
        <v>#NUM!</v>
      </c>
      <c r="BL731" s="0" t="e">
        <f aca="false">IF(BK731&gt;=90, "Very Good", IF(BK731&gt;=80, "Good", IF(BK731&gt;=70, "Slightly Good", IF(BK731&gt;=60, "Average", IF(BK731&gt;=50, "Slightly Poor", IF(BK731&gt;=40, "Poor", "Very Poor"))))))</f>
        <v>#NUM!</v>
      </c>
      <c r="BM731" s="0" t="n">
        <f aca="false">IF(P731&lt;=1000, -6.942*LN(P731)+107.59, IF(AND(P731&gt;1000, P731&lt;=5213),-36.304*LN(P731)+310.72, IF(P731&gt;5213, 10)))</f>
        <v>10</v>
      </c>
      <c r="BN731" s="0" t="n">
        <f aca="false">BF731^0.04*BG731^0.22*BH731^0.51*BI731^0.06*BM731^0.17</f>
        <v>62.3135503204921</v>
      </c>
      <c r="BO731" s="0" t="str">
        <f aca="false">IF(BN731&gt;=90, "Very Good", IF(BN731&gt;=80, "Good", IF(BN731&gt;=70, "Slightly Good", IF(BN731&gt;=60, "Average", IF(BN731&gt;=50, "Slightly Poor", IF(BN731&gt;=40, "Poor", "Very Poor"))))))</f>
        <v>Average</v>
      </c>
      <c r="BP731" s="0" t="n">
        <f aca="false">IF(AJ731&lt;=1000, -6.942*LN(AJ731)+107.59, IF(AND(AJ731&gt;1000, AJ731&lt;=5213),-36.304*LN(AJ731)+310.72, IF(AJ731&gt;5213, 10)))</f>
        <v>81.8103827129387</v>
      </c>
      <c r="BQ731" s="0" t="n">
        <f aca="false">BF731^0.04*BG731^0.22*BH731^0.51*BI731^0.06*BP731^0.17</f>
        <v>89.0758403182318</v>
      </c>
      <c r="BR731" s="0" t="str">
        <f aca="false">IF(BQ731&gt;=90, "Very Good", IF(BQ731&gt;=80, "Good", IF(BQ731&gt;=70, "Slightly Good", IF(BQ731&gt;=60, "Average", IF(BQ731&gt;=50, "Slightly Poor", IF(BQ731&gt;=40, "Poor", "Very Poor"))))))</f>
        <v>Good</v>
      </c>
      <c r="BT731" s="0" t="n">
        <f aca="false">9.81*LN(AH731)+30.6</f>
        <v>54.2121315126024</v>
      </c>
      <c r="BU731" s="0" t="str">
        <f aca="false">IF(BT731&lt;30, "Clean water", IF(AND(BT731&gt;=30, BT731&lt;40), "Hypolimia", IF(AND(BT731&gt;=40,BT731&lt;50), "Mesotrophic", IF(AND(BT731&gt;=50, BT731&lt;70), "Eutrophic", IF(BT731&gt;70,"Hypertrophic")))))</f>
        <v>Eutrophic</v>
      </c>
      <c r="BW731" s="0" t="str">
        <f aca="false">IF(G731/H731&gt;=1, "PLS CHECK", "")</f>
        <v/>
      </c>
      <c r="BX731" s="0" t="str">
        <f aca="false">IF(AC731/J731&gt;=1, "PLS CHECK", "")</f>
        <v/>
      </c>
      <c r="BY731" s="0" t="str">
        <f aca="false">IF(AE731/J731&gt;=1, "PLS CHECK", "")</f>
        <v/>
      </c>
      <c r="BZ731" s="0" t="str">
        <f aca="false">IF(AD731/J731&gt;=1, "PLS CHECK", "")</f>
        <v/>
      </c>
      <c r="CA731" s="0" t="str">
        <f aca="false">IF(AF731/K731&gt;=1, "PLS CHECK", "")</f>
        <v/>
      </c>
      <c r="CB731" s="0" t="str">
        <f aca="false">IF(AG731/K731&gt;=1, "PLS CHECK", "")</f>
        <v/>
      </c>
    </row>
    <row r="732" customFormat="false" ht="12.5" hidden="false" customHeight="false" outlineLevel="0" collapsed="false">
      <c r="A732" s="0" t="n">
        <v>729</v>
      </c>
      <c r="B732" s="15" t="s">
        <v>103</v>
      </c>
      <c r="C732" s="16" t="s">
        <v>104</v>
      </c>
      <c r="D732" s="0" t="s">
        <v>164</v>
      </c>
      <c r="E732" s="0" t="n">
        <v>8</v>
      </c>
      <c r="F732" s="0" t="n">
        <v>11.6</v>
      </c>
      <c r="G732" s="0" t="n">
        <v>3.6</v>
      </c>
      <c r="H732" s="0" t="n">
        <v>3.7</v>
      </c>
      <c r="I732" s="0" t="n">
        <v>5.4</v>
      </c>
      <c r="J732" s="0" t="n">
        <v>6.624</v>
      </c>
      <c r="K732" s="37"/>
      <c r="L732" s="0" t="n">
        <v>1.6</v>
      </c>
      <c r="M732" s="0" t="n">
        <v>15.9</v>
      </c>
      <c r="N732" s="0" t="n">
        <v>0</v>
      </c>
      <c r="O732" s="0" t="n">
        <v>560</v>
      </c>
      <c r="P732" s="0" t="n">
        <v>6200</v>
      </c>
      <c r="AC732" s="0" t="n">
        <v>6.514</v>
      </c>
      <c r="AD732" s="37"/>
      <c r="AE732" s="0" t="n">
        <v>6.007</v>
      </c>
      <c r="AF732" s="37"/>
      <c r="AG732" s="0" t="n">
        <v>0.003</v>
      </c>
      <c r="AH732" s="0" t="n">
        <v>13.8</v>
      </c>
      <c r="AJ732" s="0" t="n">
        <v>340</v>
      </c>
      <c r="BF732" s="0" t="n">
        <f aca="false">IF(E732&lt;11,-3.6797*E732^2+48.115*E732-53.83,280.92*EXP(-0.2027*E732))</f>
        <v>95.5892</v>
      </c>
      <c r="BG732" s="0" t="n">
        <f aca="false">32.208*LN(F732)+21.438</f>
        <v>100.379972200002</v>
      </c>
      <c r="BH732" s="0" t="n">
        <f aca="false">IF(G732&lt;=2, -10*G732+100, 88.958*EXP(-0.0755*G732))</f>
        <v>67.7865873198524</v>
      </c>
      <c r="BI732" s="0" t="n">
        <f aca="false">IF(I732&lt;=100, 0.0053*(I732)^2-1.0332*I732+100.76, 122.82*EXP(-0.0092*I732))</f>
        <v>95.335268</v>
      </c>
      <c r="BJ732" s="0" t="n">
        <f aca="false">IF(P732&lt;=1000, -6.942*LN(P732)+107.59, -36.304*LN(P732)+310.72)</f>
        <v>-6.29758514678866</v>
      </c>
      <c r="BK732" s="0" t="e">
        <f aca="false">BF732^0.04*BG732^0.22*BH732^0.51*BI732^0.06*BJ732^0.17</f>
        <v>#NUM!</v>
      </c>
      <c r="BL732" s="0" t="e">
        <f aca="false">IF(BK732&gt;=90, "Very Good", IF(BK732&gt;=80, "Good", IF(BK732&gt;=70, "Slightly Good", IF(BK732&gt;=60, "Average", IF(BK732&gt;=50, "Slightly Poor", IF(BK732&gt;=40, "Poor", "Very Poor"))))))</f>
        <v>#NUM!</v>
      </c>
      <c r="BM732" s="0" t="n">
        <f aca="false">IF(P732&lt;=1000, -6.942*LN(P732)+107.59, IF(AND(P732&gt;1000, P732&lt;=5213),-36.304*LN(P732)+310.72, IF(P732&gt;5213, 10)))</f>
        <v>10</v>
      </c>
      <c r="BN732" s="0" t="n">
        <f aca="false">BF732^0.04*BG732^0.22*BH732^0.51*BI732^0.06*BM732^0.17</f>
        <v>55.2353673881966</v>
      </c>
      <c r="BO732" s="0" t="str">
        <f aca="false">IF(BN732&gt;=90, "Very Good", IF(BN732&gt;=80, "Good", IF(BN732&gt;=70, "Slightly Good", IF(BN732&gt;=60, "Average", IF(BN732&gt;=50, "Slightly Poor", IF(BN732&gt;=40, "Poor", "Very Poor"))))))</f>
        <v>Slightly Poor</v>
      </c>
      <c r="BP732" s="0" t="n">
        <f aca="false">IF(AJ732&lt;=1000, -6.942*LN(AJ732)+107.59, IF(AND(AJ732&gt;1000, AJ732&lt;=5213),-36.304*LN(AJ732)+310.72, IF(AJ732&gt;5213, 10)))</f>
        <v>67.1254595225499</v>
      </c>
      <c r="BQ732" s="0" t="n">
        <f aca="false">BF732^0.04*BG732^0.22*BH732^0.51*BI732^0.06*BP732^0.17</f>
        <v>76.3463155870033</v>
      </c>
      <c r="BR732" s="0" t="str">
        <f aca="false">IF(BQ732&gt;=90, "Very Good", IF(BQ732&gt;=80, "Good", IF(BQ732&gt;=70, "Slightly Good", IF(BQ732&gt;=60, "Average", IF(BQ732&gt;=50, "Slightly Poor", IF(BQ732&gt;=40, "Poor", "Very Poor"))))))</f>
        <v>Slightly Good</v>
      </c>
      <c r="BT732" s="0" t="n">
        <f aca="false">9.81*LN(AH732)+30.6</f>
        <v>56.3479988891206</v>
      </c>
      <c r="BU732" s="0" t="str">
        <f aca="false">IF(BT732&lt;30, "Clean water", IF(AND(BT732&gt;=30, BT732&lt;40), "Hypolimia", IF(AND(BT732&gt;=40,BT732&lt;50), "Mesotrophic", IF(AND(BT732&gt;=50, BT732&lt;70), "Eutrophic", IF(BT732&gt;70,"Hypertrophic")))))</f>
        <v>Eutrophic</v>
      </c>
      <c r="BW732" s="0" t="str">
        <f aca="false">IF(G732/H732&gt;=1, "PLS CHECK", "")</f>
        <v/>
      </c>
      <c r="BX732" s="0" t="str">
        <f aca="false">IF(AC732/J732&gt;=1, "PLS CHECK", "")</f>
        <v/>
      </c>
      <c r="BY732" s="0" t="str">
        <f aca="false">IF(AE732/J732&gt;=1, "PLS CHECK", "")</f>
        <v/>
      </c>
      <c r="BZ732" s="0" t="str">
        <f aca="false">IF(AD732/J732&gt;=1, "PLS CHECK", "")</f>
        <v/>
      </c>
      <c r="CA732" s="0" t="e">
        <f aca="false">IF(AF732/K732&gt;=1, "PLS CHECK", "")</f>
        <v>#DIV/0!</v>
      </c>
      <c r="CB732" s="0" t="e">
        <f aca="false">IF(AG732/K732&gt;=1, "PLS CHECK", "")</f>
        <v>#DIV/0!</v>
      </c>
    </row>
    <row r="733" customFormat="false" ht="12.5" hidden="false" customHeight="false" outlineLevel="0" collapsed="false">
      <c r="A733" s="0" t="n">
        <v>730</v>
      </c>
      <c r="B733" s="15" t="s">
        <v>105</v>
      </c>
      <c r="C733" s="16" t="s">
        <v>106</v>
      </c>
      <c r="D733" s="0" t="s">
        <v>164</v>
      </c>
      <c r="E733" s="0" t="n">
        <v>7.9</v>
      </c>
      <c r="F733" s="0" t="n">
        <v>12.1</v>
      </c>
      <c r="G733" s="37"/>
      <c r="H733" s="0" t="n">
        <v>3.4</v>
      </c>
      <c r="I733" s="0" t="n">
        <v>4.4</v>
      </c>
      <c r="J733" s="37"/>
      <c r="K733" s="0" t="n">
        <v>0.02</v>
      </c>
      <c r="L733" s="0" t="n">
        <v>1.7</v>
      </c>
      <c r="M733" s="0" t="n">
        <v>11.4</v>
      </c>
      <c r="N733" s="0" t="n">
        <v>0</v>
      </c>
      <c r="O733" s="0" t="n">
        <v>204</v>
      </c>
      <c r="P733" s="0" t="n">
        <v>5500</v>
      </c>
      <c r="AC733" s="0" t="n">
        <v>2.023</v>
      </c>
      <c r="AD733" s="0" t="n">
        <v>0.023</v>
      </c>
      <c r="AE733" s="0" t="n">
        <v>1.848</v>
      </c>
      <c r="AF733" s="0" t="n">
        <v>0.012</v>
      </c>
      <c r="AG733" s="0" t="n">
        <v>0.001</v>
      </c>
      <c r="AH733" s="0" t="n">
        <v>10.8</v>
      </c>
      <c r="AJ733" s="0" t="n">
        <v>87</v>
      </c>
      <c r="BF733" s="0" t="n">
        <f aca="false">IF(E733&lt;11,-3.6797*E733^2+48.115*E733-53.83,280.92*EXP(-0.2027*E733))</f>
        <v>96.6284230000001</v>
      </c>
      <c r="BG733" s="0" t="n">
        <f aca="false">32.208*LN(F733)+21.438</f>
        <v>101.739161217428</v>
      </c>
      <c r="BH733" s="0" t="n">
        <f aca="false">IF(G733&lt;=2, -10*G733+100, 88.958*EXP(-0.0755*G733))</f>
        <v>100</v>
      </c>
      <c r="BI733" s="0" t="n">
        <f aca="false">IF(I733&lt;=100, 0.0053*(I733)^2-1.0332*I733+100.76, 122.82*EXP(-0.0092*I733))</f>
        <v>96.316528</v>
      </c>
      <c r="BJ733" s="0" t="n">
        <f aca="false">IF(P733&lt;=1000, -6.942*LN(P733)+107.59, -36.304*LN(P733)+310.72)</f>
        <v>-1.94832238879127</v>
      </c>
      <c r="BK733" s="0" t="e">
        <f aca="false">BF733^0.04*BG733^0.22*BH733^0.51*BI733^0.06*BJ733^0.17</f>
        <v>#NUM!</v>
      </c>
      <c r="BL733" s="0" t="e">
        <f aca="false">IF(BK733&gt;=90, "Very Good", IF(BK733&gt;=80, "Good", IF(BK733&gt;=70, "Slightly Good", IF(BK733&gt;=60, "Average", IF(BK733&gt;=50, "Slightly Poor", IF(BK733&gt;=40, "Poor", "Very Poor"))))))</f>
        <v>#NUM!</v>
      </c>
      <c r="BM733" s="0" t="n">
        <f aca="false">IF(P733&lt;=1000, -6.942*LN(P733)+107.59, IF(AND(P733&gt;1000, P733&lt;=5213),-36.304*LN(P733)+310.72, IF(P733&gt;5213, 10)))</f>
        <v>10</v>
      </c>
      <c r="BN733" s="0" t="n">
        <f aca="false">BF733^0.04*BG733^0.22*BH733^0.51*BI733^0.06*BM733^0.17</f>
        <v>67.6197620875665</v>
      </c>
      <c r="BO733" s="0" t="str">
        <f aca="false">IF(BN733&gt;=90, "Very Good", IF(BN733&gt;=80, "Good", IF(BN733&gt;=70, "Slightly Good", IF(BN733&gt;=60, "Average", IF(BN733&gt;=50, "Slightly Poor", IF(BN733&gt;=40, "Poor", "Very Poor"))))))</f>
        <v>Average</v>
      </c>
      <c r="BP733" s="0" t="n">
        <f aca="false">IF(AJ733&lt;=1000, -6.942*LN(AJ733)+107.59, IF(AND(AJ733&gt;1000, AJ733&lt;=5213),-36.304*LN(AJ733)+310.72, IF(AJ733&gt;5213, 10)))</f>
        <v>76.5876658402999</v>
      </c>
      <c r="BQ733" s="0" t="n">
        <f aca="false">BF733^0.04*BG733^0.22*BH733^0.51*BI733^0.06*BP733^0.17</f>
        <v>95.5829962240128</v>
      </c>
      <c r="BR733" s="0" t="str">
        <f aca="false">IF(BQ733&gt;=90, "Very Good", IF(BQ733&gt;=80, "Good", IF(BQ733&gt;=70, "Slightly Good", IF(BQ733&gt;=60, "Average", IF(BQ733&gt;=50, "Slightly Poor", IF(BQ733&gt;=40, "Poor", "Very Poor"))))))</f>
        <v>Very Good</v>
      </c>
      <c r="BT733" s="0" t="n">
        <f aca="false">9.81*LN(AH733)+30.6</f>
        <v>53.943347575817</v>
      </c>
      <c r="BU733" s="0" t="str">
        <f aca="false">IF(BT733&lt;30, "Clean water", IF(AND(BT733&gt;=30, BT733&lt;40), "Hypolimia", IF(AND(BT733&gt;=40,BT733&lt;50), "Mesotrophic", IF(AND(BT733&gt;=50, BT733&lt;70), "Eutrophic", IF(BT733&gt;70,"Hypertrophic")))))</f>
        <v>Eutrophic</v>
      </c>
      <c r="BW733" s="0" t="str">
        <f aca="false">IF(G733/H733&gt;=1, "PLS CHECK", "")</f>
        <v/>
      </c>
      <c r="BX733" s="0" t="e">
        <f aca="false">IF(AC733/J733&gt;=1, "PLS CHECK", "")</f>
        <v>#DIV/0!</v>
      </c>
      <c r="BY733" s="0" t="e">
        <f aca="false">IF(AE733/J733&gt;=1, "PLS CHECK", "")</f>
        <v>#DIV/0!</v>
      </c>
      <c r="BZ733" s="0" t="e">
        <f aca="false">IF(AD733/J733&gt;=1, "PLS CHECK", "")</f>
        <v>#DIV/0!</v>
      </c>
      <c r="CA733" s="0" t="str">
        <f aca="false">IF(AF733/K733&gt;=1, "PLS CHECK", "")</f>
        <v/>
      </c>
      <c r="CB733" s="0" t="str">
        <f aca="false">IF(AG733/K733&gt;=1, "PLS CHECK", "")</f>
        <v/>
      </c>
    </row>
    <row r="734" customFormat="false" ht="12.5" hidden="false" customHeight="false" outlineLevel="0" collapsed="false">
      <c r="A734" s="0" t="n">
        <v>731</v>
      </c>
      <c r="B734" s="15" t="s">
        <v>107</v>
      </c>
      <c r="C734" s="16" t="s">
        <v>108</v>
      </c>
      <c r="D734" s="0" t="s">
        <v>164</v>
      </c>
      <c r="E734" s="0" t="n">
        <v>7.5</v>
      </c>
      <c r="F734" s="0" t="n">
        <v>10.7</v>
      </c>
      <c r="G734" s="0" t="n">
        <v>2.6</v>
      </c>
      <c r="H734" s="37"/>
      <c r="I734" s="37"/>
      <c r="J734" s="0" t="n">
        <v>6.652</v>
      </c>
      <c r="K734" s="0" t="n">
        <v>0.033</v>
      </c>
      <c r="L734" s="37"/>
      <c r="M734" s="0" t="n">
        <v>16.7</v>
      </c>
      <c r="N734" s="0" t="n">
        <v>0</v>
      </c>
      <c r="O734" s="0" t="n">
        <v>613</v>
      </c>
      <c r="P734" s="0" t="n">
        <v>2300</v>
      </c>
      <c r="AC734" s="0" t="n">
        <v>6.143</v>
      </c>
      <c r="AD734" s="37"/>
      <c r="AE734" s="0" t="n">
        <v>5.615</v>
      </c>
      <c r="AF734" s="0" t="n">
        <v>0.028</v>
      </c>
      <c r="AG734" s="0" t="n">
        <v>0.028</v>
      </c>
      <c r="AH734" s="0" t="n">
        <v>1.6</v>
      </c>
      <c r="AJ734" s="0" t="n">
        <v>1200</v>
      </c>
      <c r="BF734" s="0" t="n">
        <f aca="false">IF(E734&lt;11,-3.6797*E734^2+48.115*E734-53.83,280.92*EXP(-0.2027*E734))</f>
        <v>100.049375</v>
      </c>
      <c r="BG734" s="0" t="n">
        <f aca="false">32.208*LN(F734)+21.438</f>
        <v>97.7788104251968</v>
      </c>
      <c r="BH734" s="0" t="n">
        <f aca="false">IF(G734&lt;=2, -10*G734+100, 88.958*EXP(-0.0755*G734))</f>
        <v>73.1026302934667</v>
      </c>
      <c r="BI734" s="0" t="n">
        <f aca="false">IF(I734&lt;=100, 0.0053*(I734)^2-1.0332*I734+100.76, 122.82*EXP(-0.0092*I734))</f>
        <v>100.76</v>
      </c>
      <c r="BJ734" s="0" t="n">
        <f aca="false">IF(P734&lt;=1000, -6.942*LN(P734)+107.59, -36.304*LN(P734)+310.72)</f>
        <v>29.7029195527965</v>
      </c>
      <c r="BK734" s="0" t="n">
        <f aca="false">BF734^0.04*BG734^0.22*BH734^0.51*BI734^0.06*BJ734^0.17</f>
        <v>69.0305597544197</v>
      </c>
      <c r="BL734" s="0" t="str">
        <f aca="false">IF(BK734&gt;=90, "Very Good", IF(BK734&gt;=80, "Good", IF(BK734&gt;=70, "Slightly Good", IF(BK734&gt;=60, "Average", IF(BK734&gt;=50, "Slightly Poor", IF(BK734&gt;=40, "Poor", "Very Poor"))))))</f>
        <v>Average</v>
      </c>
      <c r="BM734" s="0" t="n">
        <f aca="false">IF(P734&lt;=1000, -6.942*LN(P734)+107.59, IF(AND(P734&gt;1000, P734&lt;=5213),-36.304*LN(P734)+310.72, IF(P734&gt;5213, 10)))</f>
        <v>29.7029195527965</v>
      </c>
      <c r="BN734" s="0" t="n">
        <f aca="false">BF734^0.04*BG734^0.22*BH734^0.51*BI734^0.06*BM734^0.17</f>
        <v>69.0305597544197</v>
      </c>
      <c r="BO734" s="0" t="str">
        <f aca="false">IF(BN734&gt;=90, "Very Good", IF(BN734&gt;=80, "Good", IF(BN734&gt;=70, "Slightly Good", IF(BN734&gt;=60, "Average", IF(BN734&gt;=50, "Slightly Poor", IF(BN734&gt;=40, "Poor", "Very Poor"))))))</f>
        <v>Average</v>
      </c>
      <c r="BP734" s="0" t="n">
        <f aca="false">IF(AJ734&lt;=1000, -6.942*LN(AJ734)+107.59, IF(AND(AJ734&gt;1000, AJ734&lt;=5213),-36.304*LN(AJ734)+310.72, IF(AJ734&gt;5213, 10)))</f>
        <v>53.3218505539848</v>
      </c>
      <c r="BQ734" s="0" t="n">
        <f aca="false">BF734^0.04*BG734^0.22*BH734^0.51*BI734^0.06*BP734^0.17</f>
        <v>76.2499261944148</v>
      </c>
      <c r="BR734" s="0" t="str">
        <f aca="false">IF(BQ734&gt;=90, "Very Good", IF(BQ734&gt;=80, "Good", IF(BQ734&gt;=70, "Slightly Good", IF(BQ734&gt;=60, "Average", IF(BQ734&gt;=50, "Slightly Poor", IF(BQ734&gt;=40, "Poor", "Very Poor"))))))</f>
        <v>Slightly Good</v>
      </c>
      <c r="BT734" s="0" t="n">
        <f aca="false">9.81*LN(AH734)+30.6</f>
        <v>35.2107356029007</v>
      </c>
      <c r="BU734" s="0" t="str">
        <f aca="false">IF(BT734&lt;30, "Clean water", IF(AND(BT734&gt;=30, BT734&lt;40), "Hypolimia", IF(AND(BT734&gt;=40,BT734&lt;50), "Mesotrophic", IF(AND(BT734&gt;=50, BT734&lt;70), "Eutrophic", IF(BT734&gt;70,"Hypertrophic")))))</f>
        <v>Hypolimia</v>
      </c>
      <c r="BW734" s="0" t="e">
        <f aca="false">IF(G734/H734&gt;=1, "PLS CHECK", "")</f>
        <v>#DIV/0!</v>
      </c>
      <c r="BX734" s="0" t="str">
        <f aca="false">IF(AC734/J734&gt;=1, "PLS CHECK", "")</f>
        <v/>
      </c>
      <c r="BY734" s="0" t="str">
        <f aca="false">IF(AE734/J734&gt;=1, "PLS CHECK", "")</f>
        <v/>
      </c>
      <c r="BZ734" s="0" t="str">
        <f aca="false">IF(AD734/J734&gt;=1, "PLS CHECK", "")</f>
        <v/>
      </c>
      <c r="CA734" s="0" t="str">
        <f aca="false">IF(AF734/K734&gt;=1, "PLS CHECK", "")</f>
        <v/>
      </c>
      <c r="CB734" s="0" t="str">
        <f aca="false">IF(AG734/K734&gt;=1, "PLS CHECK", "")</f>
        <v/>
      </c>
    </row>
    <row r="735" customFormat="false" ht="12.5" hidden="false" customHeight="false" outlineLevel="0" collapsed="false">
      <c r="A735" s="0" t="n">
        <v>732</v>
      </c>
      <c r="B735" s="15" t="s">
        <v>109</v>
      </c>
      <c r="C735" s="16" t="s">
        <v>110</v>
      </c>
      <c r="D735" s="0" t="s">
        <v>164</v>
      </c>
      <c r="E735" s="0" t="n">
        <v>8.1</v>
      </c>
      <c r="F735" s="0" t="n">
        <v>11.2</v>
      </c>
      <c r="G735" s="0" t="n">
        <v>2.5</v>
      </c>
      <c r="H735" s="0" t="n">
        <v>6.6</v>
      </c>
      <c r="I735" s="0" t="n">
        <v>7.6</v>
      </c>
      <c r="J735" s="37"/>
      <c r="K735" s="37"/>
      <c r="L735" s="0" t="n">
        <v>3.7</v>
      </c>
      <c r="M735" s="0" t="n">
        <v>12.8</v>
      </c>
      <c r="O735" s="0" t="n">
        <v>542</v>
      </c>
      <c r="AC735" s="37"/>
      <c r="AD735" s="0" t="n">
        <v>0.625</v>
      </c>
      <c r="AE735" s="37"/>
      <c r="AF735" s="37"/>
      <c r="AG735" s="37"/>
      <c r="BD735" s="0" t="n">
        <v>2.106</v>
      </c>
      <c r="BF735" s="0" t="n">
        <f aca="false">IF(E735&lt;11,-3.6797*E735^2+48.115*E735-53.83,280.92*EXP(-0.2027*E735))</f>
        <v>94.476383</v>
      </c>
      <c r="BG735" s="0" t="n">
        <f aca="false">32.208*LN(F735)+21.438</f>
        <v>99.2497509715202</v>
      </c>
      <c r="BH735" s="0" t="n">
        <f aca="false">IF(G735&lt;=2, -10*G735+100, 88.958*EXP(-0.0755*G735))</f>
        <v>73.6566439219523</v>
      </c>
      <c r="BI735" s="0" t="n">
        <f aca="false">IF(I735&lt;=100, 0.0053*(I735)^2-1.0332*I735+100.76, 122.82*EXP(-0.0092*I735))</f>
        <v>93.213808</v>
      </c>
      <c r="BJ735" s="0" t="e">
        <f aca="false">IF(P735&lt;=1000, -6.942*LN(P735)+107.59, -36.304*LN(P735)+310.72)</f>
        <v>#VALUE!</v>
      </c>
      <c r="BK735" s="0" t="e">
        <f aca="false">BF735^0.04*BG735^0.22*BH735^0.51*BI735^0.06*BJ735^0.17</f>
        <v>#VALUE!</v>
      </c>
      <c r="BL735" s="0" t="e">
        <f aca="false">IF(BK735&gt;=90, "Very Good", IF(BK735&gt;=80, "Good", IF(BK735&gt;=70, "Slightly Good", IF(BK735&gt;=60, "Average", IF(BK735&gt;=50, "Slightly Poor", IF(BK735&gt;=40, "Poor", "Very Poor"))))))</f>
        <v>#VALUE!</v>
      </c>
      <c r="BM735" s="0" t="e">
        <f aca="false">IF(P735&lt;=1000, -6.942*LN(P735)+107.59, IF(AND(P735&gt;1000, P735&lt;=5213),-36.304*LN(P735)+310.72, IF(P735&gt;5213, 10)))</f>
        <v>#VALUE!</v>
      </c>
      <c r="BN735" s="0" t="e">
        <f aca="false">BF735^0.04*BG735^0.22*BH735^0.51*BI735^0.06*BM735^0.17</f>
        <v>#VALUE!</v>
      </c>
      <c r="BO735" s="0" t="e">
        <f aca="false">IF(BN735&gt;=90, "Very Good", IF(BN735&gt;=80, "Good", IF(BN735&gt;=70, "Slightly Good", IF(BN735&gt;=60, "Average", IF(BN735&gt;=50, "Slightly Poor", IF(BN735&gt;=40, "Poor", "Very Poor"))))))</f>
        <v>#VALUE!</v>
      </c>
      <c r="BP735" s="0" t="e">
        <f aca="false">IF(AJ735&lt;=1000, -6.942*LN(AJ735)+107.59, IF(AND(AJ735&gt;1000, AJ735&lt;=5213),-36.304*LN(AJ735)+310.72, IF(AJ735&gt;5213, 10)))</f>
        <v>#VALUE!</v>
      </c>
      <c r="BQ735" s="0" t="e">
        <f aca="false">BF735^0.04*BG735^0.22*BH735^0.51*BI735^0.06*BP735^0.17</f>
        <v>#VALUE!</v>
      </c>
      <c r="BR735" s="0" t="e">
        <f aca="false">IF(BQ735&gt;=90, "Very Good", IF(BQ735&gt;=80, "Good", IF(BQ735&gt;=70, "Slightly Good", IF(BQ735&gt;=60, "Average", IF(BQ735&gt;=50, "Slightly Poor", IF(BQ735&gt;=40, "Poor", "Very Poor"))))))</f>
        <v>#VALUE!</v>
      </c>
      <c r="BT735" s="0" t="e">
        <f aca="false">9.81*LN(AH735)+30.6</f>
        <v>#VALUE!</v>
      </c>
      <c r="BU735" s="0" t="e">
        <f aca="false">IF(BT735&lt;30, "Clean water", IF(AND(BT735&gt;=30, BT735&lt;40), "Hypolimia", IF(AND(BT735&gt;=40,BT735&lt;50), "Mesotrophic", IF(AND(BT735&gt;=50, BT735&lt;70), "Eutrophic", IF(BT735&gt;70,"Hypertrophic")))))</f>
        <v>#VALUE!</v>
      </c>
      <c r="BW735" s="0" t="str">
        <f aca="false">IF(G735/H735&gt;=1, "PLS CHECK", "")</f>
        <v/>
      </c>
      <c r="BX735" s="0" t="e">
        <f aca="false">IF(AC735/J735&gt;=1, "PLS CHECK", "")</f>
        <v>#DIV/0!</v>
      </c>
      <c r="BY735" s="0" t="e">
        <f aca="false">IF(AE735/J735&gt;=1, "PLS CHECK", "")</f>
        <v>#DIV/0!</v>
      </c>
      <c r="BZ735" s="0" t="e">
        <f aca="false">IF(AD735/J735&gt;=1, "PLS CHECK", "")</f>
        <v>#DIV/0!</v>
      </c>
      <c r="CA735" s="0" t="e">
        <f aca="false">IF(AF735/K735&gt;=1, "PLS CHECK", "")</f>
        <v>#DIV/0!</v>
      </c>
      <c r="CB735" s="0" t="e">
        <f aca="false">IF(AG735/K735&gt;=1, "PLS CHECK", "")</f>
        <v>#DIV/0!</v>
      </c>
    </row>
    <row r="736" customFormat="false" ht="12.5" hidden="false" customHeight="false" outlineLevel="0" collapsed="false">
      <c r="A736" s="0" t="n">
        <v>733</v>
      </c>
      <c r="B736" s="15" t="s">
        <v>111</v>
      </c>
      <c r="C736" s="16" t="s">
        <v>112</v>
      </c>
      <c r="D736" s="0" t="s">
        <v>164</v>
      </c>
      <c r="E736" s="37"/>
      <c r="F736" s="0" t="n">
        <v>7.7</v>
      </c>
      <c r="G736" s="0" t="n">
        <v>3.9</v>
      </c>
      <c r="H736" s="0" t="n">
        <v>5</v>
      </c>
      <c r="I736" s="0" t="n">
        <v>12.8</v>
      </c>
      <c r="J736" s="0" t="n">
        <v>9.798</v>
      </c>
      <c r="K736" s="0" t="n">
        <v>0.076</v>
      </c>
      <c r="L736" s="0" t="n">
        <v>2.7</v>
      </c>
      <c r="M736" s="0" t="n">
        <v>20.4</v>
      </c>
      <c r="N736" s="0" t="n">
        <v>0</v>
      </c>
      <c r="O736" s="0" t="n">
        <v>495</v>
      </c>
      <c r="P736" s="37"/>
      <c r="AC736" s="0" t="n">
        <v>9.34</v>
      </c>
      <c r="AD736" s="0" t="n">
        <v>0.076</v>
      </c>
      <c r="AE736" s="37"/>
      <c r="AF736" s="0" t="n">
        <v>0.069</v>
      </c>
      <c r="AG736" s="0" t="n">
        <v>0.061</v>
      </c>
      <c r="AH736" s="0" t="n">
        <v>11.9</v>
      </c>
      <c r="AJ736" s="37"/>
      <c r="BF736" s="0" t="n">
        <f aca="false">IF(E736&lt;11,-3.6797*E736^2+48.115*E736-53.83,280.92*EXP(-0.2027*E736))</f>
        <v>-53.83</v>
      </c>
      <c r="BG736" s="0" t="n">
        <f aca="false">32.208*LN(F736)+21.438</f>
        <v>87.1816243519112</v>
      </c>
      <c r="BH736" s="0" t="n">
        <f aca="false">IF(G736&lt;=2, -10*G736+100, 88.958*EXP(-0.0755*G736))</f>
        <v>66.2684785997522</v>
      </c>
      <c r="BI736" s="0" t="n">
        <f aca="false">IF(I736&lt;=100, 0.0053*(I736)^2-1.0332*I736+100.76, 122.82*EXP(-0.0092*I736))</f>
        <v>88.403392</v>
      </c>
      <c r="BJ736" s="0" t="e">
        <f aca="false">IF(P736&lt;=1000, -6.942*LN(P736)+107.59, -36.304*LN(P736)+310.72)</f>
        <v>#VALUE!</v>
      </c>
      <c r="BK736" s="0" t="e">
        <f aca="false">BF736^0.04*BG736^0.22*BH736^0.51*BI736^0.06*BJ736^0.17</f>
        <v>#VALUE!</v>
      </c>
      <c r="BL736" s="0" t="e">
        <f aca="false">IF(BK736&gt;=90, "Very Good", IF(BK736&gt;=80, "Good", IF(BK736&gt;=70, "Slightly Good", IF(BK736&gt;=60, "Average", IF(BK736&gt;=50, "Slightly Poor", IF(BK736&gt;=40, "Poor", "Very Poor"))))))</f>
        <v>#VALUE!</v>
      </c>
      <c r="BM736" s="0" t="e">
        <f aca="false">IF(P736&lt;=1000, -6.942*LN(P736)+107.59, IF(AND(P736&gt;1000, P736&lt;=5213),-36.304*LN(P736)+310.72, IF(P736&gt;5213, 10)))</f>
        <v>#VALUE!</v>
      </c>
      <c r="BN736" s="0" t="e">
        <f aca="false">BF736^0.04*BG736^0.22*BH736^0.51*BI736^0.06*BM736^0.17</f>
        <v>#VALUE!</v>
      </c>
      <c r="BO736" s="0" t="e">
        <f aca="false">IF(BN736&gt;=90, "Very Good", IF(BN736&gt;=80, "Good", IF(BN736&gt;=70, "Slightly Good", IF(BN736&gt;=60, "Average", IF(BN736&gt;=50, "Slightly Poor", IF(BN736&gt;=40, "Poor", "Very Poor"))))))</f>
        <v>#VALUE!</v>
      </c>
      <c r="BP736" s="0" t="e">
        <f aca="false">IF(AJ736&lt;=1000, -6.942*LN(AJ736)+107.59, IF(AND(AJ736&gt;1000, AJ736&lt;=5213),-36.304*LN(AJ736)+310.72, IF(AJ736&gt;5213, 10)))</f>
        <v>#VALUE!</v>
      </c>
      <c r="BQ736" s="0" t="e">
        <f aca="false">BF736^0.04*BG736^0.22*BH736^0.51*BI736^0.06*BP736^0.17</f>
        <v>#VALUE!</v>
      </c>
      <c r="BR736" s="0" t="e">
        <f aca="false">IF(BQ736&gt;=90, "Very Good", IF(BQ736&gt;=80, "Good", IF(BQ736&gt;=70, "Slightly Good", IF(BQ736&gt;=60, "Average", IF(BQ736&gt;=50, "Slightly Poor", IF(BQ736&gt;=40, "Poor", "Very Poor"))))))</f>
        <v>#VALUE!</v>
      </c>
      <c r="BT736" s="0" t="n">
        <f aca="false">9.81*LN(AH736)+30.6</f>
        <v>54.8948417051525</v>
      </c>
      <c r="BU736" s="0" t="str">
        <f aca="false">IF(BT736&lt;30, "Clean water", IF(AND(BT736&gt;=30, BT736&lt;40), "Hypolimia", IF(AND(BT736&gt;=40,BT736&lt;50), "Mesotrophic", IF(AND(BT736&gt;=50, BT736&lt;70), "Eutrophic", IF(BT736&gt;70,"Hypertrophic")))))</f>
        <v>Eutrophic</v>
      </c>
      <c r="BW736" s="0" t="str">
        <f aca="false">IF(G736/H736&gt;=1, "PLS CHECK", "")</f>
        <v/>
      </c>
      <c r="BX736" s="0" t="str">
        <f aca="false">IF(AC736/J736&gt;=1, "PLS CHECK", "")</f>
        <v/>
      </c>
      <c r="BY736" s="0" t="str">
        <f aca="false">IF(AE736/J736&gt;=1, "PLS CHECK", "")</f>
        <v/>
      </c>
      <c r="BZ736" s="0" t="str">
        <f aca="false">IF(AD736/J736&gt;=1, "PLS CHECK", "")</f>
        <v/>
      </c>
      <c r="CA736" s="0" t="str">
        <f aca="false">IF(AF736/K736&gt;=1, "PLS CHECK", "")</f>
        <v/>
      </c>
      <c r="CB736" s="0" t="str">
        <f aca="false">IF(AG736/K736&gt;=1, "PLS CHECK", "")</f>
        <v/>
      </c>
    </row>
    <row r="737" customFormat="false" ht="12.5" hidden="false" customHeight="false" outlineLevel="0" collapsed="false">
      <c r="A737" s="0" t="n">
        <v>734</v>
      </c>
      <c r="B737" s="15" t="s">
        <v>113</v>
      </c>
      <c r="C737" s="16" t="s">
        <v>114</v>
      </c>
      <c r="D737" s="0" t="s">
        <v>164</v>
      </c>
      <c r="E737" s="0" t="n">
        <v>7.6</v>
      </c>
      <c r="F737" s="0" t="n">
        <v>9.7</v>
      </c>
      <c r="G737" s="37"/>
      <c r="H737" s="0" t="n">
        <v>3</v>
      </c>
      <c r="I737" s="0" t="n">
        <v>6.2</v>
      </c>
      <c r="J737" s="0" t="n">
        <v>8.213</v>
      </c>
      <c r="K737" s="0" t="n">
        <v>0.026</v>
      </c>
      <c r="L737" s="0" t="n">
        <v>2.4</v>
      </c>
      <c r="M737" s="0" t="n">
        <v>16.2</v>
      </c>
      <c r="N737" s="0" t="n">
        <v>0</v>
      </c>
      <c r="O737" s="0" t="n">
        <v>522</v>
      </c>
      <c r="P737" s="0" t="n">
        <v>8000</v>
      </c>
      <c r="AC737" s="0" t="n">
        <v>7.515</v>
      </c>
      <c r="AD737" s="0" t="n">
        <v>0.04</v>
      </c>
      <c r="AE737" s="37"/>
      <c r="AF737" s="0" t="n">
        <v>0.02</v>
      </c>
      <c r="AG737" s="0" t="n">
        <v>0.017</v>
      </c>
      <c r="AH737" s="0" t="n">
        <v>9.8</v>
      </c>
      <c r="AJ737" s="0" t="n">
        <v>1200</v>
      </c>
      <c r="BF737" s="0" t="n">
        <f aca="false">IF(E737&lt;11,-3.6797*E737^2+48.115*E737-53.83,280.92*EXP(-0.2027*E737))</f>
        <v>99.304528</v>
      </c>
      <c r="BG737" s="0" t="n">
        <f aca="false">32.208*LN(F737)+21.438</f>
        <v>94.6186305204847</v>
      </c>
      <c r="BH737" s="0" t="n">
        <f aca="false">IF(G737&lt;=2, -10*G737+100, 88.958*EXP(-0.0755*G737))</f>
        <v>100</v>
      </c>
      <c r="BI737" s="0" t="n">
        <f aca="false">IF(I737&lt;=100, 0.0053*(I737)^2-1.0332*I737+100.76, 122.82*EXP(-0.0092*I737))</f>
        <v>94.557892</v>
      </c>
      <c r="BJ737" s="0" t="n">
        <f aca="false">IF(P737&lt;=1000, -6.942*LN(P737)+107.59, -36.304*LN(P737)+310.72)</f>
        <v>-15.5511933773122</v>
      </c>
      <c r="BK737" s="0" t="e">
        <f aca="false">BF737^0.04*BG737^0.22*BH737^0.51*BI737^0.06*BJ737^0.17</f>
        <v>#NUM!</v>
      </c>
      <c r="BL737" s="0" t="e">
        <f aca="false">IF(BK737&gt;=90, "Very Good", IF(BK737&gt;=80, "Good", IF(BK737&gt;=70, "Slightly Good", IF(BK737&gt;=60, "Average", IF(BK737&gt;=50, "Slightly Poor", IF(BK737&gt;=40, "Poor", "Very Poor"))))))</f>
        <v>#NUM!</v>
      </c>
      <c r="BM737" s="0" t="n">
        <f aca="false">IF(P737&lt;=1000, -6.942*LN(P737)+107.59, IF(AND(P737&gt;1000, P737&lt;=5213),-36.304*LN(P737)+310.72, IF(P737&gt;5213, 10)))</f>
        <v>10</v>
      </c>
      <c r="BN737" s="0" t="n">
        <f aca="false">BF737^0.04*BG737^0.22*BH737^0.51*BI737^0.06*BM737^0.17</f>
        <v>66.5480744362076</v>
      </c>
      <c r="BO737" s="0" t="str">
        <f aca="false">IF(BN737&gt;=90, "Very Good", IF(BN737&gt;=80, "Good", IF(BN737&gt;=70, "Slightly Good", IF(BN737&gt;=60, "Average", IF(BN737&gt;=50, "Slightly Poor", IF(BN737&gt;=40, "Poor", "Very Poor"))))))</f>
        <v>Average</v>
      </c>
      <c r="BP737" s="0" t="n">
        <f aca="false">IF(AJ737&lt;=1000, -6.942*LN(AJ737)+107.59, IF(AND(AJ737&gt;1000, AJ737&lt;=5213),-36.304*LN(AJ737)+310.72, IF(AJ737&gt;5213, 10)))</f>
        <v>53.3218505539848</v>
      </c>
      <c r="BQ737" s="0" t="n">
        <f aca="false">BF737^0.04*BG737^0.22*BH737^0.51*BI737^0.06*BP737^0.17</f>
        <v>88.452350867056</v>
      </c>
      <c r="BR737" s="0" t="str">
        <f aca="false">IF(BQ737&gt;=90, "Very Good", IF(BQ737&gt;=80, "Good", IF(BQ737&gt;=70, "Slightly Good", IF(BQ737&gt;=60, "Average", IF(BQ737&gt;=50, "Slightly Poor", IF(BQ737&gt;=40, "Poor", "Very Poor"))))))</f>
        <v>Good</v>
      </c>
      <c r="BT737" s="0" t="n">
        <f aca="false">9.81*LN(AH737)+30.6</f>
        <v>52.9901712034867</v>
      </c>
      <c r="BU737" s="0" t="str">
        <f aca="false">IF(BT737&lt;30, "Clean water", IF(AND(BT737&gt;=30, BT737&lt;40), "Hypolimia", IF(AND(BT737&gt;=40,BT737&lt;50), "Mesotrophic", IF(AND(BT737&gt;=50, BT737&lt;70), "Eutrophic", IF(BT737&gt;70,"Hypertrophic")))))</f>
        <v>Eutrophic</v>
      </c>
      <c r="BW737" s="0" t="str">
        <f aca="false">IF(G737/H737&gt;=1, "PLS CHECK", "")</f>
        <v/>
      </c>
      <c r="BX737" s="0" t="str">
        <f aca="false">IF(AC737/J737&gt;=1, "PLS CHECK", "")</f>
        <v/>
      </c>
      <c r="BY737" s="0" t="str">
        <f aca="false">IF(AE737/J737&gt;=1, "PLS CHECK", "")</f>
        <v/>
      </c>
      <c r="BZ737" s="0" t="str">
        <f aca="false">IF(AD737/J737&gt;=1, "PLS CHECK", "")</f>
        <v/>
      </c>
      <c r="CA737" s="0" t="str">
        <f aca="false">IF(AF737/K737&gt;=1, "PLS CHECK", "")</f>
        <v/>
      </c>
      <c r="CB737" s="0" t="str">
        <f aca="false">IF(AG737/K737&gt;=1, "PLS CHECK", "")</f>
        <v/>
      </c>
    </row>
    <row r="738" customFormat="false" ht="12.5" hidden="false" customHeight="false" outlineLevel="0" collapsed="false">
      <c r="A738" s="0" t="n">
        <v>735</v>
      </c>
      <c r="B738" s="15" t="s">
        <v>115</v>
      </c>
      <c r="C738" s="16" t="s">
        <v>116</v>
      </c>
      <c r="D738" s="0" t="s">
        <v>164</v>
      </c>
      <c r="E738" s="37"/>
      <c r="F738" s="0" t="n">
        <v>7.4</v>
      </c>
      <c r="G738" s="0" t="n">
        <v>3</v>
      </c>
      <c r="H738" s="0" t="n">
        <v>7.1</v>
      </c>
      <c r="I738" s="0" t="n">
        <v>8.8</v>
      </c>
      <c r="J738" s="37"/>
      <c r="K738" s="0" t="n">
        <v>0.085</v>
      </c>
      <c r="L738" s="0" t="n">
        <v>3.6</v>
      </c>
      <c r="M738" s="0" t="n">
        <v>20</v>
      </c>
      <c r="N738" s="0" t="n">
        <v>0</v>
      </c>
      <c r="O738" s="0" t="n">
        <v>576</v>
      </c>
      <c r="P738" s="0" t="n">
        <v>60000</v>
      </c>
      <c r="AC738" s="37"/>
      <c r="AD738" s="0" t="n">
        <v>0.823</v>
      </c>
      <c r="AE738" s="37"/>
      <c r="AF738" s="0" t="n">
        <v>0.061</v>
      </c>
      <c r="AG738" s="0" t="n">
        <v>0.055</v>
      </c>
      <c r="AH738" s="0" t="n">
        <v>6.9</v>
      </c>
      <c r="AJ738" s="0" t="n">
        <v>8000</v>
      </c>
      <c r="BF738" s="0" t="n">
        <f aca="false">IF(E738&lt;11,-3.6797*E738^2+48.115*E738-53.83,280.92*EXP(-0.2027*E738))</f>
        <v>-53.83</v>
      </c>
      <c r="BG738" s="0" t="n">
        <f aca="false">32.208*LN(F738)+21.438</f>
        <v>85.9016678467677</v>
      </c>
      <c r="BH738" s="0" t="n">
        <f aca="false">IF(G738&lt;=2, -10*G738+100, 88.958*EXP(-0.0755*G738))</f>
        <v>70.9279340534787</v>
      </c>
      <c r="BI738" s="0" t="n">
        <f aca="false">IF(I738&lt;=100, 0.0053*(I738)^2-1.0332*I738+100.76, 122.82*EXP(-0.0092*I738))</f>
        <v>92.078272</v>
      </c>
      <c r="BJ738" s="0" t="n">
        <f aca="false">IF(P738&lt;=1000, -6.942*LN(P738)+107.59, -36.304*LN(P738)+310.72)</f>
        <v>-88.7002326350786</v>
      </c>
      <c r="BK738" s="0" t="e">
        <f aca="false">BF738^0.04*BG738^0.22*BH738^0.51*BI738^0.06*BJ738^0.17</f>
        <v>#NUM!</v>
      </c>
      <c r="BL738" s="0" t="e">
        <f aca="false">IF(BK738&gt;=90, "Very Good", IF(BK738&gt;=80, "Good", IF(BK738&gt;=70, "Slightly Good", IF(BK738&gt;=60, "Average", IF(BK738&gt;=50, "Slightly Poor", IF(BK738&gt;=40, "Poor", "Very Poor"))))))</f>
        <v>#NUM!</v>
      </c>
      <c r="BM738" s="0" t="n">
        <f aca="false">IF(P738&lt;=1000, -6.942*LN(P738)+107.59, IF(AND(P738&gt;1000, P738&lt;=5213),-36.304*LN(P738)+310.72, IF(P738&gt;5213, 10)))</f>
        <v>10</v>
      </c>
      <c r="BN738" s="0" t="n">
        <f aca="false">BF738^0.04*BG738^0.22*BH738^0.51*BI738^0.06*BM738^0.17</f>
        <v>-53.2705994798655</v>
      </c>
      <c r="BO738" s="0" t="str">
        <f aca="false">IF(BN738&gt;=90, "Very Good", IF(BN738&gt;=80, "Good", IF(BN738&gt;=70, "Slightly Good", IF(BN738&gt;=60, "Average", IF(BN738&gt;=50, "Slightly Poor", IF(BN738&gt;=40, "Poor", "Very Poor"))))))</f>
        <v>Very Poor</v>
      </c>
      <c r="BP738" s="0" t="n">
        <f aca="false">IF(AJ738&lt;=1000, -6.942*LN(AJ738)+107.59, IF(AND(AJ738&gt;1000, AJ738&lt;=5213),-36.304*LN(AJ738)+310.72, IF(AJ738&gt;5213, 10)))</f>
        <v>10</v>
      </c>
      <c r="BQ738" s="0" t="n">
        <f aca="false">BF738^0.04*BG738^0.22*BH738^0.51*BI738^0.06*BP738^0.17</f>
        <v>-53.2705994798655</v>
      </c>
      <c r="BR738" s="0" t="str">
        <f aca="false">IF(BQ738&gt;=90, "Very Good", IF(BQ738&gt;=80, "Good", IF(BQ738&gt;=70, "Slightly Good", IF(BQ738&gt;=60, "Average", IF(BQ738&gt;=50, "Slightly Poor", IF(BQ738&gt;=40, "Poor", "Very Poor"))))))</f>
        <v>Very Poor</v>
      </c>
      <c r="BT738" s="0" t="n">
        <f aca="false">9.81*LN(AH738)+30.6</f>
        <v>49.5482250478275</v>
      </c>
      <c r="BU738" s="0" t="str">
        <f aca="false">IF(BT738&lt;30, "Clean water", IF(AND(BT738&gt;=30, BT738&lt;40), "Hypolimia", IF(AND(BT738&gt;=40,BT738&lt;50), "Mesotrophic", IF(AND(BT738&gt;=50, BT738&lt;70), "Eutrophic", IF(BT738&gt;70,"Hypertrophic")))))</f>
        <v>Mesotrophic</v>
      </c>
      <c r="BW738" s="0" t="str">
        <f aca="false">IF(G738/H738&gt;=1, "PLS CHECK", "")</f>
        <v/>
      </c>
      <c r="BX738" s="0" t="e">
        <f aca="false">IF(AC738/J738&gt;=1, "PLS CHECK", "")</f>
        <v>#DIV/0!</v>
      </c>
      <c r="BY738" s="0" t="e">
        <f aca="false">IF(AE738/J738&gt;=1, "PLS CHECK", "")</f>
        <v>#DIV/0!</v>
      </c>
      <c r="BZ738" s="0" t="e">
        <f aca="false">IF(AD738/J738&gt;=1, "PLS CHECK", "")</f>
        <v>#DIV/0!</v>
      </c>
      <c r="CA738" s="0" t="str">
        <f aca="false">IF(AF738/K738&gt;=1, "PLS CHECK", "")</f>
        <v/>
      </c>
      <c r="CB738" s="0" t="str">
        <f aca="false">IF(AG738/K738&gt;=1, "PLS CHECK", "")</f>
        <v/>
      </c>
    </row>
    <row r="739" customFormat="false" ht="12.5" hidden="false" customHeight="false" outlineLevel="0" collapsed="false">
      <c r="A739" s="0" t="n">
        <v>736</v>
      </c>
      <c r="B739" s="15" t="s">
        <v>117</v>
      </c>
      <c r="C739" s="16" t="s">
        <v>118</v>
      </c>
      <c r="D739" s="0" t="s">
        <v>164</v>
      </c>
      <c r="E739" s="0" t="n">
        <v>8</v>
      </c>
      <c r="F739" s="0" t="n">
        <v>10.2</v>
      </c>
      <c r="G739" s="0" t="n">
        <v>2.3</v>
      </c>
      <c r="H739" s="37"/>
      <c r="I739" s="37"/>
      <c r="J739" s="37"/>
      <c r="K739" s="37"/>
      <c r="L739" s="37"/>
      <c r="M739" s="0" t="n">
        <v>15.7</v>
      </c>
      <c r="N739" s="0" t="n">
        <v>0</v>
      </c>
      <c r="O739" s="0" t="n">
        <v>223</v>
      </c>
      <c r="P739" s="37"/>
      <c r="AC739" s="0" t="n">
        <v>2.085</v>
      </c>
      <c r="AD739" s="37"/>
      <c r="AE739" s="0" t="n">
        <v>1.729</v>
      </c>
      <c r="AF739" s="37"/>
      <c r="AG739" s="37"/>
      <c r="AH739" s="37"/>
      <c r="AJ739" s="37"/>
      <c r="BF739" s="0" t="n">
        <f aca="false">IF(E739&lt;11,-3.6797*E739^2+48.115*E739-53.83,280.92*EXP(-0.2027*E739))</f>
        <v>95.5892</v>
      </c>
      <c r="BG739" s="0" t="n">
        <f aca="false">32.208*LN(F739)+21.438</f>
        <v>96.2374636951076</v>
      </c>
      <c r="BH739" s="0" t="n">
        <f aca="false">IF(G739&lt;=2, -10*G739+100, 88.958*EXP(-0.0755*G739))</f>
        <v>74.7772988969374</v>
      </c>
      <c r="BI739" s="0" t="n">
        <f aca="false">IF(I739&lt;=100, 0.0053*(I739)^2-1.0332*I739+100.76, 122.82*EXP(-0.0092*I739))</f>
        <v>100.76</v>
      </c>
      <c r="BJ739" s="0" t="e">
        <f aca="false">IF(P739&lt;=1000, -6.942*LN(P739)+107.59, -36.304*LN(P739)+310.72)</f>
        <v>#VALUE!</v>
      </c>
      <c r="BK739" s="0" t="e">
        <f aca="false">BF739^0.04*BG739^0.22*BH739^0.51*BI739^0.06*BJ739^0.17</f>
        <v>#VALUE!</v>
      </c>
      <c r="BL739" s="0" t="e">
        <f aca="false">IF(BK739&gt;=90, "Very Good", IF(BK739&gt;=80, "Good", IF(BK739&gt;=70, "Slightly Good", IF(BK739&gt;=60, "Average", IF(BK739&gt;=50, "Slightly Poor", IF(BK739&gt;=40, "Poor", "Very Poor"))))))</f>
        <v>#VALUE!</v>
      </c>
      <c r="BM739" s="0" t="e">
        <f aca="false">IF(P739&lt;=1000, -6.942*LN(P739)+107.59, IF(AND(P739&gt;1000, P739&lt;=5213),-36.304*LN(P739)+310.72, IF(P739&gt;5213, 10)))</f>
        <v>#VALUE!</v>
      </c>
      <c r="BN739" s="0" t="e">
        <f aca="false">BF739^0.04*BG739^0.22*BH739^0.51*BI739^0.06*BM739^0.17</f>
        <v>#VALUE!</v>
      </c>
      <c r="BO739" s="0" t="e">
        <f aca="false">IF(BN739&gt;=90, "Very Good", IF(BN739&gt;=80, "Good", IF(BN739&gt;=70, "Slightly Good", IF(BN739&gt;=60, "Average", IF(BN739&gt;=50, "Slightly Poor", IF(BN739&gt;=40, "Poor", "Very Poor"))))))</f>
        <v>#VALUE!</v>
      </c>
      <c r="BP739" s="0" t="e">
        <f aca="false">IF(AJ739&lt;=1000, -6.942*LN(AJ739)+107.59, IF(AND(AJ739&gt;1000, AJ739&lt;=5213),-36.304*LN(AJ739)+310.72, IF(AJ739&gt;5213, 10)))</f>
        <v>#VALUE!</v>
      </c>
      <c r="BQ739" s="0" t="e">
        <f aca="false">BF739^0.04*BG739^0.22*BH739^0.51*BI739^0.06*BP739^0.17</f>
        <v>#VALUE!</v>
      </c>
      <c r="BR739" s="0" t="e">
        <f aca="false">IF(BQ739&gt;=90, "Very Good", IF(BQ739&gt;=80, "Good", IF(BQ739&gt;=70, "Slightly Good", IF(BQ739&gt;=60, "Average", IF(BQ739&gt;=50, "Slightly Poor", IF(BQ739&gt;=40, "Poor", "Very Poor"))))))</f>
        <v>#VALUE!</v>
      </c>
      <c r="BT739" s="0" t="e">
        <f aca="false">9.81*LN(AH739)+30.6</f>
        <v>#VALUE!</v>
      </c>
      <c r="BU739" s="0" t="e">
        <f aca="false">IF(BT739&lt;30, "Clean water", IF(AND(BT739&gt;=30, BT739&lt;40), "Hypolimia", IF(AND(BT739&gt;=40,BT739&lt;50), "Mesotrophic", IF(AND(BT739&gt;=50, BT739&lt;70), "Eutrophic", IF(BT739&gt;70,"Hypertrophic")))))</f>
        <v>#VALUE!</v>
      </c>
      <c r="BW739" s="0" t="e">
        <f aca="false">IF(G739/H739&gt;=1, "PLS CHECK", "")</f>
        <v>#DIV/0!</v>
      </c>
      <c r="BX739" s="0" t="e">
        <f aca="false">IF(AC739/J739&gt;=1, "PLS CHECK", "")</f>
        <v>#DIV/0!</v>
      </c>
      <c r="BY739" s="0" t="e">
        <f aca="false">IF(AE739/J739&gt;=1, "PLS CHECK", "")</f>
        <v>#DIV/0!</v>
      </c>
      <c r="BZ739" s="0" t="e">
        <f aca="false">IF(AD739/J739&gt;=1, "PLS CHECK", "")</f>
        <v>#DIV/0!</v>
      </c>
      <c r="CA739" s="0" t="e">
        <f aca="false">IF(AF739/K739&gt;=1, "PLS CHECK", "")</f>
        <v>#DIV/0!</v>
      </c>
      <c r="CB739" s="0" t="e">
        <f aca="false">IF(AG739/K739&gt;=1, "PLS CHECK", "")</f>
        <v>#DIV/0!</v>
      </c>
    </row>
    <row r="740" customFormat="false" ht="12.5" hidden="false" customHeight="false" outlineLevel="0" collapsed="false">
      <c r="A740" s="0" t="n">
        <v>737</v>
      </c>
      <c r="B740" s="15" t="s">
        <v>119</v>
      </c>
      <c r="C740" s="16" t="s">
        <v>120</v>
      </c>
      <c r="D740" s="0" t="s">
        <v>164</v>
      </c>
      <c r="E740" s="0" t="n">
        <v>8.1</v>
      </c>
      <c r="F740" s="0" t="n">
        <v>10.7</v>
      </c>
      <c r="G740" s="37"/>
      <c r="H740" s="0" t="n">
        <v>2.2</v>
      </c>
      <c r="I740" s="0" t="n">
        <v>2</v>
      </c>
      <c r="J740" s="37"/>
      <c r="K740" s="37"/>
      <c r="L740" s="37"/>
      <c r="M740" s="0" t="n">
        <v>16.1</v>
      </c>
      <c r="N740" s="0" t="n">
        <v>0</v>
      </c>
      <c r="O740" s="0" t="n">
        <v>236</v>
      </c>
      <c r="P740" s="37"/>
      <c r="AC740" s="0" t="n">
        <v>2.013</v>
      </c>
      <c r="AD740" s="37"/>
      <c r="AE740" s="0" t="n">
        <v>1.764</v>
      </c>
      <c r="AF740" s="37"/>
      <c r="AG740" s="37"/>
      <c r="AH740" s="0" t="n">
        <v>1.3</v>
      </c>
      <c r="AJ740" s="0" t="n">
        <v>90</v>
      </c>
      <c r="BF740" s="0" t="n">
        <f aca="false">IF(E740&lt;11,-3.6797*E740^2+48.115*E740-53.83,280.92*EXP(-0.2027*E740))</f>
        <v>94.476383</v>
      </c>
      <c r="BG740" s="0" t="n">
        <f aca="false">32.208*LN(F740)+21.438</f>
        <v>97.7788104251968</v>
      </c>
      <c r="BH740" s="0" t="n">
        <f aca="false">IF(G740&lt;=2, -10*G740+100, 88.958*EXP(-0.0755*G740))</f>
        <v>100</v>
      </c>
      <c r="BI740" s="0" t="n">
        <f aca="false">IF(I740&lt;=100, 0.0053*(I740)^2-1.0332*I740+100.76, 122.82*EXP(-0.0092*I740))</f>
        <v>98.7148</v>
      </c>
      <c r="BJ740" s="0" t="e">
        <f aca="false">IF(P740&lt;=1000, -6.942*LN(P740)+107.59, -36.304*LN(P740)+310.72)</f>
        <v>#VALUE!</v>
      </c>
      <c r="BK740" s="0" t="e">
        <f aca="false">BF740^0.04*BG740^0.22*BH740^0.51*BI740^0.06*BJ740^0.17</f>
        <v>#VALUE!</v>
      </c>
      <c r="BL740" s="0" t="e">
        <f aca="false">IF(BK740&gt;=90, "Very Good", IF(BK740&gt;=80, "Good", IF(BK740&gt;=70, "Slightly Good", IF(BK740&gt;=60, "Average", IF(BK740&gt;=50, "Slightly Poor", IF(BK740&gt;=40, "Poor", "Very Poor"))))))</f>
        <v>#VALUE!</v>
      </c>
      <c r="BM740" s="0" t="e">
        <f aca="false">IF(P740&lt;=1000, -6.942*LN(P740)+107.59, IF(AND(P740&gt;1000, P740&lt;=5213),-36.304*LN(P740)+310.72, IF(P740&gt;5213, 10)))</f>
        <v>#VALUE!</v>
      </c>
      <c r="BN740" s="0" t="e">
        <f aca="false">BF740^0.04*BG740^0.22*BH740^0.51*BI740^0.06*BM740^0.17</f>
        <v>#VALUE!</v>
      </c>
      <c r="BO740" s="0" t="e">
        <f aca="false">IF(BN740&gt;=90, "Very Good", IF(BN740&gt;=80, "Good", IF(BN740&gt;=70, "Slightly Good", IF(BN740&gt;=60, "Average", IF(BN740&gt;=50, "Slightly Poor", IF(BN740&gt;=40, "Poor", "Very Poor"))))))</f>
        <v>#VALUE!</v>
      </c>
      <c r="BP740" s="0" t="n">
        <f aca="false">IF(AJ740&lt;=1000, -6.942*LN(AJ740)+107.59, IF(AND(AJ740&gt;1000, AJ740&lt;=5213),-36.304*LN(AJ740)+310.72, IF(AJ740&gt;5213, 10)))</f>
        <v>76.3523212685673</v>
      </c>
      <c r="BQ740" s="0" t="n">
        <f aca="false">BF740^0.04*BG740^0.22*BH740^0.51*BI740^0.06*BP740^0.17</f>
        <v>94.7566051928689</v>
      </c>
      <c r="BR740" s="0" t="str">
        <f aca="false">IF(BQ740&gt;=90, "Very Good", IF(BQ740&gt;=80, "Good", IF(BQ740&gt;=70, "Slightly Good", IF(BQ740&gt;=60, "Average", IF(BQ740&gt;=50, "Slightly Poor", IF(BQ740&gt;=40, "Poor", "Very Poor"))))))</f>
        <v>Very Good</v>
      </c>
      <c r="BT740" s="0" t="n">
        <f aca="false">9.81*LN(AH740)+30.6</f>
        <v>33.1737934344261</v>
      </c>
      <c r="BU740" s="0" t="str">
        <f aca="false">IF(BT740&lt;30, "Clean water", IF(AND(BT740&gt;=30, BT740&lt;40), "Hypolimia", IF(AND(BT740&gt;=40,BT740&lt;50), "Mesotrophic", IF(AND(BT740&gt;=50, BT740&lt;70), "Eutrophic", IF(BT740&gt;70,"Hypertrophic")))))</f>
        <v>Hypolimia</v>
      </c>
      <c r="BW740" s="0" t="str">
        <f aca="false">IF(G740/H740&gt;=1, "PLS CHECK", "")</f>
        <v/>
      </c>
      <c r="BX740" s="0" t="e">
        <f aca="false">IF(AC740/J740&gt;=1, "PLS CHECK", "")</f>
        <v>#DIV/0!</v>
      </c>
      <c r="BY740" s="0" t="e">
        <f aca="false">IF(AE740/J740&gt;=1, "PLS CHECK", "")</f>
        <v>#DIV/0!</v>
      </c>
      <c r="BZ740" s="0" t="e">
        <f aca="false">IF(AD740/J740&gt;=1, "PLS CHECK", "")</f>
        <v>#DIV/0!</v>
      </c>
      <c r="CA740" s="0" t="e">
        <f aca="false">IF(AF740/K740&gt;=1, "PLS CHECK", "")</f>
        <v>#DIV/0!</v>
      </c>
      <c r="CB740" s="0" t="e">
        <f aca="false">IF(AG740/K740&gt;=1, "PLS CHECK", "")</f>
        <v>#DIV/0!</v>
      </c>
    </row>
    <row r="741" customFormat="false" ht="12.5" hidden="false" customHeight="false" outlineLevel="0" collapsed="false">
      <c r="A741" s="0" t="n">
        <v>738</v>
      </c>
      <c r="B741" s="15" t="s">
        <v>121</v>
      </c>
      <c r="C741" s="16" t="s">
        <v>122</v>
      </c>
      <c r="D741" s="0" t="s">
        <v>164</v>
      </c>
      <c r="E741" s="0" t="n">
        <v>7.8</v>
      </c>
      <c r="F741" s="0" t="n">
        <v>10.5</v>
      </c>
      <c r="G741" s="0" t="n">
        <v>3</v>
      </c>
      <c r="H741" s="0" t="n">
        <v>3.1</v>
      </c>
      <c r="I741" s="0" t="n">
        <v>5.8</v>
      </c>
      <c r="J741" s="0" t="n">
        <v>2.403</v>
      </c>
      <c r="K741" s="0" t="n">
        <v>0.035</v>
      </c>
      <c r="L741" s="37"/>
      <c r="M741" s="0" t="n">
        <v>15.8</v>
      </c>
      <c r="N741" s="0" t="n">
        <v>0</v>
      </c>
      <c r="O741" s="0" t="n">
        <v>267</v>
      </c>
      <c r="P741" s="0" t="n">
        <v>1500</v>
      </c>
      <c r="AC741" s="0" t="n">
        <v>2.213</v>
      </c>
      <c r="AD741" s="0" t="n">
        <v>0.033</v>
      </c>
      <c r="AE741" s="0" t="n">
        <v>1.841</v>
      </c>
      <c r="AF741" s="0" t="n">
        <v>0.008</v>
      </c>
      <c r="AG741" s="0" t="n">
        <v>0.006</v>
      </c>
      <c r="AH741" s="0" t="n">
        <v>12.3</v>
      </c>
      <c r="AJ741" s="0" t="n">
        <v>170</v>
      </c>
      <c r="BF741" s="0" t="n">
        <f aca="false">IF(E741&lt;11,-3.6797*E741^2+48.115*E741-53.83,280.92*EXP(-0.2027*E741))</f>
        <v>97.5940520000001</v>
      </c>
      <c r="BG741" s="0" t="n">
        <f aca="false">32.208*LN(F741)+21.438</f>
        <v>97.1710942827213</v>
      </c>
      <c r="BH741" s="0" t="n">
        <f aca="false">IF(G741&lt;=2, -10*G741+100, 88.958*EXP(-0.0755*G741))</f>
        <v>70.9279340534787</v>
      </c>
      <c r="BI741" s="0" t="n">
        <f aca="false">IF(I741&lt;=100, 0.0053*(I741)^2-1.0332*I741+100.76, 122.82*EXP(-0.0092*I741))</f>
        <v>94.945732</v>
      </c>
      <c r="BJ741" s="0" t="n">
        <f aca="false">IF(P741&lt;=1000, -6.942*LN(P741)+107.59, -36.304*LN(P741)+310.72)</f>
        <v>45.2208470670737</v>
      </c>
      <c r="BK741" s="0" t="n">
        <f aca="false">BF741^0.04*BG741^0.22*BH741^0.51*BI741^0.06*BJ741^0.17</f>
        <v>72.578506542219</v>
      </c>
      <c r="BL741" s="0" t="str">
        <f aca="false">IF(BK741&gt;=90, "Very Good", IF(BK741&gt;=80, "Good", IF(BK741&gt;=70, "Slightly Good", IF(BK741&gt;=60, "Average", IF(BK741&gt;=50, "Slightly Poor", IF(BK741&gt;=40, "Poor", "Very Poor"))))))</f>
        <v>Slightly Good</v>
      </c>
      <c r="BM741" s="0" t="n">
        <f aca="false">IF(P741&lt;=1000, -6.942*LN(P741)+107.59, IF(AND(P741&gt;1000, P741&lt;=5213),-36.304*LN(P741)+310.72, IF(P741&gt;5213, 10)))</f>
        <v>45.2208470670737</v>
      </c>
      <c r="BN741" s="0" t="n">
        <f aca="false">BF741^0.04*BG741^0.22*BH741^0.51*BI741^0.06*BM741^0.17</f>
        <v>72.578506542219</v>
      </c>
      <c r="BO741" s="0" t="str">
        <f aca="false">IF(BN741&gt;=90, "Very Good", IF(BN741&gt;=80, "Good", IF(BN741&gt;=70, "Slightly Good", IF(BN741&gt;=60, "Average", IF(BN741&gt;=50, "Slightly Poor", IF(BN741&gt;=40, "Poor", "Very Poor"))))))</f>
        <v>Slightly Good</v>
      </c>
      <c r="BP741" s="0" t="n">
        <f aca="false">IF(AJ741&lt;=1000, -6.942*LN(AJ741)+107.59, IF(AND(AJ741&gt;1000, AJ741&lt;=5213),-36.304*LN(AJ741)+310.72, IF(AJ741&gt;5213, 10)))</f>
        <v>71.9372872499971</v>
      </c>
      <c r="BQ741" s="0" t="n">
        <f aca="false">BF741^0.04*BG741^0.22*BH741^0.51*BI741^0.06*BP741^0.17</f>
        <v>78.5385066430207</v>
      </c>
      <c r="BR741" s="0" t="str">
        <f aca="false">IF(BQ741&gt;=90, "Very Good", IF(BQ741&gt;=80, "Good", IF(BQ741&gt;=70, "Slightly Good", IF(BQ741&gt;=60, "Average", IF(BQ741&gt;=50, "Slightly Poor", IF(BQ741&gt;=40, "Poor", "Very Poor"))))))</f>
        <v>Slightly Good</v>
      </c>
      <c r="BT741" s="0" t="n">
        <f aca="false">9.81*LN(AH741)+30.6</f>
        <v>55.2191687639318</v>
      </c>
      <c r="BU741" s="0" t="str">
        <f aca="false">IF(BT741&lt;30, "Clean water", IF(AND(BT741&gt;=30, BT741&lt;40), "Hypolimia", IF(AND(BT741&gt;=40,BT741&lt;50), "Mesotrophic", IF(AND(BT741&gt;=50, BT741&lt;70), "Eutrophic", IF(BT741&gt;70,"Hypertrophic")))))</f>
        <v>Eutrophic</v>
      </c>
      <c r="BW741" s="0" t="str">
        <f aca="false">IF(G741/H741&gt;=1, "PLS CHECK", "")</f>
        <v/>
      </c>
      <c r="BX741" s="0" t="str">
        <f aca="false">IF(AC741/J741&gt;=1, "PLS CHECK", "")</f>
        <v/>
      </c>
      <c r="BY741" s="0" t="str">
        <f aca="false">IF(AE741/J741&gt;=1, "PLS CHECK", "")</f>
        <v/>
      </c>
      <c r="BZ741" s="0" t="str">
        <f aca="false">IF(AD741/J741&gt;=1, "PLS CHECK", "")</f>
        <v/>
      </c>
      <c r="CA741" s="0" t="str">
        <f aca="false">IF(AF741/K741&gt;=1, "PLS CHECK", "")</f>
        <v/>
      </c>
      <c r="CB741" s="0" t="str">
        <f aca="false">IF(AG741/K741&gt;=1, "PLS CHECK", "")</f>
        <v/>
      </c>
    </row>
    <row r="742" customFormat="false" ht="12.5" hidden="false" customHeight="false" outlineLevel="0" collapsed="false">
      <c r="A742" s="0" t="n">
        <v>739</v>
      </c>
      <c r="B742" s="15" t="s">
        <v>140</v>
      </c>
      <c r="C742" s="16" t="s">
        <v>141</v>
      </c>
      <c r="D742" s="0" t="s">
        <v>164</v>
      </c>
      <c r="E742" s="0" t="n">
        <v>8</v>
      </c>
      <c r="F742" s="0" t="n">
        <v>9.3</v>
      </c>
      <c r="G742" s="0" t="n">
        <v>2.3</v>
      </c>
      <c r="H742" s="0" t="n">
        <v>4.9</v>
      </c>
      <c r="I742" s="0" t="n">
        <v>2.6</v>
      </c>
      <c r="J742" s="0" t="n">
        <v>4.779</v>
      </c>
      <c r="K742" s="0" t="n">
        <v>0.166</v>
      </c>
      <c r="L742" s="0" t="n">
        <v>2.5</v>
      </c>
      <c r="M742" s="0" t="n">
        <v>11.6</v>
      </c>
      <c r="O742" s="0" t="n">
        <v>699</v>
      </c>
      <c r="BD742" s="0" t="n">
        <v>0.032</v>
      </c>
      <c r="BF742" s="0" t="n">
        <f aca="false">IF(E742&lt;11,-3.6797*E742^2+48.115*E742-53.83,280.92*EXP(-0.2027*E742))</f>
        <v>95.5892</v>
      </c>
      <c r="BG742" s="0" t="n">
        <f aca="false">32.208*LN(F742)+21.438</f>
        <v>93.2623038003278</v>
      </c>
      <c r="BH742" s="0" t="n">
        <f aca="false">IF(G742&lt;=2, -10*G742+100, 88.958*EXP(-0.0755*G742))</f>
        <v>74.7772988969374</v>
      </c>
      <c r="BI742" s="0" t="n">
        <f aca="false">IF(I742&lt;=100, 0.0053*(I742)^2-1.0332*I742+100.76, 122.82*EXP(-0.0092*I742))</f>
        <v>98.109508</v>
      </c>
      <c r="BJ742" s="0" t="e">
        <f aca="false">IF(P742&lt;=1000, -6.942*LN(P742)+107.59, -36.304*LN(P742)+310.72)</f>
        <v>#VALUE!</v>
      </c>
      <c r="BK742" s="0" t="e">
        <f aca="false">BF742^0.04*BG742^0.22*BH742^0.51*BI742^0.06*BJ742^0.17</f>
        <v>#VALUE!</v>
      </c>
      <c r="BL742" s="0" t="e">
        <f aca="false">IF(BK742&gt;=90, "Very Good", IF(BK742&gt;=80, "Good", IF(BK742&gt;=70, "Slightly Good", IF(BK742&gt;=60, "Average", IF(BK742&gt;=50, "Slightly Poor", IF(BK742&gt;=40, "Poor", "Very Poor"))))))</f>
        <v>#VALUE!</v>
      </c>
      <c r="BM742" s="0" t="e">
        <f aca="false">IF(P742&lt;=1000, -6.942*LN(P742)+107.59, IF(AND(P742&gt;1000, P742&lt;=5213),-36.304*LN(P742)+310.72, IF(P742&gt;5213, 10)))</f>
        <v>#VALUE!</v>
      </c>
      <c r="BN742" s="0" t="e">
        <f aca="false">BF742^0.04*BG742^0.22*BH742^0.51*BI742^0.06*BM742^0.17</f>
        <v>#VALUE!</v>
      </c>
      <c r="BO742" s="0" t="e">
        <f aca="false">IF(BN742&gt;=90, "Very Good", IF(BN742&gt;=80, "Good", IF(BN742&gt;=70, "Slightly Good", IF(BN742&gt;=60, "Average", IF(BN742&gt;=50, "Slightly Poor", IF(BN742&gt;=40, "Poor", "Very Poor"))))))</f>
        <v>#VALUE!</v>
      </c>
      <c r="BP742" s="0" t="e">
        <f aca="false">IF(AJ742&lt;=1000, -6.942*LN(AJ742)+107.59, IF(AND(AJ742&gt;1000, AJ742&lt;=5213),-36.304*LN(AJ742)+310.72, IF(AJ742&gt;5213, 10)))</f>
        <v>#VALUE!</v>
      </c>
      <c r="BQ742" s="0" t="e">
        <f aca="false">BF742^0.04*BG742^0.22*BH742^0.51*BI742^0.06*BP742^0.17</f>
        <v>#VALUE!</v>
      </c>
      <c r="BR742" s="0" t="e">
        <f aca="false">IF(BQ742&gt;=90, "Very Good", IF(BQ742&gt;=80, "Good", IF(BQ742&gt;=70, "Slightly Good", IF(BQ742&gt;=60, "Average", IF(BQ742&gt;=50, "Slightly Poor", IF(BQ742&gt;=40, "Poor", "Very Poor"))))))</f>
        <v>#VALUE!</v>
      </c>
      <c r="BT742" s="0" t="e">
        <f aca="false">9.81*LN(AH742)+30.6</f>
        <v>#VALUE!</v>
      </c>
      <c r="BU742" s="0" t="e">
        <f aca="false">IF(BT742&lt;30, "Clean water", IF(AND(BT742&gt;=30, BT742&lt;40), "Hypolimia", IF(AND(BT742&gt;=40,BT742&lt;50), "Mesotrophic", IF(AND(BT742&gt;=50, BT742&lt;70), "Eutrophic", IF(BT742&gt;70,"Hypertrophic")))))</f>
        <v>#VALUE!</v>
      </c>
      <c r="BW742" s="0" t="str">
        <f aca="false">IF(G742/H742&gt;=1, "PLS CHECK", "")</f>
        <v/>
      </c>
      <c r="BX742" s="0" t="str">
        <f aca="false">IF(AC742/J742&gt;=1, "PLS CHECK", "")</f>
        <v/>
      </c>
      <c r="BY742" s="0" t="str">
        <f aca="false">IF(AE742/J742&gt;=1, "PLS CHECK", "")</f>
        <v/>
      </c>
      <c r="BZ742" s="0" t="str">
        <f aca="false">IF(AD742/J742&gt;=1, "PLS CHECK", "")</f>
        <v/>
      </c>
      <c r="CA742" s="0" t="str">
        <f aca="false">IF(AF742/K742&gt;=1, "PLS CHECK", "")</f>
        <v/>
      </c>
      <c r="CB742" s="0" t="str">
        <f aca="false">IF(AG742/K742&gt;=1, "PLS CHECK", "")</f>
        <v/>
      </c>
    </row>
    <row r="743" customFormat="false" ht="12.5" hidden="false" customHeight="false" outlineLevel="0" collapsed="false">
      <c r="A743" s="0" t="n">
        <v>740</v>
      </c>
      <c r="B743" s="15" t="s">
        <v>123</v>
      </c>
      <c r="C743" s="16" t="s">
        <v>124</v>
      </c>
      <c r="D743" s="0" t="s">
        <v>164</v>
      </c>
      <c r="E743" s="37"/>
      <c r="F743" s="0" t="n">
        <v>7.5</v>
      </c>
      <c r="G743" s="0" t="n">
        <v>4.3</v>
      </c>
      <c r="H743" s="0" t="n">
        <v>5.7</v>
      </c>
      <c r="I743" s="0" t="n">
        <v>6.6</v>
      </c>
      <c r="J743" s="0" t="n">
        <v>8.186</v>
      </c>
      <c r="K743" s="0" t="n">
        <v>0.102</v>
      </c>
      <c r="L743" s="0" t="n">
        <v>3.9</v>
      </c>
      <c r="M743" s="0" t="n">
        <v>19.1</v>
      </c>
      <c r="N743" s="0" t="n">
        <v>0</v>
      </c>
      <c r="O743" s="0" t="n">
        <v>598</v>
      </c>
      <c r="P743" s="0" t="n">
        <v>70000</v>
      </c>
      <c r="AC743" s="0" t="n">
        <v>7.448</v>
      </c>
      <c r="AD743" s="0" t="n">
        <v>0.193</v>
      </c>
      <c r="AE743" s="0" t="n">
        <v>6.492</v>
      </c>
      <c r="AF743" s="0" t="n">
        <v>0.068</v>
      </c>
      <c r="AG743" s="0" t="n">
        <v>0.054</v>
      </c>
      <c r="AH743" s="0" t="n">
        <v>5.4</v>
      </c>
      <c r="AJ743" s="37"/>
      <c r="BF743" s="0" t="n">
        <f aca="false">IF(E743&lt;11,-3.6797*E743^2+48.115*E743-53.83,280.92*EXP(-0.2027*E743))</f>
        <v>-53.83</v>
      </c>
      <c r="BG743" s="0" t="n">
        <f aca="false">32.208*LN(F743)+21.438</f>
        <v>86.3339964856253</v>
      </c>
      <c r="BH743" s="0" t="n">
        <f aca="false">IF(G743&lt;=2, -10*G743+100, 88.958*EXP(-0.0755*G743))</f>
        <v>64.2970883684832</v>
      </c>
      <c r="BI743" s="0" t="n">
        <f aca="false">IF(I743&lt;=100, 0.0053*(I743)^2-1.0332*I743+100.76, 122.82*EXP(-0.0092*I743))</f>
        <v>94.171748</v>
      </c>
      <c r="BJ743" s="0" t="n">
        <f aca="false">IF(P743&lt;=1000, -6.942*LN(P743)+107.59, -36.304*LN(P743)+310.72)</f>
        <v>-94.2965189155274</v>
      </c>
      <c r="BK743" s="0" t="e">
        <f aca="false">BF743^0.04*BG743^0.22*BH743^0.51*BI743^0.06*BJ743^0.17</f>
        <v>#NUM!</v>
      </c>
      <c r="BL743" s="0" t="e">
        <f aca="false">IF(BK743&gt;=90, "Very Good", IF(BK743&gt;=80, "Good", IF(BK743&gt;=70, "Slightly Good", IF(BK743&gt;=60, "Average", IF(BK743&gt;=50, "Slightly Poor", IF(BK743&gt;=40, "Poor", "Very Poor"))))))</f>
        <v>#NUM!</v>
      </c>
      <c r="BM743" s="0" t="n">
        <f aca="false">IF(P743&lt;=1000, -6.942*LN(P743)+107.59, IF(AND(P743&gt;1000, P743&lt;=5213),-36.304*LN(P743)+310.72, IF(P743&gt;5213, 10)))</f>
        <v>10</v>
      </c>
      <c r="BN743" s="0" t="n">
        <f aca="false">BF743^0.04*BG743^0.22*BH743^0.51*BI743^0.06*BM743^0.17</f>
        <v>-50.7941603354365</v>
      </c>
      <c r="BO743" s="0" t="str">
        <f aca="false">IF(BN743&gt;=90, "Very Good", IF(BN743&gt;=80, "Good", IF(BN743&gt;=70, "Slightly Good", IF(BN743&gt;=60, "Average", IF(BN743&gt;=50, "Slightly Poor", IF(BN743&gt;=40, "Poor", "Very Poor"))))))</f>
        <v>Very Poor</v>
      </c>
      <c r="BP743" s="0" t="e">
        <f aca="false">IF(AJ743&lt;=1000, -6.942*LN(AJ743)+107.59, IF(AND(AJ743&gt;1000, AJ743&lt;=5213),-36.304*LN(AJ743)+310.72, IF(AJ743&gt;5213, 10)))</f>
        <v>#VALUE!</v>
      </c>
      <c r="BQ743" s="0" t="e">
        <f aca="false">BF743^0.04*BG743^0.22*BH743^0.51*BI743^0.06*BP743^0.17</f>
        <v>#VALUE!</v>
      </c>
      <c r="BR743" s="0" t="e">
        <f aca="false">IF(BQ743&gt;=90, "Very Good", IF(BQ743&gt;=80, "Good", IF(BQ743&gt;=70, "Slightly Good", IF(BQ743&gt;=60, "Average", IF(BQ743&gt;=50, "Slightly Poor", IF(BQ743&gt;=40, "Poor", "Very Poor"))))))</f>
        <v>#VALUE!</v>
      </c>
      <c r="BT743" s="0" t="n">
        <f aca="false">9.81*LN(AH743)+30.6</f>
        <v>47.143573734524</v>
      </c>
      <c r="BU743" s="0" t="str">
        <f aca="false">IF(BT743&lt;30, "Clean water", IF(AND(BT743&gt;=30, BT743&lt;40), "Hypolimia", IF(AND(BT743&gt;=40,BT743&lt;50), "Mesotrophic", IF(AND(BT743&gt;=50, BT743&lt;70), "Eutrophic", IF(BT743&gt;70,"Hypertrophic")))))</f>
        <v>Mesotrophic</v>
      </c>
      <c r="BW743" s="0" t="str">
        <f aca="false">IF(G743/H743&gt;=1, "PLS CHECK", "")</f>
        <v/>
      </c>
      <c r="BX743" s="0" t="str">
        <f aca="false">IF(AC743/J743&gt;=1, "PLS CHECK", "")</f>
        <v/>
      </c>
      <c r="BY743" s="0" t="str">
        <f aca="false">IF(AE743/J743&gt;=1, "PLS CHECK", "")</f>
        <v/>
      </c>
      <c r="BZ743" s="0" t="str">
        <f aca="false">IF(AD743/J743&gt;=1, "PLS CHECK", "")</f>
        <v/>
      </c>
      <c r="CA743" s="0" t="str">
        <f aca="false">IF(AF743/K743&gt;=1, "PLS CHECK", "")</f>
        <v/>
      </c>
      <c r="CB743" s="0" t="str">
        <f aca="false">IF(AG743/K743&gt;=1, "PLS CHECK", "")</f>
        <v/>
      </c>
    </row>
    <row r="744" customFormat="false" ht="12.5" hidden="false" customHeight="false" outlineLevel="0" collapsed="false">
      <c r="A744" s="0" t="n">
        <v>741</v>
      </c>
      <c r="B744" s="15" t="s">
        <v>125</v>
      </c>
      <c r="C744" s="16" t="s">
        <v>126</v>
      </c>
      <c r="D744" s="0" t="s">
        <v>164</v>
      </c>
      <c r="E744" s="0" t="n">
        <v>8.1</v>
      </c>
      <c r="F744" s="37"/>
      <c r="G744" s="37"/>
      <c r="H744" s="0" t="n">
        <v>3.3</v>
      </c>
      <c r="I744" s="0" t="n">
        <v>3.8</v>
      </c>
      <c r="J744" s="0" t="n">
        <v>7.077</v>
      </c>
      <c r="K744" s="37"/>
      <c r="L744" s="0" t="n">
        <v>1.4</v>
      </c>
      <c r="M744" s="0" t="n">
        <v>15.9</v>
      </c>
      <c r="N744" s="0" t="n">
        <v>0</v>
      </c>
      <c r="O744" s="0" t="n">
        <v>572</v>
      </c>
      <c r="P744" s="0" t="n">
        <v>7700</v>
      </c>
      <c r="AC744" s="0" t="n">
        <v>6.776</v>
      </c>
      <c r="AD744" s="0" t="n">
        <v>0.136</v>
      </c>
      <c r="AE744" s="0" t="n">
        <v>5.976</v>
      </c>
      <c r="AF744" s="37"/>
      <c r="AG744" s="0" t="n">
        <v>0.005</v>
      </c>
      <c r="AH744" s="0" t="n">
        <v>3.4</v>
      </c>
      <c r="AJ744" s="0" t="n">
        <v>940</v>
      </c>
      <c r="BF744" s="0" t="n">
        <f aca="false">IF(E744&lt;11,-3.6797*E744^2+48.115*E744-53.83,280.92*EXP(-0.2027*E744))</f>
        <v>94.476383</v>
      </c>
      <c r="BG744" s="0" t="e">
        <f aca="false">32.208*LN(F744)+21.438</f>
        <v>#VALUE!</v>
      </c>
      <c r="BH744" s="0" t="n">
        <f aca="false">IF(G744&lt;=2, -10*G744+100, 88.958*EXP(-0.0755*G744))</f>
        <v>100</v>
      </c>
      <c r="BI744" s="0" t="n">
        <f aca="false">IF(I744&lt;=100, 0.0053*(I744)^2-1.0332*I744+100.76, 122.82*EXP(-0.0092*I744))</f>
        <v>96.910372</v>
      </c>
      <c r="BJ744" s="0" t="n">
        <f aca="false">IF(P744&lt;=1000, -6.942*LN(P744)+107.59, -36.304*LN(P744)+310.72)</f>
        <v>-14.1636104670878</v>
      </c>
      <c r="BK744" s="0" t="e">
        <f aca="false">BF744^0.04*BG744^0.22*BH744^0.51*BI744^0.06*BJ744^0.17</f>
        <v>#VALUE!</v>
      </c>
      <c r="BL744" s="0" t="e">
        <f aca="false">IF(BK744&gt;=90, "Very Good", IF(BK744&gt;=80, "Good", IF(BK744&gt;=70, "Slightly Good", IF(BK744&gt;=60, "Average", IF(BK744&gt;=50, "Slightly Poor", IF(BK744&gt;=40, "Poor", "Very Poor"))))))</f>
        <v>#VALUE!</v>
      </c>
      <c r="BM744" s="0" t="n">
        <f aca="false">IF(P744&lt;=1000, -6.942*LN(P744)+107.59, IF(AND(P744&gt;1000, P744&lt;=5213),-36.304*LN(P744)+310.72, IF(P744&gt;5213, 10)))</f>
        <v>10</v>
      </c>
      <c r="BN744" s="0" t="e">
        <f aca="false">BF744^0.04*BG744^0.22*BH744^0.51*BI744^0.06*BM744^0.17</f>
        <v>#VALUE!</v>
      </c>
      <c r="BO744" s="0" t="e">
        <f aca="false">IF(BN744&gt;=90, "Very Good", IF(BN744&gt;=80, "Good", IF(BN744&gt;=70, "Slightly Good", IF(BN744&gt;=60, "Average", IF(BN744&gt;=50, "Slightly Poor", IF(BN744&gt;=40, "Poor", "Very Poor"))))))</f>
        <v>#VALUE!</v>
      </c>
      <c r="BP744" s="0" t="n">
        <f aca="false">IF(AJ744&lt;=1000, -6.942*LN(AJ744)+107.59, IF(AND(AJ744&gt;1000, AJ744&lt;=5213),-36.304*LN(AJ744)+310.72, IF(AJ744&gt;5213, 10)))</f>
        <v>60.065901905917</v>
      </c>
      <c r="BQ744" s="0" t="e">
        <f aca="false">BF744^0.04*BG744^0.22*BH744^0.51*BI744^0.06*BP744^0.17</f>
        <v>#VALUE!</v>
      </c>
      <c r="BR744" s="0" t="e">
        <f aca="false">IF(BQ744&gt;=90, "Very Good", IF(BQ744&gt;=80, "Good", IF(BQ744&gt;=70, "Slightly Good", IF(BQ744&gt;=60, "Average", IF(BQ744&gt;=50, "Slightly Poor", IF(BQ744&gt;=40, "Poor", "Very Poor"))))))</f>
        <v>#VALUE!</v>
      </c>
      <c r="BT744" s="0" t="n">
        <f aca="false">9.81*LN(AH744)+30.6</f>
        <v>42.605236984213</v>
      </c>
      <c r="BU744" s="0" t="str">
        <f aca="false">IF(BT744&lt;30, "Clean water", IF(AND(BT744&gt;=30, BT744&lt;40), "Hypolimia", IF(AND(BT744&gt;=40,BT744&lt;50), "Mesotrophic", IF(AND(BT744&gt;=50, BT744&lt;70), "Eutrophic", IF(BT744&gt;70,"Hypertrophic")))))</f>
        <v>Mesotrophic</v>
      </c>
      <c r="BW744" s="0" t="str">
        <f aca="false">IF(G744/H744&gt;=1, "PLS CHECK", "")</f>
        <v/>
      </c>
      <c r="BX744" s="0" t="str">
        <f aca="false">IF(AC744/J744&gt;=1, "PLS CHECK", "")</f>
        <v/>
      </c>
      <c r="BY744" s="0" t="str">
        <f aca="false">IF(AE744/J744&gt;=1, "PLS CHECK", "")</f>
        <v/>
      </c>
      <c r="BZ744" s="0" t="str">
        <f aca="false">IF(AD744/J744&gt;=1, "PLS CHECK", "")</f>
        <v/>
      </c>
      <c r="CA744" s="0" t="e">
        <f aca="false">IF(AF744/K744&gt;=1, "PLS CHECK", "")</f>
        <v>#DIV/0!</v>
      </c>
      <c r="CB744" s="0" t="e">
        <f aca="false">IF(AG744/K744&gt;=1, "PLS CHECK", "")</f>
        <v>#DIV/0!</v>
      </c>
    </row>
    <row r="745" customFormat="false" ht="12.5" hidden="false" customHeight="false" outlineLevel="0" collapsed="false">
      <c r="A745" s="0" t="n">
        <v>742</v>
      </c>
      <c r="B745" s="15" t="s">
        <v>72</v>
      </c>
      <c r="C745" s="16" t="s">
        <v>73</v>
      </c>
      <c r="D745" s="0" t="s">
        <v>167</v>
      </c>
      <c r="E745" s="0" t="n">
        <v>8.1</v>
      </c>
      <c r="F745" s="37"/>
      <c r="G745" s="0" t="n">
        <v>1.6</v>
      </c>
      <c r="H745" s="0" t="n">
        <v>5.8</v>
      </c>
      <c r="I745" s="37"/>
      <c r="J745" s="0" t="n">
        <v>5.153</v>
      </c>
      <c r="K745" s="0" t="n">
        <v>0.048</v>
      </c>
      <c r="L745" s="0" t="n">
        <v>2.9</v>
      </c>
      <c r="M745" s="0" t="n">
        <v>3.1</v>
      </c>
      <c r="N745" s="0" t="n">
        <v>0</v>
      </c>
      <c r="O745" s="0" t="n">
        <v>377</v>
      </c>
      <c r="P745" s="0" t="n">
        <v>23625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0</v>
      </c>
      <c r="V745" s="0" t="n">
        <v>0</v>
      </c>
      <c r="AC745" s="0" t="n">
        <v>5.002</v>
      </c>
      <c r="AD745" s="0" t="n">
        <v>0.55</v>
      </c>
      <c r="AE745" s="0" t="n">
        <v>4.008</v>
      </c>
      <c r="AF745" s="0" t="n">
        <v>0.02</v>
      </c>
      <c r="AG745" s="0" t="n">
        <v>0.006</v>
      </c>
      <c r="AH745" s="37"/>
      <c r="AJ745" s="0" t="n">
        <v>619</v>
      </c>
      <c r="AP745" s="0" t="n">
        <v>0</v>
      </c>
      <c r="AY745" s="0" t="n">
        <v>0</v>
      </c>
      <c r="BF745" s="0" t="n">
        <f aca="false">IF(E745&lt;11,-3.6797*E745^2+48.115*E745-53.83,280.92*EXP(-0.2027*E745))</f>
        <v>94.476383</v>
      </c>
      <c r="BG745" s="0" t="e">
        <f aca="false">32.208*LN(F745)+21.438</f>
        <v>#VALUE!</v>
      </c>
      <c r="BH745" s="0" t="n">
        <f aca="false">IF(G745&lt;=2, -10*G745+100, 88.958*EXP(-0.0755*G745))</f>
        <v>84</v>
      </c>
      <c r="BI745" s="0" t="n">
        <f aca="false">IF(I745&lt;=100, 0.0053*(I745)^2-1.0332*I745+100.76, 122.82*EXP(-0.0092*I745))</f>
        <v>100.76</v>
      </c>
      <c r="BJ745" s="0" t="n">
        <f aca="false">IF(P745&lt;=1000, -6.942*LN(P745)+107.59, -36.304*LN(P745)+310.72)</f>
        <v>-54.863485553748</v>
      </c>
      <c r="BK745" s="0" t="e">
        <f aca="false">BF745^0.04*BG745^0.22*BH745^0.51*BI745^0.06*BJ745^0.17</f>
        <v>#VALUE!</v>
      </c>
      <c r="BL745" s="0" t="e">
        <f aca="false">IF(BK745&gt;=90, "Very Good", IF(BK745&gt;=80, "Good", IF(BK745&gt;=70, "Slightly Good", IF(BK745&gt;=60, "Average", IF(BK745&gt;=50, "Slightly Poor", IF(BK745&gt;=40, "Poor", "Very Poor"))))))</f>
        <v>#VALUE!</v>
      </c>
      <c r="BM745" s="0" t="n">
        <f aca="false">IF(P745&lt;=1000, -6.942*LN(P745)+107.59, IF(AND(P745&gt;1000, P745&lt;=5213),-36.304*LN(P745)+310.72, IF(P745&gt;5213, 10)))</f>
        <v>10</v>
      </c>
      <c r="BN745" s="0" t="e">
        <f aca="false">BF745^0.04*BG745^0.22*BH745^0.51*BI745^0.06*BM745^0.17</f>
        <v>#VALUE!</v>
      </c>
      <c r="BO745" s="0" t="e">
        <f aca="false">IF(BN745&gt;=90, "Very Good", IF(BN745&gt;=80, "Good", IF(BN745&gt;=70, "Slightly Good", IF(BN745&gt;=60, "Average", IF(BN745&gt;=50, "Slightly Poor", IF(BN745&gt;=40, "Poor", "Very Poor"))))))</f>
        <v>#VALUE!</v>
      </c>
      <c r="BP745" s="0" t="n">
        <f aca="false">IF(AJ745&lt;=1000, -6.942*LN(AJ745)+107.59, IF(AND(AJ745&gt;1000, AJ745&lt;=5213),-36.304*LN(AJ745)+310.72, IF(AJ745&gt;5213, 10)))</f>
        <v>62.9660931970235</v>
      </c>
      <c r="BQ745" s="0" t="e">
        <f aca="false">BF745^0.04*BG745^0.22*BH745^0.51*BI745^0.06*BP745^0.17</f>
        <v>#VALUE!</v>
      </c>
      <c r="BR745" s="0" t="e">
        <f aca="false">IF(BQ745&gt;=90, "Very Good", IF(BQ745&gt;=80, "Good", IF(BQ745&gt;=70, "Slightly Good", IF(BQ745&gt;=60, "Average", IF(BQ745&gt;=50, "Slightly Poor", IF(BQ745&gt;=40, "Poor", "Very Poor"))))))</f>
        <v>#VALUE!</v>
      </c>
      <c r="BT745" s="0" t="e">
        <f aca="false">9.81*LN(AH745)+30.6</f>
        <v>#VALUE!</v>
      </c>
      <c r="BU745" s="0" t="e">
        <f aca="false">IF(BT745&lt;30, "Clean water", IF(AND(BT745&gt;=30, BT745&lt;40), "Hypolimia", IF(AND(BT745&gt;=40,BT745&lt;50), "Mesotrophic", IF(AND(BT745&gt;=50, BT745&lt;70), "Eutrophic", IF(BT745&gt;70,"Hypertrophic")))))</f>
        <v>#VALUE!</v>
      </c>
      <c r="BW745" s="0" t="str">
        <f aca="false">IF(G745/H745&gt;=1, "PLS CHECK", "")</f>
        <v/>
      </c>
      <c r="BX745" s="0" t="str">
        <f aca="false">IF(AC745/J745&gt;=1, "PLS CHECK", "")</f>
        <v/>
      </c>
      <c r="BY745" s="0" t="str">
        <f aca="false">IF(AE745/J745&gt;=1, "PLS CHECK", "")</f>
        <v/>
      </c>
      <c r="BZ745" s="0" t="str">
        <f aca="false">IF(AD745/J745&gt;=1, "PLS CHECK", "")</f>
        <v/>
      </c>
      <c r="CA745" s="0" t="str">
        <f aca="false">IF(AF745/K745&gt;=1, "PLS CHECK", "")</f>
        <v/>
      </c>
      <c r="CB745" s="0" t="str">
        <f aca="false">IF(AG745/K745&gt;=1, "PLS CHECK", "")</f>
        <v/>
      </c>
    </row>
    <row r="746" customFormat="false" ht="12.5" hidden="false" customHeight="false" outlineLevel="0" collapsed="false">
      <c r="A746" s="0" t="n">
        <v>743</v>
      </c>
      <c r="B746" s="15" t="s">
        <v>131</v>
      </c>
      <c r="C746" s="16" t="s">
        <v>132</v>
      </c>
      <c r="D746" s="0" t="s">
        <v>167</v>
      </c>
      <c r="E746" s="0" t="n">
        <v>8</v>
      </c>
      <c r="F746" s="0" t="n">
        <v>11.9</v>
      </c>
      <c r="G746" s="0" t="n">
        <v>1.7</v>
      </c>
      <c r="H746" s="0" t="n">
        <v>3.9</v>
      </c>
      <c r="I746" s="0" t="n">
        <v>5.1</v>
      </c>
      <c r="J746" s="0" t="n">
        <v>3.495</v>
      </c>
      <c r="K746" s="0" t="n">
        <v>0.078</v>
      </c>
      <c r="L746" s="0" t="n">
        <v>2</v>
      </c>
      <c r="M746" s="0" t="n">
        <v>4.9</v>
      </c>
      <c r="O746" s="0" t="n">
        <v>604</v>
      </c>
      <c r="BD746" s="0" t="n">
        <v>0.039</v>
      </c>
      <c r="BF746" s="0" t="n">
        <f aca="false">IF(E746&lt;11,-3.6797*E746^2+48.115*E746-53.83,280.92*EXP(-0.2027*E746))</f>
        <v>95.5892</v>
      </c>
      <c r="BG746" s="0" t="n">
        <f aca="false">32.208*LN(F746)+21.438</f>
        <v>101.202348790984</v>
      </c>
      <c r="BH746" s="0" t="n">
        <f aca="false">IF(G746&lt;=2, -10*G746+100, 88.958*EXP(-0.0755*G746))</f>
        <v>83</v>
      </c>
      <c r="BI746" s="0" t="n">
        <f aca="false">IF(I746&lt;=100, 0.0053*(I746)^2-1.0332*I746+100.76, 122.82*EXP(-0.0092*I746))</f>
        <v>95.628533</v>
      </c>
      <c r="BJ746" s="0" t="e">
        <f aca="false">IF(P746&lt;=1000, -6.942*LN(P746)+107.59, -36.304*LN(P746)+310.72)</f>
        <v>#VALUE!</v>
      </c>
      <c r="BK746" s="0" t="e">
        <f aca="false">BF746^0.04*BG746^0.22*BH746^0.51*BI746^0.06*BJ746^0.17</f>
        <v>#VALUE!</v>
      </c>
      <c r="BL746" s="0" t="e">
        <f aca="false">IF(BK746&gt;=90, "Very Good", IF(BK746&gt;=80, "Good", IF(BK746&gt;=70, "Slightly Good", IF(BK746&gt;=60, "Average", IF(BK746&gt;=50, "Slightly Poor", IF(BK746&gt;=40, "Poor", "Very Poor"))))))</f>
        <v>#VALUE!</v>
      </c>
      <c r="BM746" s="0" t="e">
        <f aca="false">IF(P746&lt;=1000, -6.942*LN(P746)+107.59, IF(AND(P746&gt;1000, P746&lt;=5213),-36.304*LN(P746)+310.72, IF(P746&gt;5213, 10)))</f>
        <v>#VALUE!</v>
      </c>
      <c r="BN746" s="0" t="e">
        <f aca="false">BF746^0.04*BG746^0.22*BH746^0.51*BI746^0.06*BM746^0.17</f>
        <v>#VALUE!</v>
      </c>
      <c r="BO746" s="0" t="e">
        <f aca="false">IF(BN746&gt;=90, "Very Good", IF(BN746&gt;=80, "Good", IF(BN746&gt;=70, "Slightly Good", IF(BN746&gt;=60, "Average", IF(BN746&gt;=50, "Slightly Poor", IF(BN746&gt;=40, "Poor", "Very Poor"))))))</f>
        <v>#VALUE!</v>
      </c>
      <c r="BP746" s="0" t="e">
        <f aca="false">IF(AJ746&lt;=1000, -6.942*LN(AJ746)+107.59, IF(AND(AJ746&gt;1000, AJ746&lt;=5213),-36.304*LN(AJ746)+310.72, IF(AJ746&gt;5213, 10)))</f>
        <v>#VALUE!</v>
      </c>
      <c r="BQ746" s="0" t="e">
        <f aca="false">BF746^0.04*BG746^0.22*BH746^0.51*BI746^0.06*BP746^0.17</f>
        <v>#VALUE!</v>
      </c>
      <c r="BR746" s="0" t="e">
        <f aca="false">IF(BQ746&gt;=90, "Very Good", IF(BQ746&gt;=80, "Good", IF(BQ746&gt;=70, "Slightly Good", IF(BQ746&gt;=60, "Average", IF(BQ746&gt;=50, "Slightly Poor", IF(BQ746&gt;=40, "Poor", "Very Poor"))))))</f>
        <v>#VALUE!</v>
      </c>
      <c r="BT746" s="0" t="e">
        <f aca="false">9.81*LN(AH746)+30.6</f>
        <v>#VALUE!</v>
      </c>
      <c r="BU746" s="0" t="e">
        <f aca="false">IF(BT746&lt;30, "Clean water", IF(AND(BT746&gt;=30, BT746&lt;40), "Hypolimia", IF(AND(BT746&gt;=40,BT746&lt;50), "Mesotrophic", IF(AND(BT746&gt;=50, BT746&lt;70), "Eutrophic", IF(BT746&gt;70,"Hypertrophic")))))</f>
        <v>#VALUE!</v>
      </c>
      <c r="BW746" s="0" t="str">
        <f aca="false">IF(G746/H746&gt;=1, "PLS CHECK", "")</f>
        <v/>
      </c>
      <c r="BX746" s="0" t="str">
        <f aca="false">IF(AC746/J746&gt;=1, "PLS CHECK", "")</f>
        <v/>
      </c>
      <c r="BY746" s="0" t="str">
        <f aca="false">IF(AE746/J746&gt;=1, "PLS CHECK", "")</f>
        <v/>
      </c>
      <c r="BZ746" s="0" t="str">
        <f aca="false">IF(AD746/J746&gt;=1, "PLS CHECK", "")</f>
        <v/>
      </c>
      <c r="CA746" s="0" t="str">
        <f aca="false">IF(AF746/K746&gt;=1, "PLS CHECK", "")</f>
        <v/>
      </c>
      <c r="CB746" s="0" t="str">
        <f aca="false">IF(AG746/K746&gt;=1, "PLS CHECK", "")</f>
        <v/>
      </c>
    </row>
    <row r="747" customFormat="false" ht="12.5" hidden="false" customHeight="false" outlineLevel="0" collapsed="false">
      <c r="A747" s="0" t="n">
        <v>744</v>
      </c>
      <c r="B747" s="15" t="s">
        <v>75</v>
      </c>
      <c r="C747" s="16" t="s">
        <v>76</v>
      </c>
      <c r="D747" s="0" t="s">
        <v>167</v>
      </c>
      <c r="E747" s="0" t="n">
        <v>7.7</v>
      </c>
      <c r="F747" s="37"/>
      <c r="G747" s="0" t="n">
        <v>2</v>
      </c>
      <c r="H747" s="0" t="n">
        <v>3</v>
      </c>
      <c r="I747" s="0" t="n">
        <v>4.2</v>
      </c>
      <c r="J747" s="0" t="n">
        <v>4.028</v>
      </c>
      <c r="K747" s="0" t="n">
        <v>0.036</v>
      </c>
      <c r="L747" s="0" t="n">
        <v>1.5</v>
      </c>
      <c r="M747" s="0" t="n">
        <v>0.9</v>
      </c>
      <c r="N747" s="0" t="n">
        <v>0</v>
      </c>
      <c r="O747" s="0" t="n">
        <v>517</v>
      </c>
      <c r="P747" s="0" t="n">
        <v>18000</v>
      </c>
      <c r="Q747" s="0" t="n">
        <v>0</v>
      </c>
      <c r="R747" s="0" t="n">
        <v>0</v>
      </c>
      <c r="S747" s="0" t="n">
        <v>0</v>
      </c>
      <c r="T747" s="0" t="n">
        <v>0</v>
      </c>
      <c r="U747" s="0" t="n">
        <v>0</v>
      </c>
      <c r="V747" s="0" t="n">
        <v>0</v>
      </c>
      <c r="AC747" s="0" t="n">
        <v>3.738</v>
      </c>
      <c r="AD747" s="0" t="n">
        <v>0.195</v>
      </c>
      <c r="AE747" s="0" t="n">
        <v>3.148</v>
      </c>
      <c r="AG747" s="0" t="n">
        <v>0.03</v>
      </c>
      <c r="AH747" s="0" t="n">
        <v>4.6</v>
      </c>
      <c r="AJ747" s="0" t="n">
        <v>2000</v>
      </c>
      <c r="AP747" s="0" t="n">
        <v>0</v>
      </c>
      <c r="AY747" s="0" t="n">
        <v>0</v>
      </c>
      <c r="BF747" s="0" t="n">
        <f aca="false">IF(E747&lt;11,-3.6797*E747^2+48.115*E747-53.83,280.92*EXP(-0.2027*E747))</f>
        <v>98.486087</v>
      </c>
      <c r="BG747" s="0" t="e">
        <f aca="false">32.208*LN(F747)+21.438</f>
        <v>#VALUE!</v>
      </c>
      <c r="BH747" s="0" t="n">
        <f aca="false">IF(G747&lt;=2, -10*G747+100, 88.958*EXP(-0.0755*G747))</f>
        <v>80</v>
      </c>
      <c r="BI747" s="0" t="n">
        <f aca="false">IF(I747&lt;=100, 0.0053*(I747)^2-1.0332*I747+100.76, 122.82*EXP(-0.0092*I747))</f>
        <v>96.514052</v>
      </c>
      <c r="BJ747" s="0" t="n">
        <f aca="false">IF(P747&lt;=1000, -6.942*LN(P747)+107.59, -36.304*LN(P747)+310.72)</f>
        <v>-44.9912039468299</v>
      </c>
      <c r="BK747" s="0" t="e">
        <f aca="false">BF747^0.04*BG747^0.22*BH747^0.51*BI747^0.06*BJ747^0.17</f>
        <v>#VALUE!</v>
      </c>
      <c r="BL747" s="0" t="e">
        <f aca="false">IF(BK747&gt;=90, "Very Good", IF(BK747&gt;=80, "Good", IF(BK747&gt;=70, "Slightly Good", IF(BK747&gt;=60, "Average", IF(BK747&gt;=50, "Slightly Poor", IF(BK747&gt;=40, "Poor", "Very Poor"))))))</f>
        <v>#VALUE!</v>
      </c>
      <c r="BM747" s="0" t="n">
        <f aca="false">IF(P747&lt;=1000, -6.942*LN(P747)+107.59, IF(AND(P747&gt;1000, P747&lt;=5213),-36.304*LN(P747)+310.72, IF(P747&gt;5213, 10)))</f>
        <v>10</v>
      </c>
      <c r="BN747" s="0" t="e">
        <f aca="false">BF747^0.04*BG747^0.22*BH747^0.51*BI747^0.06*BM747^0.17</f>
        <v>#VALUE!</v>
      </c>
      <c r="BO747" s="0" t="e">
        <f aca="false">IF(BN747&gt;=90, "Very Good", IF(BN747&gt;=80, "Good", IF(BN747&gt;=70, "Slightly Good", IF(BN747&gt;=60, "Average", IF(BN747&gt;=50, "Slightly Poor", IF(BN747&gt;=40, "Poor", "Very Poor"))))))</f>
        <v>#VALUE!</v>
      </c>
      <c r="BP747" s="0" t="n">
        <f aca="false">IF(AJ747&lt;=1000, -6.942*LN(AJ747)+107.59, IF(AND(AJ747&gt;1000, AJ747&lt;=5213),-36.304*LN(AJ747)+310.72, IF(AJ747&gt;5213, 10)))</f>
        <v>34.7768371087843</v>
      </c>
      <c r="BQ747" s="0" t="e">
        <f aca="false">BF747^0.04*BG747^0.22*BH747^0.51*BI747^0.06*BP747^0.17</f>
        <v>#VALUE!</v>
      </c>
      <c r="BR747" s="0" t="e">
        <f aca="false">IF(BQ747&gt;=90, "Very Good", IF(BQ747&gt;=80, "Good", IF(BQ747&gt;=70, "Slightly Good", IF(BQ747&gt;=60, "Average", IF(BQ747&gt;=50, "Slightly Poor", IF(BQ747&gt;=40, "Poor", "Very Poor"))))))</f>
        <v>#VALUE!</v>
      </c>
      <c r="BT747" s="0" t="n">
        <f aca="false">9.81*LN(AH747)+30.6</f>
        <v>45.5706123372864</v>
      </c>
      <c r="BU747" s="0" t="str">
        <f aca="false">IF(BT747&lt;30, "Clean water", IF(AND(BT747&gt;=30, BT747&lt;40), "Hypolimia", IF(AND(BT747&gt;=40,BT747&lt;50), "Mesotrophic", IF(AND(BT747&gt;=50, BT747&lt;70), "Eutrophic", IF(BT747&gt;70,"Hypertrophic")))))</f>
        <v>Mesotrophic</v>
      </c>
      <c r="BW747" s="0" t="str">
        <f aca="false">IF(G747/H747&gt;=1, "PLS CHECK", "")</f>
        <v/>
      </c>
      <c r="BX747" s="0" t="str">
        <f aca="false">IF(AC747/J747&gt;=1, "PLS CHECK", "")</f>
        <v/>
      </c>
      <c r="BY747" s="0" t="str">
        <f aca="false">IF(AE747/J747&gt;=1, "PLS CHECK", "")</f>
        <v/>
      </c>
      <c r="BZ747" s="0" t="str">
        <f aca="false">IF(AD747/J747&gt;=1, "PLS CHECK", "")</f>
        <v/>
      </c>
      <c r="CA747" s="0" t="str">
        <f aca="false">IF(AF747/K747&gt;=1, "PLS CHECK", "")</f>
        <v/>
      </c>
      <c r="CB747" s="0" t="str">
        <f aca="false">IF(AG747/K747&gt;=1, "PLS CHECK", "")</f>
        <v/>
      </c>
    </row>
    <row r="748" customFormat="false" ht="12.5" hidden="false" customHeight="false" outlineLevel="0" collapsed="false">
      <c r="A748" s="0" t="n">
        <v>745</v>
      </c>
      <c r="B748" s="15" t="s">
        <v>77</v>
      </c>
      <c r="C748" s="16" t="s">
        <v>78</v>
      </c>
      <c r="D748" s="0" t="s">
        <v>167</v>
      </c>
      <c r="E748" s="0" t="n">
        <v>8.2</v>
      </c>
      <c r="F748" s="37"/>
      <c r="G748" s="0" t="n">
        <v>1.1</v>
      </c>
      <c r="H748" s="0" t="n">
        <v>3.9</v>
      </c>
      <c r="I748" s="0" t="n">
        <v>3.7</v>
      </c>
      <c r="J748" s="0" t="n">
        <v>3.003</v>
      </c>
      <c r="K748" s="0" t="n">
        <v>0.03</v>
      </c>
      <c r="L748" s="0" t="n">
        <v>1.9</v>
      </c>
      <c r="M748" s="0" t="n">
        <v>3.5</v>
      </c>
      <c r="N748" s="0" t="n">
        <v>0</v>
      </c>
      <c r="O748" s="0" t="n">
        <v>248</v>
      </c>
      <c r="P748" s="0" t="n">
        <v>1000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V748" s="0" t="n">
        <v>0</v>
      </c>
      <c r="AC748" s="0" t="n">
        <v>2.91</v>
      </c>
      <c r="AD748" s="0" t="n">
        <v>0.137</v>
      </c>
      <c r="AE748" s="0" t="n">
        <v>2.349</v>
      </c>
      <c r="AF748" s="0" t="n">
        <v>0.013</v>
      </c>
      <c r="AG748" s="0" t="n">
        <v>0.001</v>
      </c>
      <c r="AH748" s="0" t="n">
        <v>9.7</v>
      </c>
      <c r="AJ748" s="0" t="n">
        <v>300</v>
      </c>
      <c r="AP748" s="0" t="n">
        <v>0</v>
      </c>
      <c r="AY748" s="0" t="n">
        <v>0</v>
      </c>
      <c r="BD748" s="0" t="n">
        <v>114.243</v>
      </c>
      <c r="BF748" s="0" t="n">
        <f aca="false">IF(E748&lt;11,-3.6797*E748^2+48.115*E748-53.83,280.92*EXP(-0.2027*E748))</f>
        <v>93.289972</v>
      </c>
      <c r="BG748" s="0" t="e">
        <f aca="false">32.208*LN(F748)+21.438</f>
        <v>#VALUE!</v>
      </c>
      <c r="BH748" s="0" t="n">
        <f aca="false">IF(G748&lt;=2, -10*G748+100, 88.958*EXP(-0.0755*G748))</f>
        <v>89</v>
      </c>
      <c r="BI748" s="0" t="n">
        <f aca="false">IF(I748&lt;=100, 0.0053*(I748)^2-1.0332*I748+100.76, 122.82*EXP(-0.0092*I748))</f>
        <v>97.009717</v>
      </c>
      <c r="BJ748" s="0" t="n">
        <f aca="false">IF(P748&lt;=1000, -6.942*LN(P748)+107.59, -36.304*LN(P748)+310.72)</f>
        <v>59.636362853306</v>
      </c>
      <c r="BK748" s="0" t="e">
        <f aca="false">BF748^0.04*BG748^0.22*BH748^0.51*BI748^0.06*BJ748^0.17</f>
        <v>#VALUE!</v>
      </c>
      <c r="BL748" s="0" t="e">
        <f aca="false">IF(BK748&gt;=90, "Very Good", IF(BK748&gt;=80, "Good", IF(BK748&gt;=70, "Slightly Good", IF(BK748&gt;=60, "Average", IF(BK748&gt;=50, "Slightly Poor", IF(BK748&gt;=40, "Poor", "Very Poor"))))))</f>
        <v>#VALUE!</v>
      </c>
      <c r="BM748" s="0" t="n">
        <f aca="false">IF(P748&lt;=1000, -6.942*LN(P748)+107.59, IF(AND(P748&gt;1000, P748&lt;=5213),-36.304*LN(P748)+310.72, IF(P748&gt;5213, 10)))</f>
        <v>59.636362853306</v>
      </c>
      <c r="BN748" s="0" t="e">
        <f aca="false">BF748^0.04*BG748^0.22*BH748^0.51*BI748^0.06*BM748^0.17</f>
        <v>#VALUE!</v>
      </c>
      <c r="BO748" s="0" t="e">
        <f aca="false">IF(BN748&gt;=90, "Very Good", IF(BN748&gt;=80, "Good", IF(BN748&gt;=70, "Slightly Good", IF(BN748&gt;=60, "Average", IF(BN748&gt;=50, "Slightly Poor", IF(BN748&gt;=40, "Poor", "Very Poor"))))))</f>
        <v>#VALUE!</v>
      </c>
      <c r="BP748" s="0" t="n">
        <f aca="false">IF(AJ748&lt;=1000, -6.942*LN(AJ748)+107.59, IF(AND(AJ748&gt;1000, AJ748&lt;=5213),-36.304*LN(AJ748)+310.72, IF(AJ748&gt;5213, 10)))</f>
        <v>67.9943420609366</v>
      </c>
      <c r="BQ748" s="0" t="e">
        <f aca="false">BF748^0.04*BG748^0.22*BH748^0.51*BI748^0.06*BP748^0.17</f>
        <v>#VALUE!</v>
      </c>
      <c r="BR748" s="0" t="e">
        <f aca="false">IF(BQ748&gt;=90, "Very Good", IF(BQ748&gt;=80, "Good", IF(BQ748&gt;=70, "Slightly Good", IF(BQ748&gt;=60, "Average", IF(BQ748&gt;=50, "Slightly Poor", IF(BQ748&gt;=40, "Poor", "Very Poor"))))))</f>
        <v>#VALUE!</v>
      </c>
      <c r="BT748" s="0" t="n">
        <f aca="false">9.81*LN(AH748)+30.6</f>
        <v>52.8895549368466</v>
      </c>
      <c r="BU748" s="0" t="str">
        <f aca="false">IF(BT748&lt;30, "Clean water", IF(AND(BT748&gt;=30, BT748&lt;40), "Hypolimia", IF(AND(BT748&gt;=40,BT748&lt;50), "Mesotrophic", IF(AND(BT748&gt;=50, BT748&lt;70), "Eutrophic", IF(BT748&gt;70,"Hypertrophic")))))</f>
        <v>Eutrophic</v>
      </c>
      <c r="BW748" s="0" t="str">
        <f aca="false">IF(G748/H748&gt;=1, "PLS CHECK", "")</f>
        <v/>
      </c>
      <c r="BX748" s="0" t="str">
        <f aca="false">IF(AC748/J748&gt;=1, "PLS CHECK", "")</f>
        <v/>
      </c>
      <c r="BY748" s="0" t="str">
        <f aca="false">IF(AE748/J748&gt;=1, "PLS CHECK", "")</f>
        <v/>
      </c>
      <c r="BZ748" s="0" t="str">
        <f aca="false">IF(AD748/J748&gt;=1, "PLS CHECK", "")</f>
        <v/>
      </c>
      <c r="CA748" s="0" t="str">
        <f aca="false">IF(AF748/K748&gt;=1, "PLS CHECK", "")</f>
        <v/>
      </c>
      <c r="CB748" s="0" t="str">
        <f aca="false">IF(AG748/K748&gt;=1, "PLS CHECK", "")</f>
        <v/>
      </c>
    </row>
    <row r="749" customFormat="false" ht="12.5" hidden="false" customHeight="false" outlineLevel="0" collapsed="false">
      <c r="A749" s="0" t="n">
        <v>746</v>
      </c>
      <c r="B749" s="15" t="s">
        <v>79</v>
      </c>
      <c r="C749" s="16" t="s">
        <v>80</v>
      </c>
      <c r="D749" s="0" t="s">
        <v>167</v>
      </c>
      <c r="E749" s="0" t="n">
        <v>8.1</v>
      </c>
      <c r="F749" s="0" t="n">
        <v>12.7</v>
      </c>
      <c r="G749" s="0" t="n">
        <v>1.6</v>
      </c>
      <c r="H749" s="0" t="n">
        <v>5.1</v>
      </c>
      <c r="I749" s="0" t="n">
        <v>4.1</v>
      </c>
      <c r="J749" s="0" t="n">
        <v>6.203</v>
      </c>
      <c r="K749" s="0" t="n">
        <v>0.062</v>
      </c>
      <c r="L749" s="0" t="n">
        <v>2.7</v>
      </c>
      <c r="M749" s="0" t="n">
        <v>3.3</v>
      </c>
      <c r="N749" s="0" t="n">
        <v>0</v>
      </c>
      <c r="O749" s="0" t="n">
        <v>386</v>
      </c>
      <c r="P749" s="0" t="n">
        <v>4753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</v>
      </c>
      <c r="V749" s="0" t="n">
        <v>0</v>
      </c>
      <c r="AC749" s="0" t="n">
        <v>5.933</v>
      </c>
      <c r="AD749" s="0" t="n">
        <v>0.899</v>
      </c>
      <c r="AE749" s="0" t="n">
        <v>4.433</v>
      </c>
      <c r="AF749" s="0" t="n">
        <v>0.031</v>
      </c>
      <c r="AG749" s="0" t="n">
        <v>0.013</v>
      </c>
      <c r="AH749" s="0" t="n">
        <v>8.2</v>
      </c>
      <c r="AJ749" s="0" t="n">
        <v>2033</v>
      </c>
      <c r="AP749" s="0" t="n">
        <v>0</v>
      </c>
      <c r="AY749" s="0" t="n">
        <v>0</v>
      </c>
      <c r="BD749" s="0" t="n">
        <v>111.06</v>
      </c>
      <c r="BF749" s="0" t="n">
        <f aca="false">IF(E749&lt;11,-3.6797*E749^2+48.115*E749-53.83,280.92*EXP(-0.2027*E749))</f>
        <v>94.476383</v>
      </c>
      <c r="BG749" s="0" t="n">
        <f aca="false">32.208*LN(F749)+21.438</f>
        <v>103.297917005506</v>
      </c>
      <c r="BH749" s="0" t="n">
        <f aca="false">IF(G749&lt;=2, -10*G749+100, 88.958*EXP(-0.0755*G749))</f>
        <v>84</v>
      </c>
      <c r="BI749" s="0" t="n">
        <f aca="false">IF(I749&lt;=100, 0.0053*(I749)^2-1.0332*I749+100.76, 122.82*EXP(-0.0092*I749))</f>
        <v>96.612973</v>
      </c>
      <c r="BJ749" s="0" t="n">
        <f aca="false">IF(P749&lt;=1000, -6.942*LN(P749)+107.59, -36.304*LN(P749)+310.72)</f>
        <v>3.351048533805</v>
      </c>
      <c r="BK749" s="0" t="n">
        <f aca="false">BF749^0.04*BG749^0.22*BH749^0.51*BI749^0.06*BJ749^0.17</f>
        <v>51.5084355208317</v>
      </c>
      <c r="BL749" s="0" t="str">
        <f aca="false">IF(BK749&gt;=90, "Very Good", IF(BK749&gt;=80, "Good", IF(BK749&gt;=70, "Slightly Good", IF(BK749&gt;=60, "Average", IF(BK749&gt;=50, "Slightly Poor", IF(BK749&gt;=40, "Poor", "Very Poor"))))))</f>
        <v>Slightly Poor</v>
      </c>
      <c r="BM749" s="0" t="n">
        <f aca="false">IF(P749&lt;=1000, -6.942*LN(P749)+107.59, IF(AND(P749&gt;1000, P749&lt;=5213),-36.304*LN(P749)+310.72, IF(P749&gt;5213, 10)))</f>
        <v>3.351048533805</v>
      </c>
      <c r="BN749" s="0" t="n">
        <f aca="false">BF749^0.04*BG749^0.22*BH749^0.51*BI749^0.06*BM749^0.17</f>
        <v>51.5084355208317</v>
      </c>
      <c r="BO749" s="0" t="str">
        <f aca="false">IF(BN749&gt;=90, "Very Good", IF(BN749&gt;=80, "Good", IF(BN749&gt;=70, "Slightly Good", IF(BN749&gt;=60, "Average", IF(BN749&gt;=50, "Slightly Poor", IF(BN749&gt;=40, "Poor", "Very Poor"))))))</f>
        <v>Slightly Poor</v>
      </c>
      <c r="BP749" s="0" t="n">
        <f aca="false">IF(AJ749&lt;=1000, -6.942*LN(AJ749)+107.59, IF(AND(AJ749&gt;1000, AJ749&lt;=5213),-36.304*LN(AJ749)+310.72, IF(AJ749&gt;5213, 10)))</f>
        <v>34.1827092940365</v>
      </c>
      <c r="BQ749" s="0" t="n">
        <f aca="false">BF749^0.04*BG749^0.22*BH749^0.51*BI749^0.06*BP749^0.17</f>
        <v>76.4442350128985</v>
      </c>
      <c r="BR749" s="0" t="str">
        <f aca="false">IF(BQ749&gt;=90, "Very Good", IF(BQ749&gt;=80, "Good", IF(BQ749&gt;=70, "Slightly Good", IF(BQ749&gt;=60, "Average", IF(BQ749&gt;=50, "Slightly Poor", IF(BQ749&gt;=40, "Poor", "Very Poor"))))))</f>
        <v>Slightly Good</v>
      </c>
      <c r="BT749" s="0" t="n">
        <f aca="false">9.81*LN(AH749)+30.6</f>
        <v>51.2415560533907</v>
      </c>
      <c r="BU749" s="0" t="str">
        <f aca="false">IF(BT749&lt;30, "Clean water", IF(AND(BT749&gt;=30, BT749&lt;40), "Hypolimia", IF(AND(BT749&gt;=40,BT749&lt;50), "Mesotrophic", IF(AND(BT749&gt;=50, BT749&lt;70), "Eutrophic", IF(BT749&gt;70,"Hypertrophic")))))</f>
        <v>Eutrophic</v>
      </c>
      <c r="BW749" s="0" t="str">
        <f aca="false">IF(G749/H749&gt;=1, "PLS CHECK", "")</f>
        <v/>
      </c>
      <c r="BX749" s="0" t="str">
        <f aca="false">IF(AC749/J749&gt;=1, "PLS CHECK", "")</f>
        <v/>
      </c>
      <c r="BY749" s="0" t="str">
        <f aca="false">IF(AE749/J749&gt;=1, "PLS CHECK", "")</f>
        <v/>
      </c>
      <c r="BZ749" s="0" t="str">
        <f aca="false">IF(AD749/J749&gt;=1, "PLS CHECK", "")</f>
        <v/>
      </c>
      <c r="CA749" s="0" t="str">
        <f aca="false">IF(AF749/K749&gt;=1, "PLS CHECK", "")</f>
        <v/>
      </c>
      <c r="CB749" s="0" t="str">
        <f aca="false">IF(AG749/K749&gt;=1, "PLS CHECK", "")</f>
        <v/>
      </c>
    </row>
    <row r="750" customFormat="false" ht="12.5" hidden="false" customHeight="false" outlineLevel="0" collapsed="false">
      <c r="A750" s="0" t="n">
        <v>747</v>
      </c>
      <c r="B750" s="15" t="s">
        <v>81</v>
      </c>
      <c r="C750" s="16" t="s">
        <v>82</v>
      </c>
      <c r="D750" s="0" t="s">
        <v>167</v>
      </c>
      <c r="E750" s="0" t="n">
        <v>7.4</v>
      </c>
      <c r="F750" s="37"/>
      <c r="G750" s="0" t="n">
        <v>2.3</v>
      </c>
      <c r="H750" s="0" t="n">
        <v>4.7</v>
      </c>
      <c r="I750" s="0" t="n">
        <v>3.4</v>
      </c>
      <c r="J750" s="0" t="n">
        <v>5.154</v>
      </c>
      <c r="K750" s="0" t="n">
        <v>0.016</v>
      </c>
      <c r="L750" s="0" t="n">
        <v>2.4</v>
      </c>
      <c r="M750" s="0" t="n">
        <v>0.1</v>
      </c>
      <c r="N750" s="0" t="n">
        <v>0</v>
      </c>
      <c r="O750" s="0" t="n">
        <v>419</v>
      </c>
      <c r="P750" s="0" t="n">
        <v>2100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V750" s="0" t="n">
        <v>0</v>
      </c>
      <c r="AC750" s="0" t="n">
        <v>4.665</v>
      </c>
      <c r="AD750" s="0" t="n">
        <v>0.037</v>
      </c>
      <c r="AE750" s="0" t="n">
        <v>4.166</v>
      </c>
      <c r="AF750" s="0" t="n">
        <v>0.015</v>
      </c>
      <c r="AG750" s="0" t="n">
        <v>0.012</v>
      </c>
      <c r="AH750" s="0" t="n">
        <v>16.5</v>
      </c>
      <c r="AJ750" s="0" t="n">
        <v>110</v>
      </c>
      <c r="AP750" s="0" t="n">
        <v>0</v>
      </c>
      <c r="AY750" s="0" t="n">
        <v>0</v>
      </c>
      <c r="BF750" s="0" t="n">
        <f aca="false">IF(E750&lt;11,-3.6797*E750^2+48.115*E750-53.83,280.92*EXP(-0.2027*E750))</f>
        <v>100.720628</v>
      </c>
      <c r="BG750" s="0" t="e">
        <f aca="false">32.208*LN(F750)+21.438</f>
        <v>#VALUE!</v>
      </c>
      <c r="BH750" s="0" t="n">
        <f aca="false">IF(G750&lt;=2, -10*G750+100, 88.958*EXP(-0.0755*G750))</f>
        <v>74.7772988969374</v>
      </c>
      <c r="BI750" s="0" t="n">
        <f aca="false">IF(I750&lt;=100, 0.0053*(I750)^2-1.0332*I750+100.76, 122.82*EXP(-0.0092*I750))</f>
        <v>97.308388</v>
      </c>
      <c r="BJ750" s="0" t="n">
        <f aca="false">IF(P750&lt;=1000, -6.942*LN(P750)+107.59, -36.304*LN(P750)+310.72)</f>
        <v>33.0055589887772</v>
      </c>
      <c r="BK750" s="0" t="e">
        <f aca="false">BF750^0.04*BG750^0.22*BH750^0.51*BI750^0.06*BJ750^0.17</f>
        <v>#VALUE!</v>
      </c>
      <c r="BL750" s="0" t="e">
        <f aca="false">IF(BK750&gt;=90, "Very Good", IF(BK750&gt;=80, "Good", IF(BK750&gt;=70, "Slightly Good", IF(BK750&gt;=60, "Average", IF(BK750&gt;=50, "Slightly Poor", IF(BK750&gt;=40, "Poor", "Very Poor"))))))</f>
        <v>#VALUE!</v>
      </c>
      <c r="BM750" s="0" t="n">
        <f aca="false">IF(P750&lt;=1000, -6.942*LN(P750)+107.59, IF(AND(P750&gt;1000, P750&lt;=5213),-36.304*LN(P750)+310.72, IF(P750&gt;5213, 10)))</f>
        <v>33.0055589887772</v>
      </c>
      <c r="BN750" s="0" t="e">
        <f aca="false">BF750^0.04*BG750^0.22*BH750^0.51*BI750^0.06*BM750^0.17</f>
        <v>#VALUE!</v>
      </c>
      <c r="BO750" s="0" t="e">
        <f aca="false">IF(BN750&gt;=90, "Very Good", IF(BN750&gt;=80, "Good", IF(BN750&gt;=70, "Slightly Good", IF(BN750&gt;=60, "Average", IF(BN750&gt;=50, "Slightly Poor", IF(BN750&gt;=40, "Poor", "Very Poor"))))))</f>
        <v>#VALUE!</v>
      </c>
      <c r="BP750" s="0" t="n">
        <f aca="false">IF(AJ750&lt;=1000, -6.942*LN(AJ750)+107.59, IF(AND(AJ750&gt;1000, AJ750&lt;=5213),-36.304*LN(AJ750)+310.72, IF(AJ750&gt;5213, 10)))</f>
        <v>74.9592653006691</v>
      </c>
      <c r="BQ750" s="0" t="e">
        <f aca="false">BF750^0.04*BG750^0.22*BH750^0.51*BI750^0.06*BP750^0.17</f>
        <v>#VALUE!</v>
      </c>
      <c r="BR750" s="0" t="e">
        <f aca="false">IF(BQ750&gt;=90, "Very Good", IF(BQ750&gt;=80, "Good", IF(BQ750&gt;=70, "Slightly Good", IF(BQ750&gt;=60, "Average", IF(BQ750&gt;=50, "Slightly Poor", IF(BQ750&gt;=40, "Poor", "Very Poor"))))))</f>
        <v>#VALUE!</v>
      </c>
      <c r="BT750" s="0" t="n">
        <f aca="false">9.81*LN(AH750)+30.6</f>
        <v>58.1009653366931</v>
      </c>
      <c r="BU750" s="0" t="str">
        <f aca="false">IF(BT750&lt;30, "Clean water", IF(AND(BT750&gt;=30, BT750&lt;40), "Hypolimia", IF(AND(BT750&gt;=40,BT750&lt;50), "Mesotrophic", IF(AND(BT750&gt;=50, BT750&lt;70), "Eutrophic", IF(BT750&gt;70,"Hypertrophic")))))</f>
        <v>Eutrophic</v>
      </c>
      <c r="BW750" s="0" t="str">
        <f aca="false">IF(G750/H750&gt;=1, "PLS CHECK", "")</f>
        <v/>
      </c>
      <c r="BX750" s="0" t="str">
        <f aca="false">IF(AC750/J750&gt;=1, "PLS CHECK", "")</f>
        <v/>
      </c>
      <c r="BY750" s="0" t="str">
        <f aca="false">IF(AE750/J750&gt;=1, "PLS CHECK", "")</f>
        <v/>
      </c>
      <c r="BZ750" s="0" t="str">
        <f aca="false">IF(AD750/J750&gt;=1, "PLS CHECK", "")</f>
        <v/>
      </c>
      <c r="CA750" s="0" t="str">
        <f aca="false">IF(AF750/K750&gt;=1, "PLS CHECK", "")</f>
        <v/>
      </c>
      <c r="CB750" s="0" t="str">
        <f aca="false">IF(AG750/K750&gt;=1, "PLS CHECK", "")</f>
        <v/>
      </c>
    </row>
    <row r="751" customFormat="false" ht="12.5" hidden="false" customHeight="false" outlineLevel="0" collapsed="false">
      <c r="A751" s="0" t="n">
        <v>748</v>
      </c>
      <c r="B751" s="15" t="s">
        <v>83</v>
      </c>
      <c r="C751" s="16" t="s">
        <v>84</v>
      </c>
      <c r="D751" s="0" t="s">
        <v>167</v>
      </c>
      <c r="E751" s="0" t="n">
        <v>7.6</v>
      </c>
      <c r="F751" s="37"/>
      <c r="G751" s="0" t="n">
        <v>1</v>
      </c>
      <c r="H751" s="0" t="n">
        <v>4.4</v>
      </c>
      <c r="I751" s="0" t="n">
        <v>2.4</v>
      </c>
      <c r="J751" s="0" t="n">
        <v>3.788</v>
      </c>
      <c r="K751" s="0" t="n">
        <v>0.03</v>
      </c>
      <c r="L751" s="0" t="n">
        <v>2.2</v>
      </c>
      <c r="M751" s="0" t="n">
        <v>1.8</v>
      </c>
      <c r="N751" s="0" t="n">
        <v>0</v>
      </c>
      <c r="O751" s="0" t="n">
        <v>303</v>
      </c>
      <c r="P751" s="0" t="n">
        <v>30000</v>
      </c>
      <c r="Q751" s="0" t="n">
        <v>0</v>
      </c>
      <c r="R751" s="0" t="n">
        <v>0</v>
      </c>
      <c r="S751" s="0" t="n">
        <v>0</v>
      </c>
      <c r="T751" s="0" t="n">
        <v>0</v>
      </c>
      <c r="U751" s="0" t="n">
        <v>0</v>
      </c>
      <c r="V751" s="0" t="n">
        <v>0</v>
      </c>
      <c r="AC751" s="0" t="n">
        <v>3.682</v>
      </c>
      <c r="AD751" s="0" t="n">
        <v>0.528</v>
      </c>
      <c r="AE751" s="0" t="n">
        <v>2.747</v>
      </c>
      <c r="AF751" s="0" t="n">
        <v>0.02</v>
      </c>
      <c r="AG751" s="0" t="n">
        <v>0.001</v>
      </c>
      <c r="AH751" s="0" t="n">
        <v>9.9</v>
      </c>
      <c r="AJ751" s="0" t="n">
        <v>560</v>
      </c>
      <c r="AP751" s="0" t="n">
        <v>0</v>
      </c>
      <c r="AY751" s="0" t="n">
        <v>0</v>
      </c>
      <c r="BF751" s="0" t="n">
        <f aca="false">IF(E751&lt;11,-3.6797*E751^2+48.115*E751-53.83,280.92*EXP(-0.2027*E751))</f>
        <v>99.304528</v>
      </c>
      <c r="BG751" s="0" t="e">
        <f aca="false">32.208*LN(F751)+21.438</f>
        <v>#VALUE!</v>
      </c>
      <c r="BH751" s="0" t="n">
        <f aca="false">IF(G751&lt;=2, -10*G751+100, 88.958*EXP(-0.0755*G751))</f>
        <v>90</v>
      </c>
      <c r="BI751" s="0" t="n">
        <f aca="false">IF(I751&lt;=100, 0.0053*(I751)^2-1.0332*I751+100.76, 122.82*EXP(-0.0092*I751))</f>
        <v>98.310848</v>
      </c>
      <c r="BJ751" s="0" t="n">
        <f aca="false">IF(P751&lt;=1000, -6.942*LN(P751)+107.59, -36.304*LN(P751)+310.72)</f>
        <v>-63.5362173920304</v>
      </c>
      <c r="BK751" s="0" t="e">
        <f aca="false">BF751^0.04*BG751^0.22*BH751^0.51*BI751^0.06*BJ751^0.17</f>
        <v>#VALUE!</v>
      </c>
      <c r="BL751" s="0" t="e">
        <f aca="false">IF(BK751&gt;=90, "Very Good", IF(BK751&gt;=80, "Good", IF(BK751&gt;=70, "Slightly Good", IF(BK751&gt;=60, "Average", IF(BK751&gt;=50, "Slightly Poor", IF(BK751&gt;=40, "Poor", "Very Poor"))))))</f>
        <v>#VALUE!</v>
      </c>
      <c r="BM751" s="0" t="n">
        <f aca="false">IF(P751&lt;=1000, -6.942*LN(P751)+107.59, IF(AND(P751&gt;1000, P751&lt;=5213),-36.304*LN(P751)+310.72, IF(P751&gt;5213, 10)))</f>
        <v>10</v>
      </c>
      <c r="BN751" s="0" t="e">
        <f aca="false">BF751^0.04*BG751^0.22*BH751^0.51*BI751^0.06*BM751^0.17</f>
        <v>#VALUE!</v>
      </c>
      <c r="BO751" s="0" t="e">
        <f aca="false">IF(BN751&gt;=90, "Very Good", IF(BN751&gt;=80, "Good", IF(BN751&gt;=70, "Slightly Good", IF(BN751&gt;=60, "Average", IF(BN751&gt;=50, "Slightly Poor", IF(BN751&gt;=40, "Poor", "Very Poor"))))))</f>
        <v>#VALUE!</v>
      </c>
      <c r="BP751" s="0" t="n">
        <f aca="false">IF(AJ751&lt;=1000, -6.942*LN(AJ751)+107.59, IF(AND(AJ751&gt;1000, AJ751&lt;=5213),-36.304*LN(AJ751)+310.72, IF(AJ751&gt;5213, 10)))</f>
        <v>63.6614628473519</v>
      </c>
      <c r="BQ751" s="0" t="e">
        <f aca="false">BF751^0.04*BG751^0.22*BH751^0.51*BI751^0.06*BP751^0.17</f>
        <v>#VALUE!</v>
      </c>
      <c r="BR751" s="0" t="e">
        <f aca="false">IF(BQ751&gt;=90, "Very Good", IF(BQ751&gt;=80, "Good", IF(BQ751&gt;=70, "Slightly Good", IF(BQ751&gt;=60, "Average", IF(BQ751&gt;=50, "Slightly Poor", IF(BQ751&gt;=40, "Poor", "Very Poor"))))))</f>
        <v>#VALUE!</v>
      </c>
      <c r="BT751" s="0" t="n">
        <f aca="false">9.81*LN(AH751)+30.6</f>
        <v>53.0897659675487</v>
      </c>
      <c r="BU751" s="0" t="str">
        <f aca="false">IF(BT751&lt;30, "Clean water", IF(AND(BT751&gt;=30, BT751&lt;40), "Hypolimia", IF(AND(BT751&gt;=40,BT751&lt;50), "Mesotrophic", IF(AND(BT751&gt;=50, BT751&lt;70), "Eutrophic", IF(BT751&gt;70,"Hypertrophic")))))</f>
        <v>Eutrophic</v>
      </c>
      <c r="BW751" s="0" t="str">
        <f aca="false">IF(G751/H751&gt;=1, "PLS CHECK", "")</f>
        <v/>
      </c>
      <c r="BX751" s="0" t="str">
        <f aca="false">IF(AC751/J751&gt;=1, "PLS CHECK", "")</f>
        <v/>
      </c>
      <c r="BY751" s="0" t="str">
        <f aca="false">IF(AE751/J751&gt;=1, "PLS CHECK", "")</f>
        <v/>
      </c>
      <c r="BZ751" s="0" t="str">
        <f aca="false">IF(AD751/J751&gt;=1, "PLS CHECK", "")</f>
        <v/>
      </c>
      <c r="CA751" s="0" t="str">
        <f aca="false">IF(AF751/K751&gt;=1, "PLS CHECK", "")</f>
        <v/>
      </c>
      <c r="CB751" s="0" t="str">
        <f aca="false">IF(AG751/K751&gt;=1, "PLS CHECK", "")</f>
        <v/>
      </c>
    </row>
    <row r="752" customFormat="false" ht="12.5" hidden="false" customHeight="false" outlineLevel="0" collapsed="false">
      <c r="A752" s="0" t="n">
        <v>749</v>
      </c>
      <c r="B752" s="15" t="s">
        <v>133</v>
      </c>
      <c r="C752" s="16" t="s">
        <v>134</v>
      </c>
      <c r="D752" s="0" t="s">
        <v>167</v>
      </c>
      <c r="E752" s="0" t="n">
        <v>8</v>
      </c>
      <c r="F752" s="0" t="n">
        <v>11.7</v>
      </c>
      <c r="G752" s="0" t="n">
        <v>2.6</v>
      </c>
      <c r="H752" s="0" t="n">
        <v>5.2</v>
      </c>
      <c r="I752" s="37"/>
      <c r="J752" s="0" t="n">
        <v>8.275</v>
      </c>
      <c r="K752" s="37"/>
      <c r="L752" s="0" t="n">
        <v>3</v>
      </c>
      <c r="M752" s="0" t="n">
        <v>4.5</v>
      </c>
      <c r="O752" s="37"/>
      <c r="BD752" s="0" t="n">
        <v>0.086</v>
      </c>
      <c r="BF752" s="0" t="n">
        <f aca="false">IF(E752&lt;11,-3.6797*E752^2+48.115*E752-53.83,280.92*EXP(-0.2027*E752))</f>
        <v>95.5892</v>
      </c>
      <c r="BG752" s="0" t="n">
        <f aca="false">32.208*LN(F752)+21.438</f>
        <v>100.656437416814</v>
      </c>
      <c r="BH752" s="0" t="n">
        <f aca="false">IF(G752&lt;=2, -10*G752+100, 88.958*EXP(-0.0755*G752))</f>
        <v>73.1026302934667</v>
      </c>
      <c r="BI752" s="0" t="n">
        <f aca="false">IF(I752&lt;=100, 0.0053*(I752)^2-1.0332*I752+100.76, 122.82*EXP(-0.0092*I752))</f>
        <v>100.76</v>
      </c>
      <c r="BJ752" s="0" t="e">
        <f aca="false">IF(P752&lt;=1000, -6.942*LN(P752)+107.59, -36.304*LN(P752)+310.72)</f>
        <v>#VALUE!</v>
      </c>
      <c r="BK752" s="0" t="e">
        <f aca="false">BF752^0.04*BG752^0.22*BH752^0.51*BI752^0.06*BJ752^0.17</f>
        <v>#VALUE!</v>
      </c>
      <c r="BL752" s="0" t="e">
        <f aca="false">IF(BK752&gt;=90, "Very Good", IF(BK752&gt;=80, "Good", IF(BK752&gt;=70, "Slightly Good", IF(BK752&gt;=60, "Average", IF(BK752&gt;=50, "Slightly Poor", IF(BK752&gt;=40, "Poor", "Very Poor"))))))</f>
        <v>#VALUE!</v>
      </c>
      <c r="BM752" s="0" t="e">
        <f aca="false">IF(P752&lt;=1000, -6.942*LN(P752)+107.59, IF(AND(P752&gt;1000, P752&lt;=5213),-36.304*LN(P752)+310.72, IF(P752&gt;5213, 10)))</f>
        <v>#VALUE!</v>
      </c>
      <c r="BN752" s="0" t="e">
        <f aca="false">BF752^0.04*BG752^0.22*BH752^0.51*BI752^0.06*BM752^0.17</f>
        <v>#VALUE!</v>
      </c>
      <c r="BO752" s="0" t="e">
        <f aca="false">IF(BN752&gt;=90, "Very Good", IF(BN752&gt;=80, "Good", IF(BN752&gt;=70, "Slightly Good", IF(BN752&gt;=60, "Average", IF(BN752&gt;=50, "Slightly Poor", IF(BN752&gt;=40, "Poor", "Very Poor"))))))</f>
        <v>#VALUE!</v>
      </c>
      <c r="BP752" s="0" t="e">
        <f aca="false">IF(AJ752&lt;=1000, -6.942*LN(AJ752)+107.59, IF(AND(AJ752&gt;1000, AJ752&lt;=5213),-36.304*LN(AJ752)+310.72, IF(AJ752&gt;5213, 10)))</f>
        <v>#VALUE!</v>
      </c>
      <c r="BQ752" s="0" t="e">
        <f aca="false">BF752^0.04*BG752^0.22*BH752^0.51*BI752^0.06*BP752^0.17</f>
        <v>#VALUE!</v>
      </c>
      <c r="BR752" s="0" t="e">
        <f aca="false">IF(BQ752&gt;=90, "Very Good", IF(BQ752&gt;=80, "Good", IF(BQ752&gt;=70, "Slightly Good", IF(BQ752&gt;=60, "Average", IF(BQ752&gt;=50, "Slightly Poor", IF(BQ752&gt;=40, "Poor", "Very Poor"))))))</f>
        <v>#VALUE!</v>
      </c>
      <c r="BT752" s="0" t="e">
        <f aca="false">9.81*LN(AH752)+30.6</f>
        <v>#VALUE!</v>
      </c>
      <c r="BU752" s="0" t="e">
        <f aca="false">IF(BT752&lt;30, "Clean water", IF(AND(BT752&gt;=30, BT752&lt;40), "Hypolimia", IF(AND(BT752&gt;=40,BT752&lt;50), "Mesotrophic", IF(AND(BT752&gt;=50, BT752&lt;70), "Eutrophic", IF(BT752&gt;70,"Hypertrophic")))))</f>
        <v>#VALUE!</v>
      </c>
      <c r="BW752" s="0" t="str">
        <f aca="false">IF(G752/H752&gt;=1, "PLS CHECK", "")</f>
        <v/>
      </c>
      <c r="BX752" s="0" t="str">
        <f aca="false">IF(AC752/J752&gt;=1, "PLS CHECK", "")</f>
        <v/>
      </c>
      <c r="BY752" s="0" t="str">
        <f aca="false">IF(AE752/J752&gt;=1, "PLS CHECK", "")</f>
        <v/>
      </c>
      <c r="BZ752" s="0" t="str">
        <f aca="false">IF(AD752/J752&gt;=1, "PLS CHECK", "")</f>
        <v/>
      </c>
      <c r="CA752" s="0" t="e">
        <f aca="false">IF(AF752/K752&gt;=1, "PLS CHECK", "")</f>
        <v>#DIV/0!</v>
      </c>
      <c r="CB752" s="0" t="e">
        <f aca="false">IF(AG752/K752&gt;=1, "PLS CHECK", "")</f>
        <v>#DIV/0!</v>
      </c>
    </row>
    <row r="753" customFormat="false" ht="12.5" hidden="false" customHeight="false" outlineLevel="0" collapsed="false">
      <c r="A753" s="0" t="n">
        <v>750</v>
      </c>
      <c r="B753" s="15" t="s">
        <v>85</v>
      </c>
      <c r="C753" s="16" t="s">
        <v>86</v>
      </c>
      <c r="D753" s="0" t="s">
        <v>167</v>
      </c>
      <c r="E753" s="0" t="n">
        <v>7.4</v>
      </c>
      <c r="F753" s="0" t="n">
        <v>12.8</v>
      </c>
      <c r="G753" s="0" t="n">
        <v>2.4</v>
      </c>
      <c r="H753" s="0" t="n">
        <v>5.9</v>
      </c>
      <c r="I753" s="0" t="n">
        <v>3.4</v>
      </c>
      <c r="J753" s="0" t="n">
        <v>9.405</v>
      </c>
      <c r="K753" s="0" t="n">
        <v>0.092</v>
      </c>
      <c r="L753" s="0" t="n">
        <v>3.6</v>
      </c>
      <c r="M753" s="0" t="n">
        <v>2.8</v>
      </c>
      <c r="N753" s="0" t="n">
        <v>0</v>
      </c>
      <c r="O753" s="0" t="n">
        <v>642</v>
      </c>
      <c r="P753" s="0" t="n">
        <v>11000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0</v>
      </c>
      <c r="V753" s="0" t="n">
        <v>0</v>
      </c>
      <c r="AC753" s="0" t="n">
        <v>8.948</v>
      </c>
      <c r="AD753" s="0" t="n">
        <v>0.726</v>
      </c>
      <c r="AE753" s="37"/>
      <c r="AF753" s="0" t="n">
        <v>0.087</v>
      </c>
      <c r="AG753" s="0" t="n">
        <v>0.067</v>
      </c>
      <c r="AH753" s="0" t="n">
        <v>3.1</v>
      </c>
      <c r="AJ753" s="0" t="n">
        <v>2700</v>
      </c>
      <c r="AP753" s="0" t="n">
        <v>0</v>
      </c>
      <c r="AY753" s="0" t="n">
        <v>0</v>
      </c>
      <c r="BF753" s="0" t="n">
        <f aca="false">IF(E753&lt;11,-3.6797*E753^2+48.115*E753-53.83,280.92*EXP(-0.2027*E753))</f>
        <v>100.720628</v>
      </c>
      <c r="BG753" s="0" t="n">
        <f aca="false">32.208*LN(F753)+21.438</f>
        <v>103.550530065171</v>
      </c>
      <c r="BH753" s="0" t="n">
        <f aca="false">IF(G753&lt;=2, -10*G753+100, 88.958*EXP(-0.0755*G753))</f>
        <v>74.2148561832273</v>
      </c>
      <c r="BI753" s="0" t="n">
        <f aca="false">IF(I753&lt;=100, 0.0053*(I753)^2-1.0332*I753+100.76, 122.82*EXP(-0.0092*I753))</f>
        <v>97.308388</v>
      </c>
      <c r="BJ753" s="0" t="n">
        <f aca="false">IF(P753&lt;=1000, -6.942*LN(P753)+107.59, -36.304*LN(P753)+310.72)</f>
        <v>-27.1123376318395</v>
      </c>
      <c r="BK753" s="0" t="e">
        <f aca="false">BF753^0.04*BG753^0.22*BH753^0.51*BI753^0.06*BJ753^0.17</f>
        <v>#NUM!</v>
      </c>
      <c r="BL753" s="0" t="e">
        <f aca="false">IF(BK753&gt;=90, "Very Good", IF(BK753&gt;=80, "Good", IF(BK753&gt;=70, "Slightly Good", IF(BK753&gt;=60, "Average", IF(BK753&gt;=50, "Slightly Poor", IF(BK753&gt;=40, "Poor", "Very Poor"))))))</f>
        <v>#NUM!</v>
      </c>
      <c r="BM753" s="0" t="n">
        <f aca="false">IF(P753&lt;=1000, -6.942*LN(P753)+107.59, IF(AND(P753&gt;1000, P753&lt;=5213),-36.304*LN(P753)+310.72, IF(P753&gt;5213, 10)))</f>
        <v>10</v>
      </c>
      <c r="BN753" s="0" t="n">
        <f aca="false">BF753^0.04*BG753^0.22*BH753^0.51*BI753^0.06*BM753^0.17</f>
        <v>58.4383034290896</v>
      </c>
      <c r="BO753" s="0" t="str">
        <f aca="false">IF(BN753&gt;=90, "Very Good", IF(BN753&gt;=80, "Good", IF(BN753&gt;=70, "Slightly Good", IF(BN753&gt;=60, "Average", IF(BN753&gt;=50, "Slightly Poor", IF(BN753&gt;=40, "Poor", "Very Poor"))))))</f>
        <v>Slightly Poor</v>
      </c>
      <c r="BP753" s="0" t="n">
        <f aca="false">IF(AJ753&lt;=1000, -6.942*LN(AJ753)+107.59, IF(AND(AJ753&gt;1000, AJ753&lt;=5213),-36.304*LN(AJ753)+310.72, IF(AJ753&gt;5213, 10)))</f>
        <v>23.8818399844672</v>
      </c>
      <c r="BQ753" s="0" t="n">
        <f aca="false">BF753^0.04*BG753^0.22*BH753^0.51*BI753^0.06*BP753^0.17</f>
        <v>67.759333013294</v>
      </c>
      <c r="BR753" s="0" t="str">
        <f aca="false">IF(BQ753&gt;=90, "Very Good", IF(BQ753&gt;=80, "Good", IF(BQ753&gt;=70, "Slightly Good", IF(BQ753&gt;=60, "Average", IF(BQ753&gt;=50, "Slightly Poor", IF(BQ753&gt;=40, "Poor", "Very Poor"))))))</f>
        <v>Average</v>
      </c>
      <c r="BT753" s="0" t="n">
        <f aca="false">9.81*LN(AH753)+30.6</f>
        <v>41.6990547137277</v>
      </c>
      <c r="BU753" s="0" t="str">
        <f aca="false">IF(BT753&lt;30, "Clean water", IF(AND(BT753&gt;=30, BT753&lt;40), "Hypolimia", IF(AND(BT753&gt;=40,BT753&lt;50), "Mesotrophic", IF(AND(BT753&gt;=50, BT753&lt;70), "Eutrophic", IF(BT753&gt;70,"Hypertrophic")))))</f>
        <v>Mesotrophic</v>
      </c>
      <c r="BW753" s="0" t="str">
        <f aca="false">IF(G753/H753&gt;=1, "PLS CHECK", "")</f>
        <v/>
      </c>
      <c r="BX753" s="0" t="str">
        <f aca="false">IF(AC753/J753&gt;=1, "PLS CHECK", "")</f>
        <v/>
      </c>
      <c r="BY753" s="0" t="str">
        <f aca="false">IF(AE753/J753&gt;=1, "PLS CHECK", "")</f>
        <v/>
      </c>
      <c r="BZ753" s="0" t="str">
        <f aca="false">IF(AD753/J753&gt;=1, "PLS CHECK", "")</f>
        <v/>
      </c>
      <c r="CA753" s="0" t="str">
        <f aca="false">IF(AF753/K753&gt;=1, "PLS CHECK", "")</f>
        <v/>
      </c>
      <c r="CB753" s="0" t="str">
        <f aca="false">IF(AG753/K753&gt;=1, "PLS CHECK", "")</f>
        <v/>
      </c>
    </row>
    <row r="754" customFormat="false" ht="12.5" hidden="false" customHeight="false" outlineLevel="0" collapsed="false">
      <c r="A754" s="0" t="n">
        <v>751</v>
      </c>
      <c r="B754" s="15" t="s">
        <v>135</v>
      </c>
      <c r="C754" s="16" t="s">
        <v>136</v>
      </c>
      <c r="D754" s="0" t="s">
        <v>167</v>
      </c>
      <c r="E754" s="0" t="n">
        <v>8.1</v>
      </c>
      <c r="F754" s="0" t="n">
        <v>9.1</v>
      </c>
      <c r="G754" s="0" t="n">
        <v>2.1</v>
      </c>
      <c r="H754" s="0" t="n">
        <v>7.2</v>
      </c>
      <c r="I754" s="0" t="n">
        <v>4.8</v>
      </c>
      <c r="J754" s="0" t="n">
        <v>7.558</v>
      </c>
      <c r="K754" s="0" t="n">
        <v>0.092</v>
      </c>
      <c r="L754" s="0" t="n">
        <v>4.2</v>
      </c>
      <c r="M754" s="0" t="n">
        <v>0.7</v>
      </c>
      <c r="O754" s="0" t="n">
        <v>610</v>
      </c>
      <c r="BD754" s="0" t="n">
        <v>0.382</v>
      </c>
      <c r="BF754" s="0" t="n">
        <f aca="false">IF(E754&lt;11,-3.6797*E754^2+48.115*E754-53.83,280.92*EXP(-0.2027*E754))</f>
        <v>94.476383</v>
      </c>
      <c r="BG754" s="0" t="n">
        <f aca="false">32.208*LN(F754)+21.438</f>
        <v>92.5621023107425</v>
      </c>
      <c r="BH754" s="0" t="n">
        <f aca="false">IF(G754&lt;=2, -10*G754+100, 88.958*EXP(-0.0755*G754))</f>
        <v>75.9150041678102</v>
      </c>
      <c r="BI754" s="0" t="n">
        <f aca="false">IF(I754&lt;=100, 0.0053*(I754)^2-1.0332*I754+100.76, 122.82*EXP(-0.0092*I754))</f>
        <v>95.922752</v>
      </c>
      <c r="BJ754" s="0" t="e">
        <f aca="false">IF(P754&lt;=1000, -6.942*LN(P754)+107.59, -36.304*LN(P754)+310.72)</f>
        <v>#VALUE!</v>
      </c>
      <c r="BK754" s="0" t="e">
        <f aca="false">BF754^0.04*BG754^0.22*BH754^0.51*BI754^0.06*BJ754^0.17</f>
        <v>#VALUE!</v>
      </c>
      <c r="BL754" s="0" t="e">
        <f aca="false">IF(BK754&gt;=90, "Very Good", IF(BK754&gt;=80, "Good", IF(BK754&gt;=70, "Slightly Good", IF(BK754&gt;=60, "Average", IF(BK754&gt;=50, "Slightly Poor", IF(BK754&gt;=40, "Poor", "Very Poor"))))))</f>
        <v>#VALUE!</v>
      </c>
      <c r="BM754" s="0" t="e">
        <f aca="false">IF(P754&lt;=1000, -6.942*LN(P754)+107.59, IF(AND(P754&gt;1000, P754&lt;=5213),-36.304*LN(P754)+310.72, IF(P754&gt;5213, 10)))</f>
        <v>#VALUE!</v>
      </c>
      <c r="BN754" s="0" t="e">
        <f aca="false">BF754^0.04*BG754^0.22*BH754^0.51*BI754^0.06*BM754^0.17</f>
        <v>#VALUE!</v>
      </c>
      <c r="BO754" s="0" t="e">
        <f aca="false">IF(BN754&gt;=90, "Very Good", IF(BN754&gt;=80, "Good", IF(BN754&gt;=70, "Slightly Good", IF(BN754&gt;=60, "Average", IF(BN754&gt;=50, "Slightly Poor", IF(BN754&gt;=40, "Poor", "Very Poor"))))))</f>
        <v>#VALUE!</v>
      </c>
      <c r="BP754" s="0" t="e">
        <f aca="false">IF(AJ754&lt;=1000, -6.942*LN(AJ754)+107.59, IF(AND(AJ754&gt;1000, AJ754&lt;=5213),-36.304*LN(AJ754)+310.72, IF(AJ754&gt;5213, 10)))</f>
        <v>#VALUE!</v>
      </c>
      <c r="BQ754" s="0" t="e">
        <f aca="false">BF754^0.04*BG754^0.22*BH754^0.51*BI754^0.06*BP754^0.17</f>
        <v>#VALUE!</v>
      </c>
      <c r="BR754" s="0" t="e">
        <f aca="false">IF(BQ754&gt;=90, "Very Good", IF(BQ754&gt;=80, "Good", IF(BQ754&gt;=70, "Slightly Good", IF(BQ754&gt;=60, "Average", IF(BQ754&gt;=50, "Slightly Poor", IF(BQ754&gt;=40, "Poor", "Very Poor"))))))</f>
        <v>#VALUE!</v>
      </c>
      <c r="BT754" s="0" t="e">
        <f aca="false">9.81*LN(AH754)+30.6</f>
        <v>#VALUE!</v>
      </c>
      <c r="BU754" s="0" t="e">
        <f aca="false">IF(BT754&lt;30, "Clean water", IF(AND(BT754&gt;=30, BT754&lt;40), "Hypolimia", IF(AND(BT754&gt;=40,BT754&lt;50), "Mesotrophic", IF(AND(BT754&gt;=50, BT754&lt;70), "Eutrophic", IF(BT754&gt;70,"Hypertrophic")))))</f>
        <v>#VALUE!</v>
      </c>
      <c r="BW754" s="0" t="str">
        <f aca="false">IF(G754/H754&gt;=1, "PLS CHECK", "")</f>
        <v/>
      </c>
      <c r="BX754" s="0" t="str">
        <f aca="false">IF(AC754/J754&gt;=1, "PLS CHECK", "")</f>
        <v/>
      </c>
      <c r="BY754" s="0" t="str">
        <f aca="false">IF(AE754/J754&gt;=1, "PLS CHECK", "")</f>
        <v/>
      </c>
      <c r="BZ754" s="0" t="str">
        <f aca="false">IF(AD754/J754&gt;=1, "PLS CHECK", "")</f>
        <v/>
      </c>
      <c r="CA754" s="0" t="str">
        <f aca="false">IF(AF754/K754&gt;=1, "PLS CHECK", "")</f>
        <v/>
      </c>
      <c r="CB754" s="0" t="str">
        <f aca="false">IF(AG754/K754&gt;=1, "PLS CHECK", "")</f>
        <v/>
      </c>
    </row>
    <row r="755" customFormat="false" ht="12.5" hidden="false" customHeight="false" outlineLevel="0" collapsed="false">
      <c r="A755" s="0" t="n">
        <v>752</v>
      </c>
      <c r="B755" s="15" t="s">
        <v>87</v>
      </c>
      <c r="C755" s="16" t="s">
        <v>88</v>
      </c>
      <c r="D755" s="0" t="s">
        <v>167</v>
      </c>
      <c r="E755" s="0" t="n">
        <v>7.6</v>
      </c>
      <c r="F755" s="37"/>
      <c r="G755" s="0" t="n">
        <v>0.8</v>
      </c>
      <c r="H755" s="0" t="n">
        <v>4.4</v>
      </c>
      <c r="I755" s="0" t="n">
        <v>2.2</v>
      </c>
      <c r="J755" s="0" t="n">
        <v>3.981</v>
      </c>
      <c r="K755" s="0" t="n">
        <v>0.027</v>
      </c>
      <c r="L755" s="0" t="n">
        <v>2.1</v>
      </c>
      <c r="M755" s="0" t="n">
        <v>1.8</v>
      </c>
      <c r="N755" s="0" t="n">
        <v>0</v>
      </c>
      <c r="O755" s="0" t="n">
        <v>316</v>
      </c>
      <c r="P755" s="0" t="n">
        <v>9500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V755" s="0" t="n">
        <v>0</v>
      </c>
      <c r="AC755" s="0" t="n">
        <v>3.943</v>
      </c>
      <c r="AD755" s="0" t="n">
        <v>0.554</v>
      </c>
      <c r="AE755" s="0" t="n">
        <v>2.879</v>
      </c>
      <c r="AF755" s="37"/>
      <c r="AG755" s="0" t="n">
        <v>0.009</v>
      </c>
      <c r="AH755" s="0" t="n">
        <v>6.5</v>
      </c>
      <c r="AJ755" s="0" t="n">
        <v>210</v>
      </c>
      <c r="AP755" s="0" t="n">
        <v>0</v>
      </c>
      <c r="AY755" s="0" t="n">
        <v>0</v>
      </c>
      <c r="BF755" s="0" t="n">
        <f aca="false">IF(E755&lt;11,-3.6797*E755^2+48.115*E755-53.83,280.92*EXP(-0.2027*E755))</f>
        <v>99.304528</v>
      </c>
      <c r="BG755" s="0" t="e">
        <f aca="false">32.208*LN(F755)+21.438</f>
        <v>#VALUE!</v>
      </c>
      <c r="BH755" s="0" t="n">
        <f aca="false">IF(G755&lt;=2, -10*G755+100, 88.958*EXP(-0.0755*G755))</f>
        <v>92</v>
      </c>
      <c r="BI755" s="0" t="n">
        <f aca="false">IF(I755&lt;=100, 0.0053*(I755)^2-1.0332*I755+100.76, 122.82*EXP(-0.0092*I755))</f>
        <v>98.512612</v>
      </c>
      <c r="BJ755" s="0" t="n">
        <f aca="false">IF(P755&lt;=1000, -6.942*LN(P755)+107.59, -36.304*LN(P755)+310.72)</f>
        <v>-21.7900451047777</v>
      </c>
      <c r="BK755" s="0" t="e">
        <f aca="false">BF755^0.04*BG755^0.22*BH755^0.51*BI755^0.06*BJ755^0.17</f>
        <v>#VALUE!</v>
      </c>
      <c r="BL755" s="0" t="e">
        <f aca="false">IF(BK755&gt;=90, "Very Good", IF(BK755&gt;=80, "Good", IF(BK755&gt;=70, "Slightly Good", IF(BK755&gt;=60, "Average", IF(BK755&gt;=50, "Slightly Poor", IF(BK755&gt;=40, "Poor", "Very Poor"))))))</f>
        <v>#VALUE!</v>
      </c>
      <c r="BM755" s="0" t="n">
        <f aca="false">IF(P755&lt;=1000, -6.942*LN(P755)+107.59, IF(AND(P755&gt;1000, P755&lt;=5213),-36.304*LN(P755)+310.72, IF(P755&gt;5213, 10)))</f>
        <v>10</v>
      </c>
      <c r="BN755" s="0" t="e">
        <f aca="false">BF755^0.04*BG755^0.22*BH755^0.51*BI755^0.06*BM755^0.17</f>
        <v>#VALUE!</v>
      </c>
      <c r="BO755" s="0" t="e">
        <f aca="false">IF(BN755&gt;=90, "Very Good", IF(BN755&gt;=80, "Good", IF(BN755&gt;=70, "Slightly Good", IF(BN755&gt;=60, "Average", IF(BN755&gt;=50, "Slightly Poor", IF(BN755&gt;=40, "Poor", "Very Poor"))))))</f>
        <v>#VALUE!</v>
      </c>
      <c r="BP755" s="0" t="n">
        <f aca="false">IF(AJ755&lt;=1000, -6.942*LN(AJ755)+107.59, IF(AND(AJ755&gt;1000, AJ755&lt;=5213),-36.304*LN(AJ755)+310.72, IF(AJ755&gt;5213, 10)))</f>
        <v>70.4703795217593</v>
      </c>
      <c r="BQ755" s="0" t="e">
        <f aca="false">BF755^0.04*BG755^0.22*BH755^0.51*BI755^0.06*BP755^0.17</f>
        <v>#VALUE!</v>
      </c>
      <c r="BR755" s="0" t="e">
        <f aca="false">IF(BQ755&gt;=90, "Very Good", IF(BQ755&gt;=80, "Good", IF(BQ755&gt;=70, "Slightly Good", IF(BQ755&gt;=60, "Average", IF(BQ755&gt;=50, "Slightly Poor", IF(BQ755&gt;=40, "Poor", "Very Poor"))))))</f>
        <v>#VALUE!</v>
      </c>
      <c r="BT755" s="0" t="n">
        <f aca="false">9.81*LN(AH755)+30.6</f>
        <v>48.9623793554046</v>
      </c>
      <c r="BU755" s="0" t="str">
        <f aca="false">IF(BT755&lt;30, "Clean water", IF(AND(BT755&gt;=30, BT755&lt;40), "Hypolimia", IF(AND(BT755&gt;=40,BT755&lt;50), "Mesotrophic", IF(AND(BT755&gt;=50, BT755&lt;70), "Eutrophic", IF(BT755&gt;70,"Hypertrophic")))))</f>
        <v>Mesotrophic</v>
      </c>
      <c r="BW755" s="0" t="str">
        <f aca="false">IF(G755/H755&gt;=1, "PLS CHECK", "")</f>
        <v/>
      </c>
      <c r="BX755" s="0" t="str">
        <f aca="false">IF(AC755/J755&gt;=1, "PLS CHECK", "")</f>
        <v/>
      </c>
      <c r="BY755" s="0" t="str">
        <f aca="false">IF(AE755/J755&gt;=1, "PLS CHECK", "")</f>
        <v/>
      </c>
      <c r="BZ755" s="0" t="str">
        <f aca="false">IF(AD755/J755&gt;=1, "PLS CHECK", "")</f>
        <v/>
      </c>
      <c r="CA755" s="0" t="str">
        <f aca="false">IF(AF755/K755&gt;=1, "PLS CHECK", "")</f>
        <v/>
      </c>
      <c r="CB755" s="0" t="str">
        <f aca="false">IF(AG755/K755&gt;=1, "PLS CHECK", "")</f>
        <v/>
      </c>
    </row>
    <row r="756" customFormat="false" ht="12.5" hidden="false" customHeight="false" outlineLevel="0" collapsed="false">
      <c r="A756" s="0" t="n">
        <v>753</v>
      </c>
      <c r="B756" s="15" t="s">
        <v>89</v>
      </c>
      <c r="C756" s="16" t="s">
        <v>90</v>
      </c>
      <c r="D756" s="0" t="s">
        <v>167</v>
      </c>
      <c r="E756" s="0" t="n">
        <v>7.8</v>
      </c>
      <c r="F756" s="0" t="n">
        <v>12.7</v>
      </c>
      <c r="G756" s="0" t="n">
        <v>2.1</v>
      </c>
      <c r="H756" s="0" t="n">
        <v>3.9</v>
      </c>
      <c r="I756" s="0" t="n">
        <v>2.6</v>
      </c>
      <c r="J756" s="0" t="n">
        <v>3.329</v>
      </c>
      <c r="K756" s="0" t="n">
        <v>0.026</v>
      </c>
      <c r="L756" s="0" t="n">
        <v>2</v>
      </c>
      <c r="M756" s="0" t="n">
        <v>1.4</v>
      </c>
      <c r="N756" s="0" t="n">
        <v>0</v>
      </c>
      <c r="O756" s="0" t="n">
        <v>392</v>
      </c>
      <c r="P756" s="0" t="n">
        <v>5000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0</v>
      </c>
      <c r="V756" s="0" t="n">
        <v>0</v>
      </c>
      <c r="AC756" s="0" t="n">
        <v>3.175</v>
      </c>
      <c r="AD756" s="0" t="n">
        <v>0.457</v>
      </c>
      <c r="AE756" s="0" t="n">
        <v>2.227</v>
      </c>
      <c r="AF756" s="37"/>
      <c r="AG756" s="0" t="n">
        <v>0.022</v>
      </c>
      <c r="AH756" s="0" t="n">
        <v>8</v>
      </c>
      <c r="AJ756" s="0" t="n">
        <v>1000</v>
      </c>
      <c r="AP756" s="0" t="n">
        <v>0</v>
      </c>
      <c r="AY756" s="0" t="n">
        <v>0</v>
      </c>
      <c r="BF756" s="0" t="n">
        <f aca="false">IF(E756&lt;11,-3.6797*E756^2+48.115*E756-53.83,280.92*EXP(-0.2027*E756))</f>
        <v>97.5940520000001</v>
      </c>
      <c r="BG756" s="0" t="n">
        <f aca="false">32.208*LN(F756)+21.438</f>
        <v>103.297917005506</v>
      </c>
      <c r="BH756" s="0" t="n">
        <f aca="false">IF(G756&lt;=2, -10*G756+100, 88.958*EXP(-0.0755*G756))</f>
        <v>75.9150041678102</v>
      </c>
      <c r="BI756" s="0" t="n">
        <f aca="false">IF(I756&lt;=100, 0.0053*(I756)^2-1.0332*I756+100.76, 122.82*EXP(-0.0092*I756))</f>
        <v>98.109508</v>
      </c>
      <c r="BJ756" s="0" t="n">
        <f aca="false">IF(P756&lt;=1000, -6.942*LN(P756)+107.59, -36.304*LN(P756)+310.72)</f>
        <v>1.5118183788249</v>
      </c>
      <c r="BK756" s="0" t="n">
        <f aca="false">BF756^0.04*BG756^0.22*BH756^0.51*BI756^0.06*BJ756^0.17</f>
        <v>42.8214891141018</v>
      </c>
      <c r="BL756" s="0" t="str">
        <f aca="false">IF(BK756&gt;=90, "Very Good", IF(BK756&gt;=80, "Good", IF(BK756&gt;=70, "Slightly Good", IF(BK756&gt;=60, "Average", IF(BK756&gt;=50, "Slightly Poor", IF(BK756&gt;=40, "Poor", "Very Poor"))))))</f>
        <v>Poor</v>
      </c>
      <c r="BM756" s="0" t="n">
        <f aca="false">IF(P756&lt;=1000, -6.942*LN(P756)+107.59, IF(AND(P756&gt;1000, P756&lt;=5213),-36.304*LN(P756)+310.72, IF(P756&gt;5213, 10)))</f>
        <v>1.5118183788249</v>
      </c>
      <c r="BN756" s="0" t="n">
        <f aca="false">BF756^0.04*BG756^0.22*BH756^0.51*BI756^0.06*BM756^0.17</f>
        <v>42.8214891141018</v>
      </c>
      <c r="BO756" s="0" t="str">
        <f aca="false">IF(BN756&gt;=90, "Very Good", IF(BN756&gt;=80, "Good", IF(BN756&gt;=70, "Slightly Good", IF(BN756&gt;=60, "Average", IF(BN756&gt;=50, "Slightly Poor", IF(BN756&gt;=40, "Poor", "Very Poor"))))))</f>
        <v>Poor</v>
      </c>
      <c r="BP756" s="0" t="n">
        <f aca="false">IF(AJ756&lt;=1000, -6.942*LN(AJ756)+107.59, IF(AND(AJ756&gt;1000, AJ756&lt;=5213),-36.304*LN(AJ756)+310.72, IF(AJ756&gt;5213, 10)))</f>
        <v>59.636362853306</v>
      </c>
      <c r="BQ756" s="0" t="n">
        <f aca="false">BF756^0.04*BG756^0.22*BH756^0.51*BI756^0.06*BP756^0.17</f>
        <v>79.980428307148</v>
      </c>
      <c r="BR756" s="0" t="str">
        <f aca="false">IF(BQ756&gt;=90, "Very Good", IF(BQ756&gt;=80, "Good", IF(BQ756&gt;=70, "Slightly Good", IF(BQ756&gt;=60, "Average", IF(BQ756&gt;=50, "Slightly Poor", IF(BQ756&gt;=40, "Poor", "Very Poor"))))))</f>
        <v>Slightly Good</v>
      </c>
      <c r="BT756" s="0" t="n">
        <f aca="false">9.81*LN(AH756)+30.6</f>
        <v>50.9993215238792</v>
      </c>
      <c r="BU756" s="0" t="str">
        <f aca="false">IF(BT756&lt;30, "Clean water", IF(AND(BT756&gt;=30, BT756&lt;40), "Hypolimia", IF(AND(BT756&gt;=40,BT756&lt;50), "Mesotrophic", IF(AND(BT756&gt;=50, BT756&lt;70), "Eutrophic", IF(BT756&gt;70,"Hypertrophic")))))</f>
        <v>Eutrophic</v>
      </c>
      <c r="BW756" s="0" t="str">
        <f aca="false">IF(G756/H756&gt;=1, "PLS CHECK", "")</f>
        <v/>
      </c>
      <c r="BX756" s="0" t="str">
        <f aca="false">IF(AC756/J756&gt;=1, "PLS CHECK", "")</f>
        <v/>
      </c>
      <c r="BY756" s="0" t="str">
        <f aca="false">IF(AE756/J756&gt;=1, "PLS CHECK", "")</f>
        <v/>
      </c>
      <c r="BZ756" s="0" t="str">
        <f aca="false">IF(AD756/J756&gt;=1, "PLS CHECK", "")</f>
        <v/>
      </c>
      <c r="CA756" s="0" t="str">
        <f aca="false">IF(AF756/K756&gt;=1, "PLS CHECK", "")</f>
        <v/>
      </c>
      <c r="CB756" s="0" t="str">
        <f aca="false">IF(AG756/K756&gt;=1, "PLS CHECK", "")</f>
        <v/>
      </c>
    </row>
    <row r="757" customFormat="false" ht="12.5" hidden="false" customHeight="false" outlineLevel="0" collapsed="false">
      <c r="A757" s="0" t="n">
        <v>754</v>
      </c>
      <c r="B757" s="15" t="s">
        <v>91</v>
      </c>
      <c r="C757" s="16" t="s">
        <v>92</v>
      </c>
      <c r="D757" s="0" t="s">
        <v>167</v>
      </c>
      <c r="E757" s="0" t="n">
        <v>7.5</v>
      </c>
      <c r="F757" s="37"/>
      <c r="G757" s="0" t="n">
        <v>1.6</v>
      </c>
      <c r="H757" s="0" t="n">
        <v>2.4</v>
      </c>
      <c r="I757" s="0" t="n">
        <v>1.2</v>
      </c>
      <c r="J757" s="0" t="n">
        <v>4.595</v>
      </c>
      <c r="K757" s="0" t="n">
        <v>0.023</v>
      </c>
      <c r="L757" s="37"/>
      <c r="M757" s="0" t="n">
        <v>2.7</v>
      </c>
      <c r="N757" s="0" t="n">
        <v>0</v>
      </c>
      <c r="O757" s="0" t="n">
        <v>445</v>
      </c>
      <c r="P757" s="37"/>
      <c r="Q757" s="0" t="n">
        <v>0</v>
      </c>
      <c r="R757" s="0" t="n">
        <v>0</v>
      </c>
      <c r="S757" s="0" t="n">
        <v>0</v>
      </c>
      <c r="T757" s="0" t="n">
        <v>0</v>
      </c>
      <c r="U757" s="0" t="n">
        <v>0</v>
      </c>
      <c r="V757" s="0" t="n">
        <v>0</v>
      </c>
      <c r="AC757" s="0" t="n">
        <v>4.587</v>
      </c>
      <c r="AD757" s="0" t="n">
        <v>0.089</v>
      </c>
      <c r="AE757" s="0" t="n">
        <v>4.184</v>
      </c>
      <c r="AF757" s="0" t="n">
        <v>0.022</v>
      </c>
      <c r="AG757" s="0" t="n">
        <v>0.021</v>
      </c>
      <c r="AH757" s="37"/>
      <c r="AJ757" s="0" t="n">
        <v>60</v>
      </c>
      <c r="AP757" s="0" t="n">
        <v>0</v>
      </c>
      <c r="AY757" s="0" t="n">
        <v>0</v>
      </c>
      <c r="BF757" s="0" t="n">
        <f aca="false">IF(E757&lt;11,-3.6797*E757^2+48.115*E757-53.83,280.92*EXP(-0.2027*E757))</f>
        <v>100.049375</v>
      </c>
      <c r="BG757" s="0" t="e">
        <f aca="false">32.208*LN(F757)+21.438</f>
        <v>#VALUE!</v>
      </c>
      <c r="BH757" s="0" t="n">
        <f aca="false">IF(G757&lt;=2, -10*G757+100, 88.958*EXP(-0.0755*G757))</f>
        <v>84</v>
      </c>
      <c r="BI757" s="0" t="n">
        <f aca="false">IF(I757&lt;=100, 0.0053*(I757)^2-1.0332*I757+100.76, 122.82*EXP(-0.0092*I757))</f>
        <v>99.527792</v>
      </c>
      <c r="BJ757" s="0" t="e">
        <f aca="false">IF(P757&lt;=1000, -6.942*LN(P757)+107.59, -36.304*LN(P757)+310.72)</f>
        <v>#VALUE!</v>
      </c>
      <c r="BK757" s="0" t="e">
        <f aca="false">BF757^0.04*BG757^0.22*BH757^0.51*BI757^0.06*BJ757^0.17</f>
        <v>#VALUE!</v>
      </c>
      <c r="BL757" s="0" t="e">
        <f aca="false">IF(BK757&gt;=90, "Very Good", IF(BK757&gt;=80, "Good", IF(BK757&gt;=70, "Slightly Good", IF(BK757&gt;=60, "Average", IF(BK757&gt;=50, "Slightly Poor", IF(BK757&gt;=40, "Poor", "Very Poor"))))))</f>
        <v>#VALUE!</v>
      </c>
      <c r="BM757" s="0" t="e">
        <f aca="false">IF(P757&lt;=1000, -6.942*LN(P757)+107.59, IF(AND(P757&gt;1000, P757&lt;=5213),-36.304*LN(P757)+310.72, IF(P757&gt;5213, 10)))</f>
        <v>#VALUE!</v>
      </c>
      <c r="BN757" s="0" t="e">
        <f aca="false">BF757^0.04*BG757^0.22*BH757^0.51*BI757^0.06*BM757^0.17</f>
        <v>#VALUE!</v>
      </c>
      <c r="BO757" s="0" t="e">
        <f aca="false">IF(BN757&gt;=90, "Very Good", IF(BN757&gt;=80, "Good", IF(BN757&gt;=70, "Slightly Good", IF(BN757&gt;=60, "Average", IF(BN757&gt;=50, "Slightly Poor", IF(BN757&gt;=40, "Poor", "Very Poor"))))))</f>
        <v>#VALUE!</v>
      </c>
      <c r="BP757" s="0" t="n">
        <f aca="false">IF(AJ757&lt;=1000, -6.942*LN(AJ757)+107.59, IF(AND(AJ757&gt;1000, AJ757&lt;=5213),-36.304*LN(AJ757)+310.72, IF(AJ757&gt;5213, 10)))</f>
        <v>79.1670600490542</v>
      </c>
      <c r="BQ757" s="0" t="e">
        <f aca="false">BF757^0.04*BG757^0.22*BH757^0.51*BI757^0.06*BP757^0.17</f>
        <v>#VALUE!</v>
      </c>
      <c r="BR757" s="0" t="e">
        <f aca="false">IF(BQ757&gt;=90, "Very Good", IF(BQ757&gt;=80, "Good", IF(BQ757&gt;=70, "Slightly Good", IF(BQ757&gt;=60, "Average", IF(BQ757&gt;=50, "Slightly Poor", IF(BQ757&gt;=40, "Poor", "Very Poor"))))))</f>
        <v>#VALUE!</v>
      </c>
      <c r="BT757" s="0" t="e">
        <f aca="false">9.81*LN(AH757)+30.6</f>
        <v>#VALUE!</v>
      </c>
      <c r="BU757" s="0" t="e">
        <f aca="false">IF(BT757&lt;30, "Clean water", IF(AND(BT757&gt;=30, BT757&lt;40), "Hypolimia", IF(AND(BT757&gt;=40,BT757&lt;50), "Mesotrophic", IF(AND(BT757&gt;=50, BT757&lt;70), "Eutrophic", IF(BT757&gt;70,"Hypertrophic")))))</f>
        <v>#VALUE!</v>
      </c>
      <c r="BW757" s="0" t="str">
        <f aca="false">IF(G757/H757&gt;=1, "PLS CHECK", "")</f>
        <v/>
      </c>
      <c r="BX757" s="0" t="str">
        <f aca="false">IF(AC757/J757&gt;=1, "PLS CHECK", "")</f>
        <v/>
      </c>
      <c r="BY757" s="0" t="str">
        <f aca="false">IF(AE757/J757&gt;=1, "PLS CHECK", "")</f>
        <v/>
      </c>
      <c r="BZ757" s="0" t="str">
        <f aca="false">IF(AD757/J757&gt;=1, "PLS CHECK", "")</f>
        <v/>
      </c>
      <c r="CA757" s="0" t="str">
        <f aca="false">IF(AF757/K757&gt;=1, "PLS CHECK", "")</f>
        <v/>
      </c>
      <c r="CB757" s="0" t="str">
        <f aca="false">IF(AG757/K757&gt;=1, "PLS CHECK", "")</f>
        <v/>
      </c>
    </row>
    <row r="758" customFormat="false" ht="12.5" hidden="false" customHeight="false" outlineLevel="0" collapsed="false">
      <c r="A758" s="0" t="n">
        <v>755</v>
      </c>
      <c r="B758" s="15" t="s">
        <v>137</v>
      </c>
      <c r="C758" s="16" t="s">
        <v>138</v>
      </c>
      <c r="D758" s="0" t="s">
        <v>167</v>
      </c>
      <c r="E758" s="0" t="n">
        <v>8.1</v>
      </c>
      <c r="F758" s="0" t="n">
        <v>10.1</v>
      </c>
      <c r="G758" s="0" t="n">
        <v>3.3</v>
      </c>
      <c r="H758" s="37"/>
      <c r="I758" s="0" t="n">
        <v>6.6</v>
      </c>
      <c r="J758" s="37"/>
      <c r="K758" s="0" t="n">
        <v>0.075</v>
      </c>
      <c r="L758" s="37"/>
      <c r="M758" s="0" t="n">
        <v>3.9</v>
      </c>
      <c r="O758" s="0" t="n">
        <v>718</v>
      </c>
      <c r="BD758" s="0" t="n">
        <v>4.428</v>
      </c>
      <c r="BF758" s="0" t="n">
        <f aca="false">IF(E758&lt;11,-3.6797*E758^2+48.115*E758-53.83,280.92*EXP(-0.2027*E758))</f>
        <v>94.476383</v>
      </c>
      <c r="BG758" s="0" t="n">
        <f aca="false">32.208*LN(F758)+21.438</f>
        <v>95.9201409312711</v>
      </c>
      <c r="BH758" s="0" t="n">
        <f aca="false">IF(G758&lt;=2, -10*G758+100, 88.958*EXP(-0.0755*G758))</f>
        <v>69.3394735712124</v>
      </c>
      <c r="BI758" s="0" t="n">
        <f aca="false">IF(I758&lt;=100, 0.0053*(I758)^2-1.0332*I758+100.76, 122.82*EXP(-0.0092*I758))</f>
        <v>94.171748</v>
      </c>
      <c r="BJ758" s="0" t="e">
        <f aca="false">IF(P758&lt;=1000, -6.942*LN(P758)+107.59, -36.304*LN(P758)+310.72)</f>
        <v>#VALUE!</v>
      </c>
      <c r="BK758" s="0" t="e">
        <f aca="false">BF758^0.04*BG758^0.22*BH758^0.51*BI758^0.06*BJ758^0.17</f>
        <v>#VALUE!</v>
      </c>
      <c r="BL758" s="0" t="e">
        <f aca="false">IF(BK758&gt;=90, "Very Good", IF(BK758&gt;=80, "Good", IF(BK758&gt;=70, "Slightly Good", IF(BK758&gt;=60, "Average", IF(BK758&gt;=50, "Slightly Poor", IF(BK758&gt;=40, "Poor", "Very Poor"))))))</f>
        <v>#VALUE!</v>
      </c>
      <c r="BM758" s="0" t="e">
        <f aca="false">IF(P758&lt;=1000, -6.942*LN(P758)+107.59, IF(AND(P758&gt;1000, P758&lt;=5213),-36.304*LN(P758)+310.72, IF(P758&gt;5213, 10)))</f>
        <v>#VALUE!</v>
      </c>
      <c r="BN758" s="0" t="e">
        <f aca="false">BF758^0.04*BG758^0.22*BH758^0.51*BI758^0.06*BM758^0.17</f>
        <v>#VALUE!</v>
      </c>
      <c r="BO758" s="0" t="e">
        <f aca="false">IF(BN758&gt;=90, "Very Good", IF(BN758&gt;=80, "Good", IF(BN758&gt;=70, "Slightly Good", IF(BN758&gt;=60, "Average", IF(BN758&gt;=50, "Slightly Poor", IF(BN758&gt;=40, "Poor", "Very Poor"))))))</f>
        <v>#VALUE!</v>
      </c>
      <c r="BP758" s="0" t="e">
        <f aca="false">IF(AJ758&lt;=1000, -6.942*LN(AJ758)+107.59, IF(AND(AJ758&gt;1000, AJ758&lt;=5213),-36.304*LN(AJ758)+310.72, IF(AJ758&gt;5213, 10)))</f>
        <v>#VALUE!</v>
      </c>
      <c r="BQ758" s="0" t="e">
        <f aca="false">BF758^0.04*BG758^0.22*BH758^0.51*BI758^0.06*BP758^0.17</f>
        <v>#VALUE!</v>
      </c>
      <c r="BR758" s="0" t="e">
        <f aca="false">IF(BQ758&gt;=90, "Very Good", IF(BQ758&gt;=80, "Good", IF(BQ758&gt;=70, "Slightly Good", IF(BQ758&gt;=60, "Average", IF(BQ758&gt;=50, "Slightly Poor", IF(BQ758&gt;=40, "Poor", "Very Poor"))))))</f>
        <v>#VALUE!</v>
      </c>
      <c r="BT758" s="0" t="e">
        <f aca="false">9.81*LN(AH758)+30.6</f>
        <v>#VALUE!</v>
      </c>
      <c r="BU758" s="0" t="e">
        <f aca="false">IF(BT758&lt;30, "Clean water", IF(AND(BT758&gt;=30, BT758&lt;40), "Hypolimia", IF(AND(BT758&gt;=40,BT758&lt;50), "Mesotrophic", IF(AND(BT758&gt;=50, BT758&lt;70), "Eutrophic", IF(BT758&gt;70,"Hypertrophic")))))</f>
        <v>#VALUE!</v>
      </c>
      <c r="BW758" s="0" t="e">
        <f aca="false">IF(G758/H758&gt;=1, "PLS CHECK", "")</f>
        <v>#DIV/0!</v>
      </c>
      <c r="BX758" s="0" t="e">
        <f aca="false">IF(AC758/J758&gt;=1, "PLS CHECK", "")</f>
        <v>#DIV/0!</v>
      </c>
      <c r="BY758" s="0" t="e">
        <f aca="false">IF(AE758/J758&gt;=1, "PLS CHECK", "")</f>
        <v>#DIV/0!</v>
      </c>
      <c r="BZ758" s="0" t="e">
        <f aca="false">IF(AD758/J758&gt;=1, "PLS CHECK", "")</f>
        <v>#DIV/0!</v>
      </c>
      <c r="CA758" s="0" t="str">
        <f aca="false">IF(AF758/K758&gt;=1, "PLS CHECK", "")</f>
        <v/>
      </c>
      <c r="CB758" s="0" t="str">
        <f aca="false">IF(AG758/K758&gt;=1, "PLS CHECK", "")</f>
        <v/>
      </c>
    </row>
    <row r="759" customFormat="false" ht="12.5" hidden="false" customHeight="false" outlineLevel="0" collapsed="false">
      <c r="A759" s="0" t="n">
        <v>756</v>
      </c>
      <c r="B759" s="15" t="s">
        <v>93</v>
      </c>
      <c r="C759" s="16" t="s">
        <v>94</v>
      </c>
      <c r="D759" s="0" t="s">
        <v>167</v>
      </c>
      <c r="E759" s="0" t="n">
        <v>8</v>
      </c>
      <c r="F759" s="0" t="n">
        <v>11.2</v>
      </c>
      <c r="G759" s="0" t="n">
        <v>2.3</v>
      </c>
      <c r="H759" s="0" t="n">
        <v>8.2</v>
      </c>
      <c r="I759" s="0" t="n">
        <v>3</v>
      </c>
      <c r="J759" s="37"/>
      <c r="K759" s="0" t="n">
        <v>0.105</v>
      </c>
      <c r="L759" s="0" t="n">
        <v>5.2</v>
      </c>
      <c r="M759" s="0" t="n">
        <v>4</v>
      </c>
      <c r="N759" s="0" t="n">
        <v>0</v>
      </c>
      <c r="O759" s="37"/>
      <c r="P759" s="0" t="n">
        <v>4300</v>
      </c>
      <c r="Q759" s="0" t="n">
        <v>0</v>
      </c>
      <c r="R759" s="0" t="n">
        <v>0</v>
      </c>
      <c r="S759" s="0" t="n">
        <v>0</v>
      </c>
      <c r="T759" s="0" t="n">
        <v>0</v>
      </c>
      <c r="U759" s="0" t="n">
        <v>0</v>
      </c>
      <c r="V759" s="0" t="n">
        <v>0</v>
      </c>
      <c r="AC759" s="37"/>
      <c r="AD759" s="37"/>
      <c r="AE759" s="37"/>
      <c r="AF759" s="0" t="n">
        <v>0.05</v>
      </c>
      <c r="AG759" s="0" t="n">
        <v>0.019</v>
      </c>
      <c r="AH759" s="0" t="n">
        <v>4.4</v>
      </c>
      <c r="AJ759" s="0" t="n">
        <v>2400</v>
      </c>
      <c r="AP759" s="0" t="n">
        <v>0</v>
      </c>
      <c r="AY759" s="0" t="n">
        <v>0</v>
      </c>
      <c r="BD759" s="0" t="n">
        <v>2.579</v>
      </c>
      <c r="BF759" s="0" t="n">
        <f aca="false">IF(E759&lt;11,-3.6797*E759^2+48.115*E759-53.83,280.92*EXP(-0.2027*E759))</f>
        <v>95.5892</v>
      </c>
      <c r="BG759" s="0" t="n">
        <f aca="false">32.208*LN(F759)+21.438</f>
        <v>99.2497509715202</v>
      </c>
      <c r="BH759" s="0" t="n">
        <f aca="false">IF(G759&lt;=2, -10*G759+100, 88.958*EXP(-0.0755*G759))</f>
        <v>74.7772988969374</v>
      </c>
      <c r="BI759" s="0" t="n">
        <f aca="false">IF(I759&lt;=100, 0.0053*(I759)^2-1.0332*I759+100.76, 122.82*EXP(-0.0092*I759))</f>
        <v>97.7081</v>
      </c>
      <c r="BJ759" s="0" t="n">
        <f aca="false">IF(P759&lt;=1000, -6.942*LN(P759)+107.59, -36.304*LN(P759)+310.72)</f>
        <v>6.98729256774925</v>
      </c>
      <c r="BK759" s="0" t="n">
        <f aca="false">BF759^0.04*BG759^0.22*BH759^0.51*BI759^0.06*BJ759^0.17</f>
        <v>54.5817886105894</v>
      </c>
      <c r="BL759" s="0" t="str">
        <f aca="false">IF(BK759&gt;=90, "Very Good", IF(BK759&gt;=80, "Good", IF(BK759&gt;=70, "Slightly Good", IF(BK759&gt;=60, "Average", IF(BK759&gt;=50, "Slightly Poor", IF(BK759&gt;=40, "Poor", "Very Poor"))))))</f>
        <v>Slightly Poor</v>
      </c>
      <c r="BM759" s="0" t="n">
        <f aca="false">IF(P759&lt;=1000, -6.942*LN(P759)+107.59, IF(AND(P759&gt;1000, P759&lt;=5213),-36.304*LN(P759)+310.72, IF(P759&gt;5213, 10)))</f>
        <v>6.98729256774925</v>
      </c>
      <c r="BN759" s="0" t="n">
        <f aca="false">BF759^0.04*BG759^0.22*BH759^0.51*BI759^0.06*BM759^0.17</f>
        <v>54.5817886105894</v>
      </c>
      <c r="BO759" s="0" t="str">
        <f aca="false">IF(BN759&gt;=90, "Very Good", IF(BN759&gt;=80, "Good", IF(BN759&gt;=70, "Slightly Good", IF(BN759&gt;=60, "Average", IF(BN759&gt;=50, "Slightly Poor", IF(BN759&gt;=40, "Poor", "Very Poor"))))))</f>
        <v>Slightly Poor</v>
      </c>
      <c r="BP759" s="0" t="n">
        <f aca="false">IF(AJ759&lt;=1000, -6.942*LN(AJ759)+107.59, IF(AND(AJ759&gt;1000, AJ759&lt;=5213),-36.304*LN(AJ759)+310.72, IF(AJ759&gt;5213, 10)))</f>
        <v>28.1578353109365</v>
      </c>
      <c r="BQ759" s="0" t="n">
        <f aca="false">BF759^0.04*BG759^0.22*BH759^0.51*BI759^0.06*BP759^0.17</f>
        <v>69.1746738705158</v>
      </c>
      <c r="BR759" s="0" t="str">
        <f aca="false">IF(BQ759&gt;=90, "Very Good", IF(BQ759&gt;=80, "Good", IF(BQ759&gt;=70, "Slightly Good", IF(BQ759&gt;=60, "Average", IF(BQ759&gt;=50, "Slightly Poor", IF(BQ759&gt;=40, "Poor", "Very Poor"))))))</f>
        <v>Average</v>
      </c>
      <c r="BT759" s="0" t="n">
        <f aca="false">9.81*LN(AH759)+30.6</f>
        <v>45.1345405464666</v>
      </c>
      <c r="BU759" s="0" t="str">
        <f aca="false">IF(BT759&lt;30, "Clean water", IF(AND(BT759&gt;=30, BT759&lt;40), "Hypolimia", IF(AND(BT759&gt;=40,BT759&lt;50), "Mesotrophic", IF(AND(BT759&gt;=50, BT759&lt;70), "Eutrophic", IF(BT759&gt;70,"Hypertrophic")))))</f>
        <v>Mesotrophic</v>
      </c>
      <c r="BW759" s="0" t="str">
        <f aca="false">IF(G759/H759&gt;=1, "PLS CHECK", "")</f>
        <v/>
      </c>
      <c r="BX759" s="0" t="e">
        <f aca="false">IF(AC759/J759&gt;=1, "PLS CHECK", "")</f>
        <v>#DIV/0!</v>
      </c>
      <c r="BY759" s="0" t="e">
        <f aca="false">IF(AE759/J759&gt;=1, "PLS CHECK", "")</f>
        <v>#DIV/0!</v>
      </c>
      <c r="BZ759" s="0" t="e">
        <f aca="false">IF(AD759/J759&gt;=1, "PLS CHECK", "")</f>
        <v>#DIV/0!</v>
      </c>
      <c r="CA759" s="0" t="str">
        <f aca="false">IF(AF759/K759&gt;=1, "PLS CHECK", "")</f>
        <v/>
      </c>
      <c r="CB759" s="0" t="str">
        <f aca="false">IF(AG759/K759&gt;=1, "PLS CHECK", "")</f>
        <v/>
      </c>
    </row>
    <row r="760" customFormat="false" ht="12.5" hidden="false" customHeight="false" outlineLevel="0" collapsed="false">
      <c r="A760" s="0" t="n">
        <v>757</v>
      </c>
      <c r="B760" s="15" t="s">
        <v>95</v>
      </c>
      <c r="C760" s="16" t="s">
        <v>96</v>
      </c>
      <c r="D760" s="0" t="s">
        <v>167</v>
      </c>
      <c r="E760" s="0" t="n">
        <v>7.5</v>
      </c>
      <c r="F760" s="37"/>
      <c r="G760" s="0" t="n">
        <v>2.1</v>
      </c>
      <c r="H760" s="0" t="n">
        <v>7.1</v>
      </c>
      <c r="I760" s="0" t="n">
        <v>3</v>
      </c>
      <c r="J760" s="0" t="n">
        <v>9.137</v>
      </c>
      <c r="K760" s="0" t="n">
        <v>0.056</v>
      </c>
      <c r="L760" s="0" t="n">
        <v>4.9</v>
      </c>
      <c r="M760" s="0" t="n">
        <v>1.4</v>
      </c>
      <c r="N760" s="0" t="n">
        <v>0</v>
      </c>
      <c r="O760" s="37"/>
      <c r="P760" s="0" t="n">
        <v>25000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V760" s="0" t="n">
        <v>0</v>
      </c>
      <c r="AC760" s="0" t="n">
        <v>8.249</v>
      </c>
      <c r="AD760" s="0" t="n">
        <v>1.308</v>
      </c>
      <c r="AE760" s="0" t="n">
        <v>6.355</v>
      </c>
      <c r="AF760" s="37"/>
      <c r="AG760" s="0" t="n">
        <v>0.036</v>
      </c>
      <c r="AH760" s="0" t="n">
        <v>1.7</v>
      </c>
      <c r="AJ760" s="0" t="n">
        <v>2200</v>
      </c>
      <c r="AP760" s="0" t="n">
        <v>0</v>
      </c>
      <c r="AY760" s="0" t="n">
        <v>0</v>
      </c>
      <c r="BF760" s="0" t="n">
        <f aca="false">IF(E760&lt;11,-3.6797*E760^2+48.115*E760-53.83,280.92*EXP(-0.2027*E760))</f>
        <v>100.049375</v>
      </c>
      <c r="BG760" s="0" t="e">
        <f aca="false">32.208*LN(F760)+21.438</f>
        <v>#VALUE!</v>
      </c>
      <c r="BH760" s="0" t="n">
        <f aca="false">IF(G760&lt;=2, -10*G760+100, 88.958*EXP(-0.0755*G760))</f>
        <v>75.9150041678102</v>
      </c>
      <c r="BI760" s="0" t="n">
        <f aca="false">IF(I760&lt;=100, 0.0053*(I760)^2-1.0332*I760+100.76, 122.82*EXP(-0.0092*I760))</f>
        <v>97.7081</v>
      </c>
      <c r="BJ760" s="0" t="n">
        <f aca="false">IF(P760&lt;=1000, -6.942*LN(P760)+107.59, -36.304*LN(P760)+310.72)</f>
        <v>-56.9172155941827</v>
      </c>
      <c r="BK760" s="0" t="e">
        <f aca="false">BF760^0.04*BG760^0.22*BH760^0.51*BI760^0.06*BJ760^0.17</f>
        <v>#VALUE!</v>
      </c>
      <c r="BL760" s="0" t="e">
        <f aca="false">IF(BK760&gt;=90, "Very Good", IF(BK760&gt;=80, "Good", IF(BK760&gt;=70, "Slightly Good", IF(BK760&gt;=60, "Average", IF(BK760&gt;=50, "Slightly Poor", IF(BK760&gt;=40, "Poor", "Very Poor"))))))</f>
        <v>#VALUE!</v>
      </c>
      <c r="BM760" s="0" t="n">
        <f aca="false">IF(P760&lt;=1000, -6.942*LN(P760)+107.59, IF(AND(P760&gt;1000, P760&lt;=5213),-36.304*LN(P760)+310.72, IF(P760&gt;5213, 10)))</f>
        <v>10</v>
      </c>
      <c r="BN760" s="0" t="e">
        <f aca="false">BF760^0.04*BG760^0.22*BH760^0.51*BI760^0.06*BM760^0.17</f>
        <v>#VALUE!</v>
      </c>
      <c r="BO760" s="0" t="e">
        <f aca="false">IF(BN760&gt;=90, "Very Good", IF(BN760&gt;=80, "Good", IF(BN760&gt;=70, "Slightly Good", IF(BN760&gt;=60, "Average", IF(BN760&gt;=50, "Slightly Poor", IF(BN760&gt;=40, "Poor", "Very Poor"))))))</f>
        <v>#VALUE!</v>
      </c>
      <c r="BP760" s="0" t="n">
        <f aca="false">IF(AJ760&lt;=1000, -6.942*LN(AJ760)+107.59, IF(AND(AJ760&gt;1000, AJ760&lt;=5213),-36.304*LN(AJ760)+310.72, IF(AJ760&gt;5213, 10)))</f>
        <v>31.316696341168</v>
      </c>
      <c r="BQ760" s="0" t="e">
        <f aca="false">BF760^0.04*BG760^0.22*BH760^0.51*BI760^0.06*BP760^0.17</f>
        <v>#VALUE!</v>
      </c>
      <c r="BR760" s="0" t="e">
        <f aca="false">IF(BQ760&gt;=90, "Very Good", IF(BQ760&gt;=80, "Good", IF(BQ760&gt;=70, "Slightly Good", IF(BQ760&gt;=60, "Average", IF(BQ760&gt;=50, "Slightly Poor", IF(BQ760&gt;=40, "Poor", "Very Poor"))))))</f>
        <v>#VALUE!</v>
      </c>
      <c r="BT760" s="0" t="n">
        <f aca="false">9.81*LN(AH760)+30.6</f>
        <v>35.8054631429199</v>
      </c>
      <c r="BU760" s="0" t="str">
        <f aca="false">IF(BT760&lt;30, "Clean water", IF(AND(BT760&gt;=30, BT760&lt;40), "Hypolimia", IF(AND(BT760&gt;=40,BT760&lt;50), "Mesotrophic", IF(AND(BT760&gt;=50, BT760&lt;70), "Eutrophic", IF(BT760&gt;70,"Hypertrophic")))))</f>
        <v>Hypolimia</v>
      </c>
      <c r="BW760" s="0" t="str">
        <f aca="false">IF(G760/H760&gt;=1, "PLS CHECK", "")</f>
        <v/>
      </c>
      <c r="BX760" s="0" t="str">
        <f aca="false">IF(AC760/J760&gt;=1, "PLS CHECK", "")</f>
        <v/>
      </c>
      <c r="BY760" s="0" t="str">
        <f aca="false">IF(AE760/J760&gt;=1, "PLS CHECK", "")</f>
        <v/>
      </c>
      <c r="BZ760" s="0" t="str">
        <f aca="false">IF(AD760/J760&gt;=1, "PLS CHECK", "")</f>
        <v/>
      </c>
      <c r="CA760" s="0" t="str">
        <f aca="false">IF(AF760/K760&gt;=1, "PLS CHECK", "")</f>
        <v/>
      </c>
      <c r="CB760" s="0" t="str">
        <f aca="false">IF(AG760/K760&gt;=1, "PLS CHECK", "")</f>
        <v/>
      </c>
    </row>
    <row r="761" customFormat="false" ht="12.5" hidden="false" customHeight="false" outlineLevel="0" collapsed="false">
      <c r="A761" s="0" t="n">
        <v>758</v>
      </c>
      <c r="B761" s="15" t="s">
        <v>97</v>
      </c>
      <c r="C761" s="16" t="s">
        <v>98</v>
      </c>
      <c r="D761" s="0" t="s">
        <v>167</v>
      </c>
      <c r="E761" s="0" t="n">
        <v>8</v>
      </c>
      <c r="F761" s="37"/>
      <c r="G761" s="0" t="n">
        <v>0.9</v>
      </c>
      <c r="H761" s="0" t="n">
        <v>4.1</v>
      </c>
      <c r="I761" s="0" t="n">
        <v>1.4</v>
      </c>
      <c r="J761" s="0" t="n">
        <v>2.809</v>
      </c>
      <c r="K761" s="0" t="n">
        <v>0.031</v>
      </c>
      <c r="L761" s="0" t="n">
        <v>1.7</v>
      </c>
      <c r="M761" s="0" t="n">
        <v>2.2</v>
      </c>
      <c r="N761" s="0" t="n">
        <v>0</v>
      </c>
      <c r="O761" s="0" t="n">
        <v>203</v>
      </c>
      <c r="P761" s="0" t="n">
        <v>15000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V761" s="0" t="n">
        <v>0</v>
      </c>
      <c r="AC761" s="0" t="n">
        <v>2.743</v>
      </c>
      <c r="AD761" s="0" t="n">
        <v>0.069</v>
      </c>
      <c r="AE761" s="0" t="n">
        <v>2.138</v>
      </c>
      <c r="AF761" s="0" t="n">
        <v>0.015</v>
      </c>
      <c r="AG761" s="0" t="n">
        <v>0.015</v>
      </c>
      <c r="AH761" s="0" t="n">
        <v>6.7</v>
      </c>
      <c r="AJ761" s="0" t="n">
        <v>480</v>
      </c>
      <c r="AP761" s="0" t="n">
        <v>0</v>
      </c>
      <c r="AY761" s="0" t="n">
        <v>0</v>
      </c>
      <c r="BF761" s="0" t="n">
        <f aca="false">IF(E761&lt;11,-3.6797*E761^2+48.115*E761-53.83,280.92*EXP(-0.2027*E761))</f>
        <v>95.5892</v>
      </c>
      <c r="BG761" s="0" t="e">
        <f aca="false">32.208*LN(F761)+21.438</f>
        <v>#VALUE!</v>
      </c>
      <c r="BH761" s="0" t="n">
        <f aca="false">IF(G761&lt;=2, -10*G761+100, 88.958*EXP(-0.0755*G761))</f>
        <v>91</v>
      </c>
      <c r="BI761" s="0" t="n">
        <f aca="false">IF(I761&lt;=100, 0.0053*(I761)^2-1.0332*I761+100.76, 122.82*EXP(-0.0092*I761))</f>
        <v>99.323908</v>
      </c>
      <c r="BJ761" s="0" t="n">
        <f aca="false">IF(P761&lt;=1000, -6.942*LN(P761)+107.59, -36.304*LN(P761)+310.72)</f>
        <v>-38.3722021489821</v>
      </c>
      <c r="BK761" s="0" t="e">
        <f aca="false">BF761^0.04*BG761^0.22*BH761^0.51*BI761^0.06*BJ761^0.17</f>
        <v>#VALUE!</v>
      </c>
      <c r="BL761" s="0" t="e">
        <f aca="false">IF(BK761&gt;=90, "Very Good", IF(BK761&gt;=80, "Good", IF(BK761&gt;=70, "Slightly Good", IF(BK761&gt;=60, "Average", IF(BK761&gt;=50, "Slightly Poor", IF(BK761&gt;=40, "Poor", "Very Poor"))))))</f>
        <v>#VALUE!</v>
      </c>
      <c r="BM761" s="0" t="n">
        <f aca="false">IF(P761&lt;=1000, -6.942*LN(P761)+107.59, IF(AND(P761&gt;1000, P761&lt;=5213),-36.304*LN(P761)+310.72, IF(P761&gt;5213, 10)))</f>
        <v>10</v>
      </c>
      <c r="BN761" s="0" t="e">
        <f aca="false">BF761^0.04*BG761^0.22*BH761^0.51*BI761^0.06*BM761^0.17</f>
        <v>#VALUE!</v>
      </c>
      <c r="BO761" s="0" t="e">
        <f aca="false">IF(BN761&gt;=90, "Very Good", IF(BN761&gt;=80, "Good", IF(BN761&gt;=70, "Slightly Good", IF(BN761&gt;=60, "Average", IF(BN761&gt;=50, "Slightly Poor", IF(BN761&gt;=40, "Poor", "Very Poor"))))))</f>
        <v>#VALUE!</v>
      </c>
      <c r="BP761" s="0" t="n">
        <f aca="false">IF(AJ761&lt;=1000, -6.942*LN(AJ761)+107.59, IF(AND(AJ761&gt;1000, AJ761&lt;=5213),-36.304*LN(AJ761)+310.72, IF(AJ761&gt;5213, 10)))</f>
        <v>64.7315768667128</v>
      </c>
      <c r="BQ761" s="0" t="e">
        <f aca="false">BF761^0.04*BG761^0.22*BH761^0.51*BI761^0.06*BP761^0.17</f>
        <v>#VALUE!</v>
      </c>
      <c r="BR761" s="0" t="e">
        <f aca="false">IF(BQ761&gt;=90, "Very Good", IF(BQ761&gt;=80, "Good", IF(BQ761&gt;=70, "Slightly Good", IF(BQ761&gt;=60, "Average", IF(BQ761&gt;=50, "Slightly Poor", IF(BQ761&gt;=40, "Poor", "Very Poor"))))))</f>
        <v>#VALUE!</v>
      </c>
      <c r="BT761" s="0" t="n">
        <f aca="false">9.81*LN(AH761)+30.6</f>
        <v>49.2596748339538</v>
      </c>
      <c r="BU761" s="0" t="str">
        <f aca="false">IF(BT761&lt;30, "Clean water", IF(AND(BT761&gt;=30, BT761&lt;40), "Hypolimia", IF(AND(BT761&gt;=40,BT761&lt;50), "Mesotrophic", IF(AND(BT761&gt;=50, BT761&lt;70), "Eutrophic", IF(BT761&gt;70,"Hypertrophic")))))</f>
        <v>Mesotrophic</v>
      </c>
      <c r="BW761" s="0" t="str">
        <f aca="false">IF(G761/H761&gt;=1, "PLS CHECK", "")</f>
        <v/>
      </c>
      <c r="BX761" s="0" t="str">
        <f aca="false">IF(AC761/J761&gt;=1, "PLS CHECK", "")</f>
        <v/>
      </c>
      <c r="BY761" s="0" t="str">
        <f aca="false">IF(AE761/J761&gt;=1, "PLS CHECK", "")</f>
        <v/>
      </c>
      <c r="BZ761" s="0" t="str">
        <f aca="false">IF(AD761/J761&gt;=1, "PLS CHECK", "")</f>
        <v/>
      </c>
      <c r="CA761" s="0" t="str">
        <f aca="false">IF(AF761/K761&gt;=1, "PLS CHECK", "")</f>
        <v/>
      </c>
      <c r="CB761" s="0" t="str">
        <f aca="false">IF(AG761/K761&gt;=1, "PLS CHECK", "")</f>
        <v/>
      </c>
    </row>
    <row r="762" customFormat="false" ht="12.5" hidden="false" customHeight="false" outlineLevel="0" collapsed="false">
      <c r="A762" s="0" t="n">
        <v>759</v>
      </c>
      <c r="B762" s="15" t="s">
        <v>99</v>
      </c>
      <c r="C762" s="16" t="s">
        <v>100</v>
      </c>
      <c r="D762" s="0" t="s">
        <v>167</v>
      </c>
      <c r="E762" s="0" t="n">
        <v>7.7</v>
      </c>
      <c r="F762" s="0" t="n">
        <v>9.8</v>
      </c>
      <c r="G762" s="0" t="n">
        <v>2.3</v>
      </c>
      <c r="H762" s="0" t="n">
        <v>4.6</v>
      </c>
      <c r="I762" s="0" t="n">
        <v>1.2</v>
      </c>
      <c r="J762" s="0" t="n">
        <v>6.958</v>
      </c>
      <c r="K762" s="0" t="n">
        <v>0.077</v>
      </c>
      <c r="L762" s="0" t="n">
        <v>2.5</v>
      </c>
      <c r="M762" s="0" t="n">
        <v>5.7</v>
      </c>
      <c r="O762" s="0" t="n">
        <v>417</v>
      </c>
      <c r="BD762" s="0" t="n">
        <v>0.429</v>
      </c>
      <c r="BF762" s="0" t="n">
        <f aca="false">IF(E762&lt;11,-3.6797*E762^2+48.115*E762-53.83,280.92*EXP(-0.2027*E762))</f>
        <v>98.486087</v>
      </c>
      <c r="BG762" s="0" t="n">
        <f aca="false">32.208*LN(F762)+21.438</f>
        <v>94.9489718778696</v>
      </c>
      <c r="BH762" s="0" t="n">
        <f aca="false">IF(G762&lt;=2, -10*G762+100, 88.958*EXP(-0.0755*G762))</f>
        <v>74.7772988969374</v>
      </c>
      <c r="BI762" s="0" t="n">
        <f aca="false">IF(I762&lt;=100, 0.0053*(I762)^2-1.0332*I762+100.76, 122.82*EXP(-0.0092*I762))</f>
        <v>99.527792</v>
      </c>
      <c r="BJ762" s="0" t="e">
        <f aca="false">IF(P762&lt;=1000, -6.942*LN(P762)+107.59, -36.304*LN(P762)+310.72)</f>
        <v>#VALUE!</v>
      </c>
      <c r="BK762" s="0" t="e">
        <f aca="false">BF762^0.04*BG762^0.22*BH762^0.51*BI762^0.06*BJ762^0.17</f>
        <v>#VALUE!</v>
      </c>
      <c r="BL762" s="0" t="e">
        <f aca="false">IF(BK762&gt;=90, "Very Good", IF(BK762&gt;=80, "Good", IF(BK762&gt;=70, "Slightly Good", IF(BK762&gt;=60, "Average", IF(BK762&gt;=50, "Slightly Poor", IF(BK762&gt;=40, "Poor", "Very Poor"))))))</f>
        <v>#VALUE!</v>
      </c>
      <c r="BM762" s="0" t="e">
        <f aca="false">IF(P762&lt;=1000, -6.942*LN(P762)+107.59, IF(AND(P762&gt;1000, P762&lt;=5213),-36.304*LN(P762)+310.72, IF(P762&gt;5213, 10)))</f>
        <v>#VALUE!</v>
      </c>
      <c r="BN762" s="0" t="e">
        <f aca="false">BF762^0.04*BG762^0.22*BH762^0.51*BI762^0.06*BM762^0.17</f>
        <v>#VALUE!</v>
      </c>
      <c r="BO762" s="0" t="e">
        <f aca="false">IF(BN762&gt;=90, "Very Good", IF(BN762&gt;=80, "Good", IF(BN762&gt;=70, "Slightly Good", IF(BN762&gt;=60, "Average", IF(BN762&gt;=50, "Slightly Poor", IF(BN762&gt;=40, "Poor", "Very Poor"))))))</f>
        <v>#VALUE!</v>
      </c>
      <c r="BP762" s="0" t="e">
        <f aca="false">IF(AJ762&lt;=1000, -6.942*LN(AJ762)+107.59, IF(AND(AJ762&gt;1000, AJ762&lt;=5213),-36.304*LN(AJ762)+310.72, IF(AJ762&gt;5213, 10)))</f>
        <v>#VALUE!</v>
      </c>
      <c r="BQ762" s="0" t="e">
        <f aca="false">BF762^0.04*BG762^0.22*BH762^0.51*BI762^0.06*BP762^0.17</f>
        <v>#VALUE!</v>
      </c>
      <c r="BR762" s="0" t="e">
        <f aca="false">IF(BQ762&gt;=90, "Very Good", IF(BQ762&gt;=80, "Good", IF(BQ762&gt;=70, "Slightly Good", IF(BQ762&gt;=60, "Average", IF(BQ762&gt;=50, "Slightly Poor", IF(BQ762&gt;=40, "Poor", "Very Poor"))))))</f>
        <v>#VALUE!</v>
      </c>
      <c r="BT762" s="0" t="e">
        <f aca="false">9.81*LN(AH762)+30.6</f>
        <v>#VALUE!</v>
      </c>
      <c r="BU762" s="0" t="e">
        <f aca="false">IF(BT762&lt;30, "Clean water", IF(AND(BT762&gt;=30, BT762&lt;40), "Hypolimia", IF(AND(BT762&gt;=40,BT762&lt;50), "Mesotrophic", IF(AND(BT762&gt;=50, BT762&lt;70), "Eutrophic", IF(BT762&gt;70,"Hypertrophic")))))</f>
        <v>#VALUE!</v>
      </c>
      <c r="BW762" s="0" t="str">
        <f aca="false">IF(G762/H762&gt;=1, "PLS CHECK", "")</f>
        <v/>
      </c>
      <c r="BX762" s="0" t="str">
        <f aca="false">IF(AC762/J762&gt;=1, "PLS CHECK", "")</f>
        <v/>
      </c>
      <c r="BY762" s="0" t="str">
        <f aca="false">IF(AE762/J762&gt;=1, "PLS CHECK", "")</f>
        <v/>
      </c>
      <c r="BZ762" s="0" t="str">
        <f aca="false">IF(AD762/J762&gt;=1, "PLS CHECK", "")</f>
        <v/>
      </c>
      <c r="CA762" s="0" t="str">
        <f aca="false">IF(AF762/K762&gt;=1, "PLS CHECK", "")</f>
        <v/>
      </c>
      <c r="CB762" s="0" t="str">
        <f aca="false">IF(AG762/K762&gt;=1, "PLS CHECK", "")</f>
        <v/>
      </c>
    </row>
    <row r="763" customFormat="false" ht="12.5" hidden="false" customHeight="false" outlineLevel="0" collapsed="false">
      <c r="A763" s="0" t="n">
        <v>760</v>
      </c>
      <c r="B763" s="15" t="s">
        <v>99</v>
      </c>
      <c r="C763" s="16" t="s">
        <v>100</v>
      </c>
      <c r="D763" s="0" t="s">
        <v>167</v>
      </c>
      <c r="E763" s="37"/>
      <c r="F763" s="37"/>
      <c r="G763" s="0" t="n">
        <v>1.9</v>
      </c>
      <c r="H763" s="0" t="n">
        <v>5.3</v>
      </c>
      <c r="I763" s="0" t="n">
        <v>1.8</v>
      </c>
      <c r="J763" s="0" t="n">
        <v>7.063</v>
      </c>
      <c r="K763" s="0" t="n">
        <v>0.049</v>
      </c>
      <c r="L763" s="0" t="n">
        <v>2.3</v>
      </c>
      <c r="M763" s="0" t="n">
        <v>0</v>
      </c>
      <c r="N763" s="0" t="n">
        <v>0</v>
      </c>
      <c r="O763" s="0" t="n">
        <v>515</v>
      </c>
      <c r="P763" s="0" t="n">
        <v>10000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V763" s="0" t="n">
        <v>0</v>
      </c>
      <c r="AC763" s="0" t="n">
        <v>6.642</v>
      </c>
      <c r="AD763" s="0" t="n">
        <v>0.996</v>
      </c>
      <c r="AE763" s="0" t="n">
        <v>5.067</v>
      </c>
      <c r="AF763" s="0" t="n">
        <v>0.048</v>
      </c>
      <c r="AG763" s="0" t="n">
        <v>0.044</v>
      </c>
      <c r="AH763" s="0" t="n">
        <v>1.1</v>
      </c>
      <c r="AJ763" s="0" t="n">
        <v>4500</v>
      </c>
      <c r="AP763" s="0" t="n">
        <v>0</v>
      </c>
      <c r="AY763" s="0" t="n">
        <v>0</v>
      </c>
      <c r="BF763" s="0" t="n">
        <f aca="false">IF(E763&lt;11,-3.6797*E763^2+48.115*E763-53.83,280.92*EXP(-0.2027*E763))</f>
        <v>-53.83</v>
      </c>
      <c r="BG763" s="0" t="e">
        <f aca="false">32.208*LN(F763)+21.438</f>
        <v>#VALUE!</v>
      </c>
      <c r="BH763" s="0" t="n">
        <f aca="false">IF(G763&lt;=2, -10*G763+100, 88.958*EXP(-0.0755*G763))</f>
        <v>81</v>
      </c>
      <c r="BI763" s="0" t="n">
        <f aca="false">IF(I763&lt;=100, 0.0053*(I763)^2-1.0332*I763+100.76, 122.82*EXP(-0.0092*I763))</f>
        <v>98.917412</v>
      </c>
      <c r="BJ763" s="0" t="n">
        <f aca="false">IF(P763&lt;=1000, -6.942*LN(P763)+107.59, -36.304*LN(P763)+310.72)</f>
        <v>-23.6521968642234</v>
      </c>
      <c r="BK763" s="0" t="e">
        <f aca="false">BF763^0.04*BG763^0.22*BH763^0.51*BI763^0.06*BJ763^0.17</f>
        <v>#VALUE!</v>
      </c>
      <c r="BL763" s="0" t="e">
        <f aca="false">IF(BK763&gt;=90, "Very Good", IF(BK763&gt;=80, "Good", IF(BK763&gt;=70, "Slightly Good", IF(BK763&gt;=60, "Average", IF(BK763&gt;=50, "Slightly Poor", IF(BK763&gt;=40, "Poor", "Very Poor"))))))</f>
        <v>#VALUE!</v>
      </c>
      <c r="BM763" s="0" t="n">
        <f aca="false">IF(P763&lt;=1000, -6.942*LN(P763)+107.59, IF(AND(P763&gt;1000, P763&lt;=5213),-36.304*LN(P763)+310.72, IF(P763&gt;5213, 10)))</f>
        <v>10</v>
      </c>
      <c r="BN763" s="0" t="e">
        <f aca="false">BF763^0.04*BG763^0.22*BH763^0.51*BI763^0.06*BM763^0.17</f>
        <v>#VALUE!</v>
      </c>
      <c r="BO763" s="0" t="e">
        <f aca="false">IF(BN763&gt;=90, "Very Good", IF(BN763&gt;=80, "Good", IF(BN763&gt;=70, "Slightly Good", IF(BN763&gt;=60, "Average", IF(BN763&gt;=50, "Slightly Poor", IF(BN763&gt;=40, "Poor", "Very Poor"))))))</f>
        <v>#VALUE!</v>
      </c>
      <c r="BP763" s="0" t="n">
        <f aca="false">IF(AJ763&lt;=1000, -6.942*LN(AJ763)+107.59, IF(AND(AJ763&gt;1000, AJ763&lt;=5213),-36.304*LN(AJ763)+310.72, IF(AJ763&gt;5213, 10)))</f>
        <v>5.33682653926667</v>
      </c>
      <c r="BQ763" s="0" t="e">
        <f aca="false">BF763^0.04*BG763^0.22*BH763^0.51*BI763^0.06*BP763^0.17</f>
        <v>#VALUE!</v>
      </c>
      <c r="BR763" s="0" t="e">
        <f aca="false">IF(BQ763&gt;=90, "Very Good", IF(BQ763&gt;=80, "Good", IF(BQ763&gt;=70, "Slightly Good", IF(BQ763&gt;=60, "Average", IF(BQ763&gt;=50, "Slightly Poor", IF(BQ763&gt;=40, "Poor", "Very Poor"))))))</f>
        <v>#VALUE!</v>
      </c>
      <c r="BT763" s="0" t="n">
        <f aca="false">9.81*LN(AH763)+30.6</f>
        <v>31.5349928638804</v>
      </c>
      <c r="BU763" s="0" t="str">
        <f aca="false">IF(BT763&lt;30, "Clean water", IF(AND(BT763&gt;=30, BT763&lt;40), "Hypolimia", IF(AND(BT763&gt;=40,BT763&lt;50), "Mesotrophic", IF(AND(BT763&gt;=50, BT763&lt;70), "Eutrophic", IF(BT763&gt;70,"Hypertrophic")))))</f>
        <v>Hypolimia</v>
      </c>
      <c r="BW763" s="0" t="str">
        <f aca="false">IF(G763/H763&gt;=1, "PLS CHECK", "")</f>
        <v/>
      </c>
      <c r="BX763" s="0" t="str">
        <f aca="false">IF(AC763/J763&gt;=1, "PLS CHECK", "")</f>
        <v/>
      </c>
      <c r="BY763" s="0" t="str">
        <f aca="false">IF(AE763/J763&gt;=1, "PLS CHECK", "")</f>
        <v/>
      </c>
      <c r="BZ763" s="0" t="str">
        <f aca="false">IF(AD763/J763&gt;=1, "PLS CHECK", "")</f>
        <v/>
      </c>
      <c r="CA763" s="0" t="str">
        <f aca="false">IF(AF763/K763&gt;=1, "PLS CHECK", "")</f>
        <v/>
      </c>
      <c r="CB763" s="0" t="str">
        <f aca="false">IF(AG763/K763&gt;=1, "PLS CHECK", "")</f>
        <v/>
      </c>
    </row>
    <row r="764" customFormat="false" ht="12.5" hidden="false" customHeight="false" outlineLevel="0" collapsed="false">
      <c r="A764" s="0" t="n">
        <v>761</v>
      </c>
      <c r="B764" s="15" t="s">
        <v>101</v>
      </c>
      <c r="C764" s="16" t="s">
        <v>102</v>
      </c>
      <c r="D764" s="0" t="s">
        <v>167</v>
      </c>
      <c r="E764" s="0" t="n">
        <v>7.6</v>
      </c>
      <c r="F764" s="37"/>
      <c r="G764" s="0" t="n">
        <v>1.1</v>
      </c>
      <c r="H764" s="0" t="n">
        <v>4.6</v>
      </c>
      <c r="I764" s="0" t="n">
        <v>3.6</v>
      </c>
      <c r="J764" s="0" t="n">
        <v>5.293</v>
      </c>
      <c r="K764" s="0" t="n">
        <v>0.031</v>
      </c>
      <c r="L764" s="0" t="n">
        <v>2.5</v>
      </c>
      <c r="M764" s="0" t="n">
        <v>1.2</v>
      </c>
      <c r="N764" s="0" t="n">
        <v>0</v>
      </c>
      <c r="O764" s="0" t="n">
        <v>336</v>
      </c>
      <c r="P764" s="0" t="n">
        <v>2100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0</v>
      </c>
      <c r="V764" s="0" t="n">
        <v>0</v>
      </c>
      <c r="AC764" s="0" t="n">
        <v>5.247</v>
      </c>
      <c r="AD764" s="0" t="n">
        <v>0.539</v>
      </c>
      <c r="AE764" s="0" t="n">
        <v>4.157</v>
      </c>
      <c r="AF764" s="0" t="n">
        <v>0.022</v>
      </c>
      <c r="AG764" s="0" t="n">
        <v>0.003</v>
      </c>
      <c r="AH764" s="0" t="n">
        <v>18.7</v>
      </c>
      <c r="AJ764" s="0" t="n">
        <v>22</v>
      </c>
      <c r="AP764" s="0" t="n">
        <v>0</v>
      </c>
      <c r="AY764" s="0" t="n">
        <v>0</v>
      </c>
      <c r="BF764" s="0" t="n">
        <f aca="false">IF(E764&lt;11,-3.6797*E764^2+48.115*E764-53.83,280.92*EXP(-0.2027*E764))</f>
        <v>99.304528</v>
      </c>
      <c r="BG764" s="0" t="e">
        <f aca="false">32.208*LN(F764)+21.438</f>
        <v>#VALUE!</v>
      </c>
      <c r="BH764" s="0" t="n">
        <f aca="false">IF(G764&lt;=2, -10*G764+100, 88.958*EXP(-0.0755*G764))</f>
        <v>89</v>
      </c>
      <c r="BI764" s="0" t="n">
        <f aca="false">IF(I764&lt;=100, 0.0053*(I764)^2-1.0332*I764+100.76, 122.82*EXP(-0.0092*I764))</f>
        <v>97.109168</v>
      </c>
      <c r="BJ764" s="0" t="n">
        <f aca="false">IF(P764&lt;=1000, -6.942*LN(P764)+107.59, -36.304*LN(P764)+310.72)</f>
        <v>33.0055589887772</v>
      </c>
      <c r="BK764" s="0" t="e">
        <f aca="false">BF764^0.04*BG764^0.22*BH764^0.51*BI764^0.06*BJ764^0.17</f>
        <v>#VALUE!</v>
      </c>
      <c r="BL764" s="0" t="e">
        <f aca="false">IF(BK764&gt;=90, "Very Good", IF(BK764&gt;=80, "Good", IF(BK764&gt;=70, "Slightly Good", IF(BK764&gt;=60, "Average", IF(BK764&gt;=50, "Slightly Poor", IF(BK764&gt;=40, "Poor", "Very Poor"))))))</f>
        <v>#VALUE!</v>
      </c>
      <c r="BM764" s="0" t="n">
        <f aca="false">IF(P764&lt;=1000, -6.942*LN(P764)+107.59, IF(AND(P764&gt;1000, P764&lt;=5213),-36.304*LN(P764)+310.72, IF(P764&gt;5213, 10)))</f>
        <v>33.0055589887772</v>
      </c>
      <c r="BN764" s="0" t="e">
        <f aca="false">BF764^0.04*BG764^0.22*BH764^0.51*BI764^0.06*BM764^0.17</f>
        <v>#VALUE!</v>
      </c>
      <c r="BO764" s="0" t="e">
        <f aca="false">IF(BN764&gt;=90, "Very Good", IF(BN764&gt;=80, "Good", IF(BN764&gt;=70, "Slightly Good", IF(BN764&gt;=60, "Average", IF(BN764&gt;=50, "Slightly Poor", IF(BN764&gt;=40, "Poor", "Very Poor"))))))</f>
        <v>#VALUE!</v>
      </c>
      <c r="BP764" s="0" t="n">
        <f aca="false">IF(AJ764&lt;=1000, -6.942*LN(AJ764)+107.59, IF(AND(AJ764&gt;1000, AJ764&lt;=5213),-36.304*LN(AJ764)+310.72, IF(AJ764&gt;5213, 10)))</f>
        <v>86.1319832887866</v>
      </c>
      <c r="BQ764" s="0" t="e">
        <f aca="false">BF764^0.04*BG764^0.22*BH764^0.51*BI764^0.06*BP764^0.17</f>
        <v>#VALUE!</v>
      </c>
      <c r="BR764" s="0" t="e">
        <f aca="false">IF(BQ764&gt;=90, "Very Good", IF(BQ764&gt;=80, "Good", IF(BQ764&gt;=70, "Slightly Good", IF(BQ764&gt;=60, "Average", IF(BQ764&gt;=50, "Slightly Poor", IF(BQ764&gt;=40, "Poor", "Very Poor"))))))</f>
        <v>#VALUE!</v>
      </c>
      <c r="BT764" s="0" t="n">
        <f aca="false">9.81*LN(AH764)+30.6</f>
        <v>59.3288157690719</v>
      </c>
      <c r="BU764" s="0" t="str">
        <f aca="false">IF(BT764&lt;30, "Clean water", IF(AND(BT764&gt;=30, BT764&lt;40), "Hypolimia", IF(AND(BT764&gt;=40,BT764&lt;50), "Mesotrophic", IF(AND(BT764&gt;=50, BT764&lt;70), "Eutrophic", IF(BT764&gt;70,"Hypertrophic")))))</f>
        <v>Eutrophic</v>
      </c>
      <c r="BW764" s="0" t="str">
        <f aca="false">IF(G764/H764&gt;=1, "PLS CHECK", "")</f>
        <v/>
      </c>
      <c r="BX764" s="0" t="str">
        <f aca="false">IF(AC764/J764&gt;=1, "PLS CHECK", "")</f>
        <v/>
      </c>
      <c r="BY764" s="0" t="str">
        <f aca="false">IF(AE764/J764&gt;=1, "PLS CHECK", "")</f>
        <v/>
      </c>
      <c r="BZ764" s="0" t="str">
        <f aca="false">IF(AD764/J764&gt;=1, "PLS CHECK", "")</f>
        <v/>
      </c>
      <c r="CA764" s="0" t="str">
        <f aca="false">IF(AF764/K764&gt;=1, "PLS CHECK", "")</f>
        <v/>
      </c>
      <c r="CB764" s="0" t="str">
        <f aca="false">IF(AG764/K764&gt;=1, "PLS CHECK", "")</f>
        <v/>
      </c>
    </row>
    <row r="765" customFormat="false" ht="12.5" hidden="false" customHeight="false" outlineLevel="0" collapsed="false">
      <c r="A765" s="0" t="n">
        <v>762</v>
      </c>
      <c r="B765" s="15" t="s">
        <v>103</v>
      </c>
      <c r="C765" s="16" t="s">
        <v>104</v>
      </c>
      <c r="D765" s="0" t="s">
        <v>167</v>
      </c>
      <c r="E765" s="0" t="n">
        <v>7.6</v>
      </c>
      <c r="F765" s="37"/>
      <c r="G765" s="0" t="n">
        <v>1.3</v>
      </c>
      <c r="H765" s="0" t="n">
        <v>3.4</v>
      </c>
      <c r="I765" s="37"/>
      <c r="J765" s="0" t="n">
        <v>7.913</v>
      </c>
      <c r="K765" s="0" t="n">
        <v>0.028</v>
      </c>
      <c r="L765" s="0" t="n">
        <v>1.9</v>
      </c>
      <c r="M765" s="0" t="n">
        <v>0.5</v>
      </c>
      <c r="N765" s="0" t="n">
        <v>0</v>
      </c>
      <c r="O765" s="37"/>
      <c r="P765" s="0" t="n">
        <v>3000</v>
      </c>
      <c r="Q765" s="0" t="n">
        <v>0</v>
      </c>
      <c r="R765" s="0" t="n">
        <v>0</v>
      </c>
      <c r="S765" s="0" t="n">
        <v>0</v>
      </c>
      <c r="T765" s="0" t="n">
        <v>0</v>
      </c>
      <c r="U765" s="0" t="n">
        <v>0</v>
      </c>
      <c r="V765" s="0" t="n">
        <v>0</v>
      </c>
      <c r="AC765" s="0" t="n">
        <v>7.556</v>
      </c>
      <c r="AD765" s="0" t="n">
        <v>0.089</v>
      </c>
      <c r="AE765" s="0" t="n">
        <v>6.916</v>
      </c>
      <c r="AF765" s="0" t="n">
        <v>0.023</v>
      </c>
      <c r="AG765" s="0" t="n">
        <v>0.017</v>
      </c>
      <c r="AH765" s="0" t="n">
        <v>1.2</v>
      </c>
      <c r="AJ765" s="0" t="n">
        <v>160</v>
      </c>
      <c r="AP765" s="0" t="n">
        <v>0</v>
      </c>
      <c r="AY765" s="0" t="n">
        <v>0</v>
      </c>
      <c r="BF765" s="0" t="n">
        <f aca="false">IF(E765&lt;11,-3.6797*E765^2+48.115*E765-53.83,280.92*EXP(-0.2027*E765))</f>
        <v>99.304528</v>
      </c>
      <c r="BG765" s="0" t="e">
        <f aca="false">32.208*LN(F765)+21.438</f>
        <v>#VALUE!</v>
      </c>
      <c r="BH765" s="0" t="n">
        <f aca="false">IF(G765&lt;=2, -10*G765+100, 88.958*EXP(-0.0755*G765))</f>
        <v>87</v>
      </c>
      <c r="BI765" s="0" t="n">
        <f aca="false">IF(I765&lt;=100, 0.0053*(I765)^2-1.0332*I765+100.76, 122.82*EXP(-0.0092*I765))</f>
        <v>100.76</v>
      </c>
      <c r="BJ765" s="0" t="n">
        <f aca="false">IF(P765&lt;=1000, -6.942*LN(P765)+107.59, -36.304*LN(P765)+310.72)</f>
        <v>20.0568318240255</v>
      </c>
      <c r="BK765" s="0" t="e">
        <f aca="false">BF765^0.04*BG765^0.22*BH765^0.51*BI765^0.06*BJ765^0.17</f>
        <v>#VALUE!</v>
      </c>
      <c r="BL765" s="0" t="e">
        <f aca="false">IF(BK765&gt;=90, "Very Good", IF(BK765&gt;=80, "Good", IF(BK765&gt;=70, "Slightly Good", IF(BK765&gt;=60, "Average", IF(BK765&gt;=50, "Slightly Poor", IF(BK765&gt;=40, "Poor", "Very Poor"))))))</f>
        <v>#VALUE!</v>
      </c>
      <c r="BM765" s="0" t="n">
        <f aca="false">IF(P765&lt;=1000, -6.942*LN(P765)+107.59, IF(AND(P765&gt;1000, P765&lt;=5213),-36.304*LN(P765)+310.72, IF(P765&gt;5213, 10)))</f>
        <v>20.0568318240255</v>
      </c>
      <c r="BN765" s="0" t="e">
        <f aca="false">BF765^0.04*BG765^0.22*BH765^0.51*BI765^0.06*BM765^0.17</f>
        <v>#VALUE!</v>
      </c>
      <c r="BO765" s="0" t="e">
        <f aca="false">IF(BN765&gt;=90, "Very Good", IF(BN765&gt;=80, "Good", IF(BN765&gt;=70, "Slightly Good", IF(BN765&gt;=60, "Average", IF(BN765&gt;=50, "Slightly Poor", IF(BN765&gt;=40, "Poor", "Very Poor"))))))</f>
        <v>#VALUE!</v>
      </c>
      <c r="BP765" s="0" t="n">
        <f aca="false">IF(AJ765&lt;=1000, -6.942*LN(AJ765)+107.59, IF(AND(AJ765&gt;1000, AJ765&lt;=5213),-36.304*LN(AJ765)+310.72, IF(AJ765&gt;5213, 10)))</f>
        <v>72.3581433746468</v>
      </c>
      <c r="BQ765" s="0" t="e">
        <f aca="false">BF765^0.04*BG765^0.22*BH765^0.51*BI765^0.06*BP765^0.17</f>
        <v>#VALUE!</v>
      </c>
      <c r="BR765" s="0" t="e">
        <f aca="false">IF(BQ765&gt;=90, "Very Good", IF(BQ765&gt;=80, "Good", IF(BQ765&gt;=70, "Slightly Good", IF(BQ765&gt;=60, "Average", IF(BQ765&gt;=50, "Slightly Poor", IF(BQ765&gt;=40, "Poor", "Very Poor"))))))</f>
        <v>#VALUE!</v>
      </c>
      <c r="BT765" s="0" t="n">
        <f aca="false">9.81*LN(AH765)+30.6</f>
        <v>32.3885744721487</v>
      </c>
      <c r="BU765" s="0" t="str">
        <f aca="false">IF(BT765&lt;30, "Clean water", IF(AND(BT765&gt;=30, BT765&lt;40), "Hypolimia", IF(AND(BT765&gt;=40,BT765&lt;50), "Mesotrophic", IF(AND(BT765&gt;=50, BT765&lt;70), "Eutrophic", IF(BT765&gt;70,"Hypertrophic")))))</f>
        <v>Hypolimia</v>
      </c>
      <c r="BW765" s="0" t="str">
        <f aca="false">IF(G765/H765&gt;=1, "PLS CHECK", "")</f>
        <v/>
      </c>
      <c r="BX765" s="0" t="str">
        <f aca="false">IF(AC765/J765&gt;=1, "PLS CHECK", "")</f>
        <v/>
      </c>
      <c r="BY765" s="0" t="str">
        <f aca="false">IF(AE765/J765&gt;=1, "PLS CHECK", "")</f>
        <v/>
      </c>
      <c r="BZ765" s="0" t="str">
        <f aca="false">IF(AD765/J765&gt;=1, "PLS CHECK", "")</f>
        <v/>
      </c>
      <c r="CA765" s="0" t="str">
        <f aca="false">IF(AF765/K765&gt;=1, "PLS CHECK", "")</f>
        <v/>
      </c>
      <c r="CB765" s="0" t="str">
        <f aca="false">IF(AG765/K765&gt;=1, "PLS CHECK", "")</f>
        <v/>
      </c>
    </row>
    <row r="766" customFormat="false" ht="12.5" hidden="false" customHeight="false" outlineLevel="0" collapsed="false">
      <c r="A766" s="0" t="n">
        <v>763</v>
      </c>
      <c r="B766" s="15" t="s">
        <v>105</v>
      </c>
      <c r="C766" s="16" t="s">
        <v>106</v>
      </c>
      <c r="D766" s="0" t="s">
        <v>167</v>
      </c>
      <c r="E766" s="0" t="n">
        <v>8.1</v>
      </c>
      <c r="F766" s="37"/>
      <c r="G766" s="0" t="n">
        <v>1</v>
      </c>
      <c r="H766" s="0" t="n">
        <v>4.6</v>
      </c>
      <c r="I766" s="0" t="n">
        <v>4.4</v>
      </c>
      <c r="J766" s="0" t="n">
        <v>2.52</v>
      </c>
      <c r="K766" s="0" t="n">
        <v>0.022</v>
      </c>
      <c r="L766" s="0" t="n">
        <v>1.8</v>
      </c>
      <c r="M766" s="0" t="n">
        <v>2.9</v>
      </c>
      <c r="N766" s="0" t="n">
        <v>0</v>
      </c>
      <c r="O766" s="0" t="n">
        <v>217</v>
      </c>
      <c r="P766" s="0" t="n">
        <v>5800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V766" s="0" t="n">
        <v>0</v>
      </c>
      <c r="AC766" s="0" t="n">
        <v>2.407</v>
      </c>
      <c r="AD766" s="0" t="n">
        <v>0.114</v>
      </c>
      <c r="AE766" s="0" t="n">
        <v>2.237</v>
      </c>
      <c r="AF766" s="0" t="n">
        <v>0.015</v>
      </c>
      <c r="AG766" s="0" t="n">
        <v>0.002</v>
      </c>
      <c r="AH766" s="0" t="n">
        <v>8.3</v>
      </c>
      <c r="AJ766" s="0" t="n">
        <v>64</v>
      </c>
      <c r="AP766" s="0" t="n">
        <v>0</v>
      </c>
      <c r="AY766" s="0" t="n">
        <v>0</v>
      </c>
      <c r="BF766" s="0" t="n">
        <f aca="false">IF(E766&lt;11,-3.6797*E766^2+48.115*E766-53.83,280.92*EXP(-0.2027*E766))</f>
        <v>94.476383</v>
      </c>
      <c r="BG766" s="0" t="e">
        <f aca="false">32.208*LN(F766)+21.438</f>
        <v>#VALUE!</v>
      </c>
      <c r="BH766" s="0" t="n">
        <f aca="false">IF(G766&lt;=2, -10*G766+100, 88.958*EXP(-0.0755*G766))</f>
        <v>90</v>
      </c>
      <c r="BI766" s="0" t="n">
        <f aca="false">IF(I766&lt;=100, 0.0053*(I766)^2-1.0332*I766+100.76, 122.82*EXP(-0.0092*I766))</f>
        <v>96.316528</v>
      </c>
      <c r="BJ766" s="0" t="n">
        <f aca="false">IF(P766&lt;=1000, -6.942*LN(P766)+107.59, -36.304*LN(P766)+310.72)</f>
        <v>-3.87642148698882</v>
      </c>
      <c r="BK766" s="0" t="e">
        <f aca="false">BF766^0.04*BG766^0.22*BH766^0.51*BI766^0.06*BJ766^0.17</f>
        <v>#VALUE!</v>
      </c>
      <c r="BL766" s="0" t="e">
        <f aca="false">IF(BK766&gt;=90, "Very Good", IF(BK766&gt;=80, "Good", IF(BK766&gt;=70, "Slightly Good", IF(BK766&gt;=60, "Average", IF(BK766&gt;=50, "Slightly Poor", IF(BK766&gt;=40, "Poor", "Very Poor"))))))</f>
        <v>#VALUE!</v>
      </c>
      <c r="BM766" s="0" t="n">
        <f aca="false">IF(P766&lt;=1000, -6.942*LN(P766)+107.59, IF(AND(P766&gt;1000, P766&lt;=5213),-36.304*LN(P766)+310.72, IF(P766&gt;5213, 10)))</f>
        <v>10</v>
      </c>
      <c r="BN766" s="0" t="e">
        <f aca="false">BF766^0.04*BG766^0.22*BH766^0.51*BI766^0.06*BM766^0.17</f>
        <v>#VALUE!</v>
      </c>
      <c r="BO766" s="0" t="e">
        <f aca="false">IF(BN766&gt;=90, "Very Good", IF(BN766&gt;=80, "Good", IF(BN766&gt;=70, "Slightly Good", IF(BN766&gt;=60, "Average", IF(BN766&gt;=50, "Slightly Poor", IF(BN766&gt;=40, "Poor", "Very Poor"))))))</f>
        <v>#VALUE!</v>
      </c>
      <c r="BP766" s="0" t="n">
        <f aca="false">IF(AJ766&lt;=1000, -6.942*LN(AJ766)+107.59, IF(AND(AJ766&gt;1000, AJ766&lt;=5213),-36.304*LN(AJ766)+310.72, IF(AJ766&gt;5213, 10)))</f>
        <v>78.7190336353172</v>
      </c>
      <c r="BQ766" s="0" t="e">
        <f aca="false">BF766^0.04*BG766^0.22*BH766^0.51*BI766^0.06*BP766^0.17</f>
        <v>#VALUE!</v>
      </c>
      <c r="BR766" s="0" t="e">
        <f aca="false">IF(BQ766&gt;=90, "Very Good", IF(BQ766&gt;=80, "Good", IF(BQ766&gt;=70, "Slightly Good", IF(BQ766&gt;=60, "Average", IF(BQ766&gt;=50, "Slightly Poor", IF(BQ766&gt;=40, "Poor", "Very Poor"))))))</f>
        <v>#VALUE!</v>
      </c>
      <c r="BT766" s="0" t="n">
        <f aca="false">9.81*LN(AH766)+30.6</f>
        <v>51.360466600213</v>
      </c>
      <c r="BU766" s="0" t="str">
        <f aca="false">IF(BT766&lt;30, "Clean water", IF(AND(BT766&gt;=30, BT766&lt;40), "Hypolimia", IF(AND(BT766&gt;=40,BT766&lt;50), "Mesotrophic", IF(AND(BT766&gt;=50, BT766&lt;70), "Eutrophic", IF(BT766&gt;70,"Hypertrophic")))))</f>
        <v>Eutrophic</v>
      </c>
      <c r="BW766" s="0" t="str">
        <f aca="false">IF(G766/H766&gt;=1, "PLS CHECK", "")</f>
        <v/>
      </c>
      <c r="BX766" s="0" t="str">
        <f aca="false">IF(AC766/J766&gt;=1, "PLS CHECK", "")</f>
        <v/>
      </c>
      <c r="BY766" s="0" t="str">
        <f aca="false">IF(AE766/J766&gt;=1, "PLS CHECK", "")</f>
        <v/>
      </c>
      <c r="BZ766" s="0" t="str">
        <f aca="false">IF(AD766/J766&gt;=1, "PLS CHECK", "")</f>
        <v/>
      </c>
      <c r="CA766" s="0" t="str">
        <f aca="false">IF(AF766/K766&gt;=1, "PLS CHECK", "")</f>
        <v/>
      </c>
      <c r="CB766" s="0" t="str">
        <f aca="false">IF(AG766/K766&gt;=1, "PLS CHECK", "")</f>
        <v/>
      </c>
    </row>
    <row r="767" customFormat="false" ht="12.5" hidden="false" customHeight="false" outlineLevel="0" collapsed="false">
      <c r="A767" s="0" t="n">
        <v>764</v>
      </c>
      <c r="B767" s="15" t="s">
        <v>107</v>
      </c>
      <c r="C767" s="16" t="s">
        <v>108</v>
      </c>
      <c r="D767" s="0" t="s">
        <v>167</v>
      </c>
      <c r="E767" s="0" t="n">
        <v>8</v>
      </c>
      <c r="F767" s="37"/>
      <c r="G767" s="0" t="n">
        <v>1.6</v>
      </c>
      <c r="H767" s="37"/>
      <c r="I767" s="0" t="n">
        <v>1.2</v>
      </c>
      <c r="J767" s="0" t="n">
        <v>6.106</v>
      </c>
      <c r="K767" s="0" t="n">
        <v>0.029</v>
      </c>
      <c r="L767" s="37"/>
      <c r="M767" s="0" t="n">
        <v>4.5</v>
      </c>
      <c r="N767" s="0" t="n">
        <v>0</v>
      </c>
      <c r="O767" s="0" t="n">
        <v>600</v>
      </c>
      <c r="P767" s="0" t="n">
        <v>4000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V767" s="0" t="n">
        <v>0</v>
      </c>
      <c r="AC767" s="0" t="n">
        <v>6.091</v>
      </c>
      <c r="AD767" s="37"/>
      <c r="AE767" s="0" t="n">
        <v>5.882</v>
      </c>
      <c r="AF767" s="37"/>
      <c r="AG767" s="0" t="n">
        <v>0.02</v>
      </c>
      <c r="AH767" s="0" t="n">
        <v>1</v>
      </c>
      <c r="AJ767" s="0" t="n">
        <v>1800</v>
      </c>
      <c r="AP767" s="0" t="n">
        <v>0</v>
      </c>
      <c r="AY767" s="0" t="n">
        <v>0</v>
      </c>
      <c r="BF767" s="0" t="n">
        <f aca="false">IF(E767&lt;11,-3.6797*E767^2+48.115*E767-53.83,280.92*EXP(-0.2027*E767))</f>
        <v>95.5892</v>
      </c>
      <c r="BG767" s="0" t="e">
        <f aca="false">32.208*LN(F767)+21.438</f>
        <v>#VALUE!</v>
      </c>
      <c r="BH767" s="0" t="n">
        <f aca="false">IF(G767&lt;=2, -10*G767+100, 88.958*EXP(-0.0755*G767))</f>
        <v>84</v>
      </c>
      <c r="BI767" s="0" t="n">
        <f aca="false">IF(I767&lt;=100, 0.0053*(I767)^2-1.0332*I767+100.76, 122.82*EXP(-0.0092*I767))</f>
        <v>99.527792</v>
      </c>
      <c r="BJ767" s="0" t="n">
        <f aca="false">IF(P767&lt;=1000, -6.942*LN(P767)+107.59, -36.304*LN(P767)+310.72)</f>
        <v>9.61282186573601</v>
      </c>
      <c r="BK767" s="0" t="e">
        <f aca="false">BF767^0.04*BG767^0.22*BH767^0.51*BI767^0.06*BJ767^0.17</f>
        <v>#VALUE!</v>
      </c>
      <c r="BL767" s="0" t="e">
        <f aca="false">IF(BK767&gt;=90, "Very Good", IF(BK767&gt;=80, "Good", IF(BK767&gt;=70, "Slightly Good", IF(BK767&gt;=60, "Average", IF(BK767&gt;=50, "Slightly Poor", IF(BK767&gt;=40, "Poor", "Very Poor"))))))</f>
        <v>#VALUE!</v>
      </c>
      <c r="BM767" s="0" t="n">
        <f aca="false">IF(P767&lt;=1000, -6.942*LN(P767)+107.59, IF(AND(P767&gt;1000, P767&lt;=5213),-36.304*LN(P767)+310.72, IF(P767&gt;5213, 10)))</f>
        <v>9.61282186573601</v>
      </c>
      <c r="BN767" s="0" t="e">
        <f aca="false">BF767^0.04*BG767^0.22*BH767^0.51*BI767^0.06*BM767^0.17</f>
        <v>#VALUE!</v>
      </c>
      <c r="BO767" s="0" t="e">
        <f aca="false">IF(BN767&gt;=90, "Very Good", IF(BN767&gt;=80, "Good", IF(BN767&gt;=70, "Slightly Good", IF(BN767&gt;=60, "Average", IF(BN767&gt;=50, "Slightly Poor", IF(BN767&gt;=40, "Poor", "Very Poor"))))))</f>
        <v>#VALUE!</v>
      </c>
      <c r="BP767" s="0" t="n">
        <f aca="false">IF(AJ767&lt;=1000, -6.942*LN(AJ767)+107.59, IF(AND(AJ767&gt;1000, AJ767&lt;=5213),-36.304*LN(AJ767)+310.72, IF(AJ767&gt;5213, 10)))</f>
        <v>38.601845269226</v>
      </c>
      <c r="BQ767" s="0" t="e">
        <f aca="false">BF767^0.04*BG767^0.22*BH767^0.51*BI767^0.06*BP767^0.17</f>
        <v>#VALUE!</v>
      </c>
      <c r="BR767" s="0" t="e">
        <f aca="false">IF(BQ767&gt;=90, "Very Good", IF(BQ767&gt;=80, "Good", IF(BQ767&gt;=70, "Slightly Good", IF(BQ767&gt;=60, "Average", IF(BQ767&gt;=50, "Slightly Poor", IF(BQ767&gt;=40, "Poor", "Very Poor"))))))</f>
        <v>#VALUE!</v>
      </c>
      <c r="BT767" s="0" t="n">
        <f aca="false">9.81*LN(AH767)+30.6</f>
        <v>30.6</v>
      </c>
      <c r="BU767" s="0" t="str">
        <f aca="false">IF(BT767&lt;30, "Clean water", IF(AND(BT767&gt;=30, BT767&lt;40), "Hypolimia", IF(AND(BT767&gt;=40,BT767&lt;50), "Mesotrophic", IF(AND(BT767&gt;=50, BT767&lt;70), "Eutrophic", IF(BT767&gt;70,"Hypertrophic")))))</f>
        <v>Hypolimia</v>
      </c>
      <c r="BW767" s="0" t="e">
        <f aca="false">IF(G767/H767&gt;=1, "PLS CHECK", "")</f>
        <v>#DIV/0!</v>
      </c>
      <c r="BX767" s="0" t="str">
        <f aca="false">IF(AC767/J767&gt;=1, "PLS CHECK", "")</f>
        <v/>
      </c>
      <c r="BY767" s="0" t="str">
        <f aca="false">IF(AE767/J767&gt;=1, "PLS CHECK", "")</f>
        <v/>
      </c>
      <c r="BZ767" s="0" t="str">
        <f aca="false">IF(AD767/J767&gt;=1, "PLS CHECK", "")</f>
        <v/>
      </c>
      <c r="CA767" s="0" t="str">
        <f aca="false">IF(AF767/K767&gt;=1, "PLS CHECK", "")</f>
        <v/>
      </c>
      <c r="CB767" s="0" t="str">
        <f aca="false">IF(AG767/K767&gt;=1, "PLS CHECK", "")</f>
        <v/>
      </c>
    </row>
    <row r="768" customFormat="false" ht="12.5" hidden="false" customHeight="false" outlineLevel="0" collapsed="false">
      <c r="A768" s="0" t="n">
        <v>765</v>
      </c>
      <c r="B768" s="15" t="s">
        <v>109</v>
      </c>
      <c r="C768" s="16" t="s">
        <v>110</v>
      </c>
      <c r="D768" s="0" t="s">
        <v>167</v>
      </c>
      <c r="E768" s="0" t="n">
        <v>7.7</v>
      </c>
      <c r="F768" s="0" t="n">
        <v>11.7</v>
      </c>
      <c r="G768" s="0" t="n">
        <v>2.6</v>
      </c>
      <c r="H768" s="0" t="n">
        <v>6.1</v>
      </c>
      <c r="I768" s="0" t="n">
        <v>4.3</v>
      </c>
      <c r="J768" s="37"/>
      <c r="K768" s="0" t="n">
        <v>0.153</v>
      </c>
      <c r="L768" s="0" t="n">
        <v>3.5</v>
      </c>
      <c r="M768" s="0" t="n">
        <v>6.8</v>
      </c>
      <c r="O768" s="37"/>
      <c r="AC768" s="37"/>
      <c r="AD768" s="0" t="n">
        <v>0.305</v>
      </c>
      <c r="AE768" s="37"/>
      <c r="AF768" s="0" t="n">
        <v>0.09</v>
      </c>
      <c r="AG768" s="0" t="n">
        <v>0.06</v>
      </c>
      <c r="BD768" s="0" t="n">
        <v>1.907</v>
      </c>
      <c r="BF768" s="0" t="n">
        <f aca="false">IF(E768&lt;11,-3.6797*E768^2+48.115*E768-53.83,280.92*EXP(-0.2027*E768))</f>
        <v>98.486087</v>
      </c>
      <c r="BG768" s="0" t="n">
        <f aca="false">32.208*LN(F768)+21.438</f>
        <v>100.656437416814</v>
      </c>
      <c r="BH768" s="0" t="n">
        <f aca="false">IF(G768&lt;=2, -10*G768+100, 88.958*EXP(-0.0755*G768))</f>
        <v>73.1026302934667</v>
      </c>
      <c r="BI768" s="0" t="n">
        <f aca="false">IF(I768&lt;=100, 0.0053*(I768)^2-1.0332*I768+100.76, 122.82*EXP(-0.0092*I768))</f>
        <v>96.415237</v>
      </c>
      <c r="BJ768" s="0" t="e">
        <f aca="false">IF(P768&lt;=1000, -6.942*LN(P768)+107.59, -36.304*LN(P768)+310.72)</f>
        <v>#VALUE!</v>
      </c>
      <c r="BK768" s="0" t="e">
        <f aca="false">BF768^0.04*BG768^0.22*BH768^0.51*BI768^0.06*BJ768^0.17</f>
        <v>#VALUE!</v>
      </c>
      <c r="BL768" s="0" t="e">
        <f aca="false">IF(BK768&gt;=90, "Very Good", IF(BK768&gt;=80, "Good", IF(BK768&gt;=70, "Slightly Good", IF(BK768&gt;=60, "Average", IF(BK768&gt;=50, "Slightly Poor", IF(BK768&gt;=40, "Poor", "Very Poor"))))))</f>
        <v>#VALUE!</v>
      </c>
      <c r="BM768" s="0" t="e">
        <f aca="false">IF(P768&lt;=1000, -6.942*LN(P768)+107.59, IF(AND(P768&gt;1000, P768&lt;=5213),-36.304*LN(P768)+310.72, IF(P768&gt;5213, 10)))</f>
        <v>#VALUE!</v>
      </c>
      <c r="BN768" s="0" t="e">
        <f aca="false">BF768^0.04*BG768^0.22*BH768^0.51*BI768^0.06*BM768^0.17</f>
        <v>#VALUE!</v>
      </c>
      <c r="BO768" s="0" t="e">
        <f aca="false">IF(BN768&gt;=90, "Very Good", IF(BN768&gt;=80, "Good", IF(BN768&gt;=70, "Slightly Good", IF(BN768&gt;=60, "Average", IF(BN768&gt;=50, "Slightly Poor", IF(BN768&gt;=40, "Poor", "Very Poor"))))))</f>
        <v>#VALUE!</v>
      </c>
      <c r="BP768" s="0" t="e">
        <f aca="false">IF(AJ768&lt;=1000, -6.942*LN(AJ768)+107.59, IF(AND(AJ768&gt;1000, AJ768&lt;=5213),-36.304*LN(AJ768)+310.72, IF(AJ768&gt;5213, 10)))</f>
        <v>#VALUE!</v>
      </c>
      <c r="BQ768" s="0" t="e">
        <f aca="false">BF768^0.04*BG768^0.22*BH768^0.51*BI768^0.06*BP768^0.17</f>
        <v>#VALUE!</v>
      </c>
      <c r="BR768" s="0" t="e">
        <f aca="false">IF(BQ768&gt;=90, "Very Good", IF(BQ768&gt;=80, "Good", IF(BQ768&gt;=70, "Slightly Good", IF(BQ768&gt;=60, "Average", IF(BQ768&gt;=50, "Slightly Poor", IF(BQ768&gt;=40, "Poor", "Very Poor"))))))</f>
        <v>#VALUE!</v>
      </c>
      <c r="BT768" s="0" t="e">
        <f aca="false">9.81*LN(AH768)+30.6</f>
        <v>#VALUE!</v>
      </c>
      <c r="BU768" s="0" t="e">
        <f aca="false">IF(BT768&lt;30, "Clean water", IF(AND(BT768&gt;=30, BT768&lt;40), "Hypolimia", IF(AND(BT768&gt;=40,BT768&lt;50), "Mesotrophic", IF(AND(BT768&gt;=50, BT768&lt;70), "Eutrophic", IF(BT768&gt;70,"Hypertrophic")))))</f>
        <v>#VALUE!</v>
      </c>
      <c r="BW768" s="0" t="str">
        <f aca="false">IF(G768/H768&gt;=1, "PLS CHECK", "")</f>
        <v/>
      </c>
      <c r="BX768" s="0" t="e">
        <f aca="false">IF(AC768/J768&gt;=1, "PLS CHECK", "")</f>
        <v>#DIV/0!</v>
      </c>
      <c r="BY768" s="0" t="e">
        <f aca="false">IF(AE768/J768&gt;=1, "PLS CHECK", "")</f>
        <v>#DIV/0!</v>
      </c>
      <c r="BZ768" s="0" t="e">
        <f aca="false">IF(AD768/J768&gt;=1, "PLS CHECK", "")</f>
        <v>#DIV/0!</v>
      </c>
      <c r="CA768" s="0" t="str">
        <f aca="false">IF(AF768/K768&gt;=1, "PLS CHECK", "")</f>
        <v/>
      </c>
      <c r="CB768" s="0" t="str">
        <f aca="false">IF(AG768/K768&gt;=1, "PLS CHECK", "")</f>
        <v/>
      </c>
    </row>
    <row r="769" customFormat="false" ht="12.5" hidden="false" customHeight="false" outlineLevel="0" collapsed="false">
      <c r="A769" s="0" t="n">
        <v>766</v>
      </c>
      <c r="B769" s="15" t="s">
        <v>111</v>
      </c>
      <c r="C769" s="16" t="s">
        <v>112</v>
      </c>
      <c r="D769" s="0" t="s">
        <v>167</v>
      </c>
      <c r="E769" s="0" t="n">
        <v>7.7</v>
      </c>
      <c r="F769" s="37"/>
      <c r="G769" s="0" t="n">
        <v>1.9</v>
      </c>
      <c r="H769" s="0" t="n">
        <v>5.9</v>
      </c>
      <c r="I769" s="0" t="n">
        <v>2</v>
      </c>
      <c r="J769" s="37"/>
      <c r="K769" s="0" t="n">
        <v>0.083</v>
      </c>
      <c r="L769" s="0" t="n">
        <v>3.6</v>
      </c>
      <c r="M769" s="0" t="n">
        <v>8.2</v>
      </c>
      <c r="N769" s="0" t="n">
        <v>0</v>
      </c>
      <c r="O769" s="0" t="n">
        <v>435</v>
      </c>
      <c r="P769" s="0" t="n">
        <v>18000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V769" s="0" t="n">
        <v>0</v>
      </c>
      <c r="AC769" s="37"/>
      <c r="AD769" s="0" t="n">
        <v>0.146</v>
      </c>
      <c r="AE769" s="37"/>
      <c r="AF769" s="0" t="n">
        <v>0.074</v>
      </c>
      <c r="AG769" s="0" t="n">
        <v>0.052</v>
      </c>
      <c r="AH769" s="0" t="n">
        <v>5.5</v>
      </c>
      <c r="AJ769" s="0" t="n">
        <v>2000</v>
      </c>
      <c r="AP769" s="0" t="n">
        <v>0</v>
      </c>
      <c r="AY769" s="0" t="n">
        <v>0</v>
      </c>
      <c r="BF769" s="0" t="n">
        <f aca="false">IF(E769&lt;11,-3.6797*E769^2+48.115*E769-53.83,280.92*EXP(-0.2027*E769))</f>
        <v>98.486087</v>
      </c>
      <c r="BG769" s="0" t="e">
        <f aca="false">32.208*LN(F769)+21.438</f>
        <v>#VALUE!</v>
      </c>
      <c r="BH769" s="0" t="n">
        <f aca="false">IF(G769&lt;=2, -10*G769+100, 88.958*EXP(-0.0755*G769))</f>
        <v>81</v>
      </c>
      <c r="BI769" s="0" t="n">
        <f aca="false">IF(I769&lt;=100, 0.0053*(I769)^2-1.0332*I769+100.76, 122.82*EXP(-0.0092*I769))</f>
        <v>98.7148</v>
      </c>
      <c r="BJ769" s="0" t="n">
        <f aca="false">IF(P769&lt;=1000, -6.942*LN(P769)+107.59, -36.304*LN(P769)+310.72)</f>
        <v>-44.9912039468299</v>
      </c>
      <c r="BK769" s="0" t="e">
        <f aca="false">BF769^0.04*BG769^0.22*BH769^0.51*BI769^0.06*BJ769^0.17</f>
        <v>#VALUE!</v>
      </c>
      <c r="BL769" s="0" t="e">
        <f aca="false">IF(BK769&gt;=90, "Very Good", IF(BK769&gt;=80, "Good", IF(BK769&gt;=70, "Slightly Good", IF(BK769&gt;=60, "Average", IF(BK769&gt;=50, "Slightly Poor", IF(BK769&gt;=40, "Poor", "Very Poor"))))))</f>
        <v>#VALUE!</v>
      </c>
      <c r="BM769" s="0" t="n">
        <f aca="false">IF(P769&lt;=1000, -6.942*LN(P769)+107.59, IF(AND(P769&gt;1000, P769&lt;=5213),-36.304*LN(P769)+310.72, IF(P769&gt;5213, 10)))</f>
        <v>10</v>
      </c>
      <c r="BN769" s="0" t="e">
        <f aca="false">BF769^0.04*BG769^0.22*BH769^0.51*BI769^0.06*BM769^0.17</f>
        <v>#VALUE!</v>
      </c>
      <c r="BO769" s="0" t="e">
        <f aca="false">IF(BN769&gt;=90, "Very Good", IF(BN769&gt;=80, "Good", IF(BN769&gt;=70, "Slightly Good", IF(BN769&gt;=60, "Average", IF(BN769&gt;=50, "Slightly Poor", IF(BN769&gt;=40, "Poor", "Very Poor"))))))</f>
        <v>#VALUE!</v>
      </c>
      <c r="BP769" s="0" t="n">
        <f aca="false">IF(AJ769&lt;=1000, -6.942*LN(AJ769)+107.59, IF(AND(AJ769&gt;1000, AJ769&lt;=5213),-36.304*LN(AJ769)+310.72, IF(AJ769&gt;5213, 10)))</f>
        <v>34.7768371087843</v>
      </c>
      <c r="BQ769" s="0" t="e">
        <f aca="false">BF769^0.04*BG769^0.22*BH769^0.51*BI769^0.06*BP769^0.17</f>
        <v>#VALUE!</v>
      </c>
      <c r="BR769" s="0" t="e">
        <f aca="false">IF(BQ769&gt;=90, "Very Good", IF(BQ769&gt;=80, "Good", IF(BQ769&gt;=70, "Slightly Good", IF(BQ769&gt;=60, "Average", IF(BQ769&gt;=50, "Slightly Poor", IF(BQ769&gt;=40, "Poor", "Very Poor"))))))</f>
        <v>#VALUE!</v>
      </c>
      <c r="BT769" s="0" t="n">
        <f aca="false">9.81*LN(AH769)+30.6</f>
        <v>47.323578784859</v>
      </c>
      <c r="BU769" s="0" t="str">
        <f aca="false">IF(BT769&lt;30, "Clean water", IF(AND(BT769&gt;=30, BT769&lt;40), "Hypolimia", IF(AND(BT769&gt;=40,BT769&lt;50), "Mesotrophic", IF(AND(BT769&gt;=50, BT769&lt;70), "Eutrophic", IF(BT769&gt;70,"Hypertrophic")))))</f>
        <v>Mesotrophic</v>
      </c>
      <c r="BW769" s="0" t="str">
        <f aca="false">IF(G769/H769&gt;=1, "PLS CHECK", "")</f>
        <v/>
      </c>
      <c r="BX769" s="0" t="e">
        <f aca="false">IF(AC769/J769&gt;=1, "PLS CHECK", "")</f>
        <v>#DIV/0!</v>
      </c>
      <c r="BY769" s="0" t="e">
        <f aca="false">IF(AE769/J769&gt;=1, "PLS CHECK", "")</f>
        <v>#DIV/0!</v>
      </c>
      <c r="BZ769" s="0" t="e">
        <f aca="false">IF(AD769/J769&gt;=1, "PLS CHECK", "")</f>
        <v>#DIV/0!</v>
      </c>
      <c r="CA769" s="0" t="str">
        <f aca="false">IF(AF769/K769&gt;=1, "PLS CHECK", "")</f>
        <v/>
      </c>
      <c r="CB769" s="0" t="str">
        <f aca="false">IF(AG769/K769&gt;=1, "PLS CHECK", "")</f>
        <v/>
      </c>
    </row>
    <row r="770" customFormat="false" ht="12.5" hidden="false" customHeight="false" outlineLevel="0" collapsed="false">
      <c r="A770" s="0" t="n">
        <v>767</v>
      </c>
      <c r="B770" s="15" t="s">
        <v>113</v>
      </c>
      <c r="C770" s="16" t="s">
        <v>114</v>
      </c>
      <c r="D770" s="0" t="s">
        <v>167</v>
      </c>
      <c r="E770" s="0" t="n">
        <v>7.6</v>
      </c>
      <c r="F770" s="0" t="n">
        <v>13.9</v>
      </c>
      <c r="G770" s="0" t="n">
        <v>2.5</v>
      </c>
      <c r="H770" s="0" t="n">
        <v>4.9</v>
      </c>
      <c r="I770" s="0" t="n">
        <v>3.4</v>
      </c>
      <c r="J770" s="37"/>
      <c r="K770" s="0" t="n">
        <v>0.06</v>
      </c>
      <c r="L770" s="0" t="n">
        <v>3.3</v>
      </c>
      <c r="M770" s="0" t="n">
        <v>1</v>
      </c>
      <c r="N770" s="0" t="n">
        <v>0</v>
      </c>
      <c r="O770" s="0" t="n">
        <v>679</v>
      </c>
      <c r="P770" s="0" t="n">
        <v>12000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</v>
      </c>
      <c r="V770" s="0" t="n">
        <v>0</v>
      </c>
      <c r="AC770" s="0" t="n">
        <v>9.616</v>
      </c>
      <c r="AD770" s="0" t="n">
        <v>0.591</v>
      </c>
      <c r="AE770" s="37"/>
      <c r="AF770" s="37"/>
      <c r="AG770" s="0" t="n">
        <v>0.041</v>
      </c>
      <c r="AH770" s="0" t="n">
        <v>3.5</v>
      </c>
      <c r="AJ770" s="0" t="n">
        <v>1400</v>
      </c>
      <c r="AP770" s="0" t="n">
        <v>0</v>
      </c>
      <c r="AY770" s="0" t="n">
        <v>0</v>
      </c>
      <c r="BF770" s="0" t="n">
        <f aca="false">IF(E770&lt;11,-3.6797*E770^2+48.115*E770-53.83,280.92*EXP(-0.2027*E770))</f>
        <v>99.304528</v>
      </c>
      <c r="BG770" s="0" t="n">
        <f aca="false">32.208*LN(F770)+21.438</f>
        <v>106.205875763121</v>
      </c>
      <c r="BH770" s="0" t="n">
        <f aca="false">IF(G770&lt;=2, -10*G770+100, 88.958*EXP(-0.0755*G770))</f>
        <v>73.6566439219523</v>
      </c>
      <c r="BI770" s="0" t="n">
        <f aca="false">IF(I770&lt;=100, 0.0053*(I770)^2-1.0332*I770+100.76, 122.82*EXP(-0.0092*I770))</f>
        <v>97.308388</v>
      </c>
      <c r="BJ770" s="0" t="n">
        <f aca="false">IF(P770&lt;=1000, -6.942*LN(P770)+107.59, -36.304*LN(P770)+310.72)</f>
        <v>-30.271198662071</v>
      </c>
      <c r="BK770" s="0" t="e">
        <f aca="false">BF770^0.04*BG770^0.22*BH770^0.51*BI770^0.06*BJ770^0.17</f>
        <v>#NUM!</v>
      </c>
      <c r="BL770" s="0" t="e">
        <f aca="false">IF(BK770&gt;=90, "Very Good", IF(BK770&gt;=80, "Good", IF(BK770&gt;=70, "Slightly Good", IF(BK770&gt;=60, "Average", IF(BK770&gt;=50, "Slightly Poor", IF(BK770&gt;=40, "Poor", "Very Poor"))))))</f>
        <v>#NUM!</v>
      </c>
      <c r="BM770" s="0" t="n">
        <f aca="false">IF(P770&lt;=1000, -6.942*LN(P770)+107.59, IF(AND(P770&gt;1000, P770&lt;=5213),-36.304*LN(P770)+310.72, IF(P770&gt;5213, 10)))</f>
        <v>10</v>
      </c>
      <c r="BN770" s="0" t="n">
        <f aca="false">BF770^0.04*BG770^0.22*BH770^0.51*BI770^0.06*BM770^0.17</f>
        <v>58.5057486760832</v>
      </c>
      <c r="BO770" s="0" t="str">
        <f aca="false">IF(BN770&gt;=90, "Very Good", IF(BN770&gt;=80, "Good", IF(BN770&gt;=70, "Slightly Good", IF(BN770&gt;=60, "Average", IF(BN770&gt;=50, "Slightly Poor", IF(BN770&gt;=40, "Poor", "Very Poor"))))))</f>
        <v>Slightly Poor</v>
      </c>
      <c r="BP770" s="0" t="n">
        <f aca="false">IF(AJ770&lt;=1000, -6.942*LN(AJ770)+107.59, IF(AND(AJ770&gt;1000, AJ770&lt;=5213),-36.304*LN(AJ770)+310.72, IF(AJ770&gt;5213, 10)))</f>
        <v>47.725564273536</v>
      </c>
      <c r="BQ770" s="0" t="n">
        <f aca="false">BF770^0.04*BG770^0.22*BH770^0.51*BI770^0.06*BP770^0.17</f>
        <v>76.3108381229009</v>
      </c>
      <c r="BR770" s="0" t="str">
        <f aca="false">IF(BQ770&gt;=90, "Very Good", IF(BQ770&gt;=80, "Good", IF(BQ770&gt;=70, "Slightly Good", IF(BQ770&gt;=60, "Average", IF(BQ770&gt;=50, "Slightly Poor", IF(BQ770&gt;=40, "Poor", "Very Poor"))))))</f>
        <v>Slightly Good</v>
      </c>
      <c r="BT770" s="0" t="n">
        <f aca="false">9.81*LN(AH770)+30.6</f>
        <v>42.8896047209396</v>
      </c>
      <c r="BU770" s="0" t="str">
        <f aca="false">IF(BT770&lt;30, "Clean water", IF(AND(BT770&gt;=30, BT770&lt;40), "Hypolimia", IF(AND(BT770&gt;=40,BT770&lt;50), "Mesotrophic", IF(AND(BT770&gt;=50, BT770&lt;70), "Eutrophic", IF(BT770&gt;70,"Hypertrophic")))))</f>
        <v>Mesotrophic</v>
      </c>
      <c r="BW770" s="0" t="str">
        <f aca="false">IF(G770/H770&gt;=1, "PLS CHECK", "")</f>
        <v/>
      </c>
      <c r="BX770" s="0" t="e">
        <f aca="false">IF(AC770/J770&gt;=1, "PLS CHECK", "")</f>
        <v>#DIV/0!</v>
      </c>
      <c r="BY770" s="0" t="e">
        <f aca="false">IF(AE770/J770&gt;=1, "PLS CHECK", "")</f>
        <v>#DIV/0!</v>
      </c>
      <c r="BZ770" s="0" t="e">
        <f aca="false">IF(AD770/J770&gt;=1, "PLS CHECK", "")</f>
        <v>#DIV/0!</v>
      </c>
      <c r="CA770" s="0" t="str">
        <f aca="false">IF(AF770/K770&gt;=1, "PLS CHECK", "")</f>
        <v/>
      </c>
      <c r="CB770" s="0" t="str">
        <f aca="false">IF(AG770/K770&gt;=1, "PLS CHECK", "")</f>
        <v/>
      </c>
    </row>
    <row r="771" customFormat="false" ht="12.5" hidden="false" customHeight="false" outlineLevel="0" collapsed="false">
      <c r="A771" s="0" t="n">
        <v>768</v>
      </c>
      <c r="B771" s="15" t="s">
        <v>115</v>
      </c>
      <c r="C771" s="16" t="s">
        <v>116</v>
      </c>
      <c r="D771" s="0" t="s">
        <v>167</v>
      </c>
      <c r="E771" s="0" t="n">
        <v>7.4</v>
      </c>
      <c r="F771" s="0" t="n">
        <v>11</v>
      </c>
      <c r="G771" s="37"/>
      <c r="H771" s="0" t="n">
        <v>6.5</v>
      </c>
      <c r="I771" s="0" t="n">
        <v>6.4</v>
      </c>
      <c r="J771" s="37"/>
      <c r="K771" s="0" t="n">
        <v>0.066</v>
      </c>
      <c r="L771" s="0" t="n">
        <v>3.9</v>
      </c>
      <c r="M771" s="0" t="n">
        <v>10</v>
      </c>
      <c r="N771" s="0" t="n">
        <v>0</v>
      </c>
      <c r="O771" s="0" t="n">
        <v>628</v>
      </c>
      <c r="P771" s="0" t="n">
        <v>10000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V771" s="0" t="n">
        <v>0</v>
      </c>
      <c r="AC771" s="37"/>
      <c r="AD771" s="0" t="n">
        <v>1.624</v>
      </c>
      <c r="AE771" s="37"/>
      <c r="AF771" s="0" t="n">
        <v>0.053</v>
      </c>
      <c r="AG771" s="0" t="n">
        <v>0.031</v>
      </c>
      <c r="AH771" s="0" t="n">
        <v>1.4</v>
      </c>
      <c r="AJ771" s="0" t="n">
        <v>1000</v>
      </c>
      <c r="AP771" s="0" t="n">
        <v>0</v>
      </c>
      <c r="AY771" s="0" t="n">
        <v>0</v>
      </c>
      <c r="BF771" s="0" t="n">
        <f aca="false">IF(E771&lt;11,-3.6797*E771^2+48.115*E771-53.83,280.92*EXP(-0.2027*E771))</f>
        <v>100.720628</v>
      </c>
      <c r="BG771" s="0" t="n">
        <f aca="false">32.208*LN(F771)+21.438</f>
        <v>98.6694109462899</v>
      </c>
      <c r="BH771" s="0" t="n">
        <f aca="false">IF(G771&lt;=2, -10*G771+100, 88.958*EXP(-0.0755*G771))</f>
        <v>100</v>
      </c>
      <c r="BI771" s="0" t="n">
        <f aca="false">IF(I771&lt;=100, 0.0053*(I771)^2-1.0332*I771+100.76, 122.82*EXP(-0.0092*I771))</f>
        <v>94.364608</v>
      </c>
      <c r="BJ771" s="0" t="n">
        <f aca="false">IF(P771&lt;=1000, -6.942*LN(P771)+107.59, -36.304*LN(P771)+310.72)</f>
        <v>-23.6521968642234</v>
      </c>
      <c r="BK771" s="0" t="e">
        <f aca="false">BF771^0.04*BG771^0.22*BH771^0.51*BI771^0.06*BJ771^0.17</f>
        <v>#NUM!</v>
      </c>
      <c r="BL771" s="0" t="e">
        <f aca="false">IF(BK771&gt;=90, "Very Good", IF(BK771&gt;=80, "Good", IF(BK771&gt;=70, "Slightly Good", IF(BK771&gt;=60, "Average", IF(BK771&gt;=50, "Slightly Poor", IF(BK771&gt;=40, "Poor", "Very Poor"))))))</f>
        <v>#NUM!</v>
      </c>
      <c r="BM771" s="0" t="n">
        <f aca="false">IF(P771&lt;=1000, -6.942*LN(P771)+107.59, IF(AND(P771&gt;1000, P771&lt;=5213),-36.304*LN(P771)+310.72, IF(P771&gt;5213, 10)))</f>
        <v>10</v>
      </c>
      <c r="BN771" s="0" t="n">
        <f aca="false">BF771^0.04*BG771^0.22*BH771^0.51*BI771^0.06*BM771^0.17</f>
        <v>67.1944561442726</v>
      </c>
      <c r="BO771" s="0" t="str">
        <f aca="false">IF(BN771&gt;=90, "Very Good", IF(BN771&gt;=80, "Good", IF(BN771&gt;=70, "Slightly Good", IF(BN771&gt;=60, "Average", IF(BN771&gt;=50, "Slightly Poor", IF(BN771&gt;=40, "Poor", "Very Poor"))))))</f>
        <v>Average</v>
      </c>
      <c r="BP771" s="0" t="n">
        <f aca="false">IF(AJ771&lt;=1000, -6.942*LN(AJ771)+107.59, IF(AND(AJ771&gt;1000, AJ771&lt;=5213),-36.304*LN(AJ771)+310.72, IF(AJ771&gt;5213, 10)))</f>
        <v>59.636362853306</v>
      </c>
      <c r="BQ771" s="0" t="n">
        <f aca="false">BF771^0.04*BG771^0.22*BH771^0.51*BI771^0.06*BP771^0.17</f>
        <v>91.0270227722858</v>
      </c>
      <c r="BR771" s="0" t="str">
        <f aca="false">IF(BQ771&gt;=90, "Very Good", IF(BQ771&gt;=80, "Good", IF(BQ771&gt;=70, "Slightly Good", IF(BQ771&gt;=60, "Average", IF(BQ771&gt;=50, "Slightly Poor", IF(BQ771&gt;=40, "Poor", "Very Poor"))))))</f>
        <v>Very Good</v>
      </c>
      <c r="BT771" s="0" t="n">
        <f aca="false">9.81*LN(AH771)+30.6</f>
        <v>33.9007926412541</v>
      </c>
      <c r="BU771" s="0" t="str">
        <f aca="false">IF(BT771&lt;30, "Clean water", IF(AND(BT771&gt;=30, BT771&lt;40), "Hypolimia", IF(AND(BT771&gt;=40,BT771&lt;50), "Mesotrophic", IF(AND(BT771&gt;=50, BT771&lt;70), "Eutrophic", IF(BT771&gt;70,"Hypertrophic")))))</f>
        <v>Hypolimia</v>
      </c>
      <c r="BW771" s="0" t="str">
        <f aca="false">IF(G771/H771&gt;=1, "PLS CHECK", "")</f>
        <v/>
      </c>
      <c r="BX771" s="0" t="e">
        <f aca="false">IF(AC771/J771&gt;=1, "PLS CHECK", "")</f>
        <v>#DIV/0!</v>
      </c>
      <c r="BY771" s="0" t="e">
        <f aca="false">IF(AE771/J771&gt;=1, "PLS CHECK", "")</f>
        <v>#DIV/0!</v>
      </c>
      <c r="BZ771" s="0" t="e">
        <f aca="false">IF(AD771/J771&gt;=1, "PLS CHECK", "")</f>
        <v>#DIV/0!</v>
      </c>
      <c r="CA771" s="0" t="str">
        <f aca="false">IF(AF771/K771&gt;=1, "PLS CHECK", "")</f>
        <v/>
      </c>
      <c r="CB771" s="0" t="str">
        <f aca="false">IF(AG771/K771&gt;=1, "PLS CHECK", "")</f>
        <v/>
      </c>
    </row>
    <row r="772" customFormat="false" ht="12.5" hidden="false" customHeight="false" outlineLevel="0" collapsed="false">
      <c r="A772" s="0" t="n">
        <v>769</v>
      </c>
      <c r="B772" s="15" t="s">
        <v>117</v>
      </c>
      <c r="C772" s="16" t="s">
        <v>118</v>
      </c>
      <c r="D772" s="0" t="s">
        <v>167</v>
      </c>
      <c r="E772" s="0" t="n">
        <v>7.7</v>
      </c>
      <c r="F772" s="37"/>
      <c r="G772" s="0" t="n">
        <v>1.1</v>
      </c>
      <c r="H772" s="0" t="n">
        <v>2.5</v>
      </c>
      <c r="I772" s="0" t="n">
        <v>1.8</v>
      </c>
      <c r="J772" s="0" t="n">
        <v>2.383</v>
      </c>
      <c r="K772" s="37"/>
      <c r="L772" s="0" t="n">
        <v>1.4</v>
      </c>
      <c r="M772" s="0" t="n">
        <v>3</v>
      </c>
      <c r="N772" s="0" t="n">
        <v>0</v>
      </c>
      <c r="O772" s="0" t="n">
        <v>322</v>
      </c>
      <c r="P772" s="37"/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0</v>
      </c>
      <c r="V772" s="0" t="n">
        <v>0</v>
      </c>
      <c r="AC772" s="0" t="n">
        <v>2.298</v>
      </c>
      <c r="AD772" s="0" t="n">
        <v>0.117</v>
      </c>
      <c r="AE772" s="0" t="n">
        <v>2.036</v>
      </c>
      <c r="AF772" s="0" t="n">
        <v>0.014</v>
      </c>
      <c r="AG772" s="0" t="n">
        <v>0.014</v>
      </c>
      <c r="AH772" s="0" t="n">
        <v>1.4</v>
      </c>
      <c r="AJ772" s="0" t="n">
        <v>22</v>
      </c>
      <c r="AP772" s="0" t="n">
        <v>0</v>
      </c>
      <c r="AY772" s="0" t="n">
        <v>0</v>
      </c>
      <c r="BF772" s="0" t="n">
        <f aca="false">IF(E772&lt;11,-3.6797*E772^2+48.115*E772-53.83,280.92*EXP(-0.2027*E772))</f>
        <v>98.486087</v>
      </c>
      <c r="BG772" s="0" t="e">
        <f aca="false">32.208*LN(F772)+21.438</f>
        <v>#VALUE!</v>
      </c>
      <c r="BH772" s="0" t="n">
        <f aca="false">IF(G772&lt;=2, -10*G772+100, 88.958*EXP(-0.0755*G772))</f>
        <v>89</v>
      </c>
      <c r="BI772" s="0" t="n">
        <f aca="false">IF(I772&lt;=100, 0.0053*(I772)^2-1.0332*I772+100.76, 122.82*EXP(-0.0092*I772))</f>
        <v>98.917412</v>
      </c>
      <c r="BJ772" s="0" t="e">
        <f aca="false">IF(P772&lt;=1000, -6.942*LN(P772)+107.59, -36.304*LN(P772)+310.72)</f>
        <v>#VALUE!</v>
      </c>
      <c r="BK772" s="0" t="e">
        <f aca="false">BF772^0.04*BG772^0.22*BH772^0.51*BI772^0.06*BJ772^0.17</f>
        <v>#VALUE!</v>
      </c>
      <c r="BL772" s="0" t="e">
        <f aca="false">IF(BK772&gt;=90, "Very Good", IF(BK772&gt;=80, "Good", IF(BK772&gt;=70, "Slightly Good", IF(BK772&gt;=60, "Average", IF(BK772&gt;=50, "Slightly Poor", IF(BK772&gt;=40, "Poor", "Very Poor"))))))</f>
        <v>#VALUE!</v>
      </c>
      <c r="BM772" s="0" t="e">
        <f aca="false">IF(P772&lt;=1000, -6.942*LN(P772)+107.59, IF(AND(P772&gt;1000, P772&lt;=5213),-36.304*LN(P772)+310.72, IF(P772&gt;5213, 10)))</f>
        <v>#VALUE!</v>
      </c>
      <c r="BN772" s="0" t="e">
        <f aca="false">BF772^0.04*BG772^0.22*BH772^0.51*BI772^0.06*BM772^0.17</f>
        <v>#VALUE!</v>
      </c>
      <c r="BO772" s="0" t="e">
        <f aca="false">IF(BN772&gt;=90, "Very Good", IF(BN772&gt;=80, "Good", IF(BN772&gt;=70, "Slightly Good", IF(BN772&gt;=60, "Average", IF(BN772&gt;=50, "Slightly Poor", IF(BN772&gt;=40, "Poor", "Very Poor"))))))</f>
        <v>#VALUE!</v>
      </c>
      <c r="BP772" s="0" t="n">
        <f aca="false">IF(AJ772&lt;=1000, -6.942*LN(AJ772)+107.59, IF(AND(AJ772&gt;1000, AJ772&lt;=5213),-36.304*LN(AJ772)+310.72, IF(AJ772&gt;5213, 10)))</f>
        <v>86.1319832887866</v>
      </c>
      <c r="BQ772" s="0" t="e">
        <f aca="false">BF772^0.04*BG772^0.22*BH772^0.51*BI772^0.06*BP772^0.17</f>
        <v>#VALUE!</v>
      </c>
      <c r="BR772" s="0" t="e">
        <f aca="false">IF(BQ772&gt;=90, "Very Good", IF(BQ772&gt;=80, "Good", IF(BQ772&gt;=70, "Slightly Good", IF(BQ772&gt;=60, "Average", IF(BQ772&gt;=50, "Slightly Poor", IF(BQ772&gt;=40, "Poor", "Very Poor"))))))</f>
        <v>#VALUE!</v>
      </c>
      <c r="BT772" s="0" t="n">
        <f aca="false">9.81*LN(AH772)+30.6</f>
        <v>33.9007926412541</v>
      </c>
      <c r="BU772" s="0" t="str">
        <f aca="false">IF(BT772&lt;30, "Clean water", IF(AND(BT772&gt;=30, BT772&lt;40), "Hypolimia", IF(AND(BT772&gt;=40,BT772&lt;50), "Mesotrophic", IF(AND(BT772&gt;=50, BT772&lt;70), "Eutrophic", IF(BT772&gt;70,"Hypertrophic")))))</f>
        <v>Hypolimia</v>
      </c>
      <c r="BW772" s="0" t="str">
        <f aca="false">IF(G772/H772&gt;=1, "PLS CHECK", "")</f>
        <v/>
      </c>
      <c r="BX772" s="0" t="str">
        <f aca="false">IF(AC772/J772&gt;=1, "PLS CHECK", "")</f>
        <v/>
      </c>
      <c r="BY772" s="0" t="str">
        <f aca="false">IF(AE772/J772&gt;=1, "PLS CHECK", "")</f>
        <v/>
      </c>
      <c r="BZ772" s="0" t="str">
        <f aca="false">IF(AD772/J772&gt;=1, "PLS CHECK", "")</f>
        <v/>
      </c>
      <c r="CA772" s="0" t="e">
        <f aca="false">IF(AF772/K772&gt;=1, "PLS CHECK", "")</f>
        <v>#DIV/0!</v>
      </c>
      <c r="CB772" s="0" t="e">
        <f aca="false">IF(AG772/K772&gt;=1, "PLS CHECK", "")</f>
        <v>#DIV/0!</v>
      </c>
    </row>
    <row r="773" customFormat="false" ht="12.5" hidden="false" customHeight="false" outlineLevel="0" collapsed="false">
      <c r="A773" s="0" t="n">
        <v>770</v>
      </c>
      <c r="B773" s="15" t="s">
        <v>119</v>
      </c>
      <c r="C773" s="16" t="s">
        <v>120</v>
      </c>
      <c r="D773" s="0" t="s">
        <v>167</v>
      </c>
      <c r="E773" s="0" t="n">
        <v>7.6</v>
      </c>
      <c r="F773" s="37"/>
      <c r="G773" s="0" t="n">
        <v>1.5</v>
      </c>
      <c r="H773" s="0" t="n">
        <v>2.6</v>
      </c>
      <c r="I773" s="0" t="n">
        <v>4.6</v>
      </c>
      <c r="J773" s="0" t="n">
        <v>2.549</v>
      </c>
      <c r="K773" s="37"/>
      <c r="L773" s="0" t="n">
        <v>1.6</v>
      </c>
      <c r="M773" s="0" t="n">
        <v>2.1</v>
      </c>
      <c r="N773" s="0" t="n">
        <v>0</v>
      </c>
      <c r="O773" s="0" t="n">
        <v>267</v>
      </c>
      <c r="P773" s="37"/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V773" s="0" t="n">
        <v>0</v>
      </c>
      <c r="AC773" s="0" t="n">
        <v>2.547</v>
      </c>
      <c r="AD773" s="0" t="n">
        <v>0.052</v>
      </c>
      <c r="AE773" s="0" t="n">
        <v>2.182</v>
      </c>
      <c r="AF773" s="0" t="n">
        <v>0.011</v>
      </c>
      <c r="AG773" s="0" t="n">
        <v>0.009</v>
      </c>
      <c r="AH773" s="0" t="n">
        <v>1.5</v>
      </c>
      <c r="AJ773" s="0" t="n">
        <v>20</v>
      </c>
      <c r="AP773" s="0" t="n">
        <v>0</v>
      </c>
      <c r="AY773" s="0" t="n">
        <v>0</v>
      </c>
      <c r="BF773" s="0" t="n">
        <f aca="false">IF(E773&lt;11,-3.6797*E773^2+48.115*E773-53.83,280.92*EXP(-0.2027*E773))</f>
        <v>99.304528</v>
      </c>
      <c r="BG773" s="0" t="e">
        <f aca="false">32.208*LN(F773)+21.438</f>
        <v>#VALUE!</v>
      </c>
      <c r="BH773" s="0" t="n">
        <f aca="false">IF(G773&lt;=2, -10*G773+100, 88.958*EXP(-0.0755*G773))</f>
        <v>85</v>
      </c>
      <c r="BI773" s="0" t="n">
        <f aca="false">IF(I773&lt;=100, 0.0053*(I773)^2-1.0332*I773+100.76, 122.82*EXP(-0.0092*I773))</f>
        <v>96.119428</v>
      </c>
      <c r="BJ773" s="0" t="e">
        <f aca="false">IF(P773&lt;=1000, -6.942*LN(P773)+107.59, -36.304*LN(P773)+310.72)</f>
        <v>#VALUE!</v>
      </c>
      <c r="BK773" s="0" t="e">
        <f aca="false">BF773^0.04*BG773^0.22*BH773^0.51*BI773^0.06*BJ773^0.17</f>
        <v>#VALUE!</v>
      </c>
      <c r="BL773" s="0" t="e">
        <f aca="false">IF(BK773&gt;=90, "Very Good", IF(BK773&gt;=80, "Good", IF(BK773&gt;=70, "Slightly Good", IF(BK773&gt;=60, "Average", IF(BK773&gt;=50, "Slightly Poor", IF(BK773&gt;=40, "Poor", "Very Poor"))))))</f>
        <v>#VALUE!</v>
      </c>
      <c r="BM773" s="0" t="e">
        <f aca="false">IF(P773&lt;=1000, -6.942*LN(P773)+107.59, IF(AND(P773&gt;1000, P773&lt;=5213),-36.304*LN(P773)+310.72, IF(P773&gt;5213, 10)))</f>
        <v>#VALUE!</v>
      </c>
      <c r="BN773" s="0" t="e">
        <f aca="false">BF773^0.04*BG773^0.22*BH773^0.51*BI773^0.06*BM773^0.17</f>
        <v>#VALUE!</v>
      </c>
      <c r="BO773" s="0" t="e">
        <f aca="false">IF(BN773&gt;=90, "Very Good", IF(BN773&gt;=80, "Good", IF(BN773&gt;=70, "Slightly Good", IF(BN773&gt;=60, "Average", IF(BN773&gt;=50, "Slightly Poor", IF(BN773&gt;=40, "Poor", "Very Poor"))))))</f>
        <v>#VALUE!</v>
      </c>
      <c r="BP773" s="0" t="n">
        <f aca="false">IF(AJ773&lt;=1000, -6.942*LN(AJ773)+107.59, IF(AND(AJ773&gt;1000, AJ773&lt;=5213),-36.304*LN(AJ773)+310.72, IF(AJ773&gt;5213, 10)))</f>
        <v>86.7936265569882</v>
      </c>
      <c r="BQ773" s="0" t="e">
        <f aca="false">BF773^0.04*BG773^0.22*BH773^0.51*BI773^0.06*BP773^0.17</f>
        <v>#VALUE!</v>
      </c>
      <c r="BR773" s="0" t="e">
        <f aca="false">IF(BQ773&gt;=90, "Very Good", IF(BQ773&gt;=80, "Good", IF(BQ773&gt;=70, "Slightly Good", IF(BQ773&gt;=60, "Average", IF(BQ773&gt;=50, "Slightly Poor", IF(BQ773&gt;=40, "Poor", "Very Poor"))))))</f>
        <v>#VALUE!</v>
      </c>
      <c r="BT773" s="0" t="n">
        <f aca="false">9.81*LN(AH773)+30.6</f>
        <v>34.5776127105411</v>
      </c>
      <c r="BU773" s="0" t="str">
        <f aca="false">IF(BT773&lt;30, "Clean water", IF(AND(BT773&gt;=30, BT773&lt;40), "Hypolimia", IF(AND(BT773&gt;=40,BT773&lt;50), "Mesotrophic", IF(AND(BT773&gt;=50, BT773&lt;70), "Eutrophic", IF(BT773&gt;70,"Hypertrophic")))))</f>
        <v>Hypolimia</v>
      </c>
      <c r="BW773" s="0" t="str">
        <f aca="false">IF(G773/H773&gt;=1, "PLS CHECK", "")</f>
        <v/>
      </c>
      <c r="BX773" s="0" t="str">
        <f aca="false">IF(AC773/J773&gt;=1, "PLS CHECK", "")</f>
        <v/>
      </c>
      <c r="BY773" s="0" t="str">
        <f aca="false">IF(AE773/J773&gt;=1, "PLS CHECK", "")</f>
        <v/>
      </c>
      <c r="BZ773" s="0" t="str">
        <f aca="false">IF(AD773/J773&gt;=1, "PLS CHECK", "")</f>
        <v/>
      </c>
      <c r="CA773" s="0" t="e">
        <f aca="false">IF(AF773/K773&gt;=1, "PLS CHECK", "")</f>
        <v>#DIV/0!</v>
      </c>
      <c r="CB773" s="0" t="e">
        <f aca="false">IF(AG773/K773&gt;=1, "PLS CHECK", "")</f>
        <v>#DIV/0!</v>
      </c>
    </row>
    <row r="774" customFormat="false" ht="12.5" hidden="false" customHeight="false" outlineLevel="0" collapsed="false">
      <c r="A774" s="0" t="n">
        <v>771</v>
      </c>
      <c r="B774" s="15" t="s">
        <v>121</v>
      </c>
      <c r="C774" s="16" t="s">
        <v>122</v>
      </c>
      <c r="D774" s="0" t="s">
        <v>167</v>
      </c>
      <c r="E774" s="0" t="n">
        <v>7.6</v>
      </c>
      <c r="F774" s="37"/>
      <c r="G774" s="0" t="n">
        <v>1.6</v>
      </c>
      <c r="H774" s="0" t="n">
        <v>2.5</v>
      </c>
      <c r="I774" s="0" t="n">
        <v>10</v>
      </c>
      <c r="J774" s="0" t="n">
        <v>2.73</v>
      </c>
      <c r="K774" s="0" t="n">
        <v>0.024</v>
      </c>
      <c r="L774" s="0" t="n">
        <v>1.4</v>
      </c>
      <c r="M774" s="0" t="n">
        <v>0.9</v>
      </c>
      <c r="N774" s="0" t="n">
        <v>0</v>
      </c>
      <c r="O774" s="0" t="n">
        <v>316</v>
      </c>
      <c r="P774" s="37"/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V774" s="0" t="n">
        <v>0</v>
      </c>
      <c r="AC774" s="0" t="n">
        <v>2.72</v>
      </c>
      <c r="AD774" s="0" t="n">
        <v>0.129</v>
      </c>
      <c r="AE774" s="0" t="n">
        <v>2.399</v>
      </c>
      <c r="AF774" s="0" t="n">
        <v>0.023</v>
      </c>
      <c r="AG774" s="0" t="n">
        <v>0.019</v>
      </c>
      <c r="AH774" s="0" t="n">
        <v>1.2</v>
      </c>
      <c r="AJ774" s="0" t="n">
        <v>30</v>
      </c>
      <c r="AP774" s="0" t="n">
        <v>0</v>
      </c>
      <c r="AY774" s="0" t="n">
        <v>0</v>
      </c>
      <c r="BF774" s="0" t="n">
        <f aca="false">IF(E774&lt;11,-3.6797*E774^2+48.115*E774-53.83,280.92*EXP(-0.2027*E774))</f>
        <v>99.304528</v>
      </c>
      <c r="BG774" s="0" t="e">
        <f aca="false">32.208*LN(F774)+21.438</f>
        <v>#VALUE!</v>
      </c>
      <c r="BH774" s="0" t="n">
        <f aca="false">IF(G774&lt;=2, -10*G774+100, 88.958*EXP(-0.0755*G774))</f>
        <v>84</v>
      </c>
      <c r="BI774" s="0" t="n">
        <f aca="false">IF(I774&lt;=100, 0.0053*(I774)^2-1.0332*I774+100.76, 122.82*EXP(-0.0092*I774))</f>
        <v>90.958</v>
      </c>
      <c r="BJ774" s="0" t="e">
        <f aca="false">IF(P774&lt;=1000, -6.942*LN(P774)+107.59, -36.304*LN(P774)+310.72)</f>
        <v>#VALUE!</v>
      </c>
      <c r="BK774" s="0" t="e">
        <f aca="false">BF774^0.04*BG774^0.22*BH774^0.51*BI774^0.06*BJ774^0.17</f>
        <v>#VALUE!</v>
      </c>
      <c r="BL774" s="0" t="e">
        <f aca="false">IF(BK774&gt;=90, "Very Good", IF(BK774&gt;=80, "Good", IF(BK774&gt;=70, "Slightly Good", IF(BK774&gt;=60, "Average", IF(BK774&gt;=50, "Slightly Poor", IF(BK774&gt;=40, "Poor", "Very Poor"))))))</f>
        <v>#VALUE!</v>
      </c>
      <c r="BM774" s="0" t="e">
        <f aca="false">IF(P774&lt;=1000, -6.942*LN(P774)+107.59, IF(AND(P774&gt;1000, P774&lt;=5213),-36.304*LN(P774)+310.72, IF(P774&gt;5213, 10)))</f>
        <v>#VALUE!</v>
      </c>
      <c r="BN774" s="0" t="e">
        <f aca="false">BF774^0.04*BG774^0.22*BH774^0.51*BI774^0.06*BM774^0.17</f>
        <v>#VALUE!</v>
      </c>
      <c r="BO774" s="0" t="e">
        <f aca="false">IF(BN774&gt;=90, "Very Good", IF(BN774&gt;=80, "Good", IF(BN774&gt;=70, "Slightly Good", IF(BN774&gt;=60, "Average", IF(BN774&gt;=50, "Slightly Poor", IF(BN774&gt;=40, "Poor", "Very Poor"))))))</f>
        <v>#VALUE!</v>
      </c>
      <c r="BP774" s="0" t="n">
        <f aca="false">IF(AJ774&lt;=1000, -6.942*LN(AJ774)+107.59, IF(AND(AJ774&gt;1000, AJ774&lt;=5213),-36.304*LN(AJ774)+310.72, IF(AJ774&gt;5213, 10)))</f>
        <v>83.9788877765013</v>
      </c>
      <c r="BQ774" s="0" t="e">
        <f aca="false">BF774^0.04*BG774^0.22*BH774^0.51*BI774^0.06*BP774^0.17</f>
        <v>#VALUE!</v>
      </c>
      <c r="BR774" s="0" t="e">
        <f aca="false">IF(BQ774&gt;=90, "Very Good", IF(BQ774&gt;=80, "Good", IF(BQ774&gt;=70, "Slightly Good", IF(BQ774&gt;=60, "Average", IF(BQ774&gt;=50, "Slightly Poor", IF(BQ774&gt;=40, "Poor", "Very Poor"))))))</f>
        <v>#VALUE!</v>
      </c>
      <c r="BT774" s="0" t="n">
        <f aca="false">9.81*LN(AH774)+30.6</f>
        <v>32.3885744721487</v>
      </c>
      <c r="BU774" s="0" t="str">
        <f aca="false">IF(BT774&lt;30, "Clean water", IF(AND(BT774&gt;=30, BT774&lt;40), "Hypolimia", IF(AND(BT774&gt;=40,BT774&lt;50), "Mesotrophic", IF(AND(BT774&gt;=50, BT774&lt;70), "Eutrophic", IF(BT774&gt;70,"Hypertrophic")))))</f>
        <v>Hypolimia</v>
      </c>
      <c r="BW774" s="0" t="str">
        <f aca="false">IF(G774/H774&gt;=1, "PLS CHECK", "")</f>
        <v/>
      </c>
      <c r="BX774" s="0" t="str">
        <f aca="false">IF(AC774/J774&gt;=1, "PLS CHECK", "")</f>
        <v/>
      </c>
      <c r="BY774" s="0" t="str">
        <f aca="false">IF(AE774/J774&gt;=1, "PLS CHECK", "")</f>
        <v/>
      </c>
      <c r="BZ774" s="0" t="str">
        <f aca="false">IF(AD774/J774&gt;=1, "PLS CHECK", "")</f>
        <v/>
      </c>
      <c r="CA774" s="0" t="str">
        <f aca="false">IF(AF774/K774&gt;=1, "PLS CHECK", "")</f>
        <v/>
      </c>
      <c r="CB774" s="0" t="str">
        <f aca="false">IF(AG774/K774&gt;=1, "PLS CHECK", "")</f>
        <v/>
      </c>
    </row>
    <row r="775" customFormat="false" ht="12.5" hidden="false" customHeight="false" outlineLevel="0" collapsed="false">
      <c r="A775" s="0" t="n">
        <v>772</v>
      </c>
      <c r="B775" s="15" t="s">
        <v>140</v>
      </c>
      <c r="C775" s="16" t="s">
        <v>141</v>
      </c>
      <c r="D775" s="0" t="s">
        <v>167</v>
      </c>
      <c r="E775" s="0" t="n">
        <v>8</v>
      </c>
      <c r="F775" s="0" t="n">
        <v>10</v>
      </c>
      <c r="G775" s="0" t="n">
        <v>1.9</v>
      </c>
      <c r="H775" s="0" t="n">
        <v>4.3</v>
      </c>
      <c r="I775" s="0" t="n">
        <v>4.9</v>
      </c>
      <c r="J775" s="0" t="n">
        <v>5.45</v>
      </c>
      <c r="K775" s="0" t="n">
        <v>0.157</v>
      </c>
      <c r="L775" s="0" t="n">
        <v>2.2</v>
      </c>
      <c r="M775" s="0" t="n">
        <v>3.6</v>
      </c>
      <c r="O775" s="37"/>
      <c r="BD775" s="0" t="n">
        <v>0.029</v>
      </c>
      <c r="BF775" s="0" t="n">
        <f aca="false">IF(E775&lt;11,-3.6797*E775^2+48.115*E775-53.83,280.92*EXP(-0.2027*E775))</f>
        <v>95.5892</v>
      </c>
      <c r="BG775" s="0" t="n">
        <f aca="false">32.208*LN(F775)+21.438</f>
        <v>95.5996606751522</v>
      </c>
      <c r="BH775" s="0" t="n">
        <f aca="false">IF(G775&lt;=2, -10*G775+100, 88.958*EXP(-0.0755*G775))</f>
        <v>81</v>
      </c>
      <c r="BI775" s="0" t="n">
        <f aca="false">IF(I775&lt;=100, 0.0053*(I775)^2-1.0332*I775+100.76, 122.82*EXP(-0.0092*I775))</f>
        <v>95.824573</v>
      </c>
      <c r="BJ775" s="0" t="e">
        <f aca="false">IF(P775&lt;=1000, -6.942*LN(P775)+107.59, -36.304*LN(P775)+310.72)</f>
        <v>#VALUE!</v>
      </c>
      <c r="BK775" s="0" t="e">
        <f aca="false">BF775^0.04*BG775^0.22*BH775^0.51*BI775^0.06*BJ775^0.17</f>
        <v>#VALUE!</v>
      </c>
      <c r="BL775" s="0" t="e">
        <f aca="false">IF(BK775&gt;=90, "Very Good", IF(BK775&gt;=80, "Good", IF(BK775&gt;=70, "Slightly Good", IF(BK775&gt;=60, "Average", IF(BK775&gt;=50, "Slightly Poor", IF(BK775&gt;=40, "Poor", "Very Poor"))))))</f>
        <v>#VALUE!</v>
      </c>
      <c r="BM775" s="0" t="e">
        <f aca="false">IF(P775&lt;=1000, -6.942*LN(P775)+107.59, IF(AND(P775&gt;1000, P775&lt;=5213),-36.304*LN(P775)+310.72, IF(P775&gt;5213, 10)))</f>
        <v>#VALUE!</v>
      </c>
      <c r="BN775" s="0" t="e">
        <f aca="false">BF775^0.04*BG775^0.22*BH775^0.51*BI775^0.06*BM775^0.17</f>
        <v>#VALUE!</v>
      </c>
      <c r="BO775" s="0" t="e">
        <f aca="false">IF(BN775&gt;=90, "Very Good", IF(BN775&gt;=80, "Good", IF(BN775&gt;=70, "Slightly Good", IF(BN775&gt;=60, "Average", IF(BN775&gt;=50, "Slightly Poor", IF(BN775&gt;=40, "Poor", "Very Poor"))))))</f>
        <v>#VALUE!</v>
      </c>
      <c r="BP775" s="0" t="e">
        <f aca="false">IF(AJ775&lt;=1000, -6.942*LN(AJ775)+107.59, IF(AND(AJ775&gt;1000, AJ775&lt;=5213),-36.304*LN(AJ775)+310.72, IF(AJ775&gt;5213, 10)))</f>
        <v>#VALUE!</v>
      </c>
      <c r="BQ775" s="0" t="e">
        <f aca="false">BF775^0.04*BG775^0.22*BH775^0.51*BI775^0.06*BP775^0.17</f>
        <v>#VALUE!</v>
      </c>
      <c r="BR775" s="0" t="e">
        <f aca="false">IF(BQ775&gt;=90, "Very Good", IF(BQ775&gt;=80, "Good", IF(BQ775&gt;=70, "Slightly Good", IF(BQ775&gt;=60, "Average", IF(BQ775&gt;=50, "Slightly Poor", IF(BQ775&gt;=40, "Poor", "Very Poor"))))))</f>
        <v>#VALUE!</v>
      </c>
      <c r="BT775" s="0" t="e">
        <f aca="false">9.81*LN(AH775)+30.6</f>
        <v>#VALUE!</v>
      </c>
      <c r="BU775" s="0" t="e">
        <f aca="false">IF(BT775&lt;30, "Clean water", IF(AND(BT775&gt;=30, BT775&lt;40), "Hypolimia", IF(AND(BT775&gt;=40,BT775&lt;50), "Mesotrophic", IF(AND(BT775&gt;=50, BT775&lt;70), "Eutrophic", IF(BT775&gt;70,"Hypertrophic")))))</f>
        <v>#VALUE!</v>
      </c>
      <c r="BW775" s="0" t="str">
        <f aca="false">IF(G775/H775&gt;=1, "PLS CHECK", "")</f>
        <v/>
      </c>
      <c r="BX775" s="0" t="str">
        <f aca="false">IF(AC775/J775&gt;=1, "PLS CHECK", "")</f>
        <v/>
      </c>
      <c r="BY775" s="0" t="str">
        <f aca="false">IF(AE775/J775&gt;=1, "PLS CHECK", "")</f>
        <v/>
      </c>
      <c r="BZ775" s="0" t="str">
        <f aca="false">IF(AD775/J775&gt;=1, "PLS CHECK", "")</f>
        <v/>
      </c>
      <c r="CA775" s="0" t="str">
        <f aca="false">IF(AF775/K775&gt;=1, "PLS CHECK", "")</f>
        <v/>
      </c>
      <c r="CB775" s="0" t="str">
        <f aca="false">IF(AG775/K775&gt;=1, "PLS CHECK", "")</f>
        <v/>
      </c>
    </row>
    <row r="776" customFormat="false" ht="12.5" hidden="false" customHeight="false" outlineLevel="0" collapsed="false">
      <c r="A776" s="0" t="n">
        <v>773</v>
      </c>
      <c r="B776" s="15" t="s">
        <v>123</v>
      </c>
      <c r="C776" s="16" t="s">
        <v>124</v>
      </c>
      <c r="D776" s="0" t="s">
        <v>167</v>
      </c>
      <c r="E776" s="0" t="n">
        <v>7.5</v>
      </c>
      <c r="F776" s="0" t="n">
        <v>11.6</v>
      </c>
      <c r="G776" s="0" t="n">
        <v>4.2</v>
      </c>
      <c r="H776" s="0" t="n">
        <v>7.3</v>
      </c>
      <c r="I776" s="0" t="n">
        <v>4.2</v>
      </c>
      <c r="J776" s="37"/>
      <c r="K776" s="0" t="n">
        <v>0.11</v>
      </c>
      <c r="L776" s="0" t="n">
        <v>4.5</v>
      </c>
      <c r="M776" s="0" t="n">
        <v>7</v>
      </c>
      <c r="N776" s="0" t="n">
        <v>0</v>
      </c>
      <c r="O776" s="0" t="n">
        <v>648</v>
      </c>
      <c r="P776" s="0" t="n">
        <v>50000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V776" s="0" t="n">
        <v>0</v>
      </c>
      <c r="AC776" s="0" t="n">
        <v>9.82</v>
      </c>
      <c r="AD776" s="37"/>
      <c r="AE776" s="0" t="n">
        <v>5.274</v>
      </c>
      <c r="AF776" s="0" t="n">
        <v>0.068</v>
      </c>
      <c r="AG776" s="0" t="n">
        <v>0.041</v>
      </c>
      <c r="AH776" s="0" t="n">
        <v>1.7</v>
      </c>
      <c r="AJ776" s="0" t="n">
        <v>8000</v>
      </c>
      <c r="AP776" s="0" t="n">
        <v>0</v>
      </c>
      <c r="AY776" s="0" t="n">
        <v>0</v>
      </c>
      <c r="BF776" s="0" t="n">
        <f aca="false">IF(E776&lt;11,-3.6797*E776^2+48.115*E776-53.83,280.92*EXP(-0.2027*E776))</f>
        <v>100.049375</v>
      </c>
      <c r="BG776" s="0" t="n">
        <f aca="false">32.208*LN(F776)+21.438</f>
        <v>100.379972200002</v>
      </c>
      <c r="BH776" s="0" t="n">
        <f aca="false">IF(G776&lt;=2, -10*G776+100, 88.958*EXP(-0.0755*G776))</f>
        <v>64.7843685536842</v>
      </c>
      <c r="BI776" s="0" t="n">
        <f aca="false">IF(I776&lt;=100, 0.0053*(I776)^2-1.0332*I776+100.76, 122.82*EXP(-0.0092*I776))</f>
        <v>96.514052</v>
      </c>
      <c r="BJ776" s="0" t="n">
        <f aca="false">IF(P776&lt;=1000, -6.942*LN(P776)+107.59, -36.304*LN(P776)+310.72)</f>
        <v>-82.0812308372309</v>
      </c>
      <c r="BK776" s="0" t="e">
        <f aca="false">BF776^0.04*BG776^0.22*BH776^0.51*BI776^0.06*BJ776^0.17</f>
        <v>#NUM!</v>
      </c>
      <c r="BL776" s="0" t="e">
        <f aca="false">IF(BK776&gt;=90, "Very Good", IF(BK776&gt;=80, "Good", IF(BK776&gt;=70, "Slightly Good", IF(BK776&gt;=60, "Average", IF(BK776&gt;=50, "Slightly Poor", IF(BK776&gt;=40, "Poor", "Very Poor"))))))</f>
        <v>#NUM!</v>
      </c>
      <c r="BM776" s="0" t="n">
        <f aca="false">IF(P776&lt;=1000, -6.942*LN(P776)+107.59, IF(AND(P776&gt;1000, P776&lt;=5213),-36.304*LN(P776)+310.72, IF(P776&gt;5213, 10)))</f>
        <v>10</v>
      </c>
      <c r="BN776" s="0" t="n">
        <f aca="false">BF776^0.04*BG776^0.22*BH776^0.51*BI776^0.06*BM776^0.17</f>
        <v>54.1123233590707</v>
      </c>
      <c r="BO776" s="0" t="str">
        <f aca="false">IF(BN776&gt;=90, "Very Good", IF(BN776&gt;=80, "Good", IF(BN776&gt;=70, "Slightly Good", IF(BN776&gt;=60, "Average", IF(BN776&gt;=50, "Slightly Poor", IF(BN776&gt;=40, "Poor", "Very Poor"))))))</f>
        <v>Slightly Poor</v>
      </c>
      <c r="BP776" s="0" t="n">
        <f aca="false">IF(AJ776&lt;=1000, -6.942*LN(AJ776)+107.59, IF(AND(AJ776&gt;1000, AJ776&lt;=5213),-36.304*LN(AJ776)+310.72, IF(AJ776&gt;5213, 10)))</f>
        <v>10</v>
      </c>
      <c r="BQ776" s="0" t="n">
        <f aca="false">BF776^0.04*BG776^0.22*BH776^0.51*BI776^0.06*BP776^0.17</f>
        <v>54.1123233590707</v>
      </c>
      <c r="BR776" s="0" t="str">
        <f aca="false">IF(BQ776&gt;=90, "Very Good", IF(BQ776&gt;=80, "Good", IF(BQ776&gt;=70, "Slightly Good", IF(BQ776&gt;=60, "Average", IF(BQ776&gt;=50, "Slightly Poor", IF(BQ776&gt;=40, "Poor", "Very Poor"))))))</f>
        <v>Slightly Poor</v>
      </c>
      <c r="BT776" s="0" t="n">
        <f aca="false">9.81*LN(AH776)+30.6</f>
        <v>35.8054631429199</v>
      </c>
      <c r="BU776" s="0" t="str">
        <f aca="false">IF(BT776&lt;30, "Clean water", IF(AND(BT776&gt;=30, BT776&lt;40), "Hypolimia", IF(AND(BT776&gt;=40,BT776&lt;50), "Mesotrophic", IF(AND(BT776&gt;=50, BT776&lt;70), "Eutrophic", IF(BT776&gt;70,"Hypertrophic")))))</f>
        <v>Hypolimia</v>
      </c>
      <c r="BW776" s="0" t="str">
        <f aca="false">IF(G776/H776&gt;=1, "PLS CHECK", "")</f>
        <v/>
      </c>
      <c r="BX776" s="0" t="e">
        <f aca="false">IF(AC776/J776&gt;=1, "PLS CHECK", "")</f>
        <v>#DIV/0!</v>
      </c>
      <c r="BY776" s="0" t="e">
        <f aca="false">IF(AE776/J776&gt;=1, "PLS CHECK", "")</f>
        <v>#DIV/0!</v>
      </c>
      <c r="BZ776" s="0" t="e">
        <f aca="false">IF(AD776/J776&gt;=1, "PLS CHECK", "")</f>
        <v>#DIV/0!</v>
      </c>
      <c r="CA776" s="0" t="str">
        <f aca="false">IF(AF776/K776&gt;=1, "PLS CHECK", "")</f>
        <v/>
      </c>
      <c r="CB776" s="0" t="str">
        <f aca="false">IF(AG776/K776&gt;=1, "PLS CHECK", "")</f>
        <v/>
      </c>
    </row>
    <row r="777" customFormat="false" ht="12.5" hidden="false" customHeight="false" outlineLevel="0" collapsed="false">
      <c r="A777" s="0" t="n">
        <v>774</v>
      </c>
      <c r="B777" s="15" t="s">
        <v>125</v>
      </c>
      <c r="C777" s="16" t="s">
        <v>126</v>
      </c>
      <c r="D777" s="0" t="s">
        <v>167</v>
      </c>
      <c r="E777" s="0" t="n">
        <v>7.9</v>
      </c>
      <c r="F777" s="37"/>
      <c r="G777" s="0" t="n">
        <v>1.9</v>
      </c>
      <c r="H777" s="0" t="n">
        <v>2.8</v>
      </c>
      <c r="I777" s="0" t="n">
        <v>2.2</v>
      </c>
      <c r="J777" s="0" t="n">
        <v>8.525</v>
      </c>
      <c r="K777" s="0" t="n">
        <v>0.02</v>
      </c>
      <c r="L777" s="0" t="n">
        <v>1.6</v>
      </c>
      <c r="M777" s="0" t="n">
        <v>1.1</v>
      </c>
      <c r="N777" s="0" t="n">
        <v>0</v>
      </c>
      <c r="O777" s="0" t="n">
        <v>621</v>
      </c>
      <c r="P777" s="0" t="n">
        <v>3000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V777" s="0" t="n">
        <v>0</v>
      </c>
      <c r="AC777" s="0" t="n">
        <v>8.332</v>
      </c>
      <c r="AD777" s="37"/>
      <c r="AE777" s="0" t="n">
        <v>5.238</v>
      </c>
      <c r="AF777" s="37"/>
      <c r="AG777" s="0" t="n">
        <v>0.015</v>
      </c>
      <c r="AH777" s="0" t="n">
        <v>4.6</v>
      </c>
      <c r="AJ777" s="0" t="n">
        <v>300</v>
      </c>
      <c r="AP777" s="0" t="n">
        <v>0</v>
      </c>
      <c r="AY777" s="0" t="n">
        <v>0</v>
      </c>
      <c r="BF777" s="0" t="n">
        <f aca="false">IF(E777&lt;11,-3.6797*E777^2+48.115*E777-53.83,280.92*EXP(-0.2027*E777))</f>
        <v>96.6284230000001</v>
      </c>
      <c r="BG777" s="0" t="e">
        <f aca="false">32.208*LN(F777)+21.438</f>
        <v>#VALUE!</v>
      </c>
      <c r="BH777" s="0" t="n">
        <f aca="false">IF(G777&lt;=2, -10*G777+100, 88.958*EXP(-0.0755*G777))</f>
        <v>81</v>
      </c>
      <c r="BI777" s="0" t="n">
        <f aca="false">IF(I777&lt;=100, 0.0053*(I777)^2-1.0332*I777+100.76, 122.82*EXP(-0.0092*I777))</f>
        <v>98.512612</v>
      </c>
      <c r="BJ777" s="0" t="n">
        <f aca="false">IF(P777&lt;=1000, -6.942*LN(P777)+107.59, -36.304*LN(P777)+310.72)</f>
        <v>20.0568318240255</v>
      </c>
      <c r="BK777" s="0" t="e">
        <f aca="false">BF777^0.04*BG777^0.22*BH777^0.51*BI777^0.06*BJ777^0.17</f>
        <v>#VALUE!</v>
      </c>
      <c r="BL777" s="0" t="e">
        <f aca="false">IF(BK777&gt;=90, "Very Good", IF(BK777&gt;=80, "Good", IF(BK777&gt;=70, "Slightly Good", IF(BK777&gt;=60, "Average", IF(BK777&gt;=50, "Slightly Poor", IF(BK777&gt;=40, "Poor", "Very Poor"))))))</f>
        <v>#VALUE!</v>
      </c>
      <c r="BM777" s="0" t="n">
        <f aca="false">IF(P777&lt;=1000, -6.942*LN(P777)+107.59, IF(AND(P777&gt;1000, P777&lt;=5213),-36.304*LN(P777)+310.72, IF(P777&gt;5213, 10)))</f>
        <v>20.0568318240255</v>
      </c>
      <c r="BN777" s="0" t="e">
        <f aca="false">BF777^0.04*BG777^0.22*BH777^0.51*BI777^0.06*BM777^0.17</f>
        <v>#VALUE!</v>
      </c>
      <c r="BO777" s="0" t="e">
        <f aca="false">IF(BN777&gt;=90, "Very Good", IF(BN777&gt;=80, "Good", IF(BN777&gt;=70, "Slightly Good", IF(BN777&gt;=60, "Average", IF(BN777&gt;=50, "Slightly Poor", IF(BN777&gt;=40, "Poor", "Very Poor"))))))</f>
        <v>#VALUE!</v>
      </c>
      <c r="BP777" s="0" t="n">
        <f aca="false">IF(AJ777&lt;=1000, -6.942*LN(AJ777)+107.59, IF(AND(AJ777&gt;1000, AJ777&lt;=5213),-36.304*LN(AJ777)+310.72, IF(AJ777&gt;5213, 10)))</f>
        <v>67.9943420609366</v>
      </c>
      <c r="BQ777" s="0" t="e">
        <f aca="false">BF777^0.04*BG777^0.22*BH777^0.51*BI777^0.06*BP777^0.17</f>
        <v>#VALUE!</v>
      </c>
      <c r="BR777" s="0" t="e">
        <f aca="false">IF(BQ777&gt;=90, "Very Good", IF(BQ777&gt;=80, "Good", IF(BQ777&gt;=70, "Slightly Good", IF(BQ777&gt;=60, "Average", IF(BQ777&gt;=50, "Slightly Poor", IF(BQ777&gt;=40, "Poor", "Very Poor"))))))</f>
        <v>#VALUE!</v>
      </c>
      <c r="BT777" s="0" t="n">
        <f aca="false">9.81*LN(AH777)+30.6</f>
        <v>45.5706123372864</v>
      </c>
      <c r="BU777" s="0" t="str">
        <f aca="false">IF(BT777&lt;30, "Clean water", IF(AND(BT777&gt;=30, BT777&lt;40), "Hypolimia", IF(AND(BT777&gt;=40,BT777&lt;50), "Mesotrophic", IF(AND(BT777&gt;=50, BT777&lt;70), "Eutrophic", IF(BT777&gt;70,"Hypertrophic")))))</f>
        <v>Mesotrophic</v>
      </c>
      <c r="BW777" s="0" t="str">
        <f aca="false">IF(G777/H777&gt;=1, "PLS CHECK", "")</f>
        <v/>
      </c>
      <c r="BX777" s="0" t="str">
        <f aca="false">IF(AC777/J777&gt;=1, "PLS CHECK", "")</f>
        <v/>
      </c>
      <c r="BY777" s="0" t="str">
        <f aca="false">IF(AE777/J777&gt;=1, "PLS CHECK", "")</f>
        <v/>
      </c>
      <c r="BZ777" s="0" t="str">
        <f aca="false">IF(AD777/J777&gt;=1, "PLS CHECK", "")</f>
        <v/>
      </c>
      <c r="CA777" s="0" t="str">
        <f aca="false">IF(AF777/K777&gt;=1, "PLS CHECK", "")</f>
        <v/>
      </c>
      <c r="CB777" s="0" t="str">
        <f aca="false">IF(AG777/K777&gt;=1, "PLS CHECK", "")</f>
        <v/>
      </c>
    </row>
    <row r="778" customFormat="false" ht="12.5" hidden="false" customHeight="false" outlineLevel="0" collapsed="false">
      <c r="A778" s="0" t="n">
        <v>775</v>
      </c>
      <c r="B778" s="15" t="s">
        <v>72</v>
      </c>
      <c r="C778" s="16" t="s">
        <v>73</v>
      </c>
      <c r="D778" s="0" t="s">
        <v>168</v>
      </c>
      <c r="E778" s="0" t="n">
        <v>8</v>
      </c>
      <c r="F778" s="0" t="n">
        <v>13.8</v>
      </c>
      <c r="G778" s="0" t="n">
        <v>0.9</v>
      </c>
      <c r="H778" s="0" t="n">
        <v>4.9</v>
      </c>
      <c r="I778" s="0" t="n">
        <v>7.2</v>
      </c>
      <c r="J778" s="0" t="n">
        <v>5.803</v>
      </c>
      <c r="K778" s="0" t="n">
        <v>0.043</v>
      </c>
      <c r="L778" s="0" t="n">
        <v>2.5</v>
      </c>
      <c r="M778" s="0" t="n">
        <v>1.9</v>
      </c>
      <c r="N778" s="0" t="n">
        <v>0</v>
      </c>
      <c r="O778" s="0" t="n">
        <v>393</v>
      </c>
      <c r="P778" s="0" t="n">
        <v>1605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V778" s="0" t="n">
        <v>0</v>
      </c>
      <c r="AC778" s="0" t="n">
        <v>5.643</v>
      </c>
      <c r="AD778" s="0" t="n">
        <v>1.241</v>
      </c>
      <c r="AE778" s="0" t="n">
        <v>3.957</v>
      </c>
      <c r="AF778" s="0" t="n">
        <v>0.029</v>
      </c>
      <c r="AG778" s="0" t="n">
        <v>0.014</v>
      </c>
      <c r="AH778" s="0" t="n">
        <v>8.8</v>
      </c>
      <c r="AJ778" s="0" t="n">
        <v>23</v>
      </c>
      <c r="AP778" s="0" t="n">
        <v>0</v>
      </c>
      <c r="AY778" s="0" t="n">
        <v>0</v>
      </c>
      <c r="BF778" s="0" t="n">
        <f aca="false">IF(E778&lt;11,-3.6797*E778^2+48.115*E778-53.83,280.92*EXP(-0.2027*E778))</f>
        <v>95.5892</v>
      </c>
      <c r="BG778" s="0" t="n">
        <f aca="false">32.208*LN(F778)+21.438</f>
        <v>105.973326016391</v>
      </c>
      <c r="BH778" s="0" t="n">
        <f aca="false">IF(G778&lt;=2, -10*G778+100, 88.958*EXP(-0.0755*G778))</f>
        <v>91</v>
      </c>
      <c r="BI778" s="0" t="n">
        <f aca="false">IF(I778&lt;=100, 0.0053*(I778)^2-1.0332*I778+100.76, 122.82*EXP(-0.0092*I778))</f>
        <v>93.595712</v>
      </c>
      <c r="BJ778" s="0" t="n">
        <f aca="false">IF(P778&lt;=1000, -6.942*LN(P778)+107.59, -36.304*LN(P778)+310.72)</f>
        <v>42.7645674928804</v>
      </c>
      <c r="BK778" s="0" t="n">
        <f aca="false">BF778^0.04*BG778^0.22*BH778^0.51*BI778^0.06*BJ778^0.17</f>
        <v>83.0673505759328</v>
      </c>
      <c r="BL778" s="0" t="str">
        <f aca="false">IF(BK778&gt;=90, "Very Good", IF(BK778&gt;=80, "Good", IF(BK778&gt;=70, "Slightly Good", IF(BK778&gt;=60, "Average", IF(BK778&gt;=50, "Slightly Poor", IF(BK778&gt;=40, "Poor", "Very Poor"))))))</f>
        <v>Good</v>
      </c>
      <c r="BM778" s="0" t="n">
        <f aca="false">IF(P778&lt;=1000, -6.942*LN(P778)+107.59, IF(AND(P778&gt;1000, P778&lt;=5213),-36.304*LN(P778)+310.72, IF(P778&gt;5213, 10)))</f>
        <v>42.7645674928804</v>
      </c>
      <c r="BN778" s="0" t="n">
        <f aca="false">BF778^0.04*BG778^0.22*BH778^0.51*BI778^0.06*BM778^0.17</f>
        <v>83.0673505759328</v>
      </c>
      <c r="BO778" s="0" t="str">
        <f aca="false">IF(BN778&gt;=90, "Very Good", IF(BN778&gt;=80, "Good", IF(BN778&gt;=70, "Slightly Good", IF(BN778&gt;=60, "Average", IF(BN778&gt;=50, "Slightly Poor", IF(BN778&gt;=40, "Poor", "Very Poor"))))))</f>
        <v>Good</v>
      </c>
      <c r="BP778" s="0" t="n">
        <f aca="false">IF(AJ778&lt;=1000, -6.942*LN(AJ778)+107.59, IF(AND(AJ778&gt;1000, AJ778&lt;=5213),-36.304*LN(AJ778)+310.72, IF(AJ778&gt;5213, 10)))</f>
        <v>85.8233991530198</v>
      </c>
      <c r="BQ778" s="0" t="n">
        <f aca="false">BF778^0.04*BG778^0.22*BH778^0.51*BI778^0.06*BP778^0.17</f>
        <v>93.5102106973648</v>
      </c>
      <c r="BR778" s="0" t="str">
        <f aca="false">IF(BQ778&gt;=90, "Very Good", IF(BQ778&gt;=80, "Good", IF(BQ778&gt;=70, "Slightly Good", IF(BQ778&gt;=60, "Average", IF(BQ778&gt;=50, "Slightly Poor", IF(BQ778&gt;=40, "Poor", "Very Poor"))))))</f>
        <v>Very Good</v>
      </c>
      <c r="BT778" s="0" t="n">
        <f aca="false">9.81*LN(AH778)+30.6</f>
        <v>51.9343143877596</v>
      </c>
      <c r="BU778" s="0" t="str">
        <f aca="false">IF(BT778&lt;30, "Clean water", IF(AND(BT778&gt;=30, BT778&lt;40), "Hypolimia", IF(AND(BT778&gt;=40,BT778&lt;50), "Mesotrophic", IF(AND(BT778&gt;=50, BT778&lt;70), "Eutrophic", IF(BT778&gt;70,"Hypertrophic")))))</f>
        <v>Eutrophic</v>
      </c>
      <c r="BW778" s="0" t="str">
        <f aca="false">IF(G778/H778&gt;=1, "PLS CHECK", "")</f>
        <v/>
      </c>
      <c r="BX778" s="0" t="str">
        <f aca="false">IF(AC778/J778&gt;=1, "PLS CHECK", "")</f>
        <v/>
      </c>
      <c r="BY778" s="0" t="str">
        <f aca="false">IF(AE778/J778&gt;=1, "PLS CHECK", "")</f>
        <v/>
      </c>
      <c r="BZ778" s="0" t="str">
        <f aca="false">IF(AD778/J778&gt;=1, "PLS CHECK", "")</f>
        <v/>
      </c>
      <c r="CA778" s="0" t="str">
        <f aca="false">IF(AF778/K778&gt;=1, "PLS CHECK", "")</f>
        <v/>
      </c>
      <c r="CB778" s="0" t="str">
        <f aca="false">IF(AG778/K778&gt;=1, "PLS CHECK", "")</f>
        <v/>
      </c>
    </row>
    <row r="779" customFormat="false" ht="12.5" hidden="false" customHeight="false" outlineLevel="0" collapsed="false">
      <c r="A779" s="0" t="n">
        <v>776</v>
      </c>
      <c r="B779" s="15" t="s">
        <v>131</v>
      </c>
      <c r="C779" s="16" t="s">
        <v>132</v>
      </c>
      <c r="D779" s="0" t="s">
        <v>168</v>
      </c>
      <c r="E779" s="0" t="n">
        <v>8</v>
      </c>
      <c r="F779" s="0" t="n">
        <v>12.9</v>
      </c>
      <c r="G779" s="0" t="n">
        <v>2.2</v>
      </c>
      <c r="H779" s="0" t="n">
        <v>3.9</v>
      </c>
      <c r="I779" s="0" t="n">
        <v>11.5</v>
      </c>
      <c r="J779" s="0" t="n">
        <v>3.738</v>
      </c>
      <c r="K779" s="0" t="n">
        <v>0.092</v>
      </c>
      <c r="L779" s="0" t="n">
        <v>2.4</v>
      </c>
      <c r="M779" s="0" t="n">
        <v>4.7</v>
      </c>
      <c r="O779" s="0" t="n">
        <v>580</v>
      </c>
      <c r="BD779" s="0" t="n">
        <v>0.026</v>
      </c>
      <c r="BF779" s="0" t="n">
        <f aca="false">IF(E779&lt;11,-3.6797*E779^2+48.115*E779-53.83,280.92*EXP(-0.2027*E779))</f>
        <v>95.5892</v>
      </c>
      <c r="BG779" s="0" t="n">
        <f aca="false">32.208*LN(F779)+21.438</f>
        <v>103.801177244529</v>
      </c>
      <c r="BH779" s="0" t="n">
        <f aca="false">IF(G779&lt;=2, -10*G779+100, 88.958*EXP(-0.0755*G779))</f>
        <v>75.3440041238757</v>
      </c>
      <c r="BI779" s="0" t="n">
        <f aca="false">IF(I779&lt;=100, 0.0053*(I779)^2-1.0332*I779+100.76, 122.82*EXP(-0.0092*I779))</f>
        <v>89.579125</v>
      </c>
      <c r="BJ779" s="0" t="e">
        <f aca="false">IF(P779&lt;=1000, -6.942*LN(P779)+107.59, -36.304*LN(P779)+310.72)</f>
        <v>#VALUE!</v>
      </c>
      <c r="BK779" s="0" t="e">
        <f aca="false">BF779^0.04*BG779^0.22*BH779^0.51*BI779^0.06*BJ779^0.17</f>
        <v>#VALUE!</v>
      </c>
      <c r="BL779" s="0" t="e">
        <f aca="false">IF(BK779&gt;=90, "Very Good", IF(BK779&gt;=80, "Good", IF(BK779&gt;=70, "Slightly Good", IF(BK779&gt;=60, "Average", IF(BK779&gt;=50, "Slightly Poor", IF(BK779&gt;=40, "Poor", "Very Poor"))))))</f>
        <v>#VALUE!</v>
      </c>
      <c r="BM779" s="0" t="e">
        <f aca="false">IF(P779&lt;=1000, -6.942*LN(P779)+107.59, IF(AND(P779&gt;1000, P779&lt;=5213),-36.304*LN(P779)+310.72, IF(P779&gt;5213, 10)))</f>
        <v>#VALUE!</v>
      </c>
      <c r="BN779" s="0" t="e">
        <f aca="false">BF779^0.04*BG779^0.22*BH779^0.51*BI779^0.06*BM779^0.17</f>
        <v>#VALUE!</v>
      </c>
      <c r="BO779" s="0" t="e">
        <f aca="false">IF(BN779&gt;=90, "Very Good", IF(BN779&gt;=80, "Good", IF(BN779&gt;=70, "Slightly Good", IF(BN779&gt;=60, "Average", IF(BN779&gt;=50, "Slightly Poor", IF(BN779&gt;=40, "Poor", "Very Poor"))))))</f>
        <v>#VALUE!</v>
      </c>
      <c r="BP779" s="0" t="e">
        <f aca="false">IF(AJ779&lt;=1000, -6.942*LN(AJ779)+107.59, IF(AND(AJ779&gt;1000, AJ779&lt;=5213),-36.304*LN(AJ779)+310.72, IF(AJ779&gt;5213, 10)))</f>
        <v>#VALUE!</v>
      </c>
      <c r="BQ779" s="0" t="e">
        <f aca="false">BF779^0.04*BG779^0.22*BH779^0.51*BI779^0.06*BP779^0.17</f>
        <v>#VALUE!</v>
      </c>
      <c r="BR779" s="0" t="e">
        <f aca="false">IF(BQ779&gt;=90, "Very Good", IF(BQ779&gt;=80, "Good", IF(BQ779&gt;=70, "Slightly Good", IF(BQ779&gt;=60, "Average", IF(BQ779&gt;=50, "Slightly Poor", IF(BQ779&gt;=40, "Poor", "Very Poor"))))))</f>
        <v>#VALUE!</v>
      </c>
      <c r="BT779" s="0" t="e">
        <f aca="false">9.81*LN(AH779)+30.6</f>
        <v>#VALUE!</v>
      </c>
      <c r="BU779" s="0" t="e">
        <f aca="false">IF(BT779&lt;30, "Clean water", IF(AND(BT779&gt;=30, BT779&lt;40), "Hypolimia", IF(AND(BT779&gt;=40,BT779&lt;50), "Mesotrophic", IF(AND(BT779&gt;=50, BT779&lt;70), "Eutrophic", IF(BT779&gt;70,"Hypertrophic")))))</f>
        <v>#VALUE!</v>
      </c>
      <c r="BW779" s="0" t="str">
        <f aca="false">IF(G779/H779&gt;=1, "PLS CHECK", "")</f>
        <v/>
      </c>
      <c r="BX779" s="0" t="str">
        <f aca="false">IF(AC779/J779&gt;=1, "PLS CHECK", "")</f>
        <v/>
      </c>
      <c r="BY779" s="0" t="str">
        <f aca="false">IF(AE779/J779&gt;=1, "PLS CHECK", "")</f>
        <v/>
      </c>
      <c r="BZ779" s="0" t="str">
        <f aca="false">IF(AD779/J779&gt;=1, "PLS CHECK", "")</f>
        <v/>
      </c>
      <c r="CA779" s="0" t="str">
        <f aca="false">IF(AF779/K779&gt;=1, "PLS CHECK", "")</f>
        <v/>
      </c>
      <c r="CB779" s="0" t="str">
        <f aca="false">IF(AG779/K779&gt;=1, "PLS CHECK", "")</f>
        <v/>
      </c>
    </row>
    <row r="780" customFormat="false" ht="12.5" hidden="false" customHeight="false" outlineLevel="0" collapsed="false">
      <c r="A780" s="0" t="n">
        <v>777</v>
      </c>
      <c r="B780" s="15" t="s">
        <v>75</v>
      </c>
      <c r="C780" s="16" t="s">
        <v>76</v>
      </c>
      <c r="D780" s="0" t="s">
        <v>168</v>
      </c>
      <c r="E780" s="0" t="n">
        <v>7.7</v>
      </c>
      <c r="F780" s="37"/>
      <c r="G780" s="0" t="n">
        <v>2.1</v>
      </c>
      <c r="H780" s="0" t="n">
        <v>2.9</v>
      </c>
      <c r="I780" s="0" t="n">
        <v>6.2</v>
      </c>
      <c r="J780" s="0" t="n">
        <v>3.648</v>
      </c>
      <c r="K780" s="0" t="n">
        <v>0.045</v>
      </c>
      <c r="L780" s="0" t="n">
        <v>1.9</v>
      </c>
      <c r="M780" s="0" t="n">
        <v>0.8</v>
      </c>
      <c r="N780" s="0" t="n">
        <v>0</v>
      </c>
      <c r="O780" s="0" t="n">
        <v>301</v>
      </c>
      <c r="P780" s="0" t="n">
        <v>3000</v>
      </c>
      <c r="AC780" s="0" t="n">
        <v>3.52</v>
      </c>
      <c r="AD780" s="0" t="n">
        <v>0.345</v>
      </c>
      <c r="AE780" s="0" t="n">
        <v>2.654</v>
      </c>
      <c r="AF780" s="0" t="n">
        <v>0.035</v>
      </c>
      <c r="AG780" s="0" t="n">
        <v>0.022</v>
      </c>
      <c r="AH780" s="0" t="n">
        <v>5.8</v>
      </c>
      <c r="AJ780" s="0" t="n">
        <v>290</v>
      </c>
      <c r="BF780" s="0" t="n">
        <f aca="false">IF(E780&lt;11,-3.6797*E780^2+48.115*E780-53.83,280.92*EXP(-0.2027*E780))</f>
        <v>98.486087</v>
      </c>
      <c r="BG780" s="0" t="e">
        <f aca="false">32.208*LN(F780)+21.438</f>
        <v>#VALUE!</v>
      </c>
      <c r="BH780" s="0" t="n">
        <f aca="false">IF(G780&lt;=2, -10*G780+100, 88.958*EXP(-0.0755*G780))</f>
        <v>75.9150041678102</v>
      </c>
      <c r="BI780" s="0" t="n">
        <f aca="false">IF(I780&lt;=100, 0.0053*(I780)^2-1.0332*I780+100.76, 122.82*EXP(-0.0092*I780))</f>
        <v>94.557892</v>
      </c>
      <c r="BJ780" s="0" t="n">
        <f aca="false">IF(P780&lt;=1000, -6.942*LN(P780)+107.59, -36.304*LN(P780)+310.72)</f>
        <v>20.0568318240255</v>
      </c>
      <c r="BK780" s="0" t="e">
        <f aca="false">BF780^0.04*BG780^0.22*BH780^0.51*BI780^0.06*BJ780^0.17</f>
        <v>#VALUE!</v>
      </c>
      <c r="BL780" s="0" t="e">
        <f aca="false">IF(BK780&gt;=90, "Very Good", IF(BK780&gt;=80, "Good", IF(BK780&gt;=70, "Slightly Good", IF(BK780&gt;=60, "Average", IF(BK780&gt;=50, "Slightly Poor", IF(BK780&gt;=40, "Poor", "Very Poor"))))))</f>
        <v>#VALUE!</v>
      </c>
      <c r="BM780" s="0" t="n">
        <f aca="false">IF(P780&lt;=1000, -6.942*LN(P780)+107.59, IF(AND(P780&gt;1000, P780&lt;=5213),-36.304*LN(P780)+310.72, IF(P780&gt;5213, 10)))</f>
        <v>20.0568318240255</v>
      </c>
      <c r="BN780" s="0" t="e">
        <f aca="false">BF780^0.04*BG780^0.22*BH780^0.51*BI780^0.06*BM780^0.17</f>
        <v>#VALUE!</v>
      </c>
      <c r="BO780" s="0" t="e">
        <f aca="false">IF(BN780&gt;=90, "Very Good", IF(BN780&gt;=80, "Good", IF(BN780&gt;=70, "Slightly Good", IF(BN780&gt;=60, "Average", IF(BN780&gt;=50, "Slightly Poor", IF(BN780&gt;=40, "Poor", "Very Poor"))))))</f>
        <v>#VALUE!</v>
      </c>
      <c r="BP780" s="0" t="n">
        <f aca="false">IF(AJ780&lt;=1000, -6.942*LN(AJ780)+107.59, IF(AND(AJ780&gt;1000, AJ780&lt;=5213),-36.304*LN(AJ780)+310.72, IF(AJ780&gt;5213, 10)))</f>
        <v>68.2296866326692</v>
      </c>
      <c r="BQ780" s="0" t="e">
        <f aca="false">BF780^0.04*BG780^0.22*BH780^0.51*BI780^0.06*BP780^0.17</f>
        <v>#VALUE!</v>
      </c>
      <c r="BR780" s="0" t="e">
        <f aca="false">IF(BQ780&gt;=90, "Very Good", IF(BQ780&gt;=80, "Good", IF(BQ780&gt;=70, "Slightly Good", IF(BQ780&gt;=60, "Average", IF(BQ780&gt;=50, "Slightly Poor", IF(BQ780&gt;=40, "Poor", "Very Poor"))))))</f>
        <v>#VALUE!</v>
      </c>
      <c r="BT780" s="0" t="n">
        <f aca="false">9.81*LN(AH780)+30.6</f>
        <v>47.8445861711888</v>
      </c>
      <c r="BU780" s="0" t="str">
        <f aca="false">IF(BT780&lt;30, "Clean water", IF(AND(BT780&gt;=30, BT780&lt;40), "Hypolimia", IF(AND(BT780&gt;=40,BT780&lt;50), "Mesotrophic", IF(AND(BT780&gt;=50, BT780&lt;70), "Eutrophic", IF(BT780&gt;70,"Hypertrophic")))))</f>
        <v>Mesotrophic</v>
      </c>
      <c r="BW780" s="0" t="str">
        <f aca="false">IF(G780/H780&gt;=1, "PLS CHECK", "")</f>
        <v/>
      </c>
      <c r="BX780" s="0" t="str">
        <f aca="false">IF(AC780/J780&gt;=1, "PLS CHECK", "")</f>
        <v/>
      </c>
      <c r="BY780" s="0" t="str">
        <f aca="false">IF(AE780/J780&gt;=1, "PLS CHECK", "")</f>
        <v/>
      </c>
      <c r="BZ780" s="0" t="str">
        <f aca="false">IF(AD780/J780&gt;=1, "PLS CHECK", "")</f>
        <v/>
      </c>
      <c r="CA780" s="0" t="str">
        <f aca="false">IF(AF780/K780&gt;=1, "PLS CHECK", "")</f>
        <v/>
      </c>
      <c r="CB780" s="0" t="str">
        <f aca="false">IF(AG780/K780&gt;=1, "PLS CHECK", "")</f>
        <v/>
      </c>
    </row>
    <row r="781" customFormat="false" ht="12.5" hidden="false" customHeight="false" outlineLevel="0" collapsed="false">
      <c r="A781" s="0" t="n">
        <v>778</v>
      </c>
      <c r="B781" s="15" t="s">
        <v>77</v>
      </c>
      <c r="C781" s="16" t="s">
        <v>78</v>
      </c>
      <c r="D781" s="0" t="s">
        <v>168</v>
      </c>
      <c r="E781" s="0" t="n">
        <v>8</v>
      </c>
      <c r="F781" s="37"/>
      <c r="G781" s="0" t="n">
        <v>1.1</v>
      </c>
      <c r="H781" s="0" t="n">
        <v>4</v>
      </c>
      <c r="I781" s="0" t="n">
        <v>3.5</v>
      </c>
      <c r="J781" s="0" t="n">
        <v>3.695</v>
      </c>
      <c r="K781" s="0" t="n">
        <v>0.035</v>
      </c>
      <c r="L781" s="0" t="n">
        <v>2</v>
      </c>
      <c r="M781" s="0" t="n">
        <v>1.7</v>
      </c>
      <c r="N781" s="0" t="n">
        <v>0</v>
      </c>
      <c r="O781" s="0" t="n">
        <v>250</v>
      </c>
      <c r="P781" s="0" t="n">
        <v>4200</v>
      </c>
      <c r="AC781" s="0" t="n">
        <v>3.375</v>
      </c>
      <c r="AD781" s="0" t="n">
        <v>0.352</v>
      </c>
      <c r="AE781" s="0" t="n">
        <v>2.417</v>
      </c>
      <c r="AF781" s="0" t="n">
        <v>0.015</v>
      </c>
      <c r="AG781" s="37"/>
      <c r="AH781" s="0" t="n">
        <v>7.2</v>
      </c>
      <c r="AJ781" s="0" t="n">
        <v>900</v>
      </c>
      <c r="BD781" s="0" t="n">
        <v>121.08</v>
      </c>
      <c r="BF781" s="0" t="n">
        <f aca="false">IF(E781&lt;11,-3.6797*E781^2+48.115*E781-53.83,280.92*EXP(-0.2027*E781))</f>
        <v>95.5892</v>
      </c>
      <c r="BG781" s="0" t="e">
        <f aca="false">32.208*LN(F781)+21.438</f>
        <v>#VALUE!</v>
      </c>
      <c r="BH781" s="0" t="n">
        <f aca="false">IF(G781&lt;=2, -10*G781+100, 88.958*EXP(-0.0755*G781))</f>
        <v>89</v>
      </c>
      <c r="BI781" s="0" t="n">
        <f aca="false">IF(I781&lt;=100, 0.0053*(I781)^2-1.0332*I781+100.76, 122.82*EXP(-0.0092*I781))</f>
        <v>97.208725</v>
      </c>
      <c r="BJ781" s="0" t="n">
        <f aca="false">IF(P781&lt;=1000, -6.942*LN(P781)+107.59, -36.304*LN(P781)+310.72)</f>
        <v>7.84154374572893</v>
      </c>
      <c r="BK781" s="0" t="e">
        <f aca="false">BF781^0.04*BG781^0.22*BH781^0.51*BI781^0.06*BJ781^0.17</f>
        <v>#VALUE!</v>
      </c>
      <c r="BL781" s="0" t="e">
        <f aca="false">IF(BK781&gt;=90, "Very Good", IF(BK781&gt;=80, "Good", IF(BK781&gt;=70, "Slightly Good", IF(BK781&gt;=60, "Average", IF(BK781&gt;=50, "Slightly Poor", IF(BK781&gt;=40, "Poor", "Very Poor"))))))</f>
        <v>#VALUE!</v>
      </c>
      <c r="BM781" s="0" t="n">
        <f aca="false">IF(P781&lt;=1000, -6.942*LN(P781)+107.59, IF(AND(P781&gt;1000, P781&lt;=5213),-36.304*LN(P781)+310.72, IF(P781&gt;5213, 10)))</f>
        <v>7.84154374572893</v>
      </c>
      <c r="BN781" s="0" t="e">
        <f aca="false">BF781^0.04*BG781^0.22*BH781^0.51*BI781^0.06*BM781^0.17</f>
        <v>#VALUE!</v>
      </c>
      <c r="BO781" s="0" t="e">
        <f aca="false">IF(BN781&gt;=90, "Very Good", IF(BN781&gt;=80, "Good", IF(BN781&gt;=70, "Slightly Good", IF(BN781&gt;=60, "Average", IF(BN781&gt;=50, "Slightly Poor", IF(BN781&gt;=40, "Poor", "Very Poor"))))))</f>
        <v>#VALUE!</v>
      </c>
      <c r="BP781" s="0" t="n">
        <f aca="false">IF(AJ781&lt;=1000, -6.942*LN(AJ781)+107.59, IF(AND(AJ781&gt;1000, AJ781&lt;=5213),-36.304*LN(AJ781)+310.72, IF(AJ781&gt;5213, 10)))</f>
        <v>60.3677755530026</v>
      </c>
      <c r="BQ781" s="0" t="e">
        <f aca="false">BF781^0.04*BG781^0.22*BH781^0.51*BI781^0.06*BP781^0.17</f>
        <v>#VALUE!</v>
      </c>
      <c r="BR781" s="0" t="e">
        <f aca="false">IF(BQ781&gt;=90, "Very Good", IF(BQ781&gt;=80, "Good", IF(BQ781&gt;=70, "Slightly Good", IF(BQ781&gt;=60, "Average", IF(BQ781&gt;=50, "Slightly Poor", IF(BQ781&gt;=40, "Poor", "Very Poor"))))))</f>
        <v>#VALUE!</v>
      </c>
      <c r="BT781" s="0" t="n">
        <f aca="false">9.81*LN(AH781)+30.6</f>
        <v>49.9657348652759</v>
      </c>
      <c r="BU781" s="0" t="str">
        <f aca="false">IF(BT781&lt;30, "Clean water", IF(AND(BT781&gt;=30, BT781&lt;40), "Hypolimia", IF(AND(BT781&gt;=40,BT781&lt;50), "Mesotrophic", IF(AND(BT781&gt;=50, BT781&lt;70), "Eutrophic", IF(BT781&gt;70,"Hypertrophic")))))</f>
        <v>Mesotrophic</v>
      </c>
      <c r="BW781" s="0" t="str">
        <f aca="false">IF(G781/H781&gt;=1, "PLS CHECK", "")</f>
        <v/>
      </c>
      <c r="BX781" s="0" t="str">
        <f aca="false">IF(AC781/J781&gt;=1, "PLS CHECK", "")</f>
        <v/>
      </c>
      <c r="BY781" s="0" t="str">
        <f aca="false">IF(AE781/J781&gt;=1, "PLS CHECK", "")</f>
        <v/>
      </c>
      <c r="BZ781" s="0" t="str">
        <f aca="false">IF(AD781/J781&gt;=1, "PLS CHECK", "")</f>
        <v/>
      </c>
      <c r="CA781" s="0" t="str">
        <f aca="false">IF(AF781/K781&gt;=1, "PLS CHECK", "")</f>
        <v/>
      </c>
      <c r="CB781" s="0" t="str">
        <f aca="false">IF(AG781/K781&gt;=1, "PLS CHECK", "")</f>
        <v/>
      </c>
    </row>
    <row r="782" customFormat="false" ht="12.5" hidden="false" customHeight="false" outlineLevel="0" collapsed="false">
      <c r="A782" s="0" t="n">
        <v>779</v>
      </c>
      <c r="B782" s="15" t="s">
        <v>79</v>
      </c>
      <c r="C782" s="16" t="s">
        <v>80</v>
      </c>
      <c r="D782" s="0" t="s">
        <v>168</v>
      </c>
      <c r="E782" s="0" t="n">
        <v>8.1</v>
      </c>
      <c r="F782" s="0" t="n">
        <v>12.4</v>
      </c>
      <c r="G782" s="0" t="n">
        <v>1.2</v>
      </c>
      <c r="H782" s="0" t="n">
        <v>4.6</v>
      </c>
      <c r="I782" s="0" t="n">
        <v>2.7</v>
      </c>
      <c r="J782" s="0" t="n">
        <v>6.514</v>
      </c>
      <c r="K782" s="0" t="n">
        <v>0.045</v>
      </c>
      <c r="L782" s="0" t="n">
        <v>2.7</v>
      </c>
      <c r="M782" s="0" t="n">
        <v>2.5</v>
      </c>
      <c r="N782" s="0" t="n">
        <v>0</v>
      </c>
      <c r="O782" s="0" t="n">
        <v>353</v>
      </c>
      <c r="P782" s="37"/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V782" s="0" t="n">
        <v>0</v>
      </c>
      <c r="AC782" s="0" t="n">
        <v>6.261</v>
      </c>
      <c r="AD782" s="0" t="n">
        <v>1.388</v>
      </c>
      <c r="AE782" s="0" t="n">
        <v>4.136</v>
      </c>
      <c r="AF782" s="0" t="n">
        <v>0.027</v>
      </c>
      <c r="AG782" s="0" t="n">
        <v>0.011</v>
      </c>
      <c r="AH782" s="0" t="n">
        <v>3.5</v>
      </c>
      <c r="AJ782" s="0" t="n">
        <v>111</v>
      </c>
      <c r="AP782" s="0" t="n">
        <v>0</v>
      </c>
      <c r="AY782" s="0" t="n">
        <v>0</v>
      </c>
      <c r="BD782" s="0" t="n">
        <v>118.982</v>
      </c>
      <c r="BF782" s="0" t="n">
        <f aca="false">IF(E782&lt;11,-3.6797*E782^2+48.115*E782-53.83,280.92*EXP(-0.2027*E782))</f>
        <v>94.476383</v>
      </c>
      <c r="BG782" s="0" t="n">
        <f aca="false">32.208*LN(F782)+21.438</f>
        <v>102.527967989855</v>
      </c>
      <c r="BH782" s="0" t="n">
        <f aca="false">IF(G782&lt;=2, -10*G782+100, 88.958*EXP(-0.0755*G782))</f>
        <v>88</v>
      </c>
      <c r="BI782" s="0" t="n">
        <f aca="false">IF(I782&lt;=100, 0.0053*(I782)^2-1.0332*I782+100.76, 122.82*EXP(-0.0092*I782))</f>
        <v>98.008997</v>
      </c>
      <c r="BJ782" s="0" t="e">
        <f aca="false">IF(P782&lt;=1000, -6.942*LN(P782)+107.59, -36.304*LN(P782)+310.72)</f>
        <v>#VALUE!</v>
      </c>
      <c r="BK782" s="0" t="e">
        <f aca="false">BF782^0.04*BG782^0.22*BH782^0.51*BI782^0.06*BJ782^0.17</f>
        <v>#VALUE!</v>
      </c>
      <c r="BL782" s="0" t="e">
        <f aca="false">IF(BK782&gt;=90, "Very Good", IF(BK782&gt;=80, "Good", IF(BK782&gt;=70, "Slightly Good", IF(BK782&gt;=60, "Average", IF(BK782&gt;=50, "Slightly Poor", IF(BK782&gt;=40, "Poor", "Very Poor"))))))</f>
        <v>#VALUE!</v>
      </c>
      <c r="BM782" s="0" t="e">
        <f aca="false">IF(P782&lt;=1000, -6.942*LN(P782)+107.59, IF(AND(P782&gt;1000, P782&lt;=5213),-36.304*LN(P782)+310.72, IF(P782&gt;5213, 10)))</f>
        <v>#VALUE!</v>
      </c>
      <c r="BN782" s="0" t="e">
        <f aca="false">BF782^0.04*BG782^0.22*BH782^0.51*BI782^0.06*BM782^0.17</f>
        <v>#VALUE!</v>
      </c>
      <c r="BO782" s="0" t="e">
        <f aca="false">IF(BN782&gt;=90, "Very Good", IF(BN782&gt;=80, "Good", IF(BN782&gt;=70, "Slightly Good", IF(BN782&gt;=60, "Average", IF(BN782&gt;=50, "Slightly Poor", IF(BN782&gt;=40, "Poor", "Very Poor"))))))</f>
        <v>#VALUE!</v>
      </c>
      <c r="BP782" s="0" t="n">
        <f aca="false">IF(AJ782&lt;=1000, -6.942*LN(AJ782)+107.59, IF(AND(AJ782&gt;1000, AJ782&lt;=5213),-36.304*LN(AJ782)+310.72, IF(AJ782&gt;5213, 10)))</f>
        <v>74.8964413424898</v>
      </c>
      <c r="BQ782" s="0" t="n">
        <f aca="false">BF782^0.04*BG782^0.22*BH782^0.51*BI782^0.06*BP782^0.17</f>
        <v>89.3755583464907</v>
      </c>
      <c r="BR782" s="0" t="str">
        <f aca="false">IF(BQ782&gt;=90, "Very Good", IF(BQ782&gt;=80, "Good", IF(BQ782&gt;=70, "Slightly Good", IF(BQ782&gt;=60, "Average", IF(BQ782&gt;=50, "Slightly Poor", IF(BQ782&gt;=40, "Poor", "Very Poor"))))))</f>
        <v>Good</v>
      </c>
      <c r="BT782" s="0" t="n">
        <f aca="false">9.81*LN(AH782)+30.6</f>
        <v>42.8896047209396</v>
      </c>
      <c r="BU782" s="0" t="str">
        <f aca="false">IF(BT782&lt;30, "Clean water", IF(AND(BT782&gt;=30, BT782&lt;40), "Hypolimia", IF(AND(BT782&gt;=40,BT782&lt;50), "Mesotrophic", IF(AND(BT782&gt;=50, BT782&lt;70), "Eutrophic", IF(BT782&gt;70,"Hypertrophic")))))</f>
        <v>Mesotrophic</v>
      </c>
      <c r="BW782" s="0" t="str">
        <f aca="false">IF(G782/H782&gt;=1, "PLS CHECK", "")</f>
        <v/>
      </c>
      <c r="BX782" s="0" t="str">
        <f aca="false">IF(AC782/J782&gt;=1, "PLS CHECK", "")</f>
        <v/>
      </c>
      <c r="BY782" s="0" t="str">
        <f aca="false">IF(AE782/J782&gt;=1, "PLS CHECK", "")</f>
        <v/>
      </c>
      <c r="BZ782" s="0" t="str">
        <f aca="false">IF(AD782/J782&gt;=1, "PLS CHECK", "")</f>
        <v/>
      </c>
      <c r="CA782" s="0" t="str">
        <f aca="false">IF(AF782/K782&gt;=1, "PLS CHECK", "")</f>
        <v/>
      </c>
      <c r="CB782" s="0" t="str">
        <f aca="false">IF(AG782/K782&gt;=1, "PLS CHECK", "")</f>
        <v/>
      </c>
    </row>
    <row r="783" customFormat="false" ht="12.5" hidden="false" customHeight="false" outlineLevel="0" collapsed="false">
      <c r="A783" s="0" t="n">
        <v>780</v>
      </c>
      <c r="B783" s="15" t="s">
        <v>81</v>
      </c>
      <c r="C783" s="16" t="s">
        <v>82</v>
      </c>
      <c r="D783" s="0" t="s">
        <v>168</v>
      </c>
      <c r="E783" s="0" t="n">
        <v>7.4</v>
      </c>
      <c r="F783" s="0" t="n">
        <v>12.2</v>
      </c>
      <c r="G783" s="0" t="n">
        <v>4.4</v>
      </c>
      <c r="H783" s="0" t="n">
        <v>5.8</v>
      </c>
      <c r="I783" s="0" t="n">
        <v>2.6</v>
      </c>
      <c r="J783" s="0" t="n">
        <v>7.13</v>
      </c>
      <c r="K783" s="0" t="n">
        <v>0.153</v>
      </c>
      <c r="L783" s="0" t="n">
        <v>3.6</v>
      </c>
      <c r="M783" s="0" t="n">
        <v>0.2</v>
      </c>
      <c r="N783" s="0" t="n">
        <v>0</v>
      </c>
      <c r="O783" s="0" t="n">
        <v>469</v>
      </c>
      <c r="P783" s="0" t="n">
        <v>12000</v>
      </c>
      <c r="AC783" s="0" t="n">
        <v>7.089</v>
      </c>
      <c r="AD783" s="37"/>
      <c r="AE783" s="0" t="n">
        <v>3.696</v>
      </c>
      <c r="AF783" s="37"/>
      <c r="AG783" s="37"/>
      <c r="AH783" s="0" t="n">
        <v>2.2</v>
      </c>
      <c r="AJ783" s="0" t="n">
        <v>210</v>
      </c>
      <c r="BF783" s="0" t="n">
        <f aca="false">IF(E783&lt;11,-3.6797*E783^2+48.115*E783-53.83,280.92*EXP(-0.2027*E783))</f>
        <v>100.720628</v>
      </c>
      <c r="BG783" s="0" t="n">
        <f aca="false">32.208*LN(F783)+21.438</f>
        <v>102.004249133617</v>
      </c>
      <c r="BH783" s="0" t="n">
        <f aca="false">IF(G783&lt;=2, -10*G783+100, 88.958*EXP(-0.0755*G783))</f>
        <v>63.8134732954719</v>
      </c>
      <c r="BI783" s="0" t="n">
        <f aca="false">IF(I783&lt;=100, 0.0053*(I783)^2-1.0332*I783+100.76, 122.82*EXP(-0.0092*I783))</f>
        <v>98.109508</v>
      </c>
      <c r="BJ783" s="0" t="n">
        <f aca="false">IF(P783&lt;=1000, -6.942*LN(P783)+107.59, -36.304*LN(P783)+310.72)</f>
        <v>-30.271198662071</v>
      </c>
      <c r="BK783" s="0" t="e">
        <f aca="false">BF783^0.04*BG783^0.22*BH783^0.51*BI783^0.06*BJ783^0.17</f>
        <v>#NUM!</v>
      </c>
      <c r="BL783" s="0" t="e">
        <f aca="false">IF(BK783&gt;=90, "Very Good", IF(BK783&gt;=80, "Good", IF(BK783&gt;=70, "Slightly Good", IF(BK783&gt;=60, "Average", IF(BK783&gt;=50, "Slightly Poor", IF(BK783&gt;=40, "Poor", "Very Poor"))))))</f>
        <v>#NUM!</v>
      </c>
      <c r="BM783" s="0" t="n">
        <f aca="false">IF(P783&lt;=1000, -6.942*LN(P783)+107.59, IF(AND(P783&gt;1000, P783&lt;=5213),-36.304*LN(P783)+310.72, IF(P783&gt;5213, 10)))</f>
        <v>10</v>
      </c>
      <c r="BN783" s="0" t="n">
        <f aca="false">BF783^0.04*BG783^0.22*BH783^0.51*BI783^0.06*BM783^0.17</f>
        <v>53.95463219643</v>
      </c>
      <c r="BO783" s="0" t="str">
        <f aca="false">IF(BN783&gt;=90, "Very Good", IF(BN783&gt;=80, "Good", IF(BN783&gt;=70, "Slightly Good", IF(BN783&gt;=60, "Average", IF(BN783&gt;=50, "Slightly Poor", IF(BN783&gt;=40, "Poor", "Very Poor"))))))</f>
        <v>Slightly Poor</v>
      </c>
      <c r="BP783" s="0" t="n">
        <f aca="false">IF(AJ783&lt;=1000, -6.942*LN(AJ783)+107.59, IF(AND(AJ783&gt;1000, AJ783&lt;=5213),-36.304*LN(AJ783)+310.72, IF(AJ783&gt;5213, 10)))</f>
        <v>70.4703795217593</v>
      </c>
      <c r="BQ783" s="0" t="n">
        <f aca="false">BF783^0.04*BG783^0.22*BH783^0.51*BI783^0.06*BP783^0.17</f>
        <v>75.1951552128337</v>
      </c>
      <c r="BR783" s="0" t="str">
        <f aca="false">IF(BQ783&gt;=90, "Very Good", IF(BQ783&gt;=80, "Good", IF(BQ783&gt;=70, "Slightly Good", IF(BQ783&gt;=60, "Average", IF(BQ783&gt;=50, "Slightly Poor", IF(BQ783&gt;=40, "Poor", "Very Poor"))))))</f>
        <v>Slightly Good</v>
      </c>
      <c r="BT783" s="0" t="n">
        <f aca="false">9.81*LN(AH783)+30.6</f>
        <v>38.3347667051735</v>
      </c>
      <c r="BU783" s="0" t="str">
        <f aca="false">IF(BT783&lt;30, "Clean water", IF(AND(BT783&gt;=30, BT783&lt;40), "Hypolimia", IF(AND(BT783&gt;=40,BT783&lt;50), "Mesotrophic", IF(AND(BT783&gt;=50, BT783&lt;70), "Eutrophic", IF(BT783&gt;70,"Hypertrophic")))))</f>
        <v>Hypolimia</v>
      </c>
      <c r="BW783" s="0" t="str">
        <f aca="false">IF(G783/H783&gt;=1, "PLS CHECK", "")</f>
        <v/>
      </c>
      <c r="BX783" s="0" t="str">
        <f aca="false">IF(AC783/J783&gt;=1, "PLS CHECK", "")</f>
        <v/>
      </c>
      <c r="BY783" s="0" t="str">
        <f aca="false">IF(AE783/J783&gt;=1, "PLS CHECK", "")</f>
        <v/>
      </c>
      <c r="BZ783" s="0" t="str">
        <f aca="false">IF(AD783/J783&gt;=1, "PLS CHECK", "")</f>
        <v/>
      </c>
      <c r="CA783" s="0" t="str">
        <f aca="false">IF(AF783/K783&gt;=1, "PLS CHECK", "")</f>
        <v/>
      </c>
      <c r="CB783" s="0" t="str">
        <f aca="false">IF(AG783/K783&gt;=1, "PLS CHECK", "")</f>
        <v/>
      </c>
    </row>
    <row r="784" customFormat="false" ht="12.5" hidden="false" customHeight="false" outlineLevel="0" collapsed="false">
      <c r="A784" s="0" t="n">
        <v>781</v>
      </c>
      <c r="B784" s="15" t="s">
        <v>83</v>
      </c>
      <c r="C784" s="16" t="s">
        <v>84</v>
      </c>
      <c r="D784" s="0" t="s">
        <v>168</v>
      </c>
      <c r="E784" s="0" t="n">
        <v>8.4</v>
      </c>
      <c r="F784" s="0" t="n">
        <v>13.8</v>
      </c>
      <c r="G784" s="37"/>
      <c r="H784" s="0" t="n">
        <v>3.9</v>
      </c>
      <c r="I784" s="0" t="n">
        <v>1.4</v>
      </c>
      <c r="J784" s="0" t="n">
        <v>3.508</v>
      </c>
      <c r="K784" s="0" t="n">
        <v>0.028</v>
      </c>
      <c r="L784" s="0" t="n">
        <v>2</v>
      </c>
      <c r="M784" s="0" t="n">
        <v>3.9</v>
      </c>
      <c r="N784" s="0" t="n">
        <v>0</v>
      </c>
      <c r="O784" s="0" t="n">
        <v>371</v>
      </c>
      <c r="P784" s="0" t="n">
        <v>8400</v>
      </c>
      <c r="AC784" s="0" t="n">
        <v>3.501</v>
      </c>
      <c r="AD784" s="0" t="n">
        <v>0.22</v>
      </c>
      <c r="AE784" s="0" t="n">
        <v>2.695</v>
      </c>
      <c r="AF784" s="0" t="n">
        <v>0.02</v>
      </c>
      <c r="AG784" s="0" t="n">
        <v>0.002</v>
      </c>
      <c r="AH784" s="0" t="n">
        <v>7.4</v>
      </c>
      <c r="AJ784" s="0" t="n">
        <v>200</v>
      </c>
      <c r="BF784" s="0" t="n">
        <f aca="false">IF(E784&lt;11,-3.6797*E784^2+48.115*E784-53.83,280.92*EXP(-0.2027*E784))</f>
        <v>90.6963680000001</v>
      </c>
      <c r="BG784" s="0" t="n">
        <f aca="false">32.208*LN(F784)+21.438</f>
        <v>105.973326016391</v>
      </c>
      <c r="BH784" s="0" t="n">
        <f aca="false">IF(G784&lt;=2, -10*G784+100, 88.958*EXP(-0.0755*G784))</f>
        <v>100</v>
      </c>
      <c r="BI784" s="0" t="n">
        <f aca="false">IF(I784&lt;=100, 0.0053*(I784)^2-1.0332*I784+100.76, 122.82*EXP(-0.0092*I784))</f>
        <v>99.323908</v>
      </c>
      <c r="BJ784" s="0" t="n">
        <f aca="false">IF(P784&lt;=1000, -6.942*LN(P784)+107.59, -36.304*LN(P784)+310.72)</f>
        <v>-17.3224714973193</v>
      </c>
      <c r="BK784" s="0" t="e">
        <f aca="false">BF784^0.04*BG784^0.22*BH784^0.51*BI784^0.06*BJ784^0.17</f>
        <v>#NUM!</v>
      </c>
      <c r="BL784" s="0" t="e">
        <f aca="false">IF(BK784&gt;=90, "Very Good", IF(BK784&gt;=80, "Good", IF(BK784&gt;=70, "Slightly Good", IF(BK784&gt;=60, "Average", IF(BK784&gt;=50, "Slightly Poor", IF(BK784&gt;=40, "Poor", "Very Poor"))))))</f>
        <v>#NUM!</v>
      </c>
      <c r="BM784" s="0" t="n">
        <f aca="false">IF(P784&lt;=1000, -6.942*LN(P784)+107.59, IF(AND(P784&gt;1000, P784&lt;=5213),-36.304*LN(P784)+310.72, IF(P784&gt;5213, 10)))</f>
        <v>10</v>
      </c>
      <c r="BN784" s="0" t="n">
        <f aca="false">BF784^0.04*BG784^0.22*BH784^0.51*BI784^0.06*BM784^0.17</f>
        <v>68.1820520803053</v>
      </c>
      <c r="BO784" s="0" t="str">
        <f aca="false">IF(BN784&gt;=90, "Very Good", IF(BN784&gt;=80, "Good", IF(BN784&gt;=70, "Slightly Good", IF(BN784&gt;=60, "Average", IF(BN784&gt;=50, "Slightly Poor", IF(BN784&gt;=40, "Poor", "Very Poor"))))))</f>
        <v>Average</v>
      </c>
      <c r="BP784" s="0" t="n">
        <f aca="false">IF(AJ784&lt;=1000, -6.942*LN(AJ784)+107.59, IF(AND(AJ784&gt;1000, AJ784&lt;=5213),-36.304*LN(AJ784)+310.72, IF(AJ784&gt;5213, 10)))</f>
        <v>70.8090808414235</v>
      </c>
      <c r="BQ784" s="0" t="n">
        <f aca="false">BF784^0.04*BG784^0.22*BH784^0.51*BI784^0.06*BP784^0.17</f>
        <v>95.1010234600972</v>
      </c>
      <c r="BR784" s="0" t="str">
        <f aca="false">IF(BQ784&gt;=90, "Very Good", IF(BQ784&gt;=80, "Good", IF(BQ784&gt;=70, "Slightly Good", IF(BQ784&gt;=60, "Average", IF(BQ784&gt;=50, "Slightly Poor", IF(BQ784&gt;=40, "Poor", "Very Poor"))))))</f>
        <v>Very Good</v>
      </c>
      <c r="BT784" s="0" t="n">
        <f aca="false">9.81*LN(AH784)+30.6</f>
        <v>50.2345188020613</v>
      </c>
      <c r="BU784" s="0" t="str">
        <f aca="false">IF(BT784&lt;30, "Clean water", IF(AND(BT784&gt;=30, BT784&lt;40), "Hypolimia", IF(AND(BT784&gt;=40,BT784&lt;50), "Mesotrophic", IF(AND(BT784&gt;=50, BT784&lt;70), "Eutrophic", IF(BT784&gt;70,"Hypertrophic")))))</f>
        <v>Eutrophic</v>
      </c>
      <c r="BW784" s="0" t="str">
        <f aca="false">IF(G784/H784&gt;=1, "PLS CHECK", "")</f>
        <v/>
      </c>
      <c r="BX784" s="0" t="str">
        <f aca="false">IF(AC784/J784&gt;=1, "PLS CHECK", "")</f>
        <v/>
      </c>
      <c r="BY784" s="0" t="str">
        <f aca="false">IF(AE784/J784&gt;=1, "PLS CHECK", "")</f>
        <v/>
      </c>
      <c r="BZ784" s="0" t="str">
        <f aca="false">IF(AD784/J784&gt;=1, "PLS CHECK", "")</f>
        <v/>
      </c>
      <c r="CA784" s="0" t="str">
        <f aca="false">IF(AF784/K784&gt;=1, "PLS CHECK", "")</f>
        <v/>
      </c>
      <c r="CB784" s="0" t="str">
        <f aca="false">IF(AG784/K784&gt;=1, "PLS CHECK", "")</f>
        <v/>
      </c>
    </row>
    <row r="785" customFormat="false" ht="12.5" hidden="false" customHeight="false" outlineLevel="0" collapsed="false">
      <c r="A785" s="0" t="n">
        <v>782</v>
      </c>
      <c r="B785" s="15" t="s">
        <v>133</v>
      </c>
      <c r="C785" s="16" t="s">
        <v>134</v>
      </c>
      <c r="D785" s="0" t="s">
        <v>168</v>
      </c>
      <c r="E785" s="0" t="n">
        <v>7.9</v>
      </c>
      <c r="F785" s="0" t="n">
        <v>11.3</v>
      </c>
      <c r="G785" s="0" t="n">
        <v>2.9</v>
      </c>
      <c r="H785" s="37"/>
      <c r="I785" s="37"/>
      <c r="J785" s="0" t="n">
        <v>9.316</v>
      </c>
      <c r="K785" s="37"/>
      <c r="L785" s="0" t="n">
        <v>3.2</v>
      </c>
      <c r="M785" s="0" t="n">
        <v>6.8</v>
      </c>
      <c r="O785" s="37"/>
      <c r="BD785" s="0" t="n">
        <v>0.084</v>
      </c>
      <c r="BF785" s="0" t="n">
        <f aca="false">IF(E785&lt;11,-3.6797*E785^2+48.115*E785-53.83,280.92*EXP(-0.2027*E785))</f>
        <v>96.6284230000001</v>
      </c>
      <c r="BG785" s="0" t="n">
        <f aca="false">32.208*LN(F785)+21.438</f>
        <v>99.5360461899348</v>
      </c>
      <c r="BH785" s="0" t="n">
        <f aca="false">IF(G785&lt;=2, -10*G785+100, 88.958*EXP(-0.0755*G785))</f>
        <v>71.4654665875093</v>
      </c>
      <c r="BI785" s="0" t="n">
        <f aca="false">IF(I785&lt;=100, 0.0053*(I785)^2-1.0332*I785+100.76, 122.82*EXP(-0.0092*I785))</f>
        <v>100.76</v>
      </c>
      <c r="BJ785" s="0" t="e">
        <f aca="false">IF(P785&lt;=1000, -6.942*LN(P785)+107.59, -36.304*LN(P785)+310.72)</f>
        <v>#VALUE!</v>
      </c>
      <c r="BK785" s="0" t="e">
        <f aca="false">BF785^0.04*BG785^0.22*BH785^0.51*BI785^0.06*BJ785^0.17</f>
        <v>#VALUE!</v>
      </c>
      <c r="BL785" s="0" t="e">
        <f aca="false">IF(BK785&gt;=90, "Very Good", IF(BK785&gt;=80, "Good", IF(BK785&gt;=70, "Slightly Good", IF(BK785&gt;=60, "Average", IF(BK785&gt;=50, "Slightly Poor", IF(BK785&gt;=40, "Poor", "Very Poor"))))))</f>
        <v>#VALUE!</v>
      </c>
      <c r="BM785" s="0" t="e">
        <f aca="false">IF(P785&lt;=1000, -6.942*LN(P785)+107.59, IF(AND(P785&gt;1000, P785&lt;=5213),-36.304*LN(P785)+310.72, IF(P785&gt;5213, 10)))</f>
        <v>#VALUE!</v>
      </c>
      <c r="BN785" s="0" t="e">
        <f aca="false">BF785^0.04*BG785^0.22*BH785^0.51*BI785^0.06*BM785^0.17</f>
        <v>#VALUE!</v>
      </c>
      <c r="BO785" s="0" t="e">
        <f aca="false">IF(BN785&gt;=90, "Very Good", IF(BN785&gt;=80, "Good", IF(BN785&gt;=70, "Slightly Good", IF(BN785&gt;=60, "Average", IF(BN785&gt;=50, "Slightly Poor", IF(BN785&gt;=40, "Poor", "Very Poor"))))))</f>
        <v>#VALUE!</v>
      </c>
      <c r="BP785" s="0" t="e">
        <f aca="false">IF(AJ785&lt;=1000, -6.942*LN(AJ785)+107.59, IF(AND(AJ785&gt;1000, AJ785&lt;=5213),-36.304*LN(AJ785)+310.72, IF(AJ785&gt;5213, 10)))</f>
        <v>#VALUE!</v>
      </c>
      <c r="BQ785" s="0" t="e">
        <f aca="false">BF785^0.04*BG785^0.22*BH785^0.51*BI785^0.06*BP785^0.17</f>
        <v>#VALUE!</v>
      </c>
      <c r="BR785" s="0" t="e">
        <f aca="false">IF(BQ785&gt;=90, "Very Good", IF(BQ785&gt;=80, "Good", IF(BQ785&gt;=70, "Slightly Good", IF(BQ785&gt;=60, "Average", IF(BQ785&gt;=50, "Slightly Poor", IF(BQ785&gt;=40, "Poor", "Very Poor"))))))</f>
        <v>#VALUE!</v>
      </c>
      <c r="BT785" s="0" t="e">
        <f aca="false">9.81*LN(AH785)+30.6</f>
        <v>#VALUE!</v>
      </c>
      <c r="BU785" s="0" t="e">
        <f aca="false">IF(BT785&lt;30, "Clean water", IF(AND(BT785&gt;=30, BT785&lt;40), "Hypolimia", IF(AND(BT785&gt;=40,BT785&lt;50), "Mesotrophic", IF(AND(BT785&gt;=50, BT785&lt;70), "Eutrophic", IF(BT785&gt;70,"Hypertrophic")))))</f>
        <v>#VALUE!</v>
      </c>
      <c r="BW785" s="0" t="e">
        <f aca="false">IF(G785/H785&gt;=1, "PLS CHECK", "")</f>
        <v>#DIV/0!</v>
      </c>
      <c r="BX785" s="0" t="str">
        <f aca="false">IF(AC785/J785&gt;=1, "PLS CHECK", "")</f>
        <v/>
      </c>
      <c r="BY785" s="0" t="str">
        <f aca="false">IF(AE785/J785&gt;=1, "PLS CHECK", "")</f>
        <v/>
      </c>
      <c r="BZ785" s="0" t="str">
        <f aca="false">IF(AD785/J785&gt;=1, "PLS CHECK", "")</f>
        <v/>
      </c>
      <c r="CA785" s="0" t="e">
        <f aca="false">IF(AF785/K785&gt;=1, "PLS CHECK", "")</f>
        <v>#DIV/0!</v>
      </c>
      <c r="CB785" s="0" t="e">
        <f aca="false">IF(AG785/K785&gt;=1, "PLS CHECK", "")</f>
        <v>#DIV/0!</v>
      </c>
    </row>
    <row r="786" customFormat="false" ht="12.5" hidden="false" customHeight="false" outlineLevel="0" collapsed="false">
      <c r="A786" s="0" t="n">
        <v>783</v>
      </c>
      <c r="B786" s="15" t="s">
        <v>85</v>
      </c>
      <c r="C786" s="16" t="s">
        <v>86</v>
      </c>
      <c r="D786" s="0" t="s">
        <v>168</v>
      </c>
      <c r="E786" s="0" t="n">
        <v>7.7</v>
      </c>
      <c r="F786" s="0" t="n">
        <v>12.2</v>
      </c>
      <c r="G786" s="0" t="n">
        <v>2.6</v>
      </c>
      <c r="H786" s="0" t="n">
        <v>5.8</v>
      </c>
      <c r="I786" s="0" t="n">
        <v>4.2</v>
      </c>
      <c r="J786" s="0" t="n">
        <v>7.785</v>
      </c>
      <c r="K786" s="0" t="n">
        <v>0.096</v>
      </c>
      <c r="L786" s="0" t="n">
        <v>4</v>
      </c>
      <c r="M786" s="0" t="n">
        <v>3.1</v>
      </c>
      <c r="N786" s="0" t="n">
        <v>0</v>
      </c>
      <c r="O786" s="0" t="n">
        <v>624</v>
      </c>
      <c r="P786" s="0" t="n">
        <v>8900</v>
      </c>
      <c r="AC786" s="0" t="n">
        <v>7.671</v>
      </c>
      <c r="AD786" s="0" t="n">
        <v>0.595</v>
      </c>
      <c r="AE786" s="0" t="n">
        <v>6.134</v>
      </c>
      <c r="AF786" s="0" t="n">
        <v>0.058</v>
      </c>
      <c r="AG786" s="0" t="n">
        <v>0.039</v>
      </c>
      <c r="AH786" s="0" t="n">
        <v>6.1</v>
      </c>
      <c r="AJ786" s="0" t="n">
        <v>1200</v>
      </c>
      <c r="BF786" s="0" t="n">
        <f aca="false">IF(E786&lt;11,-3.6797*E786^2+48.115*E786-53.83,280.92*EXP(-0.2027*E786))</f>
        <v>98.486087</v>
      </c>
      <c r="BG786" s="0" t="n">
        <f aca="false">32.208*LN(F786)+21.438</f>
        <v>102.004249133617</v>
      </c>
      <c r="BH786" s="0" t="n">
        <f aca="false">IF(G786&lt;=2, -10*G786+100, 88.958*EXP(-0.0755*G786))</f>
        <v>73.1026302934667</v>
      </c>
      <c r="BI786" s="0" t="n">
        <f aca="false">IF(I786&lt;=100, 0.0053*(I786)^2-1.0332*I786+100.76, 122.82*EXP(-0.0092*I786))</f>
        <v>96.514052</v>
      </c>
      <c r="BJ786" s="0" t="n">
        <f aca="false">IF(P786&lt;=1000, -6.942*LN(P786)+107.59, -36.304*LN(P786)+310.72)</f>
        <v>-19.4215531988673</v>
      </c>
      <c r="BK786" s="0" t="e">
        <f aca="false">BF786^0.04*BG786^0.22*BH786^0.51*BI786^0.06*BJ786^0.17</f>
        <v>#NUM!</v>
      </c>
      <c r="BL786" s="0" t="e">
        <f aca="false">IF(BK786&gt;=90, "Very Good", IF(BK786&gt;=80, "Good", IF(BK786&gt;=70, "Slightly Good", IF(BK786&gt;=60, "Average", IF(BK786&gt;=50, "Slightly Poor", IF(BK786&gt;=40, "Poor", "Very Poor"))))))</f>
        <v>#NUM!</v>
      </c>
      <c r="BM786" s="0" t="n">
        <f aca="false">IF(P786&lt;=1000, -6.942*LN(P786)+107.59, IF(AND(P786&gt;1000, P786&lt;=5213),-36.304*LN(P786)+310.72, IF(P786&gt;5213, 10)))</f>
        <v>10</v>
      </c>
      <c r="BN786" s="0" t="n">
        <f aca="false">BF786^0.04*BG786^0.22*BH786^0.51*BI786^0.06*BM786^0.17</f>
        <v>57.7181334502967</v>
      </c>
      <c r="BO786" s="0" t="str">
        <f aca="false">IF(BN786&gt;=90, "Very Good", IF(BN786&gt;=80, "Good", IF(BN786&gt;=70, "Slightly Good", IF(BN786&gt;=60, "Average", IF(BN786&gt;=50, "Slightly Poor", IF(BN786&gt;=40, "Poor", "Very Poor"))))))</f>
        <v>Slightly Poor</v>
      </c>
      <c r="BP786" s="0" t="n">
        <f aca="false">IF(AJ786&lt;=1000, -6.942*LN(AJ786)+107.59, IF(AND(AJ786&gt;1000, AJ786&lt;=5213),-36.304*LN(AJ786)+310.72, IF(AJ786&gt;5213, 10)))</f>
        <v>53.3218505539848</v>
      </c>
      <c r="BQ786" s="0" t="n">
        <f aca="false">BF786^0.04*BG786^0.22*BH786^0.51*BI786^0.06*BP786^0.17</f>
        <v>76.7160377605082</v>
      </c>
      <c r="BR786" s="0" t="str">
        <f aca="false">IF(BQ786&gt;=90, "Very Good", IF(BQ786&gt;=80, "Good", IF(BQ786&gt;=70, "Slightly Good", IF(BQ786&gt;=60, "Average", IF(BQ786&gt;=50, "Slightly Poor", IF(BQ786&gt;=40, "Poor", "Very Poor"))))))</f>
        <v>Slightly Good</v>
      </c>
      <c r="BT786" s="0" t="n">
        <f aca="false">9.81*LN(AH786)+30.6</f>
        <v>48.3393128452686</v>
      </c>
      <c r="BU786" s="0" t="str">
        <f aca="false">IF(BT786&lt;30, "Clean water", IF(AND(BT786&gt;=30, BT786&lt;40), "Hypolimia", IF(AND(BT786&gt;=40,BT786&lt;50), "Mesotrophic", IF(AND(BT786&gt;=50, BT786&lt;70), "Eutrophic", IF(BT786&gt;70,"Hypertrophic")))))</f>
        <v>Mesotrophic</v>
      </c>
      <c r="BW786" s="0" t="str">
        <f aca="false">IF(G786/H786&gt;=1, "PLS CHECK", "")</f>
        <v/>
      </c>
      <c r="BX786" s="0" t="str">
        <f aca="false">IF(AC786/J786&gt;=1, "PLS CHECK", "")</f>
        <v/>
      </c>
      <c r="BY786" s="0" t="str">
        <f aca="false">IF(AE786/J786&gt;=1, "PLS CHECK", "")</f>
        <v/>
      </c>
      <c r="BZ786" s="0" t="str">
        <f aca="false">IF(AD786/J786&gt;=1, "PLS CHECK", "")</f>
        <v/>
      </c>
      <c r="CA786" s="0" t="str">
        <f aca="false">IF(AF786/K786&gt;=1, "PLS CHECK", "")</f>
        <v/>
      </c>
      <c r="CB786" s="0" t="str">
        <f aca="false">IF(AG786/K786&gt;=1, "PLS CHECK", "")</f>
        <v/>
      </c>
    </row>
    <row r="787" customFormat="false" ht="12.5" hidden="false" customHeight="false" outlineLevel="0" collapsed="false">
      <c r="A787" s="0" t="n">
        <v>784</v>
      </c>
      <c r="B787" s="15" t="s">
        <v>135</v>
      </c>
      <c r="C787" s="16" t="s">
        <v>136</v>
      </c>
      <c r="D787" s="0" t="s">
        <v>168</v>
      </c>
      <c r="E787" s="0" t="n">
        <v>8.1</v>
      </c>
      <c r="F787" s="0" t="n">
        <v>8.4</v>
      </c>
      <c r="G787" s="0" t="n">
        <v>2.7</v>
      </c>
      <c r="H787" s="0" t="n">
        <v>7.8</v>
      </c>
      <c r="I787" s="0" t="n">
        <v>6.2</v>
      </c>
      <c r="J787" s="0" t="n">
        <v>9.481</v>
      </c>
      <c r="K787" s="0" t="n">
        <v>0.084</v>
      </c>
      <c r="L787" s="0" t="n">
        <v>4.4</v>
      </c>
      <c r="M787" s="0" t="n">
        <v>2.8</v>
      </c>
      <c r="O787" s="0" t="n">
        <v>484</v>
      </c>
      <c r="BD787" s="0" t="n">
        <v>0.412</v>
      </c>
      <c r="BF787" s="0" t="n">
        <f aca="false">IF(E787&lt;11,-3.6797*E787^2+48.115*E787-53.83,280.92*EXP(-0.2027*E787))</f>
        <v>94.476383</v>
      </c>
      <c r="BG787" s="0" t="n">
        <f aca="false">32.208*LN(F787)+21.438</f>
        <v>89.9840867819932</v>
      </c>
      <c r="BH787" s="0" t="n">
        <f aca="false">IF(G787&lt;=2, -10*G787+100, 88.958*EXP(-0.0755*G787))</f>
        <v>72.5527837174588</v>
      </c>
      <c r="BI787" s="0" t="n">
        <f aca="false">IF(I787&lt;=100, 0.0053*(I787)^2-1.0332*I787+100.76, 122.82*EXP(-0.0092*I787))</f>
        <v>94.557892</v>
      </c>
      <c r="BJ787" s="0" t="e">
        <f aca="false">IF(P787&lt;=1000, -6.942*LN(P787)+107.59, -36.304*LN(P787)+310.72)</f>
        <v>#VALUE!</v>
      </c>
      <c r="BK787" s="0" t="e">
        <f aca="false">BF787^0.04*BG787^0.22*BH787^0.51*BI787^0.06*BJ787^0.17</f>
        <v>#VALUE!</v>
      </c>
      <c r="BL787" s="0" t="e">
        <f aca="false">IF(BK787&gt;=90, "Very Good", IF(BK787&gt;=80, "Good", IF(BK787&gt;=70, "Slightly Good", IF(BK787&gt;=60, "Average", IF(BK787&gt;=50, "Slightly Poor", IF(BK787&gt;=40, "Poor", "Very Poor"))))))</f>
        <v>#VALUE!</v>
      </c>
      <c r="BM787" s="0" t="e">
        <f aca="false">IF(P787&lt;=1000, -6.942*LN(P787)+107.59, IF(AND(P787&gt;1000, P787&lt;=5213),-36.304*LN(P787)+310.72, IF(P787&gt;5213, 10)))</f>
        <v>#VALUE!</v>
      </c>
      <c r="BN787" s="0" t="e">
        <f aca="false">BF787^0.04*BG787^0.22*BH787^0.51*BI787^0.06*BM787^0.17</f>
        <v>#VALUE!</v>
      </c>
      <c r="BO787" s="0" t="e">
        <f aca="false">IF(BN787&gt;=90, "Very Good", IF(BN787&gt;=80, "Good", IF(BN787&gt;=70, "Slightly Good", IF(BN787&gt;=60, "Average", IF(BN787&gt;=50, "Slightly Poor", IF(BN787&gt;=40, "Poor", "Very Poor"))))))</f>
        <v>#VALUE!</v>
      </c>
      <c r="BP787" s="0" t="e">
        <f aca="false">IF(AJ787&lt;=1000, -6.942*LN(AJ787)+107.59, IF(AND(AJ787&gt;1000, AJ787&lt;=5213),-36.304*LN(AJ787)+310.72, IF(AJ787&gt;5213, 10)))</f>
        <v>#VALUE!</v>
      </c>
      <c r="BQ787" s="0" t="e">
        <f aca="false">BF787^0.04*BG787^0.22*BH787^0.51*BI787^0.06*BP787^0.17</f>
        <v>#VALUE!</v>
      </c>
      <c r="BR787" s="0" t="e">
        <f aca="false">IF(BQ787&gt;=90, "Very Good", IF(BQ787&gt;=80, "Good", IF(BQ787&gt;=70, "Slightly Good", IF(BQ787&gt;=60, "Average", IF(BQ787&gt;=50, "Slightly Poor", IF(BQ787&gt;=40, "Poor", "Very Poor"))))))</f>
        <v>#VALUE!</v>
      </c>
      <c r="BT787" s="0" t="e">
        <f aca="false">9.81*LN(AH787)+30.6</f>
        <v>#VALUE!</v>
      </c>
      <c r="BU787" s="0" t="e">
        <f aca="false">IF(BT787&lt;30, "Clean water", IF(AND(BT787&gt;=30, BT787&lt;40), "Hypolimia", IF(AND(BT787&gt;=40,BT787&lt;50), "Mesotrophic", IF(AND(BT787&gt;=50, BT787&lt;70), "Eutrophic", IF(BT787&gt;70,"Hypertrophic")))))</f>
        <v>#VALUE!</v>
      </c>
      <c r="BW787" s="0" t="str">
        <f aca="false">IF(G787/H787&gt;=1, "PLS CHECK", "")</f>
        <v/>
      </c>
      <c r="BX787" s="0" t="str">
        <f aca="false">IF(AC787/J787&gt;=1, "PLS CHECK", "")</f>
        <v/>
      </c>
      <c r="BY787" s="0" t="str">
        <f aca="false">IF(AE787/J787&gt;=1, "PLS CHECK", "")</f>
        <v/>
      </c>
      <c r="BZ787" s="0" t="str">
        <f aca="false">IF(AD787/J787&gt;=1, "PLS CHECK", "")</f>
        <v/>
      </c>
      <c r="CA787" s="0" t="str">
        <f aca="false">IF(AF787/K787&gt;=1, "PLS CHECK", "")</f>
        <v/>
      </c>
      <c r="CB787" s="0" t="str">
        <f aca="false">IF(AG787/K787&gt;=1, "PLS CHECK", "")</f>
        <v/>
      </c>
    </row>
    <row r="788" customFormat="false" ht="12.5" hidden="false" customHeight="false" outlineLevel="0" collapsed="false">
      <c r="A788" s="0" t="n">
        <v>785</v>
      </c>
      <c r="B788" s="15" t="s">
        <v>87</v>
      </c>
      <c r="C788" s="16" t="s">
        <v>88</v>
      </c>
      <c r="D788" s="0" t="s">
        <v>168</v>
      </c>
      <c r="E788" s="0" t="n">
        <v>8</v>
      </c>
      <c r="F788" s="0" t="n">
        <v>12.6</v>
      </c>
      <c r="G788" s="0" t="n">
        <v>0.7</v>
      </c>
      <c r="H788" s="0" t="n">
        <v>4.3</v>
      </c>
      <c r="I788" s="0" t="n">
        <v>2</v>
      </c>
      <c r="J788" s="0" t="n">
        <v>5.141</v>
      </c>
      <c r="K788" s="0" t="n">
        <v>0.036</v>
      </c>
      <c r="L788" s="0" t="n">
        <v>2.3</v>
      </c>
      <c r="M788" s="0" t="n">
        <v>3.8</v>
      </c>
      <c r="N788" s="0" t="n">
        <v>0</v>
      </c>
      <c r="O788" s="0" t="n">
        <v>348</v>
      </c>
      <c r="P788" s="0" t="n">
        <v>7600</v>
      </c>
      <c r="AC788" s="0" t="n">
        <v>5.124</v>
      </c>
      <c r="AD788" s="0" t="n">
        <v>0.532</v>
      </c>
      <c r="AE788" s="0" t="n">
        <v>3.454</v>
      </c>
      <c r="AF788" s="0" t="n">
        <v>0.028</v>
      </c>
      <c r="AG788" s="0" t="n">
        <v>0.009</v>
      </c>
      <c r="AH788" s="0" t="n">
        <v>3.5</v>
      </c>
      <c r="AJ788" s="0" t="n">
        <v>230</v>
      </c>
      <c r="BF788" s="0" t="n">
        <f aca="false">IF(E788&lt;11,-3.6797*E788^2+48.115*E788-53.83,280.92*EXP(-0.2027*E788))</f>
        <v>95.5892</v>
      </c>
      <c r="BG788" s="0" t="n">
        <f aca="false">32.208*LN(F788)+21.438</f>
        <v>103.043306983941</v>
      </c>
      <c r="BH788" s="0" t="n">
        <f aca="false">IF(G788&lt;=2, -10*G788+100, 88.958*EXP(-0.0755*G788))</f>
        <v>93</v>
      </c>
      <c r="BI788" s="0" t="n">
        <f aca="false">IF(I788&lt;=100, 0.0053*(I788)^2-1.0332*I788+100.76, 122.82*EXP(-0.0092*I788))</f>
        <v>98.7148</v>
      </c>
      <c r="BJ788" s="0" t="n">
        <f aca="false">IF(P788&lt;=1000, -6.942*LN(P788)+107.59, -36.304*LN(P788)+310.72)</f>
        <v>-13.6890416178666</v>
      </c>
      <c r="BK788" s="0" t="e">
        <f aca="false">BF788^0.04*BG788^0.22*BH788^0.51*BI788^0.06*BJ788^0.17</f>
        <v>#NUM!</v>
      </c>
      <c r="BL788" s="0" t="e">
        <f aca="false">IF(BK788&gt;=90, "Very Good", IF(BK788&gt;=80, "Good", IF(BK788&gt;=70, "Slightly Good", IF(BK788&gt;=60, "Average", IF(BK788&gt;=50, "Slightly Poor", IF(BK788&gt;=40, "Poor", "Very Poor"))))))</f>
        <v>#NUM!</v>
      </c>
      <c r="BM788" s="0" t="n">
        <f aca="false">IF(P788&lt;=1000, -6.942*LN(P788)+107.59, IF(AND(P788&gt;1000, P788&lt;=5213),-36.304*LN(P788)+310.72, IF(P788&gt;5213, 10)))</f>
        <v>10</v>
      </c>
      <c r="BN788" s="0" t="n">
        <f aca="false">BF788^0.04*BG788^0.22*BH788^0.51*BI788^0.06*BM788^0.17</f>
        <v>65.4138854994108</v>
      </c>
      <c r="BO788" s="0" t="str">
        <f aca="false">IF(BN788&gt;=90, "Very Good", IF(BN788&gt;=80, "Good", IF(BN788&gt;=70, "Slightly Good", IF(BN788&gt;=60, "Average", IF(BN788&gt;=50, "Slightly Poor", IF(BN788&gt;=40, "Poor", "Very Poor"))))))</f>
        <v>Average</v>
      </c>
      <c r="BP788" s="0" t="n">
        <f aca="false">IF(AJ788&lt;=1000, -6.942*LN(AJ788)+107.59, IF(AND(AJ788&gt;1000, AJ788&lt;=5213),-36.304*LN(AJ788)+310.72, IF(AJ788&gt;5213, 10)))</f>
        <v>69.8388534374552</v>
      </c>
      <c r="BQ788" s="0" t="n">
        <f aca="false">BF788^0.04*BG788^0.22*BH788^0.51*BI788^0.06*BP788^0.17</f>
        <v>91.0262085115087</v>
      </c>
      <c r="BR788" s="0" t="str">
        <f aca="false">IF(BQ788&gt;=90, "Very Good", IF(BQ788&gt;=80, "Good", IF(BQ788&gt;=70, "Slightly Good", IF(BQ788&gt;=60, "Average", IF(BQ788&gt;=50, "Slightly Poor", IF(BQ788&gt;=40, "Poor", "Very Poor"))))))</f>
        <v>Very Good</v>
      </c>
      <c r="BT788" s="0" t="n">
        <f aca="false">9.81*LN(AH788)+30.6</f>
        <v>42.8896047209396</v>
      </c>
      <c r="BU788" s="0" t="str">
        <f aca="false">IF(BT788&lt;30, "Clean water", IF(AND(BT788&gt;=30, BT788&lt;40), "Hypolimia", IF(AND(BT788&gt;=40,BT788&lt;50), "Mesotrophic", IF(AND(BT788&gt;=50, BT788&lt;70), "Eutrophic", IF(BT788&gt;70,"Hypertrophic")))))</f>
        <v>Mesotrophic</v>
      </c>
      <c r="BW788" s="0" t="str">
        <f aca="false">IF(G788/H788&gt;=1, "PLS CHECK", "")</f>
        <v/>
      </c>
      <c r="BX788" s="0" t="str">
        <f aca="false">IF(AC788/J788&gt;=1, "PLS CHECK", "")</f>
        <v/>
      </c>
      <c r="BY788" s="0" t="str">
        <f aca="false">IF(AE788/J788&gt;=1, "PLS CHECK", "")</f>
        <v/>
      </c>
      <c r="BZ788" s="0" t="str">
        <f aca="false">IF(AD788/J788&gt;=1, "PLS CHECK", "")</f>
        <v/>
      </c>
      <c r="CA788" s="0" t="str">
        <f aca="false">IF(AF788/K788&gt;=1, "PLS CHECK", "")</f>
        <v/>
      </c>
      <c r="CB788" s="0" t="str">
        <f aca="false">IF(AG788/K788&gt;=1, "PLS CHECK", "")</f>
        <v/>
      </c>
    </row>
    <row r="789" customFormat="false" ht="12.5" hidden="false" customHeight="false" outlineLevel="0" collapsed="false">
      <c r="A789" s="0" t="n">
        <v>786</v>
      </c>
      <c r="B789" s="15" t="s">
        <v>89</v>
      </c>
      <c r="C789" s="16" t="s">
        <v>90</v>
      </c>
      <c r="D789" s="0" t="s">
        <v>168</v>
      </c>
      <c r="E789" s="0" t="n">
        <v>7.6</v>
      </c>
      <c r="F789" s="0" t="n">
        <v>13</v>
      </c>
      <c r="G789" s="0" t="n">
        <v>2.4</v>
      </c>
      <c r="H789" s="0" t="n">
        <v>3.4</v>
      </c>
      <c r="I789" s="0" t="n">
        <v>2.8</v>
      </c>
      <c r="J789" s="0" t="n">
        <v>3.675</v>
      </c>
      <c r="K789" s="0" t="n">
        <v>0.061</v>
      </c>
      <c r="L789" s="0" t="n">
        <v>2.4</v>
      </c>
      <c r="M789" s="0" t="n">
        <v>1.7</v>
      </c>
      <c r="N789" s="0" t="n">
        <v>0</v>
      </c>
      <c r="O789" s="0" t="n">
        <v>393</v>
      </c>
      <c r="P789" s="0" t="n">
        <v>15000</v>
      </c>
      <c r="AC789" s="0" t="n">
        <v>3.563</v>
      </c>
      <c r="AD789" s="0" t="n">
        <v>0.681</v>
      </c>
      <c r="AE789" s="0" t="n">
        <v>2.177</v>
      </c>
      <c r="AF789" s="0" t="n">
        <v>0.046</v>
      </c>
      <c r="AG789" s="0" t="n">
        <v>0.031</v>
      </c>
      <c r="AH789" s="0" t="n">
        <v>2.8</v>
      </c>
      <c r="AJ789" s="0" t="n">
        <v>2600</v>
      </c>
      <c r="BF789" s="0" t="n">
        <f aca="false">IF(E789&lt;11,-3.6797*E789^2+48.115*E789-53.83,280.92*EXP(-0.2027*E789))</f>
        <v>99.304528</v>
      </c>
      <c r="BG789" s="0" t="n">
        <f aca="false">32.208*LN(F789)+21.438</f>
        <v>104.049888905121</v>
      </c>
      <c r="BH789" s="0" t="n">
        <f aca="false">IF(G789&lt;=2, -10*G789+100, 88.958*EXP(-0.0755*G789))</f>
        <v>74.2148561832273</v>
      </c>
      <c r="BI789" s="0" t="n">
        <f aca="false">IF(I789&lt;=100, 0.0053*(I789)^2-1.0332*I789+100.76, 122.82*EXP(-0.0092*I789))</f>
        <v>97.908592</v>
      </c>
      <c r="BJ789" s="0" t="n">
        <f aca="false">IF(P789&lt;=1000, -6.942*LN(P789)+107.59, -36.304*LN(P789)+310.72)</f>
        <v>-38.3722021489821</v>
      </c>
      <c r="BK789" s="0" t="e">
        <f aca="false">BF789^0.04*BG789^0.22*BH789^0.51*BI789^0.06*BJ789^0.17</f>
        <v>#NUM!</v>
      </c>
      <c r="BL789" s="0" t="e">
        <f aca="false">IF(BK789&gt;=90, "Very Good", IF(BK789&gt;=80, "Good", IF(BK789&gt;=70, "Slightly Good", IF(BK789&gt;=60, "Average", IF(BK789&gt;=50, "Slightly Poor", IF(BK789&gt;=40, "Poor", "Very Poor"))))))</f>
        <v>#NUM!</v>
      </c>
      <c r="BM789" s="0" t="n">
        <f aca="false">IF(P789&lt;=1000, -6.942*LN(P789)+107.59, IF(AND(P789&gt;1000, P789&lt;=5213),-36.304*LN(P789)+310.72, IF(P789&gt;5213, 10)))</f>
        <v>10</v>
      </c>
      <c r="BN789" s="0" t="n">
        <f aca="false">BF789^0.04*BG789^0.22*BH789^0.51*BI789^0.06*BM789^0.17</f>
        <v>58.488636963395</v>
      </c>
      <c r="BO789" s="0" t="str">
        <f aca="false">IF(BN789&gt;=90, "Very Good", IF(BN789&gt;=80, "Good", IF(BN789&gt;=70, "Slightly Good", IF(BN789&gt;=60, "Average", IF(BN789&gt;=50, "Slightly Poor", IF(BN789&gt;=40, "Poor", "Very Poor"))))))</f>
        <v>Slightly Poor</v>
      </c>
      <c r="BP789" s="0" t="n">
        <f aca="false">IF(AJ789&lt;=1000, -6.942*LN(AJ789)+107.59, IF(AND(AJ789&gt;1000, AJ789&lt;=5213),-36.304*LN(AJ789)+310.72, IF(AJ789&gt;5213, 10)))</f>
        <v>25.2519648515565</v>
      </c>
      <c r="BQ789" s="0" t="n">
        <f aca="false">BF789^0.04*BG789^0.22*BH789^0.51*BI789^0.06*BP789^0.17</f>
        <v>68.4639072044284</v>
      </c>
      <c r="BR789" s="0" t="str">
        <f aca="false">IF(BQ789&gt;=90, "Very Good", IF(BQ789&gt;=80, "Good", IF(BQ789&gt;=70, "Slightly Good", IF(BQ789&gt;=60, "Average", IF(BQ789&gt;=50, "Slightly Poor", IF(BQ789&gt;=40, "Poor", "Very Poor"))))))</f>
        <v>Average</v>
      </c>
      <c r="BT789" s="0" t="n">
        <f aca="false">9.81*LN(AH789)+30.6</f>
        <v>40.7005664825472</v>
      </c>
      <c r="BU789" s="0" t="str">
        <f aca="false">IF(BT789&lt;30, "Clean water", IF(AND(BT789&gt;=30, BT789&lt;40), "Hypolimia", IF(AND(BT789&gt;=40,BT789&lt;50), "Mesotrophic", IF(AND(BT789&gt;=50, BT789&lt;70), "Eutrophic", IF(BT789&gt;70,"Hypertrophic")))))</f>
        <v>Mesotrophic</v>
      </c>
      <c r="BW789" s="0" t="str">
        <f aca="false">IF(G789/H789&gt;=1, "PLS CHECK", "")</f>
        <v/>
      </c>
      <c r="BX789" s="0" t="str">
        <f aca="false">IF(AC789/J789&gt;=1, "PLS CHECK", "")</f>
        <v/>
      </c>
      <c r="BY789" s="0" t="str">
        <f aca="false">IF(AE789/J789&gt;=1, "PLS CHECK", "")</f>
        <v/>
      </c>
      <c r="BZ789" s="0" t="str">
        <f aca="false">IF(AD789/J789&gt;=1, "PLS CHECK", "")</f>
        <v/>
      </c>
      <c r="CA789" s="0" t="str">
        <f aca="false">IF(AF789/K789&gt;=1, "PLS CHECK", "")</f>
        <v/>
      </c>
      <c r="CB789" s="0" t="str">
        <f aca="false">IF(AG789/K789&gt;=1, "PLS CHECK", "")</f>
        <v/>
      </c>
    </row>
    <row r="790" customFormat="false" ht="12.5" hidden="false" customHeight="false" outlineLevel="0" collapsed="false">
      <c r="A790" s="0" t="n">
        <v>787</v>
      </c>
      <c r="B790" s="15" t="s">
        <v>91</v>
      </c>
      <c r="C790" s="16" t="s">
        <v>92</v>
      </c>
      <c r="D790" s="0" t="s">
        <v>168</v>
      </c>
      <c r="E790" s="0" t="n">
        <v>7.6</v>
      </c>
      <c r="F790" s="0" t="n">
        <v>11.9</v>
      </c>
      <c r="G790" s="0" t="n">
        <v>1.8</v>
      </c>
      <c r="H790" s="0" t="n">
        <v>3.2</v>
      </c>
      <c r="I790" s="0" t="n">
        <v>11.8</v>
      </c>
      <c r="J790" s="0" t="n">
        <v>4.223</v>
      </c>
      <c r="K790" s="0" t="n">
        <v>0.036</v>
      </c>
      <c r="L790" s="0" t="n">
        <v>1.6</v>
      </c>
      <c r="M790" s="0" t="n">
        <v>3.9</v>
      </c>
      <c r="N790" s="0" t="n">
        <v>0</v>
      </c>
      <c r="O790" s="0" t="n">
        <v>328</v>
      </c>
      <c r="P790" s="0" t="n">
        <v>3700</v>
      </c>
      <c r="AC790" s="0" t="n">
        <v>4.221</v>
      </c>
      <c r="AD790" s="0" t="n">
        <v>0.231</v>
      </c>
      <c r="AE790" s="0" t="n">
        <v>3.362</v>
      </c>
      <c r="AF790" s="0" t="n">
        <v>0.026</v>
      </c>
      <c r="AG790" s="0" t="n">
        <v>0.017</v>
      </c>
      <c r="AH790" s="37"/>
      <c r="AJ790" s="0" t="n">
        <v>100</v>
      </c>
      <c r="BF790" s="0" t="n">
        <f aca="false">IF(E790&lt;11,-3.6797*E790^2+48.115*E790-53.83,280.92*EXP(-0.2027*E790))</f>
        <v>99.304528</v>
      </c>
      <c r="BG790" s="0" t="n">
        <f aca="false">32.208*LN(F790)+21.438</f>
        <v>101.202348790984</v>
      </c>
      <c r="BH790" s="0" t="n">
        <f aca="false">IF(G790&lt;=2, -10*G790+100, 88.958*EXP(-0.0755*G790))</f>
        <v>82</v>
      </c>
      <c r="BI790" s="0" t="n">
        <f aca="false">IF(I790&lt;=100, 0.0053*(I790)^2-1.0332*I790+100.76, 122.82*EXP(-0.0092*I790))</f>
        <v>89.306212</v>
      </c>
      <c r="BJ790" s="0" t="n">
        <f aca="false">IF(P790&lt;=1000, -6.942*LN(P790)+107.59, -36.304*LN(P790)+310.72)</f>
        <v>12.4431376672524</v>
      </c>
      <c r="BK790" s="0" t="n">
        <f aca="false">BF790^0.04*BG790^0.22*BH790^0.51*BI790^0.06*BJ790^0.17</f>
        <v>63.1330456830391</v>
      </c>
      <c r="BL790" s="0" t="str">
        <f aca="false">IF(BK790&gt;=90, "Very Good", IF(BK790&gt;=80, "Good", IF(BK790&gt;=70, "Slightly Good", IF(BK790&gt;=60, "Average", IF(BK790&gt;=50, "Slightly Poor", IF(BK790&gt;=40, "Poor", "Very Poor"))))))</f>
        <v>Average</v>
      </c>
      <c r="BM790" s="0" t="n">
        <f aca="false">IF(P790&lt;=1000, -6.942*LN(P790)+107.59, IF(AND(P790&gt;1000, P790&lt;=5213),-36.304*LN(P790)+310.72, IF(P790&gt;5213, 10)))</f>
        <v>12.4431376672524</v>
      </c>
      <c r="BN790" s="0" t="n">
        <f aca="false">BF790^0.04*BG790^0.22*BH790^0.51*BI790^0.06*BM790^0.17</f>
        <v>63.1330456830391</v>
      </c>
      <c r="BO790" s="0" t="str">
        <f aca="false">IF(BN790&gt;=90, "Very Good", IF(BN790&gt;=80, "Good", IF(BN790&gt;=70, "Slightly Good", IF(BN790&gt;=60, "Average", IF(BN790&gt;=50, "Slightly Poor", IF(BN790&gt;=40, "Poor", "Very Poor"))))))</f>
        <v>Average</v>
      </c>
      <c r="BP790" s="0" t="n">
        <f aca="false">IF(AJ790&lt;=1000, -6.942*LN(AJ790)+107.59, IF(AND(AJ790&gt;1000, AJ790&lt;=5213),-36.304*LN(AJ790)+310.72, IF(AJ790&gt;5213, 10)))</f>
        <v>75.6209085688707</v>
      </c>
      <c r="BQ790" s="0" t="n">
        <f aca="false">BF790^0.04*BG790^0.22*BH790^0.51*BI790^0.06*BP790^0.17</f>
        <v>85.8000969611851</v>
      </c>
      <c r="BR790" s="0" t="str">
        <f aca="false">IF(BQ790&gt;=90, "Very Good", IF(BQ790&gt;=80, "Good", IF(BQ790&gt;=70, "Slightly Good", IF(BQ790&gt;=60, "Average", IF(BQ790&gt;=50, "Slightly Poor", IF(BQ790&gt;=40, "Poor", "Very Poor"))))))</f>
        <v>Good</v>
      </c>
      <c r="BT790" s="0" t="e">
        <f aca="false">9.81*LN(AH790)+30.6</f>
        <v>#VALUE!</v>
      </c>
      <c r="BU790" s="0" t="e">
        <f aca="false">IF(BT790&lt;30, "Clean water", IF(AND(BT790&gt;=30, BT790&lt;40), "Hypolimia", IF(AND(BT790&gt;=40,BT790&lt;50), "Mesotrophic", IF(AND(BT790&gt;=50, BT790&lt;70), "Eutrophic", IF(BT790&gt;70,"Hypertrophic")))))</f>
        <v>#VALUE!</v>
      </c>
      <c r="BW790" s="0" t="str">
        <f aca="false">IF(G790/H790&gt;=1, "PLS CHECK", "")</f>
        <v/>
      </c>
      <c r="BX790" s="0" t="str">
        <f aca="false">IF(AC790/J790&gt;=1, "PLS CHECK", "")</f>
        <v/>
      </c>
      <c r="BY790" s="0" t="str">
        <f aca="false">IF(AE790/J790&gt;=1, "PLS CHECK", "")</f>
        <v/>
      </c>
      <c r="BZ790" s="0" t="str">
        <f aca="false">IF(AD790/J790&gt;=1, "PLS CHECK", "")</f>
        <v/>
      </c>
      <c r="CA790" s="0" t="str">
        <f aca="false">IF(AF790/K790&gt;=1, "PLS CHECK", "")</f>
        <v/>
      </c>
      <c r="CB790" s="0" t="str">
        <f aca="false">IF(AG790/K790&gt;=1, "PLS CHECK", "")</f>
        <v/>
      </c>
    </row>
    <row r="791" customFormat="false" ht="12.5" hidden="false" customHeight="false" outlineLevel="0" collapsed="false">
      <c r="A791" s="0" t="n">
        <v>788</v>
      </c>
      <c r="B791" s="15" t="s">
        <v>137</v>
      </c>
      <c r="C791" s="16" t="s">
        <v>138</v>
      </c>
      <c r="D791" s="0" t="s">
        <v>168</v>
      </c>
      <c r="E791" s="0" t="n">
        <v>8</v>
      </c>
      <c r="F791" s="0" t="n">
        <v>8.9</v>
      </c>
      <c r="G791" s="0" t="n">
        <v>3.8</v>
      </c>
      <c r="H791" s="37"/>
      <c r="I791" s="0" t="n">
        <v>6.2</v>
      </c>
      <c r="J791" s="37"/>
      <c r="K791" s="0" t="n">
        <v>0.083</v>
      </c>
      <c r="L791" s="37"/>
      <c r="M791" s="0" t="n">
        <v>5.9</v>
      </c>
      <c r="O791" s="0" t="n">
        <v>605</v>
      </c>
      <c r="BD791" s="0" t="n">
        <v>3.891</v>
      </c>
      <c r="BF791" s="0" t="n">
        <f aca="false">IF(E791&lt;11,-3.6797*E791^2+48.115*E791-53.83,280.92*EXP(-0.2027*E791))</f>
        <v>95.5892</v>
      </c>
      <c r="BG791" s="0" t="n">
        <f aca="false">32.208*LN(F791)+21.438</f>
        <v>91.8463395211805</v>
      </c>
      <c r="BH791" s="0" t="n">
        <f aca="false">IF(G791&lt;=2, -10*G791+100, 88.958*EXP(-0.0755*G791))</f>
        <v>66.7706991099565</v>
      </c>
      <c r="BI791" s="0" t="n">
        <f aca="false">IF(I791&lt;=100, 0.0053*(I791)^2-1.0332*I791+100.76, 122.82*EXP(-0.0092*I791))</f>
        <v>94.557892</v>
      </c>
      <c r="BJ791" s="0" t="e">
        <f aca="false">IF(P791&lt;=1000, -6.942*LN(P791)+107.59, -36.304*LN(P791)+310.72)</f>
        <v>#VALUE!</v>
      </c>
      <c r="BK791" s="0" t="e">
        <f aca="false">BF791^0.04*BG791^0.22*BH791^0.51*BI791^0.06*BJ791^0.17</f>
        <v>#VALUE!</v>
      </c>
      <c r="BL791" s="0" t="e">
        <f aca="false">IF(BK791&gt;=90, "Very Good", IF(BK791&gt;=80, "Good", IF(BK791&gt;=70, "Slightly Good", IF(BK791&gt;=60, "Average", IF(BK791&gt;=50, "Slightly Poor", IF(BK791&gt;=40, "Poor", "Very Poor"))))))</f>
        <v>#VALUE!</v>
      </c>
      <c r="BM791" s="0" t="e">
        <f aca="false">IF(P791&lt;=1000, -6.942*LN(P791)+107.59, IF(AND(P791&gt;1000, P791&lt;=5213),-36.304*LN(P791)+310.72, IF(P791&gt;5213, 10)))</f>
        <v>#VALUE!</v>
      </c>
      <c r="BN791" s="0" t="e">
        <f aca="false">BF791^0.04*BG791^0.22*BH791^0.51*BI791^0.06*BM791^0.17</f>
        <v>#VALUE!</v>
      </c>
      <c r="BO791" s="0" t="e">
        <f aca="false">IF(BN791&gt;=90, "Very Good", IF(BN791&gt;=80, "Good", IF(BN791&gt;=70, "Slightly Good", IF(BN791&gt;=60, "Average", IF(BN791&gt;=50, "Slightly Poor", IF(BN791&gt;=40, "Poor", "Very Poor"))))))</f>
        <v>#VALUE!</v>
      </c>
      <c r="BP791" s="0" t="e">
        <f aca="false">IF(AJ791&lt;=1000, -6.942*LN(AJ791)+107.59, IF(AND(AJ791&gt;1000, AJ791&lt;=5213),-36.304*LN(AJ791)+310.72, IF(AJ791&gt;5213, 10)))</f>
        <v>#VALUE!</v>
      </c>
      <c r="BQ791" s="0" t="e">
        <f aca="false">BF791^0.04*BG791^0.22*BH791^0.51*BI791^0.06*BP791^0.17</f>
        <v>#VALUE!</v>
      </c>
      <c r="BR791" s="0" t="e">
        <f aca="false">IF(BQ791&gt;=90, "Very Good", IF(BQ791&gt;=80, "Good", IF(BQ791&gt;=70, "Slightly Good", IF(BQ791&gt;=60, "Average", IF(BQ791&gt;=50, "Slightly Poor", IF(BQ791&gt;=40, "Poor", "Very Poor"))))))</f>
        <v>#VALUE!</v>
      </c>
      <c r="BT791" s="0" t="e">
        <f aca="false">9.81*LN(AH791)+30.6</f>
        <v>#VALUE!</v>
      </c>
      <c r="BU791" s="0" t="e">
        <f aca="false">IF(BT791&lt;30, "Clean water", IF(AND(BT791&gt;=30, BT791&lt;40), "Hypolimia", IF(AND(BT791&gt;=40,BT791&lt;50), "Mesotrophic", IF(AND(BT791&gt;=50, BT791&lt;70), "Eutrophic", IF(BT791&gt;70,"Hypertrophic")))))</f>
        <v>#VALUE!</v>
      </c>
      <c r="BW791" s="0" t="e">
        <f aca="false">IF(G791/H791&gt;=1, "PLS CHECK", "")</f>
        <v>#DIV/0!</v>
      </c>
      <c r="BX791" s="0" t="e">
        <f aca="false">IF(AC791/J791&gt;=1, "PLS CHECK", "")</f>
        <v>#DIV/0!</v>
      </c>
      <c r="BY791" s="0" t="e">
        <f aca="false">IF(AE791/J791&gt;=1, "PLS CHECK", "")</f>
        <v>#DIV/0!</v>
      </c>
      <c r="BZ791" s="0" t="e">
        <f aca="false">IF(AD791/J791&gt;=1, "PLS CHECK", "")</f>
        <v>#DIV/0!</v>
      </c>
      <c r="CA791" s="0" t="str">
        <f aca="false">IF(AF791/K791&gt;=1, "PLS CHECK", "")</f>
        <v/>
      </c>
      <c r="CB791" s="0" t="str">
        <f aca="false">IF(AG791/K791&gt;=1, "PLS CHECK", "")</f>
        <v/>
      </c>
    </row>
    <row r="792" customFormat="false" ht="12.5" hidden="false" customHeight="false" outlineLevel="0" collapsed="false">
      <c r="A792" s="0" t="n">
        <v>789</v>
      </c>
      <c r="B792" s="15" t="s">
        <v>93</v>
      </c>
      <c r="C792" s="16" t="s">
        <v>94</v>
      </c>
      <c r="D792" s="0" t="s">
        <v>168</v>
      </c>
      <c r="E792" s="0" t="n">
        <v>7.9</v>
      </c>
      <c r="F792" s="0" t="n">
        <v>12.7</v>
      </c>
      <c r="G792" s="0" t="n">
        <v>2.8</v>
      </c>
      <c r="H792" s="37"/>
      <c r="I792" s="0" t="n">
        <v>3.3</v>
      </c>
      <c r="J792" s="37"/>
      <c r="K792" s="0" t="n">
        <v>0.09</v>
      </c>
      <c r="L792" s="37"/>
      <c r="M792" s="0" t="n">
        <v>2.1</v>
      </c>
      <c r="N792" s="0" t="n">
        <v>0</v>
      </c>
      <c r="O792" s="37"/>
      <c r="P792" s="0" t="n">
        <v>4800</v>
      </c>
      <c r="AC792" s="37"/>
      <c r="AD792" s="37"/>
      <c r="AE792" s="0" t="n">
        <v>5.268</v>
      </c>
      <c r="AF792" s="0" t="n">
        <v>0.045</v>
      </c>
      <c r="AG792" s="0" t="n">
        <v>0.014</v>
      </c>
      <c r="AH792" s="0" t="n">
        <v>3.1</v>
      </c>
      <c r="AJ792" s="0" t="n">
        <v>3100</v>
      </c>
      <c r="BD792" s="0" t="n">
        <v>2.256</v>
      </c>
      <c r="BF792" s="0" t="n">
        <f aca="false">IF(E792&lt;11,-3.6797*E792^2+48.115*E792-53.83,280.92*EXP(-0.2027*E792))</f>
        <v>96.6284230000001</v>
      </c>
      <c r="BG792" s="0" t="n">
        <f aca="false">32.208*LN(F792)+21.438</f>
        <v>103.297917005506</v>
      </c>
      <c r="BH792" s="0" t="n">
        <f aca="false">IF(G792&lt;=2, -10*G792+100, 88.958*EXP(-0.0755*G792))</f>
        <v>72.0070728511501</v>
      </c>
      <c r="BI792" s="0" t="n">
        <f aca="false">IF(I792&lt;=100, 0.0053*(I792)^2-1.0332*I792+100.76, 122.82*EXP(-0.0092*I792))</f>
        <v>97.408157</v>
      </c>
      <c r="BJ792" s="0" t="n">
        <f aca="false">IF(P792&lt;=1000, -6.942*LN(P792)+107.59, -36.304*LN(P792)+310.72)</f>
        <v>2.99382006788824</v>
      </c>
      <c r="BK792" s="0" t="n">
        <f aca="false">BF792^0.04*BG792^0.22*BH792^0.51*BI792^0.06*BJ792^0.17</f>
        <v>46.7777962100898</v>
      </c>
      <c r="BL792" s="0" t="str">
        <f aca="false">IF(BK792&gt;=90, "Very Good", IF(BK792&gt;=80, "Good", IF(BK792&gt;=70, "Slightly Good", IF(BK792&gt;=60, "Average", IF(BK792&gt;=50, "Slightly Poor", IF(BK792&gt;=40, "Poor", "Very Poor"))))))</f>
        <v>Poor</v>
      </c>
      <c r="BM792" s="0" t="n">
        <f aca="false">IF(P792&lt;=1000, -6.942*LN(P792)+107.59, IF(AND(P792&gt;1000, P792&lt;=5213),-36.304*LN(P792)+310.72, IF(P792&gt;5213, 10)))</f>
        <v>2.99382006788824</v>
      </c>
      <c r="BN792" s="0" t="n">
        <f aca="false">BF792^0.04*BG792^0.22*BH792^0.51*BI792^0.06*BM792^0.17</f>
        <v>46.7777962100898</v>
      </c>
      <c r="BO792" s="0" t="str">
        <f aca="false">IF(BN792&gt;=90, "Very Good", IF(BN792&gt;=80, "Good", IF(BN792&gt;=70, "Slightly Good", IF(BN792&gt;=60, "Average", IF(BN792&gt;=50, "Slightly Poor", IF(BN792&gt;=40, "Poor", "Very Poor"))))))</f>
        <v>Poor</v>
      </c>
      <c r="BP792" s="0" t="n">
        <f aca="false">IF(AJ792&lt;=1000, -6.942*LN(AJ792)+107.59, IF(AND(AJ792&gt;1000, AJ792&lt;=5213),-36.304*LN(AJ792)+310.72, IF(AJ792&gt;5213, 10)))</f>
        <v>18.8664300962596</v>
      </c>
      <c r="BQ792" s="0" t="n">
        <f aca="false">BF792^0.04*BG792^0.22*BH792^0.51*BI792^0.06*BP792^0.17</f>
        <v>63.9659189692252</v>
      </c>
      <c r="BR792" s="0" t="str">
        <f aca="false">IF(BQ792&gt;=90, "Very Good", IF(BQ792&gt;=80, "Good", IF(BQ792&gt;=70, "Slightly Good", IF(BQ792&gt;=60, "Average", IF(BQ792&gt;=50, "Slightly Poor", IF(BQ792&gt;=40, "Poor", "Very Poor"))))))</f>
        <v>Average</v>
      </c>
      <c r="BT792" s="0" t="n">
        <f aca="false">9.81*LN(AH792)+30.6</f>
        <v>41.6990547137277</v>
      </c>
      <c r="BU792" s="0" t="str">
        <f aca="false">IF(BT792&lt;30, "Clean water", IF(AND(BT792&gt;=30, BT792&lt;40), "Hypolimia", IF(AND(BT792&gt;=40,BT792&lt;50), "Mesotrophic", IF(AND(BT792&gt;=50, BT792&lt;70), "Eutrophic", IF(BT792&gt;70,"Hypertrophic")))))</f>
        <v>Mesotrophic</v>
      </c>
      <c r="BW792" s="0" t="e">
        <f aca="false">IF(G792/H792&gt;=1, "PLS CHECK", "")</f>
        <v>#DIV/0!</v>
      </c>
      <c r="BX792" s="0" t="e">
        <f aca="false">IF(AC792/J792&gt;=1, "PLS CHECK", "")</f>
        <v>#DIV/0!</v>
      </c>
      <c r="BY792" s="0" t="e">
        <f aca="false">IF(AE792/J792&gt;=1, "PLS CHECK", "")</f>
        <v>#DIV/0!</v>
      </c>
      <c r="BZ792" s="0" t="e">
        <f aca="false">IF(AD792/J792&gt;=1, "PLS CHECK", "")</f>
        <v>#DIV/0!</v>
      </c>
      <c r="CA792" s="0" t="str">
        <f aca="false">IF(AF792/K792&gt;=1, "PLS CHECK", "")</f>
        <v/>
      </c>
      <c r="CB792" s="0" t="str">
        <f aca="false">IF(AG792/K792&gt;=1, "PLS CHECK", "")</f>
        <v/>
      </c>
    </row>
    <row r="793" customFormat="false" ht="12.5" hidden="false" customHeight="false" outlineLevel="0" collapsed="false">
      <c r="A793" s="0" t="n">
        <v>790</v>
      </c>
      <c r="B793" s="15" t="s">
        <v>95</v>
      </c>
      <c r="C793" s="16" t="s">
        <v>96</v>
      </c>
      <c r="D793" s="0" t="s">
        <v>168</v>
      </c>
      <c r="E793" s="0" t="n">
        <v>7.7</v>
      </c>
      <c r="F793" s="0" t="n">
        <v>12</v>
      </c>
      <c r="G793" s="0" t="n">
        <v>2.2</v>
      </c>
      <c r="H793" s="0" t="n">
        <v>6.3</v>
      </c>
      <c r="I793" s="0" t="n">
        <v>4.4</v>
      </c>
      <c r="J793" s="37"/>
      <c r="K793" s="0" t="n">
        <v>0.066</v>
      </c>
      <c r="L793" s="37"/>
      <c r="M793" s="0" t="n">
        <v>3</v>
      </c>
      <c r="N793" s="0" t="n">
        <v>0</v>
      </c>
      <c r="O793" s="0" t="n">
        <v>710</v>
      </c>
      <c r="P793" s="0" t="n">
        <v>12000</v>
      </c>
      <c r="AC793" s="37"/>
      <c r="AD793" s="37"/>
      <c r="AE793" s="0" t="n">
        <v>4.574</v>
      </c>
      <c r="AF793" s="0" t="n">
        <v>0.041</v>
      </c>
      <c r="AG793" s="0" t="n">
        <v>0.016</v>
      </c>
      <c r="AH793" s="0" t="n">
        <v>1.9</v>
      </c>
      <c r="AJ793" s="0" t="n">
        <v>700</v>
      </c>
      <c r="BF793" s="0" t="n">
        <f aca="false">IF(E793&lt;11,-3.6797*E793^2+48.115*E793-53.83,280.92*EXP(-0.2027*E793))</f>
        <v>98.486087</v>
      </c>
      <c r="BG793" s="0" t="n">
        <f aca="false">32.208*LN(F793)+21.438</f>
        <v>101.471873376372</v>
      </c>
      <c r="BH793" s="0" t="n">
        <f aca="false">IF(G793&lt;=2, -10*G793+100, 88.958*EXP(-0.0755*G793))</f>
        <v>75.3440041238757</v>
      </c>
      <c r="BI793" s="0" t="n">
        <f aca="false">IF(I793&lt;=100, 0.0053*(I793)^2-1.0332*I793+100.76, 122.82*EXP(-0.0092*I793))</f>
        <v>96.316528</v>
      </c>
      <c r="BJ793" s="0" t="n">
        <f aca="false">IF(P793&lt;=1000, -6.942*LN(P793)+107.59, -36.304*LN(P793)+310.72)</f>
        <v>-30.271198662071</v>
      </c>
      <c r="BK793" s="0" t="e">
        <f aca="false">BF793^0.04*BG793^0.22*BH793^0.51*BI793^0.06*BJ793^0.17</f>
        <v>#NUM!</v>
      </c>
      <c r="BL793" s="0" t="e">
        <f aca="false">IF(BK793&gt;=90, "Very Good", IF(BK793&gt;=80, "Good", IF(BK793&gt;=70, "Slightly Good", IF(BK793&gt;=60, "Average", IF(BK793&gt;=50, "Slightly Poor", IF(BK793&gt;=40, "Poor", "Very Poor"))))))</f>
        <v>#NUM!</v>
      </c>
      <c r="BM793" s="0" t="n">
        <f aca="false">IF(P793&lt;=1000, -6.942*LN(P793)+107.59, IF(AND(P793&gt;1000, P793&lt;=5213),-36.304*LN(P793)+310.72, IF(P793&gt;5213, 10)))</f>
        <v>10</v>
      </c>
      <c r="BN793" s="0" t="n">
        <f aca="false">BF793^0.04*BG793^0.22*BH793^0.51*BI793^0.06*BM793^0.17</f>
        <v>58.5393544768442</v>
      </c>
      <c r="BO793" s="0" t="str">
        <f aca="false">IF(BN793&gt;=90, "Very Good", IF(BN793&gt;=80, "Good", IF(BN793&gt;=70, "Slightly Good", IF(BN793&gt;=60, "Average", IF(BN793&gt;=50, "Slightly Poor", IF(BN793&gt;=40, "Poor", "Very Poor"))))))</f>
        <v>Slightly Poor</v>
      </c>
      <c r="BP793" s="0" t="n">
        <f aca="false">IF(AJ793&lt;=1000, -6.942*LN(AJ793)+107.59, IF(AND(AJ793&gt;1000, AJ793&lt;=5213),-36.304*LN(AJ793)+310.72, IF(AJ793&gt;5213, 10)))</f>
        <v>62.1124003141287</v>
      </c>
      <c r="BQ793" s="0" t="n">
        <f aca="false">BF793^0.04*BG793^0.22*BH793^0.51*BI793^0.06*BP793^0.17</f>
        <v>79.8524493987384</v>
      </c>
      <c r="BR793" s="0" t="str">
        <f aca="false">IF(BQ793&gt;=90, "Very Good", IF(BQ793&gt;=80, "Good", IF(BQ793&gt;=70, "Slightly Good", IF(BQ793&gt;=60, "Average", IF(BQ793&gt;=50, "Slightly Poor", IF(BQ793&gt;=40, "Poor", "Very Poor"))))))</f>
        <v>Slightly Good</v>
      </c>
      <c r="BT793" s="0" t="n">
        <f aca="false">9.81*LN(AH793)+30.6</f>
        <v>36.8965866233512</v>
      </c>
      <c r="BU793" s="0" t="str">
        <f aca="false">IF(BT793&lt;30, "Clean water", IF(AND(BT793&gt;=30, BT793&lt;40), "Hypolimia", IF(AND(BT793&gt;=40,BT793&lt;50), "Mesotrophic", IF(AND(BT793&gt;=50, BT793&lt;70), "Eutrophic", IF(BT793&gt;70,"Hypertrophic")))))</f>
        <v>Hypolimia</v>
      </c>
      <c r="BW793" s="0" t="str">
        <f aca="false">IF(G793/H793&gt;=1, "PLS CHECK", "")</f>
        <v/>
      </c>
      <c r="BX793" s="0" t="e">
        <f aca="false">IF(AC793/J793&gt;=1, "PLS CHECK", "")</f>
        <v>#DIV/0!</v>
      </c>
      <c r="BY793" s="0" t="e">
        <f aca="false">IF(AE793/J793&gt;=1, "PLS CHECK", "")</f>
        <v>#DIV/0!</v>
      </c>
      <c r="BZ793" s="0" t="e">
        <f aca="false">IF(AD793/J793&gt;=1, "PLS CHECK", "")</f>
        <v>#DIV/0!</v>
      </c>
      <c r="CA793" s="0" t="str">
        <f aca="false">IF(AF793/K793&gt;=1, "PLS CHECK", "")</f>
        <v/>
      </c>
      <c r="CB793" s="0" t="str">
        <f aca="false">IF(AG793/K793&gt;=1, "PLS CHECK", "")</f>
        <v/>
      </c>
    </row>
    <row r="794" customFormat="false" ht="12.5" hidden="false" customHeight="false" outlineLevel="0" collapsed="false">
      <c r="A794" s="0" t="n">
        <v>791</v>
      </c>
      <c r="B794" s="15" t="s">
        <v>97</v>
      </c>
      <c r="C794" s="16" t="s">
        <v>98</v>
      </c>
      <c r="D794" s="0" t="s">
        <v>168</v>
      </c>
      <c r="E794" s="0" t="n">
        <v>8.2</v>
      </c>
      <c r="F794" s="37"/>
      <c r="G794" s="0" t="n">
        <v>0.7</v>
      </c>
      <c r="H794" s="0" t="n">
        <v>3.5</v>
      </c>
      <c r="I794" s="37"/>
      <c r="J794" s="0" t="n">
        <v>3.003</v>
      </c>
      <c r="K794" s="0" t="n">
        <v>0.033</v>
      </c>
      <c r="L794" s="0" t="n">
        <v>1.7</v>
      </c>
      <c r="M794" s="0" t="n">
        <v>3.9</v>
      </c>
      <c r="N794" s="0" t="n">
        <v>0</v>
      </c>
      <c r="O794" s="0" t="n">
        <v>254</v>
      </c>
      <c r="P794" s="0" t="n">
        <v>40000</v>
      </c>
      <c r="AC794" s="0" t="n">
        <v>2.959</v>
      </c>
      <c r="AD794" s="0" t="n">
        <v>0.087</v>
      </c>
      <c r="AE794" s="0" t="n">
        <v>2.496</v>
      </c>
      <c r="AF794" s="0" t="n">
        <v>0.029</v>
      </c>
      <c r="AG794" s="0" t="n">
        <v>0.009</v>
      </c>
      <c r="AH794" s="0" t="n">
        <v>6.8</v>
      </c>
      <c r="AJ794" s="0" t="n">
        <v>1000</v>
      </c>
      <c r="BF794" s="0" t="n">
        <f aca="false">IF(E794&lt;11,-3.6797*E794^2+48.115*E794-53.83,280.92*EXP(-0.2027*E794))</f>
        <v>93.289972</v>
      </c>
      <c r="BG794" s="0" t="e">
        <f aca="false">32.208*LN(F794)+21.438</f>
        <v>#VALUE!</v>
      </c>
      <c r="BH794" s="0" t="n">
        <f aca="false">IF(G794&lt;=2, -10*G794+100, 88.958*EXP(-0.0755*G794))</f>
        <v>93</v>
      </c>
      <c r="BI794" s="0" t="n">
        <f aca="false">IF(I794&lt;=100, 0.0053*(I794)^2-1.0332*I794+100.76, 122.82*EXP(-0.0092*I794))</f>
        <v>100.76</v>
      </c>
      <c r="BJ794" s="0" t="n">
        <f aca="false">IF(P794&lt;=1000, -6.942*LN(P794)+107.59, -36.304*LN(P794)+310.72)</f>
        <v>-73.9802273503198</v>
      </c>
      <c r="BK794" s="0" t="e">
        <f aca="false">BF794^0.04*BG794^0.22*BH794^0.51*BI794^0.06*BJ794^0.17</f>
        <v>#VALUE!</v>
      </c>
      <c r="BL794" s="0" t="e">
        <f aca="false">IF(BK794&gt;=90, "Very Good", IF(BK794&gt;=80, "Good", IF(BK794&gt;=70, "Slightly Good", IF(BK794&gt;=60, "Average", IF(BK794&gt;=50, "Slightly Poor", IF(BK794&gt;=40, "Poor", "Very Poor"))))))</f>
        <v>#VALUE!</v>
      </c>
      <c r="BM794" s="0" t="n">
        <f aca="false">IF(P794&lt;=1000, -6.942*LN(P794)+107.59, IF(AND(P794&gt;1000, P794&lt;=5213),-36.304*LN(P794)+310.72, IF(P794&gt;5213, 10)))</f>
        <v>10</v>
      </c>
      <c r="BN794" s="0" t="e">
        <f aca="false">BF794^0.04*BG794^0.22*BH794^0.51*BI794^0.06*BM794^0.17</f>
        <v>#VALUE!</v>
      </c>
      <c r="BO794" s="0" t="e">
        <f aca="false">IF(BN794&gt;=90, "Very Good", IF(BN794&gt;=80, "Good", IF(BN794&gt;=70, "Slightly Good", IF(BN794&gt;=60, "Average", IF(BN794&gt;=50, "Slightly Poor", IF(BN794&gt;=40, "Poor", "Very Poor"))))))</f>
        <v>#VALUE!</v>
      </c>
      <c r="BP794" s="0" t="n">
        <f aca="false">IF(AJ794&lt;=1000, -6.942*LN(AJ794)+107.59, IF(AND(AJ794&gt;1000, AJ794&lt;=5213),-36.304*LN(AJ794)+310.72, IF(AJ794&gt;5213, 10)))</f>
        <v>59.636362853306</v>
      </c>
      <c r="BQ794" s="0" t="e">
        <f aca="false">BF794^0.04*BG794^0.22*BH794^0.51*BI794^0.06*BP794^0.17</f>
        <v>#VALUE!</v>
      </c>
      <c r="BR794" s="0" t="e">
        <f aca="false">IF(BQ794&gt;=90, "Very Good", IF(BQ794&gt;=80, "Good", IF(BQ794&gt;=70, "Slightly Good", IF(BQ794&gt;=60, "Average", IF(BQ794&gt;=50, "Slightly Poor", IF(BQ794&gt;=40, "Poor", "Very Poor"))))))</f>
        <v>#VALUE!</v>
      </c>
      <c r="BT794" s="0" t="n">
        <f aca="false">9.81*LN(AH794)+30.6</f>
        <v>49.405010825506</v>
      </c>
      <c r="BU794" s="0" t="str">
        <f aca="false">IF(BT794&lt;30, "Clean water", IF(AND(BT794&gt;=30, BT794&lt;40), "Hypolimia", IF(AND(BT794&gt;=40,BT794&lt;50), "Mesotrophic", IF(AND(BT794&gt;=50, BT794&lt;70), "Eutrophic", IF(BT794&gt;70,"Hypertrophic")))))</f>
        <v>Mesotrophic</v>
      </c>
      <c r="BW794" s="0" t="str">
        <f aca="false">IF(G794/H794&gt;=1, "PLS CHECK", "")</f>
        <v/>
      </c>
      <c r="BX794" s="0" t="str">
        <f aca="false">IF(AC794/J794&gt;=1, "PLS CHECK", "")</f>
        <v/>
      </c>
      <c r="BY794" s="0" t="str">
        <f aca="false">IF(AE794/J794&gt;=1, "PLS CHECK", "")</f>
        <v/>
      </c>
      <c r="BZ794" s="0" t="str">
        <f aca="false">IF(AD794/J794&gt;=1, "PLS CHECK", "")</f>
        <v/>
      </c>
      <c r="CA794" s="0" t="str">
        <f aca="false">IF(AF794/K794&gt;=1, "PLS CHECK", "")</f>
        <v/>
      </c>
      <c r="CB794" s="0" t="str">
        <f aca="false">IF(AG794/K794&gt;=1, "PLS CHECK", "")</f>
        <v/>
      </c>
    </row>
    <row r="795" customFormat="false" ht="12.5" hidden="false" customHeight="false" outlineLevel="0" collapsed="false">
      <c r="A795" s="0" t="n">
        <v>792</v>
      </c>
      <c r="B795" s="15" t="s">
        <v>99</v>
      </c>
      <c r="C795" s="16" t="s">
        <v>100</v>
      </c>
      <c r="D795" s="0" t="s">
        <v>168</v>
      </c>
      <c r="E795" s="0" t="n">
        <v>7.9</v>
      </c>
      <c r="F795" s="37"/>
      <c r="G795" s="0" t="n">
        <v>1.8</v>
      </c>
      <c r="H795" s="0" t="n">
        <v>3.9</v>
      </c>
      <c r="I795" s="0" t="n">
        <v>1.8</v>
      </c>
      <c r="J795" s="0" t="n">
        <v>7.14</v>
      </c>
      <c r="K795" s="0" t="n">
        <v>0.049</v>
      </c>
      <c r="L795" s="0" t="n">
        <v>2.4</v>
      </c>
      <c r="M795" s="0" t="n">
        <v>0.6</v>
      </c>
      <c r="N795" s="0" t="n">
        <v>0</v>
      </c>
      <c r="O795" s="0" t="n">
        <v>544</v>
      </c>
      <c r="P795" s="0" t="n">
        <v>3600</v>
      </c>
      <c r="AC795" s="0" t="n">
        <v>7.132</v>
      </c>
      <c r="AD795" s="0" t="n">
        <v>1.055</v>
      </c>
      <c r="AE795" s="0" t="n">
        <v>5.318</v>
      </c>
      <c r="AF795" s="0" t="n">
        <v>0.04</v>
      </c>
      <c r="AG795" s="0" t="n">
        <v>0.028</v>
      </c>
      <c r="AH795" s="0" t="n">
        <v>7.2</v>
      </c>
      <c r="AJ795" s="0" t="n">
        <v>390</v>
      </c>
      <c r="BF795" s="0" t="n">
        <f aca="false">IF(E795&lt;11,-3.6797*E795^2+48.115*E795-53.83,280.92*EXP(-0.2027*E795))</f>
        <v>96.6284230000001</v>
      </c>
      <c r="BG795" s="0" t="e">
        <f aca="false">32.208*LN(F795)+21.438</f>
        <v>#VALUE!</v>
      </c>
      <c r="BH795" s="0" t="n">
        <f aca="false">IF(G795&lt;=2, -10*G795+100, 88.958*EXP(-0.0755*G795))</f>
        <v>82</v>
      </c>
      <c r="BI795" s="0" t="n">
        <f aca="false">IF(I795&lt;=100, 0.0053*(I795)^2-1.0332*I795+100.76, 122.82*EXP(-0.0092*I795))</f>
        <v>98.917412</v>
      </c>
      <c r="BJ795" s="0" t="n">
        <f aca="false">IF(P795&lt;=1000, -6.942*LN(P795)+107.59, -36.304*LN(P795)+310.72)</f>
        <v>13.4378300261777</v>
      </c>
      <c r="BK795" s="0" t="e">
        <f aca="false">BF795^0.04*BG795^0.22*BH795^0.51*BI795^0.06*BJ795^0.17</f>
        <v>#VALUE!</v>
      </c>
      <c r="BL795" s="0" t="e">
        <f aca="false">IF(BK795&gt;=90, "Very Good", IF(BK795&gt;=80, "Good", IF(BK795&gt;=70, "Slightly Good", IF(BK795&gt;=60, "Average", IF(BK795&gt;=50, "Slightly Poor", IF(BK795&gt;=40, "Poor", "Very Poor"))))))</f>
        <v>#VALUE!</v>
      </c>
      <c r="BM795" s="0" t="n">
        <f aca="false">IF(P795&lt;=1000, -6.942*LN(P795)+107.59, IF(AND(P795&gt;1000, P795&lt;=5213),-36.304*LN(P795)+310.72, IF(P795&gt;5213, 10)))</f>
        <v>13.4378300261777</v>
      </c>
      <c r="BN795" s="0" t="e">
        <f aca="false">BF795^0.04*BG795^0.22*BH795^0.51*BI795^0.06*BM795^0.17</f>
        <v>#VALUE!</v>
      </c>
      <c r="BO795" s="0" t="e">
        <f aca="false">IF(BN795&gt;=90, "Very Good", IF(BN795&gt;=80, "Good", IF(BN795&gt;=70, "Slightly Good", IF(BN795&gt;=60, "Average", IF(BN795&gt;=50, "Slightly Poor", IF(BN795&gt;=40, "Poor", "Very Poor"))))))</f>
        <v>#VALUE!</v>
      </c>
      <c r="BP795" s="0" t="n">
        <f aca="false">IF(AJ795&lt;=1000, -6.942*LN(AJ795)+107.59, IF(AND(AJ795&gt;1000, AJ795&lt;=5213),-36.304*LN(AJ795)+310.72, IF(AJ795&gt;5213, 10)))</f>
        <v>66.1730093370033</v>
      </c>
      <c r="BQ795" s="0" t="e">
        <f aca="false">BF795^0.04*BG795^0.22*BH795^0.51*BI795^0.06*BP795^0.17</f>
        <v>#VALUE!</v>
      </c>
      <c r="BR795" s="0" t="e">
        <f aca="false">IF(BQ795&gt;=90, "Very Good", IF(BQ795&gt;=80, "Good", IF(BQ795&gt;=70, "Slightly Good", IF(BQ795&gt;=60, "Average", IF(BQ795&gt;=50, "Slightly Poor", IF(BQ795&gt;=40, "Poor", "Very Poor"))))))</f>
        <v>#VALUE!</v>
      </c>
      <c r="BT795" s="0" t="n">
        <f aca="false">9.81*LN(AH795)+30.6</f>
        <v>49.9657348652759</v>
      </c>
      <c r="BU795" s="0" t="str">
        <f aca="false">IF(BT795&lt;30, "Clean water", IF(AND(BT795&gt;=30, BT795&lt;40), "Hypolimia", IF(AND(BT795&gt;=40,BT795&lt;50), "Mesotrophic", IF(AND(BT795&gt;=50, BT795&lt;70), "Eutrophic", IF(BT795&gt;70,"Hypertrophic")))))</f>
        <v>Mesotrophic</v>
      </c>
      <c r="BW795" s="0" t="str">
        <f aca="false">IF(G795/H795&gt;=1, "PLS CHECK", "")</f>
        <v/>
      </c>
      <c r="BX795" s="0" t="str">
        <f aca="false">IF(AC795/J795&gt;=1, "PLS CHECK", "")</f>
        <v/>
      </c>
      <c r="BY795" s="0" t="str">
        <f aca="false">IF(AE795/J795&gt;=1, "PLS CHECK", "")</f>
        <v/>
      </c>
      <c r="BZ795" s="0" t="str">
        <f aca="false">IF(AD795/J795&gt;=1, "PLS CHECK", "")</f>
        <v/>
      </c>
      <c r="CA795" s="0" t="str">
        <f aca="false">IF(AF795/K795&gt;=1, "PLS CHECK", "")</f>
        <v/>
      </c>
      <c r="CB795" s="0" t="str">
        <f aca="false">IF(AG795/K795&gt;=1, "PLS CHECK", "")</f>
        <v/>
      </c>
    </row>
    <row r="796" customFormat="false" ht="12.5" hidden="false" customHeight="false" outlineLevel="0" collapsed="false">
      <c r="A796" s="0" t="n">
        <v>793</v>
      </c>
      <c r="B796" s="15" t="s">
        <v>99</v>
      </c>
      <c r="C796" s="16" t="s">
        <v>100</v>
      </c>
      <c r="D796" s="0" t="s">
        <v>168</v>
      </c>
      <c r="E796" s="0" t="n">
        <v>7.6</v>
      </c>
      <c r="F796" s="0" t="n">
        <v>8.7</v>
      </c>
      <c r="G796" s="0" t="n">
        <v>2.4</v>
      </c>
      <c r="H796" s="0" t="n">
        <v>4.8</v>
      </c>
      <c r="I796" s="0" t="n">
        <v>7.3</v>
      </c>
      <c r="J796" s="0" t="n">
        <v>7.68</v>
      </c>
      <c r="K796" s="0" t="n">
        <v>0.123</v>
      </c>
      <c r="L796" s="0" t="n">
        <v>2.9</v>
      </c>
      <c r="M796" s="0" t="n">
        <v>7.6</v>
      </c>
      <c r="O796" s="0" t="n">
        <v>494</v>
      </c>
      <c r="BD796" s="0" t="n">
        <v>0.355</v>
      </c>
      <c r="BF796" s="0" t="n">
        <f aca="false">IF(E796&lt;11,-3.6797*E796^2+48.115*E796-53.83,280.92*EXP(-0.2027*E796))</f>
        <v>99.304528</v>
      </c>
      <c r="BG796" s="0" t="n">
        <f aca="false">32.208*LN(F796)+21.438</f>
        <v>91.1143080104746</v>
      </c>
      <c r="BH796" s="0" t="n">
        <f aca="false">IF(G796&lt;=2, -10*G796+100, 88.958*EXP(-0.0755*G796))</f>
        <v>74.2148561832273</v>
      </c>
      <c r="BI796" s="0" t="n">
        <f aca="false">IF(I796&lt;=100, 0.0053*(I796)^2-1.0332*I796+100.76, 122.82*EXP(-0.0092*I796))</f>
        <v>93.500077</v>
      </c>
      <c r="BJ796" s="0" t="e">
        <f aca="false">IF(P796&lt;=1000, -6.942*LN(P796)+107.59, -36.304*LN(P796)+310.72)</f>
        <v>#VALUE!</v>
      </c>
      <c r="BK796" s="0" t="e">
        <f aca="false">BF796^0.04*BG796^0.22*BH796^0.51*BI796^0.06*BJ796^0.17</f>
        <v>#VALUE!</v>
      </c>
      <c r="BL796" s="0" t="e">
        <f aca="false">IF(BK796&gt;=90, "Very Good", IF(BK796&gt;=80, "Good", IF(BK796&gt;=70, "Slightly Good", IF(BK796&gt;=60, "Average", IF(BK796&gt;=50, "Slightly Poor", IF(BK796&gt;=40, "Poor", "Very Poor"))))))</f>
        <v>#VALUE!</v>
      </c>
      <c r="BM796" s="0" t="e">
        <f aca="false">IF(P796&lt;=1000, -6.942*LN(P796)+107.59, IF(AND(P796&gt;1000, P796&lt;=5213),-36.304*LN(P796)+310.72, IF(P796&gt;5213, 10)))</f>
        <v>#VALUE!</v>
      </c>
      <c r="BN796" s="0" t="e">
        <f aca="false">BF796^0.04*BG796^0.22*BH796^0.51*BI796^0.06*BM796^0.17</f>
        <v>#VALUE!</v>
      </c>
      <c r="BO796" s="0" t="e">
        <f aca="false">IF(BN796&gt;=90, "Very Good", IF(BN796&gt;=80, "Good", IF(BN796&gt;=70, "Slightly Good", IF(BN796&gt;=60, "Average", IF(BN796&gt;=50, "Slightly Poor", IF(BN796&gt;=40, "Poor", "Very Poor"))))))</f>
        <v>#VALUE!</v>
      </c>
      <c r="BP796" s="0" t="e">
        <f aca="false">IF(AJ796&lt;=1000, -6.942*LN(AJ796)+107.59, IF(AND(AJ796&gt;1000, AJ796&lt;=5213),-36.304*LN(AJ796)+310.72, IF(AJ796&gt;5213, 10)))</f>
        <v>#VALUE!</v>
      </c>
      <c r="BQ796" s="0" t="e">
        <f aca="false">BF796^0.04*BG796^0.22*BH796^0.51*BI796^0.06*BP796^0.17</f>
        <v>#VALUE!</v>
      </c>
      <c r="BR796" s="0" t="e">
        <f aca="false">IF(BQ796&gt;=90, "Very Good", IF(BQ796&gt;=80, "Good", IF(BQ796&gt;=70, "Slightly Good", IF(BQ796&gt;=60, "Average", IF(BQ796&gt;=50, "Slightly Poor", IF(BQ796&gt;=40, "Poor", "Very Poor"))))))</f>
        <v>#VALUE!</v>
      </c>
      <c r="BT796" s="0" t="e">
        <f aca="false">9.81*LN(AH796)+30.6</f>
        <v>#VALUE!</v>
      </c>
      <c r="BU796" s="0" t="e">
        <f aca="false">IF(BT796&lt;30, "Clean water", IF(AND(BT796&gt;=30, BT796&lt;40), "Hypolimia", IF(AND(BT796&gt;=40,BT796&lt;50), "Mesotrophic", IF(AND(BT796&gt;=50, BT796&lt;70), "Eutrophic", IF(BT796&gt;70,"Hypertrophic")))))</f>
        <v>#VALUE!</v>
      </c>
      <c r="BW796" s="0" t="str">
        <f aca="false">IF(G796/H796&gt;=1, "PLS CHECK", "")</f>
        <v/>
      </c>
      <c r="BX796" s="0" t="str">
        <f aca="false">IF(AC796/J796&gt;=1, "PLS CHECK", "")</f>
        <v/>
      </c>
      <c r="BY796" s="0" t="str">
        <f aca="false">IF(AE796/J796&gt;=1, "PLS CHECK", "")</f>
        <v/>
      </c>
      <c r="BZ796" s="0" t="str">
        <f aca="false">IF(AD796/J796&gt;=1, "PLS CHECK", "")</f>
        <v/>
      </c>
      <c r="CA796" s="0" t="str">
        <f aca="false">IF(AF796/K796&gt;=1, "PLS CHECK", "")</f>
        <v/>
      </c>
      <c r="CB796" s="0" t="str">
        <f aca="false">IF(AG796/K796&gt;=1, "PLS CHECK", "")</f>
        <v/>
      </c>
    </row>
    <row r="797" customFormat="false" ht="12.5" hidden="false" customHeight="false" outlineLevel="0" collapsed="false">
      <c r="A797" s="0" t="n">
        <v>794</v>
      </c>
      <c r="B797" s="15" t="s">
        <v>101</v>
      </c>
      <c r="C797" s="16" t="s">
        <v>102</v>
      </c>
      <c r="D797" s="0" t="s">
        <v>168</v>
      </c>
      <c r="E797" s="0" t="n">
        <v>7.8</v>
      </c>
      <c r="F797" s="37"/>
      <c r="G797" s="37"/>
      <c r="H797" s="0" t="n">
        <v>4.2</v>
      </c>
      <c r="I797" s="0" t="n">
        <v>2</v>
      </c>
      <c r="J797" s="0" t="n">
        <v>5.412</v>
      </c>
      <c r="K797" s="0" t="n">
        <v>0.039</v>
      </c>
      <c r="L797" s="0" t="n">
        <v>2.3</v>
      </c>
      <c r="M797" s="0" t="n">
        <v>2.3</v>
      </c>
      <c r="N797" s="0" t="n">
        <v>0</v>
      </c>
      <c r="O797" s="0" t="n">
        <v>354</v>
      </c>
      <c r="P797" s="37"/>
      <c r="AC797" s="0" t="n">
        <v>5.313</v>
      </c>
      <c r="AD797" s="0" t="n">
        <v>1.202</v>
      </c>
      <c r="AE797" s="0" t="n">
        <v>4.021</v>
      </c>
      <c r="AF797" s="0" t="n">
        <v>0.029</v>
      </c>
      <c r="AG797" s="0" t="n">
        <v>0.01</v>
      </c>
      <c r="AH797" s="0" t="n">
        <v>4.3</v>
      </c>
      <c r="AJ797" s="0" t="n">
        <v>27</v>
      </c>
      <c r="BF797" s="0" t="n">
        <f aca="false">IF(E797&lt;11,-3.6797*E797^2+48.115*E797-53.83,280.92*EXP(-0.2027*E797))</f>
        <v>97.5940520000001</v>
      </c>
      <c r="BG797" s="0" t="e">
        <f aca="false">32.208*LN(F797)+21.438</f>
        <v>#VALUE!</v>
      </c>
      <c r="BH797" s="0" t="n">
        <f aca="false">IF(G797&lt;=2, -10*G797+100, 88.958*EXP(-0.0755*G797))</f>
        <v>100</v>
      </c>
      <c r="BI797" s="0" t="n">
        <f aca="false">IF(I797&lt;=100, 0.0053*(I797)^2-1.0332*I797+100.76, 122.82*EXP(-0.0092*I797))</f>
        <v>98.7148</v>
      </c>
      <c r="BJ797" s="0" t="e">
        <f aca="false">IF(P797&lt;=1000, -6.942*LN(P797)+107.59, -36.304*LN(P797)+310.72)</f>
        <v>#VALUE!</v>
      </c>
      <c r="BK797" s="0" t="e">
        <f aca="false">BF797^0.04*BG797^0.22*BH797^0.51*BI797^0.06*BJ797^0.17</f>
        <v>#VALUE!</v>
      </c>
      <c r="BL797" s="0" t="e">
        <f aca="false">IF(BK797&gt;=90, "Very Good", IF(BK797&gt;=80, "Good", IF(BK797&gt;=70, "Slightly Good", IF(BK797&gt;=60, "Average", IF(BK797&gt;=50, "Slightly Poor", IF(BK797&gt;=40, "Poor", "Very Poor"))))))</f>
        <v>#VALUE!</v>
      </c>
      <c r="BM797" s="0" t="e">
        <f aca="false">IF(P797&lt;=1000, -6.942*LN(P797)+107.59, IF(AND(P797&gt;1000, P797&lt;=5213),-36.304*LN(P797)+310.72, IF(P797&gt;5213, 10)))</f>
        <v>#VALUE!</v>
      </c>
      <c r="BN797" s="0" t="e">
        <f aca="false">BF797^0.04*BG797^0.22*BH797^0.51*BI797^0.06*BM797^0.17</f>
        <v>#VALUE!</v>
      </c>
      <c r="BO797" s="0" t="e">
        <f aca="false">IF(BN797&gt;=90, "Very Good", IF(BN797&gt;=80, "Good", IF(BN797&gt;=70, "Slightly Good", IF(BN797&gt;=60, "Average", IF(BN797&gt;=50, "Slightly Poor", IF(BN797&gt;=40, "Poor", "Very Poor"))))))</f>
        <v>#VALUE!</v>
      </c>
      <c r="BP797" s="0" t="n">
        <f aca="false">IF(AJ797&lt;=1000, -6.942*LN(AJ797)+107.59, IF(AND(AJ797&gt;1000, AJ797&lt;=5213),-36.304*LN(AJ797)+310.72, IF(AJ797&gt;5213, 10)))</f>
        <v>84.710300476198</v>
      </c>
      <c r="BQ797" s="0" t="e">
        <f aca="false">BF797^0.04*BG797^0.22*BH797^0.51*BI797^0.06*BP797^0.17</f>
        <v>#VALUE!</v>
      </c>
      <c r="BR797" s="0" t="e">
        <f aca="false">IF(BQ797&gt;=90, "Very Good", IF(BQ797&gt;=80, "Good", IF(BQ797&gt;=70, "Slightly Good", IF(BQ797&gt;=60, "Average", IF(BQ797&gt;=50, "Slightly Poor", IF(BQ797&gt;=40, "Poor", "Very Poor"))))))</f>
        <v>#VALUE!</v>
      </c>
      <c r="BT797" s="0" t="n">
        <f aca="false">9.81*LN(AH797)+30.6</f>
        <v>44.9090133726823</v>
      </c>
      <c r="BU797" s="0" t="str">
        <f aca="false">IF(BT797&lt;30, "Clean water", IF(AND(BT797&gt;=30, BT797&lt;40), "Hypolimia", IF(AND(BT797&gt;=40,BT797&lt;50), "Mesotrophic", IF(AND(BT797&gt;=50, BT797&lt;70), "Eutrophic", IF(BT797&gt;70,"Hypertrophic")))))</f>
        <v>Mesotrophic</v>
      </c>
      <c r="BW797" s="0" t="str">
        <f aca="false">IF(G797/H797&gt;=1, "PLS CHECK", "")</f>
        <v/>
      </c>
      <c r="BX797" s="0" t="str">
        <f aca="false">IF(AC797/J797&gt;=1, "PLS CHECK", "")</f>
        <v/>
      </c>
      <c r="BY797" s="0" t="str">
        <f aca="false">IF(AE797/J797&gt;=1, "PLS CHECK", "")</f>
        <v/>
      </c>
      <c r="BZ797" s="0" t="str">
        <f aca="false">IF(AD797/J797&gt;=1, "PLS CHECK", "")</f>
        <v/>
      </c>
      <c r="CA797" s="0" t="str">
        <f aca="false">IF(AF797/K797&gt;=1, "PLS CHECK", "")</f>
        <v/>
      </c>
      <c r="CB797" s="0" t="str">
        <f aca="false">IF(AG797/K797&gt;=1, "PLS CHECK", "")</f>
        <v/>
      </c>
    </row>
    <row r="798" customFormat="false" ht="12.5" hidden="false" customHeight="false" outlineLevel="0" collapsed="false">
      <c r="A798" s="0" t="n">
        <v>795</v>
      </c>
      <c r="B798" s="15" t="s">
        <v>103</v>
      </c>
      <c r="C798" s="16" t="s">
        <v>104</v>
      </c>
      <c r="D798" s="0" t="s">
        <v>168</v>
      </c>
      <c r="E798" s="0" t="n">
        <v>7.6</v>
      </c>
      <c r="F798" s="37"/>
      <c r="G798" s="0" t="n">
        <v>2</v>
      </c>
      <c r="H798" s="0" t="n">
        <v>3.8</v>
      </c>
      <c r="I798" s="0" t="n">
        <v>1.4</v>
      </c>
      <c r="J798" s="0" t="n">
        <v>7.949</v>
      </c>
      <c r="K798" s="0" t="n">
        <v>0.03</v>
      </c>
      <c r="L798" s="0" t="n">
        <v>2.4</v>
      </c>
      <c r="M798" s="0" t="n">
        <v>1.3</v>
      </c>
      <c r="N798" s="0" t="n">
        <v>0</v>
      </c>
      <c r="O798" s="0" t="n">
        <v>409</v>
      </c>
      <c r="P798" s="0" t="n">
        <v>1700</v>
      </c>
      <c r="AC798" s="0" t="n">
        <v>7.819</v>
      </c>
      <c r="AD798" s="0" t="n">
        <v>0.554</v>
      </c>
      <c r="AE798" s="0" t="n">
        <v>6.558</v>
      </c>
      <c r="AF798" s="0" t="n">
        <v>0.024</v>
      </c>
      <c r="AG798" s="0" t="n">
        <v>0.014</v>
      </c>
      <c r="AH798" s="37"/>
      <c r="AJ798" s="0" t="n">
        <v>210</v>
      </c>
      <c r="BF798" s="0" t="n">
        <f aca="false">IF(E798&lt;11,-3.6797*E798^2+48.115*E798-53.83,280.92*EXP(-0.2027*E798))</f>
        <v>99.304528</v>
      </c>
      <c r="BG798" s="0" t="e">
        <f aca="false">32.208*LN(F798)+21.438</f>
        <v>#VALUE!</v>
      </c>
      <c r="BH798" s="0" t="n">
        <f aca="false">IF(G798&lt;=2, -10*G798+100, 88.958*EXP(-0.0755*G798))</f>
        <v>80</v>
      </c>
      <c r="BI798" s="0" t="n">
        <f aca="false">IF(I798&lt;=100, 0.0053*(I798)^2-1.0332*I798+100.76, 122.82*EXP(-0.0092*I798))</f>
        <v>99.323908</v>
      </c>
      <c r="BJ798" s="0" t="n">
        <f aca="false">IF(P798&lt;=1000, -6.942*LN(P798)+107.59, -36.304*LN(P798)+310.72)</f>
        <v>40.6769243252715</v>
      </c>
      <c r="BK798" s="0" t="e">
        <f aca="false">BF798^0.04*BG798^0.22*BH798^0.51*BI798^0.06*BJ798^0.17</f>
        <v>#VALUE!</v>
      </c>
      <c r="BL798" s="0" t="e">
        <f aca="false">IF(BK798&gt;=90, "Very Good", IF(BK798&gt;=80, "Good", IF(BK798&gt;=70, "Slightly Good", IF(BK798&gt;=60, "Average", IF(BK798&gt;=50, "Slightly Poor", IF(BK798&gt;=40, "Poor", "Very Poor"))))))</f>
        <v>#VALUE!</v>
      </c>
      <c r="BM798" s="0" t="n">
        <f aca="false">IF(P798&lt;=1000, -6.942*LN(P798)+107.59, IF(AND(P798&gt;1000, P798&lt;=5213),-36.304*LN(P798)+310.72, IF(P798&gt;5213, 10)))</f>
        <v>40.6769243252715</v>
      </c>
      <c r="BN798" s="0" t="e">
        <f aca="false">BF798^0.04*BG798^0.22*BH798^0.51*BI798^0.06*BM798^0.17</f>
        <v>#VALUE!</v>
      </c>
      <c r="BO798" s="0" t="e">
        <f aca="false">IF(BN798&gt;=90, "Very Good", IF(BN798&gt;=80, "Good", IF(BN798&gt;=70, "Slightly Good", IF(BN798&gt;=60, "Average", IF(BN798&gt;=50, "Slightly Poor", IF(BN798&gt;=40, "Poor", "Very Poor"))))))</f>
        <v>#VALUE!</v>
      </c>
      <c r="BP798" s="0" t="n">
        <f aca="false">IF(AJ798&lt;=1000, -6.942*LN(AJ798)+107.59, IF(AND(AJ798&gt;1000, AJ798&lt;=5213),-36.304*LN(AJ798)+310.72, IF(AJ798&gt;5213, 10)))</f>
        <v>70.4703795217593</v>
      </c>
      <c r="BQ798" s="0" t="e">
        <f aca="false">BF798^0.04*BG798^0.22*BH798^0.51*BI798^0.06*BP798^0.17</f>
        <v>#VALUE!</v>
      </c>
      <c r="BR798" s="0" t="e">
        <f aca="false">IF(BQ798&gt;=90, "Very Good", IF(BQ798&gt;=80, "Good", IF(BQ798&gt;=70, "Slightly Good", IF(BQ798&gt;=60, "Average", IF(BQ798&gt;=50, "Slightly Poor", IF(BQ798&gt;=40, "Poor", "Very Poor"))))))</f>
        <v>#VALUE!</v>
      </c>
      <c r="BT798" s="0" t="e">
        <f aca="false">9.81*LN(AH798)+30.6</f>
        <v>#VALUE!</v>
      </c>
      <c r="BU798" s="0" t="e">
        <f aca="false">IF(BT798&lt;30, "Clean water", IF(AND(BT798&gt;=30, BT798&lt;40), "Hypolimia", IF(AND(BT798&gt;=40,BT798&lt;50), "Mesotrophic", IF(AND(BT798&gt;=50, BT798&lt;70), "Eutrophic", IF(BT798&gt;70,"Hypertrophic")))))</f>
        <v>#VALUE!</v>
      </c>
      <c r="BW798" s="0" t="str">
        <f aca="false">IF(G798/H798&gt;=1, "PLS CHECK", "")</f>
        <v/>
      </c>
      <c r="BX798" s="0" t="str">
        <f aca="false">IF(AC798/J798&gt;=1, "PLS CHECK", "")</f>
        <v/>
      </c>
      <c r="BY798" s="0" t="str">
        <f aca="false">IF(AE798/J798&gt;=1, "PLS CHECK", "")</f>
        <v/>
      </c>
      <c r="BZ798" s="0" t="str">
        <f aca="false">IF(AD798/J798&gt;=1, "PLS CHECK", "")</f>
        <v/>
      </c>
      <c r="CA798" s="0" t="str">
        <f aca="false">IF(AF798/K798&gt;=1, "PLS CHECK", "")</f>
        <v/>
      </c>
      <c r="CB798" s="0" t="str">
        <f aca="false">IF(AG798/K798&gt;=1, "PLS CHECK", "")</f>
        <v/>
      </c>
    </row>
    <row r="799" customFormat="false" ht="12.5" hidden="false" customHeight="false" outlineLevel="0" collapsed="false">
      <c r="A799" s="0" t="n">
        <v>796</v>
      </c>
      <c r="B799" s="15" t="s">
        <v>105</v>
      </c>
      <c r="C799" s="16" t="s">
        <v>106</v>
      </c>
      <c r="D799" s="0" t="s">
        <v>168</v>
      </c>
      <c r="E799" s="0" t="n">
        <v>8.3</v>
      </c>
      <c r="F799" s="37"/>
      <c r="G799" s="0" t="n">
        <v>0.9</v>
      </c>
      <c r="H799" s="0" t="n">
        <v>4.3</v>
      </c>
      <c r="I799" s="0" t="n">
        <v>13.8</v>
      </c>
      <c r="J799" s="0" t="n">
        <v>2.701</v>
      </c>
      <c r="K799" s="0" t="n">
        <v>0.05</v>
      </c>
      <c r="L799" s="0" t="n">
        <v>1.9</v>
      </c>
      <c r="M799" s="0" t="n">
        <v>3.2</v>
      </c>
      <c r="N799" s="0" t="n">
        <v>0</v>
      </c>
      <c r="O799" s="0" t="n">
        <v>279</v>
      </c>
      <c r="P799" s="0" t="n">
        <v>12000</v>
      </c>
      <c r="AC799" s="0" t="n">
        <v>2.558</v>
      </c>
      <c r="AD799" s="0" t="n">
        <v>0.22</v>
      </c>
      <c r="AE799" s="0" t="n">
        <v>2.176</v>
      </c>
      <c r="AF799" s="0" t="n">
        <v>0.027</v>
      </c>
      <c r="AG799" s="0" t="n">
        <v>0.005</v>
      </c>
      <c r="AH799" s="0" t="n">
        <v>9</v>
      </c>
      <c r="AJ799" s="0" t="n">
        <v>120</v>
      </c>
      <c r="BF799" s="0" t="n">
        <f aca="false">IF(E799&lt;11,-3.6797*E799^2+48.115*E799-53.83,280.92*EXP(-0.2027*E799))</f>
        <v>92.029967</v>
      </c>
      <c r="BG799" s="0" t="e">
        <f aca="false">32.208*LN(F799)+21.438</f>
        <v>#VALUE!</v>
      </c>
      <c r="BH799" s="0" t="n">
        <f aca="false">IF(G799&lt;=2, -10*G799+100, 88.958*EXP(-0.0755*G799))</f>
        <v>91</v>
      </c>
      <c r="BI799" s="0" t="n">
        <f aca="false">IF(I799&lt;=100, 0.0053*(I799)^2-1.0332*I799+100.76, 122.82*EXP(-0.0092*I799))</f>
        <v>87.511172</v>
      </c>
      <c r="BJ799" s="0" t="n">
        <f aca="false">IF(P799&lt;=1000, -6.942*LN(P799)+107.59, -36.304*LN(P799)+310.72)</f>
        <v>-30.271198662071</v>
      </c>
      <c r="BK799" s="0" t="e">
        <f aca="false">BF799^0.04*BG799^0.22*BH799^0.51*BI799^0.06*BJ799^0.17</f>
        <v>#VALUE!</v>
      </c>
      <c r="BL799" s="0" t="e">
        <f aca="false">IF(BK799&gt;=90, "Very Good", IF(BK799&gt;=80, "Good", IF(BK799&gt;=70, "Slightly Good", IF(BK799&gt;=60, "Average", IF(BK799&gt;=50, "Slightly Poor", IF(BK799&gt;=40, "Poor", "Very Poor"))))))</f>
        <v>#VALUE!</v>
      </c>
      <c r="BM799" s="0" t="n">
        <f aca="false">IF(P799&lt;=1000, -6.942*LN(P799)+107.59, IF(AND(P799&gt;1000, P799&lt;=5213),-36.304*LN(P799)+310.72, IF(P799&gt;5213, 10)))</f>
        <v>10</v>
      </c>
      <c r="BN799" s="0" t="e">
        <f aca="false">BF799^0.04*BG799^0.22*BH799^0.51*BI799^0.06*BM799^0.17</f>
        <v>#VALUE!</v>
      </c>
      <c r="BO799" s="0" t="e">
        <f aca="false">IF(BN799&gt;=90, "Very Good", IF(BN799&gt;=80, "Good", IF(BN799&gt;=70, "Slightly Good", IF(BN799&gt;=60, "Average", IF(BN799&gt;=50, "Slightly Poor", IF(BN799&gt;=40, "Poor", "Very Poor"))))))</f>
        <v>#VALUE!</v>
      </c>
      <c r="BP799" s="0" t="n">
        <f aca="false">IF(AJ799&lt;=1000, -6.942*LN(AJ799)+107.59, IF(AND(AJ799&gt;1000, AJ799&lt;=5213),-36.304*LN(AJ799)+310.72, IF(AJ799&gt;5213, 10)))</f>
        <v>74.3552323216071</v>
      </c>
      <c r="BQ799" s="0" t="e">
        <f aca="false">BF799^0.04*BG799^0.22*BH799^0.51*BI799^0.06*BP799^0.17</f>
        <v>#VALUE!</v>
      </c>
      <c r="BR799" s="0" t="e">
        <f aca="false">IF(BQ799&gt;=90, "Very Good", IF(BQ799&gt;=80, "Good", IF(BQ799&gt;=70, "Slightly Good", IF(BQ799&gt;=60, "Average", IF(BQ799&gt;=50, "Slightly Poor", IF(BQ799&gt;=40, "Poor", "Very Poor"))))))</f>
        <v>#VALUE!</v>
      </c>
      <c r="BT799" s="0" t="n">
        <f aca="false">9.81*LN(AH799)+30.6</f>
        <v>52.1547731036683</v>
      </c>
      <c r="BU799" s="0" t="str">
        <f aca="false">IF(BT799&lt;30, "Clean water", IF(AND(BT799&gt;=30, BT799&lt;40), "Hypolimia", IF(AND(BT799&gt;=40,BT799&lt;50), "Mesotrophic", IF(AND(BT799&gt;=50, BT799&lt;70), "Eutrophic", IF(BT799&gt;70,"Hypertrophic")))))</f>
        <v>Eutrophic</v>
      </c>
      <c r="BW799" s="0" t="str">
        <f aca="false">IF(G799/H799&gt;=1, "PLS CHECK", "")</f>
        <v/>
      </c>
      <c r="BX799" s="0" t="str">
        <f aca="false">IF(AC799/J799&gt;=1, "PLS CHECK", "")</f>
        <v/>
      </c>
      <c r="BY799" s="0" t="str">
        <f aca="false">IF(AE799/J799&gt;=1, "PLS CHECK", "")</f>
        <v/>
      </c>
      <c r="BZ799" s="0" t="str">
        <f aca="false">IF(AD799/J799&gt;=1, "PLS CHECK", "")</f>
        <v/>
      </c>
      <c r="CA799" s="0" t="str">
        <f aca="false">IF(AF799/K799&gt;=1, "PLS CHECK", "")</f>
        <v/>
      </c>
      <c r="CB799" s="0" t="str">
        <f aca="false">IF(AG799/K799&gt;=1, "PLS CHECK", "")</f>
        <v/>
      </c>
    </row>
    <row r="800" customFormat="false" ht="12.5" hidden="false" customHeight="false" outlineLevel="0" collapsed="false">
      <c r="A800" s="0" t="n">
        <v>797</v>
      </c>
      <c r="B800" s="15" t="s">
        <v>107</v>
      </c>
      <c r="C800" s="16" t="s">
        <v>108</v>
      </c>
      <c r="D800" s="0" t="s">
        <v>168</v>
      </c>
      <c r="E800" s="0" t="n">
        <v>8</v>
      </c>
      <c r="F800" s="0" t="n">
        <v>13.7</v>
      </c>
      <c r="G800" s="0" t="n">
        <v>1.2</v>
      </c>
      <c r="H800" s="37"/>
      <c r="I800" s="0" t="n">
        <v>1.4</v>
      </c>
      <c r="J800" s="0" t="n">
        <v>6.299</v>
      </c>
      <c r="K800" s="0" t="n">
        <v>0.025</v>
      </c>
      <c r="L800" s="37"/>
      <c r="M800" s="0" t="n">
        <v>5.6</v>
      </c>
      <c r="N800" s="0" t="n">
        <v>0</v>
      </c>
      <c r="O800" s="0" t="n">
        <v>419</v>
      </c>
      <c r="P800" s="0" t="n">
        <v>8200</v>
      </c>
      <c r="AC800" s="0" t="n">
        <v>6.296</v>
      </c>
      <c r="AD800" s="0" t="n">
        <v>0.02</v>
      </c>
      <c r="AE800" s="0" t="n">
        <v>5.868</v>
      </c>
      <c r="AF800" s="0" t="n">
        <v>0.021</v>
      </c>
      <c r="AG800" s="0" t="n">
        <v>0.017</v>
      </c>
      <c r="AH800" s="0" t="n">
        <v>3.5</v>
      </c>
      <c r="AJ800" s="0" t="n">
        <v>1500</v>
      </c>
      <c r="BF800" s="0" t="n">
        <f aca="false">IF(E800&lt;11,-3.6797*E800^2+48.115*E800-53.83,280.92*EXP(-0.2027*E800))</f>
        <v>95.5892</v>
      </c>
      <c r="BG800" s="0" t="n">
        <f aca="false">32.208*LN(F800)+21.438</f>
        <v>105.73908498392</v>
      </c>
      <c r="BH800" s="0" t="n">
        <f aca="false">IF(G800&lt;=2, -10*G800+100, 88.958*EXP(-0.0755*G800))</f>
        <v>88</v>
      </c>
      <c r="BI800" s="0" t="n">
        <f aca="false">IF(I800&lt;=100, 0.0053*(I800)^2-1.0332*I800+100.76, 122.82*EXP(-0.0092*I800))</f>
        <v>99.323908</v>
      </c>
      <c r="BJ800" s="0" t="n">
        <f aca="false">IF(P800&lt;=1000, -6.942*LN(P800)+107.59, -36.304*LN(P800)+310.72)</f>
        <v>-16.4476339847931</v>
      </c>
      <c r="BK800" s="0" t="e">
        <f aca="false">BF800^0.04*BG800^0.22*BH800^0.51*BI800^0.06*BJ800^0.17</f>
        <v>#NUM!</v>
      </c>
      <c r="BL800" s="0" t="e">
        <f aca="false">IF(BK800&gt;=90, "Very Good", IF(BK800&gt;=80, "Good", IF(BK800&gt;=70, "Slightly Good", IF(BK800&gt;=60, "Average", IF(BK800&gt;=50, "Slightly Poor", IF(BK800&gt;=40, "Poor", "Very Poor"))))))</f>
        <v>#NUM!</v>
      </c>
      <c r="BM800" s="0" t="n">
        <f aca="false">IF(P800&lt;=1000, -6.942*LN(P800)+107.59, IF(AND(P800&gt;1000, P800&lt;=5213),-36.304*LN(P800)+310.72, IF(P800&gt;5213, 10)))</f>
        <v>10</v>
      </c>
      <c r="BN800" s="0" t="n">
        <f aca="false">BF800^0.04*BG800^0.22*BH800^0.51*BI800^0.06*BM800^0.17</f>
        <v>63.9819635920467</v>
      </c>
      <c r="BO800" s="0" t="str">
        <f aca="false">IF(BN800&gt;=90, "Very Good", IF(BN800&gt;=80, "Good", IF(BN800&gt;=70, "Slightly Good", IF(BN800&gt;=60, "Average", IF(BN800&gt;=50, "Slightly Poor", IF(BN800&gt;=40, "Poor", "Very Poor"))))))</f>
        <v>Average</v>
      </c>
      <c r="BP800" s="0" t="n">
        <f aca="false">IF(AJ800&lt;=1000, -6.942*LN(AJ800)+107.59, IF(AND(AJ800&gt;1000, AJ800&lt;=5213),-36.304*LN(AJ800)+310.72, IF(AJ800&gt;5213, 10)))</f>
        <v>45.2208470670737</v>
      </c>
      <c r="BQ800" s="0" t="n">
        <f aca="false">BF800^0.04*BG800^0.22*BH800^0.51*BI800^0.06*BP800^0.17</f>
        <v>82.69231345225</v>
      </c>
      <c r="BR800" s="0" t="str">
        <f aca="false">IF(BQ800&gt;=90, "Very Good", IF(BQ800&gt;=80, "Good", IF(BQ800&gt;=70, "Slightly Good", IF(BQ800&gt;=60, "Average", IF(BQ800&gt;=50, "Slightly Poor", IF(BQ800&gt;=40, "Poor", "Very Poor"))))))</f>
        <v>Good</v>
      </c>
      <c r="BT800" s="0" t="n">
        <f aca="false">9.81*LN(AH800)+30.6</f>
        <v>42.8896047209396</v>
      </c>
      <c r="BU800" s="0" t="str">
        <f aca="false">IF(BT800&lt;30, "Clean water", IF(AND(BT800&gt;=30, BT800&lt;40), "Hypolimia", IF(AND(BT800&gt;=40,BT800&lt;50), "Mesotrophic", IF(AND(BT800&gt;=50, BT800&lt;70), "Eutrophic", IF(BT800&gt;70,"Hypertrophic")))))</f>
        <v>Mesotrophic</v>
      </c>
      <c r="BW800" s="0" t="e">
        <f aca="false">IF(G800/H800&gt;=1, "PLS CHECK", "")</f>
        <v>#DIV/0!</v>
      </c>
      <c r="BX800" s="0" t="str">
        <f aca="false">IF(AC800/J800&gt;=1, "PLS CHECK", "")</f>
        <v/>
      </c>
      <c r="BY800" s="0" t="str">
        <f aca="false">IF(AE800/J800&gt;=1, "PLS CHECK", "")</f>
        <v/>
      </c>
      <c r="BZ800" s="0" t="str">
        <f aca="false">IF(AD800/J800&gt;=1, "PLS CHECK", "")</f>
        <v/>
      </c>
      <c r="CA800" s="0" t="str">
        <f aca="false">IF(AF800/K800&gt;=1, "PLS CHECK", "")</f>
        <v/>
      </c>
      <c r="CB800" s="0" t="str">
        <f aca="false">IF(AG800/K800&gt;=1, "PLS CHECK", "")</f>
        <v/>
      </c>
    </row>
    <row r="801" customFormat="false" ht="12.5" hidden="false" customHeight="false" outlineLevel="0" collapsed="false">
      <c r="A801" s="0" t="n">
        <v>798</v>
      </c>
      <c r="B801" s="15" t="s">
        <v>109</v>
      </c>
      <c r="C801" s="16" t="s">
        <v>110</v>
      </c>
      <c r="D801" s="0" t="s">
        <v>168</v>
      </c>
      <c r="E801" s="0" t="n">
        <v>7.4</v>
      </c>
      <c r="F801" s="0" t="n">
        <v>12.1</v>
      </c>
      <c r="G801" s="37"/>
      <c r="H801" s="37"/>
      <c r="I801" s="0" t="n">
        <v>4.5</v>
      </c>
      <c r="J801" s="37"/>
      <c r="K801" s="37"/>
      <c r="L801" s="37"/>
      <c r="M801" s="0" t="n">
        <v>4</v>
      </c>
      <c r="O801" s="0" t="n">
        <v>565</v>
      </c>
      <c r="AC801" s="37"/>
      <c r="AD801" s="0" t="n">
        <v>1.451</v>
      </c>
      <c r="AE801" s="37"/>
      <c r="AF801" s="37"/>
      <c r="AG801" s="37"/>
      <c r="BD801" s="0" t="n">
        <v>1.663</v>
      </c>
      <c r="BF801" s="0" t="n">
        <f aca="false">IF(E801&lt;11,-3.6797*E801^2+48.115*E801-53.83,280.92*EXP(-0.2027*E801))</f>
        <v>100.720628</v>
      </c>
      <c r="BG801" s="0" t="n">
        <f aca="false">32.208*LN(F801)+21.438</f>
        <v>101.739161217428</v>
      </c>
      <c r="BH801" s="0" t="n">
        <f aca="false">IF(G801&lt;=2, -10*G801+100, 88.958*EXP(-0.0755*G801))</f>
        <v>100</v>
      </c>
      <c r="BI801" s="0" t="n">
        <f aca="false">IF(I801&lt;=100, 0.0053*(I801)^2-1.0332*I801+100.76, 122.82*EXP(-0.0092*I801))</f>
        <v>96.217925</v>
      </c>
      <c r="BJ801" s="0" t="e">
        <f aca="false">IF(P801&lt;=1000, -6.942*LN(P801)+107.59, -36.304*LN(P801)+310.72)</f>
        <v>#VALUE!</v>
      </c>
      <c r="BK801" s="0" t="e">
        <f aca="false">BF801^0.04*BG801^0.22*BH801^0.51*BI801^0.06*BJ801^0.17</f>
        <v>#VALUE!</v>
      </c>
      <c r="BL801" s="0" t="e">
        <f aca="false">IF(BK801&gt;=90, "Very Good", IF(BK801&gt;=80, "Good", IF(BK801&gt;=70, "Slightly Good", IF(BK801&gt;=60, "Average", IF(BK801&gt;=50, "Slightly Poor", IF(BK801&gt;=40, "Poor", "Very Poor"))))))</f>
        <v>#VALUE!</v>
      </c>
      <c r="BM801" s="0" t="e">
        <f aca="false">IF(P801&lt;=1000, -6.942*LN(P801)+107.59, IF(AND(P801&gt;1000, P801&lt;=5213),-36.304*LN(P801)+310.72, IF(P801&gt;5213, 10)))</f>
        <v>#VALUE!</v>
      </c>
      <c r="BN801" s="0" t="e">
        <f aca="false">BF801^0.04*BG801^0.22*BH801^0.51*BI801^0.06*BM801^0.17</f>
        <v>#VALUE!</v>
      </c>
      <c r="BO801" s="0" t="e">
        <f aca="false">IF(BN801&gt;=90, "Very Good", IF(BN801&gt;=80, "Good", IF(BN801&gt;=70, "Slightly Good", IF(BN801&gt;=60, "Average", IF(BN801&gt;=50, "Slightly Poor", IF(BN801&gt;=40, "Poor", "Very Poor"))))))</f>
        <v>#VALUE!</v>
      </c>
      <c r="BP801" s="0" t="e">
        <f aca="false">IF(AJ801&lt;=1000, -6.942*LN(AJ801)+107.59, IF(AND(AJ801&gt;1000, AJ801&lt;=5213),-36.304*LN(AJ801)+310.72, IF(AJ801&gt;5213, 10)))</f>
        <v>#VALUE!</v>
      </c>
      <c r="BQ801" s="0" t="e">
        <f aca="false">BF801^0.04*BG801^0.22*BH801^0.51*BI801^0.06*BP801^0.17</f>
        <v>#VALUE!</v>
      </c>
      <c r="BR801" s="0" t="e">
        <f aca="false">IF(BQ801&gt;=90, "Very Good", IF(BQ801&gt;=80, "Good", IF(BQ801&gt;=70, "Slightly Good", IF(BQ801&gt;=60, "Average", IF(BQ801&gt;=50, "Slightly Poor", IF(BQ801&gt;=40, "Poor", "Very Poor"))))))</f>
        <v>#VALUE!</v>
      </c>
      <c r="BT801" s="0" t="e">
        <f aca="false">9.81*LN(AH801)+30.6</f>
        <v>#VALUE!</v>
      </c>
      <c r="BU801" s="0" t="e">
        <f aca="false">IF(BT801&lt;30, "Clean water", IF(AND(BT801&gt;=30, BT801&lt;40), "Hypolimia", IF(AND(BT801&gt;=40,BT801&lt;50), "Mesotrophic", IF(AND(BT801&gt;=50, BT801&lt;70), "Eutrophic", IF(BT801&gt;70,"Hypertrophic")))))</f>
        <v>#VALUE!</v>
      </c>
      <c r="BW801" s="0" t="e">
        <f aca="false">IF(G801/H801&gt;=1, "PLS CHECK", "")</f>
        <v>#DIV/0!</v>
      </c>
      <c r="BX801" s="0" t="e">
        <f aca="false">IF(AC801/J801&gt;=1, "PLS CHECK", "")</f>
        <v>#DIV/0!</v>
      </c>
      <c r="BY801" s="0" t="e">
        <f aca="false">IF(AE801/J801&gt;=1, "PLS CHECK", "")</f>
        <v>#DIV/0!</v>
      </c>
      <c r="BZ801" s="0" t="e">
        <f aca="false">IF(AD801/J801&gt;=1, "PLS CHECK", "")</f>
        <v>#DIV/0!</v>
      </c>
      <c r="CA801" s="0" t="e">
        <f aca="false">IF(AF801/K801&gt;=1, "PLS CHECK", "")</f>
        <v>#DIV/0!</v>
      </c>
      <c r="CB801" s="0" t="e">
        <f aca="false">IF(AG801/K801&gt;=1, "PLS CHECK", "")</f>
        <v>#DIV/0!</v>
      </c>
    </row>
    <row r="802" customFormat="false" ht="12.5" hidden="false" customHeight="false" outlineLevel="0" collapsed="false">
      <c r="A802" s="0" t="n">
        <v>799</v>
      </c>
      <c r="B802" s="15" t="s">
        <v>111</v>
      </c>
      <c r="C802" s="16" t="s">
        <v>112</v>
      </c>
      <c r="D802" s="0" t="s">
        <v>168</v>
      </c>
      <c r="E802" s="37"/>
      <c r="F802" s="0" t="n">
        <v>13.2</v>
      </c>
      <c r="G802" s="0" t="n">
        <v>1.6</v>
      </c>
      <c r="H802" s="0" t="n">
        <v>4.8</v>
      </c>
      <c r="I802" s="0" t="n">
        <v>3.6</v>
      </c>
      <c r="J802" s="0" t="n">
        <v>9.433</v>
      </c>
      <c r="K802" s="0" t="n">
        <v>0.042</v>
      </c>
      <c r="L802" s="0" t="n">
        <v>3.2</v>
      </c>
      <c r="M802" s="0" t="n">
        <v>8</v>
      </c>
      <c r="N802" s="0" t="n">
        <v>0</v>
      </c>
      <c r="O802" s="0" t="n">
        <v>390</v>
      </c>
      <c r="P802" s="0" t="n">
        <v>1000</v>
      </c>
      <c r="AC802" s="0" t="n">
        <v>9.307</v>
      </c>
      <c r="AD802" s="0" t="n">
        <v>0.032</v>
      </c>
      <c r="AE802" s="37"/>
      <c r="AF802" s="0" t="n">
        <v>0.013</v>
      </c>
      <c r="AG802" s="37"/>
      <c r="AH802" s="0" t="n">
        <v>2</v>
      </c>
      <c r="AJ802" s="0" t="n">
        <v>40</v>
      </c>
      <c r="BF802" s="0" t="n">
        <f aca="false">IF(E802&lt;11,-3.6797*E802^2+48.115*E802-53.83,280.92*EXP(-0.2027*E802))</f>
        <v>-53.83</v>
      </c>
      <c r="BG802" s="0" t="n">
        <f aca="false">32.208*LN(F802)+21.438</f>
        <v>104.54162364751</v>
      </c>
      <c r="BH802" s="0" t="n">
        <f aca="false">IF(G802&lt;=2, -10*G802+100, 88.958*EXP(-0.0755*G802))</f>
        <v>84</v>
      </c>
      <c r="BI802" s="0" t="n">
        <f aca="false">IF(I802&lt;=100, 0.0053*(I802)^2-1.0332*I802+100.76, 122.82*EXP(-0.0092*I802))</f>
        <v>97.109168</v>
      </c>
      <c r="BJ802" s="0" t="n">
        <f aca="false">IF(P802&lt;=1000, -6.942*LN(P802)+107.59, -36.304*LN(P802)+310.72)</f>
        <v>59.636362853306</v>
      </c>
      <c r="BK802" s="0" t="n">
        <f aca="false">BF802^0.04*BG802^0.22*BH802^0.51*BI802^0.06*BJ802^0.17</f>
        <v>-82.4023416469401</v>
      </c>
      <c r="BL802" s="0" t="str">
        <f aca="false">IF(BK802&gt;=90, "Very Good", IF(BK802&gt;=80, "Good", IF(BK802&gt;=70, "Slightly Good", IF(BK802&gt;=60, "Average", IF(BK802&gt;=50, "Slightly Poor", IF(BK802&gt;=40, "Poor", "Very Poor"))))))</f>
        <v>Very Poor</v>
      </c>
      <c r="BM802" s="0" t="n">
        <f aca="false">IF(P802&lt;=1000, -6.942*LN(P802)+107.59, IF(AND(P802&gt;1000, P802&lt;=5213),-36.304*LN(P802)+310.72, IF(P802&gt;5213, 10)))</f>
        <v>59.636362853306</v>
      </c>
      <c r="BN802" s="0" t="n">
        <f aca="false">BF802^0.04*BG802^0.22*BH802^0.51*BI802^0.06*BM802^0.17</f>
        <v>-82.4023416469401</v>
      </c>
      <c r="BO802" s="0" t="str">
        <f aca="false">IF(BN802&gt;=90, "Very Good", IF(BN802&gt;=80, "Good", IF(BN802&gt;=70, "Slightly Good", IF(BN802&gt;=60, "Average", IF(BN802&gt;=50, "Slightly Poor", IF(BN802&gt;=40, "Poor", "Very Poor"))))))</f>
        <v>Very Poor</v>
      </c>
      <c r="BP802" s="0" t="n">
        <f aca="false">IF(AJ802&lt;=1000, -6.942*LN(AJ802)+107.59, IF(AND(AJ802&gt;1000, AJ802&lt;=5213),-36.304*LN(AJ802)+310.72, IF(AJ802&gt;5213, 10)))</f>
        <v>81.981798829541</v>
      </c>
      <c r="BQ802" s="0" t="n">
        <f aca="false">BF802^0.04*BG802^0.22*BH802^0.51*BI802^0.06*BP802^0.17</f>
        <v>-86.9830483186194</v>
      </c>
      <c r="BR802" s="0" t="str">
        <f aca="false">IF(BQ802&gt;=90, "Very Good", IF(BQ802&gt;=80, "Good", IF(BQ802&gt;=70, "Slightly Good", IF(BQ802&gt;=60, "Average", IF(BQ802&gt;=50, "Slightly Poor", IF(BQ802&gt;=40, "Poor", "Very Poor"))))))</f>
        <v>Very Poor</v>
      </c>
      <c r="BT802" s="0" t="n">
        <f aca="false">9.81*LN(AH802)+30.6</f>
        <v>37.3997738412931</v>
      </c>
      <c r="BU802" s="0" t="str">
        <f aca="false">IF(BT802&lt;30, "Clean water", IF(AND(BT802&gt;=30, BT802&lt;40), "Hypolimia", IF(AND(BT802&gt;=40,BT802&lt;50), "Mesotrophic", IF(AND(BT802&gt;=50, BT802&lt;70), "Eutrophic", IF(BT802&gt;70,"Hypertrophic")))))</f>
        <v>Hypolimia</v>
      </c>
      <c r="BW802" s="0" t="str">
        <f aca="false">IF(G802/H802&gt;=1, "PLS CHECK", "")</f>
        <v/>
      </c>
      <c r="BX802" s="0" t="str">
        <f aca="false">IF(AC802/J802&gt;=1, "PLS CHECK", "")</f>
        <v/>
      </c>
      <c r="BY802" s="0" t="str">
        <f aca="false">IF(AE802/J802&gt;=1, "PLS CHECK", "")</f>
        <v/>
      </c>
      <c r="BZ802" s="0" t="str">
        <f aca="false">IF(AD802/J802&gt;=1, "PLS CHECK", "")</f>
        <v/>
      </c>
      <c r="CA802" s="0" t="str">
        <f aca="false">IF(AF802/K802&gt;=1, "PLS CHECK", "")</f>
        <v/>
      </c>
      <c r="CB802" s="0" t="str">
        <f aca="false">IF(AG802/K802&gt;=1, "PLS CHECK", "")</f>
        <v/>
      </c>
    </row>
    <row r="803" customFormat="false" ht="12.5" hidden="false" customHeight="false" outlineLevel="0" collapsed="false">
      <c r="A803" s="0" t="n">
        <v>800</v>
      </c>
      <c r="B803" s="15" t="s">
        <v>113</v>
      </c>
      <c r="C803" s="16" t="s">
        <v>114</v>
      </c>
      <c r="D803" s="0" t="s">
        <v>168</v>
      </c>
      <c r="E803" s="0" t="n">
        <v>7.6</v>
      </c>
      <c r="F803" s="0" t="n">
        <v>13.7</v>
      </c>
      <c r="G803" s="0" t="n">
        <v>1.6</v>
      </c>
      <c r="H803" s="0" t="n">
        <v>5</v>
      </c>
      <c r="I803" s="0" t="n">
        <v>3.4</v>
      </c>
      <c r="J803" s="0" t="n">
        <v>8.743</v>
      </c>
      <c r="K803" s="0" t="n">
        <v>0.067</v>
      </c>
      <c r="L803" s="0" t="n">
        <v>3.5</v>
      </c>
      <c r="M803" s="0" t="n">
        <v>2.6</v>
      </c>
      <c r="N803" s="0" t="n">
        <v>0</v>
      </c>
      <c r="O803" s="0" t="n">
        <v>590</v>
      </c>
      <c r="P803" s="0" t="n">
        <v>2000</v>
      </c>
      <c r="AC803" s="0" t="n">
        <v>8.728</v>
      </c>
      <c r="AD803" s="0" t="n">
        <v>0.321</v>
      </c>
      <c r="AE803" s="37"/>
      <c r="AF803" s="0" t="n">
        <v>0.042</v>
      </c>
      <c r="AG803" s="0" t="n">
        <v>0.025</v>
      </c>
      <c r="AH803" s="0" t="n">
        <v>4.3</v>
      </c>
      <c r="AJ803" s="0" t="n">
        <v>64</v>
      </c>
      <c r="BF803" s="0" t="n">
        <f aca="false">IF(E803&lt;11,-3.6797*E803^2+48.115*E803-53.83,280.92*EXP(-0.2027*E803))</f>
        <v>99.304528</v>
      </c>
      <c r="BG803" s="0" t="n">
        <f aca="false">32.208*LN(F803)+21.438</f>
        <v>105.73908498392</v>
      </c>
      <c r="BH803" s="0" t="n">
        <f aca="false">IF(G803&lt;=2, -10*G803+100, 88.958*EXP(-0.0755*G803))</f>
        <v>84</v>
      </c>
      <c r="BI803" s="0" t="n">
        <f aca="false">IF(I803&lt;=100, 0.0053*(I803)^2-1.0332*I803+100.76, 122.82*EXP(-0.0092*I803))</f>
        <v>97.308388</v>
      </c>
      <c r="BJ803" s="0" t="n">
        <f aca="false">IF(P803&lt;=1000, -6.942*LN(P803)+107.59, -36.304*LN(P803)+310.72)</f>
        <v>34.7768371087843</v>
      </c>
      <c r="BK803" s="0" t="n">
        <f aca="false">BF803^0.04*BG803^0.22*BH803^0.51*BI803^0.06*BJ803^0.17</f>
        <v>77.2505088798174</v>
      </c>
      <c r="BL803" s="0" t="str">
        <f aca="false">IF(BK803&gt;=90, "Very Good", IF(BK803&gt;=80, "Good", IF(BK803&gt;=70, "Slightly Good", IF(BK803&gt;=60, "Average", IF(BK803&gt;=50, "Slightly Poor", IF(BK803&gt;=40, "Poor", "Very Poor"))))))</f>
        <v>Slightly Good</v>
      </c>
      <c r="BM803" s="0" t="n">
        <f aca="false">IF(P803&lt;=1000, -6.942*LN(P803)+107.59, IF(AND(P803&gt;1000, P803&lt;=5213),-36.304*LN(P803)+310.72, IF(P803&gt;5213, 10)))</f>
        <v>34.7768371087843</v>
      </c>
      <c r="BN803" s="0" t="n">
        <f aca="false">BF803^0.04*BG803^0.22*BH803^0.51*BI803^0.06*BM803^0.17</f>
        <v>77.2505088798174</v>
      </c>
      <c r="BO803" s="0" t="str">
        <f aca="false">IF(BN803&gt;=90, "Very Good", IF(BN803&gt;=80, "Good", IF(BN803&gt;=70, "Slightly Good", IF(BN803&gt;=60, "Average", IF(BN803&gt;=50, "Slightly Poor", IF(BN803&gt;=40, "Poor", "Very Poor"))))))</f>
        <v>Slightly Good</v>
      </c>
      <c r="BP803" s="0" t="n">
        <f aca="false">IF(AJ803&lt;=1000, -6.942*LN(AJ803)+107.59, IF(AND(AJ803&gt;1000, AJ803&lt;=5213),-36.304*LN(AJ803)+310.72, IF(AJ803&gt;5213, 10)))</f>
        <v>78.7190336353172</v>
      </c>
      <c r="BQ803" s="0" t="n">
        <f aca="false">BF803^0.04*BG803^0.22*BH803^0.51*BI803^0.06*BP803^0.17</f>
        <v>88.7596525183007</v>
      </c>
      <c r="BR803" s="0" t="str">
        <f aca="false">IF(BQ803&gt;=90, "Very Good", IF(BQ803&gt;=80, "Good", IF(BQ803&gt;=70, "Slightly Good", IF(BQ803&gt;=60, "Average", IF(BQ803&gt;=50, "Slightly Poor", IF(BQ803&gt;=40, "Poor", "Very Poor"))))))</f>
        <v>Good</v>
      </c>
      <c r="BT803" s="0" t="n">
        <f aca="false">9.81*LN(AH803)+30.6</f>
        <v>44.9090133726823</v>
      </c>
      <c r="BU803" s="0" t="str">
        <f aca="false">IF(BT803&lt;30, "Clean water", IF(AND(BT803&gt;=30, BT803&lt;40), "Hypolimia", IF(AND(BT803&gt;=40,BT803&lt;50), "Mesotrophic", IF(AND(BT803&gt;=50, BT803&lt;70), "Eutrophic", IF(BT803&gt;70,"Hypertrophic")))))</f>
        <v>Mesotrophic</v>
      </c>
      <c r="BW803" s="0" t="str">
        <f aca="false">IF(G803/H803&gt;=1, "PLS CHECK", "")</f>
        <v/>
      </c>
      <c r="BX803" s="0" t="str">
        <f aca="false">IF(AC803/J803&gt;=1, "PLS CHECK", "")</f>
        <v/>
      </c>
      <c r="BY803" s="0" t="str">
        <f aca="false">IF(AE803/J803&gt;=1, "PLS CHECK", "")</f>
        <v/>
      </c>
      <c r="BZ803" s="0" t="str">
        <f aca="false">IF(AD803/J803&gt;=1, "PLS CHECK", "")</f>
        <v/>
      </c>
      <c r="CA803" s="0" t="str">
        <f aca="false">IF(AF803/K803&gt;=1, "PLS CHECK", "")</f>
        <v/>
      </c>
      <c r="CB803" s="0" t="str">
        <f aca="false">IF(AG803/K803&gt;=1, "PLS CHECK", "")</f>
        <v/>
      </c>
    </row>
    <row r="804" customFormat="false" ht="12.5" hidden="false" customHeight="false" outlineLevel="0" collapsed="false">
      <c r="A804" s="0" t="n">
        <v>801</v>
      </c>
      <c r="B804" s="15" t="s">
        <v>115</v>
      </c>
      <c r="C804" s="16" t="s">
        <v>116</v>
      </c>
      <c r="D804" s="0" t="s">
        <v>168</v>
      </c>
      <c r="E804" s="37"/>
      <c r="F804" s="0" t="n">
        <v>10.8</v>
      </c>
      <c r="G804" s="0" t="n">
        <v>4.3</v>
      </c>
      <c r="H804" s="0" t="n">
        <v>6.8</v>
      </c>
      <c r="I804" s="0" t="n">
        <v>6</v>
      </c>
      <c r="J804" s="37"/>
      <c r="K804" s="0" t="n">
        <v>0.138</v>
      </c>
      <c r="L804" s="0" t="n">
        <v>4.6</v>
      </c>
      <c r="M804" s="0" t="n">
        <v>9.9</v>
      </c>
      <c r="N804" s="0" t="n">
        <v>0</v>
      </c>
      <c r="O804" s="0" t="n">
        <v>615</v>
      </c>
      <c r="P804" s="37"/>
      <c r="AC804" s="37"/>
      <c r="AD804" s="37"/>
      <c r="AE804" s="37"/>
      <c r="AF804" s="0" t="n">
        <v>0.048</v>
      </c>
      <c r="AG804" s="0" t="n">
        <v>0.027</v>
      </c>
      <c r="AH804" s="37"/>
      <c r="AJ804" s="37"/>
      <c r="BF804" s="0" t="n">
        <f aca="false">IF(E804&lt;11,-3.6797*E804^2+48.115*E804-53.83,280.92*EXP(-0.2027*E804))</f>
        <v>-53.83</v>
      </c>
      <c r="BG804" s="0" t="n">
        <f aca="false">32.208*LN(F804)+21.438</f>
        <v>98.0784218880646</v>
      </c>
      <c r="BH804" s="0" t="n">
        <f aca="false">IF(G804&lt;=2, -10*G804+100, 88.958*EXP(-0.0755*G804))</f>
        <v>64.2970883684832</v>
      </c>
      <c r="BI804" s="0" t="n">
        <f aca="false">IF(I804&lt;=100, 0.0053*(I804)^2-1.0332*I804+100.76, 122.82*EXP(-0.0092*I804))</f>
        <v>94.7516</v>
      </c>
      <c r="BJ804" s="0" t="e">
        <f aca="false">IF(P804&lt;=1000, -6.942*LN(P804)+107.59, -36.304*LN(P804)+310.72)</f>
        <v>#VALUE!</v>
      </c>
      <c r="BK804" s="0" t="e">
        <f aca="false">BF804^0.04*BG804^0.22*BH804^0.51*BI804^0.06*BJ804^0.17</f>
        <v>#VALUE!</v>
      </c>
      <c r="BL804" s="0" t="e">
        <f aca="false">IF(BK804&gt;=90, "Very Good", IF(BK804&gt;=80, "Good", IF(BK804&gt;=70, "Slightly Good", IF(BK804&gt;=60, "Average", IF(BK804&gt;=50, "Slightly Poor", IF(BK804&gt;=40, "Poor", "Very Poor"))))))</f>
        <v>#VALUE!</v>
      </c>
      <c r="BM804" s="0" t="e">
        <f aca="false">IF(P804&lt;=1000, -6.942*LN(P804)+107.59, IF(AND(P804&gt;1000, P804&lt;=5213),-36.304*LN(P804)+310.72, IF(P804&gt;5213, 10)))</f>
        <v>#VALUE!</v>
      </c>
      <c r="BN804" s="0" t="e">
        <f aca="false">BF804^0.04*BG804^0.22*BH804^0.51*BI804^0.06*BM804^0.17</f>
        <v>#VALUE!</v>
      </c>
      <c r="BO804" s="0" t="e">
        <f aca="false">IF(BN804&gt;=90, "Very Good", IF(BN804&gt;=80, "Good", IF(BN804&gt;=70, "Slightly Good", IF(BN804&gt;=60, "Average", IF(BN804&gt;=50, "Slightly Poor", IF(BN804&gt;=40, "Poor", "Very Poor"))))))</f>
        <v>#VALUE!</v>
      </c>
      <c r="BP804" s="0" t="e">
        <f aca="false">IF(AJ804&lt;=1000, -6.942*LN(AJ804)+107.59, IF(AND(AJ804&gt;1000, AJ804&lt;=5213),-36.304*LN(AJ804)+310.72, IF(AJ804&gt;5213, 10)))</f>
        <v>#VALUE!</v>
      </c>
      <c r="BQ804" s="0" t="e">
        <f aca="false">BF804^0.04*BG804^0.22*BH804^0.51*BI804^0.06*BP804^0.17</f>
        <v>#VALUE!</v>
      </c>
      <c r="BR804" s="0" t="e">
        <f aca="false">IF(BQ804&gt;=90, "Very Good", IF(BQ804&gt;=80, "Good", IF(BQ804&gt;=70, "Slightly Good", IF(BQ804&gt;=60, "Average", IF(BQ804&gt;=50, "Slightly Poor", IF(BQ804&gt;=40, "Poor", "Very Poor"))))))</f>
        <v>#VALUE!</v>
      </c>
      <c r="BT804" s="0" t="e">
        <f aca="false">9.81*LN(AH804)+30.6</f>
        <v>#VALUE!</v>
      </c>
      <c r="BU804" s="0" t="e">
        <f aca="false">IF(BT804&lt;30, "Clean water", IF(AND(BT804&gt;=30, BT804&lt;40), "Hypolimia", IF(AND(BT804&gt;=40,BT804&lt;50), "Mesotrophic", IF(AND(BT804&gt;=50, BT804&lt;70), "Eutrophic", IF(BT804&gt;70,"Hypertrophic")))))</f>
        <v>#VALUE!</v>
      </c>
      <c r="BW804" s="0" t="str">
        <f aca="false">IF(G804/H804&gt;=1, "PLS CHECK", "")</f>
        <v/>
      </c>
      <c r="BX804" s="0" t="e">
        <f aca="false">IF(AC804/J804&gt;=1, "PLS CHECK", "")</f>
        <v>#DIV/0!</v>
      </c>
      <c r="BY804" s="0" t="e">
        <f aca="false">IF(AE804/J804&gt;=1, "PLS CHECK", "")</f>
        <v>#DIV/0!</v>
      </c>
      <c r="BZ804" s="0" t="e">
        <f aca="false">IF(AD804/J804&gt;=1, "PLS CHECK", "")</f>
        <v>#DIV/0!</v>
      </c>
      <c r="CA804" s="0" t="str">
        <f aca="false">IF(AF804/K804&gt;=1, "PLS CHECK", "")</f>
        <v/>
      </c>
      <c r="CB804" s="0" t="str">
        <f aca="false">IF(AG804/K804&gt;=1, "PLS CHECK", "")</f>
        <v/>
      </c>
    </row>
    <row r="805" customFormat="false" ht="12.5" hidden="false" customHeight="false" outlineLevel="0" collapsed="false">
      <c r="A805" s="0" t="n">
        <v>802</v>
      </c>
      <c r="B805" s="15" t="s">
        <v>117</v>
      </c>
      <c r="C805" s="16" t="s">
        <v>118</v>
      </c>
      <c r="D805" s="0" t="s">
        <v>168</v>
      </c>
      <c r="E805" s="0" t="n">
        <v>7.8</v>
      </c>
      <c r="F805" s="0" t="n">
        <v>13.4</v>
      </c>
      <c r="G805" s="0" t="n">
        <v>1.4</v>
      </c>
      <c r="H805" s="0" t="n">
        <v>2.3</v>
      </c>
      <c r="I805" s="37"/>
      <c r="J805" s="0" t="n">
        <v>2.814</v>
      </c>
      <c r="K805" s="37"/>
      <c r="L805" s="0" t="n">
        <v>1.5</v>
      </c>
      <c r="M805" s="0" t="n">
        <v>2.1</v>
      </c>
      <c r="N805" s="0" t="n">
        <v>0</v>
      </c>
      <c r="O805" s="0" t="n">
        <v>276</v>
      </c>
      <c r="P805" s="37"/>
      <c r="AC805" s="0" t="n">
        <v>2.76</v>
      </c>
      <c r="AD805" s="0" t="n">
        <v>0.184</v>
      </c>
      <c r="AE805" s="0" t="n">
        <v>2.127</v>
      </c>
      <c r="AF805" s="37"/>
      <c r="AG805" s="37"/>
      <c r="AH805" s="37"/>
      <c r="AJ805" s="37"/>
      <c r="BF805" s="0" t="n">
        <f aca="false">IF(E805&lt;11,-3.6797*E805^2+48.115*E805-53.83,280.92*EXP(-0.2027*E805))</f>
        <v>97.5940520000001</v>
      </c>
      <c r="BG805" s="0" t="n">
        <f aca="false">32.208*LN(F805)+21.438</f>
        <v>105.025963601667</v>
      </c>
      <c r="BH805" s="0" t="n">
        <f aca="false">IF(G805&lt;=2, -10*G805+100, 88.958*EXP(-0.0755*G805))</f>
        <v>86</v>
      </c>
      <c r="BI805" s="0" t="n">
        <f aca="false">IF(I805&lt;=100, 0.0053*(I805)^2-1.0332*I805+100.76, 122.82*EXP(-0.0092*I805))</f>
        <v>100.76</v>
      </c>
      <c r="BJ805" s="0" t="e">
        <f aca="false">IF(P805&lt;=1000, -6.942*LN(P805)+107.59, -36.304*LN(P805)+310.72)</f>
        <v>#VALUE!</v>
      </c>
      <c r="BK805" s="0" t="e">
        <f aca="false">BF805^0.04*BG805^0.22*BH805^0.51*BI805^0.06*BJ805^0.17</f>
        <v>#VALUE!</v>
      </c>
      <c r="BL805" s="0" t="e">
        <f aca="false">IF(BK805&gt;=90, "Very Good", IF(BK805&gt;=80, "Good", IF(BK805&gt;=70, "Slightly Good", IF(BK805&gt;=60, "Average", IF(BK805&gt;=50, "Slightly Poor", IF(BK805&gt;=40, "Poor", "Very Poor"))))))</f>
        <v>#VALUE!</v>
      </c>
      <c r="BM805" s="0" t="e">
        <f aca="false">IF(P805&lt;=1000, -6.942*LN(P805)+107.59, IF(AND(P805&gt;1000, P805&lt;=5213),-36.304*LN(P805)+310.72, IF(P805&gt;5213, 10)))</f>
        <v>#VALUE!</v>
      </c>
      <c r="BN805" s="0" t="e">
        <f aca="false">BF805^0.04*BG805^0.22*BH805^0.51*BI805^0.06*BM805^0.17</f>
        <v>#VALUE!</v>
      </c>
      <c r="BO805" s="0" t="e">
        <f aca="false">IF(BN805&gt;=90, "Very Good", IF(BN805&gt;=80, "Good", IF(BN805&gt;=70, "Slightly Good", IF(BN805&gt;=60, "Average", IF(BN805&gt;=50, "Slightly Poor", IF(BN805&gt;=40, "Poor", "Very Poor"))))))</f>
        <v>#VALUE!</v>
      </c>
      <c r="BP805" s="0" t="e">
        <f aca="false">IF(AJ805&lt;=1000, -6.942*LN(AJ805)+107.59, IF(AND(AJ805&gt;1000, AJ805&lt;=5213),-36.304*LN(AJ805)+310.72, IF(AJ805&gt;5213, 10)))</f>
        <v>#VALUE!</v>
      </c>
      <c r="BQ805" s="0" t="e">
        <f aca="false">BF805^0.04*BG805^0.22*BH805^0.51*BI805^0.06*BP805^0.17</f>
        <v>#VALUE!</v>
      </c>
      <c r="BR805" s="0" t="e">
        <f aca="false">IF(BQ805&gt;=90, "Very Good", IF(BQ805&gt;=80, "Good", IF(BQ805&gt;=70, "Slightly Good", IF(BQ805&gt;=60, "Average", IF(BQ805&gt;=50, "Slightly Poor", IF(BQ805&gt;=40, "Poor", "Very Poor"))))))</f>
        <v>#VALUE!</v>
      </c>
      <c r="BT805" s="0" t="e">
        <f aca="false">9.81*LN(AH805)+30.6</f>
        <v>#VALUE!</v>
      </c>
      <c r="BU805" s="0" t="e">
        <f aca="false">IF(BT805&lt;30, "Clean water", IF(AND(BT805&gt;=30, BT805&lt;40), "Hypolimia", IF(AND(BT805&gt;=40,BT805&lt;50), "Mesotrophic", IF(AND(BT805&gt;=50, BT805&lt;70), "Eutrophic", IF(BT805&gt;70,"Hypertrophic")))))</f>
        <v>#VALUE!</v>
      </c>
      <c r="BW805" s="0" t="str">
        <f aca="false">IF(G805/H805&gt;=1, "PLS CHECK", "")</f>
        <v/>
      </c>
      <c r="BX805" s="0" t="str">
        <f aca="false">IF(AC805/J805&gt;=1, "PLS CHECK", "")</f>
        <v/>
      </c>
      <c r="BY805" s="0" t="str">
        <f aca="false">IF(AE805/J805&gt;=1, "PLS CHECK", "")</f>
        <v/>
      </c>
      <c r="BZ805" s="0" t="str">
        <f aca="false">IF(AD805/J805&gt;=1, "PLS CHECK", "")</f>
        <v/>
      </c>
      <c r="CA805" s="0" t="e">
        <f aca="false">IF(AF805/K805&gt;=1, "PLS CHECK", "")</f>
        <v>#DIV/0!</v>
      </c>
      <c r="CB805" s="0" t="e">
        <f aca="false">IF(AG805/K805&gt;=1, "PLS CHECK", "")</f>
        <v>#DIV/0!</v>
      </c>
    </row>
    <row r="806" customFormat="false" ht="12.5" hidden="false" customHeight="false" outlineLevel="0" collapsed="false">
      <c r="A806" s="0" t="n">
        <v>803</v>
      </c>
      <c r="B806" s="15" t="s">
        <v>119</v>
      </c>
      <c r="C806" s="16" t="s">
        <v>120</v>
      </c>
      <c r="D806" s="0" t="s">
        <v>168</v>
      </c>
      <c r="E806" s="0" t="n">
        <v>7.9</v>
      </c>
      <c r="F806" s="0" t="n">
        <v>13.7</v>
      </c>
      <c r="G806" s="0" t="n">
        <v>1.5</v>
      </c>
      <c r="H806" s="0" t="n">
        <v>2.9</v>
      </c>
      <c r="I806" s="0" t="n">
        <v>1.6</v>
      </c>
      <c r="J806" s="0" t="n">
        <v>2.915</v>
      </c>
      <c r="K806" s="37"/>
      <c r="L806" s="0" t="n">
        <v>1.4</v>
      </c>
      <c r="M806" s="0" t="n">
        <v>1.1</v>
      </c>
      <c r="N806" s="0" t="n">
        <v>0</v>
      </c>
      <c r="O806" s="0" t="n">
        <v>296</v>
      </c>
      <c r="P806" s="37"/>
      <c r="AC806" s="0" t="n">
        <v>2.894</v>
      </c>
      <c r="AD806" s="0" t="n">
        <v>0.196</v>
      </c>
      <c r="AE806" s="0" t="n">
        <v>2.261</v>
      </c>
      <c r="AF806" s="37"/>
      <c r="AG806" s="37"/>
      <c r="AH806" s="37"/>
      <c r="AJ806" s="0" t="n">
        <v>25</v>
      </c>
      <c r="BF806" s="0" t="n">
        <f aca="false">IF(E806&lt;11,-3.6797*E806^2+48.115*E806-53.83,280.92*EXP(-0.2027*E806))</f>
        <v>96.6284230000001</v>
      </c>
      <c r="BG806" s="0" t="n">
        <f aca="false">32.208*LN(F806)+21.438</f>
        <v>105.73908498392</v>
      </c>
      <c r="BH806" s="0" t="n">
        <f aca="false">IF(G806&lt;=2, -10*G806+100, 88.958*EXP(-0.0755*G806))</f>
        <v>85</v>
      </c>
      <c r="BI806" s="0" t="n">
        <f aca="false">IF(I806&lt;=100, 0.0053*(I806)^2-1.0332*I806+100.76, 122.82*EXP(-0.0092*I806))</f>
        <v>99.120448</v>
      </c>
      <c r="BJ806" s="0" t="e">
        <f aca="false">IF(P806&lt;=1000, -6.942*LN(P806)+107.59, -36.304*LN(P806)+310.72)</f>
        <v>#VALUE!</v>
      </c>
      <c r="BK806" s="0" t="e">
        <f aca="false">BF806^0.04*BG806^0.22*BH806^0.51*BI806^0.06*BJ806^0.17</f>
        <v>#VALUE!</v>
      </c>
      <c r="BL806" s="0" t="e">
        <f aca="false">IF(BK806&gt;=90, "Very Good", IF(BK806&gt;=80, "Good", IF(BK806&gt;=70, "Slightly Good", IF(BK806&gt;=60, "Average", IF(BK806&gt;=50, "Slightly Poor", IF(BK806&gt;=40, "Poor", "Very Poor"))))))</f>
        <v>#VALUE!</v>
      </c>
      <c r="BM806" s="0" t="e">
        <f aca="false">IF(P806&lt;=1000, -6.942*LN(P806)+107.59, IF(AND(P806&gt;1000, P806&lt;=5213),-36.304*LN(P806)+310.72, IF(P806&gt;5213, 10)))</f>
        <v>#VALUE!</v>
      </c>
      <c r="BN806" s="0" t="e">
        <f aca="false">BF806^0.04*BG806^0.22*BH806^0.51*BI806^0.06*BM806^0.17</f>
        <v>#VALUE!</v>
      </c>
      <c r="BO806" s="0" t="e">
        <f aca="false">IF(BN806&gt;=90, "Very Good", IF(BN806&gt;=80, "Good", IF(BN806&gt;=70, "Slightly Good", IF(BN806&gt;=60, "Average", IF(BN806&gt;=50, "Slightly Poor", IF(BN806&gt;=40, "Poor", "Very Poor"))))))</f>
        <v>#VALUE!</v>
      </c>
      <c r="BP806" s="0" t="n">
        <f aca="false">IF(AJ806&lt;=1000, -6.942*LN(AJ806)+107.59, IF(AND(AJ806&gt;1000, AJ806&lt;=5213),-36.304*LN(AJ806)+310.72, IF(AJ806&gt;5213, 10)))</f>
        <v>85.244564023765</v>
      </c>
      <c r="BQ806" s="0" t="n">
        <f aca="false">BF806^0.04*BG806^0.22*BH806^0.51*BI806^0.06*BP806^0.17</f>
        <v>90.5154680927528</v>
      </c>
      <c r="BR806" s="0" t="str">
        <f aca="false">IF(BQ806&gt;=90, "Very Good", IF(BQ806&gt;=80, "Good", IF(BQ806&gt;=70, "Slightly Good", IF(BQ806&gt;=60, "Average", IF(BQ806&gt;=50, "Slightly Poor", IF(BQ806&gt;=40, "Poor", "Very Poor"))))))</f>
        <v>Very Good</v>
      </c>
      <c r="BT806" s="0" t="e">
        <f aca="false">9.81*LN(AH806)+30.6</f>
        <v>#VALUE!</v>
      </c>
      <c r="BU806" s="0" t="e">
        <f aca="false">IF(BT806&lt;30, "Clean water", IF(AND(BT806&gt;=30, BT806&lt;40), "Hypolimia", IF(AND(BT806&gt;=40,BT806&lt;50), "Mesotrophic", IF(AND(BT806&gt;=50, BT806&lt;70), "Eutrophic", IF(BT806&gt;70,"Hypertrophic")))))</f>
        <v>#VALUE!</v>
      </c>
      <c r="BW806" s="0" t="str">
        <f aca="false">IF(G806/H806&gt;=1, "PLS CHECK", "")</f>
        <v/>
      </c>
      <c r="BX806" s="0" t="str">
        <f aca="false">IF(AC806/J806&gt;=1, "PLS CHECK", "")</f>
        <v/>
      </c>
      <c r="BY806" s="0" t="str">
        <f aca="false">IF(AE806/J806&gt;=1, "PLS CHECK", "")</f>
        <v/>
      </c>
      <c r="BZ806" s="0" t="str">
        <f aca="false">IF(AD806/J806&gt;=1, "PLS CHECK", "")</f>
        <v/>
      </c>
      <c r="CA806" s="0" t="e">
        <f aca="false">IF(AF806/K806&gt;=1, "PLS CHECK", "")</f>
        <v>#DIV/0!</v>
      </c>
      <c r="CB806" s="0" t="e">
        <f aca="false">IF(AG806/K806&gt;=1, "PLS CHECK", "")</f>
        <v>#DIV/0!</v>
      </c>
    </row>
    <row r="807" customFormat="false" ht="12.5" hidden="false" customHeight="false" outlineLevel="0" collapsed="false">
      <c r="A807" s="0" t="n">
        <v>804</v>
      </c>
      <c r="B807" s="15" t="s">
        <v>121</v>
      </c>
      <c r="C807" s="16" t="s">
        <v>122</v>
      </c>
      <c r="D807" s="0" t="s">
        <v>168</v>
      </c>
      <c r="E807" s="0" t="n">
        <v>7.6</v>
      </c>
      <c r="F807" s="37"/>
      <c r="G807" s="0" t="n">
        <v>1.4</v>
      </c>
      <c r="H807" s="0" t="n">
        <v>3.7</v>
      </c>
      <c r="I807" s="0" t="n">
        <v>1.8</v>
      </c>
      <c r="J807" s="0" t="n">
        <v>3.234</v>
      </c>
      <c r="K807" s="37"/>
      <c r="L807" s="0" t="n">
        <v>1.5</v>
      </c>
      <c r="M807" s="0" t="n">
        <v>1.3</v>
      </c>
      <c r="N807" s="0" t="n">
        <v>0</v>
      </c>
      <c r="O807" s="0" t="n">
        <v>326</v>
      </c>
      <c r="P807" s="37"/>
      <c r="AC807" s="0" t="n">
        <v>3.139</v>
      </c>
      <c r="AD807" s="0" t="n">
        <v>0.175</v>
      </c>
      <c r="AE807" s="0" t="n">
        <v>2.551</v>
      </c>
      <c r="AF807" s="0" t="n">
        <v>0.008</v>
      </c>
      <c r="AG807" s="37"/>
      <c r="AH807" s="37"/>
      <c r="AJ807" s="0" t="n">
        <v>49</v>
      </c>
      <c r="BF807" s="0" t="n">
        <f aca="false">IF(E807&lt;11,-3.6797*E807^2+48.115*E807-53.83,280.92*EXP(-0.2027*E807))</f>
        <v>99.304528</v>
      </c>
      <c r="BG807" s="0" t="e">
        <f aca="false">32.208*LN(F807)+21.438</f>
        <v>#VALUE!</v>
      </c>
      <c r="BH807" s="0" t="n">
        <f aca="false">IF(G807&lt;=2, -10*G807+100, 88.958*EXP(-0.0755*G807))</f>
        <v>86</v>
      </c>
      <c r="BI807" s="0" t="n">
        <f aca="false">IF(I807&lt;=100, 0.0053*(I807)^2-1.0332*I807+100.76, 122.82*EXP(-0.0092*I807))</f>
        <v>98.917412</v>
      </c>
      <c r="BJ807" s="0" t="e">
        <f aca="false">IF(P807&lt;=1000, -6.942*LN(P807)+107.59, -36.304*LN(P807)+310.72)</f>
        <v>#VALUE!</v>
      </c>
      <c r="BK807" s="0" t="e">
        <f aca="false">BF807^0.04*BG807^0.22*BH807^0.51*BI807^0.06*BJ807^0.17</f>
        <v>#VALUE!</v>
      </c>
      <c r="BL807" s="0" t="e">
        <f aca="false">IF(BK807&gt;=90, "Very Good", IF(BK807&gt;=80, "Good", IF(BK807&gt;=70, "Slightly Good", IF(BK807&gt;=60, "Average", IF(BK807&gt;=50, "Slightly Poor", IF(BK807&gt;=40, "Poor", "Very Poor"))))))</f>
        <v>#VALUE!</v>
      </c>
      <c r="BM807" s="0" t="e">
        <f aca="false">IF(P807&lt;=1000, -6.942*LN(P807)+107.59, IF(AND(P807&gt;1000, P807&lt;=5213),-36.304*LN(P807)+310.72, IF(P807&gt;5213, 10)))</f>
        <v>#VALUE!</v>
      </c>
      <c r="BN807" s="0" t="e">
        <f aca="false">BF807^0.04*BG807^0.22*BH807^0.51*BI807^0.06*BM807^0.17</f>
        <v>#VALUE!</v>
      </c>
      <c r="BO807" s="0" t="e">
        <f aca="false">IF(BN807&gt;=90, "Very Good", IF(BN807&gt;=80, "Good", IF(BN807&gt;=70, "Slightly Good", IF(BN807&gt;=60, "Average", IF(BN807&gt;=50, "Slightly Poor", IF(BN807&gt;=40, "Poor", "Very Poor"))))))</f>
        <v>#VALUE!</v>
      </c>
      <c r="BP807" s="0" t="n">
        <f aca="false">IF(AJ807&lt;=1000, -6.942*LN(AJ807)+107.59, IF(AND(AJ807&gt;1000, AJ807&lt;=5213),-36.304*LN(AJ807)+310.72, IF(AJ807&gt;5213, 10)))</f>
        <v>80.572983490516</v>
      </c>
      <c r="BQ807" s="0" t="e">
        <f aca="false">BF807^0.04*BG807^0.22*BH807^0.51*BI807^0.06*BP807^0.17</f>
        <v>#VALUE!</v>
      </c>
      <c r="BR807" s="0" t="e">
        <f aca="false">IF(BQ807&gt;=90, "Very Good", IF(BQ807&gt;=80, "Good", IF(BQ807&gt;=70, "Slightly Good", IF(BQ807&gt;=60, "Average", IF(BQ807&gt;=50, "Slightly Poor", IF(BQ807&gt;=40, "Poor", "Very Poor"))))))</f>
        <v>#VALUE!</v>
      </c>
      <c r="BT807" s="0" t="e">
        <f aca="false">9.81*LN(AH807)+30.6</f>
        <v>#VALUE!</v>
      </c>
      <c r="BU807" s="0" t="e">
        <f aca="false">IF(BT807&lt;30, "Clean water", IF(AND(BT807&gt;=30, BT807&lt;40), "Hypolimia", IF(AND(BT807&gt;=40,BT807&lt;50), "Mesotrophic", IF(AND(BT807&gt;=50, BT807&lt;70), "Eutrophic", IF(BT807&gt;70,"Hypertrophic")))))</f>
        <v>#VALUE!</v>
      </c>
      <c r="BW807" s="0" t="str">
        <f aca="false">IF(G807/H807&gt;=1, "PLS CHECK", "")</f>
        <v/>
      </c>
      <c r="BX807" s="0" t="str">
        <f aca="false">IF(AC807/J807&gt;=1, "PLS CHECK", "")</f>
        <v/>
      </c>
      <c r="BY807" s="0" t="str">
        <f aca="false">IF(AE807/J807&gt;=1, "PLS CHECK", "")</f>
        <v/>
      </c>
      <c r="BZ807" s="0" t="str">
        <f aca="false">IF(AD807/J807&gt;=1, "PLS CHECK", "")</f>
        <v/>
      </c>
      <c r="CA807" s="0" t="e">
        <f aca="false">IF(AF807/K807&gt;=1, "PLS CHECK", "")</f>
        <v>#DIV/0!</v>
      </c>
      <c r="CB807" s="0" t="e">
        <f aca="false">IF(AG807/K807&gt;=1, "PLS CHECK", "")</f>
        <v>#DIV/0!</v>
      </c>
    </row>
    <row r="808" customFormat="false" ht="12.5" hidden="false" customHeight="false" outlineLevel="0" collapsed="false">
      <c r="A808" s="0" t="n">
        <v>805</v>
      </c>
      <c r="B808" s="15" t="s">
        <v>140</v>
      </c>
      <c r="C808" s="16" t="s">
        <v>141</v>
      </c>
      <c r="D808" s="0" t="s">
        <v>168</v>
      </c>
      <c r="E808" s="0" t="n">
        <v>8.3</v>
      </c>
      <c r="F808" s="0" t="n">
        <v>12.3</v>
      </c>
      <c r="G808" s="0" t="n">
        <v>1.5</v>
      </c>
      <c r="H808" s="0" t="n">
        <v>2.6</v>
      </c>
      <c r="I808" s="0" t="n">
        <v>4.2</v>
      </c>
      <c r="J808" s="0" t="n">
        <v>3.287</v>
      </c>
      <c r="K808" s="0" t="n">
        <v>0.018</v>
      </c>
      <c r="L808" s="0" t="n">
        <v>1.7</v>
      </c>
      <c r="M808" s="0" t="n">
        <v>4</v>
      </c>
      <c r="O808" s="0" t="n">
        <v>237</v>
      </c>
      <c r="BD808" s="0" t="n">
        <v>0.01</v>
      </c>
      <c r="BF808" s="0" t="n">
        <f aca="false">IF(E808&lt;11,-3.6797*E808^2+48.115*E808-53.83,280.92*EXP(-0.2027*E808))</f>
        <v>92.029967</v>
      </c>
      <c r="BG808" s="0" t="n">
        <f aca="false">32.208*LN(F808)+21.438</f>
        <v>102.267173042683</v>
      </c>
      <c r="BH808" s="0" t="n">
        <f aca="false">IF(G808&lt;=2, -10*G808+100, 88.958*EXP(-0.0755*G808))</f>
        <v>85</v>
      </c>
      <c r="BI808" s="0" t="n">
        <f aca="false">IF(I808&lt;=100, 0.0053*(I808)^2-1.0332*I808+100.76, 122.82*EXP(-0.0092*I808))</f>
        <v>96.514052</v>
      </c>
      <c r="BJ808" s="0" t="e">
        <f aca="false">IF(P808&lt;=1000, -6.942*LN(P808)+107.59, -36.304*LN(P808)+310.72)</f>
        <v>#VALUE!</v>
      </c>
      <c r="BK808" s="0" t="e">
        <f aca="false">BF808^0.04*BG808^0.22*BH808^0.51*BI808^0.06*BJ808^0.17</f>
        <v>#VALUE!</v>
      </c>
      <c r="BL808" s="0" t="e">
        <f aca="false">IF(BK808&gt;=90, "Very Good", IF(BK808&gt;=80, "Good", IF(BK808&gt;=70, "Slightly Good", IF(BK808&gt;=60, "Average", IF(BK808&gt;=50, "Slightly Poor", IF(BK808&gt;=40, "Poor", "Very Poor"))))))</f>
        <v>#VALUE!</v>
      </c>
      <c r="BM808" s="0" t="e">
        <f aca="false">IF(P808&lt;=1000, -6.942*LN(P808)+107.59, IF(AND(P808&gt;1000, P808&lt;=5213),-36.304*LN(P808)+310.72, IF(P808&gt;5213, 10)))</f>
        <v>#VALUE!</v>
      </c>
      <c r="BN808" s="0" t="e">
        <f aca="false">BF808^0.04*BG808^0.22*BH808^0.51*BI808^0.06*BM808^0.17</f>
        <v>#VALUE!</v>
      </c>
      <c r="BO808" s="0" t="e">
        <f aca="false">IF(BN808&gt;=90, "Very Good", IF(BN808&gt;=80, "Good", IF(BN808&gt;=70, "Slightly Good", IF(BN808&gt;=60, "Average", IF(BN808&gt;=50, "Slightly Poor", IF(BN808&gt;=40, "Poor", "Very Poor"))))))</f>
        <v>#VALUE!</v>
      </c>
      <c r="BP808" s="0" t="e">
        <f aca="false">IF(AJ808&lt;=1000, -6.942*LN(AJ808)+107.59, IF(AND(AJ808&gt;1000, AJ808&lt;=5213),-36.304*LN(AJ808)+310.72, IF(AJ808&gt;5213, 10)))</f>
        <v>#VALUE!</v>
      </c>
      <c r="BQ808" s="0" t="e">
        <f aca="false">BF808^0.04*BG808^0.22*BH808^0.51*BI808^0.06*BP808^0.17</f>
        <v>#VALUE!</v>
      </c>
      <c r="BR808" s="0" t="e">
        <f aca="false">IF(BQ808&gt;=90, "Very Good", IF(BQ808&gt;=80, "Good", IF(BQ808&gt;=70, "Slightly Good", IF(BQ808&gt;=60, "Average", IF(BQ808&gt;=50, "Slightly Poor", IF(BQ808&gt;=40, "Poor", "Very Poor"))))))</f>
        <v>#VALUE!</v>
      </c>
      <c r="BT808" s="0" t="e">
        <f aca="false">9.81*LN(AH808)+30.6</f>
        <v>#VALUE!</v>
      </c>
      <c r="BU808" s="0" t="e">
        <f aca="false">IF(BT808&lt;30, "Clean water", IF(AND(BT808&gt;=30, BT808&lt;40), "Hypolimia", IF(AND(BT808&gt;=40,BT808&lt;50), "Mesotrophic", IF(AND(BT808&gt;=50, BT808&lt;70), "Eutrophic", IF(BT808&gt;70,"Hypertrophic")))))</f>
        <v>#VALUE!</v>
      </c>
      <c r="BW808" s="0" t="str">
        <f aca="false">IF(G808/H808&gt;=1, "PLS CHECK", "")</f>
        <v/>
      </c>
      <c r="BX808" s="0" t="str">
        <f aca="false">IF(AC808/J808&gt;=1, "PLS CHECK", "")</f>
        <v/>
      </c>
      <c r="BY808" s="0" t="str">
        <f aca="false">IF(AE808/J808&gt;=1, "PLS CHECK", "")</f>
        <v/>
      </c>
      <c r="BZ808" s="0" t="str">
        <f aca="false">IF(AD808/J808&gt;=1, "PLS CHECK", "")</f>
        <v/>
      </c>
      <c r="CA808" s="0" t="str">
        <f aca="false">IF(AF808/K808&gt;=1, "PLS CHECK", "")</f>
        <v/>
      </c>
      <c r="CB808" s="0" t="str">
        <f aca="false">IF(AG808/K808&gt;=1, "PLS CHECK", "")</f>
        <v/>
      </c>
    </row>
    <row r="809" customFormat="false" ht="12.5" hidden="false" customHeight="false" outlineLevel="0" collapsed="false">
      <c r="A809" s="0" t="n">
        <v>806</v>
      </c>
      <c r="B809" s="15" t="s">
        <v>123</v>
      </c>
      <c r="C809" s="16" t="s">
        <v>124</v>
      </c>
      <c r="D809" s="0" t="s">
        <v>168</v>
      </c>
      <c r="E809" s="37"/>
      <c r="F809" s="0" t="n">
        <v>11.4</v>
      </c>
      <c r="G809" s="37"/>
      <c r="H809" s="0" t="n">
        <v>7.8</v>
      </c>
      <c r="I809" s="0" t="n">
        <v>4.2</v>
      </c>
      <c r="J809" s="37"/>
      <c r="K809" s="0" t="n">
        <v>0.167</v>
      </c>
      <c r="L809" s="37"/>
      <c r="M809" s="0" t="n">
        <v>0.9</v>
      </c>
      <c r="N809" s="0" t="n">
        <v>0</v>
      </c>
      <c r="O809" s="0" t="n">
        <v>665</v>
      </c>
      <c r="P809" s="0" t="n">
        <v>40000</v>
      </c>
      <c r="AC809" s="37"/>
      <c r="AD809" s="37"/>
      <c r="AE809" s="0" t="n">
        <v>4.292</v>
      </c>
      <c r="AF809" s="0" t="n">
        <v>0.083</v>
      </c>
      <c r="AG809" s="0" t="n">
        <v>0.052</v>
      </c>
      <c r="AH809" s="0" t="n">
        <v>2</v>
      </c>
      <c r="AJ809" s="0" t="n">
        <v>6000</v>
      </c>
      <c r="BF809" s="0" t="n">
        <f aca="false">IF(E809&lt;11,-3.6797*E809^2+48.115*E809-53.83,280.92*EXP(-0.2027*E809))</f>
        <v>-53.83</v>
      </c>
      <c r="BG809" s="0" t="n">
        <f aca="false">32.208*LN(F809)+21.438</f>
        <v>99.8198189507377</v>
      </c>
      <c r="BH809" s="0" t="n">
        <f aca="false">IF(G809&lt;=2, -10*G809+100, 88.958*EXP(-0.0755*G809))</f>
        <v>100</v>
      </c>
      <c r="BI809" s="0" t="n">
        <f aca="false">IF(I809&lt;=100, 0.0053*(I809)^2-1.0332*I809+100.76, 122.82*EXP(-0.0092*I809))</f>
        <v>96.514052</v>
      </c>
      <c r="BJ809" s="0" t="n">
        <f aca="false">IF(P809&lt;=1000, -6.942*LN(P809)+107.59, -36.304*LN(P809)+310.72)</f>
        <v>-73.9802273503198</v>
      </c>
      <c r="BK809" s="0" t="e">
        <f aca="false">BF809^0.04*BG809^0.22*BH809^0.51*BI809^0.06*BJ809^0.17</f>
        <v>#NUM!</v>
      </c>
      <c r="BL809" s="0" t="e">
        <f aca="false">IF(BK809&gt;=90, "Very Good", IF(BK809&gt;=80, "Good", IF(BK809&gt;=70, "Slightly Good", IF(BK809&gt;=60, "Average", IF(BK809&gt;=50, "Slightly Poor", IF(BK809&gt;=40, "Poor", "Very Poor"))))))</f>
        <v>#NUM!</v>
      </c>
      <c r="BM809" s="0" t="n">
        <f aca="false">IF(P809&lt;=1000, -6.942*LN(P809)+107.59, IF(AND(P809&gt;1000, P809&lt;=5213),-36.304*LN(P809)+310.72, IF(P809&gt;5213, 10)))</f>
        <v>10</v>
      </c>
      <c r="BN809" s="0" t="n">
        <f aca="false">BF809^0.04*BG809^0.22*BH809^0.51*BI809^0.06*BM809^0.17</f>
        <v>-65.787608497329</v>
      </c>
      <c r="BO809" s="0" t="str">
        <f aca="false">IF(BN809&gt;=90, "Very Good", IF(BN809&gt;=80, "Good", IF(BN809&gt;=70, "Slightly Good", IF(BN809&gt;=60, "Average", IF(BN809&gt;=50, "Slightly Poor", IF(BN809&gt;=40, "Poor", "Very Poor"))))))</f>
        <v>Very Poor</v>
      </c>
      <c r="BP809" s="0" t="n">
        <f aca="false">IF(AJ809&lt;=1000, -6.942*LN(AJ809)+107.59, IF(AND(AJ809&gt;1000, AJ809&lt;=5213),-36.304*LN(AJ809)+310.72, IF(AJ809&gt;5213, 10)))</f>
        <v>10</v>
      </c>
      <c r="BQ809" s="0" t="n">
        <f aca="false">BF809^0.04*BG809^0.22*BH809^0.51*BI809^0.06*BP809^0.17</f>
        <v>-65.787608497329</v>
      </c>
      <c r="BR809" s="0" t="str">
        <f aca="false">IF(BQ809&gt;=90, "Very Good", IF(BQ809&gt;=80, "Good", IF(BQ809&gt;=70, "Slightly Good", IF(BQ809&gt;=60, "Average", IF(BQ809&gt;=50, "Slightly Poor", IF(BQ809&gt;=40, "Poor", "Very Poor"))))))</f>
        <v>Very Poor</v>
      </c>
      <c r="BT809" s="0" t="n">
        <f aca="false">9.81*LN(AH809)+30.6</f>
        <v>37.3997738412931</v>
      </c>
      <c r="BU809" s="0" t="str">
        <f aca="false">IF(BT809&lt;30, "Clean water", IF(AND(BT809&gt;=30, BT809&lt;40), "Hypolimia", IF(AND(BT809&gt;=40,BT809&lt;50), "Mesotrophic", IF(AND(BT809&gt;=50, BT809&lt;70), "Eutrophic", IF(BT809&gt;70,"Hypertrophic")))))</f>
        <v>Hypolimia</v>
      </c>
      <c r="BW809" s="0" t="str">
        <f aca="false">IF(G809/H809&gt;=1, "PLS CHECK", "")</f>
        <v/>
      </c>
      <c r="BX809" s="0" t="e">
        <f aca="false">IF(AC809/J809&gt;=1, "PLS CHECK", "")</f>
        <v>#DIV/0!</v>
      </c>
      <c r="BY809" s="0" t="e">
        <f aca="false">IF(AE809/J809&gt;=1, "PLS CHECK", "")</f>
        <v>#DIV/0!</v>
      </c>
      <c r="BZ809" s="0" t="e">
        <f aca="false">IF(AD809/J809&gt;=1, "PLS CHECK", "")</f>
        <v>#DIV/0!</v>
      </c>
      <c r="CA809" s="0" t="str">
        <f aca="false">IF(AF809/K809&gt;=1, "PLS CHECK", "")</f>
        <v/>
      </c>
      <c r="CB809" s="0" t="str">
        <f aca="false">IF(AG809/K809&gt;=1, "PLS CHECK", "")</f>
        <v/>
      </c>
    </row>
    <row r="810" customFormat="false" ht="12.5" hidden="false" customHeight="false" outlineLevel="0" collapsed="false">
      <c r="A810" s="0" t="n">
        <v>807</v>
      </c>
      <c r="B810" s="15" t="s">
        <v>125</v>
      </c>
      <c r="C810" s="16" t="s">
        <v>126</v>
      </c>
      <c r="D810" s="0" t="s">
        <v>168</v>
      </c>
      <c r="E810" s="0" t="n">
        <v>8.3</v>
      </c>
      <c r="F810" s="37"/>
      <c r="G810" s="0" t="n">
        <v>1.3</v>
      </c>
      <c r="H810" s="0" t="n">
        <v>2.1</v>
      </c>
      <c r="I810" s="0" t="n">
        <v>2.8</v>
      </c>
      <c r="J810" s="0" t="n">
        <v>7.101</v>
      </c>
      <c r="K810" s="0" t="n">
        <v>0.017</v>
      </c>
      <c r="L810" s="37"/>
      <c r="M810" s="0" t="n">
        <v>1.3</v>
      </c>
      <c r="N810" s="0" t="n">
        <v>0</v>
      </c>
      <c r="O810" s="0" t="n">
        <v>644</v>
      </c>
      <c r="P810" s="0" t="n">
        <v>1000</v>
      </c>
      <c r="AC810" s="0" t="n">
        <v>7.069</v>
      </c>
      <c r="AD810" s="0" t="n">
        <v>0.587</v>
      </c>
      <c r="AE810" s="0" t="n">
        <v>5.783</v>
      </c>
      <c r="AF810" s="0" t="n">
        <v>0.011</v>
      </c>
      <c r="AG810" s="0" t="n">
        <v>0.005</v>
      </c>
      <c r="AH810" s="0" t="n">
        <v>3.6</v>
      </c>
      <c r="AJ810" s="0" t="n">
        <v>160</v>
      </c>
      <c r="BF810" s="0" t="n">
        <f aca="false">IF(E810&lt;11,-3.6797*E810^2+48.115*E810-53.83,280.92*EXP(-0.2027*E810))</f>
        <v>92.029967</v>
      </c>
      <c r="BG810" s="0" t="e">
        <f aca="false">32.208*LN(F810)+21.438</f>
        <v>#VALUE!</v>
      </c>
      <c r="BH810" s="0" t="n">
        <f aca="false">IF(G810&lt;=2, -10*G810+100, 88.958*EXP(-0.0755*G810))</f>
        <v>87</v>
      </c>
      <c r="BI810" s="0" t="n">
        <f aca="false">IF(I810&lt;=100, 0.0053*(I810)^2-1.0332*I810+100.76, 122.82*EXP(-0.0092*I810))</f>
        <v>97.908592</v>
      </c>
      <c r="BJ810" s="0" t="n">
        <f aca="false">IF(P810&lt;=1000, -6.942*LN(P810)+107.59, -36.304*LN(P810)+310.72)</f>
        <v>59.636362853306</v>
      </c>
      <c r="BK810" s="0" t="e">
        <f aca="false">BF810^0.04*BG810^0.22*BH810^0.51*BI810^0.06*BJ810^0.17</f>
        <v>#VALUE!</v>
      </c>
      <c r="BL810" s="0" t="e">
        <f aca="false">IF(BK810&gt;=90, "Very Good", IF(BK810&gt;=80, "Good", IF(BK810&gt;=70, "Slightly Good", IF(BK810&gt;=60, "Average", IF(BK810&gt;=50, "Slightly Poor", IF(BK810&gt;=40, "Poor", "Very Poor"))))))</f>
        <v>#VALUE!</v>
      </c>
      <c r="BM810" s="0" t="n">
        <f aca="false">IF(P810&lt;=1000, -6.942*LN(P810)+107.59, IF(AND(P810&gt;1000, P810&lt;=5213),-36.304*LN(P810)+310.72, IF(P810&gt;5213, 10)))</f>
        <v>59.636362853306</v>
      </c>
      <c r="BN810" s="0" t="e">
        <f aca="false">BF810^0.04*BG810^0.22*BH810^0.51*BI810^0.06*BM810^0.17</f>
        <v>#VALUE!</v>
      </c>
      <c r="BO810" s="0" t="e">
        <f aca="false">IF(BN810&gt;=90, "Very Good", IF(BN810&gt;=80, "Good", IF(BN810&gt;=70, "Slightly Good", IF(BN810&gt;=60, "Average", IF(BN810&gt;=50, "Slightly Poor", IF(BN810&gt;=40, "Poor", "Very Poor"))))))</f>
        <v>#VALUE!</v>
      </c>
      <c r="BP810" s="0" t="n">
        <f aca="false">IF(AJ810&lt;=1000, -6.942*LN(AJ810)+107.59, IF(AND(AJ810&gt;1000, AJ810&lt;=5213),-36.304*LN(AJ810)+310.72, IF(AJ810&gt;5213, 10)))</f>
        <v>72.3581433746468</v>
      </c>
      <c r="BQ810" s="0" t="e">
        <f aca="false">BF810^0.04*BG810^0.22*BH810^0.51*BI810^0.06*BP810^0.17</f>
        <v>#VALUE!</v>
      </c>
      <c r="BR810" s="0" t="e">
        <f aca="false">IF(BQ810&gt;=90, "Very Good", IF(BQ810&gt;=80, "Good", IF(BQ810&gt;=70, "Slightly Good", IF(BQ810&gt;=60, "Average", IF(BQ810&gt;=50, "Slightly Poor", IF(BQ810&gt;=40, "Poor", "Very Poor"))))))</f>
        <v>#VALUE!</v>
      </c>
      <c r="BT810" s="0" t="n">
        <f aca="false">9.81*LN(AH810)+30.6</f>
        <v>43.1659610239829</v>
      </c>
      <c r="BU810" s="0" t="str">
        <f aca="false">IF(BT810&lt;30, "Clean water", IF(AND(BT810&gt;=30, BT810&lt;40), "Hypolimia", IF(AND(BT810&gt;=40,BT810&lt;50), "Mesotrophic", IF(AND(BT810&gt;=50, BT810&lt;70), "Eutrophic", IF(BT810&gt;70,"Hypertrophic")))))</f>
        <v>Mesotrophic</v>
      </c>
      <c r="BW810" s="0" t="str">
        <f aca="false">IF(G810/H810&gt;=1, "PLS CHECK", "")</f>
        <v/>
      </c>
      <c r="BX810" s="0" t="str">
        <f aca="false">IF(AC810/J810&gt;=1, "PLS CHECK", "")</f>
        <v/>
      </c>
      <c r="BY810" s="0" t="str">
        <f aca="false">IF(AE810/J810&gt;=1, "PLS CHECK", "")</f>
        <v/>
      </c>
      <c r="BZ810" s="0" t="str">
        <f aca="false">IF(AD810/J810&gt;=1, "PLS CHECK", "")</f>
        <v/>
      </c>
      <c r="CA810" s="0" t="str">
        <f aca="false">IF(AF810/K810&gt;=1, "PLS CHECK", "")</f>
        <v/>
      </c>
      <c r="CB810" s="0" t="str">
        <f aca="false">IF(AG810/K810&gt;=1, "PLS CHECK", "")</f>
        <v/>
      </c>
    </row>
    <row r="811" customFormat="false" ht="12.5" hidden="false" customHeight="false" outlineLevel="0" collapsed="false">
      <c r="A811" s="0" t="n">
        <v>808</v>
      </c>
      <c r="B811" s="15" t="s">
        <v>72</v>
      </c>
      <c r="C811" s="16" t="s">
        <v>73</v>
      </c>
      <c r="D811" s="0" t="s">
        <v>169</v>
      </c>
      <c r="E811" s="0" t="n">
        <v>8.1</v>
      </c>
      <c r="F811" s="0" t="n">
        <v>13</v>
      </c>
      <c r="G811" s="0" t="n">
        <v>1.5</v>
      </c>
      <c r="H811" s="0" t="n">
        <v>6.1</v>
      </c>
      <c r="I811" s="0" t="n">
        <v>6.8</v>
      </c>
      <c r="J811" s="0" t="n">
        <v>6.453</v>
      </c>
      <c r="K811" s="0" t="n">
        <v>0.03</v>
      </c>
      <c r="L811" s="0" t="n">
        <v>3</v>
      </c>
      <c r="M811" s="0" t="n">
        <v>5.2</v>
      </c>
      <c r="N811" s="0" t="n">
        <v>0</v>
      </c>
      <c r="O811" s="0" t="n">
        <v>390</v>
      </c>
      <c r="P811" s="0" t="n">
        <v>2750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V811" s="0" t="n">
        <v>0</v>
      </c>
      <c r="AC811" s="0" t="n">
        <v>6.175</v>
      </c>
      <c r="AD811" s="37"/>
      <c r="AE811" s="0" t="n">
        <v>3.729</v>
      </c>
      <c r="AF811" s="0" t="n">
        <v>0.014</v>
      </c>
      <c r="AG811" s="0" t="n">
        <v>0.009</v>
      </c>
      <c r="AH811" s="0" t="n">
        <v>16.8</v>
      </c>
      <c r="AJ811" s="0" t="n">
        <v>38</v>
      </c>
      <c r="AP811" s="0" t="n">
        <v>0</v>
      </c>
      <c r="AY811" s="0" t="n">
        <v>0</v>
      </c>
      <c r="BF811" s="0" t="n">
        <f aca="false">IF(E811&lt;11,-3.6797*E811^2+48.115*E811-53.83,280.92*EXP(-0.2027*E811))</f>
        <v>94.476383</v>
      </c>
      <c r="BG811" s="0" t="n">
        <f aca="false">32.208*LN(F811)+21.438</f>
        <v>104.049888905121</v>
      </c>
      <c r="BH811" s="0" t="n">
        <f aca="false">IF(G811&lt;=2, -10*G811+100, 88.958*EXP(-0.0755*G811))</f>
        <v>85</v>
      </c>
      <c r="BI811" s="0" t="n">
        <f aca="false">IF(I811&lt;=100, 0.0053*(I811)^2-1.0332*I811+100.76, 122.82*EXP(-0.0092*I811))</f>
        <v>93.979312</v>
      </c>
      <c r="BJ811" s="0" t="n">
        <f aca="false">IF(P811&lt;=1000, -6.942*LN(P811)+107.59, -36.304*LN(P811)+310.72)</f>
        <v>23.215692854257</v>
      </c>
      <c r="BK811" s="0" t="n">
        <f aca="false">BF811^0.04*BG811^0.22*BH811^0.51*BI811^0.06*BJ811^0.17</f>
        <v>72.0069730811569</v>
      </c>
      <c r="BL811" s="0" t="str">
        <f aca="false">IF(BK811&gt;=90, "Very Good", IF(BK811&gt;=80, "Good", IF(BK811&gt;=70, "Slightly Good", IF(BK811&gt;=60, "Average", IF(BK811&gt;=50, "Slightly Poor", IF(BK811&gt;=40, "Poor", "Very Poor"))))))</f>
        <v>Slightly Good</v>
      </c>
      <c r="BM811" s="0" t="n">
        <f aca="false">IF(P811&lt;=1000, -6.942*LN(P811)+107.59, IF(AND(P811&gt;1000, P811&lt;=5213),-36.304*LN(P811)+310.72, IF(P811&gt;5213, 10)))</f>
        <v>23.215692854257</v>
      </c>
      <c r="BN811" s="0" t="n">
        <f aca="false">BF811^0.04*BG811^0.22*BH811^0.51*BI811^0.06*BM811^0.17</f>
        <v>72.0069730811569</v>
      </c>
      <c r="BO811" s="0" t="str">
        <f aca="false">IF(BN811&gt;=90, "Very Good", IF(BN811&gt;=80, "Good", IF(BN811&gt;=70, "Slightly Good", IF(BN811&gt;=60, "Average", IF(BN811&gt;=50, "Slightly Poor", IF(BN811&gt;=40, "Poor", "Very Poor"))))))</f>
        <v>Slightly Good</v>
      </c>
      <c r="BP811" s="0" t="n">
        <f aca="false">IF(AJ811&lt;=1000, -6.942*LN(AJ811)+107.59, IF(AND(AJ811&gt;1000, AJ811&lt;=5213),-36.304*LN(AJ811)+310.72, IF(AJ811&gt;5213, 10)))</f>
        <v>82.3378768791794</v>
      </c>
      <c r="BQ811" s="0" t="n">
        <f aca="false">BF811^0.04*BG811^0.22*BH811^0.51*BI811^0.06*BP811^0.17</f>
        <v>89.2983876900952</v>
      </c>
      <c r="BR811" s="0" t="str">
        <f aca="false">IF(BQ811&gt;=90, "Very Good", IF(BQ811&gt;=80, "Good", IF(BQ811&gt;=70, "Slightly Good", IF(BQ811&gt;=60, "Average", IF(BQ811&gt;=50, "Slightly Poor", IF(BQ811&gt;=40, "Poor", "Very Poor"))))))</f>
        <v>Good</v>
      </c>
      <c r="BT811" s="0" t="n">
        <f aca="false">9.81*LN(AH811)+30.6</f>
        <v>58.2777268756744</v>
      </c>
      <c r="BU811" s="0" t="str">
        <f aca="false">IF(BT811&lt;30, "Clean water", IF(AND(BT811&gt;=30, BT811&lt;40), "Hypolimia", IF(AND(BT811&gt;=40,BT811&lt;50), "Mesotrophic", IF(AND(BT811&gt;=50, BT811&lt;70), "Eutrophic", IF(BT811&gt;70,"Hypertrophic")))))</f>
        <v>Eutrophic</v>
      </c>
      <c r="BW811" s="0" t="str">
        <f aca="false">IF(G811/H811&gt;=1, "PLS CHECK", "")</f>
        <v/>
      </c>
      <c r="BX811" s="0" t="str">
        <f aca="false">IF(AC811/J811&gt;=1, "PLS CHECK", "")</f>
        <v/>
      </c>
      <c r="BY811" s="0" t="str">
        <f aca="false">IF(AE811/J811&gt;=1, "PLS CHECK", "")</f>
        <v/>
      </c>
      <c r="BZ811" s="0" t="str">
        <f aca="false">IF(AD811/J811&gt;=1, "PLS CHECK", "")</f>
        <v/>
      </c>
      <c r="CA811" s="0" t="str">
        <f aca="false">IF(AF811/K811&gt;=1, "PLS CHECK", "")</f>
        <v/>
      </c>
      <c r="CB811" s="0" t="str">
        <f aca="false">IF(AG811/K811&gt;=1, "PLS CHECK", "")</f>
        <v/>
      </c>
    </row>
    <row r="812" customFormat="false" ht="12.5" hidden="false" customHeight="false" outlineLevel="0" collapsed="false">
      <c r="A812" s="0" t="n">
        <v>809</v>
      </c>
      <c r="B812" s="15" t="s">
        <v>131</v>
      </c>
      <c r="C812" s="16" t="s">
        <v>132</v>
      </c>
      <c r="D812" s="0" t="s">
        <v>169</v>
      </c>
      <c r="E812" s="0" t="n">
        <v>8.3</v>
      </c>
      <c r="F812" s="0" t="n">
        <v>13.2</v>
      </c>
      <c r="G812" s="0" t="n">
        <v>1.9</v>
      </c>
      <c r="H812" s="0" t="n">
        <v>3.5</v>
      </c>
      <c r="I812" s="0" t="n">
        <v>4.3</v>
      </c>
      <c r="J812" s="0" t="n">
        <v>3.133</v>
      </c>
      <c r="K812" s="0" t="n">
        <v>0.07</v>
      </c>
      <c r="L812" s="0" t="n">
        <v>2.2</v>
      </c>
      <c r="M812" s="0" t="n">
        <v>2.8</v>
      </c>
      <c r="O812" s="0" t="n">
        <v>533</v>
      </c>
      <c r="BD812" s="0" t="n">
        <v>0.025</v>
      </c>
      <c r="BF812" s="0" t="n">
        <f aca="false">IF(E812&lt;11,-3.6797*E812^2+48.115*E812-53.83,280.92*EXP(-0.2027*E812))</f>
        <v>92.029967</v>
      </c>
      <c r="BG812" s="0" t="n">
        <f aca="false">32.208*LN(F812)+21.438</f>
        <v>104.54162364751</v>
      </c>
      <c r="BH812" s="0" t="n">
        <f aca="false">IF(G812&lt;=2, -10*G812+100, 88.958*EXP(-0.0755*G812))</f>
        <v>81</v>
      </c>
      <c r="BI812" s="0" t="n">
        <f aca="false">IF(I812&lt;=100, 0.0053*(I812)^2-1.0332*I812+100.76, 122.82*EXP(-0.0092*I812))</f>
        <v>96.415237</v>
      </c>
      <c r="BJ812" s="0" t="e">
        <f aca="false">IF(P812&lt;=1000, -6.942*LN(P812)+107.59, -36.304*LN(P812)+310.72)</f>
        <v>#VALUE!</v>
      </c>
      <c r="BK812" s="0" t="e">
        <f aca="false">BF812^0.04*BG812^0.22*BH812^0.51*BI812^0.06*BJ812^0.17</f>
        <v>#VALUE!</v>
      </c>
      <c r="BL812" s="0" t="e">
        <f aca="false">IF(BK812&gt;=90, "Very Good", IF(BK812&gt;=80, "Good", IF(BK812&gt;=70, "Slightly Good", IF(BK812&gt;=60, "Average", IF(BK812&gt;=50, "Slightly Poor", IF(BK812&gt;=40, "Poor", "Very Poor"))))))</f>
        <v>#VALUE!</v>
      </c>
      <c r="BM812" s="0" t="e">
        <f aca="false">IF(P812&lt;=1000, -6.942*LN(P812)+107.59, IF(AND(P812&gt;1000, P812&lt;=5213),-36.304*LN(P812)+310.72, IF(P812&gt;5213, 10)))</f>
        <v>#VALUE!</v>
      </c>
      <c r="BN812" s="0" t="e">
        <f aca="false">BF812^0.04*BG812^0.22*BH812^0.51*BI812^0.06*BM812^0.17</f>
        <v>#VALUE!</v>
      </c>
      <c r="BO812" s="0" t="e">
        <f aca="false">IF(BN812&gt;=90, "Very Good", IF(BN812&gt;=80, "Good", IF(BN812&gt;=70, "Slightly Good", IF(BN812&gt;=60, "Average", IF(BN812&gt;=50, "Slightly Poor", IF(BN812&gt;=40, "Poor", "Very Poor"))))))</f>
        <v>#VALUE!</v>
      </c>
      <c r="BP812" s="0" t="e">
        <f aca="false">IF(AJ812&lt;=1000, -6.942*LN(AJ812)+107.59, IF(AND(AJ812&gt;1000, AJ812&lt;=5213),-36.304*LN(AJ812)+310.72, IF(AJ812&gt;5213, 10)))</f>
        <v>#VALUE!</v>
      </c>
      <c r="BQ812" s="0" t="e">
        <f aca="false">BF812^0.04*BG812^0.22*BH812^0.51*BI812^0.06*BP812^0.17</f>
        <v>#VALUE!</v>
      </c>
      <c r="BR812" s="0" t="e">
        <f aca="false">IF(BQ812&gt;=90, "Very Good", IF(BQ812&gt;=80, "Good", IF(BQ812&gt;=70, "Slightly Good", IF(BQ812&gt;=60, "Average", IF(BQ812&gt;=50, "Slightly Poor", IF(BQ812&gt;=40, "Poor", "Very Poor"))))))</f>
        <v>#VALUE!</v>
      </c>
      <c r="BT812" s="0" t="e">
        <f aca="false">9.81*LN(AH812)+30.6</f>
        <v>#VALUE!</v>
      </c>
      <c r="BU812" s="0" t="e">
        <f aca="false">IF(BT812&lt;30, "Clean water", IF(AND(BT812&gt;=30, BT812&lt;40), "Hypolimia", IF(AND(BT812&gt;=40,BT812&lt;50), "Mesotrophic", IF(AND(BT812&gt;=50, BT812&lt;70), "Eutrophic", IF(BT812&gt;70,"Hypertrophic")))))</f>
        <v>#VALUE!</v>
      </c>
      <c r="BW812" s="0" t="str">
        <f aca="false">IF(G812/H812&gt;=1, "PLS CHECK", "")</f>
        <v/>
      </c>
      <c r="BX812" s="0" t="str">
        <f aca="false">IF(AC812/J812&gt;=1, "PLS CHECK", "")</f>
        <v/>
      </c>
      <c r="BY812" s="0" t="str">
        <f aca="false">IF(AE812/J812&gt;=1, "PLS CHECK", "")</f>
        <v/>
      </c>
      <c r="BZ812" s="0" t="str">
        <f aca="false">IF(AD812/J812&gt;=1, "PLS CHECK", "")</f>
        <v/>
      </c>
      <c r="CA812" s="0" t="str">
        <f aca="false">IF(AF812/K812&gt;=1, "PLS CHECK", "")</f>
        <v/>
      </c>
      <c r="CB812" s="0" t="str">
        <f aca="false">IF(AG812/K812&gt;=1, "PLS CHECK", "")</f>
        <v/>
      </c>
    </row>
    <row r="813" customFormat="false" ht="12.5" hidden="false" customHeight="false" outlineLevel="0" collapsed="false">
      <c r="A813" s="0" t="n">
        <v>810</v>
      </c>
      <c r="B813" s="15" t="s">
        <v>75</v>
      </c>
      <c r="C813" s="16" t="s">
        <v>76</v>
      </c>
      <c r="D813" s="0" t="s">
        <v>169</v>
      </c>
      <c r="E813" s="0" t="n">
        <v>7.7</v>
      </c>
      <c r="F813" s="37"/>
      <c r="G813" s="0" t="n">
        <v>1.7</v>
      </c>
      <c r="H813" s="0" t="n">
        <v>2.8</v>
      </c>
      <c r="I813" s="0" t="n">
        <v>7</v>
      </c>
      <c r="J813" s="0" t="n">
        <v>3.842</v>
      </c>
      <c r="K813" s="0" t="n">
        <v>0.025</v>
      </c>
      <c r="L813" s="0" t="n">
        <v>1.7</v>
      </c>
      <c r="M813" s="0" t="n">
        <v>2.5</v>
      </c>
      <c r="N813" s="0" t="n">
        <v>0</v>
      </c>
      <c r="O813" s="0" t="n">
        <v>593</v>
      </c>
      <c r="P813" s="0" t="n">
        <v>11000</v>
      </c>
      <c r="AC813" s="0" t="n">
        <v>3.83</v>
      </c>
      <c r="AD813" s="0" t="n">
        <v>0.317</v>
      </c>
      <c r="AE813" s="0" t="n">
        <v>2.828</v>
      </c>
      <c r="AF813" s="0" t="n">
        <v>0.017</v>
      </c>
      <c r="AG813" s="0" t="n">
        <v>0.015</v>
      </c>
      <c r="AH813" s="0" t="n">
        <v>8.7</v>
      </c>
      <c r="AJ813" s="0" t="n">
        <v>4200</v>
      </c>
      <c r="BF813" s="0" t="n">
        <f aca="false">IF(E813&lt;11,-3.6797*E813^2+48.115*E813-53.83,280.92*EXP(-0.2027*E813))</f>
        <v>98.486087</v>
      </c>
      <c r="BG813" s="0" t="e">
        <f aca="false">32.208*LN(F813)+21.438</f>
        <v>#VALUE!</v>
      </c>
      <c r="BH813" s="0" t="n">
        <f aca="false">IF(G813&lt;=2, -10*G813+100, 88.958*EXP(-0.0755*G813))</f>
        <v>83</v>
      </c>
      <c r="BI813" s="0" t="n">
        <f aca="false">IF(I813&lt;=100, 0.0053*(I813)^2-1.0332*I813+100.76, 122.82*EXP(-0.0092*I813))</f>
        <v>93.7873</v>
      </c>
      <c r="BJ813" s="0" t="n">
        <f aca="false">IF(P813&lt;=1000, -6.942*LN(P813)+107.59, -36.304*LN(P813)+310.72)</f>
        <v>-27.1123376318395</v>
      </c>
      <c r="BK813" s="0" t="e">
        <f aca="false">BF813^0.04*BG813^0.22*BH813^0.51*BI813^0.06*BJ813^0.17</f>
        <v>#VALUE!</v>
      </c>
      <c r="BL813" s="0" t="e">
        <f aca="false">IF(BK813&gt;=90, "Very Good", IF(BK813&gt;=80, "Good", IF(BK813&gt;=70, "Slightly Good", IF(BK813&gt;=60, "Average", IF(BK813&gt;=50, "Slightly Poor", IF(BK813&gt;=40, "Poor", "Very Poor"))))))</f>
        <v>#VALUE!</v>
      </c>
      <c r="BM813" s="0" t="n">
        <f aca="false">IF(P813&lt;=1000, -6.942*LN(P813)+107.59, IF(AND(P813&gt;1000, P813&lt;=5213),-36.304*LN(P813)+310.72, IF(P813&gt;5213, 10)))</f>
        <v>10</v>
      </c>
      <c r="BN813" s="0" t="e">
        <f aca="false">BF813^0.04*BG813^0.22*BH813^0.51*BI813^0.06*BM813^0.17</f>
        <v>#VALUE!</v>
      </c>
      <c r="BO813" s="0" t="e">
        <f aca="false">IF(BN813&gt;=90, "Very Good", IF(BN813&gt;=80, "Good", IF(BN813&gt;=70, "Slightly Good", IF(BN813&gt;=60, "Average", IF(BN813&gt;=50, "Slightly Poor", IF(BN813&gt;=40, "Poor", "Very Poor"))))))</f>
        <v>#VALUE!</v>
      </c>
      <c r="BP813" s="0" t="n">
        <f aca="false">IF(AJ813&lt;=1000, -6.942*LN(AJ813)+107.59, IF(AND(AJ813&gt;1000, AJ813&lt;=5213),-36.304*LN(AJ813)+310.72, IF(AJ813&gt;5213, 10)))</f>
        <v>7.84154374572893</v>
      </c>
      <c r="BQ813" s="0" t="e">
        <f aca="false">BF813^0.04*BG813^0.22*BH813^0.51*BI813^0.06*BP813^0.17</f>
        <v>#VALUE!</v>
      </c>
      <c r="BR813" s="0" t="e">
        <f aca="false">IF(BQ813&gt;=90, "Very Good", IF(BQ813&gt;=80, "Good", IF(BQ813&gt;=70, "Slightly Good", IF(BQ813&gt;=60, "Average", IF(BQ813&gt;=50, "Slightly Poor", IF(BQ813&gt;=40, "Poor", "Very Poor"))))))</f>
        <v>#VALUE!</v>
      </c>
      <c r="BT813" s="0" t="n">
        <f aca="false">9.81*LN(AH813)+30.6</f>
        <v>51.8221988817299</v>
      </c>
      <c r="BU813" s="0" t="str">
        <f aca="false">IF(BT813&lt;30, "Clean water", IF(AND(BT813&gt;=30, BT813&lt;40), "Hypolimia", IF(AND(BT813&gt;=40,BT813&lt;50), "Mesotrophic", IF(AND(BT813&gt;=50, BT813&lt;70), "Eutrophic", IF(BT813&gt;70,"Hypertrophic")))))</f>
        <v>Eutrophic</v>
      </c>
      <c r="BW813" s="0" t="str">
        <f aca="false">IF(G813/H813&gt;=1, "PLS CHECK", "")</f>
        <v/>
      </c>
      <c r="BX813" s="0" t="str">
        <f aca="false">IF(AC813/J813&gt;=1, "PLS CHECK", "")</f>
        <v/>
      </c>
      <c r="BY813" s="0" t="str">
        <f aca="false">IF(AE813/J813&gt;=1, "PLS CHECK", "")</f>
        <v/>
      </c>
      <c r="BZ813" s="0" t="str">
        <f aca="false">IF(AD813/J813&gt;=1, "PLS CHECK", "")</f>
        <v/>
      </c>
      <c r="CA813" s="0" t="str">
        <f aca="false">IF(AF813/K813&gt;=1, "PLS CHECK", "")</f>
        <v/>
      </c>
      <c r="CB813" s="0" t="str">
        <f aca="false">IF(AG813/K813&gt;=1, "PLS CHECK", "")</f>
        <v/>
      </c>
    </row>
    <row r="814" customFormat="false" ht="12.5" hidden="false" customHeight="false" outlineLevel="0" collapsed="false">
      <c r="A814" s="0" t="n">
        <v>811</v>
      </c>
      <c r="B814" s="15" t="s">
        <v>77</v>
      </c>
      <c r="C814" s="16" t="s">
        <v>78</v>
      </c>
      <c r="D814" s="0" t="s">
        <v>169</v>
      </c>
      <c r="E814" s="0" t="n">
        <v>8.3</v>
      </c>
      <c r="F814" s="37"/>
      <c r="G814" s="0" t="n">
        <v>1</v>
      </c>
      <c r="H814" s="0" t="n">
        <v>4</v>
      </c>
      <c r="I814" s="0" t="n">
        <v>2.3</v>
      </c>
      <c r="J814" s="0" t="n">
        <v>2.883</v>
      </c>
      <c r="K814" s="0" t="n">
        <v>0.03</v>
      </c>
      <c r="L814" s="0" t="n">
        <v>2</v>
      </c>
      <c r="M814" s="0" t="n">
        <v>2.4</v>
      </c>
      <c r="N814" s="0" t="n">
        <v>0</v>
      </c>
      <c r="O814" s="0" t="n">
        <v>220</v>
      </c>
      <c r="P814" s="37"/>
      <c r="AC814" s="0" t="n">
        <v>2.664</v>
      </c>
      <c r="AD814" s="0" t="n">
        <v>0.25</v>
      </c>
      <c r="AE814" s="0" t="n">
        <v>2.143</v>
      </c>
      <c r="AF814" s="0" t="n">
        <v>0.015</v>
      </c>
      <c r="AG814" s="0" t="n">
        <v>0.001</v>
      </c>
      <c r="AH814" s="0" t="n">
        <v>5.4</v>
      </c>
      <c r="AJ814" s="0" t="n">
        <v>29</v>
      </c>
      <c r="BD814" s="0" t="n">
        <v>123.1</v>
      </c>
      <c r="BF814" s="0" t="n">
        <f aca="false">IF(E814&lt;11,-3.6797*E814^2+48.115*E814-53.83,280.92*EXP(-0.2027*E814))</f>
        <v>92.029967</v>
      </c>
      <c r="BG814" s="0" t="e">
        <f aca="false">32.208*LN(F814)+21.438</f>
        <v>#VALUE!</v>
      </c>
      <c r="BH814" s="0" t="n">
        <f aca="false">IF(G814&lt;=2, -10*G814+100, 88.958*EXP(-0.0755*G814))</f>
        <v>90</v>
      </c>
      <c r="BI814" s="0" t="n">
        <f aca="false">IF(I814&lt;=100, 0.0053*(I814)^2-1.0332*I814+100.76, 122.82*EXP(-0.0092*I814))</f>
        <v>98.411677</v>
      </c>
      <c r="BJ814" s="0" t="e">
        <f aca="false">IF(P814&lt;=1000, -6.942*LN(P814)+107.59, -36.304*LN(P814)+310.72)</f>
        <v>#VALUE!</v>
      </c>
      <c r="BK814" s="0" t="e">
        <f aca="false">BF814^0.04*BG814^0.22*BH814^0.51*BI814^0.06*BJ814^0.17</f>
        <v>#VALUE!</v>
      </c>
      <c r="BL814" s="0" t="e">
        <f aca="false">IF(BK814&gt;=90, "Very Good", IF(BK814&gt;=80, "Good", IF(BK814&gt;=70, "Slightly Good", IF(BK814&gt;=60, "Average", IF(BK814&gt;=50, "Slightly Poor", IF(BK814&gt;=40, "Poor", "Very Poor"))))))</f>
        <v>#VALUE!</v>
      </c>
      <c r="BM814" s="0" t="e">
        <f aca="false">IF(P814&lt;=1000, -6.942*LN(P814)+107.59, IF(AND(P814&gt;1000, P814&lt;=5213),-36.304*LN(P814)+310.72, IF(P814&gt;5213, 10)))</f>
        <v>#VALUE!</v>
      </c>
      <c r="BN814" s="0" t="e">
        <f aca="false">BF814^0.04*BG814^0.22*BH814^0.51*BI814^0.06*BM814^0.17</f>
        <v>#VALUE!</v>
      </c>
      <c r="BO814" s="0" t="e">
        <f aca="false">IF(BN814&gt;=90, "Very Good", IF(BN814&gt;=80, "Good", IF(BN814&gt;=70, "Slightly Good", IF(BN814&gt;=60, "Average", IF(BN814&gt;=50, "Slightly Poor", IF(BN814&gt;=40, "Poor", "Very Poor"))))))</f>
        <v>#VALUE!</v>
      </c>
      <c r="BP814" s="0" t="n">
        <f aca="false">IF(AJ814&lt;=1000, -6.942*LN(AJ814)+107.59, IF(AND(AJ814&gt;1000, AJ814&lt;=5213),-36.304*LN(AJ814)+310.72, IF(AJ814&gt;5213, 10)))</f>
        <v>84.2142323482339</v>
      </c>
      <c r="BQ814" s="0" t="e">
        <f aca="false">BF814^0.04*BG814^0.22*BH814^0.51*BI814^0.06*BP814^0.17</f>
        <v>#VALUE!</v>
      </c>
      <c r="BR814" s="0" t="e">
        <f aca="false">IF(BQ814&gt;=90, "Very Good", IF(BQ814&gt;=80, "Good", IF(BQ814&gt;=70, "Slightly Good", IF(BQ814&gt;=60, "Average", IF(BQ814&gt;=50, "Slightly Poor", IF(BQ814&gt;=40, "Poor", "Very Poor"))))))</f>
        <v>#VALUE!</v>
      </c>
      <c r="BT814" s="0" t="n">
        <f aca="false">9.81*LN(AH814)+30.6</f>
        <v>47.143573734524</v>
      </c>
      <c r="BU814" s="0" t="str">
        <f aca="false">IF(BT814&lt;30, "Clean water", IF(AND(BT814&gt;=30, BT814&lt;40), "Hypolimia", IF(AND(BT814&gt;=40,BT814&lt;50), "Mesotrophic", IF(AND(BT814&gt;=50, BT814&lt;70), "Eutrophic", IF(BT814&gt;70,"Hypertrophic")))))</f>
        <v>Mesotrophic</v>
      </c>
      <c r="BW814" s="0" t="str">
        <f aca="false">IF(G814/H814&gt;=1, "PLS CHECK", "")</f>
        <v/>
      </c>
      <c r="BX814" s="0" t="str">
        <f aca="false">IF(AC814/J814&gt;=1, "PLS CHECK", "")</f>
        <v/>
      </c>
      <c r="BY814" s="0" t="str">
        <f aca="false">IF(AE814/J814&gt;=1, "PLS CHECK", "")</f>
        <v/>
      </c>
      <c r="BZ814" s="0" t="str">
        <f aca="false">IF(AD814/J814&gt;=1, "PLS CHECK", "")</f>
        <v/>
      </c>
      <c r="CA814" s="0" t="str">
        <f aca="false">IF(AF814/K814&gt;=1, "PLS CHECK", "")</f>
        <v/>
      </c>
      <c r="CB814" s="0" t="str">
        <f aca="false">IF(AG814/K814&gt;=1, "PLS CHECK", "")</f>
        <v/>
      </c>
    </row>
    <row r="815" customFormat="false" ht="12.5" hidden="false" customHeight="false" outlineLevel="0" collapsed="false">
      <c r="A815" s="0" t="n">
        <v>812</v>
      </c>
      <c r="B815" s="15" t="s">
        <v>79</v>
      </c>
      <c r="C815" s="16" t="s">
        <v>80</v>
      </c>
      <c r="D815" s="0" t="s">
        <v>169</v>
      </c>
      <c r="E815" s="0" t="n">
        <v>8.1</v>
      </c>
      <c r="F815" s="0" t="n">
        <v>12.3</v>
      </c>
      <c r="G815" s="0" t="n">
        <v>1.5</v>
      </c>
      <c r="H815" s="0" t="n">
        <v>5</v>
      </c>
      <c r="I815" s="0" t="n">
        <v>3.9</v>
      </c>
      <c r="J815" s="0" t="n">
        <v>6.697</v>
      </c>
      <c r="K815" s="0" t="n">
        <v>0.043</v>
      </c>
      <c r="L815" s="0" t="n">
        <v>3</v>
      </c>
      <c r="M815" s="0" t="n">
        <v>2.9</v>
      </c>
      <c r="N815" s="0" t="n">
        <v>0</v>
      </c>
      <c r="O815" s="0" t="n">
        <v>342</v>
      </c>
      <c r="P815" s="37"/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V815" s="0" t="n">
        <v>0</v>
      </c>
      <c r="AC815" s="0" t="n">
        <v>6.457</v>
      </c>
      <c r="AD815" s="0" t="n">
        <v>1.949</v>
      </c>
      <c r="AE815" s="0" t="n">
        <v>3.974</v>
      </c>
      <c r="AF815" s="0" t="n">
        <v>0.022</v>
      </c>
      <c r="AG815" s="0" t="n">
        <v>0.006</v>
      </c>
      <c r="AH815" s="0" t="n">
        <v>6.9</v>
      </c>
      <c r="AJ815" s="0" t="n">
        <v>53</v>
      </c>
      <c r="AP815" s="0" t="n">
        <v>0</v>
      </c>
      <c r="AY815" s="0" t="n">
        <v>0</v>
      </c>
      <c r="BD815" s="0" t="n">
        <v>119.896</v>
      </c>
      <c r="BF815" s="0" t="n">
        <f aca="false">IF(E815&lt;11,-3.6797*E815^2+48.115*E815-53.83,280.92*EXP(-0.2027*E815))</f>
        <v>94.476383</v>
      </c>
      <c r="BG815" s="0" t="n">
        <f aca="false">32.208*LN(F815)+21.438</f>
        <v>102.267173042683</v>
      </c>
      <c r="BH815" s="0" t="n">
        <f aca="false">IF(G815&lt;=2, -10*G815+100, 88.958*EXP(-0.0755*G815))</f>
        <v>85</v>
      </c>
      <c r="BI815" s="0" t="n">
        <f aca="false">IF(I815&lt;=100, 0.0053*(I815)^2-1.0332*I815+100.76, 122.82*EXP(-0.0092*I815))</f>
        <v>96.811133</v>
      </c>
      <c r="BJ815" s="0" t="e">
        <f aca="false">IF(P815&lt;=1000, -6.942*LN(P815)+107.59, -36.304*LN(P815)+310.72)</f>
        <v>#VALUE!</v>
      </c>
      <c r="BK815" s="0" t="e">
        <f aca="false">BF815^0.04*BG815^0.22*BH815^0.51*BI815^0.06*BJ815^0.17</f>
        <v>#VALUE!</v>
      </c>
      <c r="BL815" s="0" t="e">
        <f aca="false">IF(BK815&gt;=90, "Very Good", IF(BK815&gt;=80, "Good", IF(BK815&gt;=70, "Slightly Good", IF(BK815&gt;=60, "Average", IF(BK815&gt;=50, "Slightly Poor", IF(BK815&gt;=40, "Poor", "Very Poor"))))))</f>
        <v>#VALUE!</v>
      </c>
      <c r="BM815" s="0" t="e">
        <f aca="false">IF(P815&lt;=1000, -6.942*LN(P815)+107.59, IF(AND(P815&gt;1000, P815&lt;=5213),-36.304*LN(P815)+310.72, IF(P815&gt;5213, 10)))</f>
        <v>#VALUE!</v>
      </c>
      <c r="BN815" s="0" t="e">
        <f aca="false">BF815^0.04*BG815^0.22*BH815^0.51*BI815^0.06*BM815^0.17</f>
        <v>#VALUE!</v>
      </c>
      <c r="BO815" s="0" t="e">
        <f aca="false">IF(BN815&gt;=90, "Very Good", IF(BN815&gt;=80, "Good", IF(BN815&gt;=70, "Slightly Good", IF(BN815&gt;=60, "Average", IF(BN815&gt;=50, "Slightly Poor", IF(BN815&gt;=40, "Poor", "Very Poor"))))))</f>
        <v>#VALUE!</v>
      </c>
      <c r="BP815" s="0" t="n">
        <f aca="false">IF(AJ815&lt;=1000, -6.942*LN(AJ815)+107.59, IF(AND(AJ815&gt;1000, AJ815&lt;=5213),-36.304*LN(AJ815)+310.72, IF(AJ815&gt;5213, 10)))</f>
        <v>80.0282335361212</v>
      </c>
      <c r="BQ815" s="0" t="n">
        <f aca="false">BF815^0.04*BG815^0.22*BH815^0.51*BI815^0.06*BP815^0.17</f>
        <v>88.6881151364591</v>
      </c>
      <c r="BR815" s="0" t="str">
        <f aca="false">IF(BQ815&gt;=90, "Very Good", IF(BQ815&gt;=80, "Good", IF(BQ815&gt;=70, "Slightly Good", IF(BQ815&gt;=60, "Average", IF(BQ815&gt;=50, "Slightly Poor", IF(BQ815&gt;=40, "Poor", "Very Poor"))))))</f>
        <v>Good</v>
      </c>
      <c r="BT815" s="0" t="n">
        <f aca="false">9.81*LN(AH815)+30.6</f>
        <v>49.5482250478275</v>
      </c>
      <c r="BU815" s="0" t="str">
        <f aca="false">IF(BT815&lt;30, "Clean water", IF(AND(BT815&gt;=30, BT815&lt;40), "Hypolimia", IF(AND(BT815&gt;=40,BT815&lt;50), "Mesotrophic", IF(AND(BT815&gt;=50, BT815&lt;70), "Eutrophic", IF(BT815&gt;70,"Hypertrophic")))))</f>
        <v>Mesotrophic</v>
      </c>
      <c r="BW815" s="0" t="str">
        <f aca="false">IF(G815/H815&gt;=1, "PLS CHECK", "")</f>
        <v/>
      </c>
      <c r="BX815" s="0" t="str">
        <f aca="false">IF(AC815/J815&gt;=1, "PLS CHECK", "")</f>
        <v/>
      </c>
      <c r="BY815" s="0" t="str">
        <f aca="false">IF(AE815/J815&gt;=1, "PLS CHECK", "")</f>
        <v/>
      </c>
      <c r="BZ815" s="0" t="str">
        <f aca="false">IF(AD815/J815&gt;=1, "PLS CHECK", "")</f>
        <v/>
      </c>
      <c r="CA815" s="0" t="str">
        <f aca="false">IF(AF815/K815&gt;=1, "PLS CHECK", "")</f>
        <v/>
      </c>
      <c r="CB815" s="0" t="str">
        <f aca="false">IF(AG815/K815&gt;=1, "PLS CHECK", "")</f>
        <v/>
      </c>
    </row>
    <row r="816" customFormat="false" ht="12.5" hidden="false" customHeight="false" outlineLevel="0" collapsed="false">
      <c r="A816" s="0" t="n">
        <v>813</v>
      </c>
      <c r="B816" s="15" t="s">
        <v>81</v>
      </c>
      <c r="C816" s="16" t="s">
        <v>82</v>
      </c>
      <c r="D816" s="0" t="s">
        <v>169</v>
      </c>
      <c r="E816" s="0" t="n">
        <v>7.4</v>
      </c>
      <c r="F816" s="0" t="n">
        <v>13.2</v>
      </c>
      <c r="G816" s="0" t="n">
        <v>2.2</v>
      </c>
      <c r="H816" s="0" t="n">
        <v>3.1</v>
      </c>
      <c r="I816" s="37"/>
      <c r="J816" s="0" t="n">
        <v>6.015</v>
      </c>
      <c r="K816" s="0" t="n">
        <v>0.02</v>
      </c>
      <c r="L816" s="0" t="n">
        <v>2.7</v>
      </c>
      <c r="M816" s="0" t="n">
        <v>0.1</v>
      </c>
      <c r="N816" s="0" t="n">
        <v>0</v>
      </c>
      <c r="O816" s="0" t="n">
        <v>419</v>
      </c>
      <c r="P816" s="0" t="n">
        <v>2000</v>
      </c>
      <c r="AC816" s="0" t="n">
        <v>5.993</v>
      </c>
      <c r="AD816" s="0" t="n">
        <v>0.777</v>
      </c>
      <c r="AE816" s="0" t="n">
        <v>4.391</v>
      </c>
      <c r="AF816" s="0" t="n">
        <v>0.011</v>
      </c>
      <c r="AG816" s="0" t="n">
        <v>0.006</v>
      </c>
      <c r="AH816" s="0" t="n">
        <v>2.6</v>
      </c>
      <c r="AJ816" s="0" t="n">
        <v>110</v>
      </c>
      <c r="BF816" s="0" t="n">
        <f aca="false">IF(E816&lt;11,-3.6797*E816^2+48.115*E816-53.83,280.92*EXP(-0.2027*E816))</f>
        <v>100.720628</v>
      </c>
      <c r="BG816" s="0" t="n">
        <f aca="false">32.208*LN(F816)+21.438</f>
        <v>104.54162364751</v>
      </c>
      <c r="BH816" s="0" t="n">
        <f aca="false">IF(G816&lt;=2, -10*G816+100, 88.958*EXP(-0.0755*G816))</f>
        <v>75.3440041238757</v>
      </c>
      <c r="BI816" s="0" t="n">
        <f aca="false">IF(I816&lt;=100, 0.0053*(I816)^2-1.0332*I816+100.76, 122.82*EXP(-0.0092*I816))</f>
        <v>100.76</v>
      </c>
      <c r="BJ816" s="0" t="n">
        <f aca="false">IF(P816&lt;=1000, -6.942*LN(P816)+107.59, -36.304*LN(P816)+310.72)</f>
        <v>34.7768371087843</v>
      </c>
      <c r="BK816" s="0" t="n">
        <f aca="false">BF816^0.04*BG816^0.22*BH816^0.51*BI816^0.06*BJ816^0.17</f>
        <v>73.09367682699</v>
      </c>
      <c r="BL816" s="0" t="str">
        <f aca="false">IF(BK816&gt;=90, "Very Good", IF(BK816&gt;=80, "Good", IF(BK816&gt;=70, "Slightly Good", IF(BK816&gt;=60, "Average", IF(BK816&gt;=50, "Slightly Poor", IF(BK816&gt;=40, "Poor", "Very Poor"))))))</f>
        <v>Slightly Good</v>
      </c>
      <c r="BM816" s="0" t="n">
        <f aca="false">IF(P816&lt;=1000, -6.942*LN(P816)+107.59, IF(AND(P816&gt;1000, P816&lt;=5213),-36.304*LN(P816)+310.72, IF(P816&gt;5213, 10)))</f>
        <v>34.7768371087843</v>
      </c>
      <c r="BN816" s="0" t="n">
        <f aca="false">BF816^0.04*BG816^0.22*BH816^0.51*BI816^0.06*BM816^0.17</f>
        <v>73.09367682699</v>
      </c>
      <c r="BO816" s="0" t="str">
        <f aca="false">IF(BN816&gt;=90, "Very Good", IF(BN816&gt;=80, "Good", IF(BN816&gt;=70, "Slightly Good", IF(BN816&gt;=60, "Average", IF(BN816&gt;=50, "Slightly Poor", IF(BN816&gt;=40, "Poor", "Very Poor"))))))</f>
        <v>Slightly Good</v>
      </c>
      <c r="BP816" s="0" t="n">
        <f aca="false">IF(AJ816&lt;=1000, -6.942*LN(AJ816)+107.59, IF(AND(AJ816&gt;1000, AJ816&lt;=5213),-36.304*LN(AJ816)+310.72, IF(AJ816&gt;5213, 10)))</f>
        <v>74.9592653006691</v>
      </c>
      <c r="BQ816" s="0" t="n">
        <f aca="false">BF816^0.04*BG816^0.22*BH816^0.51*BI816^0.06*BP816^0.17</f>
        <v>83.2876866491314</v>
      </c>
      <c r="BR816" s="0" t="str">
        <f aca="false">IF(BQ816&gt;=90, "Very Good", IF(BQ816&gt;=80, "Good", IF(BQ816&gt;=70, "Slightly Good", IF(BQ816&gt;=60, "Average", IF(BQ816&gt;=50, "Slightly Poor", IF(BQ816&gt;=40, "Poor", "Very Poor"))))))</f>
        <v>Good</v>
      </c>
      <c r="BT816" s="0" t="n">
        <f aca="false">9.81*LN(AH816)+30.6</f>
        <v>39.9735672757191</v>
      </c>
      <c r="BU816" s="0" t="str">
        <f aca="false">IF(BT816&lt;30, "Clean water", IF(AND(BT816&gt;=30, BT816&lt;40), "Hypolimia", IF(AND(BT816&gt;=40,BT816&lt;50), "Mesotrophic", IF(AND(BT816&gt;=50, BT816&lt;70), "Eutrophic", IF(BT816&gt;70,"Hypertrophic")))))</f>
        <v>Hypolimia</v>
      </c>
      <c r="BW816" s="0" t="str">
        <f aca="false">IF(G816/H816&gt;=1, "PLS CHECK", "")</f>
        <v/>
      </c>
      <c r="BX816" s="0" t="str">
        <f aca="false">IF(AC816/J816&gt;=1, "PLS CHECK", "")</f>
        <v/>
      </c>
      <c r="BY816" s="0" t="str">
        <f aca="false">IF(AE816/J816&gt;=1, "PLS CHECK", "")</f>
        <v/>
      </c>
      <c r="BZ816" s="0" t="str">
        <f aca="false">IF(AD816/J816&gt;=1, "PLS CHECK", "")</f>
        <v/>
      </c>
      <c r="CA816" s="0" t="str">
        <f aca="false">IF(AF816/K816&gt;=1, "PLS CHECK", "")</f>
        <v/>
      </c>
      <c r="CB816" s="0" t="str">
        <f aca="false">IF(AG816/K816&gt;=1, "PLS CHECK", "")</f>
        <v/>
      </c>
    </row>
    <row r="817" customFormat="false" ht="12.5" hidden="false" customHeight="false" outlineLevel="0" collapsed="false">
      <c r="A817" s="0" t="n">
        <v>814</v>
      </c>
      <c r="B817" s="15" t="s">
        <v>133</v>
      </c>
      <c r="C817" s="16" t="s">
        <v>134</v>
      </c>
      <c r="D817" s="0" t="s">
        <v>169</v>
      </c>
      <c r="E817" s="0" t="n">
        <v>8.1</v>
      </c>
      <c r="F817" s="0" t="n">
        <v>10.9</v>
      </c>
      <c r="G817" s="0" t="n">
        <v>4.3</v>
      </c>
      <c r="H817" s="37"/>
      <c r="I817" s="0" t="n">
        <v>19.6</v>
      </c>
      <c r="J817" s="0" t="n">
        <v>7.683</v>
      </c>
      <c r="K817" s="37"/>
      <c r="L817" s="0" t="n">
        <v>2.8</v>
      </c>
      <c r="M817" s="0" t="n">
        <v>4.4</v>
      </c>
      <c r="O817" s="37"/>
      <c r="BD817" s="0" t="n">
        <v>0.091</v>
      </c>
      <c r="BF817" s="0" t="n">
        <f aca="false">IF(E817&lt;11,-3.6797*E817^2+48.115*E817-53.83,280.92*EXP(-0.2027*E817))</f>
        <v>94.476383</v>
      </c>
      <c r="BG817" s="0" t="n">
        <f aca="false">32.208*LN(F817)+21.438</f>
        <v>98.375271915684</v>
      </c>
      <c r="BH817" s="0" t="n">
        <f aca="false">IF(G817&lt;=2, -10*G817+100, 88.958*EXP(-0.0755*G817))</f>
        <v>64.2970883684832</v>
      </c>
      <c r="BI817" s="0" t="n">
        <f aca="false">IF(I817&lt;=100, 0.0053*(I817)^2-1.0332*I817+100.76, 122.82*EXP(-0.0092*I817))</f>
        <v>82.545328</v>
      </c>
      <c r="BJ817" s="0" t="e">
        <f aca="false">IF(P817&lt;=1000, -6.942*LN(P817)+107.59, -36.304*LN(P817)+310.72)</f>
        <v>#VALUE!</v>
      </c>
      <c r="BK817" s="0" t="e">
        <f aca="false">BF817^0.04*BG817^0.22*BH817^0.51*BI817^0.06*BJ817^0.17</f>
        <v>#VALUE!</v>
      </c>
      <c r="BL817" s="0" t="e">
        <f aca="false">IF(BK817&gt;=90, "Very Good", IF(BK817&gt;=80, "Good", IF(BK817&gt;=70, "Slightly Good", IF(BK817&gt;=60, "Average", IF(BK817&gt;=50, "Slightly Poor", IF(BK817&gt;=40, "Poor", "Very Poor"))))))</f>
        <v>#VALUE!</v>
      </c>
      <c r="BM817" s="0" t="e">
        <f aca="false">IF(P817&lt;=1000, -6.942*LN(P817)+107.59, IF(AND(P817&gt;1000, P817&lt;=5213),-36.304*LN(P817)+310.72, IF(P817&gt;5213, 10)))</f>
        <v>#VALUE!</v>
      </c>
      <c r="BN817" s="0" t="e">
        <f aca="false">BF817^0.04*BG817^0.22*BH817^0.51*BI817^0.06*BM817^0.17</f>
        <v>#VALUE!</v>
      </c>
      <c r="BO817" s="0" t="e">
        <f aca="false">IF(BN817&gt;=90, "Very Good", IF(BN817&gt;=80, "Good", IF(BN817&gt;=70, "Slightly Good", IF(BN817&gt;=60, "Average", IF(BN817&gt;=50, "Slightly Poor", IF(BN817&gt;=40, "Poor", "Very Poor"))))))</f>
        <v>#VALUE!</v>
      </c>
      <c r="BP817" s="0" t="e">
        <f aca="false">IF(AJ817&lt;=1000, -6.942*LN(AJ817)+107.59, IF(AND(AJ817&gt;1000, AJ817&lt;=5213),-36.304*LN(AJ817)+310.72, IF(AJ817&gt;5213, 10)))</f>
        <v>#VALUE!</v>
      </c>
      <c r="BQ817" s="0" t="e">
        <f aca="false">BF817^0.04*BG817^0.22*BH817^0.51*BI817^0.06*BP817^0.17</f>
        <v>#VALUE!</v>
      </c>
      <c r="BR817" s="0" t="e">
        <f aca="false">IF(BQ817&gt;=90, "Very Good", IF(BQ817&gt;=80, "Good", IF(BQ817&gt;=70, "Slightly Good", IF(BQ817&gt;=60, "Average", IF(BQ817&gt;=50, "Slightly Poor", IF(BQ817&gt;=40, "Poor", "Very Poor"))))))</f>
        <v>#VALUE!</v>
      </c>
      <c r="BT817" s="0" t="e">
        <f aca="false">9.81*LN(AH817)+30.6</f>
        <v>#VALUE!</v>
      </c>
      <c r="BU817" s="0" t="e">
        <f aca="false">IF(BT817&lt;30, "Clean water", IF(AND(BT817&gt;=30, BT817&lt;40), "Hypolimia", IF(AND(BT817&gt;=40,BT817&lt;50), "Mesotrophic", IF(AND(BT817&gt;=50, BT817&lt;70), "Eutrophic", IF(BT817&gt;70,"Hypertrophic")))))</f>
        <v>#VALUE!</v>
      </c>
      <c r="BW817" s="0" t="e">
        <f aca="false">IF(G817/H817&gt;=1, "PLS CHECK", "")</f>
        <v>#DIV/0!</v>
      </c>
      <c r="BX817" s="0" t="str">
        <f aca="false">IF(AC817/J817&gt;=1, "PLS CHECK", "")</f>
        <v/>
      </c>
      <c r="BY817" s="0" t="str">
        <f aca="false">IF(AE817/J817&gt;=1, "PLS CHECK", "")</f>
        <v/>
      </c>
      <c r="BZ817" s="0" t="str">
        <f aca="false">IF(AD817/J817&gt;=1, "PLS CHECK", "")</f>
        <v/>
      </c>
      <c r="CA817" s="0" t="e">
        <f aca="false">IF(AF817/K817&gt;=1, "PLS CHECK", "")</f>
        <v>#DIV/0!</v>
      </c>
      <c r="CB817" s="0" t="e">
        <f aca="false">IF(AG817/K817&gt;=1, "PLS CHECK", "")</f>
        <v>#DIV/0!</v>
      </c>
    </row>
    <row r="818" customFormat="false" ht="12.5" hidden="false" customHeight="false" outlineLevel="0" collapsed="false">
      <c r="A818" s="0" t="n">
        <v>815</v>
      </c>
      <c r="B818" s="15" t="s">
        <v>85</v>
      </c>
      <c r="C818" s="16" t="s">
        <v>86</v>
      </c>
      <c r="D818" s="0" t="s">
        <v>169</v>
      </c>
      <c r="E818" s="37"/>
      <c r="F818" s="0" t="n">
        <v>11.2</v>
      </c>
      <c r="G818" s="0" t="n">
        <v>3.3</v>
      </c>
      <c r="H818" s="0" t="n">
        <v>5</v>
      </c>
      <c r="I818" s="0" t="n">
        <v>4</v>
      </c>
      <c r="J818" s="0" t="n">
        <v>7.219</v>
      </c>
      <c r="K818" s="0" t="n">
        <v>0.091</v>
      </c>
      <c r="L818" s="0" t="n">
        <v>4.1</v>
      </c>
      <c r="M818" s="0" t="n">
        <v>2.6</v>
      </c>
      <c r="N818" s="0" t="n">
        <v>0</v>
      </c>
      <c r="O818" s="0" t="n">
        <v>533</v>
      </c>
      <c r="P818" s="37"/>
      <c r="AC818" s="0" t="n">
        <v>6.7</v>
      </c>
      <c r="AD818" s="0" t="n">
        <v>0.722</v>
      </c>
      <c r="AE818" s="0" t="n">
        <v>5.049</v>
      </c>
      <c r="AF818" s="0" t="n">
        <v>0.063</v>
      </c>
      <c r="AG818" s="0" t="n">
        <v>0.043</v>
      </c>
      <c r="AH818" s="0" t="n">
        <v>5.3</v>
      </c>
      <c r="AJ818" s="0" t="n">
        <v>1900</v>
      </c>
      <c r="BF818" s="0" t="n">
        <f aca="false">IF(E818&lt;11,-3.6797*E818^2+48.115*E818-53.83,280.92*EXP(-0.2027*E818))</f>
        <v>-53.83</v>
      </c>
      <c r="BG818" s="0" t="n">
        <f aca="false">32.208*LN(F818)+21.438</f>
        <v>99.2497509715202</v>
      </c>
      <c r="BH818" s="0" t="n">
        <f aca="false">IF(G818&lt;=2, -10*G818+100, 88.958*EXP(-0.0755*G818))</f>
        <v>69.3394735712124</v>
      </c>
      <c r="BI818" s="0" t="n">
        <f aca="false">IF(I818&lt;=100, 0.0053*(I818)^2-1.0332*I818+100.76, 122.82*EXP(-0.0092*I818))</f>
        <v>96.712</v>
      </c>
      <c r="BJ818" s="0" t="e">
        <f aca="false">IF(P818&lt;=1000, -6.942*LN(P818)+107.59, -36.304*LN(P818)+310.72)</f>
        <v>#VALUE!</v>
      </c>
      <c r="BK818" s="0" t="e">
        <f aca="false">BF818^0.04*BG818^0.22*BH818^0.51*BI818^0.06*BJ818^0.17</f>
        <v>#VALUE!</v>
      </c>
      <c r="BL818" s="0" t="e">
        <f aca="false">IF(BK818&gt;=90, "Very Good", IF(BK818&gt;=80, "Good", IF(BK818&gt;=70, "Slightly Good", IF(BK818&gt;=60, "Average", IF(BK818&gt;=50, "Slightly Poor", IF(BK818&gt;=40, "Poor", "Very Poor"))))))</f>
        <v>#VALUE!</v>
      </c>
      <c r="BM818" s="0" t="e">
        <f aca="false">IF(P818&lt;=1000, -6.942*LN(P818)+107.59, IF(AND(P818&gt;1000, P818&lt;=5213),-36.304*LN(P818)+310.72, IF(P818&gt;5213, 10)))</f>
        <v>#VALUE!</v>
      </c>
      <c r="BN818" s="0" t="e">
        <f aca="false">BF818^0.04*BG818^0.22*BH818^0.51*BI818^0.06*BM818^0.17</f>
        <v>#VALUE!</v>
      </c>
      <c r="BO818" s="0" t="e">
        <f aca="false">IF(BN818&gt;=90, "Very Good", IF(BN818&gt;=80, "Good", IF(BN818&gt;=70, "Slightly Good", IF(BN818&gt;=60, "Average", IF(BN818&gt;=50, "Slightly Poor", IF(BN818&gt;=40, "Poor", "Very Poor"))))))</f>
        <v>#VALUE!</v>
      </c>
      <c r="BP818" s="0" t="n">
        <f aca="false">IF(AJ818&lt;=1000, -6.942*LN(AJ818)+107.59, IF(AND(AJ818&gt;1000, AJ818&lt;=5213),-36.304*LN(AJ818)+310.72, IF(AJ818&gt;5213, 10)))</f>
        <v>36.6389888682299</v>
      </c>
      <c r="BQ818" s="0" t="n">
        <f aca="false">BF818^0.04*BG818^0.22*BH818^0.51*BI818^0.06*BP818^0.17</f>
        <v>-67.9861953436092</v>
      </c>
      <c r="BR818" s="0" t="str">
        <f aca="false">IF(BQ818&gt;=90, "Very Good", IF(BQ818&gt;=80, "Good", IF(BQ818&gt;=70, "Slightly Good", IF(BQ818&gt;=60, "Average", IF(BQ818&gt;=50, "Slightly Poor", IF(BQ818&gt;=40, "Poor", "Very Poor"))))))</f>
        <v>Very Poor</v>
      </c>
      <c r="BT818" s="0" t="n">
        <f aca="false">9.81*LN(AH818)+30.6</f>
        <v>46.9602039096747</v>
      </c>
      <c r="BU818" s="0" t="str">
        <f aca="false">IF(BT818&lt;30, "Clean water", IF(AND(BT818&gt;=30, BT818&lt;40), "Hypolimia", IF(AND(BT818&gt;=40,BT818&lt;50), "Mesotrophic", IF(AND(BT818&gt;=50, BT818&lt;70), "Eutrophic", IF(BT818&gt;70,"Hypertrophic")))))</f>
        <v>Mesotrophic</v>
      </c>
      <c r="BW818" s="0" t="str">
        <f aca="false">IF(G818/H818&gt;=1, "PLS CHECK", "")</f>
        <v/>
      </c>
      <c r="BX818" s="0" t="str">
        <f aca="false">IF(AC818/J818&gt;=1, "PLS CHECK", "")</f>
        <v/>
      </c>
      <c r="BY818" s="0" t="str">
        <f aca="false">IF(AE818/J818&gt;=1, "PLS CHECK", "")</f>
        <v/>
      </c>
      <c r="BZ818" s="0" t="str">
        <f aca="false">IF(AD818/J818&gt;=1, "PLS CHECK", "")</f>
        <v/>
      </c>
      <c r="CA818" s="0" t="str">
        <f aca="false">IF(AF818/K818&gt;=1, "PLS CHECK", "")</f>
        <v/>
      </c>
      <c r="CB818" s="0" t="str">
        <f aca="false">IF(AG818/K818&gt;=1, "PLS CHECK", "")</f>
        <v/>
      </c>
    </row>
    <row r="819" customFormat="false" ht="12.5" hidden="false" customHeight="false" outlineLevel="0" collapsed="false">
      <c r="A819" s="0" t="n">
        <v>816</v>
      </c>
      <c r="B819" s="15" t="s">
        <v>135</v>
      </c>
      <c r="C819" s="16" t="s">
        <v>136</v>
      </c>
      <c r="D819" s="0" t="s">
        <v>169</v>
      </c>
      <c r="E819" s="0" t="n">
        <v>8.1</v>
      </c>
      <c r="F819" s="0" t="n">
        <v>8.9</v>
      </c>
      <c r="G819" s="0" t="n">
        <v>3.2</v>
      </c>
      <c r="H819" s="0" t="n">
        <v>7.7</v>
      </c>
      <c r="I819" s="0" t="n">
        <v>4.7</v>
      </c>
      <c r="J819" s="0" t="n">
        <v>7.544</v>
      </c>
      <c r="K819" s="0" t="n">
        <v>0.098</v>
      </c>
      <c r="L819" s="0" t="n">
        <v>5.2</v>
      </c>
      <c r="M819" s="0" t="n">
        <v>3.7</v>
      </c>
      <c r="O819" s="0" t="n">
        <v>458</v>
      </c>
      <c r="BD819" s="0" t="n">
        <v>0.448</v>
      </c>
      <c r="BF819" s="0" t="n">
        <f aca="false">IF(E819&lt;11,-3.6797*E819^2+48.115*E819-53.83,280.92*EXP(-0.2027*E819))</f>
        <v>94.476383</v>
      </c>
      <c r="BG819" s="0" t="n">
        <f aca="false">32.208*LN(F819)+21.438</f>
        <v>91.8463395211805</v>
      </c>
      <c r="BH819" s="0" t="n">
        <f aca="false">IF(G819&lt;=2, -10*G819+100, 88.958*EXP(-0.0755*G819))</f>
        <v>69.8649678413399</v>
      </c>
      <c r="BI819" s="0" t="n">
        <f aca="false">IF(I819&lt;=100, 0.0053*(I819)^2-1.0332*I819+100.76, 122.82*EXP(-0.0092*I819))</f>
        <v>96.021037</v>
      </c>
      <c r="BJ819" s="0" t="e">
        <f aca="false">IF(P819&lt;=1000, -6.942*LN(P819)+107.59, -36.304*LN(P819)+310.72)</f>
        <v>#VALUE!</v>
      </c>
      <c r="BK819" s="0" t="e">
        <f aca="false">BF819^0.04*BG819^0.22*BH819^0.51*BI819^0.06*BJ819^0.17</f>
        <v>#VALUE!</v>
      </c>
      <c r="BL819" s="0" t="e">
        <f aca="false">IF(BK819&gt;=90, "Very Good", IF(BK819&gt;=80, "Good", IF(BK819&gt;=70, "Slightly Good", IF(BK819&gt;=60, "Average", IF(BK819&gt;=50, "Slightly Poor", IF(BK819&gt;=40, "Poor", "Very Poor"))))))</f>
        <v>#VALUE!</v>
      </c>
      <c r="BM819" s="0" t="e">
        <f aca="false">IF(P819&lt;=1000, -6.942*LN(P819)+107.59, IF(AND(P819&gt;1000, P819&lt;=5213),-36.304*LN(P819)+310.72, IF(P819&gt;5213, 10)))</f>
        <v>#VALUE!</v>
      </c>
      <c r="BN819" s="0" t="e">
        <f aca="false">BF819^0.04*BG819^0.22*BH819^0.51*BI819^0.06*BM819^0.17</f>
        <v>#VALUE!</v>
      </c>
      <c r="BO819" s="0" t="e">
        <f aca="false">IF(BN819&gt;=90, "Very Good", IF(BN819&gt;=80, "Good", IF(BN819&gt;=70, "Slightly Good", IF(BN819&gt;=60, "Average", IF(BN819&gt;=50, "Slightly Poor", IF(BN819&gt;=40, "Poor", "Very Poor"))))))</f>
        <v>#VALUE!</v>
      </c>
      <c r="BP819" s="0" t="e">
        <f aca="false">IF(AJ819&lt;=1000, -6.942*LN(AJ819)+107.59, IF(AND(AJ819&gt;1000, AJ819&lt;=5213),-36.304*LN(AJ819)+310.72, IF(AJ819&gt;5213, 10)))</f>
        <v>#VALUE!</v>
      </c>
      <c r="BQ819" s="0" t="e">
        <f aca="false">BF819^0.04*BG819^0.22*BH819^0.51*BI819^0.06*BP819^0.17</f>
        <v>#VALUE!</v>
      </c>
      <c r="BR819" s="0" t="e">
        <f aca="false">IF(BQ819&gt;=90, "Very Good", IF(BQ819&gt;=80, "Good", IF(BQ819&gt;=70, "Slightly Good", IF(BQ819&gt;=60, "Average", IF(BQ819&gt;=50, "Slightly Poor", IF(BQ819&gt;=40, "Poor", "Very Poor"))))))</f>
        <v>#VALUE!</v>
      </c>
      <c r="BT819" s="0" t="e">
        <f aca="false">9.81*LN(AH819)+30.6</f>
        <v>#VALUE!</v>
      </c>
      <c r="BU819" s="0" t="e">
        <f aca="false">IF(BT819&lt;30, "Clean water", IF(AND(BT819&gt;=30, BT819&lt;40), "Hypolimia", IF(AND(BT819&gt;=40,BT819&lt;50), "Mesotrophic", IF(AND(BT819&gt;=50, BT819&lt;70), "Eutrophic", IF(BT819&gt;70,"Hypertrophic")))))</f>
        <v>#VALUE!</v>
      </c>
      <c r="BW819" s="0" t="str">
        <f aca="false">IF(G819/H819&gt;=1, "PLS CHECK", "")</f>
        <v/>
      </c>
      <c r="BX819" s="0" t="str">
        <f aca="false">IF(AC819/J819&gt;=1, "PLS CHECK", "")</f>
        <v/>
      </c>
      <c r="BY819" s="0" t="str">
        <f aca="false">IF(AE819/J819&gt;=1, "PLS CHECK", "")</f>
        <v/>
      </c>
      <c r="BZ819" s="0" t="str">
        <f aca="false">IF(AD819/J819&gt;=1, "PLS CHECK", "")</f>
        <v/>
      </c>
      <c r="CA819" s="0" t="str">
        <f aca="false">IF(AF819/K819&gt;=1, "PLS CHECK", "")</f>
        <v/>
      </c>
      <c r="CB819" s="0" t="str">
        <f aca="false">IF(AG819/K819&gt;=1, "PLS CHECK", "")</f>
        <v/>
      </c>
    </row>
    <row r="820" customFormat="false" ht="12.5" hidden="false" customHeight="false" outlineLevel="0" collapsed="false">
      <c r="A820" s="0" t="n">
        <v>817</v>
      </c>
      <c r="B820" s="15" t="s">
        <v>89</v>
      </c>
      <c r="C820" s="16" t="s">
        <v>90</v>
      </c>
      <c r="D820" s="0" t="s">
        <v>169</v>
      </c>
      <c r="E820" s="0" t="n">
        <v>7.5</v>
      </c>
      <c r="F820" s="0" t="n">
        <v>13</v>
      </c>
      <c r="G820" s="0" t="n">
        <v>1.8</v>
      </c>
      <c r="H820" s="0" t="n">
        <v>2.5</v>
      </c>
      <c r="I820" s="0" t="n">
        <v>1.6</v>
      </c>
      <c r="J820" s="0" t="n">
        <v>3.063</v>
      </c>
      <c r="K820" s="0" t="n">
        <v>0.022</v>
      </c>
      <c r="L820" s="0" t="n">
        <v>2.1</v>
      </c>
      <c r="M820" s="0" t="n">
        <v>1.3</v>
      </c>
      <c r="N820" s="0" t="n">
        <v>0</v>
      </c>
      <c r="O820" s="0" t="n">
        <v>362</v>
      </c>
      <c r="P820" s="0" t="n">
        <v>2300</v>
      </c>
      <c r="AC820" s="0" t="n">
        <v>3.001</v>
      </c>
      <c r="AD820" s="0" t="n">
        <v>0.461</v>
      </c>
      <c r="AE820" s="0" t="n">
        <v>2.016</v>
      </c>
      <c r="AF820" s="0" t="n">
        <v>0.01</v>
      </c>
      <c r="AG820" s="0" t="n">
        <v>0.005</v>
      </c>
      <c r="AH820" s="0" t="n">
        <v>4.6</v>
      </c>
      <c r="AJ820" s="0" t="n">
        <v>170</v>
      </c>
      <c r="BF820" s="0" t="n">
        <f aca="false">IF(E820&lt;11,-3.6797*E820^2+48.115*E820-53.83,280.92*EXP(-0.2027*E820))</f>
        <v>100.049375</v>
      </c>
      <c r="BG820" s="0" t="n">
        <f aca="false">32.208*LN(F820)+21.438</f>
        <v>104.049888905121</v>
      </c>
      <c r="BH820" s="0" t="n">
        <f aca="false">IF(G820&lt;=2, -10*G820+100, 88.958*EXP(-0.0755*G820))</f>
        <v>82</v>
      </c>
      <c r="BI820" s="0" t="n">
        <f aca="false">IF(I820&lt;=100, 0.0053*(I820)^2-1.0332*I820+100.76, 122.82*EXP(-0.0092*I820))</f>
        <v>99.120448</v>
      </c>
      <c r="BJ820" s="0" t="n">
        <f aca="false">IF(P820&lt;=1000, -6.942*LN(P820)+107.59, -36.304*LN(P820)+310.72)</f>
        <v>29.7029195527965</v>
      </c>
      <c r="BK820" s="0" t="n">
        <f aca="false">BF820^0.04*BG820^0.22*BH820^0.51*BI820^0.06*BJ820^0.17</f>
        <v>74.129734642267</v>
      </c>
      <c r="BL820" s="0" t="str">
        <f aca="false">IF(BK820&gt;=90, "Very Good", IF(BK820&gt;=80, "Good", IF(BK820&gt;=70, "Slightly Good", IF(BK820&gt;=60, "Average", IF(BK820&gt;=50, "Slightly Poor", IF(BK820&gt;=40, "Poor", "Very Poor"))))))</f>
        <v>Slightly Good</v>
      </c>
      <c r="BM820" s="0" t="n">
        <f aca="false">IF(P820&lt;=1000, -6.942*LN(P820)+107.59, IF(AND(P820&gt;1000, P820&lt;=5213),-36.304*LN(P820)+310.72, IF(P820&gt;5213, 10)))</f>
        <v>29.7029195527965</v>
      </c>
      <c r="BN820" s="0" t="n">
        <f aca="false">BF820^0.04*BG820^0.22*BH820^0.51*BI820^0.06*BM820^0.17</f>
        <v>74.129734642267</v>
      </c>
      <c r="BO820" s="0" t="str">
        <f aca="false">IF(BN820&gt;=90, "Very Good", IF(BN820&gt;=80, "Good", IF(BN820&gt;=70, "Slightly Good", IF(BN820&gt;=60, "Average", IF(BN820&gt;=50, "Slightly Poor", IF(BN820&gt;=40, "Poor", "Very Poor"))))))</f>
        <v>Slightly Good</v>
      </c>
      <c r="BP820" s="0" t="n">
        <f aca="false">IF(AJ820&lt;=1000, -6.942*LN(AJ820)+107.59, IF(AND(AJ820&gt;1000, AJ820&lt;=5213),-36.304*LN(AJ820)+310.72, IF(AJ820&gt;5213, 10)))</f>
        <v>71.9372872499971</v>
      </c>
      <c r="BQ820" s="0" t="n">
        <f aca="false">BF820^0.04*BG820^0.22*BH820^0.51*BI820^0.06*BP820^0.17</f>
        <v>86.1586293702627</v>
      </c>
      <c r="BR820" s="0" t="str">
        <f aca="false">IF(BQ820&gt;=90, "Very Good", IF(BQ820&gt;=80, "Good", IF(BQ820&gt;=70, "Slightly Good", IF(BQ820&gt;=60, "Average", IF(BQ820&gt;=50, "Slightly Poor", IF(BQ820&gt;=40, "Poor", "Very Poor"))))))</f>
        <v>Good</v>
      </c>
      <c r="BT820" s="0" t="n">
        <f aca="false">9.81*LN(AH820)+30.6</f>
        <v>45.5706123372864</v>
      </c>
      <c r="BU820" s="0" t="str">
        <f aca="false">IF(BT820&lt;30, "Clean water", IF(AND(BT820&gt;=30, BT820&lt;40), "Hypolimia", IF(AND(BT820&gt;=40,BT820&lt;50), "Mesotrophic", IF(AND(BT820&gt;=50, BT820&lt;70), "Eutrophic", IF(BT820&gt;70,"Hypertrophic")))))</f>
        <v>Mesotrophic</v>
      </c>
      <c r="BW820" s="0" t="str">
        <f aca="false">IF(G820/H820&gt;=1, "PLS CHECK", "")</f>
        <v/>
      </c>
      <c r="BX820" s="0" t="str">
        <f aca="false">IF(AC820/J820&gt;=1, "PLS CHECK", "")</f>
        <v/>
      </c>
      <c r="BY820" s="0" t="str">
        <f aca="false">IF(AE820/J820&gt;=1, "PLS CHECK", "")</f>
        <v/>
      </c>
      <c r="BZ820" s="0" t="str">
        <f aca="false">IF(AD820/J820&gt;=1, "PLS CHECK", "")</f>
        <v/>
      </c>
      <c r="CA820" s="0" t="str">
        <f aca="false">IF(AF820/K820&gt;=1, "PLS CHECK", "")</f>
        <v/>
      </c>
      <c r="CB820" s="0" t="str">
        <f aca="false">IF(AG820/K820&gt;=1, "PLS CHECK", "")</f>
        <v/>
      </c>
    </row>
    <row r="821" customFormat="false" ht="12.5" hidden="false" customHeight="false" outlineLevel="0" collapsed="false">
      <c r="A821" s="0" t="n">
        <v>818</v>
      </c>
      <c r="B821" s="15" t="s">
        <v>91</v>
      </c>
      <c r="C821" s="16" t="s">
        <v>92</v>
      </c>
      <c r="D821" s="0" t="s">
        <v>169</v>
      </c>
      <c r="E821" s="0" t="n">
        <v>7.5</v>
      </c>
      <c r="F821" s="0" t="n">
        <v>13.5</v>
      </c>
      <c r="G821" s="0" t="n">
        <v>1</v>
      </c>
      <c r="H821" s="37"/>
      <c r="I821" s="0" t="n">
        <v>2.2</v>
      </c>
      <c r="J821" s="0" t="n">
        <v>4.547</v>
      </c>
      <c r="K821" s="0" t="n">
        <v>0.016</v>
      </c>
      <c r="L821" s="0" t="n">
        <v>1.7</v>
      </c>
      <c r="M821" s="0" t="n">
        <v>2.5</v>
      </c>
      <c r="N821" s="0" t="n">
        <v>0</v>
      </c>
      <c r="O821" s="0" t="n">
        <v>466</v>
      </c>
      <c r="P821" s="37"/>
      <c r="AC821" s="0" t="n">
        <v>4.448</v>
      </c>
      <c r="AD821" s="0" t="n">
        <v>0.115</v>
      </c>
      <c r="AE821" s="0" t="n">
        <v>3.838</v>
      </c>
      <c r="AF821" s="0" t="n">
        <v>0.01</v>
      </c>
      <c r="AG821" s="0" t="n">
        <v>0.01</v>
      </c>
      <c r="AH821" s="0" t="n">
        <v>3.1</v>
      </c>
      <c r="AJ821" s="0" t="n">
        <v>24</v>
      </c>
      <c r="BF821" s="0" t="n">
        <f aca="false">IF(E821&lt;11,-3.6797*E821^2+48.115*E821-53.83,280.92*EXP(-0.2027*E821))</f>
        <v>100.049375</v>
      </c>
      <c r="BG821" s="0" t="n">
        <f aca="false">32.208*LN(F821)+21.438</f>
        <v>105.265429388793</v>
      </c>
      <c r="BH821" s="0" t="n">
        <f aca="false">IF(G821&lt;=2, -10*G821+100, 88.958*EXP(-0.0755*G821))</f>
        <v>90</v>
      </c>
      <c r="BI821" s="0" t="n">
        <f aca="false">IF(I821&lt;=100, 0.0053*(I821)^2-1.0332*I821+100.76, 122.82*EXP(-0.0092*I821))</f>
        <v>98.512612</v>
      </c>
      <c r="BJ821" s="0" t="e">
        <f aca="false">IF(P821&lt;=1000, -6.942*LN(P821)+107.59, -36.304*LN(P821)+310.72)</f>
        <v>#VALUE!</v>
      </c>
      <c r="BK821" s="0" t="e">
        <f aca="false">BF821^0.04*BG821^0.22*BH821^0.51*BI821^0.06*BJ821^0.17</f>
        <v>#VALUE!</v>
      </c>
      <c r="BL821" s="0" t="e">
        <f aca="false">IF(BK821&gt;=90, "Very Good", IF(BK821&gt;=80, "Good", IF(BK821&gt;=70, "Slightly Good", IF(BK821&gt;=60, "Average", IF(BK821&gt;=50, "Slightly Poor", IF(BK821&gt;=40, "Poor", "Very Poor"))))))</f>
        <v>#VALUE!</v>
      </c>
      <c r="BM821" s="0" t="e">
        <f aca="false">IF(P821&lt;=1000, -6.942*LN(P821)+107.59, IF(AND(P821&gt;1000, P821&lt;=5213),-36.304*LN(P821)+310.72, IF(P821&gt;5213, 10)))</f>
        <v>#VALUE!</v>
      </c>
      <c r="BN821" s="0" t="e">
        <f aca="false">BF821^0.04*BG821^0.22*BH821^0.51*BI821^0.06*BM821^0.17</f>
        <v>#VALUE!</v>
      </c>
      <c r="BO821" s="0" t="e">
        <f aca="false">IF(BN821&gt;=90, "Very Good", IF(BN821&gt;=80, "Good", IF(BN821&gt;=70, "Slightly Good", IF(BN821&gt;=60, "Average", IF(BN821&gt;=50, "Slightly Poor", IF(BN821&gt;=40, "Poor", "Very Poor"))))))</f>
        <v>#VALUE!</v>
      </c>
      <c r="BP821" s="0" t="n">
        <f aca="false">IF(AJ821&lt;=1000, -6.942*LN(AJ821)+107.59, IF(AND(AJ821&gt;1000, AJ821&lt;=5213),-36.304*LN(AJ821)+310.72, IF(AJ821&gt;5213, 10)))</f>
        <v>85.5279503097246</v>
      </c>
      <c r="BQ821" s="0" t="n">
        <f aca="false">BF821^0.04*BG821^0.22*BH821^0.51*BI821^0.06*BP821^0.17</f>
        <v>93.2487469469165</v>
      </c>
      <c r="BR821" s="0" t="str">
        <f aca="false">IF(BQ821&gt;=90, "Very Good", IF(BQ821&gt;=80, "Good", IF(BQ821&gt;=70, "Slightly Good", IF(BQ821&gt;=60, "Average", IF(BQ821&gt;=50, "Slightly Poor", IF(BQ821&gt;=40, "Poor", "Very Poor"))))))</f>
        <v>Very Good</v>
      </c>
      <c r="BT821" s="0" t="n">
        <f aca="false">9.81*LN(AH821)+30.6</f>
        <v>41.6990547137277</v>
      </c>
      <c r="BU821" s="0" t="str">
        <f aca="false">IF(BT821&lt;30, "Clean water", IF(AND(BT821&gt;=30, BT821&lt;40), "Hypolimia", IF(AND(BT821&gt;=40,BT821&lt;50), "Mesotrophic", IF(AND(BT821&gt;=50, BT821&lt;70), "Eutrophic", IF(BT821&gt;70,"Hypertrophic")))))</f>
        <v>Mesotrophic</v>
      </c>
      <c r="BW821" s="0" t="e">
        <f aca="false">IF(G821/H821&gt;=1, "PLS CHECK", "")</f>
        <v>#DIV/0!</v>
      </c>
      <c r="BX821" s="0" t="str">
        <f aca="false">IF(AC821/J821&gt;=1, "PLS CHECK", "")</f>
        <v/>
      </c>
      <c r="BY821" s="0" t="str">
        <f aca="false">IF(AE821/J821&gt;=1, "PLS CHECK", "")</f>
        <v/>
      </c>
      <c r="BZ821" s="0" t="str">
        <f aca="false">IF(AD821/J821&gt;=1, "PLS CHECK", "")</f>
        <v/>
      </c>
      <c r="CA821" s="0" t="str">
        <f aca="false">IF(AF821/K821&gt;=1, "PLS CHECK", "")</f>
        <v/>
      </c>
      <c r="CB821" s="0" t="str">
        <f aca="false">IF(AG821/K821&gt;=1, "PLS CHECK", "")</f>
        <v/>
      </c>
    </row>
    <row r="822" customFormat="false" ht="12.5" hidden="false" customHeight="false" outlineLevel="0" collapsed="false">
      <c r="A822" s="0" t="n">
        <v>819</v>
      </c>
      <c r="B822" s="15" t="s">
        <v>137</v>
      </c>
      <c r="C822" s="16" t="s">
        <v>138</v>
      </c>
      <c r="D822" s="0" t="s">
        <v>169</v>
      </c>
      <c r="E822" s="0" t="n">
        <v>8</v>
      </c>
      <c r="F822" s="0" t="n">
        <v>9.1</v>
      </c>
      <c r="G822" s="0" t="n">
        <v>4.4</v>
      </c>
      <c r="H822" s="37"/>
      <c r="I822" s="0" t="n">
        <v>5.4</v>
      </c>
      <c r="J822" s="37"/>
      <c r="K822" s="0" t="n">
        <v>0.089</v>
      </c>
      <c r="L822" s="37"/>
      <c r="M822" s="0" t="n">
        <v>6.7</v>
      </c>
      <c r="O822" s="0" t="n">
        <v>626</v>
      </c>
      <c r="BD822" s="0" t="n">
        <v>3.864</v>
      </c>
      <c r="BF822" s="0" t="n">
        <f aca="false">IF(E822&lt;11,-3.6797*E822^2+48.115*E822-53.83,280.92*EXP(-0.2027*E822))</f>
        <v>95.5892</v>
      </c>
      <c r="BG822" s="0" t="n">
        <f aca="false">32.208*LN(F822)+21.438</f>
        <v>92.5621023107425</v>
      </c>
      <c r="BH822" s="0" t="n">
        <f aca="false">IF(G822&lt;=2, -10*G822+100, 88.958*EXP(-0.0755*G822))</f>
        <v>63.8134732954719</v>
      </c>
      <c r="BI822" s="0" t="n">
        <f aca="false">IF(I822&lt;=100, 0.0053*(I822)^2-1.0332*I822+100.76, 122.82*EXP(-0.0092*I822))</f>
        <v>95.335268</v>
      </c>
      <c r="BJ822" s="0" t="e">
        <f aca="false">IF(P822&lt;=1000, -6.942*LN(P822)+107.59, -36.304*LN(P822)+310.72)</f>
        <v>#VALUE!</v>
      </c>
      <c r="BK822" s="0" t="e">
        <f aca="false">BF822^0.04*BG822^0.22*BH822^0.51*BI822^0.06*BJ822^0.17</f>
        <v>#VALUE!</v>
      </c>
      <c r="BL822" s="0" t="e">
        <f aca="false">IF(BK822&gt;=90, "Very Good", IF(BK822&gt;=80, "Good", IF(BK822&gt;=70, "Slightly Good", IF(BK822&gt;=60, "Average", IF(BK822&gt;=50, "Slightly Poor", IF(BK822&gt;=40, "Poor", "Very Poor"))))))</f>
        <v>#VALUE!</v>
      </c>
      <c r="BM822" s="0" t="e">
        <f aca="false">IF(P822&lt;=1000, -6.942*LN(P822)+107.59, IF(AND(P822&gt;1000, P822&lt;=5213),-36.304*LN(P822)+310.72, IF(P822&gt;5213, 10)))</f>
        <v>#VALUE!</v>
      </c>
      <c r="BN822" s="0" t="e">
        <f aca="false">BF822^0.04*BG822^0.22*BH822^0.51*BI822^0.06*BM822^0.17</f>
        <v>#VALUE!</v>
      </c>
      <c r="BO822" s="0" t="e">
        <f aca="false">IF(BN822&gt;=90, "Very Good", IF(BN822&gt;=80, "Good", IF(BN822&gt;=70, "Slightly Good", IF(BN822&gt;=60, "Average", IF(BN822&gt;=50, "Slightly Poor", IF(BN822&gt;=40, "Poor", "Very Poor"))))))</f>
        <v>#VALUE!</v>
      </c>
      <c r="BP822" s="0" t="e">
        <f aca="false">IF(AJ822&lt;=1000, -6.942*LN(AJ822)+107.59, IF(AND(AJ822&gt;1000, AJ822&lt;=5213),-36.304*LN(AJ822)+310.72, IF(AJ822&gt;5213, 10)))</f>
        <v>#VALUE!</v>
      </c>
      <c r="BQ822" s="0" t="e">
        <f aca="false">BF822^0.04*BG822^0.22*BH822^0.51*BI822^0.06*BP822^0.17</f>
        <v>#VALUE!</v>
      </c>
      <c r="BR822" s="0" t="e">
        <f aca="false">IF(BQ822&gt;=90, "Very Good", IF(BQ822&gt;=80, "Good", IF(BQ822&gt;=70, "Slightly Good", IF(BQ822&gt;=60, "Average", IF(BQ822&gt;=50, "Slightly Poor", IF(BQ822&gt;=40, "Poor", "Very Poor"))))))</f>
        <v>#VALUE!</v>
      </c>
      <c r="BT822" s="0" t="e">
        <f aca="false">9.81*LN(AH822)+30.6</f>
        <v>#VALUE!</v>
      </c>
      <c r="BU822" s="0" t="e">
        <f aca="false">IF(BT822&lt;30, "Clean water", IF(AND(BT822&gt;=30, BT822&lt;40), "Hypolimia", IF(AND(BT822&gt;=40,BT822&lt;50), "Mesotrophic", IF(AND(BT822&gt;=50, BT822&lt;70), "Eutrophic", IF(BT822&gt;70,"Hypertrophic")))))</f>
        <v>#VALUE!</v>
      </c>
      <c r="BW822" s="0" t="e">
        <f aca="false">IF(G822/H822&gt;=1, "PLS CHECK", "")</f>
        <v>#DIV/0!</v>
      </c>
      <c r="BX822" s="0" t="e">
        <f aca="false">IF(AC822/J822&gt;=1, "PLS CHECK", "")</f>
        <v>#DIV/0!</v>
      </c>
      <c r="BY822" s="0" t="e">
        <f aca="false">IF(AE822/J822&gt;=1, "PLS CHECK", "")</f>
        <v>#DIV/0!</v>
      </c>
      <c r="BZ822" s="0" t="e">
        <f aca="false">IF(AD822/J822&gt;=1, "PLS CHECK", "")</f>
        <v>#DIV/0!</v>
      </c>
      <c r="CA822" s="0" t="str">
        <f aca="false">IF(AF822/K822&gt;=1, "PLS CHECK", "")</f>
        <v/>
      </c>
      <c r="CB822" s="0" t="str">
        <f aca="false">IF(AG822/K822&gt;=1, "PLS CHECK", "")</f>
        <v/>
      </c>
    </row>
    <row r="823" customFormat="false" ht="12.5" hidden="false" customHeight="false" outlineLevel="0" collapsed="false">
      <c r="A823" s="0" t="n">
        <v>820</v>
      </c>
      <c r="B823" s="15" t="s">
        <v>93</v>
      </c>
      <c r="C823" s="16" t="s">
        <v>94</v>
      </c>
      <c r="D823" s="0" t="s">
        <v>169</v>
      </c>
      <c r="E823" s="0" t="n">
        <v>7.5</v>
      </c>
      <c r="F823" s="0" t="n">
        <v>12.5</v>
      </c>
      <c r="G823" s="37"/>
      <c r="H823" s="37"/>
      <c r="I823" s="0" t="n">
        <v>4.5</v>
      </c>
      <c r="J823" s="37"/>
      <c r="K823" s="0" t="n">
        <v>0.165</v>
      </c>
      <c r="L823" s="37"/>
      <c r="M823" s="0" t="n">
        <v>6.9</v>
      </c>
      <c r="N823" s="0" t="n">
        <v>0</v>
      </c>
      <c r="O823" s="0" t="n">
        <v>696</v>
      </c>
      <c r="P823" s="0" t="n">
        <v>8400</v>
      </c>
      <c r="AC823" s="37"/>
      <c r="AD823" s="37"/>
      <c r="AE823" s="0" t="n">
        <v>3.549</v>
      </c>
      <c r="AF823" s="0" t="n">
        <v>0.085</v>
      </c>
      <c r="AG823" s="0" t="n">
        <v>0.031</v>
      </c>
      <c r="AH823" s="0" t="n">
        <v>15.3</v>
      </c>
      <c r="AJ823" s="0" t="n">
        <v>2900</v>
      </c>
      <c r="BD823" s="0" t="n">
        <v>2.69</v>
      </c>
      <c r="BF823" s="0" t="n">
        <f aca="false">IF(E823&lt;11,-3.6797*E823^2+48.115*E823-53.83,280.92*EXP(-0.2027*E823))</f>
        <v>100.049375</v>
      </c>
      <c r="BG823" s="0" t="n">
        <f aca="false">32.208*LN(F823)+21.438</f>
        <v>102.78666817588</v>
      </c>
      <c r="BH823" s="0" t="n">
        <f aca="false">IF(G823&lt;=2, -10*G823+100, 88.958*EXP(-0.0755*G823))</f>
        <v>100</v>
      </c>
      <c r="BI823" s="0" t="n">
        <f aca="false">IF(I823&lt;=100, 0.0053*(I823)^2-1.0332*I823+100.76, 122.82*EXP(-0.0092*I823))</f>
        <v>96.217925</v>
      </c>
      <c r="BJ823" s="0" t="n">
        <f aca="false">IF(P823&lt;=1000, -6.942*LN(P823)+107.59, -36.304*LN(P823)+310.72)</f>
        <v>-17.3224714973193</v>
      </c>
      <c r="BK823" s="0" t="e">
        <f aca="false">BF823^0.04*BG823^0.22*BH823^0.51*BI823^0.06*BJ823^0.17</f>
        <v>#NUM!</v>
      </c>
      <c r="BL823" s="0" t="e">
        <f aca="false">IF(BK823&gt;=90, "Very Good", IF(BK823&gt;=80, "Good", IF(BK823&gt;=70, "Slightly Good", IF(BK823&gt;=60, "Average", IF(BK823&gt;=50, "Slightly Poor", IF(BK823&gt;=40, "Poor", "Very Poor"))))))</f>
        <v>#NUM!</v>
      </c>
      <c r="BM823" s="0" t="n">
        <f aca="false">IF(P823&lt;=1000, -6.942*LN(P823)+107.59, IF(AND(P823&gt;1000, P823&lt;=5213),-36.304*LN(P823)+310.72, IF(P823&gt;5213, 10)))</f>
        <v>10</v>
      </c>
      <c r="BN823" s="0" t="n">
        <f aca="false">BF823^0.04*BG823^0.22*BH823^0.51*BI823^0.06*BM823^0.17</f>
        <v>67.8625270718857</v>
      </c>
      <c r="BO823" s="0" t="str">
        <f aca="false">IF(BN823&gt;=90, "Very Good", IF(BN823&gt;=80, "Good", IF(BN823&gt;=70, "Slightly Good", IF(BN823&gt;=60, "Average", IF(BN823&gt;=50, "Slightly Poor", IF(BN823&gt;=40, "Poor", "Very Poor"))))))</f>
        <v>Average</v>
      </c>
      <c r="BP823" s="0" t="n">
        <f aca="false">IF(AJ823&lt;=1000, -6.942*LN(AJ823)+107.59, IF(AND(AJ823&gt;1000, AJ823&lt;=5213),-36.304*LN(AJ823)+310.72, IF(AJ823&gt;5213, 10)))</f>
        <v>21.2875937560594</v>
      </c>
      <c r="BQ823" s="0" t="n">
        <f aca="false">BF823^0.04*BG823^0.22*BH823^0.51*BI823^0.06*BP823^0.17</f>
        <v>77.1634337620826</v>
      </c>
      <c r="BR823" s="0" t="str">
        <f aca="false">IF(BQ823&gt;=90, "Very Good", IF(BQ823&gt;=80, "Good", IF(BQ823&gt;=70, "Slightly Good", IF(BQ823&gt;=60, "Average", IF(BQ823&gt;=50, "Slightly Poor", IF(BQ823&gt;=40, "Poor", "Very Poor"))))))</f>
        <v>Slightly Good</v>
      </c>
      <c r="BT823" s="0" t="n">
        <f aca="false">9.81*LN(AH823)+30.6</f>
        <v>57.3602362465882</v>
      </c>
      <c r="BU823" s="0" t="str">
        <f aca="false">IF(BT823&lt;30, "Clean water", IF(AND(BT823&gt;=30, BT823&lt;40), "Hypolimia", IF(AND(BT823&gt;=40,BT823&lt;50), "Mesotrophic", IF(AND(BT823&gt;=50, BT823&lt;70), "Eutrophic", IF(BT823&gt;70,"Hypertrophic")))))</f>
        <v>Eutrophic</v>
      </c>
      <c r="BW823" s="0" t="e">
        <f aca="false">IF(G823/H823&gt;=1, "PLS CHECK", "")</f>
        <v>#DIV/0!</v>
      </c>
      <c r="BX823" s="0" t="e">
        <f aca="false">IF(AC823/J823&gt;=1, "PLS CHECK", "")</f>
        <v>#DIV/0!</v>
      </c>
      <c r="BY823" s="0" t="e">
        <f aca="false">IF(AE823/J823&gt;=1, "PLS CHECK", "")</f>
        <v>#DIV/0!</v>
      </c>
      <c r="BZ823" s="0" t="e">
        <f aca="false">IF(AD823/J823&gt;=1, "PLS CHECK", "")</f>
        <v>#DIV/0!</v>
      </c>
      <c r="CA823" s="0" t="str">
        <f aca="false">IF(AF823/K823&gt;=1, "PLS CHECK", "")</f>
        <v/>
      </c>
      <c r="CB823" s="0" t="str">
        <f aca="false">IF(AG823/K823&gt;=1, "PLS CHECK", "")</f>
        <v/>
      </c>
    </row>
    <row r="824" customFormat="false" ht="12.5" hidden="false" customHeight="false" outlineLevel="0" collapsed="false">
      <c r="A824" s="0" t="n">
        <v>821</v>
      </c>
      <c r="B824" s="15" t="s">
        <v>95</v>
      </c>
      <c r="C824" s="16" t="s">
        <v>96</v>
      </c>
      <c r="D824" s="0" t="s">
        <v>169</v>
      </c>
      <c r="E824" s="0" t="n">
        <v>7.5</v>
      </c>
      <c r="F824" s="0" t="n">
        <v>11.4</v>
      </c>
      <c r="G824" s="0" t="n">
        <v>3.1</v>
      </c>
      <c r="H824" s="0" t="n">
        <v>7.1</v>
      </c>
      <c r="I824" s="0" t="n">
        <v>3.6</v>
      </c>
      <c r="J824" s="37"/>
      <c r="K824" s="0" t="n">
        <v>0.058</v>
      </c>
      <c r="L824" s="0" t="n">
        <v>5.1</v>
      </c>
      <c r="M824" s="0" t="n">
        <v>3.6</v>
      </c>
      <c r="N824" s="0" t="n">
        <v>0</v>
      </c>
      <c r="O824" s="0" t="n">
        <v>711</v>
      </c>
      <c r="P824" s="0" t="n">
        <v>10000</v>
      </c>
      <c r="AC824" s="37"/>
      <c r="AD824" s="37"/>
      <c r="AE824" s="0" t="n">
        <v>3.156</v>
      </c>
      <c r="AF824" s="0" t="n">
        <v>0.026</v>
      </c>
      <c r="AG824" s="0" t="n">
        <v>0.01</v>
      </c>
      <c r="AH824" s="0" t="n">
        <v>7.9</v>
      </c>
      <c r="AJ824" s="0" t="n">
        <v>500</v>
      </c>
      <c r="BF824" s="0" t="n">
        <f aca="false">IF(E824&lt;11,-3.6797*E824^2+48.115*E824-53.83,280.92*EXP(-0.2027*E824))</f>
        <v>100.049375</v>
      </c>
      <c r="BG824" s="0" t="n">
        <f aca="false">32.208*LN(F824)+21.438</f>
        <v>99.8198189507377</v>
      </c>
      <c r="BH824" s="0" t="n">
        <f aca="false">IF(G824&lt;=2, -10*G824+100, 88.958*EXP(-0.0755*G824))</f>
        <v>70.3944446082144</v>
      </c>
      <c r="BI824" s="0" t="n">
        <f aca="false">IF(I824&lt;=100, 0.0053*(I824)^2-1.0332*I824+100.76, 122.82*EXP(-0.0092*I824))</f>
        <v>97.109168</v>
      </c>
      <c r="BJ824" s="0" t="n">
        <f aca="false">IF(P824&lt;=1000, -6.942*LN(P824)+107.59, -36.304*LN(P824)+310.72)</f>
        <v>-23.6521968642234</v>
      </c>
      <c r="BK824" s="0" t="e">
        <f aca="false">BF824^0.04*BG824^0.22*BH824^0.51*BI824^0.06*BJ824^0.17</f>
        <v>#NUM!</v>
      </c>
      <c r="BL824" s="0" t="e">
        <f aca="false">IF(BK824&gt;=90, "Very Good", IF(BK824&gt;=80, "Good", IF(BK824&gt;=70, "Slightly Good", IF(BK824&gt;=60, "Average", IF(BK824&gt;=50, "Slightly Poor", IF(BK824&gt;=40, "Poor", "Very Poor"))))))</f>
        <v>#NUM!</v>
      </c>
      <c r="BM824" s="0" t="n">
        <f aca="false">IF(P824&lt;=1000, -6.942*LN(P824)+107.59, IF(AND(P824&gt;1000, P824&lt;=5213),-36.304*LN(P824)+310.72, IF(P824&gt;5213, 10)))</f>
        <v>10</v>
      </c>
      <c r="BN824" s="0" t="n">
        <f aca="false">BF824^0.04*BG824^0.22*BH824^0.51*BI824^0.06*BM824^0.17</f>
        <v>56.404851165308</v>
      </c>
      <c r="BO824" s="0" t="str">
        <f aca="false">IF(BN824&gt;=90, "Very Good", IF(BN824&gt;=80, "Good", IF(BN824&gt;=70, "Slightly Good", IF(BN824&gt;=60, "Average", IF(BN824&gt;=50, "Slightly Poor", IF(BN824&gt;=40, "Poor", "Very Poor"))))))</f>
        <v>Slightly Poor</v>
      </c>
      <c r="BP824" s="0" t="n">
        <f aca="false">IF(AJ824&lt;=1000, -6.942*LN(AJ824)+107.59, IF(AND(AJ824&gt;1000, AJ824&lt;=5213),-36.304*LN(AJ824)+310.72, IF(AJ824&gt;5213, 10)))</f>
        <v>64.4481905807532</v>
      </c>
      <c r="BQ824" s="0" t="n">
        <f aca="false">BF824^0.04*BG824^0.22*BH824^0.51*BI824^0.06*BP824^0.17</f>
        <v>77.4251903049095</v>
      </c>
      <c r="BR824" s="0" t="str">
        <f aca="false">IF(BQ824&gt;=90, "Very Good", IF(BQ824&gt;=80, "Good", IF(BQ824&gt;=70, "Slightly Good", IF(BQ824&gt;=60, "Average", IF(BQ824&gt;=50, "Slightly Poor", IF(BQ824&gt;=40, "Poor", "Very Poor"))))))</f>
        <v>Slightly Good</v>
      </c>
      <c r="BT824" s="0" t="n">
        <f aca="false">9.81*LN(AH824)+30.6</f>
        <v>50.8759236704299</v>
      </c>
      <c r="BU824" s="0" t="str">
        <f aca="false">IF(BT824&lt;30, "Clean water", IF(AND(BT824&gt;=30, BT824&lt;40), "Hypolimia", IF(AND(BT824&gt;=40,BT824&lt;50), "Mesotrophic", IF(AND(BT824&gt;=50, BT824&lt;70), "Eutrophic", IF(BT824&gt;70,"Hypertrophic")))))</f>
        <v>Eutrophic</v>
      </c>
      <c r="BW824" s="0" t="str">
        <f aca="false">IF(G824/H824&gt;=1, "PLS CHECK", "")</f>
        <v/>
      </c>
      <c r="BX824" s="0" t="e">
        <f aca="false">IF(AC824/J824&gt;=1, "PLS CHECK", "")</f>
        <v>#DIV/0!</v>
      </c>
      <c r="BY824" s="0" t="e">
        <f aca="false">IF(AE824/J824&gt;=1, "PLS CHECK", "")</f>
        <v>#DIV/0!</v>
      </c>
      <c r="BZ824" s="0" t="e">
        <f aca="false">IF(AD824/J824&gt;=1, "PLS CHECK", "")</f>
        <v>#DIV/0!</v>
      </c>
      <c r="CA824" s="0" t="str">
        <f aca="false">IF(AF824/K824&gt;=1, "PLS CHECK", "")</f>
        <v/>
      </c>
      <c r="CB824" s="0" t="str">
        <f aca="false">IF(AG824/K824&gt;=1, "PLS CHECK", "")</f>
        <v/>
      </c>
    </row>
    <row r="825" customFormat="false" ht="12.5" hidden="false" customHeight="false" outlineLevel="0" collapsed="false">
      <c r="A825" s="0" t="n">
        <v>822</v>
      </c>
      <c r="B825" s="15" t="s">
        <v>97</v>
      </c>
      <c r="C825" s="16" t="s">
        <v>98</v>
      </c>
      <c r="D825" s="0" t="s">
        <v>169</v>
      </c>
      <c r="E825" s="0" t="n">
        <v>8.1</v>
      </c>
      <c r="F825" s="37"/>
      <c r="G825" s="37"/>
      <c r="H825" s="0" t="n">
        <v>4</v>
      </c>
      <c r="I825" s="0" t="n">
        <v>2</v>
      </c>
      <c r="J825" s="0" t="n">
        <v>2.667</v>
      </c>
      <c r="K825" s="0" t="n">
        <v>0.016</v>
      </c>
      <c r="L825" s="0" t="n">
        <v>1.7</v>
      </c>
      <c r="M825" s="0" t="n">
        <v>1.9</v>
      </c>
      <c r="N825" s="0" t="n">
        <v>0</v>
      </c>
      <c r="O825" s="0" t="n">
        <v>232</v>
      </c>
      <c r="P825" s="0" t="n">
        <v>58000</v>
      </c>
      <c r="AC825" s="0" t="n">
        <v>2.587</v>
      </c>
      <c r="AD825" s="0" t="n">
        <v>0.198</v>
      </c>
      <c r="AE825" s="0" t="n">
        <v>2.254</v>
      </c>
      <c r="AF825" s="0" t="n">
        <v>0.009</v>
      </c>
      <c r="AG825" s="0" t="n">
        <v>0.008</v>
      </c>
      <c r="AH825" s="0" t="n">
        <v>5.7</v>
      </c>
      <c r="AJ825" s="0" t="n">
        <v>1000</v>
      </c>
      <c r="BF825" s="0" t="n">
        <f aca="false">IF(E825&lt;11,-3.6797*E825^2+48.115*E825-53.83,280.92*EXP(-0.2027*E825))</f>
        <v>94.476383</v>
      </c>
      <c r="BG825" s="0" t="e">
        <f aca="false">32.208*LN(F825)+21.438</f>
        <v>#VALUE!</v>
      </c>
      <c r="BH825" s="0" t="n">
        <f aca="false">IF(G825&lt;=2, -10*G825+100, 88.958*EXP(-0.0755*G825))</f>
        <v>100</v>
      </c>
      <c r="BI825" s="0" t="n">
        <f aca="false">IF(I825&lt;=100, 0.0053*(I825)^2-1.0332*I825+100.76, 122.82*EXP(-0.0092*I825))</f>
        <v>98.7148</v>
      </c>
      <c r="BJ825" s="0" t="n">
        <f aca="false">IF(P825&lt;=1000, -6.942*LN(P825)+107.59, -36.304*LN(P825)+310.72)</f>
        <v>-87.4694707030448</v>
      </c>
      <c r="BK825" s="0" t="e">
        <f aca="false">BF825^0.04*BG825^0.22*BH825^0.51*BI825^0.06*BJ825^0.17</f>
        <v>#VALUE!</v>
      </c>
      <c r="BL825" s="0" t="e">
        <f aca="false">IF(BK825&gt;=90, "Very Good", IF(BK825&gt;=80, "Good", IF(BK825&gt;=70, "Slightly Good", IF(BK825&gt;=60, "Average", IF(BK825&gt;=50, "Slightly Poor", IF(BK825&gt;=40, "Poor", "Very Poor"))))))</f>
        <v>#VALUE!</v>
      </c>
      <c r="BM825" s="0" t="n">
        <f aca="false">IF(P825&lt;=1000, -6.942*LN(P825)+107.59, IF(AND(P825&gt;1000, P825&lt;=5213),-36.304*LN(P825)+310.72, IF(P825&gt;5213, 10)))</f>
        <v>10</v>
      </c>
      <c r="BN825" s="0" t="e">
        <f aca="false">BF825^0.04*BG825^0.22*BH825^0.51*BI825^0.06*BM825^0.17</f>
        <v>#VALUE!</v>
      </c>
      <c r="BO825" s="0" t="e">
        <f aca="false">IF(BN825&gt;=90, "Very Good", IF(BN825&gt;=80, "Good", IF(BN825&gt;=70, "Slightly Good", IF(BN825&gt;=60, "Average", IF(BN825&gt;=50, "Slightly Poor", IF(BN825&gt;=40, "Poor", "Very Poor"))))))</f>
        <v>#VALUE!</v>
      </c>
      <c r="BP825" s="0" t="n">
        <f aca="false">IF(AJ825&lt;=1000, -6.942*LN(AJ825)+107.59, IF(AND(AJ825&gt;1000, AJ825&lt;=5213),-36.304*LN(AJ825)+310.72, IF(AJ825&gt;5213, 10)))</f>
        <v>59.636362853306</v>
      </c>
      <c r="BQ825" s="0" t="e">
        <f aca="false">BF825^0.04*BG825^0.22*BH825^0.51*BI825^0.06*BP825^0.17</f>
        <v>#VALUE!</v>
      </c>
      <c r="BR825" s="0" t="e">
        <f aca="false">IF(BQ825&gt;=90, "Very Good", IF(BQ825&gt;=80, "Good", IF(BQ825&gt;=70, "Slightly Good", IF(BQ825&gt;=60, "Average", IF(BQ825&gt;=50, "Slightly Poor", IF(BQ825&gt;=40, "Poor", "Very Poor"))))))</f>
        <v>#VALUE!</v>
      </c>
      <c r="BT825" s="0" t="n">
        <f aca="false">9.81*LN(AH825)+30.6</f>
        <v>47.6739731751854</v>
      </c>
      <c r="BU825" s="0" t="str">
        <f aca="false">IF(BT825&lt;30, "Clean water", IF(AND(BT825&gt;=30, BT825&lt;40), "Hypolimia", IF(AND(BT825&gt;=40,BT825&lt;50), "Mesotrophic", IF(AND(BT825&gt;=50, BT825&lt;70), "Eutrophic", IF(BT825&gt;70,"Hypertrophic")))))</f>
        <v>Mesotrophic</v>
      </c>
      <c r="BW825" s="0" t="str">
        <f aca="false">IF(G825/H825&gt;=1, "PLS CHECK", "")</f>
        <v/>
      </c>
      <c r="BX825" s="0" t="str">
        <f aca="false">IF(AC825/J825&gt;=1, "PLS CHECK", "")</f>
        <v/>
      </c>
      <c r="BY825" s="0" t="str">
        <f aca="false">IF(AE825/J825&gt;=1, "PLS CHECK", "")</f>
        <v/>
      </c>
      <c r="BZ825" s="0" t="str">
        <f aca="false">IF(AD825/J825&gt;=1, "PLS CHECK", "")</f>
        <v/>
      </c>
      <c r="CA825" s="0" t="str">
        <f aca="false">IF(AF825/K825&gt;=1, "PLS CHECK", "")</f>
        <v/>
      </c>
      <c r="CB825" s="0" t="str">
        <f aca="false">IF(AG825/K825&gt;=1, "PLS CHECK", "")</f>
        <v/>
      </c>
    </row>
    <row r="826" customFormat="false" ht="12.5" hidden="false" customHeight="false" outlineLevel="0" collapsed="false">
      <c r="A826" s="0" t="n">
        <v>823</v>
      </c>
      <c r="B826" s="15" t="s">
        <v>99</v>
      </c>
      <c r="C826" s="16" t="s">
        <v>100</v>
      </c>
      <c r="D826" s="0" t="s">
        <v>169</v>
      </c>
      <c r="E826" s="37"/>
      <c r="F826" s="37"/>
      <c r="G826" s="0" t="n">
        <v>2</v>
      </c>
      <c r="H826" s="0" t="n">
        <v>3.2</v>
      </c>
      <c r="I826" s="0" t="n">
        <v>2.6</v>
      </c>
      <c r="J826" s="0" t="n">
        <v>6.523</v>
      </c>
      <c r="K826" s="0" t="n">
        <v>0.033</v>
      </c>
      <c r="L826" s="0" t="n">
        <v>2.6</v>
      </c>
      <c r="M826" s="0" t="n">
        <v>0.2</v>
      </c>
      <c r="N826" s="0" t="n">
        <v>0</v>
      </c>
      <c r="O826" s="0" t="n">
        <v>530</v>
      </c>
      <c r="P826" s="0" t="n">
        <v>29000</v>
      </c>
      <c r="AC826" s="0" t="n">
        <v>6.148</v>
      </c>
      <c r="AD826" s="0" t="n">
        <v>1.512</v>
      </c>
      <c r="AE826" s="0" t="n">
        <v>3.82</v>
      </c>
      <c r="AF826" s="0" t="n">
        <v>0.017</v>
      </c>
      <c r="AG826" s="0" t="n">
        <v>0.015</v>
      </c>
      <c r="AH826" s="0" t="n">
        <v>3.1</v>
      </c>
      <c r="AJ826" s="0" t="n">
        <v>2600</v>
      </c>
      <c r="BF826" s="0" t="n">
        <f aca="false">IF(E826&lt;11,-3.6797*E826^2+48.115*E826-53.83,280.92*EXP(-0.2027*E826))</f>
        <v>-53.83</v>
      </c>
      <c r="BG826" s="0" t="e">
        <f aca="false">32.208*LN(F826)+21.438</f>
        <v>#VALUE!</v>
      </c>
      <c r="BH826" s="0" t="n">
        <f aca="false">IF(G826&lt;=2, -10*G826+100, 88.958*EXP(-0.0755*G826))</f>
        <v>80</v>
      </c>
      <c r="BI826" s="0" t="n">
        <f aca="false">IF(I826&lt;=100, 0.0053*(I826)^2-1.0332*I826+100.76, 122.82*EXP(-0.0092*I826))</f>
        <v>98.109508</v>
      </c>
      <c r="BJ826" s="0" t="n">
        <f aca="false">IF(P826&lt;=1000, -6.942*LN(P826)+107.59, -36.304*LN(P826)+310.72)</f>
        <v>-62.3054554599964</v>
      </c>
      <c r="BK826" s="0" t="e">
        <f aca="false">BF826^0.04*BG826^0.22*BH826^0.51*BI826^0.06*BJ826^0.17</f>
        <v>#VALUE!</v>
      </c>
      <c r="BL826" s="0" t="e">
        <f aca="false">IF(BK826&gt;=90, "Very Good", IF(BK826&gt;=80, "Good", IF(BK826&gt;=70, "Slightly Good", IF(BK826&gt;=60, "Average", IF(BK826&gt;=50, "Slightly Poor", IF(BK826&gt;=40, "Poor", "Very Poor"))))))</f>
        <v>#VALUE!</v>
      </c>
      <c r="BM826" s="0" t="n">
        <f aca="false">IF(P826&lt;=1000, -6.942*LN(P826)+107.59, IF(AND(P826&gt;1000, P826&lt;=5213),-36.304*LN(P826)+310.72, IF(P826&gt;5213, 10)))</f>
        <v>10</v>
      </c>
      <c r="BN826" s="0" t="e">
        <f aca="false">BF826^0.04*BG826^0.22*BH826^0.51*BI826^0.06*BM826^0.17</f>
        <v>#VALUE!</v>
      </c>
      <c r="BO826" s="0" t="e">
        <f aca="false">IF(BN826&gt;=90, "Very Good", IF(BN826&gt;=80, "Good", IF(BN826&gt;=70, "Slightly Good", IF(BN826&gt;=60, "Average", IF(BN826&gt;=50, "Slightly Poor", IF(BN826&gt;=40, "Poor", "Very Poor"))))))</f>
        <v>#VALUE!</v>
      </c>
      <c r="BP826" s="0" t="n">
        <f aca="false">IF(AJ826&lt;=1000, -6.942*LN(AJ826)+107.59, IF(AND(AJ826&gt;1000, AJ826&lt;=5213),-36.304*LN(AJ826)+310.72, IF(AJ826&gt;5213, 10)))</f>
        <v>25.2519648515565</v>
      </c>
      <c r="BQ826" s="0" t="e">
        <f aca="false">BF826^0.04*BG826^0.22*BH826^0.51*BI826^0.06*BP826^0.17</f>
        <v>#VALUE!</v>
      </c>
      <c r="BR826" s="0" t="e">
        <f aca="false">IF(BQ826&gt;=90, "Very Good", IF(BQ826&gt;=80, "Good", IF(BQ826&gt;=70, "Slightly Good", IF(BQ826&gt;=60, "Average", IF(BQ826&gt;=50, "Slightly Poor", IF(BQ826&gt;=40, "Poor", "Very Poor"))))))</f>
        <v>#VALUE!</v>
      </c>
      <c r="BT826" s="0" t="n">
        <f aca="false">9.81*LN(AH826)+30.6</f>
        <v>41.6990547137277</v>
      </c>
      <c r="BU826" s="0" t="str">
        <f aca="false">IF(BT826&lt;30, "Clean water", IF(AND(BT826&gt;=30, BT826&lt;40), "Hypolimia", IF(AND(BT826&gt;=40,BT826&lt;50), "Mesotrophic", IF(AND(BT826&gt;=50, BT826&lt;70), "Eutrophic", IF(BT826&gt;70,"Hypertrophic")))))</f>
        <v>Mesotrophic</v>
      </c>
      <c r="BW826" s="0" t="str">
        <f aca="false">IF(G826/H826&gt;=1, "PLS CHECK", "")</f>
        <v/>
      </c>
      <c r="BX826" s="0" t="str">
        <f aca="false">IF(AC826/J826&gt;=1, "PLS CHECK", "")</f>
        <v/>
      </c>
      <c r="BY826" s="0" t="str">
        <f aca="false">IF(AE826/J826&gt;=1, "PLS CHECK", "")</f>
        <v/>
      </c>
      <c r="BZ826" s="0" t="str">
        <f aca="false">IF(AD826/J826&gt;=1, "PLS CHECK", "")</f>
        <v/>
      </c>
      <c r="CA826" s="0" t="str">
        <f aca="false">IF(AF826/K826&gt;=1, "PLS CHECK", "")</f>
        <v/>
      </c>
      <c r="CB826" s="0" t="str">
        <f aca="false">IF(AG826/K826&gt;=1, "PLS CHECK", "")</f>
        <v/>
      </c>
    </row>
    <row r="827" customFormat="false" ht="12.5" hidden="false" customHeight="false" outlineLevel="0" collapsed="false">
      <c r="A827" s="0" t="n">
        <v>824</v>
      </c>
      <c r="B827" s="15" t="s">
        <v>99</v>
      </c>
      <c r="C827" s="16" t="s">
        <v>100</v>
      </c>
      <c r="D827" s="0" t="s">
        <v>169</v>
      </c>
      <c r="E827" s="0" t="n">
        <v>7.4</v>
      </c>
      <c r="F827" s="0" t="n">
        <v>9.6</v>
      </c>
      <c r="G827" s="0" t="n">
        <v>2.2</v>
      </c>
      <c r="H827" s="0" t="n">
        <v>4.3</v>
      </c>
      <c r="I827" s="0" t="n">
        <v>2.8</v>
      </c>
      <c r="J827" s="0" t="n">
        <v>7.93</v>
      </c>
      <c r="K827" s="0" t="n">
        <v>0.102</v>
      </c>
      <c r="L827" s="0" t="n">
        <v>3</v>
      </c>
      <c r="M827" s="0" t="n">
        <v>5.2</v>
      </c>
      <c r="O827" s="0" t="n">
        <v>473</v>
      </c>
      <c r="BD827" s="0" t="n">
        <v>0.359</v>
      </c>
      <c r="BF827" s="0" t="n">
        <f aca="false">IF(E827&lt;11,-3.6797*E827^2+48.115*E827-53.83,280.92*EXP(-0.2027*E827))</f>
        <v>100.720628</v>
      </c>
      <c r="BG827" s="0" t="n">
        <f aca="false">32.208*LN(F827)+21.438</f>
        <v>94.2848658756438</v>
      </c>
      <c r="BH827" s="0" t="n">
        <f aca="false">IF(G827&lt;=2, -10*G827+100, 88.958*EXP(-0.0755*G827))</f>
        <v>75.3440041238757</v>
      </c>
      <c r="BI827" s="0" t="n">
        <f aca="false">IF(I827&lt;=100, 0.0053*(I827)^2-1.0332*I827+100.76, 122.82*EXP(-0.0092*I827))</f>
        <v>97.908592</v>
      </c>
      <c r="BJ827" s="0" t="e">
        <f aca="false">IF(P827&lt;=1000, -6.942*LN(P827)+107.59, -36.304*LN(P827)+310.72)</f>
        <v>#VALUE!</v>
      </c>
      <c r="BK827" s="0" t="e">
        <f aca="false">BF827^0.04*BG827^0.22*BH827^0.51*BI827^0.06*BJ827^0.17</f>
        <v>#VALUE!</v>
      </c>
      <c r="BL827" s="0" t="e">
        <f aca="false">IF(BK827&gt;=90, "Very Good", IF(BK827&gt;=80, "Good", IF(BK827&gt;=70, "Slightly Good", IF(BK827&gt;=60, "Average", IF(BK827&gt;=50, "Slightly Poor", IF(BK827&gt;=40, "Poor", "Very Poor"))))))</f>
        <v>#VALUE!</v>
      </c>
      <c r="BM827" s="0" t="e">
        <f aca="false">IF(P827&lt;=1000, -6.942*LN(P827)+107.59, IF(AND(P827&gt;1000, P827&lt;=5213),-36.304*LN(P827)+310.72, IF(P827&gt;5213, 10)))</f>
        <v>#VALUE!</v>
      </c>
      <c r="BN827" s="0" t="e">
        <f aca="false">BF827^0.04*BG827^0.22*BH827^0.51*BI827^0.06*BM827^0.17</f>
        <v>#VALUE!</v>
      </c>
      <c r="BO827" s="0" t="e">
        <f aca="false">IF(BN827&gt;=90, "Very Good", IF(BN827&gt;=80, "Good", IF(BN827&gt;=70, "Slightly Good", IF(BN827&gt;=60, "Average", IF(BN827&gt;=50, "Slightly Poor", IF(BN827&gt;=40, "Poor", "Very Poor"))))))</f>
        <v>#VALUE!</v>
      </c>
      <c r="BP827" s="0" t="e">
        <f aca="false">IF(AJ827&lt;=1000, -6.942*LN(AJ827)+107.59, IF(AND(AJ827&gt;1000, AJ827&lt;=5213),-36.304*LN(AJ827)+310.72, IF(AJ827&gt;5213, 10)))</f>
        <v>#VALUE!</v>
      </c>
      <c r="BQ827" s="0" t="e">
        <f aca="false">BF827^0.04*BG827^0.22*BH827^0.51*BI827^0.06*BP827^0.17</f>
        <v>#VALUE!</v>
      </c>
      <c r="BR827" s="0" t="e">
        <f aca="false">IF(BQ827&gt;=90, "Very Good", IF(BQ827&gt;=80, "Good", IF(BQ827&gt;=70, "Slightly Good", IF(BQ827&gt;=60, "Average", IF(BQ827&gt;=50, "Slightly Poor", IF(BQ827&gt;=40, "Poor", "Very Poor"))))))</f>
        <v>#VALUE!</v>
      </c>
      <c r="BT827" s="0" t="e">
        <f aca="false">9.81*LN(AH827)+30.6</f>
        <v>#VALUE!</v>
      </c>
      <c r="BU827" s="0" t="e">
        <f aca="false">IF(BT827&lt;30, "Clean water", IF(AND(BT827&gt;=30, BT827&lt;40), "Hypolimia", IF(AND(BT827&gt;=40,BT827&lt;50), "Mesotrophic", IF(AND(BT827&gt;=50, BT827&lt;70), "Eutrophic", IF(BT827&gt;70,"Hypertrophic")))))</f>
        <v>#VALUE!</v>
      </c>
      <c r="BW827" s="0" t="str">
        <f aca="false">IF(G827/H827&gt;=1, "PLS CHECK", "")</f>
        <v/>
      </c>
      <c r="BX827" s="0" t="str">
        <f aca="false">IF(AC827/J827&gt;=1, "PLS CHECK", "")</f>
        <v/>
      </c>
      <c r="BY827" s="0" t="str">
        <f aca="false">IF(AE827/J827&gt;=1, "PLS CHECK", "")</f>
        <v/>
      </c>
      <c r="BZ827" s="0" t="str">
        <f aca="false">IF(AD827/J827&gt;=1, "PLS CHECK", "")</f>
        <v/>
      </c>
      <c r="CA827" s="0" t="str">
        <f aca="false">IF(AF827/K827&gt;=1, "PLS CHECK", "")</f>
        <v/>
      </c>
      <c r="CB827" s="0" t="str">
        <f aca="false">IF(AG827/K827&gt;=1, "PLS CHECK", "")</f>
        <v/>
      </c>
    </row>
    <row r="828" customFormat="false" ht="12.5" hidden="false" customHeight="false" outlineLevel="0" collapsed="false">
      <c r="A828" s="0" t="n">
        <v>825</v>
      </c>
      <c r="B828" s="15" t="s">
        <v>103</v>
      </c>
      <c r="C828" s="16" t="s">
        <v>104</v>
      </c>
      <c r="D828" s="0" t="s">
        <v>169</v>
      </c>
      <c r="E828" s="37"/>
      <c r="F828" s="0" t="n">
        <v>11.8</v>
      </c>
      <c r="G828" s="0" t="n">
        <v>1.6</v>
      </c>
      <c r="H828" s="0" t="n">
        <v>2.1</v>
      </c>
      <c r="I828" s="0" t="n">
        <v>1.6</v>
      </c>
      <c r="J828" s="0" t="n">
        <v>7.335</v>
      </c>
      <c r="K828" s="37"/>
      <c r="L828" s="0" t="n">
        <v>2</v>
      </c>
      <c r="M828" s="0" t="n">
        <v>10.7</v>
      </c>
      <c r="N828" s="0" t="n">
        <v>0</v>
      </c>
      <c r="O828" s="0" t="n">
        <v>498</v>
      </c>
      <c r="P828" s="0" t="n">
        <v>7000</v>
      </c>
      <c r="AC828" s="0" t="n">
        <v>7.251</v>
      </c>
      <c r="AD828" s="0" t="n">
        <v>0.05</v>
      </c>
      <c r="AE828" s="0" t="n">
        <v>6.45</v>
      </c>
      <c r="AF828" s="37"/>
      <c r="AG828" s="0" t="n">
        <v>0.004</v>
      </c>
      <c r="AH828" s="0" t="n">
        <v>7</v>
      </c>
      <c r="AJ828" s="0" t="n">
        <v>1100</v>
      </c>
      <c r="BF828" s="0" t="n">
        <f aca="false">IF(E828&lt;11,-3.6797*E828^2+48.115*E828-53.83,280.92*EXP(-0.2027*E828))</f>
        <v>-53.83</v>
      </c>
      <c r="BG828" s="0" t="n">
        <f aca="false">32.208*LN(F828)+21.438</f>
        <v>100.930549709638</v>
      </c>
      <c r="BH828" s="0" t="n">
        <f aca="false">IF(G828&lt;=2, -10*G828+100, 88.958*EXP(-0.0755*G828))</f>
        <v>84</v>
      </c>
      <c r="BI828" s="0" t="n">
        <f aca="false">IF(I828&lt;=100, 0.0053*(I828)^2-1.0332*I828+100.76, 122.82*EXP(-0.0092*I828))</f>
        <v>99.120448</v>
      </c>
      <c r="BJ828" s="0" t="n">
        <f aca="false">IF(P828&lt;=1000, -6.942*LN(P828)+107.59, -36.304*LN(P828)+310.72)</f>
        <v>-10.7034696994716</v>
      </c>
      <c r="BK828" s="0" t="e">
        <f aca="false">BF828^0.04*BG828^0.22*BH828^0.51*BI828^0.06*BJ828^0.17</f>
        <v>#NUM!</v>
      </c>
      <c r="BL828" s="0" t="e">
        <f aca="false">IF(BK828&gt;=90, "Very Good", IF(BK828&gt;=80, "Good", IF(BK828&gt;=70, "Slightly Good", IF(BK828&gt;=60, "Average", IF(BK828&gt;=50, "Slightly Poor", IF(BK828&gt;=40, "Poor", "Very Poor"))))))</f>
        <v>#NUM!</v>
      </c>
      <c r="BM828" s="0" t="n">
        <f aca="false">IF(P828&lt;=1000, -6.942*LN(P828)+107.59, IF(AND(P828&gt;1000, P828&lt;=5213),-36.304*LN(P828)+310.72, IF(P828&gt;5213, 10)))</f>
        <v>10</v>
      </c>
      <c r="BN828" s="0" t="n">
        <f aca="false">BF828^0.04*BG828^0.22*BH828^0.51*BI828^0.06*BM828^0.17</f>
        <v>-60.4335612075611</v>
      </c>
      <c r="BO828" s="0" t="str">
        <f aca="false">IF(BN828&gt;=90, "Very Good", IF(BN828&gt;=80, "Good", IF(BN828&gt;=70, "Slightly Good", IF(BN828&gt;=60, "Average", IF(BN828&gt;=50, "Slightly Poor", IF(BN828&gt;=40, "Poor", "Very Poor"))))))</f>
        <v>Very Poor</v>
      </c>
      <c r="BP828" s="0" t="n">
        <f aca="false">IF(AJ828&lt;=1000, -6.942*LN(AJ828)+107.59, IF(AND(AJ828&gt;1000, AJ828&lt;=5213),-36.304*LN(AJ828)+310.72, IF(AJ828&gt;5213, 10)))</f>
        <v>56.4807115842163</v>
      </c>
      <c r="BQ828" s="0" t="n">
        <f aca="false">BF828^0.04*BG828^0.22*BH828^0.51*BI828^0.06*BP828^0.17</f>
        <v>-81.1150077644401</v>
      </c>
      <c r="BR828" s="0" t="str">
        <f aca="false">IF(BQ828&gt;=90, "Very Good", IF(BQ828&gt;=80, "Good", IF(BQ828&gt;=70, "Slightly Good", IF(BQ828&gt;=60, "Average", IF(BQ828&gt;=50, "Slightly Poor", IF(BQ828&gt;=40, "Poor", "Very Poor"))))))</f>
        <v>Very Poor</v>
      </c>
      <c r="BT828" s="0" t="n">
        <f aca="false">9.81*LN(AH828)+30.6</f>
        <v>49.6893785622326</v>
      </c>
      <c r="BU828" s="0" t="str">
        <f aca="false">IF(BT828&lt;30, "Clean water", IF(AND(BT828&gt;=30, BT828&lt;40), "Hypolimia", IF(AND(BT828&gt;=40,BT828&lt;50), "Mesotrophic", IF(AND(BT828&gt;=50, BT828&lt;70), "Eutrophic", IF(BT828&gt;70,"Hypertrophic")))))</f>
        <v>Mesotrophic</v>
      </c>
      <c r="BW828" s="0" t="str">
        <f aca="false">IF(G828/H828&gt;=1, "PLS CHECK", "")</f>
        <v/>
      </c>
      <c r="BX828" s="0" t="str">
        <f aca="false">IF(AC828/J828&gt;=1, "PLS CHECK", "")</f>
        <v/>
      </c>
      <c r="BY828" s="0" t="str">
        <f aca="false">IF(AE828/J828&gt;=1, "PLS CHECK", "")</f>
        <v/>
      </c>
      <c r="BZ828" s="0" t="str">
        <f aca="false">IF(AD828/J828&gt;=1, "PLS CHECK", "")</f>
        <v/>
      </c>
      <c r="CA828" s="0" t="e">
        <f aca="false">IF(AF828/K828&gt;=1, "PLS CHECK", "")</f>
        <v>#DIV/0!</v>
      </c>
      <c r="CB828" s="0" t="e">
        <f aca="false">IF(AG828/K828&gt;=1, "PLS CHECK", "")</f>
        <v>#DIV/0!</v>
      </c>
    </row>
    <row r="829" customFormat="false" ht="12.5" hidden="false" customHeight="false" outlineLevel="0" collapsed="false">
      <c r="A829" s="0" t="n">
        <v>826</v>
      </c>
      <c r="B829" s="15" t="s">
        <v>105</v>
      </c>
      <c r="C829" s="16" t="s">
        <v>106</v>
      </c>
      <c r="D829" s="0" t="s">
        <v>169</v>
      </c>
      <c r="E829" s="0" t="n">
        <v>8.2</v>
      </c>
      <c r="F829" s="37"/>
      <c r="G829" s="0" t="n">
        <v>0.8</v>
      </c>
      <c r="H829" s="0" t="n">
        <v>4.2</v>
      </c>
      <c r="I829" s="0" t="n">
        <v>2.2</v>
      </c>
      <c r="J829" s="0" t="n">
        <v>2.763</v>
      </c>
      <c r="K829" s="0" t="n">
        <v>0.021</v>
      </c>
      <c r="L829" s="0" t="n">
        <v>1.7</v>
      </c>
      <c r="M829" s="0" t="n">
        <v>2.7</v>
      </c>
      <c r="N829" s="0" t="n">
        <v>0</v>
      </c>
      <c r="O829" s="0" t="n">
        <v>292</v>
      </c>
      <c r="P829" s="0" t="n">
        <v>8300</v>
      </c>
      <c r="AC829" s="0" t="n">
        <v>2.711</v>
      </c>
      <c r="AD829" s="0" t="n">
        <v>0.287</v>
      </c>
      <c r="AE829" s="0" t="n">
        <v>2.225</v>
      </c>
      <c r="AF829" s="0" t="n">
        <v>0.009</v>
      </c>
      <c r="AG829" s="0" t="n">
        <v>0.004</v>
      </c>
      <c r="AH829" s="0" t="n">
        <v>7.4</v>
      </c>
      <c r="AJ829" s="0" t="n">
        <v>78</v>
      </c>
      <c r="BF829" s="0" t="n">
        <f aca="false">IF(E829&lt;11,-3.6797*E829^2+48.115*E829-53.83,280.92*EXP(-0.2027*E829))</f>
        <v>93.289972</v>
      </c>
      <c r="BG829" s="0" t="e">
        <f aca="false">32.208*LN(F829)+21.438</f>
        <v>#VALUE!</v>
      </c>
      <c r="BH829" s="0" t="n">
        <f aca="false">IF(G829&lt;=2, -10*G829+100, 88.958*EXP(-0.0755*G829))</f>
        <v>92</v>
      </c>
      <c r="BI829" s="0" t="n">
        <f aca="false">IF(I829&lt;=100, 0.0053*(I829)^2-1.0332*I829+100.76, 122.82*EXP(-0.0092*I829))</f>
        <v>98.512612</v>
      </c>
      <c r="BJ829" s="0" t="n">
        <f aca="false">IF(P829&lt;=1000, -6.942*LN(P829)+107.59, -36.304*LN(P829)+310.72)</f>
        <v>-16.8876878575594</v>
      </c>
      <c r="BK829" s="0" t="e">
        <f aca="false">BF829^0.04*BG829^0.22*BH829^0.51*BI829^0.06*BJ829^0.17</f>
        <v>#VALUE!</v>
      </c>
      <c r="BL829" s="0" t="e">
        <f aca="false">IF(BK829&gt;=90, "Very Good", IF(BK829&gt;=80, "Good", IF(BK829&gt;=70, "Slightly Good", IF(BK829&gt;=60, "Average", IF(BK829&gt;=50, "Slightly Poor", IF(BK829&gt;=40, "Poor", "Very Poor"))))))</f>
        <v>#VALUE!</v>
      </c>
      <c r="BM829" s="0" t="n">
        <f aca="false">IF(P829&lt;=1000, -6.942*LN(P829)+107.59, IF(AND(P829&gt;1000, P829&lt;=5213),-36.304*LN(P829)+310.72, IF(P829&gt;5213, 10)))</f>
        <v>10</v>
      </c>
      <c r="BN829" s="0" t="e">
        <f aca="false">BF829^0.04*BG829^0.22*BH829^0.51*BI829^0.06*BM829^0.17</f>
        <v>#VALUE!</v>
      </c>
      <c r="BO829" s="0" t="e">
        <f aca="false">IF(BN829&gt;=90, "Very Good", IF(BN829&gt;=80, "Good", IF(BN829&gt;=70, "Slightly Good", IF(BN829&gt;=60, "Average", IF(BN829&gt;=50, "Slightly Poor", IF(BN829&gt;=40, "Poor", "Very Poor"))))))</f>
        <v>#VALUE!</v>
      </c>
      <c r="BP829" s="0" t="n">
        <f aca="false">IF(AJ829&lt;=1000, -6.942*LN(AJ829)+107.59, IF(AND(AJ829&gt;1000, AJ829&lt;=5213),-36.304*LN(AJ829)+310.72, IF(AJ829&gt;5213, 10)))</f>
        <v>77.3457273251209</v>
      </c>
      <c r="BQ829" s="0" t="e">
        <f aca="false">BF829^0.04*BG829^0.22*BH829^0.51*BI829^0.06*BP829^0.17</f>
        <v>#VALUE!</v>
      </c>
      <c r="BR829" s="0" t="e">
        <f aca="false">IF(BQ829&gt;=90, "Very Good", IF(BQ829&gt;=80, "Good", IF(BQ829&gt;=70, "Slightly Good", IF(BQ829&gt;=60, "Average", IF(BQ829&gt;=50, "Slightly Poor", IF(BQ829&gt;=40, "Poor", "Very Poor"))))))</f>
        <v>#VALUE!</v>
      </c>
      <c r="BT829" s="0" t="n">
        <f aca="false">9.81*LN(AH829)+30.6</f>
        <v>50.2345188020613</v>
      </c>
      <c r="BU829" s="0" t="str">
        <f aca="false">IF(BT829&lt;30, "Clean water", IF(AND(BT829&gt;=30, BT829&lt;40), "Hypolimia", IF(AND(BT829&gt;=40,BT829&lt;50), "Mesotrophic", IF(AND(BT829&gt;=50, BT829&lt;70), "Eutrophic", IF(BT829&gt;70,"Hypertrophic")))))</f>
        <v>Eutrophic</v>
      </c>
      <c r="BW829" s="0" t="str">
        <f aca="false">IF(G829/H829&gt;=1, "PLS CHECK", "")</f>
        <v/>
      </c>
      <c r="BX829" s="0" t="str">
        <f aca="false">IF(AC829/J829&gt;=1, "PLS CHECK", "")</f>
        <v/>
      </c>
      <c r="BY829" s="0" t="str">
        <f aca="false">IF(AE829/J829&gt;=1, "PLS CHECK", "")</f>
        <v/>
      </c>
      <c r="BZ829" s="0" t="str">
        <f aca="false">IF(AD829/J829&gt;=1, "PLS CHECK", "")</f>
        <v/>
      </c>
      <c r="CA829" s="0" t="str">
        <f aca="false">IF(AF829/K829&gt;=1, "PLS CHECK", "")</f>
        <v/>
      </c>
      <c r="CB829" s="0" t="str">
        <f aca="false">IF(AG829/K829&gt;=1, "PLS CHECK", "")</f>
        <v/>
      </c>
    </row>
    <row r="830" customFormat="false" ht="12.5" hidden="false" customHeight="false" outlineLevel="0" collapsed="false">
      <c r="A830" s="0" t="n">
        <v>827</v>
      </c>
      <c r="B830" s="15" t="s">
        <v>107</v>
      </c>
      <c r="C830" s="16" t="s">
        <v>108</v>
      </c>
      <c r="D830" s="0" t="s">
        <v>169</v>
      </c>
      <c r="E830" s="0" t="n">
        <v>7.9</v>
      </c>
      <c r="F830" s="37"/>
      <c r="G830" s="0" t="n">
        <v>1.3</v>
      </c>
      <c r="H830" s="37"/>
      <c r="I830" s="0" t="n">
        <v>2.4</v>
      </c>
      <c r="J830" s="0" t="n">
        <v>6.386</v>
      </c>
      <c r="K830" s="37"/>
      <c r="L830" s="37"/>
      <c r="M830" s="0" t="n">
        <v>5.9</v>
      </c>
      <c r="N830" s="0" t="n">
        <v>0</v>
      </c>
      <c r="O830" s="0" t="n">
        <v>621</v>
      </c>
      <c r="P830" s="0" t="n">
        <v>5000</v>
      </c>
      <c r="AC830" s="0" t="n">
        <v>6.327</v>
      </c>
      <c r="AD830" s="37"/>
      <c r="AE830" s="0" t="n">
        <v>5.803</v>
      </c>
      <c r="AF830" s="0" t="n">
        <v>0.014</v>
      </c>
      <c r="AG830" s="0" t="n">
        <v>0.008</v>
      </c>
      <c r="AH830" s="0" t="n">
        <v>6.7</v>
      </c>
      <c r="AJ830" s="0" t="n">
        <v>1000</v>
      </c>
      <c r="BF830" s="0" t="n">
        <f aca="false">IF(E830&lt;11,-3.6797*E830^2+48.115*E830-53.83,280.92*EXP(-0.2027*E830))</f>
        <v>96.6284230000001</v>
      </c>
      <c r="BG830" s="0" t="e">
        <f aca="false">32.208*LN(F830)+21.438</f>
        <v>#VALUE!</v>
      </c>
      <c r="BH830" s="0" t="n">
        <f aca="false">IF(G830&lt;=2, -10*G830+100, 88.958*EXP(-0.0755*G830))</f>
        <v>87</v>
      </c>
      <c r="BI830" s="0" t="n">
        <f aca="false">IF(I830&lt;=100, 0.0053*(I830)^2-1.0332*I830+100.76, 122.82*EXP(-0.0092*I830))</f>
        <v>98.310848</v>
      </c>
      <c r="BJ830" s="0" t="n">
        <f aca="false">IF(P830&lt;=1000, -6.942*LN(P830)+107.59, -36.304*LN(P830)+310.72)</f>
        <v>1.5118183788249</v>
      </c>
      <c r="BK830" s="0" t="e">
        <f aca="false">BF830^0.04*BG830^0.22*BH830^0.51*BI830^0.06*BJ830^0.17</f>
        <v>#VALUE!</v>
      </c>
      <c r="BL830" s="0" t="e">
        <f aca="false">IF(BK830&gt;=90, "Very Good", IF(BK830&gt;=80, "Good", IF(BK830&gt;=70, "Slightly Good", IF(BK830&gt;=60, "Average", IF(BK830&gt;=50, "Slightly Poor", IF(BK830&gt;=40, "Poor", "Very Poor"))))))</f>
        <v>#VALUE!</v>
      </c>
      <c r="BM830" s="0" t="n">
        <f aca="false">IF(P830&lt;=1000, -6.942*LN(P830)+107.59, IF(AND(P830&gt;1000, P830&lt;=5213),-36.304*LN(P830)+310.72, IF(P830&gt;5213, 10)))</f>
        <v>1.5118183788249</v>
      </c>
      <c r="BN830" s="0" t="e">
        <f aca="false">BF830^0.04*BG830^0.22*BH830^0.51*BI830^0.06*BM830^0.17</f>
        <v>#VALUE!</v>
      </c>
      <c r="BO830" s="0" t="e">
        <f aca="false">IF(BN830&gt;=90, "Very Good", IF(BN830&gt;=80, "Good", IF(BN830&gt;=70, "Slightly Good", IF(BN830&gt;=60, "Average", IF(BN830&gt;=50, "Slightly Poor", IF(BN830&gt;=40, "Poor", "Very Poor"))))))</f>
        <v>#VALUE!</v>
      </c>
      <c r="BP830" s="0" t="n">
        <f aca="false">IF(AJ830&lt;=1000, -6.942*LN(AJ830)+107.59, IF(AND(AJ830&gt;1000, AJ830&lt;=5213),-36.304*LN(AJ830)+310.72, IF(AJ830&gt;5213, 10)))</f>
        <v>59.636362853306</v>
      </c>
      <c r="BQ830" s="0" t="e">
        <f aca="false">BF830^0.04*BG830^0.22*BH830^0.51*BI830^0.06*BP830^0.17</f>
        <v>#VALUE!</v>
      </c>
      <c r="BR830" s="0" t="e">
        <f aca="false">IF(BQ830&gt;=90, "Very Good", IF(BQ830&gt;=80, "Good", IF(BQ830&gt;=70, "Slightly Good", IF(BQ830&gt;=60, "Average", IF(BQ830&gt;=50, "Slightly Poor", IF(BQ830&gt;=40, "Poor", "Very Poor"))))))</f>
        <v>#VALUE!</v>
      </c>
      <c r="BT830" s="0" t="n">
        <f aca="false">9.81*LN(AH830)+30.6</f>
        <v>49.2596748339538</v>
      </c>
      <c r="BU830" s="0" t="str">
        <f aca="false">IF(BT830&lt;30, "Clean water", IF(AND(BT830&gt;=30, BT830&lt;40), "Hypolimia", IF(AND(BT830&gt;=40,BT830&lt;50), "Mesotrophic", IF(AND(BT830&gt;=50, BT830&lt;70), "Eutrophic", IF(BT830&gt;70,"Hypertrophic")))))</f>
        <v>Mesotrophic</v>
      </c>
      <c r="BW830" s="0" t="e">
        <f aca="false">IF(G830/H830&gt;=1, "PLS CHECK", "")</f>
        <v>#DIV/0!</v>
      </c>
      <c r="BX830" s="0" t="str">
        <f aca="false">IF(AC830/J830&gt;=1, "PLS CHECK", "")</f>
        <v/>
      </c>
      <c r="BY830" s="0" t="str">
        <f aca="false">IF(AE830/J830&gt;=1, "PLS CHECK", "")</f>
        <v/>
      </c>
      <c r="BZ830" s="0" t="str">
        <f aca="false">IF(AD830/J830&gt;=1, "PLS CHECK", "")</f>
        <v/>
      </c>
      <c r="CA830" s="0" t="e">
        <f aca="false">IF(AF830/K830&gt;=1, "PLS CHECK", "")</f>
        <v>#DIV/0!</v>
      </c>
      <c r="CB830" s="0" t="e">
        <f aca="false">IF(AG830/K830&gt;=1, "PLS CHECK", "")</f>
        <v>#DIV/0!</v>
      </c>
    </row>
    <row r="831" customFormat="false" ht="12.5" hidden="false" customHeight="false" outlineLevel="0" collapsed="false">
      <c r="A831" s="0" t="n">
        <v>828</v>
      </c>
      <c r="B831" s="15" t="s">
        <v>109</v>
      </c>
      <c r="C831" s="16" t="s">
        <v>110</v>
      </c>
      <c r="D831" s="0" t="s">
        <v>169</v>
      </c>
      <c r="E831" s="37"/>
      <c r="F831" s="0" t="n">
        <v>11.1</v>
      </c>
      <c r="G831" s="0" t="n">
        <v>3.9</v>
      </c>
      <c r="H831" s="37"/>
      <c r="I831" s="0" t="n">
        <v>4.4</v>
      </c>
      <c r="J831" s="37"/>
      <c r="K831" s="0" t="n">
        <v>0.15</v>
      </c>
      <c r="L831" s="0" t="n">
        <v>5</v>
      </c>
      <c r="M831" s="0" t="n">
        <v>7.9</v>
      </c>
      <c r="O831" s="0" t="n">
        <v>560</v>
      </c>
      <c r="AC831" s="37"/>
      <c r="AD831" s="37"/>
      <c r="AE831" s="0" t="n">
        <v>6.972</v>
      </c>
      <c r="AF831" s="0" t="n">
        <v>0.085</v>
      </c>
      <c r="AG831" s="0" t="n">
        <v>0.035</v>
      </c>
      <c r="BD831" s="0" t="n">
        <v>1.716</v>
      </c>
      <c r="BF831" s="0" t="n">
        <f aca="false">IF(E831&lt;11,-3.6797*E831^2+48.115*E831-53.83,280.92*EXP(-0.2027*E831))</f>
        <v>-53.83</v>
      </c>
      <c r="BG831" s="0" t="n">
        <f aca="false">32.208*LN(F831)+21.438</f>
        <v>98.9608880487154</v>
      </c>
      <c r="BH831" s="0" t="n">
        <f aca="false">IF(G831&lt;=2, -10*G831+100, 88.958*EXP(-0.0755*G831))</f>
        <v>66.2684785997522</v>
      </c>
      <c r="BI831" s="0" t="n">
        <f aca="false">IF(I831&lt;=100, 0.0053*(I831)^2-1.0332*I831+100.76, 122.82*EXP(-0.0092*I831))</f>
        <v>96.316528</v>
      </c>
      <c r="BJ831" s="0" t="e">
        <f aca="false">IF(P831&lt;=1000, -6.942*LN(P831)+107.59, -36.304*LN(P831)+310.72)</f>
        <v>#VALUE!</v>
      </c>
      <c r="BK831" s="0" t="e">
        <f aca="false">BF831^0.04*BG831^0.22*BH831^0.51*BI831^0.06*BJ831^0.17</f>
        <v>#VALUE!</v>
      </c>
      <c r="BL831" s="0" t="e">
        <f aca="false">IF(BK831&gt;=90, "Very Good", IF(BK831&gt;=80, "Good", IF(BK831&gt;=70, "Slightly Good", IF(BK831&gt;=60, "Average", IF(BK831&gt;=50, "Slightly Poor", IF(BK831&gt;=40, "Poor", "Very Poor"))))))</f>
        <v>#VALUE!</v>
      </c>
      <c r="BM831" s="0" t="e">
        <f aca="false">IF(P831&lt;=1000, -6.942*LN(P831)+107.59, IF(AND(P831&gt;1000, P831&lt;=5213),-36.304*LN(P831)+310.72, IF(P831&gt;5213, 10)))</f>
        <v>#VALUE!</v>
      </c>
      <c r="BN831" s="0" t="e">
        <f aca="false">BF831^0.04*BG831^0.22*BH831^0.51*BI831^0.06*BM831^0.17</f>
        <v>#VALUE!</v>
      </c>
      <c r="BO831" s="0" t="e">
        <f aca="false">IF(BN831&gt;=90, "Very Good", IF(BN831&gt;=80, "Good", IF(BN831&gt;=70, "Slightly Good", IF(BN831&gt;=60, "Average", IF(BN831&gt;=50, "Slightly Poor", IF(BN831&gt;=40, "Poor", "Very Poor"))))))</f>
        <v>#VALUE!</v>
      </c>
      <c r="BP831" s="0" t="e">
        <f aca="false">IF(AJ831&lt;=1000, -6.942*LN(AJ831)+107.59, IF(AND(AJ831&gt;1000, AJ831&lt;=5213),-36.304*LN(AJ831)+310.72, IF(AJ831&gt;5213, 10)))</f>
        <v>#VALUE!</v>
      </c>
      <c r="BQ831" s="0" t="e">
        <f aca="false">BF831^0.04*BG831^0.22*BH831^0.51*BI831^0.06*BP831^0.17</f>
        <v>#VALUE!</v>
      </c>
      <c r="BR831" s="0" t="e">
        <f aca="false">IF(BQ831&gt;=90, "Very Good", IF(BQ831&gt;=80, "Good", IF(BQ831&gt;=70, "Slightly Good", IF(BQ831&gt;=60, "Average", IF(BQ831&gt;=50, "Slightly Poor", IF(BQ831&gt;=40, "Poor", "Very Poor"))))))</f>
        <v>#VALUE!</v>
      </c>
      <c r="BT831" s="0" t="e">
        <f aca="false">9.81*LN(AH831)+30.6</f>
        <v>#VALUE!</v>
      </c>
      <c r="BU831" s="0" t="e">
        <f aca="false">IF(BT831&lt;30, "Clean water", IF(AND(BT831&gt;=30, BT831&lt;40), "Hypolimia", IF(AND(BT831&gt;=40,BT831&lt;50), "Mesotrophic", IF(AND(BT831&gt;=50, BT831&lt;70), "Eutrophic", IF(BT831&gt;70,"Hypertrophic")))))</f>
        <v>#VALUE!</v>
      </c>
      <c r="BW831" s="0" t="e">
        <f aca="false">IF(G831/H831&gt;=1, "PLS CHECK", "")</f>
        <v>#DIV/0!</v>
      </c>
      <c r="BX831" s="0" t="e">
        <f aca="false">IF(AC831/J831&gt;=1, "PLS CHECK", "")</f>
        <v>#DIV/0!</v>
      </c>
      <c r="BY831" s="0" t="e">
        <f aca="false">IF(AE831/J831&gt;=1, "PLS CHECK", "")</f>
        <v>#DIV/0!</v>
      </c>
      <c r="BZ831" s="0" t="e">
        <f aca="false">IF(AD831/J831&gt;=1, "PLS CHECK", "")</f>
        <v>#DIV/0!</v>
      </c>
      <c r="CA831" s="0" t="str">
        <f aca="false">IF(AF831/K831&gt;=1, "PLS CHECK", "")</f>
        <v/>
      </c>
      <c r="CB831" s="0" t="str">
        <f aca="false">IF(AG831/K831&gt;=1, "PLS CHECK", "")</f>
        <v/>
      </c>
    </row>
    <row r="832" customFormat="false" ht="12.5" hidden="false" customHeight="false" outlineLevel="0" collapsed="false">
      <c r="A832" s="0" t="n">
        <v>829</v>
      </c>
      <c r="B832" s="15" t="s">
        <v>111</v>
      </c>
      <c r="C832" s="16" t="s">
        <v>112</v>
      </c>
      <c r="D832" s="0" t="s">
        <v>169</v>
      </c>
      <c r="E832" s="0" t="n">
        <v>7.4</v>
      </c>
      <c r="F832" s="0" t="n">
        <v>13.5</v>
      </c>
      <c r="G832" s="0" t="n">
        <v>4.5</v>
      </c>
      <c r="H832" s="0" t="n">
        <v>6.2</v>
      </c>
      <c r="I832" s="0" t="n">
        <v>3.7</v>
      </c>
      <c r="J832" s="0" t="n">
        <v>9.888</v>
      </c>
      <c r="K832" s="0" t="n">
        <v>0.126</v>
      </c>
      <c r="L832" s="0" t="n">
        <v>4.1</v>
      </c>
      <c r="M832" s="0" t="n">
        <v>7.4</v>
      </c>
      <c r="N832" s="0" t="n">
        <v>0</v>
      </c>
      <c r="O832" s="0" t="n">
        <v>525</v>
      </c>
      <c r="P832" s="0" t="n">
        <v>60000</v>
      </c>
      <c r="AC832" s="0" t="n">
        <v>9.693</v>
      </c>
      <c r="AD832" s="0" t="n">
        <v>1.661</v>
      </c>
      <c r="AE832" s="37"/>
      <c r="AF832" s="0" t="n">
        <v>0.094</v>
      </c>
      <c r="AG832" s="0" t="n">
        <v>0.075</v>
      </c>
      <c r="AH832" s="0" t="n">
        <v>11.5</v>
      </c>
      <c r="AJ832" s="0" t="n">
        <v>5000</v>
      </c>
      <c r="BF832" s="0" t="n">
        <f aca="false">IF(E832&lt;11,-3.6797*E832^2+48.115*E832-53.83,280.92*EXP(-0.2027*E832))</f>
        <v>100.720628</v>
      </c>
      <c r="BG832" s="0" t="n">
        <f aca="false">32.208*LN(F832)+21.438</f>
        <v>105.265429388793</v>
      </c>
      <c r="BH832" s="0" t="n">
        <f aca="false">IF(G832&lt;=2, -10*G832+100, 88.958*EXP(-0.0755*G832))</f>
        <v>63.3334957672512</v>
      </c>
      <c r="BI832" s="0" t="n">
        <f aca="false">IF(I832&lt;=100, 0.0053*(I832)^2-1.0332*I832+100.76, 122.82*EXP(-0.0092*I832))</f>
        <v>97.009717</v>
      </c>
      <c r="BJ832" s="0" t="n">
        <f aca="false">IF(P832&lt;=1000, -6.942*LN(P832)+107.59, -36.304*LN(P832)+310.72)</f>
        <v>-88.7002326350786</v>
      </c>
      <c r="BK832" s="0" t="e">
        <f aca="false">BF832^0.04*BG832^0.22*BH832^0.51*BI832^0.06*BJ832^0.17</f>
        <v>#NUM!</v>
      </c>
      <c r="BL832" s="0" t="e">
        <f aca="false">IF(BK832&gt;=90, "Very Good", IF(BK832&gt;=80, "Good", IF(BK832&gt;=70, "Slightly Good", IF(BK832&gt;=60, "Average", IF(BK832&gt;=50, "Slightly Poor", IF(BK832&gt;=40, "Poor", "Very Poor"))))))</f>
        <v>#NUM!</v>
      </c>
      <c r="BM832" s="0" t="n">
        <f aca="false">IF(P832&lt;=1000, -6.942*LN(P832)+107.59, IF(AND(P832&gt;1000, P832&lt;=5213),-36.304*LN(P832)+310.72, IF(P832&gt;5213, 10)))</f>
        <v>10</v>
      </c>
      <c r="BN832" s="0" t="n">
        <f aca="false">BF832^0.04*BG832^0.22*BH832^0.51*BI832^0.06*BM832^0.17</f>
        <v>54.0840971827612</v>
      </c>
      <c r="BO832" s="0" t="str">
        <f aca="false">IF(BN832&gt;=90, "Very Good", IF(BN832&gt;=80, "Good", IF(BN832&gt;=70, "Slightly Good", IF(BN832&gt;=60, "Average", IF(BN832&gt;=50, "Slightly Poor", IF(BN832&gt;=40, "Poor", "Very Poor"))))))</f>
        <v>Slightly Poor</v>
      </c>
      <c r="BP832" s="0" t="n">
        <f aca="false">IF(AJ832&lt;=1000, -6.942*LN(AJ832)+107.59, IF(AND(AJ832&gt;1000, AJ832&lt;=5213),-36.304*LN(AJ832)+310.72, IF(AJ832&gt;5213, 10)))</f>
        <v>1.5118183788249</v>
      </c>
      <c r="BQ832" s="0" t="n">
        <f aca="false">BF832^0.04*BG832^0.22*BH832^0.51*BI832^0.06*BP832^0.17</f>
        <v>39.2269480236267</v>
      </c>
      <c r="BR832" s="0" t="str">
        <f aca="false">IF(BQ832&gt;=90, "Very Good", IF(BQ832&gt;=80, "Good", IF(BQ832&gt;=70, "Slightly Good", IF(BQ832&gt;=60, "Average", IF(BQ832&gt;=50, "Slightly Poor", IF(BQ832&gt;=40, "Poor", "Very Poor"))))))</f>
        <v>Very Poor</v>
      </c>
      <c r="BT832" s="0" t="n">
        <f aca="false">9.81*LN(AH832)+30.6</f>
        <v>54.5594244169719</v>
      </c>
      <c r="BU832" s="0" t="str">
        <f aca="false">IF(BT832&lt;30, "Clean water", IF(AND(BT832&gt;=30, BT832&lt;40), "Hypolimia", IF(AND(BT832&gt;=40,BT832&lt;50), "Mesotrophic", IF(AND(BT832&gt;=50, BT832&lt;70), "Eutrophic", IF(BT832&gt;70,"Hypertrophic")))))</f>
        <v>Eutrophic</v>
      </c>
      <c r="BW832" s="0" t="str">
        <f aca="false">IF(G832/H832&gt;=1, "PLS CHECK", "")</f>
        <v/>
      </c>
      <c r="BX832" s="0" t="str">
        <f aca="false">IF(AC832/J832&gt;=1, "PLS CHECK", "")</f>
        <v/>
      </c>
      <c r="BY832" s="0" t="str">
        <f aca="false">IF(AE832/J832&gt;=1, "PLS CHECK", "")</f>
        <v/>
      </c>
      <c r="BZ832" s="0" t="str">
        <f aca="false">IF(AD832/J832&gt;=1, "PLS CHECK", "")</f>
        <v/>
      </c>
      <c r="CA832" s="0" t="str">
        <f aca="false">IF(AF832/K832&gt;=1, "PLS CHECK", "")</f>
        <v/>
      </c>
      <c r="CB832" s="0" t="str">
        <f aca="false">IF(AG832/K832&gt;=1, "PLS CHECK", "")</f>
        <v/>
      </c>
    </row>
    <row r="833" customFormat="false" ht="12.5" hidden="false" customHeight="false" outlineLevel="0" collapsed="false">
      <c r="A833" s="0" t="n">
        <v>830</v>
      </c>
      <c r="B833" s="15" t="s">
        <v>113</v>
      </c>
      <c r="C833" s="16" t="s">
        <v>114</v>
      </c>
      <c r="D833" s="0" t="s">
        <v>169</v>
      </c>
      <c r="E833" s="0" t="n">
        <v>7.7</v>
      </c>
      <c r="F833" s="37"/>
      <c r="G833" s="0" t="n">
        <v>1.8</v>
      </c>
      <c r="H833" s="0" t="n">
        <v>3.9</v>
      </c>
      <c r="I833" s="0" t="n">
        <v>2.6</v>
      </c>
      <c r="J833" s="0" t="n">
        <v>9.002</v>
      </c>
      <c r="K833" s="0" t="n">
        <v>0.05</v>
      </c>
      <c r="L833" s="0" t="n">
        <v>3.4</v>
      </c>
      <c r="M833" s="0" t="n">
        <v>2.6</v>
      </c>
      <c r="N833" s="0" t="n">
        <v>0</v>
      </c>
      <c r="O833" s="0" t="n">
        <v>554</v>
      </c>
      <c r="P833" s="0" t="n">
        <v>2000</v>
      </c>
      <c r="AC833" s="0" t="n">
        <v>8.912</v>
      </c>
      <c r="AD833" s="0" t="n">
        <v>0.883</v>
      </c>
      <c r="AE833" s="37"/>
      <c r="AF833" s="0" t="n">
        <v>0.029</v>
      </c>
      <c r="AG833" s="0" t="n">
        <v>0.02</v>
      </c>
      <c r="AH833" s="0" t="n">
        <v>6.1</v>
      </c>
      <c r="AJ833" s="0" t="n">
        <v>100</v>
      </c>
      <c r="BF833" s="0" t="n">
        <f aca="false">IF(E833&lt;11,-3.6797*E833^2+48.115*E833-53.83,280.92*EXP(-0.2027*E833))</f>
        <v>98.486087</v>
      </c>
      <c r="BG833" s="0" t="e">
        <f aca="false">32.208*LN(F833)+21.438</f>
        <v>#VALUE!</v>
      </c>
      <c r="BH833" s="0" t="n">
        <f aca="false">IF(G833&lt;=2, -10*G833+100, 88.958*EXP(-0.0755*G833))</f>
        <v>82</v>
      </c>
      <c r="BI833" s="0" t="n">
        <f aca="false">IF(I833&lt;=100, 0.0053*(I833)^2-1.0332*I833+100.76, 122.82*EXP(-0.0092*I833))</f>
        <v>98.109508</v>
      </c>
      <c r="BJ833" s="0" t="n">
        <f aca="false">IF(P833&lt;=1000, -6.942*LN(P833)+107.59, -36.304*LN(P833)+310.72)</f>
        <v>34.7768371087843</v>
      </c>
      <c r="BK833" s="0" t="e">
        <f aca="false">BF833^0.04*BG833^0.22*BH833^0.51*BI833^0.06*BJ833^0.17</f>
        <v>#VALUE!</v>
      </c>
      <c r="BL833" s="0" t="e">
        <f aca="false">IF(BK833&gt;=90, "Very Good", IF(BK833&gt;=80, "Good", IF(BK833&gt;=70, "Slightly Good", IF(BK833&gt;=60, "Average", IF(BK833&gt;=50, "Slightly Poor", IF(BK833&gt;=40, "Poor", "Very Poor"))))))</f>
        <v>#VALUE!</v>
      </c>
      <c r="BM833" s="0" t="n">
        <f aca="false">IF(P833&lt;=1000, -6.942*LN(P833)+107.59, IF(AND(P833&gt;1000, P833&lt;=5213),-36.304*LN(P833)+310.72, IF(P833&gt;5213, 10)))</f>
        <v>34.7768371087843</v>
      </c>
      <c r="BN833" s="0" t="e">
        <f aca="false">BF833^0.04*BG833^0.22*BH833^0.51*BI833^0.06*BM833^0.17</f>
        <v>#VALUE!</v>
      </c>
      <c r="BO833" s="0" t="e">
        <f aca="false">IF(BN833&gt;=90, "Very Good", IF(BN833&gt;=80, "Good", IF(BN833&gt;=70, "Slightly Good", IF(BN833&gt;=60, "Average", IF(BN833&gt;=50, "Slightly Poor", IF(BN833&gt;=40, "Poor", "Very Poor"))))))</f>
        <v>#VALUE!</v>
      </c>
      <c r="BP833" s="0" t="n">
        <f aca="false">IF(AJ833&lt;=1000, -6.942*LN(AJ833)+107.59, IF(AND(AJ833&gt;1000, AJ833&lt;=5213),-36.304*LN(AJ833)+310.72, IF(AJ833&gt;5213, 10)))</f>
        <v>75.6209085688707</v>
      </c>
      <c r="BQ833" s="0" t="e">
        <f aca="false">BF833^0.04*BG833^0.22*BH833^0.51*BI833^0.06*BP833^0.17</f>
        <v>#VALUE!</v>
      </c>
      <c r="BR833" s="0" t="e">
        <f aca="false">IF(BQ833&gt;=90, "Very Good", IF(BQ833&gt;=80, "Good", IF(BQ833&gt;=70, "Slightly Good", IF(BQ833&gt;=60, "Average", IF(BQ833&gt;=50, "Slightly Poor", IF(BQ833&gt;=40, "Poor", "Very Poor"))))))</f>
        <v>#VALUE!</v>
      </c>
      <c r="BT833" s="0" t="n">
        <f aca="false">9.81*LN(AH833)+30.6</f>
        <v>48.3393128452686</v>
      </c>
      <c r="BU833" s="0" t="str">
        <f aca="false">IF(BT833&lt;30, "Clean water", IF(AND(BT833&gt;=30, BT833&lt;40), "Hypolimia", IF(AND(BT833&gt;=40,BT833&lt;50), "Mesotrophic", IF(AND(BT833&gt;=50, BT833&lt;70), "Eutrophic", IF(BT833&gt;70,"Hypertrophic")))))</f>
        <v>Mesotrophic</v>
      </c>
      <c r="BW833" s="0" t="str">
        <f aca="false">IF(G833/H833&gt;=1, "PLS CHECK", "")</f>
        <v/>
      </c>
      <c r="BX833" s="0" t="str">
        <f aca="false">IF(AC833/J833&gt;=1, "PLS CHECK", "")</f>
        <v/>
      </c>
      <c r="BY833" s="0" t="str">
        <f aca="false">IF(AE833/J833&gt;=1, "PLS CHECK", "")</f>
        <v/>
      </c>
      <c r="BZ833" s="0" t="str">
        <f aca="false">IF(AD833/J833&gt;=1, "PLS CHECK", "")</f>
        <v/>
      </c>
      <c r="CA833" s="0" t="str">
        <f aca="false">IF(AF833/K833&gt;=1, "PLS CHECK", "")</f>
        <v/>
      </c>
      <c r="CB833" s="0" t="str">
        <f aca="false">IF(AG833/K833&gt;=1, "PLS CHECK", "")</f>
        <v/>
      </c>
    </row>
    <row r="834" customFormat="false" ht="12.5" hidden="false" customHeight="false" outlineLevel="0" collapsed="false">
      <c r="A834" s="0" t="n">
        <v>831</v>
      </c>
      <c r="B834" s="15" t="s">
        <v>115</v>
      </c>
      <c r="C834" s="16" t="s">
        <v>116</v>
      </c>
      <c r="D834" s="0" t="s">
        <v>169</v>
      </c>
      <c r="E834" s="37"/>
      <c r="F834" s="0" t="n">
        <v>11.7</v>
      </c>
      <c r="G834" s="37"/>
      <c r="H834" s="0" t="n">
        <v>6.6</v>
      </c>
      <c r="I834" s="0" t="n">
        <v>6.4</v>
      </c>
      <c r="J834" s="37"/>
      <c r="K834" s="0" t="n">
        <v>0.096</v>
      </c>
      <c r="L834" s="0" t="n">
        <v>4.7</v>
      </c>
      <c r="M834" s="0" t="n">
        <v>9.5</v>
      </c>
      <c r="N834" s="0" t="n">
        <v>0</v>
      </c>
      <c r="O834" s="0" t="n">
        <v>640</v>
      </c>
      <c r="P834" s="0" t="n">
        <v>10000</v>
      </c>
      <c r="AC834" s="37"/>
      <c r="AD834" s="37"/>
      <c r="AE834" s="37"/>
      <c r="AF834" s="0" t="n">
        <v>0.051</v>
      </c>
      <c r="AG834" s="0" t="n">
        <v>0.031</v>
      </c>
      <c r="AH834" s="0" t="n">
        <v>11</v>
      </c>
      <c r="AJ834" s="0" t="n">
        <v>1000</v>
      </c>
      <c r="BF834" s="0" t="n">
        <f aca="false">IF(E834&lt;11,-3.6797*E834^2+48.115*E834-53.83,280.92*EXP(-0.2027*E834))</f>
        <v>-53.83</v>
      </c>
      <c r="BG834" s="0" t="n">
        <f aca="false">32.208*LN(F834)+21.438</f>
        <v>100.656437416814</v>
      </c>
      <c r="BH834" s="0" t="n">
        <f aca="false">IF(G834&lt;=2, -10*G834+100, 88.958*EXP(-0.0755*G834))</f>
        <v>100</v>
      </c>
      <c r="BI834" s="0" t="n">
        <f aca="false">IF(I834&lt;=100, 0.0053*(I834)^2-1.0332*I834+100.76, 122.82*EXP(-0.0092*I834))</f>
        <v>94.364608</v>
      </c>
      <c r="BJ834" s="0" t="n">
        <f aca="false">IF(P834&lt;=1000, -6.942*LN(P834)+107.59, -36.304*LN(P834)+310.72)</f>
        <v>-23.6521968642234</v>
      </c>
      <c r="BK834" s="0" t="e">
        <f aca="false">BF834^0.04*BG834^0.22*BH834^0.51*BI834^0.06*BJ834^0.17</f>
        <v>#NUM!</v>
      </c>
      <c r="BL834" s="0" t="e">
        <f aca="false">IF(BK834&gt;=90, "Very Good", IF(BK834&gt;=80, "Good", IF(BK834&gt;=70, "Slightly Good", IF(BK834&gt;=60, "Average", IF(BK834&gt;=50, "Slightly Poor", IF(BK834&gt;=40, "Poor", "Very Poor"))))))</f>
        <v>#NUM!</v>
      </c>
      <c r="BM834" s="0" t="n">
        <f aca="false">IF(P834&lt;=1000, -6.942*LN(P834)+107.59, IF(AND(P834&gt;1000, P834&lt;=5213),-36.304*LN(P834)+310.72, IF(P834&gt;5213, 10)))</f>
        <v>10</v>
      </c>
      <c r="BN834" s="0" t="n">
        <f aca="false">BF834^0.04*BG834^0.22*BH834^0.51*BI834^0.06*BM834^0.17</f>
        <v>-65.8195131689038</v>
      </c>
      <c r="BO834" s="0" t="str">
        <f aca="false">IF(BN834&gt;=90, "Very Good", IF(BN834&gt;=80, "Good", IF(BN834&gt;=70, "Slightly Good", IF(BN834&gt;=60, "Average", IF(BN834&gt;=50, "Slightly Poor", IF(BN834&gt;=40, "Poor", "Very Poor"))))))</f>
        <v>Very Poor</v>
      </c>
      <c r="BP834" s="0" t="n">
        <f aca="false">IF(AJ834&lt;=1000, -6.942*LN(AJ834)+107.59, IF(AND(AJ834&gt;1000, AJ834&lt;=5213),-36.304*LN(AJ834)+310.72, IF(AJ834&gt;5213, 10)))</f>
        <v>59.636362853306</v>
      </c>
      <c r="BQ834" s="0" t="n">
        <f aca="false">BF834^0.04*BG834^0.22*BH834^0.51*BI834^0.06*BP834^0.17</f>
        <v>-89.1644142668941</v>
      </c>
      <c r="BR834" s="0" t="str">
        <f aca="false">IF(BQ834&gt;=90, "Very Good", IF(BQ834&gt;=80, "Good", IF(BQ834&gt;=70, "Slightly Good", IF(BQ834&gt;=60, "Average", IF(BQ834&gt;=50, "Slightly Poor", IF(BQ834&gt;=40, "Poor", "Very Poor"))))))</f>
        <v>Very Poor</v>
      </c>
      <c r="BT834" s="0" t="n">
        <f aca="false">9.81*LN(AH834)+30.6</f>
        <v>54.123352626152</v>
      </c>
      <c r="BU834" s="0" t="str">
        <f aca="false">IF(BT834&lt;30, "Clean water", IF(AND(BT834&gt;=30, BT834&lt;40), "Hypolimia", IF(AND(BT834&gt;=40,BT834&lt;50), "Mesotrophic", IF(AND(BT834&gt;=50, BT834&lt;70), "Eutrophic", IF(BT834&gt;70,"Hypertrophic")))))</f>
        <v>Eutrophic</v>
      </c>
      <c r="BW834" s="0" t="str">
        <f aca="false">IF(G834/H834&gt;=1, "PLS CHECK", "")</f>
        <v/>
      </c>
      <c r="BX834" s="0" t="e">
        <f aca="false">IF(AC834/J834&gt;=1, "PLS CHECK", "")</f>
        <v>#DIV/0!</v>
      </c>
      <c r="BY834" s="0" t="e">
        <f aca="false">IF(AE834/J834&gt;=1, "PLS CHECK", "")</f>
        <v>#DIV/0!</v>
      </c>
      <c r="BZ834" s="0" t="e">
        <f aca="false">IF(AD834/J834&gt;=1, "PLS CHECK", "")</f>
        <v>#DIV/0!</v>
      </c>
      <c r="CA834" s="0" t="str">
        <f aca="false">IF(AF834/K834&gt;=1, "PLS CHECK", "")</f>
        <v/>
      </c>
      <c r="CB834" s="0" t="str">
        <f aca="false">IF(AG834/K834&gt;=1, "PLS CHECK", "")</f>
        <v/>
      </c>
    </row>
    <row r="835" customFormat="false" ht="12.5" hidden="false" customHeight="false" outlineLevel="0" collapsed="false">
      <c r="A835" s="0" t="n">
        <v>832</v>
      </c>
      <c r="B835" s="15" t="s">
        <v>117</v>
      </c>
      <c r="C835" s="16" t="s">
        <v>118</v>
      </c>
      <c r="D835" s="0" t="s">
        <v>169</v>
      </c>
      <c r="E835" s="0" t="n">
        <v>7.8</v>
      </c>
      <c r="F835" s="0" t="n">
        <v>13.6</v>
      </c>
      <c r="G835" s="0" t="n">
        <v>2</v>
      </c>
      <c r="H835" s="37"/>
      <c r="I835" s="0" t="n">
        <v>2.2</v>
      </c>
      <c r="J835" s="0" t="n">
        <v>2.639</v>
      </c>
      <c r="K835" s="37"/>
      <c r="L835" s="0" t="n">
        <v>1.8</v>
      </c>
      <c r="M835" s="0" t="n">
        <v>1.9</v>
      </c>
      <c r="N835" s="0" t="n">
        <v>0</v>
      </c>
      <c r="O835" s="0" t="n">
        <v>232</v>
      </c>
      <c r="P835" s="37"/>
      <c r="AC835" s="0" t="n">
        <v>2.535</v>
      </c>
      <c r="AD835" s="0" t="n">
        <v>0.192</v>
      </c>
      <c r="AE835" s="0" t="n">
        <v>1.861</v>
      </c>
      <c r="AF835" s="37"/>
      <c r="AG835" s="37"/>
      <c r="AH835" s="0" t="n">
        <v>1.5</v>
      </c>
      <c r="AJ835" s="0" t="n">
        <v>13</v>
      </c>
      <c r="BF835" s="0" t="n">
        <f aca="false">IF(E835&lt;11,-3.6797*E835^2+48.115*E835-53.83,280.92*EXP(-0.2027*E835))</f>
        <v>97.5940520000001</v>
      </c>
      <c r="BG835" s="0" t="n">
        <f aca="false">32.208*LN(F835)+21.438</f>
        <v>105.503127884635</v>
      </c>
      <c r="BH835" s="0" t="n">
        <f aca="false">IF(G835&lt;=2, -10*G835+100, 88.958*EXP(-0.0755*G835))</f>
        <v>80</v>
      </c>
      <c r="BI835" s="0" t="n">
        <f aca="false">IF(I835&lt;=100, 0.0053*(I835)^2-1.0332*I835+100.76, 122.82*EXP(-0.0092*I835))</f>
        <v>98.512612</v>
      </c>
      <c r="BJ835" s="0" t="e">
        <f aca="false">IF(P835&lt;=1000, -6.942*LN(P835)+107.59, -36.304*LN(P835)+310.72)</f>
        <v>#VALUE!</v>
      </c>
      <c r="BK835" s="0" t="e">
        <f aca="false">BF835^0.04*BG835^0.22*BH835^0.51*BI835^0.06*BJ835^0.17</f>
        <v>#VALUE!</v>
      </c>
      <c r="BL835" s="0" t="e">
        <f aca="false">IF(BK835&gt;=90, "Very Good", IF(BK835&gt;=80, "Good", IF(BK835&gt;=70, "Slightly Good", IF(BK835&gt;=60, "Average", IF(BK835&gt;=50, "Slightly Poor", IF(BK835&gt;=40, "Poor", "Very Poor"))))))</f>
        <v>#VALUE!</v>
      </c>
      <c r="BM835" s="0" t="e">
        <f aca="false">IF(P835&lt;=1000, -6.942*LN(P835)+107.59, IF(AND(P835&gt;1000, P835&lt;=5213),-36.304*LN(P835)+310.72, IF(P835&gt;5213, 10)))</f>
        <v>#VALUE!</v>
      </c>
      <c r="BN835" s="0" t="e">
        <f aca="false">BF835^0.04*BG835^0.22*BH835^0.51*BI835^0.06*BM835^0.17</f>
        <v>#VALUE!</v>
      </c>
      <c r="BO835" s="0" t="e">
        <f aca="false">IF(BN835&gt;=90, "Very Good", IF(BN835&gt;=80, "Good", IF(BN835&gt;=70, "Slightly Good", IF(BN835&gt;=60, "Average", IF(BN835&gt;=50, "Slightly Poor", IF(BN835&gt;=40, "Poor", "Very Poor"))))))</f>
        <v>#VALUE!</v>
      </c>
      <c r="BP835" s="0" t="n">
        <f aca="false">IF(AJ835&lt;=1000, -6.942*LN(AJ835)+107.59, IF(AND(AJ835&gt;1000, AJ835&lt;=5213),-36.304*LN(AJ835)+310.72, IF(AJ835&gt;5213, 10)))</f>
        <v>89.784121560502</v>
      </c>
      <c r="BQ835" s="0" t="n">
        <f aca="false">BF835^0.04*BG835^0.22*BH835^0.51*BI835^0.06*BP835^0.17</f>
        <v>88.4962020463459</v>
      </c>
      <c r="BR835" s="0" t="str">
        <f aca="false">IF(BQ835&gt;=90, "Very Good", IF(BQ835&gt;=80, "Good", IF(BQ835&gt;=70, "Slightly Good", IF(BQ835&gt;=60, "Average", IF(BQ835&gt;=50, "Slightly Poor", IF(BQ835&gt;=40, "Poor", "Very Poor"))))))</f>
        <v>Good</v>
      </c>
      <c r="BT835" s="0" t="n">
        <f aca="false">9.81*LN(AH835)+30.6</f>
        <v>34.5776127105411</v>
      </c>
      <c r="BU835" s="0" t="str">
        <f aca="false">IF(BT835&lt;30, "Clean water", IF(AND(BT835&gt;=30, BT835&lt;40), "Hypolimia", IF(AND(BT835&gt;=40,BT835&lt;50), "Mesotrophic", IF(AND(BT835&gt;=50, BT835&lt;70), "Eutrophic", IF(BT835&gt;70,"Hypertrophic")))))</f>
        <v>Hypolimia</v>
      </c>
      <c r="BW835" s="0" t="e">
        <f aca="false">IF(G835/H835&gt;=1, "PLS CHECK", "")</f>
        <v>#DIV/0!</v>
      </c>
      <c r="BX835" s="0" t="str">
        <f aca="false">IF(AC835/J835&gt;=1, "PLS CHECK", "")</f>
        <v/>
      </c>
      <c r="BY835" s="0" t="str">
        <f aca="false">IF(AE835/J835&gt;=1, "PLS CHECK", "")</f>
        <v/>
      </c>
      <c r="BZ835" s="0" t="str">
        <f aca="false">IF(AD835/J835&gt;=1, "PLS CHECK", "")</f>
        <v/>
      </c>
      <c r="CA835" s="0" t="e">
        <f aca="false">IF(AF835/K835&gt;=1, "PLS CHECK", "")</f>
        <v>#DIV/0!</v>
      </c>
      <c r="CB835" s="0" t="e">
        <f aca="false">IF(AG835/K835&gt;=1, "PLS CHECK", "")</f>
        <v>#DIV/0!</v>
      </c>
    </row>
    <row r="836" customFormat="false" ht="12.5" hidden="false" customHeight="false" outlineLevel="0" collapsed="false">
      <c r="A836" s="0" t="n">
        <v>833</v>
      </c>
      <c r="B836" s="15" t="s">
        <v>119</v>
      </c>
      <c r="C836" s="16" t="s">
        <v>120</v>
      </c>
      <c r="D836" s="0" t="s">
        <v>169</v>
      </c>
      <c r="E836" s="0" t="n">
        <v>7.8</v>
      </c>
      <c r="F836" s="0" t="n">
        <v>13.7</v>
      </c>
      <c r="G836" s="0" t="n">
        <v>2.2</v>
      </c>
      <c r="H836" s="37"/>
      <c r="I836" s="37"/>
      <c r="J836" s="0" t="n">
        <v>2.663</v>
      </c>
      <c r="K836" s="37"/>
      <c r="L836" s="0" t="n">
        <v>1.8</v>
      </c>
      <c r="M836" s="0" t="n">
        <v>0.5</v>
      </c>
      <c r="N836" s="0" t="n">
        <v>0</v>
      </c>
      <c r="O836" s="0" t="n">
        <v>245</v>
      </c>
      <c r="P836" s="37"/>
      <c r="AC836" s="0" t="n">
        <v>2.604</v>
      </c>
      <c r="AD836" s="0" t="n">
        <v>0.163</v>
      </c>
      <c r="AE836" s="0" t="n">
        <v>1.962</v>
      </c>
      <c r="AF836" s="37"/>
      <c r="AG836" s="37"/>
      <c r="AH836" s="0" t="n">
        <v>2.1</v>
      </c>
      <c r="AJ836" s="0" t="n">
        <v>16</v>
      </c>
      <c r="BF836" s="0" t="n">
        <f aca="false">IF(E836&lt;11,-3.6797*E836^2+48.115*E836-53.83,280.92*EXP(-0.2027*E836))</f>
        <v>97.5940520000001</v>
      </c>
      <c r="BG836" s="0" t="n">
        <f aca="false">32.208*LN(F836)+21.438</f>
        <v>105.73908498392</v>
      </c>
      <c r="BH836" s="0" t="n">
        <f aca="false">IF(G836&lt;=2, -10*G836+100, 88.958*EXP(-0.0755*G836))</f>
        <v>75.3440041238757</v>
      </c>
      <c r="BI836" s="0" t="n">
        <f aca="false">IF(I836&lt;=100, 0.0053*(I836)^2-1.0332*I836+100.76, 122.82*EXP(-0.0092*I836))</f>
        <v>100.76</v>
      </c>
      <c r="BJ836" s="0" t="e">
        <f aca="false">IF(P836&lt;=1000, -6.942*LN(P836)+107.59, -36.304*LN(P836)+310.72)</f>
        <v>#VALUE!</v>
      </c>
      <c r="BK836" s="0" t="e">
        <f aca="false">BF836^0.04*BG836^0.22*BH836^0.51*BI836^0.06*BJ836^0.17</f>
        <v>#VALUE!</v>
      </c>
      <c r="BL836" s="0" t="e">
        <f aca="false">IF(BK836&gt;=90, "Very Good", IF(BK836&gt;=80, "Good", IF(BK836&gt;=70, "Slightly Good", IF(BK836&gt;=60, "Average", IF(BK836&gt;=50, "Slightly Poor", IF(BK836&gt;=40, "Poor", "Very Poor"))))))</f>
        <v>#VALUE!</v>
      </c>
      <c r="BM836" s="0" t="e">
        <f aca="false">IF(P836&lt;=1000, -6.942*LN(P836)+107.59, IF(AND(P836&gt;1000, P836&lt;=5213),-36.304*LN(P836)+310.72, IF(P836&gt;5213, 10)))</f>
        <v>#VALUE!</v>
      </c>
      <c r="BN836" s="0" t="e">
        <f aca="false">BF836^0.04*BG836^0.22*BH836^0.51*BI836^0.06*BM836^0.17</f>
        <v>#VALUE!</v>
      </c>
      <c r="BO836" s="0" t="e">
        <f aca="false">IF(BN836&gt;=90, "Very Good", IF(BN836&gt;=80, "Good", IF(BN836&gt;=70, "Slightly Good", IF(BN836&gt;=60, "Average", IF(BN836&gt;=50, "Slightly Poor", IF(BN836&gt;=40, "Poor", "Very Poor"))))))</f>
        <v>#VALUE!</v>
      </c>
      <c r="BP836" s="0" t="n">
        <f aca="false">IF(AJ836&lt;=1000, -6.942*LN(AJ836)+107.59, IF(AND(AJ836&gt;1000, AJ836&lt;=5213),-36.304*LN(AJ836)+310.72, IF(AJ836&gt;5213, 10)))</f>
        <v>88.3426890902114</v>
      </c>
      <c r="BQ836" s="0" t="n">
        <f aca="false">BF836^0.04*BG836^0.22*BH836^0.51*BI836^0.06*BP836^0.17</f>
        <v>85.7531108794781</v>
      </c>
      <c r="BR836" s="0" t="str">
        <f aca="false">IF(BQ836&gt;=90, "Very Good", IF(BQ836&gt;=80, "Good", IF(BQ836&gt;=70, "Slightly Good", IF(BQ836&gt;=60, "Average", IF(BQ836&gt;=50, "Slightly Poor", IF(BQ836&gt;=40, "Poor", "Very Poor"))))))</f>
        <v>Good</v>
      </c>
      <c r="BT836" s="0" t="n">
        <f aca="false">9.81*LN(AH836)+30.6</f>
        <v>37.8784053517952</v>
      </c>
      <c r="BU836" s="0" t="str">
        <f aca="false">IF(BT836&lt;30, "Clean water", IF(AND(BT836&gt;=30, BT836&lt;40), "Hypolimia", IF(AND(BT836&gt;=40,BT836&lt;50), "Mesotrophic", IF(AND(BT836&gt;=50, BT836&lt;70), "Eutrophic", IF(BT836&gt;70,"Hypertrophic")))))</f>
        <v>Hypolimia</v>
      </c>
      <c r="BW836" s="0" t="e">
        <f aca="false">IF(G836/H836&gt;=1, "PLS CHECK", "")</f>
        <v>#DIV/0!</v>
      </c>
      <c r="BX836" s="0" t="str">
        <f aca="false">IF(AC836/J836&gt;=1, "PLS CHECK", "")</f>
        <v/>
      </c>
      <c r="BY836" s="0" t="str">
        <f aca="false">IF(AE836/J836&gt;=1, "PLS CHECK", "")</f>
        <v/>
      </c>
      <c r="BZ836" s="0" t="str">
        <f aca="false">IF(AD836/J836&gt;=1, "PLS CHECK", "")</f>
        <v/>
      </c>
      <c r="CA836" s="0" t="e">
        <f aca="false">IF(AF836/K836&gt;=1, "PLS CHECK", "")</f>
        <v>#DIV/0!</v>
      </c>
      <c r="CB836" s="0" t="e">
        <f aca="false">IF(AG836/K836&gt;=1, "PLS CHECK", "")</f>
        <v>#DIV/0!</v>
      </c>
    </row>
    <row r="837" customFormat="false" ht="12.5" hidden="false" customHeight="false" outlineLevel="0" collapsed="false">
      <c r="A837" s="0" t="n">
        <v>834</v>
      </c>
      <c r="B837" s="15" t="s">
        <v>121</v>
      </c>
      <c r="C837" s="16" t="s">
        <v>122</v>
      </c>
      <c r="D837" s="0" t="s">
        <v>169</v>
      </c>
      <c r="E837" s="0" t="n">
        <v>7.8</v>
      </c>
      <c r="F837" s="37"/>
      <c r="G837" s="37"/>
      <c r="H837" s="0" t="n">
        <v>2.1</v>
      </c>
      <c r="I837" s="0" t="n">
        <v>1.6</v>
      </c>
      <c r="J837" s="0" t="n">
        <v>3.077</v>
      </c>
      <c r="K837" s="37"/>
      <c r="L837" s="0" t="n">
        <v>1.9</v>
      </c>
      <c r="M837" s="0" t="n">
        <v>0.4</v>
      </c>
      <c r="N837" s="0" t="n">
        <v>0</v>
      </c>
      <c r="O837" s="37"/>
      <c r="P837" s="0" t="n">
        <v>1100</v>
      </c>
      <c r="AC837" s="0" t="n">
        <v>2.831</v>
      </c>
      <c r="AD837" s="0" t="n">
        <v>0.171</v>
      </c>
      <c r="AE837" s="0" t="n">
        <v>2.257</v>
      </c>
      <c r="AF837" s="37"/>
      <c r="AG837" s="37"/>
      <c r="AH837" s="0" t="n">
        <v>4.1</v>
      </c>
      <c r="AJ837" s="0" t="n">
        <v>90</v>
      </c>
      <c r="BF837" s="0" t="n">
        <f aca="false">IF(E837&lt;11,-3.6797*E837^2+48.115*E837-53.83,280.92*EXP(-0.2027*E837))</f>
        <v>97.5940520000001</v>
      </c>
      <c r="BG837" s="0" t="e">
        <f aca="false">32.208*LN(F837)+21.438</f>
        <v>#VALUE!</v>
      </c>
      <c r="BH837" s="0" t="n">
        <f aca="false">IF(G837&lt;=2, -10*G837+100, 88.958*EXP(-0.0755*G837))</f>
        <v>100</v>
      </c>
      <c r="BI837" s="0" t="n">
        <f aca="false">IF(I837&lt;=100, 0.0053*(I837)^2-1.0332*I837+100.76, 122.82*EXP(-0.0092*I837))</f>
        <v>99.120448</v>
      </c>
      <c r="BJ837" s="0" t="n">
        <f aca="false">IF(P837&lt;=1000, -6.942*LN(P837)+107.59, -36.304*LN(P837)+310.72)</f>
        <v>56.4807115842163</v>
      </c>
      <c r="BK837" s="0" t="e">
        <f aca="false">BF837^0.04*BG837^0.22*BH837^0.51*BI837^0.06*BJ837^0.17</f>
        <v>#VALUE!</v>
      </c>
      <c r="BL837" s="0" t="e">
        <f aca="false">IF(BK837&gt;=90, "Very Good", IF(BK837&gt;=80, "Good", IF(BK837&gt;=70, "Slightly Good", IF(BK837&gt;=60, "Average", IF(BK837&gt;=50, "Slightly Poor", IF(BK837&gt;=40, "Poor", "Very Poor"))))))</f>
        <v>#VALUE!</v>
      </c>
      <c r="BM837" s="0" t="n">
        <f aca="false">IF(P837&lt;=1000, -6.942*LN(P837)+107.59, IF(AND(P837&gt;1000, P837&lt;=5213),-36.304*LN(P837)+310.72, IF(P837&gt;5213, 10)))</f>
        <v>56.4807115842163</v>
      </c>
      <c r="BN837" s="0" t="e">
        <f aca="false">BF837^0.04*BG837^0.22*BH837^0.51*BI837^0.06*BM837^0.17</f>
        <v>#VALUE!</v>
      </c>
      <c r="BO837" s="0" t="e">
        <f aca="false">IF(BN837&gt;=90, "Very Good", IF(BN837&gt;=80, "Good", IF(BN837&gt;=70, "Slightly Good", IF(BN837&gt;=60, "Average", IF(BN837&gt;=50, "Slightly Poor", IF(BN837&gt;=40, "Poor", "Very Poor"))))))</f>
        <v>#VALUE!</v>
      </c>
      <c r="BP837" s="0" t="n">
        <f aca="false">IF(AJ837&lt;=1000, -6.942*LN(AJ837)+107.59, IF(AND(AJ837&gt;1000, AJ837&lt;=5213),-36.304*LN(AJ837)+310.72, IF(AJ837&gt;5213, 10)))</f>
        <v>76.3523212685673</v>
      </c>
      <c r="BQ837" s="0" t="e">
        <f aca="false">BF837^0.04*BG837^0.22*BH837^0.51*BI837^0.06*BP837^0.17</f>
        <v>#VALUE!</v>
      </c>
      <c r="BR837" s="0" t="e">
        <f aca="false">IF(BQ837&gt;=90, "Very Good", IF(BQ837&gt;=80, "Good", IF(BQ837&gt;=70, "Slightly Good", IF(BQ837&gt;=60, "Average", IF(BQ837&gt;=50, "Slightly Poor", IF(BQ837&gt;=40, "Poor", "Very Poor"))))))</f>
        <v>#VALUE!</v>
      </c>
      <c r="BT837" s="0" t="n">
        <f aca="false">9.81*LN(AH837)+30.6</f>
        <v>44.4417822120977</v>
      </c>
      <c r="BU837" s="0" t="str">
        <f aca="false">IF(BT837&lt;30, "Clean water", IF(AND(BT837&gt;=30, BT837&lt;40), "Hypolimia", IF(AND(BT837&gt;=40,BT837&lt;50), "Mesotrophic", IF(AND(BT837&gt;=50, BT837&lt;70), "Eutrophic", IF(BT837&gt;70,"Hypertrophic")))))</f>
        <v>Mesotrophic</v>
      </c>
      <c r="BW837" s="0" t="str">
        <f aca="false">IF(G837/H837&gt;=1, "PLS CHECK", "")</f>
        <v/>
      </c>
      <c r="BX837" s="0" t="str">
        <f aca="false">IF(AC837/J837&gt;=1, "PLS CHECK", "")</f>
        <v/>
      </c>
      <c r="BY837" s="0" t="str">
        <f aca="false">IF(AE837/J837&gt;=1, "PLS CHECK", "")</f>
        <v/>
      </c>
      <c r="BZ837" s="0" t="str">
        <f aca="false">IF(AD837/J837&gt;=1, "PLS CHECK", "")</f>
        <v/>
      </c>
      <c r="CA837" s="0" t="e">
        <f aca="false">IF(AF837/K837&gt;=1, "PLS CHECK", "")</f>
        <v>#DIV/0!</v>
      </c>
      <c r="CB837" s="0" t="e">
        <f aca="false">IF(AG837/K837&gt;=1, "PLS CHECK", "")</f>
        <v>#DIV/0!</v>
      </c>
    </row>
    <row r="838" customFormat="false" ht="12.5" hidden="false" customHeight="false" outlineLevel="0" collapsed="false">
      <c r="A838" s="0" t="n">
        <v>835</v>
      </c>
      <c r="B838" s="15" t="s">
        <v>140</v>
      </c>
      <c r="C838" s="16" t="s">
        <v>141</v>
      </c>
      <c r="D838" s="0" t="s">
        <v>169</v>
      </c>
      <c r="E838" s="0" t="n">
        <v>8.1</v>
      </c>
      <c r="F838" s="0" t="n">
        <v>10.9</v>
      </c>
      <c r="G838" s="0" t="n">
        <v>1.6</v>
      </c>
      <c r="H838" s="0" t="n">
        <v>3.3</v>
      </c>
      <c r="I838" s="0" t="n">
        <v>5.5</v>
      </c>
      <c r="J838" s="0" t="n">
        <v>3.65</v>
      </c>
      <c r="K838" s="0" t="n">
        <v>0.035</v>
      </c>
      <c r="L838" s="0" t="n">
        <v>1.9</v>
      </c>
      <c r="M838" s="0" t="n">
        <v>2.4</v>
      </c>
      <c r="O838" s="0" t="n">
        <v>480</v>
      </c>
      <c r="BD838" s="0" t="n">
        <v>0.01</v>
      </c>
      <c r="BF838" s="0" t="n">
        <f aca="false">IF(E838&lt;11,-3.6797*E838^2+48.115*E838-53.83,280.92*EXP(-0.2027*E838))</f>
        <v>94.476383</v>
      </c>
      <c r="BG838" s="0" t="n">
        <f aca="false">32.208*LN(F838)+21.438</f>
        <v>98.375271915684</v>
      </c>
      <c r="BH838" s="0" t="n">
        <f aca="false">IF(G838&lt;=2, -10*G838+100, 88.958*EXP(-0.0755*G838))</f>
        <v>84</v>
      </c>
      <c r="BI838" s="0" t="n">
        <f aca="false">IF(I838&lt;=100, 0.0053*(I838)^2-1.0332*I838+100.76, 122.82*EXP(-0.0092*I838))</f>
        <v>95.237725</v>
      </c>
      <c r="BJ838" s="0" t="e">
        <f aca="false">IF(P838&lt;=1000, -6.942*LN(P838)+107.59, -36.304*LN(P838)+310.72)</f>
        <v>#VALUE!</v>
      </c>
      <c r="BK838" s="0" t="e">
        <f aca="false">BF838^0.04*BG838^0.22*BH838^0.51*BI838^0.06*BJ838^0.17</f>
        <v>#VALUE!</v>
      </c>
      <c r="BL838" s="0" t="e">
        <f aca="false">IF(BK838&gt;=90, "Very Good", IF(BK838&gt;=80, "Good", IF(BK838&gt;=70, "Slightly Good", IF(BK838&gt;=60, "Average", IF(BK838&gt;=50, "Slightly Poor", IF(BK838&gt;=40, "Poor", "Very Poor"))))))</f>
        <v>#VALUE!</v>
      </c>
      <c r="BM838" s="0" t="e">
        <f aca="false">IF(P838&lt;=1000, -6.942*LN(P838)+107.59, IF(AND(P838&gt;1000, P838&lt;=5213),-36.304*LN(P838)+310.72, IF(P838&gt;5213, 10)))</f>
        <v>#VALUE!</v>
      </c>
      <c r="BN838" s="0" t="e">
        <f aca="false">BF838^0.04*BG838^0.22*BH838^0.51*BI838^0.06*BM838^0.17</f>
        <v>#VALUE!</v>
      </c>
      <c r="BO838" s="0" t="e">
        <f aca="false">IF(BN838&gt;=90, "Very Good", IF(BN838&gt;=80, "Good", IF(BN838&gt;=70, "Slightly Good", IF(BN838&gt;=60, "Average", IF(BN838&gt;=50, "Slightly Poor", IF(BN838&gt;=40, "Poor", "Very Poor"))))))</f>
        <v>#VALUE!</v>
      </c>
      <c r="BP838" s="0" t="e">
        <f aca="false">IF(AJ838&lt;=1000, -6.942*LN(AJ838)+107.59, IF(AND(AJ838&gt;1000, AJ838&lt;=5213),-36.304*LN(AJ838)+310.72, IF(AJ838&gt;5213, 10)))</f>
        <v>#VALUE!</v>
      </c>
      <c r="BQ838" s="0" t="e">
        <f aca="false">BF838^0.04*BG838^0.22*BH838^0.51*BI838^0.06*BP838^0.17</f>
        <v>#VALUE!</v>
      </c>
      <c r="BR838" s="0" t="e">
        <f aca="false">IF(BQ838&gt;=90, "Very Good", IF(BQ838&gt;=80, "Good", IF(BQ838&gt;=70, "Slightly Good", IF(BQ838&gt;=60, "Average", IF(BQ838&gt;=50, "Slightly Poor", IF(BQ838&gt;=40, "Poor", "Very Poor"))))))</f>
        <v>#VALUE!</v>
      </c>
      <c r="BT838" s="0" t="e">
        <f aca="false">9.81*LN(AH838)+30.6</f>
        <v>#VALUE!</v>
      </c>
      <c r="BU838" s="0" t="e">
        <f aca="false">IF(BT838&lt;30, "Clean water", IF(AND(BT838&gt;=30, BT838&lt;40), "Hypolimia", IF(AND(BT838&gt;=40,BT838&lt;50), "Mesotrophic", IF(AND(BT838&gt;=50, BT838&lt;70), "Eutrophic", IF(BT838&gt;70,"Hypertrophic")))))</f>
        <v>#VALUE!</v>
      </c>
      <c r="BW838" s="0" t="str">
        <f aca="false">IF(G838/H838&gt;=1, "PLS CHECK", "")</f>
        <v/>
      </c>
      <c r="BX838" s="0" t="str">
        <f aca="false">IF(AC838/J838&gt;=1, "PLS CHECK", "")</f>
        <v/>
      </c>
      <c r="BY838" s="0" t="str">
        <f aca="false">IF(AE838/J838&gt;=1, "PLS CHECK", "")</f>
        <v/>
      </c>
      <c r="BZ838" s="0" t="str">
        <f aca="false">IF(AD838/J838&gt;=1, "PLS CHECK", "")</f>
        <v/>
      </c>
      <c r="CA838" s="0" t="str">
        <f aca="false">IF(AF838/K838&gt;=1, "PLS CHECK", "")</f>
        <v/>
      </c>
      <c r="CB838" s="0" t="str">
        <f aca="false">IF(AG838/K838&gt;=1, "PLS CHECK", "")</f>
        <v/>
      </c>
    </row>
    <row r="839" customFormat="false" ht="12.5" hidden="false" customHeight="false" outlineLevel="0" collapsed="false">
      <c r="A839" s="0" t="n">
        <v>836</v>
      </c>
      <c r="B839" s="15" t="s">
        <v>123</v>
      </c>
      <c r="C839" s="16" t="s">
        <v>124</v>
      </c>
      <c r="D839" s="0" t="s">
        <v>169</v>
      </c>
      <c r="E839" s="37"/>
      <c r="F839" s="0" t="n">
        <v>11.9</v>
      </c>
      <c r="G839" s="37"/>
      <c r="H839" s="0" t="n">
        <v>7.8</v>
      </c>
      <c r="I839" s="0" t="n">
        <v>6.4</v>
      </c>
      <c r="J839" s="37"/>
      <c r="K839" s="0" t="n">
        <v>0.133</v>
      </c>
      <c r="L839" s="37"/>
      <c r="M839" s="0" t="n">
        <v>6.7</v>
      </c>
      <c r="N839" s="0" t="n">
        <v>0</v>
      </c>
      <c r="O839" s="0" t="n">
        <v>609</v>
      </c>
      <c r="P839" s="0" t="n">
        <v>60000</v>
      </c>
      <c r="AC839" s="37"/>
      <c r="AD839" s="37"/>
      <c r="AE839" s="0" t="n">
        <v>3.945</v>
      </c>
      <c r="AF839" s="0" t="n">
        <v>0.064</v>
      </c>
      <c r="AG839" s="0" t="n">
        <v>0.039</v>
      </c>
      <c r="AH839" s="0" t="n">
        <v>5</v>
      </c>
      <c r="AJ839" s="37"/>
      <c r="BF839" s="0" t="n">
        <f aca="false">IF(E839&lt;11,-3.6797*E839^2+48.115*E839-53.83,280.92*EXP(-0.2027*E839))</f>
        <v>-53.83</v>
      </c>
      <c r="BG839" s="0" t="n">
        <f aca="false">32.208*LN(F839)+21.438</f>
        <v>101.202348790984</v>
      </c>
      <c r="BH839" s="0" t="n">
        <f aca="false">IF(G839&lt;=2, -10*G839+100, 88.958*EXP(-0.0755*G839))</f>
        <v>100</v>
      </c>
      <c r="BI839" s="0" t="n">
        <f aca="false">IF(I839&lt;=100, 0.0053*(I839)^2-1.0332*I839+100.76, 122.82*EXP(-0.0092*I839))</f>
        <v>94.364608</v>
      </c>
      <c r="BJ839" s="0" t="n">
        <f aca="false">IF(P839&lt;=1000, -6.942*LN(P839)+107.59, -36.304*LN(P839)+310.72)</f>
        <v>-88.7002326350786</v>
      </c>
      <c r="BK839" s="0" t="e">
        <f aca="false">BF839^0.04*BG839^0.22*BH839^0.51*BI839^0.06*BJ839^0.17</f>
        <v>#NUM!</v>
      </c>
      <c r="BL839" s="0" t="e">
        <f aca="false">IF(BK839&gt;=90, "Very Good", IF(BK839&gt;=80, "Good", IF(BK839&gt;=70, "Slightly Good", IF(BK839&gt;=60, "Average", IF(BK839&gt;=50, "Slightly Poor", IF(BK839&gt;=40, "Poor", "Very Poor"))))))</f>
        <v>#NUM!</v>
      </c>
      <c r="BM839" s="0" t="n">
        <f aca="false">IF(P839&lt;=1000, -6.942*LN(P839)+107.59, IF(AND(P839&gt;1000, P839&lt;=5213),-36.304*LN(P839)+310.72, IF(P839&gt;5213, 10)))</f>
        <v>10</v>
      </c>
      <c r="BN839" s="0" t="n">
        <f aca="false">BF839^0.04*BG839^0.22*BH839^0.51*BI839^0.06*BM839^0.17</f>
        <v>-65.8978816277493</v>
      </c>
      <c r="BO839" s="0" t="str">
        <f aca="false">IF(BN839&gt;=90, "Very Good", IF(BN839&gt;=80, "Good", IF(BN839&gt;=70, "Slightly Good", IF(BN839&gt;=60, "Average", IF(BN839&gt;=50, "Slightly Poor", IF(BN839&gt;=40, "Poor", "Very Poor"))))))</f>
        <v>Very Poor</v>
      </c>
      <c r="BP839" s="0" t="e">
        <f aca="false">IF(AJ839&lt;=1000, -6.942*LN(AJ839)+107.59, IF(AND(AJ839&gt;1000, AJ839&lt;=5213),-36.304*LN(AJ839)+310.72, IF(AJ839&gt;5213, 10)))</f>
        <v>#VALUE!</v>
      </c>
      <c r="BQ839" s="0" t="e">
        <f aca="false">BF839^0.04*BG839^0.22*BH839^0.51*BI839^0.06*BP839^0.17</f>
        <v>#VALUE!</v>
      </c>
      <c r="BR839" s="0" t="e">
        <f aca="false">IF(BQ839&gt;=90, "Very Good", IF(BQ839&gt;=80, "Good", IF(BQ839&gt;=70, "Slightly Good", IF(BQ839&gt;=60, "Average", IF(BQ839&gt;=50, "Slightly Poor", IF(BQ839&gt;=40, "Poor", "Very Poor"))))))</f>
        <v>#VALUE!</v>
      </c>
      <c r="BT839" s="0" t="n">
        <f aca="false">9.81*LN(AH839)+30.6</f>
        <v>46.3885859209785</v>
      </c>
      <c r="BU839" s="0" t="str">
        <f aca="false">IF(BT839&lt;30, "Clean water", IF(AND(BT839&gt;=30, BT839&lt;40), "Hypolimia", IF(AND(BT839&gt;=40,BT839&lt;50), "Mesotrophic", IF(AND(BT839&gt;=50, BT839&lt;70), "Eutrophic", IF(BT839&gt;70,"Hypertrophic")))))</f>
        <v>Mesotrophic</v>
      </c>
      <c r="BW839" s="0" t="str">
        <f aca="false">IF(G839/H839&gt;=1, "PLS CHECK", "")</f>
        <v/>
      </c>
      <c r="BX839" s="0" t="e">
        <f aca="false">IF(AC839/J839&gt;=1, "PLS CHECK", "")</f>
        <v>#DIV/0!</v>
      </c>
      <c r="BY839" s="0" t="e">
        <f aca="false">IF(AE839/J839&gt;=1, "PLS CHECK", "")</f>
        <v>#DIV/0!</v>
      </c>
      <c r="BZ839" s="0" t="e">
        <f aca="false">IF(AD839/J839&gt;=1, "PLS CHECK", "")</f>
        <v>#DIV/0!</v>
      </c>
      <c r="CA839" s="0" t="str">
        <f aca="false">IF(AF839/K839&gt;=1, "PLS CHECK", "")</f>
        <v/>
      </c>
      <c r="CB839" s="0" t="str">
        <f aca="false">IF(AG839/K839&gt;=1, "PLS CHECK", "")</f>
        <v/>
      </c>
    </row>
    <row r="840" customFormat="false" ht="12.5" hidden="false" customHeight="false" outlineLevel="0" collapsed="false">
      <c r="A840" s="0" t="n">
        <v>837</v>
      </c>
      <c r="B840" s="15" t="s">
        <v>125</v>
      </c>
      <c r="C840" s="16" t="s">
        <v>126</v>
      </c>
      <c r="D840" s="0" t="s">
        <v>169</v>
      </c>
      <c r="E840" s="0" t="n">
        <v>8.1</v>
      </c>
      <c r="F840" s="37"/>
      <c r="G840" s="0" t="n">
        <v>2</v>
      </c>
      <c r="H840" s="37"/>
      <c r="I840" s="0" t="n">
        <v>1.2</v>
      </c>
      <c r="J840" s="0" t="n">
        <v>7.858</v>
      </c>
      <c r="K840" s="0" t="n">
        <v>0.018</v>
      </c>
      <c r="L840" s="0" t="n">
        <v>1.6</v>
      </c>
      <c r="M840" s="0" t="n">
        <v>1.7</v>
      </c>
      <c r="N840" s="0" t="n">
        <v>0</v>
      </c>
      <c r="O840" s="0" t="n">
        <v>682</v>
      </c>
      <c r="P840" s="37"/>
      <c r="AC840" s="0" t="n">
        <v>7.804</v>
      </c>
      <c r="AD840" s="0" t="n">
        <v>1.21</v>
      </c>
      <c r="AE840" s="0" t="n">
        <v>5.981</v>
      </c>
      <c r="AF840" s="0" t="n">
        <v>0.008</v>
      </c>
      <c r="AG840" s="0" t="n">
        <v>0.005</v>
      </c>
      <c r="AH840" s="0" t="n">
        <v>6.7</v>
      </c>
      <c r="AJ840" s="0" t="n">
        <v>27</v>
      </c>
      <c r="BF840" s="0" t="n">
        <f aca="false">IF(E840&lt;11,-3.6797*E840^2+48.115*E840-53.83,280.92*EXP(-0.2027*E840))</f>
        <v>94.476383</v>
      </c>
      <c r="BG840" s="0" t="e">
        <f aca="false">32.208*LN(F840)+21.438</f>
        <v>#VALUE!</v>
      </c>
      <c r="BH840" s="0" t="n">
        <f aca="false">IF(G840&lt;=2, -10*G840+100, 88.958*EXP(-0.0755*G840))</f>
        <v>80</v>
      </c>
      <c r="BI840" s="0" t="n">
        <f aca="false">IF(I840&lt;=100, 0.0053*(I840)^2-1.0332*I840+100.76, 122.82*EXP(-0.0092*I840))</f>
        <v>99.527792</v>
      </c>
      <c r="BJ840" s="0" t="e">
        <f aca="false">IF(P840&lt;=1000, -6.942*LN(P840)+107.59, -36.304*LN(P840)+310.72)</f>
        <v>#VALUE!</v>
      </c>
      <c r="BK840" s="0" t="e">
        <f aca="false">BF840^0.04*BG840^0.22*BH840^0.51*BI840^0.06*BJ840^0.17</f>
        <v>#VALUE!</v>
      </c>
      <c r="BL840" s="0" t="e">
        <f aca="false">IF(BK840&gt;=90, "Very Good", IF(BK840&gt;=80, "Good", IF(BK840&gt;=70, "Slightly Good", IF(BK840&gt;=60, "Average", IF(BK840&gt;=50, "Slightly Poor", IF(BK840&gt;=40, "Poor", "Very Poor"))))))</f>
        <v>#VALUE!</v>
      </c>
      <c r="BM840" s="0" t="e">
        <f aca="false">IF(P840&lt;=1000, -6.942*LN(P840)+107.59, IF(AND(P840&gt;1000, P840&lt;=5213),-36.304*LN(P840)+310.72, IF(P840&gt;5213, 10)))</f>
        <v>#VALUE!</v>
      </c>
      <c r="BN840" s="0" t="e">
        <f aca="false">BF840^0.04*BG840^0.22*BH840^0.51*BI840^0.06*BM840^0.17</f>
        <v>#VALUE!</v>
      </c>
      <c r="BO840" s="0" t="e">
        <f aca="false">IF(BN840&gt;=90, "Very Good", IF(BN840&gt;=80, "Good", IF(BN840&gt;=70, "Slightly Good", IF(BN840&gt;=60, "Average", IF(BN840&gt;=50, "Slightly Poor", IF(BN840&gt;=40, "Poor", "Very Poor"))))))</f>
        <v>#VALUE!</v>
      </c>
      <c r="BP840" s="0" t="n">
        <f aca="false">IF(AJ840&lt;=1000, -6.942*LN(AJ840)+107.59, IF(AND(AJ840&gt;1000, AJ840&lt;=5213),-36.304*LN(AJ840)+310.72, IF(AJ840&gt;5213, 10)))</f>
        <v>84.710300476198</v>
      </c>
      <c r="BQ840" s="0" t="e">
        <f aca="false">BF840^0.04*BG840^0.22*BH840^0.51*BI840^0.06*BP840^0.17</f>
        <v>#VALUE!</v>
      </c>
      <c r="BR840" s="0" t="e">
        <f aca="false">IF(BQ840&gt;=90, "Very Good", IF(BQ840&gt;=80, "Good", IF(BQ840&gt;=70, "Slightly Good", IF(BQ840&gt;=60, "Average", IF(BQ840&gt;=50, "Slightly Poor", IF(BQ840&gt;=40, "Poor", "Very Poor"))))))</f>
        <v>#VALUE!</v>
      </c>
      <c r="BT840" s="0" t="n">
        <f aca="false">9.81*LN(AH840)+30.6</f>
        <v>49.2596748339538</v>
      </c>
      <c r="BU840" s="0" t="str">
        <f aca="false">IF(BT840&lt;30, "Clean water", IF(AND(BT840&gt;=30, BT840&lt;40), "Hypolimia", IF(AND(BT840&gt;=40,BT840&lt;50), "Mesotrophic", IF(AND(BT840&gt;=50, BT840&lt;70), "Eutrophic", IF(BT840&gt;70,"Hypertrophic")))))</f>
        <v>Mesotrophic</v>
      </c>
      <c r="BW840" s="0" t="e">
        <f aca="false">IF(G840/H840&gt;=1, "PLS CHECK", "")</f>
        <v>#DIV/0!</v>
      </c>
      <c r="BX840" s="0" t="str">
        <f aca="false">IF(AC840/J840&gt;=1, "PLS CHECK", "")</f>
        <v/>
      </c>
      <c r="BY840" s="0" t="str">
        <f aca="false">IF(AE840/J840&gt;=1, "PLS CHECK", "")</f>
        <v/>
      </c>
      <c r="BZ840" s="0" t="str">
        <f aca="false">IF(AD840/J840&gt;=1, "PLS CHECK", "")</f>
        <v/>
      </c>
      <c r="CA840" s="0" t="str">
        <f aca="false">IF(AF840/K840&gt;=1, "PLS CHECK", "")</f>
        <v/>
      </c>
      <c r="CB840" s="0" t="str">
        <f aca="false">IF(AG840/K840&gt;=1, "PLS CHECK", "")</f>
        <v/>
      </c>
    </row>
    <row r="841" customFormat="false" ht="12.5" hidden="false" customHeight="false" outlineLevel="0" collapsed="false">
      <c r="A841" s="0" t="n">
        <v>838</v>
      </c>
      <c r="B841" s="15" t="s">
        <v>72</v>
      </c>
      <c r="C841" s="16" t="s">
        <v>73</v>
      </c>
      <c r="D841" s="0" t="s">
        <v>170</v>
      </c>
      <c r="E841" s="0" t="n">
        <v>7.9</v>
      </c>
      <c r="F841" s="0" t="n">
        <v>12.2</v>
      </c>
      <c r="G841" s="0" t="n">
        <v>3.1</v>
      </c>
      <c r="H841" s="0" t="n">
        <v>6.7</v>
      </c>
      <c r="I841" s="37"/>
      <c r="J841" s="0" t="n">
        <v>4.934</v>
      </c>
      <c r="K841" s="0" t="n">
        <v>0.065</v>
      </c>
      <c r="L841" s="0" t="n">
        <v>2.9</v>
      </c>
      <c r="M841" s="0" t="n">
        <v>9.8</v>
      </c>
      <c r="N841" s="0" t="n">
        <v>0</v>
      </c>
      <c r="O841" s="0" t="n">
        <v>353</v>
      </c>
      <c r="P841" s="0" t="n">
        <v>24400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V841" s="0" t="n">
        <v>0</v>
      </c>
      <c r="AC841" s="0" t="n">
        <v>4.683</v>
      </c>
      <c r="AD841" s="0" t="n">
        <v>1.49</v>
      </c>
      <c r="AE841" s="0" t="n">
        <v>2.67</v>
      </c>
      <c r="AF841" s="0" t="n">
        <v>0.027</v>
      </c>
      <c r="AG841" s="0" t="n">
        <v>0.013</v>
      </c>
      <c r="AH841" s="37"/>
      <c r="AI841" s="0" t="n">
        <v>0</v>
      </c>
      <c r="AJ841" s="0" t="n">
        <v>131</v>
      </c>
      <c r="AP841" s="0" t="n">
        <v>0</v>
      </c>
      <c r="AQ841" s="0" t="n">
        <v>0</v>
      </c>
      <c r="AR841" s="0" t="n">
        <v>0</v>
      </c>
      <c r="AS841" s="0" t="n">
        <v>0</v>
      </c>
      <c r="AU841" s="0" t="n">
        <v>0</v>
      </c>
      <c r="AV841" s="0" t="n">
        <v>0</v>
      </c>
      <c r="AY841" s="0" t="n">
        <v>0</v>
      </c>
      <c r="AZ841" s="0" t="n">
        <v>0</v>
      </c>
      <c r="BB841" s="0" t="n">
        <v>0</v>
      </c>
      <c r="BE841" s="0" t="n">
        <v>0</v>
      </c>
      <c r="BF841" s="0" t="n">
        <f aca="false">IF(E841&lt;11,-3.6797*E841^2+48.115*E841-53.83,280.92*EXP(-0.2027*E841))</f>
        <v>96.6284230000001</v>
      </c>
      <c r="BG841" s="0" t="n">
        <f aca="false">32.208*LN(F841)+21.438</f>
        <v>102.004249133617</v>
      </c>
      <c r="BH841" s="0" t="n">
        <f aca="false">IF(G841&lt;=2, -10*G841+100, 88.958*EXP(-0.0755*G841))</f>
        <v>70.3944446082144</v>
      </c>
      <c r="BI841" s="0" t="n">
        <f aca="false">IF(I841&lt;=100, 0.0053*(I841)^2-1.0332*I841+100.76, 122.82*EXP(-0.0092*I841))</f>
        <v>100.76</v>
      </c>
      <c r="BJ841" s="0" t="n">
        <f aca="false">IF(P841&lt;=1000, -6.942*LN(P841)+107.59, -36.304*LN(P841)+310.72)</f>
        <v>-56.0352936831561</v>
      </c>
      <c r="BK841" s="0" t="e">
        <f aca="false">BF841^0.04*BG841^0.22*BH841^0.51*BI841^0.06*BJ841^0.17</f>
        <v>#NUM!</v>
      </c>
      <c r="BL841" s="0" t="e">
        <f aca="false">IF(BK841&gt;=90, "Very Good", IF(BK841&gt;=80, "Good", IF(BK841&gt;=70, "Slightly Good", IF(BK841&gt;=60, "Average", IF(BK841&gt;=50, "Slightly Poor", IF(BK841&gt;=40, "Poor", "Very Poor"))))))</f>
        <v>#NUM!</v>
      </c>
      <c r="BM841" s="0" t="n">
        <f aca="false">IF(P841&lt;=1000, -6.942*LN(P841)+107.59, IF(AND(P841&gt;1000, P841&lt;=5213),-36.304*LN(P841)+310.72, IF(P841&gt;5213, 10)))</f>
        <v>10</v>
      </c>
      <c r="BN841" s="0" t="n">
        <f aca="false">BF841^0.04*BG841^0.22*BH841^0.51*BI841^0.06*BM841^0.17</f>
        <v>56.7207651057519</v>
      </c>
      <c r="BO841" s="0" t="str">
        <f aca="false">IF(BN841&gt;=90, "Very Good", IF(BN841&gt;=80, "Good", IF(BN841&gt;=70, "Slightly Good", IF(BN841&gt;=60, "Average", IF(BN841&gt;=50, "Slightly Poor", IF(BN841&gt;=40, "Poor", "Very Poor"))))))</f>
        <v>Slightly Poor</v>
      </c>
      <c r="BP841" s="0" t="n">
        <f aca="false">IF(AJ841&lt;=1000, -6.942*LN(AJ841)+107.59, IF(AND(AJ841&gt;1000, AJ841&lt;=5213),-36.304*LN(AJ841)+310.72, IF(AJ841&gt;5213, 10)))</f>
        <v>73.7463801823376</v>
      </c>
      <c r="BQ841" s="0" t="n">
        <f aca="false">BF841^0.04*BG841^0.22*BH841^0.51*BI841^0.06*BP841^0.17</f>
        <v>79.6632464291845</v>
      </c>
      <c r="BR841" s="0" t="str">
        <f aca="false">IF(BQ841&gt;=90, "Very Good", IF(BQ841&gt;=80, "Good", IF(BQ841&gt;=70, "Slightly Good", IF(BQ841&gt;=60, "Average", IF(BQ841&gt;=50, "Slightly Poor", IF(BQ841&gt;=40, "Poor", "Very Poor"))))))</f>
        <v>Slightly Good</v>
      </c>
      <c r="BT841" s="0" t="e">
        <f aca="false">9.81*LN(AH841)+30.6</f>
        <v>#VALUE!</v>
      </c>
      <c r="BU841" s="0" t="e">
        <f aca="false">IF(BT841&lt;30, "Clean water", IF(AND(BT841&gt;=30, BT841&lt;40), "Hypolimia", IF(AND(BT841&gt;=40,BT841&lt;50), "Mesotrophic", IF(AND(BT841&gt;=50, BT841&lt;70), "Eutrophic", IF(BT841&gt;70,"Hypertrophic")))))</f>
        <v>#VALUE!</v>
      </c>
      <c r="BW841" s="0" t="str">
        <f aca="false">IF(G841/H841&gt;=1, "PLS CHECK", "")</f>
        <v/>
      </c>
      <c r="BX841" s="0" t="str">
        <f aca="false">IF(AC841/J841&gt;=1, "PLS CHECK", "")</f>
        <v/>
      </c>
      <c r="BY841" s="0" t="str">
        <f aca="false">IF(AE841/J841&gt;=1, "PLS CHECK", "")</f>
        <v/>
      </c>
      <c r="BZ841" s="0" t="str">
        <f aca="false">IF(AD841/J841&gt;=1, "PLS CHECK", "")</f>
        <v/>
      </c>
      <c r="CA841" s="0" t="str">
        <f aca="false">IF(AF841/K841&gt;=1, "PLS CHECK", "")</f>
        <v/>
      </c>
      <c r="CB841" s="0" t="str">
        <f aca="false">IF(AG841/K841&gt;=1, "PLS CHECK", "")</f>
        <v/>
      </c>
    </row>
    <row r="842" customFormat="false" ht="12.5" hidden="false" customHeight="false" outlineLevel="0" collapsed="false">
      <c r="A842" s="0" t="n">
        <v>839</v>
      </c>
      <c r="B842" s="15" t="s">
        <v>131</v>
      </c>
      <c r="C842" s="16" t="s">
        <v>132</v>
      </c>
      <c r="D842" s="0" t="s">
        <v>170</v>
      </c>
      <c r="E842" s="37"/>
      <c r="F842" s="0" t="n">
        <v>13.8</v>
      </c>
      <c r="G842" s="0" t="n">
        <v>4.1</v>
      </c>
      <c r="H842" s="0" t="n">
        <v>5.2</v>
      </c>
      <c r="I842" s="0" t="n">
        <v>14.3</v>
      </c>
      <c r="J842" s="0" t="n">
        <v>3.235</v>
      </c>
      <c r="K842" s="0" t="n">
        <v>0.072</v>
      </c>
      <c r="L842" s="0" t="n">
        <v>3.4</v>
      </c>
      <c r="M842" s="0" t="n">
        <v>14.1</v>
      </c>
      <c r="O842" s="0" t="n">
        <v>538</v>
      </c>
      <c r="BD842" s="0" t="n">
        <v>0.039</v>
      </c>
      <c r="BF842" s="0" t="n">
        <f aca="false">IF(E842&lt;11,-3.6797*E842^2+48.115*E842-53.83,280.92*EXP(-0.2027*E842))</f>
        <v>-53.83</v>
      </c>
      <c r="BG842" s="0" t="n">
        <f aca="false">32.208*LN(F842)+21.438</f>
        <v>105.973326016391</v>
      </c>
      <c r="BH842" s="0" t="n">
        <f aca="false">IF(G842&lt;=2, -10*G842+100, 88.958*EXP(-0.0755*G842))</f>
        <v>65.2753416273956</v>
      </c>
      <c r="BI842" s="0" t="n">
        <f aca="false">IF(I842&lt;=100, 0.0053*(I842)^2-1.0332*I842+100.76, 122.82*EXP(-0.0092*I842))</f>
        <v>87.069037</v>
      </c>
      <c r="BJ842" s="0" t="e">
        <f aca="false">IF(P842&lt;=1000, -6.942*LN(P842)+107.59, -36.304*LN(P842)+310.72)</f>
        <v>#VALUE!</v>
      </c>
      <c r="BK842" s="0" t="e">
        <f aca="false">BF842^0.04*BG842^0.22*BH842^0.51*BI842^0.06*BJ842^0.17</f>
        <v>#VALUE!</v>
      </c>
      <c r="BL842" s="0" t="e">
        <f aca="false">IF(BK842&gt;=90, "Very Good", IF(BK842&gt;=80, "Good", IF(BK842&gt;=70, "Slightly Good", IF(BK842&gt;=60, "Average", IF(BK842&gt;=50, "Slightly Poor", IF(BK842&gt;=40, "Poor", "Very Poor"))))))</f>
        <v>#VALUE!</v>
      </c>
      <c r="BM842" s="0" t="e">
        <f aca="false">IF(P842&lt;=1000, -6.942*LN(P842)+107.59, IF(AND(P842&gt;1000, P842&lt;=5213),-36.304*LN(P842)+310.72, IF(P842&gt;5213, 10)))</f>
        <v>#VALUE!</v>
      </c>
      <c r="BN842" s="0" t="e">
        <f aca="false">BF842^0.04*BG842^0.22*BH842^0.51*BI842^0.06*BM842^0.17</f>
        <v>#VALUE!</v>
      </c>
      <c r="BO842" s="0" t="e">
        <f aca="false">IF(BN842&gt;=90, "Very Good", IF(BN842&gt;=80, "Good", IF(BN842&gt;=70, "Slightly Good", IF(BN842&gt;=60, "Average", IF(BN842&gt;=50, "Slightly Poor", IF(BN842&gt;=40, "Poor", "Very Poor"))))))</f>
        <v>#VALUE!</v>
      </c>
      <c r="BP842" s="0" t="e">
        <f aca="false">IF(AJ842&lt;=1000, -6.942*LN(AJ842)+107.59, IF(AND(AJ842&gt;1000, AJ842&lt;=5213),-36.304*LN(AJ842)+310.72, IF(AJ842&gt;5213, 10)))</f>
        <v>#VALUE!</v>
      </c>
      <c r="BQ842" s="0" t="e">
        <f aca="false">BF842^0.04*BG842^0.22*BH842^0.51*BI842^0.06*BP842^0.17</f>
        <v>#VALUE!</v>
      </c>
      <c r="BR842" s="0" t="e">
        <f aca="false">IF(BQ842&gt;=90, "Very Good", IF(BQ842&gt;=80, "Good", IF(BQ842&gt;=70, "Slightly Good", IF(BQ842&gt;=60, "Average", IF(BQ842&gt;=50, "Slightly Poor", IF(BQ842&gt;=40, "Poor", "Very Poor"))))))</f>
        <v>#VALUE!</v>
      </c>
      <c r="BT842" s="0" t="e">
        <f aca="false">9.81*LN(AH842)+30.6</f>
        <v>#VALUE!</v>
      </c>
      <c r="BU842" s="0" t="e">
        <f aca="false">IF(BT842&lt;30, "Clean water", IF(AND(BT842&gt;=30, BT842&lt;40), "Hypolimia", IF(AND(BT842&gt;=40,BT842&lt;50), "Mesotrophic", IF(AND(BT842&gt;=50, BT842&lt;70), "Eutrophic", IF(BT842&gt;70,"Hypertrophic")))))</f>
        <v>#VALUE!</v>
      </c>
      <c r="BW842" s="0" t="str">
        <f aca="false">IF(G842/H842&gt;=1, "PLS CHECK", "")</f>
        <v/>
      </c>
      <c r="BX842" s="0" t="str">
        <f aca="false">IF(AC842/J842&gt;=1, "PLS CHECK", "")</f>
        <v/>
      </c>
      <c r="BY842" s="0" t="str">
        <f aca="false">IF(AE842/J842&gt;=1, "PLS CHECK", "")</f>
        <v/>
      </c>
      <c r="BZ842" s="0" t="str">
        <f aca="false">IF(AD842/J842&gt;=1, "PLS CHECK", "")</f>
        <v/>
      </c>
      <c r="CA842" s="0" t="str">
        <f aca="false">IF(AF842/K842&gt;=1, "PLS CHECK", "")</f>
        <v/>
      </c>
      <c r="CB842" s="0" t="str">
        <f aca="false">IF(AG842/K842&gt;=1, "PLS CHECK", "")</f>
        <v/>
      </c>
    </row>
    <row r="843" customFormat="false" ht="12.5" hidden="false" customHeight="false" outlineLevel="0" collapsed="false">
      <c r="A843" s="0" t="n">
        <v>840</v>
      </c>
      <c r="B843" s="15" t="s">
        <v>75</v>
      </c>
      <c r="C843" s="16" t="s">
        <v>76</v>
      </c>
      <c r="D843" s="0" t="s">
        <v>170</v>
      </c>
      <c r="E843" s="0" t="n">
        <v>7.8</v>
      </c>
      <c r="F843" s="0" t="n">
        <v>11.4</v>
      </c>
      <c r="G843" s="0" t="n">
        <v>1.9</v>
      </c>
      <c r="H843" s="0" t="n">
        <v>2.7</v>
      </c>
      <c r="I843" s="0" t="n">
        <v>3.4</v>
      </c>
      <c r="J843" s="0" t="n">
        <v>3.656</v>
      </c>
      <c r="K843" s="0" t="n">
        <v>0.056</v>
      </c>
      <c r="L843" s="0" t="n">
        <v>1.9</v>
      </c>
      <c r="M843" s="0" t="n">
        <v>7.6</v>
      </c>
      <c r="N843" s="0" t="n">
        <v>0</v>
      </c>
      <c r="O843" s="0" t="n">
        <v>392</v>
      </c>
      <c r="P843" s="0" t="n">
        <v>60000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0</v>
      </c>
      <c r="V843" s="0" t="n">
        <v>0</v>
      </c>
      <c r="AC843" s="0" t="n">
        <v>3.422</v>
      </c>
      <c r="AD843" s="0" t="n">
        <v>0.346</v>
      </c>
      <c r="AE843" s="0" t="n">
        <v>2.773</v>
      </c>
      <c r="AF843" s="0" t="n">
        <v>0.037</v>
      </c>
      <c r="AG843" s="0" t="n">
        <v>0.025</v>
      </c>
      <c r="AH843" s="0" t="n">
        <v>8</v>
      </c>
      <c r="AJ843" s="37"/>
      <c r="AP843" s="0" t="n">
        <v>0</v>
      </c>
      <c r="AY843" s="0" t="n">
        <v>0</v>
      </c>
      <c r="BF843" s="0" t="n">
        <f aca="false">IF(E843&lt;11,-3.6797*E843^2+48.115*E843-53.83,280.92*EXP(-0.2027*E843))</f>
        <v>97.5940520000001</v>
      </c>
      <c r="BG843" s="0" t="n">
        <f aca="false">32.208*LN(F843)+21.438</f>
        <v>99.8198189507377</v>
      </c>
      <c r="BH843" s="0" t="n">
        <f aca="false">IF(G843&lt;=2, -10*G843+100, 88.958*EXP(-0.0755*G843))</f>
        <v>81</v>
      </c>
      <c r="BI843" s="0" t="n">
        <f aca="false">IF(I843&lt;=100, 0.0053*(I843)^2-1.0332*I843+100.76, 122.82*EXP(-0.0092*I843))</f>
        <v>97.308388</v>
      </c>
      <c r="BJ843" s="0" t="n">
        <f aca="false">IF(P843&lt;=1000, -6.942*LN(P843)+107.59, -36.304*LN(P843)+310.72)</f>
        <v>-88.7002326350786</v>
      </c>
      <c r="BK843" s="0" t="e">
        <f aca="false">BF843^0.04*BG843^0.22*BH843^0.51*BI843^0.06*BJ843^0.17</f>
        <v>#NUM!</v>
      </c>
      <c r="BL843" s="0" t="e">
        <f aca="false">IF(BK843&gt;=90, "Very Good", IF(BK843&gt;=80, "Good", IF(BK843&gt;=70, "Slightly Good", IF(BK843&gt;=60, "Average", IF(BK843&gt;=50, "Slightly Poor", IF(BK843&gt;=40, "Poor", "Very Poor"))))))</f>
        <v>#NUM!</v>
      </c>
      <c r="BM843" s="0" t="n">
        <f aca="false">IF(P843&lt;=1000, -6.942*LN(P843)+107.59, IF(AND(P843&gt;1000, P843&lt;=5213),-36.304*LN(P843)+310.72, IF(P843&gt;5213, 10)))</f>
        <v>10</v>
      </c>
      <c r="BN843" s="0" t="n">
        <f aca="false">BF843^0.04*BG843^0.22*BH843^0.51*BI843^0.06*BM843^0.17</f>
        <v>60.5370148282173</v>
      </c>
      <c r="BO843" s="0" t="str">
        <f aca="false">IF(BN843&gt;=90, "Very Good", IF(BN843&gt;=80, "Good", IF(BN843&gt;=70, "Slightly Good", IF(BN843&gt;=60, "Average", IF(BN843&gt;=50, "Slightly Poor", IF(BN843&gt;=40, "Poor", "Very Poor"))))))</f>
        <v>Average</v>
      </c>
      <c r="BP843" s="0" t="e">
        <f aca="false">IF(AJ843&lt;=1000, -6.942*LN(AJ843)+107.59, IF(AND(AJ843&gt;1000, AJ843&lt;=5213),-36.304*LN(AJ843)+310.72, IF(AJ843&gt;5213, 10)))</f>
        <v>#VALUE!</v>
      </c>
      <c r="BQ843" s="0" t="e">
        <f aca="false">BF843^0.04*BG843^0.22*BH843^0.51*BI843^0.06*BP843^0.17</f>
        <v>#VALUE!</v>
      </c>
      <c r="BR843" s="0" t="e">
        <f aca="false">IF(BQ843&gt;=90, "Very Good", IF(BQ843&gt;=80, "Good", IF(BQ843&gt;=70, "Slightly Good", IF(BQ843&gt;=60, "Average", IF(BQ843&gt;=50, "Slightly Poor", IF(BQ843&gt;=40, "Poor", "Very Poor"))))))</f>
        <v>#VALUE!</v>
      </c>
      <c r="BT843" s="0" t="n">
        <f aca="false">9.81*LN(AH843)+30.6</f>
        <v>50.9993215238792</v>
      </c>
      <c r="BU843" s="0" t="str">
        <f aca="false">IF(BT843&lt;30, "Clean water", IF(AND(BT843&gt;=30, BT843&lt;40), "Hypolimia", IF(AND(BT843&gt;=40,BT843&lt;50), "Mesotrophic", IF(AND(BT843&gt;=50, BT843&lt;70), "Eutrophic", IF(BT843&gt;70,"Hypertrophic")))))</f>
        <v>Eutrophic</v>
      </c>
      <c r="BW843" s="0" t="str">
        <f aca="false">IF(G843/H843&gt;=1, "PLS CHECK", "")</f>
        <v/>
      </c>
      <c r="BX843" s="0" t="str">
        <f aca="false">IF(AC843/J843&gt;=1, "PLS CHECK", "")</f>
        <v/>
      </c>
      <c r="BY843" s="0" t="str">
        <f aca="false">IF(AE843/J843&gt;=1, "PLS CHECK", "")</f>
        <v/>
      </c>
      <c r="BZ843" s="0" t="str">
        <f aca="false">IF(AD843/J843&gt;=1, "PLS CHECK", "")</f>
        <v/>
      </c>
      <c r="CA843" s="0" t="str">
        <f aca="false">IF(AF843/K843&gt;=1, "PLS CHECK", "")</f>
        <v/>
      </c>
      <c r="CB843" s="0" t="str">
        <f aca="false">IF(AG843/K843&gt;=1, "PLS CHECK", "")</f>
        <v/>
      </c>
    </row>
    <row r="844" customFormat="false" ht="12.5" hidden="false" customHeight="false" outlineLevel="0" collapsed="false">
      <c r="A844" s="0" t="n">
        <v>841</v>
      </c>
      <c r="B844" s="15" t="s">
        <v>77</v>
      </c>
      <c r="C844" s="16" t="s">
        <v>78</v>
      </c>
      <c r="D844" s="0" t="s">
        <v>170</v>
      </c>
      <c r="E844" s="0" t="n">
        <v>8.1</v>
      </c>
      <c r="F844" s="0" t="n">
        <v>13.3</v>
      </c>
      <c r="G844" s="0" t="n">
        <v>2.2</v>
      </c>
      <c r="H844" s="0" t="n">
        <v>4.8</v>
      </c>
      <c r="I844" s="0" t="n">
        <v>5.9</v>
      </c>
      <c r="J844" s="0" t="n">
        <v>3.154</v>
      </c>
      <c r="K844" s="0" t="n">
        <v>0.035</v>
      </c>
      <c r="L844" s="0" t="n">
        <v>2.5</v>
      </c>
      <c r="M844" s="0" t="n">
        <v>8.3</v>
      </c>
      <c r="N844" s="0" t="n">
        <v>0</v>
      </c>
      <c r="O844" s="0" t="n">
        <v>214</v>
      </c>
      <c r="P844" s="0" t="n">
        <v>6900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</v>
      </c>
      <c r="V844" s="0" t="n">
        <v>0</v>
      </c>
      <c r="AC844" s="0" t="n">
        <v>2.969</v>
      </c>
      <c r="AD844" s="0" t="n">
        <v>0.223</v>
      </c>
      <c r="AE844" s="0" t="n">
        <v>2.054</v>
      </c>
      <c r="AF844" s="0" t="n">
        <v>0.015</v>
      </c>
      <c r="AG844" s="0" t="n">
        <v>0.001</v>
      </c>
      <c r="AH844" s="0" t="n">
        <v>7.4</v>
      </c>
      <c r="AJ844" s="0" t="n">
        <v>3600</v>
      </c>
      <c r="AP844" s="0" t="n">
        <v>0</v>
      </c>
      <c r="AY844" s="0" t="n">
        <v>0</v>
      </c>
      <c r="BD844" s="0" t="n">
        <v>155.393</v>
      </c>
      <c r="BF844" s="0" t="n">
        <f aca="false">IF(E844&lt;11,-3.6797*E844^2+48.115*E844-53.83,280.92*EXP(-0.2027*E844))</f>
        <v>94.476383</v>
      </c>
      <c r="BG844" s="0" t="n">
        <f aca="false">32.208*LN(F844)+21.438</f>
        <v>104.784704046614</v>
      </c>
      <c r="BH844" s="0" t="n">
        <f aca="false">IF(G844&lt;=2, -10*G844+100, 88.958*EXP(-0.0755*G844))</f>
        <v>75.3440041238757</v>
      </c>
      <c r="BI844" s="0" t="n">
        <f aca="false">IF(I844&lt;=100, 0.0053*(I844)^2-1.0332*I844+100.76, 122.82*EXP(-0.0092*I844))</f>
        <v>94.848613</v>
      </c>
      <c r="BJ844" s="0" t="n">
        <f aca="false">IF(P844&lt;=1000, -6.942*LN(P844)+107.59, -36.304*LN(P844)+310.72)</f>
        <v>-10.1811009750106</v>
      </c>
      <c r="BK844" s="0" t="e">
        <f aca="false">BF844^0.04*BG844^0.22*BH844^0.51*BI844^0.06*BJ844^0.17</f>
        <v>#NUM!</v>
      </c>
      <c r="BL844" s="0" t="e">
        <f aca="false">IF(BK844&gt;=90, "Very Good", IF(BK844&gt;=80, "Good", IF(BK844&gt;=70, "Slightly Good", IF(BK844&gt;=60, "Average", IF(BK844&gt;=50, "Slightly Poor", IF(BK844&gt;=40, "Poor", "Very Poor"))))))</f>
        <v>#NUM!</v>
      </c>
      <c r="BM844" s="0" t="n">
        <f aca="false">IF(P844&lt;=1000, -6.942*LN(P844)+107.59, IF(AND(P844&gt;1000, P844&lt;=5213),-36.304*LN(P844)+310.72, IF(P844&gt;5213, 10)))</f>
        <v>10</v>
      </c>
      <c r="BN844" s="0" t="n">
        <f aca="false">BF844^0.04*BG844^0.22*BH844^0.51*BI844^0.06*BM844^0.17</f>
        <v>58.8024147337991</v>
      </c>
      <c r="BO844" s="0" t="str">
        <f aca="false">IF(BN844&gt;=90, "Very Good", IF(BN844&gt;=80, "Good", IF(BN844&gt;=70, "Slightly Good", IF(BN844&gt;=60, "Average", IF(BN844&gt;=50, "Slightly Poor", IF(BN844&gt;=40, "Poor", "Very Poor"))))))</f>
        <v>Slightly Poor</v>
      </c>
      <c r="BP844" s="0" t="n">
        <f aca="false">IF(AJ844&lt;=1000, -6.942*LN(AJ844)+107.59, IF(AND(AJ844&gt;1000, AJ844&lt;=5213),-36.304*LN(AJ844)+310.72, IF(AJ844&gt;5213, 10)))</f>
        <v>13.4378300261777</v>
      </c>
      <c r="BQ844" s="0" t="n">
        <f aca="false">BF844^0.04*BG844^0.22*BH844^0.51*BI844^0.06*BP844^0.17</f>
        <v>61.8316897595663</v>
      </c>
      <c r="BR844" s="0" t="str">
        <f aca="false">IF(BQ844&gt;=90, "Very Good", IF(BQ844&gt;=80, "Good", IF(BQ844&gt;=70, "Slightly Good", IF(BQ844&gt;=60, "Average", IF(BQ844&gt;=50, "Slightly Poor", IF(BQ844&gt;=40, "Poor", "Very Poor"))))))</f>
        <v>Average</v>
      </c>
      <c r="BT844" s="0" t="n">
        <f aca="false">9.81*LN(AH844)+30.6</f>
        <v>50.2345188020613</v>
      </c>
      <c r="BU844" s="0" t="str">
        <f aca="false">IF(BT844&lt;30, "Clean water", IF(AND(BT844&gt;=30, BT844&lt;40), "Hypolimia", IF(AND(BT844&gt;=40,BT844&lt;50), "Mesotrophic", IF(AND(BT844&gt;=50, BT844&lt;70), "Eutrophic", IF(BT844&gt;70,"Hypertrophic")))))</f>
        <v>Eutrophic</v>
      </c>
      <c r="BW844" s="0" t="str">
        <f aca="false">IF(G844/H844&gt;=1, "PLS CHECK", "")</f>
        <v/>
      </c>
      <c r="BX844" s="0" t="str">
        <f aca="false">IF(AC844/J844&gt;=1, "PLS CHECK", "")</f>
        <v/>
      </c>
      <c r="BY844" s="0" t="str">
        <f aca="false">IF(AE844/J844&gt;=1, "PLS CHECK", "")</f>
        <v/>
      </c>
      <c r="BZ844" s="0" t="str">
        <f aca="false">IF(AD844/J844&gt;=1, "PLS CHECK", "")</f>
        <v/>
      </c>
      <c r="CA844" s="0" t="str">
        <f aca="false">IF(AF844/K844&gt;=1, "PLS CHECK", "")</f>
        <v/>
      </c>
      <c r="CB844" s="0" t="str">
        <f aca="false">IF(AG844/K844&gt;=1, "PLS CHECK", "")</f>
        <v/>
      </c>
    </row>
    <row r="845" customFormat="false" ht="12.5" hidden="false" customHeight="false" outlineLevel="0" collapsed="false">
      <c r="A845" s="0" t="n">
        <v>842</v>
      </c>
      <c r="B845" s="15" t="s">
        <v>79</v>
      </c>
      <c r="C845" s="16" t="s">
        <v>80</v>
      </c>
      <c r="D845" s="0" t="s">
        <v>170</v>
      </c>
      <c r="E845" s="0" t="n">
        <v>7.6</v>
      </c>
      <c r="F845" s="0" t="n">
        <v>12.5</v>
      </c>
      <c r="G845" s="0" t="n">
        <v>3.6</v>
      </c>
      <c r="H845" s="0" t="n">
        <v>5.6</v>
      </c>
      <c r="I845" s="0" t="n">
        <v>7</v>
      </c>
      <c r="J845" s="0" t="n">
        <v>6.144</v>
      </c>
      <c r="K845" s="0" t="n">
        <v>0.074</v>
      </c>
      <c r="L845" s="0" t="n">
        <v>3.3</v>
      </c>
      <c r="M845" s="0" t="n">
        <v>9.9</v>
      </c>
      <c r="N845" s="0" t="n">
        <v>0</v>
      </c>
      <c r="O845" s="0" t="n">
        <v>297</v>
      </c>
      <c r="P845" s="0" t="n">
        <v>6188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</v>
      </c>
      <c r="V845" s="0" t="n">
        <v>0</v>
      </c>
      <c r="AC845" s="0" t="n">
        <v>5.725</v>
      </c>
      <c r="AD845" s="0" t="n">
        <v>1.293</v>
      </c>
      <c r="AE845" s="0" t="n">
        <v>3.241</v>
      </c>
      <c r="AF845" s="0" t="n">
        <v>0.031</v>
      </c>
      <c r="AG845" s="0" t="n">
        <v>0.008</v>
      </c>
      <c r="AH845" s="37"/>
      <c r="AI845" s="0" t="n">
        <v>0</v>
      </c>
      <c r="AJ845" s="0" t="n">
        <v>775</v>
      </c>
      <c r="AP845" s="0" t="n">
        <v>0</v>
      </c>
      <c r="AQ845" s="0" t="n">
        <v>0</v>
      </c>
      <c r="AR845" s="0" t="n">
        <v>0</v>
      </c>
      <c r="AS845" s="0" t="n">
        <v>0</v>
      </c>
      <c r="AU845" s="0" t="n">
        <v>0</v>
      </c>
      <c r="AV845" s="0" t="n">
        <v>0</v>
      </c>
      <c r="AY845" s="0" t="n">
        <v>0</v>
      </c>
      <c r="AZ845" s="0" t="n">
        <v>0</v>
      </c>
      <c r="BB845" s="0" t="n">
        <v>0</v>
      </c>
      <c r="BD845" s="0" t="n">
        <v>156.894</v>
      </c>
      <c r="BE845" s="0" t="n">
        <v>0</v>
      </c>
      <c r="BF845" s="0" t="n">
        <f aca="false">IF(E845&lt;11,-3.6797*E845^2+48.115*E845-53.83,280.92*EXP(-0.2027*E845))</f>
        <v>99.304528</v>
      </c>
      <c r="BG845" s="0" t="n">
        <f aca="false">32.208*LN(F845)+21.438</f>
        <v>102.78666817588</v>
      </c>
      <c r="BH845" s="0" t="n">
        <f aca="false">IF(G845&lt;=2, -10*G845+100, 88.958*EXP(-0.0755*G845))</f>
        <v>67.7865873198524</v>
      </c>
      <c r="BI845" s="0" t="n">
        <f aca="false">IF(I845&lt;=100, 0.0053*(I845)^2-1.0332*I845+100.76, 122.82*EXP(-0.0092*I845))</f>
        <v>93.7873</v>
      </c>
      <c r="BJ845" s="0" t="n">
        <f aca="false">IF(P845&lt;=1000, -6.942*LN(P845)+107.59, -36.304*LN(P845)+310.72)</f>
        <v>-6.22725125330112</v>
      </c>
      <c r="BK845" s="0" t="e">
        <f aca="false">BF845^0.04*BG845^0.22*BH845^0.51*BI845^0.06*BJ845^0.17</f>
        <v>#NUM!</v>
      </c>
      <c r="BL845" s="0" t="e">
        <f aca="false">IF(BK845&gt;=90, "Very Good", IF(BK845&gt;=80, "Good", IF(BK845&gt;=70, "Slightly Good", IF(BK845&gt;=60, "Average", IF(BK845&gt;=50, "Slightly Poor", IF(BK845&gt;=40, "Poor", "Very Poor"))))))</f>
        <v>#NUM!</v>
      </c>
      <c r="BM845" s="0" t="n">
        <f aca="false">IF(P845&lt;=1000, -6.942*LN(P845)+107.59, IF(AND(P845&gt;1000, P845&lt;=5213),-36.304*LN(P845)+310.72, IF(P845&gt;5213, 10)))</f>
        <v>10</v>
      </c>
      <c r="BN845" s="0" t="n">
        <f aca="false">BF845^0.04*BG845^0.22*BH845^0.51*BI845^0.06*BM845^0.17</f>
        <v>55.5541900672168</v>
      </c>
      <c r="BO845" s="0" t="str">
        <f aca="false">IF(BN845&gt;=90, "Very Good", IF(BN845&gt;=80, "Good", IF(BN845&gt;=70, "Slightly Good", IF(BN845&gt;=60, "Average", IF(BN845&gt;=50, "Slightly Poor", IF(BN845&gt;=40, "Poor", "Very Poor"))))))</f>
        <v>Slightly Poor</v>
      </c>
      <c r="BP845" s="0" t="n">
        <f aca="false">IF(AJ845&lt;=1000, -6.942*LN(AJ845)+107.59, IF(AND(AJ845&gt;1000, AJ845&lt;=5213),-36.304*LN(AJ845)+310.72, IF(AJ845&gt;5213, 10)))</f>
        <v>61.4058248502291</v>
      </c>
      <c r="BQ845" s="0" t="n">
        <f aca="false">BF845^0.04*BG845^0.22*BH845^0.51*BI845^0.06*BP845^0.17</f>
        <v>75.6331950540738</v>
      </c>
      <c r="BR845" s="0" t="str">
        <f aca="false">IF(BQ845&gt;=90, "Very Good", IF(BQ845&gt;=80, "Good", IF(BQ845&gt;=70, "Slightly Good", IF(BQ845&gt;=60, "Average", IF(BQ845&gt;=50, "Slightly Poor", IF(BQ845&gt;=40, "Poor", "Very Poor"))))))</f>
        <v>Slightly Good</v>
      </c>
      <c r="BT845" s="0" t="e">
        <f aca="false">9.81*LN(AH845)+30.6</f>
        <v>#VALUE!</v>
      </c>
      <c r="BU845" s="0" t="e">
        <f aca="false">IF(BT845&lt;30, "Clean water", IF(AND(BT845&gt;=30, BT845&lt;40), "Hypolimia", IF(AND(BT845&gt;=40,BT845&lt;50), "Mesotrophic", IF(AND(BT845&gt;=50, BT845&lt;70), "Eutrophic", IF(BT845&gt;70,"Hypertrophic")))))</f>
        <v>#VALUE!</v>
      </c>
      <c r="BW845" s="0" t="str">
        <f aca="false">IF(G845/H845&gt;=1, "PLS CHECK", "")</f>
        <v/>
      </c>
      <c r="BX845" s="0" t="str">
        <f aca="false">IF(AC845/J845&gt;=1, "PLS CHECK", "")</f>
        <v/>
      </c>
      <c r="BY845" s="0" t="str">
        <f aca="false">IF(AE845/J845&gt;=1, "PLS CHECK", "")</f>
        <v/>
      </c>
      <c r="BZ845" s="0" t="str">
        <f aca="false">IF(AD845/J845&gt;=1, "PLS CHECK", "")</f>
        <v/>
      </c>
      <c r="CA845" s="0" t="str">
        <f aca="false">IF(AF845/K845&gt;=1, "PLS CHECK", "")</f>
        <v/>
      </c>
      <c r="CB845" s="0" t="str">
        <f aca="false">IF(AG845/K845&gt;=1, "PLS CHECK", "")</f>
        <v/>
      </c>
    </row>
    <row r="846" customFormat="false" ht="12.5" hidden="false" customHeight="false" outlineLevel="0" collapsed="false">
      <c r="A846" s="0" t="n">
        <v>843</v>
      </c>
      <c r="B846" s="15" t="s">
        <v>81</v>
      </c>
      <c r="C846" s="16" t="s">
        <v>82</v>
      </c>
      <c r="D846" s="0" t="s">
        <v>170</v>
      </c>
      <c r="E846" s="37"/>
      <c r="F846" s="0" t="n">
        <v>11.4</v>
      </c>
      <c r="G846" s="0" t="n">
        <v>2</v>
      </c>
      <c r="H846" s="0" t="n">
        <v>3.3</v>
      </c>
      <c r="I846" s="0" t="n">
        <v>2.8</v>
      </c>
      <c r="J846" s="0" t="n">
        <v>3.629</v>
      </c>
      <c r="K846" s="0" t="n">
        <v>0.034</v>
      </c>
      <c r="L846" s="0" t="n">
        <v>2.4</v>
      </c>
      <c r="M846" s="0" t="n">
        <v>7.5</v>
      </c>
      <c r="N846" s="0" t="n">
        <v>0</v>
      </c>
      <c r="O846" s="0" t="n">
        <v>300</v>
      </c>
      <c r="P846" s="0" t="n">
        <v>9600</v>
      </c>
      <c r="Q846" s="0" t="n">
        <v>0</v>
      </c>
      <c r="R846" s="0" t="n">
        <v>0</v>
      </c>
      <c r="S846" s="0" t="n">
        <v>0</v>
      </c>
      <c r="T846" s="0" t="n">
        <v>0</v>
      </c>
      <c r="U846" s="0" t="n">
        <v>0</v>
      </c>
      <c r="V846" s="0" t="n">
        <v>0</v>
      </c>
      <c r="AC846" s="0" t="n">
        <v>3.325</v>
      </c>
      <c r="AD846" s="0" t="n">
        <v>0.084</v>
      </c>
      <c r="AE846" s="0" t="n">
        <v>2.924</v>
      </c>
      <c r="AF846" s="0" t="n">
        <v>0.015</v>
      </c>
      <c r="AG846" s="0" t="n">
        <v>0.008</v>
      </c>
      <c r="AH846" s="0" t="n">
        <v>8.6</v>
      </c>
      <c r="AJ846" s="0" t="n">
        <v>510</v>
      </c>
      <c r="AP846" s="0" t="n">
        <v>0</v>
      </c>
      <c r="AY846" s="0" t="n">
        <v>0</v>
      </c>
      <c r="BF846" s="0" t="n">
        <f aca="false">IF(E846&lt;11,-3.6797*E846^2+48.115*E846-53.83,280.92*EXP(-0.2027*E846))</f>
        <v>-53.83</v>
      </c>
      <c r="BG846" s="0" t="n">
        <f aca="false">32.208*LN(F846)+21.438</f>
        <v>99.8198189507377</v>
      </c>
      <c r="BH846" s="0" t="n">
        <f aca="false">IF(G846&lt;=2, -10*G846+100, 88.958*EXP(-0.0755*G846))</f>
        <v>80</v>
      </c>
      <c r="BI846" s="0" t="n">
        <f aca="false">IF(I846&lt;=100, 0.0053*(I846)^2-1.0332*I846+100.76, 122.82*EXP(-0.0092*I846))</f>
        <v>97.908592</v>
      </c>
      <c r="BJ846" s="0" t="n">
        <f aca="false">IF(P846&lt;=1000, -6.942*LN(P846)+107.59, -36.304*LN(P846)+310.72)</f>
        <v>-22.17019517516</v>
      </c>
      <c r="BK846" s="0" t="e">
        <f aca="false">BF846^0.04*BG846^0.22*BH846^0.51*BI846^0.06*BJ846^0.17</f>
        <v>#NUM!</v>
      </c>
      <c r="BL846" s="0" t="e">
        <f aca="false">IF(BK846&gt;=90, "Very Good", IF(BK846&gt;=80, "Good", IF(BK846&gt;=70, "Slightly Good", IF(BK846&gt;=60, "Average", IF(BK846&gt;=50, "Slightly Poor", IF(BK846&gt;=40, "Poor", "Very Poor"))))))</f>
        <v>#NUM!</v>
      </c>
      <c r="BM846" s="0" t="n">
        <f aca="false">IF(P846&lt;=1000, -6.942*LN(P846)+107.59, IF(AND(P846&gt;1000, P846&lt;=5213),-36.304*LN(P846)+310.72, IF(P846&gt;5213, 10)))</f>
        <v>10</v>
      </c>
      <c r="BN846" s="0" t="n">
        <f aca="false">BF846^0.04*BG846^0.22*BH846^0.51*BI846^0.06*BM846^0.17</f>
        <v>-58.7616264449315</v>
      </c>
      <c r="BO846" s="0" t="str">
        <f aca="false">IF(BN846&gt;=90, "Very Good", IF(BN846&gt;=80, "Good", IF(BN846&gt;=70, "Slightly Good", IF(BN846&gt;=60, "Average", IF(BN846&gt;=50, "Slightly Poor", IF(BN846&gt;=40, "Poor", "Very Poor"))))))</f>
        <v>Very Poor</v>
      </c>
      <c r="BP846" s="0" t="n">
        <f aca="false">IF(AJ846&lt;=1000, -6.942*LN(AJ846)+107.59, IF(AND(AJ846&gt;1000, AJ846&lt;=5213),-36.304*LN(AJ846)+310.72, IF(AJ846&gt;5213, 10)))</f>
        <v>64.3107207420631</v>
      </c>
      <c r="BQ846" s="0" t="n">
        <f aca="false">BF846^0.04*BG846^0.22*BH846^0.51*BI846^0.06*BP846^0.17</f>
        <v>-80.6309881211574</v>
      </c>
      <c r="BR846" s="0" t="str">
        <f aca="false">IF(BQ846&gt;=90, "Very Good", IF(BQ846&gt;=80, "Good", IF(BQ846&gt;=70, "Slightly Good", IF(BQ846&gt;=60, "Average", IF(BQ846&gt;=50, "Slightly Poor", IF(BQ846&gt;=40, "Poor", "Very Poor"))))))</f>
        <v>Very Poor</v>
      </c>
      <c r="BT846" s="0" t="n">
        <f aca="false">9.81*LN(AH846)+30.6</f>
        <v>51.7087872139753</v>
      </c>
      <c r="BU846" s="0" t="str">
        <f aca="false">IF(BT846&lt;30, "Clean water", IF(AND(BT846&gt;=30, BT846&lt;40), "Hypolimia", IF(AND(BT846&gt;=40,BT846&lt;50), "Mesotrophic", IF(AND(BT846&gt;=50, BT846&lt;70), "Eutrophic", IF(BT846&gt;70,"Hypertrophic")))))</f>
        <v>Eutrophic</v>
      </c>
      <c r="BW846" s="0" t="str">
        <f aca="false">IF(G846/H846&gt;=1, "PLS CHECK", "")</f>
        <v/>
      </c>
      <c r="BX846" s="0" t="str">
        <f aca="false">IF(AC846/J846&gt;=1, "PLS CHECK", "")</f>
        <v/>
      </c>
      <c r="BY846" s="0" t="str">
        <f aca="false">IF(AE846/J846&gt;=1, "PLS CHECK", "")</f>
        <v/>
      </c>
      <c r="BZ846" s="0" t="str">
        <f aca="false">IF(AD846/J846&gt;=1, "PLS CHECK", "")</f>
        <v/>
      </c>
      <c r="CA846" s="0" t="str">
        <f aca="false">IF(AF846/K846&gt;=1, "PLS CHECK", "")</f>
        <v/>
      </c>
      <c r="CB846" s="0" t="str">
        <f aca="false">IF(AG846/K846&gt;=1, "PLS CHECK", "")</f>
        <v/>
      </c>
    </row>
    <row r="847" customFormat="false" ht="12.5" hidden="false" customHeight="false" outlineLevel="0" collapsed="false">
      <c r="A847" s="0" t="n">
        <v>844</v>
      </c>
      <c r="B847" s="15" t="s">
        <v>83</v>
      </c>
      <c r="C847" s="16" t="s">
        <v>84</v>
      </c>
      <c r="D847" s="0" t="s">
        <v>170</v>
      </c>
      <c r="E847" s="0" t="n">
        <v>7.8</v>
      </c>
      <c r="F847" s="0" t="n">
        <v>13.1</v>
      </c>
      <c r="G847" s="0" t="n">
        <v>1.8</v>
      </c>
      <c r="H847" s="0" t="n">
        <v>5.3</v>
      </c>
      <c r="I847" s="0" t="n">
        <v>4.4</v>
      </c>
      <c r="J847" s="0" t="n">
        <v>4.731</v>
      </c>
      <c r="K847" s="0" t="n">
        <v>0.04</v>
      </c>
      <c r="L847" s="0" t="n">
        <v>2.6</v>
      </c>
      <c r="M847" s="0" t="n">
        <v>11</v>
      </c>
      <c r="N847" s="0" t="n">
        <v>0</v>
      </c>
      <c r="O847" s="0" t="n">
        <v>315</v>
      </c>
      <c r="P847" s="0" t="n">
        <v>26000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V847" s="0" t="n">
        <v>0</v>
      </c>
      <c r="AC847" s="0" t="n">
        <v>4.53</v>
      </c>
      <c r="AD847" s="0" t="n">
        <v>1.428</v>
      </c>
      <c r="AE847" s="0" t="n">
        <v>2.518</v>
      </c>
      <c r="AF847" s="0" t="n">
        <v>0.016</v>
      </c>
      <c r="AG847" s="0" t="n">
        <v>0.007</v>
      </c>
      <c r="AH847" s="0" t="n">
        <v>18.8</v>
      </c>
      <c r="AJ847" s="0" t="n">
        <v>730</v>
      </c>
      <c r="AP847" s="0" t="n">
        <v>0</v>
      </c>
      <c r="AY847" s="0" t="n">
        <v>0</v>
      </c>
      <c r="BF847" s="0" t="n">
        <f aca="false">IF(E847&lt;11,-3.6797*E847^2+48.115*E847-53.83,280.92*EXP(-0.2027*E847))</f>
        <v>97.5940520000001</v>
      </c>
      <c r="BG847" s="0" t="n">
        <f aca="false">32.208*LN(F847)+21.438</f>
        <v>104.29669471051</v>
      </c>
      <c r="BH847" s="0" t="n">
        <f aca="false">IF(G847&lt;=2, -10*G847+100, 88.958*EXP(-0.0755*G847))</f>
        <v>82</v>
      </c>
      <c r="BI847" s="0" t="n">
        <f aca="false">IF(I847&lt;=100, 0.0053*(I847)^2-1.0332*I847+100.76, 122.82*EXP(-0.0092*I847))</f>
        <v>96.316528</v>
      </c>
      <c r="BJ847" s="0" t="n">
        <f aca="false">IF(P847&lt;=1000, -6.942*LN(P847)+107.59, -36.304*LN(P847)+310.72)</f>
        <v>-58.3410843644994</v>
      </c>
      <c r="BK847" s="0" t="e">
        <f aca="false">BF847^0.04*BG847^0.22*BH847^0.51*BI847^0.06*BJ847^0.17</f>
        <v>#NUM!</v>
      </c>
      <c r="BL847" s="0" t="e">
        <f aca="false">IF(BK847&gt;=90, "Very Good", IF(BK847&gt;=80, "Good", IF(BK847&gt;=70, "Slightly Good", IF(BK847&gt;=60, "Average", IF(BK847&gt;=50, "Slightly Poor", IF(BK847&gt;=40, "Poor", "Very Poor"))))))</f>
        <v>#NUM!</v>
      </c>
      <c r="BM847" s="0" t="n">
        <f aca="false">IF(P847&lt;=1000, -6.942*LN(P847)+107.59, IF(AND(P847&gt;1000, P847&lt;=5213),-36.304*LN(P847)+310.72, IF(P847&gt;5213, 10)))</f>
        <v>10</v>
      </c>
      <c r="BN847" s="0" t="n">
        <f aca="false">BF847^0.04*BG847^0.22*BH847^0.51*BI847^0.06*BM847^0.17</f>
        <v>61.4700502025647</v>
      </c>
      <c r="BO847" s="0" t="str">
        <f aca="false">IF(BN847&gt;=90, "Very Good", IF(BN847&gt;=80, "Good", IF(BN847&gt;=70, "Slightly Good", IF(BN847&gt;=60, "Average", IF(BN847&gt;=50, "Slightly Poor", IF(BN847&gt;=40, "Poor", "Very Poor"))))))</f>
        <v>Average</v>
      </c>
      <c r="BP847" s="0" t="n">
        <f aca="false">IF(AJ847&lt;=1000, -6.942*LN(AJ847)+107.59, IF(AND(AJ847&gt;1000, AJ847&lt;=5213),-36.304*LN(AJ847)+310.72, IF(AJ847&gt;5213, 10)))</f>
        <v>61.8210848439832</v>
      </c>
      <c r="BQ847" s="0" t="n">
        <f aca="false">BF847^0.04*BG847^0.22*BH847^0.51*BI847^0.06*BP847^0.17</f>
        <v>83.7831710272517</v>
      </c>
      <c r="BR847" s="0" t="str">
        <f aca="false">IF(BQ847&gt;=90, "Very Good", IF(BQ847&gt;=80, "Good", IF(BQ847&gt;=70, "Slightly Good", IF(BQ847&gt;=60, "Average", IF(BQ847&gt;=50, "Slightly Poor", IF(BQ847&gt;=40, "Poor", "Very Poor"))))))</f>
        <v>Good</v>
      </c>
      <c r="BT847" s="0" t="n">
        <f aca="false">9.81*LN(AH847)+30.6</f>
        <v>59.3811358930902</v>
      </c>
      <c r="BU847" s="0" t="str">
        <f aca="false">IF(BT847&lt;30, "Clean water", IF(AND(BT847&gt;=30, BT847&lt;40), "Hypolimia", IF(AND(BT847&gt;=40,BT847&lt;50), "Mesotrophic", IF(AND(BT847&gt;=50, BT847&lt;70), "Eutrophic", IF(BT847&gt;70,"Hypertrophic")))))</f>
        <v>Eutrophic</v>
      </c>
      <c r="BW847" s="0" t="str">
        <f aca="false">IF(G847/H847&gt;=1, "PLS CHECK", "")</f>
        <v/>
      </c>
      <c r="BX847" s="0" t="str">
        <f aca="false">IF(AC847/J847&gt;=1, "PLS CHECK", "")</f>
        <v/>
      </c>
      <c r="BY847" s="0" t="str">
        <f aca="false">IF(AE847/J847&gt;=1, "PLS CHECK", "")</f>
        <v/>
      </c>
      <c r="BZ847" s="0" t="str">
        <f aca="false">IF(AD847/J847&gt;=1, "PLS CHECK", "")</f>
        <v/>
      </c>
      <c r="CA847" s="0" t="str">
        <f aca="false">IF(AF847/K847&gt;=1, "PLS CHECK", "")</f>
        <v/>
      </c>
      <c r="CB847" s="0" t="str">
        <f aca="false">IF(AG847/K847&gt;=1, "PLS CHECK", "")</f>
        <v/>
      </c>
    </row>
    <row r="848" customFormat="false" ht="12.5" hidden="false" customHeight="false" outlineLevel="0" collapsed="false">
      <c r="A848" s="0" t="n">
        <v>845</v>
      </c>
      <c r="B848" s="15" t="s">
        <v>133</v>
      </c>
      <c r="C848" s="16" t="s">
        <v>134</v>
      </c>
      <c r="D848" s="0" t="s">
        <v>170</v>
      </c>
      <c r="E848" s="37"/>
      <c r="F848" s="0" t="n">
        <v>12</v>
      </c>
      <c r="G848" s="0" t="n">
        <v>2.7</v>
      </c>
      <c r="H848" s="37"/>
      <c r="I848" s="37"/>
      <c r="J848" s="0" t="n">
        <v>6.416</v>
      </c>
      <c r="K848" s="37"/>
      <c r="L848" s="0" t="n">
        <v>2.9</v>
      </c>
      <c r="M848" s="0" t="n">
        <v>13.3</v>
      </c>
      <c r="O848" s="37"/>
      <c r="BD848" s="0" t="n">
        <v>0.107</v>
      </c>
      <c r="BF848" s="0" t="n">
        <f aca="false">IF(E848&lt;11,-3.6797*E848^2+48.115*E848-53.83,280.92*EXP(-0.2027*E848))</f>
        <v>-53.83</v>
      </c>
      <c r="BG848" s="0" t="n">
        <f aca="false">32.208*LN(F848)+21.438</f>
        <v>101.471873376372</v>
      </c>
      <c r="BH848" s="0" t="n">
        <f aca="false">IF(G848&lt;=2, -10*G848+100, 88.958*EXP(-0.0755*G848))</f>
        <v>72.5527837174588</v>
      </c>
      <c r="BI848" s="0" t="n">
        <f aca="false">IF(I848&lt;=100, 0.0053*(I848)^2-1.0332*I848+100.76, 122.82*EXP(-0.0092*I848))</f>
        <v>100.76</v>
      </c>
      <c r="BJ848" s="0" t="e">
        <f aca="false">IF(P848&lt;=1000, -6.942*LN(P848)+107.59, -36.304*LN(P848)+310.72)</f>
        <v>#VALUE!</v>
      </c>
      <c r="BK848" s="0" t="e">
        <f aca="false">BF848^0.04*BG848^0.22*BH848^0.51*BI848^0.06*BJ848^0.17</f>
        <v>#VALUE!</v>
      </c>
      <c r="BL848" s="0" t="e">
        <f aca="false">IF(BK848&gt;=90, "Very Good", IF(BK848&gt;=80, "Good", IF(BK848&gt;=70, "Slightly Good", IF(BK848&gt;=60, "Average", IF(BK848&gt;=50, "Slightly Poor", IF(BK848&gt;=40, "Poor", "Very Poor"))))))</f>
        <v>#VALUE!</v>
      </c>
      <c r="BM848" s="0" t="e">
        <f aca="false">IF(P848&lt;=1000, -6.942*LN(P848)+107.59, IF(AND(P848&gt;1000, P848&lt;=5213),-36.304*LN(P848)+310.72, IF(P848&gt;5213, 10)))</f>
        <v>#VALUE!</v>
      </c>
      <c r="BN848" s="0" t="e">
        <f aca="false">BF848^0.04*BG848^0.22*BH848^0.51*BI848^0.06*BM848^0.17</f>
        <v>#VALUE!</v>
      </c>
      <c r="BO848" s="0" t="e">
        <f aca="false">IF(BN848&gt;=90, "Very Good", IF(BN848&gt;=80, "Good", IF(BN848&gt;=70, "Slightly Good", IF(BN848&gt;=60, "Average", IF(BN848&gt;=50, "Slightly Poor", IF(BN848&gt;=40, "Poor", "Very Poor"))))))</f>
        <v>#VALUE!</v>
      </c>
      <c r="BP848" s="0" t="e">
        <f aca="false">IF(AJ848&lt;=1000, -6.942*LN(AJ848)+107.59, IF(AND(AJ848&gt;1000, AJ848&lt;=5213),-36.304*LN(AJ848)+310.72, IF(AJ848&gt;5213, 10)))</f>
        <v>#VALUE!</v>
      </c>
      <c r="BQ848" s="0" t="e">
        <f aca="false">BF848^0.04*BG848^0.22*BH848^0.51*BI848^0.06*BP848^0.17</f>
        <v>#VALUE!</v>
      </c>
      <c r="BR848" s="0" t="e">
        <f aca="false">IF(BQ848&gt;=90, "Very Good", IF(BQ848&gt;=80, "Good", IF(BQ848&gt;=70, "Slightly Good", IF(BQ848&gt;=60, "Average", IF(BQ848&gt;=50, "Slightly Poor", IF(BQ848&gt;=40, "Poor", "Very Poor"))))))</f>
        <v>#VALUE!</v>
      </c>
      <c r="BT848" s="0" t="e">
        <f aca="false">9.81*LN(AH848)+30.6</f>
        <v>#VALUE!</v>
      </c>
      <c r="BU848" s="0" t="e">
        <f aca="false">IF(BT848&lt;30, "Clean water", IF(AND(BT848&gt;=30, BT848&lt;40), "Hypolimia", IF(AND(BT848&gt;=40,BT848&lt;50), "Mesotrophic", IF(AND(BT848&gt;=50, BT848&lt;70), "Eutrophic", IF(BT848&gt;70,"Hypertrophic")))))</f>
        <v>#VALUE!</v>
      </c>
      <c r="BW848" s="0" t="e">
        <f aca="false">IF(G848/H848&gt;=1, "PLS CHECK", "")</f>
        <v>#DIV/0!</v>
      </c>
      <c r="BX848" s="0" t="str">
        <f aca="false">IF(AC848/J848&gt;=1, "PLS CHECK", "")</f>
        <v/>
      </c>
      <c r="BY848" s="0" t="str">
        <f aca="false">IF(AE848/J848&gt;=1, "PLS CHECK", "")</f>
        <v/>
      </c>
      <c r="BZ848" s="0" t="str">
        <f aca="false">IF(AD848/J848&gt;=1, "PLS CHECK", "")</f>
        <v/>
      </c>
      <c r="CA848" s="0" t="e">
        <f aca="false">IF(AF848/K848&gt;=1, "PLS CHECK", "")</f>
        <v>#DIV/0!</v>
      </c>
      <c r="CB848" s="0" t="e">
        <f aca="false">IF(AG848/K848&gt;=1, "PLS CHECK", "")</f>
        <v>#DIV/0!</v>
      </c>
    </row>
    <row r="849" customFormat="false" ht="12.5" hidden="false" customHeight="false" outlineLevel="0" collapsed="false">
      <c r="A849" s="0" t="n">
        <v>846</v>
      </c>
      <c r="B849" s="15" t="s">
        <v>85</v>
      </c>
      <c r="C849" s="16" t="s">
        <v>86</v>
      </c>
      <c r="D849" s="0" t="s">
        <v>170</v>
      </c>
      <c r="E849" s="37"/>
      <c r="F849" s="0" t="n">
        <v>9.5</v>
      </c>
      <c r="G849" s="0" t="n">
        <v>4.4</v>
      </c>
      <c r="H849" s="0" t="n">
        <v>6.9</v>
      </c>
      <c r="I849" s="0" t="n">
        <v>8.8</v>
      </c>
      <c r="J849" s="0" t="n">
        <v>7.362</v>
      </c>
      <c r="K849" s="0" t="n">
        <v>0.156</v>
      </c>
      <c r="L849" s="37"/>
      <c r="M849" s="0" t="n">
        <v>10.4</v>
      </c>
      <c r="N849" s="0" t="n">
        <v>0</v>
      </c>
      <c r="O849" s="0" t="n">
        <v>635</v>
      </c>
      <c r="P849" s="0" t="n">
        <v>32000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V849" s="0" t="n">
        <v>0</v>
      </c>
      <c r="AC849" s="0" t="n">
        <v>6.546</v>
      </c>
      <c r="AD849" s="0" t="n">
        <v>1.457</v>
      </c>
      <c r="AE849" s="0" t="n">
        <v>4.228</v>
      </c>
      <c r="AF849" s="0" t="n">
        <v>0.066</v>
      </c>
      <c r="AG849" s="0" t="n">
        <v>0.048</v>
      </c>
      <c r="AH849" s="0" t="n">
        <v>6.7</v>
      </c>
      <c r="AJ849" s="0" t="n">
        <v>1800</v>
      </c>
      <c r="AP849" s="0" t="n">
        <v>0</v>
      </c>
      <c r="AY849" s="0" t="n">
        <v>0</v>
      </c>
      <c r="BF849" s="0" t="n">
        <f aca="false">IF(E849&lt;11,-3.6797*E849^2+48.115*E849-53.83,280.92*EXP(-0.2027*E849))</f>
        <v>-53.83</v>
      </c>
      <c r="BG849" s="0" t="n">
        <f aca="false">32.208*LN(F849)+21.438</f>
        <v>93.947606249518</v>
      </c>
      <c r="BH849" s="0" t="n">
        <f aca="false">IF(G849&lt;=2, -10*G849+100, 88.958*EXP(-0.0755*G849))</f>
        <v>63.8134732954719</v>
      </c>
      <c r="BI849" s="0" t="n">
        <f aca="false">IF(I849&lt;=100, 0.0053*(I849)^2-1.0332*I849+100.76, 122.82*EXP(-0.0092*I849))</f>
        <v>92.078272</v>
      </c>
      <c r="BJ849" s="0" t="n">
        <f aca="false">IF(P849&lt;=1000, -6.942*LN(P849)+107.59, -36.304*LN(P849)+310.72)</f>
        <v>-65.8792238634088</v>
      </c>
      <c r="BK849" s="0" t="e">
        <f aca="false">BF849^0.04*BG849^0.22*BH849^0.51*BI849^0.06*BJ849^0.17</f>
        <v>#NUM!</v>
      </c>
      <c r="BL849" s="0" t="e">
        <f aca="false">IF(BK849&gt;=90, "Very Good", IF(BK849&gt;=80, "Good", IF(BK849&gt;=70, "Slightly Good", IF(BK849&gt;=60, "Average", IF(BK849&gt;=50, "Slightly Poor", IF(BK849&gt;=40, "Poor", "Very Poor"))))))</f>
        <v>#NUM!</v>
      </c>
      <c r="BM849" s="0" t="n">
        <f aca="false">IF(P849&lt;=1000, -6.942*LN(P849)+107.59, IF(AND(P849&gt;1000, P849&lt;=5213),-36.304*LN(P849)+310.72, IF(P849&gt;5213, 10)))</f>
        <v>10</v>
      </c>
      <c r="BN849" s="0" t="n">
        <f aca="false">BF849^0.04*BG849^0.22*BH849^0.51*BI849^0.06*BM849^0.17</f>
        <v>-51.4790564884621</v>
      </c>
      <c r="BO849" s="0" t="str">
        <f aca="false">IF(BN849&gt;=90, "Very Good", IF(BN849&gt;=80, "Good", IF(BN849&gt;=70, "Slightly Good", IF(BN849&gt;=60, "Average", IF(BN849&gt;=50, "Slightly Poor", IF(BN849&gt;=40, "Poor", "Very Poor"))))))</f>
        <v>Very Poor</v>
      </c>
      <c r="BP849" s="0" t="n">
        <f aca="false">IF(AJ849&lt;=1000, -6.942*LN(AJ849)+107.59, IF(AND(AJ849&gt;1000, AJ849&lt;=5213),-36.304*LN(AJ849)+310.72, IF(AJ849&gt;5213, 10)))</f>
        <v>38.601845269226</v>
      </c>
      <c r="BQ849" s="0" t="n">
        <f aca="false">BF849^0.04*BG849^0.22*BH849^0.51*BI849^0.06*BP849^0.17</f>
        <v>-64.7670251475911</v>
      </c>
      <c r="BR849" s="0" t="str">
        <f aca="false">IF(BQ849&gt;=90, "Very Good", IF(BQ849&gt;=80, "Good", IF(BQ849&gt;=70, "Slightly Good", IF(BQ849&gt;=60, "Average", IF(BQ849&gt;=50, "Slightly Poor", IF(BQ849&gt;=40, "Poor", "Very Poor"))))))</f>
        <v>Very Poor</v>
      </c>
      <c r="BT849" s="0" t="n">
        <f aca="false">9.81*LN(AH849)+30.6</f>
        <v>49.2596748339538</v>
      </c>
      <c r="BU849" s="0" t="str">
        <f aca="false">IF(BT849&lt;30, "Clean water", IF(AND(BT849&gt;=30, BT849&lt;40), "Hypolimia", IF(AND(BT849&gt;=40,BT849&lt;50), "Mesotrophic", IF(AND(BT849&gt;=50, BT849&lt;70), "Eutrophic", IF(BT849&gt;70,"Hypertrophic")))))</f>
        <v>Mesotrophic</v>
      </c>
      <c r="BW849" s="0" t="str">
        <f aca="false">IF(G849/H849&gt;=1, "PLS CHECK", "")</f>
        <v/>
      </c>
      <c r="BX849" s="0" t="str">
        <f aca="false">IF(AC849/J849&gt;=1, "PLS CHECK", "")</f>
        <v/>
      </c>
      <c r="BY849" s="0" t="str">
        <f aca="false">IF(AE849/J849&gt;=1, "PLS CHECK", "")</f>
        <v/>
      </c>
      <c r="BZ849" s="0" t="str">
        <f aca="false">IF(AD849/J849&gt;=1, "PLS CHECK", "")</f>
        <v/>
      </c>
      <c r="CA849" s="0" t="str">
        <f aca="false">IF(AF849/K849&gt;=1, "PLS CHECK", "")</f>
        <v/>
      </c>
      <c r="CB849" s="0" t="str">
        <f aca="false">IF(AG849/K849&gt;=1, "PLS CHECK", "")</f>
        <v/>
      </c>
    </row>
    <row r="850" customFormat="false" ht="12.5" hidden="false" customHeight="false" outlineLevel="0" collapsed="false">
      <c r="A850" s="0" t="n">
        <v>847</v>
      </c>
      <c r="B850" s="15" t="s">
        <v>135</v>
      </c>
      <c r="C850" s="16" t="s">
        <v>136</v>
      </c>
      <c r="D850" s="0" t="s">
        <v>170</v>
      </c>
      <c r="E850" s="0" t="n">
        <v>8.1</v>
      </c>
      <c r="F850" s="0" t="n">
        <v>8.7</v>
      </c>
      <c r="G850" s="0" t="n">
        <v>4.5</v>
      </c>
      <c r="H850" s="37"/>
      <c r="I850" s="0" t="n">
        <v>19.8</v>
      </c>
      <c r="J850" s="0" t="n">
        <v>6.965</v>
      </c>
      <c r="K850" s="0" t="n">
        <v>0.157</v>
      </c>
      <c r="L850" s="37"/>
      <c r="M850" s="0" t="n">
        <v>14.2</v>
      </c>
      <c r="O850" s="0" t="n">
        <v>503</v>
      </c>
      <c r="BD850" s="0" t="n">
        <v>0.788</v>
      </c>
      <c r="BF850" s="0" t="n">
        <f aca="false">IF(E850&lt;11,-3.6797*E850^2+48.115*E850-53.83,280.92*EXP(-0.2027*E850))</f>
        <v>94.476383</v>
      </c>
      <c r="BG850" s="0" t="n">
        <f aca="false">32.208*LN(F850)+21.438</f>
        <v>91.1143080104746</v>
      </c>
      <c r="BH850" s="0" t="n">
        <f aca="false">IF(G850&lt;=2, -10*G850+100, 88.958*EXP(-0.0755*G850))</f>
        <v>63.3334957672512</v>
      </c>
      <c r="BI850" s="0" t="n">
        <f aca="false">IF(I850&lt;=100, 0.0053*(I850)^2-1.0332*I850+100.76, 122.82*EXP(-0.0092*I850))</f>
        <v>82.380452</v>
      </c>
      <c r="BJ850" s="0" t="e">
        <f aca="false">IF(P850&lt;=1000, -6.942*LN(P850)+107.59, -36.304*LN(P850)+310.72)</f>
        <v>#VALUE!</v>
      </c>
      <c r="BK850" s="0" t="e">
        <f aca="false">BF850^0.04*BG850^0.22*BH850^0.51*BI850^0.06*BJ850^0.17</f>
        <v>#VALUE!</v>
      </c>
      <c r="BL850" s="0" t="e">
        <f aca="false">IF(BK850&gt;=90, "Very Good", IF(BK850&gt;=80, "Good", IF(BK850&gt;=70, "Slightly Good", IF(BK850&gt;=60, "Average", IF(BK850&gt;=50, "Slightly Poor", IF(BK850&gt;=40, "Poor", "Very Poor"))))))</f>
        <v>#VALUE!</v>
      </c>
      <c r="BM850" s="0" t="e">
        <f aca="false">IF(P850&lt;=1000, -6.942*LN(P850)+107.59, IF(AND(P850&gt;1000, P850&lt;=5213),-36.304*LN(P850)+310.72, IF(P850&gt;5213, 10)))</f>
        <v>#VALUE!</v>
      </c>
      <c r="BN850" s="0" t="e">
        <f aca="false">BF850^0.04*BG850^0.22*BH850^0.51*BI850^0.06*BM850^0.17</f>
        <v>#VALUE!</v>
      </c>
      <c r="BO850" s="0" t="e">
        <f aca="false">IF(BN850&gt;=90, "Very Good", IF(BN850&gt;=80, "Good", IF(BN850&gt;=70, "Slightly Good", IF(BN850&gt;=60, "Average", IF(BN850&gt;=50, "Slightly Poor", IF(BN850&gt;=40, "Poor", "Very Poor"))))))</f>
        <v>#VALUE!</v>
      </c>
      <c r="BP850" s="0" t="e">
        <f aca="false">IF(AJ850&lt;=1000, -6.942*LN(AJ850)+107.59, IF(AND(AJ850&gt;1000, AJ850&lt;=5213),-36.304*LN(AJ850)+310.72, IF(AJ850&gt;5213, 10)))</f>
        <v>#VALUE!</v>
      </c>
      <c r="BQ850" s="0" t="e">
        <f aca="false">BF850^0.04*BG850^0.22*BH850^0.51*BI850^0.06*BP850^0.17</f>
        <v>#VALUE!</v>
      </c>
      <c r="BR850" s="0" t="e">
        <f aca="false">IF(BQ850&gt;=90, "Very Good", IF(BQ850&gt;=80, "Good", IF(BQ850&gt;=70, "Slightly Good", IF(BQ850&gt;=60, "Average", IF(BQ850&gt;=50, "Slightly Poor", IF(BQ850&gt;=40, "Poor", "Very Poor"))))))</f>
        <v>#VALUE!</v>
      </c>
      <c r="BT850" s="0" t="e">
        <f aca="false">9.81*LN(AH850)+30.6</f>
        <v>#VALUE!</v>
      </c>
      <c r="BU850" s="0" t="e">
        <f aca="false">IF(BT850&lt;30, "Clean water", IF(AND(BT850&gt;=30, BT850&lt;40), "Hypolimia", IF(AND(BT850&gt;=40,BT850&lt;50), "Mesotrophic", IF(AND(BT850&gt;=50, BT850&lt;70), "Eutrophic", IF(BT850&gt;70,"Hypertrophic")))))</f>
        <v>#VALUE!</v>
      </c>
      <c r="BW850" s="0" t="e">
        <f aca="false">IF(G850/H850&gt;=1, "PLS CHECK", "")</f>
        <v>#DIV/0!</v>
      </c>
      <c r="BX850" s="0" t="str">
        <f aca="false">IF(AC850/J850&gt;=1, "PLS CHECK", "")</f>
        <v/>
      </c>
      <c r="BY850" s="0" t="str">
        <f aca="false">IF(AE850/J850&gt;=1, "PLS CHECK", "")</f>
        <v/>
      </c>
      <c r="BZ850" s="0" t="str">
        <f aca="false">IF(AD850/J850&gt;=1, "PLS CHECK", "")</f>
        <v/>
      </c>
      <c r="CA850" s="0" t="str">
        <f aca="false">IF(AF850/K850&gt;=1, "PLS CHECK", "")</f>
        <v/>
      </c>
      <c r="CB850" s="0" t="str">
        <f aca="false">IF(AG850/K850&gt;=1, "PLS CHECK", "")</f>
        <v/>
      </c>
    </row>
    <row r="851" customFormat="false" ht="12.5" hidden="false" customHeight="false" outlineLevel="0" collapsed="false">
      <c r="A851" s="0" t="n">
        <v>848</v>
      </c>
      <c r="B851" s="15" t="s">
        <v>87</v>
      </c>
      <c r="C851" s="16" t="s">
        <v>88</v>
      </c>
      <c r="D851" s="0" t="s">
        <v>170</v>
      </c>
      <c r="E851" s="37"/>
      <c r="F851" s="0" t="n">
        <v>11.9</v>
      </c>
      <c r="G851" s="0" t="n">
        <v>2.4</v>
      </c>
      <c r="H851" s="0" t="n">
        <v>6.7</v>
      </c>
      <c r="I851" s="0" t="n">
        <v>4.6</v>
      </c>
      <c r="J851" s="0" t="n">
        <v>9.506</v>
      </c>
      <c r="K851" s="0" t="n">
        <v>0.07</v>
      </c>
      <c r="L851" s="0" t="n">
        <v>3.4</v>
      </c>
      <c r="M851" s="0" t="n">
        <v>12.1</v>
      </c>
      <c r="N851" s="0" t="n">
        <v>0</v>
      </c>
      <c r="O851" s="0" t="n">
        <v>426</v>
      </c>
      <c r="P851" s="37"/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</v>
      </c>
      <c r="V851" s="0" t="n">
        <v>0</v>
      </c>
      <c r="AC851" s="0" t="n">
        <v>8.985</v>
      </c>
      <c r="AD851" s="37"/>
      <c r="AE851" s="0" t="n">
        <v>4.139</v>
      </c>
      <c r="AF851" s="0" t="n">
        <v>0.032</v>
      </c>
      <c r="AG851" s="0" t="n">
        <v>0.017</v>
      </c>
      <c r="AH851" s="0" t="n">
        <v>14.8</v>
      </c>
      <c r="AJ851" s="0" t="n">
        <v>3000</v>
      </c>
      <c r="AP851" s="0" t="n">
        <v>0</v>
      </c>
      <c r="AY851" s="0" t="n">
        <v>0</v>
      </c>
      <c r="BF851" s="0" t="n">
        <f aca="false">IF(E851&lt;11,-3.6797*E851^2+48.115*E851-53.83,280.92*EXP(-0.2027*E851))</f>
        <v>-53.83</v>
      </c>
      <c r="BG851" s="0" t="n">
        <f aca="false">32.208*LN(F851)+21.438</f>
        <v>101.202348790984</v>
      </c>
      <c r="BH851" s="0" t="n">
        <f aca="false">IF(G851&lt;=2, -10*G851+100, 88.958*EXP(-0.0755*G851))</f>
        <v>74.2148561832273</v>
      </c>
      <c r="BI851" s="0" t="n">
        <f aca="false">IF(I851&lt;=100, 0.0053*(I851)^2-1.0332*I851+100.76, 122.82*EXP(-0.0092*I851))</f>
        <v>96.119428</v>
      </c>
      <c r="BJ851" s="0" t="e">
        <f aca="false">IF(P851&lt;=1000, -6.942*LN(P851)+107.59, -36.304*LN(P851)+310.72)</f>
        <v>#VALUE!</v>
      </c>
      <c r="BK851" s="0" t="e">
        <f aca="false">BF851^0.04*BG851^0.22*BH851^0.51*BI851^0.06*BJ851^0.17</f>
        <v>#VALUE!</v>
      </c>
      <c r="BL851" s="0" t="e">
        <f aca="false">IF(BK851&gt;=90, "Very Good", IF(BK851&gt;=80, "Good", IF(BK851&gt;=70, "Slightly Good", IF(BK851&gt;=60, "Average", IF(BK851&gt;=50, "Slightly Poor", IF(BK851&gt;=40, "Poor", "Very Poor"))))))</f>
        <v>#VALUE!</v>
      </c>
      <c r="BM851" s="0" t="e">
        <f aca="false">IF(P851&lt;=1000, -6.942*LN(P851)+107.59, IF(AND(P851&gt;1000, P851&lt;=5213),-36.304*LN(P851)+310.72, IF(P851&gt;5213, 10)))</f>
        <v>#VALUE!</v>
      </c>
      <c r="BN851" s="0" t="e">
        <f aca="false">BF851^0.04*BG851^0.22*BH851^0.51*BI851^0.06*BM851^0.17</f>
        <v>#VALUE!</v>
      </c>
      <c r="BO851" s="0" t="e">
        <f aca="false">IF(BN851&gt;=90, "Very Good", IF(BN851&gt;=80, "Good", IF(BN851&gt;=70, "Slightly Good", IF(BN851&gt;=60, "Average", IF(BN851&gt;=50, "Slightly Poor", IF(BN851&gt;=40, "Poor", "Very Poor"))))))</f>
        <v>#VALUE!</v>
      </c>
      <c r="BP851" s="0" t="n">
        <f aca="false">IF(AJ851&lt;=1000, -6.942*LN(AJ851)+107.59, IF(AND(AJ851&gt;1000, AJ851&lt;=5213),-36.304*LN(AJ851)+310.72, IF(AJ851&gt;5213, 10)))</f>
        <v>20.0568318240255</v>
      </c>
      <c r="BQ851" s="0" t="n">
        <f aca="false">BF851^0.04*BG851^0.22*BH851^0.51*BI851^0.06*BP851^0.17</f>
        <v>-63.7802924571967</v>
      </c>
      <c r="BR851" s="0" t="str">
        <f aca="false">IF(BQ851&gt;=90, "Very Good", IF(BQ851&gt;=80, "Good", IF(BQ851&gt;=70, "Slightly Good", IF(BQ851&gt;=60, "Average", IF(BQ851&gt;=50, "Slightly Poor", IF(BQ851&gt;=40, "Poor", "Very Poor"))))))</f>
        <v>Very Poor</v>
      </c>
      <c r="BT851" s="0" t="n">
        <f aca="false">9.81*LN(AH851)+30.6</f>
        <v>57.0342926433544</v>
      </c>
      <c r="BU851" s="0" t="str">
        <f aca="false">IF(BT851&lt;30, "Clean water", IF(AND(BT851&gt;=30, BT851&lt;40), "Hypolimia", IF(AND(BT851&gt;=40,BT851&lt;50), "Mesotrophic", IF(AND(BT851&gt;=50, BT851&lt;70), "Eutrophic", IF(BT851&gt;70,"Hypertrophic")))))</f>
        <v>Eutrophic</v>
      </c>
      <c r="BW851" s="0" t="str">
        <f aca="false">IF(G851/H851&gt;=1, "PLS CHECK", "")</f>
        <v/>
      </c>
      <c r="BX851" s="0" t="str">
        <f aca="false">IF(AC851/J851&gt;=1, "PLS CHECK", "")</f>
        <v/>
      </c>
      <c r="BY851" s="0" t="str">
        <f aca="false">IF(AE851/J851&gt;=1, "PLS CHECK", "")</f>
        <v/>
      </c>
      <c r="BZ851" s="0" t="str">
        <f aca="false">IF(AD851/J851&gt;=1, "PLS CHECK", "")</f>
        <v/>
      </c>
      <c r="CA851" s="0" t="str">
        <f aca="false">IF(AF851/K851&gt;=1, "PLS CHECK", "")</f>
        <v/>
      </c>
      <c r="CB851" s="0" t="str">
        <f aca="false">IF(AG851/K851&gt;=1, "PLS CHECK", "")</f>
        <v/>
      </c>
    </row>
    <row r="852" customFormat="false" ht="12.5" hidden="false" customHeight="false" outlineLevel="0" collapsed="false">
      <c r="A852" s="0" t="n">
        <v>849</v>
      </c>
      <c r="B852" s="15" t="s">
        <v>89</v>
      </c>
      <c r="C852" s="16" t="s">
        <v>90</v>
      </c>
      <c r="D852" s="0" t="s">
        <v>170</v>
      </c>
      <c r="E852" s="0" t="n">
        <v>8</v>
      </c>
      <c r="F852" s="0" t="n">
        <v>9.9</v>
      </c>
      <c r="G852" s="0" t="n">
        <v>3.8</v>
      </c>
      <c r="H852" s="0" t="n">
        <v>4.1</v>
      </c>
      <c r="I852" s="0" t="n">
        <v>11.8</v>
      </c>
      <c r="J852" s="0" t="n">
        <v>3.001</v>
      </c>
      <c r="K852" s="0" t="n">
        <v>0.094</v>
      </c>
      <c r="L852" s="0" t="n">
        <v>2.7</v>
      </c>
      <c r="M852" s="0" t="n">
        <v>9.3</v>
      </c>
      <c r="N852" s="0" t="n">
        <v>0</v>
      </c>
      <c r="O852" s="0" t="n">
        <v>308</v>
      </c>
      <c r="P852" s="0" t="n">
        <v>40000</v>
      </c>
      <c r="Q852" s="0" t="n">
        <v>0</v>
      </c>
      <c r="R852" s="0" t="n">
        <v>0</v>
      </c>
      <c r="S852" s="0" t="n">
        <v>0</v>
      </c>
      <c r="T852" s="0" t="n">
        <v>0</v>
      </c>
      <c r="U852" s="0" t="n">
        <v>0</v>
      </c>
      <c r="V852" s="0" t="n">
        <v>0</v>
      </c>
      <c r="AC852" s="0" t="n">
        <v>2.729</v>
      </c>
      <c r="AD852" s="0" t="n">
        <v>0.252</v>
      </c>
      <c r="AE852" s="0" t="n">
        <v>1.931</v>
      </c>
      <c r="AF852" s="0" t="n">
        <v>0.033</v>
      </c>
      <c r="AG852" s="0" t="n">
        <v>0.02</v>
      </c>
      <c r="AH852" s="37"/>
      <c r="AJ852" s="0" t="n">
        <v>1000</v>
      </c>
      <c r="AP852" s="0" t="n">
        <v>0</v>
      </c>
      <c r="AY852" s="0" t="n">
        <v>0</v>
      </c>
      <c r="BF852" s="0" t="n">
        <f aca="false">IF(E852&lt;11,-3.6797*E852^2+48.115*E852-53.83,280.92*EXP(-0.2027*E852))</f>
        <v>95.5892</v>
      </c>
      <c r="BG852" s="0" t="n">
        <f aca="false">32.208*LN(F852)+21.438</f>
        <v>95.2759594579826</v>
      </c>
      <c r="BH852" s="0" t="n">
        <f aca="false">IF(G852&lt;=2, -10*G852+100, 88.958*EXP(-0.0755*G852))</f>
        <v>66.7706991099565</v>
      </c>
      <c r="BI852" s="0" t="n">
        <f aca="false">IF(I852&lt;=100, 0.0053*(I852)^2-1.0332*I852+100.76, 122.82*EXP(-0.0092*I852))</f>
        <v>89.306212</v>
      </c>
      <c r="BJ852" s="0" t="n">
        <f aca="false">IF(P852&lt;=1000, -6.942*LN(P852)+107.59, -36.304*LN(P852)+310.72)</f>
        <v>-73.9802273503198</v>
      </c>
      <c r="BK852" s="0" t="e">
        <f aca="false">BF852^0.04*BG852^0.22*BH852^0.51*BI852^0.06*BJ852^0.17</f>
        <v>#NUM!</v>
      </c>
      <c r="BL852" s="0" t="e">
        <f aca="false">IF(BK852&gt;=90, "Very Good", IF(BK852&gt;=80, "Good", IF(BK852&gt;=70, "Slightly Good", IF(BK852&gt;=60, "Average", IF(BK852&gt;=50, "Slightly Poor", IF(BK852&gt;=40, "Poor", "Very Poor"))))))</f>
        <v>#NUM!</v>
      </c>
      <c r="BM852" s="0" t="n">
        <f aca="false">IF(P852&lt;=1000, -6.942*LN(P852)+107.59, IF(AND(P852&gt;1000, P852&lt;=5213),-36.304*LN(P852)+310.72, IF(P852&gt;5213, 10)))</f>
        <v>10</v>
      </c>
      <c r="BN852" s="0" t="n">
        <f aca="false">BF852^0.04*BG852^0.22*BH852^0.51*BI852^0.06*BM852^0.17</f>
        <v>53.9739754247567</v>
      </c>
      <c r="BO852" s="0" t="str">
        <f aca="false">IF(BN852&gt;=90, "Very Good", IF(BN852&gt;=80, "Good", IF(BN852&gt;=70, "Slightly Good", IF(BN852&gt;=60, "Average", IF(BN852&gt;=50, "Slightly Poor", IF(BN852&gt;=40, "Poor", "Very Poor"))))))</f>
        <v>Slightly Poor</v>
      </c>
      <c r="BP852" s="0" t="n">
        <f aca="false">IF(AJ852&lt;=1000, -6.942*LN(AJ852)+107.59, IF(AND(AJ852&gt;1000, AJ852&lt;=5213),-36.304*LN(AJ852)+310.72, IF(AJ852&gt;5213, 10)))</f>
        <v>59.636362853306</v>
      </c>
      <c r="BQ852" s="0" t="n">
        <f aca="false">BF852^0.04*BG852^0.22*BH852^0.51*BI852^0.06*BP852^0.17</f>
        <v>73.117494686634</v>
      </c>
      <c r="BR852" s="0" t="str">
        <f aca="false">IF(BQ852&gt;=90, "Very Good", IF(BQ852&gt;=80, "Good", IF(BQ852&gt;=70, "Slightly Good", IF(BQ852&gt;=60, "Average", IF(BQ852&gt;=50, "Slightly Poor", IF(BQ852&gt;=40, "Poor", "Very Poor"))))))</f>
        <v>Slightly Good</v>
      </c>
      <c r="BT852" s="0" t="e">
        <f aca="false">9.81*LN(AH852)+30.6</f>
        <v>#VALUE!</v>
      </c>
      <c r="BU852" s="0" t="e">
        <f aca="false">IF(BT852&lt;30, "Clean water", IF(AND(BT852&gt;=30, BT852&lt;40), "Hypolimia", IF(AND(BT852&gt;=40,BT852&lt;50), "Mesotrophic", IF(AND(BT852&gt;=50, BT852&lt;70), "Eutrophic", IF(BT852&gt;70,"Hypertrophic")))))</f>
        <v>#VALUE!</v>
      </c>
      <c r="BW852" s="0" t="str">
        <f aca="false">IF(G852/H852&gt;=1, "PLS CHECK", "")</f>
        <v/>
      </c>
      <c r="BX852" s="0" t="str">
        <f aca="false">IF(AC852/J852&gt;=1, "PLS CHECK", "")</f>
        <v/>
      </c>
      <c r="BY852" s="0" t="str">
        <f aca="false">IF(AE852/J852&gt;=1, "PLS CHECK", "")</f>
        <v/>
      </c>
      <c r="BZ852" s="0" t="str">
        <f aca="false">IF(AD852/J852&gt;=1, "PLS CHECK", "")</f>
        <v/>
      </c>
      <c r="CA852" s="0" t="str">
        <f aca="false">IF(AF852/K852&gt;=1, "PLS CHECK", "")</f>
        <v/>
      </c>
      <c r="CB852" s="0" t="str">
        <f aca="false">IF(AG852/K852&gt;=1, "PLS CHECK", "")</f>
        <v/>
      </c>
    </row>
    <row r="853" customFormat="false" ht="12.5" hidden="false" customHeight="false" outlineLevel="0" collapsed="false">
      <c r="A853" s="0" t="n">
        <v>850</v>
      </c>
      <c r="B853" s="15" t="s">
        <v>91</v>
      </c>
      <c r="C853" s="16" t="s">
        <v>92</v>
      </c>
      <c r="D853" s="0" t="s">
        <v>170</v>
      </c>
      <c r="E853" s="0" t="n">
        <v>7.4</v>
      </c>
      <c r="F853" s="0" t="n">
        <v>11.4</v>
      </c>
      <c r="G853" s="0" t="n">
        <v>2.3</v>
      </c>
      <c r="H853" s="0" t="n">
        <v>3</v>
      </c>
      <c r="I853" s="0" t="n">
        <v>2.6</v>
      </c>
      <c r="J853" s="0" t="n">
        <v>4.249</v>
      </c>
      <c r="K853" s="0" t="n">
        <v>0.036</v>
      </c>
      <c r="L853" s="0" t="n">
        <v>1.9</v>
      </c>
      <c r="M853" s="0" t="n">
        <v>12.7</v>
      </c>
      <c r="N853" s="0" t="n">
        <v>0</v>
      </c>
      <c r="O853" s="0" t="n">
        <v>441</v>
      </c>
      <c r="P853" s="0" t="n">
        <v>4000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</v>
      </c>
      <c r="V853" s="0" t="n">
        <v>0</v>
      </c>
      <c r="AC853" s="0" t="n">
        <v>4.074</v>
      </c>
      <c r="AD853" s="0" t="n">
        <v>0.166</v>
      </c>
      <c r="AE853" s="0" t="n">
        <v>3.361</v>
      </c>
      <c r="AF853" s="0" t="n">
        <v>0.026</v>
      </c>
      <c r="AG853" s="0" t="n">
        <v>0.009</v>
      </c>
      <c r="AH853" s="0" t="n">
        <v>3.7</v>
      </c>
      <c r="AJ853" s="0" t="n">
        <v>150</v>
      </c>
      <c r="AP853" s="0" t="n">
        <v>0</v>
      </c>
      <c r="AY853" s="0" t="n">
        <v>0</v>
      </c>
      <c r="BF853" s="0" t="n">
        <f aca="false">IF(E853&lt;11,-3.6797*E853^2+48.115*E853-53.83,280.92*EXP(-0.2027*E853))</f>
        <v>100.720628</v>
      </c>
      <c r="BG853" s="0" t="n">
        <f aca="false">32.208*LN(F853)+21.438</f>
        <v>99.8198189507377</v>
      </c>
      <c r="BH853" s="0" t="n">
        <f aca="false">IF(G853&lt;=2, -10*G853+100, 88.958*EXP(-0.0755*G853))</f>
        <v>74.7772988969374</v>
      </c>
      <c r="BI853" s="0" t="n">
        <f aca="false">IF(I853&lt;=100, 0.0053*(I853)^2-1.0332*I853+100.76, 122.82*EXP(-0.0092*I853))</f>
        <v>98.109508</v>
      </c>
      <c r="BJ853" s="0" t="n">
        <f aca="false">IF(P853&lt;=1000, -6.942*LN(P853)+107.59, -36.304*LN(P853)+310.72)</f>
        <v>9.61282186573601</v>
      </c>
      <c r="BK853" s="0" t="n">
        <f aca="false">BF853^0.04*BG853^0.22*BH853^0.51*BI853^0.06*BJ853^0.17</f>
        <v>57.8312168489871</v>
      </c>
      <c r="BL853" s="0" t="str">
        <f aca="false">IF(BK853&gt;=90, "Very Good", IF(BK853&gt;=80, "Good", IF(BK853&gt;=70, "Slightly Good", IF(BK853&gt;=60, "Average", IF(BK853&gt;=50, "Slightly Poor", IF(BK853&gt;=40, "Poor", "Very Poor"))))))</f>
        <v>Slightly Poor</v>
      </c>
      <c r="BM853" s="0" t="n">
        <f aca="false">IF(P853&lt;=1000, -6.942*LN(P853)+107.59, IF(AND(P853&gt;1000, P853&lt;=5213),-36.304*LN(P853)+310.72, IF(P853&gt;5213, 10)))</f>
        <v>9.61282186573601</v>
      </c>
      <c r="BN853" s="0" t="n">
        <f aca="false">BF853^0.04*BG853^0.22*BH853^0.51*BI853^0.06*BM853^0.17</f>
        <v>57.8312168489871</v>
      </c>
      <c r="BO853" s="0" t="str">
        <f aca="false">IF(BN853&gt;=90, "Very Good", IF(BN853&gt;=80, "Good", IF(BN853&gt;=70, "Slightly Good", IF(BN853&gt;=60, "Average", IF(BN853&gt;=50, "Slightly Poor", IF(BN853&gt;=40, "Poor", "Very Poor"))))))</f>
        <v>Slightly Poor</v>
      </c>
      <c r="BP853" s="0" t="n">
        <f aca="false">IF(AJ853&lt;=1000, -6.942*LN(AJ853)+107.59, IF(AND(AJ853&gt;1000, AJ853&lt;=5213),-36.304*LN(AJ853)+310.72, IF(AJ853&gt;5213, 10)))</f>
        <v>72.8061697883838</v>
      </c>
      <c r="BQ853" s="0" t="n">
        <f aca="false">BF853^0.04*BG853^0.22*BH853^0.51*BI853^0.06*BP853^0.17</f>
        <v>81.5917540785457</v>
      </c>
      <c r="BR853" s="0" t="str">
        <f aca="false">IF(BQ853&gt;=90, "Very Good", IF(BQ853&gt;=80, "Good", IF(BQ853&gt;=70, "Slightly Good", IF(BQ853&gt;=60, "Average", IF(BQ853&gt;=50, "Slightly Poor", IF(BQ853&gt;=40, "Poor", "Very Poor"))))))</f>
        <v>Good</v>
      </c>
      <c r="BT853" s="0" t="n">
        <f aca="false">9.81*LN(AH853)+30.6</f>
        <v>43.4347449607683</v>
      </c>
      <c r="BU853" s="0" t="str">
        <f aca="false">IF(BT853&lt;30, "Clean water", IF(AND(BT853&gt;=30, BT853&lt;40), "Hypolimia", IF(AND(BT853&gt;=40,BT853&lt;50), "Mesotrophic", IF(AND(BT853&gt;=50, BT853&lt;70), "Eutrophic", IF(BT853&gt;70,"Hypertrophic")))))</f>
        <v>Mesotrophic</v>
      </c>
      <c r="BW853" s="0" t="str">
        <f aca="false">IF(G853/H853&gt;=1, "PLS CHECK", "")</f>
        <v/>
      </c>
      <c r="BX853" s="0" t="str">
        <f aca="false">IF(AC853/J853&gt;=1, "PLS CHECK", "")</f>
        <v/>
      </c>
      <c r="BY853" s="0" t="str">
        <f aca="false">IF(AE853/J853&gt;=1, "PLS CHECK", "")</f>
        <v/>
      </c>
      <c r="BZ853" s="0" t="str">
        <f aca="false">IF(AD853/J853&gt;=1, "PLS CHECK", "")</f>
        <v/>
      </c>
      <c r="CA853" s="0" t="str">
        <f aca="false">IF(AF853/K853&gt;=1, "PLS CHECK", "")</f>
        <v/>
      </c>
      <c r="CB853" s="0" t="str">
        <f aca="false">IF(AG853/K853&gt;=1, "PLS CHECK", "")</f>
        <v/>
      </c>
    </row>
    <row r="854" customFormat="false" ht="12.5" hidden="false" customHeight="false" outlineLevel="0" collapsed="false">
      <c r="A854" s="0" t="n">
        <v>851</v>
      </c>
      <c r="B854" s="15" t="s">
        <v>137</v>
      </c>
      <c r="C854" s="16" t="s">
        <v>138</v>
      </c>
      <c r="D854" s="0" t="s">
        <v>170</v>
      </c>
      <c r="E854" s="0" t="n">
        <v>8.2</v>
      </c>
      <c r="F854" s="0" t="n">
        <v>9.5</v>
      </c>
      <c r="G854" s="37"/>
      <c r="H854" s="37"/>
      <c r="I854" s="0" t="n">
        <v>9.6</v>
      </c>
      <c r="J854" s="37"/>
      <c r="K854" s="0" t="n">
        <v>0.102</v>
      </c>
      <c r="L854" s="37"/>
      <c r="M854" s="0" t="n">
        <v>17.2</v>
      </c>
      <c r="O854" s="0" t="n">
        <v>616</v>
      </c>
      <c r="BD854" s="0" t="n">
        <v>5.19</v>
      </c>
      <c r="BF854" s="0" t="n">
        <f aca="false">IF(E854&lt;11,-3.6797*E854^2+48.115*E854-53.83,280.92*EXP(-0.2027*E854))</f>
        <v>93.289972</v>
      </c>
      <c r="BG854" s="0" t="n">
        <f aca="false">32.208*LN(F854)+21.438</f>
        <v>93.947606249518</v>
      </c>
      <c r="BH854" s="0" t="n">
        <f aca="false">IF(G854&lt;=2, -10*G854+100, 88.958*EXP(-0.0755*G854))</f>
        <v>100</v>
      </c>
      <c r="BI854" s="0" t="n">
        <f aca="false">IF(I854&lt;=100, 0.0053*(I854)^2-1.0332*I854+100.76, 122.82*EXP(-0.0092*I854))</f>
        <v>91.329728</v>
      </c>
      <c r="BJ854" s="0" t="e">
        <f aca="false">IF(P854&lt;=1000, -6.942*LN(P854)+107.59, -36.304*LN(P854)+310.72)</f>
        <v>#VALUE!</v>
      </c>
      <c r="BK854" s="0" t="e">
        <f aca="false">BF854^0.04*BG854^0.22*BH854^0.51*BI854^0.06*BJ854^0.17</f>
        <v>#VALUE!</v>
      </c>
      <c r="BL854" s="0" t="e">
        <f aca="false">IF(BK854&gt;=90, "Very Good", IF(BK854&gt;=80, "Good", IF(BK854&gt;=70, "Slightly Good", IF(BK854&gt;=60, "Average", IF(BK854&gt;=50, "Slightly Poor", IF(BK854&gt;=40, "Poor", "Very Poor"))))))</f>
        <v>#VALUE!</v>
      </c>
      <c r="BM854" s="0" t="e">
        <f aca="false">IF(P854&lt;=1000, -6.942*LN(P854)+107.59, IF(AND(P854&gt;1000, P854&lt;=5213),-36.304*LN(P854)+310.72, IF(P854&gt;5213, 10)))</f>
        <v>#VALUE!</v>
      </c>
      <c r="BN854" s="0" t="e">
        <f aca="false">BF854^0.04*BG854^0.22*BH854^0.51*BI854^0.06*BM854^0.17</f>
        <v>#VALUE!</v>
      </c>
      <c r="BO854" s="0" t="e">
        <f aca="false">IF(BN854&gt;=90, "Very Good", IF(BN854&gt;=80, "Good", IF(BN854&gt;=70, "Slightly Good", IF(BN854&gt;=60, "Average", IF(BN854&gt;=50, "Slightly Poor", IF(BN854&gt;=40, "Poor", "Very Poor"))))))</f>
        <v>#VALUE!</v>
      </c>
      <c r="BP854" s="0" t="e">
        <f aca="false">IF(AJ854&lt;=1000, -6.942*LN(AJ854)+107.59, IF(AND(AJ854&gt;1000, AJ854&lt;=5213),-36.304*LN(AJ854)+310.72, IF(AJ854&gt;5213, 10)))</f>
        <v>#VALUE!</v>
      </c>
      <c r="BQ854" s="0" t="e">
        <f aca="false">BF854^0.04*BG854^0.22*BH854^0.51*BI854^0.06*BP854^0.17</f>
        <v>#VALUE!</v>
      </c>
      <c r="BR854" s="0" t="e">
        <f aca="false">IF(BQ854&gt;=90, "Very Good", IF(BQ854&gt;=80, "Good", IF(BQ854&gt;=70, "Slightly Good", IF(BQ854&gt;=60, "Average", IF(BQ854&gt;=50, "Slightly Poor", IF(BQ854&gt;=40, "Poor", "Very Poor"))))))</f>
        <v>#VALUE!</v>
      </c>
      <c r="BT854" s="0" t="e">
        <f aca="false">9.81*LN(AH854)+30.6</f>
        <v>#VALUE!</v>
      </c>
      <c r="BU854" s="0" t="e">
        <f aca="false">IF(BT854&lt;30, "Clean water", IF(AND(BT854&gt;=30, BT854&lt;40), "Hypolimia", IF(AND(BT854&gt;=40,BT854&lt;50), "Mesotrophic", IF(AND(BT854&gt;=50, BT854&lt;70), "Eutrophic", IF(BT854&gt;70,"Hypertrophic")))))</f>
        <v>#VALUE!</v>
      </c>
      <c r="BW854" s="0" t="e">
        <f aca="false">IF(G854/H854&gt;=1, "PLS CHECK", "")</f>
        <v>#DIV/0!</v>
      </c>
      <c r="BX854" s="0" t="e">
        <f aca="false">IF(AC854/J854&gt;=1, "PLS CHECK", "")</f>
        <v>#DIV/0!</v>
      </c>
      <c r="BY854" s="0" t="e">
        <f aca="false">IF(AE854/J854&gt;=1, "PLS CHECK", "")</f>
        <v>#DIV/0!</v>
      </c>
      <c r="BZ854" s="0" t="e">
        <f aca="false">IF(AD854/J854&gt;=1, "PLS CHECK", "")</f>
        <v>#DIV/0!</v>
      </c>
      <c r="CA854" s="0" t="str">
        <f aca="false">IF(AF854/K854&gt;=1, "PLS CHECK", "")</f>
        <v/>
      </c>
      <c r="CB854" s="0" t="str">
        <f aca="false">IF(AG854/K854&gt;=1, "PLS CHECK", "")</f>
        <v/>
      </c>
    </row>
    <row r="855" customFormat="false" ht="12.5" hidden="false" customHeight="false" outlineLevel="0" collapsed="false">
      <c r="A855" s="0" t="n">
        <v>852</v>
      </c>
      <c r="B855" s="15" t="s">
        <v>93</v>
      </c>
      <c r="C855" s="16" t="s">
        <v>94</v>
      </c>
      <c r="D855" s="0" t="s">
        <v>170</v>
      </c>
      <c r="E855" s="0" t="n">
        <v>7.5</v>
      </c>
      <c r="F855" s="0" t="n">
        <v>9.2</v>
      </c>
      <c r="G855" s="37"/>
      <c r="H855" s="37"/>
      <c r="I855" s="0" t="n">
        <v>7.6</v>
      </c>
      <c r="J855" s="37"/>
      <c r="K855" s="0" t="n">
        <v>0.12</v>
      </c>
      <c r="L855" s="37"/>
      <c r="M855" s="0" t="n">
        <v>13.6</v>
      </c>
      <c r="N855" s="0" t="n">
        <v>0</v>
      </c>
      <c r="O855" s="0" t="n">
        <v>659</v>
      </c>
      <c r="P855" s="0" t="n">
        <v>53000</v>
      </c>
      <c r="Q855" s="0" t="n">
        <v>0</v>
      </c>
      <c r="R855" s="0" t="n">
        <v>0</v>
      </c>
      <c r="S855" s="0" t="n">
        <v>0</v>
      </c>
      <c r="T855" s="0" t="n">
        <v>0</v>
      </c>
      <c r="U855" s="0" t="n">
        <v>0</v>
      </c>
      <c r="V855" s="0" t="n">
        <v>0</v>
      </c>
      <c r="AC855" s="37"/>
      <c r="AD855" s="37"/>
      <c r="AE855" s="0" t="n">
        <v>2.86</v>
      </c>
      <c r="AF855" s="0" t="n">
        <v>0.053</v>
      </c>
      <c r="AG855" s="0" t="n">
        <v>0.014</v>
      </c>
      <c r="AH855" s="0" t="n">
        <v>7.9</v>
      </c>
      <c r="AJ855" s="0" t="n">
        <v>8500</v>
      </c>
      <c r="AP855" s="0" t="n">
        <v>0</v>
      </c>
      <c r="AY855" s="0" t="n">
        <v>0</v>
      </c>
      <c r="BD855" s="0" t="n">
        <v>3.853</v>
      </c>
      <c r="BF855" s="0" t="n">
        <f aca="false">IF(E855&lt;11,-3.6797*E855^2+48.115*E855-53.83,280.92*EXP(-0.2027*E855))</f>
        <v>100.049375</v>
      </c>
      <c r="BG855" s="0" t="n">
        <f aca="false">32.208*LN(F855)+21.438</f>
        <v>92.9141058144433</v>
      </c>
      <c r="BH855" s="0" t="n">
        <f aca="false">IF(G855&lt;=2, -10*G855+100, 88.958*EXP(-0.0755*G855))</f>
        <v>100</v>
      </c>
      <c r="BI855" s="0" t="n">
        <f aca="false">IF(I855&lt;=100, 0.0053*(I855)^2-1.0332*I855+100.76, 122.82*EXP(-0.0092*I855))</f>
        <v>93.213808</v>
      </c>
      <c r="BJ855" s="0" t="n">
        <f aca="false">IF(P855&lt;=1000, -6.942*LN(P855)+107.59, -36.304*LN(P855)+310.72)</f>
        <v>-84.1966252777638</v>
      </c>
      <c r="BK855" s="0" t="e">
        <f aca="false">BF855^0.04*BG855^0.22*BH855^0.51*BI855^0.06*BJ855^0.17</f>
        <v>#NUM!</v>
      </c>
      <c r="BL855" s="0" t="e">
        <f aca="false">IF(BK855&gt;=90, "Very Good", IF(BK855&gt;=80, "Good", IF(BK855&gt;=70, "Slightly Good", IF(BK855&gt;=60, "Average", IF(BK855&gt;=50, "Slightly Poor", IF(BK855&gt;=40, "Poor", "Very Poor"))))))</f>
        <v>#NUM!</v>
      </c>
      <c r="BM855" s="0" t="n">
        <f aca="false">IF(P855&lt;=1000, -6.942*LN(P855)+107.59, IF(AND(P855&gt;1000, P855&lt;=5213),-36.304*LN(P855)+310.72, IF(P855&gt;5213, 10)))</f>
        <v>10</v>
      </c>
      <c r="BN855" s="0" t="n">
        <f aca="false">BF855^0.04*BG855^0.22*BH855^0.51*BI855^0.06*BM855^0.17</f>
        <v>66.245343075683</v>
      </c>
      <c r="BO855" s="0" t="str">
        <f aca="false">IF(BN855&gt;=90, "Very Good", IF(BN855&gt;=80, "Good", IF(BN855&gt;=70, "Slightly Good", IF(BN855&gt;=60, "Average", IF(BN855&gt;=50, "Slightly Poor", IF(BN855&gt;=40, "Poor", "Very Poor"))))))</f>
        <v>Average</v>
      </c>
      <c r="BP855" s="0" t="n">
        <f aca="false">IF(AJ855&lt;=1000, -6.942*LN(AJ855)+107.59, IF(AND(AJ855&gt;1000, AJ855&lt;=5213),-36.304*LN(AJ855)+310.72, IF(AJ855&gt;5213, 10)))</f>
        <v>10</v>
      </c>
      <c r="BQ855" s="0" t="n">
        <f aca="false">BF855^0.04*BG855^0.22*BH855^0.51*BI855^0.06*BP855^0.17</f>
        <v>66.245343075683</v>
      </c>
      <c r="BR855" s="0" t="str">
        <f aca="false">IF(BQ855&gt;=90, "Very Good", IF(BQ855&gt;=80, "Good", IF(BQ855&gt;=70, "Slightly Good", IF(BQ855&gt;=60, "Average", IF(BQ855&gt;=50, "Slightly Poor", IF(BQ855&gt;=40, "Poor", "Very Poor"))))))</f>
        <v>Average</v>
      </c>
      <c r="BT855" s="0" t="n">
        <f aca="false">9.81*LN(AH855)+30.6</f>
        <v>50.8759236704299</v>
      </c>
      <c r="BU855" s="0" t="str">
        <f aca="false">IF(BT855&lt;30, "Clean water", IF(AND(BT855&gt;=30, BT855&lt;40), "Hypolimia", IF(AND(BT855&gt;=40,BT855&lt;50), "Mesotrophic", IF(AND(BT855&gt;=50, BT855&lt;70), "Eutrophic", IF(BT855&gt;70,"Hypertrophic")))))</f>
        <v>Eutrophic</v>
      </c>
      <c r="BW855" s="0" t="e">
        <f aca="false">IF(G855/H855&gt;=1, "PLS CHECK", "")</f>
        <v>#DIV/0!</v>
      </c>
      <c r="BX855" s="0" t="e">
        <f aca="false">IF(AC855/J855&gt;=1, "PLS CHECK", "")</f>
        <v>#DIV/0!</v>
      </c>
      <c r="BY855" s="0" t="e">
        <f aca="false">IF(AE855/J855&gt;=1, "PLS CHECK", "")</f>
        <v>#DIV/0!</v>
      </c>
      <c r="BZ855" s="0" t="e">
        <f aca="false">IF(AD855/J855&gt;=1, "PLS CHECK", "")</f>
        <v>#DIV/0!</v>
      </c>
      <c r="CA855" s="0" t="str">
        <f aca="false">IF(AF855/K855&gt;=1, "PLS CHECK", "")</f>
        <v/>
      </c>
      <c r="CB855" s="0" t="str">
        <f aca="false">IF(AG855/K855&gt;=1, "PLS CHECK", "")</f>
        <v/>
      </c>
    </row>
    <row r="856" customFormat="false" ht="12.5" hidden="false" customHeight="false" outlineLevel="0" collapsed="false">
      <c r="A856" s="0" t="n">
        <v>853</v>
      </c>
      <c r="B856" s="15" t="s">
        <v>95</v>
      </c>
      <c r="C856" s="16" t="s">
        <v>96</v>
      </c>
      <c r="D856" s="0" t="s">
        <v>170</v>
      </c>
      <c r="E856" s="0" t="n">
        <v>7.4</v>
      </c>
      <c r="F856" s="0" t="n">
        <v>8.6</v>
      </c>
      <c r="G856" s="37"/>
      <c r="H856" s="37"/>
      <c r="I856" s="0" t="n">
        <v>19.6</v>
      </c>
      <c r="J856" s="37"/>
      <c r="K856" s="37"/>
      <c r="L856" s="37"/>
      <c r="M856" s="0" t="n">
        <v>11.9</v>
      </c>
      <c r="N856" s="0" t="n">
        <v>0</v>
      </c>
      <c r="O856" s="0" t="n">
        <v>691</v>
      </c>
      <c r="P856" s="0" t="n">
        <v>47000</v>
      </c>
      <c r="Q856" s="0" t="n">
        <v>0</v>
      </c>
      <c r="R856" s="0" t="n">
        <v>0</v>
      </c>
      <c r="S856" s="0" t="n">
        <v>0</v>
      </c>
      <c r="T856" s="0" t="n">
        <v>0</v>
      </c>
      <c r="U856" s="0" t="n">
        <v>0</v>
      </c>
      <c r="V856" s="0" t="n">
        <v>0</v>
      </c>
      <c r="AC856" s="37"/>
      <c r="AD856" s="37"/>
      <c r="AE856" s="0" t="n">
        <v>2.298</v>
      </c>
      <c r="AF856" s="0" t="n">
        <v>0.046</v>
      </c>
      <c r="AG856" s="0" t="n">
        <v>0.019</v>
      </c>
      <c r="AH856" s="37"/>
      <c r="AJ856" s="0" t="n">
        <v>4200</v>
      </c>
      <c r="AP856" s="0" t="n">
        <v>0.1</v>
      </c>
      <c r="AY856" s="0" t="n">
        <v>0</v>
      </c>
      <c r="BF856" s="0" t="n">
        <f aca="false">IF(E856&lt;11,-3.6797*E856^2+48.115*E856-53.83,280.92*EXP(-0.2027*E856))</f>
        <v>100.720628</v>
      </c>
      <c r="BG856" s="0" t="n">
        <f aca="false">32.208*LN(F856)+21.438</f>
        <v>90.7419570425808</v>
      </c>
      <c r="BH856" s="0" t="n">
        <f aca="false">IF(G856&lt;=2, -10*G856+100, 88.958*EXP(-0.0755*G856))</f>
        <v>100</v>
      </c>
      <c r="BI856" s="0" t="n">
        <f aca="false">IF(I856&lt;=100, 0.0053*(I856)^2-1.0332*I856+100.76, 122.82*EXP(-0.0092*I856))</f>
        <v>82.545328</v>
      </c>
      <c r="BJ856" s="0" t="n">
        <f aca="false">IF(P856&lt;=1000, -6.942*LN(P856)+107.59, -36.304*LN(P856)+310.72)</f>
        <v>-79.8349061806495</v>
      </c>
      <c r="BK856" s="0" t="e">
        <f aca="false">BF856^0.04*BG856^0.22*BH856^0.51*BI856^0.06*BJ856^0.17</f>
        <v>#NUM!</v>
      </c>
      <c r="BL856" s="0" t="e">
        <f aca="false">IF(BK856&gt;=90, "Very Good", IF(BK856&gt;=80, "Good", IF(BK856&gt;=70, "Slightly Good", IF(BK856&gt;=60, "Average", IF(BK856&gt;=50, "Slightly Poor", IF(BK856&gt;=40, "Poor", "Very Poor"))))))</f>
        <v>#NUM!</v>
      </c>
      <c r="BM856" s="0" t="n">
        <f aca="false">IF(P856&lt;=1000, -6.942*LN(P856)+107.59, IF(AND(P856&gt;1000, P856&lt;=5213),-36.304*LN(P856)+310.72, IF(P856&gt;5213, 10)))</f>
        <v>10</v>
      </c>
      <c r="BN856" s="0" t="n">
        <f aca="false">BF856^0.04*BG856^0.22*BH856^0.51*BI856^0.06*BM856^0.17</f>
        <v>65.4401186347338</v>
      </c>
      <c r="BO856" s="0" t="str">
        <f aca="false">IF(BN856&gt;=90, "Very Good", IF(BN856&gt;=80, "Good", IF(BN856&gt;=70, "Slightly Good", IF(BN856&gt;=60, "Average", IF(BN856&gt;=50, "Slightly Poor", IF(BN856&gt;=40, "Poor", "Very Poor"))))))</f>
        <v>Average</v>
      </c>
      <c r="BP856" s="0" t="n">
        <f aca="false">IF(AJ856&lt;=1000, -6.942*LN(AJ856)+107.59, IF(AND(AJ856&gt;1000, AJ856&lt;=5213),-36.304*LN(AJ856)+310.72, IF(AJ856&gt;5213, 10)))</f>
        <v>7.84154374572893</v>
      </c>
      <c r="BQ856" s="0" t="n">
        <f aca="false">BF856^0.04*BG856^0.22*BH856^0.51*BI856^0.06*BP856^0.17</f>
        <v>62.7902691725482</v>
      </c>
      <c r="BR856" s="0" t="str">
        <f aca="false">IF(BQ856&gt;=90, "Very Good", IF(BQ856&gt;=80, "Good", IF(BQ856&gt;=70, "Slightly Good", IF(BQ856&gt;=60, "Average", IF(BQ856&gt;=50, "Slightly Poor", IF(BQ856&gt;=40, "Poor", "Very Poor"))))))</f>
        <v>Average</v>
      </c>
      <c r="BT856" s="0" t="e">
        <f aca="false">9.81*LN(AH856)+30.6</f>
        <v>#VALUE!</v>
      </c>
      <c r="BU856" s="0" t="e">
        <f aca="false">IF(BT856&lt;30, "Clean water", IF(AND(BT856&gt;=30, BT856&lt;40), "Hypolimia", IF(AND(BT856&gt;=40,BT856&lt;50), "Mesotrophic", IF(AND(BT856&gt;=50, BT856&lt;70), "Eutrophic", IF(BT856&gt;70,"Hypertrophic")))))</f>
        <v>#VALUE!</v>
      </c>
      <c r="BW856" s="0" t="e">
        <f aca="false">IF(G856/H856&gt;=1, "PLS CHECK", "")</f>
        <v>#DIV/0!</v>
      </c>
      <c r="BX856" s="0" t="e">
        <f aca="false">IF(AC856/J856&gt;=1, "PLS CHECK", "")</f>
        <v>#DIV/0!</v>
      </c>
      <c r="BY856" s="0" t="e">
        <f aca="false">IF(AE856/J856&gt;=1, "PLS CHECK", "")</f>
        <v>#DIV/0!</v>
      </c>
      <c r="BZ856" s="0" t="e">
        <f aca="false">IF(AD856/J856&gt;=1, "PLS CHECK", "")</f>
        <v>#DIV/0!</v>
      </c>
      <c r="CA856" s="0" t="e">
        <f aca="false">IF(AF856/K856&gt;=1, "PLS CHECK", "")</f>
        <v>#DIV/0!</v>
      </c>
      <c r="CB856" s="0" t="e">
        <f aca="false">IF(AG856/K856&gt;=1, "PLS CHECK", "")</f>
        <v>#DIV/0!</v>
      </c>
    </row>
    <row r="857" customFormat="false" ht="12.5" hidden="false" customHeight="false" outlineLevel="0" collapsed="false">
      <c r="A857" s="0" t="n">
        <v>854</v>
      </c>
      <c r="B857" s="15" t="s">
        <v>97</v>
      </c>
      <c r="C857" s="16" t="s">
        <v>98</v>
      </c>
      <c r="D857" s="0" t="s">
        <v>170</v>
      </c>
      <c r="E857" s="0" t="n">
        <v>7.8</v>
      </c>
      <c r="F857" s="0" t="n">
        <v>11.9</v>
      </c>
      <c r="G857" s="0" t="n">
        <v>1.4</v>
      </c>
      <c r="H857" s="0" t="n">
        <v>4.3</v>
      </c>
      <c r="I857" s="0" t="n">
        <v>8</v>
      </c>
      <c r="J857" s="0" t="n">
        <v>2.543</v>
      </c>
      <c r="K857" s="0" t="n">
        <v>0.032</v>
      </c>
      <c r="L857" s="0" t="n">
        <v>1.8</v>
      </c>
      <c r="M857" s="0" t="n">
        <v>9.1</v>
      </c>
      <c r="N857" s="0" t="n">
        <v>0</v>
      </c>
      <c r="O857" s="0" t="n">
        <v>260</v>
      </c>
      <c r="P857" s="0" t="n">
        <v>1600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V857" s="0" t="n">
        <v>0</v>
      </c>
      <c r="AC857" s="0" t="n">
        <v>2.469</v>
      </c>
      <c r="AD857" s="0" t="n">
        <v>0.1</v>
      </c>
      <c r="AE857" s="0" t="n">
        <v>2.154</v>
      </c>
      <c r="AF857" s="0" t="n">
        <v>0.01</v>
      </c>
      <c r="AG857" s="0" t="n">
        <v>0.004</v>
      </c>
      <c r="AH857" s="0" t="n">
        <v>18.7</v>
      </c>
      <c r="AJ857" s="37"/>
      <c r="AP857" s="0" t="n">
        <v>0</v>
      </c>
      <c r="AY857" s="0" t="n">
        <v>0</v>
      </c>
      <c r="BF857" s="0" t="n">
        <f aca="false">IF(E857&lt;11,-3.6797*E857^2+48.115*E857-53.83,280.92*EXP(-0.2027*E857))</f>
        <v>97.5940520000001</v>
      </c>
      <c r="BG857" s="0" t="n">
        <f aca="false">32.208*LN(F857)+21.438</f>
        <v>101.202348790984</v>
      </c>
      <c r="BH857" s="0" t="n">
        <f aca="false">IF(G857&lt;=2, -10*G857+100, 88.958*EXP(-0.0755*G857))</f>
        <v>86</v>
      </c>
      <c r="BI857" s="0" t="n">
        <f aca="false">IF(I857&lt;=100, 0.0053*(I857)^2-1.0332*I857+100.76, 122.82*EXP(-0.0092*I857))</f>
        <v>92.8336</v>
      </c>
      <c r="BJ857" s="0" t="n">
        <f aca="false">IF(P857&lt;=1000, -6.942*LN(P857)+107.59, -36.304*LN(P857)+310.72)</f>
        <v>42.8778405956953</v>
      </c>
      <c r="BK857" s="0" t="n">
        <f aca="false">BF857^0.04*BG857^0.22*BH857^0.51*BI857^0.06*BJ857^0.17</f>
        <v>79.9567217941165</v>
      </c>
      <c r="BL857" s="0" t="str">
        <f aca="false">IF(BK857&gt;=90, "Very Good", IF(BK857&gt;=80, "Good", IF(BK857&gt;=70, "Slightly Good", IF(BK857&gt;=60, "Average", IF(BK857&gt;=50, "Slightly Poor", IF(BK857&gt;=40, "Poor", "Very Poor"))))))</f>
        <v>Slightly Good</v>
      </c>
      <c r="BM857" s="0" t="n">
        <f aca="false">IF(P857&lt;=1000, -6.942*LN(P857)+107.59, IF(AND(P857&gt;1000, P857&lt;=5213),-36.304*LN(P857)+310.72, IF(P857&gt;5213, 10)))</f>
        <v>42.8778405956953</v>
      </c>
      <c r="BN857" s="0" t="n">
        <f aca="false">BF857^0.04*BG857^0.22*BH857^0.51*BI857^0.06*BM857^0.17</f>
        <v>79.9567217941165</v>
      </c>
      <c r="BO857" s="0" t="str">
        <f aca="false">IF(BN857&gt;=90, "Very Good", IF(BN857&gt;=80, "Good", IF(BN857&gt;=70, "Slightly Good", IF(BN857&gt;=60, "Average", IF(BN857&gt;=50, "Slightly Poor", IF(BN857&gt;=40, "Poor", "Very Poor"))))))</f>
        <v>Slightly Good</v>
      </c>
      <c r="BP857" s="0" t="e">
        <f aca="false">IF(AJ857&lt;=1000, -6.942*LN(AJ857)+107.59, IF(AND(AJ857&gt;1000, AJ857&lt;=5213),-36.304*LN(AJ857)+310.72, IF(AJ857&gt;5213, 10)))</f>
        <v>#VALUE!</v>
      </c>
      <c r="BQ857" s="0" t="e">
        <f aca="false">BF857^0.04*BG857^0.22*BH857^0.51*BI857^0.06*BP857^0.17</f>
        <v>#VALUE!</v>
      </c>
      <c r="BR857" s="0" t="e">
        <f aca="false">IF(BQ857&gt;=90, "Very Good", IF(BQ857&gt;=80, "Good", IF(BQ857&gt;=70, "Slightly Good", IF(BQ857&gt;=60, "Average", IF(BQ857&gt;=50, "Slightly Poor", IF(BQ857&gt;=40, "Poor", "Very Poor"))))))</f>
        <v>#VALUE!</v>
      </c>
      <c r="BT857" s="0" t="n">
        <f aca="false">9.81*LN(AH857)+30.6</f>
        <v>59.3288157690719</v>
      </c>
      <c r="BU857" s="0" t="str">
        <f aca="false">IF(BT857&lt;30, "Clean water", IF(AND(BT857&gt;=30, BT857&lt;40), "Hypolimia", IF(AND(BT857&gt;=40,BT857&lt;50), "Mesotrophic", IF(AND(BT857&gt;=50, BT857&lt;70), "Eutrophic", IF(BT857&gt;70,"Hypertrophic")))))</f>
        <v>Eutrophic</v>
      </c>
      <c r="BW857" s="0" t="str">
        <f aca="false">IF(G857/H857&gt;=1, "PLS CHECK", "")</f>
        <v/>
      </c>
      <c r="BX857" s="0" t="str">
        <f aca="false">IF(AC857/J857&gt;=1, "PLS CHECK", "")</f>
        <v/>
      </c>
      <c r="BY857" s="0" t="str">
        <f aca="false">IF(AE857/J857&gt;=1, "PLS CHECK", "")</f>
        <v/>
      </c>
      <c r="BZ857" s="0" t="str">
        <f aca="false">IF(AD857/J857&gt;=1, "PLS CHECK", "")</f>
        <v/>
      </c>
      <c r="CA857" s="0" t="str">
        <f aca="false">IF(AF857/K857&gt;=1, "PLS CHECK", "")</f>
        <v/>
      </c>
      <c r="CB857" s="0" t="str">
        <f aca="false">IF(AG857/K857&gt;=1, "PLS CHECK", "")</f>
        <v/>
      </c>
    </row>
    <row r="858" customFormat="false" ht="12.5" hidden="false" customHeight="false" outlineLevel="0" collapsed="false">
      <c r="A858" s="0" t="n">
        <v>855</v>
      </c>
      <c r="B858" s="15" t="s">
        <v>99</v>
      </c>
      <c r="C858" s="16" t="s">
        <v>100</v>
      </c>
      <c r="D858" s="0" t="s">
        <v>170</v>
      </c>
      <c r="E858" s="0" t="n">
        <v>7.6</v>
      </c>
      <c r="F858" s="0" t="n">
        <v>9.1</v>
      </c>
      <c r="G858" s="0" t="n">
        <v>3.3</v>
      </c>
      <c r="H858" s="0" t="n">
        <v>5.4</v>
      </c>
      <c r="I858" s="0" t="n">
        <v>11.2</v>
      </c>
      <c r="J858" s="0" t="n">
        <v>8.129</v>
      </c>
      <c r="K858" s="0" t="n">
        <v>0.157</v>
      </c>
      <c r="L858" s="0" t="n">
        <v>2.9</v>
      </c>
      <c r="M858" s="0" t="n">
        <v>14.1</v>
      </c>
      <c r="O858" s="0" t="n">
        <v>476</v>
      </c>
      <c r="BD858" s="0" t="n">
        <v>0.6</v>
      </c>
      <c r="BF858" s="0" t="n">
        <f aca="false">IF(E858&lt;11,-3.6797*E858^2+48.115*E858-53.83,280.92*EXP(-0.2027*E858))</f>
        <v>99.304528</v>
      </c>
      <c r="BG858" s="0" t="n">
        <f aca="false">32.208*LN(F858)+21.438</f>
        <v>92.5621023107425</v>
      </c>
      <c r="BH858" s="0" t="n">
        <f aca="false">IF(G858&lt;=2, -10*G858+100, 88.958*EXP(-0.0755*G858))</f>
        <v>69.3394735712124</v>
      </c>
      <c r="BI858" s="0" t="n">
        <f aca="false">IF(I858&lt;=100, 0.0053*(I858)^2-1.0332*I858+100.76, 122.82*EXP(-0.0092*I858))</f>
        <v>89.852992</v>
      </c>
      <c r="BJ858" s="0" t="e">
        <f aca="false">IF(P858&lt;=1000, -6.942*LN(P858)+107.59, -36.304*LN(P858)+310.72)</f>
        <v>#VALUE!</v>
      </c>
      <c r="BK858" s="0" t="e">
        <f aca="false">BF858^0.04*BG858^0.22*BH858^0.51*BI858^0.06*BJ858^0.17</f>
        <v>#VALUE!</v>
      </c>
      <c r="BL858" s="0" t="e">
        <f aca="false">IF(BK858&gt;=90, "Very Good", IF(BK858&gt;=80, "Good", IF(BK858&gt;=70, "Slightly Good", IF(BK858&gt;=60, "Average", IF(BK858&gt;=50, "Slightly Poor", IF(BK858&gt;=40, "Poor", "Very Poor"))))))</f>
        <v>#VALUE!</v>
      </c>
      <c r="BM858" s="0" t="e">
        <f aca="false">IF(P858&lt;=1000, -6.942*LN(P858)+107.59, IF(AND(P858&gt;1000, P858&lt;=5213),-36.304*LN(P858)+310.72, IF(P858&gt;5213, 10)))</f>
        <v>#VALUE!</v>
      </c>
      <c r="BN858" s="0" t="e">
        <f aca="false">BF858^0.04*BG858^0.22*BH858^0.51*BI858^0.06*BM858^0.17</f>
        <v>#VALUE!</v>
      </c>
      <c r="BO858" s="0" t="e">
        <f aca="false">IF(BN858&gt;=90, "Very Good", IF(BN858&gt;=80, "Good", IF(BN858&gt;=70, "Slightly Good", IF(BN858&gt;=60, "Average", IF(BN858&gt;=50, "Slightly Poor", IF(BN858&gt;=40, "Poor", "Very Poor"))))))</f>
        <v>#VALUE!</v>
      </c>
      <c r="BP858" s="0" t="e">
        <f aca="false">IF(AJ858&lt;=1000, -6.942*LN(AJ858)+107.59, IF(AND(AJ858&gt;1000, AJ858&lt;=5213),-36.304*LN(AJ858)+310.72, IF(AJ858&gt;5213, 10)))</f>
        <v>#VALUE!</v>
      </c>
      <c r="BQ858" s="0" t="e">
        <f aca="false">BF858^0.04*BG858^0.22*BH858^0.51*BI858^0.06*BP858^0.17</f>
        <v>#VALUE!</v>
      </c>
      <c r="BR858" s="0" t="e">
        <f aca="false">IF(BQ858&gt;=90, "Very Good", IF(BQ858&gt;=80, "Good", IF(BQ858&gt;=70, "Slightly Good", IF(BQ858&gt;=60, "Average", IF(BQ858&gt;=50, "Slightly Poor", IF(BQ858&gt;=40, "Poor", "Very Poor"))))))</f>
        <v>#VALUE!</v>
      </c>
      <c r="BT858" s="0" t="e">
        <f aca="false">9.81*LN(AH858)+30.6</f>
        <v>#VALUE!</v>
      </c>
      <c r="BU858" s="0" t="e">
        <f aca="false">IF(BT858&lt;30, "Clean water", IF(AND(BT858&gt;=30, BT858&lt;40), "Hypolimia", IF(AND(BT858&gt;=40,BT858&lt;50), "Mesotrophic", IF(AND(BT858&gt;=50, BT858&lt;70), "Eutrophic", IF(BT858&gt;70,"Hypertrophic")))))</f>
        <v>#VALUE!</v>
      </c>
      <c r="BW858" s="0" t="str">
        <f aca="false">IF(G858/H858&gt;=1, "PLS CHECK", "")</f>
        <v/>
      </c>
      <c r="BX858" s="0" t="str">
        <f aca="false">IF(AC858/J858&gt;=1, "PLS CHECK", "")</f>
        <v/>
      </c>
      <c r="BY858" s="0" t="str">
        <f aca="false">IF(AE858/J858&gt;=1, "PLS CHECK", "")</f>
        <v/>
      </c>
      <c r="BZ858" s="0" t="str">
        <f aca="false">IF(AD858/J858&gt;=1, "PLS CHECK", "")</f>
        <v/>
      </c>
      <c r="CA858" s="0" t="str">
        <f aca="false">IF(AF858/K858&gt;=1, "PLS CHECK", "")</f>
        <v/>
      </c>
      <c r="CB858" s="0" t="str">
        <f aca="false">IF(AG858/K858&gt;=1, "PLS CHECK", "")</f>
        <v/>
      </c>
    </row>
    <row r="859" customFormat="false" ht="12.5" hidden="false" customHeight="false" outlineLevel="0" collapsed="false">
      <c r="A859" s="0" t="n">
        <v>856</v>
      </c>
      <c r="B859" s="15" t="s">
        <v>99</v>
      </c>
      <c r="C859" s="16" t="s">
        <v>100</v>
      </c>
      <c r="D859" s="0" t="s">
        <v>170</v>
      </c>
      <c r="E859" s="37"/>
      <c r="F859" s="0" t="n">
        <v>10</v>
      </c>
      <c r="G859" s="37"/>
      <c r="H859" s="0" t="n">
        <v>4.7</v>
      </c>
      <c r="I859" s="0" t="n">
        <v>9.8</v>
      </c>
      <c r="J859" s="0" t="n">
        <v>6.763</v>
      </c>
      <c r="K859" s="0" t="n">
        <v>0.102</v>
      </c>
      <c r="L859" s="0" t="n">
        <v>2.7</v>
      </c>
      <c r="M859" s="0" t="n">
        <v>10</v>
      </c>
      <c r="N859" s="0" t="n">
        <v>0</v>
      </c>
      <c r="O859" s="0" t="n">
        <v>507</v>
      </c>
      <c r="P859" s="0" t="n">
        <v>5000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</v>
      </c>
      <c r="V859" s="0" t="n">
        <v>0</v>
      </c>
      <c r="AC859" s="0" t="n">
        <v>6.546</v>
      </c>
      <c r="AD859" s="0" t="n">
        <v>1.74</v>
      </c>
      <c r="AE859" s="0" t="n">
        <v>3.994</v>
      </c>
      <c r="AF859" s="0" t="n">
        <v>0.044</v>
      </c>
      <c r="AG859" s="0" t="n">
        <v>0.036</v>
      </c>
      <c r="AH859" s="0" t="n">
        <v>20.1</v>
      </c>
      <c r="AJ859" s="0" t="n">
        <v>300</v>
      </c>
      <c r="AP859" s="0" t="n">
        <v>0</v>
      </c>
      <c r="AY859" s="0" t="n">
        <v>0</v>
      </c>
      <c r="BF859" s="0" t="n">
        <f aca="false">IF(E859&lt;11,-3.6797*E859^2+48.115*E859-53.83,280.92*EXP(-0.2027*E859))</f>
        <v>-53.83</v>
      </c>
      <c r="BG859" s="0" t="n">
        <f aca="false">32.208*LN(F859)+21.438</f>
        <v>95.5996606751522</v>
      </c>
      <c r="BH859" s="0" t="n">
        <f aca="false">IF(G859&lt;=2, -10*G859+100, 88.958*EXP(-0.0755*G859))</f>
        <v>100</v>
      </c>
      <c r="BI859" s="0" t="n">
        <f aca="false">IF(I859&lt;=100, 0.0053*(I859)^2-1.0332*I859+100.76, 122.82*EXP(-0.0092*I859))</f>
        <v>91.143652</v>
      </c>
      <c r="BJ859" s="0" t="n">
        <f aca="false">IF(P859&lt;=1000, -6.942*LN(P859)+107.59, -36.304*LN(P859)+310.72)</f>
        <v>1.5118183788249</v>
      </c>
      <c r="BK859" s="0" t="n">
        <f aca="false">BF859^0.04*BG859^0.22*BH859^0.51*BI859^0.06*BJ859^0.17</f>
        <v>-47.1020591444356</v>
      </c>
      <c r="BL859" s="0" t="str">
        <f aca="false">IF(BK859&gt;=90, "Very Good", IF(BK859&gt;=80, "Good", IF(BK859&gt;=70, "Slightly Good", IF(BK859&gt;=60, "Average", IF(BK859&gt;=50, "Slightly Poor", IF(BK859&gt;=40, "Poor", "Very Poor"))))))</f>
        <v>Very Poor</v>
      </c>
      <c r="BM859" s="0" t="n">
        <f aca="false">IF(P859&lt;=1000, -6.942*LN(P859)+107.59, IF(AND(P859&gt;1000, P859&lt;=5213),-36.304*LN(P859)+310.72, IF(P859&gt;5213, 10)))</f>
        <v>1.5118183788249</v>
      </c>
      <c r="BN859" s="0" t="n">
        <f aca="false">BF859^0.04*BG859^0.22*BH859^0.51*BI859^0.06*BM859^0.17</f>
        <v>-47.1020591444356</v>
      </c>
      <c r="BO859" s="0" t="str">
        <f aca="false">IF(BN859&gt;=90, "Very Good", IF(BN859&gt;=80, "Good", IF(BN859&gt;=70, "Slightly Good", IF(BN859&gt;=60, "Average", IF(BN859&gt;=50, "Slightly Poor", IF(BN859&gt;=40, "Poor", "Very Poor"))))))</f>
        <v>Very Poor</v>
      </c>
      <c r="BP859" s="0" t="n">
        <f aca="false">IF(AJ859&lt;=1000, -6.942*LN(AJ859)+107.59, IF(AND(AJ859&gt;1000, AJ859&lt;=5213),-36.304*LN(AJ859)+310.72, IF(AJ859&gt;5213, 10)))</f>
        <v>67.9943420609366</v>
      </c>
      <c r="BQ859" s="0" t="n">
        <f aca="false">BF859^0.04*BG859^0.22*BH859^0.51*BI859^0.06*BP859^0.17</f>
        <v>-89.9591472158921</v>
      </c>
      <c r="BR859" s="0" t="str">
        <f aca="false">IF(BQ859&gt;=90, "Very Good", IF(BQ859&gt;=80, "Good", IF(BQ859&gt;=70, "Slightly Good", IF(BQ859&gt;=60, "Average", IF(BQ859&gt;=50, "Slightly Poor", IF(BQ859&gt;=40, "Poor", "Very Poor"))))))</f>
        <v>Very Poor</v>
      </c>
      <c r="BT859" s="0" t="n">
        <f aca="false">9.81*LN(AH859)+30.6</f>
        <v>60.037061385788</v>
      </c>
      <c r="BU859" s="0" t="str">
        <f aca="false">IF(BT859&lt;30, "Clean water", IF(AND(BT859&gt;=30, BT859&lt;40), "Hypolimia", IF(AND(BT859&gt;=40,BT859&lt;50), "Mesotrophic", IF(AND(BT859&gt;=50, BT859&lt;70), "Eutrophic", IF(BT859&gt;70,"Hypertrophic")))))</f>
        <v>Eutrophic</v>
      </c>
      <c r="BW859" s="0" t="str">
        <f aca="false">IF(G859/H859&gt;=1, "PLS CHECK", "")</f>
        <v/>
      </c>
      <c r="BX859" s="0" t="str">
        <f aca="false">IF(AC859/J859&gt;=1, "PLS CHECK", "")</f>
        <v/>
      </c>
      <c r="BY859" s="0" t="str">
        <f aca="false">IF(AE859/J859&gt;=1, "PLS CHECK", "")</f>
        <v/>
      </c>
      <c r="BZ859" s="0" t="str">
        <f aca="false">IF(AD859/J859&gt;=1, "PLS CHECK", "")</f>
        <v/>
      </c>
      <c r="CA859" s="0" t="str">
        <f aca="false">IF(AF859/K859&gt;=1, "PLS CHECK", "")</f>
        <v/>
      </c>
      <c r="CB859" s="0" t="str">
        <f aca="false">IF(AG859/K859&gt;=1, "PLS CHECK", "")</f>
        <v/>
      </c>
    </row>
    <row r="860" customFormat="false" ht="12.5" hidden="false" customHeight="false" outlineLevel="0" collapsed="false">
      <c r="A860" s="0" t="n">
        <v>857</v>
      </c>
      <c r="B860" s="15" t="s">
        <v>101</v>
      </c>
      <c r="C860" s="16" t="s">
        <v>102</v>
      </c>
      <c r="D860" s="0" t="s">
        <v>170</v>
      </c>
      <c r="E860" s="0" t="n">
        <v>7.6</v>
      </c>
      <c r="F860" s="37"/>
      <c r="G860" s="0" t="n">
        <v>2.4</v>
      </c>
      <c r="H860" s="0" t="n">
        <v>5.6</v>
      </c>
      <c r="I860" s="0" t="n">
        <v>6.2</v>
      </c>
      <c r="J860" s="0" t="n">
        <v>4.213</v>
      </c>
      <c r="K860" s="0" t="n">
        <v>0.035</v>
      </c>
      <c r="L860" s="0" t="n">
        <v>2.6</v>
      </c>
      <c r="M860" s="0" t="n">
        <v>9.1</v>
      </c>
      <c r="N860" s="0" t="n">
        <v>0</v>
      </c>
      <c r="O860" s="0" t="n">
        <v>287</v>
      </c>
      <c r="P860" s="0" t="n">
        <v>2600</v>
      </c>
      <c r="Q860" s="0" t="n">
        <v>0</v>
      </c>
      <c r="R860" s="0" t="n">
        <v>0</v>
      </c>
      <c r="S860" s="0" t="n">
        <v>0</v>
      </c>
      <c r="T860" s="0" t="n">
        <v>0</v>
      </c>
      <c r="U860" s="0" t="n">
        <v>0</v>
      </c>
      <c r="V860" s="0" t="n">
        <v>0</v>
      </c>
      <c r="AC860" s="0" t="n">
        <v>4.164</v>
      </c>
      <c r="AD860" s="0" t="n">
        <v>0.931</v>
      </c>
      <c r="AE860" s="0" t="n">
        <v>2.716</v>
      </c>
      <c r="AF860" s="0" t="n">
        <v>0.014</v>
      </c>
      <c r="AG860" s="0" t="n">
        <v>0.005</v>
      </c>
      <c r="AH860" s="37"/>
      <c r="AI860" s="0" t="n">
        <v>0</v>
      </c>
      <c r="AJ860" s="0" t="n">
        <v>29</v>
      </c>
      <c r="AP860" s="0" t="n">
        <v>0</v>
      </c>
      <c r="AQ860" s="0" t="n">
        <v>0</v>
      </c>
      <c r="AR860" s="0" t="n">
        <v>0</v>
      </c>
      <c r="AS860" s="0" t="n">
        <v>0</v>
      </c>
      <c r="AU860" s="0" t="n">
        <v>0</v>
      </c>
      <c r="AV860" s="0" t="n">
        <v>0</v>
      </c>
      <c r="AY860" s="0" t="n">
        <v>0</v>
      </c>
      <c r="AZ860" s="0" t="n">
        <v>0</v>
      </c>
      <c r="BB860" s="0" t="n">
        <v>0</v>
      </c>
      <c r="BE860" s="0" t="n">
        <v>0</v>
      </c>
      <c r="BF860" s="0" t="n">
        <f aca="false">IF(E860&lt;11,-3.6797*E860^2+48.115*E860-53.83,280.92*EXP(-0.2027*E860))</f>
        <v>99.304528</v>
      </c>
      <c r="BG860" s="0" t="e">
        <f aca="false">32.208*LN(F860)+21.438</f>
        <v>#VALUE!</v>
      </c>
      <c r="BH860" s="0" t="n">
        <f aca="false">IF(G860&lt;=2, -10*G860+100, 88.958*EXP(-0.0755*G860))</f>
        <v>74.2148561832273</v>
      </c>
      <c r="BI860" s="0" t="n">
        <f aca="false">IF(I860&lt;=100, 0.0053*(I860)^2-1.0332*I860+100.76, 122.82*EXP(-0.0092*I860))</f>
        <v>94.557892</v>
      </c>
      <c r="BJ860" s="0" t="n">
        <f aca="false">IF(P860&lt;=1000, -6.942*LN(P860)+107.59, -36.304*LN(P860)+310.72)</f>
        <v>25.2519648515565</v>
      </c>
      <c r="BK860" s="0" t="e">
        <f aca="false">BF860^0.04*BG860^0.22*BH860^0.51*BI860^0.06*BJ860^0.17</f>
        <v>#VALUE!</v>
      </c>
      <c r="BL860" s="0" t="e">
        <f aca="false">IF(BK860&gt;=90, "Very Good", IF(BK860&gt;=80, "Good", IF(BK860&gt;=70, "Slightly Good", IF(BK860&gt;=60, "Average", IF(BK860&gt;=50, "Slightly Poor", IF(BK860&gt;=40, "Poor", "Very Poor"))))))</f>
        <v>#VALUE!</v>
      </c>
      <c r="BM860" s="0" t="n">
        <f aca="false">IF(P860&lt;=1000, -6.942*LN(P860)+107.59, IF(AND(P860&gt;1000, P860&lt;=5213),-36.304*LN(P860)+310.72, IF(P860&gt;5213, 10)))</f>
        <v>25.2519648515565</v>
      </c>
      <c r="BN860" s="0" t="e">
        <f aca="false">BF860^0.04*BG860^0.22*BH860^0.51*BI860^0.06*BM860^0.17</f>
        <v>#VALUE!</v>
      </c>
      <c r="BO860" s="0" t="e">
        <f aca="false">IF(BN860&gt;=90, "Very Good", IF(BN860&gt;=80, "Good", IF(BN860&gt;=70, "Slightly Good", IF(BN860&gt;=60, "Average", IF(BN860&gt;=50, "Slightly Poor", IF(BN860&gt;=40, "Poor", "Very Poor"))))))</f>
        <v>#VALUE!</v>
      </c>
      <c r="BP860" s="0" t="n">
        <f aca="false">IF(AJ860&lt;=1000, -6.942*LN(AJ860)+107.59, IF(AND(AJ860&gt;1000, AJ860&lt;=5213),-36.304*LN(AJ860)+310.72, IF(AJ860&gt;5213, 10)))</f>
        <v>84.2142323482339</v>
      </c>
      <c r="BQ860" s="0" t="e">
        <f aca="false">BF860^0.04*BG860^0.22*BH860^0.51*BI860^0.06*BP860^0.17</f>
        <v>#VALUE!</v>
      </c>
      <c r="BR860" s="0" t="e">
        <f aca="false">IF(BQ860&gt;=90, "Very Good", IF(BQ860&gt;=80, "Good", IF(BQ860&gt;=70, "Slightly Good", IF(BQ860&gt;=60, "Average", IF(BQ860&gt;=50, "Slightly Poor", IF(BQ860&gt;=40, "Poor", "Very Poor"))))))</f>
        <v>#VALUE!</v>
      </c>
      <c r="BT860" s="0" t="e">
        <f aca="false">9.81*LN(AH860)+30.6</f>
        <v>#VALUE!</v>
      </c>
      <c r="BU860" s="0" t="e">
        <f aca="false">IF(BT860&lt;30, "Clean water", IF(AND(BT860&gt;=30, BT860&lt;40), "Hypolimia", IF(AND(BT860&gt;=40,BT860&lt;50), "Mesotrophic", IF(AND(BT860&gt;=50, BT860&lt;70), "Eutrophic", IF(BT860&gt;70,"Hypertrophic")))))</f>
        <v>#VALUE!</v>
      </c>
      <c r="BW860" s="0" t="str">
        <f aca="false">IF(G860/H860&gt;=1, "PLS CHECK", "")</f>
        <v/>
      </c>
      <c r="BX860" s="0" t="str">
        <f aca="false">IF(AC860/J860&gt;=1, "PLS CHECK", "")</f>
        <v/>
      </c>
      <c r="BY860" s="0" t="str">
        <f aca="false">IF(AE860/J860&gt;=1, "PLS CHECK", "")</f>
        <v/>
      </c>
      <c r="BZ860" s="0" t="str">
        <f aca="false">IF(AD860/J860&gt;=1, "PLS CHECK", "")</f>
        <v/>
      </c>
      <c r="CA860" s="0" t="str">
        <f aca="false">IF(AF860/K860&gt;=1, "PLS CHECK", "")</f>
        <v/>
      </c>
      <c r="CB860" s="0" t="str">
        <f aca="false">IF(AG860/K860&gt;=1, "PLS CHECK", "")</f>
        <v/>
      </c>
    </row>
    <row r="861" customFormat="false" ht="12.5" hidden="false" customHeight="false" outlineLevel="0" collapsed="false">
      <c r="A861" s="0" t="n">
        <v>858</v>
      </c>
      <c r="B861" s="15" t="s">
        <v>103</v>
      </c>
      <c r="C861" s="16" t="s">
        <v>104</v>
      </c>
      <c r="D861" s="0" t="s">
        <v>170</v>
      </c>
      <c r="E861" s="37"/>
      <c r="F861" s="37"/>
      <c r="G861" s="0" t="n">
        <v>2.7</v>
      </c>
      <c r="H861" s="0" t="n">
        <v>4</v>
      </c>
      <c r="I861" s="0" t="n">
        <v>12.6</v>
      </c>
      <c r="J861" s="0" t="n">
        <v>6.35</v>
      </c>
      <c r="K861" s="0" t="n">
        <v>0.056</v>
      </c>
      <c r="L861" s="0" t="n">
        <v>2.4</v>
      </c>
      <c r="M861" s="0" t="n">
        <v>13.5</v>
      </c>
      <c r="N861" s="0" t="n">
        <v>0</v>
      </c>
      <c r="O861" s="0" t="n">
        <v>449</v>
      </c>
      <c r="P861" s="0" t="n">
        <v>4300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V861" s="0" t="n">
        <v>0</v>
      </c>
      <c r="AC861" s="0" t="n">
        <v>5.916</v>
      </c>
      <c r="AD861" s="0" t="n">
        <v>0.02</v>
      </c>
      <c r="AE861" s="0" t="n">
        <v>5.295</v>
      </c>
      <c r="AF861" s="0" t="n">
        <v>0.012</v>
      </c>
      <c r="AG861" s="0" t="n">
        <v>0.003</v>
      </c>
      <c r="AH861" s="0" t="n">
        <v>7.5</v>
      </c>
      <c r="AJ861" s="0" t="n">
        <v>140</v>
      </c>
      <c r="AP861" s="0" t="n">
        <v>0</v>
      </c>
      <c r="AY861" s="0" t="n">
        <v>0</v>
      </c>
      <c r="BF861" s="0" t="n">
        <f aca="false">IF(E861&lt;11,-3.6797*E861^2+48.115*E861-53.83,280.92*EXP(-0.2027*E861))</f>
        <v>-53.83</v>
      </c>
      <c r="BG861" s="0" t="e">
        <f aca="false">32.208*LN(F861)+21.438</f>
        <v>#VALUE!</v>
      </c>
      <c r="BH861" s="0" t="n">
        <f aca="false">IF(G861&lt;=2, -10*G861+100, 88.958*EXP(-0.0755*G861))</f>
        <v>72.5527837174588</v>
      </c>
      <c r="BI861" s="0" t="n">
        <f aca="false">IF(I861&lt;=100, 0.0053*(I861)^2-1.0332*I861+100.76, 122.82*EXP(-0.0092*I861))</f>
        <v>88.583108</v>
      </c>
      <c r="BJ861" s="0" t="n">
        <f aca="false">IF(P861&lt;=1000, -6.942*LN(P861)+107.59, -36.304*LN(P861)+310.72)</f>
        <v>6.98729256774925</v>
      </c>
      <c r="BK861" s="0" t="e">
        <f aca="false">BF861^0.04*BG861^0.22*BH861^0.51*BI861^0.06*BJ861^0.17</f>
        <v>#VALUE!</v>
      </c>
      <c r="BL861" s="0" t="e">
        <f aca="false">IF(BK861&gt;=90, "Very Good", IF(BK861&gt;=80, "Good", IF(BK861&gt;=70, "Slightly Good", IF(BK861&gt;=60, "Average", IF(BK861&gt;=50, "Slightly Poor", IF(BK861&gt;=40, "Poor", "Very Poor"))))))</f>
        <v>#VALUE!</v>
      </c>
      <c r="BM861" s="0" t="n">
        <f aca="false">IF(P861&lt;=1000, -6.942*LN(P861)+107.59, IF(AND(P861&gt;1000, P861&lt;=5213),-36.304*LN(P861)+310.72, IF(P861&gt;5213, 10)))</f>
        <v>6.98729256774925</v>
      </c>
      <c r="BN861" s="0" t="e">
        <f aca="false">BF861^0.04*BG861^0.22*BH861^0.51*BI861^0.06*BM861^0.17</f>
        <v>#VALUE!</v>
      </c>
      <c r="BO861" s="0" t="e">
        <f aca="false">IF(BN861&gt;=90, "Very Good", IF(BN861&gt;=80, "Good", IF(BN861&gt;=70, "Slightly Good", IF(BN861&gt;=60, "Average", IF(BN861&gt;=50, "Slightly Poor", IF(BN861&gt;=40, "Poor", "Very Poor"))))))</f>
        <v>#VALUE!</v>
      </c>
      <c r="BP861" s="0" t="n">
        <f aca="false">IF(AJ861&lt;=1000, -6.942*LN(AJ861)+107.59, IF(AND(AJ861&gt;1000, AJ861&lt;=5213),-36.304*LN(AJ861)+310.72, IF(AJ861&gt;5213, 10)))</f>
        <v>73.2851183022462</v>
      </c>
      <c r="BQ861" s="0" t="e">
        <f aca="false">BF861^0.04*BG861^0.22*BH861^0.51*BI861^0.06*BP861^0.17</f>
        <v>#VALUE!</v>
      </c>
      <c r="BR861" s="0" t="e">
        <f aca="false">IF(BQ861&gt;=90, "Very Good", IF(BQ861&gt;=80, "Good", IF(BQ861&gt;=70, "Slightly Good", IF(BQ861&gt;=60, "Average", IF(BQ861&gt;=50, "Slightly Poor", IF(BQ861&gt;=40, "Poor", "Very Poor"))))))</f>
        <v>#VALUE!</v>
      </c>
      <c r="BT861" s="0" t="n">
        <f aca="false">9.81*LN(AH861)+30.6</f>
        <v>50.3661986315196</v>
      </c>
      <c r="BU861" s="0" t="str">
        <f aca="false">IF(BT861&lt;30, "Clean water", IF(AND(BT861&gt;=30, BT861&lt;40), "Hypolimia", IF(AND(BT861&gt;=40,BT861&lt;50), "Mesotrophic", IF(AND(BT861&gt;=50, BT861&lt;70), "Eutrophic", IF(BT861&gt;70,"Hypertrophic")))))</f>
        <v>Eutrophic</v>
      </c>
      <c r="BW861" s="0" t="str">
        <f aca="false">IF(G861/H861&gt;=1, "PLS CHECK", "")</f>
        <v/>
      </c>
      <c r="BX861" s="0" t="str">
        <f aca="false">IF(AC861/J861&gt;=1, "PLS CHECK", "")</f>
        <v/>
      </c>
      <c r="BY861" s="0" t="str">
        <f aca="false">IF(AE861/J861&gt;=1, "PLS CHECK", "")</f>
        <v/>
      </c>
      <c r="BZ861" s="0" t="str">
        <f aca="false">IF(AD861/J861&gt;=1, "PLS CHECK", "")</f>
        <v/>
      </c>
      <c r="CA861" s="0" t="str">
        <f aca="false">IF(AF861/K861&gt;=1, "PLS CHECK", "")</f>
        <v/>
      </c>
      <c r="CB861" s="0" t="str">
        <f aca="false">IF(AG861/K861&gt;=1, "PLS CHECK", "")</f>
        <v/>
      </c>
    </row>
    <row r="862" customFormat="false" ht="12.5" hidden="false" customHeight="false" outlineLevel="0" collapsed="false">
      <c r="A862" s="0" t="n">
        <v>859</v>
      </c>
      <c r="B862" s="15" t="s">
        <v>105</v>
      </c>
      <c r="C862" s="16" t="s">
        <v>106</v>
      </c>
      <c r="D862" s="0" t="s">
        <v>170</v>
      </c>
      <c r="E862" s="0" t="n">
        <v>8.2</v>
      </c>
      <c r="F862" s="0" t="n">
        <v>12.6</v>
      </c>
      <c r="G862" s="0" t="n">
        <v>1.2</v>
      </c>
      <c r="H862" s="0" t="n">
        <v>4.1</v>
      </c>
      <c r="I862" s="0" t="n">
        <v>9</v>
      </c>
      <c r="J862" s="0" t="n">
        <v>2.529</v>
      </c>
      <c r="K862" s="0" t="n">
        <v>0.021</v>
      </c>
      <c r="L862" s="0" t="n">
        <v>2</v>
      </c>
      <c r="M862" s="0" t="n">
        <v>9.1</v>
      </c>
      <c r="N862" s="0" t="n">
        <v>0</v>
      </c>
      <c r="O862" s="0" t="n">
        <v>273</v>
      </c>
      <c r="P862" s="0" t="n">
        <v>5800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0</v>
      </c>
      <c r="V862" s="0" t="n">
        <v>0</v>
      </c>
      <c r="AC862" s="0" t="n">
        <v>2.42</v>
      </c>
      <c r="AD862" s="0" t="n">
        <v>0.187</v>
      </c>
      <c r="AE862" s="0" t="n">
        <v>1.999</v>
      </c>
      <c r="AF862" s="0" t="n">
        <v>0.009</v>
      </c>
      <c r="AG862" s="0" t="n">
        <v>0.003</v>
      </c>
      <c r="AH862" s="0" t="n">
        <v>18.1</v>
      </c>
      <c r="AI862" s="0" t="n">
        <v>0</v>
      </c>
      <c r="AJ862" s="0" t="n">
        <v>100</v>
      </c>
      <c r="AP862" s="0" t="n">
        <v>0</v>
      </c>
      <c r="AQ862" s="0" t="n">
        <v>0</v>
      </c>
      <c r="AR862" s="0" t="n">
        <v>0</v>
      </c>
      <c r="AS862" s="0" t="n">
        <v>0</v>
      </c>
      <c r="AU862" s="0" t="n">
        <v>0</v>
      </c>
      <c r="AV862" s="0" t="n">
        <v>0</v>
      </c>
      <c r="AY862" s="0" t="n">
        <v>0</v>
      </c>
      <c r="AZ862" s="0" t="n">
        <v>0</v>
      </c>
      <c r="BB862" s="0" t="n">
        <v>0</v>
      </c>
      <c r="BE862" s="0" t="n">
        <v>0</v>
      </c>
      <c r="BF862" s="0" t="n">
        <f aca="false">IF(E862&lt;11,-3.6797*E862^2+48.115*E862-53.83,280.92*EXP(-0.2027*E862))</f>
        <v>93.289972</v>
      </c>
      <c r="BG862" s="0" t="n">
        <f aca="false">32.208*LN(F862)+21.438</f>
        <v>103.043306983941</v>
      </c>
      <c r="BH862" s="0" t="n">
        <f aca="false">IF(G862&lt;=2, -10*G862+100, 88.958*EXP(-0.0755*G862))</f>
        <v>88</v>
      </c>
      <c r="BI862" s="0" t="n">
        <f aca="false">IF(I862&lt;=100, 0.0053*(I862)^2-1.0332*I862+100.76, 122.82*EXP(-0.0092*I862))</f>
        <v>91.8905</v>
      </c>
      <c r="BJ862" s="0" t="n">
        <f aca="false">IF(P862&lt;=1000, -6.942*LN(P862)+107.59, -36.304*LN(P862)+310.72)</f>
        <v>-3.87642148698882</v>
      </c>
      <c r="BK862" s="0" t="e">
        <f aca="false">BF862^0.04*BG862^0.22*BH862^0.51*BI862^0.06*BJ862^0.17</f>
        <v>#NUM!</v>
      </c>
      <c r="BL862" s="0" t="e">
        <f aca="false">IF(BK862&gt;=90, "Very Good", IF(BK862&gt;=80, "Good", IF(BK862&gt;=70, "Slightly Good", IF(BK862&gt;=60, "Average", IF(BK862&gt;=50, "Slightly Poor", IF(BK862&gt;=40, "Poor", "Very Poor"))))))</f>
        <v>#NUM!</v>
      </c>
      <c r="BM862" s="0" t="n">
        <f aca="false">IF(P862&lt;=1000, -6.942*LN(P862)+107.59, IF(AND(P862&gt;1000, P862&lt;=5213),-36.304*LN(P862)+310.72, IF(P862&gt;5213, 10)))</f>
        <v>10</v>
      </c>
      <c r="BN862" s="0" t="n">
        <f aca="false">BF862^0.04*BG862^0.22*BH862^0.51*BI862^0.06*BM862^0.17</f>
        <v>63.2615970517382</v>
      </c>
      <c r="BO862" s="0" t="str">
        <f aca="false">IF(BN862&gt;=90, "Very Good", IF(BN862&gt;=80, "Good", IF(BN862&gt;=70, "Slightly Good", IF(BN862&gt;=60, "Average", IF(BN862&gt;=50, "Slightly Poor", IF(BN862&gt;=40, "Poor", "Very Poor"))))))</f>
        <v>Average</v>
      </c>
      <c r="BP862" s="0" t="n">
        <f aca="false">IF(AJ862&lt;=1000, -6.942*LN(AJ862)+107.59, IF(AND(AJ862&gt;1000, AJ862&lt;=5213),-36.304*LN(AJ862)+310.72, IF(AJ862&gt;5213, 10)))</f>
        <v>75.6209085688707</v>
      </c>
      <c r="BQ862" s="0" t="n">
        <f aca="false">BF862^0.04*BG862^0.22*BH862^0.51*BI862^0.06*BP862^0.17</f>
        <v>89.2296671674024</v>
      </c>
      <c r="BR862" s="0" t="str">
        <f aca="false">IF(BQ862&gt;=90, "Very Good", IF(BQ862&gt;=80, "Good", IF(BQ862&gt;=70, "Slightly Good", IF(BQ862&gt;=60, "Average", IF(BQ862&gt;=50, "Slightly Poor", IF(BQ862&gt;=40, "Poor", "Very Poor"))))))</f>
        <v>Good</v>
      </c>
      <c r="BT862" s="0" t="n">
        <f aca="false">9.81*LN(AH862)+30.6</f>
        <v>59.0088961144462</v>
      </c>
      <c r="BU862" s="0" t="str">
        <f aca="false">IF(BT862&lt;30, "Clean water", IF(AND(BT862&gt;=30, BT862&lt;40), "Hypolimia", IF(AND(BT862&gt;=40,BT862&lt;50), "Mesotrophic", IF(AND(BT862&gt;=50, BT862&lt;70), "Eutrophic", IF(BT862&gt;70,"Hypertrophic")))))</f>
        <v>Eutrophic</v>
      </c>
      <c r="BW862" s="0" t="str">
        <f aca="false">IF(G862/H862&gt;=1, "PLS CHECK", "")</f>
        <v/>
      </c>
      <c r="BX862" s="0" t="str">
        <f aca="false">IF(AC862/J862&gt;=1, "PLS CHECK", "")</f>
        <v/>
      </c>
      <c r="BY862" s="0" t="str">
        <f aca="false">IF(AE862/J862&gt;=1, "PLS CHECK", "")</f>
        <v/>
      </c>
      <c r="BZ862" s="0" t="str">
        <f aca="false">IF(AD862/J862&gt;=1, "PLS CHECK", "")</f>
        <v/>
      </c>
      <c r="CA862" s="0" t="str">
        <f aca="false">IF(AF862/K862&gt;=1, "PLS CHECK", "")</f>
        <v/>
      </c>
      <c r="CB862" s="0" t="str">
        <f aca="false">IF(AG862/K862&gt;=1, "PLS CHECK", "")</f>
        <v/>
      </c>
    </row>
    <row r="863" customFormat="false" ht="12.5" hidden="false" customHeight="false" outlineLevel="0" collapsed="false">
      <c r="A863" s="0" t="n">
        <v>860</v>
      </c>
      <c r="B863" s="15" t="s">
        <v>107</v>
      </c>
      <c r="C863" s="16" t="s">
        <v>108</v>
      </c>
      <c r="D863" s="0" t="s">
        <v>170</v>
      </c>
      <c r="E863" s="0" t="n">
        <v>7.7</v>
      </c>
      <c r="F863" s="37"/>
      <c r="G863" s="0" t="n">
        <v>1</v>
      </c>
      <c r="H863" s="37"/>
      <c r="I863" s="0" t="n">
        <v>2.8</v>
      </c>
      <c r="J863" s="0" t="n">
        <v>5.957</v>
      </c>
      <c r="K863" s="0" t="n">
        <v>0.027</v>
      </c>
      <c r="L863" s="37"/>
      <c r="M863" s="0" t="n">
        <v>13.1</v>
      </c>
      <c r="N863" s="0" t="n">
        <v>0</v>
      </c>
      <c r="O863" s="0" t="n">
        <v>645</v>
      </c>
      <c r="P863" s="0" t="n">
        <v>5300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0</v>
      </c>
      <c r="V863" s="0" t="n">
        <v>0</v>
      </c>
      <c r="AC863" s="0" t="n">
        <v>5.65</v>
      </c>
      <c r="AD863" s="0" t="n">
        <v>0.033</v>
      </c>
      <c r="AE863" s="0" t="n">
        <v>5.396</v>
      </c>
      <c r="AF863" s="0" t="n">
        <v>0.019</v>
      </c>
      <c r="AG863" s="0" t="n">
        <v>0.018</v>
      </c>
      <c r="AH863" s="0" t="n">
        <v>2.4</v>
      </c>
      <c r="AJ863" s="0" t="n">
        <v>880</v>
      </c>
      <c r="AP863" s="0" t="n">
        <v>0</v>
      </c>
      <c r="AY863" s="0" t="n">
        <v>0</v>
      </c>
      <c r="BF863" s="0" t="n">
        <f aca="false">IF(E863&lt;11,-3.6797*E863^2+48.115*E863-53.83,280.92*EXP(-0.2027*E863))</f>
        <v>98.486087</v>
      </c>
      <c r="BG863" s="0" t="e">
        <f aca="false">32.208*LN(F863)+21.438</f>
        <v>#VALUE!</v>
      </c>
      <c r="BH863" s="0" t="n">
        <f aca="false">IF(G863&lt;=2, -10*G863+100, 88.958*EXP(-0.0755*G863))</f>
        <v>90</v>
      </c>
      <c r="BI863" s="0" t="n">
        <f aca="false">IF(I863&lt;=100, 0.0053*(I863)^2-1.0332*I863+100.76, 122.82*EXP(-0.0092*I863))</f>
        <v>97.908592</v>
      </c>
      <c r="BJ863" s="0" t="n">
        <f aca="false">IF(P863&lt;=1000, -6.942*LN(P863)+107.59, -36.304*LN(P863)+310.72)</f>
        <v>-0.603576061707884</v>
      </c>
      <c r="BK863" s="0" t="e">
        <f aca="false">BF863^0.04*BG863^0.22*BH863^0.51*BI863^0.06*BJ863^0.17</f>
        <v>#VALUE!</v>
      </c>
      <c r="BL863" s="0" t="e">
        <f aca="false">IF(BK863&gt;=90, "Very Good", IF(BK863&gt;=80, "Good", IF(BK863&gt;=70, "Slightly Good", IF(BK863&gt;=60, "Average", IF(BK863&gt;=50, "Slightly Poor", IF(BK863&gt;=40, "Poor", "Very Poor"))))))</f>
        <v>#VALUE!</v>
      </c>
      <c r="BM863" s="0" t="n">
        <f aca="false">IF(P863&lt;=1000, -6.942*LN(P863)+107.59, IF(AND(P863&gt;1000, P863&lt;=5213),-36.304*LN(P863)+310.72, IF(P863&gt;5213, 10)))</f>
        <v>10</v>
      </c>
      <c r="BN863" s="0" t="e">
        <f aca="false">BF863^0.04*BG863^0.22*BH863^0.51*BI863^0.06*BM863^0.17</f>
        <v>#VALUE!</v>
      </c>
      <c r="BO863" s="0" t="e">
        <f aca="false">IF(BN863&gt;=90, "Very Good", IF(BN863&gt;=80, "Good", IF(BN863&gt;=70, "Slightly Good", IF(BN863&gt;=60, "Average", IF(BN863&gt;=50, "Slightly Poor", IF(BN863&gt;=40, "Poor", "Very Poor"))))))</f>
        <v>#VALUE!</v>
      </c>
      <c r="BP863" s="0" t="n">
        <f aca="false">IF(AJ863&lt;=1000, -6.942*LN(AJ863)+107.59, IF(AND(AJ863&gt;1000, AJ863&lt;=5213),-36.304*LN(AJ863)+310.72, IF(AJ863&gt;5213, 10)))</f>
        <v>60.5237821183276</v>
      </c>
      <c r="BQ863" s="0" t="e">
        <f aca="false">BF863^0.04*BG863^0.22*BH863^0.51*BI863^0.06*BP863^0.17</f>
        <v>#VALUE!</v>
      </c>
      <c r="BR863" s="0" t="e">
        <f aca="false">IF(BQ863&gt;=90, "Very Good", IF(BQ863&gt;=80, "Good", IF(BQ863&gt;=70, "Slightly Good", IF(BQ863&gt;=60, "Average", IF(BQ863&gt;=50, "Slightly Poor", IF(BQ863&gt;=40, "Poor", "Very Poor"))))))</f>
        <v>#VALUE!</v>
      </c>
      <c r="BT863" s="0" t="n">
        <f aca="false">9.81*LN(AH863)+30.6</f>
        <v>39.1883483134418</v>
      </c>
      <c r="BU863" s="0" t="str">
        <f aca="false">IF(BT863&lt;30, "Clean water", IF(AND(BT863&gt;=30, BT863&lt;40), "Hypolimia", IF(AND(BT863&gt;=40,BT863&lt;50), "Mesotrophic", IF(AND(BT863&gt;=50, BT863&lt;70), "Eutrophic", IF(BT863&gt;70,"Hypertrophic")))))</f>
        <v>Hypolimia</v>
      </c>
      <c r="BW863" s="0" t="e">
        <f aca="false">IF(G863/H863&gt;=1, "PLS CHECK", "")</f>
        <v>#DIV/0!</v>
      </c>
      <c r="BX863" s="0" t="str">
        <f aca="false">IF(AC863/J863&gt;=1, "PLS CHECK", "")</f>
        <v/>
      </c>
      <c r="BY863" s="0" t="str">
        <f aca="false">IF(AE863/J863&gt;=1, "PLS CHECK", "")</f>
        <v/>
      </c>
      <c r="BZ863" s="0" t="str">
        <f aca="false">IF(AD863/J863&gt;=1, "PLS CHECK", "")</f>
        <v/>
      </c>
      <c r="CA863" s="0" t="str">
        <f aca="false">IF(AF863/K863&gt;=1, "PLS CHECK", "")</f>
        <v/>
      </c>
      <c r="CB863" s="0" t="str">
        <f aca="false">IF(AG863/K863&gt;=1, "PLS CHECK", "")</f>
        <v/>
      </c>
    </row>
    <row r="864" customFormat="false" ht="12.5" hidden="false" customHeight="false" outlineLevel="0" collapsed="false">
      <c r="A864" s="0" t="n">
        <v>861</v>
      </c>
      <c r="B864" s="15" t="s">
        <v>109</v>
      </c>
      <c r="C864" s="16" t="s">
        <v>110</v>
      </c>
      <c r="D864" s="0" t="s">
        <v>170</v>
      </c>
      <c r="E864" s="37"/>
      <c r="F864" s="0" t="n">
        <v>10.8</v>
      </c>
      <c r="G864" s="37"/>
      <c r="H864" s="37"/>
      <c r="I864" s="0" t="n">
        <v>12.7</v>
      </c>
      <c r="J864" s="0" t="n">
        <v>8.576</v>
      </c>
      <c r="K864" s="37"/>
      <c r="L864" s="0" t="n">
        <v>5.1</v>
      </c>
      <c r="M864" s="0" t="n">
        <v>14.6</v>
      </c>
      <c r="O864" s="0" t="n">
        <v>498</v>
      </c>
      <c r="AC864" s="0" t="n">
        <v>8.355</v>
      </c>
      <c r="AD864" s="0" t="n">
        <v>1.296</v>
      </c>
      <c r="AE864" s="0" t="n">
        <v>5.385</v>
      </c>
      <c r="AF864" s="37"/>
      <c r="AG864" s="37"/>
      <c r="BD864" s="0" t="n">
        <v>2.36</v>
      </c>
      <c r="BF864" s="0" t="n">
        <f aca="false">IF(E864&lt;11,-3.6797*E864^2+48.115*E864-53.83,280.92*EXP(-0.2027*E864))</f>
        <v>-53.83</v>
      </c>
      <c r="BG864" s="0" t="n">
        <f aca="false">32.208*LN(F864)+21.438</f>
        <v>98.0784218880646</v>
      </c>
      <c r="BH864" s="0" t="n">
        <f aca="false">IF(G864&lt;=2, -10*G864+100, 88.958*EXP(-0.0755*G864))</f>
        <v>100</v>
      </c>
      <c r="BI864" s="0" t="n">
        <f aca="false">IF(I864&lt;=100, 0.0053*(I864)^2-1.0332*I864+100.76, 122.82*EXP(-0.0092*I864))</f>
        <v>88.493197</v>
      </c>
      <c r="BJ864" s="0" t="e">
        <f aca="false">IF(P864&lt;=1000, -6.942*LN(P864)+107.59, -36.304*LN(P864)+310.72)</f>
        <v>#VALUE!</v>
      </c>
      <c r="BK864" s="0" t="e">
        <f aca="false">BF864^0.04*BG864^0.22*BH864^0.51*BI864^0.06*BJ864^0.17</f>
        <v>#VALUE!</v>
      </c>
      <c r="BL864" s="0" t="e">
        <f aca="false">IF(BK864&gt;=90, "Very Good", IF(BK864&gt;=80, "Good", IF(BK864&gt;=70, "Slightly Good", IF(BK864&gt;=60, "Average", IF(BK864&gt;=50, "Slightly Poor", IF(BK864&gt;=40, "Poor", "Very Poor"))))))</f>
        <v>#VALUE!</v>
      </c>
      <c r="BM864" s="0" t="e">
        <f aca="false">IF(P864&lt;=1000, -6.942*LN(P864)+107.59, IF(AND(P864&gt;1000, P864&lt;=5213),-36.304*LN(P864)+310.72, IF(P864&gt;5213, 10)))</f>
        <v>#VALUE!</v>
      </c>
      <c r="BN864" s="0" t="e">
        <f aca="false">BF864^0.04*BG864^0.22*BH864^0.51*BI864^0.06*BM864^0.17</f>
        <v>#VALUE!</v>
      </c>
      <c r="BO864" s="0" t="e">
        <f aca="false">IF(BN864&gt;=90, "Very Good", IF(BN864&gt;=80, "Good", IF(BN864&gt;=70, "Slightly Good", IF(BN864&gt;=60, "Average", IF(BN864&gt;=50, "Slightly Poor", IF(BN864&gt;=40, "Poor", "Very Poor"))))))</f>
        <v>#VALUE!</v>
      </c>
      <c r="BP864" s="0" t="e">
        <f aca="false">IF(AJ864&lt;=1000, -6.942*LN(AJ864)+107.59, IF(AND(AJ864&gt;1000, AJ864&lt;=5213),-36.304*LN(AJ864)+310.72, IF(AJ864&gt;5213, 10)))</f>
        <v>#VALUE!</v>
      </c>
      <c r="BQ864" s="0" t="e">
        <f aca="false">BF864^0.04*BG864^0.22*BH864^0.51*BI864^0.06*BP864^0.17</f>
        <v>#VALUE!</v>
      </c>
      <c r="BR864" s="0" t="e">
        <f aca="false">IF(BQ864&gt;=90, "Very Good", IF(BQ864&gt;=80, "Good", IF(BQ864&gt;=70, "Slightly Good", IF(BQ864&gt;=60, "Average", IF(BQ864&gt;=50, "Slightly Poor", IF(BQ864&gt;=40, "Poor", "Very Poor"))))))</f>
        <v>#VALUE!</v>
      </c>
      <c r="BT864" s="0" t="e">
        <f aca="false">9.81*LN(AH864)+30.6</f>
        <v>#VALUE!</v>
      </c>
      <c r="BU864" s="0" t="e">
        <f aca="false">IF(BT864&lt;30, "Clean water", IF(AND(BT864&gt;=30, BT864&lt;40), "Hypolimia", IF(AND(BT864&gt;=40,BT864&lt;50), "Mesotrophic", IF(AND(BT864&gt;=50, BT864&lt;70), "Eutrophic", IF(BT864&gt;70,"Hypertrophic")))))</f>
        <v>#VALUE!</v>
      </c>
      <c r="BW864" s="0" t="e">
        <f aca="false">IF(G864/H864&gt;=1, "PLS CHECK", "")</f>
        <v>#DIV/0!</v>
      </c>
      <c r="BX864" s="0" t="str">
        <f aca="false">IF(AC864/J864&gt;=1, "PLS CHECK", "")</f>
        <v/>
      </c>
      <c r="BY864" s="0" t="str">
        <f aca="false">IF(AE864/J864&gt;=1, "PLS CHECK", "")</f>
        <v/>
      </c>
      <c r="BZ864" s="0" t="str">
        <f aca="false">IF(AD864/J864&gt;=1, "PLS CHECK", "")</f>
        <v/>
      </c>
      <c r="CA864" s="0" t="e">
        <f aca="false">IF(AF864/K864&gt;=1, "PLS CHECK", "")</f>
        <v>#DIV/0!</v>
      </c>
      <c r="CB864" s="0" t="e">
        <f aca="false">IF(AG864/K864&gt;=1, "PLS CHECK", "")</f>
        <v>#DIV/0!</v>
      </c>
    </row>
    <row r="865" customFormat="false" ht="12.5" hidden="false" customHeight="false" outlineLevel="0" collapsed="false">
      <c r="A865" s="0" t="n">
        <v>862</v>
      </c>
      <c r="B865" s="15" t="s">
        <v>111</v>
      </c>
      <c r="C865" s="16" t="s">
        <v>112</v>
      </c>
      <c r="D865" s="0" t="s">
        <v>170</v>
      </c>
      <c r="E865" s="0" t="n">
        <v>7.4</v>
      </c>
      <c r="F865" s="0" t="n">
        <v>11.2</v>
      </c>
      <c r="G865" s="37"/>
      <c r="H865" s="0" t="n">
        <v>7.7</v>
      </c>
      <c r="I865" s="0" t="n">
        <v>10.4</v>
      </c>
      <c r="J865" s="0" t="n">
        <v>6.69</v>
      </c>
      <c r="K865" s="0" t="n">
        <v>0.125</v>
      </c>
      <c r="L865" s="0" t="n">
        <v>4.6</v>
      </c>
      <c r="M865" s="0" t="n">
        <v>13.4</v>
      </c>
      <c r="N865" s="0" t="n">
        <v>0</v>
      </c>
      <c r="O865" s="0" t="n">
        <v>553</v>
      </c>
      <c r="P865" s="0" t="n">
        <v>30000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0</v>
      </c>
      <c r="V865" s="0" t="n">
        <v>0</v>
      </c>
      <c r="AC865" s="0" t="n">
        <v>6.183</v>
      </c>
      <c r="AD865" s="0" t="n">
        <v>1.923</v>
      </c>
      <c r="AE865" s="0" t="n">
        <v>3.301</v>
      </c>
      <c r="AF865" s="0" t="n">
        <v>0.056</v>
      </c>
      <c r="AG865" s="0" t="n">
        <v>0.038</v>
      </c>
      <c r="AH865" s="0" t="n">
        <v>5</v>
      </c>
      <c r="AJ865" s="0" t="n">
        <v>4000</v>
      </c>
      <c r="AP865" s="0" t="n">
        <v>0</v>
      </c>
      <c r="AY865" s="0" t="n">
        <v>0</v>
      </c>
      <c r="BF865" s="0" t="n">
        <f aca="false">IF(E865&lt;11,-3.6797*E865^2+48.115*E865-53.83,280.92*EXP(-0.2027*E865))</f>
        <v>100.720628</v>
      </c>
      <c r="BG865" s="0" t="n">
        <f aca="false">32.208*LN(F865)+21.438</f>
        <v>99.2497509715202</v>
      </c>
      <c r="BH865" s="0" t="n">
        <f aca="false">IF(G865&lt;=2, -10*G865+100, 88.958*EXP(-0.0755*G865))</f>
        <v>100</v>
      </c>
      <c r="BI865" s="0" t="n">
        <f aca="false">IF(I865&lt;=100, 0.0053*(I865)^2-1.0332*I865+100.76, 122.82*EXP(-0.0092*I865))</f>
        <v>90.587968</v>
      </c>
      <c r="BJ865" s="0" t="n">
        <f aca="false">IF(P865&lt;=1000, -6.942*LN(P865)+107.59, -36.304*LN(P865)+310.72)</f>
        <v>-63.5362173920304</v>
      </c>
      <c r="BK865" s="0" t="e">
        <f aca="false">BF865^0.04*BG865^0.22*BH865^0.51*BI865^0.06*BJ865^0.17</f>
        <v>#NUM!</v>
      </c>
      <c r="BL865" s="0" t="e">
        <f aca="false">IF(BK865&gt;=90, "Very Good", IF(BK865&gt;=80, "Good", IF(BK865&gt;=70, "Slightly Good", IF(BK865&gt;=60, "Average", IF(BK865&gt;=50, "Slightly Poor", IF(BK865&gt;=40, "Poor", "Very Poor"))))))</f>
        <v>#NUM!</v>
      </c>
      <c r="BM865" s="0" t="n">
        <f aca="false">IF(P865&lt;=1000, -6.942*LN(P865)+107.59, IF(AND(P865&gt;1000, P865&lt;=5213),-36.304*LN(P865)+310.72, IF(P865&gt;5213, 10)))</f>
        <v>10</v>
      </c>
      <c r="BN865" s="0" t="n">
        <f aca="false">BF865^0.04*BG865^0.22*BH865^0.51*BI865^0.06*BM865^0.17</f>
        <v>67.1165217867607</v>
      </c>
      <c r="BO865" s="0" t="str">
        <f aca="false">IF(BN865&gt;=90, "Very Good", IF(BN865&gt;=80, "Good", IF(BN865&gt;=70, "Slightly Good", IF(BN865&gt;=60, "Average", IF(BN865&gt;=50, "Slightly Poor", IF(BN865&gt;=40, "Poor", "Very Poor"))))))</f>
        <v>Average</v>
      </c>
      <c r="BP865" s="0" t="n">
        <f aca="false">IF(AJ865&lt;=1000, -6.942*LN(AJ865)+107.59, IF(AND(AJ865&gt;1000, AJ865&lt;=5213),-36.304*LN(AJ865)+310.72, IF(AJ865&gt;5213, 10)))</f>
        <v>9.61282186573601</v>
      </c>
      <c r="BQ865" s="0" t="n">
        <f aca="false">BF865^0.04*BG865^0.22*BH865^0.51*BI865^0.06*BP865^0.17</f>
        <v>66.6674883670812</v>
      </c>
      <c r="BR865" s="0" t="str">
        <f aca="false">IF(BQ865&gt;=90, "Very Good", IF(BQ865&gt;=80, "Good", IF(BQ865&gt;=70, "Slightly Good", IF(BQ865&gt;=60, "Average", IF(BQ865&gt;=50, "Slightly Poor", IF(BQ865&gt;=40, "Poor", "Very Poor"))))))</f>
        <v>Average</v>
      </c>
      <c r="BT865" s="0" t="n">
        <f aca="false">9.81*LN(AH865)+30.6</f>
        <v>46.3885859209785</v>
      </c>
      <c r="BU865" s="0" t="str">
        <f aca="false">IF(BT865&lt;30, "Clean water", IF(AND(BT865&gt;=30, BT865&lt;40), "Hypolimia", IF(AND(BT865&gt;=40,BT865&lt;50), "Mesotrophic", IF(AND(BT865&gt;=50, BT865&lt;70), "Eutrophic", IF(BT865&gt;70,"Hypertrophic")))))</f>
        <v>Mesotrophic</v>
      </c>
      <c r="BW865" s="0" t="str">
        <f aca="false">IF(G865/H865&gt;=1, "PLS CHECK", "")</f>
        <v/>
      </c>
      <c r="BX865" s="0" t="str">
        <f aca="false">IF(AC865/J865&gt;=1, "PLS CHECK", "")</f>
        <v/>
      </c>
      <c r="BY865" s="0" t="str">
        <f aca="false">IF(AE865/J865&gt;=1, "PLS CHECK", "")</f>
        <v/>
      </c>
      <c r="BZ865" s="0" t="str">
        <f aca="false">IF(AD865/J865&gt;=1, "PLS CHECK", "")</f>
        <v/>
      </c>
      <c r="CA865" s="0" t="str">
        <f aca="false">IF(AF865/K865&gt;=1, "PLS CHECK", "")</f>
        <v/>
      </c>
      <c r="CB865" s="0" t="str">
        <f aca="false">IF(AG865/K865&gt;=1, "PLS CHECK", "")</f>
        <v/>
      </c>
    </row>
    <row r="866" customFormat="false" ht="12.5" hidden="false" customHeight="false" outlineLevel="0" collapsed="false">
      <c r="A866" s="0" t="n">
        <v>863</v>
      </c>
      <c r="B866" s="15" t="s">
        <v>113</v>
      </c>
      <c r="C866" s="16" t="s">
        <v>114</v>
      </c>
      <c r="D866" s="0" t="s">
        <v>170</v>
      </c>
      <c r="E866" s="0" t="n">
        <v>7.5</v>
      </c>
      <c r="F866" s="0" t="n">
        <v>10.1</v>
      </c>
      <c r="G866" s="0" t="n">
        <v>3.7</v>
      </c>
      <c r="H866" s="0" t="n">
        <v>5.7</v>
      </c>
      <c r="I866" s="0" t="n">
        <v>7.8</v>
      </c>
      <c r="J866" s="0" t="n">
        <v>5.89</v>
      </c>
      <c r="K866" s="0" t="n">
        <v>0.106</v>
      </c>
      <c r="L866" s="0" t="n">
        <v>3.7</v>
      </c>
      <c r="M866" s="0" t="n">
        <v>11.3</v>
      </c>
      <c r="N866" s="0" t="n">
        <v>0</v>
      </c>
      <c r="O866" s="0" t="n">
        <v>543</v>
      </c>
      <c r="P866" s="0" t="n">
        <v>22000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V866" s="0" t="n">
        <v>0</v>
      </c>
      <c r="AC866" s="0" t="n">
        <v>5.299</v>
      </c>
      <c r="AD866" s="0" t="n">
        <v>0.723</v>
      </c>
      <c r="AE866" s="0" t="n">
        <v>3.89</v>
      </c>
      <c r="AF866" s="0" t="n">
        <v>0.034</v>
      </c>
      <c r="AG866" s="0" t="n">
        <v>0.02</v>
      </c>
      <c r="AH866" s="0" t="n">
        <v>3.3</v>
      </c>
      <c r="AJ866" s="0" t="n">
        <v>1000</v>
      </c>
      <c r="AP866" s="0" t="n">
        <v>0</v>
      </c>
      <c r="AY866" s="0" t="n">
        <v>0</v>
      </c>
      <c r="BF866" s="0" t="n">
        <f aca="false">IF(E866&lt;11,-3.6797*E866^2+48.115*E866-53.83,280.92*EXP(-0.2027*E866))</f>
        <v>100.049375</v>
      </c>
      <c r="BG866" s="0" t="n">
        <f aca="false">32.208*LN(F866)+21.438</f>
        <v>95.9201409312711</v>
      </c>
      <c r="BH866" s="0" t="n">
        <f aca="false">IF(G866&lt;=2, -10*G866+100, 88.958*EXP(-0.0755*G866))</f>
        <v>67.2767257350167</v>
      </c>
      <c r="BI866" s="0" t="n">
        <f aca="false">IF(I866&lt;=100, 0.0053*(I866)^2-1.0332*I866+100.76, 122.82*EXP(-0.0092*I866))</f>
        <v>93.023492</v>
      </c>
      <c r="BJ866" s="0" t="n">
        <f aca="false">IF(P866&lt;=1000, -6.942*LN(P866)+107.59, -36.304*LN(P866)+310.72)</f>
        <v>-52.2763528748878</v>
      </c>
      <c r="BK866" s="0" t="e">
        <f aca="false">BF866^0.04*BG866^0.22*BH866^0.51*BI866^0.06*BJ866^0.17</f>
        <v>#NUM!</v>
      </c>
      <c r="BL866" s="0" t="e">
        <f aca="false">IF(BK866&gt;=90, "Very Good", IF(BK866&gt;=80, "Good", IF(BK866&gt;=70, "Slightly Good", IF(BK866&gt;=60, "Average", IF(BK866&gt;=50, "Slightly Poor", IF(BK866&gt;=40, "Poor", "Very Poor"))))))</f>
        <v>#NUM!</v>
      </c>
      <c r="BM866" s="0" t="n">
        <f aca="false">IF(P866&lt;=1000, -6.942*LN(P866)+107.59, IF(AND(P866&gt;1000, P866&lt;=5213),-36.304*LN(P866)+310.72, IF(P866&gt;5213, 10)))</f>
        <v>10</v>
      </c>
      <c r="BN866" s="0" t="n">
        <f aca="false">BF866^0.04*BG866^0.22*BH866^0.51*BI866^0.06*BM866^0.17</f>
        <v>54.4948376613897</v>
      </c>
      <c r="BO866" s="0" t="str">
        <f aca="false">IF(BN866&gt;=90, "Very Good", IF(BN866&gt;=80, "Good", IF(BN866&gt;=70, "Slightly Good", IF(BN866&gt;=60, "Average", IF(BN866&gt;=50, "Slightly Poor", IF(BN866&gt;=40, "Poor", "Very Poor"))))))</f>
        <v>Slightly Poor</v>
      </c>
      <c r="BP866" s="0" t="n">
        <f aca="false">IF(AJ866&lt;=1000, -6.942*LN(AJ866)+107.59, IF(AND(AJ866&gt;1000, AJ866&lt;=5213),-36.304*LN(AJ866)+310.72, IF(AJ866&gt;5213, 10)))</f>
        <v>59.636362853306</v>
      </c>
      <c r="BQ866" s="0" t="n">
        <f aca="false">BF866^0.04*BG866^0.22*BH866^0.51*BI866^0.06*BP866^0.17</f>
        <v>73.8230966275652</v>
      </c>
      <c r="BR866" s="0" t="str">
        <f aca="false">IF(BQ866&gt;=90, "Very Good", IF(BQ866&gt;=80, "Good", IF(BQ866&gt;=70, "Slightly Good", IF(BQ866&gt;=60, "Average", IF(BQ866&gt;=50, "Slightly Poor", IF(BQ866&gt;=40, "Poor", "Very Poor"))))))</f>
        <v>Slightly Good</v>
      </c>
      <c r="BT866" s="0" t="n">
        <f aca="false">9.81*LN(AH866)+30.6</f>
        <v>42.3123794157146</v>
      </c>
      <c r="BU866" s="0" t="str">
        <f aca="false">IF(BT866&lt;30, "Clean water", IF(AND(BT866&gt;=30, BT866&lt;40), "Hypolimia", IF(AND(BT866&gt;=40,BT866&lt;50), "Mesotrophic", IF(AND(BT866&gt;=50, BT866&lt;70), "Eutrophic", IF(BT866&gt;70,"Hypertrophic")))))</f>
        <v>Mesotrophic</v>
      </c>
      <c r="BW866" s="0" t="str">
        <f aca="false">IF(G866/H866&gt;=1, "PLS CHECK", "")</f>
        <v/>
      </c>
      <c r="BX866" s="0" t="str">
        <f aca="false">IF(AC866/J866&gt;=1, "PLS CHECK", "")</f>
        <v/>
      </c>
      <c r="BY866" s="0" t="str">
        <f aca="false">IF(AE866/J866&gt;=1, "PLS CHECK", "")</f>
        <v/>
      </c>
      <c r="BZ866" s="0" t="str">
        <f aca="false">IF(AD866/J866&gt;=1, "PLS CHECK", "")</f>
        <v/>
      </c>
      <c r="CA866" s="0" t="str">
        <f aca="false">IF(AF866/K866&gt;=1, "PLS CHECK", "")</f>
        <v/>
      </c>
      <c r="CB866" s="0" t="str">
        <f aca="false">IF(AG866/K866&gt;=1, "PLS CHECK", "")</f>
        <v/>
      </c>
    </row>
    <row r="867" customFormat="false" ht="12.5" hidden="false" customHeight="false" outlineLevel="0" collapsed="false">
      <c r="A867" s="0" t="n">
        <v>864</v>
      </c>
      <c r="B867" s="15" t="s">
        <v>115</v>
      </c>
      <c r="C867" s="16" t="s">
        <v>116</v>
      </c>
      <c r="D867" s="0" t="s">
        <v>170</v>
      </c>
      <c r="E867" s="37"/>
      <c r="F867" s="0" t="n">
        <v>9.1</v>
      </c>
      <c r="G867" s="37"/>
      <c r="H867" s="37"/>
      <c r="I867" s="0" t="n">
        <v>11.6</v>
      </c>
      <c r="J867" s="37"/>
      <c r="K867" s="37"/>
      <c r="L867" s="37"/>
      <c r="M867" s="0" t="n">
        <v>15.2</v>
      </c>
      <c r="N867" s="0" t="n">
        <v>0</v>
      </c>
      <c r="O867" s="0" t="n">
        <v>639</v>
      </c>
      <c r="P867" s="37"/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0</v>
      </c>
      <c r="V867" s="0" t="n">
        <v>0</v>
      </c>
      <c r="AC867" s="37"/>
      <c r="AD867" s="37"/>
      <c r="AE867" s="0" t="n">
        <v>5.593</v>
      </c>
      <c r="AF867" s="0" t="n">
        <v>0.064</v>
      </c>
      <c r="AG867" s="0" t="n">
        <v>0.041</v>
      </c>
      <c r="AH867" s="0" t="n">
        <v>8.7</v>
      </c>
      <c r="AJ867" s="37"/>
      <c r="AP867" s="0" t="n">
        <v>0.1</v>
      </c>
      <c r="AY867" s="0" t="n">
        <v>0</v>
      </c>
      <c r="BF867" s="0" t="n">
        <f aca="false">IF(E867&lt;11,-3.6797*E867^2+48.115*E867-53.83,280.92*EXP(-0.2027*E867))</f>
        <v>-53.83</v>
      </c>
      <c r="BG867" s="0" t="n">
        <f aca="false">32.208*LN(F867)+21.438</f>
        <v>92.5621023107425</v>
      </c>
      <c r="BH867" s="0" t="n">
        <f aca="false">IF(G867&lt;=2, -10*G867+100, 88.958*EXP(-0.0755*G867))</f>
        <v>100</v>
      </c>
      <c r="BI867" s="0" t="n">
        <f aca="false">IF(I867&lt;=100, 0.0053*(I867)^2-1.0332*I867+100.76, 122.82*EXP(-0.0092*I867))</f>
        <v>89.488048</v>
      </c>
      <c r="BJ867" s="0" t="e">
        <f aca="false">IF(P867&lt;=1000, -6.942*LN(P867)+107.59, -36.304*LN(P867)+310.72)</f>
        <v>#VALUE!</v>
      </c>
      <c r="BK867" s="0" t="e">
        <f aca="false">BF867^0.04*BG867^0.22*BH867^0.51*BI867^0.06*BJ867^0.17</f>
        <v>#VALUE!</v>
      </c>
      <c r="BL867" s="0" t="e">
        <f aca="false">IF(BK867&gt;=90, "Very Good", IF(BK867&gt;=80, "Good", IF(BK867&gt;=70, "Slightly Good", IF(BK867&gt;=60, "Average", IF(BK867&gt;=50, "Slightly Poor", IF(BK867&gt;=40, "Poor", "Very Poor"))))))</f>
        <v>#VALUE!</v>
      </c>
      <c r="BM867" s="0" t="e">
        <f aca="false">IF(P867&lt;=1000, -6.942*LN(P867)+107.59, IF(AND(P867&gt;1000, P867&lt;=5213),-36.304*LN(P867)+310.72, IF(P867&gt;5213, 10)))</f>
        <v>#VALUE!</v>
      </c>
      <c r="BN867" s="0" t="e">
        <f aca="false">BF867^0.04*BG867^0.22*BH867^0.51*BI867^0.06*BM867^0.17</f>
        <v>#VALUE!</v>
      </c>
      <c r="BO867" s="0" t="e">
        <f aca="false">IF(BN867&gt;=90, "Very Good", IF(BN867&gt;=80, "Good", IF(BN867&gt;=70, "Slightly Good", IF(BN867&gt;=60, "Average", IF(BN867&gt;=50, "Slightly Poor", IF(BN867&gt;=40, "Poor", "Very Poor"))))))</f>
        <v>#VALUE!</v>
      </c>
      <c r="BP867" s="0" t="e">
        <f aca="false">IF(AJ867&lt;=1000, -6.942*LN(AJ867)+107.59, IF(AND(AJ867&gt;1000, AJ867&lt;=5213),-36.304*LN(AJ867)+310.72, IF(AJ867&gt;5213, 10)))</f>
        <v>#VALUE!</v>
      </c>
      <c r="BQ867" s="0" t="e">
        <f aca="false">BF867^0.04*BG867^0.22*BH867^0.51*BI867^0.06*BP867^0.17</f>
        <v>#VALUE!</v>
      </c>
      <c r="BR867" s="0" t="e">
        <f aca="false">IF(BQ867&gt;=90, "Very Good", IF(BQ867&gt;=80, "Good", IF(BQ867&gt;=70, "Slightly Good", IF(BQ867&gt;=60, "Average", IF(BQ867&gt;=50, "Slightly Poor", IF(BQ867&gt;=40, "Poor", "Very Poor"))))))</f>
        <v>#VALUE!</v>
      </c>
      <c r="BT867" s="0" t="n">
        <f aca="false">9.81*LN(AH867)+30.6</f>
        <v>51.8221988817299</v>
      </c>
      <c r="BU867" s="0" t="str">
        <f aca="false">IF(BT867&lt;30, "Clean water", IF(AND(BT867&gt;=30, BT867&lt;40), "Hypolimia", IF(AND(BT867&gt;=40,BT867&lt;50), "Mesotrophic", IF(AND(BT867&gt;=50, BT867&lt;70), "Eutrophic", IF(BT867&gt;70,"Hypertrophic")))))</f>
        <v>Eutrophic</v>
      </c>
      <c r="BW867" s="0" t="e">
        <f aca="false">IF(G867/H867&gt;=1, "PLS CHECK", "")</f>
        <v>#DIV/0!</v>
      </c>
      <c r="BX867" s="0" t="e">
        <f aca="false">IF(AC867/J867&gt;=1, "PLS CHECK", "")</f>
        <v>#DIV/0!</v>
      </c>
      <c r="BY867" s="0" t="e">
        <f aca="false">IF(AE867/J867&gt;=1, "PLS CHECK", "")</f>
        <v>#DIV/0!</v>
      </c>
      <c r="BZ867" s="0" t="e">
        <f aca="false">IF(AD867/J867&gt;=1, "PLS CHECK", "")</f>
        <v>#DIV/0!</v>
      </c>
      <c r="CA867" s="0" t="e">
        <f aca="false">IF(AF867/K867&gt;=1, "PLS CHECK", "")</f>
        <v>#DIV/0!</v>
      </c>
      <c r="CB867" s="0" t="e">
        <f aca="false">IF(AG867/K867&gt;=1, "PLS CHECK", "")</f>
        <v>#DIV/0!</v>
      </c>
    </row>
    <row r="868" customFormat="false" ht="12.5" hidden="false" customHeight="false" outlineLevel="0" collapsed="false">
      <c r="A868" s="0" t="n">
        <v>865</v>
      </c>
      <c r="B868" s="15" t="s">
        <v>117</v>
      </c>
      <c r="C868" s="16" t="s">
        <v>118</v>
      </c>
      <c r="D868" s="0" t="s">
        <v>170</v>
      </c>
      <c r="E868" s="0" t="n">
        <v>8.1</v>
      </c>
      <c r="F868" s="0" t="n">
        <v>13.2</v>
      </c>
      <c r="G868" s="0" t="n">
        <v>1.2</v>
      </c>
      <c r="H868" s="37"/>
      <c r="I868" s="0" t="n">
        <v>1.2</v>
      </c>
      <c r="J868" s="0" t="n">
        <v>2.368</v>
      </c>
      <c r="K868" s="37"/>
      <c r="L868" s="0" t="n">
        <v>1.5</v>
      </c>
      <c r="M868" s="0" t="n">
        <v>6</v>
      </c>
      <c r="N868" s="0" t="n">
        <v>0</v>
      </c>
      <c r="O868" s="0" t="n">
        <v>240</v>
      </c>
      <c r="P868" s="37"/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V868" s="0" t="n">
        <v>0</v>
      </c>
      <c r="AC868" s="0" t="n">
        <v>2.101</v>
      </c>
      <c r="AD868" s="0" t="n">
        <v>0.184</v>
      </c>
      <c r="AE868" s="0" t="n">
        <v>1.731</v>
      </c>
      <c r="AF868" s="37"/>
      <c r="AG868" s="37"/>
      <c r="AH868" s="0" t="n">
        <v>1.6</v>
      </c>
      <c r="AJ868" s="37"/>
      <c r="AP868" s="0" t="n">
        <v>0</v>
      </c>
      <c r="AY868" s="0" t="n">
        <v>0</v>
      </c>
      <c r="BF868" s="0" t="n">
        <f aca="false">IF(E868&lt;11,-3.6797*E868^2+48.115*E868-53.83,280.92*EXP(-0.2027*E868))</f>
        <v>94.476383</v>
      </c>
      <c r="BG868" s="0" t="n">
        <f aca="false">32.208*LN(F868)+21.438</f>
        <v>104.54162364751</v>
      </c>
      <c r="BH868" s="0" t="n">
        <f aca="false">IF(G868&lt;=2, -10*G868+100, 88.958*EXP(-0.0755*G868))</f>
        <v>88</v>
      </c>
      <c r="BI868" s="0" t="n">
        <f aca="false">IF(I868&lt;=100, 0.0053*(I868)^2-1.0332*I868+100.76, 122.82*EXP(-0.0092*I868))</f>
        <v>99.527792</v>
      </c>
      <c r="BJ868" s="0" t="e">
        <f aca="false">IF(P868&lt;=1000, -6.942*LN(P868)+107.59, -36.304*LN(P868)+310.72)</f>
        <v>#VALUE!</v>
      </c>
      <c r="BK868" s="0" t="e">
        <f aca="false">BF868^0.04*BG868^0.22*BH868^0.51*BI868^0.06*BJ868^0.17</f>
        <v>#VALUE!</v>
      </c>
      <c r="BL868" s="0" t="e">
        <f aca="false">IF(BK868&gt;=90, "Very Good", IF(BK868&gt;=80, "Good", IF(BK868&gt;=70, "Slightly Good", IF(BK868&gt;=60, "Average", IF(BK868&gt;=50, "Slightly Poor", IF(BK868&gt;=40, "Poor", "Very Poor"))))))</f>
        <v>#VALUE!</v>
      </c>
      <c r="BM868" s="0" t="e">
        <f aca="false">IF(P868&lt;=1000, -6.942*LN(P868)+107.59, IF(AND(P868&gt;1000, P868&lt;=5213),-36.304*LN(P868)+310.72, IF(P868&gt;5213, 10)))</f>
        <v>#VALUE!</v>
      </c>
      <c r="BN868" s="0" t="e">
        <f aca="false">BF868^0.04*BG868^0.22*BH868^0.51*BI868^0.06*BM868^0.17</f>
        <v>#VALUE!</v>
      </c>
      <c r="BO868" s="0" t="e">
        <f aca="false">IF(BN868&gt;=90, "Very Good", IF(BN868&gt;=80, "Good", IF(BN868&gt;=70, "Slightly Good", IF(BN868&gt;=60, "Average", IF(BN868&gt;=50, "Slightly Poor", IF(BN868&gt;=40, "Poor", "Very Poor"))))))</f>
        <v>#VALUE!</v>
      </c>
      <c r="BP868" s="0" t="e">
        <f aca="false">IF(AJ868&lt;=1000, -6.942*LN(AJ868)+107.59, IF(AND(AJ868&gt;1000, AJ868&lt;=5213),-36.304*LN(AJ868)+310.72, IF(AJ868&gt;5213, 10)))</f>
        <v>#VALUE!</v>
      </c>
      <c r="BQ868" s="0" t="e">
        <f aca="false">BF868^0.04*BG868^0.22*BH868^0.51*BI868^0.06*BP868^0.17</f>
        <v>#VALUE!</v>
      </c>
      <c r="BR868" s="0" t="e">
        <f aca="false">IF(BQ868&gt;=90, "Very Good", IF(BQ868&gt;=80, "Good", IF(BQ868&gt;=70, "Slightly Good", IF(BQ868&gt;=60, "Average", IF(BQ868&gt;=50, "Slightly Poor", IF(BQ868&gt;=40, "Poor", "Very Poor"))))))</f>
        <v>#VALUE!</v>
      </c>
      <c r="BT868" s="0" t="n">
        <f aca="false">9.81*LN(AH868)+30.6</f>
        <v>35.2107356029007</v>
      </c>
      <c r="BU868" s="0" t="str">
        <f aca="false">IF(BT868&lt;30, "Clean water", IF(AND(BT868&gt;=30, BT868&lt;40), "Hypolimia", IF(AND(BT868&gt;=40,BT868&lt;50), "Mesotrophic", IF(AND(BT868&gt;=50, BT868&lt;70), "Eutrophic", IF(BT868&gt;70,"Hypertrophic")))))</f>
        <v>Hypolimia</v>
      </c>
      <c r="BW868" s="0" t="e">
        <f aca="false">IF(G868/H868&gt;=1, "PLS CHECK", "")</f>
        <v>#DIV/0!</v>
      </c>
      <c r="BX868" s="0" t="str">
        <f aca="false">IF(AC868/J868&gt;=1, "PLS CHECK", "")</f>
        <v/>
      </c>
      <c r="BY868" s="0" t="str">
        <f aca="false">IF(AE868/J868&gt;=1, "PLS CHECK", "")</f>
        <v/>
      </c>
      <c r="BZ868" s="0" t="str">
        <f aca="false">IF(AD868/J868&gt;=1, "PLS CHECK", "")</f>
        <v/>
      </c>
      <c r="CA868" s="0" t="e">
        <f aca="false">IF(AF868/K868&gt;=1, "PLS CHECK", "")</f>
        <v>#DIV/0!</v>
      </c>
      <c r="CB868" s="0" t="e">
        <f aca="false">IF(AG868/K868&gt;=1, "PLS CHECK", "")</f>
        <v>#DIV/0!</v>
      </c>
    </row>
    <row r="869" customFormat="false" ht="12.5" hidden="false" customHeight="false" outlineLevel="0" collapsed="false">
      <c r="A869" s="0" t="n">
        <v>866</v>
      </c>
      <c r="B869" s="15" t="s">
        <v>119</v>
      </c>
      <c r="C869" s="16" t="s">
        <v>120</v>
      </c>
      <c r="D869" s="0" t="s">
        <v>170</v>
      </c>
      <c r="E869" s="0" t="n">
        <v>7.6</v>
      </c>
      <c r="F869" s="0" t="n">
        <v>13.3</v>
      </c>
      <c r="G869" s="0" t="n">
        <v>1.6</v>
      </c>
      <c r="H869" s="37"/>
      <c r="I869" s="0" t="n">
        <v>3.2</v>
      </c>
      <c r="J869" s="0" t="n">
        <v>2.313</v>
      </c>
      <c r="K869" s="37"/>
      <c r="L869" s="0" t="n">
        <v>1.5</v>
      </c>
      <c r="M869" s="0" t="n">
        <v>8.2</v>
      </c>
      <c r="N869" s="0" t="n">
        <v>0</v>
      </c>
      <c r="O869" s="0" t="n">
        <v>240</v>
      </c>
      <c r="P869" s="37"/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V869" s="0" t="n">
        <v>0</v>
      </c>
      <c r="AC869" s="0" t="n">
        <v>2.02</v>
      </c>
      <c r="AD869" s="0" t="n">
        <v>0.146</v>
      </c>
      <c r="AE869" s="0" t="n">
        <v>1.709</v>
      </c>
      <c r="AF869" s="37"/>
      <c r="AG869" s="37"/>
      <c r="AH869" s="0" t="n">
        <v>1.6</v>
      </c>
      <c r="AJ869" s="0" t="n">
        <v>14</v>
      </c>
      <c r="AP869" s="0" t="n">
        <v>0</v>
      </c>
      <c r="AY869" s="0" t="n">
        <v>0</v>
      </c>
      <c r="BF869" s="0" t="n">
        <f aca="false">IF(E869&lt;11,-3.6797*E869^2+48.115*E869-53.83,280.92*EXP(-0.2027*E869))</f>
        <v>99.304528</v>
      </c>
      <c r="BG869" s="0" t="n">
        <f aca="false">32.208*LN(F869)+21.438</f>
        <v>104.784704046614</v>
      </c>
      <c r="BH869" s="0" t="n">
        <f aca="false">IF(G869&lt;=2, -10*G869+100, 88.958*EXP(-0.0755*G869))</f>
        <v>84</v>
      </c>
      <c r="BI869" s="0" t="n">
        <f aca="false">IF(I869&lt;=100, 0.0053*(I869)^2-1.0332*I869+100.76, 122.82*EXP(-0.0092*I869))</f>
        <v>97.508032</v>
      </c>
      <c r="BJ869" s="0" t="e">
        <f aca="false">IF(P869&lt;=1000, -6.942*LN(P869)+107.59, -36.304*LN(P869)+310.72)</f>
        <v>#VALUE!</v>
      </c>
      <c r="BK869" s="0" t="e">
        <f aca="false">BF869^0.04*BG869^0.22*BH869^0.51*BI869^0.06*BJ869^0.17</f>
        <v>#VALUE!</v>
      </c>
      <c r="BL869" s="0" t="e">
        <f aca="false">IF(BK869&gt;=90, "Very Good", IF(BK869&gt;=80, "Good", IF(BK869&gt;=70, "Slightly Good", IF(BK869&gt;=60, "Average", IF(BK869&gt;=50, "Slightly Poor", IF(BK869&gt;=40, "Poor", "Very Poor"))))))</f>
        <v>#VALUE!</v>
      </c>
      <c r="BM869" s="0" t="e">
        <f aca="false">IF(P869&lt;=1000, -6.942*LN(P869)+107.59, IF(AND(P869&gt;1000, P869&lt;=5213),-36.304*LN(P869)+310.72, IF(P869&gt;5213, 10)))</f>
        <v>#VALUE!</v>
      </c>
      <c r="BN869" s="0" t="e">
        <f aca="false">BF869^0.04*BG869^0.22*BH869^0.51*BI869^0.06*BM869^0.17</f>
        <v>#VALUE!</v>
      </c>
      <c r="BO869" s="0" t="e">
        <f aca="false">IF(BN869&gt;=90, "Very Good", IF(BN869&gt;=80, "Good", IF(BN869&gt;=70, "Slightly Good", IF(BN869&gt;=60, "Average", IF(BN869&gt;=50, "Slightly Poor", IF(BN869&gt;=40, "Poor", "Very Poor"))))))</f>
        <v>#VALUE!</v>
      </c>
      <c r="BP869" s="0" t="n">
        <f aca="false">IF(AJ869&lt;=1000, -6.942*LN(AJ869)+107.59, IF(AND(AJ869&gt;1000, AJ869&lt;=5213),-36.304*LN(AJ869)+310.72, IF(AJ869&gt;5213, 10)))</f>
        <v>89.2696640178109</v>
      </c>
      <c r="BQ869" s="0" t="n">
        <f aca="false">BF869^0.04*BG869^0.22*BH869^0.51*BI869^0.06*BP869^0.17</f>
        <v>90.5083860300738</v>
      </c>
      <c r="BR869" s="0" t="str">
        <f aca="false">IF(BQ869&gt;=90, "Very Good", IF(BQ869&gt;=80, "Good", IF(BQ869&gt;=70, "Slightly Good", IF(BQ869&gt;=60, "Average", IF(BQ869&gt;=50, "Slightly Poor", IF(BQ869&gt;=40, "Poor", "Very Poor"))))))</f>
        <v>Very Good</v>
      </c>
      <c r="BT869" s="0" t="n">
        <f aca="false">9.81*LN(AH869)+30.6</f>
        <v>35.2107356029007</v>
      </c>
      <c r="BU869" s="0" t="str">
        <f aca="false">IF(BT869&lt;30, "Clean water", IF(AND(BT869&gt;=30, BT869&lt;40), "Hypolimia", IF(AND(BT869&gt;=40,BT869&lt;50), "Mesotrophic", IF(AND(BT869&gt;=50, BT869&lt;70), "Eutrophic", IF(BT869&gt;70,"Hypertrophic")))))</f>
        <v>Hypolimia</v>
      </c>
      <c r="BW869" s="0" t="e">
        <f aca="false">IF(G869/H869&gt;=1, "PLS CHECK", "")</f>
        <v>#DIV/0!</v>
      </c>
      <c r="BX869" s="0" t="str">
        <f aca="false">IF(AC869/J869&gt;=1, "PLS CHECK", "")</f>
        <v/>
      </c>
      <c r="BY869" s="0" t="str">
        <f aca="false">IF(AE869/J869&gt;=1, "PLS CHECK", "")</f>
        <v/>
      </c>
      <c r="BZ869" s="0" t="str">
        <f aca="false">IF(AD869/J869&gt;=1, "PLS CHECK", "")</f>
        <v/>
      </c>
      <c r="CA869" s="0" t="e">
        <f aca="false">IF(AF869/K869&gt;=1, "PLS CHECK", "")</f>
        <v>#DIV/0!</v>
      </c>
      <c r="CB869" s="0" t="e">
        <f aca="false">IF(AG869/K869&gt;=1, "PLS CHECK", "")</f>
        <v>#DIV/0!</v>
      </c>
    </row>
    <row r="870" customFormat="false" ht="12.5" hidden="false" customHeight="false" outlineLevel="0" collapsed="false">
      <c r="A870" s="0" t="n">
        <v>867</v>
      </c>
      <c r="B870" s="15" t="s">
        <v>121</v>
      </c>
      <c r="C870" s="16" t="s">
        <v>122</v>
      </c>
      <c r="D870" s="0" t="s">
        <v>170</v>
      </c>
      <c r="E870" s="0" t="n">
        <v>8.1</v>
      </c>
      <c r="F870" s="0" t="n">
        <v>12.9</v>
      </c>
      <c r="G870" s="0" t="n">
        <v>2.5</v>
      </c>
      <c r="H870" s="0" t="n">
        <v>2.7</v>
      </c>
      <c r="I870" s="0" t="n">
        <v>4.2</v>
      </c>
      <c r="J870" s="0" t="n">
        <v>2.868</v>
      </c>
      <c r="K870" s="0" t="n">
        <v>0.037</v>
      </c>
      <c r="L870" s="0" t="n">
        <v>1.8</v>
      </c>
      <c r="M870" s="0" t="n">
        <v>11.1</v>
      </c>
      <c r="N870" s="0" t="n">
        <v>0</v>
      </c>
      <c r="O870" s="37"/>
      <c r="P870" s="0" t="n">
        <v>12000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V870" s="0" t="n">
        <v>0</v>
      </c>
      <c r="AC870" s="0" t="n">
        <v>2.59</v>
      </c>
      <c r="AD870" s="0" t="n">
        <v>0.153</v>
      </c>
      <c r="AE870" s="0" t="n">
        <v>2.059</v>
      </c>
      <c r="AF870" s="0" t="n">
        <v>0.011</v>
      </c>
      <c r="AG870" s="0" t="n">
        <v>0.005</v>
      </c>
      <c r="AH870" s="0" t="n">
        <v>3.4</v>
      </c>
      <c r="AJ870" s="0" t="n">
        <v>880</v>
      </c>
      <c r="AP870" s="0" t="n">
        <v>0</v>
      </c>
      <c r="AY870" s="0" t="n">
        <v>0</v>
      </c>
      <c r="BF870" s="0" t="n">
        <f aca="false">IF(E870&lt;11,-3.6797*E870^2+48.115*E870-53.83,280.92*EXP(-0.2027*E870))</f>
        <v>94.476383</v>
      </c>
      <c r="BG870" s="0" t="n">
        <f aca="false">32.208*LN(F870)+21.438</f>
        <v>103.801177244529</v>
      </c>
      <c r="BH870" s="0" t="n">
        <f aca="false">IF(G870&lt;=2, -10*G870+100, 88.958*EXP(-0.0755*G870))</f>
        <v>73.6566439219523</v>
      </c>
      <c r="BI870" s="0" t="n">
        <f aca="false">IF(I870&lt;=100, 0.0053*(I870)^2-1.0332*I870+100.76, 122.82*EXP(-0.0092*I870))</f>
        <v>96.514052</v>
      </c>
      <c r="BJ870" s="0" t="n">
        <f aca="false">IF(P870&lt;=1000, -6.942*LN(P870)+107.59, -36.304*LN(P870)+310.72)</f>
        <v>-30.271198662071</v>
      </c>
      <c r="BK870" s="0" t="e">
        <f aca="false">BF870^0.04*BG870^0.22*BH870^0.51*BI870^0.06*BJ870^0.17</f>
        <v>#NUM!</v>
      </c>
      <c r="BL870" s="0" t="e">
        <f aca="false">IF(BK870&gt;=90, "Very Good", IF(BK870&gt;=80, "Good", IF(BK870&gt;=70, "Slightly Good", IF(BK870&gt;=60, "Average", IF(BK870&gt;=50, "Slightly Poor", IF(BK870&gt;=40, "Poor", "Very Poor"))))))</f>
        <v>#NUM!</v>
      </c>
      <c r="BM870" s="0" t="n">
        <f aca="false">IF(P870&lt;=1000, -6.942*LN(P870)+107.59, IF(AND(P870&gt;1000, P870&lt;=5213),-36.304*LN(P870)+310.72, IF(P870&gt;5213, 10)))</f>
        <v>10</v>
      </c>
      <c r="BN870" s="0" t="n">
        <f aca="false">BF870^0.04*BG870^0.22*BH870^0.51*BI870^0.06*BM870^0.17</f>
        <v>58.067208356001</v>
      </c>
      <c r="BO870" s="0" t="str">
        <f aca="false">IF(BN870&gt;=90, "Very Good", IF(BN870&gt;=80, "Good", IF(BN870&gt;=70, "Slightly Good", IF(BN870&gt;=60, "Average", IF(BN870&gt;=50, "Slightly Poor", IF(BN870&gt;=40, "Poor", "Very Poor"))))))</f>
        <v>Slightly Poor</v>
      </c>
      <c r="BP870" s="0" t="n">
        <f aca="false">IF(AJ870&lt;=1000, -6.942*LN(AJ870)+107.59, IF(AND(AJ870&gt;1000, AJ870&lt;=5213),-36.304*LN(AJ870)+310.72, IF(AJ870&gt;5213, 10)))</f>
        <v>60.5237821183276</v>
      </c>
      <c r="BQ870" s="0" t="n">
        <f aca="false">BF870^0.04*BG870^0.22*BH870^0.51*BI870^0.06*BP870^0.17</f>
        <v>78.8602913810822</v>
      </c>
      <c r="BR870" s="0" t="str">
        <f aca="false">IF(BQ870&gt;=90, "Very Good", IF(BQ870&gt;=80, "Good", IF(BQ870&gt;=70, "Slightly Good", IF(BQ870&gt;=60, "Average", IF(BQ870&gt;=50, "Slightly Poor", IF(BQ870&gt;=40, "Poor", "Very Poor"))))))</f>
        <v>Slightly Good</v>
      </c>
      <c r="BT870" s="0" t="n">
        <f aca="false">9.81*LN(AH870)+30.6</f>
        <v>42.605236984213</v>
      </c>
      <c r="BU870" s="0" t="str">
        <f aca="false">IF(BT870&lt;30, "Clean water", IF(AND(BT870&gt;=30, BT870&lt;40), "Hypolimia", IF(AND(BT870&gt;=40,BT870&lt;50), "Mesotrophic", IF(AND(BT870&gt;=50, BT870&lt;70), "Eutrophic", IF(BT870&gt;70,"Hypertrophic")))))</f>
        <v>Mesotrophic</v>
      </c>
      <c r="BW870" s="0" t="str">
        <f aca="false">IF(G870/H870&gt;=1, "PLS CHECK", "")</f>
        <v/>
      </c>
      <c r="BX870" s="0" t="str">
        <f aca="false">IF(AC870/J870&gt;=1, "PLS CHECK", "")</f>
        <v/>
      </c>
      <c r="BY870" s="0" t="str">
        <f aca="false">IF(AE870/J870&gt;=1, "PLS CHECK", "")</f>
        <v/>
      </c>
      <c r="BZ870" s="0" t="str">
        <f aca="false">IF(AD870/J870&gt;=1, "PLS CHECK", "")</f>
        <v/>
      </c>
      <c r="CA870" s="0" t="str">
        <f aca="false">IF(AF870/K870&gt;=1, "PLS CHECK", "")</f>
        <v/>
      </c>
      <c r="CB870" s="0" t="str">
        <f aca="false">IF(AG870/K870&gt;=1, "PLS CHECK", "")</f>
        <v/>
      </c>
    </row>
    <row r="871" customFormat="false" ht="12.5" hidden="false" customHeight="false" outlineLevel="0" collapsed="false">
      <c r="A871" s="0" t="n">
        <v>868</v>
      </c>
      <c r="B871" s="15" t="s">
        <v>140</v>
      </c>
      <c r="C871" s="16" t="s">
        <v>141</v>
      </c>
      <c r="D871" s="0" t="s">
        <v>170</v>
      </c>
      <c r="E871" s="0" t="n">
        <v>8.3</v>
      </c>
      <c r="F871" s="0" t="n">
        <v>10.5</v>
      </c>
      <c r="G871" s="0" t="n">
        <v>3</v>
      </c>
      <c r="H871" s="0" t="n">
        <v>5.7</v>
      </c>
      <c r="I871" s="0" t="n">
        <v>7.3</v>
      </c>
      <c r="J871" s="0" t="n">
        <v>5.122</v>
      </c>
      <c r="K871" s="37"/>
      <c r="L871" s="0" t="n">
        <v>3</v>
      </c>
      <c r="M871" s="0" t="n">
        <v>13.8</v>
      </c>
      <c r="O871" s="37"/>
      <c r="BD871" s="0" t="n">
        <v>0.014</v>
      </c>
      <c r="BF871" s="0" t="n">
        <f aca="false">IF(E871&lt;11,-3.6797*E871^2+48.115*E871-53.83,280.92*EXP(-0.2027*E871))</f>
        <v>92.029967</v>
      </c>
      <c r="BG871" s="0" t="n">
        <f aca="false">32.208*LN(F871)+21.438</f>
        <v>97.1710942827213</v>
      </c>
      <c r="BH871" s="0" t="n">
        <f aca="false">IF(G871&lt;=2, -10*G871+100, 88.958*EXP(-0.0755*G871))</f>
        <v>70.9279340534787</v>
      </c>
      <c r="BI871" s="0" t="n">
        <f aca="false">IF(I871&lt;=100, 0.0053*(I871)^2-1.0332*I871+100.76, 122.82*EXP(-0.0092*I871))</f>
        <v>93.500077</v>
      </c>
      <c r="BJ871" s="0" t="e">
        <f aca="false">IF(P871&lt;=1000, -6.942*LN(P871)+107.59, -36.304*LN(P871)+310.72)</f>
        <v>#VALUE!</v>
      </c>
      <c r="BK871" s="0" t="e">
        <f aca="false">BF871^0.04*BG871^0.22*BH871^0.51*BI871^0.06*BJ871^0.17</f>
        <v>#VALUE!</v>
      </c>
      <c r="BL871" s="0" t="e">
        <f aca="false">IF(BK871&gt;=90, "Very Good", IF(BK871&gt;=80, "Good", IF(BK871&gt;=70, "Slightly Good", IF(BK871&gt;=60, "Average", IF(BK871&gt;=50, "Slightly Poor", IF(BK871&gt;=40, "Poor", "Very Poor"))))))</f>
        <v>#VALUE!</v>
      </c>
      <c r="BM871" s="0" t="e">
        <f aca="false">IF(P871&lt;=1000, -6.942*LN(P871)+107.59, IF(AND(P871&gt;1000, P871&lt;=5213),-36.304*LN(P871)+310.72, IF(P871&gt;5213, 10)))</f>
        <v>#VALUE!</v>
      </c>
      <c r="BN871" s="0" t="e">
        <f aca="false">BF871^0.04*BG871^0.22*BH871^0.51*BI871^0.06*BM871^0.17</f>
        <v>#VALUE!</v>
      </c>
      <c r="BO871" s="0" t="e">
        <f aca="false">IF(BN871&gt;=90, "Very Good", IF(BN871&gt;=80, "Good", IF(BN871&gt;=70, "Slightly Good", IF(BN871&gt;=60, "Average", IF(BN871&gt;=50, "Slightly Poor", IF(BN871&gt;=40, "Poor", "Very Poor"))))))</f>
        <v>#VALUE!</v>
      </c>
      <c r="BP871" s="0" t="e">
        <f aca="false">IF(AJ871&lt;=1000, -6.942*LN(AJ871)+107.59, IF(AND(AJ871&gt;1000, AJ871&lt;=5213),-36.304*LN(AJ871)+310.72, IF(AJ871&gt;5213, 10)))</f>
        <v>#VALUE!</v>
      </c>
      <c r="BQ871" s="0" t="e">
        <f aca="false">BF871^0.04*BG871^0.22*BH871^0.51*BI871^0.06*BP871^0.17</f>
        <v>#VALUE!</v>
      </c>
      <c r="BR871" s="0" t="e">
        <f aca="false">IF(BQ871&gt;=90, "Very Good", IF(BQ871&gt;=80, "Good", IF(BQ871&gt;=70, "Slightly Good", IF(BQ871&gt;=60, "Average", IF(BQ871&gt;=50, "Slightly Poor", IF(BQ871&gt;=40, "Poor", "Very Poor"))))))</f>
        <v>#VALUE!</v>
      </c>
      <c r="BT871" s="0" t="e">
        <f aca="false">9.81*LN(AH871)+30.6</f>
        <v>#VALUE!</v>
      </c>
      <c r="BU871" s="0" t="e">
        <f aca="false">IF(BT871&lt;30, "Clean water", IF(AND(BT871&gt;=30, BT871&lt;40), "Hypolimia", IF(AND(BT871&gt;=40,BT871&lt;50), "Mesotrophic", IF(AND(BT871&gt;=50, BT871&lt;70), "Eutrophic", IF(BT871&gt;70,"Hypertrophic")))))</f>
        <v>#VALUE!</v>
      </c>
      <c r="BW871" s="0" t="str">
        <f aca="false">IF(G871/H871&gt;=1, "PLS CHECK", "")</f>
        <v/>
      </c>
      <c r="BX871" s="0" t="str">
        <f aca="false">IF(AC871/J871&gt;=1, "PLS CHECK", "")</f>
        <v/>
      </c>
      <c r="BY871" s="0" t="str">
        <f aca="false">IF(AE871/J871&gt;=1, "PLS CHECK", "")</f>
        <v/>
      </c>
      <c r="BZ871" s="0" t="str">
        <f aca="false">IF(AD871/J871&gt;=1, "PLS CHECK", "")</f>
        <v/>
      </c>
      <c r="CA871" s="0" t="e">
        <f aca="false">IF(AF871/K871&gt;=1, "PLS CHECK", "")</f>
        <v>#DIV/0!</v>
      </c>
      <c r="CB871" s="0" t="e">
        <f aca="false">IF(AG871/K871&gt;=1, "PLS CHECK", "")</f>
        <v>#DIV/0!</v>
      </c>
    </row>
    <row r="872" customFormat="false" ht="12.5" hidden="false" customHeight="false" outlineLevel="0" collapsed="false">
      <c r="A872" s="0" t="n">
        <v>869</v>
      </c>
      <c r="B872" s="15" t="s">
        <v>123</v>
      </c>
      <c r="C872" s="16" t="s">
        <v>124</v>
      </c>
      <c r="D872" s="0" t="s">
        <v>170</v>
      </c>
      <c r="E872" s="0" t="n">
        <v>7.4</v>
      </c>
      <c r="F872" s="0" t="n">
        <v>8.4</v>
      </c>
      <c r="G872" s="37"/>
      <c r="H872" s="0" t="n">
        <v>8.3</v>
      </c>
      <c r="I872" s="0" t="n">
        <v>9.8</v>
      </c>
      <c r="J872" s="37"/>
      <c r="K872" s="0" t="n">
        <v>0.182</v>
      </c>
      <c r="L872" s="37"/>
      <c r="M872" s="0" t="n">
        <v>12.7</v>
      </c>
      <c r="N872" s="0" t="n">
        <v>0</v>
      </c>
      <c r="O872" s="0" t="n">
        <v>631</v>
      </c>
      <c r="P872" s="0" t="n">
        <v>40000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V872" s="0" t="n">
        <v>0</v>
      </c>
      <c r="AC872" s="37"/>
      <c r="AD872" s="37"/>
      <c r="AE872" s="0" t="n">
        <v>2.881</v>
      </c>
      <c r="AF872" s="0" t="n">
        <v>0.052</v>
      </c>
      <c r="AG872" s="0" t="n">
        <v>0.025</v>
      </c>
      <c r="AH872" s="0" t="n">
        <v>4</v>
      </c>
      <c r="AJ872" s="0" t="n">
        <v>5800</v>
      </c>
      <c r="AP872" s="0" t="n">
        <v>0</v>
      </c>
      <c r="AY872" s="0" t="n">
        <v>0</v>
      </c>
      <c r="BF872" s="0" t="n">
        <f aca="false">IF(E872&lt;11,-3.6797*E872^2+48.115*E872-53.83,280.92*EXP(-0.2027*E872))</f>
        <v>100.720628</v>
      </c>
      <c r="BG872" s="0" t="n">
        <f aca="false">32.208*LN(F872)+21.438</f>
        <v>89.9840867819932</v>
      </c>
      <c r="BH872" s="0" t="n">
        <f aca="false">IF(G872&lt;=2, -10*G872+100, 88.958*EXP(-0.0755*G872))</f>
        <v>100</v>
      </c>
      <c r="BI872" s="0" t="n">
        <f aca="false">IF(I872&lt;=100, 0.0053*(I872)^2-1.0332*I872+100.76, 122.82*EXP(-0.0092*I872))</f>
        <v>91.143652</v>
      </c>
      <c r="BJ872" s="0" t="n">
        <f aca="false">IF(P872&lt;=1000, -6.942*LN(P872)+107.59, -36.304*LN(P872)+310.72)</f>
        <v>-73.9802273503198</v>
      </c>
      <c r="BK872" s="0" t="e">
        <f aca="false">BF872^0.04*BG872^0.22*BH872^0.51*BI872^0.06*BJ872^0.17</f>
        <v>#NUM!</v>
      </c>
      <c r="BL872" s="0" t="e">
        <f aca="false">IF(BK872&gt;=90, "Very Good", IF(BK872&gt;=80, "Good", IF(BK872&gt;=70, "Slightly Good", IF(BK872&gt;=60, "Average", IF(BK872&gt;=50, "Slightly Poor", IF(BK872&gt;=40, "Poor", "Very Poor"))))))</f>
        <v>#NUM!</v>
      </c>
      <c r="BM872" s="0" t="n">
        <f aca="false">IF(P872&lt;=1000, -6.942*LN(P872)+107.59, IF(AND(P872&gt;1000, P872&lt;=5213),-36.304*LN(P872)+310.72, IF(P872&gt;5213, 10)))</f>
        <v>10</v>
      </c>
      <c r="BN872" s="0" t="n">
        <f aca="false">BF872^0.04*BG872^0.22*BH872^0.51*BI872^0.06*BM872^0.17</f>
        <v>65.708988147211</v>
      </c>
      <c r="BO872" s="0" t="str">
        <f aca="false">IF(BN872&gt;=90, "Very Good", IF(BN872&gt;=80, "Good", IF(BN872&gt;=70, "Slightly Good", IF(BN872&gt;=60, "Average", IF(BN872&gt;=50, "Slightly Poor", IF(BN872&gt;=40, "Poor", "Very Poor"))))))</f>
        <v>Average</v>
      </c>
      <c r="BP872" s="0" t="n">
        <f aca="false">IF(AJ872&lt;=1000, -6.942*LN(AJ872)+107.59, IF(AND(AJ872&gt;1000, AJ872&lt;=5213),-36.304*LN(AJ872)+310.72, IF(AJ872&gt;5213, 10)))</f>
        <v>10</v>
      </c>
      <c r="BQ872" s="0" t="n">
        <f aca="false">BF872^0.04*BG872^0.22*BH872^0.51*BI872^0.06*BP872^0.17</f>
        <v>65.708988147211</v>
      </c>
      <c r="BR872" s="0" t="str">
        <f aca="false">IF(BQ872&gt;=90, "Very Good", IF(BQ872&gt;=80, "Good", IF(BQ872&gt;=70, "Slightly Good", IF(BQ872&gt;=60, "Average", IF(BQ872&gt;=50, "Slightly Poor", IF(BQ872&gt;=40, "Poor", "Very Poor"))))))</f>
        <v>Average</v>
      </c>
      <c r="BT872" s="0" t="n">
        <f aca="false">9.81*LN(AH872)+30.6</f>
        <v>44.1995476825861</v>
      </c>
      <c r="BU872" s="0" t="str">
        <f aca="false">IF(BT872&lt;30, "Clean water", IF(AND(BT872&gt;=30, BT872&lt;40), "Hypolimia", IF(AND(BT872&gt;=40,BT872&lt;50), "Mesotrophic", IF(AND(BT872&gt;=50, BT872&lt;70), "Eutrophic", IF(BT872&gt;70,"Hypertrophic")))))</f>
        <v>Mesotrophic</v>
      </c>
      <c r="BW872" s="0" t="str">
        <f aca="false">IF(G872/H872&gt;=1, "PLS CHECK", "")</f>
        <v/>
      </c>
      <c r="BX872" s="0" t="e">
        <f aca="false">IF(AC872/J872&gt;=1, "PLS CHECK", "")</f>
        <v>#DIV/0!</v>
      </c>
      <c r="BY872" s="0" t="e">
        <f aca="false">IF(AE872/J872&gt;=1, "PLS CHECK", "")</f>
        <v>#DIV/0!</v>
      </c>
      <c r="BZ872" s="0" t="e">
        <f aca="false">IF(AD872/J872&gt;=1, "PLS CHECK", "")</f>
        <v>#DIV/0!</v>
      </c>
      <c r="CA872" s="0" t="str">
        <f aca="false">IF(AF872/K872&gt;=1, "PLS CHECK", "")</f>
        <v/>
      </c>
      <c r="CB872" s="0" t="str">
        <f aca="false">IF(AG872/K872&gt;=1, "PLS CHECK", "")</f>
        <v/>
      </c>
    </row>
    <row r="873" customFormat="false" ht="12.5" hidden="false" customHeight="false" outlineLevel="0" collapsed="false">
      <c r="A873" s="0" t="n">
        <v>870</v>
      </c>
      <c r="B873" s="15" t="s">
        <v>125</v>
      </c>
      <c r="C873" s="16" t="s">
        <v>126</v>
      </c>
      <c r="D873" s="0" t="s">
        <v>170</v>
      </c>
      <c r="E873" s="0" t="n">
        <v>7.6</v>
      </c>
      <c r="F873" s="0" t="n">
        <v>12.4</v>
      </c>
      <c r="G873" s="37"/>
      <c r="H873" s="0" t="n">
        <v>2.8</v>
      </c>
      <c r="I873" s="0" t="n">
        <v>3.8</v>
      </c>
      <c r="J873" s="0" t="n">
        <v>8.751</v>
      </c>
      <c r="K873" s="0" t="n">
        <v>0.031</v>
      </c>
      <c r="L873" s="0" t="n">
        <v>2</v>
      </c>
      <c r="M873" s="0" t="n">
        <v>10.5</v>
      </c>
      <c r="N873" s="0" t="n">
        <v>0</v>
      </c>
      <c r="O873" s="0" t="n">
        <v>623</v>
      </c>
      <c r="P873" s="0" t="n">
        <v>4000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V873" s="0" t="n">
        <v>0</v>
      </c>
      <c r="AC873" s="0" t="n">
        <v>7.921</v>
      </c>
      <c r="AD873" s="37"/>
      <c r="AE873" s="0" t="n">
        <v>5.094</v>
      </c>
      <c r="AF873" s="0" t="n">
        <v>0.009</v>
      </c>
      <c r="AG873" s="0" t="n">
        <v>0.005</v>
      </c>
      <c r="AH873" s="0" t="n">
        <v>13.1</v>
      </c>
      <c r="AJ873" s="0" t="n">
        <v>400</v>
      </c>
      <c r="AP873" s="0" t="n">
        <v>0</v>
      </c>
      <c r="AY873" s="0" t="n">
        <v>0</v>
      </c>
      <c r="BF873" s="0" t="n">
        <f aca="false">IF(E873&lt;11,-3.6797*E873^2+48.115*E873-53.83,280.92*EXP(-0.2027*E873))</f>
        <v>99.304528</v>
      </c>
      <c r="BG873" s="0" t="n">
        <f aca="false">32.208*LN(F873)+21.438</f>
        <v>102.527967989855</v>
      </c>
      <c r="BH873" s="0" t="n">
        <f aca="false">IF(G873&lt;=2, -10*G873+100, 88.958*EXP(-0.0755*G873))</f>
        <v>100</v>
      </c>
      <c r="BI873" s="0" t="n">
        <f aca="false">IF(I873&lt;=100, 0.0053*(I873)^2-1.0332*I873+100.76, 122.82*EXP(-0.0092*I873))</f>
        <v>96.910372</v>
      </c>
      <c r="BJ873" s="0" t="n">
        <f aca="false">IF(P873&lt;=1000, -6.942*LN(P873)+107.59, -36.304*LN(P873)+310.72)</f>
        <v>9.61282186573601</v>
      </c>
      <c r="BK873" s="0" t="n">
        <f aca="false">BF873^0.04*BG873^0.22*BH873^0.51*BI873^0.06*BJ873^0.17</f>
        <v>67.3799907150519</v>
      </c>
      <c r="BL873" s="0" t="str">
        <f aca="false">IF(BK873&gt;=90, "Very Good", IF(BK873&gt;=80, "Good", IF(BK873&gt;=70, "Slightly Good", IF(BK873&gt;=60, "Average", IF(BK873&gt;=50, "Slightly Poor", IF(BK873&gt;=40, "Poor", "Very Poor"))))))</f>
        <v>Average</v>
      </c>
      <c r="BM873" s="0" t="n">
        <f aca="false">IF(P873&lt;=1000, -6.942*LN(P873)+107.59, IF(AND(P873&gt;1000, P873&lt;=5213),-36.304*LN(P873)+310.72, IF(P873&gt;5213, 10)))</f>
        <v>9.61282186573601</v>
      </c>
      <c r="BN873" s="0" t="n">
        <f aca="false">BF873^0.04*BG873^0.22*BH873^0.51*BI873^0.06*BM873^0.17</f>
        <v>67.3799907150519</v>
      </c>
      <c r="BO873" s="0" t="str">
        <f aca="false">IF(BN873&gt;=90, "Very Good", IF(BN873&gt;=80, "Good", IF(BN873&gt;=70, "Slightly Good", IF(BN873&gt;=60, "Average", IF(BN873&gt;=50, "Slightly Poor", IF(BN873&gt;=40, "Poor", "Very Poor"))))))</f>
        <v>Average</v>
      </c>
      <c r="BP873" s="0" t="n">
        <f aca="false">IF(AJ873&lt;=1000, -6.942*LN(AJ873)+107.59, IF(AND(AJ873&gt;1000, AJ873&lt;=5213),-36.304*LN(AJ873)+310.72, IF(AJ873&gt;5213, 10)))</f>
        <v>65.9972531139764</v>
      </c>
      <c r="BQ873" s="0" t="n">
        <f aca="false">BF873^0.04*BG873^0.22*BH873^0.51*BI873^0.06*BP873^0.17</f>
        <v>93.4901143420958</v>
      </c>
      <c r="BR873" s="0" t="str">
        <f aca="false">IF(BQ873&gt;=90, "Very Good", IF(BQ873&gt;=80, "Good", IF(BQ873&gt;=70, "Slightly Good", IF(BQ873&gt;=60, "Average", IF(BQ873&gt;=50, "Slightly Poor", IF(BQ873&gt;=40, "Poor", "Very Poor"))))))</f>
        <v>Very Good</v>
      </c>
      <c r="BT873" s="0" t="n">
        <f aca="false">9.81*LN(AH873)+30.6</f>
        <v>55.8373259783317</v>
      </c>
      <c r="BU873" s="0" t="str">
        <f aca="false">IF(BT873&lt;30, "Clean water", IF(AND(BT873&gt;=30, BT873&lt;40), "Hypolimia", IF(AND(BT873&gt;=40,BT873&lt;50), "Mesotrophic", IF(AND(BT873&gt;=50, BT873&lt;70), "Eutrophic", IF(BT873&gt;70,"Hypertrophic")))))</f>
        <v>Eutrophic</v>
      </c>
      <c r="BW873" s="0" t="str">
        <f aca="false">IF(G873/H873&gt;=1, "PLS CHECK", "")</f>
        <v/>
      </c>
      <c r="BX873" s="0" t="str">
        <f aca="false">IF(AC873/J873&gt;=1, "PLS CHECK", "")</f>
        <v/>
      </c>
      <c r="BY873" s="0" t="str">
        <f aca="false">IF(AE873/J873&gt;=1, "PLS CHECK", "")</f>
        <v/>
      </c>
      <c r="BZ873" s="0" t="str">
        <f aca="false">IF(AD873/J873&gt;=1, "PLS CHECK", "")</f>
        <v/>
      </c>
      <c r="CA873" s="0" t="str">
        <f aca="false">IF(AF873/K873&gt;=1, "PLS CHECK", "")</f>
        <v/>
      </c>
      <c r="CB873" s="0" t="str">
        <f aca="false">IF(AG873/K873&gt;=1, "PLS CHECK", "")</f>
        <v/>
      </c>
    </row>
    <row r="874" customFormat="false" ht="12.5" hidden="false" customHeight="false" outlineLevel="0" collapsed="false">
      <c r="A874" s="0" t="n">
        <v>871</v>
      </c>
      <c r="B874" s="15" t="s">
        <v>72</v>
      </c>
      <c r="C874" s="16" t="s">
        <v>73</v>
      </c>
      <c r="D874" s="0" t="s">
        <v>172</v>
      </c>
      <c r="E874" s="0" t="n">
        <v>7.7</v>
      </c>
      <c r="F874" s="0" t="n">
        <v>10.4</v>
      </c>
      <c r="G874" s="0" t="n">
        <v>3.7</v>
      </c>
      <c r="H874" s="0" t="n">
        <v>6.6</v>
      </c>
      <c r="I874" s="37"/>
      <c r="J874" s="0" t="n">
        <v>4.828</v>
      </c>
      <c r="K874" s="0" t="n">
        <v>0.085</v>
      </c>
      <c r="L874" s="0" t="n">
        <v>2.8</v>
      </c>
      <c r="M874" s="0" t="n">
        <v>13.7</v>
      </c>
      <c r="N874" s="0" t="n">
        <v>0</v>
      </c>
      <c r="O874" s="0" t="n">
        <v>315</v>
      </c>
      <c r="P874" s="37"/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V874" s="0" t="n">
        <v>0</v>
      </c>
      <c r="AC874" s="0" t="n">
        <v>4.586</v>
      </c>
      <c r="AD874" s="0" t="n">
        <v>1.475</v>
      </c>
      <c r="AE874" s="0" t="n">
        <v>2.52</v>
      </c>
      <c r="AF874" s="0" t="n">
        <v>0.029</v>
      </c>
      <c r="AG874" s="0" t="n">
        <v>0.017</v>
      </c>
      <c r="AH874" s="37"/>
      <c r="AJ874" s="0" t="n">
        <v>5358</v>
      </c>
      <c r="AP874" s="0" t="n">
        <v>0</v>
      </c>
      <c r="AY874" s="0" t="n">
        <v>0</v>
      </c>
      <c r="BF874" s="0" t="n">
        <f aca="false">IF(E874&lt;11,-3.6797*E874^2+48.115*E874-53.83,280.92*EXP(-0.2027*E874))</f>
        <v>98.486087</v>
      </c>
      <c r="BG874" s="0" t="n">
        <f aca="false">32.208*LN(F874)+21.438</f>
        <v>96.8628814043931</v>
      </c>
      <c r="BH874" s="0" t="n">
        <f aca="false">IF(G874&lt;=2, -10*G874+100, 88.958*EXP(-0.0755*G874))</f>
        <v>67.2767257350167</v>
      </c>
      <c r="BI874" s="0" t="n">
        <f aca="false">IF(I874&lt;=100, 0.0053*(I874)^2-1.0332*I874+100.76, 122.82*EXP(-0.0092*I874))</f>
        <v>100.76</v>
      </c>
      <c r="BJ874" s="0" t="e">
        <f aca="false">IF(P874&lt;=1000, -6.942*LN(P874)+107.59, -36.304*LN(P874)+310.72)</f>
        <v>#VALUE!</v>
      </c>
      <c r="BK874" s="0" t="e">
        <f aca="false">BF874^0.04*BG874^0.22*BH874^0.51*BI874^0.06*BJ874^0.17</f>
        <v>#VALUE!</v>
      </c>
      <c r="BL874" s="0" t="e">
        <f aca="false">IF(BK874&gt;=90, "Very Good", IF(BK874&gt;=80, "Good", IF(BK874&gt;=70, "Slightly Good", IF(BK874&gt;=60, "Average", IF(BK874&gt;=50, "Slightly Poor", IF(BK874&gt;=40, "Poor", "Very Poor"))))))</f>
        <v>#VALUE!</v>
      </c>
      <c r="BM874" s="0" t="e">
        <f aca="false">IF(P874&lt;=1000, -6.942*LN(P874)+107.59, IF(AND(P874&gt;1000, P874&lt;=5213),-36.304*LN(P874)+310.72, IF(P874&gt;5213, 10)))</f>
        <v>#VALUE!</v>
      </c>
      <c r="BN874" s="0" t="e">
        <f aca="false">BF874^0.04*BG874^0.22*BH874^0.51*BI874^0.06*BM874^0.17</f>
        <v>#VALUE!</v>
      </c>
      <c r="BO874" s="0" t="e">
        <f aca="false">IF(BN874&gt;=90, "Very Good", IF(BN874&gt;=80, "Good", IF(BN874&gt;=70, "Slightly Good", IF(BN874&gt;=60, "Average", IF(BN874&gt;=50, "Slightly Poor", IF(BN874&gt;=40, "Poor", "Very Poor"))))))</f>
        <v>#VALUE!</v>
      </c>
      <c r="BP874" s="0" t="n">
        <f aca="false">IF(AJ874&lt;=1000, -6.942*LN(AJ874)+107.59, IF(AND(AJ874&gt;1000, AJ874&lt;=5213),-36.304*LN(AJ874)+310.72, IF(AJ874&gt;5213, 10)))</f>
        <v>10</v>
      </c>
      <c r="BQ874" s="0" t="n">
        <f aca="false">BF874^0.04*BG874^0.22*BH874^0.51*BI874^0.06*BP874^0.17</f>
        <v>54.8400675634509</v>
      </c>
      <c r="BR874" s="0" t="str">
        <f aca="false">IF(BQ874&gt;=90, "Very Good", IF(BQ874&gt;=80, "Good", IF(BQ874&gt;=70, "Slightly Good", IF(BQ874&gt;=60, "Average", IF(BQ874&gt;=50, "Slightly Poor", IF(BQ874&gt;=40, "Poor", "Very Poor"))))))</f>
        <v>Slightly Poor</v>
      </c>
      <c r="BT874" s="0" t="e">
        <f aca="false">9.81*LN(AH874)+30.6</f>
        <v>#VALUE!</v>
      </c>
      <c r="BU874" s="0" t="e">
        <f aca="false">IF(BT874&lt;30, "Clean water", IF(AND(BT874&gt;=30, BT874&lt;40), "Hypolimia", IF(AND(BT874&gt;=40,BT874&lt;50), "Mesotrophic", IF(AND(BT874&gt;=50, BT874&lt;70), "Eutrophic", IF(BT874&gt;70,"Hypertrophic")))))</f>
        <v>#VALUE!</v>
      </c>
      <c r="BW874" s="0" t="str">
        <f aca="false">IF(G874/H874&gt;=1, "PLS CHECK", "")</f>
        <v/>
      </c>
      <c r="BX874" s="0" t="str">
        <f aca="false">IF(AC874/J874&gt;=1, "PLS CHECK", "")</f>
        <v/>
      </c>
      <c r="BY874" s="0" t="str">
        <f aca="false">IF(AE874/J874&gt;=1, "PLS CHECK", "")</f>
        <v/>
      </c>
      <c r="BZ874" s="0" t="str">
        <f aca="false">IF(AD874/J874&gt;=1, "PLS CHECK", "")</f>
        <v/>
      </c>
      <c r="CA874" s="0" t="str">
        <f aca="false">IF(AF874/K874&gt;=1, "PLS CHECK", "")</f>
        <v/>
      </c>
      <c r="CB874" s="0" t="str">
        <f aca="false">IF(AG874/K874&gt;=1, "PLS CHECK", "")</f>
        <v/>
      </c>
    </row>
    <row r="875" customFormat="false" ht="12.5" hidden="false" customHeight="false" outlineLevel="0" collapsed="false">
      <c r="A875" s="0" t="n">
        <v>872</v>
      </c>
      <c r="B875" s="15" t="s">
        <v>131</v>
      </c>
      <c r="C875" s="16" t="s">
        <v>132</v>
      </c>
      <c r="D875" s="0" t="s">
        <v>172</v>
      </c>
      <c r="E875" s="37"/>
      <c r="F875" s="37"/>
      <c r="G875" s="0" t="n">
        <v>3</v>
      </c>
      <c r="H875" s="0" t="n">
        <v>6.1</v>
      </c>
      <c r="I875" s="37"/>
      <c r="J875" s="0" t="n">
        <v>3.276</v>
      </c>
      <c r="K875" s="0" t="n">
        <v>0.07</v>
      </c>
      <c r="L875" s="0" t="n">
        <v>3.4</v>
      </c>
      <c r="M875" s="0" t="n">
        <v>18.7</v>
      </c>
      <c r="O875" s="0" t="n">
        <v>504</v>
      </c>
      <c r="BD875" s="0" t="n">
        <v>0.048</v>
      </c>
      <c r="BF875" s="0" t="n">
        <f aca="false">IF(E875&lt;11,-3.6797*E875^2+48.115*E875-53.83,280.92*EXP(-0.2027*E875))</f>
        <v>-53.83</v>
      </c>
      <c r="BG875" s="0" t="e">
        <f aca="false">32.208*LN(F875)+21.438</f>
        <v>#VALUE!</v>
      </c>
      <c r="BH875" s="0" t="n">
        <f aca="false">IF(G875&lt;=2, -10*G875+100, 88.958*EXP(-0.0755*G875))</f>
        <v>70.9279340534787</v>
      </c>
      <c r="BI875" s="0" t="n">
        <f aca="false">IF(I875&lt;=100, 0.0053*(I875)^2-1.0332*I875+100.76, 122.82*EXP(-0.0092*I875))</f>
        <v>100.76</v>
      </c>
      <c r="BJ875" s="0" t="e">
        <f aca="false">IF(P875&lt;=1000, -6.942*LN(P875)+107.59, -36.304*LN(P875)+310.72)</f>
        <v>#VALUE!</v>
      </c>
      <c r="BK875" s="0" t="e">
        <f aca="false">BF875^0.04*BG875^0.22*BH875^0.51*BI875^0.06*BJ875^0.17</f>
        <v>#VALUE!</v>
      </c>
      <c r="BL875" s="0" t="e">
        <f aca="false">IF(BK875&gt;=90, "Very Good", IF(BK875&gt;=80, "Good", IF(BK875&gt;=70, "Slightly Good", IF(BK875&gt;=60, "Average", IF(BK875&gt;=50, "Slightly Poor", IF(BK875&gt;=40, "Poor", "Very Poor"))))))</f>
        <v>#VALUE!</v>
      </c>
      <c r="BM875" s="0" t="e">
        <f aca="false">IF(P875&lt;=1000, -6.942*LN(P875)+107.59, IF(AND(P875&gt;1000, P875&lt;=5213),-36.304*LN(P875)+310.72, IF(P875&gt;5213, 10)))</f>
        <v>#VALUE!</v>
      </c>
      <c r="BN875" s="0" t="e">
        <f aca="false">BF875^0.04*BG875^0.22*BH875^0.51*BI875^0.06*BM875^0.17</f>
        <v>#VALUE!</v>
      </c>
      <c r="BO875" s="0" t="e">
        <f aca="false">IF(BN875&gt;=90, "Very Good", IF(BN875&gt;=80, "Good", IF(BN875&gt;=70, "Slightly Good", IF(BN875&gt;=60, "Average", IF(BN875&gt;=50, "Slightly Poor", IF(BN875&gt;=40, "Poor", "Very Poor"))))))</f>
        <v>#VALUE!</v>
      </c>
      <c r="BP875" s="0" t="e">
        <f aca="false">IF(AJ875&lt;=1000, -6.942*LN(AJ875)+107.59, IF(AND(AJ875&gt;1000, AJ875&lt;=5213),-36.304*LN(AJ875)+310.72, IF(AJ875&gt;5213, 10)))</f>
        <v>#VALUE!</v>
      </c>
      <c r="BQ875" s="0" t="e">
        <f aca="false">BF875^0.04*BG875^0.22*BH875^0.51*BI875^0.06*BP875^0.17</f>
        <v>#VALUE!</v>
      </c>
      <c r="BR875" s="0" t="e">
        <f aca="false">IF(BQ875&gt;=90, "Very Good", IF(BQ875&gt;=80, "Good", IF(BQ875&gt;=70, "Slightly Good", IF(BQ875&gt;=60, "Average", IF(BQ875&gt;=50, "Slightly Poor", IF(BQ875&gt;=40, "Poor", "Very Poor"))))))</f>
        <v>#VALUE!</v>
      </c>
      <c r="BT875" s="0" t="e">
        <f aca="false">9.81*LN(AH875)+30.6</f>
        <v>#VALUE!</v>
      </c>
      <c r="BU875" s="0" t="e">
        <f aca="false">IF(BT875&lt;30, "Clean water", IF(AND(BT875&gt;=30, BT875&lt;40), "Hypolimia", IF(AND(BT875&gt;=40,BT875&lt;50), "Mesotrophic", IF(AND(BT875&gt;=50, BT875&lt;70), "Eutrophic", IF(BT875&gt;70,"Hypertrophic")))))</f>
        <v>#VALUE!</v>
      </c>
      <c r="BW875" s="0" t="str">
        <f aca="false">IF(G875/H875&gt;=1, "PLS CHECK", "")</f>
        <v/>
      </c>
      <c r="BX875" s="0" t="str">
        <f aca="false">IF(AC875/J875&gt;=1, "PLS CHECK", "")</f>
        <v/>
      </c>
      <c r="BY875" s="0" t="str">
        <f aca="false">IF(AE875/J875&gt;=1, "PLS CHECK", "")</f>
        <v/>
      </c>
      <c r="BZ875" s="0" t="str">
        <f aca="false">IF(AD875/J875&gt;=1, "PLS CHECK", "")</f>
        <v/>
      </c>
      <c r="CA875" s="0" t="str">
        <f aca="false">IF(AF875/K875&gt;=1, "PLS CHECK", "")</f>
        <v/>
      </c>
      <c r="CB875" s="0" t="str">
        <f aca="false">IF(AG875/K875&gt;=1, "PLS CHECK", "")</f>
        <v/>
      </c>
    </row>
    <row r="876" customFormat="false" ht="12.5" hidden="false" customHeight="false" outlineLevel="0" collapsed="false">
      <c r="A876" s="0" t="n">
        <v>873</v>
      </c>
      <c r="B876" s="15" t="s">
        <v>75</v>
      </c>
      <c r="C876" s="16" t="s">
        <v>76</v>
      </c>
      <c r="D876" s="0" t="s">
        <v>172</v>
      </c>
      <c r="E876" s="0" t="n">
        <v>8</v>
      </c>
      <c r="F876" s="0" t="n">
        <v>11</v>
      </c>
      <c r="G876" s="0" t="n">
        <v>2.6</v>
      </c>
      <c r="H876" s="0" t="n">
        <v>3.3</v>
      </c>
      <c r="I876" s="0" t="n">
        <v>9</v>
      </c>
      <c r="J876" s="0" t="n">
        <v>4.678</v>
      </c>
      <c r="K876" s="0" t="n">
        <v>0.07</v>
      </c>
      <c r="L876" s="0" t="n">
        <v>2.4</v>
      </c>
      <c r="M876" s="0" t="n">
        <v>12.5</v>
      </c>
      <c r="N876" s="0" t="n">
        <v>0</v>
      </c>
      <c r="O876" s="37"/>
      <c r="P876" s="0" t="n">
        <v>26000</v>
      </c>
      <c r="AC876" s="0" t="n">
        <v>4.373</v>
      </c>
      <c r="AD876" s="0" t="n">
        <v>0.197</v>
      </c>
      <c r="AE876" s="0" t="n">
        <v>3.701</v>
      </c>
      <c r="AF876" s="0" t="n">
        <v>0.054</v>
      </c>
      <c r="AG876" s="0" t="n">
        <v>0.04</v>
      </c>
      <c r="AH876" s="0" t="n">
        <v>18.4</v>
      </c>
      <c r="AJ876" s="0" t="n">
        <v>2100</v>
      </c>
      <c r="BF876" s="0" t="n">
        <f aca="false">IF(E876&lt;11,-3.6797*E876^2+48.115*E876-53.83,280.92*EXP(-0.2027*E876))</f>
        <v>95.5892</v>
      </c>
      <c r="BG876" s="0" t="n">
        <f aca="false">32.208*LN(F876)+21.438</f>
        <v>98.6694109462899</v>
      </c>
      <c r="BH876" s="0" t="n">
        <f aca="false">IF(G876&lt;=2, -10*G876+100, 88.958*EXP(-0.0755*G876))</f>
        <v>73.1026302934667</v>
      </c>
      <c r="BI876" s="0" t="n">
        <f aca="false">IF(I876&lt;=100, 0.0053*(I876)^2-1.0332*I876+100.76, 122.82*EXP(-0.0092*I876))</f>
        <v>91.8905</v>
      </c>
      <c r="BJ876" s="0" t="n">
        <f aca="false">IF(P876&lt;=1000, -6.942*LN(P876)+107.59, -36.304*LN(P876)+310.72)</f>
        <v>-58.3410843644994</v>
      </c>
      <c r="BK876" s="0" t="e">
        <f aca="false">BF876^0.04*BG876^0.22*BH876^0.51*BI876^0.06*BJ876^0.17</f>
        <v>#NUM!</v>
      </c>
      <c r="BL876" s="0" t="e">
        <f aca="false">IF(BK876&gt;=90, "Very Good", IF(BK876&gt;=80, "Good", IF(BK876&gt;=70, "Slightly Good", IF(BK876&gt;=60, "Average", IF(BK876&gt;=50, "Slightly Poor", IF(BK876&gt;=40, "Poor", "Very Poor"))))))</f>
        <v>#NUM!</v>
      </c>
      <c r="BM876" s="0" t="n">
        <f aca="false">IF(P876&lt;=1000, -6.942*LN(P876)+107.59, IF(AND(P876&gt;1000, P876&lt;=5213),-36.304*LN(P876)+310.72, IF(P876&gt;5213, 10)))</f>
        <v>10</v>
      </c>
      <c r="BN876" s="0" t="n">
        <f aca="false">BF876^0.04*BG876^0.22*BH876^0.51*BI876^0.06*BM876^0.17</f>
        <v>57.0608950359379</v>
      </c>
      <c r="BO876" s="0" t="str">
        <f aca="false">IF(BN876&gt;=90, "Very Good", IF(BN876&gt;=80, "Good", IF(BN876&gt;=70, "Slightly Good", IF(BN876&gt;=60, "Average", IF(BN876&gt;=50, "Slightly Poor", IF(BN876&gt;=40, "Poor", "Very Poor"))))))</f>
        <v>Slightly Poor</v>
      </c>
      <c r="BP876" s="0" t="n">
        <f aca="false">IF(AJ876&lt;=1000, -6.942*LN(AJ876)+107.59, IF(AND(AJ876&gt;1000, AJ876&lt;=5213),-36.304*LN(AJ876)+310.72, IF(AJ876&gt;5213, 10)))</f>
        <v>33.0055589887772</v>
      </c>
      <c r="BQ876" s="0" t="n">
        <f aca="false">BF876^0.04*BG876^0.22*BH876^0.51*BI876^0.06*BP876^0.17</f>
        <v>69.9034137714466</v>
      </c>
      <c r="BR876" s="0" t="str">
        <f aca="false">IF(BQ876&gt;=90, "Very Good", IF(BQ876&gt;=80, "Good", IF(BQ876&gt;=70, "Slightly Good", IF(BQ876&gt;=60, "Average", IF(BQ876&gt;=50, "Slightly Poor", IF(BQ876&gt;=40, "Poor", "Very Poor"))))))</f>
        <v>Average</v>
      </c>
      <c r="BT876" s="0" t="n">
        <f aca="false">9.81*LN(AH876)+30.6</f>
        <v>59.1701600198726</v>
      </c>
      <c r="BU876" s="0" t="str">
        <f aca="false">IF(BT876&lt;30, "Clean water", IF(AND(BT876&gt;=30, BT876&lt;40), "Hypolimia", IF(AND(BT876&gt;=40,BT876&lt;50), "Mesotrophic", IF(AND(BT876&gt;=50, BT876&lt;70), "Eutrophic", IF(BT876&gt;70,"Hypertrophic")))))</f>
        <v>Eutrophic</v>
      </c>
      <c r="BW876" s="0" t="str">
        <f aca="false">IF(G876/H876&gt;=1, "PLS CHECK", "")</f>
        <v/>
      </c>
      <c r="BX876" s="0" t="str">
        <f aca="false">IF(AC876/J876&gt;=1, "PLS CHECK", "")</f>
        <v/>
      </c>
      <c r="BY876" s="0" t="str">
        <f aca="false">IF(AE876/J876&gt;=1, "PLS CHECK", "")</f>
        <v/>
      </c>
      <c r="BZ876" s="0" t="str">
        <f aca="false">IF(AD876/J876&gt;=1, "PLS CHECK", "")</f>
        <v/>
      </c>
      <c r="CA876" s="0" t="str">
        <f aca="false">IF(AF876/K876&gt;=1, "PLS CHECK", "")</f>
        <v/>
      </c>
      <c r="CB876" s="0" t="str">
        <f aca="false">IF(AG876/K876&gt;=1, "PLS CHECK", "")</f>
        <v/>
      </c>
    </row>
    <row r="877" customFormat="false" ht="12.5" hidden="false" customHeight="false" outlineLevel="0" collapsed="false">
      <c r="A877" s="0" t="n">
        <v>874</v>
      </c>
      <c r="B877" s="15" t="s">
        <v>77</v>
      </c>
      <c r="C877" s="16" t="s">
        <v>78</v>
      </c>
      <c r="D877" s="0" t="s">
        <v>172</v>
      </c>
      <c r="E877" s="0" t="n">
        <v>8.1</v>
      </c>
      <c r="F877" s="0" t="n">
        <v>11.5</v>
      </c>
      <c r="G877" s="0" t="n">
        <v>2.3</v>
      </c>
      <c r="H877" s="0" t="n">
        <v>4.7</v>
      </c>
      <c r="I877" s="0" t="n">
        <v>7</v>
      </c>
      <c r="J877" s="0" t="n">
        <v>3.125</v>
      </c>
      <c r="K877" s="0" t="n">
        <v>0.036</v>
      </c>
      <c r="L877" s="0" t="n">
        <v>3.3</v>
      </c>
      <c r="M877" s="0" t="n">
        <v>14.1</v>
      </c>
      <c r="N877" s="0" t="n">
        <v>0</v>
      </c>
      <c r="O877" s="0" t="n">
        <v>212</v>
      </c>
      <c r="P877" s="0" t="n">
        <v>7700</v>
      </c>
      <c r="AC877" s="0" t="n">
        <v>2.853</v>
      </c>
      <c r="AD877" s="0" t="n">
        <v>0.091</v>
      </c>
      <c r="AE877" s="0" t="n">
        <v>2.182</v>
      </c>
      <c r="AF877" s="0" t="n">
        <v>0.009</v>
      </c>
      <c r="AG877" s="0" t="n">
        <v>0.001</v>
      </c>
      <c r="AH877" s="0" t="n">
        <v>16.9</v>
      </c>
      <c r="AJ877" s="0" t="n">
        <v>2500</v>
      </c>
      <c r="BD877" s="0" t="n">
        <v>241.735</v>
      </c>
      <c r="BF877" s="0" t="n">
        <f aca="false">IF(E877&lt;11,-3.6797*E877^2+48.115*E877-53.83,280.92*EXP(-0.2027*E877))</f>
        <v>94.476383</v>
      </c>
      <c r="BG877" s="0" t="n">
        <f aca="false">32.208*LN(F877)+21.438</f>
        <v>100.101113315171</v>
      </c>
      <c r="BH877" s="0" t="n">
        <f aca="false">IF(G877&lt;=2, -10*G877+100, 88.958*EXP(-0.0755*G877))</f>
        <v>74.7772988969374</v>
      </c>
      <c r="BI877" s="0" t="n">
        <f aca="false">IF(I877&lt;=100, 0.0053*(I877)^2-1.0332*I877+100.76, 122.82*EXP(-0.0092*I877))</f>
        <v>93.7873</v>
      </c>
      <c r="BJ877" s="0" t="n">
        <f aca="false">IF(P877&lt;=1000, -6.942*LN(P877)+107.59, -36.304*LN(P877)+310.72)</f>
        <v>-14.1636104670878</v>
      </c>
      <c r="BK877" s="0" t="e">
        <f aca="false">BF877^0.04*BG877^0.22*BH877^0.51*BI877^0.06*BJ877^0.17</f>
        <v>#NUM!</v>
      </c>
      <c r="BL877" s="0" t="e">
        <f aca="false">IF(BK877&gt;=90, "Very Good", IF(BK877&gt;=80, "Good", IF(BK877&gt;=70, "Slightly Good", IF(BK877&gt;=60, "Average", IF(BK877&gt;=50, "Slightly Poor", IF(BK877&gt;=40, "Poor", "Very Poor"))))))</f>
        <v>#NUM!</v>
      </c>
      <c r="BM877" s="0" t="n">
        <f aca="false">IF(P877&lt;=1000, -6.942*LN(P877)+107.59, IF(AND(P877&gt;1000, P877&lt;=5213),-36.304*LN(P877)+310.72, IF(P877&gt;5213, 10)))</f>
        <v>10</v>
      </c>
      <c r="BN877" s="0" t="n">
        <f aca="false">BF877^0.04*BG877^0.22*BH877^0.51*BI877^0.06*BM877^0.17</f>
        <v>57.9509709086319</v>
      </c>
      <c r="BO877" s="0" t="str">
        <f aca="false">IF(BN877&gt;=90, "Very Good", IF(BN877&gt;=80, "Good", IF(BN877&gt;=70, "Slightly Good", IF(BN877&gt;=60, "Average", IF(BN877&gt;=50, "Slightly Poor", IF(BN877&gt;=40, "Poor", "Very Poor"))))))</f>
        <v>Slightly Poor</v>
      </c>
      <c r="BP877" s="0" t="n">
        <f aca="false">IF(AJ877&lt;=1000, -6.942*LN(AJ877)+107.59, IF(AND(AJ877&gt;1000, AJ877&lt;=5213),-36.304*LN(AJ877)+310.72, IF(AJ877&gt;5213, 10)))</f>
        <v>26.6758336218732</v>
      </c>
      <c r="BQ877" s="0" t="n">
        <f aca="false">BF877^0.04*BG877^0.22*BH877^0.51*BI877^0.06*BP877^0.17</f>
        <v>68.470070734265</v>
      </c>
      <c r="BR877" s="0" t="str">
        <f aca="false">IF(BQ877&gt;=90, "Very Good", IF(BQ877&gt;=80, "Good", IF(BQ877&gt;=70, "Slightly Good", IF(BQ877&gt;=60, "Average", IF(BQ877&gt;=50, "Slightly Poor", IF(BQ877&gt;=40, "Poor", "Very Poor"))))))</f>
        <v>Average</v>
      </c>
      <c r="BT877" s="0" t="n">
        <f aca="false">9.81*LN(AH877)+30.6</f>
        <v>58.3359466311238</v>
      </c>
      <c r="BU877" s="0" t="str">
        <f aca="false">IF(BT877&lt;30, "Clean water", IF(AND(BT877&gt;=30, BT877&lt;40), "Hypolimia", IF(AND(BT877&gt;=40,BT877&lt;50), "Mesotrophic", IF(AND(BT877&gt;=50, BT877&lt;70), "Eutrophic", IF(BT877&gt;70,"Hypertrophic")))))</f>
        <v>Eutrophic</v>
      </c>
      <c r="BW877" s="0" t="str">
        <f aca="false">IF(G877/H877&gt;=1, "PLS CHECK", "")</f>
        <v/>
      </c>
      <c r="BX877" s="0" t="str">
        <f aca="false">IF(AC877/J877&gt;=1, "PLS CHECK", "")</f>
        <v/>
      </c>
      <c r="BY877" s="0" t="str">
        <f aca="false">IF(AE877/J877&gt;=1, "PLS CHECK", "")</f>
        <v/>
      </c>
      <c r="BZ877" s="0" t="str">
        <f aca="false">IF(AD877/J877&gt;=1, "PLS CHECK", "")</f>
        <v/>
      </c>
      <c r="CA877" s="0" t="str">
        <f aca="false">IF(AF877/K877&gt;=1, "PLS CHECK", "")</f>
        <v/>
      </c>
      <c r="CB877" s="0" t="str">
        <f aca="false">IF(AG877/K877&gt;=1, "PLS CHECK", "")</f>
        <v/>
      </c>
    </row>
    <row r="878" customFormat="false" ht="12.5" hidden="false" customHeight="false" outlineLevel="0" collapsed="false">
      <c r="A878" s="0" t="n">
        <v>875</v>
      </c>
      <c r="B878" s="15" t="s">
        <v>79</v>
      </c>
      <c r="C878" s="16" t="s">
        <v>80</v>
      </c>
      <c r="D878" s="0" t="s">
        <v>172</v>
      </c>
      <c r="E878" s="0" t="n">
        <v>7.7</v>
      </c>
      <c r="F878" s="0" t="n">
        <v>10.8</v>
      </c>
      <c r="G878" s="0" t="n">
        <v>3.7</v>
      </c>
      <c r="H878" s="0" t="n">
        <v>5.7</v>
      </c>
      <c r="I878" s="0" t="n">
        <v>11</v>
      </c>
      <c r="J878" s="0" t="n">
        <v>4.926</v>
      </c>
      <c r="K878" s="0" t="n">
        <v>0.07</v>
      </c>
      <c r="L878" s="0" t="n">
        <v>3.1</v>
      </c>
      <c r="M878" s="0" t="n">
        <v>14.3</v>
      </c>
      <c r="N878" s="0" t="n">
        <v>0</v>
      </c>
      <c r="O878" s="0" t="n">
        <v>253</v>
      </c>
      <c r="P878" s="0" t="n">
        <v>12388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</v>
      </c>
      <c r="V878" s="0" t="n">
        <v>0</v>
      </c>
      <c r="AC878" s="0" t="n">
        <v>4.618</v>
      </c>
      <c r="AD878" s="0" t="n">
        <v>0.683</v>
      </c>
      <c r="AE878" s="0" t="n">
        <v>3.01</v>
      </c>
      <c r="AF878" s="0" t="n">
        <v>0.02</v>
      </c>
      <c r="AG878" s="0" t="n">
        <v>0.007</v>
      </c>
      <c r="AH878" s="37"/>
      <c r="AJ878" s="0" t="n">
        <v>7858</v>
      </c>
      <c r="AP878" s="0" t="n">
        <v>0</v>
      </c>
      <c r="AY878" s="0" t="n">
        <v>0</v>
      </c>
      <c r="BD878" s="0" t="n">
        <v>246.28</v>
      </c>
      <c r="BF878" s="0" t="n">
        <f aca="false">IF(E878&lt;11,-3.6797*E878^2+48.115*E878-53.83,280.92*EXP(-0.2027*E878))</f>
        <v>98.486087</v>
      </c>
      <c r="BG878" s="0" t="n">
        <f aca="false">32.208*LN(F878)+21.438</f>
        <v>98.0784218880646</v>
      </c>
      <c r="BH878" s="0" t="n">
        <f aca="false">IF(G878&lt;=2, -10*G878+100, 88.958*EXP(-0.0755*G878))</f>
        <v>67.2767257350167</v>
      </c>
      <c r="BI878" s="0" t="n">
        <f aca="false">IF(I878&lt;=100, 0.0053*(I878)^2-1.0332*I878+100.76, 122.82*EXP(-0.0092*I878))</f>
        <v>90.0361</v>
      </c>
      <c r="BJ878" s="0" t="n">
        <f aca="false">IF(P878&lt;=1000, -6.942*LN(P878)+107.59, -36.304*LN(P878)+310.72)</f>
        <v>-31.4264504758437</v>
      </c>
      <c r="BK878" s="0" t="e">
        <f aca="false">BF878^0.04*BG878^0.22*BH878^0.51*BI878^0.06*BJ878^0.17</f>
        <v>#NUM!</v>
      </c>
      <c r="BL878" s="0" t="e">
        <f aca="false">IF(BK878&gt;=90, "Very Good", IF(BK878&gt;=80, "Good", IF(BK878&gt;=70, "Slightly Good", IF(BK878&gt;=60, "Average", IF(BK878&gt;=50, "Slightly Poor", IF(BK878&gt;=40, "Poor", "Very Poor"))))))</f>
        <v>#NUM!</v>
      </c>
      <c r="BM878" s="0" t="n">
        <f aca="false">IF(P878&lt;=1000, -6.942*LN(P878)+107.59, IF(AND(P878&gt;1000, P878&lt;=5213),-36.304*LN(P878)+310.72, IF(P878&gt;5213, 10)))</f>
        <v>10</v>
      </c>
      <c r="BN878" s="0" t="n">
        <f aca="false">BF878^0.04*BG878^0.22*BH878^0.51*BI878^0.06*BM878^0.17</f>
        <v>54.6206961388208</v>
      </c>
      <c r="BO878" s="0" t="str">
        <f aca="false">IF(BN878&gt;=90, "Very Good", IF(BN878&gt;=80, "Good", IF(BN878&gt;=70, "Slightly Good", IF(BN878&gt;=60, "Average", IF(BN878&gt;=50, "Slightly Poor", IF(BN878&gt;=40, "Poor", "Very Poor"))))))</f>
        <v>Slightly Poor</v>
      </c>
      <c r="BP878" s="0" t="n">
        <f aca="false">IF(AJ878&lt;=1000, -6.942*LN(AJ878)+107.59, IF(AND(AJ878&gt;1000, AJ878&lt;=5213),-36.304*LN(AJ878)+310.72, IF(AJ878&gt;5213, 10)))</f>
        <v>10</v>
      </c>
      <c r="BQ878" s="0" t="n">
        <f aca="false">BF878^0.04*BG878^0.22*BH878^0.51*BI878^0.06*BP878^0.17</f>
        <v>54.6206961388208</v>
      </c>
      <c r="BR878" s="0" t="str">
        <f aca="false">IF(BQ878&gt;=90, "Very Good", IF(BQ878&gt;=80, "Good", IF(BQ878&gt;=70, "Slightly Good", IF(BQ878&gt;=60, "Average", IF(BQ878&gt;=50, "Slightly Poor", IF(BQ878&gt;=40, "Poor", "Very Poor"))))))</f>
        <v>Slightly Poor</v>
      </c>
      <c r="BT878" s="0" t="e">
        <f aca="false">9.81*LN(AH878)+30.6</f>
        <v>#VALUE!</v>
      </c>
      <c r="BU878" s="0" t="e">
        <f aca="false">IF(BT878&lt;30, "Clean water", IF(AND(BT878&gt;=30, BT878&lt;40), "Hypolimia", IF(AND(BT878&gt;=40,BT878&lt;50), "Mesotrophic", IF(AND(BT878&gt;=50, BT878&lt;70), "Eutrophic", IF(BT878&gt;70,"Hypertrophic")))))</f>
        <v>#VALUE!</v>
      </c>
      <c r="BW878" s="0" t="str">
        <f aca="false">IF(G878/H878&gt;=1, "PLS CHECK", "")</f>
        <v/>
      </c>
      <c r="BX878" s="0" t="str">
        <f aca="false">IF(AC878/J878&gt;=1, "PLS CHECK", "")</f>
        <v/>
      </c>
      <c r="BY878" s="0" t="str">
        <f aca="false">IF(AE878/J878&gt;=1, "PLS CHECK", "")</f>
        <v/>
      </c>
      <c r="BZ878" s="0" t="str">
        <f aca="false">IF(AD878/J878&gt;=1, "PLS CHECK", "")</f>
        <v/>
      </c>
      <c r="CA878" s="0" t="str">
        <f aca="false">IF(AF878/K878&gt;=1, "PLS CHECK", "")</f>
        <v/>
      </c>
      <c r="CB878" s="0" t="str">
        <f aca="false">IF(AG878/K878&gt;=1, "PLS CHECK", "")</f>
        <v/>
      </c>
    </row>
    <row r="879" customFormat="false" ht="12.5" hidden="false" customHeight="false" outlineLevel="0" collapsed="false">
      <c r="A879" s="0" t="n">
        <v>876</v>
      </c>
      <c r="B879" s="15" t="s">
        <v>81</v>
      </c>
      <c r="C879" s="16" t="s">
        <v>82</v>
      </c>
      <c r="D879" s="0" t="s">
        <v>172</v>
      </c>
      <c r="E879" s="37"/>
      <c r="F879" s="0" t="n">
        <v>10.9</v>
      </c>
      <c r="G879" s="0" t="n">
        <v>1.6</v>
      </c>
      <c r="H879" s="0" t="n">
        <v>3.1</v>
      </c>
      <c r="I879" s="0" t="n">
        <v>1.2</v>
      </c>
      <c r="J879" s="0" t="n">
        <v>3.492</v>
      </c>
      <c r="K879" s="0" t="n">
        <v>0.03</v>
      </c>
      <c r="L879" s="0" t="n">
        <v>2</v>
      </c>
      <c r="M879" s="0" t="n">
        <v>11.4</v>
      </c>
      <c r="N879" s="0" t="n">
        <v>0</v>
      </c>
      <c r="O879" s="0" t="n">
        <v>256</v>
      </c>
      <c r="P879" s="0" t="n">
        <v>15000</v>
      </c>
      <c r="AC879" s="0" t="n">
        <v>3.185</v>
      </c>
      <c r="AD879" s="0" t="n">
        <v>0.088</v>
      </c>
      <c r="AE879" s="0" t="n">
        <v>2.758</v>
      </c>
      <c r="AF879" s="0" t="n">
        <v>0.026</v>
      </c>
      <c r="AG879" s="0" t="n">
        <v>0.014</v>
      </c>
      <c r="AH879" s="0" t="n">
        <v>5.5</v>
      </c>
      <c r="AJ879" s="0" t="n">
        <v>1200</v>
      </c>
      <c r="BF879" s="0" t="n">
        <f aca="false">IF(E879&lt;11,-3.6797*E879^2+48.115*E879-53.83,280.92*EXP(-0.2027*E879))</f>
        <v>-53.83</v>
      </c>
      <c r="BG879" s="0" t="n">
        <f aca="false">32.208*LN(F879)+21.438</f>
        <v>98.375271915684</v>
      </c>
      <c r="BH879" s="0" t="n">
        <f aca="false">IF(G879&lt;=2, -10*G879+100, 88.958*EXP(-0.0755*G879))</f>
        <v>84</v>
      </c>
      <c r="BI879" s="0" t="n">
        <f aca="false">IF(I879&lt;=100, 0.0053*(I879)^2-1.0332*I879+100.76, 122.82*EXP(-0.0092*I879))</f>
        <v>99.527792</v>
      </c>
      <c r="BJ879" s="0" t="n">
        <f aca="false">IF(P879&lt;=1000, -6.942*LN(P879)+107.59, -36.304*LN(P879)+310.72)</f>
        <v>-38.3722021489821</v>
      </c>
      <c r="BK879" s="0" t="e">
        <f aca="false">BF879^0.04*BG879^0.22*BH879^0.51*BI879^0.06*BJ879^0.17</f>
        <v>#NUM!</v>
      </c>
      <c r="BL879" s="0" t="e">
        <f aca="false">IF(BK879&gt;=90, "Very Good", IF(BK879&gt;=80, "Good", IF(BK879&gt;=70, "Slightly Good", IF(BK879&gt;=60, "Average", IF(BK879&gt;=50, "Slightly Poor", IF(BK879&gt;=40, "Poor", "Very Poor"))))))</f>
        <v>#NUM!</v>
      </c>
      <c r="BM879" s="0" t="n">
        <f aca="false">IF(P879&lt;=1000, -6.942*LN(P879)+107.59, IF(AND(P879&gt;1000, P879&lt;=5213),-36.304*LN(P879)+310.72, IF(P879&gt;5213, 10)))</f>
        <v>10</v>
      </c>
      <c r="BN879" s="0" t="n">
        <f aca="false">BF879^0.04*BG879^0.22*BH879^0.51*BI879^0.06*BM879^0.17</f>
        <v>-60.1083741879359</v>
      </c>
      <c r="BO879" s="0" t="str">
        <f aca="false">IF(BN879&gt;=90, "Very Good", IF(BN879&gt;=80, "Good", IF(BN879&gt;=70, "Slightly Good", IF(BN879&gt;=60, "Average", IF(BN879&gt;=50, "Slightly Poor", IF(BN879&gt;=40, "Poor", "Very Poor"))))))</f>
        <v>Very Poor</v>
      </c>
      <c r="BP879" s="0" t="n">
        <f aca="false">IF(AJ879&lt;=1000, -6.942*LN(AJ879)+107.59, IF(AND(AJ879&gt;1000, AJ879&lt;=5213),-36.304*LN(AJ879)+310.72, IF(AJ879&gt;5213, 10)))</f>
        <v>53.3218505539848</v>
      </c>
      <c r="BQ879" s="0" t="n">
        <f aca="false">BF879^0.04*BG879^0.22*BH879^0.51*BI879^0.06*BP879^0.17</f>
        <v>-79.8930254370646</v>
      </c>
      <c r="BR879" s="0" t="str">
        <f aca="false">IF(BQ879&gt;=90, "Very Good", IF(BQ879&gt;=80, "Good", IF(BQ879&gt;=70, "Slightly Good", IF(BQ879&gt;=60, "Average", IF(BQ879&gt;=50, "Slightly Poor", IF(BQ879&gt;=40, "Poor", "Very Poor"))))))</f>
        <v>Very Poor</v>
      </c>
      <c r="BT879" s="0" t="n">
        <f aca="false">9.81*LN(AH879)+30.6</f>
        <v>47.323578784859</v>
      </c>
      <c r="BU879" s="0" t="str">
        <f aca="false">IF(BT879&lt;30, "Clean water", IF(AND(BT879&gt;=30, BT879&lt;40), "Hypolimia", IF(AND(BT879&gt;=40,BT879&lt;50), "Mesotrophic", IF(AND(BT879&gt;=50, BT879&lt;70), "Eutrophic", IF(BT879&gt;70,"Hypertrophic")))))</f>
        <v>Mesotrophic</v>
      </c>
      <c r="BW879" s="0" t="str">
        <f aca="false">IF(G879/H879&gt;=1, "PLS CHECK", "")</f>
        <v/>
      </c>
      <c r="BX879" s="0" t="str">
        <f aca="false">IF(AC879/J879&gt;=1, "PLS CHECK", "")</f>
        <v/>
      </c>
      <c r="BY879" s="0" t="str">
        <f aca="false">IF(AE879/J879&gt;=1, "PLS CHECK", "")</f>
        <v/>
      </c>
      <c r="BZ879" s="0" t="str">
        <f aca="false">IF(AD879/J879&gt;=1, "PLS CHECK", "")</f>
        <v/>
      </c>
      <c r="CA879" s="0" t="str">
        <f aca="false">IF(AF879/K879&gt;=1, "PLS CHECK", "")</f>
        <v/>
      </c>
      <c r="CB879" s="0" t="str">
        <f aca="false">IF(AG879/K879&gt;=1, "PLS CHECK", "")</f>
        <v/>
      </c>
    </row>
    <row r="880" customFormat="false" ht="12.5" hidden="false" customHeight="false" outlineLevel="0" collapsed="false">
      <c r="A880" s="0" t="n">
        <v>877</v>
      </c>
      <c r="B880" s="15" t="s">
        <v>83</v>
      </c>
      <c r="C880" s="16" t="s">
        <v>84</v>
      </c>
      <c r="D880" s="0" t="s">
        <v>172</v>
      </c>
      <c r="E880" s="0" t="n">
        <v>7.5</v>
      </c>
      <c r="F880" s="0" t="n">
        <v>10.9</v>
      </c>
      <c r="G880" s="0" t="n">
        <v>2.2</v>
      </c>
      <c r="H880" s="0" t="n">
        <v>5.2</v>
      </c>
      <c r="I880" s="0" t="n">
        <v>5.6</v>
      </c>
      <c r="J880" s="0" t="n">
        <v>3.899</v>
      </c>
      <c r="K880" s="0" t="n">
        <v>0.038</v>
      </c>
      <c r="L880" s="0" t="n">
        <v>2.2</v>
      </c>
      <c r="M880" s="0" t="n">
        <v>12.5</v>
      </c>
      <c r="N880" s="0" t="n">
        <v>0</v>
      </c>
      <c r="O880" s="0" t="n">
        <v>278</v>
      </c>
      <c r="P880" s="37"/>
      <c r="AC880" s="0" t="n">
        <v>3.525</v>
      </c>
      <c r="AD880" s="0" t="n">
        <v>0.528</v>
      </c>
      <c r="AE880" s="0" t="n">
        <v>2.503</v>
      </c>
      <c r="AF880" s="0" t="n">
        <v>0.015</v>
      </c>
      <c r="AG880" s="0" t="n">
        <v>0.009</v>
      </c>
      <c r="AH880" s="0" t="n">
        <v>14.1</v>
      </c>
      <c r="AJ880" s="0" t="n">
        <v>1200</v>
      </c>
      <c r="BF880" s="0" t="n">
        <f aca="false">IF(E880&lt;11,-3.6797*E880^2+48.115*E880-53.83,280.92*EXP(-0.2027*E880))</f>
        <v>100.049375</v>
      </c>
      <c r="BG880" s="0" t="n">
        <f aca="false">32.208*LN(F880)+21.438</f>
        <v>98.375271915684</v>
      </c>
      <c r="BH880" s="0" t="n">
        <f aca="false">IF(G880&lt;=2, -10*G880+100, 88.958*EXP(-0.0755*G880))</f>
        <v>75.3440041238757</v>
      </c>
      <c r="BI880" s="0" t="n">
        <f aca="false">IF(I880&lt;=100, 0.0053*(I880)^2-1.0332*I880+100.76, 122.82*EXP(-0.0092*I880))</f>
        <v>95.140288</v>
      </c>
      <c r="BJ880" s="0" t="e">
        <f aca="false">IF(P880&lt;=1000, -6.942*LN(P880)+107.59, -36.304*LN(P880)+310.72)</f>
        <v>#VALUE!</v>
      </c>
      <c r="BK880" s="0" t="e">
        <f aca="false">BF880^0.04*BG880^0.22*BH880^0.51*BI880^0.06*BJ880^0.17</f>
        <v>#VALUE!</v>
      </c>
      <c r="BL880" s="0" t="e">
        <f aca="false">IF(BK880&gt;=90, "Very Good", IF(BK880&gt;=80, "Good", IF(BK880&gt;=70, "Slightly Good", IF(BK880&gt;=60, "Average", IF(BK880&gt;=50, "Slightly Poor", IF(BK880&gt;=40, "Poor", "Very Poor"))))))</f>
        <v>#VALUE!</v>
      </c>
      <c r="BM880" s="0" t="e">
        <f aca="false">IF(P880&lt;=1000, -6.942*LN(P880)+107.59, IF(AND(P880&gt;1000, P880&lt;=5213),-36.304*LN(P880)+310.72, IF(P880&gt;5213, 10)))</f>
        <v>#VALUE!</v>
      </c>
      <c r="BN880" s="0" t="e">
        <f aca="false">BF880^0.04*BG880^0.22*BH880^0.51*BI880^0.06*BM880^0.17</f>
        <v>#VALUE!</v>
      </c>
      <c r="BO880" s="0" t="e">
        <f aca="false">IF(BN880&gt;=90, "Very Good", IF(BN880&gt;=80, "Good", IF(BN880&gt;=70, "Slightly Good", IF(BN880&gt;=60, "Average", IF(BN880&gt;=50, "Slightly Poor", IF(BN880&gt;=40, "Poor", "Very Poor"))))))</f>
        <v>#VALUE!</v>
      </c>
      <c r="BP880" s="0" t="n">
        <f aca="false">IF(AJ880&lt;=1000, -6.942*LN(AJ880)+107.59, IF(AND(AJ880&gt;1000, AJ880&lt;=5213),-36.304*LN(AJ880)+310.72, IF(AJ880&gt;5213, 10)))</f>
        <v>53.3218505539848</v>
      </c>
      <c r="BQ880" s="0" t="n">
        <f aca="false">BF880^0.04*BG880^0.22*BH880^0.51*BI880^0.06*BP880^0.17</f>
        <v>77.270562303608</v>
      </c>
      <c r="BR880" s="0" t="str">
        <f aca="false">IF(BQ880&gt;=90, "Very Good", IF(BQ880&gt;=80, "Good", IF(BQ880&gt;=70, "Slightly Good", IF(BQ880&gt;=60, "Average", IF(BQ880&gt;=50, "Slightly Poor", IF(BQ880&gt;=40, "Poor", "Very Poor"))))))</f>
        <v>Slightly Good</v>
      </c>
      <c r="BT880" s="0" t="n">
        <f aca="false">9.81*LN(AH880)+30.6</f>
        <v>56.5589747623382</v>
      </c>
      <c r="BU880" s="0" t="str">
        <f aca="false">IF(BT880&lt;30, "Clean water", IF(AND(BT880&gt;=30, BT880&lt;40), "Hypolimia", IF(AND(BT880&gt;=40,BT880&lt;50), "Mesotrophic", IF(AND(BT880&gt;=50, BT880&lt;70), "Eutrophic", IF(BT880&gt;70,"Hypertrophic")))))</f>
        <v>Eutrophic</v>
      </c>
      <c r="BW880" s="0" t="str">
        <f aca="false">IF(G880/H880&gt;=1, "PLS CHECK", "")</f>
        <v/>
      </c>
      <c r="BX880" s="0" t="str">
        <f aca="false">IF(AC880/J880&gt;=1, "PLS CHECK", "")</f>
        <v/>
      </c>
      <c r="BY880" s="0" t="str">
        <f aca="false">IF(AE880/J880&gt;=1, "PLS CHECK", "")</f>
        <v/>
      </c>
      <c r="BZ880" s="0" t="str">
        <f aca="false">IF(AD880/J880&gt;=1, "PLS CHECK", "")</f>
        <v/>
      </c>
      <c r="CA880" s="0" t="str">
        <f aca="false">IF(AF880/K880&gt;=1, "PLS CHECK", "")</f>
        <v/>
      </c>
      <c r="CB880" s="0" t="str">
        <f aca="false">IF(AG880/K880&gt;=1, "PLS CHECK", "")</f>
        <v/>
      </c>
    </row>
    <row r="881" customFormat="false" ht="12.5" hidden="false" customHeight="false" outlineLevel="0" collapsed="false">
      <c r="A881" s="0" t="n">
        <v>878</v>
      </c>
      <c r="B881" s="15" t="s">
        <v>133</v>
      </c>
      <c r="C881" s="16" t="s">
        <v>134</v>
      </c>
      <c r="D881" s="0" t="s">
        <v>172</v>
      </c>
      <c r="E881" s="37"/>
      <c r="F881" s="0" t="n">
        <v>12.9</v>
      </c>
      <c r="G881" s="0" t="n">
        <v>2.7</v>
      </c>
      <c r="H881" s="0" t="n">
        <v>6</v>
      </c>
      <c r="I881" s="0" t="n">
        <v>21.8</v>
      </c>
      <c r="J881" s="0" t="n">
        <v>5.542</v>
      </c>
      <c r="K881" s="37"/>
      <c r="L881" s="0" t="n">
        <v>3.5</v>
      </c>
      <c r="M881" s="0" t="n">
        <v>17.7</v>
      </c>
      <c r="O881" s="37"/>
      <c r="BD881" s="0" t="n">
        <v>0.098</v>
      </c>
      <c r="BF881" s="0" t="n">
        <f aca="false">IF(E881&lt;11,-3.6797*E881^2+48.115*E881-53.83,280.92*EXP(-0.2027*E881))</f>
        <v>-53.83</v>
      </c>
      <c r="BG881" s="0" t="n">
        <f aca="false">32.208*LN(F881)+21.438</f>
        <v>103.801177244529</v>
      </c>
      <c r="BH881" s="0" t="n">
        <f aca="false">IF(G881&lt;=2, -10*G881+100, 88.958*EXP(-0.0755*G881))</f>
        <v>72.5527837174588</v>
      </c>
      <c r="BI881" s="0" t="n">
        <f aca="false">IF(I881&lt;=100, 0.0053*(I881)^2-1.0332*I881+100.76, 122.82*EXP(-0.0092*I881))</f>
        <v>80.755012</v>
      </c>
      <c r="BJ881" s="0" t="e">
        <f aca="false">IF(P881&lt;=1000, -6.942*LN(P881)+107.59, -36.304*LN(P881)+310.72)</f>
        <v>#VALUE!</v>
      </c>
      <c r="BK881" s="0" t="e">
        <f aca="false">BF881^0.04*BG881^0.22*BH881^0.51*BI881^0.06*BJ881^0.17</f>
        <v>#VALUE!</v>
      </c>
      <c r="BL881" s="0" t="e">
        <f aca="false">IF(BK881&gt;=90, "Very Good", IF(BK881&gt;=80, "Good", IF(BK881&gt;=70, "Slightly Good", IF(BK881&gt;=60, "Average", IF(BK881&gt;=50, "Slightly Poor", IF(BK881&gt;=40, "Poor", "Very Poor"))))))</f>
        <v>#VALUE!</v>
      </c>
      <c r="BM881" s="0" t="e">
        <f aca="false">IF(P881&lt;=1000, -6.942*LN(P881)+107.59, IF(AND(P881&gt;1000, P881&lt;=5213),-36.304*LN(P881)+310.72, IF(P881&gt;5213, 10)))</f>
        <v>#VALUE!</v>
      </c>
      <c r="BN881" s="0" t="e">
        <f aca="false">BF881^0.04*BG881^0.22*BH881^0.51*BI881^0.06*BM881^0.17</f>
        <v>#VALUE!</v>
      </c>
      <c r="BO881" s="0" t="e">
        <f aca="false">IF(BN881&gt;=90, "Very Good", IF(BN881&gt;=80, "Good", IF(BN881&gt;=70, "Slightly Good", IF(BN881&gt;=60, "Average", IF(BN881&gt;=50, "Slightly Poor", IF(BN881&gt;=40, "Poor", "Very Poor"))))))</f>
        <v>#VALUE!</v>
      </c>
      <c r="BP881" s="0" t="e">
        <f aca="false">IF(AJ881&lt;=1000, -6.942*LN(AJ881)+107.59, IF(AND(AJ881&gt;1000, AJ881&lt;=5213),-36.304*LN(AJ881)+310.72, IF(AJ881&gt;5213, 10)))</f>
        <v>#VALUE!</v>
      </c>
      <c r="BQ881" s="0" t="e">
        <f aca="false">BF881^0.04*BG881^0.22*BH881^0.51*BI881^0.06*BP881^0.17</f>
        <v>#VALUE!</v>
      </c>
      <c r="BR881" s="0" t="e">
        <f aca="false">IF(BQ881&gt;=90, "Very Good", IF(BQ881&gt;=80, "Good", IF(BQ881&gt;=70, "Slightly Good", IF(BQ881&gt;=60, "Average", IF(BQ881&gt;=50, "Slightly Poor", IF(BQ881&gt;=40, "Poor", "Very Poor"))))))</f>
        <v>#VALUE!</v>
      </c>
      <c r="BT881" s="0" t="e">
        <f aca="false">9.81*LN(AH881)+30.6</f>
        <v>#VALUE!</v>
      </c>
      <c r="BU881" s="0" t="e">
        <f aca="false">IF(BT881&lt;30, "Clean water", IF(AND(BT881&gt;=30, BT881&lt;40), "Hypolimia", IF(AND(BT881&gt;=40,BT881&lt;50), "Mesotrophic", IF(AND(BT881&gt;=50, BT881&lt;70), "Eutrophic", IF(BT881&gt;70,"Hypertrophic")))))</f>
        <v>#VALUE!</v>
      </c>
      <c r="BW881" s="0" t="str">
        <f aca="false">IF(G881/H881&gt;=1, "PLS CHECK", "")</f>
        <v/>
      </c>
      <c r="BX881" s="0" t="str">
        <f aca="false">IF(AC881/J881&gt;=1, "PLS CHECK", "")</f>
        <v/>
      </c>
      <c r="BY881" s="0" t="str">
        <f aca="false">IF(AE881/J881&gt;=1, "PLS CHECK", "")</f>
        <v/>
      </c>
      <c r="BZ881" s="0" t="str">
        <f aca="false">IF(AD881/J881&gt;=1, "PLS CHECK", "")</f>
        <v/>
      </c>
      <c r="CA881" s="0" t="e">
        <f aca="false">IF(AF881/K881&gt;=1, "PLS CHECK", "")</f>
        <v>#DIV/0!</v>
      </c>
      <c r="CB881" s="0" t="e">
        <f aca="false">IF(AG881/K881&gt;=1, "PLS CHECK", "")</f>
        <v>#DIV/0!</v>
      </c>
    </row>
    <row r="882" customFormat="false" ht="12.5" hidden="false" customHeight="false" outlineLevel="0" collapsed="false">
      <c r="A882" s="0" t="n">
        <v>879</v>
      </c>
      <c r="B882" s="15" t="s">
        <v>85</v>
      </c>
      <c r="C882" s="16" t="s">
        <v>86</v>
      </c>
      <c r="D882" s="0" t="s">
        <v>172</v>
      </c>
      <c r="E882" s="37"/>
      <c r="F882" s="0" t="n">
        <v>9</v>
      </c>
      <c r="G882" s="0" t="n">
        <v>3.5</v>
      </c>
      <c r="H882" s="0" t="n">
        <v>6.2</v>
      </c>
      <c r="I882" s="0" t="n">
        <v>12.2</v>
      </c>
      <c r="J882" s="0" t="n">
        <v>7.142</v>
      </c>
      <c r="K882" s="0" t="n">
        <v>0.142</v>
      </c>
      <c r="L882" s="0" t="n">
        <v>4.6</v>
      </c>
      <c r="M882" s="0" t="n">
        <v>14.5</v>
      </c>
      <c r="N882" s="0" t="n">
        <v>0</v>
      </c>
      <c r="O882" s="0" t="n">
        <v>604</v>
      </c>
      <c r="P882" s="0" t="n">
        <v>27000</v>
      </c>
      <c r="AC882" s="0" t="n">
        <v>6.53</v>
      </c>
      <c r="AD882" s="0" t="n">
        <v>0.578</v>
      </c>
      <c r="AE882" s="0" t="n">
        <v>5.385</v>
      </c>
      <c r="AF882" s="0" t="n">
        <v>0.1</v>
      </c>
      <c r="AG882" s="37"/>
      <c r="AH882" s="0" t="n">
        <v>10.1</v>
      </c>
      <c r="AJ882" s="0" t="n">
        <v>2300</v>
      </c>
      <c r="BF882" s="0" t="n">
        <f aca="false">IF(E882&lt;11,-3.6797*E882^2+48.115*E882-53.83,280.92*EXP(-0.2027*E882))</f>
        <v>-53.83</v>
      </c>
      <c r="BG882" s="0" t="n">
        <f aca="false">32.208*LN(F882)+21.438</f>
        <v>92.206209186845</v>
      </c>
      <c r="BH882" s="0" t="n">
        <f aca="false">IF(G882&lt;=2, -10*G882+100, 88.958*EXP(-0.0755*G882))</f>
        <v>68.3003129279866</v>
      </c>
      <c r="BI882" s="0" t="n">
        <f aca="false">IF(I882&lt;=100, 0.0053*(I882)^2-1.0332*I882+100.76, 122.82*EXP(-0.0092*I882))</f>
        <v>88.943812</v>
      </c>
      <c r="BJ882" s="0" t="n">
        <f aca="false">IF(P882&lt;=1000, -6.942*LN(P882)+107.59, -36.304*LN(P882)+310.72)</f>
        <v>-59.7112092315887</v>
      </c>
      <c r="BK882" s="0" t="e">
        <f aca="false">BF882^0.04*BG882^0.22*BH882^0.51*BI882^0.06*BJ882^0.17</f>
        <v>#NUM!</v>
      </c>
      <c r="BL882" s="0" t="e">
        <f aca="false">IF(BK882&gt;=90, "Very Good", IF(BK882&gt;=80, "Good", IF(BK882&gt;=70, "Slightly Good", IF(BK882&gt;=60, "Average", IF(BK882&gt;=50, "Slightly Poor", IF(BK882&gt;=40, "Poor", "Very Poor"))))))</f>
        <v>#NUM!</v>
      </c>
      <c r="BM882" s="0" t="n">
        <f aca="false">IF(P882&lt;=1000, -6.942*LN(P882)+107.59, IF(AND(P882&gt;1000, P882&lt;=5213),-36.304*LN(P882)+310.72, IF(P882&gt;5213, 10)))</f>
        <v>10</v>
      </c>
      <c r="BN882" s="0" t="n">
        <f aca="false">BF882^0.04*BG882^0.22*BH882^0.51*BI882^0.06*BM882^0.17</f>
        <v>-52.9652138416707</v>
      </c>
      <c r="BO882" s="0" t="str">
        <f aca="false">IF(BN882&gt;=90, "Very Good", IF(BN882&gt;=80, "Good", IF(BN882&gt;=70, "Slightly Good", IF(BN882&gt;=60, "Average", IF(BN882&gt;=50, "Slightly Poor", IF(BN882&gt;=40, "Poor", "Very Poor"))))))</f>
        <v>Very Poor</v>
      </c>
      <c r="BP882" s="0" t="n">
        <f aca="false">IF(AJ882&lt;=1000, -6.942*LN(AJ882)+107.59, IF(AND(AJ882&gt;1000, AJ882&lt;=5213),-36.304*LN(AJ882)+310.72, IF(AJ882&gt;5213, 10)))</f>
        <v>29.7029195527965</v>
      </c>
      <c r="BQ882" s="0" t="n">
        <f aca="false">BF882^0.04*BG882^0.22*BH882^0.51*BI882^0.06*BP882^0.17</f>
        <v>-63.7333260618683</v>
      </c>
      <c r="BR882" s="0" t="str">
        <f aca="false">IF(BQ882&gt;=90, "Very Good", IF(BQ882&gt;=80, "Good", IF(BQ882&gt;=70, "Slightly Good", IF(BQ882&gt;=60, "Average", IF(BQ882&gt;=50, "Slightly Poor", IF(BQ882&gt;=40, "Poor", "Very Poor"))))))</f>
        <v>Very Poor</v>
      </c>
      <c r="BT882" s="0" t="n">
        <f aca="false">9.81*LN(AH882)+30.6</f>
        <v>53.2859725079412</v>
      </c>
      <c r="BU882" s="0" t="str">
        <f aca="false">IF(BT882&lt;30, "Clean water", IF(AND(BT882&gt;=30, BT882&lt;40), "Hypolimia", IF(AND(BT882&gt;=40,BT882&lt;50), "Mesotrophic", IF(AND(BT882&gt;=50, BT882&lt;70), "Eutrophic", IF(BT882&gt;70,"Hypertrophic")))))</f>
        <v>Eutrophic</v>
      </c>
      <c r="BW882" s="0" t="str">
        <f aca="false">IF(G882/H882&gt;=1, "PLS CHECK", "")</f>
        <v/>
      </c>
      <c r="BX882" s="0" t="str">
        <f aca="false">IF(AC882/J882&gt;=1, "PLS CHECK", "")</f>
        <v/>
      </c>
      <c r="BY882" s="0" t="str">
        <f aca="false">IF(AE882/J882&gt;=1, "PLS CHECK", "")</f>
        <v/>
      </c>
      <c r="BZ882" s="0" t="str">
        <f aca="false">IF(AD882/J882&gt;=1, "PLS CHECK", "")</f>
        <v/>
      </c>
      <c r="CA882" s="0" t="str">
        <f aca="false">IF(AF882/K882&gt;=1, "PLS CHECK", "")</f>
        <v/>
      </c>
      <c r="CB882" s="0" t="str">
        <f aca="false">IF(AG882/K882&gt;=1, "PLS CHECK", "")</f>
        <v/>
      </c>
    </row>
    <row r="883" customFormat="false" ht="12.5" hidden="false" customHeight="false" outlineLevel="0" collapsed="false">
      <c r="A883" s="0" t="n">
        <v>880</v>
      </c>
      <c r="B883" s="15" t="s">
        <v>135</v>
      </c>
      <c r="C883" s="16" t="s">
        <v>136</v>
      </c>
      <c r="D883" s="0" t="s">
        <v>172</v>
      </c>
      <c r="E883" s="0" t="n">
        <v>7.8</v>
      </c>
      <c r="F883" s="0" t="n">
        <v>7.7</v>
      </c>
      <c r="G883" s="0" t="n">
        <v>3.9</v>
      </c>
      <c r="H883" s="37"/>
      <c r="I883" s="0" t="n">
        <v>11.6</v>
      </c>
      <c r="J883" s="0" t="n">
        <v>7.237</v>
      </c>
      <c r="K883" s="0" t="n">
        <v>0.177</v>
      </c>
      <c r="L883" s="0" t="n">
        <v>4.7</v>
      </c>
      <c r="M883" s="0" t="n">
        <v>18.9</v>
      </c>
      <c r="O883" s="0" t="n">
        <v>534</v>
      </c>
      <c r="BD883" s="0" t="n">
        <v>0.647</v>
      </c>
      <c r="BF883" s="0" t="n">
        <f aca="false">IF(E883&lt;11,-3.6797*E883^2+48.115*E883-53.83,280.92*EXP(-0.2027*E883))</f>
        <v>97.5940520000001</v>
      </c>
      <c r="BG883" s="0" t="n">
        <f aca="false">32.208*LN(F883)+21.438</f>
        <v>87.1816243519112</v>
      </c>
      <c r="BH883" s="0" t="n">
        <f aca="false">IF(G883&lt;=2, -10*G883+100, 88.958*EXP(-0.0755*G883))</f>
        <v>66.2684785997522</v>
      </c>
      <c r="BI883" s="0" t="n">
        <f aca="false">IF(I883&lt;=100, 0.0053*(I883)^2-1.0332*I883+100.76, 122.82*EXP(-0.0092*I883))</f>
        <v>89.488048</v>
      </c>
      <c r="BJ883" s="0" t="e">
        <f aca="false">IF(P883&lt;=1000, -6.942*LN(P883)+107.59, -36.304*LN(P883)+310.72)</f>
        <v>#VALUE!</v>
      </c>
      <c r="BK883" s="0" t="e">
        <f aca="false">BF883^0.04*BG883^0.22*BH883^0.51*BI883^0.06*BJ883^0.17</f>
        <v>#VALUE!</v>
      </c>
      <c r="BL883" s="0" t="e">
        <f aca="false">IF(BK883&gt;=90, "Very Good", IF(BK883&gt;=80, "Good", IF(BK883&gt;=70, "Slightly Good", IF(BK883&gt;=60, "Average", IF(BK883&gt;=50, "Slightly Poor", IF(BK883&gt;=40, "Poor", "Very Poor"))))))</f>
        <v>#VALUE!</v>
      </c>
      <c r="BM883" s="0" t="e">
        <f aca="false">IF(P883&lt;=1000, -6.942*LN(P883)+107.59, IF(AND(P883&gt;1000, P883&lt;=5213),-36.304*LN(P883)+310.72, IF(P883&gt;5213, 10)))</f>
        <v>#VALUE!</v>
      </c>
      <c r="BN883" s="0" t="e">
        <f aca="false">BF883^0.04*BG883^0.22*BH883^0.51*BI883^0.06*BM883^0.17</f>
        <v>#VALUE!</v>
      </c>
      <c r="BO883" s="0" t="e">
        <f aca="false">IF(BN883&gt;=90, "Very Good", IF(BN883&gt;=80, "Good", IF(BN883&gt;=70, "Slightly Good", IF(BN883&gt;=60, "Average", IF(BN883&gt;=50, "Slightly Poor", IF(BN883&gt;=40, "Poor", "Very Poor"))))))</f>
        <v>#VALUE!</v>
      </c>
      <c r="BP883" s="0" t="e">
        <f aca="false">IF(AJ883&lt;=1000, -6.942*LN(AJ883)+107.59, IF(AND(AJ883&gt;1000, AJ883&lt;=5213),-36.304*LN(AJ883)+310.72, IF(AJ883&gt;5213, 10)))</f>
        <v>#VALUE!</v>
      </c>
      <c r="BQ883" s="0" t="e">
        <f aca="false">BF883^0.04*BG883^0.22*BH883^0.51*BI883^0.06*BP883^0.17</f>
        <v>#VALUE!</v>
      </c>
      <c r="BR883" s="0" t="e">
        <f aca="false">IF(BQ883&gt;=90, "Very Good", IF(BQ883&gt;=80, "Good", IF(BQ883&gt;=70, "Slightly Good", IF(BQ883&gt;=60, "Average", IF(BQ883&gt;=50, "Slightly Poor", IF(BQ883&gt;=40, "Poor", "Very Poor"))))))</f>
        <v>#VALUE!</v>
      </c>
      <c r="BT883" s="0" t="e">
        <f aca="false">9.81*LN(AH883)+30.6</f>
        <v>#VALUE!</v>
      </c>
      <c r="BU883" s="0" t="e">
        <f aca="false">IF(BT883&lt;30, "Clean water", IF(AND(BT883&gt;=30, BT883&lt;40), "Hypolimia", IF(AND(BT883&gt;=40,BT883&lt;50), "Mesotrophic", IF(AND(BT883&gt;=50, BT883&lt;70), "Eutrophic", IF(BT883&gt;70,"Hypertrophic")))))</f>
        <v>#VALUE!</v>
      </c>
      <c r="BW883" s="0" t="e">
        <f aca="false">IF(G883/H883&gt;=1, "PLS CHECK", "")</f>
        <v>#DIV/0!</v>
      </c>
      <c r="BX883" s="0" t="str">
        <f aca="false">IF(AC883/J883&gt;=1, "PLS CHECK", "")</f>
        <v/>
      </c>
      <c r="BY883" s="0" t="str">
        <f aca="false">IF(AE883/J883&gt;=1, "PLS CHECK", "")</f>
        <v/>
      </c>
      <c r="BZ883" s="0" t="str">
        <f aca="false">IF(AD883/J883&gt;=1, "PLS CHECK", "")</f>
        <v/>
      </c>
      <c r="CA883" s="0" t="str">
        <f aca="false">IF(AF883/K883&gt;=1, "PLS CHECK", "")</f>
        <v/>
      </c>
      <c r="CB883" s="0" t="str">
        <f aca="false">IF(AG883/K883&gt;=1, "PLS CHECK", "")</f>
        <v/>
      </c>
    </row>
    <row r="884" customFormat="false" ht="12.5" hidden="false" customHeight="false" outlineLevel="0" collapsed="false">
      <c r="A884" s="0" t="n">
        <v>881</v>
      </c>
      <c r="B884" s="15" t="s">
        <v>87</v>
      </c>
      <c r="C884" s="16" t="s">
        <v>88</v>
      </c>
      <c r="D884" s="0" t="s">
        <v>172</v>
      </c>
      <c r="E884" s="37"/>
      <c r="F884" s="0" t="n">
        <v>7.7</v>
      </c>
      <c r="G884" s="37"/>
      <c r="H884" s="37"/>
      <c r="I884" s="0" t="n">
        <v>10</v>
      </c>
      <c r="J884" s="0" t="n">
        <v>8.572</v>
      </c>
      <c r="K884" s="0" t="n">
        <v>0.188</v>
      </c>
      <c r="L884" s="0" t="n">
        <v>3.6</v>
      </c>
      <c r="M884" s="0" t="n">
        <v>13.8</v>
      </c>
      <c r="N884" s="0" t="n">
        <v>0</v>
      </c>
      <c r="O884" s="0" t="n">
        <v>377</v>
      </c>
      <c r="P884" s="37"/>
      <c r="AC884" s="0" t="n">
        <v>8.05</v>
      </c>
      <c r="AD884" s="37"/>
      <c r="AE884" s="0" t="n">
        <v>4.207</v>
      </c>
      <c r="AF884" s="0" t="n">
        <v>0.097</v>
      </c>
      <c r="AG884" s="37"/>
      <c r="AH884" s="0" t="n">
        <v>11</v>
      </c>
      <c r="AJ884" s="0" t="n">
        <v>7200</v>
      </c>
      <c r="BF884" s="0" t="n">
        <f aca="false">IF(E884&lt;11,-3.6797*E884^2+48.115*E884-53.83,280.92*EXP(-0.2027*E884))</f>
        <v>-53.83</v>
      </c>
      <c r="BG884" s="0" t="n">
        <f aca="false">32.208*LN(F884)+21.438</f>
        <v>87.1816243519112</v>
      </c>
      <c r="BH884" s="0" t="n">
        <f aca="false">IF(G884&lt;=2, -10*G884+100, 88.958*EXP(-0.0755*G884))</f>
        <v>100</v>
      </c>
      <c r="BI884" s="0" t="n">
        <f aca="false">IF(I884&lt;=100, 0.0053*(I884)^2-1.0332*I884+100.76, 122.82*EXP(-0.0092*I884))</f>
        <v>90.958</v>
      </c>
      <c r="BJ884" s="0" t="e">
        <f aca="false">IF(P884&lt;=1000, -6.942*LN(P884)+107.59, -36.304*LN(P884)+310.72)</f>
        <v>#VALUE!</v>
      </c>
      <c r="BK884" s="0" t="e">
        <f aca="false">BF884^0.04*BG884^0.22*BH884^0.51*BI884^0.06*BJ884^0.17</f>
        <v>#VALUE!</v>
      </c>
      <c r="BL884" s="0" t="e">
        <f aca="false">IF(BK884&gt;=90, "Very Good", IF(BK884&gt;=80, "Good", IF(BK884&gt;=70, "Slightly Good", IF(BK884&gt;=60, "Average", IF(BK884&gt;=50, "Slightly Poor", IF(BK884&gt;=40, "Poor", "Very Poor"))))))</f>
        <v>#VALUE!</v>
      </c>
      <c r="BM884" s="0" t="e">
        <f aca="false">IF(P884&lt;=1000, -6.942*LN(P884)+107.59, IF(AND(P884&gt;1000, P884&lt;=5213),-36.304*LN(P884)+310.72, IF(P884&gt;5213, 10)))</f>
        <v>#VALUE!</v>
      </c>
      <c r="BN884" s="0" t="e">
        <f aca="false">BF884^0.04*BG884^0.22*BH884^0.51*BI884^0.06*BM884^0.17</f>
        <v>#VALUE!</v>
      </c>
      <c r="BO884" s="0" t="e">
        <f aca="false">IF(BN884&gt;=90, "Very Good", IF(BN884&gt;=80, "Good", IF(BN884&gt;=70, "Slightly Good", IF(BN884&gt;=60, "Average", IF(BN884&gt;=50, "Slightly Poor", IF(BN884&gt;=40, "Poor", "Very Poor"))))))</f>
        <v>#VALUE!</v>
      </c>
      <c r="BP884" s="0" t="n">
        <f aca="false">IF(AJ884&lt;=1000, -6.942*LN(AJ884)+107.59, IF(AND(AJ884&gt;1000, AJ884&lt;=5213),-36.304*LN(AJ884)+310.72, IF(AJ884&gt;5213, 10)))</f>
        <v>10</v>
      </c>
      <c r="BQ884" s="0" t="n">
        <f aca="false">BF884^0.04*BG884^0.22*BH884^0.51*BI884^0.06*BP884^0.17</f>
        <v>-63.6304390324624</v>
      </c>
      <c r="BR884" s="0" t="str">
        <f aca="false">IF(BQ884&gt;=90, "Very Good", IF(BQ884&gt;=80, "Good", IF(BQ884&gt;=70, "Slightly Good", IF(BQ884&gt;=60, "Average", IF(BQ884&gt;=50, "Slightly Poor", IF(BQ884&gt;=40, "Poor", "Very Poor"))))))</f>
        <v>Very Poor</v>
      </c>
      <c r="BT884" s="0" t="n">
        <f aca="false">9.81*LN(AH884)+30.6</f>
        <v>54.123352626152</v>
      </c>
      <c r="BU884" s="0" t="str">
        <f aca="false">IF(BT884&lt;30, "Clean water", IF(AND(BT884&gt;=30, BT884&lt;40), "Hypolimia", IF(AND(BT884&gt;=40,BT884&lt;50), "Mesotrophic", IF(AND(BT884&gt;=50, BT884&lt;70), "Eutrophic", IF(BT884&gt;70,"Hypertrophic")))))</f>
        <v>Eutrophic</v>
      </c>
      <c r="BW884" s="0" t="e">
        <f aca="false">IF(G884/H884&gt;=1, "PLS CHECK", "")</f>
        <v>#DIV/0!</v>
      </c>
      <c r="BX884" s="0" t="str">
        <f aca="false">IF(AC884/J884&gt;=1, "PLS CHECK", "")</f>
        <v/>
      </c>
      <c r="BY884" s="0" t="str">
        <f aca="false">IF(AE884/J884&gt;=1, "PLS CHECK", "")</f>
        <v/>
      </c>
      <c r="BZ884" s="0" t="str">
        <f aca="false">IF(AD884/J884&gt;=1, "PLS CHECK", "")</f>
        <v/>
      </c>
      <c r="CA884" s="0" t="str">
        <f aca="false">IF(AF884/K884&gt;=1, "PLS CHECK", "")</f>
        <v/>
      </c>
      <c r="CB884" s="0" t="str">
        <f aca="false">IF(AG884/K884&gt;=1, "PLS CHECK", "")</f>
        <v/>
      </c>
    </row>
    <row r="885" customFormat="false" ht="12.5" hidden="false" customHeight="false" outlineLevel="0" collapsed="false">
      <c r="A885" s="0" t="n">
        <v>882</v>
      </c>
      <c r="B885" s="15" t="s">
        <v>89</v>
      </c>
      <c r="C885" s="16" t="s">
        <v>90</v>
      </c>
      <c r="D885" s="0" t="s">
        <v>172</v>
      </c>
      <c r="E885" s="0" t="n">
        <v>7.5</v>
      </c>
      <c r="F885" s="0" t="n">
        <v>10.5</v>
      </c>
      <c r="G885" s="37"/>
      <c r="H885" s="0" t="n">
        <v>3.8</v>
      </c>
      <c r="I885" s="37"/>
      <c r="J885" s="0" t="n">
        <v>3.264</v>
      </c>
      <c r="K885" s="0" t="n">
        <v>0.106</v>
      </c>
      <c r="L885" s="0" t="n">
        <v>2.8</v>
      </c>
      <c r="M885" s="0" t="n">
        <v>12.1</v>
      </c>
      <c r="N885" s="0" t="n">
        <v>0</v>
      </c>
      <c r="O885" s="0" t="n">
        <v>300</v>
      </c>
      <c r="P885" s="0" t="n">
        <v>20000</v>
      </c>
      <c r="AC885" s="0" t="n">
        <v>3.095</v>
      </c>
      <c r="AD885" s="0" t="n">
        <v>0.753</v>
      </c>
      <c r="AE885" s="0" t="n">
        <v>1.836</v>
      </c>
      <c r="AF885" s="0" t="n">
        <v>0.057</v>
      </c>
      <c r="AG885" s="0" t="n">
        <v>0.04</v>
      </c>
      <c r="AH885" s="0" t="n">
        <v>11.8</v>
      </c>
      <c r="AJ885" s="0" t="n">
        <v>1000</v>
      </c>
      <c r="BF885" s="0" t="n">
        <f aca="false">IF(E885&lt;11,-3.6797*E885^2+48.115*E885-53.83,280.92*EXP(-0.2027*E885))</f>
        <v>100.049375</v>
      </c>
      <c r="BG885" s="0" t="n">
        <f aca="false">32.208*LN(F885)+21.438</f>
        <v>97.1710942827213</v>
      </c>
      <c r="BH885" s="0" t="n">
        <f aca="false">IF(G885&lt;=2, -10*G885+100, 88.958*EXP(-0.0755*G885))</f>
        <v>100</v>
      </c>
      <c r="BI885" s="0" t="n">
        <f aca="false">IF(I885&lt;=100, 0.0053*(I885)^2-1.0332*I885+100.76, 122.82*EXP(-0.0092*I885))</f>
        <v>100.76</v>
      </c>
      <c r="BJ885" s="0" t="n">
        <f aca="false">IF(P885&lt;=1000, -6.942*LN(P885)+107.59, -36.304*LN(P885)+310.72)</f>
        <v>-48.8162121072716</v>
      </c>
      <c r="BK885" s="0" t="e">
        <f aca="false">BF885^0.04*BG885^0.22*BH885^0.51*BI885^0.06*BJ885^0.17</f>
        <v>#NUM!</v>
      </c>
      <c r="BL885" s="0" t="e">
        <f aca="false">IF(BK885&gt;=90, "Very Good", IF(BK885&gt;=80, "Good", IF(BK885&gt;=70, "Slightly Good", IF(BK885&gt;=60, "Average", IF(BK885&gt;=50, "Slightly Poor", IF(BK885&gt;=40, "Poor", "Very Poor"))))))</f>
        <v>#NUM!</v>
      </c>
      <c r="BM885" s="0" t="n">
        <f aca="false">IF(P885&lt;=1000, -6.942*LN(P885)+107.59, IF(AND(P885&gt;1000, P885&lt;=5213),-36.304*LN(P885)+310.72, IF(P885&gt;5213, 10)))</f>
        <v>10</v>
      </c>
      <c r="BN885" s="0" t="n">
        <f aca="false">BF885^0.04*BG885^0.22*BH885^0.51*BI885^0.06*BM885^0.17</f>
        <v>67.2146629674074</v>
      </c>
      <c r="BO885" s="0" t="str">
        <f aca="false">IF(BN885&gt;=90, "Very Good", IF(BN885&gt;=80, "Good", IF(BN885&gt;=70, "Slightly Good", IF(BN885&gt;=60, "Average", IF(BN885&gt;=50, "Slightly Poor", IF(BN885&gt;=40, "Poor", "Very Poor"))))))</f>
        <v>Average</v>
      </c>
      <c r="BP885" s="0" t="n">
        <f aca="false">IF(AJ885&lt;=1000, -6.942*LN(AJ885)+107.59, IF(AND(AJ885&gt;1000, AJ885&lt;=5213),-36.304*LN(AJ885)+310.72, IF(AJ885&gt;5213, 10)))</f>
        <v>59.636362853306</v>
      </c>
      <c r="BQ885" s="0" t="n">
        <f aca="false">BF885^0.04*BG885^0.22*BH885^0.51*BI885^0.06*BP885^0.17</f>
        <v>91.0543965625535</v>
      </c>
      <c r="BR885" s="0" t="str">
        <f aca="false">IF(BQ885&gt;=90, "Very Good", IF(BQ885&gt;=80, "Good", IF(BQ885&gt;=70, "Slightly Good", IF(BQ885&gt;=60, "Average", IF(BQ885&gt;=50, "Slightly Poor", IF(BQ885&gt;=40, "Poor", "Very Poor"))))))</f>
        <v>Very Good</v>
      </c>
      <c r="BT885" s="0" t="n">
        <f aca="false">9.81*LN(AH885)+30.6</f>
        <v>54.8120564037366</v>
      </c>
      <c r="BU885" s="0" t="str">
        <f aca="false">IF(BT885&lt;30, "Clean water", IF(AND(BT885&gt;=30, BT885&lt;40), "Hypolimia", IF(AND(BT885&gt;=40,BT885&lt;50), "Mesotrophic", IF(AND(BT885&gt;=50, BT885&lt;70), "Eutrophic", IF(BT885&gt;70,"Hypertrophic")))))</f>
        <v>Eutrophic</v>
      </c>
      <c r="BW885" s="0" t="str">
        <f aca="false">IF(G885/H885&gt;=1, "PLS CHECK", "")</f>
        <v/>
      </c>
      <c r="BX885" s="0" t="str">
        <f aca="false">IF(AC885/J885&gt;=1, "PLS CHECK", "")</f>
        <v/>
      </c>
      <c r="BY885" s="0" t="str">
        <f aca="false">IF(AE885/J885&gt;=1, "PLS CHECK", "")</f>
        <v/>
      </c>
      <c r="BZ885" s="0" t="str">
        <f aca="false">IF(AD885/J885&gt;=1, "PLS CHECK", "")</f>
        <v/>
      </c>
      <c r="CA885" s="0" t="str">
        <f aca="false">IF(AF885/K885&gt;=1, "PLS CHECK", "")</f>
        <v/>
      </c>
      <c r="CB885" s="0" t="str">
        <f aca="false">IF(AG885/K885&gt;=1, "PLS CHECK", "")</f>
        <v/>
      </c>
    </row>
    <row r="886" customFormat="false" ht="12.5" hidden="false" customHeight="false" outlineLevel="0" collapsed="false">
      <c r="A886" s="0" t="n">
        <v>883</v>
      </c>
      <c r="B886" s="15" t="s">
        <v>91</v>
      </c>
      <c r="C886" s="16" t="s">
        <v>92</v>
      </c>
      <c r="D886" s="0" t="s">
        <v>172</v>
      </c>
      <c r="E886" s="0" t="n">
        <v>7.6</v>
      </c>
      <c r="F886" s="0" t="n">
        <v>12.8</v>
      </c>
      <c r="G886" s="0" t="n">
        <v>1.4</v>
      </c>
      <c r="H886" s="0" t="n">
        <v>2.6</v>
      </c>
      <c r="I886" s="0" t="n">
        <v>3.4</v>
      </c>
      <c r="J886" s="0" t="n">
        <v>3.119</v>
      </c>
      <c r="K886" s="0" t="n">
        <v>0.017</v>
      </c>
      <c r="L886" s="0" t="n">
        <v>1.7</v>
      </c>
      <c r="M886" s="0" t="n">
        <v>15.8</v>
      </c>
      <c r="N886" s="0" t="n">
        <v>0</v>
      </c>
      <c r="O886" s="0" t="n">
        <v>209</v>
      </c>
      <c r="P886" s="0" t="n">
        <v>4600</v>
      </c>
      <c r="AC886" s="0" t="n">
        <v>3.037</v>
      </c>
      <c r="AD886" s="0" t="n">
        <v>0.093</v>
      </c>
      <c r="AE886" s="0" t="n">
        <v>2.56</v>
      </c>
      <c r="AF886" s="0" t="n">
        <v>0.013</v>
      </c>
      <c r="AG886" s="0" t="n">
        <v>0.007</v>
      </c>
      <c r="AH886" s="0" t="n">
        <v>2</v>
      </c>
      <c r="AJ886" s="0" t="n">
        <v>130</v>
      </c>
      <c r="BF886" s="0" t="n">
        <f aca="false">IF(E886&lt;11,-3.6797*E886^2+48.115*E886-53.83,280.92*EXP(-0.2027*E886))</f>
        <v>99.304528</v>
      </c>
      <c r="BG886" s="0" t="n">
        <f aca="false">32.208*LN(F886)+21.438</f>
        <v>103.550530065171</v>
      </c>
      <c r="BH886" s="0" t="n">
        <f aca="false">IF(G886&lt;=2, -10*G886+100, 88.958*EXP(-0.0755*G886))</f>
        <v>86</v>
      </c>
      <c r="BI886" s="0" t="n">
        <f aca="false">IF(I886&lt;=100, 0.0053*(I886)^2-1.0332*I886+100.76, 122.82*EXP(-0.0092*I886))</f>
        <v>97.308388</v>
      </c>
      <c r="BJ886" s="0" t="n">
        <f aca="false">IF(P886&lt;=1000, -6.942*LN(P886)+107.59, -36.304*LN(P886)+310.72)</f>
        <v>4.5389043097482</v>
      </c>
      <c r="BK886" s="0" t="n">
        <f aca="false">BF886^0.04*BG886^0.22*BH886^0.51*BI886^0.06*BJ886^0.17</f>
        <v>55.05251643754</v>
      </c>
      <c r="BL886" s="0" t="str">
        <f aca="false">IF(BK886&gt;=90, "Very Good", IF(BK886&gt;=80, "Good", IF(BK886&gt;=70, "Slightly Good", IF(BK886&gt;=60, "Average", IF(BK886&gt;=50, "Slightly Poor", IF(BK886&gt;=40, "Poor", "Very Poor"))))))</f>
        <v>Slightly Poor</v>
      </c>
      <c r="BM886" s="0" t="n">
        <f aca="false">IF(P886&lt;=1000, -6.942*LN(P886)+107.59, IF(AND(P886&gt;1000, P886&lt;=5213),-36.304*LN(P886)+310.72, IF(P886&gt;5213, 10)))</f>
        <v>4.5389043097482</v>
      </c>
      <c r="BN886" s="0" t="n">
        <f aca="false">BF886^0.04*BG886^0.22*BH886^0.51*BI886^0.06*BM886^0.17</f>
        <v>55.05251643754</v>
      </c>
      <c r="BO886" s="0" t="str">
        <f aca="false">IF(BN886&gt;=90, "Very Good", IF(BN886&gt;=80, "Good", IF(BN886&gt;=70, "Slightly Good", IF(BN886&gt;=60, "Average", IF(BN886&gt;=50, "Slightly Poor", IF(BN886&gt;=40, "Poor", "Very Poor"))))))</f>
        <v>Slightly Poor</v>
      </c>
      <c r="BP886" s="0" t="n">
        <f aca="false">IF(AJ886&lt;=1000, -6.942*LN(AJ886)+107.59, IF(AND(AJ886&gt;1000, AJ886&lt;=5213),-36.304*LN(AJ886)+310.72, IF(AJ886&gt;5213, 10)))</f>
        <v>73.7995758449374</v>
      </c>
      <c r="BQ886" s="0" t="n">
        <f aca="false">BF886^0.04*BG886^0.22*BH886^0.51*BI886^0.06*BP886^0.17</f>
        <v>88.4432428234239</v>
      </c>
      <c r="BR886" s="0" t="str">
        <f aca="false">IF(BQ886&gt;=90, "Very Good", IF(BQ886&gt;=80, "Good", IF(BQ886&gt;=70, "Slightly Good", IF(BQ886&gt;=60, "Average", IF(BQ886&gt;=50, "Slightly Poor", IF(BQ886&gt;=40, "Poor", "Very Poor"))))))</f>
        <v>Good</v>
      </c>
      <c r="BT886" s="0" t="n">
        <f aca="false">9.81*LN(AH886)+30.6</f>
        <v>37.3997738412931</v>
      </c>
      <c r="BU886" s="0" t="str">
        <f aca="false">IF(BT886&lt;30, "Clean water", IF(AND(BT886&gt;=30, BT886&lt;40), "Hypolimia", IF(AND(BT886&gt;=40,BT886&lt;50), "Mesotrophic", IF(AND(BT886&gt;=50, BT886&lt;70), "Eutrophic", IF(BT886&gt;70,"Hypertrophic")))))</f>
        <v>Hypolimia</v>
      </c>
      <c r="BW886" s="0" t="str">
        <f aca="false">IF(G886/H886&gt;=1, "PLS CHECK", "")</f>
        <v/>
      </c>
      <c r="BX886" s="0" t="str">
        <f aca="false">IF(AC886/J886&gt;=1, "PLS CHECK", "")</f>
        <v/>
      </c>
      <c r="BY886" s="0" t="str">
        <f aca="false">IF(AE886/J886&gt;=1, "PLS CHECK", "")</f>
        <v/>
      </c>
      <c r="BZ886" s="0" t="str">
        <f aca="false">IF(AD886/J886&gt;=1, "PLS CHECK", "")</f>
        <v/>
      </c>
      <c r="CA886" s="0" t="str">
        <f aca="false">IF(AF886/K886&gt;=1, "PLS CHECK", "")</f>
        <v/>
      </c>
      <c r="CB886" s="0" t="str">
        <f aca="false">IF(AG886/K886&gt;=1, "PLS CHECK", "")</f>
        <v/>
      </c>
    </row>
    <row r="887" customFormat="false" ht="12.5" hidden="false" customHeight="false" outlineLevel="0" collapsed="false">
      <c r="A887" s="0" t="n">
        <v>884</v>
      </c>
      <c r="B887" s="15" t="s">
        <v>137</v>
      </c>
      <c r="C887" s="16" t="s">
        <v>138</v>
      </c>
      <c r="D887" s="0" t="s">
        <v>172</v>
      </c>
      <c r="E887" s="0" t="n">
        <v>7.9</v>
      </c>
      <c r="F887" s="0" t="n">
        <v>8.5</v>
      </c>
      <c r="G887" s="37"/>
      <c r="H887" s="37"/>
      <c r="I887" s="0" t="n">
        <v>12.4</v>
      </c>
      <c r="J887" s="0" t="n">
        <v>9.8</v>
      </c>
      <c r="K887" s="0" t="n">
        <v>0.1</v>
      </c>
      <c r="L887" s="37"/>
      <c r="M887" s="0" t="n">
        <v>20.8</v>
      </c>
      <c r="O887" s="0" t="n">
        <v>570</v>
      </c>
      <c r="BD887" s="0" t="n">
        <v>5.272</v>
      </c>
      <c r="BF887" s="0" t="n">
        <f aca="false">IF(E887&lt;11,-3.6797*E887^2+48.115*E887-53.83,280.92*EXP(-0.2027*E887))</f>
        <v>96.6284230000001</v>
      </c>
      <c r="BG887" s="0" t="n">
        <f aca="false">32.208*LN(F887)+21.438</f>
        <v>90.3652509938879</v>
      </c>
      <c r="BH887" s="0" t="n">
        <f aca="false">IF(G887&lt;=2, -10*G887+100, 88.958*EXP(-0.0755*G887))</f>
        <v>100</v>
      </c>
      <c r="BI887" s="0" t="n">
        <f aca="false">IF(I887&lt;=100, 0.0053*(I887)^2-1.0332*I887+100.76, 122.82*EXP(-0.0092*I887))</f>
        <v>88.763248</v>
      </c>
      <c r="BJ887" s="0" t="e">
        <f aca="false">IF(P887&lt;=1000, -6.942*LN(P887)+107.59, -36.304*LN(P887)+310.72)</f>
        <v>#VALUE!</v>
      </c>
      <c r="BK887" s="0" t="e">
        <f aca="false">BF887^0.04*BG887^0.22*BH887^0.51*BI887^0.06*BJ887^0.17</f>
        <v>#VALUE!</v>
      </c>
      <c r="BL887" s="0" t="e">
        <f aca="false">IF(BK887&gt;=90, "Very Good", IF(BK887&gt;=80, "Good", IF(BK887&gt;=70, "Slightly Good", IF(BK887&gt;=60, "Average", IF(BK887&gt;=50, "Slightly Poor", IF(BK887&gt;=40, "Poor", "Very Poor"))))))</f>
        <v>#VALUE!</v>
      </c>
      <c r="BM887" s="0" t="e">
        <f aca="false">IF(P887&lt;=1000, -6.942*LN(P887)+107.59, IF(AND(P887&gt;1000, P887&lt;=5213),-36.304*LN(P887)+310.72, IF(P887&gt;5213, 10)))</f>
        <v>#VALUE!</v>
      </c>
      <c r="BN887" s="0" t="e">
        <f aca="false">BF887^0.04*BG887^0.22*BH887^0.51*BI887^0.06*BM887^0.17</f>
        <v>#VALUE!</v>
      </c>
      <c r="BO887" s="0" t="e">
        <f aca="false">IF(BN887&gt;=90, "Very Good", IF(BN887&gt;=80, "Good", IF(BN887&gt;=70, "Slightly Good", IF(BN887&gt;=60, "Average", IF(BN887&gt;=50, "Slightly Poor", IF(BN887&gt;=40, "Poor", "Very Poor"))))))</f>
        <v>#VALUE!</v>
      </c>
      <c r="BP887" s="0" t="e">
        <f aca="false">IF(AJ887&lt;=1000, -6.942*LN(AJ887)+107.59, IF(AND(AJ887&gt;1000, AJ887&lt;=5213),-36.304*LN(AJ887)+310.72, IF(AJ887&gt;5213, 10)))</f>
        <v>#VALUE!</v>
      </c>
      <c r="BQ887" s="0" t="e">
        <f aca="false">BF887^0.04*BG887^0.22*BH887^0.51*BI887^0.06*BP887^0.17</f>
        <v>#VALUE!</v>
      </c>
      <c r="BR887" s="0" t="e">
        <f aca="false">IF(BQ887&gt;=90, "Very Good", IF(BQ887&gt;=80, "Good", IF(BQ887&gt;=70, "Slightly Good", IF(BQ887&gt;=60, "Average", IF(BQ887&gt;=50, "Slightly Poor", IF(BQ887&gt;=40, "Poor", "Very Poor"))))))</f>
        <v>#VALUE!</v>
      </c>
      <c r="BT887" s="0" t="e">
        <f aca="false">9.81*LN(AH887)+30.6</f>
        <v>#VALUE!</v>
      </c>
      <c r="BU887" s="0" t="e">
        <f aca="false">IF(BT887&lt;30, "Clean water", IF(AND(BT887&gt;=30, BT887&lt;40), "Hypolimia", IF(AND(BT887&gt;=40,BT887&lt;50), "Mesotrophic", IF(AND(BT887&gt;=50, BT887&lt;70), "Eutrophic", IF(BT887&gt;70,"Hypertrophic")))))</f>
        <v>#VALUE!</v>
      </c>
      <c r="BW887" s="0" t="e">
        <f aca="false">IF(G887/H887&gt;=1, "PLS CHECK", "")</f>
        <v>#DIV/0!</v>
      </c>
      <c r="BX887" s="0" t="str">
        <f aca="false">IF(AC887/J887&gt;=1, "PLS CHECK", "")</f>
        <v/>
      </c>
      <c r="BY887" s="0" t="str">
        <f aca="false">IF(AE887/J887&gt;=1, "PLS CHECK", "")</f>
        <v/>
      </c>
      <c r="BZ887" s="0" t="str">
        <f aca="false">IF(AD887/J887&gt;=1, "PLS CHECK", "")</f>
        <v/>
      </c>
      <c r="CA887" s="0" t="str">
        <f aca="false">IF(AF887/K887&gt;=1, "PLS CHECK", "")</f>
        <v/>
      </c>
      <c r="CB887" s="0" t="str">
        <f aca="false">IF(AG887/K887&gt;=1, "PLS CHECK", "")</f>
        <v/>
      </c>
    </row>
    <row r="888" customFormat="false" ht="12.5" hidden="false" customHeight="false" outlineLevel="0" collapsed="false">
      <c r="A888" s="0" t="n">
        <v>885</v>
      </c>
      <c r="B888" s="15" t="s">
        <v>93</v>
      </c>
      <c r="C888" s="16" t="s">
        <v>94</v>
      </c>
      <c r="D888" s="0" t="s">
        <v>172</v>
      </c>
      <c r="E888" s="0" t="n">
        <v>7.4</v>
      </c>
      <c r="F888" s="37"/>
      <c r="G888" s="37"/>
      <c r="H888" s="37"/>
      <c r="I888" s="0" t="n">
        <v>14.1</v>
      </c>
      <c r="J888" s="37"/>
      <c r="K888" s="37"/>
      <c r="L888" s="37"/>
      <c r="M888" s="0" t="n">
        <v>16.5</v>
      </c>
      <c r="N888" s="0" t="n">
        <v>0</v>
      </c>
      <c r="O888" s="0" t="n">
        <v>594</v>
      </c>
      <c r="P888" s="37"/>
      <c r="AC888" s="37"/>
      <c r="AD888" s="37"/>
      <c r="AE888" s="0" t="n">
        <v>3.652</v>
      </c>
      <c r="AF888" s="0" t="n">
        <v>0.063</v>
      </c>
      <c r="AG888" s="0" t="n">
        <v>0.026</v>
      </c>
      <c r="AH888" s="0" t="n">
        <v>10.8</v>
      </c>
      <c r="AJ888" s="37"/>
      <c r="BD888" s="0" t="n">
        <v>3.926</v>
      </c>
      <c r="BF888" s="0" t="n">
        <f aca="false">IF(E888&lt;11,-3.6797*E888^2+48.115*E888-53.83,280.92*EXP(-0.2027*E888))</f>
        <v>100.720628</v>
      </c>
      <c r="BG888" s="0" t="e">
        <f aca="false">32.208*LN(F888)+21.438</f>
        <v>#VALUE!</v>
      </c>
      <c r="BH888" s="0" t="n">
        <f aca="false">IF(G888&lt;=2, -10*G888+100, 88.958*EXP(-0.0755*G888))</f>
        <v>100</v>
      </c>
      <c r="BI888" s="0" t="n">
        <f aca="false">IF(I888&lt;=100, 0.0053*(I888)^2-1.0332*I888+100.76, 122.82*EXP(-0.0092*I888))</f>
        <v>87.245573</v>
      </c>
      <c r="BJ888" s="0" t="e">
        <f aca="false">IF(P888&lt;=1000, -6.942*LN(P888)+107.59, -36.304*LN(P888)+310.72)</f>
        <v>#VALUE!</v>
      </c>
      <c r="BK888" s="0" t="e">
        <f aca="false">BF888^0.04*BG888^0.22*BH888^0.51*BI888^0.06*BJ888^0.17</f>
        <v>#VALUE!</v>
      </c>
      <c r="BL888" s="0" t="e">
        <f aca="false">IF(BK888&gt;=90, "Very Good", IF(BK888&gt;=80, "Good", IF(BK888&gt;=70, "Slightly Good", IF(BK888&gt;=60, "Average", IF(BK888&gt;=50, "Slightly Poor", IF(BK888&gt;=40, "Poor", "Very Poor"))))))</f>
        <v>#VALUE!</v>
      </c>
      <c r="BM888" s="0" t="e">
        <f aca="false">IF(P888&lt;=1000, -6.942*LN(P888)+107.59, IF(AND(P888&gt;1000, P888&lt;=5213),-36.304*LN(P888)+310.72, IF(P888&gt;5213, 10)))</f>
        <v>#VALUE!</v>
      </c>
      <c r="BN888" s="0" t="e">
        <f aca="false">BF888^0.04*BG888^0.22*BH888^0.51*BI888^0.06*BM888^0.17</f>
        <v>#VALUE!</v>
      </c>
      <c r="BO888" s="0" t="e">
        <f aca="false">IF(BN888&gt;=90, "Very Good", IF(BN888&gt;=80, "Good", IF(BN888&gt;=70, "Slightly Good", IF(BN888&gt;=60, "Average", IF(BN888&gt;=50, "Slightly Poor", IF(BN888&gt;=40, "Poor", "Very Poor"))))))</f>
        <v>#VALUE!</v>
      </c>
      <c r="BP888" s="0" t="e">
        <f aca="false">IF(AJ888&lt;=1000, -6.942*LN(AJ888)+107.59, IF(AND(AJ888&gt;1000, AJ888&lt;=5213),-36.304*LN(AJ888)+310.72, IF(AJ888&gt;5213, 10)))</f>
        <v>#VALUE!</v>
      </c>
      <c r="BQ888" s="0" t="e">
        <f aca="false">BF888^0.04*BG888^0.22*BH888^0.51*BI888^0.06*BP888^0.17</f>
        <v>#VALUE!</v>
      </c>
      <c r="BR888" s="0" t="e">
        <f aca="false">IF(BQ888&gt;=90, "Very Good", IF(BQ888&gt;=80, "Good", IF(BQ888&gt;=70, "Slightly Good", IF(BQ888&gt;=60, "Average", IF(BQ888&gt;=50, "Slightly Poor", IF(BQ888&gt;=40, "Poor", "Very Poor"))))))</f>
        <v>#VALUE!</v>
      </c>
      <c r="BT888" s="0" t="n">
        <f aca="false">9.81*LN(AH888)+30.6</f>
        <v>53.943347575817</v>
      </c>
      <c r="BU888" s="0" t="str">
        <f aca="false">IF(BT888&lt;30, "Clean water", IF(AND(BT888&gt;=30, BT888&lt;40), "Hypolimia", IF(AND(BT888&gt;=40,BT888&lt;50), "Mesotrophic", IF(AND(BT888&gt;=50, BT888&lt;70), "Eutrophic", IF(BT888&gt;70,"Hypertrophic")))))</f>
        <v>Eutrophic</v>
      </c>
      <c r="BW888" s="0" t="e">
        <f aca="false">IF(G888/H888&gt;=1, "PLS CHECK", "")</f>
        <v>#DIV/0!</v>
      </c>
      <c r="BX888" s="0" t="e">
        <f aca="false">IF(AC888/J888&gt;=1, "PLS CHECK", "")</f>
        <v>#DIV/0!</v>
      </c>
      <c r="BY888" s="0" t="e">
        <f aca="false">IF(AE888/J888&gt;=1, "PLS CHECK", "")</f>
        <v>#DIV/0!</v>
      </c>
      <c r="BZ888" s="0" t="e">
        <f aca="false">IF(AD888/J888&gt;=1, "PLS CHECK", "")</f>
        <v>#DIV/0!</v>
      </c>
      <c r="CA888" s="0" t="e">
        <f aca="false">IF(AF888/K888&gt;=1, "PLS CHECK", "")</f>
        <v>#DIV/0!</v>
      </c>
      <c r="CB888" s="0" t="e">
        <f aca="false">IF(AG888/K888&gt;=1, "PLS CHECK", "")</f>
        <v>#DIV/0!</v>
      </c>
    </row>
    <row r="889" customFormat="false" ht="12.5" hidden="false" customHeight="false" outlineLevel="0" collapsed="false">
      <c r="A889" s="0" t="n">
        <v>886</v>
      </c>
      <c r="B889" s="15" t="s">
        <v>95</v>
      </c>
      <c r="C889" s="16" t="s">
        <v>96</v>
      </c>
      <c r="D889" s="0" t="s">
        <v>172</v>
      </c>
      <c r="E889" s="37"/>
      <c r="F889" s="37"/>
      <c r="G889" s="37"/>
      <c r="H889" s="0" t="n">
        <v>7.6</v>
      </c>
      <c r="I889" s="0" t="n">
        <v>12.4</v>
      </c>
      <c r="J889" s="37"/>
      <c r="K889" s="0" t="n">
        <v>0.078</v>
      </c>
      <c r="L889" s="37"/>
      <c r="M889" s="0" t="n">
        <v>14.7</v>
      </c>
      <c r="N889" s="0" t="n">
        <v>0</v>
      </c>
      <c r="O889" s="0" t="n">
        <v>333</v>
      </c>
      <c r="P889" s="37"/>
      <c r="AC889" s="37"/>
      <c r="AD889" s="37"/>
      <c r="AE889" s="0" t="n">
        <v>2.698</v>
      </c>
      <c r="AF889" s="0" t="n">
        <v>0.054</v>
      </c>
      <c r="AG889" s="0" t="n">
        <v>0.029</v>
      </c>
      <c r="AH889" s="0" t="n">
        <v>7.7</v>
      </c>
      <c r="AJ889" s="37"/>
      <c r="BF889" s="0" t="n">
        <f aca="false">IF(E889&lt;11,-3.6797*E889^2+48.115*E889-53.83,280.92*EXP(-0.2027*E889))</f>
        <v>-53.83</v>
      </c>
      <c r="BG889" s="0" t="e">
        <f aca="false">32.208*LN(F889)+21.438</f>
        <v>#VALUE!</v>
      </c>
      <c r="BH889" s="0" t="n">
        <f aca="false">IF(G889&lt;=2, -10*G889+100, 88.958*EXP(-0.0755*G889))</f>
        <v>100</v>
      </c>
      <c r="BI889" s="0" t="n">
        <f aca="false">IF(I889&lt;=100, 0.0053*(I889)^2-1.0332*I889+100.76, 122.82*EXP(-0.0092*I889))</f>
        <v>88.763248</v>
      </c>
      <c r="BJ889" s="0" t="e">
        <f aca="false">IF(P889&lt;=1000, -6.942*LN(P889)+107.59, -36.304*LN(P889)+310.72)</f>
        <v>#VALUE!</v>
      </c>
      <c r="BK889" s="0" t="e">
        <f aca="false">BF889^0.04*BG889^0.22*BH889^0.51*BI889^0.06*BJ889^0.17</f>
        <v>#VALUE!</v>
      </c>
      <c r="BL889" s="0" t="e">
        <f aca="false">IF(BK889&gt;=90, "Very Good", IF(BK889&gt;=80, "Good", IF(BK889&gt;=70, "Slightly Good", IF(BK889&gt;=60, "Average", IF(BK889&gt;=50, "Slightly Poor", IF(BK889&gt;=40, "Poor", "Very Poor"))))))</f>
        <v>#VALUE!</v>
      </c>
      <c r="BM889" s="0" t="e">
        <f aca="false">IF(P889&lt;=1000, -6.942*LN(P889)+107.59, IF(AND(P889&gt;1000, P889&lt;=5213),-36.304*LN(P889)+310.72, IF(P889&gt;5213, 10)))</f>
        <v>#VALUE!</v>
      </c>
      <c r="BN889" s="0" t="e">
        <f aca="false">BF889^0.04*BG889^0.22*BH889^0.51*BI889^0.06*BM889^0.17</f>
        <v>#VALUE!</v>
      </c>
      <c r="BO889" s="0" t="e">
        <f aca="false">IF(BN889&gt;=90, "Very Good", IF(BN889&gt;=80, "Good", IF(BN889&gt;=70, "Slightly Good", IF(BN889&gt;=60, "Average", IF(BN889&gt;=50, "Slightly Poor", IF(BN889&gt;=40, "Poor", "Very Poor"))))))</f>
        <v>#VALUE!</v>
      </c>
      <c r="BP889" s="0" t="e">
        <f aca="false">IF(AJ889&lt;=1000, -6.942*LN(AJ889)+107.59, IF(AND(AJ889&gt;1000, AJ889&lt;=5213),-36.304*LN(AJ889)+310.72, IF(AJ889&gt;5213, 10)))</f>
        <v>#VALUE!</v>
      </c>
      <c r="BQ889" s="0" t="e">
        <f aca="false">BF889^0.04*BG889^0.22*BH889^0.51*BI889^0.06*BP889^0.17</f>
        <v>#VALUE!</v>
      </c>
      <c r="BR889" s="0" t="e">
        <f aca="false">IF(BQ889&gt;=90, "Very Good", IF(BQ889&gt;=80, "Good", IF(BQ889&gt;=70, "Slightly Good", IF(BQ889&gt;=60, "Average", IF(BQ889&gt;=50, "Slightly Poor", IF(BQ889&gt;=40, "Poor", "Very Poor"))))))</f>
        <v>#VALUE!</v>
      </c>
      <c r="BT889" s="0" t="n">
        <f aca="false">9.81*LN(AH889)+30.6</f>
        <v>50.6243714261131</v>
      </c>
      <c r="BU889" s="0" t="str">
        <f aca="false">IF(BT889&lt;30, "Clean water", IF(AND(BT889&gt;=30, BT889&lt;40), "Hypolimia", IF(AND(BT889&gt;=40,BT889&lt;50), "Mesotrophic", IF(AND(BT889&gt;=50, BT889&lt;70), "Eutrophic", IF(BT889&gt;70,"Hypertrophic")))))</f>
        <v>Eutrophic</v>
      </c>
      <c r="BW889" s="0" t="str">
        <f aca="false">IF(G889/H889&gt;=1, "PLS CHECK", "")</f>
        <v/>
      </c>
      <c r="BX889" s="0" t="e">
        <f aca="false">IF(AC889/J889&gt;=1, "PLS CHECK", "")</f>
        <v>#DIV/0!</v>
      </c>
      <c r="BY889" s="0" t="e">
        <f aca="false">IF(AE889/J889&gt;=1, "PLS CHECK", "")</f>
        <v>#DIV/0!</v>
      </c>
      <c r="BZ889" s="0" t="e">
        <f aca="false">IF(AD889/J889&gt;=1, "PLS CHECK", "")</f>
        <v>#DIV/0!</v>
      </c>
      <c r="CA889" s="0" t="str">
        <f aca="false">IF(AF889/K889&gt;=1, "PLS CHECK", "")</f>
        <v/>
      </c>
      <c r="CB889" s="0" t="str">
        <f aca="false">IF(AG889/K889&gt;=1, "PLS CHECK", "")</f>
        <v/>
      </c>
    </row>
    <row r="890" customFormat="false" ht="12.5" hidden="false" customHeight="false" outlineLevel="0" collapsed="false">
      <c r="A890" s="0" t="n">
        <v>887</v>
      </c>
      <c r="B890" s="15" t="s">
        <v>97</v>
      </c>
      <c r="C890" s="16" t="s">
        <v>98</v>
      </c>
      <c r="D890" s="0" t="s">
        <v>172</v>
      </c>
      <c r="E890" s="0" t="n">
        <v>7.8</v>
      </c>
      <c r="F890" s="0" t="n">
        <v>13.2</v>
      </c>
      <c r="G890" s="0" t="n">
        <v>1.6</v>
      </c>
      <c r="H890" s="0" t="n">
        <v>4.6</v>
      </c>
      <c r="I890" s="0" t="n">
        <v>7.2</v>
      </c>
      <c r="J890" s="0" t="n">
        <v>2.788</v>
      </c>
      <c r="K890" s="0" t="n">
        <v>0.027</v>
      </c>
      <c r="L890" s="0" t="n">
        <v>2.2</v>
      </c>
      <c r="M890" s="0" t="n">
        <v>12.5</v>
      </c>
      <c r="N890" s="0" t="n">
        <v>0</v>
      </c>
      <c r="O890" s="0" t="n">
        <v>250</v>
      </c>
      <c r="P890" s="0" t="n">
        <v>17000</v>
      </c>
      <c r="AC890" s="0" t="n">
        <v>2.659</v>
      </c>
      <c r="AD890" s="0" t="n">
        <v>0.105</v>
      </c>
      <c r="AE890" s="0" t="n">
        <v>2.12</v>
      </c>
      <c r="AF890" s="0" t="n">
        <v>0.011</v>
      </c>
      <c r="AG890" s="0" t="n">
        <v>0.002</v>
      </c>
      <c r="AH890" s="0" t="n">
        <v>17.4</v>
      </c>
      <c r="AJ890" s="0" t="n">
        <v>130</v>
      </c>
      <c r="BF890" s="0" t="n">
        <f aca="false">IF(E890&lt;11,-3.6797*E890^2+48.115*E890-53.83,280.92*EXP(-0.2027*E890))</f>
        <v>97.5940520000001</v>
      </c>
      <c r="BG890" s="0" t="n">
        <f aca="false">32.208*LN(F890)+21.438</f>
        <v>104.54162364751</v>
      </c>
      <c r="BH890" s="0" t="n">
        <f aca="false">IF(G890&lt;=2, -10*G890+100, 88.958*EXP(-0.0755*G890))</f>
        <v>84</v>
      </c>
      <c r="BI890" s="0" t="n">
        <f aca="false">IF(I890&lt;=100, 0.0053*(I890)^2-1.0332*I890+100.76, 122.82*EXP(-0.0092*I890))</f>
        <v>93.595712</v>
      </c>
      <c r="BJ890" s="0" t="n">
        <f aca="false">IF(P890&lt;=1000, -6.942*LN(P890)+107.59, -36.304*LN(P890)+310.72)</f>
        <v>-42.9161248907844</v>
      </c>
      <c r="BK890" s="0" t="e">
        <f aca="false">BF890^0.04*BG890^0.22*BH890^0.51*BI890^0.06*BJ890^0.17</f>
        <v>#NUM!</v>
      </c>
      <c r="BL890" s="0" t="e">
        <f aca="false">IF(BK890&gt;=90, "Very Good", IF(BK890&gt;=80, "Good", IF(BK890&gt;=70, "Slightly Good", IF(BK890&gt;=60, "Average", IF(BK890&gt;=50, "Slightly Poor", IF(BK890&gt;=40, "Poor", "Very Poor"))))))</f>
        <v>#NUM!</v>
      </c>
      <c r="BM890" s="0" t="n">
        <f aca="false">IF(P890&lt;=1000, -6.942*LN(P890)+107.59, IF(AND(P890&gt;1000, P890&lt;=5213),-36.304*LN(P890)+310.72, IF(P890&gt;5213, 10)))</f>
        <v>10</v>
      </c>
      <c r="BN890" s="0" t="n">
        <f aca="false">BF890^0.04*BG890^0.22*BH890^0.51*BI890^0.06*BM890^0.17</f>
        <v>62.155327629475</v>
      </c>
      <c r="BO890" s="0" t="str">
        <f aca="false">IF(BN890&gt;=90, "Very Good", IF(BN890&gt;=80, "Good", IF(BN890&gt;=70, "Slightly Good", IF(BN890&gt;=60, "Average", IF(BN890&gt;=50, "Slightly Poor", IF(BN890&gt;=40, "Poor", "Very Poor"))))))</f>
        <v>Average</v>
      </c>
      <c r="BP890" s="0" t="n">
        <f aca="false">IF(AJ890&lt;=1000, -6.942*LN(AJ890)+107.59, IF(AND(AJ890&gt;1000, AJ890&lt;=5213),-36.304*LN(AJ890)+310.72, IF(AJ890&gt;5213, 10)))</f>
        <v>73.7995758449374</v>
      </c>
      <c r="BQ890" s="0" t="n">
        <f aca="false">BF890^0.04*BG890^0.22*BH890^0.51*BI890^0.06*BP890^0.17</f>
        <v>87.3066887512278</v>
      </c>
      <c r="BR890" s="0" t="str">
        <f aca="false">IF(BQ890&gt;=90, "Very Good", IF(BQ890&gt;=80, "Good", IF(BQ890&gt;=70, "Slightly Good", IF(BQ890&gt;=60, "Average", IF(BQ890&gt;=50, "Slightly Poor", IF(BQ890&gt;=40, "Poor", "Very Poor"))))))</f>
        <v>Good</v>
      </c>
      <c r="BT890" s="0" t="n">
        <f aca="false">9.81*LN(AH890)+30.6</f>
        <v>58.6219727230229</v>
      </c>
      <c r="BU890" s="0" t="str">
        <f aca="false">IF(BT890&lt;30, "Clean water", IF(AND(BT890&gt;=30, BT890&lt;40), "Hypolimia", IF(AND(BT890&gt;=40,BT890&lt;50), "Mesotrophic", IF(AND(BT890&gt;=50, BT890&lt;70), "Eutrophic", IF(BT890&gt;70,"Hypertrophic")))))</f>
        <v>Eutrophic</v>
      </c>
      <c r="BW890" s="0" t="str">
        <f aca="false">IF(G890/H890&gt;=1, "PLS CHECK", "")</f>
        <v/>
      </c>
      <c r="BX890" s="0" t="str">
        <f aca="false">IF(AC890/J890&gt;=1, "PLS CHECK", "")</f>
        <v/>
      </c>
      <c r="BY890" s="0" t="str">
        <f aca="false">IF(AE890/J890&gt;=1, "PLS CHECK", "")</f>
        <v/>
      </c>
      <c r="BZ890" s="0" t="str">
        <f aca="false">IF(AD890/J890&gt;=1, "PLS CHECK", "")</f>
        <v/>
      </c>
      <c r="CA890" s="0" t="str">
        <f aca="false">IF(AF890/K890&gt;=1, "PLS CHECK", "")</f>
        <v/>
      </c>
      <c r="CB890" s="0" t="str">
        <f aca="false">IF(AG890/K890&gt;=1, "PLS CHECK", "")</f>
        <v/>
      </c>
    </row>
    <row r="891" customFormat="false" ht="12.5" hidden="false" customHeight="false" outlineLevel="0" collapsed="false">
      <c r="A891" s="0" t="n">
        <v>888</v>
      </c>
      <c r="B891" s="15" t="s">
        <v>99</v>
      </c>
      <c r="C891" s="16" t="s">
        <v>100</v>
      </c>
      <c r="D891" s="0" t="s">
        <v>172</v>
      </c>
      <c r="E891" s="37"/>
      <c r="F891" s="0" t="n">
        <v>11.2</v>
      </c>
      <c r="G891" s="37"/>
      <c r="H891" s="0" t="n">
        <v>3.6</v>
      </c>
      <c r="I891" s="0" t="n">
        <v>8.8</v>
      </c>
      <c r="J891" s="0" t="n">
        <v>5.411</v>
      </c>
      <c r="K891" s="0" t="n">
        <v>0.042</v>
      </c>
      <c r="L891" s="0" t="n">
        <v>2.5</v>
      </c>
      <c r="M891" s="0" t="n">
        <v>12.6</v>
      </c>
      <c r="N891" s="0" t="n">
        <v>0</v>
      </c>
      <c r="O891" s="0" t="n">
        <v>408</v>
      </c>
      <c r="P891" s="0" t="n">
        <v>40000</v>
      </c>
      <c r="AC891" s="0" t="n">
        <v>5.216</v>
      </c>
      <c r="AD891" s="0" t="n">
        <v>0.434</v>
      </c>
      <c r="AE891" s="0" t="n">
        <v>4.172</v>
      </c>
      <c r="AF891" s="0" t="n">
        <v>0.025</v>
      </c>
      <c r="AG891" s="0" t="n">
        <v>0.017</v>
      </c>
      <c r="AH891" s="0" t="n">
        <v>19.1</v>
      </c>
      <c r="AJ891" s="0" t="n">
        <v>4200</v>
      </c>
      <c r="BF891" s="0" t="n">
        <f aca="false">IF(E891&lt;11,-3.6797*E891^2+48.115*E891-53.83,280.92*EXP(-0.2027*E891))</f>
        <v>-53.83</v>
      </c>
      <c r="BG891" s="0" t="n">
        <f aca="false">32.208*LN(F891)+21.438</f>
        <v>99.2497509715202</v>
      </c>
      <c r="BH891" s="0" t="n">
        <f aca="false">IF(G891&lt;=2, -10*G891+100, 88.958*EXP(-0.0755*G891))</f>
        <v>100</v>
      </c>
      <c r="BI891" s="0" t="n">
        <f aca="false">IF(I891&lt;=100, 0.0053*(I891)^2-1.0332*I891+100.76, 122.82*EXP(-0.0092*I891))</f>
        <v>92.078272</v>
      </c>
      <c r="BJ891" s="0" t="n">
        <f aca="false">IF(P891&lt;=1000, -6.942*LN(P891)+107.59, -36.304*LN(P891)+310.72)</f>
        <v>-73.9802273503198</v>
      </c>
      <c r="BK891" s="0" t="e">
        <f aca="false">BF891^0.04*BG891^0.22*BH891^0.51*BI891^0.06*BJ891^0.17</f>
        <v>#NUM!</v>
      </c>
      <c r="BL891" s="0" t="e">
        <f aca="false">IF(BK891&gt;=90, "Very Good", IF(BK891&gt;=80, "Good", IF(BK891&gt;=70, "Slightly Good", IF(BK891&gt;=60, "Average", IF(BK891&gt;=50, "Slightly Poor", IF(BK891&gt;=40, "Poor", "Very Poor"))))))</f>
        <v>#NUM!</v>
      </c>
      <c r="BM891" s="0" t="n">
        <f aca="false">IF(P891&lt;=1000, -6.942*LN(P891)+107.59, IF(AND(P891&gt;1000, P891&lt;=5213),-36.304*LN(P891)+310.72, IF(P891&gt;5213, 10)))</f>
        <v>10</v>
      </c>
      <c r="BN891" s="0" t="n">
        <f aca="false">BF891^0.04*BG891^0.22*BH891^0.51*BI891^0.06*BM891^0.17</f>
        <v>-65.5195458561997</v>
      </c>
      <c r="BO891" s="0" t="str">
        <f aca="false">IF(BN891&gt;=90, "Very Good", IF(BN891&gt;=80, "Good", IF(BN891&gt;=70, "Slightly Good", IF(BN891&gt;=60, "Average", IF(BN891&gt;=50, "Slightly Poor", IF(BN891&gt;=40, "Poor", "Very Poor"))))))</f>
        <v>Very Poor</v>
      </c>
      <c r="BP891" s="0" t="n">
        <f aca="false">IF(AJ891&lt;=1000, -6.942*LN(AJ891)+107.59, IF(AND(AJ891&gt;1000, AJ891&lt;=5213),-36.304*LN(AJ891)+310.72, IF(AJ891&gt;5213, 10)))</f>
        <v>7.84154374572893</v>
      </c>
      <c r="BQ891" s="0" t="n">
        <f aca="false">BF891^0.04*BG891^0.22*BH891^0.51*BI891^0.06*BP891^0.17</f>
        <v>-62.8664801684865</v>
      </c>
      <c r="BR891" s="0" t="str">
        <f aca="false">IF(BQ891&gt;=90, "Very Good", IF(BQ891&gt;=80, "Good", IF(BQ891&gt;=70, "Slightly Good", IF(BQ891&gt;=60, "Average", IF(BQ891&gt;=50, "Slightly Poor", IF(BQ891&gt;=40, "Poor", "Very Poor"))))))</f>
        <v>Very Poor</v>
      </c>
      <c r="BT891" s="0" t="n">
        <f aca="false">9.81*LN(AH891)+30.6</f>
        <v>59.5364425668659</v>
      </c>
      <c r="BU891" s="0" t="str">
        <f aca="false">IF(BT891&lt;30, "Clean water", IF(AND(BT891&gt;=30, BT891&lt;40), "Hypolimia", IF(AND(BT891&gt;=40,BT891&lt;50), "Mesotrophic", IF(AND(BT891&gt;=50, BT891&lt;70), "Eutrophic", IF(BT891&gt;70,"Hypertrophic")))))</f>
        <v>Eutrophic</v>
      </c>
      <c r="BW891" s="0" t="str">
        <f aca="false">IF(G891/H891&gt;=1, "PLS CHECK", "")</f>
        <v/>
      </c>
      <c r="BX891" s="0" t="str">
        <f aca="false">IF(AC891/J891&gt;=1, "PLS CHECK", "")</f>
        <v/>
      </c>
      <c r="BY891" s="0" t="str">
        <f aca="false">IF(AE891/J891&gt;=1, "PLS CHECK", "")</f>
        <v/>
      </c>
      <c r="BZ891" s="0" t="str">
        <f aca="false">IF(AD891/J891&gt;=1, "PLS CHECK", "")</f>
        <v/>
      </c>
      <c r="CA891" s="0" t="str">
        <f aca="false">IF(AF891/K891&gt;=1, "PLS CHECK", "")</f>
        <v/>
      </c>
      <c r="CB891" s="0" t="str">
        <f aca="false">IF(AG891/K891&gt;=1, "PLS CHECK", "")</f>
        <v/>
      </c>
    </row>
    <row r="892" customFormat="false" ht="12.5" hidden="false" customHeight="false" outlineLevel="0" collapsed="false">
      <c r="A892" s="0" t="n">
        <v>889</v>
      </c>
      <c r="B892" s="15" t="s">
        <v>99</v>
      </c>
      <c r="C892" s="16" t="s">
        <v>100</v>
      </c>
      <c r="D892" s="0" t="s">
        <v>172</v>
      </c>
      <c r="E892" s="0" t="n">
        <v>7.6</v>
      </c>
      <c r="F892" s="0" t="n">
        <v>9.2</v>
      </c>
      <c r="G892" s="0" t="n">
        <v>2.9</v>
      </c>
      <c r="H892" s="0" t="n">
        <v>6.3</v>
      </c>
      <c r="I892" s="0" t="n">
        <v>19.3</v>
      </c>
      <c r="J892" s="0" t="n">
        <v>6.307</v>
      </c>
      <c r="K892" s="0" t="n">
        <v>0.125</v>
      </c>
      <c r="L892" s="0" t="n">
        <v>3.1</v>
      </c>
      <c r="M892" s="0" t="n">
        <v>17.9</v>
      </c>
      <c r="O892" s="0" t="n">
        <v>400</v>
      </c>
      <c r="BD892" s="0" t="n">
        <v>0.722</v>
      </c>
      <c r="BF892" s="0" t="n">
        <f aca="false">IF(E892&lt;11,-3.6797*E892^2+48.115*E892-53.83,280.92*EXP(-0.2027*E892))</f>
        <v>99.304528</v>
      </c>
      <c r="BG892" s="0" t="n">
        <f aca="false">32.208*LN(F892)+21.438</f>
        <v>92.9141058144433</v>
      </c>
      <c r="BH892" s="0" t="n">
        <f aca="false">IF(G892&lt;=2, -10*G892+100, 88.958*EXP(-0.0755*G892))</f>
        <v>71.4654665875093</v>
      </c>
      <c r="BI892" s="0" t="n">
        <f aca="false">IF(I892&lt;=100, 0.0053*(I892)^2-1.0332*I892+100.76, 122.82*EXP(-0.0092*I892))</f>
        <v>82.793437</v>
      </c>
      <c r="BJ892" s="0" t="e">
        <f aca="false">IF(P892&lt;=1000, -6.942*LN(P892)+107.59, -36.304*LN(P892)+310.72)</f>
        <v>#VALUE!</v>
      </c>
      <c r="BK892" s="0" t="e">
        <f aca="false">BF892^0.04*BG892^0.22*BH892^0.51*BI892^0.06*BJ892^0.17</f>
        <v>#VALUE!</v>
      </c>
      <c r="BL892" s="0" t="e">
        <f aca="false">IF(BK892&gt;=90, "Very Good", IF(BK892&gt;=80, "Good", IF(BK892&gt;=70, "Slightly Good", IF(BK892&gt;=60, "Average", IF(BK892&gt;=50, "Slightly Poor", IF(BK892&gt;=40, "Poor", "Very Poor"))))))</f>
        <v>#VALUE!</v>
      </c>
      <c r="BM892" s="0" t="e">
        <f aca="false">IF(P892&lt;=1000, -6.942*LN(P892)+107.59, IF(AND(P892&gt;1000, P892&lt;=5213),-36.304*LN(P892)+310.72, IF(P892&gt;5213, 10)))</f>
        <v>#VALUE!</v>
      </c>
      <c r="BN892" s="0" t="e">
        <f aca="false">BF892^0.04*BG892^0.22*BH892^0.51*BI892^0.06*BM892^0.17</f>
        <v>#VALUE!</v>
      </c>
      <c r="BO892" s="0" t="e">
        <f aca="false">IF(BN892&gt;=90, "Very Good", IF(BN892&gt;=80, "Good", IF(BN892&gt;=70, "Slightly Good", IF(BN892&gt;=60, "Average", IF(BN892&gt;=50, "Slightly Poor", IF(BN892&gt;=40, "Poor", "Very Poor"))))))</f>
        <v>#VALUE!</v>
      </c>
      <c r="BP892" s="0" t="e">
        <f aca="false">IF(AJ892&lt;=1000, -6.942*LN(AJ892)+107.59, IF(AND(AJ892&gt;1000, AJ892&lt;=5213),-36.304*LN(AJ892)+310.72, IF(AJ892&gt;5213, 10)))</f>
        <v>#VALUE!</v>
      </c>
      <c r="BQ892" s="0" t="e">
        <f aca="false">BF892^0.04*BG892^0.22*BH892^0.51*BI892^0.06*BP892^0.17</f>
        <v>#VALUE!</v>
      </c>
      <c r="BR892" s="0" t="e">
        <f aca="false">IF(BQ892&gt;=90, "Very Good", IF(BQ892&gt;=80, "Good", IF(BQ892&gt;=70, "Slightly Good", IF(BQ892&gt;=60, "Average", IF(BQ892&gt;=50, "Slightly Poor", IF(BQ892&gt;=40, "Poor", "Very Poor"))))))</f>
        <v>#VALUE!</v>
      </c>
      <c r="BT892" s="0" t="e">
        <f aca="false">9.81*LN(AH892)+30.6</f>
        <v>#VALUE!</v>
      </c>
      <c r="BU892" s="0" t="e">
        <f aca="false">IF(BT892&lt;30, "Clean water", IF(AND(BT892&gt;=30, BT892&lt;40), "Hypolimia", IF(AND(BT892&gt;=40,BT892&lt;50), "Mesotrophic", IF(AND(BT892&gt;=50, BT892&lt;70), "Eutrophic", IF(BT892&gt;70,"Hypertrophic")))))</f>
        <v>#VALUE!</v>
      </c>
      <c r="BW892" s="0" t="str">
        <f aca="false">IF(G892/H892&gt;=1, "PLS CHECK", "")</f>
        <v/>
      </c>
      <c r="BX892" s="0" t="str">
        <f aca="false">IF(AC892/J892&gt;=1, "PLS CHECK", "")</f>
        <v/>
      </c>
      <c r="BY892" s="0" t="str">
        <f aca="false">IF(AE892/J892&gt;=1, "PLS CHECK", "")</f>
        <v/>
      </c>
      <c r="BZ892" s="0" t="str">
        <f aca="false">IF(AD892/J892&gt;=1, "PLS CHECK", "")</f>
        <v/>
      </c>
      <c r="CA892" s="0" t="str">
        <f aca="false">IF(AF892/K892&gt;=1, "PLS CHECK", "")</f>
        <v/>
      </c>
      <c r="CB892" s="0" t="str">
        <f aca="false">IF(AG892/K892&gt;=1, "PLS CHECK", "")</f>
        <v/>
      </c>
    </row>
    <row r="893" customFormat="false" ht="12.5" hidden="false" customHeight="false" outlineLevel="0" collapsed="false">
      <c r="A893" s="0" t="n">
        <v>890</v>
      </c>
      <c r="B893" s="15" t="s">
        <v>101</v>
      </c>
      <c r="C893" s="16" t="s">
        <v>102</v>
      </c>
      <c r="D893" s="0" t="s">
        <v>172</v>
      </c>
      <c r="E893" s="0" t="n">
        <v>7.4</v>
      </c>
      <c r="F893" s="0" t="n">
        <v>10.7</v>
      </c>
      <c r="G893" s="0" t="n">
        <v>2.6</v>
      </c>
      <c r="H893" s="0" t="n">
        <v>5.5</v>
      </c>
      <c r="I893" s="0" t="n">
        <v>6.8</v>
      </c>
      <c r="J893" s="0" t="n">
        <v>4.105</v>
      </c>
      <c r="K893" s="0" t="n">
        <v>0.056</v>
      </c>
      <c r="L893" s="0" t="n">
        <v>2.3</v>
      </c>
      <c r="M893" s="0" t="n">
        <v>12.1</v>
      </c>
      <c r="N893" s="0" t="n">
        <v>0</v>
      </c>
      <c r="O893" s="0" t="n">
        <v>266</v>
      </c>
      <c r="P893" s="37"/>
      <c r="AC893" s="0" t="n">
        <v>3.799</v>
      </c>
      <c r="AD893" s="0" t="n">
        <v>0.485</v>
      </c>
      <c r="AE893" s="0" t="n">
        <v>2.661</v>
      </c>
      <c r="AF893" s="0" t="n">
        <v>0.017</v>
      </c>
      <c r="AG893" s="0" t="n">
        <v>0.009</v>
      </c>
      <c r="AH893" s="0" t="n">
        <v>20.1</v>
      </c>
      <c r="AJ893" s="0" t="n">
        <v>1600</v>
      </c>
      <c r="BF893" s="0" t="n">
        <f aca="false">IF(E893&lt;11,-3.6797*E893^2+48.115*E893-53.83,280.92*EXP(-0.2027*E893))</f>
        <v>100.720628</v>
      </c>
      <c r="BG893" s="0" t="n">
        <f aca="false">32.208*LN(F893)+21.438</f>
        <v>97.7788104251968</v>
      </c>
      <c r="BH893" s="0" t="n">
        <f aca="false">IF(G893&lt;=2, -10*G893+100, 88.958*EXP(-0.0755*G893))</f>
        <v>73.1026302934667</v>
      </c>
      <c r="BI893" s="0" t="n">
        <f aca="false">IF(I893&lt;=100, 0.0053*(I893)^2-1.0332*I893+100.76, 122.82*EXP(-0.0092*I893))</f>
        <v>93.979312</v>
      </c>
      <c r="BJ893" s="0" t="e">
        <f aca="false">IF(P893&lt;=1000, -6.942*LN(P893)+107.59, -36.304*LN(P893)+310.72)</f>
        <v>#VALUE!</v>
      </c>
      <c r="BK893" s="0" t="e">
        <f aca="false">BF893^0.04*BG893^0.22*BH893^0.51*BI893^0.06*BJ893^0.17</f>
        <v>#VALUE!</v>
      </c>
      <c r="BL893" s="0" t="e">
        <f aca="false">IF(BK893&gt;=90, "Very Good", IF(BK893&gt;=80, "Good", IF(BK893&gt;=70, "Slightly Good", IF(BK893&gt;=60, "Average", IF(BK893&gt;=50, "Slightly Poor", IF(BK893&gt;=40, "Poor", "Very Poor"))))))</f>
        <v>#VALUE!</v>
      </c>
      <c r="BM893" s="0" t="e">
        <f aca="false">IF(P893&lt;=1000, -6.942*LN(P893)+107.59, IF(AND(P893&gt;1000, P893&lt;=5213),-36.304*LN(P893)+310.72, IF(P893&gt;5213, 10)))</f>
        <v>#VALUE!</v>
      </c>
      <c r="BN893" s="0" t="e">
        <f aca="false">BF893^0.04*BG893^0.22*BH893^0.51*BI893^0.06*BM893^0.17</f>
        <v>#VALUE!</v>
      </c>
      <c r="BO893" s="0" t="e">
        <f aca="false">IF(BN893&gt;=90, "Very Good", IF(BN893&gt;=80, "Good", IF(BN893&gt;=70, "Slightly Good", IF(BN893&gt;=60, "Average", IF(BN893&gt;=50, "Slightly Poor", IF(BN893&gt;=40, "Poor", "Very Poor"))))))</f>
        <v>#VALUE!</v>
      </c>
      <c r="BP893" s="0" t="n">
        <f aca="false">IF(AJ893&lt;=1000, -6.942*LN(AJ893)+107.59, IF(AND(AJ893&gt;1000, AJ893&lt;=5213),-36.304*LN(AJ893)+310.72, IF(AJ893&gt;5213, 10)))</f>
        <v>42.8778405956953</v>
      </c>
      <c r="BQ893" s="0" t="n">
        <f aca="false">BF893^0.04*BG893^0.22*BH893^0.51*BI893^0.06*BP893^0.17</f>
        <v>73.189021894898</v>
      </c>
      <c r="BR893" s="0" t="str">
        <f aca="false">IF(BQ893&gt;=90, "Very Good", IF(BQ893&gt;=80, "Good", IF(BQ893&gt;=70, "Slightly Good", IF(BQ893&gt;=60, "Average", IF(BQ893&gt;=50, "Slightly Poor", IF(BQ893&gt;=40, "Poor", "Very Poor"))))))</f>
        <v>Slightly Good</v>
      </c>
      <c r="BT893" s="0" t="n">
        <f aca="false">9.81*LN(AH893)+30.6</f>
        <v>60.037061385788</v>
      </c>
      <c r="BU893" s="0" t="str">
        <f aca="false">IF(BT893&lt;30, "Clean water", IF(AND(BT893&gt;=30, BT893&lt;40), "Hypolimia", IF(AND(BT893&gt;=40,BT893&lt;50), "Mesotrophic", IF(AND(BT893&gt;=50, BT893&lt;70), "Eutrophic", IF(BT893&gt;70,"Hypertrophic")))))</f>
        <v>Eutrophic</v>
      </c>
      <c r="BW893" s="0" t="str">
        <f aca="false">IF(G893/H893&gt;=1, "PLS CHECK", "")</f>
        <v/>
      </c>
      <c r="BX893" s="0" t="str">
        <f aca="false">IF(AC893/J893&gt;=1, "PLS CHECK", "")</f>
        <v/>
      </c>
      <c r="BY893" s="0" t="str">
        <f aca="false">IF(AE893/J893&gt;=1, "PLS CHECK", "")</f>
        <v/>
      </c>
      <c r="BZ893" s="0" t="str">
        <f aca="false">IF(AD893/J893&gt;=1, "PLS CHECK", "")</f>
        <v/>
      </c>
      <c r="CA893" s="0" t="str">
        <f aca="false">IF(AF893/K893&gt;=1, "PLS CHECK", "")</f>
        <v/>
      </c>
      <c r="CB893" s="0" t="str">
        <f aca="false">IF(AG893/K893&gt;=1, "PLS CHECK", "")</f>
        <v/>
      </c>
    </row>
    <row r="894" customFormat="false" ht="12.5" hidden="false" customHeight="false" outlineLevel="0" collapsed="false">
      <c r="A894" s="0" t="n">
        <v>891</v>
      </c>
      <c r="B894" s="15" t="s">
        <v>103</v>
      </c>
      <c r="C894" s="16" t="s">
        <v>104</v>
      </c>
      <c r="D894" s="0" t="s">
        <v>172</v>
      </c>
      <c r="E894" s="37"/>
      <c r="F894" s="0" t="n">
        <v>10.7</v>
      </c>
      <c r="G894" s="37"/>
      <c r="H894" s="0" t="n">
        <v>3.1</v>
      </c>
      <c r="I894" s="0" t="n">
        <v>16.8</v>
      </c>
      <c r="J894" s="0" t="n">
        <v>5.531</v>
      </c>
      <c r="K894" s="0" t="n">
        <v>0.027</v>
      </c>
      <c r="L894" s="0" t="n">
        <v>2.3</v>
      </c>
      <c r="M894" s="0" t="n">
        <v>15.6</v>
      </c>
      <c r="N894" s="0" t="n">
        <v>0</v>
      </c>
      <c r="O894" s="0" t="n">
        <v>380</v>
      </c>
      <c r="P894" s="0" t="n">
        <v>19000</v>
      </c>
      <c r="AC894" s="0" t="n">
        <v>5.198</v>
      </c>
      <c r="AD894" s="0" t="n">
        <v>0.149</v>
      </c>
      <c r="AE894" s="0" t="n">
        <v>4.553</v>
      </c>
      <c r="AF894" s="37"/>
      <c r="AG894" s="0" t="n">
        <v>0.019</v>
      </c>
      <c r="AH894" s="0" t="n">
        <v>19.8</v>
      </c>
      <c r="AJ894" s="0" t="n">
        <v>1500</v>
      </c>
      <c r="BF894" s="0" t="n">
        <f aca="false">IF(E894&lt;11,-3.6797*E894^2+48.115*E894-53.83,280.92*EXP(-0.2027*E894))</f>
        <v>-53.83</v>
      </c>
      <c r="BG894" s="0" t="n">
        <f aca="false">32.208*LN(F894)+21.438</f>
        <v>97.7788104251968</v>
      </c>
      <c r="BH894" s="0" t="n">
        <f aca="false">IF(G894&lt;=2, -10*G894+100, 88.958*EXP(-0.0755*G894))</f>
        <v>100</v>
      </c>
      <c r="BI894" s="0" t="n">
        <f aca="false">IF(I894&lt;=100, 0.0053*(I894)^2-1.0332*I894+100.76, 122.82*EXP(-0.0092*I894))</f>
        <v>84.898112</v>
      </c>
      <c r="BJ894" s="0" t="n">
        <f aca="false">IF(P894&lt;=1000, -6.942*LN(P894)+107.59, -36.304*LN(P894)+310.72)</f>
        <v>-46.9540603478259</v>
      </c>
      <c r="BK894" s="0" t="e">
        <f aca="false">BF894^0.04*BG894^0.22*BH894^0.51*BI894^0.06*BJ894^0.17</f>
        <v>#NUM!</v>
      </c>
      <c r="BL894" s="0" t="e">
        <f aca="false">IF(BK894&gt;=90, "Very Good", IF(BK894&gt;=80, "Good", IF(BK894&gt;=70, "Slightly Good", IF(BK894&gt;=60, "Average", IF(BK894&gt;=50, "Slightly Poor", IF(BK894&gt;=40, "Poor", "Very Poor"))))))</f>
        <v>#NUM!</v>
      </c>
      <c r="BM894" s="0" t="n">
        <f aca="false">IF(P894&lt;=1000, -6.942*LN(P894)+107.59, IF(AND(P894&gt;1000, P894&lt;=5213),-36.304*LN(P894)+310.72, IF(P894&gt;5213, 10)))</f>
        <v>10</v>
      </c>
      <c r="BN894" s="0" t="n">
        <f aca="false">BF894^0.04*BG894^0.22*BH894^0.51*BI894^0.06*BM894^0.17</f>
        <v>-64.9873311392293</v>
      </c>
      <c r="BO894" s="0" t="str">
        <f aca="false">IF(BN894&gt;=90, "Very Good", IF(BN894&gt;=80, "Good", IF(BN894&gt;=70, "Slightly Good", IF(BN894&gt;=60, "Average", IF(BN894&gt;=50, "Slightly Poor", IF(BN894&gt;=40, "Poor", "Very Poor"))))))</f>
        <v>Very Poor</v>
      </c>
      <c r="BP894" s="0" t="n">
        <f aca="false">IF(AJ894&lt;=1000, -6.942*LN(AJ894)+107.59, IF(AND(AJ894&gt;1000, AJ894&lt;=5213),-36.304*LN(AJ894)+310.72, IF(AJ894&gt;5213, 10)))</f>
        <v>45.2208470670737</v>
      </c>
      <c r="BQ894" s="0" t="n">
        <f aca="false">BF894^0.04*BG894^0.22*BH894^0.51*BI894^0.06*BP894^0.17</f>
        <v>-83.9916822693189</v>
      </c>
      <c r="BR894" s="0" t="str">
        <f aca="false">IF(BQ894&gt;=90, "Very Good", IF(BQ894&gt;=80, "Good", IF(BQ894&gt;=70, "Slightly Good", IF(BQ894&gt;=60, "Average", IF(BQ894&gt;=50, "Slightly Poor", IF(BQ894&gt;=40, "Poor", "Very Poor"))))))</f>
        <v>Very Poor</v>
      </c>
      <c r="BT894" s="0" t="n">
        <f aca="false">9.81*LN(AH894)+30.6</f>
        <v>59.8895398088418</v>
      </c>
      <c r="BU894" s="0" t="str">
        <f aca="false">IF(BT894&lt;30, "Clean water", IF(AND(BT894&gt;=30, BT894&lt;40), "Hypolimia", IF(AND(BT894&gt;=40,BT894&lt;50), "Mesotrophic", IF(AND(BT894&gt;=50, BT894&lt;70), "Eutrophic", IF(BT894&gt;70,"Hypertrophic")))))</f>
        <v>Eutrophic</v>
      </c>
      <c r="BW894" s="0" t="str">
        <f aca="false">IF(G894/H894&gt;=1, "PLS CHECK", "")</f>
        <v/>
      </c>
      <c r="BX894" s="0" t="str">
        <f aca="false">IF(AC894/J894&gt;=1, "PLS CHECK", "")</f>
        <v/>
      </c>
      <c r="BY894" s="0" t="str">
        <f aca="false">IF(AE894/J894&gt;=1, "PLS CHECK", "")</f>
        <v/>
      </c>
      <c r="BZ894" s="0" t="str">
        <f aca="false">IF(AD894/J894&gt;=1, "PLS CHECK", "")</f>
        <v/>
      </c>
      <c r="CA894" s="0" t="str">
        <f aca="false">IF(AF894/K894&gt;=1, "PLS CHECK", "")</f>
        <v/>
      </c>
      <c r="CB894" s="0" t="str">
        <f aca="false">IF(AG894/K894&gt;=1, "PLS CHECK", "")</f>
        <v/>
      </c>
    </row>
    <row r="895" customFormat="false" ht="12.5" hidden="false" customHeight="false" outlineLevel="0" collapsed="false">
      <c r="A895" s="0" t="n">
        <v>892</v>
      </c>
      <c r="B895" s="15" t="s">
        <v>105</v>
      </c>
      <c r="C895" s="16" t="s">
        <v>106</v>
      </c>
      <c r="D895" s="0" t="s">
        <v>172</v>
      </c>
      <c r="E895" s="0" t="n">
        <v>7.8</v>
      </c>
      <c r="F895" s="0" t="n">
        <v>13.3</v>
      </c>
      <c r="G895" s="0" t="n">
        <v>1.3</v>
      </c>
      <c r="H895" s="0" t="n">
        <v>4.3</v>
      </c>
      <c r="I895" s="0" t="n">
        <v>6.8</v>
      </c>
      <c r="J895" s="0" t="n">
        <v>2.736</v>
      </c>
      <c r="K895" s="0" t="n">
        <v>0.025</v>
      </c>
      <c r="L895" s="0" t="n">
        <v>2</v>
      </c>
      <c r="M895" s="0" t="n">
        <v>12.7</v>
      </c>
      <c r="N895" s="0" t="n">
        <v>0</v>
      </c>
      <c r="O895" s="0" t="n">
        <v>240</v>
      </c>
      <c r="P895" s="37"/>
      <c r="AC895" s="0" t="n">
        <v>2.534</v>
      </c>
      <c r="AD895" s="0" t="n">
        <v>0.08</v>
      </c>
      <c r="AE895" s="0" t="n">
        <v>2.066</v>
      </c>
      <c r="AF895" s="0" t="n">
        <v>0.009</v>
      </c>
      <c r="AG895" s="0" t="n">
        <v>0.001</v>
      </c>
      <c r="AH895" s="0" t="n">
        <v>14.9</v>
      </c>
      <c r="AJ895" s="0" t="n">
        <v>640</v>
      </c>
      <c r="BF895" s="0" t="n">
        <f aca="false">IF(E895&lt;11,-3.6797*E895^2+48.115*E895-53.83,280.92*EXP(-0.2027*E895))</f>
        <v>97.5940520000001</v>
      </c>
      <c r="BG895" s="0" t="n">
        <f aca="false">32.208*LN(F895)+21.438</f>
        <v>104.784704046614</v>
      </c>
      <c r="BH895" s="0" t="n">
        <f aca="false">IF(G895&lt;=2, -10*G895+100, 88.958*EXP(-0.0755*G895))</f>
        <v>87</v>
      </c>
      <c r="BI895" s="0" t="n">
        <f aca="false">IF(I895&lt;=100, 0.0053*(I895)^2-1.0332*I895+100.76, 122.82*EXP(-0.0092*I895))</f>
        <v>93.979312</v>
      </c>
      <c r="BJ895" s="0" t="e">
        <f aca="false">IF(P895&lt;=1000, -6.942*LN(P895)+107.59, -36.304*LN(P895)+310.72)</f>
        <v>#VALUE!</v>
      </c>
      <c r="BK895" s="0" t="e">
        <f aca="false">BF895^0.04*BG895^0.22*BH895^0.51*BI895^0.06*BJ895^0.17</f>
        <v>#VALUE!</v>
      </c>
      <c r="BL895" s="0" t="e">
        <f aca="false">IF(BK895&gt;=90, "Very Good", IF(BK895&gt;=80, "Good", IF(BK895&gt;=70, "Slightly Good", IF(BK895&gt;=60, "Average", IF(BK895&gt;=50, "Slightly Poor", IF(BK895&gt;=40, "Poor", "Very Poor"))))))</f>
        <v>#VALUE!</v>
      </c>
      <c r="BM895" s="0" t="e">
        <f aca="false">IF(P895&lt;=1000, -6.942*LN(P895)+107.59, IF(AND(P895&gt;1000, P895&lt;=5213),-36.304*LN(P895)+310.72, IF(P895&gt;5213, 10)))</f>
        <v>#VALUE!</v>
      </c>
      <c r="BN895" s="0" t="e">
        <f aca="false">BF895^0.04*BG895^0.22*BH895^0.51*BI895^0.06*BM895^0.17</f>
        <v>#VALUE!</v>
      </c>
      <c r="BO895" s="0" t="e">
        <f aca="false">IF(BN895&gt;=90, "Very Good", IF(BN895&gt;=80, "Good", IF(BN895&gt;=70, "Slightly Good", IF(BN895&gt;=60, "Average", IF(BN895&gt;=50, "Slightly Poor", IF(BN895&gt;=40, "Poor", "Very Poor"))))))</f>
        <v>#VALUE!</v>
      </c>
      <c r="BP895" s="0" t="n">
        <f aca="false">IF(AJ895&lt;=1000, -6.942*LN(AJ895)+107.59, IF(AND(AJ895&gt;1000, AJ895&lt;=5213),-36.304*LN(AJ895)+310.72, IF(AJ895&gt;5213, 10)))</f>
        <v>62.7344879197525</v>
      </c>
      <c r="BQ895" s="0" t="n">
        <f aca="false">BF895^0.04*BG895^0.22*BH895^0.51*BI895^0.06*BP895^0.17</f>
        <v>86.5277289792247</v>
      </c>
      <c r="BR895" s="0" t="str">
        <f aca="false">IF(BQ895&gt;=90, "Very Good", IF(BQ895&gt;=80, "Good", IF(BQ895&gt;=70, "Slightly Good", IF(BQ895&gt;=60, "Average", IF(BQ895&gt;=50, "Slightly Poor", IF(BQ895&gt;=40, "Poor", "Very Poor"))))))</f>
        <v>Good</v>
      </c>
      <c r="BT895" s="0" t="n">
        <f aca="false">9.81*LN(AH895)+30.6</f>
        <v>57.1003534990534</v>
      </c>
      <c r="BU895" s="0" t="str">
        <f aca="false">IF(BT895&lt;30, "Clean water", IF(AND(BT895&gt;=30, BT895&lt;40), "Hypolimia", IF(AND(BT895&gt;=40,BT895&lt;50), "Mesotrophic", IF(AND(BT895&gt;=50, BT895&lt;70), "Eutrophic", IF(BT895&gt;70,"Hypertrophic")))))</f>
        <v>Eutrophic</v>
      </c>
      <c r="BW895" s="0" t="str">
        <f aca="false">IF(G895/H895&gt;=1, "PLS CHECK", "")</f>
        <v/>
      </c>
      <c r="BX895" s="0" t="str">
        <f aca="false">IF(AC895/J895&gt;=1, "PLS CHECK", "")</f>
        <v/>
      </c>
      <c r="BY895" s="0" t="str">
        <f aca="false">IF(AE895/J895&gt;=1, "PLS CHECK", "")</f>
        <v/>
      </c>
      <c r="BZ895" s="0" t="str">
        <f aca="false">IF(AD895/J895&gt;=1, "PLS CHECK", "")</f>
        <v/>
      </c>
      <c r="CA895" s="0" t="str">
        <f aca="false">IF(AF895/K895&gt;=1, "PLS CHECK", "")</f>
        <v/>
      </c>
      <c r="CB895" s="0" t="str">
        <f aca="false">IF(AG895/K895&gt;=1, "PLS CHECK", "")</f>
        <v/>
      </c>
    </row>
    <row r="896" customFormat="false" ht="12.5" hidden="false" customHeight="false" outlineLevel="0" collapsed="false">
      <c r="A896" s="0" t="n">
        <v>893</v>
      </c>
      <c r="B896" s="15" t="s">
        <v>107</v>
      </c>
      <c r="C896" s="16" t="s">
        <v>108</v>
      </c>
      <c r="D896" s="0" t="s">
        <v>172</v>
      </c>
      <c r="E896" s="0" t="n">
        <v>8.3</v>
      </c>
      <c r="F896" s="37"/>
      <c r="G896" s="0" t="n">
        <v>1.1</v>
      </c>
      <c r="H896" s="0" t="n">
        <v>2.3</v>
      </c>
      <c r="I896" s="0" t="n">
        <v>1.2</v>
      </c>
      <c r="J896" s="0" t="n">
        <v>5.951</v>
      </c>
      <c r="K896" s="0" t="n">
        <v>0.062</v>
      </c>
      <c r="L896" s="0" t="n">
        <v>1.4</v>
      </c>
      <c r="M896" s="0" t="n">
        <v>15.6</v>
      </c>
      <c r="N896" s="0" t="n">
        <v>0</v>
      </c>
      <c r="O896" s="0" t="n">
        <v>591</v>
      </c>
      <c r="P896" s="0" t="n">
        <v>4600</v>
      </c>
      <c r="AC896" s="0" t="n">
        <v>5.786</v>
      </c>
      <c r="AD896" s="37"/>
      <c r="AE896" s="0" t="n">
        <v>5.35</v>
      </c>
      <c r="AF896" s="0" t="n">
        <v>0.056</v>
      </c>
      <c r="AG896" s="0" t="n">
        <v>0.049</v>
      </c>
      <c r="AH896" s="0" t="n">
        <v>4.6</v>
      </c>
      <c r="AJ896" s="0" t="n">
        <v>700</v>
      </c>
      <c r="BF896" s="0" t="n">
        <f aca="false">IF(E896&lt;11,-3.6797*E896^2+48.115*E896-53.83,280.92*EXP(-0.2027*E896))</f>
        <v>92.029967</v>
      </c>
      <c r="BG896" s="0" t="e">
        <f aca="false">32.208*LN(F896)+21.438</f>
        <v>#VALUE!</v>
      </c>
      <c r="BH896" s="0" t="n">
        <f aca="false">IF(G896&lt;=2, -10*G896+100, 88.958*EXP(-0.0755*G896))</f>
        <v>89</v>
      </c>
      <c r="BI896" s="0" t="n">
        <f aca="false">IF(I896&lt;=100, 0.0053*(I896)^2-1.0332*I896+100.76, 122.82*EXP(-0.0092*I896))</f>
        <v>99.527792</v>
      </c>
      <c r="BJ896" s="0" t="n">
        <f aca="false">IF(P896&lt;=1000, -6.942*LN(P896)+107.59, -36.304*LN(P896)+310.72)</f>
        <v>4.5389043097482</v>
      </c>
      <c r="BK896" s="0" t="e">
        <f aca="false">BF896^0.04*BG896^0.22*BH896^0.51*BI896^0.06*BJ896^0.17</f>
        <v>#VALUE!</v>
      </c>
      <c r="BL896" s="0" t="e">
        <f aca="false">IF(BK896&gt;=90, "Very Good", IF(BK896&gt;=80, "Good", IF(BK896&gt;=70, "Slightly Good", IF(BK896&gt;=60, "Average", IF(BK896&gt;=50, "Slightly Poor", IF(BK896&gt;=40, "Poor", "Very Poor"))))))</f>
        <v>#VALUE!</v>
      </c>
      <c r="BM896" s="0" t="n">
        <f aca="false">IF(P896&lt;=1000, -6.942*LN(P896)+107.59, IF(AND(P896&gt;1000, P896&lt;=5213),-36.304*LN(P896)+310.72, IF(P896&gt;5213, 10)))</f>
        <v>4.5389043097482</v>
      </c>
      <c r="BN896" s="0" t="e">
        <f aca="false">BF896^0.04*BG896^0.22*BH896^0.51*BI896^0.06*BM896^0.17</f>
        <v>#VALUE!</v>
      </c>
      <c r="BO896" s="0" t="e">
        <f aca="false">IF(BN896&gt;=90, "Very Good", IF(BN896&gt;=80, "Good", IF(BN896&gt;=70, "Slightly Good", IF(BN896&gt;=60, "Average", IF(BN896&gt;=50, "Slightly Poor", IF(BN896&gt;=40, "Poor", "Very Poor"))))))</f>
        <v>#VALUE!</v>
      </c>
      <c r="BP896" s="0" t="n">
        <f aca="false">IF(AJ896&lt;=1000, -6.942*LN(AJ896)+107.59, IF(AND(AJ896&gt;1000, AJ896&lt;=5213),-36.304*LN(AJ896)+310.72, IF(AJ896&gt;5213, 10)))</f>
        <v>62.1124003141287</v>
      </c>
      <c r="BQ896" s="0" t="e">
        <f aca="false">BF896^0.04*BG896^0.22*BH896^0.51*BI896^0.06*BP896^0.17</f>
        <v>#VALUE!</v>
      </c>
      <c r="BR896" s="0" t="e">
        <f aca="false">IF(BQ896&gt;=90, "Very Good", IF(BQ896&gt;=80, "Good", IF(BQ896&gt;=70, "Slightly Good", IF(BQ896&gt;=60, "Average", IF(BQ896&gt;=50, "Slightly Poor", IF(BQ896&gt;=40, "Poor", "Very Poor"))))))</f>
        <v>#VALUE!</v>
      </c>
      <c r="BT896" s="0" t="n">
        <f aca="false">9.81*LN(AH896)+30.6</f>
        <v>45.5706123372864</v>
      </c>
      <c r="BU896" s="0" t="str">
        <f aca="false">IF(BT896&lt;30, "Clean water", IF(AND(BT896&gt;=30, BT896&lt;40), "Hypolimia", IF(AND(BT896&gt;=40,BT896&lt;50), "Mesotrophic", IF(AND(BT896&gt;=50, BT896&lt;70), "Eutrophic", IF(BT896&gt;70,"Hypertrophic")))))</f>
        <v>Mesotrophic</v>
      </c>
      <c r="BW896" s="0" t="str">
        <f aca="false">IF(G896/H896&gt;=1, "PLS CHECK", "")</f>
        <v/>
      </c>
      <c r="BX896" s="0" t="str">
        <f aca="false">IF(AC896/J896&gt;=1, "PLS CHECK", "")</f>
        <v/>
      </c>
      <c r="BY896" s="0" t="str">
        <f aca="false">IF(AE896/J896&gt;=1, "PLS CHECK", "")</f>
        <v/>
      </c>
      <c r="BZ896" s="0" t="str">
        <f aca="false">IF(AD896/J896&gt;=1, "PLS CHECK", "")</f>
        <v/>
      </c>
      <c r="CA896" s="0" t="str">
        <f aca="false">IF(AF896/K896&gt;=1, "PLS CHECK", "")</f>
        <v/>
      </c>
      <c r="CB896" s="0" t="str">
        <f aca="false">IF(AG896/K896&gt;=1, "PLS CHECK", "")</f>
        <v/>
      </c>
    </row>
    <row r="897" customFormat="false" ht="12.5" hidden="false" customHeight="false" outlineLevel="0" collapsed="false">
      <c r="A897" s="0" t="n">
        <v>894</v>
      </c>
      <c r="B897" s="15" t="s">
        <v>109</v>
      </c>
      <c r="C897" s="16" t="s">
        <v>110</v>
      </c>
      <c r="D897" s="0" t="s">
        <v>172</v>
      </c>
      <c r="E897" s="37"/>
      <c r="F897" s="0" t="n">
        <v>10.4</v>
      </c>
      <c r="G897" s="37"/>
      <c r="H897" s="0" t="n">
        <v>8.2</v>
      </c>
      <c r="I897" s="0" t="n">
        <v>15.4</v>
      </c>
      <c r="J897" s="0" t="n">
        <v>7.809</v>
      </c>
      <c r="K897" s="37"/>
      <c r="L897" s="0" t="n">
        <v>4.8</v>
      </c>
      <c r="M897" s="0" t="n">
        <v>17.4</v>
      </c>
      <c r="O897" s="0" t="n">
        <v>462</v>
      </c>
      <c r="AC897" s="0" t="n">
        <v>7.233</v>
      </c>
      <c r="AD897" s="0" t="n">
        <v>0.84</v>
      </c>
      <c r="AE897" s="0" t="n">
        <v>5.03</v>
      </c>
      <c r="AF897" s="0" t="n">
        <v>0.096</v>
      </c>
      <c r="AG897" s="0" t="n">
        <v>0.068</v>
      </c>
      <c r="BD897" s="0" t="n">
        <v>2.759</v>
      </c>
      <c r="BF897" s="0" t="n">
        <f aca="false">IF(E897&lt;11,-3.6797*E897^2+48.115*E897-53.83,280.92*EXP(-0.2027*E897))</f>
        <v>-53.83</v>
      </c>
      <c r="BG897" s="0" t="n">
        <f aca="false">32.208*LN(F897)+21.438</f>
        <v>96.8628814043931</v>
      </c>
      <c r="BH897" s="0" t="n">
        <f aca="false">IF(G897&lt;=2, -10*G897+100, 88.958*EXP(-0.0755*G897))</f>
        <v>100</v>
      </c>
      <c r="BI897" s="0" t="n">
        <f aca="false">IF(I897&lt;=100, 0.0053*(I897)^2-1.0332*I897+100.76, 122.82*EXP(-0.0092*I897))</f>
        <v>86.105668</v>
      </c>
      <c r="BJ897" s="0" t="e">
        <f aca="false">IF(P897&lt;=1000, -6.942*LN(P897)+107.59, -36.304*LN(P897)+310.72)</f>
        <v>#VALUE!</v>
      </c>
      <c r="BK897" s="0" t="e">
        <f aca="false">BF897^0.04*BG897^0.22*BH897^0.51*BI897^0.06*BJ897^0.17</f>
        <v>#VALUE!</v>
      </c>
      <c r="BL897" s="0" t="e">
        <f aca="false">IF(BK897&gt;=90, "Very Good", IF(BK897&gt;=80, "Good", IF(BK897&gt;=70, "Slightly Good", IF(BK897&gt;=60, "Average", IF(BK897&gt;=50, "Slightly Poor", IF(BK897&gt;=40, "Poor", "Very Poor"))))))</f>
        <v>#VALUE!</v>
      </c>
      <c r="BM897" s="0" t="e">
        <f aca="false">IF(P897&lt;=1000, -6.942*LN(P897)+107.59, IF(AND(P897&gt;1000, P897&lt;=5213),-36.304*LN(P897)+310.72, IF(P897&gt;5213, 10)))</f>
        <v>#VALUE!</v>
      </c>
      <c r="BN897" s="0" t="e">
        <f aca="false">BF897^0.04*BG897^0.22*BH897^0.51*BI897^0.06*BM897^0.17</f>
        <v>#VALUE!</v>
      </c>
      <c r="BO897" s="0" t="e">
        <f aca="false">IF(BN897&gt;=90, "Very Good", IF(BN897&gt;=80, "Good", IF(BN897&gt;=70, "Slightly Good", IF(BN897&gt;=60, "Average", IF(BN897&gt;=50, "Slightly Poor", IF(BN897&gt;=40, "Poor", "Very Poor"))))))</f>
        <v>#VALUE!</v>
      </c>
      <c r="BP897" s="0" t="e">
        <f aca="false">IF(AJ897&lt;=1000, -6.942*LN(AJ897)+107.59, IF(AND(AJ897&gt;1000, AJ897&lt;=5213),-36.304*LN(AJ897)+310.72, IF(AJ897&gt;5213, 10)))</f>
        <v>#VALUE!</v>
      </c>
      <c r="BQ897" s="0" t="e">
        <f aca="false">BF897^0.04*BG897^0.22*BH897^0.51*BI897^0.06*BP897^0.17</f>
        <v>#VALUE!</v>
      </c>
      <c r="BR897" s="0" t="e">
        <f aca="false">IF(BQ897&gt;=90, "Very Good", IF(BQ897&gt;=80, "Good", IF(BQ897&gt;=70, "Slightly Good", IF(BQ897&gt;=60, "Average", IF(BQ897&gt;=50, "Slightly Poor", IF(BQ897&gt;=40, "Poor", "Very Poor"))))))</f>
        <v>#VALUE!</v>
      </c>
      <c r="BT897" s="0" t="e">
        <f aca="false">9.81*LN(AH897)+30.6</f>
        <v>#VALUE!</v>
      </c>
      <c r="BU897" s="0" t="e">
        <f aca="false">IF(BT897&lt;30, "Clean water", IF(AND(BT897&gt;=30, BT897&lt;40), "Hypolimia", IF(AND(BT897&gt;=40,BT897&lt;50), "Mesotrophic", IF(AND(BT897&gt;=50, BT897&lt;70), "Eutrophic", IF(BT897&gt;70,"Hypertrophic")))))</f>
        <v>#VALUE!</v>
      </c>
      <c r="BW897" s="0" t="str">
        <f aca="false">IF(G897/H897&gt;=1, "PLS CHECK", "")</f>
        <v/>
      </c>
      <c r="BX897" s="0" t="str">
        <f aca="false">IF(AC897/J897&gt;=1, "PLS CHECK", "")</f>
        <v/>
      </c>
      <c r="BY897" s="0" t="str">
        <f aca="false">IF(AE897/J897&gt;=1, "PLS CHECK", "")</f>
        <v/>
      </c>
      <c r="BZ897" s="0" t="str">
        <f aca="false">IF(AD897/J897&gt;=1, "PLS CHECK", "")</f>
        <v/>
      </c>
      <c r="CA897" s="0" t="e">
        <f aca="false">IF(AF897/K897&gt;=1, "PLS CHECK", "")</f>
        <v>#DIV/0!</v>
      </c>
      <c r="CB897" s="0" t="e">
        <f aca="false">IF(AG897/K897&gt;=1, "PLS CHECK", "")</f>
        <v>#DIV/0!</v>
      </c>
    </row>
    <row r="898" customFormat="false" ht="12.5" hidden="false" customHeight="false" outlineLevel="0" collapsed="false">
      <c r="A898" s="0" t="n">
        <v>895</v>
      </c>
      <c r="B898" s="15" t="s">
        <v>111</v>
      </c>
      <c r="C898" s="16" t="s">
        <v>112</v>
      </c>
      <c r="D898" s="0" t="s">
        <v>172</v>
      </c>
      <c r="E898" s="0" t="n">
        <v>7.5</v>
      </c>
      <c r="F898" s="0" t="n">
        <v>10.6</v>
      </c>
      <c r="G898" s="37"/>
      <c r="H898" s="0" t="n">
        <v>4.9</v>
      </c>
      <c r="I898" s="0" t="n">
        <v>11.2</v>
      </c>
      <c r="J898" s="0" t="n">
        <v>6.46</v>
      </c>
      <c r="K898" s="0" t="n">
        <v>0.063</v>
      </c>
      <c r="L898" s="0" t="n">
        <v>4</v>
      </c>
      <c r="M898" s="0" t="n">
        <v>16.5</v>
      </c>
      <c r="N898" s="0" t="n">
        <v>0</v>
      </c>
      <c r="O898" s="0" t="n">
        <v>466</v>
      </c>
      <c r="P898" s="0" t="n">
        <v>50000</v>
      </c>
      <c r="AC898" s="0" t="n">
        <v>6.28</v>
      </c>
      <c r="AD898" s="0" t="n">
        <v>0.347</v>
      </c>
      <c r="AE898" s="0" t="n">
        <v>5.182</v>
      </c>
      <c r="AF898" s="0" t="n">
        <v>0.058</v>
      </c>
      <c r="AG898" s="0" t="n">
        <v>0.042</v>
      </c>
      <c r="AH898" s="0" t="n">
        <v>8.3</v>
      </c>
      <c r="AJ898" s="0" t="n">
        <v>3600</v>
      </c>
      <c r="BF898" s="0" t="n">
        <f aca="false">IF(E898&lt;11,-3.6797*E898^2+48.115*E898-53.83,280.92*EXP(-0.2027*E898))</f>
        <v>100.049375</v>
      </c>
      <c r="BG898" s="0" t="n">
        <f aca="false">32.208*LN(F898)+21.438</f>
        <v>97.4763856680092</v>
      </c>
      <c r="BH898" s="0" t="n">
        <f aca="false">IF(G898&lt;=2, -10*G898+100, 88.958*EXP(-0.0755*G898))</f>
        <v>100</v>
      </c>
      <c r="BI898" s="0" t="n">
        <f aca="false">IF(I898&lt;=100, 0.0053*(I898)^2-1.0332*I898+100.76, 122.82*EXP(-0.0092*I898))</f>
        <v>89.852992</v>
      </c>
      <c r="BJ898" s="0" t="n">
        <f aca="false">IF(P898&lt;=1000, -6.942*LN(P898)+107.59, -36.304*LN(P898)+310.72)</f>
        <v>-82.0812308372309</v>
      </c>
      <c r="BK898" s="0" t="e">
        <f aca="false">BF898^0.04*BG898^0.22*BH898^0.51*BI898^0.06*BJ898^0.17</f>
        <v>#NUM!</v>
      </c>
      <c r="BL898" s="0" t="e">
        <f aca="false">IF(BK898&gt;=90, "Very Good", IF(BK898&gt;=80, "Good", IF(BK898&gt;=70, "Slightly Good", IF(BK898&gt;=60, "Average", IF(BK898&gt;=50, "Slightly Poor", IF(BK898&gt;=40, "Poor", "Very Poor"))))))</f>
        <v>#NUM!</v>
      </c>
      <c r="BM898" s="0" t="n">
        <f aca="false">IF(P898&lt;=1000, -6.942*LN(P898)+107.59, IF(AND(P898&gt;1000, P898&lt;=5213),-36.304*LN(P898)+310.72, IF(P898&gt;5213, 10)))</f>
        <v>10</v>
      </c>
      <c r="BN898" s="0" t="n">
        <f aca="false">BF898^0.04*BG898^0.22*BH898^0.51*BI898^0.06*BM898^0.17</f>
        <v>66.8002979640099</v>
      </c>
      <c r="BO898" s="0" t="str">
        <f aca="false">IF(BN898&gt;=90, "Very Good", IF(BN898&gt;=80, "Good", IF(BN898&gt;=70, "Slightly Good", IF(BN898&gt;=60, "Average", IF(BN898&gt;=50, "Slightly Poor", IF(BN898&gt;=40, "Poor", "Very Poor"))))))</f>
        <v>Average</v>
      </c>
      <c r="BP898" s="0" t="n">
        <f aca="false">IF(AJ898&lt;=1000, -6.942*LN(AJ898)+107.59, IF(AND(AJ898&gt;1000, AJ898&lt;=5213),-36.304*LN(AJ898)+310.72, IF(AJ898&gt;5213, 10)))</f>
        <v>13.4378300261777</v>
      </c>
      <c r="BQ898" s="0" t="n">
        <f aca="false">BF898^0.04*BG898^0.22*BH898^0.51*BI898^0.06*BP898^0.17</f>
        <v>70.2415932790452</v>
      </c>
      <c r="BR898" s="0" t="str">
        <f aca="false">IF(BQ898&gt;=90, "Very Good", IF(BQ898&gt;=80, "Good", IF(BQ898&gt;=70, "Slightly Good", IF(BQ898&gt;=60, "Average", IF(BQ898&gt;=50, "Slightly Poor", IF(BQ898&gt;=40, "Poor", "Very Poor"))))))</f>
        <v>Slightly Good</v>
      </c>
      <c r="BT898" s="0" t="n">
        <f aca="false">9.81*LN(AH898)+30.6</f>
        <v>51.360466600213</v>
      </c>
      <c r="BU898" s="0" t="str">
        <f aca="false">IF(BT898&lt;30, "Clean water", IF(AND(BT898&gt;=30, BT898&lt;40), "Hypolimia", IF(AND(BT898&gt;=40,BT898&lt;50), "Mesotrophic", IF(AND(BT898&gt;=50, BT898&lt;70), "Eutrophic", IF(BT898&gt;70,"Hypertrophic")))))</f>
        <v>Eutrophic</v>
      </c>
      <c r="BW898" s="0" t="str">
        <f aca="false">IF(G898/H898&gt;=1, "PLS CHECK", "")</f>
        <v/>
      </c>
      <c r="BX898" s="0" t="str">
        <f aca="false">IF(AC898/J898&gt;=1, "PLS CHECK", "")</f>
        <v/>
      </c>
      <c r="BY898" s="0" t="str">
        <f aca="false">IF(AE898/J898&gt;=1, "PLS CHECK", "")</f>
        <v/>
      </c>
      <c r="BZ898" s="0" t="str">
        <f aca="false">IF(AD898/J898&gt;=1, "PLS CHECK", "")</f>
        <v/>
      </c>
      <c r="CA898" s="0" t="str">
        <f aca="false">IF(AF898/K898&gt;=1, "PLS CHECK", "")</f>
        <v/>
      </c>
      <c r="CB898" s="0" t="str">
        <f aca="false">IF(AG898/K898&gt;=1, "PLS CHECK", "")</f>
        <v/>
      </c>
    </row>
    <row r="899" customFormat="false" ht="12.5" hidden="false" customHeight="false" outlineLevel="0" collapsed="false">
      <c r="A899" s="0" t="n">
        <v>896</v>
      </c>
      <c r="B899" s="15" t="s">
        <v>113</v>
      </c>
      <c r="C899" s="16" t="s">
        <v>114</v>
      </c>
      <c r="D899" s="0" t="s">
        <v>172</v>
      </c>
      <c r="E899" s="0" t="n">
        <v>7.7</v>
      </c>
      <c r="F899" s="0" t="n">
        <v>10.8</v>
      </c>
      <c r="G899" s="0" t="n">
        <v>2.2</v>
      </c>
      <c r="H899" s="0" t="n">
        <v>4.1</v>
      </c>
      <c r="I899" s="0" t="n">
        <v>7.4</v>
      </c>
      <c r="J899" s="0" t="n">
        <v>5.244</v>
      </c>
      <c r="K899" s="0" t="n">
        <v>0.055</v>
      </c>
      <c r="L899" s="0" t="n">
        <v>3.3</v>
      </c>
      <c r="M899" s="0" t="n">
        <v>13.3</v>
      </c>
      <c r="N899" s="0" t="n">
        <v>0</v>
      </c>
      <c r="O899" s="0" t="n">
        <v>475</v>
      </c>
      <c r="P899" s="0" t="n">
        <v>40000</v>
      </c>
      <c r="AC899" s="0" t="n">
        <v>4.978</v>
      </c>
      <c r="AD899" s="0" t="n">
        <v>0.129</v>
      </c>
      <c r="AE899" s="0" t="n">
        <v>4.292</v>
      </c>
      <c r="AF899" s="0" t="n">
        <v>0.038</v>
      </c>
      <c r="AG899" s="0" t="n">
        <v>0.025</v>
      </c>
      <c r="AH899" s="0" t="n">
        <v>10.5</v>
      </c>
      <c r="AJ899" s="0" t="n">
        <v>2100</v>
      </c>
      <c r="BF899" s="0" t="n">
        <f aca="false">IF(E899&lt;11,-3.6797*E899^2+48.115*E899-53.83,280.92*EXP(-0.2027*E899))</f>
        <v>98.486087</v>
      </c>
      <c r="BG899" s="0" t="n">
        <f aca="false">32.208*LN(F899)+21.438</f>
        <v>98.0784218880646</v>
      </c>
      <c r="BH899" s="0" t="n">
        <f aca="false">IF(G899&lt;=2, -10*G899+100, 88.958*EXP(-0.0755*G899))</f>
        <v>75.3440041238757</v>
      </c>
      <c r="BI899" s="0" t="n">
        <f aca="false">IF(I899&lt;=100, 0.0053*(I899)^2-1.0332*I899+100.76, 122.82*EXP(-0.0092*I899))</f>
        <v>93.404548</v>
      </c>
      <c r="BJ899" s="0" t="n">
        <f aca="false">IF(P899&lt;=1000, -6.942*LN(P899)+107.59, -36.304*LN(P899)+310.72)</f>
        <v>-73.9802273503198</v>
      </c>
      <c r="BK899" s="0" t="e">
        <f aca="false">BF899^0.04*BG899^0.22*BH899^0.51*BI899^0.06*BJ899^0.17</f>
        <v>#NUM!</v>
      </c>
      <c r="BL899" s="0" t="e">
        <f aca="false">IF(BK899&gt;=90, "Very Good", IF(BK899&gt;=80, "Good", IF(BK899&gt;=70, "Slightly Good", IF(BK899&gt;=60, "Average", IF(BK899&gt;=50, "Slightly Poor", IF(BK899&gt;=40, "Poor", "Very Poor"))))))</f>
        <v>#NUM!</v>
      </c>
      <c r="BM899" s="0" t="n">
        <f aca="false">IF(P899&lt;=1000, -6.942*LN(P899)+107.59, IF(AND(P899&gt;1000, P899&lt;=5213),-36.304*LN(P899)+310.72, IF(P899&gt;5213, 10)))</f>
        <v>10</v>
      </c>
      <c r="BN899" s="0" t="n">
        <f aca="false">BF899^0.04*BG899^0.22*BH899^0.51*BI899^0.06*BM899^0.17</f>
        <v>57.9960045613507</v>
      </c>
      <c r="BO899" s="0" t="str">
        <f aca="false">IF(BN899&gt;=90, "Very Good", IF(BN899&gt;=80, "Good", IF(BN899&gt;=70, "Slightly Good", IF(BN899&gt;=60, "Average", IF(BN899&gt;=50, "Slightly Poor", IF(BN899&gt;=40, "Poor", "Very Poor"))))))</f>
        <v>Slightly Poor</v>
      </c>
      <c r="BP899" s="0" t="n">
        <f aca="false">IF(AJ899&lt;=1000, -6.942*LN(AJ899)+107.59, IF(AND(AJ899&gt;1000, AJ899&lt;=5213),-36.304*LN(AJ899)+310.72, IF(AJ899&gt;5213, 10)))</f>
        <v>33.0055589887772</v>
      </c>
      <c r="BQ899" s="0" t="n">
        <f aca="false">BF899^0.04*BG899^0.22*BH899^0.51*BI899^0.06*BP899^0.17</f>
        <v>71.0489854985529</v>
      </c>
      <c r="BR899" s="0" t="str">
        <f aca="false">IF(BQ899&gt;=90, "Very Good", IF(BQ899&gt;=80, "Good", IF(BQ899&gt;=70, "Slightly Good", IF(BQ899&gt;=60, "Average", IF(BQ899&gt;=50, "Slightly Poor", IF(BQ899&gt;=40, "Poor", "Very Poor"))))))</f>
        <v>Slightly Good</v>
      </c>
      <c r="BT899" s="0" t="n">
        <f aca="false">9.81*LN(AH899)+30.6</f>
        <v>53.6669912727737</v>
      </c>
      <c r="BU899" s="0" t="str">
        <f aca="false">IF(BT899&lt;30, "Clean water", IF(AND(BT899&gt;=30, BT899&lt;40), "Hypolimia", IF(AND(BT899&gt;=40,BT899&lt;50), "Mesotrophic", IF(AND(BT899&gt;=50, BT899&lt;70), "Eutrophic", IF(BT899&gt;70,"Hypertrophic")))))</f>
        <v>Eutrophic</v>
      </c>
      <c r="BW899" s="0" t="str">
        <f aca="false">IF(G899/H899&gt;=1, "PLS CHECK", "")</f>
        <v/>
      </c>
      <c r="BX899" s="0" t="str">
        <f aca="false">IF(AC899/J899&gt;=1, "PLS CHECK", "")</f>
        <v/>
      </c>
      <c r="BY899" s="0" t="str">
        <f aca="false">IF(AE899/J899&gt;=1, "PLS CHECK", "")</f>
        <v/>
      </c>
      <c r="BZ899" s="0" t="str">
        <f aca="false">IF(AD899/J899&gt;=1, "PLS CHECK", "")</f>
        <v/>
      </c>
      <c r="CA899" s="0" t="str">
        <f aca="false">IF(AF899/K899&gt;=1, "PLS CHECK", "")</f>
        <v/>
      </c>
      <c r="CB899" s="0" t="str">
        <f aca="false">IF(AG899/K899&gt;=1, "PLS CHECK", "")</f>
        <v/>
      </c>
    </row>
    <row r="900" customFormat="false" ht="12.5" hidden="false" customHeight="false" outlineLevel="0" collapsed="false">
      <c r="A900" s="0" t="n">
        <v>897</v>
      </c>
      <c r="B900" s="15" t="s">
        <v>115</v>
      </c>
      <c r="C900" s="16" t="s">
        <v>116</v>
      </c>
      <c r="D900" s="0" t="s">
        <v>172</v>
      </c>
      <c r="E900" s="0" t="n">
        <v>7.9</v>
      </c>
      <c r="F900" s="0" t="n">
        <v>9.8</v>
      </c>
      <c r="G900" s="37"/>
      <c r="H900" s="0" t="n">
        <v>5.9</v>
      </c>
      <c r="I900" s="0" t="n">
        <v>8.6</v>
      </c>
      <c r="J900" s="37"/>
      <c r="K900" s="0" t="n">
        <v>0.076</v>
      </c>
      <c r="L900" s="0" t="n">
        <v>4.7</v>
      </c>
      <c r="M900" s="0" t="n">
        <v>17.6</v>
      </c>
      <c r="N900" s="0" t="n">
        <v>0</v>
      </c>
      <c r="O900" s="0" t="n">
        <v>564</v>
      </c>
      <c r="P900" s="37"/>
      <c r="AC900" s="37"/>
      <c r="AD900" s="37"/>
      <c r="AE900" s="37"/>
      <c r="AF900" s="0" t="n">
        <v>0.059</v>
      </c>
      <c r="AG900" s="0" t="n">
        <v>0.035</v>
      </c>
      <c r="AH900" s="0" t="n">
        <v>7.1</v>
      </c>
      <c r="AJ900" s="37"/>
      <c r="BF900" s="0" t="n">
        <f aca="false">IF(E900&lt;11,-3.6797*E900^2+48.115*E900-53.83,280.92*EXP(-0.2027*E900))</f>
        <v>96.6284230000001</v>
      </c>
      <c r="BG900" s="0" t="n">
        <f aca="false">32.208*LN(F900)+21.438</f>
        <v>94.9489718778696</v>
      </c>
      <c r="BH900" s="0" t="n">
        <f aca="false">IF(G900&lt;=2, -10*G900+100, 88.958*EXP(-0.0755*G900))</f>
        <v>100</v>
      </c>
      <c r="BI900" s="0" t="n">
        <f aca="false">IF(I900&lt;=100, 0.0053*(I900)^2-1.0332*I900+100.76, 122.82*EXP(-0.0092*I900))</f>
        <v>92.266468</v>
      </c>
      <c r="BJ900" s="0" t="e">
        <f aca="false">IF(P900&lt;=1000, -6.942*LN(P900)+107.59, -36.304*LN(P900)+310.72)</f>
        <v>#VALUE!</v>
      </c>
      <c r="BK900" s="0" t="e">
        <f aca="false">BF900^0.04*BG900^0.22*BH900^0.51*BI900^0.06*BJ900^0.17</f>
        <v>#VALUE!</v>
      </c>
      <c r="BL900" s="0" t="e">
        <f aca="false">IF(BK900&gt;=90, "Very Good", IF(BK900&gt;=80, "Good", IF(BK900&gt;=70, "Slightly Good", IF(BK900&gt;=60, "Average", IF(BK900&gt;=50, "Slightly Poor", IF(BK900&gt;=40, "Poor", "Very Poor"))))))</f>
        <v>#VALUE!</v>
      </c>
      <c r="BM900" s="0" t="e">
        <f aca="false">IF(P900&lt;=1000, -6.942*LN(P900)+107.59, IF(AND(P900&gt;1000, P900&lt;=5213),-36.304*LN(P900)+310.72, IF(P900&gt;5213, 10)))</f>
        <v>#VALUE!</v>
      </c>
      <c r="BN900" s="0" t="e">
        <f aca="false">BF900^0.04*BG900^0.22*BH900^0.51*BI900^0.06*BM900^0.17</f>
        <v>#VALUE!</v>
      </c>
      <c r="BO900" s="0" t="e">
        <f aca="false">IF(BN900&gt;=90, "Very Good", IF(BN900&gt;=80, "Good", IF(BN900&gt;=70, "Slightly Good", IF(BN900&gt;=60, "Average", IF(BN900&gt;=50, "Slightly Poor", IF(BN900&gt;=40, "Poor", "Very Poor"))))))</f>
        <v>#VALUE!</v>
      </c>
      <c r="BP900" s="0" t="e">
        <f aca="false">IF(AJ900&lt;=1000, -6.942*LN(AJ900)+107.59, IF(AND(AJ900&gt;1000, AJ900&lt;=5213),-36.304*LN(AJ900)+310.72, IF(AJ900&gt;5213, 10)))</f>
        <v>#VALUE!</v>
      </c>
      <c r="BQ900" s="0" t="e">
        <f aca="false">BF900^0.04*BG900^0.22*BH900^0.51*BI900^0.06*BP900^0.17</f>
        <v>#VALUE!</v>
      </c>
      <c r="BR900" s="0" t="e">
        <f aca="false">IF(BQ900&gt;=90, "Very Good", IF(BQ900&gt;=80, "Good", IF(BQ900&gt;=70, "Slightly Good", IF(BQ900&gt;=60, "Average", IF(BQ900&gt;=50, "Slightly Poor", IF(BQ900&gt;=40, "Poor", "Very Poor"))))))</f>
        <v>#VALUE!</v>
      </c>
      <c r="BT900" s="0" t="n">
        <f aca="false">9.81*LN(AH900)+30.6</f>
        <v>49.8285298315037</v>
      </c>
      <c r="BU900" s="0" t="str">
        <f aca="false">IF(BT900&lt;30, "Clean water", IF(AND(BT900&gt;=30, BT900&lt;40), "Hypolimia", IF(AND(BT900&gt;=40,BT900&lt;50), "Mesotrophic", IF(AND(BT900&gt;=50, BT900&lt;70), "Eutrophic", IF(BT900&gt;70,"Hypertrophic")))))</f>
        <v>Mesotrophic</v>
      </c>
      <c r="BW900" s="0" t="str">
        <f aca="false">IF(G900/H900&gt;=1, "PLS CHECK", "")</f>
        <v/>
      </c>
      <c r="BX900" s="0" t="e">
        <f aca="false">IF(AC900/J900&gt;=1, "PLS CHECK", "")</f>
        <v>#DIV/0!</v>
      </c>
      <c r="BY900" s="0" t="e">
        <f aca="false">IF(AE900/J900&gt;=1, "PLS CHECK", "")</f>
        <v>#DIV/0!</v>
      </c>
      <c r="BZ900" s="0" t="e">
        <f aca="false">IF(AD900/J900&gt;=1, "PLS CHECK", "")</f>
        <v>#DIV/0!</v>
      </c>
      <c r="CA900" s="0" t="str">
        <f aca="false">IF(AF900/K900&gt;=1, "PLS CHECK", "")</f>
        <v/>
      </c>
      <c r="CB900" s="0" t="str">
        <f aca="false">IF(AG900/K900&gt;=1, "PLS CHECK", "")</f>
        <v/>
      </c>
    </row>
    <row r="901" customFormat="false" ht="12.5" hidden="false" customHeight="false" outlineLevel="0" collapsed="false">
      <c r="A901" s="0" t="n">
        <v>898</v>
      </c>
      <c r="B901" s="15" t="s">
        <v>117</v>
      </c>
      <c r="C901" s="16" t="s">
        <v>118</v>
      </c>
      <c r="D901" s="0" t="s">
        <v>172</v>
      </c>
      <c r="E901" s="0" t="n">
        <v>7.8</v>
      </c>
      <c r="F901" s="0" t="n">
        <v>11</v>
      </c>
      <c r="G901" s="0" t="n">
        <v>0.7</v>
      </c>
      <c r="H901" s="0" t="n">
        <v>2.3</v>
      </c>
      <c r="I901" s="0" t="n">
        <v>1.2</v>
      </c>
      <c r="J901" s="0" t="n">
        <v>2.505</v>
      </c>
      <c r="K901" s="37"/>
      <c r="L901" s="0" t="n">
        <v>1.7</v>
      </c>
      <c r="M901" s="0" t="n">
        <v>11.4</v>
      </c>
      <c r="N901" s="0" t="n">
        <v>0</v>
      </c>
      <c r="O901" s="0" t="n">
        <v>204</v>
      </c>
      <c r="P901" s="37"/>
      <c r="AC901" s="0" t="n">
        <v>2.406</v>
      </c>
      <c r="AD901" s="0" t="n">
        <v>0.051</v>
      </c>
      <c r="AE901" s="0" t="n">
        <v>2.001</v>
      </c>
      <c r="AF901" s="37"/>
      <c r="AG901" s="37"/>
      <c r="AH901" s="0" t="n">
        <v>1.8</v>
      </c>
      <c r="AJ901" s="37"/>
      <c r="BF901" s="0" t="n">
        <f aca="false">IF(E901&lt;11,-3.6797*E901^2+48.115*E901-53.83,280.92*EXP(-0.2027*E901))</f>
        <v>97.5940520000001</v>
      </c>
      <c r="BG901" s="0" t="n">
        <f aca="false">32.208*LN(F901)+21.438</f>
        <v>98.6694109462899</v>
      </c>
      <c r="BH901" s="0" t="n">
        <f aca="false">IF(G901&lt;=2, -10*G901+100, 88.958*EXP(-0.0755*G901))</f>
        <v>93</v>
      </c>
      <c r="BI901" s="0" t="n">
        <f aca="false">IF(I901&lt;=100, 0.0053*(I901)^2-1.0332*I901+100.76, 122.82*EXP(-0.0092*I901))</f>
        <v>99.527792</v>
      </c>
      <c r="BJ901" s="0" t="e">
        <f aca="false">IF(P901&lt;=1000, -6.942*LN(P901)+107.59, -36.304*LN(P901)+310.72)</f>
        <v>#VALUE!</v>
      </c>
      <c r="BK901" s="0" t="e">
        <f aca="false">BF901^0.04*BG901^0.22*BH901^0.51*BI901^0.06*BJ901^0.17</f>
        <v>#VALUE!</v>
      </c>
      <c r="BL901" s="0" t="e">
        <f aca="false">IF(BK901&gt;=90, "Very Good", IF(BK901&gt;=80, "Good", IF(BK901&gt;=70, "Slightly Good", IF(BK901&gt;=60, "Average", IF(BK901&gt;=50, "Slightly Poor", IF(BK901&gt;=40, "Poor", "Very Poor"))))))</f>
        <v>#VALUE!</v>
      </c>
      <c r="BM901" s="0" t="e">
        <f aca="false">IF(P901&lt;=1000, -6.942*LN(P901)+107.59, IF(AND(P901&gt;1000, P901&lt;=5213),-36.304*LN(P901)+310.72, IF(P901&gt;5213, 10)))</f>
        <v>#VALUE!</v>
      </c>
      <c r="BN901" s="0" t="e">
        <f aca="false">BF901^0.04*BG901^0.22*BH901^0.51*BI901^0.06*BM901^0.17</f>
        <v>#VALUE!</v>
      </c>
      <c r="BO901" s="0" t="e">
        <f aca="false">IF(BN901&gt;=90, "Very Good", IF(BN901&gt;=80, "Good", IF(BN901&gt;=70, "Slightly Good", IF(BN901&gt;=60, "Average", IF(BN901&gt;=50, "Slightly Poor", IF(BN901&gt;=40, "Poor", "Very Poor"))))))</f>
        <v>#VALUE!</v>
      </c>
      <c r="BP901" s="0" t="e">
        <f aca="false">IF(AJ901&lt;=1000, -6.942*LN(AJ901)+107.59, IF(AND(AJ901&gt;1000, AJ901&lt;=5213),-36.304*LN(AJ901)+310.72, IF(AJ901&gt;5213, 10)))</f>
        <v>#VALUE!</v>
      </c>
      <c r="BQ901" s="0" t="e">
        <f aca="false">BF901^0.04*BG901^0.22*BH901^0.51*BI901^0.06*BP901^0.17</f>
        <v>#VALUE!</v>
      </c>
      <c r="BR901" s="0" t="e">
        <f aca="false">IF(BQ901&gt;=90, "Very Good", IF(BQ901&gt;=80, "Good", IF(BQ901&gt;=70, "Slightly Good", IF(BQ901&gt;=60, "Average", IF(BQ901&gt;=50, "Slightly Poor", IF(BQ901&gt;=40, "Poor", "Very Poor"))))))</f>
        <v>#VALUE!</v>
      </c>
      <c r="BT901" s="0" t="n">
        <f aca="false">9.81*LN(AH901)+30.6</f>
        <v>36.3661871826898</v>
      </c>
      <c r="BU901" s="0" t="str">
        <f aca="false">IF(BT901&lt;30, "Clean water", IF(AND(BT901&gt;=30, BT901&lt;40), "Hypolimia", IF(AND(BT901&gt;=40,BT901&lt;50), "Mesotrophic", IF(AND(BT901&gt;=50, BT901&lt;70), "Eutrophic", IF(BT901&gt;70,"Hypertrophic")))))</f>
        <v>Hypolimia</v>
      </c>
      <c r="BW901" s="0" t="str">
        <f aca="false">IF(G901/H901&gt;=1, "PLS CHECK", "")</f>
        <v/>
      </c>
      <c r="BX901" s="0" t="str">
        <f aca="false">IF(AC901/J901&gt;=1, "PLS CHECK", "")</f>
        <v/>
      </c>
      <c r="BY901" s="0" t="str">
        <f aca="false">IF(AE901/J901&gt;=1, "PLS CHECK", "")</f>
        <v/>
      </c>
      <c r="BZ901" s="0" t="str">
        <f aca="false">IF(AD901/J901&gt;=1, "PLS CHECK", "")</f>
        <v/>
      </c>
      <c r="CA901" s="0" t="e">
        <f aca="false">IF(AF901/K901&gt;=1, "PLS CHECK", "")</f>
        <v>#DIV/0!</v>
      </c>
      <c r="CB901" s="0" t="e">
        <f aca="false">IF(AG901/K901&gt;=1, "PLS CHECK", "")</f>
        <v>#DIV/0!</v>
      </c>
    </row>
    <row r="902" customFormat="false" ht="12.5" hidden="false" customHeight="false" outlineLevel="0" collapsed="false">
      <c r="A902" s="0" t="n">
        <v>899</v>
      </c>
      <c r="B902" s="15" t="s">
        <v>119</v>
      </c>
      <c r="C902" s="16" t="s">
        <v>120</v>
      </c>
      <c r="D902" s="0" t="s">
        <v>172</v>
      </c>
      <c r="E902" s="0" t="n">
        <v>7.8</v>
      </c>
      <c r="F902" s="0" t="n">
        <v>11.6</v>
      </c>
      <c r="G902" s="0" t="n">
        <v>0.8</v>
      </c>
      <c r="H902" s="0" t="n">
        <v>2.4</v>
      </c>
      <c r="I902" s="0" t="n">
        <v>1.4</v>
      </c>
      <c r="J902" s="0" t="n">
        <v>2.554</v>
      </c>
      <c r="K902" s="0" t="n">
        <v>0.02</v>
      </c>
      <c r="L902" s="0" t="n">
        <v>1.7</v>
      </c>
      <c r="M902" s="0" t="n">
        <v>14.1</v>
      </c>
      <c r="N902" s="0" t="n">
        <v>0</v>
      </c>
      <c r="O902" s="0" t="n">
        <v>225</v>
      </c>
      <c r="P902" s="0" t="n">
        <v>4000</v>
      </c>
      <c r="AC902" s="0" t="n">
        <v>2.385</v>
      </c>
      <c r="AD902" s="37"/>
      <c r="AE902" s="0" t="n">
        <v>2.041</v>
      </c>
      <c r="AF902" s="0" t="n">
        <v>0.011</v>
      </c>
      <c r="AG902" s="37"/>
      <c r="AH902" s="0" t="n">
        <v>2.3</v>
      </c>
      <c r="AJ902" s="0" t="n">
        <v>480</v>
      </c>
      <c r="BF902" s="0" t="n">
        <f aca="false">IF(E902&lt;11,-3.6797*E902^2+48.115*E902-53.83,280.92*EXP(-0.2027*E902))</f>
        <v>97.5940520000001</v>
      </c>
      <c r="BG902" s="0" t="n">
        <f aca="false">32.208*LN(F902)+21.438</f>
        <v>100.379972200002</v>
      </c>
      <c r="BH902" s="0" t="n">
        <f aca="false">IF(G902&lt;=2, -10*G902+100, 88.958*EXP(-0.0755*G902))</f>
        <v>92</v>
      </c>
      <c r="BI902" s="0" t="n">
        <f aca="false">IF(I902&lt;=100, 0.0053*(I902)^2-1.0332*I902+100.76, 122.82*EXP(-0.0092*I902))</f>
        <v>99.323908</v>
      </c>
      <c r="BJ902" s="0" t="n">
        <f aca="false">IF(P902&lt;=1000, -6.942*LN(P902)+107.59, -36.304*LN(P902)+310.72)</f>
        <v>9.61282186573601</v>
      </c>
      <c r="BK902" s="0" t="n">
        <f aca="false">BF902^0.04*BG902^0.22*BH902^0.51*BI902^0.06*BJ902^0.17</f>
        <v>64.3248765766495</v>
      </c>
      <c r="BL902" s="0" t="str">
        <f aca="false">IF(BK902&gt;=90, "Very Good", IF(BK902&gt;=80, "Good", IF(BK902&gt;=70, "Slightly Good", IF(BK902&gt;=60, "Average", IF(BK902&gt;=50, "Slightly Poor", IF(BK902&gt;=40, "Poor", "Very Poor"))))))</f>
        <v>Average</v>
      </c>
      <c r="BM902" s="0" t="n">
        <f aca="false">IF(P902&lt;=1000, -6.942*LN(P902)+107.59, IF(AND(P902&gt;1000, P902&lt;=5213),-36.304*LN(P902)+310.72, IF(P902&gt;5213, 10)))</f>
        <v>9.61282186573601</v>
      </c>
      <c r="BN902" s="0" t="n">
        <f aca="false">BF902^0.04*BG902^0.22*BH902^0.51*BI902^0.06*BM902^0.17</f>
        <v>64.3248765766495</v>
      </c>
      <c r="BO902" s="0" t="str">
        <f aca="false">IF(BN902&gt;=90, "Very Good", IF(BN902&gt;=80, "Good", IF(BN902&gt;=70, "Slightly Good", IF(BN902&gt;=60, "Average", IF(BN902&gt;=50, "Slightly Poor", IF(BN902&gt;=40, "Poor", "Very Poor"))))))</f>
        <v>Average</v>
      </c>
      <c r="BP902" s="0" t="n">
        <f aca="false">IF(AJ902&lt;=1000, -6.942*LN(AJ902)+107.59, IF(AND(AJ902&gt;1000, AJ902&lt;=5213),-36.304*LN(AJ902)+310.72, IF(AJ902&gt;5213, 10)))</f>
        <v>64.7315768667128</v>
      </c>
      <c r="BQ902" s="0" t="n">
        <f aca="false">BF902^0.04*BG902^0.22*BH902^0.51*BI902^0.06*BP902^0.17</f>
        <v>88.9578055971133</v>
      </c>
      <c r="BR902" s="0" t="str">
        <f aca="false">IF(BQ902&gt;=90, "Very Good", IF(BQ902&gt;=80, "Good", IF(BQ902&gt;=70, "Slightly Good", IF(BQ902&gt;=60, "Average", IF(BQ902&gt;=50, "Slightly Poor", IF(BQ902&gt;=40, "Poor", "Very Poor"))))))</f>
        <v>Good</v>
      </c>
      <c r="BT902" s="0" t="n">
        <f aca="false">9.81*LN(AH902)+30.6</f>
        <v>38.7708384959934</v>
      </c>
      <c r="BU902" s="0" t="str">
        <f aca="false">IF(BT902&lt;30, "Clean water", IF(AND(BT902&gt;=30, BT902&lt;40), "Hypolimia", IF(AND(BT902&gt;=40,BT902&lt;50), "Mesotrophic", IF(AND(BT902&gt;=50, BT902&lt;70), "Eutrophic", IF(BT902&gt;70,"Hypertrophic")))))</f>
        <v>Hypolimia</v>
      </c>
      <c r="BW902" s="0" t="str">
        <f aca="false">IF(G902/H902&gt;=1, "PLS CHECK", "")</f>
        <v/>
      </c>
      <c r="BX902" s="0" t="str">
        <f aca="false">IF(AC902/J902&gt;=1, "PLS CHECK", "")</f>
        <v/>
      </c>
      <c r="BY902" s="0" t="str">
        <f aca="false">IF(AE902/J902&gt;=1, "PLS CHECK", "")</f>
        <v/>
      </c>
      <c r="BZ902" s="0" t="str">
        <f aca="false">IF(AD902/J902&gt;=1, "PLS CHECK", "")</f>
        <v/>
      </c>
      <c r="CA902" s="0" t="str">
        <f aca="false">IF(AF902/K902&gt;=1, "PLS CHECK", "")</f>
        <v/>
      </c>
      <c r="CB902" s="0" t="str">
        <f aca="false">IF(AG902/K902&gt;=1, "PLS CHECK", "")</f>
        <v/>
      </c>
    </row>
    <row r="903" customFormat="false" ht="12.5" hidden="false" customHeight="false" outlineLevel="0" collapsed="false">
      <c r="A903" s="0" t="n">
        <v>900</v>
      </c>
      <c r="B903" s="15" t="s">
        <v>121</v>
      </c>
      <c r="C903" s="16" t="s">
        <v>122</v>
      </c>
      <c r="D903" s="0" t="s">
        <v>172</v>
      </c>
      <c r="E903" s="0" t="n">
        <v>7.8</v>
      </c>
      <c r="F903" s="0" t="n">
        <v>10.7</v>
      </c>
      <c r="G903" s="0" t="n">
        <v>2.5</v>
      </c>
      <c r="H903" s="0" t="n">
        <v>2.8</v>
      </c>
      <c r="I903" s="0" t="n">
        <v>7.6</v>
      </c>
      <c r="J903" s="0" t="n">
        <v>3.012</v>
      </c>
      <c r="K903" s="0" t="n">
        <v>0.033</v>
      </c>
      <c r="L903" s="0" t="n">
        <v>1.9</v>
      </c>
      <c r="M903" s="0" t="n">
        <v>15.2</v>
      </c>
      <c r="N903" s="0" t="n">
        <v>0</v>
      </c>
      <c r="O903" s="0" t="n">
        <v>230</v>
      </c>
      <c r="P903" s="0" t="n">
        <v>20000</v>
      </c>
      <c r="AC903" s="0" t="n">
        <v>2.756</v>
      </c>
      <c r="AD903" s="0" t="n">
        <v>0.113</v>
      </c>
      <c r="AE903" s="0" t="n">
        <v>2.241</v>
      </c>
      <c r="AF903" s="0" t="n">
        <v>0.017</v>
      </c>
      <c r="AG903" s="0" t="n">
        <v>0.011</v>
      </c>
      <c r="AH903" s="0" t="n">
        <v>6.3</v>
      </c>
      <c r="AJ903" s="0" t="n">
        <v>200</v>
      </c>
      <c r="BF903" s="0" t="n">
        <f aca="false">IF(E903&lt;11,-3.6797*E903^2+48.115*E903-53.83,280.92*EXP(-0.2027*E903))</f>
        <v>97.5940520000001</v>
      </c>
      <c r="BG903" s="0" t="n">
        <f aca="false">32.208*LN(F903)+21.438</f>
        <v>97.7788104251968</v>
      </c>
      <c r="BH903" s="0" t="n">
        <f aca="false">IF(G903&lt;=2, -10*G903+100, 88.958*EXP(-0.0755*G903))</f>
        <v>73.6566439219523</v>
      </c>
      <c r="BI903" s="0" t="n">
        <f aca="false">IF(I903&lt;=100, 0.0053*(I903)^2-1.0332*I903+100.76, 122.82*EXP(-0.0092*I903))</f>
        <v>93.213808</v>
      </c>
      <c r="BJ903" s="0" t="n">
        <f aca="false">IF(P903&lt;=1000, -6.942*LN(P903)+107.59, -36.304*LN(P903)+310.72)</f>
        <v>-48.8162121072716</v>
      </c>
      <c r="BK903" s="0" t="e">
        <f aca="false">BF903^0.04*BG903^0.22*BH903^0.51*BI903^0.06*BJ903^0.17</f>
        <v>#NUM!</v>
      </c>
      <c r="BL903" s="0" t="e">
        <f aca="false">IF(BK903&gt;=90, "Very Good", IF(BK903&gt;=80, "Good", IF(BK903&gt;=70, "Slightly Good", IF(BK903&gt;=60, "Average", IF(BK903&gt;=50, "Slightly Poor", IF(BK903&gt;=40, "Poor", "Very Poor"))))))</f>
        <v>#NUM!</v>
      </c>
      <c r="BM903" s="0" t="n">
        <f aca="false">IF(P903&lt;=1000, -6.942*LN(P903)+107.59, IF(AND(P903&gt;1000, P903&lt;=5213),-36.304*LN(P903)+310.72, IF(P903&gt;5213, 10)))</f>
        <v>10</v>
      </c>
      <c r="BN903" s="0" t="n">
        <f aca="false">BF903^0.04*BG903^0.22*BH903^0.51*BI903^0.06*BM903^0.17</f>
        <v>57.2634719900225</v>
      </c>
      <c r="BO903" s="0" t="str">
        <f aca="false">IF(BN903&gt;=90, "Very Good", IF(BN903&gt;=80, "Good", IF(BN903&gt;=70, "Slightly Good", IF(BN903&gt;=60, "Average", IF(BN903&gt;=50, "Slightly Poor", IF(BN903&gt;=40, "Poor", "Very Poor"))))))</f>
        <v>Slightly Poor</v>
      </c>
      <c r="BP903" s="0" t="n">
        <f aca="false">IF(AJ903&lt;=1000, -6.942*LN(AJ903)+107.59, IF(AND(AJ903&gt;1000, AJ903&lt;=5213),-36.304*LN(AJ903)+310.72, IF(AJ903&gt;5213, 10)))</f>
        <v>70.8090808414235</v>
      </c>
      <c r="BQ903" s="0" t="n">
        <f aca="false">BF903^0.04*BG903^0.22*BH903^0.51*BI903^0.06*BP903^0.17</f>
        <v>79.8716762985606</v>
      </c>
      <c r="BR903" s="0" t="str">
        <f aca="false">IF(BQ903&gt;=90, "Very Good", IF(BQ903&gt;=80, "Good", IF(BQ903&gt;=70, "Slightly Good", IF(BQ903&gt;=60, "Average", IF(BQ903&gt;=50, "Slightly Poor", IF(BQ903&gt;=40, "Poor", "Very Poor"))))))</f>
        <v>Slightly Good</v>
      </c>
      <c r="BT903" s="0" t="n">
        <f aca="false">9.81*LN(AH903)+30.6</f>
        <v>48.6557919036293</v>
      </c>
      <c r="BU903" s="0" t="str">
        <f aca="false">IF(BT903&lt;30, "Clean water", IF(AND(BT903&gt;=30, BT903&lt;40), "Hypolimia", IF(AND(BT903&gt;=40,BT903&lt;50), "Mesotrophic", IF(AND(BT903&gt;=50, BT903&lt;70), "Eutrophic", IF(BT903&gt;70,"Hypertrophic")))))</f>
        <v>Mesotrophic</v>
      </c>
      <c r="BW903" s="0" t="str">
        <f aca="false">IF(G903/H903&gt;=1, "PLS CHECK", "")</f>
        <v/>
      </c>
      <c r="BX903" s="0" t="str">
        <f aca="false">IF(AC903/J903&gt;=1, "PLS CHECK", "")</f>
        <v/>
      </c>
      <c r="BY903" s="0" t="str">
        <f aca="false">IF(AE903/J903&gt;=1, "PLS CHECK", "")</f>
        <v/>
      </c>
      <c r="BZ903" s="0" t="str">
        <f aca="false">IF(AD903/J903&gt;=1, "PLS CHECK", "")</f>
        <v/>
      </c>
      <c r="CA903" s="0" t="str">
        <f aca="false">IF(AF903/K903&gt;=1, "PLS CHECK", "")</f>
        <v/>
      </c>
      <c r="CB903" s="0" t="str">
        <f aca="false">IF(AG903/K903&gt;=1, "PLS CHECK", "")</f>
        <v/>
      </c>
    </row>
    <row r="904" customFormat="false" ht="12.5" hidden="false" customHeight="false" outlineLevel="0" collapsed="false">
      <c r="A904" s="0" t="n">
        <v>901</v>
      </c>
      <c r="B904" s="15" t="s">
        <v>140</v>
      </c>
      <c r="C904" s="16" t="s">
        <v>141</v>
      </c>
      <c r="D904" s="0" t="s">
        <v>172</v>
      </c>
      <c r="E904" s="0" t="n">
        <v>8.2</v>
      </c>
      <c r="F904" s="0" t="n">
        <v>9.6</v>
      </c>
      <c r="G904" s="0" t="n">
        <v>3.1</v>
      </c>
      <c r="H904" s="0" t="n">
        <v>6.7</v>
      </c>
      <c r="I904" s="0" t="n">
        <v>7.9</v>
      </c>
      <c r="J904" s="0" t="n">
        <v>5.384</v>
      </c>
      <c r="K904" s="37"/>
      <c r="L904" s="0" t="n">
        <v>3.2</v>
      </c>
      <c r="M904" s="0" t="n">
        <v>19</v>
      </c>
      <c r="O904" s="37"/>
      <c r="BD904" s="0" t="n">
        <v>0.046</v>
      </c>
      <c r="BF904" s="0" t="n">
        <f aca="false">IF(E904&lt;11,-3.6797*E904^2+48.115*E904-53.83,280.92*EXP(-0.2027*E904))</f>
        <v>93.289972</v>
      </c>
      <c r="BG904" s="0" t="n">
        <f aca="false">32.208*LN(F904)+21.438</f>
        <v>94.2848658756438</v>
      </c>
      <c r="BH904" s="0" t="n">
        <f aca="false">IF(G904&lt;=2, -10*G904+100, 88.958*EXP(-0.0755*G904))</f>
        <v>70.3944446082144</v>
      </c>
      <c r="BI904" s="0" t="n">
        <f aca="false">IF(I904&lt;=100, 0.0053*(I904)^2-1.0332*I904+100.76, 122.82*EXP(-0.0092*I904))</f>
        <v>92.928493</v>
      </c>
      <c r="BJ904" s="0" t="e">
        <f aca="false">IF(P904&lt;=1000, -6.942*LN(P904)+107.59, -36.304*LN(P904)+310.72)</f>
        <v>#VALUE!</v>
      </c>
      <c r="BK904" s="0" t="e">
        <f aca="false">BF904^0.04*BG904^0.22*BH904^0.51*BI904^0.06*BJ904^0.17</f>
        <v>#VALUE!</v>
      </c>
      <c r="BL904" s="0" t="e">
        <f aca="false">IF(BK904&gt;=90, "Very Good", IF(BK904&gt;=80, "Good", IF(BK904&gt;=70, "Slightly Good", IF(BK904&gt;=60, "Average", IF(BK904&gt;=50, "Slightly Poor", IF(BK904&gt;=40, "Poor", "Very Poor"))))))</f>
        <v>#VALUE!</v>
      </c>
      <c r="BM904" s="0" t="e">
        <f aca="false">IF(P904&lt;=1000, -6.942*LN(P904)+107.59, IF(AND(P904&gt;1000, P904&lt;=5213),-36.304*LN(P904)+310.72, IF(P904&gt;5213, 10)))</f>
        <v>#VALUE!</v>
      </c>
      <c r="BN904" s="0" t="e">
        <f aca="false">BF904^0.04*BG904^0.22*BH904^0.51*BI904^0.06*BM904^0.17</f>
        <v>#VALUE!</v>
      </c>
      <c r="BO904" s="0" t="e">
        <f aca="false">IF(BN904&gt;=90, "Very Good", IF(BN904&gt;=80, "Good", IF(BN904&gt;=70, "Slightly Good", IF(BN904&gt;=60, "Average", IF(BN904&gt;=50, "Slightly Poor", IF(BN904&gt;=40, "Poor", "Very Poor"))))))</f>
        <v>#VALUE!</v>
      </c>
      <c r="BP904" s="0" t="e">
        <f aca="false">IF(AJ904&lt;=1000, -6.942*LN(AJ904)+107.59, IF(AND(AJ904&gt;1000, AJ904&lt;=5213),-36.304*LN(AJ904)+310.72, IF(AJ904&gt;5213, 10)))</f>
        <v>#VALUE!</v>
      </c>
      <c r="BQ904" s="0" t="e">
        <f aca="false">BF904^0.04*BG904^0.22*BH904^0.51*BI904^0.06*BP904^0.17</f>
        <v>#VALUE!</v>
      </c>
      <c r="BR904" s="0" t="e">
        <f aca="false">IF(BQ904&gt;=90, "Very Good", IF(BQ904&gt;=80, "Good", IF(BQ904&gt;=70, "Slightly Good", IF(BQ904&gt;=60, "Average", IF(BQ904&gt;=50, "Slightly Poor", IF(BQ904&gt;=40, "Poor", "Very Poor"))))))</f>
        <v>#VALUE!</v>
      </c>
      <c r="BT904" s="0" t="e">
        <f aca="false">9.81*LN(AH904)+30.6</f>
        <v>#VALUE!</v>
      </c>
      <c r="BU904" s="0" t="e">
        <f aca="false">IF(BT904&lt;30, "Clean water", IF(AND(BT904&gt;=30, BT904&lt;40), "Hypolimia", IF(AND(BT904&gt;=40,BT904&lt;50), "Mesotrophic", IF(AND(BT904&gt;=50, BT904&lt;70), "Eutrophic", IF(BT904&gt;70,"Hypertrophic")))))</f>
        <v>#VALUE!</v>
      </c>
      <c r="BW904" s="0" t="str">
        <f aca="false">IF(G904/H904&gt;=1, "PLS CHECK", "")</f>
        <v/>
      </c>
      <c r="BX904" s="0" t="str">
        <f aca="false">IF(AC904/J904&gt;=1, "PLS CHECK", "")</f>
        <v/>
      </c>
      <c r="BY904" s="0" t="str">
        <f aca="false">IF(AE904/J904&gt;=1, "PLS CHECK", "")</f>
        <v/>
      </c>
      <c r="BZ904" s="0" t="str">
        <f aca="false">IF(AD904/J904&gt;=1, "PLS CHECK", "")</f>
        <v/>
      </c>
      <c r="CA904" s="0" t="e">
        <f aca="false">IF(AF904/K904&gt;=1, "PLS CHECK", "")</f>
        <v>#DIV/0!</v>
      </c>
      <c r="CB904" s="0" t="e">
        <f aca="false">IF(AG904/K904&gt;=1, "PLS CHECK", "")</f>
        <v>#DIV/0!</v>
      </c>
    </row>
    <row r="905" customFormat="false" ht="12.5" hidden="false" customHeight="false" outlineLevel="0" collapsed="false">
      <c r="A905" s="0" t="n">
        <v>902</v>
      </c>
      <c r="B905" s="15" t="s">
        <v>123</v>
      </c>
      <c r="C905" s="16" t="s">
        <v>124</v>
      </c>
      <c r="D905" s="0" t="s">
        <v>172</v>
      </c>
      <c r="E905" s="37"/>
      <c r="F905" s="0" t="n">
        <v>10.6</v>
      </c>
      <c r="G905" s="37"/>
      <c r="H905" s="37"/>
      <c r="I905" s="0" t="n">
        <v>6.4</v>
      </c>
      <c r="J905" s="0" t="n">
        <v>9.916</v>
      </c>
      <c r="K905" s="0" t="n">
        <v>0.109</v>
      </c>
      <c r="L905" s="0" t="n">
        <v>4.8</v>
      </c>
      <c r="M905" s="0" t="n">
        <v>15</v>
      </c>
      <c r="N905" s="0" t="n">
        <v>0</v>
      </c>
      <c r="O905" s="0" t="n">
        <v>568</v>
      </c>
      <c r="P905" s="0" t="n">
        <v>50000</v>
      </c>
      <c r="AC905" s="0" t="n">
        <v>9.792</v>
      </c>
      <c r="AD905" s="37"/>
      <c r="AE905" s="0" t="n">
        <v>5.118</v>
      </c>
      <c r="AF905" s="0" t="n">
        <v>0.074</v>
      </c>
      <c r="AG905" s="0" t="n">
        <v>0.053</v>
      </c>
      <c r="AH905" s="0" t="n">
        <v>3.3</v>
      </c>
      <c r="AJ905" s="0" t="n">
        <v>4000</v>
      </c>
      <c r="BF905" s="0" t="n">
        <f aca="false">IF(E905&lt;11,-3.6797*E905^2+48.115*E905-53.83,280.92*EXP(-0.2027*E905))</f>
        <v>-53.83</v>
      </c>
      <c r="BG905" s="0" t="n">
        <f aca="false">32.208*LN(F905)+21.438</f>
        <v>97.4763856680092</v>
      </c>
      <c r="BH905" s="0" t="n">
        <f aca="false">IF(G905&lt;=2, -10*G905+100, 88.958*EXP(-0.0755*G905))</f>
        <v>100</v>
      </c>
      <c r="BI905" s="0" t="n">
        <f aca="false">IF(I905&lt;=100, 0.0053*(I905)^2-1.0332*I905+100.76, 122.82*EXP(-0.0092*I905))</f>
        <v>94.364608</v>
      </c>
      <c r="BJ905" s="0" t="n">
        <f aca="false">IF(P905&lt;=1000, -6.942*LN(P905)+107.59, -36.304*LN(P905)+310.72)</f>
        <v>-82.0812308372309</v>
      </c>
      <c r="BK905" s="0" t="e">
        <f aca="false">BF905^0.04*BG905^0.22*BH905^0.51*BI905^0.06*BJ905^0.17</f>
        <v>#NUM!</v>
      </c>
      <c r="BL905" s="0" t="e">
        <f aca="false">IF(BK905&gt;=90, "Very Good", IF(BK905&gt;=80, "Good", IF(BK905&gt;=70, "Slightly Good", IF(BK905&gt;=60, "Average", IF(BK905&gt;=50, "Slightly Poor", IF(BK905&gt;=40, "Poor", "Very Poor"))))))</f>
        <v>#NUM!</v>
      </c>
      <c r="BM905" s="0" t="n">
        <f aca="false">IF(P905&lt;=1000, -6.942*LN(P905)+107.59, IF(AND(P905&gt;1000, P905&lt;=5213),-36.304*LN(P905)+310.72, IF(P905&gt;5213, 10)))</f>
        <v>10</v>
      </c>
      <c r="BN905" s="0" t="n">
        <f aca="false">BF905^0.04*BG905^0.22*BH905^0.51*BI905^0.06*BM905^0.17</f>
        <v>-65.3562906478941</v>
      </c>
      <c r="BO905" s="0" t="str">
        <f aca="false">IF(BN905&gt;=90, "Very Good", IF(BN905&gt;=80, "Good", IF(BN905&gt;=70, "Slightly Good", IF(BN905&gt;=60, "Average", IF(BN905&gt;=50, "Slightly Poor", IF(BN905&gt;=40, "Poor", "Very Poor"))))))</f>
        <v>Very Poor</v>
      </c>
      <c r="BP905" s="0" t="n">
        <f aca="false">IF(AJ905&lt;=1000, -6.942*LN(AJ905)+107.59, IF(AND(AJ905&gt;1000, AJ905&lt;=5213),-36.304*LN(AJ905)+310.72, IF(AJ905&gt;5213, 10)))</f>
        <v>9.61282186573601</v>
      </c>
      <c r="BQ905" s="0" t="n">
        <f aca="false">BF905^0.04*BG905^0.22*BH905^0.51*BI905^0.06*BP905^0.17</f>
        <v>-64.9190338010564</v>
      </c>
      <c r="BR905" s="0" t="str">
        <f aca="false">IF(BQ905&gt;=90, "Very Good", IF(BQ905&gt;=80, "Good", IF(BQ905&gt;=70, "Slightly Good", IF(BQ905&gt;=60, "Average", IF(BQ905&gt;=50, "Slightly Poor", IF(BQ905&gt;=40, "Poor", "Very Poor"))))))</f>
        <v>Very Poor</v>
      </c>
      <c r="BT905" s="0" t="n">
        <f aca="false">9.81*LN(AH905)+30.6</f>
        <v>42.3123794157146</v>
      </c>
      <c r="BU905" s="0" t="str">
        <f aca="false">IF(BT905&lt;30, "Clean water", IF(AND(BT905&gt;=30, BT905&lt;40), "Hypolimia", IF(AND(BT905&gt;=40,BT905&lt;50), "Mesotrophic", IF(AND(BT905&gt;=50, BT905&lt;70), "Eutrophic", IF(BT905&gt;70,"Hypertrophic")))))</f>
        <v>Mesotrophic</v>
      </c>
      <c r="BW905" s="0" t="e">
        <f aca="false">IF(G905/H905&gt;=1, "PLS CHECK", "")</f>
        <v>#DIV/0!</v>
      </c>
      <c r="BX905" s="0" t="str">
        <f aca="false">IF(AC905/J905&gt;=1, "PLS CHECK", "")</f>
        <v/>
      </c>
      <c r="BY905" s="0" t="str">
        <f aca="false">IF(AE905/J905&gt;=1, "PLS CHECK", "")</f>
        <v/>
      </c>
      <c r="BZ905" s="0" t="str">
        <f aca="false">IF(AD905/J905&gt;=1, "PLS CHECK", "")</f>
        <v/>
      </c>
      <c r="CA905" s="0" t="str">
        <f aca="false">IF(AF905/K905&gt;=1, "PLS CHECK", "")</f>
        <v/>
      </c>
      <c r="CB905" s="0" t="str">
        <f aca="false">IF(AG905/K905&gt;=1, "PLS CHECK", "")</f>
        <v/>
      </c>
    </row>
    <row r="906" customFormat="false" ht="12.5" hidden="false" customHeight="false" outlineLevel="0" collapsed="false">
      <c r="A906" s="0" t="n">
        <v>903</v>
      </c>
      <c r="B906" s="15" t="s">
        <v>125</v>
      </c>
      <c r="C906" s="16" t="s">
        <v>126</v>
      </c>
      <c r="D906" s="0" t="s">
        <v>172</v>
      </c>
      <c r="E906" s="0" t="n">
        <v>8.4</v>
      </c>
      <c r="F906" s="37"/>
      <c r="G906" s="0" t="n">
        <v>2.3</v>
      </c>
      <c r="H906" s="0" t="n">
        <v>3.1</v>
      </c>
      <c r="I906" s="0" t="n">
        <v>3.8</v>
      </c>
      <c r="J906" s="0" t="n">
        <v>8.035</v>
      </c>
      <c r="K906" s="0" t="n">
        <v>0.036</v>
      </c>
      <c r="L906" s="0" t="n">
        <v>2.1</v>
      </c>
      <c r="M906" s="0" t="n">
        <v>15.8</v>
      </c>
      <c r="N906" s="0" t="n">
        <v>0</v>
      </c>
      <c r="O906" s="0" t="n">
        <v>558</v>
      </c>
      <c r="P906" s="0" t="n">
        <v>4500</v>
      </c>
      <c r="AC906" s="0" t="n">
        <v>7.737</v>
      </c>
      <c r="AD906" s="0" t="n">
        <v>1.097</v>
      </c>
      <c r="AE906" s="0" t="n">
        <v>6.001</v>
      </c>
      <c r="AF906" s="0" t="n">
        <v>0.015</v>
      </c>
      <c r="AG906" s="0" t="n">
        <v>0.006</v>
      </c>
      <c r="AH906" s="0" t="n">
        <v>12.2</v>
      </c>
      <c r="AJ906" s="0" t="n">
        <v>300</v>
      </c>
      <c r="BF906" s="0" t="n">
        <f aca="false">IF(E906&lt;11,-3.6797*E906^2+48.115*E906-53.83,280.92*EXP(-0.2027*E906))</f>
        <v>90.6963680000001</v>
      </c>
      <c r="BG906" s="0" t="e">
        <f aca="false">32.208*LN(F906)+21.438</f>
        <v>#VALUE!</v>
      </c>
      <c r="BH906" s="0" t="n">
        <f aca="false">IF(G906&lt;=2, -10*G906+100, 88.958*EXP(-0.0755*G906))</f>
        <v>74.7772988969374</v>
      </c>
      <c r="BI906" s="0" t="n">
        <f aca="false">IF(I906&lt;=100, 0.0053*(I906)^2-1.0332*I906+100.76, 122.82*EXP(-0.0092*I906))</f>
        <v>96.910372</v>
      </c>
      <c r="BJ906" s="0" t="n">
        <f aca="false">IF(P906&lt;=1000, -6.942*LN(P906)+107.59, -36.304*LN(P906)+310.72)</f>
        <v>5.33682653926667</v>
      </c>
      <c r="BK906" s="0" t="e">
        <f aca="false">BF906^0.04*BG906^0.22*BH906^0.51*BI906^0.06*BJ906^0.17</f>
        <v>#VALUE!</v>
      </c>
      <c r="BL906" s="0" t="e">
        <f aca="false">IF(BK906&gt;=90, "Very Good", IF(BK906&gt;=80, "Good", IF(BK906&gt;=70, "Slightly Good", IF(BK906&gt;=60, "Average", IF(BK906&gt;=50, "Slightly Poor", IF(BK906&gt;=40, "Poor", "Very Poor"))))))</f>
        <v>#VALUE!</v>
      </c>
      <c r="BM906" s="0" t="n">
        <f aca="false">IF(P906&lt;=1000, -6.942*LN(P906)+107.59, IF(AND(P906&gt;1000, P906&lt;=5213),-36.304*LN(P906)+310.72, IF(P906&gt;5213, 10)))</f>
        <v>5.33682653926667</v>
      </c>
      <c r="BN906" s="0" t="e">
        <f aca="false">BF906^0.04*BG906^0.22*BH906^0.51*BI906^0.06*BM906^0.17</f>
        <v>#VALUE!</v>
      </c>
      <c r="BO906" s="0" t="e">
        <f aca="false">IF(BN906&gt;=90, "Very Good", IF(BN906&gt;=80, "Good", IF(BN906&gt;=70, "Slightly Good", IF(BN906&gt;=60, "Average", IF(BN906&gt;=50, "Slightly Poor", IF(BN906&gt;=40, "Poor", "Very Poor"))))))</f>
        <v>#VALUE!</v>
      </c>
      <c r="BP906" s="0" t="n">
        <f aca="false">IF(AJ906&lt;=1000, -6.942*LN(AJ906)+107.59, IF(AND(AJ906&gt;1000, AJ906&lt;=5213),-36.304*LN(AJ906)+310.72, IF(AJ906&gt;5213, 10)))</f>
        <v>67.9943420609366</v>
      </c>
      <c r="BQ906" s="0" t="e">
        <f aca="false">BF906^0.04*BG906^0.22*BH906^0.51*BI906^0.06*BP906^0.17</f>
        <v>#VALUE!</v>
      </c>
      <c r="BR906" s="0" t="e">
        <f aca="false">IF(BQ906&gt;=90, "Very Good", IF(BQ906&gt;=80, "Good", IF(BQ906&gt;=70, "Slightly Good", IF(BQ906&gt;=60, "Average", IF(BQ906&gt;=50, "Slightly Poor", IF(BQ906&gt;=40, "Poor", "Very Poor"))))))</f>
        <v>#VALUE!</v>
      </c>
      <c r="BT906" s="0" t="n">
        <f aca="false">9.81*LN(AH906)+30.6</f>
        <v>55.1390866865617</v>
      </c>
      <c r="BU906" s="0" t="str">
        <f aca="false">IF(BT906&lt;30, "Clean water", IF(AND(BT906&gt;=30, BT906&lt;40), "Hypolimia", IF(AND(BT906&gt;=40,BT906&lt;50), "Mesotrophic", IF(AND(BT906&gt;=50, BT906&lt;70), "Eutrophic", IF(BT906&gt;70,"Hypertrophic")))))</f>
        <v>Eutrophic</v>
      </c>
      <c r="BW906" s="0" t="str">
        <f aca="false">IF(G906/H906&gt;=1, "PLS CHECK", "")</f>
        <v/>
      </c>
      <c r="BX906" s="0" t="str">
        <f aca="false">IF(AC906/J906&gt;=1, "PLS CHECK", "")</f>
        <v/>
      </c>
      <c r="BY906" s="0" t="str">
        <f aca="false">IF(AE906/J906&gt;=1, "PLS CHECK", "")</f>
        <v/>
      </c>
      <c r="BZ906" s="0" t="str">
        <f aca="false">IF(AD906/J906&gt;=1, "PLS CHECK", "")</f>
        <v/>
      </c>
      <c r="CA906" s="0" t="str">
        <f aca="false">IF(AF906/K906&gt;=1, "PLS CHECK", "")</f>
        <v/>
      </c>
      <c r="CB906" s="0" t="str">
        <f aca="false">IF(AG906/K906&gt;=1, "PLS CHECK", "")</f>
        <v/>
      </c>
    </row>
    <row r="907" customFormat="false" ht="12.5" hidden="false" customHeight="false" outlineLevel="0" collapsed="false">
      <c r="A907" s="0" t="n">
        <v>904</v>
      </c>
      <c r="B907" s="15" t="s">
        <v>72</v>
      </c>
      <c r="C907" s="16" t="s">
        <v>73</v>
      </c>
      <c r="D907" s="0" t="s">
        <v>173</v>
      </c>
      <c r="E907" s="0" t="n">
        <v>7.8</v>
      </c>
      <c r="F907" s="0" t="n">
        <v>9.7</v>
      </c>
      <c r="G907" s="0" t="n">
        <v>1.6</v>
      </c>
      <c r="H907" s="0" t="n">
        <v>5.2</v>
      </c>
      <c r="I907" s="0" t="n">
        <v>12.7</v>
      </c>
      <c r="J907" s="0" t="n">
        <v>3.566</v>
      </c>
      <c r="K907" s="0" t="n">
        <v>0.051</v>
      </c>
      <c r="L907" s="0" t="n">
        <v>2.4</v>
      </c>
      <c r="M907" s="0" t="n">
        <v>20</v>
      </c>
      <c r="N907" s="0" t="n">
        <v>0</v>
      </c>
      <c r="O907" s="0" t="n">
        <v>483</v>
      </c>
      <c r="P907" s="0" t="n">
        <v>47650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V907" s="0" t="n">
        <v>0</v>
      </c>
      <c r="AC907" s="0" t="n">
        <v>3.456</v>
      </c>
      <c r="AD907" s="0" t="n">
        <v>0.634</v>
      </c>
      <c r="AE907" s="0" t="n">
        <v>2.467</v>
      </c>
      <c r="AF907" s="0" t="n">
        <v>0.028</v>
      </c>
      <c r="AG907" s="0" t="n">
        <v>0.021</v>
      </c>
      <c r="AH907" s="0" t="n">
        <v>25.5</v>
      </c>
      <c r="AJ907" s="0" t="n">
        <v>1355</v>
      </c>
      <c r="AP907" s="0" t="n">
        <v>0</v>
      </c>
      <c r="AY907" s="0" t="n">
        <v>0</v>
      </c>
      <c r="BF907" s="0" t="n">
        <f aca="false">IF(E907&lt;11,-3.6797*E907^2+48.115*E907-53.83,280.92*EXP(-0.2027*E907))</f>
        <v>97.5940520000001</v>
      </c>
      <c r="BG907" s="0" t="n">
        <f aca="false">32.208*LN(F907)+21.438</f>
        <v>94.6186305204847</v>
      </c>
      <c r="BH907" s="0" t="n">
        <f aca="false">IF(G907&lt;=2, -10*G907+100, 88.958*EXP(-0.0755*G907))</f>
        <v>84</v>
      </c>
      <c r="BI907" s="0" t="n">
        <f aca="false">IF(I907&lt;=100, 0.0053*(I907)^2-1.0332*I907+100.76, 122.82*EXP(-0.0092*I907))</f>
        <v>88.493197</v>
      </c>
      <c r="BJ907" s="0" t="n">
        <f aca="false">IF(P907&lt;=1000, -6.942*LN(P907)+107.59, -36.304*LN(P907)+310.72)</f>
        <v>-80.3335426513256</v>
      </c>
      <c r="BK907" s="0" t="e">
        <f aca="false">BF907^0.04*BG907^0.22*BH907^0.51*BI907^0.06*BJ907^0.17</f>
        <v>#NUM!</v>
      </c>
      <c r="BL907" s="0" t="e">
        <f aca="false">IF(BK907&gt;=90, "Very Good", IF(BK907&gt;=80, "Good", IF(BK907&gt;=70, "Slightly Good", IF(BK907&gt;=60, "Average", IF(BK907&gt;=50, "Slightly Poor", IF(BK907&gt;=40, "Poor", "Very Poor"))))))</f>
        <v>#NUM!</v>
      </c>
      <c r="BM907" s="0" t="n">
        <f aca="false">IF(P907&lt;=1000, -6.942*LN(P907)+107.59, IF(AND(P907&gt;1000, P907&lt;=5213),-36.304*LN(P907)+310.72, IF(P907&gt;5213, 10)))</f>
        <v>10</v>
      </c>
      <c r="BN907" s="0" t="n">
        <f aca="false">BF907^0.04*BG907^0.22*BH907^0.51*BI907^0.06*BM907^0.17</f>
        <v>60.6022610342548</v>
      </c>
      <c r="BO907" s="0" t="str">
        <f aca="false">IF(BN907&gt;=90, "Very Good", IF(BN907&gt;=80, "Good", IF(BN907&gt;=70, "Slightly Good", IF(BN907&gt;=60, "Average", IF(BN907&gt;=50, "Slightly Poor", IF(BN907&gt;=40, "Poor", "Very Poor"))))))</f>
        <v>Average</v>
      </c>
      <c r="BP907" s="0" t="n">
        <f aca="false">IF(AJ907&lt;=1000, -6.942*LN(AJ907)+107.59, IF(AND(AJ907&gt;1000, AJ907&lt;=5213),-36.304*LN(AJ907)+310.72, IF(AJ907&gt;5213, 10)))</f>
        <v>48.9116443537758</v>
      </c>
      <c r="BQ907" s="0" t="n">
        <f aca="false">BF907^0.04*BG907^0.22*BH907^0.51*BI907^0.06*BP907^0.17</f>
        <v>79.37594568969</v>
      </c>
      <c r="BR907" s="0" t="str">
        <f aca="false">IF(BQ907&gt;=90, "Very Good", IF(BQ907&gt;=80, "Good", IF(BQ907&gt;=70, "Slightly Good", IF(BQ907&gt;=60, "Average", IF(BQ907&gt;=50, "Slightly Poor", IF(BQ907&gt;=40, "Poor", "Very Poor"))))))</f>
        <v>Slightly Good</v>
      </c>
      <c r="BT907" s="0" t="n">
        <f aca="false">9.81*LN(AH907)+30.6</f>
        <v>62.3714356157326</v>
      </c>
      <c r="BU907" s="0" t="str">
        <f aca="false">IF(BT907&lt;30, "Clean water", IF(AND(BT907&gt;=30, BT907&lt;40), "Hypolimia", IF(AND(BT907&gt;=40,BT907&lt;50), "Mesotrophic", IF(AND(BT907&gt;=50, BT907&lt;70), "Eutrophic", IF(BT907&gt;70,"Hypertrophic")))))</f>
        <v>Eutrophic</v>
      </c>
      <c r="BW907" s="0" t="str">
        <f aca="false">IF(G907/H907&gt;=1, "PLS CHECK", "")</f>
        <v/>
      </c>
      <c r="BX907" s="0" t="str">
        <f aca="false">IF(AC907/J907&gt;=1, "PLS CHECK", "")</f>
        <v/>
      </c>
      <c r="BY907" s="0" t="str">
        <f aca="false">IF(AE907/J907&gt;=1, "PLS CHECK", "")</f>
        <v/>
      </c>
      <c r="BZ907" s="0" t="str">
        <f aca="false">IF(AD907/J907&gt;=1, "PLS CHECK", "")</f>
        <v/>
      </c>
      <c r="CA907" s="0" t="str">
        <f aca="false">IF(AF907/K907&gt;=1, "PLS CHECK", "")</f>
        <v/>
      </c>
      <c r="CB907" s="0" t="str">
        <f aca="false">IF(AG907/K907&gt;=1, "PLS CHECK", "")</f>
        <v/>
      </c>
    </row>
    <row r="908" customFormat="false" ht="12.5" hidden="false" customHeight="false" outlineLevel="0" collapsed="false">
      <c r="A908" s="0" t="n">
        <v>905</v>
      </c>
      <c r="B908" s="15" t="s">
        <v>131</v>
      </c>
      <c r="C908" s="16" t="s">
        <v>132</v>
      </c>
      <c r="D908" s="0" t="s">
        <v>173</v>
      </c>
      <c r="E908" s="0" t="n">
        <v>8.1</v>
      </c>
      <c r="F908" s="0" t="n">
        <v>9.1</v>
      </c>
      <c r="G908" s="0" t="n">
        <v>4</v>
      </c>
      <c r="H908" s="37"/>
      <c r="I908" s="37"/>
      <c r="J908" s="0" t="n">
        <v>4.158</v>
      </c>
      <c r="K908" s="37"/>
      <c r="L908" s="37"/>
      <c r="M908" s="0" t="n">
        <v>18.8</v>
      </c>
      <c r="O908" s="0" t="n">
        <v>411</v>
      </c>
      <c r="BD908" s="0" t="n">
        <v>0.18</v>
      </c>
      <c r="BF908" s="0" t="n">
        <f aca="false">IF(E908&lt;11,-3.6797*E908^2+48.115*E908-53.83,280.92*EXP(-0.2027*E908))</f>
        <v>94.476383</v>
      </c>
      <c r="BG908" s="0" t="n">
        <f aca="false">32.208*LN(F908)+21.438</f>
        <v>92.5621023107425</v>
      </c>
      <c r="BH908" s="0" t="n">
        <f aca="false">IF(G908&lt;=2, -10*G908+100, 88.958*EXP(-0.0755*G908))</f>
        <v>65.770035576443</v>
      </c>
      <c r="BI908" s="0" t="n">
        <f aca="false">IF(I908&lt;=100, 0.0053*(I908)^2-1.0332*I908+100.76, 122.82*EXP(-0.0092*I908))</f>
        <v>100.76</v>
      </c>
      <c r="BJ908" s="0" t="e">
        <f aca="false">IF(P908&lt;=1000, -6.942*LN(P908)+107.59, -36.304*LN(P908)+310.72)</f>
        <v>#VALUE!</v>
      </c>
      <c r="BK908" s="0" t="e">
        <f aca="false">BF908^0.04*BG908^0.22*BH908^0.51*BI908^0.06*BJ908^0.17</f>
        <v>#VALUE!</v>
      </c>
      <c r="BL908" s="0" t="e">
        <f aca="false">IF(BK908&gt;=90, "Very Good", IF(BK908&gt;=80, "Good", IF(BK908&gt;=70, "Slightly Good", IF(BK908&gt;=60, "Average", IF(BK908&gt;=50, "Slightly Poor", IF(BK908&gt;=40, "Poor", "Very Poor"))))))</f>
        <v>#VALUE!</v>
      </c>
      <c r="BM908" s="0" t="e">
        <f aca="false">IF(P908&lt;=1000, -6.942*LN(P908)+107.59, IF(AND(P908&gt;1000, P908&lt;=5213),-36.304*LN(P908)+310.72, IF(P908&gt;5213, 10)))</f>
        <v>#VALUE!</v>
      </c>
      <c r="BN908" s="0" t="e">
        <f aca="false">BF908^0.04*BG908^0.22*BH908^0.51*BI908^0.06*BM908^0.17</f>
        <v>#VALUE!</v>
      </c>
      <c r="BO908" s="0" t="e">
        <f aca="false">IF(BN908&gt;=90, "Very Good", IF(BN908&gt;=80, "Good", IF(BN908&gt;=70, "Slightly Good", IF(BN908&gt;=60, "Average", IF(BN908&gt;=50, "Slightly Poor", IF(BN908&gt;=40, "Poor", "Very Poor"))))))</f>
        <v>#VALUE!</v>
      </c>
      <c r="BP908" s="0" t="e">
        <f aca="false">IF(AJ908&lt;=1000, -6.942*LN(AJ908)+107.59, IF(AND(AJ908&gt;1000, AJ908&lt;=5213),-36.304*LN(AJ908)+310.72, IF(AJ908&gt;5213, 10)))</f>
        <v>#VALUE!</v>
      </c>
      <c r="BQ908" s="0" t="e">
        <f aca="false">BF908^0.04*BG908^0.22*BH908^0.51*BI908^0.06*BP908^0.17</f>
        <v>#VALUE!</v>
      </c>
      <c r="BR908" s="0" t="e">
        <f aca="false">IF(BQ908&gt;=90, "Very Good", IF(BQ908&gt;=80, "Good", IF(BQ908&gt;=70, "Slightly Good", IF(BQ908&gt;=60, "Average", IF(BQ908&gt;=50, "Slightly Poor", IF(BQ908&gt;=40, "Poor", "Very Poor"))))))</f>
        <v>#VALUE!</v>
      </c>
      <c r="BT908" s="0" t="e">
        <f aca="false">9.81*LN(AH908)+30.6</f>
        <v>#VALUE!</v>
      </c>
      <c r="BU908" s="0" t="e">
        <f aca="false">IF(BT908&lt;30, "Clean water", IF(AND(BT908&gt;=30, BT908&lt;40), "Hypolimia", IF(AND(BT908&gt;=40,BT908&lt;50), "Mesotrophic", IF(AND(BT908&gt;=50, BT908&lt;70), "Eutrophic", IF(BT908&gt;70,"Hypertrophic")))))</f>
        <v>#VALUE!</v>
      </c>
      <c r="BW908" s="0" t="e">
        <f aca="false">IF(G908/H908&gt;=1, "PLS CHECK", "")</f>
        <v>#DIV/0!</v>
      </c>
      <c r="BX908" s="0" t="str">
        <f aca="false">IF(AC908/J908&gt;=1, "PLS CHECK", "")</f>
        <v/>
      </c>
      <c r="BY908" s="0" t="str">
        <f aca="false">IF(AE908/J908&gt;=1, "PLS CHECK", "")</f>
        <v/>
      </c>
      <c r="BZ908" s="0" t="str">
        <f aca="false">IF(AD908/J908&gt;=1, "PLS CHECK", "")</f>
        <v/>
      </c>
      <c r="CA908" s="0" t="e">
        <f aca="false">IF(AF908/K908&gt;=1, "PLS CHECK", "")</f>
        <v>#DIV/0!</v>
      </c>
      <c r="CB908" s="0" t="e">
        <f aca="false">IF(AG908/K908&gt;=1, "PLS CHECK", "")</f>
        <v>#DIV/0!</v>
      </c>
    </row>
    <row r="909" customFormat="false" ht="12.5" hidden="false" customHeight="false" outlineLevel="0" collapsed="false">
      <c r="A909" s="0" t="n">
        <v>906</v>
      </c>
      <c r="B909" s="15" t="s">
        <v>75</v>
      </c>
      <c r="C909" s="16" t="s">
        <v>76</v>
      </c>
      <c r="D909" s="0" t="s">
        <v>173</v>
      </c>
      <c r="E909" s="0" t="n">
        <v>7.7</v>
      </c>
      <c r="F909" s="0" t="n">
        <v>8.9</v>
      </c>
      <c r="G909" s="0" t="n">
        <v>1.7</v>
      </c>
      <c r="H909" s="0" t="n">
        <v>3.6</v>
      </c>
      <c r="I909" s="0" t="n">
        <v>19</v>
      </c>
      <c r="J909" s="0" t="n">
        <v>4.029</v>
      </c>
      <c r="K909" s="0" t="n">
        <v>0.155</v>
      </c>
      <c r="L909" s="0" t="n">
        <v>2.1</v>
      </c>
      <c r="M909" s="0" t="n">
        <v>17.4</v>
      </c>
      <c r="N909" s="0" t="n">
        <v>0</v>
      </c>
      <c r="O909" s="0" t="n">
        <v>563</v>
      </c>
      <c r="P909" s="0" t="n">
        <v>2000</v>
      </c>
      <c r="AC909" s="0" t="n">
        <v>3.971</v>
      </c>
      <c r="AD909" s="0" t="n">
        <v>0.223</v>
      </c>
      <c r="AE909" s="0" t="n">
        <v>3.083</v>
      </c>
      <c r="AF909" s="0" t="n">
        <v>0.1</v>
      </c>
      <c r="AG909" s="37"/>
      <c r="AH909" s="0" t="n">
        <v>11.5</v>
      </c>
      <c r="AJ909" s="0" t="n">
        <v>600</v>
      </c>
      <c r="BF909" s="0" t="n">
        <f aca="false">IF(E909&lt;11,-3.6797*E909^2+48.115*E909-53.83,280.92*EXP(-0.2027*E909))</f>
        <v>98.486087</v>
      </c>
      <c r="BG909" s="0" t="n">
        <f aca="false">32.208*LN(F909)+21.438</f>
        <v>91.8463395211805</v>
      </c>
      <c r="BH909" s="0" t="n">
        <f aca="false">IF(G909&lt;=2, -10*G909+100, 88.958*EXP(-0.0755*G909))</f>
        <v>83</v>
      </c>
      <c r="BI909" s="0" t="n">
        <f aca="false">IF(I909&lt;=100, 0.0053*(I909)^2-1.0332*I909+100.76, 122.82*EXP(-0.0092*I909))</f>
        <v>83.0425</v>
      </c>
      <c r="BJ909" s="0" t="n">
        <f aca="false">IF(P909&lt;=1000, -6.942*LN(P909)+107.59, -36.304*LN(P909)+310.72)</f>
        <v>34.7768371087843</v>
      </c>
      <c r="BK909" s="0" t="n">
        <f aca="false">BF909^0.04*BG909^0.22*BH909^0.51*BI909^0.06*BJ909^0.17</f>
        <v>73.7081937328626</v>
      </c>
      <c r="BL909" s="0" t="str">
        <f aca="false">IF(BK909&gt;=90, "Very Good", IF(BK909&gt;=80, "Good", IF(BK909&gt;=70, "Slightly Good", IF(BK909&gt;=60, "Average", IF(BK909&gt;=50, "Slightly Poor", IF(BK909&gt;=40, "Poor", "Very Poor"))))))</f>
        <v>Slightly Good</v>
      </c>
      <c r="BM909" s="0" t="n">
        <f aca="false">IF(P909&lt;=1000, -6.942*LN(P909)+107.59, IF(AND(P909&gt;1000, P909&lt;=5213),-36.304*LN(P909)+310.72, IF(P909&gt;5213, 10)))</f>
        <v>34.7768371087843</v>
      </c>
      <c r="BN909" s="0" t="n">
        <f aca="false">BF909^0.04*BG909^0.22*BH909^0.51*BI909^0.06*BM909^0.17</f>
        <v>73.7081937328626</v>
      </c>
      <c r="BO909" s="0" t="str">
        <f aca="false">IF(BN909&gt;=90, "Very Good", IF(BN909&gt;=80, "Good", IF(BN909&gt;=70, "Slightly Good", IF(BN909&gt;=60, "Average", IF(BN909&gt;=50, "Slightly Poor", IF(BN909&gt;=40, "Poor", "Very Poor"))))))</f>
        <v>Slightly Good</v>
      </c>
      <c r="BP909" s="0" t="n">
        <f aca="false">IF(AJ909&lt;=1000, -6.942*LN(AJ909)+107.59, IF(AND(AJ909&gt;1000, AJ909&lt;=5213),-36.304*LN(AJ909)+310.72, IF(AJ909&gt;5213, 10)))</f>
        <v>63.1825143334895</v>
      </c>
      <c r="BQ909" s="0" t="n">
        <f aca="false">BF909^0.04*BG909^0.22*BH909^0.51*BI909^0.06*BP909^0.17</f>
        <v>81.5826726370007</v>
      </c>
      <c r="BR909" s="0" t="str">
        <f aca="false">IF(BQ909&gt;=90, "Very Good", IF(BQ909&gt;=80, "Good", IF(BQ909&gt;=70, "Slightly Good", IF(BQ909&gt;=60, "Average", IF(BQ909&gt;=50, "Slightly Poor", IF(BQ909&gt;=40, "Poor", "Very Poor"))))))</f>
        <v>Good</v>
      </c>
      <c r="BT909" s="0" t="n">
        <f aca="false">9.81*LN(AH909)+30.6</f>
        <v>54.5594244169719</v>
      </c>
      <c r="BU909" s="0" t="str">
        <f aca="false">IF(BT909&lt;30, "Clean water", IF(AND(BT909&gt;=30, BT909&lt;40), "Hypolimia", IF(AND(BT909&gt;=40,BT909&lt;50), "Mesotrophic", IF(AND(BT909&gt;=50, BT909&lt;70), "Eutrophic", IF(BT909&gt;70,"Hypertrophic")))))</f>
        <v>Eutrophic</v>
      </c>
      <c r="BW909" s="0" t="str">
        <f aca="false">IF(G909/H909&gt;=1, "PLS CHECK", "")</f>
        <v/>
      </c>
      <c r="BX909" s="0" t="str">
        <f aca="false">IF(AC909/J909&gt;=1, "PLS CHECK", "")</f>
        <v/>
      </c>
      <c r="BY909" s="0" t="str">
        <f aca="false">IF(AE909/J909&gt;=1, "PLS CHECK", "")</f>
        <v/>
      </c>
      <c r="BZ909" s="0" t="str">
        <f aca="false">IF(AD909/J909&gt;=1, "PLS CHECK", "")</f>
        <v/>
      </c>
      <c r="CA909" s="0" t="str">
        <f aca="false">IF(AF909/K909&gt;=1, "PLS CHECK", "")</f>
        <v/>
      </c>
      <c r="CB909" s="0" t="str">
        <f aca="false">IF(AG909/K909&gt;=1, "PLS CHECK", "")</f>
        <v/>
      </c>
    </row>
    <row r="910" customFormat="false" ht="12.5" hidden="false" customHeight="false" outlineLevel="0" collapsed="false">
      <c r="A910" s="0" t="n">
        <v>907</v>
      </c>
      <c r="B910" s="15" t="s">
        <v>77</v>
      </c>
      <c r="C910" s="16" t="s">
        <v>78</v>
      </c>
      <c r="D910" s="0" t="s">
        <v>173</v>
      </c>
      <c r="E910" s="0" t="n">
        <v>7.9</v>
      </c>
      <c r="F910" s="0" t="n">
        <v>10.8</v>
      </c>
      <c r="G910" s="0" t="n">
        <v>1.6</v>
      </c>
      <c r="H910" s="0" t="n">
        <v>3.8</v>
      </c>
      <c r="I910" s="0" t="n">
        <v>10.2</v>
      </c>
      <c r="J910" s="0" t="n">
        <v>3.257</v>
      </c>
      <c r="K910" s="0" t="n">
        <v>0.049</v>
      </c>
      <c r="L910" s="0" t="n">
        <v>2.1</v>
      </c>
      <c r="M910" s="0" t="n">
        <v>17</v>
      </c>
      <c r="N910" s="0" t="n">
        <v>0</v>
      </c>
      <c r="O910" s="0" t="n">
        <v>210</v>
      </c>
      <c r="P910" s="37"/>
      <c r="AC910" s="0" t="n">
        <v>3.024</v>
      </c>
      <c r="AD910" s="0" t="n">
        <v>0.025</v>
      </c>
      <c r="AE910" s="0" t="n">
        <v>2.324</v>
      </c>
      <c r="AF910" s="0" t="n">
        <v>0.018</v>
      </c>
      <c r="AG910" s="0" t="n">
        <v>0.005</v>
      </c>
      <c r="AH910" s="0" t="n">
        <v>16.6</v>
      </c>
      <c r="AJ910" s="0" t="n">
        <v>15</v>
      </c>
      <c r="BD910" s="0" t="n">
        <v>857.448</v>
      </c>
      <c r="BF910" s="0" t="n">
        <f aca="false">IF(E910&lt;11,-3.6797*E910^2+48.115*E910-53.83,280.92*EXP(-0.2027*E910))</f>
        <v>96.6284230000001</v>
      </c>
      <c r="BG910" s="0" t="n">
        <f aca="false">32.208*LN(F910)+21.438</f>
        <v>98.0784218880646</v>
      </c>
      <c r="BH910" s="0" t="n">
        <f aca="false">IF(G910&lt;=2, -10*G910+100, 88.958*EXP(-0.0755*G910))</f>
        <v>84</v>
      </c>
      <c r="BI910" s="0" t="n">
        <f aca="false">IF(I910&lt;=100, 0.0053*(I910)^2-1.0332*I910+100.76, 122.82*EXP(-0.0092*I910))</f>
        <v>90.772772</v>
      </c>
      <c r="BJ910" s="0" t="e">
        <f aca="false">IF(P910&lt;=1000, -6.942*LN(P910)+107.59, -36.304*LN(P910)+310.72)</f>
        <v>#VALUE!</v>
      </c>
      <c r="BK910" s="0" t="e">
        <f aca="false">BF910^0.04*BG910^0.22*BH910^0.51*BI910^0.06*BJ910^0.17</f>
        <v>#VALUE!</v>
      </c>
      <c r="BL910" s="0" t="e">
        <f aca="false">IF(BK910&gt;=90, "Very Good", IF(BK910&gt;=80, "Good", IF(BK910&gt;=70, "Slightly Good", IF(BK910&gt;=60, "Average", IF(BK910&gt;=50, "Slightly Poor", IF(BK910&gt;=40, "Poor", "Very Poor"))))))</f>
        <v>#VALUE!</v>
      </c>
      <c r="BM910" s="0" t="e">
        <f aca="false">IF(P910&lt;=1000, -6.942*LN(P910)+107.59, IF(AND(P910&gt;1000, P910&lt;=5213),-36.304*LN(P910)+310.72, IF(P910&gt;5213, 10)))</f>
        <v>#VALUE!</v>
      </c>
      <c r="BN910" s="0" t="e">
        <f aca="false">BF910^0.04*BG910^0.22*BH910^0.51*BI910^0.06*BM910^0.17</f>
        <v>#VALUE!</v>
      </c>
      <c r="BO910" s="0" t="e">
        <f aca="false">IF(BN910&gt;=90, "Very Good", IF(BN910&gt;=80, "Good", IF(BN910&gt;=70, "Slightly Good", IF(BN910&gt;=60, "Average", IF(BN910&gt;=50, "Slightly Poor", IF(BN910&gt;=40, "Poor", "Very Poor"))))))</f>
        <v>#VALUE!</v>
      </c>
      <c r="BP910" s="0" t="n">
        <f aca="false">IF(AJ910&lt;=1000, -6.942*LN(AJ910)+107.59, IF(AND(AJ910&gt;1000, AJ910&lt;=5213),-36.304*LN(AJ910)+310.72, IF(AJ910&gt;5213, 10)))</f>
        <v>88.7907155039485</v>
      </c>
      <c r="BQ910" s="0" t="n">
        <f aca="false">BF910^0.04*BG910^0.22*BH910^0.51*BI910^0.06*BP910^0.17</f>
        <v>88.6405853179368</v>
      </c>
      <c r="BR910" s="0" t="str">
        <f aca="false">IF(BQ910&gt;=90, "Very Good", IF(BQ910&gt;=80, "Good", IF(BQ910&gt;=70, "Slightly Good", IF(BQ910&gt;=60, "Average", IF(BQ910&gt;=50, "Slightly Poor", IF(BQ910&gt;=40, "Poor", "Very Poor"))))))</f>
        <v>Good</v>
      </c>
      <c r="BT910" s="0" t="n">
        <f aca="false">9.81*LN(AH910)+30.6</f>
        <v>58.1602404415061</v>
      </c>
      <c r="BU910" s="0" t="str">
        <f aca="false">IF(BT910&lt;30, "Clean water", IF(AND(BT910&gt;=30, BT910&lt;40), "Hypolimia", IF(AND(BT910&gt;=40,BT910&lt;50), "Mesotrophic", IF(AND(BT910&gt;=50, BT910&lt;70), "Eutrophic", IF(BT910&gt;70,"Hypertrophic")))))</f>
        <v>Eutrophic</v>
      </c>
      <c r="BW910" s="0" t="str">
        <f aca="false">IF(G910/H910&gt;=1, "PLS CHECK", "")</f>
        <v/>
      </c>
      <c r="BX910" s="0" t="str">
        <f aca="false">IF(AC910/J910&gt;=1, "PLS CHECK", "")</f>
        <v/>
      </c>
      <c r="BY910" s="0" t="str">
        <f aca="false">IF(AE910/J910&gt;=1, "PLS CHECK", "")</f>
        <v/>
      </c>
      <c r="BZ910" s="0" t="str">
        <f aca="false">IF(AD910/J910&gt;=1, "PLS CHECK", "")</f>
        <v/>
      </c>
      <c r="CA910" s="0" t="str">
        <f aca="false">IF(AF910/K910&gt;=1, "PLS CHECK", "")</f>
        <v/>
      </c>
      <c r="CB910" s="0" t="str">
        <f aca="false">IF(AG910/K910&gt;=1, "PLS CHECK", "")</f>
        <v/>
      </c>
    </row>
    <row r="911" customFormat="false" ht="12.5" hidden="false" customHeight="false" outlineLevel="0" collapsed="false">
      <c r="A911" s="0" t="n">
        <v>908</v>
      </c>
      <c r="B911" s="15" t="s">
        <v>79</v>
      </c>
      <c r="C911" s="16" t="s">
        <v>80</v>
      </c>
      <c r="D911" s="0" t="s">
        <v>173</v>
      </c>
      <c r="E911" s="0" t="n">
        <v>7.7</v>
      </c>
      <c r="F911" s="0" t="n">
        <v>11.7</v>
      </c>
      <c r="G911" s="0" t="n">
        <v>2.6</v>
      </c>
      <c r="H911" s="0" t="n">
        <v>4.3</v>
      </c>
      <c r="I911" s="0" t="n">
        <v>14.6</v>
      </c>
      <c r="J911" s="0" t="n">
        <v>3.879</v>
      </c>
      <c r="K911" s="0" t="n">
        <v>0.086</v>
      </c>
      <c r="L911" s="0" t="n">
        <v>2.5</v>
      </c>
      <c r="M911" s="0" t="n">
        <v>17.5</v>
      </c>
      <c r="N911" s="0" t="n">
        <v>0</v>
      </c>
      <c r="O911" s="0" t="n">
        <v>223</v>
      </c>
      <c r="P911" s="0" t="n">
        <v>60820</v>
      </c>
      <c r="Q911" s="0" t="n">
        <v>0</v>
      </c>
      <c r="R911" s="0" t="n">
        <v>0</v>
      </c>
      <c r="S911" s="0" t="n">
        <v>0</v>
      </c>
      <c r="T911" s="0" t="n">
        <v>0</v>
      </c>
      <c r="U911" s="0" t="n">
        <v>0</v>
      </c>
      <c r="V911" s="0" t="n">
        <v>0</v>
      </c>
      <c r="AC911" s="0" t="n">
        <v>3.656</v>
      </c>
      <c r="AD911" s="0" t="n">
        <v>0.269</v>
      </c>
      <c r="AE911" s="0" t="n">
        <v>2.607</v>
      </c>
      <c r="AF911" s="0" t="n">
        <v>0.029</v>
      </c>
      <c r="AG911" s="0" t="n">
        <v>0.013</v>
      </c>
      <c r="AH911" s="0" t="n">
        <v>12.6</v>
      </c>
      <c r="AJ911" s="37"/>
      <c r="AP911" s="0" t="n">
        <v>0</v>
      </c>
      <c r="AY911" s="0" t="n">
        <v>0</v>
      </c>
      <c r="BD911" s="0" t="n">
        <v>905.412</v>
      </c>
      <c r="BF911" s="0" t="n">
        <f aca="false">IF(E911&lt;11,-3.6797*E911^2+48.115*E911-53.83,280.92*EXP(-0.2027*E911))</f>
        <v>98.486087</v>
      </c>
      <c r="BG911" s="0" t="n">
        <f aca="false">32.208*LN(F911)+21.438</f>
        <v>100.656437416814</v>
      </c>
      <c r="BH911" s="0" t="n">
        <f aca="false">IF(G911&lt;=2, -10*G911+100, 88.958*EXP(-0.0755*G911))</f>
        <v>73.1026302934667</v>
      </c>
      <c r="BI911" s="0" t="n">
        <f aca="false">IF(I911&lt;=100, 0.0053*(I911)^2-1.0332*I911+100.76, 122.82*EXP(-0.0092*I911))</f>
        <v>86.805028</v>
      </c>
      <c r="BJ911" s="0" t="n">
        <f aca="false">IF(P911&lt;=1000, -6.942*LN(P911)+107.59, -36.304*LN(P911)+310.72)</f>
        <v>-89.1930274885431</v>
      </c>
      <c r="BK911" s="0" t="e">
        <f aca="false">BF911^0.04*BG911^0.22*BH911^0.51*BI911^0.06*BJ911^0.17</f>
        <v>#NUM!</v>
      </c>
      <c r="BL911" s="0" t="e">
        <f aca="false">IF(BK911&gt;=90, "Very Good", IF(BK911&gt;=80, "Good", IF(BK911&gt;=70, "Slightly Good", IF(BK911&gt;=60, "Average", IF(BK911&gt;=50, "Slightly Poor", IF(BK911&gt;=40, "Poor", "Very Poor"))))))</f>
        <v>#NUM!</v>
      </c>
      <c r="BM911" s="0" t="n">
        <f aca="false">IF(P911&lt;=1000, -6.942*LN(P911)+107.59, IF(AND(P911&gt;1000, P911&lt;=5213),-36.304*LN(P911)+310.72, IF(P911&gt;5213, 10)))</f>
        <v>10</v>
      </c>
      <c r="BN911" s="0" t="n">
        <f aca="false">BF911^0.04*BG911^0.22*BH911^0.51*BI911^0.06*BM911^0.17</f>
        <v>57.1845439740463</v>
      </c>
      <c r="BO911" s="0" t="str">
        <f aca="false">IF(BN911&gt;=90, "Very Good", IF(BN911&gt;=80, "Good", IF(BN911&gt;=70, "Slightly Good", IF(BN911&gt;=60, "Average", IF(BN911&gt;=50, "Slightly Poor", IF(BN911&gt;=40, "Poor", "Very Poor"))))))</f>
        <v>Slightly Poor</v>
      </c>
      <c r="BP911" s="0" t="e">
        <f aca="false">IF(AJ911&lt;=1000, -6.942*LN(AJ911)+107.59, IF(AND(AJ911&gt;1000, AJ911&lt;=5213),-36.304*LN(AJ911)+310.72, IF(AJ911&gt;5213, 10)))</f>
        <v>#VALUE!</v>
      </c>
      <c r="BQ911" s="0" t="e">
        <f aca="false">BF911^0.04*BG911^0.22*BH911^0.51*BI911^0.06*BP911^0.17</f>
        <v>#VALUE!</v>
      </c>
      <c r="BR911" s="0" t="e">
        <f aca="false">IF(BQ911&gt;=90, "Very Good", IF(BQ911&gt;=80, "Good", IF(BQ911&gt;=70, "Slightly Good", IF(BQ911&gt;=60, "Average", IF(BQ911&gt;=50, "Slightly Poor", IF(BQ911&gt;=40, "Poor", "Very Poor"))))))</f>
        <v>#VALUE!</v>
      </c>
      <c r="BT911" s="0" t="n">
        <f aca="false">9.81*LN(AH911)+30.6</f>
        <v>55.4555657449224</v>
      </c>
      <c r="BU911" s="0" t="str">
        <f aca="false">IF(BT911&lt;30, "Clean water", IF(AND(BT911&gt;=30, BT911&lt;40), "Hypolimia", IF(AND(BT911&gt;=40,BT911&lt;50), "Mesotrophic", IF(AND(BT911&gt;=50, BT911&lt;70), "Eutrophic", IF(BT911&gt;70,"Hypertrophic")))))</f>
        <v>Eutrophic</v>
      </c>
      <c r="BW911" s="0" t="str">
        <f aca="false">IF(G911/H911&gt;=1, "PLS CHECK", "")</f>
        <v/>
      </c>
      <c r="BX911" s="0" t="str">
        <f aca="false">IF(AC911/J911&gt;=1, "PLS CHECK", "")</f>
        <v/>
      </c>
      <c r="BY911" s="0" t="str">
        <f aca="false">IF(AE911/J911&gt;=1, "PLS CHECK", "")</f>
        <v/>
      </c>
      <c r="BZ911" s="0" t="str">
        <f aca="false">IF(AD911/J911&gt;=1, "PLS CHECK", "")</f>
        <v/>
      </c>
      <c r="CA911" s="0" t="str">
        <f aca="false">IF(AF911/K911&gt;=1, "PLS CHECK", "")</f>
        <v/>
      </c>
      <c r="CB911" s="0" t="str">
        <f aca="false">IF(AG911/K911&gt;=1, "PLS CHECK", "")</f>
        <v/>
      </c>
    </row>
    <row r="912" customFormat="false" ht="12.5" hidden="false" customHeight="false" outlineLevel="0" collapsed="false">
      <c r="A912" s="0" t="n">
        <v>909</v>
      </c>
      <c r="B912" s="15" t="s">
        <v>81</v>
      </c>
      <c r="C912" s="16" t="s">
        <v>82</v>
      </c>
      <c r="D912" s="0" t="s">
        <v>173</v>
      </c>
      <c r="E912" s="0" t="n">
        <v>8.2</v>
      </c>
      <c r="F912" s="0" t="n">
        <v>11.7</v>
      </c>
      <c r="G912" s="0" t="n">
        <v>1.5</v>
      </c>
      <c r="H912" s="0" t="n">
        <v>2.8</v>
      </c>
      <c r="I912" s="0" t="n">
        <v>2.2</v>
      </c>
      <c r="J912" s="0" t="n">
        <v>2.559</v>
      </c>
      <c r="K912" s="0" t="n">
        <v>0.053</v>
      </c>
      <c r="L912" s="0" t="n">
        <v>1.9</v>
      </c>
      <c r="M912" s="0" t="n">
        <v>17.3</v>
      </c>
      <c r="N912" s="0" t="n">
        <v>0</v>
      </c>
      <c r="O912" s="0" t="n">
        <v>270</v>
      </c>
      <c r="P912" s="0" t="n">
        <v>6800</v>
      </c>
      <c r="AC912" s="0" t="n">
        <v>2.534</v>
      </c>
      <c r="AD912" s="0" t="n">
        <v>0.118</v>
      </c>
      <c r="AE912" s="0" t="n">
        <v>1.835</v>
      </c>
      <c r="AF912" s="0" t="n">
        <v>0.04</v>
      </c>
      <c r="AG912" s="0" t="n">
        <v>0.036</v>
      </c>
      <c r="AH912" s="0" t="n">
        <v>4.6</v>
      </c>
      <c r="AJ912" s="0" t="n">
        <v>700</v>
      </c>
      <c r="BF912" s="0" t="n">
        <f aca="false">IF(E912&lt;11,-3.6797*E912^2+48.115*E912-53.83,280.92*EXP(-0.2027*E912))</f>
        <v>93.289972</v>
      </c>
      <c r="BG912" s="0" t="n">
        <f aca="false">32.208*LN(F912)+21.438</f>
        <v>100.656437416814</v>
      </c>
      <c r="BH912" s="0" t="n">
        <f aca="false">IF(G912&lt;=2, -10*G912+100, 88.958*EXP(-0.0755*G912))</f>
        <v>85</v>
      </c>
      <c r="BI912" s="0" t="n">
        <f aca="false">IF(I912&lt;=100, 0.0053*(I912)^2-1.0332*I912+100.76, 122.82*EXP(-0.0092*I912))</f>
        <v>98.512612</v>
      </c>
      <c r="BJ912" s="0" t="n">
        <f aca="false">IF(P912&lt;=1000, -6.942*LN(P912)+107.59, -36.304*LN(P912)+310.72)</f>
        <v>-9.65110616082501</v>
      </c>
      <c r="BK912" s="0" t="e">
        <f aca="false">BF912^0.04*BG912^0.22*BH912^0.51*BI912^0.06*BJ912^0.17</f>
        <v>#NUM!</v>
      </c>
      <c r="BL912" s="0" t="e">
        <f aca="false">IF(BK912&gt;=90, "Very Good", IF(BK912&gt;=80, "Good", IF(BK912&gt;=70, "Slightly Good", IF(BK912&gt;=60, "Average", IF(BK912&gt;=50, "Slightly Poor", IF(BK912&gt;=40, "Poor", "Very Poor"))))))</f>
        <v>#NUM!</v>
      </c>
      <c r="BM912" s="0" t="n">
        <f aca="false">IF(P912&lt;=1000, -6.942*LN(P912)+107.59, IF(AND(P912&gt;1000, P912&lt;=5213),-36.304*LN(P912)+310.72, IF(P912&gt;5213, 10)))</f>
        <v>10</v>
      </c>
      <c r="BN912" s="0" t="n">
        <f aca="false">BF912^0.04*BG912^0.22*BH912^0.51*BI912^0.06*BM912^0.17</f>
        <v>62.0914358339665</v>
      </c>
      <c r="BO912" s="0" t="str">
        <f aca="false">IF(BN912&gt;=90, "Very Good", IF(BN912&gt;=80, "Good", IF(BN912&gt;=70, "Slightly Good", IF(BN912&gt;=60, "Average", IF(BN912&gt;=50, "Slightly Poor", IF(BN912&gt;=40, "Poor", "Very Poor"))))))</f>
        <v>Average</v>
      </c>
      <c r="BP912" s="0" t="n">
        <f aca="false">IF(AJ912&lt;=1000, -6.942*LN(AJ912)+107.59, IF(AND(AJ912&gt;1000, AJ912&lt;=5213),-36.304*LN(AJ912)+310.72, IF(AJ912&gt;5213, 10)))</f>
        <v>62.1124003141287</v>
      </c>
      <c r="BQ912" s="0" t="n">
        <f aca="false">BF912^0.04*BG912^0.22*BH912^0.51*BI912^0.06*BP912^0.17</f>
        <v>84.6977777998572</v>
      </c>
      <c r="BR912" s="0" t="str">
        <f aca="false">IF(BQ912&gt;=90, "Very Good", IF(BQ912&gt;=80, "Good", IF(BQ912&gt;=70, "Slightly Good", IF(BQ912&gt;=60, "Average", IF(BQ912&gt;=50, "Slightly Poor", IF(BQ912&gt;=40, "Poor", "Very Poor"))))))</f>
        <v>Good</v>
      </c>
      <c r="BT912" s="0" t="n">
        <f aca="false">9.81*LN(AH912)+30.6</f>
        <v>45.5706123372864</v>
      </c>
      <c r="BU912" s="0" t="str">
        <f aca="false">IF(BT912&lt;30, "Clean water", IF(AND(BT912&gt;=30, BT912&lt;40), "Hypolimia", IF(AND(BT912&gt;=40,BT912&lt;50), "Mesotrophic", IF(AND(BT912&gt;=50, BT912&lt;70), "Eutrophic", IF(BT912&gt;70,"Hypertrophic")))))</f>
        <v>Mesotrophic</v>
      </c>
      <c r="BW912" s="0" t="str">
        <f aca="false">IF(G912/H912&gt;=1, "PLS CHECK", "")</f>
        <v/>
      </c>
      <c r="BX912" s="0" t="str">
        <f aca="false">IF(AC912/J912&gt;=1, "PLS CHECK", "")</f>
        <v/>
      </c>
      <c r="BY912" s="0" t="str">
        <f aca="false">IF(AE912/J912&gt;=1, "PLS CHECK", "")</f>
        <v/>
      </c>
      <c r="BZ912" s="0" t="str">
        <f aca="false">IF(AD912/J912&gt;=1, "PLS CHECK", "")</f>
        <v/>
      </c>
      <c r="CA912" s="0" t="str">
        <f aca="false">IF(AF912/K912&gt;=1, "PLS CHECK", "")</f>
        <v/>
      </c>
      <c r="CB912" s="0" t="str">
        <f aca="false">IF(AG912/K912&gt;=1, "PLS CHECK", "")</f>
        <v/>
      </c>
    </row>
    <row r="913" customFormat="false" ht="12.5" hidden="false" customHeight="false" outlineLevel="0" collapsed="false">
      <c r="A913" s="0" t="n">
        <v>910</v>
      </c>
      <c r="B913" s="15" t="s">
        <v>83</v>
      </c>
      <c r="C913" s="16" t="s">
        <v>84</v>
      </c>
      <c r="D913" s="0" t="s">
        <v>173</v>
      </c>
      <c r="E913" s="0" t="n">
        <v>7.9</v>
      </c>
      <c r="F913" s="0" t="n">
        <v>11.5</v>
      </c>
      <c r="G913" s="0" t="n">
        <v>1.8</v>
      </c>
      <c r="H913" s="0" t="n">
        <v>4.6</v>
      </c>
      <c r="I913" s="0" t="n">
        <v>11.4</v>
      </c>
      <c r="J913" s="0" t="n">
        <v>2.854</v>
      </c>
      <c r="K913" s="0" t="n">
        <v>0.039</v>
      </c>
      <c r="L913" s="0" t="n">
        <v>2.4</v>
      </c>
      <c r="M913" s="0" t="n">
        <v>15.5</v>
      </c>
      <c r="N913" s="0" t="n">
        <v>0</v>
      </c>
      <c r="O913" s="0" t="n">
        <v>231</v>
      </c>
      <c r="P913" s="37"/>
      <c r="AC913" s="0" t="n">
        <v>2.793</v>
      </c>
      <c r="AD913" s="0" t="n">
        <v>0.247</v>
      </c>
      <c r="AE913" s="0" t="n">
        <v>2.25</v>
      </c>
      <c r="AF913" s="0" t="n">
        <v>0.016</v>
      </c>
      <c r="AG913" s="0" t="n">
        <v>0.007</v>
      </c>
      <c r="AH913" s="0" t="n">
        <v>19.8</v>
      </c>
      <c r="AJ913" s="0" t="n">
        <v>4900</v>
      </c>
      <c r="BF913" s="0" t="n">
        <f aca="false">IF(E913&lt;11,-3.6797*E913^2+48.115*E913-53.83,280.92*EXP(-0.2027*E913))</f>
        <v>96.6284230000001</v>
      </c>
      <c r="BG913" s="0" t="n">
        <f aca="false">32.208*LN(F913)+21.438</f>
        <v>100.101113315171</v>
      </c>
      <c r="BH913" s="0" t="n">
        <f aca="false">IF(G913&lt;=2, -10*G913+100, 88.958*EXP(-0.0755*G913))</f>
        <v>82</v>
      </c>
      <c r="BI913" s="0" t="n">
        <f aca="false">IF(I913&lt;=100, 0.0053*(I913)^2-1.0332*I913+100.76, 122.82*EXP(-0.0092*I913))</f>
        <v>89.670308</v>
      </c>
      <c r="BJ913" s="0" t="e">
        <f aca="false">IF(P913&lt;=1000, -6.942*LN(P913)+107.59, -36.304*LN(P913)+310.72)</f>
        <v>#VALUE!</v>
      </c>
      <c r="BK913" s="0" t="e">
        <f aca="false">BF913^0.04*BG913^0.22*BH913^0.51*BI913^0.06*BJ913^0.17</f>
        <v>#VALUE!</v>
      </c>
      <c r="BL913" s="0" t="e">
        <f aca="false">IF(BK913&gt;=90, "Very Good", IF(BK913&gt;=80, "Good", IF(BK913&gt;=70, "Slightly Good", IF(BK913&gt;=60, "Average", IF(BK913&gt;=50, "Slightly Poor", IF(BK913&gt;=40, "Poor", "Very Poor"))))))</f>
        <v>#VALUE!</v>
      </c>
      <c r="BM913" s="0" t="e">
        <f aca="false">IF(P913&lt;=1000, -6.942*LN(P913)+107.59, IF(AND(P913&gt;1000, P913&lt;=5213),-36.304*LN(P913)+310.72, IF(P913&gt;5213, 10)))</f>
        <v>#VALUE!</v>
      </c>
      <c r="BN913" s="0" t="e">
        <f aca="false">BF913^0.04*BG913^0.22*BH913^0.51*BI913^0.06*BM913^0.17</f>
        <v>#VALUE!</v>
      </c>
      <c r="BO913" s="0" t="e">
        <f aca="false">IF(BN913&gt;=90, "Very Good", IF(BN913&gt;=80, "Good", IF(BN913&gt;=70, "Slightly Good", IF(BN913&gt;=60, "Average", IF(BN913&gt;=50, "Slightly Poor", IF(BN913&gt;=40, "Poor", "Very Poor"))))))</f>
        <v>#VALUE!</v>
      </c>
      <c r="BP913" s="0" t="n">
        <f aca="false">IF(AJ913&lt;=1000, -6.942*LN(AJ913)+107.59, IF(AND(AJ913&gt;1000, AJ913&lt;=5213),-36.304*LN(AJ913)+310.72, IF(AJ913&gt;5213, 10)))</f>
        <v>2.24525746528013</v>
      </c>
      <c r="BQ913" s="0" t="n">
        <f aca="false">BF913^0.04*BG913^0.22*BH913^0.51*BI913^0.06*BP913^0.17</f>
        <v>47.0348740173511</v>
      </c>
      <c r="BR913" s="0" t="str">
        <f aca="false">IF(BQ913&gt;=90, "Very Good", IF(BQ913&gt;=80, "Good", IF(BQ913&gt;=70, "Slightly Good", IF(BQ913&gt;=60, "Average", IF(BQ913&gt;=50, "Slightly Poor", IF(BQ913&gt;=40, "Poor", "Very Poor"))))))</f>
        <v>Poor</v>
      </c>
      <c r="BT913" s="0" t="n">
        <f aca="false">9.81*LN(AH913)+30.6</f>
        <v>59.8895398088418</v>
      </c>
      <c r="BU913" s="0" t="str">
        <f aca="false">IF(BT913&lt;30, "Clean water", IF(AND(BT913&gt;=30, BT913&lt;40), "Hypolimia", IF(AND(BT913&gt;=40,BT913&lt;50), "Mesotrophic", IF(AND(BT913&gt;=50, BT913&lt;70), "Eutrophic", IF(BT913&gt;70,"Hypertrophic")))))</f>
        <v>Eutrophic</v>
      </c>
      <c r="BW913" s="0" t="str">
        <f aca="false">IF(G913/H913&gt;=1, "PLS CHECK", "")</f>
        <v/>
      </c>
      <c r="BX913" s="0" t="str">
        <f aca="false">IF(AC913/J913&gt;=1, "PLS CHECK", "")</f>
        <v/>
      </c>
      <c r="BY913" s="0" t="str">
        <f aca="false">IF(AE913/J913&gt;=1, "PLS CHECK", "")</f>
        <v/>
      </c>
      <c r="BZ913" s="0" t="str">
        <f aca="false">IF(AD913/J913&gt;=1, "PLS CHECK", "")</f>
        <v/>
      </c>
      <c r="CA913" s="0" t="str">
        <f aca="false">IF(AF913/K913&gt;=1, "PLS CHECK", "")</f>
        <v/>
      </c>
      <c r="CB913" s="0" t="str">
        <f aca="false">IF(AG913/K913&gt;=1, "PLS CHECK", "")</f>
        <v/>
      </c>
    </row>
    <row r="914" customFormat="false" ht="12.5" hidden="false" customHeight="false" outlineLevel="0" collapsed="false">
      <c r="A914" s="0" t="n">
        <v>911</v>
      </c>
      <c r="B914" s="15" t="s">
        <v>133</v>
      </c>
      <c r="C914" s="16" t="s">
        <v>134</v>
      </c>
      <c r="D914" s="0" t="s">
        <v>173</v>
      </c>
      <c r="E914" s="37"/>
      <c r="F914" s="0" t="n">
        <v>9.8</v>
      </c>
      <c r="G914" s="0" t="n">
        <v>2.9</v>
      </c>
      <c r="H914" s="0" t="n">
        <v>8.3</v>
      </c>
      <c r="I914" s="37"/>
      <c r="J914" s="0" t="n">
        <v>4.158</v>
      </c>
      <c r="K914" s="37"/>
      <c r="L914" s="0" t="n">
        <v>4.2</v>
      </c>
      <c r="M914" s="0" t="n">
        <v>19.8</v>
      </c>
      <c r="O914" s="37"/>
      <c r="BD914" s="0" t="n">
        <v>0.409</v>
      </c>
      <c r="BF914" s="0" t="n">
        <f aca="false">IF(E914&lt;11,-3.6797*E914^2+48.115*E914-53.83,280.92*EXP(-0.2027*E914))</f>
        <v>-53.83</v>
      </c>
      <c r="BG914" s="0" t="n">
        <f aca="false">32.208*LN(F914)+21.438</f>
        <v>94.9489718778696</v>
      </c>
      <c r="BH914" s="0" t="n">
        <f aca="false">IF(G914&lt;=2, -10*G914+100, 88.958*EXP(-0.0755*G914))</f>
        <v>71.4654665875093</v>
      </c>
      <c r="BI914" s="0" t="n">
        <f aca="false">IF(I914&lt;=100, 0.0053*(I914)^2-1.0332*I914+100.76, 122.82*EXP(-0.0092*I914))</f>
        <v>100.76</v>
      </c>
      <c r="BJ914" s="0" t="e">
        <f aca="false">IF(P914&lt;=1000, -6.942*LN(P914)+107.59, -36.304*LN(P914)+310.72)</f>
        <v>#VALUE!</v>
      </c>
      <c r="BK914" s="0" t="e">
        <f aca="false">BF914^0.04*BG914^0.22*BH914^0.51*BI914^0.06*BJ914^0.17</f>
        <v>#VALUE!</v>
      </c>
      <c r="BL914" s="0" t="e">
        <f aca="false">IF(BK914&gt;=90, "Very Good", IF(BK914&gt;=80, "Good", IF(BK914&gt;=70, "Slightly Good", IF(BK914&gt;=60, "Average", IF(BK914&gt;=50, "Slightly Poor", IF(BK914&gt;=40, "Poor", "Very Poor"))))))</f>
        <v>#VALUE!</v>
      </c>
      <c r="BM914" s="0" t="e">
        <f aca="false">IF(P914&lt;=1000, -6.942*LN(P914)+107.59, IF(AND(P914&gt;1000, P914&lt;=5213),-36.304*LN(P914)+310.72, IF(P914&gt;5213, 10)))</f>
        <v>#VALUE!</v>
      </c>
      <c r="BN914" s="0" t="e">
        <f aca="false">BF914^0.04*BG914^0.22*BH914^0.51*BI914^0.06*BM914^0.17</f>
        <v>#VALUE!</v>
      </c>
      <c r="BO914" s="0" t="e">
        <f aca="false">IF(BN914&gt;=90, "Very Good", IF(BN914&gt;=80, "Good", IF(BN914&gt;=70, "Slightly Good", IF(BN914&gt;=60, "Average", IF(BN914&gt;=50, "Slightly Poor", IF(BN914&gt;=40, "Poor", "Very Poor"))))))</f>
        <v>#VALUE!</v>
      </c>
      <c r="BP914" s="0" t="e">
        <f aca="false">IF(AJ914&lt;=1000, -6.942*LN(AJ914)+107.59, IF(AND(AJ914&gt;1000, AJ914&lt;=5213),-36.304*LN(AJ914)+310.72, IF(AJ914&gt;5213, 10)))</f>
        <v>#VALUE!</v>
      </c>
      <c r="BQ914" s="0" t="e">
        <f aca="false">BF914^0.04*BG914^0.22*BH914^0.51*BI914^0.06*BP914^0.17</f>
        <v>#VALUE!</v>
      </c>
      <c r="BR914" s="0" t="e">
        <f aca="false">IF(BQ914&gt;=90, "Very Good", IF(BQ914&gt;=80, "Good", IF(BQ914&gt;=70, "Slightly Good", IF(BQ914&gt;=60, "Average", IF(BQ914&gt;=50, "Slightly Poor", IF(BQ914&gt;=40, "Poor", "Very Poor"))))))</f>
        <v>#VALUE!</v>
      </c>
      <c r="BT914" s="0" t="e">
        <f aca="false">9.81*LN(AH914)+30.6</f>
        <v>#VALUE!</v>
      </c>
      <c r="BU914" s="0" t="e">
        <f aca="false">IF(BT914&lt;30, "Clean water", IF(AND(BT914&gt;=30, BT914&lt;40), "Hypolimia", IF(AND(BT914&gt;=40,BT914&lt;50), "Mesotrophic", IF(AND(BT914&gt;=50, BT914&lt;70), "Eutrophic", IF(BT914&gt;70,"Hypertrophic")))))</f>
        <v>#VALUE!</v>
      </c>
      <c r="BW914" s="0" t="str">
        <f aca="false">IF(G914/H914&gt;=1, "PLS CHECK", "")</f>
        <v/>
      </c>
      <c r="BX914" s="0" t="str">
        <f aca="false">IF(AC914/J914&gt;=1, "PLS CHECK", "")</f>
        <v/>
      </c>
      <c r="BY914" s="0" t="str">
        <f aca="false">IF(AE914/J914&gt;=1, "PLS CHECK", "")</f>
        <v/>
      </c>
      <c r="BZ914" s="0" t="str">
        <f aca="false">IF(AD914/J914&gt;=1, "PLS CHECK", "")</f>
        <v/>
      </c>
      <c r="CA914" s="0" t="e">
        <f aca="false">IF(AF914/K914&gt;=1, "PLS CHECK", "")</f>
        <v>#DIV/0!</v>
      </c>
      <c r="CB914" s="0" t="e">
        <f aca="false">IF(AG914/K914&gt;=1, "PLS CHECK", "")</f>
        <v>#DIV/0!</v>
      </c>
    </row>
    <row r="915" customFormat="false" ht="12.5" hidden="false" customHeight="false" outlineLevel="0" collapsed="false">
      <c r="A915" s="0" t="n">
        <v>912</v>
      </c>
      <c r="B915" s="15" t="s">
        <v>85</v>
      </c>
      <c r="C915" s="16" t="s">
        <v>86</v>
      </c>
      <c r="D915" s="0" t="s">
        <v>173</v>
      </c>
      <c r="E915" s="0" t="n">
        <v>7.4</v>
      </c>
      <c r="F915" s="0" t="n">
        <v>7.7</v>
      </c>
      <c r="G915" s="0" t="n">
        <v>1.8</v>
      </c>
      <c r="H915" s="0" t="n">
        <v>6.5</v>
      </c>
      <c r="I915" s="0" t="n">
        <v>16.8</v>
      </c>
      <c r="J915" s="0" t="n">
        <v>7.184</v>
      </c>
      <c r="K915" s="37"/>
      <c r="L915" s="0" t="n">
        <v>4.5</v>
      </c>
      <c r="M915" s="0" t="n">
        <v>19.9</v>
      </c>
      <c r="N915" s="0" t="n">
        <v>0</v>
      </c>
      <c r="O915" s="0" t="n">
        <v>579</v>
      </c>
      <c r="P915" s="0" t="n">
        <v>32000</v>
      </c>
      <c r="AC915" s="0" t="n">
        <v>7.091</v>
      </c>
      <c r="AD915" s="0" t="n">
        <v>0.292</v>
      </c>
      <c r="AE915" s="0" t="n">
        <v>5.671</v>
      </c>
      <c r="AF915" s="37"/>
      <c r="AG915" s="37"/>
      <c r="AH915" s="0" t="n">
        <v>5.6</v>
      </c>
      <c r="AJ915" s="0" t="n">
        <v>2000</v>
      </c>
      <c r="BF915" s="0" t="n">
        <f aca="false">IF(E915&lt;11,-3.6797*E915^2+48.115*E915-53.83,280.92*EXP(-0.2027*E915))</f>
        <v>100.720628</v>
      </c>
      <c r="BG915" s="0" t="n">
        <f aca="false">32.208*LN(F915)+21.438</f>
        <v>87.1816243519112</v>
      </c>
      <c r="BH915" s="0" t="n">
        <f aca="false">IF(G915&lt;=2, -10*G915+100, 88.958*EXP(-0.0755*G915))</f>
        <v>82</v>
      </c>
      <c r="BI915" s="0" t="n">
        <f aca="false">IF(I915&lt;=100, 0.0053*(I915)^2-1.0332*I915+100.76, 122.82*EXP(-0.0092*I915))</f>
        <v>84.898112</v>
      </c>
      <c r="BJ915" s="0" t="n">
        <f aca="false">IF(P915&lt;=1000, -6.942*LN(P915)+107.59, -36.304*LN(P915)+310.72)</f>
        <v>-65.8792238634088</v>
      </c>
      <c r="BK915" s="0" t="e">
        <f aca="false">BF915^0.04*BG915^0.22*BH915^0.51*BI915^0.06*BJ915^0.17</f>
        <v>#NUM!</v>
      </c>
      <c r="BL915" s="0" t="e">
        <f aca="false">IF(BK915&gt;=90, "Very Good", IF(BK915&gt;=80, "Good", IF(BK915&gt;=70, "Slightly Good", IF(BK915&gt;=60, "Average", IF(BK915&gt;=50, "Slightly Poor", IF(BK915&gt;=40, "Poor", "Very Poor"))))))</f>
        <v>#NUM!</v>
      </c>
      <c r="BM915" s="0" t="n">
        <f aca="false">IF(P915&lt;=1000, -6.942*LN(P915)+107.59, IF(AND(P915&gt;1000, P915&lt;=5213),-36.304*LN(P915)+310.72, IF(P915&gt;5213, 10)))</f>
        <v>10</v>
      </c>
      <c r="BN915" s="0" t="n">
        <f aca="false">BF915^0.04*BG915^0.22*BH915^0.51*BI915^0.06*BM915^0.17</f>
        <v>58.721504498769</v>
      </c>
      <c r="BO915" s="0" t="str">
        <f aca="false">IF(BN915&gt;=90, "Very Good", IF(BN915&gt;=80, "Good", IF(BN915&gt;=70, "Slightly Good", IF(BN915&gt;=60, "Average", IF(BN915&gt;=50, "Slightly Poor", IF(BN915&gt;=40, "Poor", "Very Poor"))))))</f>
        <v>Slightly Poor</v>
      </c>
      <c r="BP915" s="0" t="n">
        <f aca="false">IF(AJ915&lt;=1000, -6.942*LN(AJ915)+107.59, IF(AND(AJ915&gt;1000, AJ915&lt;=5213),-36.304*LN(AJ915)+310.72, IF(AJ915&gt;5213, 10)))</f>
        <v>34.7768371087843</v>
      </c>
      <c r="BQ915" s="0" t="n">
        <f aca="false">BF915^0.04*BG915^0.22*BH915^0.51*BI915^0.06*BP915^0.17</f>
        <v>72.5799204510067</v>
      </c>
      <c r="BR915" s="0" t="str">
        <f aca="false">IF(BQ915&gt;=90, "Very Good", IF(BQ915&gt;=80, "Good", IF(BQ915&gt;=70, "Slightly Good", IF(BQ915&gt;=60, "Average", IF(BQ915&gt;=50, "Slightly Poor", IF(BQ915&gt;=40, "Poor", "Very Poor"))))))</f>
        <v>Slightly Good</v>
      </c>
      <c r="BT915" s="0" t="n">
        <f aca="false">9.81*LN(AH915)+30.6</f>
        <v>47.5003403238402</v>
      </c>
      <c r="BU915" s="0" t="str">
        <f aca="false">IF(BT915&lt;30, "Clean water", IF(AND(BT915&gt;=30, BT915&lt;40), "Hypolimia", IF(AND(BT915&gt;=40,BT915&lt;50), "Mesotrophic", IF(AND(BT915&gt;=50, BT915&lt;70), "Eutrophic", IF(BT915&gt;70,"Hypertrophic")))))</f>
        <v>Mesotrophic</v>
      </c>
      <c r="BW915" s="0" t="str">
        <f aca="false">IF(G915/H915&gt;=1, "PLS CHECK", "")</f>
        <v/>
      </c>
      <c r="BX915" s="0" t="str">
        <f aca="false">IF(AC915/J915&gt;=1, "PLS CHECK", "")</f>
        <v/>
      </c>
      <c r="BY915" s="0" t="str">
        <f aca="false">IF(AE915/J915&gt;=1, "PLS CHECK", "")</f>
        <v/>
      </c>
      <c r="BZ915" s="0" t="str">
        <f aca="false">IF(AD915/J915&gt;=1, "PLS CHECK", "")</f>
        <v/>
      </c>
      <c r="CA915" s="0" t="e">
        <f aca="false">IF(AF915/K915&gt;=1, "PLS CHECK", "")</f>
        <v>#DIV/0!</v>
      </c>
      <c r="CB915" s="0" t="e">
        <f aca="false">IF(AG915/K915&gt;=1, "PLS CHECK", "")</f>
        <v>#DIV/0!</v>
      </c>
    </row>
    <row r="916" customFormat="false" ht="12.5" hidden="false" customHeight="false" outlineLevel="0" collapsed="false">
      <c r="A916" s="0" t="n">
        <v>913</v>
      </c>
      <c r="B916" s="15" t="s">
        <v>135</v>
      </c>
      <c r="C916" s="16" t="s">
        <v>136</v>
      </c>
      <c r="D916" s="0" t="s">
        <v>173</v>
      </c>
      <c r="E916" s="0" t="n">
        <v>7.7</v>
      </c>
      <c r="F916" s="0" t="n">
        <v>7.6</v>
      </c>
      <c r="G916" s="0" t="n">
        <v>4.4</v>
      </c>
      <c r="H916" s="37"/>
      <c r="I916" s="37"/>
      <c r="J916" s="0" t="n">
        <v>6.199</v>
      </c>
      <c r="K916" s="0" t="n">
        <v>0.172</v>
      </c>
      <c r="L916" s="0" t="n">
        <v>4.9</v>
      </c>
      <c r="M916" s="0" t="n">
        <v>21.9</v>
      </c>
      <c r="O916" s="0" t="n">
        <v>508</v>
      </c>
      <c r="BD916" s="0" t="n">
        <v>0.832</v>
      </c>
      <c r="BF916" s="0" t="n">
        <f aca="false">IF(E916&lt;11,-3.6797*E916^2+48.115*E916-53.83,280.92*EXP(-0.2027*E916))</f>
        <v>98.486087</v>
      </c>
      <c r="BG916" s="0" t="n">
        <f aca="false">32.208*LN(F916)+21.438</f>
        <v>86.7605987487899</v>
      </c>
      <c r="BH916" s="0" t="n">
        <f aca="false">IF(G916&lt;=2, -10*G916+100, 88.958*EXP(-0.0755*G916))</f>
        <v>63.8134732954719</v>
      </c>
      <c r="BI916" s="0" t="n">
        <f aca="false">IF(I916&lt;=100, 0.0053*(I916)^2-1.0332*I916+100.76, 122.82*EXP(-0.0092*I916))</f>
        <v>100.76</v>
      </c>
      <c r="BJ916" s="0" t="e">
        <f aca="false">IF(P916&lt;=1000, -6.942*LN(P916)+107.59, -36.304*LN(P916)+310.72)</f>
        <v>#VALUE!</v>
      </c>
      <c r="BK916" s="0" t="e">
        <f aca="false">BF916^0.04*BG916^0.22*BH916^0.51*BI916^0.06*BJ916^0.17</f>
        <v>#VALUE!</v>
      </c>
      <c r="BL916" s="0" t="e">
        <f aca="false">IF(BK916&gt;=90, "Very Good", IF(BK916&gt;=80, "Good", IF(BK916&gt;=70, "Slightly Good", IF(BK916&gt;=60, "Average", IF(BK916&gt;=50, "Slightly Poor", IF(BK916&gt;=40, "Poor", "Very Poor"))))))</f>
        <v>#VALUE!</v>
      </c>
      <c r="BM916" s="0" t="e">
        <f aca="false">IF(P916&lt;=1000, -6.942*LN(P916)+107.59, IF(AND(P916&gt;1000, P916&lt;=5213),-36.304*LN(P916)+310.72, IF(P916&gt;5213, 10)))</f>
        <v>#VALUE!</v>
      </c>
      <c r="BN916" s="0" t="e">
        <f aca="false">BF916^0.04*BG916^0.22*BH916^0.51*BI916^0.06*BM916^0.17</f>
        <v>#VALUE!</v>
      </c>
      <c r="BO916" s="0" t="e">
        <f aca="false">IF(BN916&gt;=90, "Very Good", IF(BN916&gt;=80, "Good", IF(BN916&gt;=70, "Slightly Good", IF(BN916&gt;=60, "Average", IF(BN916&gt;=50, "Slightly Poor", IF(BN916&gt;=40, "Poor", "Very Poor"))))))</f>
        <v>#VALUE!</v>
      </c>
      <c r="BP916" s="0" t="e">
        <f aca="false">IF(AJ916&lt;=1000, -6.942*LN(AJ916)+107.59, IF(AND(AJ916&gt;1000, AJ916&lt;=5213),-36.304*LN(AJ916)+310.72, IF(AJ916&gt;5213, 10)))</f>
        <v>#VALUE!</v>
      </c>
      <c r="BQ916" s="0" t="e">
        <f aca="false">BF916^0.04*BG916^0.22*BH916^0.51*BI916^0.06*BP916^0.17</f>
        <v>#VALUE!</v>
      </c>
      <c r="BR916" s="0" t="e">
        <f aca="false">IF(BQ916&gt;=90, "Very Good", IF(BQ916&gt;=80, "Good", IF(BQ916&gt;=70, "Slightly Good", IF(BQ916&gt;=60, "Average", IF(BQ916&gt;=50, "Slightly Poor", IF(BQ916&gt;=40, "Poor", "Very Poor"))))))</f>
        <v>#VALUE!</v>
      </c>
      <c r="BT916" s="0" t="e">
        <f aca="false">9.81*LN(AH916)+30.6</f>
        <v>#VALUE!</v>
      </c>
      <c r="BU916" s="0" t="e">
        <f aca="false">IF(BT916&lt;30, "Clean water", IF(AND(BT916&gt;=30, BT916&lt;40), "Hypolimia", IF(AND(BT916&gt;=40,BT916&lt;50), "Mesotrophic", IF(AND(BT916&gt;=50, BT916&lt;70), "Eutrophic", IF(BT916&gt;70,"Hypertrophic")))))</f>
        <v>#VALUE!</v>
      </c>
      <c r="BW916" s="0" t="e">
        <f aca="false">IF(G916/H916&gt;=1, "PLS CHECK", "")</f>
        <v>#DIV/0!</v>
      </c>
      <c r="BX916" s="0" t="str">
        <f aca="false">IF(AC916/J916&gt;=1, "PLS CHECK", "")</f>
        <v/>
      </c>
      <c r="BY916" s="0" t="str">
        <f aca="false">IF(AE916/J916&gt;=1, "PLS CHECK", "")</f>
        <v/>
      </c>
      <c r="BZ916" s="0" t="str">
        <f aca="false">IF(AD916/J916&gt;=1, "PLS CHECK", "")</f>
        <v/>
      </c>
      <c r="CA916" s="0" t="str">
        <f aca="false">IF(AF916/K916&gt;=1, "PLS CHECK", "")</f>
        <v/>
      </c>
      <c r="CB916" s="0" t="str">
        <f aca="false">IF(AG916/K916&gt;=1, "PLS CHECK", "")</f>
        <v/>
      </c>
    </row>
    <row r="917" customFormat="false" ht="12.5" hidden="false" customHeight="false" outlineLevel="0" collapsed="false">
      <c r="A917" s="0" t="n">
        <v>914</v>
      </c>
      <c r="B917" s="15" t="s">
        <v>87</v>
      </c>
      <c r="C917" s="16" t="s">
        <v>88</v>
      </c>
      <c r="D917" s="0" t="s">
        <v>173</v>
      </c>
      <c r="E917" s="0" t="n">
        <v>7.7</v>
      </c>
      <c r="F917" s="0" t="n">
        <v>10.4</v>
      </c>
      <c r="G917" s="0" t="n">
        <v>1.1</v>
      </c>
      <c r="H917" s="0" t="n">
        <v>5</v>
      </c>
      <c r="I917" s="0" t="n">
        <v>11</v>
      </c>
      <c r="J917" s="0" t="n">
        <v>3.045</v>
      </c>
      <c r="K917" s="0" t="n">
        <v>0.052</v>
      </c>
      <c r="L917" s="0" t="n">
        <v>2.3</v>
      </c>
      <c r="M917" s="0" t="n">
        <v>15.9</v>
      </c>
      <c r="N917" s="0" t="n">
        <v>0</v>
      </c>
      <c r="O917" s="0" t="n">
        <v>235</v>
      </c>
      <c r="P917" s="0" t="n">
        <v>58000</v>
      </c>
      <c r="AC917" s="0" t="n">
        <v>2.918</v>
      </c>
      <c r="AD917" s="0" t="n">
        <v>0.249</v>
      </c>
      <c r="AE917" s="0" t="n">
        <v>2.37</v>
      </c>
      <c r="AF917" s="0" t="n">
        <v>0.021</v>
      </c>
      <c r="AG917" s="0" t="n">
        <v>0.006</v>
      </c>
      <c r="AH917" s="0" t="n">
        <v>19.2</v>
      </c>
      <c r="AJ917" s="0" t="n">
        <v>1800</v>
      </c>
      <c r="BF917" s="0" t="n">
        <f aca="false">IF(E917&lt;11,-3.6797*E917^2+48.115*E917-53.83,280.92*EXP(-0.2027*E917))</f>
        <v>98.486087</v>
      </c>
      <c r="BG917" s="0" t="n">
        <f aca="false">32.208*LN(F917)+21.438</f>
        <v>96.8628814043931</v>
      </c>
      <c r="BH917" s="0" t="n">
        <f aca="false">IF(G917&lt;=2, -10*G917+100, 88.958*EXP(-0.0755*G917))</f>
        <v>89</v>
      </c>
      <c r="BI917" s="0" t="n">
        <f aca="false">IF(I917&lt;=100, 0.0053*(I917)^2-1.0332*I917+100.76, 122.82*EXP(-0.0092*I917))</f>
        <v>90.0361</v>
      </c>
      <c r="BJ917" s="0" t="n">
        <f aca="false">IF(P917&lt;=1000, -6.942*LN(P917)+107.59, -36.304*LN(P917)+310.72)</f>
        <v>-87.4694707030448</v>
      </c>
      <c r="BK917" s="0" t="e">
        <f aca="false">BF917^0.04*BG917^0.22*BH917^0.51*BI917^0.06*BJ917^0.17</f>
        <v>#NUM!</v>
      </c>
      <c r="BL917" s="0" t="e">
        <f aca="false">IF(BK917&gt;=90, "Very Good", IF(BK917&gt;=80, "Good", IF(BK917&gt;=70, "Slightly Good", IF(BK917&gt;=60, "Average", IF(BK917&gt;=50, "Slightly Poor", IF(BK917&gt;=40, "Poor", "Very Poor"))))))</f>
        <v>#NUM!</v>
      </c>
      <c r="BM917" s="0" t="n">
        <f aca="false">IF(P917&lt;=1000, -6.942*LN(P917)+107.59, IF(AND(P917&gt;1000, P917&lt;=5213),-36.304*LN(P917)+310.72, IF(P917&gt;5213, 10)))</f>
        <v>10</v>
      </c>
      <c r="BN917" s="0" t="n">
        <f aca="false">BF917^0.04*BG917^0.22*BH917^0.51*BI917^0.06*BM917^0.17</f>
        <v>62.8265950973405</v>
      </c>
      <c r="BO917" s="0" t="str">
        <f aca="false">IF(BN917&gt;=90, "Very Good", IF(BN917&gt;=80, "Good", IF(BN917&gt;=70, "Slightly Good", IF(BN917&gt;=60, "Average", IF(BN917&gt;=50, "Slightly Poor", IF(BN917&gt;=40, "Poor", "Very Poor"))))))</f>
        <v>Average</v>
      </c>
      <c r="BP917" s="0" t="n">
        <f aca="false">IF(AJ917&lt;=1000, -6.942*LN(AJ917)+107.59, IF(AND(AJ917&gt;1000, AJ917&lt;=5213),-36.304*LN(AJ917)+310.72, IF(AJ917&gt;5213, 10)))</f>
        <v>38.601845269226</v>
      </c>
      <c r="BQ917" s="0" t="n">
        <f aca="false">BF917^0.04*BG917^0.22*BH917^0.51*BI917^0.06*BP917^0.17</f>
        <v>79.0436333175409</v>
      </c>
      <c r="BR917" s="0" t="str">
        <f aca="false">IF(BQ917&gt;=90, "Very Good", IF(BQ917&gt;=80, "Good", IF(BQ917&gt;=70, "Slightly Good", IF(BQ917&gt;=60, "Average", IF(BQ917&gt;=50, "Slightly Poor", IF(BQ917&gt;=40, "Poor", "Very Poor"))))))</f>
        <v>Slightly Good</v>
      </c>
      <c r="BT917" s="0" t="n">
        <f aca="false">9.81*LN(AH917)+30.6</f>
        <v>59.587669837321</v>
      </c>
      <c r="BU917" s="0" t="str">
        <f aca="false">IF(BT917&lt;30, "Clean water", IF(AND(BT917&gt;=30, BT917&lt;40), "Hypolimia", IF(AND(BT917&gt;=40,BT917&lt;50), "Mesotrophic", IF(AND(BT917&gt;=50, BT917&lt;70), "Eutrophic", IF(BT917&gt;70,"Hypertrophic")))))</f>
        <v>Eutrophic</v>
      </c>
      <c r="BW917" s="0" t="str">
        <f aca="false">IF(G917/H917&gt;=1, "PLS CHECK", "")</f>
        <v/>
      </c>
      <c r="BX917" s="0" t="str">
        <f aca="false">IF(AC917/J917&gt;=1, "PLS CHECK", "")</f>
        <v/>
      </c>
      <c r="BY917" s="0" t="str">
        <f aca="false">IF(AE917/J917&gt;=1, "PLS CHECK", "")</f>
        <v/>
      </c>
      <c r="BZ917" s="0" t="str">
        <f aca="false">IF(AD917/J917&gt;=1, "PLS CHECK", "")</f>
        <v/>
      </c>
      <c r="CA917" s="0" t="str">
        <f aca="false">IF(AF917/K917&gt;=1, "PLS CHECK", "")</f>
        <v/>
      </c>
      <c r="CB917" s="0" t="str">
        <f aca="false">IF(AG917/K917&gt;=1, "PLS CHECK", "")</f>
        <v/>
      </c>
    </row>
    <row r="918" customFormat="false" ht="12.5" hidden="false" customHeight="false" outlineLevel="0" collapsed="false">
      <c r="A918" s="0" t="n">
        <v>915</v>
      </c>
      <c r="B918" s="15" t="s">
        <v>89</v>
      </c>
      <c r="C918" s="16" t="s">
        <v>90</v>
      </c>
      <c r="D918" s="0" t="s">
        <v>173</v>
      </c>
      <c r="E918" s="37"/>
      <c r="F918" s="37"/>
      <c r="G918" s="0" t="n">
        <v>2.6</v>
      </c>
      <c r="H918" s="0" t="n">
        <v>5</v>
      </c>
      <c r="I918" s="37"/>
      <c r="J918" s="0" t="n">
        <v>2.995</v>
      </c>
      <c r="K918" s="0" t="n">
        <v>0.183</v>
      </c>
      <c r="L918" s="0" t="n">
        <v>2.4</v>
      </c>
      <c r="M918" s="0" t="n">
        <v>19</v>
      </c>
      <c r="N918" s="0" t="n">
        <v>0</v>
      </c>
      <c r="O918" s="0" t="n">
        <v>287</v>
      </c>
      <c r="P918" s="0" t="n">
        <v>14000</v>
      </c>
      <c r="AC918" s="0" t="n">
        <v>2.702</v>
      </c>
      <c r="AD918" s="0" t="n">
        <v>0.561</v>
      </c>
      <c r="AE918" s="37"/>
      <c r="AF918" s="0" t="n">
        <v>0.044</v>
      </c>
      <c r="AG918" s="0" t="n">
        <v>0.039</v>
      </c>
      <c r="AH918" s="0" t="n">
        <v>9.3</v>
      </c>
      <c r="AJ918" s="0" t="n">
        <v>1000</v>
      </c>
      <c r="BF918" s="0" t="n">
        <f aca="false">IF(E918&lt;11,-3.6797*E918^2+48.115*E918-53.83,280.92*EXP(-0.2027*E918))</f>
        <v>-53.83</v>
      </c>
      <c r="BG918" s="0" t="e">
        <f aca="false">32.208*LN(F918)+21.438</f>
        <v>#VALUE!</v>
      </c>
      <c r="BH918" s="0" t="n">
        <f aca="false">IF(G918&lt;=2, -10*G918+100, 88.958*EXP(-0.0755*G918))</f>
        <v>73.1026302934667</v>
      </c>
      <c r="BI918" s="0" t="n">
        <f aca="false">IF(I918&lt;=100, 0.0053*(I918)^2-1.0332*I918+100.76, 122.82*EXP(-0.0092*I918))</f>
        <v>100.76</v>
      </c>
      <c r="BJ918" s="0" t="n">
        <f aca="false">IF(P918&lt;=1000, -6.942*LN(P918)+107.59, -36.304*LN(P918)+310.72)</f>
        <v>-35.8674849425199</v>
      </c>
      <c r="BK918" s="0" t="e">
        <f aca="false">BF918^0.04*BG918^0.22*BH918^0.51*BI918^0.06*BJ918^0.17</f>
        <v>#VALUE!</v>
      </c>
      <c r="BL918" s="0" t="e">
        <f aca="false">IF(BK918&gt;=90, "Very Good", IF(BK918&gt;=80, "Good", IF(BK918&gt;=70, "Slightly Good", IF(BK918&gt;=60, "Average", IF(BK918&gt;=50, "Slightly Poor", IF(BK918&gt;=40, "Poor", "Very Poor"))))))</f>
        <v>#VALUE!</v>
      </c>
      <c r="BM918" s="0" t="n">
        <f aca="false">IF(P918&lt;=1000, -6.942*LN(P918)+107.59, IF(AND(P918&gt;1000, P918&lt;=5213),-36.304*LN(P918)+310.72, IF(P918&gt;5213, 10)))</f>
        <v>10</v>
      </c>
      <c r="BN918" s="0" t="e">
        <f aca="false">BF918^0.04*BG918^0.22*BH918^0.51*BI918^0.06*BM918^0.17</f>
        <v>#VALUE!</v>
      </c>
      <c r="BO918" s="0" t="e">
        <f aca="false">IF(BN918&gt;=90, "Very Good", IF(BN918&gt;=80, "Good", IF(BN918&gt;=70, "Slightly Good", IF(BN918&gt;=60, "Average", IF(BN918&gt;=50, "Slightly Poor", IF(BN918&gt;=40, "Poor", "Very Poor"))))))</f>
        <v>#VALUE!</v>
      </c>
      <c r="BP918" s="0" t="n">
        <f aca="false">IF(AJ918&lt;=1000, -6.942*LN(AJ918)+107.59, IF(AND(AJ918&gt;1000, AJ918&lt;=5213),-36.304*LN(AJ918)+310.72, IF(AJ918&gt;5213, 10)))</f>
        <v>59.636362853306</v>
      </c>
      <c r="BQ918" s="0" t="e">
        <f aca="false">BF918^0.04*BG918^0.22*BH918^0.51*BI918^0.06*BP918^0.17</f>
        <v>#VALUE!</v>
      </c>
      <c r="BR918" s="0" t="e">
        <f aca="false">IF(BQ918&gt;=90, "Very Good", IF(BQ918&gt;=80, "Good", IF(BQ918&gt;=70, "Slightly Good", IF(BQ918&gt;=60, "Average", IF(BQ918&gt;=50, "Slightly Poor", IF(BQ918&gt;=40, "Poor", "Very Poor"))))))</f>
        <v>#VALUE!</v>
      </c>
      <c r="BT918" s="0" t="n">
        <f aca="false">9.81*LN(AH918)+30.6</f>
        <v>52.4764412655619</v>
      </c>
      <c r="BU918" s="0" t="str">
        <f aca="false">IF(BT918&lt;30, "Clean water", IF(AND(BT918&gt;=30, BT918&lt;40), "Hypolimia", IF(AND(BT918&gt;=40,BT918&lt;50), "Mesotrophic", IF(AND(BT918&gt;=50, BT918&lt;70), "Eutrophic", IF(BT918&gt;70,"Hypertrophic")))))</f>
        <v>Eutrophic</v>
      </c>
      <c r="BW918" s="0" t="str">
        <f aca="false">IF(G918/H918&gt;=1, "PLS CHECK", "")</f>
        <v/>
      </c>
      <c r="BX918" s="0" t="str">
        <f aca="false">IF(AC918/J918&gt;=1, "PLS CHECK", "")</f>
        <v/>
      </c>
      <c r="BY918" s="0" t="str">
        <f aca="false">IF(AE918/J918&gt;=1, "PLS CHECK", "")</f>
        <v/>
      </c>
      <c r="BZ918" s="0" t="str">
        <f aca="false">IF(AD918/J918&gt;=1, "PLS CHECK", "")</f>
        <v/>
      </c>
      <c r="CA918" s="0" t="str">
        <f aca="false">IF(AF918/K918&gt;=1, "PLS CHECK", "")</f>
        <v/>
      </c>
      <c r="CB918" s="0" t="str">
        <f aca="false">IF(AG918/K918&gt;=1, "PLS CHECK", "")</f>
        <v/>
      </c>
    </row>
    <row r="919" customFormat="false" ht="12.5" hidden="false" customHeight="false" outlineLevel="0" collapsed="false">
      <c r="A919" s="0" t="n">
        <v>916</v>
      </c>
      <c r="B919" s="15" t="s">
        <v>91</v>
      </c>
      <c r="C919" s="16" t="s">
        <v>92</v>
      </c>
      <c r="D919" s="0" t="s">
        <v>173</v>
      </c>
      <c r="E919" s="0" t="n">
        <v>7.9</v>
      </c>
      <c r="F919" s="37"/>
      <c r="G919" s="0" t="n">
        <v>4.2</v>
      </c>
      <c r="H919" s="0" t="n">
        <v>4.8</v>
      </c>
      <c r="I919" s="0" t="n">
        <v>4.8</v>
      </c>
      <c r="J919" s="0" t="n">
        <v>3.599</v>
      </c>
      <c r="K919" s="0" t="n">
        <v>0.055</v>
      </c>
      <c r="L919" s="0" t="n">
        <v>2.2</v>
      </c>
      <c r="M919" s="0" t="n">
        <v>23.1</v>
      </c>
      <c r="N919" s="0" t="n">
        <v>0</v>
      </c>
      <c r="O919" s="0" t="n">
        <v>530</v>
      </c>
      <c r="P919" s="0" t="n">
        <v>5200</v>
      </c>
      <c r="AC919" s="0" t="n">
        <v>3.502</v>
      </c>
      <c r="AD919" s="0" t="n">
        <v>0.179</v>
      </c>
      <c r="AE919" s="0" t="n">
        <v>2.677</v>
      </c>
      <c r="AF919" s="0" t="n">
        <v>0.046</v>
      </c>
      <c r="AG919" s="0" t="n">
        <v>0.021</v>
      </c>
      <c r="AH919" s="0" t="n">
        <v>14.1</v>
      </c>
      <c r="AJ919" s="0" t="n">
        <v>480</v>
      </c>
      <c r="BF919" s="0" t="n">
        <f aca="false">IF(E919&lt;11,-3.6797*E919^2+48.115*E919-53.83,280.92*EXP(-0.2027*E919))</f>
        <v>96.6284230000001</v>
      </c>
      <c r="BG919" s="0" t="e">
        <f aca="false">32.208*LN(F919)+21.438</f>
        <v>#VALUE!</v>
      </c>
      <c r="BH919" s="0" t="n">
        <f aca="false">IF(G919&lt;=2, -10*G919+100, 88.958*EXP(-0.0755*G919))</f>
        <v>64.7843685536842</v>
      </c>
      <c r="BI919" s="0" t="n">
        <f aca="false">IF(I919&lt;=100, 0.0053*(I919)^2-1.0332*I919+100.76, 122.82*EXP(-0.0092*I919))</f>
        <v>95.922752</v>
      </c>
      <c r="BJ919" s="0" t="n">
        <f aca="false">IF(P919&lt;=1000, -6.942*LN(P919)+107.59, -36.304*LN(P919)+310.72)</f>
        <v>0.087949608508211</v>
      </c>
      <c r="BK919" s="0" t="e">
        <f aca="false">BF919^0.04*BG919^0.22*BH919^0.51*BI919^0.06*BJ919^0.17</f>
        <v>#VALUE!</v>
      </c>
      <c r="BL919" s="0" t="e">
        <f aca="false">IF(BK919&gt;=90, "Very Good", IF(BK919&gt;=80, "Good", IF(BK919&gt;=70, "Slightly Good", IF(BK919&gt;=60, "Average", IF(BK919&gt;=50, "Slightly Poor", IF(BK919&gt;=40, "Poor", "Very Poor"))))))</f>
        <v>#VALUE!</v>
      </c>
      <c r="BM919" s="0" t="n">
        <f aca="false">IF(P919&lt;=1000, -6.942*LN(P919)+107.59, IF(AND(P919&gt;1000, P919&lt;=5213),-36.304*LN(P919)+310.72, IF(P919&gt;5213, 10)))</f>
        <v>0.087949608508211</v>
      </c>
      <c r="BN919" s="0" t="e">
        <f aca="false">BF919^0.04*BG919^0.22*BH919^0.51*BI919^0.06*BM919^0.17</f>
        <v>#VALUE!</v>
      </c>
      <c r="BO919" s="0" t="e">
        <f aca="false">IF(BN919&gt;=90, "Very Good", IF(BN919&gt;=80, "Good", IF(BN919&gt;=70, "Slightly Good", IF(BN919&gt;=60, "Average", IF(BN919&gt;=50, "Slightly Poor", IF(BN919&gt;=40, "Poor", "Very Poor"))))))</f>
        <v>#VALUE!</v>
      </c>
      <c r="BP919" s="0" t="n">
        <f aca="false">IF(AJ919&lt;=1000, -6.942*LN(AJ919)+107.59, IF(AND(AJ919&gt;1000, AJ919&lt;=5213),-36.304*LN(AJ919)+310.72, IF(AJ919&gt;5213, 10)))</f>
        <v>64.7315768667128</v>
      </c>
      <c r="BQ919" s="0" t="e">
        <f aca="false">BF919^0.04*BG919^0.22*BH919^0.51*BI919^0.06*BP919^0.17</f>
        <v>#VALUE!</v>
      </c>
      <c r="BR919" s="0" t="e">
        <f aca="false">IF(BQ919&gt;=90, "Very Good", IF(BQ919&gt;=80, "Good", IF(BQ919&gt;=70, "Slightly Good", IF(BQ919&gt;=60, "Average", IF(BQ919&gt;=50, "Slightly Poor", IF(BQ919&gt;=40, "Poor", "Very Poor"))))))</f>
        <v>#VALUE!</v>
      </c>
      <c r="BT919" s="0" t="n">
        <f aca="false">9.81*LN(AH919)+30.6</f>
        <v>56.5589747623382</v>
      </c>
      <c r="BU919" s="0" t="str">
        <f aca="false">IF(BT919&lt;30, "Clean water", IF(AND(BT919&gt;=30, BT919&lt;40), "Hypolimia", IF(AND(BT919&gt;=40,BT919&lt;50), "Mesotrophic", IF(AND(BT919&gt;=50, BT919&lt;70), "Eutrophic", IF(BT919&gt;70,"Hypertrophic")))))</f>
        <v>Eutrophic</v>
      </c>
      <c r="BW919" s="0" t="str">
        <f aca="false">IF(G919/H919&gt;=1, "PLS CHECK", "")</f>
        <v/>
      </c>
      <c r="BX919" s="0" t="str">
        <f aca="false">IF(AC919/J919&gt;=1, "PLS CHECK", "")</f>
        <v/>
      </c>
      <c r="BY919" s="0" t="str">
        <f aca="false">IF(AE919/J919&gt;=1, "PLS CHECK", "")</f>
        <v/>
      </c>
      <c r="BZ919" s="0" t="str">
        <f aca="false">IF(AD919/J919&gt;=1, "PLS CHECK", "")</f>
        <v/>
      </c>
      <c r="CA919" s="0" t="str">
        <f aca="false">IF(AF919/K919&gt;=1, "PLS CHECK", "")</f>
        <v/>
      </c>
      <c r="CB919" s="0" t="str">
        <f aca="false">IF(AG919/K919&gt;=1, "PLS CHECK", "")</f>
        <v/>
      </c>
    </row>
    <row r="920" customFormat="false" ht="12.5" hidden="false" customHeight="false" outlineLevel="0" collapsed="false">
      <c r="A920" s="0" t="n">
        <v>917</v>
      </c>
      <c r="B920" s="15" t="s">
        <v>137</v>
      </c>
      <c r="C920" s="16" t="s">
        <v>138</v>
      </c>
      <c r="D920" s="0" t="s">
        <v>173</v>
      </c>
      <c r="E920" s="0" t="n">
        <v>7.9</v>
      </c>
      <c r="F920" s="0" t="n">
        <v>8.2</v>
      </c>
      <c r="G920" s="0" t="n">
        <v>4.3</v>
      </c>
      <c r="H920" s="37"/>
      <c r="I920" s="0" t="n">
        <v>10.6</v>
      </c>
      <c r="J920" s="0" t="n">
        <v>7.511</v>
      </c>
      <c r="K920" s="0" t="n">
        <v>0.102</v>
      </c>
      <c r="L920" s="0" t="n">
        <v>5</v>
      </c>
      <c r="M920" s="0" t="n">
        <v>24.1</v>
      </c>
      <c r="O920" s="0" t="n">
        <v>491</v>
      </c>
      <c r="BD920" s="0" t="n">
        <v>5.614</v>
      </c>
      <c r="BF920" s="0" t="n">
        <f aca="false">IF(E920&lt;11,-3.6797*E920^2+48.115*E920-53.83,280.92*EXP(-0.2027*E920))</f>
        <v>96.6284230000001</v>
      </c>
      <c r="BG920" s="0" t="n">
        <f aca="false">32.208*LN(F920)+21.438</f>
        <v>89.2079528407348</v>
      </c>
      <c r="BH920" s="0" t="n">
        <f aca="false">IF(G920&lt;=2, -10*G920+100, 88.958*EXP(-0.0755*G920))</f>
        <v>64.2970883684832</v>
      </c>
      <c r="BI920" s="0" t="n">
        <f aca="false">IF(I920&lt;=100, 0.0053*(I920)^2-1.0332*I920+100.76, 122.82*EXP(-0.0092*I920))</f>
        <v>90.403588</v>
      </c>
      <c r="BJ920" s="0" t="e">
        <f aca="false">IF(P920&lt;=1000, -6.942*LN(P920)+107.59, -36.304*LN(P920)+310.72)</f>
        <v>#VALUE!</v>
      </c>
      <c r="BK920" s="0" t="e">
        <f aca="false">BF920^0.04*BG920^0.22*BH920^0.51*BI920^0.06*BJ920^0.17</f>
        <v>#VALUE!</v>
      </c>
      <c r="BL920" s="0" t="e">
        <f aca="false">IF(BK920&gt;=90, "Very Good", IF(BK920&gt;=80, "Good", IF(BK920&gt;=70, "Slightly Good", IF(BK920&gt;=60, "Average", IF(BK920&gt;=50, "Slightly Poor", IF(BK920&gt;=40, "Poor", "Very Poor"))))))</f>
        <v>#VALUE!</v>
      </c>
      <c r="BM920" s="0" t="e">
        <f aca="false">IF(P920&lt;=1000, -6.942*LN(P920)+107.59, IF(AND(P920&gt;1000, P920&lt;=5213),-36.304*LN(P920)+310.72, IF(P920&gt;5213, 10)))</f>
        <v>#VALUE!</v>
      </c>
      <c r="BN920" s="0" t="e">
        <f aca="false">BF920^0.04*BG920^0.22*BH920^0.51*BI920^0.06*BM920^0.17</f>
        <v>#VALUE!</v>
      </c>
      <c r="BO920" s="0" t="e">
        <f aca="false">IF(BN920&gt;=90, "Very Good", IF(BN920&gt;=80, "Good", IF(BN920&gt;=70, "Slightly Good", IF(BN920&gt;=60, "Average", IF(BN920&gt;=50, "Slightly Poor", IF(BN920&gt;=40, "Poor", "Very Poor"))))))</f>
        <v>#VALUE!</v>
      </c>
      <c r="BP920" s="0" t="e">
        <f aca="false">IF(AJ920&lt;=1000, -6.942*LN(AJ920)+107.59, IF(AND(AJ920&gt;1000, AJ920&lt;=5213),-36.304*LN(AJ920)+310.72, IF(AJ920&gt;5213, 10)))</f>
        <v>#VALUE!</v>
      </c>
      <c r="BQ920" s="0" t="e">
        <f aca="false">BF920^0.04*BG920^0.22*BH920^0.51*BI920^0.06*BP920^0.17</f>
        <v>#VALUE!</v>
      </c>
      <c r="BR920" s="0" t="e">
        <f aca="false">IF(BQ920&gt;=90, "Very Good", IF(BQ920&gt;=80, "Good", IF(BQ920&gt;=70, "Slightly Good", IF(BQ920&gt;=60, "Average", IF(BQ920&gt;=50, "Slightly Poor", IF(BQ920&gt;=40, "Poor", "Very Poor"))))))</f>
        <v>#VALUE!</v>
      </c>
      <c r="BT920" s="0" t="e">
        <f aca="false">9.81*LN(AH920)+30.6</f>
        <v>#VALUE!</v>
      </c>
      <c r="BU920" s="0" t="e">
        <f aca="false">IF(BT920&lt;30, "Clean water", IF(AND(BT920&gt;=30, BT920&lt;40), "Hypolimia", IF(AND(BT920&gt;=40,BT920&lt;50), "Mesotrophic", IF(AND(BT920&gt;=50, BT920&lt;70), "Eutrophic", IF(BT920&gt;70,"Hypertrophic")))))</f>
        <v>#VALUE!</v>
      </c>
      <c r="BW920" s="0" t="e">
        <f aca="false">IF(G920/H920&gt;=1, "PLS CHECK", "")</f>
        <v>#DIV/0!</v>
      </c>
      <c r="BX920" s="0" t="str">
        <f aca="false">IF(AC920/J920&gt;=1, "PLS CHECK", "")</f>
        <v/>
      </c>
      <c r="BY920" s="0" t="str">
        <f aca="false">IF(AE920/J920&gt;=1, "PLS CHECK", "")</f>
        <v/>
      </c>
      <c r="BZ920" s="0" t="str">
        <f aca="false">IF(AD920/J920&gt;=1, "PLS CHECK", "")</f>
        <v/>
      </c>
      <c r="CA920" s="0" t="str">
        <f aca="false">IF(AF920/K920&gt;=1, "PLS CHECK", "")</f>
        <v/>
      </c>
      <c r="CB920" s="0" t="str">
        <f aca="false">IF(AG920/K920&gt;=1, "PLS CHECK", "")</f>
        <v/>
      </c>
    </row>
    <row r="921" customFormat="false" ht="12.5" hidden="false" customHeight="false" outlineLevel="0" collapsed="false">
      <c r="A921" s="0" t="n">
        <v>918</v>
      </c>
      <c r="B921" s="15" t="s">
        <v>93</v>
      </c>
      <c r="C921" s="16" t="s">
        <v>94</v>
      </c>
      <c r="D921" s="0" t="s">
        <v>173</v>
      </c>
      <c r="E921" s="0" t="n">
        <v>7.4</v>
      </c>
      <c r="F921" s="37"/>
      <c r="G921" s="37"/>
      <c r="H921" s="37"/>
      <c r="I921" s="37"/>
      <c r="J921" s="0" t="n">
        <v>8.897</v>
      </c>
      <c r="K921" s="37"/>
      <c r="L921" s="37"/>
      <c r="M921" s="0" t="n">
        <v>20.6</v>
      </c>
      <c r="N921" s="0" t="n">
        <v>0</v>
      </c>
      <c r="O921" s="0" t="n">
        <v>551</v>
      </c>
      <c r="P921" s="0" t="n">
        <v>2300</v>
      </c>
      <c r="AC921" s="0" t="n">
        <v>8.525</v>
      </c>
      <c r="AD921" s="37"/>
      <c r="AE921" s="0" t="n">
        <v>4.368</v>
      </c>
      <c r="AF921" s="0" t="n">
        <v>0.082</v>
      </c>
      <c r="AG921" s="0" t="n">
        <v>0.042</v>
      </c>
      <c r="AH921" s="0" t="n">
        <v>16.2</v>
      </c>
      <c r="AJ921" s="0" t="n">
        <v>1400</v>
      </c>
      <c r="BD921" s="0" t="n">
        <v>18.977</v>
      </c>
      <c r="BF921" s="0" t="n">
        <f aca="false">IF(E921&lt;11,-3.6797*E921^2+48.115*E921-53.83,280.92*EXP(-0.2027*E921))</f>
        <v>100.720628</v>
      </c>
      <c r="BG921" s="0" t="e">
        <f aca="false">32.208*LN(F921)+21.438</f>
        <v>#VALUE!</v>
      </c>
      <c r="BH921" s="0" t="n">
        <f aca="false">IF(G921&lt;=2, -10*G921+100, 88.958*EXP(-0.0755*G921))</f>
        <v>100</v>
      </c>
      <c r="BI921" s="0" t="n">
        <f aca="false">IF(I921&lt;=100, 0.0053*(I921)^2-1.0332*I921+100.76, 122.82*EXP(-0.0092*I921))</f>
        <v>100.76</v>
      </c>
      <c r="BJ921" s="0" t="n">
        <f aca="false">IF(P921&lt;=1000, -6.942*LN(P921)+107.59, -36.304*LN(P921)+310.72)</f>
        <v>29.7029195527965</v>
      </c>
      <c r="BK921" s="0" t="e">
        <f aca="false">BF921^0.04*BG921^0.22*BH921^0.51*BI921^0.06*BJ921^0.17</f>
        <v>#VALUE!</v>
      </c>
      <c r="BL921" s="0" t="e">
        <f aca="false">IF(BK921&gt;=90, "Very Good", IF(BK921&gt;=80, "Good", IF(BK921&gt;=70, "Slightly Good", IF(BK921&gt;=60, "Average", IF(BK921&gt;=50, "Slightly Poor", IF(BK921&gt;=40, "Poor", "Very Poor"))))))</f>
        <v>#VALUE!</v>
      </c>
      <c r="BM921" s="0" t="n">
        <f aca="false">IF(P921&lt;=1000, -6.942*LN(P921)+107.59, IF(AND(P921&gt;1000, P921&lt;=5213),-36.304*LN(P921)+310.72, IF(P921&gt;5213, 10)))</f>
        <v>29.7029195527965</v>
      </c>
      <c r="BN921" s="0" t="e">
        <f aca="false">BF921^0.04*BG921^0.22*BH921^0.51*BI921^0.06*BM921^0.17</f>
        <v>#VALUE!</v>
      </c>
      <c r="BO921" s="0" t="e">
        <f aca="false">IF(BN921&gt;=90, "Very Good", IF(BN921&gt;=80, "Good", IF(BN921&gt;=70, "Slightly Good", IF(BN921&gt;=60, "Average", IF(BN921&gt;=50, "Slightly Poor", IF(BN921&gt;=40, "Poor", "Very Poor"))))))</f>
        <v>#VALUE!</v>
      </c>
      <c r="BP921" s="0" t="n">
        <f aca="false">IF(AJ921&lt;=1000, -6.942*LN(AJ921)+107.59, IF(AND(AJ921&gt;1000, AJ921&lt;=5213),-36.304*LN(AJ921)+310.72, IF(AJ921&gt;5213, 10)))</f>
        <v>47.725564273536</v>
      </c>
      <c r="BQ921" s="0" t="e">
        <f aca="false">BF921^0.04*BG921^0.22*BH921^0.51*BI921^0.06*BP921^0.17</f>
        <v>#VALUE!</v>
      </c>
      <c r="BR921" s="0" t="e">
        <f aca="false">IF(BQ921&gt;=90, "Very Good", IF(BQ921&gt;=80, "Good", IF(BQ921&gt;=70, "Slightly Good", IF(BQ921&gt;=60, "Average", IF(BQ921&gt;=50, "Slightly Poor", IF(BQ921&gt;=40, "Poor", "Very Poor"))))))</f>
        <v>#VALUE!</v>
      </c>
      <c r="BT921" s="0" t="n">
        <f aca="false">9.81*LN(AH921)+30.6</f>
        <v>57.9209602863581</v>
      </c>
      <c r="BU921" s="0" t="str">
        <f aca="false">IF(BT921&lt;30, "Clean water", IF(AND(BT921&gt;=30, BT921&lt;40), "Hypolimia", IF(AND(BT921&gt;=40,BT921&lt;50), "Mesotrophic", IF(AND(BT921&gt;=50, BT921&lt;70), "Eutrophic", IF(BT921&gt;70,"Hypertrophic")))))</f>
        <v>Eutrophic</v>
      </c>
      <c r="BW921" s="0" t="e">
        <f aca="false">IF(G921/H921&gt;=1, "PLS CHECK", "")</f>
        <v>#DIV/0!</v>
      </c>
      <c r="BX921" s="0" t="str">
        <f aca="false">IF(AC921/J921&gt;=1, "PLS CHECK", "")</f>
        <v/>
      </c>
      <c r="BY921" s="0" t="str">
        <f aca="false">IF(AE921/J921&gt;=1, "PLS CHECK", "")</f>
        <v/>
      </c>
      <c r="BZ921" s="0" t="str">
        <f aca="false">IF(AD921/J921&gt;=1, "PLS CHECK", "")</f>
        <v/>
      </c>
      <c r="CA921" s="0" t="e">
        <f aca="false">IF(AF921/K921&gt;=1, "PLS CHECK", "")</f>
        <v>#DIV/0!</v>
      </c>
      <c r="CB921" s="0" t="e">
        <f aca="false">IF(AG921/K921&gt;=1, "PLS CHECK", "")</f>
        <v>#DIV/0!</v>
      </c>
    </row>
    <row r="922" customFormat="false" ht="12.5" hidden="false" customHeight="false" outlineLevel="0" collapsed="false">
      <c r="A922" s="0" t="n">
        <v>919</v>
      </c>
      <c r="B922" s="15" t="s">
        <v>95</v>
      </c>
      <c r="C922" s="16" t="s">
        <v>96</v>
      </c>
      <c r="D922" s="0" t="s">
        <v>173</v>
      </c>
      <c r="E922" s="37"/>
      <c r="F922" s="37"/>
      <c r="G922" s="0" t="n">
        <v>4</v>
      </c>
      <c r="H922" s="37"/>
      <c r="I922" s="0" t="n">
        <v>11.6</v>
      </c>
      <c r="J922" s="0" t="n">
        <v>8.009</v>
      </c>
      <c r="K922" s="0" t="n">
        <v>0.174</v>
      </c>
      <c r="L922" s="37"/>
      <c r="M922" s="0" t="n">
        <v>20.3</v>
      </c>
      <c r="N922" s="0" t="n">
        <v>0</v>
      </c>
      <c r="O922" s="0" t="n">
        <v>676</v>
      </c>
      <c r="P922" s="0" t="n">
        <v>12000</v>
      </c>
      <c r="AC922" s="0" t="n">
        <v>7.842</v>
      </c>
      <c r="AD922" s="37"/>
      <c r="AE922" s="0" t="n">
        <v>3.779</v>
      </c>
      <c r="AF922" s="0" t="n">
        <v>0.074</v>
      </c>
      <c r="AG922" s="0" t="n">
        <v>0.047</v>
      </c>
      <c r="AH922" s="0" t="n">
        <v>10.5</v>
      </c>
      <c r="AJ922" s="0" t="n">
        <v>500</v>
      </c>
      <c r="BF922" s="0" t="n">
        <f aca="false">IF(E922&lt;11,-3.6797*E922^2+48.115*E922-53.83,280.92*EXP(-0.2027*E922))</f>
        <v>-53.83</v>
      </c>
      <c r="BG922" s="0" t="e">
        <f aca="false">32.208*LN(F922)+21.438</f>
        <v>#VALUE!</v>
      </c>
      <c r="BH922" s="0" t="n">
        <f aca="false">IF(G922&lt;=2, -10*G922+100, 88.958*EXP(-0.0755*G922))</f>
        <v>65.770035576443</v>
      </c>
      <c r="BI922" s="0" t="n">
        <f aca="false">IF(I922&lt;=100, 0.0053*(I922)^2-1.0332*I922+100.76, 122.82*EXP(-0.0092*I922))</f>
        <v>89.488048</v>
      </c>
      <c r="BJ922" s="0" t="n">
        <f aca="false">IF(P922&lt;=1000, -6.942*LN(P922)+107.59, -36.304*LN(P922)+310.72)</f>
        <v>-30.271198662071</v>
      </c>
      <c r="BK922" s="0" t="e">
        <f aca="false">BF922^0.04*BG922^0.22*BH922^0.51*BI922^0.06*BJ922^0.17</f>
        <v>#VALUE!</v>
      </c>
      <c r="BL922" s="0" t="e">
        <f aca="false">IF(BK922&gt;=90, "Very Good", IF(BK922&gt;=80, "Good", IF(BK922&gt;=70, "Slightly Good", IF(BK922&gt;=60, "Average", IF(BK922&gt;=50, "Slightly Poor", IF(BK922&gt;=40, "Poor", "Very Poor"))))))</f>
        <v>#VALUE!</v>
      </c>
      <c r="BM922" s="0" t="n">
        <f aca="false">IF(P922&lt;=1000, -6.942*LN(P922)+107.59, IF(AND(P922&gt;1000, P922&lt;=5213),-36.304*LN(P922)+310.72, IF(P922&gt;5213, 10)))</f>
        <v>10</v>
      </c>
      <c r="BN922" s="0" t="e">
        <f aca="false">BF922^0.04*BG922^0.22*BH922^0.51*BI922^0.06*BM922^0.17</f>
        <v>#VALUE!</v>
      </c>
      <c r="BO922" s="0" t="e">
        <f aca="false">IF(BN922&gt;=90, "Very Good", IF(BN922&gt;=80, "Good", IF(BN922&gt;=70, "Slightly Good", IF(BN922&gt;=60, "Average", IF(BN922&gt;=50, "Slightly Poor", IF(BN922&gt;=40, "Poor", "Very Poor"))))))</f>
        <v>#VALUE!</v>
      </c>
      <c r="BP922" s="0" t="n">
        <f aca="false">IF(AJ922&lt;=1000, -6.942*LN(AJ922)+107.59, IF(AND(AJ922&gt;1000, AJ922&lt;=5213),-36.304*LN(AJ922)+310.72, IF(AJ922&gt;5213, 10)))</f>
        <v>64.4481905807532</v>
      </c>
      <c r="BQ922" s="0" t="e">
        <f aca="false">BF922^0.04*BG922^0.22*BH922^0.51*BI922^0.06*BP922^0.17</f>
        <v>#VALUE!</v>
      </c>
      <c r="BR922" s="0" t="e">
        <f aca="false">IF(BQ922&gt;=90, "Very Good", IF(BQ922&gt;=80, "Good", IF(BQ922&gt;=70, "Slightly Good", IF(BQ922&gt;=60, "Average", IF(BQ922&gt;=50, "Slightly Poor", IF(BQ922&gt;=40, "Poor", "Very Poor"))))))</f>
        <v>#VALUE!</v>
      </c>
      <c r="BT922" s="0" t="n">
        <f aca="false">9.81*LN(AH922)+30.6</f>
        <v>53.6669912727737</v>
      </c>
      <c r="BU922" s="0" t="str">
        <f aca="false">IF(BT922&lt;30, "Clean water", IF(AND(BT922&gt;=30, BT922&lt;40), "Hypolimia", IF(AND(BT922&gt;=40,BT922&lt;50), "Mesotrophic", IF(AND(BT922&gt;=50, BT922&lt;70), "Eutrophic", IF(BT922&gt;70,"Hypertrophic")))))</f>
        <v>Eutrophic</v>
      </c>
      <c r="BW922" s="0" t="e">
        <f aca="false">IF(G922/H922&gt;=1, "PLS CHECK", "")</f>
        <v>#DIV/0!</v>
      </c>
      <c r="BX922" s="0" t="str">
        <f aca="false">IF(AC922/J922&gt;=1, "PLS CHECK", "")</f>
        <v/>
      </c>
      <c r="BY922" s="0" t="str">
        <f aca="false">IF(AE922/J922&gt;=1, "PLS CHECK", "")</f>
        <v/>
      </c>
      <c r="BZ922" s="0" t="str">
        <f aca="false">IF(AD922/J922&gt;=1, "PLS CHECK", "")</f>
        <v/>
      </c>
      <c r="CA922" s="0" t="str">
        <f aca="false">IF(AF922/K922&gt;=1, "PLS CHECK", "")</f>
        <v/>
      </c>
      <c r="CB922" s="0" t="str">
        <f aca="false">IF(AG922/K922&gt;=1, "PLS CHECK", "")</f>
        <v/>
      </c>
    </row>
    <row r="923" customFormat="false" ht="12.5" hidden="false" customHeight="false" outlineLevel="0" collapsed="false">
      <c r="A923" s="0" t="n">
        <v>920</v>
      </c>
      <c r="B923" s="15" t="s">
        <v>97</v>
      </c>
      <c r="C923" s="16" t="s">
        <v>98</v>
      </c>
      <c r="D923" s="0" t="s">
        <v>173</v>
      </c>
      <c r="E923" s="0" t="n">
        <v>8.1</v>
      </c>
      <c r="F923" s="0" t="n">
        <v>11.7</v>
      </c>
      <c r="G923" s="0" t="n">
        <v>1</v>
      </c>
      <c r="H923" s="0" t="n">
        <v>3.8</v>
      </c>
      <c r="I923" s="0" t="n">
        <v>9.2</v>
      </c>
      <c r="J923" s="0" t="n">
        <v>2.316</v>
      </c>
      <c r="K923" s="0" t="n">
        <v>0.036</v>
      </c>
      <c r="L923" s="0" t="n">
        <v>2</v>
      </c>
      <c r="M923" s="0" t="n">
        <v>15.1</v>
      </c>
      <c r="N923" s="0" t="n">
        <v>0</v>
      </c>
      <c r="O923" s="0" t="n">
        <v>215</v>
      </c>
      <c r="P923" s="0" t="n">
        <v>3200</v>
      </c>
      <c r="AC923" s="0" t="n">
        <v>2.189</v>
      </c>
      <c r="AD923" s="0" t="n">
        <v>0.046</v>
      </c>
      <c r="AE923" s="0" t="n">
        <v>2.071</v>
      </c>
      <c r="AF923" s="0" t="n">
        <v>0.011</v>
      </c>
      <c r="AG923" s="0" t="n">
        <v>0.006</v>
      </c>
      <c r="AH923" s="0" t="n">
        <v>15.3</v>
      </c>
      <c r="AJ923" s="0" t="n">
        <v>15</v>
      </c>
      <c r="BF923" s="0" t="n">
        <f aca="false">IF(E923&lt;11,-3.6797*E923^2+48.115*E923-53.83,280.92*EXP(-0.2027*E923))</f>
        <v>94.476383</v>
      </c>
      <c r="BG923" s="0" t="n">
        <f aca="false">32.208*LN(F923)+21.438</f>
        <v>100.656437416814</v>
      </c>
      <c r="BH923" s="0" t="n">
        <f aca="false">IF(G923&lt;=2, -10*G923+100, 88.958*EXP(-0.0755*G923))</f>
        <v>90</v>
      </c>
      <c r="BI923" s="0" t="n">
        <f aca="false">IF(I923&lt;=100, 0.0053*(I923)^2-1.0332*I923+100.76, 122.82*EXP(-0.0092*I923))</f>
        <v>91.703152</v>
      </c>
      <c r="BJ923" s="0" t="n">
        <f aca="false">IF(P923&lt;=1000, -6.942*LN(P923)+107.59, -36.304*LN(P923)+310.72)</f>
        <v>17.7138253526471</v>
      </c>
      <c r="BK923" s="0" t="n">
        <f aca="false">BF923^0.04*BG923^0.22*BH923^0.51*BI923^0.06*BJ923^0.17</f>
        <v>70.1871986589649</v>
      </c>
      <c r="BL923" s="0" t="str">
        <f aca="false">IF(BK923&gt;=90, "Very Good", IF(BK923&gt;=80, "Good", IF(BK923&gt;=70, "Slightly Good", IF(BK923&gt;=60, "Average", IF(BK923&gt;=50, "Slightly Poor", IF(BK923&gt;=40, "Poor", "Very Poor"))))))</f>
        <v>Slightly Good</v>
      </c>
      <c r="BM923" s="0" t="n">
        <f aca="false">IF(P923&lt;=1000, -6.942*LN(P923)+107.59, IF(AND(P923&gt;1000, P923&lt;=5213),-36.304*LN(P923)+310.72, IF(P923&gt;5213, 10)))</f>
        <v>17.7138253526471</v>
      </c>
      <c r="BN923" s="0" t="n">
        <f aca="false">BF923^0.04*BG923^0.22*BH923^0.51*BI923^0.06*BM923^0.17</f>
        <v>70.1871986589649</v>
      </c>
      <c r="BO923" s="0" t="str">
        <f aca="false">IF(BN923&gt;=90, "Very Good", IF(BN923&gt;=80, "Good", IF(BN923&gt;=70, "Slightly Good", IF(BN923&gt;=60, "Average", IF(BN923&gt;=50, "Slightly Poor", IF(BN923&gt;=40, "Poor", "Very Poor"))))))</f>
        <v>Slightly Good</v>
      </c>
      <c r="BP923" s="0" t="n">
        <f aca="false">IF(AJ923&lt;=1000, -6.942*LN(AJ923)+107.59, IF(AND(AJ923&gt;1000, AJ923&lt;=5213),-36.304*LN(AJ923)+310.72, IF(AJ923&gt;5213, 10)))</f>
        <v>88.7907155039485</v>
      </c>
      <c r="BQ923" s="0" t="n">
        <f aca="false">BF923^0.04*BG923^0.22*BH923^0.51*BI923^0.06*BP923^0.17</f>
        <v>92.3139411251349</v>
      </c>
      <c r="BR923" s="0" t="str">
        <f aca="false">IF(BQ923&gt;=90, "Very Good", IF(BQ923&gt;=80, "Good", IF(BQ923&gt;=70, "Slightly Good", IF(BQ923&gt;=60, "Average", IF(BQ923&gt;=50, "Slightly Poor", IF(BQ923&gt;=40, "Poor", "Very Poor"))))))</f>
        <v>Very Good</v>
      </c>
      <c r="BT923" s="0" t="n">
        <f aca="false">9.81*LN(AH923)+30.6</f>
        <v>57.3602362465882</v>
      </c>
      <c r="BU923" s="0" t="str">
        <f aca="false">IF(BT923&lt;30, "Clean water", IF(AND(BT923&gt;=30, BT923&lt;40), "Hypolimia", IF(AND(BT923&gt;=40,BT923&lt;50), "Mesotrophic", IF(AND(BT923&gt;=50, BT923&lt;70), "Eutrophic", IF(BT923&gt;70,"Hypertrophic")))))</f>
        <v>Eutrophic</v>
      </c>
      <c r="BW923" s="0" t="str">
        <f aca="false">IF(G923/H923&gt;=1, "PLS CHECK", "")</f>
        <v/>
      </c>
      <c r="BX923" s="0" t="str">
        <f aca="false">IF(AC923/J923&gt;=1, "PLS CHECK", "")</f>
        <v/>
      </c>
      <c r="BY923" s="0" t="str">
        <f aca="false">IF(AE923/J923&gt;=1, "PLS CHECK", "")</f>
        <v/>
      </c>
      <c r="BZ923" s="0" t="str">
        <f aca="false">IF(AD923/J923&gt;=1, "PLS CHECK", "")</f>
        <v/>
      </c>
      <c r="CA923" s="0" t="str">
        <f aca="false">IF(AF923/K923&gt;=1, "PLS CHECK", "")</f>
        <v/>
      </c>
      <c r="CB923" s="0" t="str">
        <f aca="false">IF(AG923/K923&gt;=1, "PLS CHECK", "")</f>
        <v/>
      </c>
    </row>
    <row r="924" customFormat="false" ht="12.5" hidden="false" customHeight="false" outlineLevel="0" collapsed="false">
      <c r="A924" s="0" t="n">
        <v>921</v>
      </c>
      <c r="B924" s="15" t="s">
        <v>99</v>
      </c>
      <c r="C924" s="16" t="s">
        <v>100</v>
      </c>
      <c r="D924" s="0" t="s">
        <v>173</v>
      </c>
      <c r="E924" s="0" t="n">
        <v>7.5</v>
      </c>
      <c r="F924" s="0" t="n">
        <v>9.3</v>
      </c>
      <c r="G924" s="0" t="n">
        <v>1.7</v>
      </c>
      <c r="H924" s="0" t="n">
        <v>4.3</v>
      </c>
      <c r="I924" s="0" t="n">
        <v>12.2</v>
      </c>
      <c r="J924" s="0" t="n">
        <v>5.129</v>
      </c>
      <c r="K924" s="0" t="n">
        <v>0.093</v>
      </c>
      <c r="L924" s="0" t="n">
        <v>2.4</v>
      </c>
      <c r="M924" s="0" t="n">
        <v>18.7</v>
      </c>
      <c r="N924" s="0" t="n">
        <v>0</v>
      </c>
      <c r="O924" s="0" t="n">
        <v>467</v>
      </c>
      <c r="P924" s="0" t="n">
        <v>21000</v>
      </c>
      <c r="AC924" s="0" t="n">
        <v>5.05</v>
      </c>
      <c r="AD924" s="0" t="n">
        <v>0.413</v>
      </c>
      <c r="AE924" s="0" t="n">
        <v>3.838</v>
      </c>
      <c r="AF924" s="0" t="n">
        <v>0.046</v>
      </c>
      <c r="AG924" s="0" t="n">
        <v>0.038</v>
      </c>
      <c r="AH924" s="0" t="n">
        <v>18</v>
      </c>
      <c r="AJ924" s="0" t="n">
        <v>2000</v>
      </c>
      <c r="BF924" s="0" t="n">
        <f aca="false">IF(E924&lt;11,-3.6797*E924^2+48.115*E924-53.83,280.92*EXP(-0.2027*E924))</f>
        <v>100.049375</v>
      </c>
      <c r="BG924" s="0" t="n">
        <f aca="false">32.208*LN(F924)+21.438</f>
        <v>93.2623038003278</v>
      </c>
      <c r="BH924" s="0" t="n">
        <f aca="false">IF(G924&lt;=2, -10*G924+100, 88.958*EXP(-0.0755*G924))</f>
        <v>83</v>
      </c>
      <c r="BI924" s="0" t="n">
        <f aca="false">IF(I924&lt;=100, 0.0053*(I924)^2-1.0332*I924+100.76, 122.82*EXP(-0.0092*I924))</f>
        <v>88.943812</v>
      </c>
      <c r="BJ924" s="0" t="n">
        <f aca="false">IF(P924&lt;=1000, -6.942*LN(P924)+107.59, -36.304*LN(P924)+310.72)</f>
        <v>-50.5874902272786</v>
      </c>
      <c r="BK924" s="0" t="e">
        <f aca="false">BF924^0.04*BG924^0.22*BH924^0.51*BI924^0.06*BJ924^0.17</f>
        <v>#NUM!</v>
      </c>
      <c r="BL924" s="0" t="e">
        <f aca="false">IF(BK924&gt;=90, "Very Good", IF(BK924&gt;=80, "Good", IF(BK924&gt;=70, "Slightly Good", IF(BK924&gt;=60, "Average", IF(BK924&gt;=50, "Slightly Poor", IF(BK924&gt;=40, "Poor", "Very Poor"))))))</f>
        <v>#NUM!</v>
      </c>
      <c r="BM924" s="0" t="n">
        <f aca="false">IF(P924&lt;=1000, -6.942*LN(P924)+107.59, IF(AND(P924&gt;1000, P924&lt;=5213),-36.304*LN(P924)+310.72, IF(P924&gt;5213, 10)))</f>
        <v>10</v>
      </c>
      <c r="BN924" s="0" t="n">
        <f aca="false">BF924^0.04*BG924^0.22*BH924^0.51*BI924^0.06*BM924^0.17</f>
        <v>60.1202388470186</v>
      </c>
      <c r="BO924" s="0" t="str">
        <f aca="false">IF(BN924&gt;=90, "Very Good", IF(BN924&gt;=80, "Good", IF(BN924&gt;=70, "Slightly Good", IF(BN924&gt;=60, "Average", IF(BN924&gt;=50, "Slightly Poor", IF(BN924&gt;=40, "Poor", "Very Poor"))))))</f>
        <v>Average</v>
      </c>
      <c r="BP924" s="0" t="n">
        <f aca="false">IF(AJ924&lt;=1000, -6.942*LN(AJ924)+107.59, IF(AND(AJ924&gt;1000, AJ924&lt;=5213),-36.304*LN(AJ924)+310.72, IF(AJ924&gt;5213, 10)))</f>
        <v>34.7768371087843</v>
      </c>
      <c r="BQ924" s="0" t="n">
        <f aca="false">BF924^0.04*BG924^0.22*BH924^0.51*BI924^0.06*BP924^0.17</f>
        <v>74.3087594614272</v>
      </c>
      <c r="BR924" s="0" t="str">
        <f aca="false">IF(BQ924&gt;=90, "Very Good", IF(BQ924&gt;=80, "Good", IF(BQ924&gt;=70, "Slightly Good", IF(BQ924&gt;=60, "Average", IF(BQ924&gt;=50, "Slightly Poor", IF(BQ924&gt;=40, "Poor", "Very Poor"))))))</f>
        <v>Slightly Good</v>
      </c>
      <c r="BT924" s="0" t="n">
        <f aca="false">9.81*LN(AH924)+30.6</f>
        <v>58.9545469449614</v>
      </c>
      <c r="BU924" s="0" t="str">
        <f aca="false">IF(BT924&lt;30, "Clean water", IF(AND(BT924&gt;=30, BT924&lt;40), "Hypolimia", IF(AND(BT924&gt;=40,BT924&lt;50), "Mesotrophic", IF(AND(BT924&gt;=50, BT924&lt;70), "Eutrophic", IF(BT924&gt;70,"Hypertrophic")))))</f>
        <v>Eutrophic</v>
      </c>
      <c r="BW924" s="0" t="str">
        <f aca="false">IF(G924/H924&gt;=1, "PLS CHECK", "")</f>
        <v/>
      </c>
      <c r="BX924" s="0" t="str">
        <f aca="false">IF(AC924/J924&gt;=1, "PLS CHECK", "")</f>
        <v/>
      </c>
      <c r="BY924" s="0" t="str">
        <f aca="false">IF(AE924/J924&gt;=1, "PLS CHECK", "")</f>
        <v/>
      </c>
      <c r="BZ924" s="0" t="str">
        <f aca="false">IF(AD924/J924&gt;=1, "PLS CHECK", "")</f>
        <v/>
      </c>
      <c r="CA924" s="0" t="str">
        <f aca="false">IF(AF924/K924&gt;=1, "PLS CHECK", "")</f>
        <v/>
      </c>
      <c r="CB924" s="0" t="str">
        <f aca="false">IF(AG924/K924&gt;=1, "PLS CHECK", "")</f>
        <v/>
      </c>
    </row>
    <row r="925" customFormat="false" ht="12.5" hidden="false" customHeight="false" outlineLevel="0" collapsed="false">
      <c r="A925" s="0" t="n">
        <v>922</v>
      </c>
      <c r="B925" s="15" t="s">
        <v>99</v>
      </c>
      <c r="C925" s="16" t="s">
        <v>100</v>
      </c>
      <c r="D925" s="0" t="s">
        <v>173</v>
      </c>
      <c r="E925" s="0" t="n">
        <v>7.8</v>
      </c>
      <c r="F925" s="0" t="n">
        <v>8.5</v>
      </c>
      <c r="G925" s="0" t="n">
        <v>2.4</v>
      </c>
      <c r="H925" s="0" t="n">
        <v>5.7</v>
      </c>
      <c r="I925" s="0" t="n">
        <v>18.3</v>
      </c>
      <c r="J925" s="0" t="n">
        <v>4.455</v>
      </c>
      <c r="K925" s="0" t="n">
        <v>0.125</v>
      </c>
      <c r="L925" s="0" t="n">
        <v>2.8</v>
      </c>
      <c r="M925" s="0" t="n">
        <v>19.3</v>
      </c>
      <c r="O925" s="0" t="n">
        <v>334</v>
      </c>
      <c r="BD925" s="0" t="n">
        <v>2.385</v>
      </c>
      <c r="BF925" s="0" t="n">
        <f aca="false">IF(E925&lt;11,-3.6797*E925^2+48.115*E925-53.83,280.92*EXP(-0.2027*E925))</f>
        <v>97.5940520000001</v>
      </c>
      <c r="BG925" s="0" t="n">
        <f aca="false">32.208*LN(F925)+21.438</f>
        <v>90.3652509938879</v>
      </c>
      <c r="BH925" s="0" t="n">
        <f aca="false">IF(G925&lt;=2, -10*G925+100, 88.958*EXP(-0.0755*G925))</f>
        <v>74.2148561832273</v>
      </c>
      <c r="BI925" s="0" t="n">
        <f aca="false">IF(I925&lt;=100, 0.0053*(I925)^2-1.0332*I925+100.76, 122.82*EXP(-0.0092*I925))</f>
        <v>83.627357</v>
      </c>
      <c r="BJ925" s="0" t="e">
        <f aca="false">IF(P925&lt;=1000, -6.942*LN(P925)+107.59, -36.304*LN(P925)+310.72)</f>
        <v>#VALUE!</v>
      </c>
      <c r="BK925" s="0" t="e">
        <f aca="false">BF925^0.04*BG925^0.22*BH925^0.51*BI925^0.06*BJ925^0.17</f>
        <v>#VALUE!</v>
      </c>
      <c r="BL925" s="0" t="e">
        <f aca="false">IF(BK925&gt;=90, "Very Good", IF(BK925&gt;=80, "Good", IF(BK925&gt;=70, "Slightly Good", IF(BK925&gt;=60, "Average", IF(BK925&gt;=50, "Slightly Poor", IF(BK925&gt;=40, "Poor", "Very Poor"))))))</f>
        <v>#VALUE!</v>
      </c>
      <c r="BM925" s="0" t="e">
        <f aca="false">IF(P925&lt;=1000, -6.942*LN(P925)+107.59, IF(AND(P925&gt;1000, P925&lt;=5213),-36.304*LN(P925)+310.72, IF(P925&gt;5213, 10)))</f>
        <v>#VALUE!</v>
      </c>
      <c r="BN925" s="0" t="e">
        <f aca="false">BF925^0.04*BG925^0.22*BH925^0.51*BI925^0.06*BM925^0.17</f>
        <v>#VALUE!</v>
      </c>
      <c r="BO925" s="0" t="e">
        <f aca="false">IF(BN925&gt;=90, "Very Good", IF(BN925&gt;=80, "Good", IF(BN925&gt;=70, "Slightly Good", IF(BN925&gt;=60, "Average", IF(BN925&gt;=50, "Slightly Poor", IF(BN925&gt;=40, "Poor", "Very Poor"))))))</f>
        <v>#VALUE!</v>
      </c>
      <c r="BP925" s="0" t="e">
        <f aca="false">IF(AJ925&lt;=1000, -6.942*LN(AJ925)+107.59, IF(AND(AJ925&gt;1000, AJ925&lt;=5213),-36.304*LN(AJ925)+310.72, IF(AJ925&gt;5213, 10)))</f>
        <v>#VALUE!</v>
      </c>
      <c r="BQ925" s="0" t="e">
        <f aca="false">BF925^0.04*BG925^0.22*BH925^0.51*BI925^0.06*BP925^0.17</f>
        <v>#VALUE!</v>
      </c>
      <c r="BR925" s="0" t="e">
        <f aca="false">IF(BQ925&gt;=90, "Very Good", IF(BQ925&gt;=80, "Good", IF(BQ925&gt;=70, "Slightly Good", IF(BQ925&gt;=60, "Average", IF(BQ925&gt;=50, "Slightly Poor", IF(BQ925&gt;=40, "Poor", "Very Poor"))))))</f>
        <v>#VALUE!</v>
      </c>
      <c r="BT925" s="0" t="e">
        <f aca="false">9.81*LN(AH925)+30.6</f>
        <v>#VALUE!</v>
      </c>
      <c r="BU925" s="0" t="e">
        <f aca="false">IF(BT925&lt;30, "Clean water", IF(AND(BT925&gt;=30, BT925&lt;40), "Hypolimia", IF(AND(BT925&gt;=40,BT925&lt;50), "Mesotrophic", IF(AND(BT925&gt;=50, BT925&lt;70), "Eutrophic", IF(BT925&gt;70,"Hypertrophic")))))</f>
        <v>#VALUE!</v>
      </c>
      <c r="BW925" s="0" t="str">
        <f aca="false">IF(G925/H925&gt;=1, "PLS CHECK", "")</f>
        <v/>
      </c>
      <c r="BX925" s="0" t="str">
        <f aca="false">IF(AC925/J925&gt;=1, "PLS CHECK", "")</f>
        <v/>
      </c>
      <c r="BY925" s="0" t="str">
        <f aca="false">IF(AE925/J925&gt;=1, "PLS CHECK", "")</f>
        <v/>
      </c>
      <c r="BZ925" s="0" t="str">
        <f aca="false">IF(AD925/J925&gt;=1, "PLS CHECK", "")</f>
        <v/>
      </c>
      <c r="CA925" s="0" t="str">
        <f aca="false">IF(AF925/K925&gt;=1, "PLS CHECK", "")</f>
        <v/>
      </c>
      <c r="CB925" s="0" t="str">
        <f aca="false">IF(AG925/K925&gt;=1, "PLS CHECK", "")</f>
        <v/>
      </c>
    </row>
    <row r="926" customFormat="false" ht="12.5" hidden="false" customHeight="false" outlineLevel="0" collapsed="false">
      <c r="A926" s="0" t="n">
        <v>923</v>
      </c>
      <c r="B926" s="15" t="s">
        <v>101</v>
      </c>
      <c r="C926" s="16" t="s">
        <v>102</v>
      </c>
      <c r="D926" s="0" t="s">
        <v>173</v>
      </c>
      <c r="E926" s="0" t="n">
        <v>7.9</v>
      </c>
      <c r="F926" s="0" t="n">
        <v>11.3</v>
      </c>
      <c r="G926" s="0" t="n">
        <v>1.4</v>
      </c>
      <c r="H926" s="0" t="n">
        <v>5.2</v>
      </c>
      <c r="I926" s="0" t="n">
        <v>8.3</v>
      </c>
      <c r="J926" s="0" t="n">
        <v>2.81</v>
      </c>
      <c r="K926" s="0" t="n">
        <v>0.043</v>
      </c>
      <c r="L926" s="0" t="n">
        <v>2.2</v>
      </c>
      <c r="M926" s="0" t="n">
        <v>17.2</v>
      </c>
      <c r="N926" s="0" t="n">
        <v>0</v>
      </c>
      <c r="O926" s="0" t="n">
        <v>226</v>
      </c>
      <c r="P926" s="0" t="n">
        <v>56000</v>
      </c>
      <c r="AC926" s="0" t="n">
        <v>2.61</v>
      </c>
      <c r="AD926" s="0" t="n">
        <v>0.117</v>
      </c>
      <c r="AE926" s="0" t="n">
        <v>2.306</v>
      </c>
      <c r="AF926" s="0" t="n">
        <v>0.014</v>
      </c>
      <c r="AG926" s="0" t="n">
        <v>0.006</v>
      </c>
      <c r="AH926" s="37"/>
      <c r="AJ926" s="0" t="n">
        <v>1900</v>
      </c>
      <c r="BF926" s="0" t="n">
        <f aca="false">IF(E926&lt;11,-3.6797*E926^2+48.115*E926-53.83,280.92*EXP(-0.2027*E926))</f>
        <v>96.6284230000001</v>
      </c>
      <c r="BG926" s="0" t="n">
        <f aca="false">32.208*LN(F926)+21.438</f>
        <v>99.5360461899348</v>
      </c>
      <c r="BH926" s="0" t="n">
        <f aca="false">IF(G926&lt;=2, -10*G926+100, 88.958*EXP(-0.0755*G926))</f>
        <v>86</v>
      </c>
      <c r="BI926" s="0" t="n">
        <f aca="false">IF(I926&lt;=100, 0.0053*(I926)^2-1.0332*I926+100.76, 122.82*EXP(-0.0092*I926))</f>
        <v>92.549557</v>
      </c>
      <c r="BJ926" s="0" t="n">
        <f aca="false">IF(P926&lt;=1000, -6.942*LN(P926)+107.59, -36.304*LN(P926)+310.72)</f>
        <v>-86.1955154286164</v>
      </c>
      <c r="BK926" s="0" t="e">
        <f aca="false">BF926^0.04*BG926^0.22*BH926^0.51*BI926^0.06*BJ926^0.17</f>
        <v>#NUM!</v>
      </c>
      <c r="BL926" s="0" t="e">
        <f aca="false">IF(BK926&gt;=90, "Very Good", IF(BK926&gt;=80, "Good", IF(BK926&gt;=70, "Slightly Good", IF(BK926&gt;=60, "Average", IF(BK926&gt;=50, "Slightly Poor", IF(BK926&gt;=40, "Poor", "Very Poor"))))))</f>
        <v>#NUM!</v>
      </c>
      <c r="BM926" s="0" t="n">
        <f aca="false">IF(P926&lt;=1000, -6.942*LN(P926)+107.59, IF(AND(P926&gt;1000, P926&lt;=5213),-36.304*LN(P926)+310.72, IF(P926&gt;5213, 10)))</f>
        <v>10</v>
      </c>
      <c r="BN926" s="0" t="n">
        <f aca="false">BF926^0.04*BG926^0.22*BH926^0.51*BI926^0.06*BM926^0.17</f>
        <v>62.1636563997956</v>
      </c>
      <c r="BO926" s="0" t="str">
        <f aca="false">IF(BN926&gt;=90, "Very Good", IF(BN926&gt;=80, "Good", IF(BN926&gt;=70, "Slightly Good", IF(BN926&gt;=60, "Average", IF(BN926&gt;=50, "Slightly Poor", IF(BN926&gt;=40, "Poor", "Very Poor"))))))</f>
        <v>Average</v>
      </c>
      <c r="BP926" s="0" t="n">
        <f aca="false">IF(AJ926&lt;=1000, -6.942*LN(AJ926)+107.59, IF(AND(AJ926&gt;1000, AJ926&lt;=5213),-36.304*LN(AJ926)+310.72, IF(AJ926&gt;5213, 10)))</f>
        <v>36.6389888682299</v>
      </c>
      <c r="BQ926" s="0" t="n">
        <f aca="false">BF926^0.04*BG926^0.22*BH926^0.51*BI926^0.06*BP926^0.17</f>
        <v>77.5187824528635</v>
      </c>
      <c r="BR926" s="0" t="str">
        <f aca="false">IF(BQ926&gt;=90, "Very Good", IF(BQ926&gt;=80, "Good", IF(BQ926&gt;=70, "Slightly Good", IF(BQ926&gt;=60, "Average", IF(BQ926&gt;=50, "Slightly Poor", IF(BQ926&gt;=40, "Poor", "Very Poor"))))))</f>
        <v>Slightly Good</v>
      </c>
      <c r="BT926" s="0" t="e">
        <f aca="false">9.81*LN(AH926)+30.6</f>
        <v>#VALUE!</v>
      </c>
      <c r="BU926" s="0" t="e">
        <f aca="false">IF(BT926&lt;30, "Clean water", IF(AND(BT926&gt;=30, BT926&lt;40), "Hypolimia", IF(AND(BT926&gt;=40,BT926&lt;50), "Mesotrophic", IF(AND(BT926&gt;=50, BT926&lt;70), "Eutrophic", IF(BT926&gt;70,"Hypertrophic")))))</f>
        <v>#VALUE!</v>
      </c>
      <c r="BW926" s="0" t="str">
        <f aca="false">IF(G926/H926&gt;=1, "PLS CHECK", "")</f>
        <v/>
      </c>
      <c r="BX926" s="0" t="str">
        <f aca="false">IF(AC926/J926&gt;=1, "PLS CHECK", "")</f>
        <v/>
      </c>
      <c r="BY926" s="0" t="str">
        <f aca="false">IF(AE926/J926&gt;=1, "PLS CHECK", "")</f>
        <v/>
      </c>
      <c r="BZ926" s="0" t="str">
        <f aca="false">IF(AD926/J926&gt;=1, "PLS CHECK", "")</f>
        <v/>
      </c>
      <c r="CA926" s="0" t="str">
        <f aca="false">IF(AF926/K926&gt;=1, "PLS CHECK", "")</f>
        <v/>
      </c>
      <c r="CB926" s="0" t="str">
        <f aca="false">IF(AG926/K926&gt;=1, "PLS CHECK", "")</f>
        <v/>
      </c>
    </row>
    <row r="927" customFormat="false" ht="12.5" hidden="false" customHeight="false" outlineLevel="0" collapsed="false">
      <c r="A927" s="0" t="n">
        <v>924</v>
      </c>
      <c r="B927" s="15" t="s">
        <v>103</v>
      </c>
      <c r="C927" s="16" t="s">
        <v>104</v>
      </c>
      <c r="D927" s="0" t="s">
        <v>173</v>
      </c>
      <c r="E927" s="0" t="n">
        <v>8.4</v>
      </c>
      <c r="F927" s="0" t="n">
        <v>11.4</v>
      </c>
      <c r="G927" s="0" t="n">
        <v>3.3</v>
      </c>
      <c r="H927" s="0" t="n">
        <v>3.6</v>
      </c>
      <c r="I927" s="0" t="n">
        <v>10.8</v>
      </c>
      <c r="J927" s="0" t="n">
        <v>5.103</v>
      </c>
      <c r="K927" s="0" t="n">
        <v>0.089</v>
      </c>
      <c r="L927" s="0" t="n">
        <v>2.2</v>
      </c>
      <c r="M927" s="0" t="n">
        <v>20.8</v>
      </c>
      <c r="N927" s="0" t="n">
        <v>0</v>
      </c>
      <c r="O927" s="0" t="n">
        <v>323</v>
      </c>
      <c r="P927" s="0" t="n">
        <v>24000</v>
      </c>
      <c r="AC927" s="0" t="n">
        <v>4.955</v>
      </c>
      <c r="AD927" s="0" t="n">
        <v>0.368</v>
      </c>
      <c r="AE927" s="0" t="n">
        <v>3.918</v>
      </c>
      <c r="AF927" s="0" t="n">
        <v>0.052</v>
      </c>
      <c r="AG927" s="0" t="n">
        <v>0.041</v>
      </c>
      <c r="AH927" s="0" t="n">
        <v>16.3</v>
      </c>
      <c r="AJ927" s="0" t="n">
        <v>3400</v>
      </c>
      <c r="BF927" s="0" t="n">
        <f aca="false">IF(E927&lt;11,-3.6797*E927^2+48.115*E927-53.83,280.92*EXP(-0.2027*E927))</f>
        <v>90.6963680000001</v>
      </c>
      <c r="BG927" s="0" t="n">
        <f aca="false">32.208*LN(F927)+21.438</f>
        <v>99.8198189507377</v>
      </c>
      <c r="BH927" s="0" t="n">
        <f aca="false">IF(G927&lt;=2, -10*G927+100, 88.958*EXP(-0.0755*G927))</f>
        <v>69.3394735712124</v>
      </c>
      <c r="BI927" s="0" t="n">
        <f aca="false">IF(I927&lt;=100, 0.0053*(I927)^2-1.0332*I927+100.76, 122.82*EXP(-0.0092*I927))</f>
        <v>90.219632</v>
      </c>
      <c r="BJ927" s="0" t="n">
        <f aca="false">IF(P927&lt;=1000, -6.942*LN(P927)+107.59, -36.304*LN(P927)+310.72)</f>
        <v>-55.4352139051193</v>
      </c>
      <c r="BK927" s="0" t="e">
        <f aca="false">BF927^0.04*BG927^0.22*BH927^0.51*BI927^0.06*BJ927^0.17</f>
        <v>#NUM!</v>
      </c>
      <c r="BL927" s="0" t="e">
        <f aca="false">IF(BK927&gt;=90, "Very Good", IF(BK927&gt;=80, "Good", IF(BK927&gt;=70, "Slightly Good", IF(BK927&gt;=60, "Average", IF(BK927&gt;=50, "Slightly Poor", IF(BK927&gt;=40, "Poor", "Very Poor"))))))</f>
        <v>#NUM!</v>
      </c>
      <c r="BM927" s="0" t="n">
        <f aca="false">IF(P927&lt;=1000, -6.942*LN(P927)+107.59, IF(AND(P927&gt;1000, P927&lt;=5213),-36.304*LN(P927)+310.72, IF(P927&gt;5213, 10)))</f>
        <v>10</v>
      </c>
      <c r="BN927" s="0" t="n">
        <f aca="false">BF927^0.04*BG927^0.22*BH927^0.51*BI927^0.06*BM927^0.17</f>
        <v>55.5072134369097</v>
      </c>
      <c r="BO927" s="0" t="str">
        <f aca="false">IF(BN927&gt;=90, "Very Good", IF(BN927&gt;=80, "Good", IF(BN927&gt;=70, "Slightly Good", IF(BN927&gt;=60, "Average", IF(BN927&gt;=50, "Slightly Poor", IF(BN927&gt;=40, "Poor", "Very Poor"))))))</f>
        <v>Slightly Poor</v>
      </c>
      <c r="BP927" s="0" t="n">
        <f aca="false">IF(AJ927&lt;=1000, -6.942*LN(AJ927)+107.59, IF(AND(AJ927&gt;1000, AJ927&lt;=5213),-36.304*LN(AJ927)+310.72, IF(AJ927&gt;5213, 10)))</f>
        <v>15.5129090822232</v>
      </c>
      <c r="BQ927" s="0" t="n">
        <f aca="false">BF927^0.04*BG927^0.22*BH927^0.51*BI927^0.06*BP927^0.17</f>
        <v>59.8091014154195</v>
      </c>
      <c r="BR927" s="0" t="str">
        <f aca="false">IF(BQ927&gt;=90, "Very Good", IF(BQ927&gt;=80, "Good", IF(BQ927&gt;=70, "Slightly Good", IF(BQ927&gt;=60, "Average", IF(BQ927&gt;=50, "Slightly Poor", IF(BQ927&gt;=40, "Poor", "Very Poor"))))))</f>
        <v>Slightly Poor</v>
      </c>
      <c r="BT927" s="0" t="n">
        <f aca="false">9.81*LN(AH927)+30.6</f>
        <v>57.9813297076428</v>
      </c>
      <c r="BU927" s="0" t="str">
        <f aca="false">IF(BT927&lt;30, "Clean water", IF(AND(BT927&gt;=30, BT927&lt;40), "Hypolimia", IF(AND(BT927&gt;=40,BT927&lt;50), "Mesotrophic", IF(AND(BT927&gt;=50, BT927&lt;70), "Eutrophic", IF(BT927&gt;70,"Hypertrophic")))))</f>
        <v>Eutrophic</v>
      </c>
      <c r="BW927" s="0" t="str">
        <f aca="false">IF(G927/H927&gt;=1, "PLS CHECK", "")</f>
        <v/>
      </c>
      <c r="BX927" s="0" t="str">
        <f aca="false">IF(AC927/J927&gt;=1, "PLS CHECK", "")</f>
        <v/>
      </c>
      <c r="BY927" s="0" t="str">
        <f aca="false">IF(AE927/J927&gt;=1, "PLS CHECK", "")</f>
        <v/>
      </c>
      <c r="BZ927" s="0" t="str">
        <f aca="false">IF(AD927/J927&gt;=1, "PLS CHECK", "")</f>
        <v/>
      </c>
      <c r="CA927" s="0" t="str">
        <f aca="false">IF(AF927/K927&gt;=1, "PLS CHECK", "")</f>
        <v/>
      </c>
      <c r="CB927" s="0" t="str">
        <f aca="false">IF(AG927/K927&gt;=1, "PLS CHECK", "")</f>
        <v/>
      </c>
    </row>
    <row r="928" customFormat="false" ht="12.5" hidden="false" customHeight="false" outlineLevel="0" collapsed="false">
      <c r="A928" s="0" t="n">
        <v>925</v>
      </c>
      <c r="B928" s="15" t="s">
        <v>105</v>
      </c>
      <c r="C928" s="16" t="s">
        <v>106</v>
      </c>
      <c r="D928" s="0" t="s">
        <v>173</v>
      </c>
      <c r="E928" s="0" t="n">
        <v>8.1</v>
      </c>
      <c r="F928" s="0" t="n">
        <v>11.9</v>
      </c>
      <c r="G928" s="0" t="n">
        <v>0.9</v>
      </c>
      <c r="H928" s="0" t="n">
        <v>4.2</v>
      </c>
      <c r="I928" s="0" t="n">
        <v>9</v>
      </c>
      <c r="J928" s="0" t="n">
        <v>2.356</v>
      </c>
      <c r="K928" s="0" t="n">
        <v>0.035</v>
      </c>
      <c r="L928" s="0" t="n">
        <v>2.1</v>
      </c>
      <c r="M928" s="0" t="n">
        <v>16.6</v>
      </c>
      <c r="N928" s="0" t="n">
        <v>0</v>
      </c>
      <c r="O928" s="0" t="n">
        <v>211</v>
      </c>
      <c r="P928" s="0" t="n">
        <v>5000</v>
      </c>
      <c r="AC928" s="0" t="n">
        <v>2.34</v>
      </c>
      <c r="AD928" s="0" t="n">
        <v>0.047</v>
      </c>
      <c r="AE928" s="0" t="n">
        <v>2.073</v>
      </c>
      <c r="AF928" s="0" t="n">
        <v>0.015</v>
      </c>
      <c r="AG928" s="0" t="n">
        <v>0.003</v>
      </c>
      <c r="AH928" s="0" t="n">
        <v>17.6</v>
      </c>
      <c r="AJ928" s="0" t="n">
        <v>71</v>
      </c>
      <c r="BF928" s="0" t="n">
        <f aca="false">IF(E928&lt;11,-3.6797*E928^2+48.115*E928-53.83,280.92*EXP(-0.2027*E928))</f>
        <v>94.476383</v>
      </c>
      <c r="BG928" s="0" t="n">
        <f aca="false">32.208*LN(F928)+21.438</f>
        <v>101.202348790984</v>
      </c>
      <c r="BH928" s="0" t="n">
        <f aca="false">IF(G928&lt;=2, -10*G928+100, 88.958*EXP(-0.0755*G928))</f>
        <v>91</v>
      </c>
      <c r="BI928" s="0" t="n">
        <f aca="false">IF(I928&lt;=100, 0.0053*(I928)^2-1.0332*I928+100.76, 122.82*EXP(-0.0092*I928))</f>
        <v>91.8905</v>
      </c>
      <c r="BJ928" s="0" t="n">
        <f aca="false">IF(P928&lt;=1000, -6.942*LN(P928)+107.59, -36.304*LN(P928)+310.72)</f>
        <v>1.5118183788249</v>
      </c>
      <c r="BK928" s="0" t="n">
        <f aca="false">BF928^0.04*BG928^0.22*BH928^0.51*BI928^0.06*BJ928^0.17</f>
        <v>46.5132989684815</v>
      </c>
      <c r="BL928" s="0" t="str">
        <f aca="false">IF(BK928&gt;=90, "Very Good", IF(BK928&gt;=80, "Good", IF(BK928&gt;=70, "Slightly Good", IF(BK928&gt;=60, "Average", IF(BK928&gt;=50, "Slightly Poor", IF(BK928&gt;=40, "Poor", "Very Poor"))))))</f>
        <v>Poor</v>
      </c>
      <c r="BM928" s="0" t="n">
        <f aca="false">IF(P928&lt;=1000, -6.942*LN(P928)+107.59, IF(AND(P928&gt;1000, P928&lt;=5213),-36.304*LN(P928)+310.72, IF(P928&gt;5213, 10)))</f>
        <v>1.5118183788249</v>
      </c>
      <c r="BN928" s="0" t="n">
        <f aca="false">BF928^0.04*BG928^0.22*BH928^0.51*BI928^0.06*BM928^0.17</f>
        <v>46.5132989684815</v>
      </c>
      <c r="BO928" s="0" t="str">
        <f aca="false">IF(BN928&gt;=90, "Very Good", IF(BN928&gt;=80, "Good", IF(BN928&gt;=70, "Slightly Good", IF(BN928&gt;=60, "Average", IF(BN928&gt;=50, "Slightly Poor", IF(BN928&gt;=40, "Poor", "Very Poor"))))))</f>
        <v>Poor</v>
      </c>
      <c r="BP928" s="0" t="n">
        <f aca="false">IF(AJ928&lt;=1000, -6.942*LN(AJ928)+107.59, IF(AND(AJ928&gt;1000, AJ928&lt;=5213),-36.304*LN(AJ928)+310.72, IF(AJ928&gt;5213, 10)))</f>
        <v>77.9984762935792</v>
      </c>
      <c r="BQ928" s="0" t="n">
        <f aca="false">BF928^0.04*BG928^0.22*BH928^0.51*BI928^0.06*BP928^0.17</f>
        <v>90.9320218757485</v>
      </c>
      <c r="BR928" s="0" t="str">
        <f aca="false">IF(BQ928&gt;=90, "Very Good", IF(BQ928&gt;=80, "Good", IF(BQ928&gt;=70, "Slightly Good", IF(BQ928&gt;=60, "Average", IF(BQ928&gt;=50, "Slightly Poor", IF(BQ928&gt;=40, "Poor", "Very Poor"))))))</f>
        <v>Very Good</v>
      </c>
      <c r="BT928" s="0" t="n">
        <f aca="false">9.81*LN(AH928)+30.6</f>
        <v>58.7340882290527</v>
      </c>
      <c r="BU928" s="0" t="str">
        <f aca="false">IF(BT928&lt;30, "Clean water", IF(AND(BT928&gt;=30, BT928&lt;40), "Hypolimia", IF(AND(BT928&gt;=40,BT928&lt;50), "Mesotrophic", IF(AND(BT928&gt;=50, BT928&lt;70), "Eutrophic", IF(BT928&gt;70,"Hypertrophic")))))</f>
        <v>Eutrophic</v>
      </c>
      <c r="BW928" s="0" t="str">
        <f aca="false">IF(G928/H928&gt;=1, "PLS CHECK", "")</f>
        <v/>
      </c>
      <c r="BX928" s="0" t="str">
        <f aca="false">IF(AC928/J928&gt;=1, "PLS CHECK", "")</f>
        <v/>
      </c>
      <c r="BY928" s="0" t="str">
        <f aca="false">IF(AE928/J928&gt;=1, "PLS CHECK", "")</f>
        <v/>
      </c>
      <c r="BZ928" s="0" t="str">
        <f aca="false">IF(AD928/J928&gt;=1, "PLS CHECK", "")</f>
        <v/>
      </c>
      <c r="CA928" s="0" t="str">
        <f aca="false">IF(AF928/K928&gt;=1, "PLS CHECK", "")</f>
        <v/>
      </c>
      <c r="CB928" s="0" t="str">
        <f aca="false">IF(AG928/K928&gt;=1, "PLS CHECK", "")</f>
        <v/>
      </c>
    </row>
    <row r="929" customFormat="false" ht="12.5" hidden="false" customHeight="false" outlineLevel="0" collapsed="false">
      <c r="A929" s="0" t="n">
        <v>926</v>
      </c>
      <c r="B929" s="15" t="s">
        <v>107</v>
      </c>
      <c r="C929" s="16" t="s">
        <v>108</v>
      </c>
      <c r="D929" s="0" t="s">
        <v>173</v>
      </c>
      <c r="E929" s="0" t="n">
        <v>8.4</v>
      </c>
      <c r="F929" s="37"/>
      <c r="G929" s="0" t="n">
        <v>1.6</v>
      </c>
      <c r="H929" s="0" t="n">
        <v>3.9</v>
      </c>
      <c r="I929" s="0" t="n">
        <v>13.2</v>
      </c>
      <c r="J929" s="0" t="n">
        <v>6.05</v>
      </c>
      <c r="K929" s="0" t="n">
        <v>0.134</v>
      </c>
      <c r="L929" s="0" t="n">
        <v>1.5</v>
      </c>
      <c r="M929" s="0" t="n">
        <v>18.8</v>
      </c>
      <c r="N929" s="0" t="n">
        <v>0</v>
      </c>
      <c r="O929" s="0" t="n">
        <v>509</v>
      </c>
      <c r="P929" s="0" t="n">
        <v>9000</v>
      </c>
      <c r="AC929" s="0" t="n">
        <v>5.893</v>
      </c>
      <c r="AD929" s="0" t="n">
        <v>0.04</v>
      </c>
      <c r="AE929" s="0" t="n">
        <v>5.204</v>
      </c>
      <c r="AF929" s="0" t="n">
        <v>0.081</v>
      </c>
      <c r="AG929" s="0" t="n">
        <v>0.077</v>
      </c>
      <c r="AH929" s="0" t="n">
        <v>20.4</v>
      </c>
      <c r="AJ929" s="0" t="n">
        <v>400</v>
      </c>
      <c r="BF929" s="0" t="n">
        <f aca="false">IF(E929&lt;11,-3.6797*E929^2+48.115*E929-53.83,280.92*EXP(-0.2027*E929))</f>
        <v>90.6963680000001</v>
      </c>
      <c r="BG929" s="0" t="e">
        <f aca="false">32.208*LN(F929)+21.438</f>
        <v>#VALUE!</v>
      </c>
      <c r="BH929" s="0" t="n">
        <f aca="false">IF(G929&lt;=2, -10*G929+100, 88.958*EXP(-0.0755*G929))</f>
        <v>84</v>
      </c>
      <c r="BI929" s="0" t="n">
        <f aca="false">IF(I929&lt;=100, 0.0053*(I929)^2-1.0332*I929+100.76, 122.82*EXP(-0.0092*I929))</f>
        <v>88.045232</v>
      </c>
      <c r="BJ929" s="0" t="n">
        <f aca="false">IF(P929&lt;=1000, -6.942*LN(P929)+107.59, -36.304*LN(P929)+310.72)</f>
        <v>-19.8271887037816</v>
      </c>
      <c r="BK929" s="0" t="e">
        <f aca="false">BF929^0.04*BG929^0.22*BH929^0.51*BI929^0.06*BJ929^0.17</f>
        <v>#VALUE!</v>
      </c>
      <c r="BL929" s="0" t="e">
        <f aca="false">IF(BK929&gt;=90, "Very Good", IF(BK929&gt;=80, "Good", IF(BK929&gt;=70, "Slightly Good", IF(BK929&gt;=60, "Average", IF(BK929&gt;=50, "Slightly Poor", IF(BK929&gt;=40, "Poor", "Very Poor"))))))</f>
        <v>#VALUE!</v>
      </c>
      <c r="BM929" s="0" t="n">
        <f aca="false">IF(P929&lt;=1000, -6.942*LN(P929)+107.59, IF(AND(P929&gt;1000, P929&lt;=5213),-36.304*LN(P929)+310.72, IF(P929&gt;5213, 10)))</f>
        <v>10</v>
      </c>
      <c r="BN929" s="0" t="e">
        <f aca="false">BF929^0.04*BG929^0.22*BH929^0.51*BI929^0.06*BM929^0.17</f>
        <v>#VALUE!</v>
      </c>
      <c r="BO929" s="0" t="e">
        <f aca="false">IF(BN929&gt;=90, "Very Good", IF(BN929&gt;=80, "Good", IF(BN929&gt;=70, "Slightly Good", IF(BN929&gt;=60, "Average", IF(BN929&gt;=50, "Slightly Poor", IF(BN929&gt;=40, "Poor", "Very Poor"))))))</f>
        <v>#VALUE!</v>
      </c>
      <c r="BP929" s="0" t="n">
        <f aca="false">IF(AJ929&lt;=1000, -6.942*LN(AJ929)+107.59, IF(AND(AJ929&gt;1000, AJ929&lt;=5213),-36.304*LN(AJ929)+310.72, IF(AJ929&gt;5213, 10)))</f>
        <v>65.9972531139764</v>
      </c>
      <c r="BQ929" s="0" t="e">
        <f aca="false">BF929^0.04*BG929^0.22*BH929^0.51*BI929^0.06*BP929^0.17</f>
        <v>#VALUE!</v>
      </c>
      <c r="BR929" s="0" t="e">
        <f aca="false">IF(BQ929&gt;=90, "Very Good", IF(BQ929&gt;=80, "Good", IF(BQ929&gt;=70, "Slightly Good", IF(BQ929&gt;=60, "Average", IF(BQ929&gt;=50, "Slightly Poor", IF(BQ929&gt;=40, "Poor", "Very Poor"))))))</f>
        <v>#VALUE!</v>
      </c>
      <c r="BT929" s="0" t="n">
        <f aca="false">9.81*LN(AH929)+30.6</f>
        <v>60.1823973773402</v>
      </c>
      <c r="BU929" s="0" t="str">
        <f aca="false">IF(BT929&lt;30, "Clean water", IF(AND(BT929&gt;=30, BT929&lt;40), "Hypolimia", IF(AND(BT929&gt;=40,BT929&lt;50), "Mesotrophic", IF(AND(BT929&gt;=50, BT929&lt;70), "Eutrophic", IF(BT929&gt;70,"Hypertrophic")))))</f>
        <v>Eutrophic</v>
      </c>
      <c r="BW929" s="0" t="str">
        <f aca="false">IF(G929/H929&gt;=1, "PLS CHECK", "")</f>
        <v/>
      </c>
      <c r="BX929" s="0" t="str">
        <f aca="false">IF(AC929/J929&gt;=1, "PLS CHECK", "")</f>
        <v/>
      </c>
      <c r="BY929" s="0" t="str">
        <f aca="false">IF(AE929/J929&gt;=1, "PLS CHECK", "")</f>
        <v/>
      </c>
      <c r="BZ929" s="0" t="str">
        <f aca="false">IF(AD929/J929&gt;=1, "PLS CHECK", "")</f>
        <v/>
      </c>
      <c r="CA929" s="0" t="str">
        <f aca="false">IF(AF929/K929&gt;=1, "PLS CHECK", "")</f>
        <v/>
      </c>
      <c r="CB929" s="0" t="str">
        <f aca="false">IF(AG929/K929&gt;=1, "PLS CHECK", "")</f>
        <v/>
      </c>
    </row>
    <row r="930" customFormat="false" ht="12.5" hidden="false" customHeight="false" outlineLevel="0" collapsed="false">
      <c r="A930" s="0" t="n">
        <v>927</v>
      </c>
      <c r="B930" s="15" t="s">
        <v>109</v>
      </c>
      <c r="C930" s="16" t="s">
        <v>110</v>
      </c>
      <c r="D930" s="0" t="s">
        <v>173</v>
      </c>
      <c r="E930" s="0" t="n">
        <v>7.4</v>
      </c>
      <c r="F930" s="0" t="n">
        <v>10.8</v>
      </c>
      <c r="G930" s="0" t="n">
        <v>3.1</v>
      </c>
      <c r="H930" s="0" t="n">
        <v>6.9</v>
      </c>
      <c r="I930" s="37"/>
      <c r="J930" s="0" t="n">
        <v>6.234</v>
      </c>
      <c r="K930" s="37"/>
      <c r="L930" s="0" t="n">
        <v>4.2</v>
      </c>
      <c r="M930" s="0" t="n">
        <v>20.8</v>
      </c>
      <c r="O930" s="0" t="n">
        <v>405</v>
      </c>
      <c r="AC930" s="0" t="n">
        <v>5.917</v>
      </c>
      <c r="AD930" s="0" t="n">
        <v>0.381</v>
      </c>
      <c r="AE930" s="0" t="n">
        <v>4.206</v>
      </c>
      <c r="AF930" s="37"/>
      <c r="AG930" s="0" t="n">
        <v>0.077</v>
      </c>
      <c r="BD930" s="0" t="n">
        <v>11.186</v>
      </c>
      <c r="BF930" s="0" t="n">
        <f aca="false">IF(E930&lt;11,-3.6797*E930^2+48.115*E930-53.83,280.92*EXP(-0.2027*E930))</f>
        <v>100.720628</v>
      </c>
      <c r="BG930" s="0" t="n">
        <f aca="false">32.208*LN(F930)+21.438</f>
        <v>98.0784218880646</v>
      </c>
      <c r="BH930" s="0" t="n">
        <f aca="false">IF(G930&lt;=2, -10*G930+100, 88.958*EXP(-0.0755*G930))</f>
        <v>70.3944446082144</v>
      </c>
      <c r="BI930" s="0" t="n">
        <f aca="false">IF(I930&lt;=100, 0.0053*(I930)^2-1.0332*I930+100.76, 122.82*EXP(-0.0092*I930))</f>
        <v>100.76</v>
      </c>
      <c r="BJ930" s="0" t="e">
        <f aca="false">IF(P930&lt;=1000, -6.942*LN(P930)+107.59, -36.304*LN(P930)+310.72)</f>
        <v>#VALUE!</v>
      </c>
      <c r="BK930" s="0" t="e">
        <f aca="false">BF930^0.04*BG930^0.22*BH930^0.51*BI930^0.06*BJ930^0.17</f>
        <v>#VALUE!</v>
      </c>
      <c r="BL930" s="0" t="e">
        <f aca="false">IF(BK930&gt;=90, "Very Good", IF(BK930&gt;=80, "Good", IF(BK930&gt;=70, "Slightly Good", IF(BK930&gt;=60, "Average", IF(BK930&gt;=50, "Slightly Poor", IF(BK930&gt;=40, "Poor", "Very Poor"))))))</f>
        <v>#VALUE!</v>
      </c>
      <c r="BM930" s="0" t="e">
        <f aca="false">IF(P930&lt;=1000, -6.942*LN(P930)+107.59, IF(AND(P930&gt;1000, P930&lt;=5213),-36.304*LN(P930)+310.72, IF(P930&gt;5213, 10)))</f>
        <v>#VALUE!</v>
      </c>
      <c r="BN930" s="0" t="e">
        <f aca="false">BF930^0.04*BG930^0.22*BH930^0.51*BI930^0.06*BM930^0.17</f>
        <v>#VALUE!</v>
      </c>
      <c r="BO930" s="0" t="e">
        <f aca="false">IF(BN930&gt;=90, "Very Good", IF(BN930&gt;=80, "Good", IF(BN930&gt;=70, "Slightly Good", IF(BN930&gt;=60, "Average", IF(BN930&gt;=50, "Slightly Poor", IF(BN930&gt;=40, "Poor", "Very Poor"))))))</f>
        <v>#VALUE!</v>
      </c>
      <c r="BP930" s="0" t="e">
        <f aca="false">IF(AJ930&lt;=1000, -6.942*LN(AJ930)+107.59, IF(AND(AJ930&gt;1000, AJ930&lt;=5213),-36.304*LN(AJ930)+310.72, IF(AJ930&gt;5213, 10)))</f>
        <v>#VALUE!</v>
      </c>
      <c r="BQ930" s="0" t="e">
        <f aca="false">BF930^0.04*BG930^0.22*BH930^0.51*BI930^0.06*BP930^0.17</f>
        <v>#VALUE!</v>
      </c>
      <c r="BR930" s="0" t="e">
        <f aca="false">IF(BQ930&gt;=90, "Very Good", IF(BQ930&gt;=80, "Good", IF(BQ930&gt;=70, "Slightly Good", IF(BQ930&gt;=60, "Average", IF(BQ930&gt;=50, "Slightly Poor", IF(BQ930&gt;=40, "Poor", "Very Poor"))))))</f>
        <v>#VALUE!</v>
      </c>
      <c r="BT930" s="0" t="e">
        <f aca="false">9.81*LN(AH930)+30.6</f>
        <v>#VALUE!</v>
      </c>
      <c r="BU930" s="0" t="e">
        <f aca="false">IF(BT930&lt;30, "Clean water", IF(AND(BT930&gt;=30, BT930&lt;40), "Hypolimia", IF(AND(BT930&gt;=40,BT930&lt;50), "Mesotrophic", IF(AND(BT930&gt;=50, BT930&lt;70), "Eutrophic", IF(BT930&gt;70,"Hypertrophic")))))</f>
        <v>#VALUE!</v>
      </c>
      <c r="BW930" s="0" t="str">
        <f aca="false">IF(G930/H930&gt;=1, "PLS CHECK", "")</f>
        <v/>
      </c>
      <c r="BX930" s="0" t="str">
        <f aca="false">IF(AC930/J930&gt;=1, "PLS CHECK", "")</f>
        <v/>
      </c>
      <c r="BY930" s="0" t="str">
        <f aca="false">IF(AE930/J930&gt;=1, "PLS CHECK", "")</f>
        <v/>
      </c>
      <c r="BZ930" s="0" t="str">
        <f aca="false">IF(AD930/J930&gt;=1, "PLS CHECK", "")</f>
        <v/>
      </c>
      <c r="CA930" s="0" t="e">
        <f aca="false">IF(AF930/K930&gt;=1, "PLS CHECK", "")</f>
        <v>#DIV/0!</v>
      </c>
      <c r="CB930" s="0" t="e">
        <f aca="false">IF(AG930/K930&gt;=1, "PLS CHECK", "")</f>
        <v>#DIV/0!</v>
      </c>
    </row>
    <row r="931" customFormat="false" ht="12.5" hidden="false" customHeight="false" outlineLevel="0" collapsed="false">
      <c r="A931" s="0" t="n">
        <v>928</v>
      </c>
      <c r="B931" s="15" t="s">
        <v>111</v>
      </c>
      <c r="C931" s="16" t="s">
        <v>112</v>
      </c>
      <c r="D931" s="0" t="s">
        <v>173</v>
      </c>
      <c r="E931" s="0" t="n">
        <v>7.8</v>
      </c>
      <c r="F931" s="0" t="n">
        <v>11.4</v>
      </c>
      <c r="G931" s="0" t="n">
        <v>2.1</v>
      </c>
      <c r="H931" s="0" t="n">
        <v>6.1</v>
      </c>
      <c r="I931" s="0" t="n">
        <v>11</v>
      </c>
      <c r="J931" s="0" t="n">
        <v>5.735</v>
      </c>
      <c r="K931" s="0" t="n">
        <v>0.147</v>
      </c>
      <c r="L931" s="0" t="n">
        <v>3.3</v>
      </c>
      <c r="M931" s="0" t="n">
        <v>22</v>
      </c>
      <c r="N931" s="0" t="n">
        <v>0</v>
      </c>
      <c r="O931" s="0" t="n">
        <v>325</v>
      </c>
      <c r="P931" s="0" t="n">
        <v>2000</v>
      </c>
      <c r="AC931" s="0" t="n">
        <v>5.512</v>
      </c>
      <c r="AD931" s="0" t="n">
        <v>0.239</v>
      </c>
      <c r="AE931" s="0" t="n">
        <v>4.482</v>
      </c>
      <c r="AF931" s="0" t="n">
        <v>0.085</v>
      </c>
      <c r="AG931" s="0" t="n">
        <v>0.066</v>
      </c>
      <c r="AH931" s="0" t="n">
        <v>23.2</v>
      </c>
      <c r="AJ931" s="0" t="n">
        <v>800</v>
      </c>
      <c r="BF931" s="0" t="n">
        <f aca="false">IF(E931&lt;11,-3.6797*E931^2+48.115*E931-53.83,280.92*EXP(-0.2027*E931))</f>
        <v>97.5940520000001</v>
      </c>
      <c r="BG931" s="0" t="n">
        <f aca="false">32.208*LN(F931)+21.438</f>
        <v>99.8198189507377</v>
      </c>
      <c r="BH931" s="0" t="n">
        <f aca="false">IF(G931&lt;=2, -10*G931+100, 88.958*EXP(-0.0755*G931))</f>
        <v>75.9150041678102</v>
      </c>
      <c r="BI931" s="0" t="n">
        <f aca="false">IF(I931&lt;=100, 0.0053*(I931)^2-1.0332*I931+100.76, 122.82*EXP(-0.0092*I931))</f>
        <v>90.0361</v>
      </c>
      <c r="BJ931" s="0" t="n">
        <f aca="false">IF(P931&lt;=1000, -6.942*LN(P931)+107.59, -36.304*LN(P931)+310.72)</f>
        <v>34.7768371087843</v>
      </c>
      <c r="BK931" s="0" t="n">
        <f aca="false">BF931^0.04*BG931^0.22*BH931^0.51*BI931^0.06*BJ931^0.17</f>
        <v>72.0536566489704</v>
      </c>
      <c r="BL931" s="0" t="str">
        <f aca="false">IF(BK931&gt;=90, "Very Good", IF(BK931&gt;=80, "Good", IF(BK931&gt;=70, "Slightly Good", IF(BK931&gt;=60, "Average", IF(BK931&gt;=50, "Slightly Poor", IF(BK931&gt;=40, "Poor", "Very Poor"))))))</f>
        <v>Slightly Good</v>
      </c>
      <c r="BM931" s="0" t="n">
        <f aca="false">IF(P931&lt;=1000, -6.942*LN(P931)+107.59, IF(AND(P931&gt;1000, P931&lt;=5213),-36.304*LN(P931)+310.72, IF(P931&gt;5213, 10)))</f>
        <v>34.7768371087843</v>
      </c>
      <c r="BN931" s="0" t="n">
        <f aca="false">BF931^0.04*BG931^0.22*BH931^0.51*BI931^0.06*BM931^0.17</f>
        <v>72.0536566489704</v>
      </c>
      <c r="BO931" s="0" t="str">
        <f aca="false">IF(BN931&gt;=90, "Very Good", IF(BN931&gt;=80, "Good", IF(BN931&gt;=70, "Slightly Good", IF(BN931&gt;=60, "Average", IF(BN931&gt;=50, "Slightly Poor", IF(BN931&gt;=40, "Poor", "Very Poor"))))))</f>
        <v>Slightly Good</v>
      </c>
      <c r="BP931" s="0" t="n">
        <f aca="false">IF(AJ931&lt;=1000, -6.942*LN(AJ931)+107.59, IF(AND(AJ931&gt;1000, AJ931&lt;=5213),-36.304*LN(AJ931)+310.72, IF(AJ931&gt;5213, 10)))</f>
        <v>61.1854253865293</v>
      </c>
      <c r="BQ931" s="0" t="n">
        <f aca="false">BF931^0.04*BG931^0.22*BH931^0.51*BI931^0.06*BP931^0.17</f>
        <v>79.3171076797358</v>
      </c>
      <c r="BR931" s="0" t="str">
        <f aca="false">IF(BQ931&gt;=90, "Very Good", IF(BQ931&gt;=80, "Good", IF(BQ931&gt;=70, "Slightly Good", IF(BQ931&gt;=60, "Average", IF(BQ931&gt;=50, "Slightly Poor", IF(BQ931&gt;=40, "Poor", "Very Poor"))))))</f>
        <v>Slightly Good</v>
      </c>
      <c r="BT931" s="0" t="n">
        <f aca="false">9.81*LN(AH931)+30.6</f>
        <v>61.4441338537749</v>
      </c>
      <c r="BU931" s="0" t="str">
        <f aca="false">IF(BT931&lt;30, "Clean water", IF(AND(BT931&gt;=30, BT931&lt;40), "Hypolimia", IF(AND(BT931&gt;=40,BT931&lt;50), "Mesotrophic", IF(AND(BT931&gt;=50, BT931&lt;70), "Eutrophic", IF(BT931&gt;70,"Hypertrophic")))))</f>
        <v>Eutrophic</v>
      </c>
      <c r="BW931" s="0" t="str">
        <f aca="false">IF(G931/H931&gt;=1, "PLS CHECK", "")</f>
        <v/>
      </c>
      <c r="BX931" s="0" t="str">
        <f aca="false">IF(AC931/J931&gt;=1, "PLS CHECK", "")</f>
        <v/>
      </c>
      <c r="BY931" s="0" t="str">
        <f aca="false">IF(AE931/J931&gt;=1, "PLS CHECK", "")</f>
        <v/>
      </c>
      <c r="BZ931" s="0" t="str">
        <f aca="false">IF(AD931/J931&gt;=1, "PLS CHECK", "")</f>
        <v/>
      </c>
      <c r="CA931" s="0" t="str">
        <f aca="false">IF(AF931/K931&gt;=1, "PLS CHECK", "")</f>
        <v/>
      </c>
      <c r="CB931" s="0" t="str">
        <f aca="false">IF(AG931/K931&gt;=1, "PLS CHECK", "")</f>
        <v/>
      </c>
    </row>
    <row r="932" customFormat="false" ht="12.5" hidden="false" customHeight="false" outlineLevel="0" collapsed="false">
      <c r="A932" s="0" t="n">
        <v>929</v>
      </c>
      <c r="B932" s="15" t="s">
        <v>113</v>
      </c>
      <c r="C932" s="16" t="s">
        <v>114</v>
      </c>
      <c r="D932" s="0" t="s">
        <v>173</v>
      </c>
      <c r="E932" s="0" t="n">
        <v>7.6</v>
      </c>
      <c r="F932" s="0" t="n">
        <v>9.7</v>
      </c>
      <c r="G932" s="0" t="n">
        <v>1.6</v>
      </c>
      <c r="H932" s="0" t="n">
        <v>5.3</v>
      </c>
      <c r="I932" s="0" t="n">
        <v>14.6</v>
      </c>
      <c r="J932" s="0" t="n">
        <v>5.41</v>
      </c>
      <c r="K932" s="0" t="n">
        <v>0.116</v>
      </c>
      <c r="L932" s="0" t="n">
        <v>2.8</v>
      </c>
      <c r="M932" s="0" t="n">
        <v>19.5</v>
      </c>
      <c r="N932" s="0" t="n">
        <v>0</v>
      </c>
      <c r="O932" s="0" t="n">
        <v>490</v>
      </c>
      <c r="P932" s="0" t="n">
        <v>12000</v>
      </c>
      <c r="AC932" s="0" t="n">
        <v>5.253</v>
      </c>
      <c r="AD932" s="0" t="n">
        <v>0.181</v>
      </c>
      <c r="AE932" s="0" t="n">
        <v>4.182</v>
      </c>
      <c r="AF932" s="0" t="n">
        <v>0.053</v>
      </c>
      <c r="AG932" s="0" t="n">
        <v>0.04</v>
      </c>
      <c r="AH932" s="37"/>
      <c r="AJ932" s="0" t="n">
        <v>400</v>
      </c>
      <c r="BF932" s="0" t="n">
        <f aca="false">IF(E932&lt;11,-3.6797*E932^2+48.115*E932-53.83,280.92*EXP(-0.2027*E932))</f>
        <v>99.304528</v>
      </c>
      <c r="BG932" s="0" t="n">
        <f aca="false">32.208*LN(F932)+21.438</f>
        <v>94.6186305204847</v>
      </c>
      <c r="BH932" s="0" t="n">
        <f aca="false">IF(G932&lt;=2, -10*G932+100, 88.958*EXP(-0.0755*G932))</f>
        <v>84</v>
      </c>
      <c r="BI932" s="0" t="n">
        <f aca="false">IF(I932&lt;=100, 0.0053*(I932)^2-1.0332*I932+100.76, 122.82*EXP(-0.0092*I932))</f>
        <v>86.805028</v>
      </c>
      <c r="BJ932" s="0" t="n">
        <f aca="false">IF(P932&lt;=1000, -6.942*LN(P932)+107.59, -36.304*LN(P932)+310.72)</f>
        <v>-30.271198662071</v>
      </c>
      <c r="BK932" s="0" t="e">
        <f aca="false">BF932^0.04*BG932^0.22*BH932^0.51*BI932^0.06*BJ932^0.17</f>
        <v>#NUM!</v>
      </c>
      <c r="BL932" s="0" t="e">
        <f aca="false">IF(BK932&gt;=90, "Very Good", IF(BK932&gt;=80, "Good", IF(BK932&gt;=70, "Slightly Good", IF(BK932&gt;=60, "Average", IF(BK932&gt;=50, "Slightly Poor", IF(BK932&gt;=40, "Poor", "Very Poor"))))))</f>
        <v>#NUM!</v>
      </c>
      <c r="BM932" s="0" t="n">
        <f aca="false">IF(P932&lt;=1000, -6.942*LN(P932)+107.59, IF(AND(P932&gt;1000, P932&lt;=5213),-36.304*LN(P932)+310.72, IF(P932&gt;5213, 10)))</f>
        <v>10</v>
      </c>
      <c r="BN932" s="0" t="n">
        <f aca="false">BF932^0.04*BG932^0.22*BH932^0.51*BI932^0.06*BM932^0.17</f>
        <v>60.5743490232841</v>
      </c>
      <c r="BO932" s="0" t="str">
        <f aca="false">IF(BN932&gt;=90, "Very Good", IF(BN932&gt;=80, "Good", IF(BN932&gt;=70, "Slightly Good", IF(BN932&gt;=60, "Average", IF(BN932&gt;=50, "Slightly Poor", IF(BN932&gt;=40, "Poor", "Very Poor"))))))</f>
        <v>Average</v>
      </c>
      <c r="BP932" s="0" t="n">
        <f aca="false">IF(AJ932&lt;=1000, -6.942*LN(AJ932)+107.59, IF(AND(AJ932&gt;1000, AJ932&lt;=5213),-36.304*LN(AJ932)+310.72, IF(AJ932&gt;5213, 10)))</f>
        <v>65.9972531139764</v>
      </c>
      <c r="BQ932" s="0" t="n">
        <f aca="false">BF932^0.04*BG932^0.22*BH932^0.51*BI932^0.06*BP932^0.17</f>
        <v>83.4849423867081</v>
      </c>
      <c r="BR932" s="0" t="str">
        <f aca="false">IF(BQ932&gt;=90, "Very Good", IF(BQ932&gt;=80, "Good", IF(BQ932&gt;=70, "Slightly Good", IF(BQ932&gt;=60, "Average", IF(BQ932&gt;=50, "Slightly Poor", IF(BQ932&gt;=40, "Poor", "Very Poor"))))))</f>
        <v>Good</v>
      </c>
      <c r="BT932" s="0" t="e">
        <f aca="false">9.81*LN(AH932)+30.6</f>
        <v>#VALUE!</v>
      </c>
      <c r="BU932" s="0" t="e">
        <f aca="false">IF(BT932&lt;30, "Clean water", IF(AND(BT932&gt;=30, BT932&lt;40), "Hypolimia", IF(AND(BT932&gt;=40,BT932&lt;50), "Mesotrophic", IF(AND(BT932&gt;=50, BT932&lt;70), "Eutrophic", IF(BT932&gt;70,"Hypertrophic")))))</f>
        <v>#VALUE!</v>
      </c>
      <c r="BW932" s="0" t="str">
        <f aca="false">IF(G932/H932&gt;=1, "PLS CHECK", "")</f>
        <v/>
      </c>
      <c r="BX932" s="0" t="str">
        <f aca="false">IF(AC932/J932&gt;=1, "PLS CHECK", "")</f>
        <v/>
      </c>
      <c r="BY932" s="0" t="str">
        <f aca="false">IF(AE932/J932&gt;=1, "PLS CHECK", "")</f>
        <v/>
      </c>
      <c r="BZ932" s="0" t="str">
        <f aca="false">IF(AD932/J932&gt;=1, "PLS CHECK", "")</f>
        <v/>
      </c>
      <c r="CA932" s="0" t="str">
        <f aca="false">IF(AF932/K932&gt;=1, "PLS CHECK", "")</f>
        <v/>
      </c>
      <c r="CB932" s="0" t="str">
        <f aca="false">IF(AG932/K932&gt;=1, "PLS CHECK", "")</f>
        <v/>
      </c>
    </row>
    <row r="933" customFormat="false" ht="12.5" hidden="false" customHeight="false" outlineLevel="0" collapsed="false">
      <c r="A933" s="0" t="n">
        <v>930</v>
      </c>
      <c r="B933" s="15" t="s">
        <v>115</v>
      </c>
      <c r="C933" s="16" t="s">
        <v>116</v>
      </c>
      <c r="D933" s="0" t="s">
        <v>173</v>
      </c>
      <c r="E933" s="0" t="n">
        <v>7.4</v>
      </c>
      <c r="F933" s="0" t="n">
        <v>8.9</v>
      </c>
      <c r="G933" s="37"/>
      <c r="H933" s="0" t="n">
        <v>7.3</v>
      </c>
      <c r="I933" s="0" t="n">
        <v>12.2</v>
      </c>
      <c r="J933" s="37"/>
      <c r="K933" s="37"/>
      <c r="L933" s="0" t="n">
        <v>4.2</v>
      </c>
      <c r="M933" s="0" t="n">
        <v>22</v>
      </c>
      <c r="N933" s="0" t="n">
        <v>0</v>
      </c>
      <c r="O933" s="0" t="n">
        <v>569</v>
      </c>
      <c r="P933" s="37"/>
      <c r="AC933" s="37"/>
      <c r="AD933" s="37"/>
      <c r="AE933" s="37"/>
      <c r="AF933" s="0" t="n">
        <v>0.094</v>
      </c>
      <c r="AG933" s="0" t="n">
        <v>0.07</v>
      </c>
      <c r="AH933" s="0" t="n">
        <v>8.1</v>
      </c>
      <c r="AJ933" s="37"/>
      <c r="BF933" s="0" t="n">
        <f aca="false">IF(E933&lt;11,-3.6797*E933^2+48.115*E933-53.83,280.92*EXP(-0.2027*E933))</f>
        <v>100.720628</v>
      </c>
      <c r="BG933" s="0" t="n">
        <f aca="false">32.208*LN(F933)+21.438</f>
        <v>91.8463395211805</v>
      </c>
      <c r="BH933" s="0" t="n">
        <f aca="false">IF(G933&lt;=2, -10*G933+100, 88.958*EXP(-0.0755*G933))</f>
        <v>100</v>
      </c>
      <c r="BI933" s="0" t="n">
        <f aca="false">IF(I933&lt;=100, 0.0053*(I933)^2-1.0332*I933+100.76, 122.82*EXP(-0.0092*I933))</f>
        <v>88.943812</v>
      </c>
      <c r="BJ933" s="0" t="e">
        <f aca="false">IF(P933&lt;=1000, -6.942*LN(P933)+107.59, -36.304*LN(P933)+310.72)</f>
        <v>#VALUE!</v>
      </c>
      <c r="BK933" s="0" t="e">
        <f aca="false">BF933^0.04*BG933^0.22*BH933^0.51*BI933^0.06*BJ933^0.17</f>
        <v>#VALUE!</v>
      </c>
      <c r="BL933" s="0" t="e">
        <f aca="false">IF(BK933&gt;=90, "Very Good", IF(BK933&gt;=80, "Good", IF(BK933&gt;=70, "Slightly Good", IF(BK933&gt;=60, "Average", IF(BK933&gt;=50, "Slightly Poor", IF(BK933&gt;=40, "Poor", "Very Poor"))))))</f>
        <v>#VALUE!</v>
      </c>
      <c r="BM933" s="0" t="e">
        <f aca="false">IF(P933&lt;=1000, -6.942*LN(P933)+107.59, IF(AND(P933&gt;1000, P933&lt;=5213),-36.304*LN(P933)+310.72, IF(P933&gt;5213, 10)))</f>
        <v>#VALUE!</v>
      </c>
      <c r="BN933" s="0" t="e">
        <f aca="false">BF933^0.04*BG933^0.22*BH933^0.51*BI933^0.06*BM933^0.17</f>
        <v>#VALUE!</v>
      </c>
      <c r="BO933" s="0" t="e">
        <f aca="false">IF(BN933&gt;=90, "Very Good", IF(BN933&gt;=80, "Good", IF(BN933&gt;=70, "Slightly Good", IF(BN933&gt;=60, "Average", IF(BN933&gt;=50, "Slightly Poor", IF(BN933&gt;=40, "Poor", "Very Poor"))))))</f>
        <v>#VALUE!</v>
      </c>
      <c r="BP933" s="0" t="e">
        <f aca="false">IF(AJ933&lt;=1000, -6.942*LN(AJ933)+107.59, IF(AND(AJ933&gt;1000, AJ933&lt;=5213),-36.304*LN(AJ933)+310.72, IF(AJ933&gt;5213, 10)))</f>
        <v>#VALUE!</v>
      </c>
      <c r="BQ933" s="0" t="e">
        <f aca="false">BF933^0.04*BG933^0.22*BH933^0.51*BI933^0.06*BP933^0.17</f>
        <v>#VALUE!</v>
      </c>
      <c r="BR933" s="0" t="e">
        <f aca="false">IF(BQ933&gt;=90, "Very Good", IF(BQ933&gt;=80, "Good", IF(BQ933&gt;=70, "Slightly Good", IF(BQ933&gt;=60, "Average", IF(BQ933&gt;=50, "Slightly Poor", IF(BQ933&gt;=40, "Poor", "Very Poor"))))))</f>
        <v>#VALUE!</v>
      </c>
      <c r="BT933" s="0" t="n">
        <f aca="false">9.81*LN(AH933)+30.6</f>
        <v>51.121186445065</v>
      </c>
      <c r="BU933" s="0" t="str">
        <f aca="false">IF(BT933&lt;30, "Clean water", IF(AND(BT933&gt;=30, BT933&lt;40), "Hypolimia", IF(AND(BT933&gt;=40,BT933&lt;50), "Mesotrophic", IF(AND(BT933&gt;=50, BT933&lt;70), "Eutrophic", IF(BT933&gt;70,"Hypertrophic")))))</f>
        <v>Eutrophic</v>
      </c>
      <c r="BW933" s="0" t="str">
        <f aca="false">IF(G933/H933&gt;=1, "PLS CHECK", "")</f>
        <v/>
      </c>
      <c r="BX933" s="0" t="e">
        <f aca="false">IF(AC933/J933&gt;=1, "PLS CHECK", "")</f>
        <v>#DIV/0!</v>
      </c>
      <c r="BY933" s="0" t="e">
        <f aca="false">IF(AE933/J933&gt;=1, "PLS CHECK", "")</f>
        <v>#DIV/0!</v>
      </c>
      <c r="BZ933" s="0" t="e">
        <f aca="false">IF(AD933/J933&gt;=1, "PLS CHECK", "")</f>
        <v>#DIV/0!</v>
      </c>
      <c r="CA933" s="0" t="e">
        <f aca="false">IF(AF933/K933&gt;=1, "PLS CHECK", "")</f>
        <v>#DIV/0!</v>
      </c>
      <c r="CB933" s="0" t="e">
        <f aca="false">IF(AG933/K933&gt;=1, "PLS CHECK", "")</f>
        <v>#DIV/0!</v>
      </c>
    </row>
    <row r="934" customFormat="false" ht="12.5" hidden="false" customHeight="false" outlineLevel="0" collapsed="false">
      <c r="A934" s="0" t="n">
        <v>931</v>
      </c>
      <c r="B934" s="15" t="s">
        <v>117</v>
      </c>
      <c r="C934" s="16" t="s">
        <v>118</v>
      </c>
      <c r="D934" s="0" t="s">
        <v>173</v>
      </c>
      <c r="E934" s="0" t="n">
        <v>7.6</v>
      </c>
      <c r="F934" s="0" t="n">
        <v>10.9</v>
      </c>
      <c r="G934" s="37"/>
      <c r="H934" s="0" t="n">
        <v>2.2</v>
      </c>
      <c r="I934" s="0" t="n">
        <v>1.4</v>
      </c>
      <c r="J934" s="0" t="n">
        <v>2.625</v>
      </c>
      <c r="K934" s="37"/>
      <c r="L934" s="0" t="n">
        <v>1.5</v>
      </c>
      <c r="M934" s="0" t="n">
        <v>15.8</v>
      </c>
      <c r="N934" s="0" t="n">
        <v>0</v>
      </c>
      <c r="O934" s="0" t="n">
        <v>227</v>
      </c>
      <c r="P934" s="37"/>
      <c r="AC934" s="0" t="n">
        <v>2.404</v>
      </c>
      <c r="AD934" s="0" t="n">
        <v>0.022</v>
      </c>
      <c r="AE934" s="0" t="n">
        <v>2.014</v>
      </c>
      <c r="AF934" s="37"/>
      <c r="AG934" s="0" t="n">
        <v>0.004</v>
      </c>
      <c r="AH934" s="0" t="n">
        <v>1.3</v>
      </c>
      <c r="AJ934" s="37"/>
      <c r="BF934" s="0" t="n">
        <f aca="false">IF(E934&lt;11,-3.6797*E934^2+48.115*E934-53.83,280.92*EXP(-0.2027*E934))</f>
        <v>99.304528</v>
      </c>
      <c r="BG934" s="0" t="n">
        <f aca="false">32.208*LN(F934)+21.438</f>
        <v>98.375271915684</v>
      </c>
      <c r="BH934" s="0" t="n">
        <f aca="false">IF(G934&lt;=2, -10*G934+100, 88.958*EXP(-0.0755*G934))</f>
        <v>100</v>
      </c>
      <c r="BI934" s="0" t="n">
        <f aca="false">IF(I934&lt;=100, 0.0053*(I934)^2-1.0332*I934+100.76, 122.82*EXP(-0.0092*I934))</f>
        <v>99.323908</v>
      </c>
      <c r="BJ934" s="0" t="e">
        <f aca="false">IF(P934&lt;=1000, -6.942*LN(P934)+107.59, -36.304*LN(P934)+310.72)</f>
        <v>#VALUE!</v>
      </c>
      <c r="BK934" s="0" t="e">
        <f aca="false">BF934^0.04*BG934^0.22*BH934^0.51*BI934^0.06*BJ934^0.17</f>
        <v>#VALUE!</v>
      </c>
      <c r="BL934" s="0" t="e">
        <f aca="false">IF(BK934&gt;=90, "Very Good", IF(BK934&gt;=80, "Good", IF(BK934&gt;=70, "Slightly Good", IF(BK934&gt;=60, "Average", IF(BK934&gt;=50, "Slightly Poor", IF(BK934&gt;=40, "Poor", "Very Poor"))))))</f>
        <v>#VALUE!</v>
      </c>
      <c r="BM934" s="0" t="e">
        <f aca="false">IF(P934&lt;=1000, -6.942*LN(P934)+107.59, IF(AND(P934&gt;1000, P934&lt;=5213),-36.304*LN(P934)+310.72, IF(P934&gt;5213, 10)))</f>
        <v>#VALUE!</v>
      </c>
      <c r="BN934" s="0" t="e">
        <f aca="false">BF934^0.04*BG934^0.22*BH934^0.51*BI934^0.06*BM934^0.17</f>
        <v>#VALUE!</v>
      </c>
      <c r="BO934" s="0" t="e">
        <f aca="false">IF(BN934&gt;=90, "Very Good", IF(BN934&gt;=80, "Good", IF(BN934&gt;=70, "Slightly Good", IF(BN934&gt;=60, "Average", IF(BN934&gt;=50, "Slightly Poor", IF(BN934&gt;=40, "Poor", "Very Poor"))))))</f>
        <v>#VALUE!</v>
      </c>
      <c r="BP934" s="0" t="e">
        <f aca="false">IF(AJ934&lt;=1000, -6.942*LN(AJ934)+107.59, IF(AND(AJ934&gt;1000, AJ934&lt;=5213),-36.304*LN(AJ934)+310.72, IF(AJ934&gt;5213, 10)))</f>
        <v>#VALUE!</v>
      </c>
      <c r="BQ934" s="0" t="e">
        <f aca="false">BF934^0.04*BG934^0.22*BH934^0.51*BI934^0.06*BP934^0.17</f>
        <v>#VALUE!</v>
      </c>
      <c r="BR934" s="0" t="e">
        <f aca="false">IF(BQ934&gt;=90, "Very Good", IF(BQ934&gt;=80, "Good", IF(BQ934&gt;=70, "Slightly Good", IF(BQ934&gt;=60, "Average", IF(BQ934&gt;=50, "Slightly Poor", IF(BQ934&gt;=40, "Poor", "Very Poor"))))))</f>
        <v>#VALUE!</v>
      </c>
      <c r="BT934" s="0" t="n">
        <f aca="false">9.81*LN(AH934)+30.6</f>
        <v>33.1737934344261</v>
      </c>
      <c r="BU934" s="0" t="str">
        <f aca="false">IF(BT934&lt;30, "Clean water", IF(AND(BT934&gt;=30, BT934&lt;40), "Hypolimia", IF(AND(BT934&gt;=40,BT934&lt;50), "Mesotrophic", IF(AND(BT934&gt;=50, BT934&lt;70), "Eutrophic", IF(BT934&gt;70,"Hypertrophic")))))</f>
        <v>Hypolimia</v>
      </c>
      <c r="BW934" s="0" t="str">
        <f aca="false">IF(G934/H934&gt;=1, "PLS CHECK", "")</f>
        <v/>
      </c>
      <c r="BX934" s="0" t="str">
        <f aca="false">IF(AC934/J934&gt;=1, "PLS CHECK", "")</f>
        <v/>
      </c>
      <c r="BY934" s="0" t="str">
        <f aca="false">IF(AE934/J934&gt;=1, "PLS CHECK", "")</f>
        <v/>
      </c>
      <c r="BZ934" s="0" t="str">
        <f aca="false">IF(AD934/J934&gt;=1, "PLS CHECK", "")</f>
        <v/>
      </c>
      <c r="CA934" s="0" t="e">
        <f aca="false">IF(AF934/K934&gt;=1, "PLS CHECK", "")</f>
        <v>#DIV/0!</v>
      </c>
      <c r="CB934" s="0" t="e">
        <f aca="false">IF(AG934/K934&gt;=1, "PLS CHECK", "")</f>
        <v>#DIV/0!</v>
      </c>
    </row>
    <row r="935" customFormat="false" ht="12.5" hidden="false" customHeight="false" outlineLevel="0" collapsed="false">
      <c r="A935" s="0" t="n">
        <v>932</v>
      </c>
      <c r="B935" s="15" t="s">
        <v>119</v>
      </c>
      <c r="C935" s="16" t="s">
        <v>120</v>
      </c>
      <c r="D935" s="0" t="s">
        <v>173</v>
      </c>
      <c r="E935" s="0" t="n">
        <v>8</v>
      </c>
      <c r="F935" s="0" t="n">
        <v>11</v>
      </c>
      <c r="G935" s="37"/>
      <c r="H935" s="0" t="n">
        <v>2.8</v>
      </c>
      <c r="I935" s="0" t="n">
        <v>3.8</v>
      </c>
      <c r="J935" s="0" t="n">
        <v>2.469</v>
      </c>
      <c r="K935" s="0" t="n">
        <v>0.019</v>
      </c>
      <c r="L935" s="0" t="n">
        <v>1.6</v>
      </c>
      <c r="M935" s="0" t="n">
        <v>19.9</v>
      </c>
      <c r="N935" s="0" t="n">
        <v>0</v>
      </c>
      <c r="O935" s="0" t="n">
        <v>235</v>
      </c>
      <c r="P935" s="0" t="n">
        <v>2900</v>
      </c>
      <c r="AC935" s="0" t="n">
        <v>2.382</v>
      </c>
      <c r="AD935" s="0" t="n">
        <v>0.018</v>
      </c>
      <c r="AE935" s="0" t="n">
        <v>1.97</v>
      </c>
      <c r="AF935" s="0" t="n">
        <v>0.008</v>
      </c>
      <c r="AG935" s="0" t="n">
        <v>0.005</v>
      </c>
      <c r="AH935" s="0" t="n">
        <v>3.4</v>
      </c>
      <c r="AJ935" s="0" t="n">
        <v>200</v>
      </c>
      <c r="BF935" s="0" t="n">
        <f aca="false">IF(E935&lt;11,-3.6797*E935^2+48.115*E935-53.83,280.92*EXP(-0.2027*E935))</f>
        <v>95.5892</v>
      </c>
      <c r="BG935" s="0" t="n">
        <f aca="false">32.208*LN(F935)+21.438</f>
        <v>98.6694109462899</v>
      </c>
      <c r="BH935" s="0" t="n">
        <f aca="false">IF(G935&lt;=2, -10*G935+100, 88.958*EXP(-0.0755*G935))</f>
        <v>100</v>
      </c>
      <c r="BI935" s="0" t="n">
        <f aca="false">IF(I935&lt;=100, 0.0053*(I935)^2-1.0332*I935+100.76, 122.82*EXP(-0.0092*I935))</f>
        <v>96.910372</v>
      </c>
      <c r="BJ935" s="0" t="n">
        <f aca="false">IF(P935&lt;=1000, -6.942*LN(P935)+107.59, -36.304*LN(P935)+310.72)</f>
        <v>21.2875937560594</v>
      </c>
      <c r="BK935" s="0" t="n">
        <f aca="false">BF935^0.04*BG935^0.22*BH935^0.51*BI935^0.06*BJ935^0.17</f>
        <v>76.3660353282507</v>
      </c>
      <c r="BL935" s="0" t="str">
        <f aca="false">IF(BK935&gt;=90, "Very Good", IF(BK935&gt;=80, "Good", IF(BK935&gt;=70, "Slightly Good", IF(BK935&gt;=60, "Average", IF(BK935&gt;=50, "Slightly Poor", IF(BK935&gt;=40, "Poor", "Very Poor"))))))</f>
        <v>Slightly Good</v>
      </c>
      <c r="BM935" s="0" t="n">
        <f aca="false">IF(P935&lt;=1000, -6.942*LN(P935)+107.59, IF(AND(P935&gt;1000, P935&lt;=5213),-36.304*LN(P935)+310.72, IF(P935&gt;5213, 10)))</f>
        <v>21.2875937560594</v>
      </c>
      <c r="BN935" s="0" t="n">
        <f aca="false">BF935^0.04*BG935^0.22*BH935^0.51*BI935^0.06*BM935^0.17</f>
        <v>76.3660353282507</v>
      </c>
      <c r="BO935" s="0" t="str">
        <f aca="false">IF(BN935&gt;=90, "Very Good", IF(BN935&gt;=80, "Good", IF(BN935&gt;=70, "Slightly Good", IF(BN935&gt;=60, "Average", IF(BN935&gt;=50, "Slightly Poor", IF(BN935&gt;=40, "Poor", "Very Poor"))))))</f>
        <v>Slightly Good</v>
      </c>
      <c r="BP935" s="0" t="n">
        <f aca="false">IF(AJ935&lt;=1000, -6.942*LN(AJ935)+107.59, IF(AND(AJ935&gt;1000, AJ935&lt;=5213),-36.304*LN(AJ935)+310.72, IF(AJ935&gt;5213, 10)))</f>
        <v>70.8090808414235</v>
      </c>
      <c r="BQ935" s="0" t="n">
        <f aca="false">BF935^0.04*BG935^0.22*BH935^0.51*BI935^0.06*BP935^0.17</f>
        <v>93.6771887734174</v>
      </c>
      <c r="BR935" s="0" t="str">
        <f aca="false">IF(BQ935&gt;=90, "Very Good", IF(BQ935&gt;=80, "Good", IF(BQ935&gt;=70, "Slightly Good", IF(BQ935&gt;=60, "Average", IF(BQ935&gt;=50, "Slightly Poor", IF(BQ935&gt;=40, "Poor", "Very Poor"))))))</f>
        <v>Very Good</v>
      </c>
      <c r="BT935" s="0" t="n">
        <f aca="false">9.81*LN(AH935)+30.6</f>
        <v>42.605236984213</v>
      </c>
      <c r="BU935" s="0" t="str">
        <f aca="false">IF(BT935&lt;30, "Clean water", IF(AND(BT935&gt;=30, BT935&lt;40), "Hypolimia", IF(AND(BT935&gt;=40,BT935&lt;50), "Mesotrophic", IF(AND(BT935&gt;=50, BT935&lt;70), "Eutrophic", IF(BT935&gt;70,"Hypertrophic")))))</f>
        <v>Mesotrophic</v>
      </c>
      <c r="BW935" s="0" t="str">
        <f aca="false">IF(G935/H935&gt;=1, "PLS CHECK", "")</f>
        <v/>
      </c>
      <c r="BX935" s="0" t="str">
        <f aca="false">IF(AC935/J935&gt;=1, "PLS CHECK", "")</f>
        <v/>
      </c>
      <c r="BY935" s="0" t="str">
        <f aca="false">IF(AE935/J935&gt;=1, "PLS CHECK", "")</f>
        <v/>
      </c>
      <c r="BZ935" s="0" t="str">
        <f aca="false">IF(AD935/J935&gt;=1, "PLS CHECK", "")</f>
        <v/>
      </c>
      <c r="CA935" s="0" t="str">
        <f aca="false">IF(AF935/K935&gt;=1, "PLS CHECK", "")</f>
        <v/>
      </c>
      <c r="CB935" s="0" t="str">
        <f aca="false">IF(AG935/K935&gt;=1, "PLS CHECK", "")</f>
        <v/>
      </c>
    </row>
    <row r="936" customFormat="false" ht="12.5" hidden="false" customHeight="false" outlineLevel="0" collapsed="false">
      <c r="A936" s="0" t="n">
        <v>933</v>
      </c>
      <c r="B936" s="15" t="s">
        <v>121</v>
      </c>
      <c r="C936" s="16" t="s">
        <v>122</v>
      </c>
      <c r="D936" s="0" t="s">
        <v>173</v>
      </c>
      <c r="E936" s="37"/>
      <c r="F936" s="0" t="n">
        <v>11.4</v>
      </c>
      <c r="G936" s="0" t="n">
        <v>1.6</v>
      </c>
      <c r="H936" s="0" t="n">
        <v>4.1</v>
      </c>
      <c r="I936" s="0" t="n">
        <v>2.8</v>
      </c>
      <c r="J936" s="0" t="n">
        <v>2.71</v>
      </c>
      <c r="K936" s="0" t="n">
        <v>0.064</v>
      </c>
      <c r="L936" s="0" t="n">
        <v>1.8</v>
      </c>
      <c r="M936" s="0" t="n">
        <v>21.8</v>
      </c>
      <c r="N936" s="0" t="n">
        <v>0</v>
      </c>
      <c r="O936" s="0" t="n">
        <v>298</v>
      </c>
      <c r="P936" s="0" t="n">
        <v>7200</v>
      </c>
      <c r="AC936" s="0" t="n">
        <v>2.675</v>
      </c>
      <c r="AD936" s="0" t="n">
        <v>0.07</v>
      </c>
      <c r="AE936" s="0" t="n">
        <v>1.962</v>
      </c>
      <c r="AF936" s="0" t="n">
        <v>0.034</v>
      </c>
      <c r="AG936" s="0" t="n">
        <v>0.03</v>
      </c>
      <c r="AH936" s="0" t="n">
        <v>8.6</v>
      </c>
      <c r="AJ936" s="0" t="n">
        <v>700</v>
      </c>
      <c r="BF936" s="0" t="n">
        <f aca="false">IF(E936&lt;11,-3.6797*E936^2+48.115*E936-53.83,280.92*EXP(-0.2027*E936))</f>
        <v>-53.83</v>
      </c>
      <c r="BG936" s="0" t="n">
        <f aca="false">32.208*LN(F936)+21.438</f>
        <v>99.8198189507377</v>
      </c>
      <c r="BH936" s="0" t="n">
        <f aca="false">IF(G936&lt;=2, -10*G936+100, 88.958*EXP(-0.0755*G936))</f>
        <v>84</v>
      </c>
      <c r="BI936" s="0" t="n">
        <f aca="false">IF(I936&lt;=100, 0.0053*(I936)^2-1.0332*I936+100.76, 122.82*EXP(-0.0092*I936))</f>
        <v>97.908592</v>
      </c>
      <c r="BJ936" s="0" t="n">
        <f aca="false">IF(P936&lt;=1000, -6.942*LN(P936)+107.59, -36.304*LN(P936)+310.72)</f>
        <v>-11.7261852168705</v>
      </c>
      <c r="BK936" s="0" t="e">
        <f aca="false">BF936^0.04*BG936^0.22*BH936^0.51*BI936^0.06*BJ936^0.17</f>
        <v>#NUM!</v>
      </c>
      <c r="BL936" s="0" t="e">
        <f aca="false">IF(BK936&gt;=90, "Very Good", IF(BK936&gt;=80, "Good", IF(BK936&gt;=70, "Slightly Good", IF(BK936&gt;=60, "Average", IF(BK936&gt;=50, "Slightly Poor", IF(BK936&gt;=40, "Poor", "Very Poor"))))))</f>
        <v>#NUM!</v>
      </c>
      <c r="BM936" s="0" t="n">
        <f aca="false">IF(P936&lt;=1000, -6.942*LN(P936)+107.59, IF(AND(P936&gt;1000, P936&lt;=5213),-36.304*LN(P936)+310.72, IF(P936&gt;5213, 10)))</f>
        <v>10</v>
      </c>
      <c r="BN936" s="0" t="n">
        <f aca="false">BF936^0.04*BG936^0.22*BH936^0.51*BI936^0.06*BM936^0.17</f>
        <v>-60.2421343780603</v>
      </c>
      <c r="BO936" s="0" t="str">
        <f aca="false">IF(BN936&gt;=90, "Very Good", IF(BN936&gt;=80, "Good", IF(BN936&gt;=70, "Slightly Good", IF(BN936&gt;=60, "Average", IF(BN936&gt;=50, "Slightly Poor", IF(BN936&gt;=40, "Poor", "Very Poor"))))))</f>
        <v>Very Poor</v>
      </c>
      <c r="BP936" s="0" t="n">
        <f aca="false">IF(AJ936&lt;=1000, -6.942*LN(AJ936)+107.59, IF(AND(AJ936&gt;1000, AJ936&lt;=5213),-36.304*LN(AJ936)+310.72, IF(AJ936&gt;5213, 10)))</f>
        <v>62.1124003141287</v>
      </c>
      <c r="BQ936" s="0" t="n">
        <f aca="false">BF936^0.04*BG936^0.22*BH936^0.51*BI936^0.06*BP936^0.17</f>
        <v>-82.1751799295788</v>
      </c>
      <c r="BR936" s="0" t="str">
        <f aca="false">IF(BQ936&gt;=90, "Very Good", IF(BQ936&gt;=80, "Good", IF(BQ936&gt;=70, "Slightly Good", IF(BQ936&gt;=60, "Average", IF(BQ936&gt;=50, "Slightly Poor", IF(BQ936&gt;=40, "Poor", "Very Poor"))))))</f>
        <v>Very Poor</v>
      </c>
      <c r="BT936" s="0" t="n">
        <f aca="false">9.81*LN(AH936)+30.6</f>
        <v>51.7087872139753</v>
      </c>
      <c r="BU936" s="0" t="str">
        <f aca="false">IF(BT936&lt;30, "Clean water", IF(AND(BT936&gt;=30, BT936&lt;40), "Hypolimia", IF(AND(BT936&gt;=40,BT936&lt;50), "Mesotrophic", IF(AND(BT936&gt;=50, BT936&lt;70), "Eutrophic", IF(BT936&gt;70,"Hypertrophic")))))</f>
        <v>Eutrophic</v>
      </c>
      <c r="BW936" s="0" t="str">
        <f aca="false">IF(G936/H936&gt;=1, "PLS CHECK", "")</f>
        <v/>
      </c>
      <c r="BX936" s="0" t="str">
        <f aca="false">IF(AC936/J936&gt;=1, "PLS CHECK", "")</f>
        <v/>
      </c>
      <c r="BY936" s="0" t="str">
        <f aca="false">IF(AE936/J936&gt;=1, "PLS CHECK", "")</f>
        <v/>
      </c>
      <c r="BZ936" s="0" t="str">
        <f aca="false">IF(AD936/J936&gt;=1, "PLS CHECK", "")</f>
        <v/>
      </c>
      <c r="CA936" s="0" t="str">
        <f aca="false">IF(AF936/K936&gt;=1, "PLS CHECK", "")</f>
        <v/>
      </c>
      <c r="CB936" s="0" t="str">
        <f aca="false">IF(AG936/K936&gt;=1, "PLS CHECK", "")</f>
        <v/>
      </c>
    </row>
    <row r="937" customFormat="false" ht="12.5" hidden="false" customHeight="false" outlineLevel="0" collapsed="false">
      <c r="A937" s="0" t="n">
        <v>934</v>
      </c>
      <c r="B937" s="15" t="s">
        <v>140</v>
      </c>
      <c r="C937" s="16" t="s">
        <v>141</v>
      </c>
      <c r="D937" s="0" t="s">
        <v>173</v>
      </c>
      <c r="E937" s="0" t="n">
        <v>7.9</v>
      </c>
      <c r="F937" s="37"/>
      <c r="G937" s="37"/>
      <c r="H937" s="37"/>
      <c r="I937" s="37"/>
      <c r="J937" s="0" t="n">
        <v>5.148</v>
      </c>
      <c r="K937" s="37"/>
      <c r="L937" s="37"/>
      <c r="M937" s="0" t="n">
        <v>19.4</v>
      </c>
      <c r="O937" s="0" t="n">
        <v>648</v>
      </c>
      <c r="BD937" s="0" t="n">
        <v>0.378</v>
      </c>
      <c r="BF937" s="0" t="n">
        <f aca="false">IF(E937&lt;11,-3.6797*E937^2+48.115*E937-53.83,280.92*EXP(-0.2027*E937))</f>
        <v>96.6284230000001</v>
      </c>
      <c r="BG937" s="0" t="e">
        <f aca="false">32.208*LN(F937)+21.438</f>
        <v>#VALUE!</v>
      </c>
      <c r="BH937" s="0" t="n">
        <f aca="false">IF(G937&lt;=2, -10*G937+100, 88.958*EXP(-0.0755*G937))</f>
        <v>100</v>
      </c>
      <c r="BI937" s="0" t="n">
        <f aca="false">IF(I937&lt;=100, 0.0053*(I937)^2-1.0332*I937+100.76, 122.82*EXP(-0.0092*I937))</f>
        <v>100.76</v>
      </c>
      <c r="BJ937" s="0" t="e">
        <f aca="false">IF(P937&lt;=1000, -6.942*LN(P937)+107.59, -36.304*LN(P937)+310.72)</f>
        <v>#VALUE!</v>
      </c>
      <c r="BK937" s="0" t="e">
        <f aca="false">BF937^0.04*BG937^0.22*BH937^0.51*BI937^0.06*BJ937^0.17</f>
        <v>#VALUE!</v>
      </c>
      <c r="BL937" s="0" t="e">
        <f aca="false">IF(BK937&gt;=90, "Very Good", IF(BK937&gt;=80, "Good", IF(BK937&gt;=70, "Slightly Good", IF(BK937&gt;=60, "Average", IF(BK937&gt;=50, "Slightly Poor", IF(BK937&gt;=40, "Poor", "Very Poor"))))))</f>
        <v>#VALUE!</v>
      </c>
      <c r="BM937" s="0" t="e">
        <f aca="false">IF(P937&lt;=1000, -6.942*LN(P937)+107.59, IF(AND(P937&gt;1000, P937&lt;=5213),-36.304*LN(P937)+310.72, IF(P937&gt;5213, 10)))</f>
        <v>#VALUE!</v>
      </c>
      <c r="BN937" s="0" t="e">
        <f aca="false">BF937^0.04*BG937^0.22*BH937^0.51*BI937^0.06*BM937^0.17</f>
        <v>#VALUE!</v>
      </c>
      <c r="BO937" s="0" t="e">
        <f aca="false">IF(BN937&gt;=90, "Very Good", IF(BN937&gt;=80, "Good", IF(BN937&gt;=70, "Slightly Good", IF(BN937&gt;=60, "Average", IF(BN937&gt;=50, "Slightly Poor", IF(BN937&gt;=40, "Poor", "Very Poor"))))))</f>
        <v>#VALUE!</v>
      </c>
      <c r="BP937" s="0" t="e">
        <f aca="false">IF(AJ937&lt;=1000, -6.942*LN(AJ937)+107.59, IF(AND(AJ937&gt;1000, AJ937&lt;=5213),-36.304*LN(AJ937)+310.72, IF(AJ937&gt;5213, 10)))</f>
        <v>#VALUE!</v>
      </c>
      <c r="BQ937" s="0" t="e">
        <f aca="false">BF937^0.04*BG937^0.22*BH937^0.51*BI937^0.06*BP937^0.17</f>
        <v>#VALUE!</v>
      </c>
      <c r="BR937" s="0" t="e">
        <f aca="false">IF(BQ937&gt;=90, "Very Good", IF(BQ937&gt;=80, "Good", IF(BQ937&gt;=70, "Slightly Good", IF(BQ937&gt;=60, "Average", IF(BQ937&gt;=50, "Slightly Poor", IF(BQ937&gt;=40, "Poor", "Very Poor"))))))</f>
        <v>#VALUE!</v>
      </c>
      <c r="BT937" s="0" t="e">
        <f aca="false">9.81*LN(AH937)+30.6</f>
        <v>#VALUE!</v>
      </c>
      <c r="BU937" s="0" t="e">
        <f aca="false">IF(BT937&lt;30, "Clean water", IF(AND(BT937&gt;=30, BT937&lt;40), "Hypolimia", IF(AND(BT937&gt;=40,BT937&lt;50), "Mesotrophic", IF(AND(BT937&gt;=50, BT937&lt;70), "Eutrophic", IF(BT937&gt;70,"Hypertrophic")))))</f>
        <v>#VALUE!</v>
      </c>
      <c r="BW937" s="0" t="e">
        <f aca="false">IF(G937/H937&gt;=1, "PLS CHECK", "")</f>
        <v>#DIV/0!</v>
      </c>
      <c r="BX937" s="0" t="str">
        <f aca="false">IF(AC937/J937&gt;=1, "PLS CHECK", "")</f>
        <v/>
      </c>
      <c r="BY937" s="0" t="str">
        <f aca="false">IF(AE937/J937&gt;=1, "PLS CHECK", "")</f>
        <v/>
      </c>
      <c r="BZ937" s="0" t="str">
        <f aca="false">IF(AD937/J937&gt;=1, "PLS CHECK", "")</f>
        <v/>
      </c>
      <c r="CA937" s="0" t="e">
        <f aca="false">IF(AF937/K937&gt;=1, "PLS CHECK", "")</f>
        <v>#DIV/0!</v>
      </c>
      <c r="CB937" s="0" t="e">
        <f aca="false">IF(AG937/K937&gt;=1, "PLS CHECK", "")</f>
        <v>#DIV/0!</v>
      </c>
    </row>
    <row r="938" customFormat="false" ht="12.5" hidden="false" customHeight="false" outlineLevel="0" collapsed="false">
      <c r="A938" s="0" t="n">
        <v>935</v>
      </c>
      <c r="B938" s="15" t="s">
        <v>123</v>
      </c>
      <c r="C938" s="16" t="s">
        <v>124</v>
      </c>
      <c r="D938" s="0" t="s">
        <v>173</v>
      </c>
      <c r="E938" s="37"/>
      <c r="F938" s="37"/>
      <c r="G938" s="0" t="n">
        <v>3.4</v>
      </c>
      <c r="H938" s="0" t="n">
        <v>7.2</v>
      </c>
      <c r="I938" s="0" t="n">
        <v>10.4</v>
      </c>
      <c r="J938" s="0" t="n">
        <v>9.472</v>
      </c>
      <c r="K938" s="0" t="n">
        <v>0.154</v>
      </c>
      <c r="L938" s="0" t="n">
        <v>4.2</v>
      </c>
      <c r="M938" s="0" t="n">
        <v>20</v>
      </c>
      <c r="N938" s="0" t="n">
        <v>0</v>
      </c>
      <c r="O938" s="0" t="n">
        <v>579</v>
      </c>
      <c r="P938" s="0" t="n">
        <v>29000</v>
      </c>
      <c r="AC938" s="0" t="n">
        <v>9.28</v>
      </c>
      <c r="AD938" s="37"/>
      <c r="AE938" s="0" t="n">
        <v>4.433</v>
      </c>
      <c r="AF938" s="0" t="n">
        <v>0.071</v>
      </c>
      <c r="AG938" s="0" t="n">
        <v>0.051</v>
      </c>
      <c r="AH938" s="0" t="n">
        <v>4</v>
      </c>
      <c r="AJ938" s="0" t="n">
        <v>1800</v>
      </c>
      <c r="BF938" s="0" t="n">
        <f aca="false">IF(E938&lt;11,-3.6797*E938^2+48.115*E938-53.83,280.92*EXP(-0.2027*E938))</f>
        <v>-53.83</v>
      </c>
      <c r="BG938" s="0" t="e">
        <f aca="false">32.208*LN(F938)+21.438</f>
        <v>#VALUE!</v>
      </c>
      <c r="BH938" s="0" t="n">
        <f aca="false">IF(G938&lt;=2, -10*G938+100, 88.958*EXP(-0.0755*G938))</f>
        <v>68.8179318432025</v>
      </c>
      <c r="BI938" s="0" t="n">
        <f aca="false">IF(I938&lt;=100, 0.0053*(I938)^2-1.0332*I938+100.76, 122.82*EXP(-0.0092*I938))</f>
        <v>90.587968</v>
      </c>
      <c r="BJ938" s="0" t="n">
        <f aca="false">IF(P938&lt;=1000, -6.942*LN(P938)+107.59, -36.304*LN(P938)+310.72)</f>
        <v>-62.3054554599964</v>
      </c>
      <c r="BK938" s="0" t="e">
        <f aca="false">BF938^0.04*BG938^0.22*BH938^0.51*BI938^0.06*BJ938^0.17</f>
        <v>#VALUE!</v>
      </c>
      <c r="BL938" s="0" t="e">
        <f aca="false">IF(BK938&gt;=90, "Very Good", IF(BK938&gt;=80, "Good", IF(BK938&gt;=70, "Slightly Good", IF(BK938&gt;=60, "Average", IF(BK938&gt;=50, "Slightly Poor", IF(BK938&gt;=40, "Poor", "Very Poor"))))))</f>
        <v>#VALUE!</v>
      </c>
      <c r="BM938" s="0" t="n">
        <f aca="false">IF(P938&lt;=1000, -6.942*LN(P938)+107.59, IF(AND(P938&gt;1000, P938&lt;=5213),-36.304*LN(P938)+310.72, IF(P938&gt;5213, 10)))</f>
        <v>10</v>
      </c>
      <c r="BN938" s="0" t="e">
        <f aca="false">BF938^0.04*BG938^0.22*BH938^0.51*BI938^0.06*BM938^0.17</f>
        <v>#VALUE!</v>
      </c>
      <c r="BO938" s="0" t="e">
        <f aca="false">IF(BN938&gt;=90, "Very Good", IF(BN938&gt;=80, "Good", IF(BN938&gt;=70, "Slightly Good", IF(BN938&gt;=60, "Average", IF(BN938&gt;=50, "Slightly Poor", IF(BN938&gt;=40, "Poor", "Very Poor"))))))</f>
        <v>#VALUE!</v>
      </c>
      <c r="BP938" s="0" t="n">
        <f aca="false">IF(AJ938&lt;=1000, -6.942*LN(AJ938)+107.59, IF(AND(AJ938&gt;1000, AJ938&lt;=5213),-36.304*LN(AJ938)+310.72, IF(AJ938&gt;5213, 10)))</f>
        <v>38.601845269226</v>
      </c>
      <c r="BQ938" s="0" t="e">
        <f aca="false">BF938^0.04*BG938^0.22*BH938^0.51*BI938^0.06*BP938^0.17</f>
        <v>#VALUE!</v>
      </c>
      <c r="BR938" s="0" t="e">
        <f aca="false">IF(BQ938&gt;=90, "Very Good", IF(BQ938&gt;=80, "Good", IF(BQ938&gt;=70, "Slightly Good", IF(BQ938&gt;=60, "Average", IF(BQ938&gt;=50, "Slightly Poor", IF(BQ938&gt;=40, "Poor", "Very Poor"))))))</f>
        <v>#VALUE!</v>
      </c>
      <c r="BT938" s="0" t="n">
        <f aca="false">9.81*LN(AH938)+30.6</f>
        <v>44.1995476825861</v>
      </c>
      <c r="BU938" s="0" t="str">
        <f aca="false">IF(BT938&lt;30, "Clean water", IF(AND(BT938&gt;=30, BT938&lt;40), "Hypolimia", IF(AND(BT938&gt;=40,BT938&lt;50), "Mesotrophic", IF(AND(BT938&gt;=50, BT938&lt;70), "Eutrophic", IF(BT938&gt;70,"Hypertrophic")))))</f>
        <v>Mesotrophic</v>
      </c>
      <c r="BW938" s="0" t="str">
        <f aca="false">IF(G938/H938&gt;=1, "PLS CHECK", "")</f>
        <v/>
      </c>
      <c r="BX938" s="0" t="str">
        <f aca="false">IF(AC938/J938&gt;=1, "PLS CHECK", "")</f>
        <v/>
      </c>
      <c r="BY938" s="0" t="str">
        <f aca="false">IF(AE938/J938&gt;=1, "PLS CHECK", "")</f>
        <v/>
      </c>
      <c r="BZ938" s="0" t="str">
        <f aca="false">IF(AD938/J938&gt;=1, "PLS CHECK", "")</f>
        <v/>
      </c>
      <c r="CA938" s="0" t="str">
        <f aca="false">IF(AF938/K938&gt;=1, "PLS CHECK", "")</f>
        <v/>
      </c>
      <c r="CB938" s="0" t="str">
        <f aca="false">IF(AG938/K938&gt;=1, "PLS CHECK", "")</f>
        <v/>
      </c>
    </row>
    <row r="939" customFormat="false" ht="12.5" hidden="false" customHeight="false" outlineLevel="0" collapsed="false">
      <c r="A939" s="0" t="n">
        <v>936</v>
      </c>
      <c r="B939" s="15" t="s">
        <v>125</v>
      </c>
      <c r="C939" s="16" t="s">
        <v>126</v>
      </c>
      <c r="D939" s="0" t="s">
        <v>173</v>
      </c>
      <c r="E939" s="0" t="n">
        <v>8.1</v>
      </c>
      <c r="F939" s="0" t="n">
        <v>12.9</v>
      </c>
      <c r="G939" s="0" t="n">
        <v>3.5</v>
      </c>
      <c r="H939" s="0" t="n">
        <v>3.5</v>
      </c>
      <c r="I939" s="0" t="n">
        <v>4.6</v>
      </c>
      <c r="J939" s="0" t="n">
        <v>8.87</v>
      </c>
      <c r="K939" s="0" t="n">
        <v>0.056</v>
      </c>
      <c r="L939" s="0" t="n">
        <v>2.3</v>
      </c>
      <c r="M939" s="0" t="n">
        <v>20</v>
      </c>
      <c r="N939" s="0" t="n">
        <v>0</v>
      </c>
      <c r="O939" s="0" t="n">
        <v>577</v>
      </c>
      <c r="P939" s="0" t="n">
        <v>2200</v>
      </c>
      <c r="AC939" s="0" t="n">
        <v>8.734</v>
      </c>
      <c r="AD939" s="0" t="n">
        <v>1.442</v>
      </c>
      <c r="AE939" s="0" t="n">
        <v>6.368</v>
      </c>
      <c r="AF939" s="0" t="n">
        <v>0.028</v>
      </c>
      <c r="AG939" s="0" t="n">
        <v>0.018</v>
      </c>
      <c r="AH939" s="0" t="n">
        <v>22.4</v>
      </c>
      <c r="AJ939" s="0" t="n">
        <v>250</v>
      </c>
      <c r="BF939" s="0" t="n">
        <f aca="false">IF(E939&lt;11,-3.6797*E939^2+48.115*E939-53.83,280.92*EXP(-0.2027*E939))</f>
        <v>94.476383</v>
      </c>
      <c r="BG939" s="0" t="n">
        <f aca="false">32.208*LN(F939)+21.438</f>
        <v>103.801177244529</v>
      </c>
      <c r="BH939" s="0" t="n">
        <f aca="false">IF(G939&lt;=2, -10*G939+100, 88.958*EXP(-0.0755*G939))</f>
        <v>68.3003129279866</v>
      </c>
      <c r="BI939" s="0" t="n">
        <f aca="false">IF(I939&lt;=100, 0.0053*(I939)^2-1.0332*I939+100.76, 122.82*EXP(-0.0092*I939))</f>
        <v>96.119428</v>
      </c>
      <c r="BJ939" s="0" t="n">
        <f aca="false">IF(P939&lt;=1000, -6.942*LN(P939)+107.59, -36.304*LN(P939)+310.72)</f>
        <v>31.316696341168</v>
      </c>
      <c r="BK939" s="0" t="n">
        <f aca="false">BF939^0.04*BG939^0.22*BH939^0.51*BI939^0.06*BJ939^0.17</f>
        <v>67.8240291766761</v>
      </c>
      <c r="BL939" s="0" t="str">
        <f aca="false">IF(BK939&gt;=90, "Very Good", IF(BK939&gt;=80, "Good", IF(BK939&gt;=70, "Slightly Good", IF(BK939&gt;=60, "Average", IF(BK939&gt;=50, "Slightly Poor", IF(BK939&gt;=40, "Poor", "Very Poor"))))))</f>
        <v>Average</v>
      </c>
      <c r="BM939" s="0" t="n">
        <f aca="false">IF(P939&lt;=1000, -6.942*LN(P939)+107.59, IF(AND(P939&gt;1000, P939&lt;=5213),-36.304*LN(P939)+310.72, IF(P939&gt;5213, 10)))</f>
        <v>31.316696341168</v>
      </c>
      <c r="BN939" s="0" t="n">
        <f aca="false">BF939^0.04*BG939^0.22*BH939^0.51*BI939^0.06*BM939^0.17</f>
        <v>67.8240291766761</v>
      </c>
      <c r="BO939" s="0" t="str">
        <f aca="false">IF(BN939&gt;=90, "Very Good", IF(BN939&gt;=80, "Good", IF(BN939&gt;=70, "Slightly Good", IF(BN939&gt;=60, "Average", IF(BN939&gt;=50, "Slightly Poor", IF(BN939&gt;=40, "Poor", "Very Poor"))))))</f>
        <v>Average</v>
      </c>
      <c r="BP939" s="0" t="n">
        <f aca="false">IF(AJ939&lt;=1000, -6.942*LN(AJ939)+107.59, IF(AND(AJ939&gt;1000, AJ939&lt;=5213),-36.304*LN(AJ939)+310.72, IF(AJ939&gt;5213, 10)))</f>
        <v>69.2600183082003</v>
      </c>
      <c r="BQ939" s="0" t="n">
        <f aca="false">BF939^0.04*BG939^0.22*BH939^0.51*BI939^0.06*BP939^0.17</f>
        <v>77.6218015816478</v>
      </c>
      <c r="BR939" s="0" t="str">
        <f aca="false">IF(BQ939&gt;=90, "Very Good", IF(BQ939&gt;=80, "Good", IF(BQ939&gt;=70, "Slightly Good", IF(BQ939&gt;=60, "Average", IF(BQ939&gt;=50, "Slightly Poor", IF(BQ939&gt;=40, "Poor", "Very Poor"))))))</f>
        <v>Slightly Good</v>
      </c>
      <c r="BT939" s="0" t="n">
        <f aca="false">9.81*LN(AH939)+30.6</f>
        <v>61.0998880064264</v>
      </c>
      <c r="BU939" s="0" t="str">
        <f aca="false">IF(BT939&lt;30, "Clean water", IF(AND(BT939&gt;=30, BT939&lt;40), "Hypolimia", IF(AND(BT939&gt;=40,BT939&lt;50), "Mesotrophic", IF(AND(BT939&gt;=50, BT939&lt;70), "Eutrophic", IF(BT939&gt;70,"Hypertrophic")))))</f>
        <v>Eutrophic</v>
      </c>
      <c r="BX939" s="0" t="str">
        <f aca="false">IF(AC939/J939&gt;=1, "PLS CHECK", "")</f>
        <v/>
      </c>
      <c r="BY939" s="0" t="str">
        <f aca="false">IF(AE939/J939&gt;=1, "PLS CHECK", "")</f>
        <v/>
      </c>
      <c r="BZ939" s="0" t="str">
        <f aca="false">IF(AD939/J939&gt;=1, "PLS CHECK", "")</f>
        <v/>
      </c>
      <c r="CA939" s="0" t="str">
        <f aca="false">IF(AF939/K939&gt;=1, "PLS CHECK", "")</f>
        <v/>
      </c>
      <c r="CB939" s="0" t="str">
        <f aca="false">IF(AG939/K939&gt;=1, "PLS CHECK", "")</f>
        <v/>
      </c>
    </row>
    <row r="940" customFormat="false" ht="12.5" hidden="false" customHeight="false" outlineLevel="0" collapsed="false">
      <c r="A940" s="0" t="n">
        <v>937</v>
      </c>
      <c r="B940" s="15" t="s">
        <v>72</v>
      </c>
      <c r="C940" s="16" t="s">
        <v>73</v>
      </c>
      <c r="D940" s="0" t="s">
        <v>174</v>
      </c>
      <c r="E940" s="0" t="n">
        <v>8.3</v>
      </c>
      <c r="F940" s="0" t="n">
        <v>10.1</v>
      </c>
      <c r="G940" s="0" t="n">
        <v>2</v>
      </c>
      <c r="H940" s="0" t="n">
        <v>5.7</v>
      </c>
      <c r="I940" s="0" t="n">
        <v>17.9</v>
      </c>
      <c r="J940" s="0" t="n">
        <v>3.061</v>
      </c>
      <c r="K940" s="0" t="n">
        <v>0.073</v>
      </c>
      <c r="L940" s="0" t="n">
        <v>2.8</v>
      </c>
      <c r="M940" s="0" t="n">
        <v>22.9</v>
      </c>
      <c r="N940" s="0" t="n">
        <v>0</v>
      </c>
      <c r="O940" s="0" t="n">
        <v>257</v>
      </c>
      <c r="P940" s="37"/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V940" s="0" t="n">
        <v>0</v>
      </c>
      <c r="AC940" s="0" t="n">
        <v>2.875</v>
      </c>
      <c r="AD940" s="0" t="n">
        <v>0.179</v>
      </c>
      <c r="AE940" s="0" t="n">
        <v>2.29</v>
      </c>
      <c r="AF940" s="0" t="n">
        <v>0.038</v>
      </c>
      <c r="AG940" s="0" t="n">
        <v>0.029</v>
      </c>
      <c r="AH940" s="37"/>
      <c r="AJ940" s="0" t="n">
        <v>1523</v>
      </c>
      <c r="AP940" s="0" t="n">
        <v>0</v>
      </c>
      <c r="AY940" s="0" t="n">
        <v>0</v>
      </c>
      <c r="BF940" s="0" t="n">
        <f aca="false">IF(E940&lt;11,-3.6797*E940^2+48.115*E940-53.83,280.92*EXP(-0.2027*E940))</f>
        <v>92.029967</v>
      </c>
      <c r="BG940" s="0" t="n">
        <f aca="false">32.208*LN(F940)+21.438</f>
        <v>95.9201409312711</v>
      </c>
      <c r="BH940" s="0" t="n">
        <f aca="false">IF(G940&lt;=2, -10*G940+100, 88.958*EXP(-0.0755*G940))</f>
        <v>80</v>
      </c>
      <c r="BI940" s="0" t="n">
        <f aca="false">IF(I940&lt;=100, 0.0053*(I940)^2-1.0332*I940+100.76, 122.82*EXP(-0.0092*I940))</f>
        <v>83.963893</v>
      </c>
      <c r="BJ940" s="0" t="e">
        <f aca="false">IF(P940&lt;=1000, -6.942*LN(P940)+107.59, -36.304*LN(P940)+310.72)</f>
        <v>#VALUE!</v>
      </c>
      <c r="BK940" s="0" t="e">
        <f aca="false">BF940^0.04*BG940^0.22*BH940^0.51*BI940^0.06*BJ940^0.17</f>
        <v>#VALUE!</v>
      </c>
      <c r="BL940" s="0" t="e">
        <f aca="false">IF(BK940&gt;=90, "Very Good", IF(BK940&gt;=80, "Good", IF(BK940&gt;=70, "Slightly Good", IF(BK940&gt;=60, "Average", IF(BK940&gt;=50, "Slightly Poor", IF(BK940&gt;=40, "Poor", "Very Poor"))))))</f>
        <v>#VALUE!</v>
      </c>
      <c r="BM940" s="0" t="e">
        <f aca="false">IF(P940&lt;=1000, -6.942*LN(P940)+107.59, IF(AND(P940&gt;1000, P940&lt;=5213),-36.304*LN(P940)+310.72, IF(P940&gt;5213, 10)))</f>
        <v>#VALUE!</v>
      </c>
      <c r="BN940" s="0" t="e">
        <f aca="false">BF940^0.04*BG940^0.22*BH940^0.51*BI940^0.06*BM940^0.17</f>
        <v>#VALUE!</v>
      </c>
      <c r="BO940" s="0" t="e">
        <f aca="false">IF(BN940&gt;=90, "Very Good", IF(BN940&gt;=80, "Good", IF(BN940&gt;=70, "Slightly Good", IF(BN940&gt;=60, "Average", IF(BN940&gt;=50, "Slightly Poor", IF(BN940&gt;=40, "Poor", "Very Poor"))))))</f>
        <v>#VALUE!</v>
      </c>
      <c r="BP940" s="0" t="n">
        <f aca="false">IF(AJ940&lt;=1000, -6.942*LN(AJ940)+107.59, IF(AND(AJ940&gt;1000, AJ940&lt;=5213),-36.304*LN(AJ940)+310.72, IF(AJ940&gt;5213, 10)))</f>
        <v>44.6684103404941</v>
      </c>
      <c r="BQ940" s="0" t="n">
        <f aca="false">BF940^0.04*BG940^0.22*BH940^0.51*BI940^0.06*BP940^0.17</f>
        <v>76.0499372964142</v>
      </c>
      <c r="BR940" s="0" t="str">
        <f aca="false">IF(BQ940&gt;=90, "Very Good", IF(BQ940&gt;=80, "Good", IF(BQ940&gt;=70, "Slightly Good", IF(BQ940&gt;=60, "Average", IF(BQ940&gt;=50, "Slightly Poor", IF(BQ940&gt;=40, "Poor", "Very Poor"))))))</f>
        <v>Slightly Good</v>
      </c>
      <c r="BT940" s="0" t="e">
        <f aca="false">9.81*LN(AH940)+30.6</f>
        <v>#VALUE!</v>
      </c>
      <c r="BU940" s="0" t="e">
        <f aca="false">IF(BT940&lt;30, "Clean water", IF(AND(BT940&gt;=30, BT940&lt;40), "Hypolimia", IF(AND(BT940&gt;=40,BT940&lt;50), "Mesotrophic", IF(AND(BT940&gt;=50, BT940&lt;70), "Eutrophic", IF(BT940&gt;70,"Hypertrophic")))))</f>
        <v>#VALUE!</v>
      </c>
      <c r="BW940" s="0" t="str">
        <f aca="false">IF(G940/H940&gt;=1, "PLS CHECK", "")</f>
        <v/>
      </c>
      <c r="BX940" s="0" t="str">
        <f aca="false">IF(AC940/J940&gt;=1, "PLS CHECK", "")</f>
        <v/>
      </c>
      <c r="BY940" s="0" t="str">
        <f aca="false">IF(AE940/J940&gt;=1, "PLS CHECK", "")</f>
        <v/>
      </c>
      <c r="BZ940" s="0" t="str">
        <f aca="false">IF(AD940/J940&gt;=1, "PLS CHECK", "")</f>
        <v/>
      </c>
      <c r="CA940" s="0" t="str">
        <f aca="false">IF(AF940/K940&gt;=1, "PLS CHECK", "")</f>
        <v/>
      </c>
      <c r="CB940" s="0" t="str">
        <f aca="false">IF(AG940/K940&gt;=1, "PLS CHECK", "")</f>
        <v/>
      </c>
    </row>
    <row r="941" customFormat="false" ht="12.5" hidden="false" customHeight="false" outlineLevel="0" collapsed="false">
      <c r="A941" s="0" t="n">
        <v>938</v>
      </c>
      <c r="B941" s="15" t="s">
        <v>131</v>
      </c>
      <c r="C941" s="16" t="s">
        <v>132</v>
      </c>
      <c r="D941" s="0" t="s">
        <v>174</v>
      </c>
      <c r="E941" s="0" t="n">
        <v>8.4</v>
      </c>
      <c r="F941" s="0" t="n">
        <v>11.6</v>
      </c>
      <c r="G941" s="0" t="n">
        <v>2</v>
      </c>
      <c r="H941" s="0" t="n">
        <v>6.5</v>
      </c>
      <c r="I941" s="37"/>
      <c r="J941" s="0" t="n">
        <v>3.354</v>
      </c>
      <c r="K941" s="37"/>
      <c r="L941" s="0" t="n">
        <v>4.6</v>
      </c>
      <c r="M941" s="0" t="n">
        <v>24.3</v>
      </c>
      <c r="O941" s="0" t="n">
        <v>540</v>
      </c>
      <c r="BD941" s="0" t="n">
        <v>0.181</v>
      </c>
      <c r="BF941" s="0" t="n">
        <f aca="false">IF(E941&lt;11,-3.6797*E941^2+48.115*E941-53.83,280.92*EXP(-0.2027*E941))</f>
        <v>90.6963680000001</v>
      </c>
      <c r="BG941" s="0" t="n">
        <f aca="false">32.208*LN(F941)+21.438</f>
        <v>100.379972200002</v>
      </c>
      <c r="BH941" s="0" t="n">
        <f aca="false">IF(G941&lt;=2, -10*G941+100, 88.958*EXP(-0.0755*G941))</f>
        <v>80</v>
      </c>
      <c r="BI941" s="0" t="n">
        <f aca="false">IF(I941&lt;=100, 0.0053*(I941)^2-1.0332*I941+100.76, 122.82*EXP(-0.0092*I941))</f>
        <v>100.76</v>
      </c>
      <c r="BJ941" s="0" t="e">
        <f aca="false">IF(P941&lt;=1000, -6.942*LN(P941)+107.59, -36.304*LN(P941)+310.72)</f>
        <v>#VALUE!</v>
      </c>
      <c r="BK941" s="0" t="e">
        <f aca="false">BF941^0.04*BG941^0.22*BH941^0.51*BI941^0.06*BJ941^0.17</f>
        <v>#VALUE!</v>
      </c>
      <c r="BL941" s="0" t="e">
        <f aca="false">IF(BK941&gt;=90, "Very Good", IF(BK941&gt;=80, "Good", IF(BK941&gt;=70, "Slightly Good", IF(BK941&gt;=60, "Average", IF(BK941&gt;=50, "Slightly Poor", IF(BK941&gt;=40, "Poor", "Very Poor"))))))</f>
        <v>#VALUE!</v>
      </c>
      <c r="BM941" s="0" t="e">
        <f aca="false">IF(P941&lt;=1000, -6.942*LN(P941)+107.59, IF(AND(P941&gt;1000, P941&lt;=5213),-36.304*LN(P941)+310.72, IF(P941&gt;5213, 10)))</f>
        <v>#VALUE!</v>
      </c>
      <c r="BN941" s="0" t="e">
        <f aca="false">BF941^0.04*BG941^0.22*BH941^0.51*BI941^0.06*BM941^0.17</f>
        <v>#VALUE!</v>
      </c>
      <c r="BO941" s="0" t="e">
        <f aca="false">IF(BN941&gt;=90, "Very Good", IF(BN941&gt;=80, "Good", IF(BN941&gt;=70, "Slightly Good", IF(BN941&gt;=60, "Average", IF(BN941&gt;=50, "Slightly Poor", IF(BN941&gt;=40, "Poor", "Very Poor"))))))</f>
        <v>#VALUE!</v>
      </c>
      <c r="BP941" s="0" t="e">
        <f aca="false">IF(AJ941&lt;=1000, -6.942*LN(AJ941)+107.59, IF(AND(AJ941&gt;1000, AJ941&lt;=5213),-36.304*LN(AJ941)+310.72, IF(AJ941&gt;5213, 10)))</f>
        <v>#VALUE!</v>
      </c>
      <c r="BQ941" s="0" t="e">
        <f aca="false">BF941^0.04*BG941^0.22*BH941^0.51*BI941^0.06*BP941^0.17</f>
        <v>#VALUE!</v>
      </c>
      <c r="BR941" s="0" t="e">
        <f aca="false">IF(BQ941&gt;=90, "Very Good", IF(BQ941&gt;=80, "Good", IF(BQ941&gt;=70, "Slightly Good", IF(BQ941&gt;=60, "Average", IF(BQ941&gt;=50, "Slightly Poor", IF(BQ941&gt;=40, "Poor", "Very Poor"))))))</f>
        <v>#VALUE!</v>
      </c>
      <c r="BT941" s="0" t="e">
        <f aca="false">9.81*LN(AH941)+30.6</f>
        <v>#VALUE!</v>
      </c>
      <c r="BU941" s="0" t="e">
        <f aca="false">IF(BT941&lt;30, "Clean water", IF(AND(BT941&gt;=30, BT941&lt;40), "Hypolimia", IF(AND(BT941&gt;=40,BT941&lt;50), "Mesotrophic", IF(AND(BT941&gt;=50, BT941&lt;70), "Eutrophic", IF(BT941&gt;70,"Hypertrophic")))))</f>
        <v>#VALUE!</v>
      </c>
      <c r="BW941" s="0" t="str">
        <f aca="false">IF(G941/H941&gt;=1, "PLS CHECK", "")</f>
        <v/>
      </c>
      <c r="BX941" s="0" t="str">
        <f aca="false">IF(AC941/J941&gt;=1, "PLS CHECK", "")</f>
        <v/>
      </c>
      <c r="BY941" s="0" t="str">
        <f aca="false">IF(AE941/J941&gt;=1, "PLS CHECK", "")</f>
        <v/>
      </c>
      <c r="BZ941" s="0" t="str">
        <f aca="false">IF(AD941/J941&gt;=1, "PLS CHECK", "")</f>
        <v/>
      </c>
      <c r="CA941" s="0" t="e">
        <f aca="false">IF(AF941/K941&gt;=1, "PLS CHECK", "")</f>
        <v>#DIV/0!</v>
      </c>
      <c r="CB941" s="0" t="e">
        <f aca="false">IF(AG941/K941&gt;=1, "PLS CHECK", "")</f>
        <v>#DIV/0!</v>
      </c>
    </row>
    <row r="942" customFormat="false" ht="12.5" hidden="false" customHeight="false" outlineLevel="0" collapsed="false">
      <c r="A942" s="0" t="n">
        <v>939</v>
      </c>
      <c r="B942" s="15" t="s">
        <v>75</v>
      </c>
      <c r="C942" s="16" t="s">
        <v>76</v>
      </c>
      <c r="D942" s="0" t="s">
        <v>174</v>
      </c>
      <c r="E942" s="0" t="n">
        <v>7.8</v>
      </c>
      <c r="F942" s="0" t="n">
        <v>8.6</v>
      </c>
      <c r="G942" s="0" t="n">
        <v>1</v>
      </c>
      <c r="H942" s="0" t="n">
        <v>3.8</v>
      </c>
      <c r="I942" s="0" t="n">
        <v>10</v>
      </c>
      <c r="J942" s="0" t="n">
        <v>4.315</v>
      </c>
      <c r="K942" s="0" t="n">
        <v>0.153</v>
      </c>
      <c r="L942" s="0" t="n">
        <v>2</v>
      </c>
      <c r="M942" s="0" t="n">
        <v>21</v>
      </c>
      <c r="N942" s="0" t="n">
        <v>0</v>
      </c>
      <c r="O942" s="37"/>
      <c r="P942" s="0" t="n">
        <v>8000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V942" s="0" t="n">
        <v>0</v>
      </c>
      <c r="AC942" s="0" t="n">
        <v>4.307</v>
      </c>
      <c r="AD942" s="0" t="n">
        <v>0.066</v>
      </c>
      <c r="AE942" s="0" t="n">
        <v>3.462</v>
      </c>
      <c r="AF942" s="37"/>
      <c r="AG942" s="37"/>
      <c r="AH942" s="0" t="n">
        <v>4.8</v>
      </c>
      <c r="AJ942" s="0" t="n">
        <v>200</v>
      </c>
      <c r="AP942" s="0" t="n">
        <v>0</v>
      </c>
      <c r="AY942" s="0" t="n">
        <v>0</v>
      </c>
      <c r="BF942" s="0" t="n">
        <f aca="false">IF(E942&lt;11,-3.6797*E942^2+48.115*E942-53.83,280.92*EXP(-0.2027*E942))</f>
        <v>97.5940520000001</v>
      </c>
      <c r="BG942" s="0" t="n">
        <f aca="false">32.208*LN(F942)+21.438</f>
        <v>90.7419570425808</v>
      </c>
      <c r="BH942" s="0" t="n">
        <f aca="false">IF(G942&lt;=2, -10*G942+100, 88.958*EXP(-0.0755*G942))</f>
        <v>90</v>
      </c>
      <c r="BI942" s="0" t="n">
        <f aca="false">IF(I942&lt;=100, 0.0053*(I942)^2-1.0332*I942+100.76, 122.82*EXP(-0.0092*I942))</f>
        <v>90.958</v>
      </c>
      <c r="BJ942" s="0" t="n">
        <f aca="false">IF(P942&lt;=1000, -6.942*LN(P942)+107.59, -36.304*LN(P942)+310.72)</f>
        <v>-15.5511933773122</v>
      </c>
      <c r="BK942" s="0" t="e">
        <f aca="false">BF942^0.04*BG942^0.22*BH942^0.51*BI942^0.06*BJ942^0.17</f>
        <v>#NUM!</v>
      </c>
      <c r="BL942" s="0" t="e">
        <f aca="false">IF(BK942&gt;=90, "Very Good", IF(BK942&gt;=80, "Good", IF(BK942&gt;=70, "Slightly Good", IF(BK942&gt;=60, "Average", IF(BK942&gt;=50, "Slightly Poor", IF(BK942&gt;=40, "Poor", "Very Poor"))))))</f>
        <v>#NUM!</v>
      </c>
      <c r="BM942" s="0" t="n">
        <f aca="false">IF(P942&lt;=1000, -6.942*LN(P942)+107.59, IF(AND(P942&gt;1000, P942&lt;=5213),-36.304*LN(P942)+310.72, IF(P942&gt;5213, 10)))</f>
        <v>10</v>
      </c>
      <c r="BN942" s="0" t="n">
        <f aca="false">BF942^0.04*BG942^0.22*BH942^0.51*BI942^0.06*BM942^0.17</f>
        <v>62.3001165435733</v>
      </c>
      <c r="BO942" s="0" t="str">
        <f aca="false">IF(BN942&gt;=90, "Very Good", IF(BN942&gt;=80, "Good", IF(BN942&gt;=70, "Slightly Good", IF(BN942&gt;=60, "Average", IF(BN942&gt;=50, "Slightly Poor", IF(BN942&gt;=40, "Poor", "Very Poor"))))))</f>
        <v>Average</v>
      </c>
      <c r="BP942" s="0" t="n">
        <f aca="false">IF(AJ942&lt;=1000, -6.942*LN(AJ942)+107.59, IF(AND(AJ942&gt;1000, AJ942&lt;=5213),-36.304*LN(AJ942)+310.72, IF(AJ942&gt;5213, 10)))</f>
        <v>70.8090808414235</v>
      </c>
      <c r="BQ942" s="0" t="n">
        <f aca="false">BF942^0.04*BG942^0.22*BH942^0.51*BI942^0.06*BP942^0.17</f>
        <v>86.8968396257548</v>
      </c>
      <c r="BR942" s="0" t="str">
        <f aca="false">IF(BQ942&gt;=90, "Very Good", IF(BQ942&gt;=80, "Good", IF(BQ942&gt;=70, "Slightly Good", IF(BQ942&gt;=60, "Average", IF(BQ942&gt;=50, "Slightly Poor", IF(BQ942&gt;=40, "Poor", "Very Poor"))))))</f>
        <v>Good</v>
      </c>
      <c r="BT942" s="0" t="n">
        <f aca="false">9.81*LN(AH942)+30.6</f>
        <v>45.9881221547348</v>
      </c>
      <c r="BU942" s="0" t="str">
        <f aca="false">IF(BT942&lt;30, "Clean water", IF(AND(BT942&gt;=30, BT942&lt;40), "Hypolimia", IF(AND(BT942&gt;=40,BT942&lt;50), "Mesotrophic", IF(AND(BT942&gt;=50, BT942&lt;70), "Eutrophic", IF(BT942&gt;70,"Hypertrophic")))))</f>
        <v>Mesotrophic</v>
      </c>
      <c r="BW942" s="0" t="str">
        <f aca="false">IF(G942/H942&gt;=1, "PLS CHECK", "")</f>
        <v/>
      </c>
      <c r="BX942" s="0" t="str">
        <f aca="false">IF(AC942/J942&gt;=1, "PLS CHECK", "")</f>
        <v/>
      </c>
      <c r="BY942" s="0" t="str">
        <f aca="false">IF(AE942/J942&gt;=1, "PLS CHECK", "")</f>
        <v/>
      </c>
      <c r="BZ942" s="0" t="str">
        <f aca="false">IF(AD942/J942&gt;=1, "PLS CHECK", "")</f>
        <v/>
      </c>
      <c r="CA942" s="0" t="str">
        <f aca="false">IF(AF942/K942&gt;=1, "PLS CHECK", "")</f>
        <v/>
      </c>
      <c r="CB942" s="0" t="str">
        <f aca="false">IF(AG942/K942&gt;=1, "PLS CHECK", "")</f>
        <v/>
      </c>
    </row>
    <row r="943" customFormat="false" ht="12.5" hidden="false" customHeight="false" outlineLevel="0" collapsed="false">
      <c r="A943" s="0" t="n">
        <v>940</v>
      </c>
      <c r="B943" s="15" t="s">
        <v>77</v>
      </c>
      <c r="C943" s="16" t="s">
        <v>78</v>
      </c>
      <c r="D943" s="0" t="s">
        <v>174</v>
      </c>
      <c r="E943" s="0" t="n">
        <v>8.4</v>
      </c>
      <c r="F943" s="0" t="n">
        <v>10.2</v>
      </c>
      <c r="G943" s="0" t="n">
        <v>1.6</v>
      </c>
      <c r="H943" s="0" t="n">
        <v>4</v>
      </c>
      <c r="I943" s="0" t="n">
        <v>5.6</v>
      </c>
      <c r="J943" s="0" t="n">
        <v>2.351</v>
      </c>
      <c r="K943" s="0" t="n">
        <v>0.044</v>
      </c>
      <c r="L943" s="0" t="n">
        <v>2.1</v>
      </c>
      <c r="M943" s="0" t="n">
        <v>22.6</v>
      </c>
      <c r="N943" s="0" t="n">
        <v>0</v>
      </c>
      <c r="O943" s="37"/>
      <c r="P943" s="37"/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V943" s="0" t="n">
        <v>0</v>
      </c>
      <c r="AC943" s="0" t="n">
        <v>2.191</v>
      </c>
      <c r="AD943" s="0" t="n">
        <v>0.034</v>
      </c>
      <c r="AE943" s="37"/>
      <c r="AF943" s="0" t="n">
        <v>0.018</v>
      </c>
      <c r="AG943" s="0" t="n">
        <v>0.002</v>
      </c>
      <c r="AH943" s="0" t="n">
        <v>9.7</v>
      </c>
      <c r="AJ943" s="0" t="n">
        <v>25</v>
      </c>
      <c r="AP943" s="0" t="n">
        <v>0</v>
      </c>
      <c r="AY943" s="0" t="n">
        <v>0</v>
      </c>
      <c r="BD943" s="0" t="n">
        <v>361.498</v>
      </c>
      <c r="BF943" s="0" t="n">
        <f aca="false">IF(E943&lt;11,-3.6797*E943^2+48.115*E943-53.83,280.92*EXP(-0.2027*E943))</f>
        <v>90.6963680000001</v>
      </c>
      <c r="BG943" s="0" t="n">
        <f aca="false">32.208*LN(F943)+21.438</f>
        <v>96.2374636951076</v>
      </c>
      <c r="BH943" s="0" t="n">
        <f aca="false">IF(G943&lt;=2, -10*G943+100, 88.958*EXP(-0.0755*G943))</f>
        <v>84</v>
      </c>
      <c r="BI943" s="0" t="n">
        <f aca="false">IF(I943&lt;=100, 0.0053*(I943)^2-1.0332*I943+100.76, 122.82*EXP(-0.0092*I943))</f>
        <v>95.140288</v>
      </c>
      <c r="BJ943" s="0" t="e">
        <f aca="false">IF(P943&lt;=1000, -6.942*LN(P943)+107.59, -36.304*LN(P943)+310.72)</f>
        <v>#VALUE!</v>
      </c>
      <c r="BK943" s="0" t="e">
        <f aca="false">BF943^0.04*BG943^0.22*BH943^0.51*BI943^0.06*BJ943^0.17</f>
        <v>#VALUE!</v>
      </c>
      <c r="BL943" s="0" t="e">
        <f aca="false">IF(BK943&gt;=90, "Very Good", IF(BK943&gt;=80, "Good", IF(BK943&gt;=70, "Slightly Good", IF(BK943&gt;=60, "Average", IF(BK943&gt;=50, "Slightly Poor", IF(BK943&gt;=40, "Poor", "Very Poor"))))))</f>
        <v>#VALUE!</v>
      </c>
      <c r="BM943" s="0" t="e">
        <f aca="false">IF(P943&lt;=1000, -6.942*LN(P943)+107.59, IF(AND(P943&gt;1000, P943&lt;=5213),-36.304*LN(P943)+310.72, IF(P943&gt;5213, 10)))</f>
        <v>#VALUE!</v>
      </c>
      <c r="BN943" s="0" t="e">
        <f aca="false">BF943^0.04*BG943^0.22*BH943^0.51*BI943^0.06*BM943^0.17</f>
        <v>#VALUE!</v>
      </c>
      <c r="BO943" s="0" t="e">
        <f aca="false">IF(BN943&gt;=90, "Very Good", IF(BN943&gt;=80, "Good", IF(BN943&gt;=70, "Slightly Good", IF(BN943&gt;=60, "Average", IF(BN943&gt;=50, "Slightly Poor", IF(BN943&gt;=40, "Poor", "Very Poor"))))))</f>
        <v>#VALUE!</v>
      </c>
      <c r="BP943" s="0" t="n">
        <f aca="false">IF(AJ943&lt;=1000, -6.942*LN(AJ943)+107.59, IF(AND(AJ943&gt;1000, AJ943&lt;=5213),-36.304*LN(AJ943)+310.72, IF(AJ943&gt;5213, 10)))</f>
        <v>85.244564023765</v>
      </c>
      <c r="BQ943" s="0" t="n">
        <f aca="false">BF943^0.04*BG943^0.22*BH943^0.51*BI943^0.06*BP943^0.17</f>
        <v>87.6873518323614</v>
      </c>
      <c r="BR943" s="0" t="str">
        <f aca="false">IF(BQ943&gt;=90, "Very Good", IF(BQ943&gt;=80, "Good", IF(BQ943&gt;=70, "Slightly Good", IF(BQ943&gt;=60, "Average", IF(BQ943&gt;=50, "Slightly Poor", IF(BQ943&gt;=40, "Poor", "Very Poor"))))))</f>
        <v>Good</v>
      </c>
      <c r="BT943" s="0" t="n">
        <f aca="false">9.81*LN(AH943)+30.6</f>
        <v>52.8895549368466</v>
      </c>
      <c r="BU943" s="0" t="str">
        <f aca="false">IF(BT943&lt;30, "Clean water", IF(AND(BT943&gt;=30, BT943&lt;40), "Hypolimia", IF(AND(BT943&gt;=40,BT943&lt;50), "Mesotrophic", IF(AND(BT943&gt;=50, BT943&lt;70), "Eutrophic", IF(BT943&gt;70,"Hypertrophic")))))</f>
        <v>Eutrophic</v>
      </c>
      <c r="BW943" s="0" t="str">
        <f aca="false">IF(G943/H943&gt;=1, "PLS CHECK", "")</f>
        <v/>
      </c>
      <c r="BX943" s="0" t="str">
        <f aca="false">IF(AC943/J943&gt;=1, "PLS CHECK", "")</f>
        <v/>
      </c>
      <c r="BY943" s="0" t="str">
        <f aca="false">IF(AE943/J943&gt;=1, "PLS CHECK", "")</f>
        <v/>
      </c>
      <c r="BZ943" s="0" t="str">
        <f aca="false">IF(AD943/J943&gt;=1, "PLS CHECK", "")</f>
        <v/>
      </c>
      <c r="CA943" s="0" t="str">
        <f aca="false">IF(AF943/K943&gt;=1, "PLS CHECK", "")</f>
        <v/>
      </c>
      <c r="CB943" s="0" t="str">
        <f aca="false">IF(AG943/K943&gt;=1, "PLS CHECK", "")</f>
        <v/>
      </c>
    </row>
    <row r="944" customFormat="false" ht="12.5" hidden="false" customHeight="false" outlineLevel="0" collapsed="false">
      <c r="A944" s="0" t="n">
        <v>941</v>
      </c>
      <c r="B944" s="15" t="s">
        <v>79</v>
      </c>
      <c r="C944" s="16" t="s">
        <v>80</v>
      </c>
      <c r="D944" s="0" t="s">
        <v>174</v>
      </c>
      <c r="E944" s="0" t="n">
        <v>7.8</v>
      </c>
      <c r="F944" s="0" t="n">
        <v>10</v>
      </c>
      <c r="G944" s="0" t="n">
        <v>1.8</v>
      </c>
      <c r="H944" s="0" t="n">
        <v>4.1</v>
      </c>
      <c r="I944" s="0" t="n">
        <v>7.4</v>
      </c>
      <c r="J944" s="0" t="n">
        <v>3.61</v>
      </c>
      <c r="K944" s="0" t="n">
        <v>0.06</v>
      </c>
      <c r="L944" s="0" t="n">
        <v>2.4</v>
      </c>
      <c r="M944" s="0" t="n">
        <v>22.6</v>
      </c>
      <c r="N944" s="0" t="n">
        <v>0</v>
      </c>
      <c r="O944" s="0" t="n">
        <v>198</v>
      </c>
      <c r="P944" s="0" t="n">
        <v>2223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V944" s="0" t="n">
        <v>0</v>
      </c>
      <c r="AC944" s="0" t="n">
        <v>3.481</v>
      </c>
      <c r="AD944" s="0" t="n">
        <v>0.192</v>
      </c>
      <c r="AE944" s="0" t="n">
        <v>2.42</v>
      </c>
      <c r="AF944" s="0" t="n">
        <v>0.024</v>
      </c>
      <c r="AG944" s="0" t="n">
        <v>0.006</v>
      </c>
      <c r="AH944" s="0" t="n">
        <v>17.2</v>
      </c>
      <c r="AJ944" s="0" t="n">
        <v>1213</v>
      </c>
      <c r="AP944" s="0" t="n">
        <v>0</v>
      </c>
      <c r="AY944" s="0" t="n">
        <v>0</v>
      </c>
      <c r="BD944" s="0" t="n">
        <v>362.412</v>
      </c>
      <c r="BF944" s="0" t="n">
        <f aca="false">IF(E944&lt;11,-3.6797*E944^2+48.115*E944-53.83,280.92*EXP(-0.2027*E944))</f>
        <v>97.5940520000001</v>
      </c>
      <c r="BG944" s="0" t="n">
        <f aca="false">32.208*LN(F944)+21.438</f>
        <v>95.5996606751522</v>
      </c>
      <c r="BH944" s="0" t="n">
        <f aca="false">IF(G944&lt;=2, -10*G944+100, 88.958*EXP(-0.0755*G944))</f>
        <v>82</v>
      </c>
      <c r="BI944" s="0" t="n">
        <f aca="false">IF(I944&lt;=100, 0.0053*(I944)^2-1.0332*I944+100.76, 122.82*EXP(-0.0092*I944))</f>
        <v>93.404548</v>
      </c>
      <c r="BJ944" s="0" t="n">
        <f aca="false">IF(P944&lt;=1000, -6.942*LN(P944)+107.59, -36.304*LN(P944)+310.72)</f>
        <v>30.9391247714438</v>
      </c>
      <c r="BK944" s="0" t="n">
        <f aca="false">BF944^0.04*BG944^0.22*BH944^0.51*BI944^0.06*BJ944^0.17</f>
        <v>72.9341357976616</v>
      </c>
      <c r="BL944" s="0" t="str">
        <f aca="false">IF(BK944&gt;=90, "Very Good", IF(BK944&gt;=80, "Good", IF(BK944&gt;=70, "Slightly Good", IF(BK944&gt;=60, "Average", IF(BK944&gt;=50, "Slightly Poor", IF(BK944&gt;=40, "Poor", "Very Poor"))))))</f>
        <v>Slightly Good</v>
      </c>
      <c r="BM944" s="0" t="n">
        <f aca="false">IF(P944&lt;=1000, -6.942*LN(P944)+107.59, IF(AND(P944&gt;1000, P944&lt;=5213),-36.304*LN(P944)+310.72, IF(P944&gt;5213, 10)))</f>
        <v>30.9391247714438</v>
      </c>
      <c r="BN944" s="0" t="n">
        <f aca="false">BF944^0.04*BG944^0.22*BH944^0.51*BI944^0.06*BM944^0.17</f>
        <v>72.9341357976616</v>
      </c>
      <c r="BO944" s="0" t="str">
        <f aca="false">IF(BN944&gt;=90, "Very Good", IF(BN944&gt;=80, "Good", IF(BN944&gt;=70, "Slightly Good", IF(BN944&gt;=60, "Average", IF(BN944&gt;=50, "Slightly Poor", IF(BN944&gt;=40, "Poor", "Very Poor"))))))</f>
        <v>Slightly Good</v>
      </c>
      <c r="BP944" s="0" t="n">
        <f aca="false">IF(AJ944&lt;=1000, -6.942*LN(AJ944)+107.59, IF(AND(AJ944&gt;1000, AJ944&lt;=5213),-36.304*LN(AJ944)+310.72, IF(AJ944&gt;5213, 10)))</f>
        <v>52.9306722976952</v>
      </c>
      <c r="BQ944" s="0" t="n">
        <f aca="false">BF944^0.04*BG944^0.22*BH944^0.51*BI944^0.06*BP944^0.17</f>
        <v>79.9051437249645</v>
      </c>
      <c r="BR944" s="0" t="str">
        <f aca="false">IF(BQ944&gt;=90, "Very Good", IF(BQ944&gt;=80, "Good", IF(BQ944&gt;=70, "Slightly Good", IF(BQ944&gt;=60, "Average", IF(BQ944&gt;=50, "Slightly Poor", IF(BQ944&gt;=40, "Poor", "Very Poor"))))))</f>
        <v>Slightly Good</v>
      </c>
      <c r="BT944" s="0" t="n">
        <f aca="false">9.81*LN(AH944)+30.6</f>
        <v>58.5085610552684</v>
      </c>
      <c r="BU944" s="0" t="str">
        <f aca="false">IF(BT944&lt;30, "Clean water", IF(AND(BT944&gt;=30, BT944&lt;40), "Hypolimia", IF(AND(BT944&gt;=40,BT944&lt;50), "Mesotrophic", IF(AND(BT944&gt;=50, BT944&lt;70), "Eutrophic", IF(BT944&gt;70,"Hypertrophic")))))</f>
        <v>Eutrophic</v>
      </c>
      <c r="BW944" s="0" t="str">
        <f aca="false">IF(G944/H944&gt;=1, "PLS CHECK", "")</f>
        <v/>
      </c>
      <c r="BX944" s="0" t="str">
        <f aca="false">IF(AC944/J944&gt;=1, "PLS CHECK", "")</f>
        <v/>
      </c>
      <c r="BY944" s="0" t="str">
        <f aca="false">IF(AE944/J944&gt;=1, "PLS CHECK", "")</f>
        <v/>
      </c>
      <c r="BZ944" s="0" t="str">
        <f aca="false">IF(AD944/J944&gt;=1, "PLS CHECK", "")</f>
        <v/>
      </c>
      <c r="CA944" s="0" t="str">
        <f aca="false">IF(AF944/K944&gt;=1, "PLS CHECK", "")</f>
        <v/>
      </c>
      <c r="CB944" s="0" t="str">
        <f aca="false">IF(AG944/K944&gt;=1, "PLS CHECK", "")</f>
        <v/>
      </c>
    </row>
    <row r="945" customFormat="false" ht="12.5" hidden="false" customHeight="false" outlineLevel="0" collapsed="false">
      <c r="A945" s="0" t="n">
        <v>942</v>
      </c>
      <c r="B945" s="15" t="s">
        <v>81</v>
      </c>
      <c r="C945" s="16" t="s">
        <v>82</v>
      </c>
      <c r="D945" s="0" t="s">
        <v>174</v>
      </c>
      <c r="E945" s="0" t="n">
        <v>7.7</v>
      </c>
      <c r="F945" s="0" t="n">
        <v>9.7</v>
      </c>
      <c r="G945" s="37"/>
      <c r="H945" s="0" t="n">
        <v>2.6</v>
      </c>
      <c r="I945" s="0" t="n">
        <v>2.4</v>
      </c>
      <c r="J945" s="0" t="n">
        <v>2.51</v>
      </c>
      <c r="K945" s="0" t="n">
        <v>0.04</v>
      </c>
      <c r="L945" s="0" t="n">
        <v>1.8</v>
      </c>
      <c r="M945" s="0" t="n">
        <v>21.9</v>
      </c>
      <c r="N945" s="0" t="n">
        <v>0</v>
      </c>
      <c r="O945" s="0" t="n">
        <v>320</v>
      </c>
      <c r="P945" s="0" t="n">
        <v>2000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0</v>
      </c>
      <c r="V945" s="0" t="n">
        <v>0</v>
      </c>
      <c r="AC945" s="0" t="n">
        <v>2.454</v>
      </c>
      <c r="AD945" s="0" t="n">
        <v>0.025</v>
      </c>
      <c r="AE945" s="0" t="n">
        <v>1.889</v>
      </c>
      <c r="AF945" s="0" t="n">
        <v>0.029</v>
      </c>
      <c r="AG945" s="0" t="n">
        <v>0.018</v>
      </c>
      <c r="AH945" s="0" t="n">
        <v>8</v>
      </c>
      <c r="AJ945" s="0" t="n">
        <v>490</v>
      </c>
      <c r="AP945" s="0" t="n">
        <v>0</v>
      </c>
      <c r="AY945" s="0" t="n">
        <v>0</v>
      </c>
      <c r="BF945" s="0" t="n">
        <f aca="false">IF(E945&lt;11,-3.6797*E945^2+48.115*E945-53.83,280.92*EXP(-0.2027*E945))</f>
        <v>98.486087</v>
      </c>
      <c r="BG945" s="0" t="n">
        <f aca="false">32.208*LN(F945)+21.438</f>
        <v>94.6186305204847</v>
      </c>
      <c r="BH945" s="0" t="n">
        <f aca="false">IF(G945&lt;=2, -10*G945+100, 88.958*EXP(-0.0755*G945))</f>
        <v>100</v>
      </c>
      <c r="BI945" s="0" t="n">
        <f aca="false">IF(I945&lt;=100, 0.0053*(I945)^2-1.0332*I945+100.76, 122.82*EXP(-0.0092*I945))</f>
        <v>98.310848</v>
      </c>
      <c r="BJ945" s="0" t="n">
        <f aca="false">IF(P945&lt;=1000, -6.942*LN(P945)+107.59, -36.304*LN(P945)+310.72)</f>
        <v>34.7768371087843</v>
      </c>
      <c r="BK945" s="0" t="n">
        <f aca="false">BF945^0.04*BG945^0.22*BH945^0.51*BI945^0.06*BJ945^0.17</f>
        <v>82.4186051713261</v>
      </c>
      <c r="BL945" s="0" t="str">
        <f aca="false">IF(BK945&gt;=90, "Very Good", IF(BK945&gt;=80, "Good", IF(BK945&gt;=70, "Slightly Good", IF(BK945&gt;=60, "Average", IF(BK945&gt;=50, "Slightly Poor", IF(BK945&gt;=40, "Poor", "Very Poor"))))))</f>
        <v>Good</v>
      </c>
      <c r="BM945" s="0" t="n">
        <f aca="false">IF(P945&lt;=1000, -6.942*LN(P945)+107.59, IF(AND(P945&gt;1000, P945&lt;=5213),-36.304*LN(P945)+310.72, IF(P945&gt;5213, 10)))</f>
        <v>34.7768371087843</v>
      </c>
      <c r="BN945" s="0" t="n">
        <f aca="false">BF945^0.04*BG945^0.22*BH945^0.51*BI945^0.06*BM945^0.17</f>
        <v>82.4186051713261</v>
      </c>
      <c r="BO945" s="0" t="str">
        <f aca="false">IF(BN945&gt;=90, "Very Good", IF(BN945&gt;=80, "Good", IF(BN945&gt;=70, "Slightly Good", IF(BN945&gt;=60, "Average", IF(BN945&gt;=50, "Slightly Poor", IF(BN945&gt;=40, "Poor", "Very Poor"))))))</f>
        <v>Good</v>
      </c>
      <c r="BP945" s="0" t="n">
        <f aca="false">IF(AJ945&lt;=1000, -6.942*LN(AJ945)+107.59, IF(AND(AJ945&gt;1000, AJ945&lt;=5213),-36.304*LN(AJ945)+310.72, IF(AJ945&gt;5213, 10)))</f>
        <v>64.5884377749514</v>
      </c>
      <c r="BQ945" s="0" t="n">
        <f aca="false">BF945^0.04*BG945^0.22*BH945^0.51*BI945^0.06*BP945^0.17</f>
        <v>91.5655817992991</v>
      </c>
      <c r="BR945" s="0" t="str">
        <f aca="false">IF(BQ945&gt;=90, "Very Good", IF(BQ945&gt;=80, "Good", IF(BQ945&gt;=70, "Slightly Good", IF(BQ945&gt;=60, "Average", IF(BQ945&gt;=50, "Slightly Poor", IF(BQ945&gt;=40, "Poor", "Very Poor"))))))</f>
        <v>Very Good</v>
      </c>
      <c r="BT945" s="0" t="n">
        <f aca="false">9.81*LN(AH945)+30.6</f>
        <v>50.9993215238792</v>
      </c>
      <c r="BU945" s="0" t="str">
        <f aca="false">IF(BT945&lt;30, "Clean water", IF(AND(BT945&gt;=30, BT945&lt;40), "Hypolimia", IF(AND(BT945&gt;=40,BT945&lt;50), "Mesotrophic", IF(AND(BT945&gt;=50, BT945&lt;70), "Eutrophic", IF(BT945&gt;70,"Hypertrophic")))))</f>
        <v>Eutrophic</v>
      </c>
      <c r="BW945" s="0" t="str">
        <f aca="false">IF(G945/H945&gt;=1, "PLS CHECK", "")</f>
        <v/>
      </c>
      <c r="BX945" s="0" t="str">
        <f aca="false">IF(AC945/J945&gt;=1, "PLS CHECK", "")</f>
        <v/>
      </c>
      <c r="BY945" s="0" t="str">
        <f aca="false">IF(AE945/J945&gt;=1, "PLS CHECK", "")</f>
        <v/>
      </c>
      <c r="BZ945" s="0" t="str">
        <f aca="false">IF(AD945/J945&gt;=1, "PLS CHECK", "")</f>
        <v/>
      </c>
      <c r="CA945" s="0" t="str">
        <f aca="false">IF(AF945/K945&gt;=1, "PLS CHECK", "")</f>
        <v/>
      </c>
      <c r="CB945" s="0" t="str">
        <f aca="false">IF(AG945/K945&gt;=1, "PLS CHECK", "")</f>
        <v/>
      </c>
    </row>
    <row r="946" customFormat="false" ht="12.5" hidden="false" customHeight="false" outlineLevel="0" collapsed="false">
      <c r="A946" s="0" t="n">
        <v>943</v>
      </c>
      <c r="B946" s="15" t="s">
        <v>83</v>
      </c>
      <c r="C946" s="16" t="s">
        <v>84</v>
      </c>
      <c r="D946" s="0" t="s">
        <v>174</v>
      </c>
      <c r="E946" s="0" t="n">
        <v>7.9</v>
      </c>
      <c r="F946" s="0" t="n">
        <v>9.3</v>
      </c>
      <c r="G946" s="0" t="n">
        <v>0.8</v>
      </c>
      <c r="H946" s="0" t="n">
        <v>4.2</v>
      </c>
      <c r="I946" s="0" t="n">
        <v>11</v>
      </c>
      <c r="J946" s="0" t="n">
        <v>2.335</v>
      </c>
      <c r="K946" s="0" t="n">
        <v>0.04</v>
      </c>
      <c r="L946" s="0" t="n">
        <v>2.1</v>
      </c>
      <c r="M946" s="0" t="n">
        <v>20.2</v>
      </c>
      <c r="N946" s="0" t="n">
        <v>0</v>
      </c>
      <c r="O946" s="37"/>
      <c r="P946" s="0" t="n">
        <v>20000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0</v>
      </c>
      <c r="V946" s="0" t="n">
        <v>0</v>
      </c>
      <c r="AC946" s="0" t="n">
        <v>2.255</v>
      </c>
      <c r="AD946" s="0" t="n">
        <v>0.122</v>
      </c>
      <c r="AE946" s="0" t="n">
        <v>1.823</v>
      </c>
      <c r="AF946" s="0" t="n">
        <v>0.013</v>
      </c>
      <c r="AG946" s="0" t="n">
        <v>0.005</v>
      </c>
      <c r="AH946" s="0" t="n">
        <v>14.4</v>
      </c>
      <c r="AJ946" s="0" t="n">
        <v>460</v>
      </c>
      <c r="AP946" s="0" t="n">
        <v>0</v>
      </c>
      <c r="AY946" s="0" t="n">
        <v>0</v>
      </c>
      <c r="BF946" s="0" t="n">
        <f aca="false">IF(E946&lt;11,-3.6797*E946^2+48.115*E946-53.83,280.92*EXP(-0.2027*E946))</f>
        <v>96.6284230000001</v>
      </c>
      <c r="BG946" s="0" t="n">
        <f aca="false">32.208*LN(F946)+21.438</f>
        <v>93.2623038003278</v>
      </c>
      <c r="BH946" s="0" t="n">
        <f aca="false">IF(G946&lt;=2, -10*G946+100, 88.958*EXP(-0.0755*G946))</f>
        <v>92</v>
      </c>
      <c r="BI946" s="0" t="n">
        <f aca="false">IF(I946&lt;=100, 0.0053*(I946)^2-1.0332*I946+100.76, 122.82*EXP(-0.0092*I946))</f>
        <v>90.0361</v>
      </c>
      <c r="BJ946" s="0" t="n">
        <f aca="false">IF(P946&lt;=1000, -6.942*LN(P946)+107.59, -36.304*LN(P946)+310.72)</f>
        <v>-48.8162121072716</v>
      </c>
      <c r="BK946" s="0" t="e">
        <f aca="false">BF946^0.04*BG946^0.22*BH946^0.51*BI946^0.06*BJ946^0.17</f>
        <v>#NUM!</v>
      </c>
      <c r="BL946" s="0" t="e">
        <f aca="false">IF(BK946&gt;=90, "Very Good", IF(BK946&gt;=80, "Good", IF(BK946&gt;=70, "Slightly Good", IF(BK946&gt;=60, "Average", IF(BK946&gt;=50, "Slightly Poor", IF(BK946&gt;=40, "Poor", "Very Poor"))))))</f>
        <v>#NUM!</v>
      </c>
      <c r="BM946" s="0" t="n">
        <f aca="false">IF(P946&lt;=1000, -6.942*LN(P946)+107.59, IF(AND(P946&gt;1000, P946&lt;=5213),-36.304*LN(P946)+310.72, IF(P946&gt;5213, 10)))</f>
        <v>10</v>
      </c>
      <c r="BN946" s="0" t="n">
        <f aca="false">BF946^0.04*BG946^0.22*BH946^0.51*BI946^0.06*BM946^0.17</f>
        <v>63.3193340747316</v>
      </c>
      <c r="BO946" s="0" t="str">
        <f aca="false">IF(BN946&gt;=90, "Very Good", IF(BN946&gt;=80, "Good", IF(BN946&gt;=70, "Slightly Good", IF(BN946&gt;=60, "Average", IF(BN946&gt;=50, "Slightly Poor", IF(BN946&gt;=40, "Poor", "Very Poor"))))))</f>
        <v>Average</v>
      </c>
      <c r="BP946" s="0" t="n">
        <f aca="false">IF(AJ946&lt;=1000, -6.942*LN(AJ946)+107.59, IF(AND(AJ946&gt;1000, AJ946&lt;=5213),-36.304*LN(AJ946)+310.72, IF(AJ946&gt;5213, 10)))</f>
        <v>65.0270257100081</v>
      </c>
      <c r="BQ946" s="0" t="n">
        <f aca="false">BF946^0.04*BG946^0.22*BH946^0.51*BI946^0.06*BP946^0.17</f>
        <v>87.0487020879991</v>
      </c>
      <c r="BR946" s="0" t="str">
        <f aca="false">IF(BQ946&gt;=90, "Very Good", IF(BQ946&gt;=80, "Good", IF(BQ946&gt;=70, "Slightly Good", IF(BQ946&gt;=60, "Average", IF(BQ946&gt;=50, "Slightly Poor", IF(BQ946&gt;=40, "Poor", "Very Poor"))))))</f>
        <v>Good</v>
      </c>
      <c r="BT946" s="0" t="n">
        <f aca="false">9.81*LN(AH946)+30.6</f>
        <v>56.765508706569</v>
      </c>
      <c r="BU946" s="0" t="str">
        <f aca="false">IF(BT946&lt;30, "Clean water", IF(AND(BT946&gt;=30, BT946&lt;40), "Hypolimia", IF(AND(BT946&gt;=40,BT946&lt;50), "Mesotrophic", IF(AND(BT946&gt;=50, BT946&lt;70), "Eutrophic", IF(BT946&gt;70,"Hypertrophic")))))</f>
        <v>Eutrophic</v>
      </c>
      <c r="BW946" s="0" t="str">
        <f aca="false">IF(G946/H946&gt;=1, "PLS CHECK", "")</f>
        <v/>
      </c>
      <c r="BX946" s="0" t="str">
        <f aca="false">IF(AC946/J946&gt;=1, "PLS CHECK", "")</f>
        <v/>
      </c>
      <c r="BY946" s="0" t="str">
        <f aca="false">IF(AE946/J946&gt;=1, "PLS CHECK", "")</f>
        <v/>
      </c>
      <c r="BZ946" s="0" t="str">
        <f aca="false">IF(AD946/J946&gt;=1, "PLS CHECK", "")</f>
        <v/>
      </c>
      <c r="CA946" s="0" t="str">
        <f aca="false">IF(AF946/K946&gt;=1, "PLS CHECK", "")</f>
        <v/>
      </c>
      <c r="CB946" s="0" t="str">
        <f aca="false">IF(AG946/K946&gt;=1, "PLS CHECK", "")</f>
        <v/>
      </c>
    </row>
    <row r="947" customFormat="false" ht="12.5" hidden="false" customHeight="false" outlineLevel="0" collapsed="false">
      <c r="A947" s="0" t="n">
        <v>944</v>
      </c>
      <c r="B947" s="15" t="s">
        <v>133</v>
      </c>
      <c r="C947" s="16" t="s">
        <v>134</v>
      </c>
      <c r="D947" s="0" t="s">
        <v>174</v>
      </c>
      <c r="E947" s="0" t="n">
        <v>8.2</v>
      </c>
      <c r="F947" s="0" t="n">
        <v>8.5</v>
      </c>
      <c r="G947" s="0" t="n">
        <v>2.3</v>
      </c>
      <c r="H947" s="0" t="n">
        <v>7.3</v>
      </c>
      <c r="I947" s="37"/>
      <c r="J947" s="0" t="n">
        <v>5.714</v>
      </c>
      <c r="K947" s="37"/>
      <c r="L947" s="0" t="n">
        <v>3</v>
      </c>
      <c r="M947" s="0" t="n">
        <v>25.4</v>
      </c>
      <c r="O947" s="37"/>
      <c r="BD947" s="0" t="n">
        <v>0.072</v>
      </c>
      <c r="BF947" s="0" t="n">
        <f aca="false">IF(E947&lt;11,-3.6797*E947^2+48.115*E947-53.83,280.92*EXP(-0.2027*E947))</f>
        <v>93.289972</v>
      </c>
      <c r="BG947" s="0" t="n">
        <f aca="false">32.208*LN(F947)+21.438</f>
        <v>90.3652509938879</v>
      </c>
      <c r="BH947" s="0" t="n">
        <f aca="false">IF(G947&lt;=2, -10*G947+100, 88.958*EXP(-0.0755*G947))</f>
        <v>74.7772988969374</v>
      </c>
      <c r="BI947" s="0" t="n">
        <f aca="false">IF(I947&lt;=100, 0.0053*(I947)^2-1.0332*I947+100.76, 122.82*EXP(-0.0092*I947))</f>
        <v>100.76</v>
      </c>
      <c r="BJ947" s="0" t="e">
        <f aca="false">IF(P947&lt;=1000, -6.942*LN(P947)+107.59, -36.304*LN(P947)+310.72)</f>
        <v>#VALUE!</v>
      </c>
      <c r="BK947" s="0" t="e">
        <f aca="false">BF947^0.04*BG947^0.22*BH947^0.51*BI947^0.06*BJ947^0.17</f>
        <v>#VALUE!</v>
      </c>
      <c r="BL947" s="0" t="e">
        <f aca="false">IF(BK947&gt;=90, "Very Good", IF(BK947&gt;=80, "Good", IF(BK947&gt;=70, "Slightly Good", IF(BK947&gt;=60, "Average", IF(BK947&gt;=50, "Slightly Poor", IF(BK947&gt;=40, "Poor", "Very Poor"))))))</f>
        <v>#VALUE!</v>
      </c>
      <c r="BM947" s="0" t="e">
        <f aca="false">IF(P947&lt;=1000, -6.942*LN(P947)+107.59, IF(AND(P947&gt;1000, P947&lt;=5213),-36.304*LN(P947)+310.72, IF(P947&gt;5213, 10)))</f>
        <v>#VALUE!</v>
      </c>
      <c r="BN947" s="0" t="e">
        <f aca="false">BF947^0.04*BG947^0.22*BH947^0.51*BI947^0.06*BM947^0.17</f>
        <v>#VALUE!</v>
      </c>
      <c r="BO947" s="0" t="e">
        <f aca="false">IF(BN947&gt;=90, "Very Good", IF(BN947&gt;=80, "Good", IF(BN947&gt;=70, "Slightly Good", IF(BN947&gt;=60, "Average", IF(BN947&gt;=50, "Slightly Poor", IF(BN947&gt;=40, "Poor", "Very Poor"))))))</f>
        <v>#VALUE!</v>
      </c>
      <c r="BP947" s="0" t="e">
        <f aca="false">IF(AJ947&lt;=1000, -6.942*LN(AJ947)+107.59, IF(AND(AJ947&gt;1000, AJ947&lt;=5213),-36.304*LN(AJ947)+310.72, IF(AJ947&gt;5213, 10)))</f>
        <v>#VALUE!</v>
      </c>
      <c r="BQ947" s="0" t="e">
        <f aca="false">BF947^0.04*BG947^0.22*BH947^0.51*BI947^0.06*BP947^0.17</f>
        <v>#VALUE!</v>
      </c>
      <c r="BR947" s="0" t="e">
        <f aca="false">IF(BQ947&gt;=90, "Very Good", IF(BQ947&gt;=80, "Good", IF(BQ947&gt;=70, "Slightly Good", IF(BQ947&gt;=60, "Average", IF(BQ947&gt;=50, "Slightly Poor", IF(BQ947&gt;=40, "Poor", "Very Poor"))))))</f>
        <v>#VALUE!</v>
      </c>
      <c r="BT947" s="0" t="e">
        <f aca="false">9.81*LN(AH947)+30.6</f>
        <v>#VALUE!</v>
      </c>
      <c r="BU947" s="0" t="e">
        <f aca="false">IF(BT947&lt;30, "Clean water", IF(AND(BT947&gt;=30, BT947&lt;40), "Hypolimia", IF(AND(BT947&gt;=40,BT947&lt;50), "Mesotrophic", IF(AND(BT947&gt;=50, BT947&lt;70), "Eutrophic", IF(BT947&gt;70,"Hypertrophic")))))</f>
        <v>#VALUE!</v>
      </c>
      <c r="BW947" s="0" t="str">
        <f aca="false">IF(G947/H947&gt;=1, "PLS CHECK", "")</f>
        <v/>
      </c>
      <c r="BX947" s="0" t="str">
        <f aca="false">IF(AC947/J947&gt;=1, "PLS CHECK", "")</f>
        <v/>
      </c>
      <c r="BY947" s="0" t="str">
        <f aca="false">IF(AE947/J947&gt;=1, "PLS CHECK", "")</f>
        <v/>
      </c>
      <c r="BZ947" s="0" t="str">
        <f aca="false">IF(AD947/J947&gt;=1, "PLS CHECK", "")</f>
        <v/>
      </c>
      <c r="CA947" s="0" t="e">
        <f aca="false">IF(AF947/K947&gt;=1, "PLS CHECK", "")</f>
        <v>#DIV/0!</v>
      </c>
      <c r="CB947" s="0" t="e">
        <f aca="false">IF(AG947/K947&gt;=1, "PLS CHECK", "")</f>
        <v>#DIV/0!</v>
      </c>
    </row>
    <row r="948" customFormat="false" ht="12.5" hidden="false" customHeight="false" outlineLevel="0" collapsed="false">
      <c r="A948" s="0" t="n">
        <v>945</v>
      </c>
      <c r="B948" s="15" t="s">
        <v>85</v>
      </c>
      <c r="C948" s="16" t="s">
        <v>86</v>
      </c>
      <c r="D948" s="0" t="s">
        <v>174</v>
      </c>
      <c r="E948" s="0" t="n">
        <v>7.5</v>
      </c>
      <c r="F948" s="0" t="n">
        <v>8.1</v>
      </c>
      <c r="G948" s="0" t="n">
        <v>2.9</v>
      </c>
      <c r="H948" s="0" t="n">
        <v>7.9</v>
      </c>
      <c r="I948" s="0" t="n">
        <v>19.6</v>
      </c>
      <c r="J948" s="0" t="n">
        <v>6.706</v>
      </c>
      <c r="K948" s="0" t="n">
        <v>0.195</v>
      </c>
      <c r="L948" s="0" t="n">
        <v>4.6</v>
      </c>
      <c r="M948" s="0" t="n">
        <v>23</v>
      </c>
      <c r="N948" s="0" t="n">
        <v>0</v>
      </c>
      <c r="O948" s="0" t="n">
        <v>572</v>
      </c>
      <c r="P948" s="0" t="n">
        <v>9000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V948" s="0" t="n">
        <v>0</v>
      </c>
      <c r="AC948" s="0" t="n">
        <v>6.326</v>
      </c>
      <c r="AD948" s="0" t="n">
        <v>0.274</v>
      </c>
      <c r="AE948" s="0" t="n">
        <v>4.789</v>
      </c>
      <c r="AF948" s="0" t="n">
        <v>0.102</v>
      </c>
      <c r="AG948" s="0" t="n">
        <v>0.078</v>
      </c>
      <c r="AH948" s="37"/>
      <c r="AJ948" s="0" t="n">
        <v>1400</v>
      </c>
      <c r="AP948" s="0" t="n">
        <v>0</v>
      </c>
      <c r="AY948" s="0" t="n">
        <v>0</v>
      </c>
      <c r="BF948" s="0" t="n">
        <f aca="false">IF(E948&lt;11,-3.6797*E948^2+48.115*E948-53.83,280.92*EXP(-0.2027*E948))</f>
        <v>100.049375</v>
      </c>
      <c r="BG948" s="0" t="n">
        <f aca="false">32.208*LN(F948)+21.438</f>
        <v>88.8127576985377</v>
      </c>
      <c r="BH948" s="0" t="n">
        <f aca="false">IF(G948&lt;=2, -10*G948+100, 88.958*EXP(-0.0755*G948))</f>
        <v>71.4654665875093</v>
      </c>
      <c r="BI948" s="0" t="n">
        <f aca="false">IF(I948&lt;=100, 0.0053*(I948)^2-1.0332*I948+100.76, 122.82*EXP(-0.0092*I948))</f>
        <v>82.545328</v>
      </c>
      <c r="BJ948" s="0" t="n">
        <f aca="false">IF(P948&lt;=1000, -6.942*LN(P948)+107.59, -36.304*LN(P948)+310.72)</f>
        <v>-19.8271887037816</v>
      </c>
      <c r="BK948" s="0" t="e">
        <f aca="false">BF948^0.04*BG948^0.22*BH948^0.51*BI948^0.06*BJ948^0.17</f>
        <v>#NUM!</v>
      </c>
      <c r="BL948" s="0" t="e">
        <f aca="false">IF(BK948&gt;=90, "Very Good", IF(BK948&gt;=80, "Good", IF(BK948&gt;=70, "Slightly Good", IF(BK948&gt;=60, "Average", IF(BK948&gt;=50, "Slightly Poor", IF(BK948&gt;=40, "Poor", "Very Poor"))))))</f>
        <v>#NUM!</v>
      </c>
      <c r="BM948" s="0" t="n">
        <f aca="false">IF(P948&lt;=1000, -6.942*LN(P948)+107.59, IF(AND(P948&gt;1000, P948&lt;=5213),-36.304*LN(P948)+310.72, IF(P948&gt;5213, 10)))</f>
        <v>10</v>
      </c>
      <c r="BN948" s="0" t="n">
        <f aca="false">BF948^0.04*BG948^0.22*BH948^0.51*BI948^0.06*BM948^0.17</f>
        <v>54.8610079230007</v>
      </c>
      <c r="BO948" s="0" t="str">
        <f aca="false">IF(BN948&gt;=90, "Very Good", IF(BN948&gt;=80, "Good", IF(BN948&gt;=70, "Slightly Good", IF(BN948&gt;=60, "Average", IF(BN948&gt;=50, "Slightly Poor", IF(BN948&gt;=40, "Poor", "Very Poor"))))))</f>
        <v>Slightly Poor</v>
      </c>
      <c r="BP948" s="0" t="n">
        <f aca="false">IF(AJ948&lt;=1000, -6.942*LN(AJ948)+107.59, IF(AND(AJ948&gt;1000, AJ948&lt;=5213),-36.304*LN(AJ948)+310.72, IF(AJ948&gt;5213, 10)))</f>
        <v>47.725564273536</v>
      </c>
      <c r="BQ948" s="0" t="n">
        <f aca="false">BF948^0.04*BG948^0.22*BH948^0.51*BI948^0.06*BP948^0.17</f>
        <v>71.5568912390091</v>
      </c>
      <c r="BR948" s="0" t="str">
        <f aca="false">IF(BQ948&gt;=90, "Very Good", IF(BQ948&gt;=80, "Good", IF(BQ948&gt;=70, "Slightly Good", IF(BQ948&gt;=60, "Average", IF(BQ948&gt;=50, "Slightly Poor", IF(BQ948&gt;=40, "Poor", "Very Poor"))))))</f>
        <v>Slightly Good</v>
      </c>
      <c r="BT948" s="0" t="e">
        <f aca="false">9.81*LN(AH948)+30.6</f>
        <v>#VALUE!</v>
      </c>
      <c r="BU948" s="0" t="e">
        <f aca="false">IF(BT948&lt;30, "Clean water", IF(AND(BT948&gt;=30, BT948&lt;40), "Hypolimia", IF(AND(BT948&gt;=40,BT948&lt;50), "Mesotrophic", IF(AND(BT948&gt;=50, BT948&lt;70), "Eutrophic", IF(BT948&gt;70,"Hypertrophic")))))</f>
        <v>#VALUE!</v>
      </c>
      <c r="BW948" s="0" t="str">
        <f aca="false">IF(G948/H948&gt;=1, "PLS CHECK", "")</f>
        <v/>
      </c>
      <c r="BX948" s="0" t="str">
        <f aca="false">IF(AC948/J948&gt;=1, "PLS CHECK", "")</f>
        <v/>
      </c>
      <c r="BY948" s="0" t="str">
        <f aca="false">IF(AE948/J948&gt;=1, "PLS CHECK", "")</f>
        <v/>
      </c>
      <c r="BZ948" s="0" t="str">
        <f aca="false">IF(AD948/J948&gt;=1, "PLS CHECK", "")</f>
        <v/>
      </c>
      <c r="CA948" s="0" t="str">
        <f aca="false">IF(AF948/K948&gt;=1, "PLS CHECK", "")</f>
        <v/>
      </c>
      <c r="CB948" s="0" t="str">
        <f aca="false">IF(AG948/K948&gt;=1, "PLS CHECK", "")</f>
        <v/>
      </c>
    </row>
    <row r="949" customFormat="false" ht="12.5" hidden="false" customHeight="false" outlineLevel="0" collapsed="false">
      <c r="A949" s="0" t="n">
        <v>946</v>
      </c>
      <c r="B949" s="15" t="s">
        <v>135</v>
      </c>
      <c r="C949" s="16" t="s">
        <v>136</v>
      </c>
      <c r="D949" s="0" t="s">
        <v>174</v>
      </c>
      <c r="E949" s="0" t="n">
        <v>7.9</v>
      </c>
      <c r="F949" s="0" t="n">
        <v>7.6</v>
      </c>
      <c r="G949" s="37"/>
      <c r="H949" s="37"/>
      <c r="I949" s="37"/>
      <c r="J949" s="0" t="n">
        <v>4.878</v>
      </c>
      <c r="K949" s="0" t="n">
        <v>0.173</v>
      </c>
      <c r="L949" s="37"/>
      <c r="M949" s="0" t="n">
        <v>24.8</v>
      </c>
      <c r="O949" s="0" t="n">
        <v>510</v>
      </c>
      <c r="BD949" s="0" t="n">
        <v>0.807</v>
      </c>
      <c r="BF949" s="0" t="n">
        <f aca="false">IF(E949&lt;11,-3.6797*E949^2+48.115*E949-53.83,280.92*EXP(-0.2027*E949))</f>
        <v>96.6284230000001</v>
      </c>
      <c r="BG949" s="0" t="n">
        <f aca="false">32.208*LN(F949)+21.438</f>
        <v>86.7605987487899</v>
      </c>
      <c r="BH949" s="0" t="n">
        <f aca="false">IF(G949&lt;=2, -10*G949+100, 88.958*EXP(-0.0755*G949))</f>
        <v>100</v>
      </c>
      <c r="BI949" s="0" t="n">
        <f aca="false">IF(I949&lt;=100, 0.0053*(I949)^2-1.0332*I949+100.76, 122.82*EXP(-0.0092*I949))</f>
        <v>100.76</v>
      </c>
      <c r="BJ949" s="0" t="e">
        <f aca="false">IF(P949&lt;=1000, -6.942*LN(P949)+107.59, -36.304*LN(P949)+310.72)</f>
        <v>#VALUE!</v>
      </c>
      <c r="BK949" s="0" t="e">
        <f aca="false">BF949^0.04*BG949^0.22*BH949^0.51*BI949^0.06*BJ949^0.17</f>
        <v>#VALUE!</v>
      </c>
      <c r="BL949" s="0" t="e">
        <f aca="false">IF(BK949&gt;=90, "Very Good", IF(BK949&gt;=80, "Good", IF(BK949&gt;=70, "Slightly Good", IF(BK949&gt;=60, "Average", IF(BK949&gt;=50, "Slightly Poor", IF(BK949&gt;=40, "Poor", "Very Poor"))))))</f>
        <v>#VALUE!</v>
      </c>
      <c r="BM949" s="0" t="e">
        <f aca="false">IF(P949&lt;=1000, -6.942*LN(P949)+107.59, IF(AND(P949&gt;1000, P949&lt;=5213),-36.304*LN(P949)+310.72, IF(P949&gt;5213, 10)))</f>
        <v>#VALUE!</v>
      </c>
      <c r="BN949" s="0" t="e">
        <f aca="false">BF949^0.04*BG949^0.22*BH949^0.51*BI949^0.06*BM949^0.17</f>
        <v>#VALUE!</v>
      </c>
      <c r="BO949" s="0" t="e">
        <f aca="false">IF(BN949&gt;=90, "Very Good", IF(BN949&gt;=80, "Good", IF(BN949&gt;=70, "Slightly Good", IF(BN949&gt;=60, "Average", IF(BN949&gt;=50, "Slightly Poor", IF(BN949&gt;=40, "Poor", "Very Poor"))))))</f>
        <v>#VALUE!</v>
      </c>
      <c r="BP949" s="0" t="e">
        <f aca="false">IF(AJ949&lt;=1000, -6.942*LN(AJ949)+107.59, IF(AND(AJ949&gt;1000, AJ949&lt;=5213),-36.304*LN(AJ949)+310.72, IF(AJ949&gt;5213, 10)))</f>
        <v>#VALUE!</v>
      </c>
      <c r="BQ949" s="0" t="e">
        <f aca="false">BF949^0.04*BG949^0.22*BH949^0.51*BI949^0.06*BP949^0.17</f>
        <v>#VALUE!</v>
      </c>
      <c r="BR949" s="0" t="e">
        <f aca="false">IF(BQ949&gt;=90, "Very Good", IF(BQ949&gt;=80, "Good", IF(BQ949&gt;=70, "Slightly Good", IF(BQ949&gt;=60, "Average", IF(BQ949&gt;=50, "Slightly Poor", IF(BQ949&gt;=40, "Poor", "Very Poor"))))))</f>
        <v>#VALUE!</v>
      </c>
      <c r="BT949" s="0" t="e">
        <f aca="false">9.81*LN(AH949)+30.6</f>
        <v>#VALUE!</v>
      </c>
      <c r="BU949" s="0" t="e">
        <f aca="false">IF(BT949&lt;30, "Clean water", IF(AND(BT949&gt;=30, BT949&lt;40), "Hypolimia", IF(AND(BT949&gt;=40,BT949&lt;50), "Mesotrophic", IF(AND(BT949&gt;=50, BT949&lt;70), "Eutrophic", IF(BT949&gt;70,"Hypertrophic")))))</f>
        <v>#VALUE!</v>
      </c>
      <c r="BW949" s="0" t="e">
        <f aca="false">IF(G949/H949&gt;=1, "PLS CHECK", "")</f>
        <v>#DIV/0!</v>
      </c>
      <c r="BX949" s="0" t="str">
        <f aca="false">IF(AC949/J949&gt;=1, "PLS CHECK", "")</f>
        <v/>
      </c>
      <c r="BY949" s="0" t="str">
        <f aca="false">IF(AE949/J949&gt;=1, "PLS CHECK", "")</f>
        <v/>
      </c>
      <c r="BZ949" s="0" t="str">
        <f aca="false">IF(AD949/J949&gt;=1, "PLS CHECK", "")</f>
        <v/>
      </c>
      <c r="CA949" s="0" t="str">
        <f aca="false">IF(AF949/K949&gt;=1, "PLS CHECK", "")</f>
        <v/>
      </c>
      <c r="CB949" s="0" t="str">
        <f aca="false">IF(AG949/K949&gt;=1, "PLS CHECK", "")</f>
        <v/>
      </c>
    </row>
    <row r="950" customFormat="false" ht="12.5" hidden="false" customHeight="false" outlineLevel="0" collapsed="false">
      <c r="A950" s="0" t="n">
        <v>947</v>
      </c>
      <c r="B950" s="15" t="s">
        <v>87</v>
      </c>
      <c r="C950" s="16" t="s">
        <v>88</v>
      </c>
      <c r="D950" s="0" t="s">
        <v>174</v>
      </c>
      <c r="E950" s="0" t="n">
        <v>7.9</v>
      </c>
      <c r="F950" s="0" t="n">
        <v>9.5</v>
      </c>
      <c r="G950" s="0" t="n">
        <v>0.8</v>
      </c>
      <c r="H950" s="0" t="n">
        <v>4.3</v>
      </c>
      <c r="I950" s="0" t="n">
        <v>10.2</v>
      </c>
      <c r="J950" s="37"/>
      <c r="K950" s="0" t="n">
        <v>0.035</v>
      </c>
      <c r="L950" s="0" t="n">
        <v>2.2</v>
      </c>
      <c r="M950" s="0" t="n">
        <v>21</v>
      </c>
      <c r="N950" s="0" t="n">
        <v>0</v>
      </c>
      <c r="O950" s="37"/>
      <c r="P950" s="0" t="n">
        <v>15000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V950" s="0" t="n">
        <v>0</v>
      </c>
      <c r="AC950" s="0" t="n">
        <v>2.107</v>
      </c>
      <c r="AD950" s="0" t="n">
        <v>0.075</v>
      </c>
      <c r="AE950" s="0" t="n">
        <v>1.773</v>
      </c>
      <c r="AF950" s="0" t="n">
        <v>0.015</v>
      </c>
      <c r="AG950" s="0" t="n">
        <v>0.007</v>
      </c>
      <c r="AH950" s="0" t="n">
        <v>15.9</v>
      </c>
      <c r="AJ950" s="0" t="n">
        <v>300</v>
      </c>
      <c r="AP950" s="0" t="n">
        <v>0</v>
      </c>
      <c r="AY950" s="0" t="n">
        <v>0</v>
      </c>
      <c r="BF950" s="0" t="n">
        <f aca="false">IF(E950&lt;11,-3.6797*E950^2+48.115*E950-53.83,280.92*EXP(-0.2027*E950))</f>
        <v>96.6284230000001</v>
      </c>
      <c r="BG950" s="0" t="n">
        <f aca="false">32.208*LN(F950)+21.438</f>
        <v>93.947606249518</v>
      </c>
      <c r="BH950" s="0" t="n">
        <f aca="false">IF(G950&lt;=2, -10*G950+100, 88.958*EXP(-0.0755*G950))</f>
        <v>92</v>
      </c>
      <c r="BI950" s="0" t="n">
        <f aca="false">IF(I950&lt;=100, 0.0053*(I950)^2-1.0332*I950+100.76, 122.82*EXP(-0.0092*I950))</f>
        <v>90.772772</v>
      </c>
      <c r="BJ950" s="0" t="n">
        <f aca="false">IF(P950&lt;=1000, -6.942*LN(P950)+107.59, -36.304*LN(P950)+310.72)</f>
        <v>-38.3722021489821</v>
      </c>
      <c r="BK950" s="0" t="e">
        <f aca="false">BF950^0.04*BG950^0.22*BH950^0.51*BI950^0.06*BJ950^0.17</f>
        <v>#NUM!</v>
      </c>
      <c r="BL950" s="0" t="e">
        <f aca="false">IF(BK950&gt;=90, "Very Good", IF(BK950&gt;=80, "Good", IF(BK950&gt;=70, "Slightly Good", IF(BK950&gt;=60, "Average", IF(BK950&gt;=50, "Slightly Poor", IF(BK950&gt;=40, "Poor", "Very Poor"))))))</f>
        <v>#NUM!</v>
      </c>
      <c r="BM950" s="0" t="n">
        <f aca="false">IF(P950&lt;=1000, -6.942*LN(P950)+107.59, IF(AND(P950&gt;1000, P950&lt;=5213),-36.304*LN(P950)+310.72, IF(P950&gt;5213, 10)))</f>
        <v>10</v>
      </c>
      <c r="BN950" s="0" t="n">
        <f aca="false">BF950^0.04*BG950^0.22*BH950^0.51*BI950^0.06*BM950^0.17</f>
        <v>63.4524187492205</v>
      </c>
      <c r="BO950" s="0" t="str">
        <f aca="false">IF(BN950&gt;=90, "Very Good", IF(BN950&gt;=80, "Good", IF(BN950&gt;=70, "Slightly Good", IF(BN950&gt;=60, "Average", IF(BN950&gt;=50, "Slightly Poor", IF(BN950&gt;=40, "Poor", "Very Poor"))))))</f>
        <v>Average</v>
      </c>
      <c r="BP950" s="0" t="n">
        <f aca="false">IF(AJ950&lt;=1000, -6.942*LN(AJ950)+107.59, IF(AND(AJ950&gt;1000, AJ950&lt;=5213),-36.304*LN(AJ950)+310.72, IF(AJ950&gt;5213, 10)))</f>
        <v>67.9943420609366</v>
      </c>
      <c r="BQ950" s="0" t="n">
        <f aca="false">BF950^0.04*BG950^0.22*BH950^0.51*BI950^0.06*BP950^0.17</f>
        <v>87.8958870735011</v>
      </c>
      <c r="BR950" s="0" t="str">
        <f aca="false">IF(BQ950&gt;=90, "Very Good", IF(BQ950&gt;=80, "Good", IF(BQ950&gt;=70, "Slightly Good", IF(BQ950&gt;=60, "Average", IF(BQ950&gt;=50, "Slightly Poor", IF(BQ950&gt;=40, "Poor", "Very Poor"))))))</f>
        <v>Good</v>
      </c>
      <c r="BT950" s="0" t="n">
        <f aca="false">9.81*LN(AH950)+30.6</f>
        <v>57.7375904615089</v>
      </c>
      <c r="BU950" s="0" t="str">
        <f aca="false">IF(BT950&lt;30, "Clean water", IF(AND(BT950&gt;=30, BT950&lt;40), "Hypolimia", IF(AND(BT950&gt;=40,BT950&lt;50), "Mesotrophic", IF(AND(BT950&gt;=50, BT950&lt;70), "Eutrophic", IF(BT950&gt;70,"Hypertrophic")))))</f>
        <v>Eutrophic</v>
      </c>
      <c r="BW950" s="0" t="str">
        <f aca="false">IF(G950/H950&gt;=1, "PLS CHECK", "")</f>
        <v/>
      </c>
      <c r="BX950" s="0" t="e">
        <f aca="false">IF(AC950/J950&gt;=1, "PLS CHECK", "")</f>
        <v>#DIV/0!</v>
      </c>
      <c r="BY950" s="0" t="e">
        <f aca="false">IF(AE950/J950&gt;=1, "PLS CHECK", "")</f>
        <v>#DIV/0!</v>
      </c>
      <c r="BZ950" s="0" t="e">
        <f aca="false">IF(AD950/J950&gt;=1, "PLS CHECK", "")</f>
        <v>#DIV/0!</v>
      </c>
      <c r="CA950" s="0" t="str">
        <f aca="false">IF(AF950/K950&gt;=1, "PLS CHECK", "")</f>
        <v/>
      </c>
      <c r="CB950" s="0" t="str">
        <f aca="false">IF(AG950/K950&gt;=1, "PLS CHECK", "")</f>
        <v/>
      </c>
    </row>
    <row r="951" customFormat="false" ht="12.5" hidden="false" customHeight="false" outlineLevel="0" collapsed="false">
      <c r="A951" s="0" t="n">
        <v>948</v>
      </c>
      <c r="B951" s="15" t="s">
        <v>89</v>
      </c>
      <c r="C951" s="16" t="s">
        <v>90</v>
      </c>
      <c r="D951" s="0" t="s">
        <v>174</v>
      </c>
      <c r="E951" s="0" t="n">
        <v>7.4</v>
      </c>
      <c r="F951" s="37"/>
      <c r="G951" s="0" t="n">
        <v>1.4</v>
      </c>
      <c r="H951" s="0" t="n">
        <v>3.5</v>
      </c>
      <c r="I951" s="37"/>
      <c r="J951" s="0" t="n">
        <v>2.388</v>
      </c>
      <c r="K951" s="0" t="n">
        <v>0.144</v>
      </c>
      <c r="L951" s="0" t="n">
        <v>2.2</v>
      </c>
      <c r="M951" s="0" t="n">
        <v>24.7</v>
      </c>
      <c r="N951" s="0" t="n">
        <v>0</v>
      </c>
      <c r="O951" s="0" t="n">
        <v>248</v>
      </c>
      <c r="P951" s="0" t="n">
        <v>7000</v>
      </c>
      <c r="Q951" s="0" t="n">
        <v>0</v>
      </c>
      <c r="R951" s="0" t="n">
        <v>0</v>
      </c>
      <c r="S951" s="0" t="n">
        <v>0</v>
      </c>
      <c r="T951" s="0" t="n">
        <v>0</v>
      </c>
      <c r="U951" s="0" t="n">
        <v>0</v>
      </c>
      <c r="V951" s="0" t="n">
        <v>0</v>
      </c>
      <c r="AC951" s="0" t="n">
        <v>2.258</v>
      </c>
      <c r="AD951" s="0" t="n">
        <v>0.091</v>
      </c>
      <c r="AE951" s="37"/>
      <c r="AF951" s="0" t="n">
        <v>0.042</v>
      </c>
      <c r="AG951" s="0" t="n">
        <v>0.032</v>
      </c>
      <c r="AH951" s="37"/>
      <c r="AJ951" s="0" t="n">
        <v>600</v>
      </c>
      <c r="AP951" s="0" t="n">
        <v>0</v>
      </c>
      <c r="AY951" s="0" t="n">
        <v>0</v>
      </c>
      <c r="BF951" s="0" t="n">
        <f aca="false">IF(E951&lt;11,-3.6797*E951^2+48.115*E951-53.83,280.92*EXP(-0.2027*E951))</f>
        <v>100.720628</v>
      </c>
      <c r="BG951" s="0" t="e">
        <f aca="false">32.208*LN(F951)+21.438</f>
        <v>#VALUE!</v>
      </c>
      <c r="BH951" s="0" t="n">
        <f aca="false">IF(G951&lt;=2, -10*G951+100, 88.958*EXP(-0.0755*G951))</f>
        <v>86</v>
      </c>
      <c r="BI951" s="0" t="n">
        <f aca="false">IF(I951&lt;=100, 0.0053*(I951)^2-1.0332*I951+100.76, 122.82*EXP(-0.0092*I951))</f>
        <v>100.76</v>
      </c>
      <c r="BJ951" s="0" t="n">
        <f aca="false">IF(P951&lt;=1000, -6.942*LN(P951)+107.59, -36.304*LN(P951)+310.72)</f>
        <v>-10.7034696994716</v>
      </c>
      <c r="BK951" s="0" t="e">
        <f aca="false">BF951^0.04*BG951^0.22*BH951^0.51*BI951^0.06*BJ951^0.17</f>
        <v>#VALUE!</v>
      </c>
      <c r="BL951" s="0" t="e">
        <f aca="false">IF(BK951&gt;=90, "Very Good", IF(BK951&gt;=80, "Good", IF(BK951&gt;=70, "Slightly Good", IF(BK951&gt;=60, "Average", IF(BK951&gt;=50, "Slightly Poor", IF(BK951&gt;=40, "Poor", "Very Poor"))))))</f>
        <v>#VALUE!</v>
      </c>
      <c r="BM951" s="0" t="n">
        <f aca="false">IF(P951&lt;=1000, -6.942*LN(P951)+107.59, IF(AND(P951&gt;1000, P951&lt;=5213),-36.304*LN(P951)+310.72, IF(P951&gt;5213, 10)))</f>
        <v>10</v>
      </c>
      <c r="BN951" s="0" t="e">
        <f aca="false">BF951^0.04*BG951^0.22*BH951^0.51*BI951^0.06*BM951^0.17</f>
        <v>#VALUE!</v>
      </c>
      <c r="BO951" s="0" t="e">
        <f aca="false">IF(BN951&gt;=90, "Very Good", IF(BN951&gt;=80, "Good", IF(BN951&gt;=70, "Slightly Good", IF(BN951&gt;=60, "Average", IF(BN951&gt;=50, "Slightly Poor", IF(BN951&gt;=40, "Poor", "Very Poor"))))))</f>
        <v>#VALUE!</v>
      </c>
      <c r="BP951" s="0" t="n">
        <f aca="false">IF(AJ951&lt;=1000, -6.942*LN(AJ951)+107.59, IF(AND(AJ951&gt;1000, AJ951&lt;=5213),-36.304*LN(AJ951)+310.72, IF(AJ951&gt;5213, 10)))</f>
        <v>63.1825143334895</v>
      </c>
      <c r="BQ951" s="0" t="e">
        <f aca="false">BF951^0.04*BG951^0.22*BH951^0.51*BI951^0.06*BP951^0.17</f>
        <v>#VALUE!</v>
      </c>
      <c r="BR951" s="0" t="e">
        <f aca="false">IF(BQ951&gt;=90, "Very Good", IF(BQ951&gt;=80, "Good", IF(BQ951&gt;=70, "Slightly Good", IF(BQ951&gt;=60, "Average", IF(BQ951&gt;=50, "Slightly Poor", IF(BQ951&gt;=40, "Poor", "Very Poor"))))))</f>
        <v>#VALUE!</v>
      </c>
      <c r="BT951" s="0" t="e">
        <f aca="false">9.81*LN(AH951)+30.6</f>
        <v>#VALUE!</v>
      </c>
      <c r="BU951" s="0" t="e">
        <f aca="false">IF(BT951&lt;30, "Clean water", IF(AND(BT951&gt;=30, BT951&lt;40), "Hypolimia", IF(AND(BT951&gt;=40,BT951&lt;50), "Mesotrophic", IF(AND(BT951&gt;=50, BT951&lt;70), "Eutrophic", IF(BT951&gt;70,"Hypertrophic")))))</f>
        <v>#VALUE!</v>
      </c>
      <c r="BW951" s="0" t="str">
        <f aca="false">IF(G951/H951&gt;=1, "PLS CHECK", "")</f>
        <v/>
      </c>
      <c r="BX951" s="0" t="str">
        <f aca="false">IF(AC951/J951&gt;=1, "PLS CHECK", "")</f>
        <v/>
      </c>
      <c r="BY951" s="0" t="str">
        <f aca="false">IF(AE951/J951&gt;=1, "PLS CHECK", "")</f>
        <v/>
      </c>
      <c r="BZ951" s="0" t="str">
        <f aca="false">IF(AD951/J951&gt;=1, "PLS CHECK", "")</f>
        <v/>
      </c>
      <c r="CA951" s="0" t="str">
        <f aca="false">IF(AF951/K951&gt;=1, "PLS CHECK", "")</f>
        <v/>
      </c>
      <c r="CB951" s="0" t="str">
        <f aca="false">IF(AG951/K951&gt;=1, "PLS CHECK", "")</f>
        <v/>
      </c>
    </row>
    <row r="952" customFormat="false" ht="12.5" hidden="false" customHeight="false" outlineLevel="0" collapsed="false">
      <c r="A952" s="0" t="n">
        <v>949</v>
      </c>
      <c r="B952" s="15" t="s">
        <v>91</v>
      </c>
      <c r="C952" s="16" t="s">
        <v>92</v>
      </c>
      <c r="D952" s="0" t="s">
        <v>174</v>
      </c>
      <c r="E952" s="37"/>
      <c r="F952" s="37"/>
      <c r="G952" s="0" t="n">
        <v>0.9</v>
      </c>
      <c r="H952" s="0" t="n">
        <v>4</v>
      </c>
      <c r="I952" s="0" t="n">
        <v>14.6</v>
      </c>
      <c r="J952" s="0" t="n">
        <v>3.648</v>
      </c>
      <c r="K952" s="0" t="n">
        <v>0.042</v>
      </c>
      <c r="L952" s="0" t="n">
        <v>1.7</v>
      </c>
      <c r="M952" s="0" t="n">
        <v>28.1</v>
      </c>
      <c r="N952" s="0" t="n">
        <v>0</v>
      </c>
      <c r="O952" s="0" t="n">
        <v>551</v>
      </c>
      <c r="P952" s="0" t="n">
        <v>1100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0</v>
      </c>
      <c r="V952" s="0" t="n">
        <v>0</v>
      </c>
      <c r="AC952" s="0" t="n">
        <v>3.599</v>
      </c>
      <c r="AD952" s="37"/>
      <c r="AE952" s="0" t="n">
        <v>2.887</v>
      </c>
      <c r="AF952" s="0" t="n">
        <v>0.018</v>
      </c>
      <c r="AG952" s="0" t="n">
        <v>0.005</v>
      </c>
      <c r="AH952" s="37"/>
      <c r="AJ952" s="0" t="n">
        <v>100</v>
      </c>
      <c r="AP952" s="0" t="n">
        <v>0</v>
      </c>
      <c r="AY952" s="0" t="n">
        <v>0</v>
      </c>
      <c r="BF952" s="0" t="n">
        <f aca="false">IF(E952&lt;11,-3.6797*E952^2+48.115*E952-53.83,280.92*EXP(-0.2027*E952))</f>
        <v>-53.83</v>
      </c>
      <c r="BG952" s="0" t="e">
        <f aca="false">32.208*LN(F952)+21.438</f>
        <v>#VALUE!</v>
      </c>
      <c r="BH952" s="0" t="n">
        <f aca="false">IF(G952&lt;=2, -10*G952+100, 88.958*EXP(-0.0755*G952))</f>
        <v>91</v>
      </c>
      <c r="BI952" s="0" t="n">
        <f aca="false">IF(I952&lt;=100, 0.0053*(I952)^2-1.0332*I952+100.76, 122.82*EXP(-0.0092*I952))</f>
        <v>86.805028</v>
      </c>
      <c r="BJ952" s="0" t="n">
        <f aca="false">IF(P952&lt;=1000, -6.942*LN(P952)+107.59, -36.304*LN(P952)+310.72)</f>
        <v>56.4807115842163</v>
      </c>
      <c r="BK952" s="0" t="e">
        <f aca="false">BF952^0.04*BG952^0.22*BH952^0.51*BI952^0.06*BJ952^0.17</f>
        <v>#VALUE!</v>
      </c>
      <c r="BL952" s="0" t="e">
        <f aca="false">IF(BK952&gt;=90, "Very Good", IF(BK952&gt;=80, "Good", IF(BK952&gt;=70, "Slightly Good", IF(BK952&gt;=60, "Average", IF(BK952&gt;=50, "Slightly Poor", IF(BK952&gt;=40, "Poor", "Very Poor"))))))</f>
        <v>#VALUE!</v>
      </c>
      <c r="BM952" s="0" t="n">
        <f aca="false">IF(P952&lt;=1000, -6.942*LN(P952)+107.59, IF(AND(P952&gt;1000, P952&lt;=5213),-36.304*LN(P952)+310.72, IF(P952&gt;5213, 10)))</f>
        <v>56.4807115842163</v>
      </c>
      <c r="BN952" s="0" t="e">
        <f aca="false">BF952^0.04*BG952^0.22*BH952^0.51*BI952^0.06*BM952^0.17</f>
        <v>#VALUE!</v>
      </c>
      <c r="BO952" s="0" t="e">
        <f aca="false">IF(BN952&gt;=90, "Very Good", IF(BN952&gt;=80, "Good", IF(BN952&gt;=70, "Slightly Good", IF(BN952&gt;=60, "Average", IF(BN952&gt;=50, "Slightly Poor", IF(BN952&gt;=40, "Poor", "Very Poor"))))))</f>
        <v>#VALUE!</v>
      </c>
      <c r="BP952" s="0" t="n">
        <f aca="false">IF(AJ952&lt;=1000, -6.942*LN(AJ952)+107.59, IF(AND(AJ952&gt;1000, AJ952&lt;=5213),-36.304*LN(AJ952)+310.72, IF(AJ952&gt;5213, 10)))</f>
        <v>75.6209085688707</v>
      </c>
      <c r="BQ952" s="0" t="e">
        <f aca="false">BF952^0.04*BG952^0.22*BH952^0.51*BI952^0.06*BP952^0.17</f>
        <v>#VALUE!</v>
      </c>
      <c r="BR952" s="0" t="e">
        <f aca="false">IF(BQ952&gt;=90, "Very Good", IF(BQ952&gt;=80, "Good", IF(BQ952&gt;=70, "Slightly Good", IF(BQ952&gt;=60, "Average", IF(BQ952&gt;=50, "Slightly Poor", IF(BQ952&gt;=40, "Poor", "Very Poor"))))))</f>
        <v>#VALUE!</v>
      </c>
      <c r="BT952" s="0" t="e">
        <f aca="false">9.81*LN(AH952)+30.6</f>
        <v>#VALUE!</v>
      </c>
      <c r="BU952" s="0" t="e">
        <f aca="false">IF(BT952&lt;30, "Clean water", IF(AND(BT952&gt;=30, BT952&lt;40), "Hypolimia", IF(AND(BT952&gt;=40,BT952&lt;50), "Mesotrophic", IF(AND(BT952&gt;=50, BT952&lt;70), "Eutrophic", IF(BT952&gt;70,"Hypertrophic")))))</f>
        <v>#VALUE!</v>
      </c>
      <c r="BW952" s="0" t="str">
        <f aca="false">IF(G952/H952&gt;=1, "PLS CHECK", "")</f>
        <v/>
      </c>
      <c r="BX952" s="0" t="str">
        <f aca="false">IF(AC952/J952&gt;=1, "PLS CHECK", "")</f>
        <v/>
      </c>
      <c r="BY952" s="0" t="str">
        <f aca="false">IF(AE952/J952&gt;=1, "PLS CHECK", "")</f>
        <v/>
      </c>
      <c r="BZ952" s="0" t="str">
        <f aca="false">IF(AD952/J952&gt;=1, "PLS CHECK", "")</f>
        <v/>
      </c>
      <c r="CA952" s="0" t="str">
        <f aca="false">IF(AF952/K952&gt;=1, "PLS CHECK", "")</f>
        <v/>
      </c>
      <c r="CB952" s="0" t="str">
        <f aca="false">IF(AG952/K952&gt;=1, "PLS CHECK", "")</f>
        <v/>
      </c>
    </row>
    <row r="953" customFormat="false" ht="12.5" hidden="false" customHeight="false" outlineLevel="0" collapsed="false">
      <c r="A953" s="0" t="n">
        <v>950</v>
      </c>
      <c r="B953" s="15" t="s">
        <v>137</v>
      </c>
      <c r="C953" s="16" t="s">
        <v>138</v>
      </c>
      <c r="D953" s="0" t="s">
        <v>174</v>
      </c>
      <c r="E953" s="0" t="n">
        <v>7.9</v>
      </c>
      <c r="F953" s="0" t="n">
        <v>8.6</v>
      </c>
      <c r="G953" s="37"/>
      <c r="H953" s="37"/>
      <c r="I953" s="0" t="n">
        <v>15.8</v>
      </c>
      <c r="J953" s="0" t="n">
        <v>5.367</v>
      </c>
      <c r="K953" s="0" t="n">
        <v>0.079</v>
      </c>
      <c r="L953" s="37"/>
      <c r="M953" s="0" t="n">
        <v>27.4</v>
      </c>
      <c r="O953" s="0" t="n">
        <v>524</v>
      </c>
      <c r="BD953" s="0" t="n">
        <v>5.095</v>
      </c>
      <c r="BF953" s="0" t="n">
        <f aca="false">IF(E953&lt;11,-3.6797*E953^2+48.115*E953-53.83,280.92*EXP(-0.2027*E953))</f>
        <v>96.6284230000001</v>
      </c>
      <c r="BG953" s="0" t="n">
        <f aca="false">32.208*LN(F953)+21.438</f>
        <v>90.7419570425808</v>
      </c>
      <c r="BH953" s="0" t="n">
        <f aca="false">IF(G953&lt;=2, -10*G953+100, 88.958*EXP(-0.0755*G953))</f>
        <v>100</v>
      </c>
      <c r="BI953" s="0" t="n">
        <f aca="false">IF(I953&lt;=100, 0.0053*(I953)^2-1.0332*I953+100.76, 122.82*EXP(-0.0092*I953))</f>
        <v>85.758532</v>
      </c>
      <c r="BJ953" s="0" t="e">
        <f aca="false">IF(P953&lt;=1000, -6.942*LN(P953)+107.59, -36.304*LN(P953)+310.72)</f>
        <v>#VALUE!</v>
      </c>
      <c r="BK953" s="0" t="e">
        <f aca="false">BF953^0.04*BG953^0.22*BH953^0.51*BI953^0.06*BJ953^0.17</f>
        <v>#VALUE!</v>
      </c>
      <c r="BL953" s="0" t="e">
        <f aca="false">IF(BK953&gt;=90, "Very Good", IF(BK953&gt;=80, "Good", IF(BK953&gt;=70, "Slightly Good", IF(BK953&gt;=60, "Average", IF(BK953&gt;=50, "Slightly Poor", IF(BK953&gt;=40, "Poor", "Very Poor"))))))</f>
        <v>#VALUE!</v>
      </c>
      <c r="BM953" s="0" t="e">
        <f aca="false">IF(P953&lt;=1000, -6.942*LN(P953)+107.59, IF(AND(P953&gt;1000, P953&lt;=5213),-36.304*LN(P953)+310.72, IF(P953&gt;5213, 10)))</f>
        <v>#VALUE!</v>
      </c>
      <c r="BN953" s="0" t="e">
        <f aca="false">BF953^0.04*BG953^0.22*BH953^0.51*BI953^0.06*BM953^0.17</f>
        <v>#VALUE!</v>
      </c>
      <c r="BO953" s="0" t="e">
        <f aca="false">IF(BN953&gt;=90, "Very Good", IF(BN953&gt;=80, "Good", IF(BN953&gt;=70, "Slightly Good", IF(BN953&gt;=60, "Average", IF(BN953&gt;=50, "Slightly Poor", IF(BN953&gt;=40, "Poor", "Very Poor"))))))</f>
        <v>#VALUE!</v>
      </c>
      <c r="BP953" s="0" t="e">
        <f aca="false">IF(AJ953&lt;=1000, -6.942*LN(AJ953)+107.59, IF(AND(AJ953&gt;1000, AJ953&lt;=5213),-36.304*LN(AJ953)+310.72, IF(AJ953&gt;5213, 10)))</f>
        <v>#VALUE!</v>
      </c>
      <c r="BQ953" s="0" t="e">
        <f aca="false">BF953^0.04*BG953^0.22*BH953^0.51*BI953^0.06*BP953^0.17</f>
        <v>#VALUE!</v>
      </c>
      <c r="BR953" s="0" t="e">
        <f aca="false">IF(BQ953&gt;=90, "Very Good", IF(BQ953&gt;=80, "Good", IF(BQ953&gt;=70, "Slightly Good", IF(BQ953&gt;=60, "Average", IF(BQ953&gt;=50, "Slightly Poor", IF(BQ953&gt;=40, "Poor", "Very Poor"))))))</f>
        <v>#VALUE!</v>
      </c>
      <c r="BT953" s="0" t="e">
        <f aca="false">9.81*LN(AH953)+30.6</f>
        <v>#VALUE!</v>
      </c>
      <c r="BU953" s="0" t="e">
        <f aca="false">IF(BT953&lt;30, "Clean water", IF(AND(BT953&gt;=30, BT953&lt;40), "Hypolimia", IF(AND(BT953&gt;=40,BT953&lt;50), "Mesotrophic", IF(AND(BT953&gt;=50, BT953&lt;70), "Eutrophic", IF(BT953&gt;70,"Hypertrophic")))))</f>
        <v>#VALUE!</v>
      </c>
      <c r="BW953" s="0" t="e">
        <f aca="false">IF(G953/H953&gt;=1, "PLS CHECK", "")</f>
        <v>#DIV/0!</v>
      </c>
      <c r="BX953" s="0" t="str">
        <f aca="false">IF(AC953/J953&gt;=1, "PLS CHECK", "")</f>
        <v/>
      </c>
      <c r="BY953" s="0" t="str">
        <f aca="false">IF(AE953/J953&gt;=1, "PLS CHECK", "")</f>
        <v/>
      </c>
      <c r="BZ953" s="0" t="str">
        <f aca="false">IF(AD953/J953&gt;=1, "PLS CHECK", "")</f>
        <v/>
      </c>
      <c r="CA953" s="0" t="str">
        <f aca="false">IF(AF953/K953&gt;=1, "PLS CHECK", "")</f>
        <v/>
      </c>
      <c r="CB953" s="0" t="str">
        <f aca="false">IF(AG953/K953&gt;=1, "PLS CHECK", "")</f>
        <v/>
      </c>
    </row>
    <row r="954" customFormat="false" ht="12.5" hidden="false" customHeight="false" outlineLevel="0" collapsed="false">
      <c r="A954" s="0" t="n">
        <v>951</v>
      </c>
      <c r="B954" s="15" t="s">
        <v>93</v>
      </c>
      <c r="C954" s="16" t="s">
        <v>94</v>
      </c>
      <c r="D954" s="0" t="s">
        <v>174</v>
      </c>
      <c r="E954" s="0" t="n">
        <v>7.5</v>
      </c>
      <c r="F954" s="0" t="n">
        <v>7.4</v>
      </c>
      <c r="G954" s="0" t="n">
        <v>3.1</v>
      </c>
      <c r="H954" s="37"/>
      <c r="I954" s="0" t="n">
        <v>16.6</v>
      </c>
      <c r="J954" s="0" t="n">
        <v>8.528</v>
      </c>
      <c r="K954" s="0" t="n">
        <v>0.151</v>
      </c>
      <c r="L954" s="0" t="n">
        <v>5.2</v>
      </c>
      <c r="M954" s="0" t="n">
        <v>25.2</v>
      </c>
      <c r="N954" s="0" t="n">
        <v>0</v>
      </c>
      <c r="O954" s="0" t="n">
        <v>631</v>
      </c>
      <c r="P954" s="0" t="n">
        <v>30000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V954" s="0" t="n">
        <v>0</v>
      </c>
      <c r="AC954" s="0" t="n">
        <v>8.215</v>
      </c>
      <c r="AD954" s="0" t="n">
        <v>1.082</v>
      </c>
      <c r="AE954" s="0" t="n">
        <v>5.136</v>
      </c>
      <c r="AF954" s="0" t="n">
        <v>0.081</v>
      </c>
      <c r="AG954" s="0" t="n">
        <v>0.039</v>
      </c>
      <c r="AH954" s="0" t="n">
        <v>13.8</v>
      </c>
      <c r="AJ954" s="0" t="n">
        <v>7700</v>
      </c>
      <c r="AP954" s="0" t="n">
        <v>0</v>
      </c>
      <c r="AY954" s="0" t="n">
        <v>0</v>
      </c>
      <c r="BD954" s="0" t="n">
        <v>3.744</v>
      </c>
      <c r="BF954" s="0" t="n">
        <f aca="false">IF(E954&lt;11,-3.6797*E954^2+48.115*E954-53.83,280.92*EXP(-0.2027*E954))</f>
        <v>100.049375</v>
      </c>
      <c r="BG954" s="0" t="n">
        <f aca="false">32.208*LN(F954)+21.438</f>
        <v>85.9016678467677</v>
      </c>
      <c r="BH954" s="0" t="n">
        <f aca="false">IF(G954&lt;=2, -10*G954+100, 88.958*EXP(-0.0755*G954))</f>
        <v>70.3944446082144</v>
      </c>
      <c r="BI954" s="0" t="n">
        <f aca="false">IF(I954&lt;=100, 0.0053*(I954)^2-1.0332*I954+100.76, 122.82*EXP(-0.0092*I954))</f>
        <v>85.069348</v>
      </c>
      <c r="BJ954" s="0" t="n">
        <f aca="false">IF(P954&lt;=1000, -6.942*LN(P954)+107.59, -36.304*LN(P954)+310.72)</f>
        <v>-63.5362173920304</v>
      </c>
      <c r="BK954" s="0" t="e">
        <f aca="false">BF954^0.04*BG954^0.22*BH954^0.51*BI954^0.06*BJ954^0.17</f>
        <v>#NUM!</v>
      </c>
      <c r="BL954" s="0" t="e">
        <f aca="false">IF(BK954&gt;=90, "Very Good", IF(BK954&gt;=80, "Good", IF(BK954&gt;=70, "Slightly Good", IF(BK954&gt;=60, "Average", IF(BK954&gt;=50, "Slightly Poor", IF(BK954&gt;=40, "Poor", "Very Poor"))))))</f>
        <v>#NUM!</v>
      </c>
      <c r="BM954" s="0" t="n">
        <f aca="false">IF(P954&lt;=1000, -6.942*LN(P954)+107.59, IF(AND(P954&gt;1000, P954&lt;=5213),-36.304*LN(P954)+310.72, IF(P954&gt;5213, 10)))</f>
        <v>10</v>
      </c>
      <c r="BN954" s="0" t="n">
        <f aca="false">BF954^0.04*BG954^0.22*BH954^0.51*BI954^0.06*BM954^0.17</f>
        <v>54.1402042509568</v>
      </c>
      <c r="BO954" s="0" t="str">
        <f aca="false">IF(BN954&gt;=90, "Very Good", IF(BN954&gt;=80, "Good", IF(BN954&gt;=70, "Slightly Good", IF(BN954&gt;=60, "Average", IF(BN954&gt;=50, "Slightly Poor", IF(BN954&gt;=40, "Poor", "Very Poor"))))))</f>
        <v>Slightly Poor</v>
      </c>
      <c r="BP954" s="0" t="n">
        <f aca="false">IF(AJ954&lt;=1000, -6.942*LN(AJ954)+107.59, IF(AND(AJ954&gt;1000, AJ954&lt;=5213),-36.304*LN(AJ954)+310.72, IF(AJ954&gt;5213, 10)))</f>
        <v>10</v>
      </c>
      <c r="BQ954" s="0" t="n">
        <f aca="false">BF954^0.04*BG954^0.22*BH954^0.51*BI954^0.06*BP954^0.17</f>
        <v>54.1402042509568</v>
      </c>
      <c r="BR954" s="0" t="str">
        <f aca="false">IF(BQ954&gt;=90, "Very Good", IF(BQ954&gt;=80, "Good", IF(BQ954&gt;=70, "Slightly Good", IF(BQ954&gt;=60, "Average", IF(BQ954&gt;=50, "Slightly Poor", IF(BQ954&gt;=40, "Poor", "Very Poor"))))))</f>
        <v>Slightly Poor</v>
      </c>
      <c r="BT954" s="0" t="n">
        <f aca="false">9.81*LN(AH954)+30.6</f>
        <v>56.3479988891206</v>
      </c>
      <c r="BU954" s="0" t="str">
        <f aca="false">IF(BT954&lt;30, "Clean water", IF(AND(BT954&gt;=30, BT954&lt;40), "Hypolimia", IF(AND(BT954&gt;=40,BT954&lt;50), "Mesotrophic", IF(AND(BT954&gt;=50, BT954&lt;70), "Eutrophic", IF(BT954&gt;70,"Hypertrophic")))))</f>
        <v>Eutrophic</v>
      </c>
      <c r="BW954" s="0" t="e">
        <f aca="false">IF(G954/H954&gt;=1, "PLS CHECK", "")</f>
        <v>#DIV/0!</v>
      </c>
      <c r="BX954" s="0" t="str">
        <f aca="false">IF(AC954/J954&gt;=1, "PLS CHECK", "")</f>
        <v/>
      </c>
      <c r="BY954" s="0" t="str">
        <f aca="false">IF(AE954/J954&gt;=1, "PLS CHECK", "")</f>
        <v/>
      </c>
      <c r="BZ954" s="0" t="str">
        <f aca="false">IF(AD954/J954&gt;=1, "PLS CHECK", "")</f>
        <v/>
      </c>
      <c r="CA954" s="0" t="str">
        <f aca="false">IF(AF954/K954&gt;=1, "PLS CHECK", "")</f>
        <v/>
      </c>
      <c r="CB954" s="0" t="str">
        <f aca="false">IF(AG954/K954&gt;=1, "PLS CHECK", "")</f>
        <v/>
      </c>
    </row>
    <row r="955" customFormat="false" ht="12.5" hidden="false" customHeight="false" outlineLevel="0" collapsed="false">
      <c r="A955" s="0" t="n">
        <v>952</v>
      </c>
      <c r="B955" s="15" t="s">
        <v>95</v>
      </c>
      <c r="C955" s="16" t="s">
        <v>96</v>
      </c>
      <c r="D955" s="0" t="s">
        <v>174</v>
      </c>
      <c r="E955" s="0" t="n">
        <v>7.6</v>
      </c>
      <c r="F955" s="37"/>
      <c r="G955" s="0" t="n">
        <v>2.6</v>
      </c>
      <c r="H955" s="0" t="n">
        <v>7.8</v>
      </c>
      <c r="I955" s="0" t="n">
        <v>15.4</v>
      </c>
      <c r="J955" s="0" t="n">
        <v>5.526</v>
      </c>
      <c r="K955" s="0" t="n">
        <v>0.142</v>
      </c>
      <c r="L955" s="0" t="n">
        <v>4.9</v>
      </c>
      <c r="M955" s="0" t="n">
        <v>22.1</v>
      </c>
      <c r="N955" s="0" t="n">
        <v>0</v>
      </c>
      <c r="O955" s="0" t="n">
        <v>383</v>
      </c>
      <c r="P955" s="0" t="n">
        <v>1000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</v>
      </c>
      <c r="V955" s="0" t="n">
        <v>0</v>
      </c>
      <c r="AC955" s="0" t="n">
        <v>5.457</v>
      </c>
      <c r="AD955" s="0" t="n">
        <v>0.221</v>
      </c>
      <c r="AE955" s="0" t="n">
        <v>3.983</v>
      </c>
      <c r="AF955" s="0" t="n">
        <v>0.058</v>
      </c>
      <c r="AG955" s="0" t="n">
        <v>0.033</v>
      </c>
      <c r="AH955" s="37"/>
      <c r="AJ955" s="0" t="n">
        <v>100</v>
      </c>
      <c r="AP955" s="0" t="n">
        <v>0</v>
      </c>
      <c r="AY955" s="0" t="n">
        <v>0</v>
      </c>
      <c r="BF955" s="0" t="n">
        <f aca="false">IF(E955&lt;11,-3.6797*E955^2+48.115*E955-53.83,280.92*EXP(-0.2027*E955))</f>
        <v>99.304528</v>
      </c>
      <c r="BG955" s="0" t="e">
        <f aca="false">32.208*LN(F955)+21.438</f>
        <v>#VALUE!</v>
      </c>
      <c r="BH955" s="0" t="n">
        <f aca="false">IF(G955&lt;=2, -10*G955+100, 88.958*EXP(-0.0755*G955))</f>
        <v>73.1026302934667</v>
      </c>
      <c r="BI955" s="0" t="n">
        <f aca="false">IF(I955&lt;=100, 0.0053*(I955)^2-1.0332*I955+100.76, 122.82*EXP(-0.0092*I955))</f>
        <v>86.105668</v>
      </c>
      <c r="BJ955" s="0" t="n">
        <f aca="false">IF(P955&lt;=1000, -6.942*LN(P955)+107.59, -36.304*LN(P955)+310.72)</f>
        <v>59.636362853306</v>
      </c>
      <c r="BK955" s="0" t="e">
        <f aca="false">BF955^0.04*BG955^0.22*BH955^0.51*BI955^0.06*BJ955^0.17</f>
        <v>#VALUE!</v>
      </c>
      <c r="BL955" s="0" t="e">
        <f aca="false">IF(BK955&gt;=90, "Very Good", IF(BK955&gt;=80, "Good", IF(BK955&gt;=70, "Slightly Good", IF(BK955&gt;=60, "Average", IF(BK955&gt;=50, "Slightly Poor", IF(BK955&gt;=40, "Poor", "Very Poor"))))))</f>
        <v>#VALUE!</v>
      </c>
      <c r="BM955" s="0" t="n">
        <f aca="false">IF(P955&lt;=1000, -6.942*LN(P955)+107.59, IF(AND(P955&gt;1000, P955&lt;=5213),-36.304*LN(P955)+310.72, IF(P955&gt;5213, 10)))</f>
        <v>59.636362853306</v>
      </c>
      <c r="BN955" s="0" t="e">
        <f aca="false">BF955^0.04*BG955^0.22*BH955^0.51*BI955^0.06*BM955^0.17</f>
        <v>#VALUE!</v>
      </c>
      <c r="BO955" s="0" t="e">
        <f aca="false">IF(BN955&gt;=90, "Very Good", IF(BN955&gt;=80, "Good", IF(BN955&gt;=70, "Slightly Good", IF(BN955&gt;=60, "Average", IF(BN955&gt;=50, "Slightly Poor", IF(BN955&gt;=40, "Poor", "Very Poor"))))))</f>
        <v>#VALUE!</v>
      </c>
      <c r="BP955" s="0" t="n">
        <f aca="false">IF(AJ955&lt;=1000, -6.942*LN(AJ955)+107.59, IF(AND(AJ955&gt;1000, AJ955&lt;=5213),-36.304*LN(AJ955)+310.72, IF(AJ955&gt;5213, 10)))</f>
        <v>75.6209085688707</v>
      </c>
      <c r="BQ955" s="0" t="e">
        <f aca="false">BF955^0.04*BG955^0.22*BH955^0.51*BI955^0.06*BP955^0.17</f>
        <v>#VALUE!</v>
      </c>
      <c r="BR955" s="0" t="e">
        <f aca="false">IF(BQ955&gt;=90, "Very Good", IF(BQ955&gt;=80, "Good", IF(BQ955&gt;=70, "Slightly Good", IF(BQ955&gt;=60, "Average", IF(BQ955&gt;=50, "Slightly Poor", IF(BQ955&gt;=40, "Poor", "Very Poor"))))))</f>
        <v>#VALUE!</v>
      </c>
      <c r="BT955" s="0" t="e">
        <f aca="false">9.81*LN(AH955)+30.6</f>
        <v>#VALUE!</v>
      </c>
      <c r="BU955" s="0" t="e">
        <f aca="false">IF(BT955&lt;30, "Clean water", IF(AND(BT955&gt;=30, BT955&lt;40), "Hypolimia", IF(AND(BT955&gt;=40,BT955&lt;50), "Mesotrophic", IF(AND(BT955&gt;=50, BT955&lt;70), "Eutrophic", IF(BT955&gt;70,"Hypertrophic")))))</f>
        <v>#VALUE!</v>
      </c>
      <c r="BW955" s="0" t="str">
        <f aca="false">IF(G955/H955&gt;=1, "PLS CHECK", "")</f>
        <v/>
      </c>
      <c r="BX955" s="0" t="str">
        <f aca="false">IF(AC955/J955&gt;=1, "PLS CHECK", "")</f>
        <v/>
      </c>
      <c r="BY955" s="0" t="str">
        <f aca="false">IF(AE955/J955&gt;=1, "PLS CHECK", "")</f>
        <v/>
      </c>
      <c r="BZ955" s="0" t="str">
        <f aca="false">IF(AD955/J955&gt;=1, "PLS CHECK", "")</f>
        <v/>
      </c>
      <c r="CA955" s="0" t="str">
        <f aca="false">IF(AF955/K955&gt;=1, "PLS CHECK", "")</f>
        <v/>
      </c>
      <c r="CB955" s="0" t="str">
        <f aca="false">IF(AG955/K955&gt;=1, "PLS CHECK", "")</f>
        <v/>
      </c>
    </row>
    <row r="956" customFormat="false" ht="12.5" hidden="false" customHeight="false" outlineLevel="0" collapsed="false">
      <c r="A956" s="0" t="n">
        <v>953</v>
      </c>
      <c r="B956" s="15" t="s">
        <v>97</v>
      </c>
      <c r="C956" s="16" t="s">
        <v>98</v>
      </c>
      <c r="D956" s="0" t="s">
        <v>174</v>
      </c>
      <c r="E956" s="0" t="n">
        <v>8.1</v>
      </c>
      <c r="F956" s="0" t="n">
        <v>9.4</v>
      </c>
      <c r="G956" s="0" t="n">
        <v>0.9</v>
      </c>
      <c r="H956" s="0" t="n">
        <v>3.7</v>
      </c>
      <c r="I956" s="0" t="n">
        <v>6.8</v>
      </c>
      <c r="J956" s="37"/>
      <c r="K956" s="0" t="n">
        <v>0.018</v>
      </c>
      <c r="L956" s="0" t="n">
        <v>2</v>
      </c>
      <c r="M956" s="0" t="n">
        <v>20</v>
      </c>
      <c r="N956" s="0" t="n">
        <v>0</v>
      </c>
      <c r="O956" s="37"/>
      <c r="P956" s="0" t="n">
        <v>4500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V956" s="0" t="n">
        <v>0</v>
      </c>
      <c r="AC956" s="37"/>
      <c r="AD956" s="0" t="n">
        <v>0.03</v>
      </c>
      <c r="AE956" s="37"/>
      <c r="AF956" s="0" t="n">
        <v>0.01</v>
      </c>
      <c r="AG956" s="0" t="n">
        <v>0.004</v>
      </c>
      <c r="AH956" s="0" t="n">
        <v>12.6</v>
      </c>
      <c r="AJ956" s="37"/>
      <c r="AP956" s="0" t="n">
        <v>0</v>
      </c>
      <c r="AY956" s="0" t="n">
        <v>0</v>
      </c>
      <c r="BF956" s="0" t="n">
        <f aca="false">IF(E956&lt;11,-3.6797*E956^2+48.115*E956-53.83,280.92*EXP(-0.2027*E956))</f>
        <v>94.476383</v>
      </c>
      <c r="BG956" s="0" t="n">
        <f aca="false">32.208*LN(F956)+21.438</f>
        <v>93.6067776722001</v>
      </c>
      <c r="BH956" s="0" t="n">
        <f aca="false">IF(G956&lt;=2, -10*G956+100, 88.958*EXP(-0.0755*G956))</f>
        <v>91</v>
      </c>
      <c r="BI956" s="0" t="n">
        <f aca="false">IF(I956&lt;=100, 0.0053*(I956)^2-1.0332*I956+100.76, 122.82*EXP(-0.0092*I956))</f>
        <v>93.979312</v>
      </c>
      <c r="BJ956" s="0" t="n">
        <f aca="false">IF(P956&lt;=1000, -6.942*LN(P956)+107.59, -36.304*LN(P956)+310.72)</f>
        <v>5.33682653926667</v>
      </c>
      <c r="BK956" s="0" t="n">
        <f aca="false">BF956^0.04*BG956^0.22*BH956^0.51*BI956^0.06*BJ956^0.17</f>
        <v>56.7324717965119</v>
      </c>
      <c r="BL956" s="0" t="str">
        <f aca="false">IF(BK956&gt;=90, "Very Good", IF(BK956&gt;=80, "Good", IF(BK956&gt;=70, "Slightly Good", IF(BK956&gt;=60, "Average", IF(BK956&gt;=50, "Slightly Poor", IF(BK956&gt;=40, "Poor", "Very Poor"))))))</f>
        <v>Slightly Poor</v>
      </c>
      <c r="BM956" s="0" t="n">
        <f aca="false">IF(P956&lt;=1000, -6.942*LN(P956)+107.59, IF(AND(P956&gt;1000, P956&lt;=5213),-36.304*LN(P956)+310.72, IF(P956&gt;5213, 10)))</f>
        <v>5.33682653926667</v>
      </c>
      <c r="BN956" s="0" t="n">
        <f aca="false">BF956^0.04*BG956^0.22*BH956^0.51*BI956^0.06*BM956^0.17</f>
        <v>56.7324717965119</v>
      </c>
      <c r="BO956" s="0" t="str">
        <f aca="false">IF(BN956&gt;=90, "Very Good", IF(BN956&gt;=80, "Good", IF(BN956&gt;=70, "Slightly Good", IF(BN956&gt;=60, "Average", IF(BN956&gt;=50, "Slightly Poor", IF(BN956&gt;=40, "Poor", "Very Poor"))))))</f>
        <v>Slightly Poor</v>
      </c>
      <c r="BP956" s="0" t="e">
        <f aca="false">IF(AJ956&lt;=1000, -6.942*LN(AJ956)+107.59, IF(AND(AJ956&gt;1000, AJ956&lt;=5213),-36.304*LN(AJ956)+310.72, IF(AJ956&gt;5213, 10)))</f>
        <v>#VALUE!</v>
      </c>
      <c r="BQ956" s="0" t="e">
        <f aca="false">BF956^0.04*BG956^0.22*BH956^0.51*BI956^0.06*BP956^0.17</f>
        <v>#VALUE!</v>
      </c>
      <c r="BR956" s="0" t="e">
        <f aca="false">IF(BQ956&gt;=90, "Very Good", IF(BQ956&gt;=80, "Good", IF(BQ956&gt;=70, "Slightly Good", IF(BQ956&gt;=60, "Average", IF(BQ956&gt;=50, "Slightly Poor", IF(BQ956&gt;=40, "Poor", "Very Poor"))))))</f>
        <v>#VALUE!</v>
      </c>
      <c r="BT956" s="0" t="n">
        <f aca="false">9.81*LN(AH956)+30.6</f>
        <v>55.4555657449224</v>
      </c>
      <c r="BU956" s="0" t="str">
        <f aca="false">IF(BT956&lt;30, "Clean water", IF(AND(BT956&gt;=30, BT956&lt;40), "Hypolimia", IF(AND(BT956&gt;=40,BT956&lt;50), "Mesotrophic", IF(AND(BT956&gt;=50, BT956&lt;70), "Eutrophic", IF(BT956&gt;70,"Hypertrophic")))))</f>
        <v>Eutrophic</v>
      </c>
      <c r="BW956" s="0" t="str">
        <f aca="false">IF(G956/H956&gt;=1, "PLS CHECK", "")</f>
        <v/>
      </c>
      <c r="BX956" s="0" t="e">
        <f aca="false">IF(AC956/J956&gt;=1, "PLS CHECK", "")</f>
        <v>#DIV/0!</v>
      </c>
      <c r="BY956" s="0" t="e">
        <f aca="false">IF(AE956/J956&gt;=1, "PLS CHECK", "")</f>
        <v>#DIV/0!</v>
      </c>
      <c r="BZ956" s="0" t="e">
        <f aca="false">IF(AD956/J956&gt;=1, "PLS CHECK", "")</f>
        <v>#DIV/0!</v>
      </c>
      <c r="CA956" s="0" t="str">
        <f aca="false">IF(AF956/K956&gt;=1, "PLS CHECK", "")</f>
        <v/>
      </c>
      <c r="CB956" s="0" t="str">
        <f aca="false">IF(AG956/K956&gt;=1, "PLS CHECK", "")</f>
        <v/>
      </c>
    </row>
    <row r="957" customFormat="false" ht="12.5" hidden="false" customHeight="false" outlineLevel="0" collapsed="false">
      <c r="A957" s="0" t="n">
        <v>954</v>
      </c>
      <c r="B957" s="15" t="s">
        <v>99</v>
      </c>
      <c r="C957" s="16" t="s">
        <v>100</v>
      </c>
      <c r="D957" s="0" t="s">
        <v>174</v>
      </c>
      <c r="E957" s="0" t="n">
        <v>7.5</v>
      </c>
      <c r="F957" s="37"/>
      <c r="G957" s="0" t="n">
        <v>2.5</v>
      </c>
      <c r="H957" s="0" t="n">
        <v>5.4</v>
      </c>
      <c r="I957" s="37"/>
      <c r="J957" s="0" t="n">
        <v>5.504</v>
      </c>
      <c r="K957" s="0" t="n">
        <v>0.15</v>
      </c>
      <c r="L957" s="0" t="n">
        <v>2.7</v>
      </c>
      <c r="M957" s="0" t="n">
        <v>23.6</v>
      </c>
      <c r="O957" s="0" t="n">
        <v>391</v>
      </c>
      <c r="BD957" s="0" t="n">
        <v>1.162</v>
      </c>
      <c r="BF957" s="0" t="n">
        <f aca="false">IF(E957&lt;11,-3.6797*E957^2+48.115*E957-53.83,280.92*EXP(-0.2027*E957))</f>
        <v>100.049375</v>
      </c>
      <c r="BG957" s="0" t="e">
        <f aca="false">32.208*LN(F957)+21.438</f>
        <v>#VALUE!</v>
      </c>
      <c r="BH957" s="0" t="n">
        <f aca="false">IF(G957&lt;=2, -10*G957+100, 88.958*EXP(-0.0755*G957))</f>
        <v>73.6566439219523</v>
      </c>
      <c r="BI957" s="0" t="n">
        <f aca="false">IF(I957&lt;=100, 0.0053*(I957)^2-1.0332*I957+100.76, 122.82*EXP(-0.0092*I957))</f>
        <v>100.76</v>
      </c>
      <c r="BJ957" s="0" t="e">
        <f aca="false">IF(P957&lt;=1000, -6.942*LN(P957)+107.59, -36.304*LN(P957)+310.72)</f>
        <v>#VALUE!</v>
      </c>
      <c r="BK957" s="0" t="e">
        <f aca="false">BF957^0.04*BG957^0.22*BH957^0.51*BI957^0.06*BJ957^0.17</f>
        <v>#VALUE!</v>
      </c>
      <c r="BL957" s="0" t="e">
        <f aca="false">IF(BK957&gt;=90, "Very Good", IF(BK957&gt;=80, "Good", IF(BK957&gt;=70, "Slightly Good", IF(BK957&gt;=60, "Average", IF(BK957&gt;=50, "Slightly Poor", IF(BK957&gt;=40, "Poor", "Very Poor"))))))</f>
        <v>#VALUE!</v>
      </c>
      <c r="BM957" s="0" t="e">
        <f aca="false">IF(P957&lt;=1000, -6.942*LN(P957)+107.59, IF(AND(P957&gt;1000, P957&lt;=5213),-36.304*LN(P957)+310.72, IF(P957&gt;5213, 10)))</f>
        <v>#VALUE!</v>
      </c>
      <c r="BN957" s="0" t="e">
        <f aca="false">BF957^0.04*BG957^0.22*BH957^0.51*BI957^0.06*BM957^0.17</f>
        <v>#VALUE!</v>
      </c>
      <c r="BO957" s="0" t="e">
        <f aca="false">IF(BN957&gt;=90, "Very Good", IF(BN957&gt;=80, "Good", IF(BN957&gt;=70, "Slightly Good", IF(BN957&gt;=60, "Average", IF(BN957&gt;=50, "Slightly Poor", IF(BN957&gt;=40, "Poor", "Very Poor"))))))</f>
        <v>#VALUE!</v>
      </c>
      <c r="BP957" s="0" t="e">
        <f aca="false">IF(AJ957&lt;=1000, -6.942*LN(AJ957)+107.59, IF(AND(AJ957&gt;1000, AJ957&lt;=5213),-36.304*LN(AJ957)+310.72, IF(AJ957&gt;5213, 10)))</f>
        <v>#VALUE!</v>
      </c>
      <c r="BQ957" s="0" t="e">
        <f aca="false">BF957^0.04*BG957^0.22*BH957^0.51*BI957^0.06*BP957^0.17</f>
        <v>#VALUE!</v>
      </c>
      <c r="BR957" s="0" t="e">
        <f aca="false">IF(BQ957&gt;=90, "Very Good", IF(BQ957&gt;=80, "Good", IF(BQ957&gt;=70, "Slightly Good", IF(BQ957&gt;=60, "Average", IF(BQ957&gt;=50, "Slightly Poor", IF(BQ957&gt;=40, "Poor", "Very Poor"))))))</f>
        <v>#VALUE!</v>
      </c>
      <c r="BT957" s="0" t="e">
        <f aca="false">9.81*LN(AH957)+30.6</f>
        <v>#VALUE!</v>
      </c>
      <c r="BU957" s="0" t="e">
        <f aca="false">IF(BT957&lt;30, "Clean water", IF(AND(BT957&gt;=30, BT957&lt;40), "Hypolimia", IF(AND(BT957&gt;=40,BT957&lt;50), "Mesotrophic", IF(AND(BT957&gt;=50, BT957&lt;70), "Eutrophic", IF(BT957&gt;70,"Hypertrophic")))))</f>
        <v>#VALUE!</v>
      </c>
      <c r="BW957" s="0" t="str">
        <f aca="false">IF(G957/H957&gt;=1, "PLS CHECK", "")</f>
        <v/>
      </c>
      <c r="BX957" s="0" t="str">
        <f aca="false">IF(AC957/J957&gt;=1, "PLS CHECK", "")</f>
        <v/>
      </c>
      <c r="BY957" s="0" t="str">
        <f aca="false">IF(AE957/J957&gt;=1, "PLS CHECK", "")</f>
        <v/>
      </c>
      <c r="BZ957" s="0" t="str">
        <f aca="false">IF(AD957/J957&gt;=1, "PLS CHECK", "")</f>
        <v/>
      </c>
      <c r="CA957" s="0" t="str">
        <f aca="false">IF(AF957/K957&gt;=1, "PLS CHECK", "")</f>
        <v/>
      </c>
      <c r="CB957" s="0" t="str">
        <f aca="false">IF(AG957/K957&gt;=1, "PLS CHECK", "")</f>
        <v/>
      </c>
    </row>
    <row r="958" customFormat="false" ht="12.5" hidden="false" customHeight="false" outlineLevel="0" collapsed="false">
      <c r="A958" s="0" t="n">
        <v>955</v>
      </c>
      <c r="B958" s="15" t="s">
        <v>99</v>
      </c>
      <c r="C958" s="16" t="s">
        <v>100</v>
      </c>
      <c r="D958" s="0" t="s">
        <v>174</v>
      </c>
      <c r="E958" s="0" t="n">
        <v>7.6</v>
      </c>
      <c r="F958" s="0" t="n">
        <v>9</v>
      </c>
      <c r="G958" s="0" t="n">
        <v>0.9</v>
      </c>
      <c r="H958" s="0" t="n">
        <v>3.3</v>
      </c>
      <c r="I958" s="0" t="n">
        <v>10.2</v>
      </c>
      <c r="J958" s="0" t="n">
        <v>5.855</v>
      </c>
      <c r="K958" s="0" t="n">
        <v>0.097</v>
      </c>
      <c r="L958" s="0" t="n">
        <v>2.3</v>
      </c>
      <c r="M958" s="0" t="n">
        <v>23.1</v>
      </c>
      <c r="N958" s="0" t="n">
        <v>0</v>
      </c>
      <c r="O958" s="0" t="n">
        <v>490</v>
      </c>
      <c r="P958" s="0" t="n">
        <v>10000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</v>
      </c>
      <c r="V958" s="0" t="n">
        <v>0</v>
      </c>
      <c r="AC958" s="0" t="n">
        <v>5.757</v>
      </c>
      <c r="AD958" s="0" t="n">
        <v>0.091</v>
      </c>
      <c r="AE958" s="0" t="n">
        <v>4.736</v>
      </c>
      <c r="AF958" s="0" t="n">
        <v>0.061</v>
      </c>
      <c r="AG958" s="0" t="n">
        <v>0.047</v>
      </c>
      <c r="AH958" s="0" t="n">
        <v>17.1</v>
      </c>
      <c r="AJ958" s="0" t="n">
        <v>1700</v>
      </c>
      <c r="AP958" s="0" t="n">
        <v>0</v>
      </c>
      <c r="AY958" s="0" t="n">
        <v>0</v>
      </c>
      <c r="BF958" s="0" t="n">
        <f aca="false">IF(E958&lt;11,-3.6797*E958^2+48.115*E958-53.83,280.92*EXP(-0.2027*E958))</f>
        <v>99.304528</v>
      </c>
      <c r="BG958" s="0" t="n">
        <f aca="false">32.208*LN(F958)+21.438</f>
        <v>92.206209186845</v>
      </c>
      <c r="BH958" s="0" t="n">
        <f aca="false">IF(G958&lt;=2, -10*G958+100, 88.958*EXP(-0.0755*G958))</f>
        <v>91</v>
      </c>
      <c r="BI958" s="0" t="n">
        <f aca="false">IF(I958&lt;=100, 0.0053*(I958)^2-1.0332*I958+100.76, 122.82*EXP(-0.0092*I958))</f>
        <v>90.772772</v>
      </c>
      <c r="BJ958" s="0" t="n">
        <f aca="false">IF(P958&lt;=1000, -6.942*LN(P958)+107.59, -36.304*LN(P958)+310.72)</f>
        <v>-23.6521968642234</v>
      </c>
      <c r="BK958" s="0" t="e">
        <f aca="false">BF958^0.04*BG958^0.22*BH958^0.51*BI958^0.06*BJ958^0.17</f>
        <v>#NUM!</v>
      </c>
      <c r="BL958" s="0" t="e">
        <f aca="false">IF(BK958&gt;=90, "Very Good", IF(BK958&gt;=80, "Good", IF(BK958&gt;=70, "Slightly Good", IF(BK958&gt;=60, "Average", IF(BK958&gt;=50, "Slightly Poor", IF(BK958&gt;=40, "Poor", "Very Poor"))))))</f>
        <v>#NUM!</v>
      </c>
      <c r="BM958" s="0" t="n">
        <f aca="false">IF(P958&lt;=1000, -6.942*LN(P958)+107.59, IF(AND(P958&gt;1000, P958&lt;=5213),-36.304*LN(P958)+310.72, IF(P958&gt;5213, 10)))</f>
        <v>10</v>
      </c>
      <c r="BN958" s="0" t="n">
        <f aca="false">BF958^0.04*BG958^0.22*BH958^0.51*BI958^0.06*BM958^0.17</f>
        <v>62.9092409173395</v>
      </c>
      <c r="BO958" s="0" t="str">
        <f aca="false">IF(BN958&gt;=90, "Very Good", IF(BN958&gt;=80, "Good", IF(BN958&gt;=70, "Slightly Good", IF(BN958&gt;=60, "Average", IF(BN958&gt;=50, "Slightly Poor", IF(BN958&gt;=40, "Poor", "Very Poor"))))))</f>
        <v>Average</v>
      </c>
      <c r="BP958" s="0" t="n">
        <f aca="false">IF(AJ958&lt;=1000, -6.942*LN(AJ958)+107.59, IF(AND(AJ958&gt;1000, AJ958&lt;=5213),-36.304*LN(AJ958)+310.72, IF(AJ958&gt;5213, 10)))</f>
        <v>40.6769243252715</v>
      </c>
      <c r="BQ958" s="0" t="n">
        <f aca="false">BF958^0.04*BG958^0.22*BH958^0.51*BI958^0.06*BP958^0.17</f>
        <v>79.8552774904965</v>
      </c>
      <c r="BR958" s="0" t="str">
        <f aca="false">IF(BQ958&gt;=90, "Very Good", IF(BQ958&gt;=80, "Good", IF(BQ958&gt;=70, "Slightly Good", IF(BQ958&gt;=60, "Average", IF(BQ958&gt;=50, "Slightly Poor", IF(BQ958&gt;=40, "Poor", "Very Poor"))))))</f>
        <v>Slightly Good</v>
      </c>
      <c r="BT958" s="0" t="n">
        <f aca="false">9.81*LN(AH958)+30.6</f>
        <v>58.4513597270195</v>
      </c>
      <c r="BU958" s="0" t="str">
        <f aca="false">IF(BT958&lt;30, "Clean water", IF(AND(BT958&gt;=30, BT958&lt;40), "Hypolimia", IF(AND(BT958&gt;=40,BT958&lt;50), "Mesotrophic", IF(AND(BT958&gt;=50, BT958&lt;70), "Eutrophic", IF(BT958&gt;70,"Hypertrophic")))))</f>
        <v>Eutrophic</v>
      </c>
      <c r="BW958" s="0" t="str">
        <f aca="false">IF(G958/H958&gt;=1, "PLS CHECK", "")</f>
        <v/>
      </c>
      <c r="BX958" s="0" t="str">
        <f aca="false">IF(AC958/J958&gt;=1, "PLS CHECK", "")</f>
        <v/>
      </c>
      <c r="BY958" s="0" t="str">
        <f aca="false">IF(AE958/J958&gt;=1, "PLS CHECK", "")</f>
        <v/>
      </c>
      <c r="BZ958" s="0" t="str">
        <f aca="false">IF(AD958/J958&gt;=1, "PLS CHECK", "")</f>
        <v/>
      </c>
      <c r="CA958" s="0" t="str">
        <f aca="false">IF(AF958/K958&gt;=1, "PLS CHECK", "")</f>
        <v/>
      </c>
      <c r="CB958" s="0" t="str">
        <f aca="false">IF(AG958/K958&gt;=1, "PLS CHECK", "")</f>
        <v/>
      </c>
    </row>
    <row r="959" customFormat="false" ht="12.5" hidden="false" customHeight="false" outlineLevel="0" collapsed="false">
      <c r="A959" s="0" t="n">
        <v>956</v>
      </c>
      <c r="B959" s="15" t="s">
        <v>101</v>
      </c>
      <c r="C959" s="16" t="s">
        <v>102</v>
      </c>
      <c r="D959" s="0" t="s">
        <v>174</v>
      </c>
      <c r="E959" s="0" t="n">
        <v>7.8</v>
      </c>
      <c r="F959" s="0" t="n">
        <v>8.9</v>
      </c>
      <c r="G959" s="0" t="n">
        <v>1.1</v>
      </c>
      <c r="H959" s="0" t="n">
        <v>4.7</v>
      </c>
      <c r="I959" s="0" t="n">
        <v>14.8</v>
      </c>
      <c r="J959" s="0" t="n">
        <v>2.825</v>
      </c>
      <c r="K959" s="0" t="n">
        <v>0.057</v>
      </c>
      <c r="L959" s="0" t="n">
        <v>2.5</v>
      </c>
      <c r="M959" s="0" t="n">
        <v>21.1</v>
      </c>
      <c r="N959" s="0" t="n">
        <v>0</v>
      </c>
      <c r="O959" s="0" t="n">
        <v>202</v>
      </c>
      <c r="P959" s="37"/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</v>
      </c>
      <c r="V959" s="0" t="n">
        <v>0</v>
      </c>
      <c r="AC959" s="0" t="n">
        <v>2.691</v>
      </c>
      <c r="AD959" s="0" t="n">
        <v>0.168</v>
      </c>
      <c r="AE959" s="0" t="n">
        <v>2.143</v>
      </c>
      <c r="AF959" s="0" t="n">
        <v>0.039</v>
      </c>
      <c r="AG959" s="0" t="n">
        <v>0.016</v>
      </c>
      <c r="AH959" s="0" t="n">
        <v>24</v>
      </c>
      <c r="AJ959" s="0" t="n">
        <v>280</v>
      </c>
      <c r="AP959" s="0" t="n">
        <v>0</v>
      </c>
      <c r="AY959" s="0" t="n">
        <v>0</v>
      </c>
      <c r="BF959" s="0" t="n">
        <f aca="false">IF(E959&lt;11,-3.6797*E959^2+48.115*E959-53.83,280.92*EXP(-0.2027*E959))</f>
        <v>97.5940520000001</v>
      </c>
      <c r="BG959" s="0" t="n">
        <f aca="false">32.208*LN(F959)+21.438</f>
        <v>91.8463395211805</v>
      </c>
      <c r="BH959" s="0" t="n">
        <f aca="false">IF(G959&lt;=2, -10*G959+100, 88.958*EXP(-0.0755*G959))</f>
        <v>89</v>
      </c>
      <c r="BI959" s="0" t="n">
        <f aca="false">IF(I959&lt;=100, 0.0053*(I959)^2-1.0332*I959+100.76, 122.82*EXP(-0.0092*I959))</f>
        <v>86.629552</v>
      </c>
      <c r="BJ959" s="0" t="e">
        <f aca="false">IF(P959&lt;=1000, -6.942*LN(P959)+107.59, -36.304*LN(P959)+310.72)</f>
        <v>#VALUE!</v>
      </c>
      <c r="BK959" s="0" t="e">
        <f aca="false">BF959^0.04*BG959^0.22*BH959^0.51*BI959^0.06*BJ959^0.17</f>
        <v>#VALUE!</v>
      </c>
      <c r="BL959" s="0" t="e">
        <f aca="false">IF(BK959&gt;=90, "Very Good", IF(BK959&gt;=80, "Good", IF(BK959&gt;=70, "Slightly Good", IF(BK959&gt;=60, "Average", IF(BK959&gt;=50, "Slightly Poor", IF(BK959&gt;=40, "Poor", "Very Poor"))))))</f>
        <v>#VALUE!</v>
      </c>
      <c r="BM959" s="0" t="e">
        <f aca="false">IF(P959&lt;=1000, -6.942*LN(P959)+107.59, IF(AND(P959&gt;1000, P959&lt;=5213),-36.304*LN(P959)+310.72, IF(P959&gt;5213, 10)))</f>
        <v>#VALUE!</v>
      </c>
      <c r="BN959" s="0" t="e">
        <f aca="false">BF959^0.04*BG959^0.22*BH959^0.51*BI959^0.06*BM959^0.17</f>
        <v>#VALUE!</v>
      </c>
      <c r="BO959" s="0" t="e">
        <f aca="false">IF(BN959&gt;=90, "Very Good", IF(BN959&gt;=80, "Good", IF(BN959&gt;=70, "Slightly Good", IF(BN959&gt;=60, "Average", IF(BN959&gt;=50, "Slightly Poor", IF(BN959&gt;=40, "Poor", "Very Poor"))))))</f>
        <v>#VALUE!</v>
      </c>
      <c r="BP959" s="0" t="n">
        <f aca="false">IF(AJ959&lt;=1000, -6.942*LN(AJ959)+107.59, IF(AND(AJ959&gt;1000, AJ959&lt;=5213),-36.304*LN(AJ959)+310.72, IF(AJ959&gt;5213, 10)))</f>
        <v>68.4732905747991</v>
      </c>
      <c r="BQ959" s="0" t="n">
        <f aca="false">BF959^0.04*BG959^0.22*BH959^0.51*BI959^0.06*BP959^0.17</f>
        <v>85.8890922670738</v>
      </c>
      <c r="BR959" s="0" t="str">
        <f aca="false">IF(BQ959&gt;=90, "Very Good", IF(BQ959&gt;=80, "Good", IF(BQ959&gt;=70, "Slightly Good", IF(BQ959&gt;=60, "Average", IF(BQ959&gt;=50, "Slightly Poor", IF(BQ959&gt;=40, "Poor", "Very Poor"))))))</f>
        <v>Good</v>
      </c>
      <c r="BT959" s="0" t="n">
        <f aca="false">9.81*LN(AH959)+30.6</f>
        <v>61.7767080757134</v>
      </c>
      <c r="BU959" s="0" t="str">
        <f aca="false">IF(BT959&lt;30, "Clean water", IF(AND(BT959&gt;=30, BT959&lt;40), "Hypolimia", IF(AND(BT959&gt;=40,BT959&lt;50), "Mesotrophic", IF(AND(BT959&gt;=50, BT959&lt;70), "Eutrophic", IF(BT959&gt;70,"Hypertrophic")))))</f>
        <v>Eutrophic</v>
      </c>
      <c r="BW959" s="0" t="str">
        <f aca="false">IF(G959/H959&gt;=1, "PLS CHECK", "")</f>
        <v/>
      </c>
      <c r="BX959" s="0" t="str">
        <f aca="false">IF(AC959/J959&gt;=1, "PLS CHECK", "")</f>
        <v/>
      </c>
      <c r="BY959" s="0" t="str">
        <f aca="false">IF(AE959/J959&gt;=1, "PLS CHECK", "")</f>
        <v/>
      </c>
      <c r="BZ959" s="0" t="str">
        <f aca="false">IF(AD959/J959&gt;=1, "PLS CHECK", "")</f>
        <v/>
      </c>
      <c r="CA959" s="0" t="str">
        <f aca="false">IF(AF959/K959&gt;=1, "PLS CHECK", "")</f>
        <v/>
      </c>
      <c r="CB959" s="0" t="str">
        <f aca="false">IF(AG959/K959&gt;=1, "PLS CHECK", "")</f>
        <v/>
      </c>
    </row>
    <row r="960" customFormat="false" ht="12.5" hidden="false" customHeight="false" outlineLevel="0" collapsed="false">
      <c r="A960" s="0" t="n">
        <v>957</v>
      </c>
      <c r="B960" s="15" t="s">
        <v>103</v>
      </c>
      <c r="C960" s="16" t="s">
        <v>104</v>
      </c>
      <c r="D960" s="0" t="s">
        <v>174</v>
      </c>
      <c r="E960" s="37"/>
      <c r="F960" s="0" t="n">
        <v>13.6</v>
      </c>
      <c r="G960" s="0" t="n">
        <v>1</v>
      </c>
      <c r="H960" s="0" t="n">
        <v>2.4</v>
      </c>
      <c r="I960" s="0" t="n">
        <v>8.4</v>
      </c>
      <c r="J960" s="0" t="n">
        <v>5.416</v>
      </c>
      <c r="K960" s="0" t="n">
        <v>0.052</v>
      </c>
      <c r="L960" s="0" t="n">
        <v>2.1</v>
      </c>
      <c r="M960" s="0" t="n">
        <v>28.5</v>
      </c>
      <c r="N960" s="0" t="n">
        <v>0</v>
      </c>
      <c r="O960" s="37"/>
      <c r="P960" s="37"/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V960" s="0" t="n">
        <v>0</v>
      </c>
      <c r="AC960" s="0" t="n">
        <v>5.408</v>
      </c>
      <c r="AD960" s="0" t="n">
        <v>0.07</v>
      </c>
      <c r="AE960" s="0" t="n">
        <v>4.481</v>
      </c>
      <c r="AF960" s="0" t="n">
        <v>0.029</v>
      </c>
      <c r="AG960" s="0" t="n">
        <v>0.017</v>
      </c>
      <c r="AH960" s="0" t="n">
        <v>7.8</v>
      </c>
      <c r="AJ960" s="0" t="n">
        <v>130</v>
      </c>
      <c r="AP960" s="0" t="n">
        <v>0</v>
      </c>
      <c r="AY960" s="0" t="n">
        <v>0</v>
      </c>
      <c r="BF960" s="0" t="n">
        <f aca="false">IF(E960&lt;11,-3.6797*E960^2+48.115*E960-53.83,280.92*EXP(-0.2027*E960))</f>
        <v>-53.83</v>
      </c>
      <c r="BG960" s="0" t="n">
        <f aca="false">32.208*LN(F960)+21.438</f>
        <v>105.503127884635</v>
      </c>
      <c r="BH960" s="0" t="n">
        <f aca="false">IF(G960&lt;=2, -10*G960+100, 88.958*EXP(-0.0755*G960))</f>
        <v>90</v>
      </c>
      <c r="BI960" s="0" t="n">
        <f aca="false">IF(I960&lt;=100, 0.0053*(I960)^2-1.0332*I960+100.76, 122.82*EXP(-0.0092*I960))</f>
        <v>92.455088</v>
      </c>
      <c r="BJ960" s="0" t="e">
        <f aca="false">IF(P960&lt;=1000, -6.942*LN(P960)+107.59, -36.304*LN(P960)+310.72)</f>
        <v>#VALUE!</v>
      </c>
      <c r="BK960" s="0" t="e">
        <f aca="false">BF960^0.04*BG960^0.22*BH960^0.51*BI960^0.06*BJ960^0.17</f>
        <v>#VALUE!</v>
      </c>
      <c r="BL960" s="0" t="e">
        <f aca="false">IF(BK960&gt;=90, "Very Good", IF(BK960&gt;=80, "Good", IF(BK960&gt;=70, "Slightly Good", IF(BK960&gt;=60, "Average", IF(BK960&gt;=50, "Slightly Poor", IF(BK960&gt;=40, "Poor", "Very Poor"))))))</f>
        <v>#VALUE!</v>
      </c>
      <c r="BM960" s="0" t="e">
        <f aca="false">IF(P960&lt;=1000, -6.942*LN(P960)+107.59, IF(AND(P960&gt;1000, P960&lt;=5213),-36.304*LN(P960)+310.72, IF(P960&gt;5213, 10)))</f>
        <v>#VALUE!</v>
      </c>
      <c r="BN960" s="0" t="e">
        <f aca="false">BF960^0.04*BG960^0.22*BH960^0.51*BI960^0.06*BM960^0.17</f>
        <v>#VALUE!</v>
      </c>
      <c r="BO960" s="0" t="e">
        <f aca="false">IF(BN960&gt;=90, "Very Good", IF(BN960&gt;=80, "Good", IF(BN960&gt;=70, "Slightly Good", IF(BN960&gt;=60, "Average", IF(BN960&gt;=50, "Slightly Poor", IF(BN960&gt;=40, "Poor", "Very Poor"))))))</f>
        <v>#VALUE!</v>
      </c>
      <c r="BP960" s="0" t="n">
        <f aca="false">IF(AJ960&lt;=1000, -6.942*LN(AJ960)+107.59, IF(AND(AJ960&gt;1000, AJ960&lt;=5213),-36.304*LN(AJ960)+310.72, IF(AJ960&gt;5213, 10)))</f>
        <v>73.7995758449374</v>
      </c>
      <c r="BQ960" s="0" t="n">
        <f aca="false">BF960^0.04*BG960^0.22*BH960^0.51*BI960^0.06*BP960^0.17</f>
        <v>-88.4194959834606</v>
      </c>
      <c r="BR960" s="0" t="str">
        <f aca="false">IF(BQ960&gt;=90, "Very Good", IF(BQ960&gt;=80, "Good", IF(BQ960&gt;=70, "Slightly Good", IF(BQ960&gt;=60, "Average", IF(BQ960&gt;=50, "Slightly Poor", IF(BQ960&gt;=40, "Poor", "Very Poor"))))))</f>
        <v>Very Poor</v>
      </c>
      <c r="BT960" s="0" t="n">
        <f aca="false">9.81*LN(AH960)+30.6</f>
        <v>50.7509538275533</v>
      </c>
      <c r="BU960" s="0" t="str">
        <f aca="false">IF(BT960&lt;30, "Clean water", IF(AND(BT960&gt;=30, BT960&lt;40), "Hypolimia", IF(AND(BT960&gt;=40,BT960&lt;50), "Mesotrophic", IF(AND(BT960&gt;=50, BT960&lt;70), "Eutrophic", IF(BT960&gt;70,"Hypertrophic")))))</f>
        <v>Eutrophic</v>
      </c>
      <c r="BW960" s="0" t="str">
        <f aca="false">IF(G960/H960&gt;=1, "PLS CHECK", "")</f>
        <v/>
      </c>
      <c r="BX960" s="0" t="str">
        <f aca="false">IF(AC960/J960&gt;=1, "PLS CHECK", "")</f>
        <v/>
      </c>
      <c r="BY960" s="0" t="str">
        <f aca="false">IF(AE960/J960&gt;=1, "PLS CHECK", "")</f>
        <v/>
      </c>
      <c r="BZ960" s="0" t="str">
        <f aca="false">IF(AD960/J960&gt;=1, "PLS CHECK", "")</f>
        <v/>
      </c>
      <c r="CA960" s="0" t="str">
        <f aca="false">IF(AF960/K960&gt;=1, "PLS CHECK", "")</f>
        <v/>
      </c>
      <c r="CB960" s="0" t="str">
        <f aca="false">IF(AG960/K960&gt;=1, "PLS CHECK", "")</f>
        <v/>
      </c>
    </row>
    <row r="961" customFormat="false" ht="12.5" hidden="false" customHeight="false" outlineLevel="0" collapsed="false">
      <c r="A961" s="0" t="n">
        <v>958</v>
      </c>
      <c r="B961" s="15" t="s">
        <v>105</v>
      </c>
      <c r="C961" s="16" t="s">
        <v>106</v>
      </c>
      <c r="D961" s="0" t="s">
        <v>174</v>
      </c>
      <c r="E961" s="0" t="n">
        <v>8.3</v>
      </c>
      <c r="F961" s="0" t="n">
        <v>9.4</v>
      </c>
      <c r="G961" s="0" t="n">
        <v>1</v>
      </c>
      <c r="H961" s="0" t="n">
        <v>4</v>
      </c>
      <c r="I961" s="0" t="n">
        <v>7.4</v>
      </c>
      <c r="J961" s="37"/>
      <c r="K961" s="0" t="n">
        <v>0.024</v>
      </c>
      <c r="L961" s="0" t="n">
        <v>2.2</v>
      </c>
      <c r="M961" s="0" t="n">
        <v>20.6</v>
      </c>
      <c r="N961" s="0" t="n">
        <v>0</v>
      </c>
      <c r="O961" s="37"/>
      <c r="P961" s="0" t="n">
        <v>3800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</v>
      </c>
      <c r="V961" s="0" t="n">
        <v>0</v>
      </c>
      <c r="AC961" s="37"/>
      <c r="AD961" s="0" t="n">
        <v>0.034</v>
      </c>
      <c r="AE961" s="0" t="n">
        <v>1.708</v>
      </c>
      <c r="AF961" s="0" t="n">
        <v>0.009</v>
      </c>
      <c r="AG961" s="0" t="n">
        <v>0.004</v>
      </c>
      <c r="AH961" s="0" t="n">
        <v>15.9</v>
      </c>
      <c r="AJ961" s="0" t="n">
        <v>47</v>
      </c>
      <c r="AP961" s="0" t="n">
        <v>0</v>
      </c>
      <c r="AY961" s="0" t="n">
        <v>0</v>
      </c>
      <c r="BF961" s="0" t="n">
        <f aca="false">IF(E961&lt;11,-3.6797*E961^2+48.115*E961-53.83,280.92*EXP(-0.2027*E961))</f>
        <v>92.029967</v>
      </c>
      <c r="BG961" s="0" t="n">
        <f aca="false">32.208*LN(F961)+21.438</f>
        <v>93.6067776722001</v>
      </c>
      <c r="BH961" s="0" t="n">
        <f aca="false">IF(G961&lt;=2, -10*G961+100, 88.958*EXP(-0.0755*G961))</f>
        <v>90</v>
      </c>
      <c r="BI961" s="0" t="n">
        <f aca="false">IF(I961&lt;=100, 0.0053*(I961)^2-1.0332*I961+100.76, 122.82*EXP(-0.0092*I961))</f>
        <v>93.404548</v>
      </c>
      <c r="BJ961" s="0" t="n">
        <f aca="false">IF(P961&lt;=1000, -6.942*LN(P961)+107.59, -36.304*LN(P961)+310.72)</f>
        <v>11.4749736251816</v>
      </c>
      <c r="BK961" s="0" t="n">
        <f aca="false">BF961^0.04*BG961^0.22*BH961^0.51*BI961^0.06*BJ961^0.17</f>
        <v>64.1635412587646</v>
      </c>
      <c r="BL961" s="0" t="str">
        <f aca="false">IF(BK961&gt;=90, "Very Good", IF(BK961&gt;=80, "Good", IF(BK961&gt;=70, "Slightly Good", IF(BK961&gt;=60, "Average", IF(BK961&gt;=50, "Slightly Poor", IF(BK961&gt;=40, "Poor", "Very Poor"))))))</f>
        <v>Average</v>
      </c>
      <c r="BM961" s="0" t="n">
        <f aca="false">IF(P961&lt;=1000, -6.942*LN(P961)+107.59, IF(AND(P961&gt;1000, P961&lt;=5213),-36.304*LN(P961)+310.72, IF(P961&gt;5213, 10)))</f>
        <v>11.4749736251816</v>
      </c>
      <c r="BN961" s="0" t="n">
        <f aca="false">BF961^0.04*BG961^0.22*BH961^0.51*BI961^0.06*BM961^0.17</f>
        <v>64.1635412587646</v>
      </c>
      <c r="BO961" s="0" t="str">
        <f aca="false">IF(BN961&gt;=90, "Very Good", IF(BN961&gt;=80, "Good", IF(BN961&gt;=70, "Slightly Good", IF(BN961&gt;=60, "Average", IF(BN961&gt;=50, "Slightly Poor", IF(BN961&gt;=40, "Poor", "Very Poor"))))))</f>
        <v>Average</v>
      </c>
      <c r="BP961" s="0" t="n">
        <f aca="false">IF(AJ961&lt;=1000, -6.942*LN(AJ961)+107.59, IF(AND(AJ961&gt;1000, AJ961&lt;=5213),-36.304*LN(AJ961)+310.72, IF(AJ961&gt;5213, 10)))</f>
        <v>80.8622753489288</v>
      </c>
      <c r="BQ961" s="0" t="n">
        <f aca="false">BF961^0.04*BG961^0.22*BH961^0.51*BI961^0.06*BP961^0.17</f>
        <v>89.4226116547739</v>
      </c>
      <c r="BR961" s="0" t="str">
        <f aca="false">IF(BQ961&gt;=90, "Very Good", IF(BQ961&gt;=80, "Good", IF(BQ961&gt;=70, "Slightly Good", IF(BQ961&gt;=60, "Average", IF(BQ961&gt;=50, "Slightly Poor", IF(BQ961&gt;=40, "Poor", "Very Poor"))))))</f>
        <v>Good</v>
      </c>
      <c r="BT961" s="0" t="n">
        <f aca="false">9.81*LN(AH961)+30.6</f>
        <v>57.7375904615089</v>
      </c>
      <c r="BU961" s="0" t="str">
        <f aca="false">IF(BT961&lt;30, "Clean water", IF(AND(BT961&gt;=30, BT961&lt;40), "Hypolimia", IF(AND(BT961&gt;=40,BT961&lt;50), "Mesotrophic", IF(AND(BT961&gt;=50, BT961&lt;70), "Eutrophic", IF(BT961&gt;70,"Hypertrophic")))))</f>
        <v>Eutrophic</v>
      </c>
      <c r="BW961" s="0" t="str">
        <f aca="false">IF(G961/H961&gt;=1, "PLS CHECK", "")</f>
        <v/>
      </c>
      <c r="BX961" s="0" t="e">
        <f aca="false">IF(AC961/J961&gt;=1, "PLS CHECK", "")</f>
        <v>#DIV/0!</v>
      </c>
      <c r="BY961" s="0" t="e">
        <f aca="false">IF(AE961/J961&gt;=1, "PLS CHECK", "")</f>
        <v>#DIV/0!</v>
      </c>
      <c r="BZ961" s="0" t="e">
        <f aca="false">IF(AD961/J961&gt;=1, "PLS CHECK", "")</f>
        <v>#DIV/0!</v>
      </c>
      <c r="CA961" s="0" t="str">
        <f aca="false">IF(AF961/K961&gt;=1, "PLS CHECK", "")</f>
        <v/>
      </c>
      <c r="CB961" s="0" t="str">
        <f aca="false">IF(AG961/K961&gt;=1, "PLS CHECK", "")</f>
        <v/>
      </c>
    </row>
    <row r="962" customFormat="false" ht="12.5" hidden="false" customHeight="false" outlineLevel="0" collapsed="false">
      <c r="A962" s="0" t="n">
        <v>959</v>
      </c>
      <c r="B962" s="15" t="s">
        <v>107</v>
      </c>
      <c r="C962" s="16" t="s">
        <v>108</v>
      </c>
      <c r="D962" s="0" t="s">
        <v>174</v>
      </c>
      <c r="E962" s="0" t="n">
        <v>8.2</v>
      </c>
      <c r="F962" s="0" t="n">
        <v>12.2</v>
      </c>
      <c r="G962" s="37"/>
      <c r="H962" s="37"/>
      <c r="I962" s="0" t="n">
        <v>2</v>
      </c>
      <c r="J962" s="0" t="n">
        <v>6.338</v>
      </c>
      <c r="K962" s="0" t="n">
        <v>0.066</v>
      </c>
      <c r="L962" s="37"/>
      <c r="M962" s="0" t="n">
        <v>22.8</v>
      </c>
      <c r="N962" s="0" t="n">
        <v>0</v>
      </c>
      <c r="O962" s="0" t="n">
        <v>424</v>
      </c>
      <c r="P962" s="0" t="n">
        <v>4700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V962" s="0" t="n">
        <v>0</v>
      </c>
      <c r="AC962" s="0" t="n">
        <v>6.296</v>
      </c>
      <c r="AD962" s="37"/>
      <c r="AE962" s="0" t="n">
        <v>5.7</v>
      </c>
      <c r="AF962" s="0" t="n">
        <v>0.056</v>
      </c>
      <c r="AG962" s="0" t="n">
        <v>0.047</v>
      </c>
      <c r="AH962" s="0" t="n">
        <v>3.1</v>
      </c>
      <c r="AJ962" s="0" t="n">
        <v>2400</v>
      </c>
      <c r="AP962" s="0" t="n">
        <v>0</v>
      </c>
      <c r="AY962" s="0" t="n">
        <v>0</v>
      </c>
      <c r="BF962" s="0" t="n">
        <f aca="false">IF(E962&lt;11,-3.6797*E962^2+48.115*E962-53.83,280.92*EXP(-0.2027*E962))</f>
        <v>93.289972</v>
      </c>
      <c r="BG962" s="0" t="n">
        <f aca="false">32.208*LN(F962)+21.438</f>
        <v>102.004249133617</v>
      </c>
      <c r="BH962" s="0" t="n">
        <f aca="false">IF(G962&lt;=2, -10*G962+100, 88.958*EXP(-0.0755*G962))</f>
        <v>100</v>
      </c>
      <c r="BI962" s="0" t="n">
        <f aca="false">IF(I962&lt;=100, 0.0053*(I962)^2-1.0332*I962+100.76, 122.82*EXP(-0.0092*I962))</f>
        <v>98.7148</v>
      </c>
      <c r="BJ962" s="0" t="n">
        <f aca="false">IF(P962&lt;=1000, -6.942*LN(P962)+107.59, -36.304*LN(P962)+310.72)</f>
        <v>3.75814303540642</v>
      </c>
      <c r="BK962" s="0" t="n">
        <f aca="false">BF962^0.04*BG962^0.22*BH962^0.51*BI962^0.06*BJ962^0.17</f>
        <v>57.292505425673</v>
      </c>
      <c r="BL962" s="0" t="str">
        <f aca="false">IF(BK962&gt;=90, "Very Good", IF(BK962&gt;=80, "Good", IF(BK962&gt;=70, "Slightly Good", IF(BK962&gt;=60, "Average", IF(BK962&gt;=50, "Slightly Poor", IF(BK962&gt;=40, "Poor", "Very Poor"))))))</f>
        <v>Slightly Poor</v>
      </c>
      <c r="BM962" s="0" t="n">
        <f aca="false">IF(P962&lt;=1000, -6.942*LN(P962)+107.59, IF(AND(P962&gt;1000, P962&lt;=5213),-36.304*LN(P962)+310.72, IF(P962&gt;5213, 10)))</f>
        <v>3.75814303540642</v>
      </c>
      <c r="BN962" s="0" t="n">
        <f aca="false">BF962^0.04*BG962^0.22*BH962^0.51*BI962^0.06*BM962^0.17</f>
        <v>57.292505425673</v>
      </c>
      <c r="BO962" s="0" t="str">
        <f aca="false">IF(BN962&gt;=90, "Very Good", IF(BN962&gt;=80, "Good", IF(BN962&gt;=70, "Slightly Good", IF(BN962&gt;=60, "Average", IF(BN962&gt;=50, "Slightly Poor", IF(BN962&gt;=40, "Poor", "Very Poor"))))))</f>
        <v>Slightly Poor</v>
      </c>
      <c r="BP962" s="0" t="n">
        <f aca="false">IF(AJ962&lt;=1000, -6.942*LN(AJ962)+107.59, IF(AND(AJ962&gt;1000, AJ962&lt;=5213),-36.304*LN(AJ962)+310.72, IF(AJ962&gt;5213, 10)))</f>
        <v>28.1578353109365</v>
      </c>
      <c r="BQ962" s="0" t="n">
        <f aca="false">BF962^0.04*BG962^0.22*BH962^0.51*BI962^0.06*BP962^0.17</f>
        <v>80.6834067800812</v>
      </c>
      <c r="BR962" s="0" t="str">
        <f aca="false">IF(BQ962&gt;=90, "Very Good", IF(BQ962&gt;=80, "Good", IF(BQ962&gt;=70, "Slightly Good", IF(BQ962&gt;=60, "Average", IF(BQ962&gt;=50, "Slightly Poor", IF(BQ962&gt;=40, "Poor", "Very Poor"))))))</f>
        <v>Good</v>
      </c>
      <c r="BT962" s="0" t="n">
        <f aca="false">9.81*LN(AH962)+30.6</f>
        <v>41.6990547137277</v>
      </c>
      <c r="BU962" s="0" t="str">
        <f aca="false">IF(BT962&lt;30, "Clean water", IF(AND(BT962&gt;=30, BT962&lt;40), "Hypolimia", IF(AND(BT962&gt;=40,BT962&lt;50), "Mesotrophic", IF(AND(BT962&gt;=50, BT962&lt;70), "Eutrophic", IF(BT962&gt;70,"Hypertrophic")))))</f>
        <v>Mesotrophic</v>
      </c>
      <c r="BW962" s="0" t="e">
        <f aca="false">IF(G962/H962&gt;=1, "PLS CHECK", "")</f>
        <v>#DIV/0!</v>
      </c>
      <c r="BX962" s="0" t="str">
        <f aca="false">IF(AC962/J962&gt;=1, "PLS CHECK", "")</f>
        <v/>
      </c>
      <c r="BY962" s="0" t="str">
        <f aca="false">IF(AE962/J962&gt;=1, "PLS CHECK", "")</f>
        <v/>
      </c>
      <c r="BZ962" s="0" t="str">
        <f aca="false">IF(AD962/J962&gt;=1, "PLS CHECK", "")</f>
        <v/>
      </c>
      <c r="CA962" s="0" t="str">
        <f aca="false">IF(AF962/K962&gt;=1, "PLS CHECK", "")</f>
        <v/>
      </c>
      <c r="CB962" s="0" t="str">
        <f aca="false">IF(AG962/K962&gt;=1, "PLS CHECK", "")</f>
        <v/>
      </c>
    </row>
    <row r="963" customFormat="false" ht="12.5" hidden="false" customHeight="false" outlineLevel="0" collapsed="false">
      <c r="A963" s="0" t="n">
        <v>960</v>
      </c>
      <c r="B963" s="15" t="s">
        <v>109</v>
      </c>
      <c r="C963" s="16" t="s">
        <v>110</v>
      </c>
      <c r="D963" s="0" t="s">
        <v>174</v>
      </c>
      <c r="E963" s="0" t="n">
        <v>7.4</v>
      </c>
      <c r="F963" s="0" t="n">
        <v>9.5</v>
      </c>
      <c r="G963" s="0" t="n">
        <v>2.5</v>
      </c>
      <c r="H963" s="0" t="n">
        <v>6.5</v>
      </c>
      <c r="I963" s="0" t="n">
        <v>6.2</v>
      </c>
      <c r="J963" s="0" t="n">
        <v>7.114</v>
      </c>
      <c r="K963" s="0" t="n">
        <v>0.163</v>
      </c>
      <c r="L963" s="0" t="n">
        <v>3.5</v>
      </c>
      <c r="M963" s="0" t="n">
        <v>25.3</v>
      </c>
      <c r="O963" s="0" t="n">
        <v>461</v>
      </c>
      <c r="AC963" s="0" t="n">
        <v>6.934</v>
      </c>
      <c r="AD963" s="0" t="n">
        <v>0.588</v>
      </c>
      <c r="AE963" s="0" t="n">
        <v>4.709</v>
      </c>
      <c r="AF963" s="37"/>
      <c r="AG963" s="0" t="n">
        <v>0.069</v>
      </c>
      <c r="BD963" s="0" t="n">
        <v>2.761</v>
      </c>
      <c r="BF963" s="0" t="n">
        <f aca="false">IF(E963&lt;11,-3.6797*E963^2+48.115*E963-53.83,280.92*EXP(-0.2027*E963))</f>
        <v>100.720628</v>
      </c>
      <c r="BG963" s="0" t="n">
        <f aca="false">32.208*LN(F963)+21.438</f>
        <v>93.947606249518</v>
      </c>
      <c r="BH963" s="0" t="n">
        <f aca="false">IF(G963&lt;=2, -10*G963+100, 88.958*EXP(-0.0755*G963))</f>
        <v>73.6566439219523</v>
      </c>
      <c r="BI963" s="0" t="n">
        <f aca="false">IF(I963&lt;=100, 0.0053*(I963)^2-1.0332*I963+100.76, 122.82*EXP(-0.0092*I963))</f>
        <v>94.557892</v>
      </c>
      <c r="BJ963" s="0" t="e">
        <f aca="false">IF(P963&lt;=1000, -6.942*LN(P963)+107.59, -36.304*LN(P963)+310.72)</f>
        <v>#VALUE!</v>
      </c>
      <c r="BK963" s="0" t="e">
        <f aca="false">BF963^0.04*BG963^0.22*BH963^0.51*BI963^0.06*BJ963^0.17</f>
        <v>#VALUE!</v>
      </c>
      <c r="BL963" s="0" t="e">
        <f aca="false">IF(BK963&gt;=90, "Very Good", IF(BK963&gt;=80, "Good", IF(BK963&gt;=70, "Slightly Good", IF(BK963&gt;=60, "Average", IF(BK963&gt;=50, "Slightly Poor", IF(BK963&gt;=40, "Poor", "Very Poor"))))))</f>
        <v>#VALUE!</v>
      </c>
      <c r="BM963" s="0" t="e">
        <f aca="false">IF(P963&lt;=1000, -6.942*LN(P963)+107.59, IF(AND(P963&gt;1000, P963&lt;=5213),-36.304*LN(P963)+310.72, IF(P963&gt;5213, 10)))</f>
        <v>#VALUE!</v>
      </c>
      <c r="BN963" s="0" t="e">
        <f aca="false">BF963^0.04*BG963^0.22*BH963^0.51*BI963^0.06*BM963^0.17</f>
        <v>#VALUE!</v>
      </c>
      <c r="BO963" s="0" t="e">
        <f aca="false">IF(BN963&gt;=90, "Very Good", IF(BN963&gt;=80, "Good", IF(BN963&gt;=70, "Slightly Good", IF(BN963&gt;=60, "Average", IF(BN963&gt;=50, "Slightly Poor", IF(BN963&gt;=40, "Poor", "Very Poor"))))))</f>
        <v>#VALUE!</v>
      </c>
      <c r="BP963" s="0" t="e">
        <f aca="false">IF(AJ963&lt;=1000, -6.942*LN(AJ963)+107.59, IF(AND(AJ963&gt;1000, AJ963&lt;=5213),-36.304*LN(AJ963)+310.72, IF(AJ963&gt;5213, 10)))</f>
        <v>#VALUE!</v>
      </c>
      <c r="BQ963" s="0" t="e">
        <f aca="false">BF963^0.04*BG963^0.22*BH963^0.51*BI963^0.06*BP963^0.17</f>
        <v>#VALUE!</v>
      </c>
      <c r="BR963" s="0" t="e">
        <f aca="false">IF(BQ963&gt;=90, "Very Good", IF(BQ963&gt;=80, "Good", IF(BQ963&gt;=70, "Slightly Good", IF(BQ963&gt;=60, "Average", IF(BQ963&gt;=50, "Slightly Poor", IF(BQ963&gt;=40, "Poor", "Very Poor"))))))</f>
        <v>#VALUE!</v>
      </c>
      <c r="BT963" s="0" t="e">
        <f aca="false">9.81*LN(AH963)+30.6</f>
        <v>#VALUE!</v>
      </c>
      <c r="BU963" s="0" t="e">
        <f aca="false">IF(BT963&lt;30, "Clean water", IF(AND(BT963&gt;=30, BT963&lt;40), "Hypolimia", IF(AND(BT963&gt;=40,BT963&lt;50), "Mesotrophic", IF(AND(BT963&gt;=50, BT963&lt;70), "Eutrophic", IF(BT963&gt;70,"Hypertrophic")))))</f>
        <v>#VALUE!</v>
      </c>
      <c r="BW963" s="0" t="str">
        <f aca="false">IF(G963/H963&gt;=1, "PLS CHECK", "")</f>
        <v/>
      </c>
      <c r="BX963" s="0" t="str">
        <f aca="false">IF(AC963/J963&gt;=1, "PLS CHECK", "")</f>
        <v/>
      </c>
      <c r="BY963" s="0" t="str">
        <f aca="false">IF(AE963/J963&gt;=1, "PLS CHECK", "")</f>
        <v/>
      </c>
      <c r="BZ963" s="0" t="str">
        <f aca="false">IF(AD963/J963&gt;=1, "PLS CHECK", "")</f>
        <v/>
      </c>
      <c r="CA963" s="0" t="str">
        <f aca="false">IF(AF963/K963&gt;=1, "PLS CHECK", "")</f>
        <v/>
      </c>
      <c r="CB963" s="0" t="str">
        <f aca="false">IF(AG963/K963&gt;=1, "PLS CHECK", "")</f>
        <v/>
      </c>
    </row>
    <row r="964" customFormat="false" ht="12.5" hidden="false" customHeight="false" outlineLevel="0" collapsed="false">
      <c r="A964" s="0" t="n">
        <v>961</v>
      </c>
      <c r="B964" s="15" t="s">
        <v>111</v>
      </c>
      <c r="C964" s="16" t="s">
        <v>112</v>
      </c>
      <c r="D964" s="0" t="s">
        <v>174</v>
      </c>
      <c r="E964" s="0" t="n">
        <v>7.5</v>
      </c>
      <c r="F964" s="0" t="n">
        <v>10.8</v>
      </c>
      <c r="G964" s="0" t="n">
        <v>0.8</v>
      </c>
      <c r="H964" s="0" t="n">
        <v>4.2</v>
      </c>
      <c r="I964" s="0" t="n">
        <v>8.4</v>
      </c>
      <c r="J964" s="0" t="n">
        <v>5.675</v>
      </c>
      <c r="K964" s="0" t="n">
        <v>0.13</v>
      </c>
      <c r="L964" s="0" t="n">
        <v>3.4</v>
      </c>
      <c r="M964" s="0" t="n">
        <v>25.5</v>
      </c>
      <c r="N964" s="0" t="n">
        <v>0</v>
      </c>
      <c r="O964" s="0" t="n">
        <v>500</v>
      </c>
      <c r="P964" s="0" t="n">
        <v>3000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V964" s="0" t="n">
        <v>0</v>
      </c>
      <c r="AC964" s="0" t="n">
        <v>5.659</v>
      </c>
      <c r="AD964" s="0" t="n">
        <v>0.629</v>
      </c>
      <c r="AE964" s="0" t="n">
        <v>3.897</v>
      </c>
      <c r="AF964" s="0" t="n">
        <v>0.083</v>
      </c>
      <c r="AG964" s="0" t="n">
        <v>0.064</v>
      </c>
      <c r="AH964" s="0" t="n">
        <v>20.2</v>
      </c>
      <c r="AJ964" s="0" t="n">
        <v>500</v>
      </c>
      <c r="AP964" s="0" t="n">
        <v>0</v>
      </c>
      <c r="AY964" s="0" t="n">
        <v>0</v>
      </c>
      <c r="BF964" s="0" t="n">
        <f aca="false">IF(E964&lt;11,-3.6797*E964^2+48.115*E964-53.83,280.92*EXP(-0.2027*E964))</f>
        <v>100.049375</v>
      </c>
      <c r="BG964" s="0" t="n">
        <f aca="false">32.208*LN(F964)+21.438</f>
        <v>98.0784218880646</v>
      </c>
      <c r="BH964" s="0" t="n">
        <f aca="false">IF(G964&lt;=2, -10*G964+100, 88.958*EXP(-0.0755*G964))</f>
        <v>92</v>
      </c>
      <c r="BI964" s="0" t="n">
        <f aca="false">IF(I964&lt;=100, 0.0053*(I964)^2-1.0332*I964+100.76, 122.82*EXP(-0.0092*I964))</f>
        <v>92.455088</v>
      </c>
      <c r="BJ964" s="0" t="n">
        <f aca="false">IF(P964&lt;=1000, -6.942*LN(P964)+107.59, -36.304*LN(P964)+310.72)</f>
        <v>20.0568318240255</v>
      </c>
      <c r="BK964" s="0" t="n">
        <f aca="false">BF964^0.04*BG964^0.22*BH964^0.51*BI964^0.06*BJ964^0.17</f>
        <v>72.2814699464426</v>
      </c>
      <c r="BL964" s="0" t="str">
        <f aca="false">IF(BK964&gt;=90, "Very Good", IF(BK964&gt;=80, "Good", IF(BK964&gt;=70, "Slightly Good", IF(BK964&gt;=60, "Average", IF(BK964&gt;=50, "Slightly Poor", IF(BK964&gt;=40, "Poor", "Very Poor"))))))</f>
        <v>Slightly Good</v>
      </c>
      <c r="BM964" s="0" t="n">
        <f aca="false">IF(P964&lt;=1000, -6.942*LN(P964)+107.59, IF(AND(P964&gt;1000, P964&lt;=5213),-36.304*LN(P964)+310.72, IF(P964&gt;5213, 10)))</f>
        <v>20.0568318240255</v>
      </c>
      <c r="BN964" s="0" t="n">
        <f aca="false">BF964^0.04*BG964^0.22*BH964^0.51*BI964^0.06*BM964^0.17</f>
        <v>72.2814699464426</v>
      </c>
      <c r="BO964" s="0" t="str">
        <f aca="false">IF(BN964&gt;=90, "Very Good", IF(BN964&gt;=80, "Good", IF(BN964&gt;=70, "Slightly Good", IF(BN964&gt;=60, "Average", IF(BN964&gt;=50, "Slightly Poor", IF(BN964&gt;=40, "Poor", "Very Poor"))))))</f>
        <v>Slightly Good</v>
      </c>
      <c r="BP964" s="0" t="n">
        <f aca="false">IF(AJ964&lt;=1000, -6.942*LN(AJ964)+107.59, IF(AND(AJ964&gt;1000, AJ964&lt;=5213),-36.304*LN(AJ964)+310.72, IF(AJ964&gt;5213, 10)))</f>
        <v>64.4481905807532</v>
      </c>
      <c r="BQ964" s="0" t="n">
        <f aca="false">BF964^0.04*BG964^0.22*BH964^0.51*BI964^0.06*BP964^0.17</f>
        <v>88.1471354151775</v>
      </c>
      <c r="BR964" s="0" t="str">
        <f aca="false">IF(BQ964&gt;=90, "Very Good", IF(BQ964&gt;=80, "Good", IF(BQ964&gt;=70, "Slightly Good", IF(BQ964&gt;=60, "Average", IF(BQ964&gt;=50, "Slightly Poor", IF(BQ964&gt;=40, "Poor", "Very Poor"))))))</f>
        <v>Good</v>
      </c>
      <c r="BT964" s="0" t="n">
        <f aca="false">9.81*LN(AH964)+30.6</f>
        <v>60.0857463492342</v>
      </c>
      <c r="BU964" s="0" t="str">
        <f aca="false">IF(BT964&lt;30, "Clean water", IF(AND(BT964&gt;=30, BT964&lt;40), "Hypolimia", IF(AND(BT964&gt;=40,BT964&lt;50), "Mesotrophic", IF(AND(BT964&gt;=50, BT964&lt;70), "Eutrophic", IF(BT964&gt;70,"Hypertrophic")))))</f>
        <v>Eutrophic</v>
      </c>
      <c r="BW964" s="0" t="str">
        <f aca="false">IF(G964/H964&gt;=1, "PLS CHECK", "")</f>
        <v/>
      </c>
      <c r="BX964" s="0" t="str">
        <f aca="false">IF(AC964/J964&gt;=1, "PLS CHECK", "")</f>
        <v/>
      </c>
      <c r="BY964" s="0" t="str">
        <f aca="false">IF(AE964/J964&gt;=1, "PLS CHECK", "")</f>
        <v/>
      </c>
      <c r="BZ964" s="0" t="str">
        <f aca="false">IF(AD964/J964&gt;=1, "PLS CHECK", "")</f>
        <v/>
      </c>
      <c r="CA964" s="0" t="str">
        <f aca="false">IF(AF964/K964&gt;=1, "PLS CHECK", "")</f>
        <v/>
      </c>
      <c r="CB964" s="0" t="str">
        <f aca="false">IF(AG964/K964&gt;=1, "PLS CHECK", "")</f>
        <v/>
      </c>
    </row>
    <row r="965" customFormat="false" ht="12.5" hidden="false" customHeight="false" outlineLevel="0" collapsed="false">
      <c r="A965" s="0" t="n">
        <v>962</v>
      </c>
      <c r="B965" s="15" t="s">
        <v>113</v>
      </c>
      <c r="C965" s="16" t="s">
        <v>114</v>
      </c>
      <c r="D965" s="0" t="s">
        <v>174</v>
      </c>
      <c r="E965" s="0" t="n">
        <v>7.9</v>
      </c>
      <c r="F965" s="0" t="n">
        <v>9.7</v>
      </c>
      <c r="G965" s="0" t="n">
        <v>0.9</v>
      </c>
      <c r="H965" s="0" t="n">
        <v>3.6</v>
      </c>
      <c r="I965" s="0" t="n">
        <v>9.4</v>
      </c>
      <c r="J965" s="0" t="n">
        <v>5.163</v>
      </c>
      <c r="K965" s="0" t="n">
        <v>0.082</v>
      </c>
      <c r="L965" s="0" t="n">
        <v>2.8</v>
      </c>
      <c r="M965" s="0" t="n">
        <v>24.9</v>
      </c>
      <c r="N965" s="0" t="n">
        <v>0</v>
      </c>
      <c r="O965" s="0" t="n">
        <v>522</v>
      </c>
      <c r="P965" s="0" t="n">
        <v>1000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V965" s="0" t="n">
        <v>0</v>
      </c>
      <c r="AC965" s="0" t="n">
        <v>5.005</v>
      </c>
      <c r="AD965" s="0" t="n">
        <v>0.046</v>
      </c>
      <c r="AE965" s="0" t="n">
        <v>4.075</v>
      </c>
      <c r="AF965" s="0" t="n">
        <v>0.044</v>
      </c>
      <c r="AG965" s="0" t="n">
        <v>0.029</v>
      </c>
      <c r="AH965" s="0" t="n">
        <v>23.6</v>
      </c>
      <c r="AJ965" s="0" t="n">
        <v>20</v>
      </c>
      <c r="AP965" s="0" t="n">
        <v>0</v>
      </c>
      <c r="AY965" s="0" t="n">
        <v>0</v>
      </c>
      <c r="BF965" s="0" t="n">
        <f aca="false">IF(E965&lt;11,-3.6797*E965^2+48.115*E965-53.83,280.92*EXP(-0.2027*E965))</f>
        <v>96.6284230000001</v>
      </c>
      <c r="BG965" s="0" t="n">
        <f aca="false">32.208*LN(F965)+21.438</f>
        <v>94.6186305204847</v>
      </c>
      <c r="BH965" s="0" t="n">
        <f aca="false">IF(G965&lt;=2, -10*G965+100, 88.958*EXP(-0.0755*G965))</f>
        <v>91</v>
      </c>
      <c r="BI965" s="0" t="n">
        <f aca="false">IF(I965&lt;=100, 0.0053*(I965)^2-1.0332*I965+100.76, 122.82*EXP(-0.0092*I965))</f>
        <v>91.516228</v>
      </c>
      <c r="BJ965" s="0" t="n">
        <f aca="false">IF(P965&lt;=1000, -6.942*LN(P965)+107.59, -36.304*LN(P965)+310.72)</f>
        <v>59.636362853306</v>
      </c>
      <c r="BK965" s="0" t="n">
        <f aca="false">BF965^0.04*BG965^0.22*BH965^0.51*BI965^0.06*BJ965^0.17</f>
        <v>85.655834874196</v>
      </c>
      <c r="BL965" s="0" t="str">
        <f aca="false">IF(BK965&gt;=90, "Very Good", IF(BK965&gt;=80, "Good", IF(BK965&gt;=70, "Slightly Good", IF(BK965&gt;=60, "Average", IF(BK965&gt;=50, "Slightly Poor", IF(BK965&gt;=40, "Poor", "Very Poor"))))))</f>
        <v>Good</v>
      </c>
      <c r="BM965" s="0" t="n">
        <f aca="false">IF(P965&lt;=1000, -6.942*LN(P965)+107.59, IF(AND(P965&gt;1000, P965&lt;=5213),-36.304*LN(P965)+310.72, IF(P965&gt;5213, 10)))</f>
        <v>59.636362853306</v>
      </c>
      <c r="BN965" s="0" t="n">
        <f aca="false">BF965^0.04*BG965^0.22*BH965^0.51*BI965^0.06*BM965^0.17</f>
        <v>85.655834874196</v>
      </c>
      <c r="BO965" s="0" t="str">
        <f aca="false">IF(BN965&gt;=90, "Very Good", IF(BN965&gt;=80, "Good", IF(BN965&gt;=70, "Slightly Good", IF(BN965&gt;=60, "Average", IF(BN965&gt;=50, "Slightly Poor", IF(BN965&gt;=40, "Poor", "Very Poor"))))))</f>
        <v>Good</v>
      </c>
      <c r="BP965" s="0" t="n">
        <f aca="false">IF(AJ965&lt;=1000, -6.942*LN(AJ965)+107.59, IF(AND(AJ965&gt;1000, AJ965&lt;=5213),-36.304*LN(AJ965)+310.72, IF(AJ965&gt;5213, 10)))</f>
        <v>86.7936265569882</v>
      </c>
      <c r="BQ965" s="0" t="n">
        <f aca="false">BF965^0.04*BG965^0.22*BH965^0.51*BI965^0.06*BP965^0.17</f>
        <v>91.2983626986667</v>
      </c>
      <c r="BR965" s="0" t="str">
        <f aca="false">IF(BQ965&gt;=90, "Very Good", IF(BQ965&gt;=80, "Good", IF(BQ965&gt;=70, "Slightly Good", IF(BQ965&gt;=60, "Average", IF(BQ965&gt;=50, "Slightly Poor", IF(BQ965&gt;=40, "Poor", "Very Poor"))))))</f>
        <v>Very Good</v>
      </c>
      <c r="BT965" s="0" t="n">
        <f aca="false">9.81*LN(AH965)+30.6</f>
        <v>61.6118302450297</v>
      </c>
      <c r="BU965" s="0" t="str">
        <f aca="false">IF(BT965&lt;30, "Clean water", IF(AND(BT965&gt;=30, BT965&lt;40), "Hypolimia", IF(AND(BT965&gt;=40,BT965&lt;50), "Mesotrophic", IF(AND(BT965&gt;=50, BT965&lt;70), "Eutrophic", IF(BT965&gt;70,"Hypertrophic")))))</f>
        <v>Eutrophic</v>
      </c>
      <c r="BW965" s="0" t="str">
        <f aca="false">IF(G965/H965&gt;=1, "PLS CHECK", "")</f>
        <v/>
      </c>
      <c r="BX965" s="0" t="str">
        <f aca="false">IF(AC965/J965&gt;=1, "PLS CHECK", "")</f>
        <v/>
      </c>
      <c r="BY965" s="0" t="str">
        <f aca="false">IF(AE965/J965&gt;=1, "PLS CHECK", "")</f>
        <v/>
      </c>
      <c r="BZ965" s="0" t="str">
        <f aca="false">IF(AD965/J965&gt;=1, "PLS CHECK", "")</f>
        <v/>
      </c>
      <c r="CA965" s="0" t="str">
        <f aca="false">IF(AF965/K965&gt;=1, "PLS CHECK", "")</f>
        <v/>
      </c>
      <c r="CB965" s="0" t="str">
        <f aca="false">IF(AG965/K965&gt;=1, "PLS CHECK", "")</f>
        <v/>
      </c>
    </row>
    <row r="966" customFormat="false" ht="12.5" hidden="false" customHeight="false" outlineLevel="0" collapsed="false">
      <c r="A966" s="0" t="n">
        <v>963</v>
      </c>
      <c r="B966" s="15" t="s">
        <v>115</v>
      </c>
      <c r="C966" s="16" t="s">
        <v>116</v>
      </c>
      <c r="D966" s="0" t="s">
        <v>174</v>
      </c>
      <c r="E966" s="37"/>
      <c r="F966" s="0" t="n">
        <v>7.7</v>
      </c>
      <c r="G966" s="37"/>
      <c r="H966" s="0" t="n">
        <v>5.2</v>
      </c>
      <c r="I966" s="0" t="n">
        <v>5.4</v>
      </c>
      <c r="J966" s="37"/>
      <c r="K966" s="0" t="n">
        <v>0.17</v>
      </c>
      <c r="L966" s="0" t="n">
        <v>3.8</v>
      </c>
      <c r="M966" s="0" t="n">
        <v>25.8</v>
      </c>
      <c r="N966" s="0" t="n">
        <v>0</v>
      </c>
      <c r="O966" s="0" t="n">
        <v>551</v>
      </c>
      <c r="P966" s="37"/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V966" s="0" t="n">
        <v>0</v>
      </c>
      <c r="AC966" s="37"/>
      <c r="AD966" s="37"/>
      <c r="AE966" s="37"/>
      <c r="AF966" s="0" t="n">
        <v>0.098</v>
      </c>
      <c r="AG966" s="0" t="n">
        <v>0.062</v>
      </c>
      <c r="AH966" s="0" t="n">
        <v>10.5</v>
      </c>
      <c r="AJ966" s="0" t="n">
        <v>4000</v>
      </c>
      <c r="AP966" s="0" t="n">
        <v>0</v>
      </c>
      <c r="AY966" s="0" t="n">
        <v>0</v>
      </c>
      <c r="BF966" s="0" t="n">
        <f aca="false">IF(E966&lt;11,-3.6797*E966^2+48.115*E966-53.83,280.92*EXP(-0.2027*E966))</f>
        <v>-53.83</v>
      </c>
      <c r="BG966" s="0" t="n">
        <f aca="false">32.208*LN(F966)+21.438</f>
        <v>87.1816243519112</v>
      </c>
      <c r="BH966" s="0" t="n">
        <f aca="false">IF(G966&lt;=2, -10*G966+100, 88.958*EXP(-0.0755*G966))</f>
        <v>100</v>
      </c>
      <c r="BI966" s="0" t="n">
        <f aca="false">IF(I966&lt;=100, 0.0053*(I966)^2-1.0332*I966+100.76, 122.82*EXP(-0.0092*I966))</f>
        <v>95.335268</v>
      </c>
      <c r="BJ966" s="0" t="e">
        <f aca="false">IF(P966&lt;=1000, -6.942*LN(P966)+107.59, -36.304*LN(P966)+310.72)</f>
        <v>#VALUE!</v>
      </c>
      <c r="BK966" s="0" t="e">
        <f aca="false">BF966^0.04*BG966^0.22*BH966^0.51*BI966^0.06*BJ966^0.17</f>
        <v>#VALUE!</v>
      </c>
      <c r="BL966" s="0" t="e">
        <f aca="false">IF(BK966&gt;=90, "Very Good", IF(BK966&gt;=80, "Good", IF(BK966&gt;=70, "Slightly Good", IF(BK966&gt;=60, "Average", IF(BK966&gt;=50, "Slightly Poor", IF(BK966&gt;=40, "Poor", "Very Poor"))))))</f>
        <v>#VALUE!</v>
      </c>
      <c r="BM966" s="0" t="e">
        <f aca="false">IF(P966&lt;=1000, -6.942*LN(P966)+107.59, IF(AND(P966&gt;1000, P966&lt;=5213),-36.304*LN(P966)+310.72, IF(P966&gt;5213, 10)))</f>
        <v>#VALUE!</v>
      </c>
      <c r="BN966" s="0" t="e">
        <f aca="false">BF966^0.04*BG966^0.22*BH966^0.51*BI966^0.06*BM966^0.17</f>
        <v>#VALUE!</v>
      </c>
      <c r="BO966" s="0" t="e">
        <f aca="false">IF(BN966&gt;=90, "Very Good", IF(BN966&gt;=80, "Good", IF(BN966&gt;=70, "Slightly Good", IF(BN966&gt;=60, "Average", IF(BN966&gt;=50, "Slightly Poor", IF(BN966&gt;=40, "Poor", "Very Poor"))))))</f>
        <v>#VALUE!</v>
      </c>
      <c r="BP966" s="0" t="n">
        <f aca="false">IF(AJ966&lt;=1000, -6.942*LN(AJ966)+107.59, IF(AND(AJ966&gt;1000, AJ966&lt;=5213),-36.304*LN(AJ966)+310.72, IF(AJ966&gt;5213, 10)))</f>
        <v>9.61282186573601</v>
      </c>
      <c r="BQ966" s="0" t="n">
        <f aca="false">BF966^0.04*BG966^0.22*BH966^0.51*BI966^0.06*BP966^0.17</f>
        <v>-63.3832250649054</v>
      </c>
      <c r="BR966" s="0" t="str">
        <f aca="false">IF(BQ966&gt;=90, "Very Good", IF(BQ966&gt;=80, "Good", IF(BQ966&gt;=70, "Slightly Good", IF(BQ966&gt;=60, "Average", IF(BQ966&gt;=50, "Slightly Poor", IF(BQ966&gt;=40, "Poor", "Very Poor"))))))</f>
        <v>Very Poor</v>
      </c>
      <c r="BT966" s="0" t="n">
        <f aca="false">9.81*LN(AH966)+30.6</f>
        <v>53.6669912727737</v>
      </c>
      <c r="BU966" s="0" t="str">
        <f aca="false">IF(BT966&lt;30, "Clean water", IF(AND(BT966&gt;=30, BT966&lt;40), "Hypolimia", IF(AND(BT966&gt;=40,BT966&lt;50), "Mesotrophic", IF(AND(BT966&gt;=50, BT966&lt;70), "Eutrophic", IF(BT966&gt;70,"Hypertrophic")))))</f>
        <v>Eutrophic</v>
      </c>
      <c r="BW966" s="0" t="str">
        <f aca="false">IF(G966/H966&gt;=1, "PLS CHECK", "")</f>
        <v/>
      </c>
      <c r="BX966" s="0" t="e">
        <f aca="false">IF(AC966/J966&gt;=1, "PLS CHECK", "")</f>
        <v>#DIV/0!</v>
      </c>
      <c r="BY966" s="0" t="e">
        <f aca="false">IF(AE966/J966&gt;=1, "PLS CHECK", "")</f>
        <v>#DIV/0!</v>
      </c>
      <c r="BZ966" s="0" t="e">
        <f aca="false">IF(AD966/J966&gt;=1, "PLS CHECK", "")</f>
        <v>#DIV/0!</v>
      </c>
      <c r="CA966" s="0" t="str">
        <f aca="false">IF(AF966/K966&gt;=1, "PLS CHECK", "")</f>
        <v/>
      </c>
      <c r="CB966" s="0" t="str">
        <f aca="false">IF(AG966/K966&gt;=1, "PLS CHECK", "")</f>
        <v/>
      </c>
    </row>
    <row r="967" customFormat="false" ht="12.5" hidden="false" customHeight="false" outlineLevel="0" collapsed="false">
      <c r="A967" s="0" t="n">
        <v>964</v>
      </c>
      <c r="B967" s="15" t="s">
        <v>117</v>
      </c>
      <c r="C967" s="16" t="s">
        <v>118</v>
      </c>
      <c r="D967" s="0" t="s">
        <v>174</v>
      </c>
      <c r="E967" s="0" t="n">
        <v>8.1</v>
      </c>
      <c r="F967" s="0" t="n">
        <v>9.3</v>
      </c>
      <c r="G967" s="0" t="n">
        <v>0.8</v>
      </c>
      <c r="H967" s="37"/>
      <c r="I967" s="0" t="n">
        <v>1.8</v>
      </c>
      <c r="J967" s="37"/>
      <c r="K967" s="37"/>
      <c r="L967" s="37"/>
      <c r="M967" s="0" t="n">
        <v>19.9</v>
      </c>
      <c r="N967" s="0" t="n">
        <v>0</v>
      </c>
      <c r="O967" s="37"/>
      <c r="P967" s="37"/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V967" s="0" t="n">
        <v>0</v>
      </c>
      <c r="AC967" s="0" t="n">
        <v>2.127</v>
      </c>
      <c r="AD967" s="37"/>
      <c r="AE967" s="0" t="n">
        <v>1.732</v>
      </c>
      <c r="AF967" s="0" t="n">
        <v>0.008</v>
      </c>
      <c r="AG967" s="37"/>
      <c r="AH967" s="0" t="n">
        <v>1.2</v>
      </c>
      <c r="AJ967" s="37"/>
      <c r="AP967" s="0" t="n">
        <v>0</v>
      </c>
      <c r="AY967" s="0" t="n">
        <v>0</v>
      </c>
      <c r="BF967" s="0" t="n">
        <f aca="false">IF(E967&lt;11,-3.6797*E967^2+48.115*E967-53.83,280.92*EXP(-0.2027*E967))</f>
        <v>94.476383</v>
      </c>
      <c r="BG967" s="0" t="n">
        <f aca="false">32.208*LN(F967)+21.438</f>
        <v>93.2623038003278</v>
      </c>
      <c r="BH967" s="0" t="n">
        <f aca="false">IF(G967&lt;=2, -10*G967+100, 88.958*EXP(-0.0755*G967))</f>
        <v>92</v>
      </c>
      <c r="BI967" s="0" t="n">
        <f aca="false">IF(I967&lt;=100, 0.0053*(I967)^2-1.0332*I967+100.76, 122.82*EXP(-0.0092*I967))</f>
        <v>98.917412</v>
      </c>
      <c r="BJ967" s="0" t="e">
        <f aca="false">IF(P967&lt;=1000, -6.942*LN(P967)+107.59, -36.304*LN(P967)+310.72)</f>
        <v>#VALUE!</v>
      </c>
      <c r="BK967" s="0" t="e">
        <f aca="false">BF967^0.04*BG967^0.22*BH967^0.51*BI967^0.06*BJ967^0.17</f>
        <v>#VALUE!</v>
      </c>
      <c r="BL967" s="0" t="e">
        <f aca="false">IF(BK967&gt;=90, "Very Good", IF(BK967&gt;=80, "Good", IF(BK967&gt;=70, "Slightly Good", IF(BK967&gt;=60, "Average", IF(BK967&gt;=50, "Slightly Poor", IF(BK967&gt;=40, "Poor", "Very Poor"))))))</f>
        <v>#VALUE!</v>
      </c>
      <c r="BM967" s="0" t="e">
        <f aca="false">IF(P967&lt;=1000, -6.942*LN(P967)+107.59, IF(AND(P967&gt;1000, P967&lt;=5213),-36.304*LN(P967)+310.72, IF(P967&gt;5213, 10)))</f>
        <v>#VALUE!</v>
      </c>
      <c r="BN967" s="0" t="e">
        <f aca="false">BF967^0.04*BG967^0.22*BH967^0.51*BI967^0.06*BM967^0.17</f>
        <v>#VALUE!</v>
      </c>
      <c r="BO967" s="0" t="e">
        <f aca="false">IF(BN967&gt;=90, "Very Good", IF(BN967&gt;=80, "Good", IF(BN967&gt;=70, "Slightly Good", IF(BN967&gt;=60, "Average", IF(BN967&gt;=50, "Slightly Poor", IF(BN967&gt;=40, "Poor", "Very Poor"))))))</f>
        <v>#VALUE!</v>
      </c>
      <c r="BP967" s="0" t="e">
        <f aca="false">IF(AJ967&lt;=1000, -6.942*LN(AJ967)+107.59, IF(AND(AJ967&gt;1000, AJ967&lt;=5213),-36.304*LN(AJ967)+310.72, IF(AJ967&gt;5213, 10)))</f>
        <v>#VALUE!</v>
      </c>
      <c r="BQ967" s="0" t="e">
        <f aca="false">BF967^0.04*BG967^0.22*BH967^0.51*BI967^0.06*BP967^0.17</f>
        <v>#VALUE!</v>
      </c>
      <c r="BR967" s="0" t="e">
        <f aca="false">IF(BQ967&gt;=90, "Very Good", IF(BQ967&gt;=80, "Good", IF(BQ967&gt;=70, "Slightly Good", IF(BQ967&gt;=60, "Average", IF(BQ967&gt;=50, "Slightly Poor", IF(BQ967&gt;=40, "Poor", "Very Poor"))))))</f>
        <v>#VALUE!</v>
      </c>
      <c r="BT967" s="0" t="n">
        <f aca="false">9.81*LN(AH967)+30.6</f>
        <v>32.3885744721487</v>
      </c>
      <c r="BU967" s="0" t="str">
        <f aca="false">IF(BT967&lt;30, "Clean water", IF(AND(BT967&gt;=30, BT967&lt;40), "Hypolimia", IF(AND(BT967&gt;=40,BT967&lt;50), "Mesotrophic", IF(AND(BT967&gt;=50, BT967&lt;70), "Eutrophic", IF(BT967&gt;70,"Hypertrophic")))))</f>
        <v>Hypolimia</v>
      </c>
      <c r="BW967" s="0" t="e">
        <f aca="false">IF(G967/H967&gt;=1, "PLS CHECK", "")</f>
        <v>#DIV/0!</v>
      </c>
      <c r="BX967" s="0" t="e">
        <f aca="false">IF(AC967/J967&gt;=1, "PLS CHECK", "")</f>
        <v>#DIV/0!</v>
      </c>
      <c r="BY967" s="0" t="e">
        <f aca="false">IF(AE967/J967&gt;=1, "PLS CHECK", "")</f>
        <v>#DIV/0!</v>
      </c>
      <c r="BZ967" s="0" t="e">
        <f aca="false">IF(AD967/J967&gt;=1, "PLS CHECK", "")</f>
        <v>#DIV/0!</v>
      </c>
      <c r="CA967" s="0" t="e">
        <f aca="false">IF(AF967/K967&gt;=1, "PLS CHECK", "")</f>
        <v>#DIV/0!</v>
      </c>
      <c r="CB967" s="0" t="e">
        <f aca="false">IF(AG967/K967&gt;=1, "PLS CHECK", "")</f>
        <v>#DIV/0!</v>
      </c>
    </row>
    <row r="968" customFormat="false" ht="12.5" hidden="false" customHeight="false" outlineLevel="0" collapsed="false">
      <c r="A968" s="0" t="n">
        <v>965</v>
      </c>
      <c r="B968" s="15" t="s">
        <v>119</v>
      </c>
      <c r="C968" s="16" t="s">
        <v>120</v>
      </c>
      <c r="D968" s="0" t="s">
        <v>174</v>
      </c>
      <c r="E968" s="0" t="n">
        <v>8.4</v>
      </c>
      <c r="F968" s="0" t="n">
        <v>10.3</v>
      </c>
      <c r="G968" s="0" t="n">
        <v>0.9</v>
      </c>
      <c r="H968" s="37"/>
      <c r="I968" s="0" t="n">
        <v>3.8</v>
      </c>
      <c r="J968" s="37"/>
      <c r="K968" s="0" t="n">
        <v>0.022</v>
      </c>
      <c r="L968" s="0" t="n">
        <v>1.5</v>
      </c>
      <c r="M968" s="0" t="n">
        <v>24.8</v>
      </c>
      <c r="N968" s="0" t="n">
        <v>0</v>
      </c>
      <c r="O968" s="37"/>
      <c r="P968" s="37"/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V968" s="0" t="n">
        <v>0</v>
      </c>
      <c r="AC968" s="0" t="n">
        <v>2.11</v>
      </c>
      <c r="AD968" s="37"/>
      <c r="AE968" s="37"/>
      <c r="AF968" s="0" t="n">
        <v>0.012</v>
      </c>
      <c r="AG968" s="37"/>
      <c r="AH968" s="0" t="n">
        <v>3.7</v>
      </c>
      <c r="AJ968" s="0" t="n">
        <v>90</v>
      </c>
      <c r="AP968" s="0" t="n">
        <v>0</v>
      </c>
      <c r="AY968" s="0" t="n">
        <v>0</v>
      </c>
      <c r="BF968" s="0" t="n">
        <f aca="false">IF(E968&lt;11,-3.6797*E968^2+48.115*E968-53.83,280.92*EXP(-0.2027*E968))</f>
        <v>90.6963680000001</v>
      </c>
      <c r="BG968" s="0" t="n">
        <f aca="false">32.208*LN(F968)+21.438</f>
        <v>96.5516905777479</v>
      </c>
      <c r="BH968" s="0" t="n">
        <f aca="false">IF(G968&lt;=2, -10*G968+100, 88.958*EXP(-0.0755*G968))</f>
        <v>91</v>
      </c>
      <c r="BI968" s="0" t="n">
        <f aca="false">IF(I968&lt;=100, 0.0053*(I968)^2-1.0332*I968+100.76, 122.82*EXP(-0.0092*I968))</f>
        <v>96.910372</v>
      </c>
      <c r="BJ968" s="0" t="e">
        <f aca="false">IF(P968&lt;=1000, -6.942*LN(P968)+107.59, -36.304*LN(P968)+310.72)</f>
        <v>#VALUE!</v>
      </c>
      <c r="BK968" s="0" t="e">
        <f aca="false">BF968^0.04*BG968^0.22*BH968^0.51*BI968^0.06*BJ968^0.17</f>
        <v>#VALUE!</v>
      </c>
      <c r="BL968" s="0" t="e">
        <f aca="false">IF(BK968&gt;=90, "Very Good", IF(BK968&gt;=80, "Good", IF(BK968&gt;=70, "Slightly Good", IF(BK968&gt;=60, "Average", IF(BK968&gt;=50, "Slightly Poor", IF(BK968&gt;=40, "Poor", "Very Poor"))))))</f>
        <v>#VALUE!</v>
      </c>
      <c r="BM968" s="0" t="e">
        <f aca="false">IF(P968&lt;=1000, -6.942*LN(P968)+107.59, IF(AND(P968&gt;1000, P968&lt;=5213),-36.304*LN(P968)+310.72, IF(P968&gt;5213, 10)))</f>
        <v>#VALUE!</v>
      </c>
      <c r="BN968" s="0" t="e">
        <f aca="false">BF968^0.04*BG968^0.22*BH968^0.51*BI968^0.06*BM968^0.17</f>
        <v>#VALUE!</v>
      </c>
      <c r="BO968" s="0" t="e">
        <f aca="false">IF(BN968&gt;=90, "Very Good", IF(BN968&gt;=80, "Good", IF(BN968&gt;=70, "Slightly Good", IF(BN968&gt;=60, "Average", IF(BN968&gt;=50, "Slightly Poor", IF(BN968&gt;=40, "Poor", "Very Poor"))))))</f>
        <v>#VALUE!</v>
      </c>
      <c r="BP968" s="0" t="n">
        <f aca="false">IF(AJ968&lt;=1000, -6.942*LN(AJ968)+107.59, IF(AND(AJ968&gt;1000, AJ968&lt;=5213),-36.304*LN(AJ968)+310.72, IF(AJ968&gt;5213, 10)))</f>
        <v>76.3523212685673</v>
      </c>
      <c r="BQ968" s="0" t="n">
        <f aca="false">BF968^0.04*BG968^0.22*BH968^0.51*BI968^0.06*BP968^0.17</f>
        <v>89.8098306286971</v>
      </c>
      <c r="BR968" s="0" t="str">
        <f aca="false">IF(BQ968&gt;=90, "Very Good", IF(BQ968&gt;=80, "Good", IF(BQ968&gt;=70, "Slightly Good", IF(BQ968&gt;=60, "Average", IF(BQ968&gt;=50, "Slightly Poor", IF(BQ968&gt;=40, "Poor", "Very Poor"))))))</f>
        <v>Good</v>
      </c>
      <c r="BT968" s="0" t="n">
        <f aca="false">9.81*LN(AH968)+30.6</f>
        <v>43.4347449607683</v>
      </c>
      <c r="BU968" s="0" t="str">
        <f aca="false">IF(BT968&lt;30, "Clean water", IF(AND(BT968&gt;=30, BT968&lt;40), "Hypolimia", IF(AND(BT968&gt;=40,BT968&lt;50), "Mesotrophic", IF(AND(BT968&gt;=50, BT968&lt;70), "Eutrophic", IF(BT968&gt;70,"Hypertrophic")))))</f>
        <v>Mesotrophic</v>
      </c>
      <c r="BW968" s="0" t="e">
        <f aca="false">IF(G968/H968&gt;=1, "PLS CHECK", "")</f>
        <v>#DIV/0!</v>
      </c>
      <c r="BX968" s="0" t="e">
        <f aca="false">IF(AC968/J968&gt;=1, "PLS CHECK", "")</f>
        <v>#DIV/0!</v>
      </c>
      <c r="BY968" s="0" t="e">
        <f aca="false">IF(AE968/J968&gt;=1, "PLS CHECK", "")</f>
        <v>#DIV/0!</v>
      </c>
      <c r="BZ968" s="0" t="e">
        <f aca="false">IF(AD968/J968&gt;=1, "PLS CHECK", "")</f>
        <v>#DIV/0!</v>
      </c>
      <c r="CA968" s="0" t="str">
        <f aca="false">IF(AF968/K968&gt;=1, "PLS CHECK", "")</f>
        <v/>
      </c>
      <c r="CB968" s="0" t="str">
        <f aca="false">IF(AG968/K968&gt;=1, "PLS CHECK", "")</f>
        <v/>
      </c>
    </row>
    <row r="969" customFormat="false" ht="12.5" hidden="false" customHeight="false" outlineLevel="0" collapsed="false">
      <c r="A969" s="0" t="n">
        <v>966</v>
      </c>
      <c r="B969" s="15" t="s">
        <v>121</v>
      </c>
      <c r="C969" s="16" t="s">
        <v>122</v>
      </c>
      <c r="D969" s="0" t="s">
        <v>174</v>
      </c>
      <c r="E969" s="37"/>
      <c r="F969" s="0" t="n">
        <v>11</v>
      </c>
      <c r="G969" s="0" t="n">
        <v>1</v>
      </c>
      <c r="H969" s="0" t="n">
        <v>2.6</v>
      </c>
      <c r="I969" s="0" t="n">
        <v>5.8</v>
      </c>
      <c r="J969" s="0" t="n">
        <v>2.569</v>
      </c>
      <c r="K969" s="0" t="n">
        <v>0.045</v>
      </c>
      <c r="L969" s="0" t="n">
        <v>1.7</v>
      </c>
      <c r="M969" s="0" t="n">
        <v>26.8</v>
      </c>
      <c r="N969" s="0" t="n">
        <v>0</v>
      </c>
      <c r="O969" s="0" t="n">
        <v>274</v>
      </c>
      <c r="P969" s="37"/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V969" s="0" t="n">
        <v>0</v>
      </c>
      <c r="AC969" s="0" t="n">
        <v>2.552</v>
      </c>
      <c r="AD969" s="0" t="n">
        <v>0.049</v>
      </c>
      <c r="AE969" s="0" t="n">
        <v>1.927</v>
      </c>
      <c r="AF969" s="0" t="n">
        <v>0.025</v>
      </c>
      <c r="AG969" s="0" t="n">
        <v>0.025</v>
      </c>
      <c r="AH969" s="0" t="n">
        <v>7.2</v>
      </c>
      <c r="AJ969" s="0" t="n">
        <v>30</v>
      </c>
      <c r="AP969" s="0" t="n">
        <v>0</v>
      </c>
      <c r="AY969" s="0" t="n">
        <v>0</v>
      </c>
      <c r="BF969" s="0" t="n">
        <f aca="false">IF(E969&lt;11,-3.6797*E969^2+48.115*E969-53.83,280.92*EXP(-0.2027*E969))</f>
        <v>-53.83</v>
      </c>
      <c r="BG969" s="0" t="n">
        <f aca="false">32.208*LN(F969)+21.438</f>
        <v>98.6694109462899</v>
      </c>
      <c r="BH969" s="0" t="n">
        <f aca="false">IF(G969&lt;=2, -10*G969+100, 88.958*EXP(-0.0755*G969))</f>
        <v>90</v>
      </c>
      <c r="BI969" s="0" t="n">
        <f aca="false">IF(I969&lt;=100, 0.0053*(I969)^2-1.0332*I969+100.76, 122.82*EXP(-0.0092*I969))</f>
        <v>94.945732</v>
      </c>
      <c r="BJ969" s="0" t="e">
        <f aca="false">IF(P969&lt;=1000, -6.942*LN(P969)+107.59, -36.304*LN(P969)+310.72)</f>
        <v>#VALUE!</v>
      </c>
      <c r="BK969" s="0" t="e">
        <f aca="false">BF969^0.04*BG969^0.22*BH969^0.51*BI969^0.06*BJ969^0.17</f>
        <v>#VALUE!</v>
      </c>
      <c r="BL969" s="0" t="e">
        <f aca="false">IF(BK969&gt;=90, "Very Good", IF(BK969&gt;=80, "Good", IF(BK969&gt;=70, "Slightly Good", IF(BK969&gt;=60, "Average", IF(BK969&gt;=50, "Slightly Poor", IF(BK969&gt;=40, "Poor", "Very Poor"))))))</f>
        <v>#VALUE!</v>
      </c>
      <c r="BM969" s="0" t="e">
        <f aca="false">IF(P969&lt;=1000, -6.942*LN(P969)+107.59, IF(AND(P969&gt;1000, P969&lt;=5213),-36.304*LN(P969)+310.72, IF(P969&gt;5213, 10)))</f>
        <v>#VALUE!</v>
      </c>
      <c r="BN969" s="0" t="e">
        <f aca="false">BF969^0.04*BG969^0.22*BH969^0.51*BI969^0.06*BM969^0.17</f>
        <v>#VALUE!</v>
      </c>
      <c r="BO969" s="0" t="e">
        <f aca="false">IF(BN969&gt;=90, "Very Good", IF(BN969&gt;=80, "Good", IF(BN969&gt;=70, "Slightly Good", IF(BN969&gt;=60, "Average", IF(BN969&gt;=50, "Slightly Poor", IF(BN969&gt;=40, "Poor", "Very Poor"))))))</f>
        <v>#VALUE!</v>
      </c>
      <c r="BP969" s="0" t="n">
        <f aca="false">IF(AJ969&lt;=1000, -6.942*LN(AJ969)+107.59, IF(AND(AJ969&gt;1000, AJ969&lt;=5213),-36.304*LN(AJ969)+310.72, IF(AJ969&gt;5213, 10)))</f>
        <v>83.9788877765013</v>
      </c>
      <c r="BQ969" s="0" t="n">
        <f aca="false">BF969^0.04*BG969^0.22*BH969^0.51*BI969^0.06*BP969^0.17</f>
        <v>-89.2035749790153</v>
      </c>
      <c r="BR969" s="0" t="str">
        <f aca="false">IF(BQ969&gt;=90, "Very Good", IF(BQ969&gt;=80, "Good", IF(BQ969&gt;=70, "Slightly Good", IF(BQ969&gt;=60, "Average", IF(BQ969&gt;=50, "Slightly Poor", IF(BQ969&gt;=40, "Poor", "Very Poor"))))))</f>
        <v>Very Poor</v>
      </c>
      <c r="BT969" s="0" t="n">
        <f aca="false">9.81*LN(AH969)+30.6</f>
        <v>49.9657348652759</v>
      </c>
      <c r="BU969" s="0" t="str">
        <f aca="false">IF(BT969&lt;30, "Clean water", IF(AND(BT969&gt;=30, BT969&lt;40), "Hypolimia", IF(AND(BT969&gt;=40,BT969&lt;50), "Mesotrophic", IF(AND(BT969&gt;=50, BT969&lt;70), "Eutrophic", IF(BT969&gt;70,"Hypertrophic")))))</f>
        <v>Mesotrophic</v>
      </c>
      <c r="BW969" s="0" t="str">
        <f aca="false">IF(G969/H969&gt;=1, "PLS CHECK", "")</f>
        <v/>
      </c>
      <c r="BX969" s="0" t="str">
        <f aca="false">IF(AC969/J969&gt;=1, "PLS CHECK", "")</f>
        <v/>
      </c>
      <c r="BY969" s="0" t="str">
        <f aca="false">IF(AE969/J969&gt;=1, "PLS CHECK", "")</f>
        <v/>
      </c>
      <c r="BZ969" s="0" t="str">
        <f aca="false">IF(AD969/J969&gt;=1, "PLS CHECK", "")</f>
        <v/>
      </c>
      <c r="CA969" s="0" t="str">
        <f aca="false">IF(AF969/K969&gt;=1, "PLS CHECK", "")</f>
        <v/>
      </c>
      <c r="CB969" s="0" t="str">
        <f aca="false">IF(AG969/K969&gt;=1, "PLS CHECK", "")</f>
        <v/>
      </c>
    </row>
    <row r="970" customFormat="false" ht="12.5" hidden="false" customHeight="false" outlineLevel="0" collapsed="false">
      <c r="A970" s="0" t="n">
        <v>967</v>
      </c>
      <c r="B970" s="15" t="s">
        <v>140</v>
      </c>
      <c r="C970" s="16" t="s">
        <v>141</v>
      </c>
      <c r="D970" s="0" t="s">
        <v>174</v>
      </c>
      <c r="E970" s="37"/>
      <c r="F970" s="0" t="n">
        <v>13.5</v>
      </c>
      <c r="G970" s="0" t="n">
        <v>2.7</v>
      </c>
      <c r="H970" s="0" t="n">
        <v>6.4</v>
      </c>
      <c r="I970" s="0" t="n">
        <v>17.5</v>
      </c>
      <c r="J970" s="0" t="n">
        <v>5.335</v>
      </c>
      <c r="K970" s="37"/>
      <c r="L970" s="0" t="n">
        <v>2.8</v>
      </c>
      <c r="M970" s="0" t="n">
        <v>25.1</v>
      </c>
      <c r="O970" s="37"/>
      <c r="BD970" s="0" t="n">
        <v>0.103</v>
      </c>
      <c r="BF970" s="0" t="n">
        <f aca="false">IF(E970&lt;11,-3.6797*E970^2+48.115*E970-53.83,280.92*EXP(-0.2027*E970))</f>
        <v>-53.83</v>
      </c>
      <c r="BG970" s="0" t="n">
        <f aca="false">32.208*LN(F970)+21.438</f>
        <v>105.265429388793</v>
      </c>
      <c r="BH970" s="0" t="n">
        <f aca="false">IF(G970&lt;=2, -10*G970+100, 88.958*EXP(-0.0755*G970))</f>
        <v>72.5527837174588</v>
      </c>
      <c r="BI970" s="0" t="n">
        <f aca="false">IF(I970&lt;=100, 0.0053*(I970)^2-1.0332*I970+100.76, 122.82*EXP(-0.0092*I970))</f>
        <v>84.302125</v>
      </c>
      <c r="BJ970" s="0" t="e">
        <f aca="false">IF(P970&lt;=1000, -6.942*LN(P970)+107.59, -36.304*LN(P970)+310.72)</f>
        <v>#VALUE!</v>
      </c>
      <c r="BK970" s="0" t="e">
        <f aca="false">BF970^0.04*BG970^0.22*BH970^0.51*BI970^0.06*BJ970^0.17</f>
        <v>#VALUE!</v>
      </c>
      <c r="BL970" s="0" t="e">
        <f aca="false">IF(BK970&gt;=90, "Very Good", IF(BK970&gt;=80, "Good", IF(BK970&gt;=70, "Slightly Good", IF(BK970&gt;=60, "Average", IF(BK970&gt;=50, "Slightly Poor", IF(BK970&gt;=40, "Poor", "Very Poor"))))))</f>
        <v>#VALUE!</v>
      </c>
      <c r="BM970" s="0" t="e">
        <f aca="false">IF(P970&lt;=1000, -6.942*LN(P970)+107.59, IF(AND(P970&gt;1000, P970&lt;=5213),-36.304*LN(P970)+310.72, IF(P970&gt;5213, 10)))</f>
        <v>#VALUE!</v>
      </c>
      <c r="BN970" s="0" t="e">
        <f aca="false">BF970^0.04*BG970^0.22*BH970^0.51*BI970^0.06*BM970^0.17</f>
        <v>#VALUE!</v>
      </c>
      <c r="BO970" s="0" t="e">
        <f aca="false">IF(BN970&gt;=90, "Very Good", IF(BN970&gt;=80, "Good", IF(BN970&gt;=70, "Slightly Good", IF(BN970&gt;=60, "Average", IF(BN970&gt;=50, "Slightly Poor", IF(BN970&gt;=40, "Poor", "Very Poor"))))))</f>
        <v>#VALUE!</v>
      </c>
      <c r="BP970" s="0" t="e">
        <f aca="false">IF(AJ970&lt;=1000, -6.942*LN(AJ970)+107.59, IF(AND(AJ970&gt;1000, AJ970&lt;=5213),-36.304*LN(AJ970)+310.72, IF(AJ970&gt;5213, 10)))</f>
        <v>#VALUE!</v>
      </c>
      <c r="BQ970" s="0" t="e">
        <f aca="false">BF970^0.04*BG970^0.22*BH970^0.51*BI970^0.06*BP970^0.17</f>
        <v>#VALUE!</v>
      </c>
      <c r="BR970" s="0" t="e">
        <f aca="false">IF(BQ970&gt;=90, "Very Good", IF(BQ970&gt;=80, "Good", IF(BQ970&gt;=70, "Slightly Good", IF(BQ970&gt;=60, "Average", IF(BQ970&gt;=50, "Slightly Poor", IF(BQ970&gt;=40, "Poor", "Very Poor"))))))</f>
        <v>#VALUE!</v>
      </c>
      <c r="BT970" s="0" t="e">
        <f aca="false">9.81*LN(AH970)+30.6</f>
        <v>#VALUE!</v>
      </c>
      <c r="BU970" s="0" t="e">
        <f aca="false">IF(BT970&lt;30, "Clean water", IF(AND(BT970&gt;=30, BT970&lt;40), "Hypolimia", IF(AND(BT970&gt;=40,BT970&lt;50), "Mesotrophic", IF(AND(BT970&gt;=50, BT970&lt;70), "Eutrophic", IF(BT970&gt;70,"Hypertrophic")))))</f>
        <v>#VALUE!</v>
      </c>
      <c r="BW970" s="0" t="str">
        <f aca="false">IF(G970/H970&gt;=1, "PLS CHECK", "")</f>
        <v/>
      </c>
      <c r="BX970" s="0" t="str">
        <f aca="false">IF(AC970/J970&gt;=1, "PLS CHECK", "")</f>
        <v/>
      </c>
      <c r="BY970" s="0" t="str">
        <f aca="false">IF(AE970/J970&gt;=1, "PLS CHECK", "")</f>
        <v/>
      </c>
      <c r="BZ970" s="0" t="str">
        <f aca="false">IF(AD970/J970&gt;=1, "PLS CHECK", "")</f>
        <v/>
      </c>
      <c r="CA970" s="0" t="e">
        <f aca="false">IF(AF970/K970&gt;=1, "PLS CHECK", "")</f>
        <v>#DIV/0!</v>
      </c>
      <c r="CB970" s="0" t="e">
        <f aca="false">IF(AG970/K970&gt;=1, "PLS CHECK", "")</f>
        <v>#DIV/0!</v>
      </c>
    </row>
    <row r="971" customFormat="false" ht="12.5" hidden="false" customHeight="false" outlineLevel="0" collapsed="false">
      <c r="A971" s="0" t="n">
        <v>968</v>
      </c>
      <c r="B971" s="15" t="s">
        <v>123</v>
      </c>
      <c r="C971" s="16" t="s">
        <v>124</v>
      </c>
      <c r="D971" s="0" t="s">
        <v>174</v>
      </c>
      <c r="E971" s="37"/>
      <c r="F971" s="37"/>
      <c r="G971" s="37"/>
      <c r="H971" s="0" t="n">
        <v>5.6</v>
      </c>
      <c r="I971" s="0" t="n">
        <v>7.6</v>
      </c>
      <c r="J971" s="0" t="n">
        <v>8.914</v>
      </c>
      <c r="K971" s="0" t="n">
        <v>0.155</v>
      </c>
      <c r="L971" s="0" t="n">
        <v>4.1</v>
      </c>
      <c r="M971" s="0" t="n">
        <v>23.9</v>
      </c>
      <c r="N971" s="0" t="n">
        <v>0</v>
      </c>
      <c r="O971" s="0" t="n">
        <v>579</v>
      </c>
      <c r="P971" s="0" t="n">
        <v>35000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</v>
      </c>
      <c r="V971" s="0" t="n">
        <v>0</v>
      </c>
      <c r="AC971" s="0" t="n">
        <v>8.655</v>
      </c>
      <c r="AD971" s="37"/>
      <c r="AE971" s="0" t="n">
        <v>4.552</v>
      </c>
      <c r="AF971" s="0" t="n">
        <v>0.092</v>
      </c>
      <c r="AG971" s="0" t="n">
        <v>0.066</v>
      </c>
      <c r="AH971" s="0" t="n">
        <v>7.7</v>
      </c>
      <c r="AJ971" s="0" t="n">
        <v>7000</v>
      </c>
      <c r="AP971" s="0" t="n">
        <v>0</v>
      </c>
      <c r="AY971" s="0" t="n">
        <v>0</v>
      </c>
      <c r="BF971" s="0" t="n">
        <f aca="false">IF(E971&lt;11,-3.6797*E971^2+48.115*E971-53.83,280.92*EXP(-0.2027*E971))</f>
        <v>-53.83</v>
      </c>
      <c r="BG971" s="0" t="e">
        <f aca="false">32.208*LN(F971)+21.438</f>
        <v>#VALUE!</v>
      </c>
      <c r="BH971" s="0" t="n">
        <f aca="false">IF(G971&lt;=2, -10*G971+100, 88.958*EXP(-0.0755*G971))</f>
        <v>100</v>
      </c>
      <c r="BI971" s="0" t="n">
        <f aca="false">IF(I971&lt;=100, 0.0053*(I971)^2-1.0332*I971+100.76, 122.82*EXP(-0.0092*I971))</f>
        <v>93.213808</v>
      </c>
      <c r="BJ971" s="0" t="n">
        <f aca="false">IF(P971&lt;=1000, -6.942*LN(P971)+107.59, -36.304*LN(P971)+310.72)</f>
        <v>-69.1325036724791</v>
      </c>
      <c r="BK971" s="0" t="e">
        <f aca="false">BF971^0.04*BG971^0.22*BH971^0.51*BI971^0.06*BJ971^0.17</f>
        <v>#VALUE!</v>
      </c>
      <c r="BL971" s="0" t="e">
        <f aca="false">IF(BK971&gt;=90, "Very Good", IF(BK971&gt;=80, "Good", IF(BK971&gt;=70, "Slightly Good", IF(BK971&gt;=60, "Average", IF(BK971&gt;=50, "Slightly Poor", IF(BK971&gt;=40, "Poor", "Very Poor"))))))</f>
        <v>#VALUE!</v>
      </c>
      <c r="BM971" s="0" t="n">
        <f aca="false">IF(P971&lt;=1000, -6.942*LN(P971)+107.59, IF(AND(P971&gt;1000, P971&lt;=5213),-36.304*LN(P971)+310.72, IF(P971&gt;5213, 10)))</f>
        <v>10</v>
      </c>
      <c r="BN971" s="0" t="e">
        <f aca="false">BF971^0.04*BG971^0.22*BH971^0.51*BI971^0.06*BM971^0.17</f>
        <v>#VALUE!</v>
      </c>
      <c r="BO971" s="0" t="e">
        <f aca="false">IF(BN971&gt;=90, "Very Good", IF(BN971&gt;=80, "Good", IF(BN971&gt;=70, "Slightly Good", IF(BN971&gt;=60, "Average", IF(BN971&gt;=50, "Slightly Poor", IF(BN971&gt;=40, "Poor", "Very Poor"))))))</f>
        <v>#VALUE!</v>
      </c>
      <c r="BP971" s="0" t="n">
        <f aca="false">IF(AJ971&lt;=1000, -6.942*LN(AJ971)+107.59, IF(AND(AJ971&gt;1000, AJ971&lt;=5213),-36.304*LN(AJ971)+310.72, IF(AJ971&gt;5213, 10)))</f>
        <v>10</v>
      </c>
      <c r="BQ971" s="0" t="e">
        <f aca="false">BF971^0.04*BG971^0.22*BH971^0.51*BI971^0.06*BP971^0.17</f>
        <v>#VALUE!</v>
      </c>
      <c r="BR971" s="0" t="e">
        <f aca="false">IF(BQ971&gt;=90, "Very Good", IF(BQ971&gt;=80, "Good", IF(BQ971&gt;=70, "Slightly Good", IF(BQ971&gt;=60, "Average", IF(BQ971&gt;=50, "Slightly Poor", IF(BQ971&gt;=40, "Poor", "Very Poor"))))))</f>
        <v>#VALUE!</v>
      </c>
      <c r="BT971" s="0" t="n">
        <f aca="false">9.81*LN(AH971)+30.6</f>
        <v>50.6243714261131</v>
      </c>
      <c r="BU971" s="0" t="str">
        <f aca="false">IF(BT971&lt;30, "Clean water", IF(AND(BT971&gt;=30, BT971&lt;40), "Hypolimia", IF(AND(BT971&gt;=40,BT971&lt;50), "Mesotrophic", IF(AND(BT971&gt;=50, BT971&lt;70), "Eutrophic", IF(BT971&gt;70,"Hypertrophic")))))</f>
        <v>Eutrophic</v>
      </c>
      <c r="BW971" s="0" t="str">
        <f aca="false">IF(G971/H971&gt;=1, "PLS CHECK", "")</f>
        <v/>
      </c>
      <c r="BX971" s="0" t="str">
        <f aca="false">IF(AC971/J971&gt;=1, "PLS CHECK", "")</f>
        <v/>
      </c>
      <c r="BY971" s="0" t="str">
        <f aca="false">IF(AE971/J971&gt;=1, "PLS CHECK", "")</f>
        <v/>
      </c>
      <c r="BZ971" s="0" t="str">
        <f aca="false">IF(AD971/J971&gt;=1, "PLS CHECK", "")</f>
        <v/>
      </c>
      <c r="CA971" s="0" t="str">
        <f aca="false">IF(AF971/K971&gt;=1, "PLS CHECK", "")</f>
        <v/>
      </c>
      <c r="CB971" s="0" t="str">
        <f aca="false">IF(AG971/K971&gt;=1, "PLS CHECK", "")</f>
        <v/>
      </c>
    </row>
    <row r="972" customFormat="false" ht="12.5" hidden="false" customHeight="false" outlineLevel="0" collapsed="false">
      <c r="A972" s="0" t="n">
        <v>969</v>
      </c>
      <c r="B972" s="15" t="s">
        <v>125</v>
      </c>
      <c r="C972" s="16" t="s">
        <v>126</v>
      </c>
      <c r="D972" s="0" t="s">
        <v>174</v>
      </c>
      <c r="E972" s="0" t="n">
        <v>8.2</v>
      </c>
      <c r="F972" s="0" t="n">
        <v>13.6</v>
      </c>
      <c r="G972" s="0" t="n">
        <v>0.9</v>
      </c>
      <c r="H972" s="0" t="n">
        <v>3.2</v>
      </c>
      <c r="I972" s="0" t="n">
        <v>4.8</v>
      </c>
      <c r="J972" s="0" t="n">
        <v>8.118</v>
      </c>
      <c r="K972" s="0" t="n">
        <v>0.045</v>
      </c>
      <c r="L972" s="0" t="n">
        <v>1.9</v>
      </c>
      <c r="M972" s="0" t="n">
        <v>23.1</v>
      </c>
      <c r="N972" s="0" t="n">
        <v>0</v>
      </c>
      <c r="O972" s="0" t="n">
        <v>590</v>
      </c>
      <c r="P972" s="37"/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V972" s="0" t="n">
        <v>0</v>
      </c>
      <c r="AC972" s="0" t="n">
        <v>8.081</v>
      </c>
      <c r="AD972" s="0" t="n">
        <v>0.404</v>
      </c>
      <c r="AE972" s="0" t="n">
        <v>6.394</v>
      </c>
      <c r="AF972" s="0" t="n">
        <v>0.019</v>
      </c>
      <c r="AG972" s="0" t="n">
        <v>0.009</v>
      </c>
      <c r="AH972" s="37"/>
      <c r="AJ972" s="0" t="n">
        <v>220</v>
      </c>
      <c r="AP972" s="0" t="n">
        <v>0</v>
      </c>
      <c r="AY972" s="0" t="n">
        <v>0</v>
      </c>
      <c r="BF972" s="0" t="n">
        <f aca="false">IF(E972&lt;11,-3.6797*E972^2+48.115*E972-53.83,280.92*EXP(-0.2027*E972))</f>
        <v>93.289972</v>
      </c>
      <c r="BG972" s="0" t="n">
        <f aca="false">32.208*LN(F972)+21.438</f>
        <v>105.503127884635</v>
      </c>
      <c r="BH972" s="0" t="n">
        <f aca="false">IF(G972&lt;=2, -10*G972+100, 88.958*EXP(-0.0755*G972))</f>
        <v>91</v>
      </c>
      <c r="BI972" s="0" t="n">
        <f aca="false">IF(I972&lt;=100, 0.0053*(I972)^2-1.0332*I972+100.76, 122.82*EXP(-0.0092*I972))</f>
        <v>95.922752</v>
      </c>
      <c r="BJ972" s="0" t="e">
        <f aca="false">IF(P972&lt;=1000, -6.942*LN(P972)+107.59, -36.304*LN(P972)+310.72)</f>
        <v>#VALUE!</v>
      </c>
      <c r="BK972" s="0" t="e">
        <f aca="false">BF972^0.04*BG972^0.22*BH972^0.51*BI972^0.06*BJ972^0.17</f>
        <v>#VALUE!</v>
      </c>
      <c r="BL972" s="0" t="e">
        <f aca="false">IF(BK972&gt;=90, "Very Good", IF(BK972&gt;=80, "Good", IF(BK972&gt;=70, "Slightly Good", IF(BK972&gt;=60, "Average", IF(BK972&gt;=50, "Slightly Poor", IF(BK972&gt;=40, "Poor", "Very Poor"))))))</f>
        <v>#VALUE!</v>
      </c>
      <c r="BM972" s="0" t="e">
        <f aca="false">IF(P972&lt;=1000, -6.942*LN(P972)+107.59, IF(AND(P972&gt;1000, P972&lt;=5213),-36.304*LN(P972)+310.72, IF(P972&gt;5213, 10)))</f>
        <v>#VALUE!</v>
      </c>
      <c r="BN972" s="0" t="e">
        <f aca="false">BF972^0.04*BG972^0.22*BH972^0.51*BI972^0.06*BM972^0.17</f>
        <v>#VALUE!</v>
      </c>
      <c r="BO972" s="0" t="e">
        <f aca="false">IF(BN972&gt;=90, "Very Good", IF(BN972&gt;=80, "Good", IF(BN972&gt;=70, "Slightly Good", IF(BN972&gt;=60, "Average", IF(BN972&gt;=50, "Slightly Poor", IF(BN972&gt;=40, "Poor", "Very Poor"))))))</f>
        <v>#VALUE!</v>
      </c>
      <c r="BP972" s="0" t="n">
        <f aca="false">IF(AJ972&lt;=1000, -6.942*LN(AJ972)+107.59, IF(AND(AJ972&gt;1000, AJ972&lt;=5213),-36.304*LN(AJ972)+310.72, IF(AJ972&gt;5213, 10)))</f>
        <v>70.1474375732219</v>
      </c>
      <c r="BQ972" s="0" t="n">
        <f aca="false">BF972^0.04*BG972^0.22*BH972^0.51*BI972^0.06*BP972^0.17</f>
        <v>90.3150627728497</v>
      </c>
      <c r="BR972" s="0" t="str">
        <f aca="false">IF(BQ972&gt;=90, "Very Good", IF(BQ972&gt;=80, "Good", IF(BQ972&gt;=70, "Slightly Good", IF(BQ972&gt;=60, "Average", IF(BQ972&gt;=50, "Slightly Poor", IF(BQ972&gt;=40, "Poor", "Very Poor"))))))</f>
        <v>Very Good</v>
      </c>
      <c r="BT972" s="0" t="e">
        <f aca="false">9.81*LN(AH972)+30.6</f>
        <v>#VALUE!</v>
      </c>
      <c r="BU972" s="0" t="e">
        <f aca="false">IF(BT972&lt;30, "Clean water", IF(AND(BT972&gt;=30, BT972&lt;40), "Hypolimia", IF(AND(BT972&gt;=40,BT972&lt;50), "Mesotrophic", IF(AND(BT972&gt;=50, BT972&lt;70), "Eutrophic", IF(BT972&gt;70,"Hypertrophic")))))</f>
        <v>#VALUE!</v>
      </c>
      <c r="BW972" s="0" t="str">
        <f aca="false">IF(G972/H972&gt;=1, "PLS CHECK", "")</f>
        <v/>
      </c>
      <c r="BX972" s="0" t="str">
        <f aca="false">IF(AC972/J972&gt;=1, "PLS CHECK", "")</f>
        <v/>
      </c>
      <c r="BY972" s="0" t="str">
        <f aca="false">IF(AE972/J972&gt;=1, "PLS CHECK", "")</f>
        <v/>
      </c>
      <c r="BZ972" s="0" t="str">
        <f aca="false">IF(AD972/J972&gt;=1, "PLS CHECK", "")</f>
        <v/>
      </c>
      <c r="CA972" s="0" t="str">
        <f aca="false">IF(AF972/K972&gt;=1, "PLS CHECK", "")</f>
        <v/>
      </c>
      <c r="CB972" s="0" t="str">
        <f aca="false">IF(AG972/K972&gt;=1, "PLS CHECK", "")</f>
        <v/>
      </c>
    </row>
    <row r="973" customFormat="false" ht="12.5" hidden="false" customHeight="false" outlineLevel="0" collapsed="false">
      <c r="A973" s="0" t="n">
        <v>970</v>
      </c>
      <c r="B973" s="15" t="s">
        <v>72</v>
      </c>
      <c r="C973" s="16" t="s">
        <v>73</v>
      </c>
      <c r="D973" s="0" t="s">
        <v>175</v>
      </c>
      <c r="E973" s="0" t="n">
        <v>7.8</v>
      </c>
      <c r="F973" s="0" t="n">
        <v>9.1</v>
      </c>
      <c r="G973" s="0" t="n">
        <v>1.6</v>
      </c>
      <c r="H973" s="0" t="n">
        <v>5.5</v>
      </c>
      <c r="I973" s="0" t="n">
        <v>17.9</v>
      </c>
      <c r="J973" s="0" t="n">
        <v>2.866</v>
      </c>
      <c r="K973" s="0" t="n">
        <v>0.087</v>
      </c>
      <c r="L973" s="0" t="n">
        <v>2.5</v>
      </c>
      <c r="M973" s="0" t="n">
        <v>24.9</v>
      </c>
      <c r="N973" s="0" t="n">
        <v>0</v>
      </c>
      <c r="O973" s="0" t="n">
        <v>201</v>
      </c>
      <c r="P973" s="37"/>
      <c r="Q973" s="0" t="n">
        <v>0</v>
      </c>
      <c r="R973" s="0" t="n">
        <v>0</v>
      </c>
      <c r="S973" s="0" t="n">
        <v>0</v>
      </c>
      <c r="T973" s="0" t="n">
        <v>0</v>
      </c>
      <c r="U973" s="0" t="n">
        <v>0</v>
      </c>
      <c r="V973" s="0" t="n">
        <v>0</v>
      </c>
      <c r="AC973" s="0" t="n">
        <v>2.723</v>
      </c>
      <c r="AD973" s="0" t="n">
        <v>0.196</v>
      </c>
      <c r="AE973" s="0" t="n">
        <v>2.376</v>
      </c>
      <c r="AF973" s="0" t="n">
        <v>0.043</v>
      </c>
      <c r="AG973" s="0" t="n">
        <v>0.034</v>
      </c>
      <c r="AH973" s="37"/>
      <c r="AJ973" s="0" t="n">
        <v>3121</v>
      </c>
      <c r="AP973" s="0" t="n">
        <v>0</v>
      </c>
      <c r="AW973" s="0" t="n">
        <v>0</v>
      </c>
      <c r="AX973" s="0" t="n">
        <v>0</v>
      </c>
      <c r="AY973" s="0" t="n">
        <v>0</v>
      </c>
      <c r="BF973" s="0" t="n">
        <f aca="false">IF(E973&lt;11,-3.6797*E973^2+48.115*E973-53.83,280.92*EXP(-0.2027*E973))</f>
        <v>97.5940520000001</v>
      </c>
      <c r="BG973" s="0" t="n">
        <f aca="false">32.208*LN(F973)+21.438</f>
        <v>92.5621023107425</v>
      </c>
      <c r="BH973" s="0" t="n">
        <f aca="false">IF(G973&lt;=2, -10*G973+100, 88.958*EXP(-0.0755*G973))</f>
        <v>84</v>
      </c>
      <c r="BI973" s="0" t="n">
        <f aca="false">IF(I973&lt;=100, 0.0053*(I973)^2-1.0332*I973+100.76, 122.82*EXP(-0.0092*I973))</f>
        <v>83.963893</v>
      </c>
      <c r="BJ973" s="0" t="e">
        <f aca="false">IF(P973&lt;=1000, -6.942*LN(P973)+107.59, -36.304*LN(P973)+310.72)</f>
        <v>#VALUE!</v>
      </c>
      <c r="BK973" s="0" t="e">
        <f aca="false">BF973^0.04*BG973^0.22*BH973^0.51*BI973^0.06*BJ973^0.17</f>
        <v>#VALUE!</v>
      </c>
      <c r="BL973" s="0" t="e">
        <f aca="false">IF(BK973&gt;=90, "Very Good", IF(BK973&gt;=80, "Good", IF(BK973&gt;=70, "Slightly Good", IF(BK973&gt;=60, "Average", IF(BK973&gt;=50, "Slightly Poor", IF(BK973&gt;=40, "Poor", "Very Poor"))))))</f>
        <v>#VALUE!</v>
      </c>
      <c r="BM973" s="0" t="e">
        <f aca="false">IF(P973&lt;=1000, -6.942*LN(P973)+107.59, IF(AND(P973&gt;1000, P973&lt;=5213),-36.304*LN(P973)+310.72, IF(P973&gt;5213, 10)))</f>
        <v>#VALUE!</v>
      </c>
      <c r="BN973" s="0" t="e">
        <f aca="false">BF973^0.04*BG973^0.22*BH973^0.51*BI973^0.06*BM973^0.17</f>
        <v>#VALUE!</v>
      </c>
      <c r="BO973" s="0" t="e">
        <f aca="false">IF(BN973&gt;=90, "Very Good", IF(BN973&gt;=80, "Good", IF(BN973&gt;=70, "Slightly Good", IF(BN973&gt;=60, "Average", IF(BN973&gt;=50, "Slightly Poor", IF(BN973&gt;=40, "Poor", "Very Poor"))))))</f>
        <v>#VALUE!</v>
      </c>
      <c r="BP973" s="0" t="n">
        <f aca="false">IF(AJ973&lt;=1000, -6.942*LN(AJ973)+107.59, IF(AND(AJ973&gt;1000, AJ973&lt;=5213),-36.304*LN(AJ973)+310.72, IF(AJ973&gt;5213, 10)))</f>
        <v>18.6213290206016</v>
      </c>
      <c r="BQ973" s="0" t="n">
        <f aca="false">BF973^0.04*BG973^0.22*BH973^0.51*BI973^0.06*BP973^0.17</f>
        <v>66.8223961302881</v>
      </c>
      <c r="BR973" s="0" t="str">
        <f aca="false">IF(BQ973&gt;=90, "Very Good", IF(BQ973&gt;=80, "Good", IF(BQ973&gt;=70, "Slightly Good", IF(BQ973&gt;=60, "Average", IF(BQ973&gt;=50, "Slightly Poor", IF(BQ973&gt;=40, "Poor", "Very Poor"))))))</f>
        <v>Average</v>
      </c>
      <c r="BT973" s="0" t="e">
        <f aca="false">9.81*LN(AH973)+30.6</f>
        <v>#VALUE!</v>
      </c>
      <c r="BU973" s="0" t="e">
        <f aca="false">IF(BT973&lt;30, "Clean water", IF(AND(BT973&gt;=30, BT973&lt;40), "Hypolimia", IF(AND(BT973&gt;=40,BT973&lt;50), "Mesotrophic", IF(AND(BT973&gt;=50, BT973&lt;70), "Eutrophic", IF(BT973&gt;70,"Hypertrophic")))))</f>
        <v>#VALUE!</v>
      </c>
      <c r="BW973" s="0" t="str">
        <f aca="false">IF(G973/H973&gt;=1, "PLS CHECK", "")</f>
        <v/>
      </c>
      <c r="BX973" s="0" t="str">
        <f aca="false">IF(AC973/J973&gt;=1, "PLS CHECK", "")</f>
        <v/>
      </c>
      <c r="BY973" s="0" t="str">
        <f aca="false">IF(AE973/J973&gt;=1, "PLS CHECK", "")</f>
        <v/>
      </c>
      <c r="BZ973" s="0" t="str">
        <f aca="false">IF(AD973/J973&gt;=1, "PLS CHECK", "")</f>
        <v/>
      </c>
      <c r="CA973" s="0" t="str">
        <f aca="false">IF(AF973/K973&gt;=1, "PLS CHECK", "")</f>
        <v/>
      </c>
      <c r="CB973" s="0" t="str">
        <f aca="false">IF(AG973/K973&gt;=1, "PLS CHECK", "")</f>
        <v/>
      </c>
    </row>
    <row r="974" customFormat="false" ht="12.5" hidden="false" customHeight="false" outlineLevel="0" collapsed="false">
      <c r="A974" s="0" t="n">
        <v>971</v>
      </c>
      <c r="B974" s="15" t="s">
        <v>131</v>
      </c>
      <c r="C974" s="16" t="s">
        <v>132</v>
      </c>
      <c r="D974" s="0" t="s">
        <v>175</v>
      </c>
      <c r="E974" s="0" t="n">
        <v>8.2</v>
      </c>
      <c r="F974" s="0" t="n">
        <v>9.9</v>
      </c>
      <c r="G974" s="0" t="n">
        <v>2</v>
      </c>
      <c r="H974" s="0" t="n">
        <v>5</v>
      </c>
      <c r="I974" s="37"/>
      <c r="J974" s="0" t="n">
        <v>3.163</v>
      </c>
      <c r="K974" s="0" t="n">
        <v>0.113</v>
      </c>
      <c r="L974" s="0" t="n">
        <v>2.8</v>
      </c>
      <c r="M974" s="0" t="n">
        <v>27</v>
      </c>
      <c r="O974" s="0" t="n">
        <v>641</v>
      </c>
      <c r="BD974" s="0" t="n">
        <v>0.062</v>
      </c>
      <c r="BF974" s="0" t="n">
        <f aca="false">IF(E974&lt;11,-3.6797*E974^2+48.115*E974-53.83,280.92*EXP(-0.2027*E974))</f>
        <v>93.289972</v>
      </c>
      <c r="BG974" s="0" t="n">
        <f aca="false">32.208*LN(F974)+21.438</f>
        <v>95.2759594579826</v>
      </c>
      <c r="BH974" s="0" t="n">
        <f aca="false">IF(G974&lt;=2, -10*G974+100, 88.958*EXP(-0.0755*G974))</f>
        <v>80</v>
      </c>
      <c r="BI974" s="0" t="n">
        <f aca="false">IF(I974&lt;=100, 0.0053*(I974)^2-1.0332*I974+100.76, 122.82*EXP(-0.0092*I974))</f>
        <v>100.76</v>
      </c>
      <c r="BJ974" s="0" t="e">
        <f aca="false">IF(P974&lt;=1000, -6.942*LN(P974)+107.59, -36.304*LN(P974)+310.72)</f>
        <v>#VALUE!</v>
      </c>
      <c r="BK974" s="0" t="e">
        <f aca="false">BF974^0.04*BG974^0.22*BH974^0.51*BI974^0.06*BJ974^0.17</f>
        <v>#VALUE!</v>
      </c>
      <c r="BL974" s="0" t="e">
        <f aca="false">IF(BK974&gt;=90, "Very Good", IF(BK974&gt;=80, "Good", IF(BK974&gt;=70, "Slightly Good", IF(BK974&gt;=60, "Average", IF(BK974&gt;=50, "Slightly Poor", IF(BK974&gt;=40, "Poor", "Very Poor"))))))</f>
        <v>#VALUE!</v>
      </c>
      <c r="BM974" s="0" t="e">
        <f aca="false">IF(P974&lt;=1000, -6.942*LN(P974)+107.59, IF(AND(P974&gt;1000, P974&lt;=5213),-36.304*LN(P974)+310.72, IF(P974&gt;5213, 10)))</f>
        <v>#VALUE!</v>
      </c>
      <c r="BN974" s="0" t="e">
        <f aca="false">BF974^0.04*BG974^0.22*BH974^0.51*BI974^0.06*BM974^0.17</f>
        <v>#VALUE!</v>
      </c>
      <c r="BO974" s="0" t="e">
        <f aca="false">IF(BN974&gt;=90, "Very Good", IF(BN974&gt;=80, "Good", IF(BN974&gt;=70, "Slightly Good", IF(BN974&gt;=60, "Average", IF(BN974&gt;=50, "Slightly Poor", IF(BN974&gt;=40, "Poor", "Very Poor"))))))</f>
        <v>#VALUE!</v>
      </c>
      <c r="BP974" s="0" t="e">
        <f aca="false">IF(AJ974&lt;=1000, -6.942*LN(AJ974)+107.59, IF(AND(AJ974&gt;1000, AJ974&lt;=5213),-36.304*LN(AJ974)+310.72, IF(AJ974&gt;5213, 10)))</f>
        <v>#VALUE!</v>
      </c>
      <c r="BQ974" s="0" t="e">
        <f aca="false">BF974^0.04*BG974^0.22*BH974^0.51*BI974^0.06*BP974^0.17</f>
        <v>#VALUE!</v>
      </c>
      <c r="BR974" s="0" t="e">
        <f aca="false">IF(BQ974&gt;=90, "Very Good", IF(BQ974&gt;=80, "Good", IF(BQ974&gt;=70, "Slightly Good", IF(BQ974&gt;=60, "Average", IF(BQ974&gt;=50, "Slightly Poor", IF(BQ974&gt;=40, "Poor", "Very Poor"))))))</f>
        <v>#VALUE!</v>
      </c>
      <c r="BT974" s="0" t="e">
        <f aca="false">9.81*LN(AH974)+30.6</f>
        <v>#VALUE!</v>
      </c>
      <c r="BU974" s="0" t="e">
        <f aca="false">IF(BT974&lt;30, "Clean water", IF(AND(BT974&gt;=30, BT974&lt;40), "Hypolimia", IF(AND(BT974&gt;=40,BT974&lt;50), "Mesotrophic", IF(AND(BT974&gt;=50, BT974&lt;70), "Eutrophic", IF(BT974&gt;70,"Hypertrophic")))))</f>
        <v>#VALUE!</v>
      </c>
      <c r="BW974" s="0" t="str">
        <f aca="false">IF(G974/H974&gt;=1, "PLS CHECK", "")</f>
        <v/>
      </c>
      <c r="BX974" s="0" t="str">
        <f aca="false">IF(AC974/J974&gt;=1, "PLS CHECK", "")</f>
        <v/>
      </c>
      <c r="BY974" s="0" t="str">
        <f aca="false">IF(AE974/J974&gt;=1, "PLS CHECK", "")</f>
        <v/>
      </c>
      <c r="BZ974" s="0" t="str">
        <f aca="false">IF(AD974/J974&gt;=1, "PLS CHECK", "")</f>
        <v/>
      </c>
      <c r="CA974" s="0" t="str">
        <f aca="false">IF(AF974/K974&gt;=1, "PLS CHECK", "")</f>
        <v/>
      </c>
      <c r="CB974" s="0" t="str">
        <f aca="false">IF(AG974/K974&gt;=1, "PLS CHECK", "")</f>
        <v/>
      </c>
    </row>
    <row r="975" customFormat="false" ht="12.5" hidden="false" customHeight="false" outlineLevel="0" collapsed="false">
      <c r="A975" s="0" t="n">
        <v>972</v>
      </c>
      <c r="B975" s="15" t="s">
        <v>75</v>
      </c>
      <c r="C975" s="16" t="s">
        <v>76</v>
      </c>
      <c r="D975" s="0" t="s">
        <v>175</v>
      </c>
      <c r="E975" s="0" t="n">
        <v>7.8</v>
      </c>
      <c r="F975" s="0" t="n">
        <v>8.9</v>
      </c>
      <c r="G975" s="0" t="n">
        <v>1</v>
      </c>
      <c r="H975" s="0" t="n">
        <v>2.4</v>
      </c>
      <c r="I975" s="0" t="n">
        <v>3.2</v>
      </c>
      <c r="J975" s="0" t="n">
        <v>3.608</v>
      </c>
      <c r="K975" s="0" t="n">
        <v>0.103</v>
      </c>
      <c r="L975" s="0" t="n">
        <v>2.1</v>
      </c>
      <c r="M975" s="0" t="n">
        <v>23.1</v>
      </c>
      <c r="N975" s="0" t="n">
        <v>0</v>
      </c>
      <c r="O975" s="0" t="n">
        <v>418</v>
      </c>
      <c r="P975" s="0" t="n">
        <v>12000</v>
      </c>
      <c r="AC975" s="0" t="n">
        <v>3.383</v>
      </c>
      <c r="AD975" s="0" t="n">
        <v>0.026</v>
      </c>
      <c r="AE975" s="0" t="n">
        <v>2.814</v>
      </c>
      <c r="AF975" s="0" t="n">
        <v>0.085</v>
      </c>
      <c r="AG975" s="0" t="n">
        <v>0.049</v>
      </c>
      <c r="AH975" s="0" t="n">
        <v>5.6</v>
      </c>
      <c r="AJ975" s="0" t="n">
        <v>1500</v>
      </c>
      <c r="BF975" s="0" t="n">
        <f aca="false">IF(E975&lt;11,-3.6797*E975^2+48.115*E975-53.83,280.92*EXP(-0.2027*E975))</f>
        <v>97.5940520000001</v>
      </c>
      <c r="BG975" s="0" t="n">
        <f aca="false">32.208*LN(F975)+21.438</f>
        <v>91.8463395211805</v>
      </c>
      <c r="BH975" s="0" t="n">
        <f aca="false">IF(G975&lt;=2, -10*G975+100, 88.958*EXP(-0.0755*G975))</f>
        <v>90</v>
      </c>
      <c r="BI975" s="0" t="n">
        <f aca="false">IF(I975&lt;=100, 0.0053*(I975)^2-1.0332*I975+100.76, 122.82*EXP(-0.0092*I975))</f>
        <v>97.508032</v>
      </c>
      <c r="BJ975" s="0" t="n">
        <f aca="false">IF(P975&lt;=1000, -6.942*LN(P975)+107.59, -36.304*LN(P975)+310.72)</f>
        <v>-30.271198662071</v>
      </c>
      <c r="BK975" s="0" t="e">
        <f aca="false">BF975^0.04*BG975^0.22*BH975^0.51*BI975^0.06*BJ975^0.17</f>
        <v>#NUM!</v>
      </c>
      <c r="BL975" s="0" t="e">
        <f aca="false">IF(BK975&gt;=90, "Very Good", IF(BK975&gt;=80, "Good", IF(BK975&gt;=70, "Slightly Good", IF(BK975&gt;=60, "Average", IF(BK975&gt;=50, "Slightly Poor", IF(BK975&gt;=40, "Poor", "Very Poor"))))))</f>
        <v>#NUM!</v>
      </c>
      <c r="BM975" s="0" t="n">
        <f aca="false">IF(P975&lt;=1000, -6.942*LN(P975)+107.59, IF(AND(P975&gt;1000, P975&lt;=5213),-36.304*LN(P975)+310.72, IF(P975&gt;5213, 10)))</f>
        <v>10</v>
      </c>
      <c r="BN975" s="0" t="n">
        <f aca="false">BF975^0.04*BG975^0.22*BH975^0.51*BI975^0.06*BM975^0.17</f>
        <v>62.7273072815242</v>
      </c>
      <c r="BO975" s="0" t="str">
        <f aca="false">IF(BN975&gt;=90, "Very Good", IF(BN975&gt;=80, "Good", IF(BN975&gt;=70, "Slightly Good", IF(BN975&gt;=60, "Average", IF(BN975&gt;=50, "Slightly Poor", IF(BN975&gt;=40, "Poor", "Very Poor"))))))</f>
        <v>Average</v>
      </c>
      <c r="BP975" s="0" t="n">
        <f aca="false">IF(AJ975&lt;=1000, -6.942*LN(AJ975)+107.59, IF(AND(AJ975&gt;1000, AJ975&lt;=5213),-36.304*LN(AJ975)+310.72, IF(AJ975&gt;5213, 10)))</f>
        <v>45.2208470670737</v>
      </c>
      <c r="BQ975" s="0" t="n">
        <f aca="false">BF975^0.04*BG975^0.22*BH975^0.51*BI975^0.06*BP975^0.17</f>
        <v>81.070755952607</v>
      </c>
      <c r="BR975" s="0" t="str">
        <f aca="false">IF(BQ975&gt;=90, "Very Good", IF(BQ975&gt;=80, "Good", IF(BQ975&gt;=70, "Slightly Good", IF(BQ975&gt;=60, "Average", IF(BQ975&gt;=50, "Slightly Poor", IF(BQ975&gt;=40, "Poor", "Very Poor"))))))</f>
        <v>Good</v>
      </c>
      <c r="BT975" s="0" t="n">
        <f aca="false">9.81*LN(AH975)+30.6</f>
        <v>47.5003403238402</v>
      </c>
      <c r="BU975" s="0" t="str">
        <f aca="false">IF(BT975&lt;30, "Clean water", IF(AND(BT975&gt;=30, BT975&lt;40), "Hypolimia", IF(AND(BT975&gt;=40,BT975&lt;50), "Mesotrophic", IF(AND(BT975&gt;=50, BT975&lt;70), "Eutrophic", IF(BT975&gt;70,"Hypertrophic")))))</f>
        <v>Mesotrophic</v>
      </c>
      <c r="BW975" s="0" t="str">
        <f aca="false">IF(G975/H975&gt;=1, "PLS CHECK", "")</f>
        <v/>
      </c>
      <c r="BX975" s="0" t="str">
        <f aca="false">IF(AC975/J975&gt;=1, "PLS CHECK", "")</f>
        <v/>
      </c>
      <c r="BY975" s="0" t="str">
        <f aca="false">IF(AE975/J975&gt;=1, "PLS CHECK", "")</f>
        <v/>
      </c>
      <c r="BZ975" s="0" t="str">
        <f aca="false">IF(AD975/J975&gt;=1, "PLS CHECK", "")</f>
        <v/>
      </c>
      <c r="CA975" s="0" t="str">
        <f aca="false">IF(AF975/K975&gt;=1, "PLS CHECK", "")</f>
        <v/>
      </c>
      <c r="CB975" s="0" t="str">
        <f aca="false">IF(AG975/K975&gt;=1, "PLS CHECK", "")</f>
        <v/>
      </c>
    </row>
    <row r="976" customFormat="false" ht="12.5" hidden="false" customHeight="false" outlineLevel="0" collapsed="false">
      <c r="A976" s="0" t="n">
        <v>973</v>
      </c>
      <c r="B976" s="15" t="s">
        <v>77</v>
      </c>
      <c r="C976" s="16" t="s">
        <v>78</v>
      </c>
      <c r="D976" s="0" t="s">
        <v>175</v>
      </c>
      <c r="E976" s="37"/>
      <c r="F976" s="0" t="n">
        <v>11.1</v>
      </c>
      <c r="G976" s="0" t="n">
        <v>2.2</v>
      </c>
      <c r="H976" s="0" t="n">
        <v>4.9</v>
      </c>
      <c r="I976" s="0" t="n">
        <v>9.3</v>
      </c>
      <c r="J976" s="0" t="n">
        <v>2.759</v>
      </c>
      <c r="K976" s="0" t="n">
        <v>0.066</v>
      </c>
      <c r="L976" s="0" t="n">
        <v>2.4</v>
      </c>
      <c r="M976" s="0" t="n">
        <v>24.9</v>
      </c>
      <c r="N976" s="0" t="n">
        <v>0</v>
      </c>
      <c r="O976" s="37"/>
      <c r="P976" s="37"/>
      <c r="AC976" s="0" t="n">
        <v>2.448</v>
      </c>
      <c r="AD976" s="37"/>
      <c r="AE976" s="0" t="n">
        <v>2.008</v>
      </c>
      <c r="AF976" s="0" t="n">
        <v>0.03</v>
      </c>
      <c r="AG976" s="0" t="n">
        <v>0.012</v>
      </c>
      <c r="AH976" s="0" t="n">
        <v>21.3</v>
      </c>
      <c r="AJ976" s="0" t="n">
        <v>270</v>
      </c>
      <c r="BD976" s="0" t="n">
        <v>664.308</v>
      </c>
      <c r="BF976" s="0" t="n">
        <f aca="false">IF(E976&lt;11,-3.6797*E976^2+48.115*E976-53.83,280.92*EXP(-0.2027*E976))</f>
        <v>-53.83</v>
      </c>
      <c r="BG976" s="0" t="n">
        <f aca="false">32.208*LN(F976)+21.438</f>
        <v>98.9608880487154</v>
      </c>
      <c r="BH976" s="0" t="n">
        <f aca="false">IF(G976&lt;=2, -10*G976+100, 88.958*EXP(-0.0755*G976))</f>
        <v>75.3440041238757</v>
      </c>
      <c r="BI976" s="0" t="n">
        <f aca="false">IF(I976&lt;=100, 0.0053*(I976)^2-1.0332*I976+100.76, 122.82*EXP(-0.0092*I976))</f>
        <v>91.609637</v>
      </c>
      <c r="BJ976" s="0" t="e">
        <f aca="false">IF(P976&lt;=1000, -6.942*LN(P976)+107.59, -36.304*LN(P976)+310.72)</f>
        <v>#VALUE!</v>
      </c>
      <c r="BK976" s="0" t="e">
        <f aca="false">BF976^0.04*BG976^0.22*BH976^0.51*BI976^0.06*BJ976^0.17</f>
        <v>#VALUE!</v>
      </c>
      <c r="BL976" s="0" t="e">
        <f aca="false">IF(BK976&gt;=90, "Very Good", IF(BK976&gt;=80, "Good", IF(BK976&gt;=70, "Slightly Good", IF(BK976&gt;=60, "Average", IF(BK976&gt;=50, "Slightly Poor", IF(BK976&gt;=40, "Poor", "Very Poor"))))))</f>
        <v>#VALUE!</v>
      </c>
      <c r="BM976" s="0" t="e">
        <f aca="false">IF(P976&lt;=1000, -6.942*LN(P976)+107.59, IF(AND(P976&gt;1000, P976&lt;=5213),-36.304*LN(P976)+310.72, IF(P976&gt;5213, 10)))</f>
        <v>#VALUE!</v>
      </c>
      <c r="BN976" s="0" t="e">
        <f aca="false">BF976^0.04*BG976^0.22*BH976^0.51*BI976^0.06*BM976^0.17</f>
        <v>#VALUE!</v>
      </c>
      <c r="BO976" s="0" t="e">
        <f aca="false">IF(BN976&gt;=90, "Very Good", IF(BN976&gt;=80, "Good", IF(BN976&gt;=70, "Slightly Good", IF(BN976&gt;=60, "Average", IF(BN976&gt;=50, "Slightly Poor", IF(BN976&gt;=40, "Poor", "Very Poor"))))))</f>
        <v>#VALUE!</v>
      </c>
      <c r="BP976" s="0" t="n">
        <f aca="false">IF(AJ976&lt;=1000, -6.942*LN(AJ976)+107.59, IF(AND(AJ976&gt;1000, AJ976&lt;=5213),-36.304*LN(AJ976)+310.72, IF(AJ976&gt;5213, 10)))</f>
        <v>68.7257547606333</v>
      </c>
      <c r="BQ976" s="0" t="n">
        <f aca="false">BF976^0.04*BG976^0.22*BH976^0.51*BI976^0.06*BP976^0.17</f>
        <v>-78.6257112040771</v>
      </c>
      <c r="BR976" s="0" t="str">
        <f aca="false">IF(BQ976&gt;=90, "Very Good", IF(BQ976&gt;=80, "Good", IF(BQ976&gt;=70, "Slightly Good", IF(BQ976&gt;=60, "Average", IF(BQ976&gt;=50, "Slightly Poor", IF(BQ976&gt;=40, "Poor", "Very Poor"))))))</f>
        <v>Very Poor</v>
      </c>
      <c r="BT976" s="0" t="n">
        <f aca="false">9.81*LN(AH976)+30.6</f>
        <v>60.6059163833379</v>
      </c>
      <c r="BU976" s="0" t="str">
        <f aca="false">IF(BT976&lt;30, "Clean water", IF(AND(BT976&gt;=30, BT976&lt;40), "Hypolimia", IF(AND(BT976&gt;=40,BT976&lt;50), "Mesotrophic", IF(AND(BT976&gt;=50, BT976&lt;70), "Eutrophic", IF(BT976&gt;70,"Hypertrophic")))))</f>
        <v>Eutrophic</v>
      </c>
      <c r="BW976" s="0" t="str">
        <f aca="false">IF(G976/H976&gt;=1, "PLS CHECK", "")</f>
        <v/>
      </c>
      <c r="BX976" s="0" t="str">
        <f aca="false">IF(AC976/J976&gt;=1, "PLS CHECK", "")</f>
        <v/>
      </c>
      <c r="BY976" s="0" t="str">
        <f aca="false">IF(AE976/J976&gt;=1, "PLS CHECK", "")</f>
        <v/>
      </c>
      <c r="BZ976" s="0" t="str">
        <f aca="false">IF(AD976/J976&gt;=1, "PLS CHECK", "")</f>
        <v/>
      </c>
      <c r="CA976" s="0" t="str">
        <f aca="false">IF(AF976/K976&gt;=1, "PLS CHECK", "")</f>
        <v/>
      </c>
      <c r="CB976" s="0" t="str">
        <f aca="false">IF(AG976/K976&gt;=1, "PLS CHECK", "")</f>
        <v/>
      </c>
    </row>
    <row r="977" customFormat="false" ht="12.5" hidden="false" customHeight="false" outlineLevel="0" collapsed="false">
      <c r="A977" s="0" t="n">
        <v>974</v>
      </c>
      <c r="B977" s="15" t="s">
        <v>79</v>
      </c>
      <c r="C977" s="16" t="s">
        <v>80</v>
      </c>
      <c r="D977" s="0" t="s">
        <v>175</v>
      </c>
      <c r="E977" s="0" t="n">
        <v>7.9</v>
      </c>
      <c r="F977" s="0" t="n">
        <v>9.6</v>
      </c>
      <c r="G977" s="0" t="n">
        <v>1.9</v>
      </c>
      <c r="H977" s="0" t="n">
        <v>4.9</v>
      </c>
      <c r="I977" s="0" t="n">
        <v>10.9</v>
      </c>
      <c r="J977" s="0" t="n">
        <v>3.853</v>
      </c>
      <c r="K977" s="0" t="n">
        <v>0.086</v>
      </c>
      <c r="L977" s="0" t="n">
        <v>2.7</v>
      </c>
      <c r="M977" s="0" t="n">
        <v>26</v>
      </c>
      <c r="N977" s="0" t="n">
        <v>0</v>
      </c>
      <c r="O977" s="0" t="n">
        <v>195</v>
      </c>
      <c r="P977" s="0" t="n">
        <v>21934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</v>
      </c>
      <c r="V977" s="0" t="n">
        <v>0</v>
      </c>
      <c r="AC977" s="0" t="n">
        <v>3.594</v>
      </c>
      <c r="AD977" s="0" t="n">
        <v>0.378</v>
      </c>
      <c r="AE977" s="0" t="n">
        <v>2.542</v>
      </c>
      <c r="AF977" s="0" t="n">
        <v>0.038</v>
      </c>
      <c r="AG977" s="0" t="n">
        <v>0.023</v>
      </c>
      <c r="AH977" s="37"/>
      <c r="AJ977" s="0" t="n">
        <v>1492</v>
      </c>
      <c r="AP977" s="0" t="n">
        <v>0</v>
      </c>
      <c r="AW977" s="0" t="n">
        <v>0</v>
      </c>
      <c r="AX977" s="0" t="n">
        <v>0</v>
      </c>
      <c r="AY977" s="0" t="n">
        <v>0</v>
      </c>
      <c r="BD977" s="0" t="n">
        <v>670.088</v>
      </c>
      <c r="BF977" s="0" t="n">
        <f aca="false">IF(E977&lt;11,-3.6797*E977^2+48.115*E977-53.83,280.92*EXP(-0.2027*E977))</f>
        <v>96.6284230000001</v>
      </c>
      <c r="BG977" s="0" t="n">
        <f aca="false">32.208*LN(F977)+21.438</f>
        <v>94.2848658756438</v>
      </c>
      <c r="BH977" s="0" t="n">
        <f aca="false">IF(G977&lt;=2, -10*G977+100, 88.958*EXP(-0.0755*G977))</f>
        <v>81</v>
      </c>
      <c r="BI977" s="0" t="n">
        <f aca="false">IF(I977&lt;=100, 0.0053*(I977)^2-1.0332*I977+100.76, 122.82*EXP(-0.0092*I977))</f>
        <v>90.127813</v>
      </c>
      <c r="BJ977" s="0" t="n">
        <f aca="false">IF(P977&lt;=1000, -6.942*LN(P977)+107.59, -36.304*LN(P977)+310.72)</f>
        <v>-52.1672771794149</v>
      </c>
      <c r="BK977" s="0" t="e">
        <f aca="false">BF977^0.04*BG977^0.22*BH977^0.51*BI977^0.06*BJ977^0.17</f>
        <v>#NUM!</v>
      </c>
      <c r="BL977" s="0" t="e">
        <f aca="false">IF(BK977&gt;=90, "Very Good", IF(BK977&gt;=80, "Good", IF(BK977&gt;=70, "Slightly Good", IF(BK977&gt;=60, "Average", IF(BK977&gt;=50, "Slightly Poor", IF(BK977&gt;=40, "Poor", "Very Poor"))))))</f>
        <v>#NUM!</v>
      </c>
      <c r="BM977" s="0" t="n">
        <f aca="false">IF(P977&lt;=1000, -6.942*LN(P977)+107.59, IF(AND(P977&gt;1000, P977&lt;=5213),-36.304*LN(P977)+310.72, IF(P977&gt;5213, 10)))</f>
        <v>10</v>
      </c>
      <c r="BN977" s="0" t="n">
        <f aca="false">BF977^0.04*BG977^0.22*BH977^0.51*BI977^0.06*BM977^0.17</f>
        <v>59.4840215844042</v>
      </c>
      <c r="BO977" s="0" t="str">
        <f aca="false">IF(BN977&gt;=90, "Very Good", IF(BN977&gt;=80, "Good", IF(BN977&gt;=70, "Slightly Good", IF(BN977&gt;=60, "Average", IF(BN977&gt;=50, "Slightly Poor", IF(BN977&gt;=40, "Poor", "Very Poor"))))))</f>
        <v>Slightly Poor</v>
      </c>
      <c r="BP977" s="0" t="n">
        <f aca="false">IF(AJ977&lt;=1000, -6.942*LN(AJ977)+107.59, IF(AND(AJ977&gt;1000, AJ977&lt;=5213),-36.304*LN(AJ977)+310.72, IF(AJ977&gt;5213, 10)))</f>
        <v>45.4149865671544</v>
      </c>
      <c r="BQ977" s="0" t="n">
        <f aca="false">BF977^0.04*BG977^0.22*BH977^0.51*BI977^0.06*BP977^0.17</f>
        <v>76.9350401653374</v>
      </c>
      <c r="BR977" s="0" t="str">
        <f aca="false">IF(BQ977&gt;=90, "Very Good", IF(BQ977&gt;=80, "Good", IF(BQ977&gt;=70, "Slightly Good", IF(BQ977&gt;=60, "Average", IF(BQ977&gt;=50, "Slightly Poor", IF(BQ977&gt;=40, "Poor", "Very Poor"))))))</f>
        <v>Slightly Good</v>
      </c>
      <c r="BT977" s="0" t="e">
        <f aca="false">9.81*LN(AH977)+30.6</f>
        <v>#VALUE!</v>
      </c>
      <c r="BU977" s="0" t="e">
        <f aca="false">IF(BT977&lt;30, "Clean water", IF(AND(BT977&gt;=30, BT977&lt;40), "Hypolimia", IF(AND(BT977&gt;=40,BT977&lt;50), "Mesotrophic", IF(AND(BT977&gt;=50, BT977&lt;70), "Eutrophic", IF(BT977&gt;70,"Hypertrophic")))))</f>
        <v>#VALUE!</v>
      </c>
      <c r="BW977" s="0" t="str">
        <f aca="false">IF(G977/H977&gt;=1, "PLS CHECK", "")</f>
        <v/>
      </c>
      <c r="BX977" s="0" t="str">
        <f aca="false">IF(AC977/J977&gt;=1, "PLS CHECK", "")</f>
        <v/>
      </c>
      <c r="BY977" s="0" t="str">
        <f aca="false">IF(AE977/J977&gt;=1, "PLS CHECK", "")</f>
        <v/>
      </c>
      <c r="BZ977" s="0" t="str">
        <f aca="false">IF(AD977/J977&gt;=1, "PLS CHECK", "")</f>
        <v/>
      </c>
      <c r="CA977" s="0" t="str">
        <f aca="false">IF(AF977/K977&gt;=1, "PLS CHECK", "")</f>
        <v/>
      </c>
      <c r="CB977" s="0" t="str">
        <f aca="false">IF(AG977/K977&gt;=1, "PLS CHECK", "")</f>
        <v/>
      </c>
    </row>
    <row r="978" customFormat="false" ht="12.5" hidden="false" customHeight="false" outlineLevel="0" collapsed="false">
      <c r="A978" s="0" t="n">
        <v>975</v>
      </c>
      <c r="B978" s="15" t="s">
        <v>81</v>
      </c>
      <c r="C978" s="16" t="s">
        <v>82</v>
      </c>
      <c r="D978" s="0" t="s">
        <v>175</v>
      </c>
      <c r="E978" s="37"/>
      <c r="F978" s="0" t="n">
        <v>7.5</v>
      </c>
      <c r="G978" s="0" t="n">
        <v>1</v>
      </c>
      <c r="H978" s="0" t="n">
        <v>2.4</v>
      </c>
      <c r="I978" s="0" t="n">
        <v>2</v>
      </c>
      <c r="J978" s="0" t="n">
        <v>2.483</v>
      </c>
      <c r="K978" s="0" t="n">
        <v>0.073</v>
      </c>
      <c r="L978" s="0" t="n">
        <v>1.8</v>
      </c>
      <c r="M978" s="0" t="n">
        <v>25.1</v>
      </c>
      <c r="N978" s="0" t="n">
        <v>0</v>
      </c>
      <c r="O978" s="0" t="n">
        <v>236</v>
      </c>
      <c r="P978" s="0" t="n">
        <v>12000</v>
      </c>
      <c r="AC978" s="0" t="n">
        <v>2.317</v>
      </c>
      <c r="AD978" s="0" t="n">
        <v>0.106</v>
      </c>
      <c r="AE978" s="0" t="n">
        <v>1.81</v>
      </c>
      <c r="AF978" s="0" t="n">
        <v>0.059</v>
      </c>
      <c r="AG978" s="0" t="n">
        <v>0.047</v>
      </c>
      <c r="AH978" s="0" t="n">
        <v>3.1</v>
      </c>
      <c r="AJ978" s="0" t="n">
        <v>880</v>
      </c>
      <c r="BF978" s="0" t="n">
        <f aca="false">IF(E978&lt;11,-3.6797*E978^2+48.115*E978-53.83,280.92*EXP(-0.2027*E978))</f>
        <v>-53.83</v>
      </c>
      <c r="BG978" s="0" t="n">
        <f aca="false">32.208*LN(F978)+21.438</f>
        <v>86.3339964856253</v>
      </c>
      <c r="BH978" s="0" t="n">
        <f aca="false">IF(G978&lt;=2, -10*G978+100, 88.958*EXP(-0.0755*G978))</f>
        <v>90</v>
      </c>
      <c r="BI978" s="0" t="n">
        <f aca="false">IF(I978&lt;=100, 0.0053*(I978)^2-1.0332*I978+100.76, 122.82*EXP(-0.0092*I978))</f>
        <v>98.7148</v>
      </c>
      <c r="BJ978" s="0" t="n">
        <f aca="false">IF(P978&lt;=1000, -6.942*LN(P978)+107.59, -36.304*LN(P978)+310.72)</f>
        <v>-30.271198662071</v>
      </c>
      <c r="BK978" s="0" t="e">
        <f aca="false">BF978^0.04*BG978^0.22*BH978^0.51*BI978^0.06*BJ978^0.17</f>
        <v>#NUM!</v>
      </c>
      <c r="BL978" s="0" t="e">
        <f aca="false">IF(BK978&gt;=90, "Very Good", IF(BK978&gt;=80, "Good", IF(BK978&gt;=70, "Slightly Good", IF(BK978&gt;=60, "Average", IF(BK978&gt;=50, "Slightly Poor", IF(BK978&gt;=40, "Poor", "Very Poor"))))))</f>
        <v>#NUM!</v>
      </c>
      <c r="BM978" s="0" t="n">
        <f aca="false">IF(P978&lt;=1000, -6.942*LN(P978)+107.59, IF(AND(P978&gt;1000, P978&lt;=5213),-36.304*LN(P978)+310.72, IF(P978&gt;5213, 10)))</f>
        <v>10</v>
      </c>
      <c r="BN978" s="0" t="n">
        <f aca="false">BF978^0.04*BG978^0.22*BH978^0.51*BI978^0.06*BM978^0.17</f>
        <v>-60.4682774588301</v>
      </c>
      <c r="BO978" s="0" t="str">
        <f aca="false">IF(BN978&gt;=90, "Very Good", IF(BN978&gt;=80, "Good", IF(BN978&gt;=70, "Slightly Good", IF(BN978&gt;=60, "Average", IF(BN978&gt;=50, "Slightly Poor", IF(BN978&gt;=40, "Poor", "Very Poor"))))))</f>
        <v>Very Poor</v>
      </c>
      <c r="BP978" s="0" t="n">
        <f aca="false">IF(AJ978&lt;=1000, -6.942*LN(AJ978)+107.59, IF(AND(AJ978&gt;1000, AJ978&lt;=5213),-36.304*LN(AJ978)+310.72, IF(AJ978&gt;5213, 10)))</f>
        <v>60.5237821183276</v>
      </c>
      <c r="BQ978" s="0" t="n">
        <f aca="false">BF978^0.04*BG978^0.22*BH978^0.51*BI978^0.06*BP978^0.17</f>
        <v>-82.1211508994931</v>
      </c>
      <c r="BR978" s="0" t="str">
        <f aca="false">IF(BQ978&gt;=90, "Very Good", IF(BQ978&gt;=80, "Good", IF(BQ978&gt;=70, "Slightly Good", IF(BQ978&gt;=60, "Average", IF(BQ978&gt;=50, "Slightly Poor", IF(BQ978&gt;=40, "Poor", "Very Poor"))))))</f>
        <v>Very Poor</v>
      </c>
      <c r="BT978" s="0" t="n">
        <f aca="false">9.81*LN(AH978)+30.6</f>
        <v>41.6990547137277</v>
      </c>
      <c r="BU978" s="0" t="str">
        <f aca="false">IF(BT978&lt;30, "Clean water", IF(AND(BT978&gt;=30, BT978&lt;40), "Hypolimia", IF(AND(BT978&gt;=40,BT978&lt;50), "Mesotrophic", IF(AND(BT978&gt;=50, BT978&lt;70), "Eutrophic", IF(BT978&gt;70,"Hypertrophic")))))</f>
        <v>Mesotrophic</v>
      </c>
      <c r="BW978" s="0" t="str">
        <f aca="false">IF(G978/H978&gt;=1, "PLS CHECK", "")</f>
        <v/>
      </c>
      <c r="BX978" s="0" t="str">
        <f aca="false">IF(AC978/J978&gt;=1, "PLS CHECK", "")</f>
        <v/>
      </c>
      <c r="BY978" s="0" t="str">
        <f aca="false">IF(AE978/J978&gt;=1, "PLS CHECK", "")</f>
        <v/>
      </c>
      <c r="BZ978" s="0" t="str">
        <f aca="false">IF(AD978/J978&gt;=1, "PLS CHECK", "")</f>
        <v/>
      </c>
      <c r="CA978" s="0" t="str">
        <f aca="false">IF(AF978/K978&gt;=1, "PLS CHECK", "")</f>
        <v/>
      </c>
      <c r="CB978" s="0" t="str">
        <f aca="false">IF(AG978/K978&gt;=1, "PLS CHECK", "")</f>
        <v/>
      </c>
    </row>
    <row r="979" customFormat="false" ht="12.5" hidden="false" customHeight="false" outlineLevel="0" collapsed="false">
      <c r="A979" s="0" t="n">
        <v>976</v>
      </c>
      <c r="B979" s="15" t="s">
        <v>83</v>
      </c>
      <c r="C979" s="16" t="s">
        <v>84</v>
      </c>
      <c r="D979" s="0" t="s">
        <v>175</v>
      </c>
      <c r="E979" s="37"/>
      <c r="F979" s="0" t="n">
        <v>9.3</v>
      </c>
      <c r="G979" s="0" t="n">
        <v>0.8</v>
      </c>
      <c r="H979" s="0" t="n">
        <v>3.8</v>
      </c>
      <c r="I979" s="0" t="n">
        <v>12.4</v>
      </c>
      <c r="J979" s="0" t="n">
        <v>2.545</v>
      </c>
      <c r="K979" s="0" t="n">
        <v>0.055</v>
      </c>
      <c r="L979" s="0" t="n">
        <v>1.9</v>
      </c>
      <c r="M979" s="0" t="n">
        <v>22.5</v>
      </c>
      <c r="N979" s="0" t="n">
        <v>0</v>
      </c>
      <c r="O979" s="37"/>
      <c r="P979" s="0" t="n">
        <v>37000</v>
      </c>
      <c r="AC979" s="0" t="n">
        <v>2.494</v>
      </c>
      <c r="AD979" s="0" t="n">
        <v>0.044</v>
      </c>
      <c r="AE979" s="0" t="n">
        <v>2.358</v>
      </c>
      <c r="AF979" s="0" t="n">
        <v>0.023</v>
      </c>
      <c r="AG979" s="0" t="n">
        <v>0.019</v>
      </c>
      <c r="AH979" s="0" t="n">
        <v>14.2</v>
      </c>
      <c r="AJ979" s="0" t="n">
        <v>1200</v>
      </c>
      <c r="BF979" s="0" t="n">
        <f aca="false">IF(E979&lt;11,-3.6797*E979^2+48.115*E979-53.83,280.92*EXP(-0.2027*E979))</f>
        <v>-53.83</v>
      </c>
      <c r="BG979" s="0" t="n">
        <f aca="false">32.208*LN(F979)+21.438</f>
        <v>93.2623038003278</v>
      </c>
      <c r="BH979" s="0" t="n">
        <f aca="false">IF(G979&lt;=2, -10*G979+100, 88.958*EXP(-0.0755*G979))</f>
        <v>92</v>
      </c>
      <c r="BI979" s="0" t="n">
        <f aca="false">IF(I979&lt;=100, 0.0053*(I979)^2-1.0332*I979+100.76, 122.82*EXP(-0.0092*I979))</f>
        <v>88.763248</v>
      </c>
      <c r="BJ979" s="0" t="n">
        <f aca="false">IF(P979&lt;=1000, -6.942*LN(P979)+107.59, -36.304*LN(P979)+310.72)</f>
        <v>-71.1499115488034</v>
      </c>
      <c r="BK979" s="0" t="e">
        <f aca="false">BF979^0.04*BG979^0.22*BH979^0.51*BI979^0.06*BJ979^0.17</f>
        <v>#NUM!</v>
      </c>
      <c r="BL979" s="0" t="e">
        <f aca="false">IF(BK979&gt;=90, "Very Good", IF(BK979&gt;=80, "Good", IF(BK979&gt;=70, "Slightly Good", IF(BK979&gt;=60, "Average", IF(BK979&gt;=50, "Slightly Poor", IF(BK979&gt;=40, "Poor", "Very Poor"))))))</f>
        <v>#NUM!</v>
      </c>
      <c r="BM979" s="0" t="n">
        <f aca="false">IF(P979&lt;=1000, -6.942*LN(P979)+107.59, IF(AND(P979&gt;1000, P979&lt;=5213),-36.304*LN(P979)+310.72, IF(P979&gt;5213, 10)))</f>
        <v>10</v>
      </c>
      <c r="BN979" s="0" t="n">
        <f aca="false">BF979^0.04*BG979^0.22*BH979^0.51*BI979^0.06*BM979^0.17</f>
        <v>-61.8019401217863</v>
      </c>
      <c r="BO979" s="0" t="str">
        <f aca="false">IF(BN979&gt;=90, "Very Good", IF(BN979&gt;=80, "Good", IF(BN979&gt;=70, "Slightly Good", IF(BN979&gt;=60, "Average", IF(BN979&gt;=50, "Slightly Poor", IF(BN979&gt;=40, "Poor", "Very Poor"))))))</f>
        <v>Very Poor</v>
      </c>
      <c r="BP979" s="0" t="n">
        <f aca="false">IF(AJ979&lt;=1000, -6.942*LN(AJ979)+107.59, IF(AND(AJ979&gt;1000, AJ979&lt;=5213),-36.304*LN(AJ979)+310.72, IF(AJ979&gt;5213, 10)))</f>
        <v>53.3218505539848</v>
      </c>
      <c r="BQ979" s="0" t="n">
        <f aca="false">BF979^0.04*BG979^0.22*BH979^0.51*BI979^0.06*BP979^0.17</f>
        <v>-82.1440280313023</v>
      </c>
      <c r="BR979" s="0" t="str">
        <f aca="false">IF(BQ979&gt;=90, "Very Good", IF(BQ979&gt;=80, "Good", IF(BQ979&gt;=70, "Slightly Good", IF(BQ979&gt;=60, "Average", IF(BQ979&gt;=50, "Slightly Poor", IF(BQ979&gt;=40, "Poor", "Very Poor"))))))</f>
        <v>Very Poor</v>
      </c>
      <c r="BT979" s="0" t="n">
        <f aca="false">9.81*LN(AH979)+30.6</f>
        <v>56.6283036727968</v>
      </c>
      <c r="BU979" s="0" t="str">
        <f aca="false">IF(BT979&lt;30, "Clean water", IF(AND(BT979&gt;=30, BT979&lt;40), "Hypolimia", IF(AND(BT979&gt;=40,BT979&lt;50), "Mesotrophic", IF(AND(BT979&gt;=50, BT979&lt;70), "Eutrophic", IF(BT979&gt;70,"Hypertrophic")))))</f>
        <v>Eutrophic</v>
      </c>
      <c r="BW979" s="0" t="str">
        <f aca="false">IF(G979/H979&gt;=1, "PLS CHECK", "")</f>
        <v/>
      </c>
      <c r="BX979" s="0" t="str">
        <f aca="false">IF(AC979/J979&gt;=1, "PLS CHECK", "")</f>
        <v/>
      </c>
      <c r="BY979" s="0" t="str">
        <f aca="false">IF(AE979/J979&gt;=1, "PLS CHECK", "")</f>
        <v/>
      </c>
      <c r="BZ979" s="0" t="str">
        <f aca="false">IF(AD979/J979&gt;=1, "PLS CHECK", "")</f>
        <v/>
      </c>
      <c r="CA979" s="0" t="str">
        <f aca="false">IF(AF979/K979&gt;=1, "PLS CHECK", "")</f>
        <v/>
      </c>
      <c r="CB979" s="0" t="str">
        <f aca="false">IF(AG979/K979&gt;=1, "PLS CHECK", "")</f>
        <v/>
      </c>
    </row>
    <row r="980" customFormat="false" ht="12.5" hidden="false" customHeight="false" outlineLevel="0" collapsed="false">
      <c r="A980" s="0" t="n">
        <v>977</v>
      </c>
      <c r="B980" s="15" t="s">
        <v>133</v>
      </c>
      <c r="C980" s="16" t="s">
        <v>134</v>
      </c>
      <c r="D980" s="0" t="s">
        <v>175</v>
      </c>
      <c r="E980" s="0" t="n">
        <v>8</v>
      </c>
      <c r="F980" s="37"/>
      <c r="G980" s="0" t="n">
        <v>2.3</v>
      </c>
      <c r="H980" s="0" t="n">
        <v>6</v>
      </c>
      <c r="I980" s="37"/>
      <c r="J980" s="0" t="n">
        <v>4.192</v>
      </c>
      <c r="K980" s="0" t="n">
        <v>0.199</v>
      </c>
      <c r="L980" s="0" t="n">
        <v>3.3</v>
      </c>
      <c r="M980" s="0" t="n">
        <v>27.7</v>
      </c>
      <c r="O980" s="37"/>
      <c r="BD980" s="0" t="n">
        <v>0.107</v>
      </c>
      <c r="BF980" s="0" t="n">
        <f aca="false">IF(E980&lt;11,-3.6797*E980^2+48.115*E980-53.83,280.92*EXP(-0.2027*E980))</f>
        <v>95.5892</v>
      </c>
      <c r="BG980" s="0" t="e">
        <f aca="false">32.208*LN(F980)+21.438</f>
        <v>#VALUE!</v>
      </c>
      <c r="BH980" s="0" t="n">
        <f aca="false">IF(G980&lt;=2, -10*G980+100, 88.958*EXP(-0.0755*G980))</f>
        <v>74.7772988969374</v>
      </c>
      <c r="BI980" s="0" t="n">
        <f aca="false">IF(I980&lt;=100, 0.0053*(I980)^2-1.0332*I980+100.76, 122.82*EXP(-0.0092*I980))</f>
        <v>100.76</v>
      </c>
      <c r="BJ980" s="0" t="e">
        <f aca="false">IF(P980&lt;=1000, -6.942*LN(P980)+107.59, -36.304*LN(P980)+310.72)</f>
        <v>#VALUE!</v>
      </c>
      <c r="BK980" s="0" t="e">
        <f aca="false">BF980^0.04*BG980^0.22*BH980^0.51*BI980^0.06*BJ980^0.17</f>
        <v>#VALUE!</v>
      </c>
      <c r="BL980" s="0" t="e">
        <f aca="false">IF(BK980&gt;=90, "Very Good", IF(BK980&gt;=80, "Good", IF(BK980&gt;=70, "Slightly Good", IF(BK980&gt;=60, "Average", IF(BK980&gt;=50, "Slightly Poor", IF(BK980&gt;=40, "Poor", "Very Poor"))))))</f>
        <v>#VALUE!</v>
      </c>
      <c r="BM980" s="0" t="e">
        <f aca="false">IF(P980&lt;=1000, -6.942*LN(P980)+107.59, IF(AND(P980&gt;1000, P980&lt;=5213),-36.304*LN(P980)+310.72, IF(P980&gt;5213, 10)))</f>
        <v>#VALUE!</v>
      </c>
      <c r="BN980" s="0" t="e">
        <f aca="false">BF980^0.04*BG980^0.22*BH980^0.51*BI980^0.06*BM980^0.17</f>
        <v>#VALUE!</v>
      </c>
      <c r="BO980" s="0" t="e">
        <f aca="false">IF(BN980&gt;=90, "Very Good", IF(BN980&gt;=80, "Good", IF(BN980&gt;=70, "Slightly Good", IF(BN980&gt;=60, "Average", IF(BN980&gt;=50, "Slightly Poor", IF(BN980&gt;=40, "Poor", "Very Poor"))))))</f>
        <v>#VALUE!</v>
      </c>
      <c r="BP980" s="0" t="e">
        <f aca="false">IF(AJ980&lt;=1000, -6.942*LN(AJ980)+107.59, IF(AND(AJ980&gt;1000, AJ980&lt;=5213),-36.304*LN(AJ980)+310.72, IF(AJ980&gt;5213, 10)))</f>
        <v>#VALUE!</v>
      </c>
      <c r="BQ980" s="0" t="e">
        <f aca="false">BF980^0.04*BG980^0.22*BH980^0.51*BI980^0.06*BP980^0.17</f>
        <v>#VALUE!</v>
      </c>
      <c r="BR980" s="0" t="e">
        <f aca="false">IF(BQ980&gt;=90, "Very Good", IF(BQ980&gt;=80, "Good", IF(BQ980&gt;=70, "Slightly Good", IF(BQ980&gt;=60, "Average", IF(BQ980&gt;=50, "Slightly Poor", IF(BQ980&gt;=40, "Poor", "Very Poor"))))))</f>
        <v>#VALUE!</v>
      </c>
      <c r="BT980" s="0" t="e">
        <f aca="false">9.81*LN(AH980)+30.6</f>
        <v>#VALUE!</v>
      </c>
      <c r="BU980" s="0" t="e">
        <f aca="false">IF(BT980&lt;30, "Clean water", IF(AND(BT980&gt;=30, BT980&lt;40), "Hypolimia", IF(AND(BT980&gt;=40,BT980&lt;50), "Mesotrophic", IF(AND(BT980&gt;=50, BT980&lt;70), "Eutrophic", IF(BT980&gt;70,"Hypertrophic")))))</f>
        <v>#VALUE!</v>
      </c>
      <c r="BW980" s="0" t="str">
        <f aca="false">IF(G980/H980&gt;=1, "PLS CHECK", "")</f>
        <v/>
      </c>
      <c r="BX980" s="0" t="str">
        <f aca="false">IF(AC980/J980&gt;=1, "PLS CHECK", "")</f>
        <v/>
      </c>
      <c r="BY980" s="0" t="str">
        <f aca="false">IF(AE980/J980&gt;=1, "PLS CHECK", "")</f>
        <v/>
      </c>
      <c r="BZ980" s="0" t="str">
        <f aca="false">IF(AD980/J980&gt;=1, "PLS CHECK", "")</f>
        <v/>
      </c>
      <c r="CA980" s="0" t="str">
        <f aca="false">IF(AF980/K980&gt;=1, "PLS CHECK", "")</f>
        <v/>
      </c>
      <c r="CB980" s="0" t="str">
        <f aca="false">IF(AG980/K980&gt;=1, "PLS CHECK", "")</f>
        <v/>
      </c>
    </row>
    <row r="981" customFormat="false" ht="12.5" hidden="false" customHeight="false" outlineLevel="0" collapsed="false">
      <c r="A981" s="0" t="n">
        <v>978</v>
      </c>
      <c r="B981" s="15" t="s">
        <v>85</v>
      </c>
      <c r="C981" s="16" t="s">
        <v>86</v>
      </c>
      <c r="D981" s="0" t="s">
        <v>175</v>
      </c>
      <c r="E981" s="0" t="n">
        <v>7.4</v>
      </c>
      <c r="F981" s="37"/>
      <c r="G981" s="0" t="n">
        <v>1.8</v>
      </c>
      <c r="H981" s="0" t="n">
        <v>4.6</v>
      </c>
      <c r="I981" s="0" t="n">
        <v>9</v>
      </c>
      <c r="J981" s="0" t="n">
        <v>5.598</v>
      </c>
      <c r="K981" s="37"/>
      <c r="L981" s="0" t="n">
        <v>3.5</v>
      </c>
      <c r="M981" s="0" t="n">
        <v>25.3</v>
      </c>
      <c r="N981" s="0" t="n">
        <v>0</v>
      </c>
      <c r="O981" s="0" t="n">
        <v>544</v>
      </c>
      <c r="P981" s="0" t="n">
        <v>36000</v>
      </c>
      <c r="AC981" s="0" t="n">
        <v>5.255</v>
      </c>
      <c r="AD981" s="0" t="n">
        <v>0.351</v>
      </c>
      <c r="AE981" s="0" t="n">
        <v>3.937</v>
      </c>
      <c r="AF981" s="37"/>
      <c r="AG981" s="37"/>
      <c r="AH981" s="0" t="n">
        <v>23.6</v>
      </c>
      <c r="AJ981" s="0" t="n">
        <v>400</v>
      </c>
      <c r="BF981" s="0" t="n">
        <f aca="false">IF(E981&lt;11,-3.6797*E981^2+48.115*E981-53.83,280.92*EXP(-0.2027*E981))</f>
        <v>100.720628</v>
      </c>
      <c r="BG981" s="0" t="e">
        <f aca="false">32.208*LN(F981)+21.438</f>
        <v>#VALUE!</v>
      </c>
      <c r="BH981" s="0" t="n">
        <f aca="false">IF(G981&lt;=2, -10*G981+100, 88.958*EXP(-0.0755*G981))</f>
        <v>82</v>
      </c>
      <c r="BI981" s="0" t="n">
        <f aca="false">IF(I981&lt;=100, 0.0053*(I981)^2-1.0332*I981+100.76, 122.82*EXP(-0.0092*I981))</f>
        <v>91.8905</v>
      </c>
      <c r="BJ981" s="0" t="n">
        <f aca="false">IF(P981&lt;=1000, -6.942*LN(P981)+107.59, -36.304*LN(P981)+310.72)</f>
        <v>-70.1552191898782</v>
      </c>
      <c r="BK981" s="0" t="e">
        <f aca="false">BF981^0.04*BG981^0.22*BH981^0.51*BI981^0.06*BJ981^0.17</f>
        <v>#VALUE!</v>
      </c>
      <c r="BL981" s="0" t="e">
        <f aca="false">IF(BK981&gt;=90, "Very Good", IF(BK981&gt;=80, "Good", IF(BK981&gt;=70, "Slightly Good", IF(BK981&gt;=60, "Average", IF(BK981&gt;=50, "Slightly Poor", IF(BK981&gt;=40, "Poor", "Very Poor"))))))</f>
        <v>#VALUE!</v>
      </c>
      <c r="BM981" s="0" t="n">
        <f aca="false">IF(P981&lt;=1000, -6.942*LN(P981)+107.59, IF(AND(P981&gt;1000, P981&lt;=5213),-36.304*LN(P981)+310.72, IF(P981&gt;5213, 10)))</f>
        <v>10</v>
      </c>
      <c r="BN981" s="0" t="e">
        <f aca="false">BF981^0.04*BG981^0.22*BH981^0.51*BI981^0.06*BM981^0.17</f>
        <v>#VALUE!</v>
      </c>
      <c r="BO981" s="0" t="e">
        <f aca="false">IF(BN981&gt;=90, "Very Good", IF(BN981&gt;=80, "Good", IF(BN981&gt;=70, "Slightly Good", IF(BN981&gt;=60, "Average", IF(BN981&gt;=50, "Slightly Poor", IF(BN981&gt;=40, "Poor", "Very Poor"))))))</f>
        <v>#VALUE!</v>
      </c>
      <c r="BP981" s="0" t="n">
        <f aca="false">IF(AJ981&lt;=1000, -6.942*LN(AJ981)+107.59, IF(AND(AJ981&gt;1000, AJ981&lt;=5213),-36.304*LN(AJ981)+310.72, IF(AJ981&gt;5213, 10)))</f>
        <v>65.9972531139764</v>
      </c>
      <c r="BQ981" s="0" t="e">
        <f aca="false">BF981^0.04*BG981^0.22*BH981^0.51*BI981^0.06*BP981^0.17</f>
        <v>#VALUE!</v>
      </c>
      <c r="BR981" s="0" t="e">
        <f aca="false">IF(BQ981&gt;=90, "Very Good", IF(BQ981&gt;=80, "Good", IF(BQ981&gt;=70, "Slightly Good", IF(BQ981&gt;=60, "Average", IF(BQ981&gt;=50, "Slightly Poor", IF(BQ981&gt;=40, "Poor", "Very Poor"))))))</f>
        <v>#VALUE!</v>
      </c>
      <c r="BT981" s="0" t="n">
        <f aca="false">9.81*LN(AH981)+30.6</f>
        <v>61.6118302450297</v>
      </c>
      <c r="BU981" s="0" t="str">
        <f aca="false">IF(BT981&lt;30, "Clean water", IF(AND(BT981&gt;=30, BT981&lt;40), "Hypolimia", IF(AND(BT981&gt;=40,BT981&lt;50), "Mesotrophic", IF(AND(BT981&gt;=50, BT981&lt;70), "Eutrophic", IF(BT981&gt;70,"Hypertrophic")))))</f>
        <v>Eutrophic</v>
      </c>
      <c r="BW981" s="0" t="str">
        <f aca="false">IF(G981/H981&gt;=1, "PLS CHECK", "")</f>
        <v/>
      </c>
      <c r="BX981" s="0" t="str">
        <f aca="false">IF(AC981/J981&gt;=1, "PLS CHECK", "")</f>
        <v/>
      </c>
      <c r="BY981" s="0" t="str">
        <f aca="false">IF(AE981/J981&gt;=1, "PLS CHECK", "")</f>
        <v/>
      </c>
      <c r="BZ981" s="0" t="str">
        <f aca="false">IF(AD981/J981&gt;=1, "PLS CHECK", "")</f>
        <v/>
      </c>
      <c r="CA981" s="0" t="e">
        <f aca="false">IF(AF981/K981&gt;=1, "PLS CHECK", "")</f>
        <v>#DIV/0!</v>
      </c>
      <c r="CB981" s="0" t="e">
        <f aca="false">IF(AG981/K981&gt;=1, "PLS CHECK", "")</f>
        <v>#DIV/0!</v>
      </c>
    </row>
    <row r="982" customFormat="false" ht="12.5" hidden="false" customHeight="false" outlineLevel="0" collapsed="false">
      <c r="A982" s="0" t="n">
        <v>979</v>
      </c>
      <c r="B982" s="15" t="s">
        <v>135</v>
      </c>
      <c r="C982" s="16" t="s">
        <v>136</v>
      </c>
      <c r="D982" s="0" t="s">
        <v>175</v>
      </c>
      <c r="E982" s="0" t="n">
        <v>7.9</v>
      </c>
      <c r="F982" s="0" t="n">
        <v>8.3</v>
      </c>
      <c r="G982" s="0" t="n">
        <v>3.3</v>
      </c>
      <c r="H982" s="37"/>
      <c r="I982" s="0" t="n">
        <v>19.4</v>
      </c>
      <c r="J982" s="0" t="n">
        <v>5.158</v>
      </c>
      <c r="K982" s="0" t="n">
        <v>0.155</v>
      </c>
      <c r="L982" s="37"/>
      <c r="M982" s="0" t="n">
        <v>28.4</v>
      </c>
      <c r="O982" s="0" t="n">
        <v>484</v>
      </c>
      <c r="BD982" s="0" t="n">
        <v>0.873</v>
      </c>
      <c r="BF982" s="0" t="n">
        <f aca="false">IF(E982&lt;11,-3.6797*E982^2+48.115*E982-53.83,280.92*EXP(-0.2027*E982))</f>
        <v>96.6284230000001</v>
      </c>
      <c r="BG982" s="0" t="n">
        <f aca="false">32.208*LN(F982)+21.438</f>
        <v>89.5983576207606</v>
      </c>
      <c r="BH982" s="0" t="n">
        <f aca="false">IF(G982&lt;=2, -10*G982+100, 88.958*EXP(-0.0755*G982))</f>
        <v>69.3394735712124</v>
      </c>
      <c r="BI982" s="0" t="n">
        <f aca="false">IF(I982&lt;=100, 0.0053*(I982)^2-1.0332*I982+100.76, 122.82*EXP(-0.0092*I982))</f>
        <v>82.710628</v>
      </c>
      <c r="BJ982" s="0" t="e">
        <f aca="false">IF(P982&lt;=1000, -6.942*LN(P982)+107.59, -36.304*LN(P982)+310.72)</f>
        <v>#VALUE!</v>
      </c>
      <c r="BK982" s="0" t="e">
        <f aca="false">BF982^0.04*BG982^0.22*BH982^0.51*BI982^0.06*BJ982^0.17</f>
        <v>#VALUE!</v>
      </c>
      <c r="BL982" s="0" t="e">
        <f aca="false">IF(BK982&gt;=90, "Very Good", IF(BK982&gt;=80, "Good", IF(BK982&gt;=70, "Slightly Good", IF(BK982&gt;=60, "Average", IF(BK982&gt;=50, "Slightly Poor", IF(BK982&gt;=40, "Poor", "Very Poor"))))))</f>
        <v>#VALUE!</v>
      </c>
      <c r="BM982" s="0" t="e">
        <f aca="false">IF(P982&lt;=1000, -6.942*LN(P982)+107.59, IF(AND(P982&gt;1000, P982&lt;=5213),-36.304*LN(P982)+310.72, IF(P982&gt;5213, 10)))</f>
        <v>#VALUE!</v>
      </c>
      <c r="BN982" s="0" t="e">
        <f aca="false">BF982^0.04*BG982^0.22*BH982^0.51*BI982^0.06*BM982^0.17</f>
        <v>#VALUE!</v>
      </c>
      <c r="BO982" s="0" t="e">
        <f aca="false">IF(BN982&gt;=90, "Very Good", IF(BN982&gt;=80, "Good", IF(BN982&gt;=70, "Slightly Good", IF(BN982&gt;=60, "Average", IF(BN982&gt;=50, "Slightly Poor", IF(BN982&gt;=40, "Poor", "Very Poor"))))))</f>
        <v>#VALUE!</v>
      </c>
      <c r="BP982" s="0" t="e">
        <f aca="false">IF(AJ982&lt;=1000, -6.942*LN(AJ982)+107.59, IF(AND(AJ982&gt;1000, AJ982&lt;=5213),-36.304*LN(AJ982)+310.72, IF(AJ982&gt;5213, 10)))</f>
        <v>#VALUE!</v>
      </c>
      <c r="BQ982" s="0" t="e">
        <f aca="false">BF982^0.04*BG982^0.22*BH982^0.51*BI982^0.06*BP982^0.17</f>
        <v>#VALUE!</v>
      </c>
      <c r="BR982" s="0" t="e">
        <f aca="false">IF(BQ982&gt;=90, "Very Good", IF(BQ982&gt;=80, "Good", IF(BQ982&gt;=70, "Slightly Good", IF(BQ982&gt;=60, "Average", IF(BQ982&gt;=50, "Slightly Poor", IF(BQ982&gt;=40, "Poor", "Very Poor"))))))</f>
        <v>#VALUE!</v>
      </c>
      <c r="BT982" s="0" t="e">
        <f aca="false">9.81*LN(AH982)+30.6</f>
        <v>#VALUE!</v>
      </c>
      <c r="BU982" s="0" t="e">
        <f aca="false">IF(BT982&lt;30, "Clean water", IF(AND(BT982&gt;=30, BT982&lt;40), "Hypolimia", IF(AND(BT982&gt;=40,BT982&lt;50), "Mesotrophic", IF(AND(BT982&gt;=50, BT982&lt;70), "Eutrophic", IF(BT982&gt;70,"Hypertrophic")))))</f>
        <v>#VALUE!</v>
      </c>
      <c r="BW982" s="0" t="e">
        <f aca="false">IF(G982/H982&gt;=1, "PLS CHECK", "")</f>
        <v>#DIV/0!</v>
      </c>
      <c r="BX982" s="0" t="str">
        <f aca="false">IF(AC982/J982&gt;=1, "PLS CHECK", "")</f>
        <v/>
      </c>
      <c r="BY982" s="0" t="str">
        <f aca="false">IF(AE982/J982&gt;=1, "PLS CHECK", "")</f>
        <v/>
      </c>
      <c r="BZ982" s="0" t="str">
        <f aca="false">IF(AD982/J982&gt;=1, "PLS CHECK", "")</f>
        <v/>
      </c>
      <c r="CA982" s="0" t="str">
        <f aca="false">IF(AF982/K982&gt;=1, "PLS CHECK", "")</f>
        <v/>
      </c>
      <c r="CB982" s="0" t="str">
        <f aca="false">IF(AG982/K982&gt;=1, "PLS CHECK", "")</f>
        <v/>
      </c>
    </row>
    <row r="983" customFormat="false" ht="12.5" hidden="false" customHeight="false" outlineLevel="0" collapsed="false">
      <c r="A983" s="0" t="n">
        <v>980</v>
      </c>
      <c r="B983" s="15" t="s">
        <v>87</v>
      </c>
      <c r="C983" s="16" t="s">
        <v>88</v>
      </c>
      <c r="D983" s="0" t="s">
        <v>175</v>
      </c>
      <c r="E983" s="0" t="n">
        <v>7.4</v>
      </c>
      <c r="F983" s="0" t="n">
        <v>9.4</v>
      </c>
      <c r="G983" s="0" t="n">
        <v>0.9</v>
      </c>
      <c r="H983" s="0" t="n">
        <v>3.9</v>
      </c>
      <c r="I983" s="0" t="n">
        <v>11</v>
      </c>
      <c r="J983" s="0" t="n">
        <v>2.644</v>
      </c>
      <c r="K983" s="0" t="n">
        <v>0.052</v>
      </c>
      <c r="L983" s="0" t="n">
        <v>1.9</v>
      </c>
      <c r="M983" s="0" t="n">
        <v>22.2</v>
      </c>
      <c r="N983" s="0" t="n">
        <v>0</v>
      </c>
      <c r="O983" s="37"/>
      <c r="P983" s="37"/>
      <c r="AC983" s="0" t="n">
        <v>2.6</v>
      </c>
      <c r="AD983" s="0" t="n">
        <v>0.096</v>
      </c>
      <c r="AE983" s="0" t="n">
        <v>2.438</v>
      </c>
      <c r="AF983" s="0" t="n">
        <v>0.024</v>
      </c>
      <c r="AG983" s="0" t="n">
        <v>0.021</v>
      </c>
      <c r="AH983" s="0" t="n">
        <v>15.1</v>
      </c>
      <c r="AJ983" s="0" t="n">
        <v>4200</v>
      </c>
      <c r="BF983" s="0" t="n">
        <f aca="false">IF(E983&lt;11,-3.6797*E983^2+48.115*E983-53.83,280.92*EXP(-0.2027*E983))</f>
        <v>100.720628</v>
      </c>
      <c r="BG983" s="0" t="n">
        <f aca="false">32.208*LN(F983)+21.438</f>
        <v>93.6067776722001</v>
      </c>
      <c r="BH983" s="0" t="n">
        <f aca="false">IF(G983&lt;=2, -10*G983+100, 88.958*EXP(-0.0755*G983))</f>
        <v>91</v>
      </c>
      <c r="BI983" s="0" t="n">
        <f aca="false">IF(I983&lt;=100, 0.0053*(I983)^2-1.0332*I983+100.76, 122.82*EXP(-0.0092*I983))</f>
        <v>90.0361</v>
      </c>
      <c r="BJ983" s="0" t="e">
        <f aca="false">IF(P983&lt;=1000, -6.942*LN(P983)+107.59, -36.304*LN(P983)+310.72)</f>
        <v>#VALUE!</v>
      </c>
      <c r="BK983" s="0" t="e">
        <f aca="false">BF983^0.04*BG983^0.22*BH983^0.51*BI983^0.06*BJ983^0.17</f>
        <v>#VALUE!</v>
      </c>
      <c r="BL983" s="0" t="e">
        <f aca="false">IF(BK983&gt;=90, "Very Good", IF(BK983&gt;=80, "Good", IF(BK983&gt;=70, "Slightly Good", IF(BK983&gt;=60, "Average", IF(BK983&gt;=50, "Slightly Poor", IF(BK983&gt;=40, "Poor", "Very Poor"))))))</f>
        <v>#VALUE!</v>
      </c>
      <c r="BM983" s="0" t="e">
        <f aca="false">IF(P983&lt;=1000, -6.942*LN(P983)+107.59, IF(AND(P983&gt;1000, P983&lt;=5213),-36.304*LN(P983)+310.72, IF(P983&gt;5213, 10)))</f>
        <v>#VALUE!</v>
      </c>
      <c r="BN983" s="0" t="e">
        <f aca="false">BF983^0.04*BG983^0.22*BH983^0.51*BI983^0.06*BM983^0.17</f>
        <v>#VALUE!</v>
      </c>
      <c r="BO983" s="0" t="e">
        <f aca="false">IF(BN983&gt;=90, "Very Good", IF(BN983&gt;=80, "Good", IF(BN983&gt;=70, "Slightly Good", IF(BN983&gt;=60, "Average", IF(BN983&gt;=50, "Slightly Poor", IF(BN983&gt;=40, "Poor", "Very Poor"))))))</f>
        <v>#VALUE!</v>
      </c>
      <c r="BP983" s="0" t="n">
        <f aca="false">IF(AJ983&lt;=1000, -6.942*LN(AJ983)+107.59, IF(AND(AJ983&gt;1000, AJ983&lt;=5213),-36.304*LN(AJ983)+310.72, IF(AJ983&gt;5213, 10)))</f>
        <v>7.84154374572893</v>
      </c>
      <c r="BQ983" s="0" t="n">
        <f aca="false">BF983^0.04*BG983^0.22*BH983^0.51*BI983^0.06*BP983^0.17</f>
        <v>60.5670915726414</v>
      </c>
      <c r="BR983" s="0" t="str">
        <f aca="false">IF(BQ983&gt;=90, "Very Good", IF(BQ983&gt;=80, "Good", IF(BQ983&gt;=70, "Slightly Good", IF(BQ983&gt;=60, "Average", IF(BQ983&gt;=50, "Slightly Poor", IF(BQ983&gt;=40, "Poor", "Very Poor"))))))</f>
        <v>Average</v>
      </c>
      <c r="BT983" s="0" t="n">
        <f aca="false">9.81*LN(AH983)+30.6</f>
        <v>57.2311554368828</v>
      </c>
      <c r="BU983" s="0" t="str">
        <f aca="false">IF(BT983&lt;30, "Clean water", IF(AND(BT983&gt;=30, BT983&lt;40), "Hypolimia", IF(AND(BT983&gt;=40,BT983&lt;50), "Mesotrophic", IF(AND(BT983&gt;=50, BT983&lt;70), "Eutrophic", IF(BT983&gt;70,"Hypertrophic")))))</f>
        <v>Eutrophic</v>
      </c>
      <c r="BW983" s="0" t="str">
        <f aca="false">IF(G983/H983&gt;=1, "PLS CHECK", "")</f>
        <v/>
      </c>
      <c r="BX983" s="0" t="str">
        <f aca="false">IF(AC983/J983&gt;=1, "PLS CHECK", "")</f>
        <v/>
      </c>
      <c r="BY983" s="0" t="str">
        <f aca="false">IF(AE983/J983&gt;=1, "PLS CHECK", "")</f>
        <v/>
      </c>
      <c r="BZ983" s="0" t="str">
        <f aca="false">IF(AD983/J983&gt;=1, "PLS CHECK", "")</f>
        <v/>
      </c>
      <c r="CA983" s="0" t="str">
        <f aca="false">IF(AF983/K983&gt;=1, "PLS CHECK", "")</f>
        <v/>
      </c>
      <c r="CB983" s="0" t="str">
        <f aca="false">IF(AG983/K983&gt;=1, "PLS CHECK", "")</f>
        <v/>
      </c>
    </row>
    <row r="984" customFormat="false" ht="12.5" hidden="false" customHeight="false" outlineLevel="0" collapsed="false">
      <c r="A984" s="0" t="n">
        <v>981</v>
      </c>
      <c r="B984" s="15" t="s">
        <v>89</v>
      </c>
      <c r="C984" s="16" t="s">
        <v>90</v>
      </c>
      <c r="D984" s="0" t="s">
        <v>175</v>
      </c>
      <c r="E984" s="37"/>
      <c r="F984" s="37"/>
      <c r="G984" s="0" t="n">
        <v>2.3</v>
      </c>
      <c r="H984" s="0" t="n">
        <v>3.8</v>
      </c>
      <c r="I984" s="0" t="n">
        <v>9.4</v>
      </c>
      <c r="J984" s="0" t="n">
        <v>3.415</v>
      </c>
      <c r="K984" s="0" t="n">
        <v>0.171</v>
      </c>
      <c r="L984" s="0" t="n">
        <v>2.4</v>
      </c>
      <c r="M984" s="0" t="n">
        <v>23.5</v>
      </c>
      <c r="N984" s="0" t="n">
        <v>0</v>
      </c>
      <c r="O984" s="0" t="n">
        <v>354</v>
      </c>
      <c r="P984" s="0" t="n">
        <v>10000</v>
      </c>
      <c r="AC984" s="0" t="n">
        <v>3.378</v>
      </c>
      <c r="AD984" s="0" t="n">
        <v>0.454</v>
      </c>
      <c r="AE984" s="0" t="n">
        <v>1.856</v>
      </c>
      <c r="AF984" s="37"/>
      <c r="AG984" s="0" t="n">
        <v>0.051</v>
      </c>
      <c r="AH984" s="0" t="n">
        <v>6</v>
      </c>
      <c r="AJ984" s="0" t="n">
        <v>1000</v>
      </c>
      <c r="BF984" s="0" t="n">
        <f aca="false">IF(E984&lt;11,-3.6797*E984^2+48.115*E984-53.83,280.92*EXP(-0.2027*E984))</f>
        <v>-53.83</v>
      </c>
      <c r="BG984" s="0" t="e">
        <f aca="false">32.208*LN(F984)+21.438</f>
        <v>#VALUE!</v>
      </c>
      <c r="BH984" s="0" t="n">
        <f aca="false">IF(G984&lt;=2, -10*G984+100, 88.958*EXP(-0.0755*G984))</f>
        <v>74.7772988969374</v>
      </c>
      <c r="BI984" s="0" t="n">
        <f aca="false">IF(I984&lt;=100, 0.0053*(I984)^2-1.0332*I984+100.76, 122.82*EXP(-0.0092*I984))</f>
        <v>91.516228</v>
      </c>
      <c r="BJ984" s="0" t="n">
        <f aca="false">IF(P984&lt;=1000, -6.942*LN(P984)+107.59, -36.304*LN(P984)+310.72)</f>
        <v>-23.6521968642234</v>
      </c>
      <c r="BK984" s="0" t="e">
        <f aca="false">BF984^0.04*BG984^0.22*BH984^0.51*BI984^0.06*BJ984^0.17</f>
        <v>#VALUE!</v>
      </c>
      <c r="BL984" s="0" t="e">
        <f aca="false">IF(BK984&gt;=90, "Very Good", IF(BK984&gt;=80, "Good", IF(BK984&gt;=70, "Slightly Good", IF(BK984&gt;=60, "Average", IF(BK984&gt;=50, "Slightly Poor", IF(BK984&gt;=40, "Poor", "Very Poor"))))))</f>
        <v>#VALUE!</v>
      </c>
      <c r="BM984" s="0" t="n">
        <f aca="false">IF(P984&lt;=1000, -6.942*LN(P984)+107.59, IF(AND(P984&gt;1000, P984&lt;=5213),-36.304*LN(P984)+310.72, IF(P984&gt;5213, 10)))</f>
        <v>10</v>
      </c>
      <c r="BN984" s="0" t="e">
        <f aca="false">BF984^0.04*BG984^0.22*BH984^0.51*BI984^0.06*BM984^0.17</f>
        <v>#VALUE!</v>
      </c>
      <c r="BO984" s="0" t="e">
        <f aca="false">IF(BN984&gt;=90, "Very Good", IF(BN984&gt;=80, "Good", IF(BN984&gt;=70, "Slightly Good", IF(BN984&gt;=60, "Average", IF(BN984&gt;=50, "Slightly Poor", IF(BN984&gt;=40, "Poor", "Very Poor"))))))</f>
        <v>#VALUE!</v>
      </c>
      <c r="BP984" s="0" t="n">
        <f aca="false">IF(AJ984&lt;=1000, -6.942*LN(AJ984)+107.59, IF(AND(AJ984&gt;1000, AJ984&lt;=5213),-36.304*LN(AJ984)+310.72, IF(AJ984&gt;5213, 10)))</f>
        <v>59.636362853306</v>
      </c>
      <c r="BQ984" s="0" t="e">
        <f aca="false">BF984^0.04*BG984^0.22*BH984^0.51*BI984^0.06*BP984^0.17</f>
        <v>#VALUE!</v>
      </c>
      <c r="BR984" s="0" t="e">
        <f aca="false">IF(BQ984&gt;=90, "Very Good", IF(BQ984&gt;=80, "Good", IF(BQ984&gt;=70, "Slightly Good", IF(BQ984&gt;=60, "Average", IF(BQ984&gt;=50, "Slightly Poor", IF(BQ984&gt;=40, "Poor", "Very Poor"))))))</f>
        <v>#VALUE!</v>
      </c>
      <c r="BT984" s="0" t="n">
        <f aca="false">9.81*LN(AH984)+30.6</f>
        <v>48.1771603931272</v>
      </c>
      <c r="BU984" s="0" t="str">
        <f aca="false">IF(BT984&lt;30, "Clean water", IF(AND(BT984&gt;=30, BT984&lt;40), "Hypolimia", IF(AND(BT984&gt;=40,BT984&lt;50), "Mesotrophic", IF(AND(BT984&gt;=50, BT984&lt;70), "Eutrophic", IF(BT984&gt;70,"Hypertrophic")))))</f>
        <v>Mesotrophic</v>
      </c>
      <c r="BW984" s="0" t="str">
        <f aca="false">IF(G984/H984&gt;=1, "PLS CHECK", "")</f>
        <v/>
      </c>
      <c r="BX984" s="0" t="str">
        <f aca="false">IF(AC984/J984&gt;=1, "PLS CHECK", "")</f>
        <v/>
      </c>
      <c r="BY984" s="0" t="str">
        <f aca="false">IF(AE984/J984&gt;=1, "PLS CHECK", "")</f>
        <v/>
      </c>
      <c r="BZ984" s="0" t="str">
        <f aca="false">IF(AD984/J984&gt;=1, "PLS CHECK", "")</f>
        <v/>
      </c>
      <c r="CA984" s="0" t="str">
        <f aca="false">IF(AF984/K984&gt;=1, "PLS CHECK", "")</f>
        <v/>
      </c>
      <c r="CB984" s="0" t="str">
        <f aca="false">IF(AG984/K984&gt;=1, "PLS CHECK", "")</f>
        <v/>
      </c>
    </row>
    <row r="985" customFormat="false" ht="12.5" hidden="false" customHeight="false" outlineLevel="0" collapsed="false">
      <c r="A985" s="0" t="n">
        <v>982</v>
      </c>
      <c r="B985" s="15" t="s">
        <v>91</v>
      </c>
      <c r="C985" s="16" t="s">
        <v>92</v>
      </c>
      <c r="D985" s="0" t="s">
        <v>175</v>
      </c>
      <c r="E985" s="0" t="n">
        <v>7.6</v>
      </c>
      <c r="F985" s="0" t="n">
        <v>12.3</v>
      </c>
      <c r="G985" s="0" t="n">
        <v>1.3</v>
      </c>
      <c r="H985" s="0" t="n">
        <v>2.6</v>
      </c>
      <c r="I985" s="0" t="n">
        <v>2</v>
      </c>
      <c r="J985" s="0" t="n">
        <v>5.135</v>
      </c>
      <c r="K985" s="0" t="n">
        <v>0.085</v>
      </c>
      <c r="L985" s="0" t="n">
        <v>1.8</v>
      </c>
      <c r="M985" s="0" t="n">
        <v>25.1</v>
      </c>
      <c r="N985" s="0" t="n">
        <v>0</v>
      </c>
      <c r="O985" s="0" t="n">
        <v>470</v>
      </c>
      <c r="P985" s="0" t="n">
        <v>24000</v>
      </c>
      <c r="AC985" s="0" t="n">
        <v>4.965</v>
      </c>
      <c r="AD985" s="0" t="n">
        <v>0.11</v>
      </c>
      <c r="AE985" s="0" t="n">
        <v>4.177</v>
      </c>
      <c r="AF985" s="0" t="n">
        <v>0.075</v>
      </c>
      <c r="AG985" s="0" t="n">
        <v>0.051</v>
      </c>
      <c r="AH985" s="0" t="n">
        <v>3</v>
      </c>
      <c r="AJ985" s="0" t="n">
        <v>1000</v>
      </c>
      <c r="BF985" s="0" t="n">
        <f aca="false">IF(E985&lt;11,-3.6797*E985^2+48.115*E985-53.83,280.92*EXP(-0.2027*E985))</f>
        <v>99.304528</v>
      </c>
      <c r="BG985" s="0" t="n">
        <f aca="false">32.208*LN(F985)+21.438</f>
        <v>102.267173042683</v>
      </c>
      <c r="BH985" s="0" t="n">
        <f aca="false">IF(G985&lt;=2, -10*G985+100, 88.958*EXP(-0.0755*G985))</f>
        <v>87</v>
      </c>
      <c r="BI985" s="0" t="n">
        <f aca="false">IF(I985&lt;=100, 0.0053*(I985)^2-1.0332*I985+100.76, 122.82*EXP(-0.0092*I985))</f>
        <v>98.7148</v>
      </c>
      <c r="BJ985" s="0" t="n">
        <f aca="false">IF(P985&lt;=1000, -6.942*LN(P985)+107.59, -36.304*LN(P985)+310.72)</f>
        <v>-55.4352139051193</v>
      </c>
      <c r="BK985" s="0" t="e">
        <f aca="false">BF985^0.04*BG985^0.22*BH985^0.51*BI985^0.06*BJ985^0.17</f>
        <v>#NUM!</v>
      </c>
      <c r="BL985" s="0" t="e">
        <f aca="false">IF(BK985&gt;=90, "Very Good", IF(BK985&gt;=80, "Good", IF(BK985&gt;=70, "Slightly Good", IF(BK985&gt;=60, "Average", IF(BK985&gt;=50, "Slightly Poor", IF(BK985&gt;=40, "Poor", "Very Poor"))))))</f>
        <v>#NUM!</v>
      </c>
      <c r="BM985" s="0" t="n">
        <f aca="false">IF(P985&lt;=1000, -6.942*LN(P985)+107.59, IF(AND(P985&gt;1000, P985&lt;=5213),-36.304*LN(P985)+310.72, IF(P985&gt;5213, 10)))</f>
        <v>10</v>
      </c>
      <c r="BN985" s="0" t="n">
        <f aca="false">BF985^0.04*BG985^0.22*BH985^0.51*BI985^0.06*BM985^0.17</f>
        <v>63.2176710491016</v>
      </c>
      <c r="BO985" s="0" t="str">
        <f aca="false">IF(BN985&gt;=90, "Very Good", IF(BN985&gt;=80, "Good", IF(BN985&gt;=70, "Slightly Good", IF(BN985&gt;=60, "Average", IF(BN985&gt;=50, "Slightly Poor", IF(BN985&gt;=40, "Poor", "Very Poor"))))))</f>
        <v>Average</v>
      </c>
      <c r="BP985" s="0" t="n">
        <f aca="false">IF(AJ985&lt;=1000, -6.942*LN(AJ985)+107.59, IF(AND(AJ985&gt;1000, AJ985&lt;=5213),-36.304*LN(AJ985)+310.72, IF(AJ985&gt;5213, 10)))</f>
        <v>59.636362853306</v>
      </c>
      <c r="BQ985" s="0" t="n">
        <f aca="false">BF985^0.04*BG985^0.22*BH985^0.51*BI985^0.06*BP985^0.17</f>
        <v>85.6397493543511</v>
      </c>
      <c r="BR985" s="0" t="str">
        <f aca="false">IF(BQ985&gt;=90, "Very Good", IF(BQ985&gt;=80, "Good", IF(BQ985&gt;=70, "Slightly Good", IF(BQ985&gt;=60, "Average", IF(BQ985&gt;=50, "Slightly Poor", IF(BQ985&gt;=40, "Poor", "Very Poor"))))))</f>
        <v>Good</v>
      </c>
      <c r="BT985" s="0" t="n">
        <f aca="false">9.81*LN(AH985)+30.6</f>
        <v>41.3773865518342</v>
      </c>
      <c r="BU985" s="0" t="str">
        <f aca="false">IF(BT985&lt;30, "Clean water", IF(AND(BT985&gt;=30, BT985&lt;40), "Hypolimia", IF(AND(BT985&gt;=40,BT985&lt;50), "Mesotrophic", IF(AND(BT985&gt;=50, BT985&lt;70), "Eutrophic", IF(BT985&gt;70,"Hypertrophic")))))</f>
        <v>Mesotrophic</v>
      </c>
      <c r="BW985" s="0" t="str">
        <f aca="false">IF(G985/H985&gt;=1, "PLS CHECK", "")</f>
        <v/>
      </c>
      <c r="BX985" s="0" t="str">
        <f aca="false">IF(AC985/J985&gt;=1, "PLS CHECK", "")</f>
        <v/>
      </c>
      <c r="BY985" s="0" t="str">
        <f aca="false">IF(AE985/J985&gt;=1, "PLS CHECK", "")</f>
        <v/>
      </c>
      <c r="BZ985" s="0" t="str">
        <f aca="false">IF(AD985/J985&gt;=1, "PLS CHECK", "")</f>
        <v/>
      </c>
      <c r="CA985" s="0" t="str">
        <f aca="false">IF(AF985/K985&gt;=1, "PLS CHECK", "")</f>
        <v/>
      </c>
      <c r="CB985" s="0" t="str">
        <f aca="false">IF(AG985/K985&gt;=1, "PLS CHECK", "")</f>
        <v/>
      </c>
    </row>
    <row r="986" customFormat="false" ht="12.5" hidden="false" customHeight="false" outlineLevel="0" collapsed="false">
      <c r="A986" s="0" t="n">
        <v>983</v>
      </c>
      <c r="B986" s="15" t="s">
        <v>137</v>
      </c>
      <c r="C986" s="16" t="s">
        <v>138</v>
      </c>
      <c r="D986" s="0" t="s">
        <v>175</v>
      </c>
      <c r="E986" s="0" t="n">
        <v>8.1</v>
      </c>
      <c r="F986" s="0" t="n">
        <v>8.6</v>
      </c>
      <c r="G986" s="0" t="n">
        <v>3</v>
      </c>
      <c r="H986" s="37"/>
      <c r="I986" s="0" t="n">
        <v>9.4</v>
      </c>
      <c r="J986" s="0" t="n">
        <v>4.907</v>
      </c>
      <c r="K986" s="0" t="n">
        <v>0.083</v>
      </c>
      <c r="L986" s="37"/>
      <c r="M986" s="0" t="n">
        <v>30.4</v>
      </c>
      <c r="O986" s="0" t="n">
        <v>468</v>
      </c>
      <c r="BD986" s="0" t="n">
        <v>6.354</v>
      </c>
      <c r="BF986" s="0" t="n">
        <f aca="false">IF(E986&lt;11,-3.6797*E986^2+48.115*E986-53.83,280.92*EXP(-0.2027*E986))</f>
        <v>94.476383</v>
      </c>
      <c r="BG986" s="0" t="n">
        <f aca="false">32.208*LN(F986)+21.438</f>
        <v>90.7419570425808</v>
      </c>
      <c r="BH986" s="0" t="n">
        <f aca="false">IF(G986&lt;=2, -10*G986+100, 88.958*EXP(-0.0755*G986))</f>
        <v>70.9279340534787</v>
      </c>
      <c r="BI986" s="0" t="n">
        <f aca="false">IF(I986&lt;=100, 0.0053*(I986)^2-1.0332*I986+100.76, 122.82*EXP(-0.0092*I986))</f>
        <v>91.516228</v>
      </c>
      <c r="BJ986" s="0" t="e">
        <f aca="false">IF(P986&lt;=1000, -6.942*LN(P986)+107.59, -36.304*LN(P986)+310.72)</f>
        <v>#VALUE!</v>
      </c>
      <c r="BK986" s="0" t="e">
        <f aca="false">BF986^0.04*BG986^0.22*BH986^0.51*BI986^0.06*BJ986^0.17</f>
        <v>#VALUE!</v>
      </c>
      <c r="BL986" s="0" t="e">
        <f aca="false">IF(BK986&gt;=90, "Very Good", IF(BK986&gt;=80, "Good", IF(BK986&gt;=70, "Slightly Good", IF(BK986&gt;=60, "Average", IF(BK986&gt;=50, "Slightly Poor", IF(BK986&gt;=40, "Poor", "Very Poor"))))))</f>
        <v>#VALUE!</v>
      </c>
      <c r="BM986" s="0" t="e">
        <f aca="false">IF(P986&lt;=1000, -6.942*LN(P986)+107.59, IF(AND(P986&gt;1000, P986&lt;=5213),-36.304*LN(P986)+310.72, IF(P986&gt;5213, 10)))</f>
        <v>#VALUE!</v>
      </c>
      <c r="BN986" s="0" t="e">
        <f aca="false">BF986^0.04*BG986^0.22*BH986^0.51*BI986^0.06*BM986^0.17</f>
        <v>#VALUE!</v>
      </c>
      <c r="BO986" s="0" t="e">
        <f aca="false">IF(BN986&gt;=90, "Very Good", IF(BN986&gt;=80, "Good", IF(BN986&gt;=70, "Slightly Good", IF(BN986&gt;=60, "Average", IF(BN986&gt;=50, "Slightly Poor", IF(BN986&gt;=40, "Poor", "Very Poor"))))))</f>
        <v>#VALUE!</v>
      </c>
      <c r="BP986" s="0" t="e">
        <f aca="false">IF(AJ986&lt;=1000, -6.942*LN(AJ986)+107.59, IF(AND(AJ986&gt;1000, AJ986&lt;=5213),-36.304*LN(AJ986)+310.72, IF(AJ986&gt;5213, 10)))</f>
        <v>#VALUE!</v>
      </c>
      <c r="BQ986" s="0" t="e">
        <f aca="false">BF986^0.04*BG986^0.22*BH986^0.51*BI986^0.06*BP986^0.17</f>
        <v>#VALUE!</v>
      </c>
      <c r="BR986" s="0" t="e">
        <f aca="false">IF(BQ986&gt;=90, "Very Good", IF(BQ986&gt;=80, "Good", IF(BQ986&gt;=70, "Slightly Good", IF(BQ986&gt;=60, "Average", IF(BQ986&gt;=50, "Slightly Poor", IF(BQ986&gt;=40, "Poor", "Very Poor"))))))</f>
        <v>#VALUE!</v>
      </c>
      <c r="BT986" s="0" t="e">
        <f aca="false">9.81*LN(AH986)+30.6</f>
        <v>#VALUE!</v>
      </c>
      <c r="BU986" s="0" t="e">
        <f aca="false">IF(BT986&lt;30, "Clean water", IF(AND(BT986&gt;=30, BT986&lt;40), "Hypolimia", IF(AND(BT986&gt;=40,BT986&lt;50), "Mesotrophic", IF(AND(BT986&gt;=50, BT986&lt;70), "Eutrophic", IF(BT986&gt;70,"Hypertrophic")))))</f>
        <v>#VALUE!</v>
      </c>
      <c r="BW986" s="0" t="e">
        <f aca="false">IF(G986/H986&gt;=1, "PLS CHECK", "")</f>
        <v>#DIV/0!</v>
      </c>
      <c r="BX986" s="0" t="str">
        <f aca="false">IF(AC986/J986&gt;=1, "PLS CHECK", "")</f>
        <v/>
      </c>
      <c r="BY986" s="0" t="str">
        <f aca="false">IF(AE986/J986&gt;=1, "PLS CHECK", "")</f>
        <v/>
      </c>
      <c r="BZ986" s="0" t="str">
        <f aca="false">IF(AD986/J986&gt;=1, "PLS CHECK", "")</f>
        <v/>
      </c>
      <c r="CA986" s="0" t="str">
        <f aca="false">IF(AF986/K986&gt;=1, "PLS CHECK", "")</f>
        <v/>
      </c>
      <c r="CB986" s="0" t="str">
        <f aca="false">IF(AG986/K986&gt;=1, "PLS CHECK", "")</f>
        <v/>
      </c>
    </row>
    <row r="987" customFormat="false" ht="12.5" hidden="false" customHeight="false" outlineLevel="0" collapsed="false">
      <c r="A987" s="0" t="n">
        <v>984</v>
      </c>
      <c r="B987" s="15" t="s">
        <v>93</v>
      </c>
      <c r="C987" s="16" t="s">
        <v>94</v>
      </c>
      <c r="D987" s="0" t="s">
        <v>175</v>
      </c>
      <c r="E987" s="0" t="n">
        <v>7.6</v>
      </c>
      <c r="F987" s="0" t="n">
        <v>7.9</v>
      </c>
      <c r="G987" s="0" t="n">
        <v>2.6</v>
      </c>
      <c r="H987" s="0" t="n">
        <v>7.8</v>
      </c>
      <c r="I987" s="0" t="n">
        <v>9.8</v>
      </c>
      <c r="J987" s="0" t="n">
        <v>7.289</v>
      </c>
      <c r="K987" s="0" t="n">
        <v>0.129</v>
      </c>
      <c r="L987" s="0" t="n">
        <v>5.1</v>
      </c>
      <c r="M987" s="0" t="n">
        <v>27.2</v>
      </c>
      <c r="N987" s="0" t="n">
        <v>0</v>
      </c>
      <c r="O987" s="0" t="n">
        <v>593</v>
      </c>
      <c r="P987" s="0" t="n">
        <v>5300</v>
      </c>
      <c r="AC987" s="0" t="n">
        <v>6.726</v>
      </c>
      <c r="AD987" s="0" t="n">
        <v>0.555</v>
      </c>
      <c r="AE987" s="0" t="n">
        <v>4.925</v>
      </c>
      <c r="AF987" s="0" t="n">
        <v>0.07</v>
      </c>
      <c r="AG987" s="0" t="n">
        <v>0.042</v>
      </c>
      <c r="AH987" s="0" t="n">
        <v>10.5</v>
      </c>
      <c r="AJ987" s="0" t="n">
        <v>4500</v>
      </c>
      <c r="BD987" s="0" t="n">
        <v>4.967</v>
      </c>
      <c r="BF987" s="0" t="n">
        <f aca="false">IF(E987&lt;11,-3.6797*E987^2+48.115*E987-53.83,280.92*EXP(-0.2027*E987))</f>
        <v>99.304528</v>
      </c>
      <c r="BG987" s="0" t="n">
        <f aca="false">32.208*LN(F987)+21.438</f>
        <v>88.0075157571056</v>
      </c>
      <c r="BH987" s="0" t="n">
        <f aca="false">IF(G987&lt;=2, -10*G987+100, 88.958*EXP(-0.0755*G987))</f>
        <v>73.1026302934667</v>
      </c>
      <c r="BI987" s="0" t="n">
        <f aca="false">IF(I987&lt;=100, 0.0053*(I987)^2-1.0332*I987+100.76, 122.82*EXP(-0.0092*I987))</f>
        <v>91.143652</v>
      </c>
      <c r="BJ987" s="0" t="n">
        <f aca="false">IF(P987&lt;=1000, -6.942*LN(P987)+107.59, -36.304*LN(P987)+310.72)</f>
        <v>-0.603576061707884</v>
      </c>
      <c r="BK987" s="0" t="e">
        <f aca="false">BF987^0.04*BG987^0.22*BH987^0.51*BI987^0.06*BJ987^0.17</f>
        <v>#NUM!</v>
      </c>
      <c r="BL987" s="0" t="e">
        <f aca="false">IF(BK987&gt;=90, "Very Good", IF(BK987&gt;=80, "Good", IF(BK987&gt;=70, "Slightly Good", IF(BK987&gt;=60, "Average", IF(BK987&gt;=50, "Slightly Poor", IF(BK987&gt;=40, "Poor", "Very Poor"))))))</f>
        <v>#NUM!</v>
      </c>
      <c r="BM987" s="0" t="n">
        <f aca="false">IF(P987&lt;=1000, -6.942*LN(P987)+107.59, IF(AND(P987&gt;1000, P987&lt;=5213),-36.304*LN(P987)+310.72, IF(P987&gt;5213, 10)))</f>
        <v>10</v>
      </c>
      <c r="BN987" s="0" t="n">
        <f aca="false">BF987^0.04*BG987^0.22*BH987^0.51*BI987^0.06*BM987^0.17</f>
        <v>55.7009403539882</v>
      </c>
      <c r="BO987" s="0" t="str">
        <f aca="false">IF(BN987&gt;=90, "Very Good", IF(BN987&gt;=80, "Good", IF(BN987&gt;=70, "Slightly Good", IF(BN987&gt;=60, "Average", IF(BN987&gt;=50, "Slightly Poor", IF(BN987&gt;=40, "Poor", "Very Poor"))))))</f>
        <v>Slightly Poor</v>
      </c>
      <c r="BP987" s="0" t="n">
        <f aca="false">IF(AJ987&lt;=1000, -6.942*LN(AJ987)+107.59, IF(AND(AJ987&gt;1000, AJ987&lt;=5213),-36.304*LN(AJ987)+310.72, IF(AJ987&gt;5213, 10)))</f>
        <v>5.33682653926667</v>
      </c>
      <c r="BQ987" s="0" t="n">
        <f aca="false">BF987^0.04*BG987^0.22*BH987^0.51*BI987^0.06*BP987^0.17</f>
        <v>50.0611304002628</v>
      </c>
      <c r="BR987" s="0" t="str">
        <f aca="false">IF(BQ987&gt;=90, "Very Good", IF(BQ987&gt;=80, "Good", IF(BQ987&gt;=70, "Slightly Good", IF(BQ987&gt;=60, "Average", IF(BQ987&gt;=50, "Slightly Poor", IF(BQ987&gt;=40, "Poor", "Very Poor"))))))</f>
        <v>Slightly Poor</v>
      </c>
      <c r="BT987" s="0" t="n">
        <f aca="false">9.81*LN(AH987)+30.6</f>
        <v>53.6669912727737</v>
      </c>
      <c r="BU987" s="0" t="str">
        <f aca="false">IF(BT987&lt;30, "Clean water", IF(AND(BT987&gt;=30, BT987&lt;40), "Hypolimia", IF(AND(BT987&gt;=40,BT987&lt;50), "Mesotrophic", IF(AND(BT987&gt;=50, BT987&lt;70), "Eutrophic", IF(BT987&gt;70,"Hypertrophic")))))</f>
        <v>Eutrophic</v>
      </c>
      <c r="BW987" s="0" t="str">
        <f aca="false">IF(G987/H987&gt;=1, "PLS CHECK", "")</f>
        <v/>
      </c>
      <c r="BX987" s="0" t="str">
        <f aca="false">IF(AC987/J987&gt;=1, "PLS CHECK", "")</f>
        <v/>
      </c>
      <c r="BY987" s="0" t="str">
        <f aca="false">IF(AE987/J987&gt;=1, "PLS CHECK", "")</f>
        <v/>
      </c>
      <c r="BZ987" s="0" t="str">
        <f aca="false">IF(AD987/J987&gt;=1, "PLS CHECK", "")</f>
        <v/>
      </c>
      <c r="CA987" s="0" t="str">
        <f aca="false">IF(AF987/K987&gt;=1, "PLS CHECK", "")</f>
        <v/>
      </c>
      <c r="CB987" s="0" t="str">
        <f aca="false">IF(AG987/K987&gt;=1, "PLS CHECK", "")</f>
        <v/>
      </c>
    </row>
    <row r="988" customFormat="false" ht="12.5" hidden="false" customHeight="false" outlineLevel="0" collapsed="false">
      <c r="A988" s="0" t="n">
        <v>985</v>
      </c>
      <c r="B988" s="15" t="s">
        <v>95</v>
      </c>
      <c r="C988" s="16" t="s">
        <v>96</v>
      </c>
      <c r="D988" s="0" t="s">
        <v>175</v>
      </c>
      <c r="E988" s="37"/>
      <c r="F988" s="37"/>
      <c r="G988" s="0" t="n">
        <v>2.9</v>
      </c>
      <c r="H988" s="0" t="n">
        <v>5.8</v>
      </c>
      <c r="I988" s="0" t="n">
        <v>9.8</v>
      </c>
      <c r="J988" s="0" t="n">
        <v>4.748</v>
      </c>
      <c r="K988" s="0" t="n">
        <v>0.191</v>
      </c>
      <c r="L988" s="0" t="n">
        <v>3.4</v>
      </c>
      <c r="M988" s="0" t="n">
        <v>26.6</v>
      </c>
      <c r="N988" s="0" t="n">
        <v>0</v>
      </c>
      <c r="O988" s="0" t="n">
        <v>438</v>
      </c>
      <c r="P988" s="0" t="n">
        <v>5000</v>
      </c>
      <c r="AC988" s="0" t="n">
        <v>4.527</v>
      </c>
      <c r="AD988" s="0" t="n">
        <v>0.599</v>
      </c>
      <c r="AE988" s="0" t="n">
        <v>2.96</v>
      </c>
      <c r="AF988" s="0" t="n">
        <v>0.095</v>
      </c>
      <c r="AG988" s="0" t="n">
        <v>0.072</v>
      </c>
      <c r="AH988" s="0" t="n">
        <v>24.1</v>
      </c>
      <c r="AJ988" s="0" t="n">
        <v>400</v>
      </c>
      <c r="BF988" s="0" t="n">
        <f aca="false">IF(E988&lt;11,-3.6797*E988^2+48.115*E988-53.83,280.92*EXP(-0.2027*E988))</f>
        <v>-53.83</v>
      </c>
      <c r="BG988" s="0" t="e">
        <f aca="false">32.208*LN(F988)+21.438</f>
        <v>#VALUE!</v>
      </c>
      <c r="BH988" s="0" t="n">
        <f aca="false">IF(G988&lt;=2, -10*G988+100, 88.958*EXP(-0.0755*G988))</f>
        <v>71.4654665875093</v>
      </c>
      <c r="BI988" s="0" t="n">
        <f aca="false">IF(I988&lt;=100, 0.0053*(I988)^2-1.0332*I988+100.76, 122.82*EXP(-0.0092*I988))</f>
        <v>91.143652</v>
      </c>
      <c r="BJ988" s="0" t="n">
        <f aca="false">IF(P988&lt;=1000, -6.942*LN(P988)+107.59, -36.304*LN(P988)+310.72)</f>
        <v>1.5118183788249</v>
      </c>
      <c r="BK988" s="0" t="e">
        <f aca="false">BF988^0.04*BG988^0.22*BH988^0.51*BI988^0.06*BJ988^0.17</f>
        <v>#VALUE!</v>
      </c>
      <c r="BL988" s="0" t="e">
        <f aca="false">IF(BK988&gt;=90, "Very Good", IF(BK988&gt;=80, "Good", IF(BK988&gt;=70, "Slightly Good", IF(BK988&gt;=60, "Average", IF(BK988&gt;=50, "Slightly Poor", IF(BK988&gt;=40, "Poor", "Very Poor"))))))</f>
        <v>#VALUE!</v>
      </c>
      <c r="BM988" s="0" t="n">
        <f aca="false">IF(P988&lt;=1000, -6.942*LN(P988)+107.59, IF(AND(P988&gt;1000, P988&lt;=5213),-36.304*LN(P988)+310.72, IF(P988&gt;5213, 10)))</f>
        <v>1.5118183788249</v>
      </c>
      <c r="BN988" s="0" t="e">
        <f aca="false">BF988^0.04*BG988^0.22*BH988^0.51*BI988^0.06*BM988^0.17</f>
        <v>#VALUE!</v>
      </c>
      <c r="BO988" s="0" t="e">
        <f aca="false">IF(BN988&gt;=90, "Very Good", IF(BN988&gt;=80, "Good", IF(BN988&gt;=70, "Slightly Good", IF(BN988&gt;=60, "Average", IF(BN988&gt;=50, "Slightly Poor", IF(BN988&gt;=40, "Poor", "Very Poor"))))))</f>
        <v>#VALUE!</v>
      </c>
      <c r="BP988" s="0" t="n">
        <f aca="false">IF(AJ988&lt;=1000, -6.942*LN(AJ988)+107.59, IF(AND(AJ988&gt;1000, AJ988&lt;=5213),-36.304*LN(AJ988)+310.72, IF(AJ988&gt;5213, 10)))</f>
        <v>65.9972531139764</v>
      </c>
      <c r="BQ988" s="0" t="e">
        <f aca="false">BF988^0.04*BG988^0.22*BH988^0.51*BI988^0.06*BP988^0.17</f>
        <v>#VALUE!</v>
      </c>
      <c r="BR988" s="0" t="e">
        <f aca="false">IF(BQ988&gt;=90, "Very Good", IF(BQ988&gt;=80, "Good", IF(BQ988&gt;=70, "Slightly Good", IF(BQ988&gt;=60, "Average", IF(BQ988&gt;=50, "Slightly Poor", IF(BQ988&gt;=40, "Poor", "Very Poor"))))))</f>
        <v>#VALUE!</v>
      </c>
      <c r="BT988" s="0" t="n">
        <f aca="false">9.81*LN(AH988)+30.6</f>
        <v>61.8174981552717</v>
      </c>
      <c r="BU988" s="0" t="str">
        <f aca="false">IF(BT988&lt;30, "Clean water", IF(AND(BT988&gt;=30, BT988&lt;40), "Hypolimia", IF(AND(BT988&gt;=40,BT988&lt;50), "Mesotrophic", IF(AND(BT988&gt;=50, BT988&lt;70), "Eutrophic", IF(BT988&gt;70,"Hypertrophic")))))</f>
        <v>Eutrophic</v>
      </c>
      <c r="BW988" s="0" t="str">
        <f aca="false">IF(G988/H988&gt;=1, "PLS CHECK", "")</f>
        <v/>
      </c>
      <c r="BX988" s="0" t="str">
        <f aca="false">IF(AC988/J988&gt;=1, "PLS CHECK", "")</f>
        <v/>
      </c>
      <c r="BY988" s="0" t="str">
        <f aca="false">IF(AE988/J988&gt;=1, "PLS CHECK", "")</f>
        <v/>
      </c>
      <c r="BZ988" s="0" t="str">
        <f aca="false">IF(AD988/J988&gt;=1, "PLS CHECK", "")</f>
        <v/>
      </c>
      <c r="CA988" s="0" t="str">
        <f aca="false">IF(AF988/K988&gt;=1, "PLS CHECK", "")</f>
        <v/>
      </c>
      <c r="CB988" s="0" t="str">
        <f aca="false">IF(AG988/K988&gt;=1, "PLS CHECK", "")</f>
        <v/>
      </c>
    </row>
    <row r="989" customFormat="false" ht="12.5" hidden="false" customHeight="false" outlineLevel="0" collapsed="false">
      <c r="A989" s="0" t="n">
        <v>986</v>
      </c>
      <c r="B989" s="15" t="s">
        <v>97</v>
      </c>
      <c r="C989" s="16" t="s">
        <v>98</v>
      </c>
      <c r="D989" s="0" t="s">
        <v>175</v>
      </c>
      <c r="E989" s="0" t="n">
        <v>7.7</v>
      </c>
      <c r="F989" s="0" t="n">
        <v>9.6</v>
      </c>
      <c r="G989" s="0" t="n">
        <v>0.7</v>
      </c>
      <c r="H989" s="0" t="n">
        <v>3.9</v>
      </c>
      <c r="I989" s="0" t="n">
        <v>11.4</v>
      </c>
      <c r="J989" s="0" t="n">
        <v>2.596</v>
      </c>
      <c r="K989" s="0" t="n">
        <v>0.049</v>
      </c>
      <c r="L989" s="0" t="n">
        <v>1.6</v>
      </c>
      <c r="M989" s="0" t="n">
        <v>21.8</v>
      </c>
      <c r="N989" s="0" t="n">
        <v>0</v>
      </c>
      <c r="O989" s="37"/>
      <c r="P989" s="0" t="n">
        <v>18000</v>
      </c>
      <c r="AC989" s="0" t="n">
        <v>2.496</v>
      </c>
      <c r="AD989" s="0" t="n">
        <v>0.043</v>
      </c>
      <c r="AE989" s="0" t="n">
        <v>2.434</v>
      </c>
      <c r="AF989" s="0" t="n">
        <v>0.021</v>
      </c>
      <c r="AG989" s="0" t="n">
        <v>0.015</v>
      </c>
      <c r="AH989" s="0" t="n">
        <v>10.6</v>
      </c>
      <c r="AJ989" s="0" t="n">
        <v>250</v>
      </c>
      <c r="BF989" s="0" t="n">
        <f aca="false">IF(E989&lt;11,-3.6797*E989^2+48.115*E989-53.83,280.92*EXP(-0.2027*E989))</f>
        <v>98.486087</v>
      </c>
      <c r="BG989" s="0" t="n">
        <f aca="false">32.208*LN(F989)+21.438</f>
        <v>94.2848658756438</v>
      </c>
      <c r="BH989" s="0" t="n">
        <f aca="false">IF(G989&lt;=2, -10*G989+100, 88.958*EXP(-0.0755*G989))</f>
        <v>93</v>
      </c>
      <c r="BI989" s="0" t="n">
        <f aca="false">IF(I989&lt;=100, 0.0053*(I989)^2-1.0332*I989+100.76, 122.82*EXP(-0.0092*I989))</f>
        <v>89.670308</v>
      </c>
      <c r="BJ989" s="0" t="n">
        <f aca="false">IF(P989&lt;=1000, -6.942*LN(P989)+107.59, -36.304*LN(P989)+310.72)</f>
        <v>-44.9912039468299</v>
      </c>
      <c r="BK989" s="0" t="e">
        <f aca="false">BF989^0.04*BG989^0.22*BH989^0.51*BI989^0.06*BJ989^0.17</f>
        <v>#NUM!</v>
      </c>
      <c r="BL989" s="0" t="e">
        <f aca="false">IF(BK989&gt;=90, "Very Good", IF(BK989&gt;=80, "Good", IF(BK989&gt;=70, "Slightly Good", IF(BK989&gt;=60, "Average", IF(BK989&gt;=50, "Slightly Poor", IF(BK989&gt;=40, "Poor", "Very Poor"))))))</f>
        <v>#NUM!</v>
      </c>
      <c r="BM989" s="0" t="n">
        <f aca="false">IF(P989&lt;=1000, -6.942*LN(P989)+107.59, IF(AND(P989&gt;1000, P989&lt;=5213),-36.304*LN(P989)+310.72, IF(P989&gt;5213, 10)))</f>
        <v>10</v>
      </c>
      <c r="BN989" s="0" t="n">
        <f aca="false">BF989^0.04*BG989^0.22*BH989^0.51*BI989^0.06*BM989^0.17</f>
        <v>63.8553744604926</v>
      </c>
      <c r="BO989" s="0" t="str">
        <f aca="false">IF(BN989&gt;=90, "Very Good", IF(BN989&gt;=80, "Good", IF(BN989&gt;=70, "Slightly Good", IF(BN989&gt;=60, "Average", IF(BN989&gt;=50, "Slightly Poor", IF(BN989&gt;=40, "Poor", "Very Poor"))))))</f>
        <v>Average</v>
      </c>
      <c r="BP989" s="0" t="n">
        <f aca="false">IF(AJ989&lt;=1000, -6.942*LN(AJ989)+107.59, IF(AND(AJ989&gt;1000, AJ989&lt;=5213),-36.304*LN(AJ989)+310.72, IF(AJ989&gt;5213, 10)))</f>
        <v>69.2600183082003</v>
      </c>
      <c r="BQ989" s="0" t="n">
        <f aca="false">BF989^0.04*BG989^0.22*BH989^0.51*BI989^0.06*BP989^0.17</f>
        <v>88.7318422375592</v>
      </c>
      <c r="BR989" s="0" t="str">
        <f aca="false">IF(BQ989&gt;=90, "Very Good", IF(BQ989&gt;=80, "Good", IF(BQ989&gt;=70, "Slightly Good", IF(BQ989&gt;=60, "Average", IF(BQ989&gt;=50, "Slightly Poor", IF(BQ989&gt;=40, "Poor", "Very Poor"))))))</f>
        <v>Good</v>
      </c>
      <c r="BT989" s="0" t="n">
        <f aca="false">9.81*LN(AH989)+30.6</f>
        <v>53.7599777509678</v>
      </c>
      <c r="BU989" s="0" t="str">
        <f aca="false">IF(BT989&lt;30, "Clean water", IF(AND(BT989&gt;=30, BT989&lt;40), "Hypolimia", IF(AND(BT989&gt;=40,BT989&lt;50), "Mesotrophic", IF(AND(BT989&gt;=50, BT989&lt;70), "Eutrophic", IF(BT989&gt;70,"Hypertrophic")))))</f>
        <v>Eutrophic</v>
      </c>
      <c r="BW989" s="0" t="str">
        <f aca="false">IF(G989/H989&gt;=1, "PLS CHECK", "")</f>
        <v/>
      </c>
      <c r="BX989" s="0" t="str">
        <f aca="false">IF(AC989/J989&gt;=1, "PLS CHECK", "")</f>
        <v/>
      </c>
      <c r="BY989" s="0" t="str">
        <f aca="false">IF(AE989/J989&gt;=1, "PLS CHECK", "")</f>
        <v/>
      </c>
      <c r="BZ989" s="0" t="str">
        <f aca="false">IF(AD989/J989&gt;=1, "PLS CHECK", "")</f>
        <v/>
      </c>
      <c r="CA989" s="0" t="str">
        <f aca="false">IF(AF989/K989&gt;=1, "PLS CHECK", "")</f>
        <v/>
      </c>
      <c r="CB989" s="0" t="str">
        <f aca="false">IF(AG989/K989&gt;=1, "PLS CHECK", "")</f>
        <v/>
      </c>
    </row>
    <row r="990" customFormat="false" ht="12.5" hidden="false" customHeight="false" outlineLevel="0" collapsed="false">
      <c r="A990" s="0" t="n">
        <v>987</v>
      </c>
      <c r="B990" s="15" t="s">
        <v>99</v>
      </c>
      <c r="C990" s="16" t="s">
        <v>100</v>
      </c>
      <c r="D990" s="0" t="s">
        <v>175</v>
      </c>
      <c r="E990" s="37"/>
      <c r="F990" s="0" t="n">
        <v>7.4</v>
      </c>
      <c r="G990" s="0" t="n">
        <v>1.8</v>
      </c>
      <c r="H990" s="0" t="n">
        <v>3.1</v>
      </c>
      <c r="I990" s="0" t="n">
        <v>6.8</v>
      </c>
      <c r="J990" s="0" t="n">
        <v>5.427</v>
      </c>
      <c r="K990" s="0" t="n">
        <v>0.086</v>
      </c>
      <c r="L990" s="0" t="n">
        <v>2</v>
      </c>
      <c r="M990" s="0" t="n">
        <v>24.4</v>
      </c>
      <c r="N990" s="0" t="n">
        <v>0</v>
      </c>
      <c r="O990" s="0" t="n">
        <v>411</v>
      </c>
      <c r="P990" s="0" t="n">
        <v>16000</v>
      </c>
      <c r="AC990" s="0" t="n">
        <v>5.257</v>
      </c>
      <c r="AD990" s="0" t="n">
        <v>0.422</v>
      </c>
      <c r="AE990" s="0" t="n">
        <v>3.855</v>
      </c>
      <c r="AF990" s="0" t="n">
        <v>0.073</v>
      </c>
      <c r="AG990" s="0" t="n">
        <v>0.046</v>
      </c>
      <c r="AH990" s="0" t="n">
        <v>8.2</v>
      </c>
      <c r="AJ990" s="0" t="n">
        <v>1300</v>
      </c>
      <c r="BF990" s="0" t="n">
        <f aca="false">IF(E990&lt;11,-3.6797*E990^2+48.115*E990-53.83,280.92*EXP(-0.2027*E990))</f>
        <v>-53.83</v>
      </c>
      <c r="BG990" s="0" t="n">
        <f aca="false">32.208*LN(F990)+21.438</f>
        <v>85.9016678467677</v>
      </c>
      <c r="BH990" s="0" t="n">
        <f aca="false">IF(G990&lt;=2, -10*G990+100, 88.958*EXP(-0.0755*G990))</f>
        <v>82</v>
      </c>
      <c r="BI990" s="0" t="n">
        <f aca="false">IF(I990&lt;=100, 0.0053*(I990)^2-1.0332*I990+100.76, 122.82*EXP(-0.0092*I990))</f>
        <v>93.979312</v>
      </c>
      <c r="BJ990" s="0" t="n">
        <f aca="false">IF(P990&lt;=1000, -6.942*LN(P990)+107.59, -36.304*LN(P990)+310.72)</f>
        <v>-40.7152086203605</v>
      </c>
      <c r="BK990" s="0" t="e">
        <f aca="false">BF990^0.04*BG990^0.22*BH990^0.51*BI990^0.06*BJ990^0.17</f>
        <v>#NUM!</v>
      </c>
      <c r="BL990" s="0" t="e">
        <f aca="false">IF(BK990&gt;=90, "Very Good", IF(BK990&gt;=80, "Good", IF(BK990&gt;=70, "Slightly Good", IF(BK990&gt;=60, "Average", IF(BK990&gt;=50, "Slightly Poor", IF(BK990&gt;=40, "Poor", "Very Poor"))))))</f>
        <v>#NUM!</v>
      </c>
      <c r="BM990" s="0" t="n">
        <f aca="false">IF(P990&lt;=1000, -6.942*LN(P990)+107.59, IF(AND(P990&gt;1000, P990&lt;=5213),-36.304*LN(P990)+310.72, IF(P990&gt;5213, 10)))</f>
        <v>10</v>
      </c>
      <c r="BN990" s="0" t="n">
        <f aca="false">BF990^0.04*BG990^0.22*BH990^0.51*BI990^0.06*BM990^0.17</f>
        <v>-57.4312576506555</v>
      </c>
      <c r="BO990" s="0" t="str">
        <f aca="false">IF(BN990&gt;=90, "Very Good", IF(BN990&gt;=80, "Good", IF(BN990&gt;=70, "Slightly Good", IF(BN990&gt;=60, "Average", IF(BN990&gt;=50, "Slightly Poor", IF(BN990&gt;=40, "Poor", "Very Poor"))))))</f>
        <v>Very Poor</v>
      </c>
      <c r="BP990" s="0" t="n">
        <f aca="false">IF(AJ990&lt;=1000, -6.942*LN(AJ990)+107.59, IF(AND(AJ990&gt;1000, AJ990&lt;=5213),-36.304*LN(AJ990)+310.72, IF(AJ990&gt;5213, 10)))</f>
        <v>50.4159800946047</v>
      </c>
      <c r="BQ990" s="0" t="n">
        <f aca="false">BF990^0.04*BG990^0.22*BH990^0.51*BI990^0.06*BP990^0.17</f>
        <v>-75.6109897742426</v>
      </c>
      <c r="BR990" s="0" t="str">
        <f aca="false">IF(BQ990&gt;=90, "Very Good", IF(BQ990&gt;=80, "Good", IF(BQ990&gt;=70, "Slightly Good", IF(BQ990&gt;=60, "Average", IF(BQ990&gt;=50, "Slightly Poor", IF(BQ990&gt;=40, "Poor", "Very Poor"))))))</f>
        <v>Very Poor</v>
      </c>
      <c r="BT990" s="0" t="n">
        <f aca="false">9.81*LN(AH990)+30.6</f>
        <v>51.2415560533907</v>
      </c>
      <c r="BU990" s="0" t="str">
        <f aca="false">IF(BT990&lt;30, "Clean water", IF(AND(BT990&gt;=30, BT990&lt;40), "Hypolimia", IF(AND(BT990&gt;=40,BT990&lt;50), "Mesotrophic", IF(AND(BT990&gt;=50, BT990&lt;70), "Eutrophic", IF(BT990&gt;70,"Hypertrophic")))))</f>
        <v>Eutrophic</v>
      </c>
      <c r="BW990" s="0" t="str">
        <f aca="false">IF(G990/H990&gt;=1, "PLS CHECK", "")</f>
        <v/>
      </c>
      <c r="BX990" s="0" t="str">
        <f aca="false">IF(AC990/J990&gt;=1, "PLS CHECK", "")</f>
        <v/>
      </c>
      <c r="BY990" s="0" t="str">
        <f aca="false">IF(AE990/J990&gt;=1, "PLS CHECK", "")</f>
        <v/>
      </c>
      <c r="BZ990" s="0" t="str">
        <f aca="false">IF(AD990/J990&gt;=1, "PLS CHECK", "")</f>
        <v/>
      </c>
      <c r="CA990" s="0" t="str">
        <f aca="false">IF(AF990/K990&gt;=1, "PLS CHECK", "")</f>
        <v/>
      </c>
      <c r="CB990" s="0" t="str">
        <f aca="false">IF(AG990/K990&gt;=1, "PLS CHECK", "")</f>
        <v/>
      </c>
    </row>
    <row r="991" customFormat="false" ht="12.5" hidden="false" customHeight="false" outlineLevel="0" collapsed="false">
      <c r="A991" s="0" t="n">
        <v>988</v>
      </c>
      <c r="B991" s="15" t="s">
        <v>99</v>
      </c>
      <c r="C991" s="16" t="s">
        <v>100</v>
      </c>
      <c r="D991" s="0" t="s">
        <v>175</v>
      </c>
      <c r="E991" s="0" t="n">
        <v>7.7</v>
      </c>
      <c r="F991" s="37"/>
      <c r="G991" s="0" t="n">
        <v>1.8</v>
      </c>
      <c r="H991" s="0" t="n">
        <v>5</v>
      </c>
      <c r="I991" s="0" t="n">
        <v>3.9</v>
      </c>
      <c r="J991" s="0" t="n">
        <v>4.673</v>
      </c>
      <c r="K991" s="0" t="n">
        <v>0.091</v>
      </c>
      <c r="L991" s="0" t="n">
        <v>2.5</v>
      </c>
      <c r="M991" s="0" t="n">
        <v>27.2</v>
      </c>
      <c r="O991" s="0" t="n">
        <v>423</v>
      </c>
      <c r="BD991" s="0" t="n">
        <v>0.806</v>
      </c>
      <c r="BF991" s="0" t="n">
        <f aca="false">IF(E991&lt;11,-3.6797*E991^2+48.115*E991-53.83,280.92*EXP(-0.2027*E991))</f>
        <v>98.486087</v>
      </c>
      <c r="BG991" s="0" t="e">
        <f aca="false">32.208*LN(F991)+21.438</f>
        <v>#VALUE!</v>
      </c>
      <c r="BH991" s="0" t="n">
        <f aca="false">IF(G991&lt;=2, -10*G991+100, 88.958*EXP(-0.0755*G991))</f>
        <v>82</v>
      </c>
      <c r="BI991" s="0" t="n">
        <f aca="false">IF(I991&lt;=100, 0.0053*(I991)^2-1.0332*I991+100.76, 122.82*EXP(-0.0092*I991))</f>
        <v>96.811133</v>
      </c>
      <c r="BJ991" s="0" t="e">
        <f aca="false">IF(P991&lt;=1000, -6.942*LN(P991)+107.59, -36.304*LN(P991)+310.72)</f>
        <v>#VALUE!</v>
      </c>
      <c r="BK991" s="0" t="e">
        <f aca="false">BF991^0.04*BG991^0.22*BH991^0.51*BI991^0.06*BJ991^0.17</f>
        <v>#VALUE!</v>
      </c>
      <c r="BL991" s="0" t="e">
        <f aca="false">IF(BK991&gt;=90, "Very Good", IF(BK991&gt;=80, "Good", IF(BK991&gt;=70, "Slightly Good", IF(BK991&gt;=60, "Average", IF(BK991&gt;=50, "Slightly Poor", IF(BK991&gt;=40, "Poor", "Very Poor"))))))</f>
        <v>#VALUE!</v>
      </c>
      <c r="BM991" s="0" t="e">
        <f aca="false">IF(P991&lt;=1000, -6.942*LN(P991)+107.59, IF(AND(P991&gt;1000, P991&lt;=5213),-36.304*LN(P991)+310.72, IF(P991&gt;5213, 10)))</f>
        <v>#VALUE!</v>
      </c>
      <c r="BN991" s="0" t="e">
        <f aca="false">BF991^0.04*BG991^0.22*BH991^0.51*BI991^0.06*BM991^0.17</f>
        <v>#VALUE!</v>
      </c>
      <c r="BO991" s="0" t="e">
        <f aca="false">IF(BN991&gt;=90, "Very Good", IF(BN991&gt;=80, "Good", IF(BN991&gt;=70, "Slightly Good", IF(BN991&gt;=60, "Average", IF(BN991&gt;=50, "Slightly Poor", IF(BN991&gt;=40, "Poor", "Very Poor"))))))</f>
        <v>#VALUE!</v>
      </c>
      <c r="BP991" s="0" t="e">
        <f aca="false">IF(AJ991&lt;=1000, -6.942*LN(AJ991)+107.59, IF(AND(AJ991&gt;1000, AJ991&lt;=5213),-36.304*LN(AJ991)+310.72, IF(AJ991&gt;5213, 10)))</f>
        <v>#VALUE!</v>
      </c>
      <c r="BQ991" s="0" t="e">
        <f aca="false">BF991^0.04*BG991^0.22*BH991^0.51*BI991^0.06*BP991^0.17</f>
        <v>#VALUE!</v>
      </c>
      <c r="BR991" s="0" t="e">
        <f aca="false">IF(BQ991&gt;=90, "Very Good", IF(BQ991&gt;=80, "Good", IF(BQ991&gt;=70, "Slightly Good", IF(BQ991&gt;=60, "Average", IF(BQ991&gt;=50, "Slightly Poor", IF(BQ991&gt;=40, "Poor", "Very Poor"))))))</f>
        <v>#VALUE!</v>
      </c>
      <c r="BT991" s="0" t="e">
        <f aca="false">9.81*LN(AH991)+30.6</f>
        <v>#VALUE!</v>
      </c>
      <c r="BU991" s="0" t="e">
        <f aca="false">IF(BT991&lt;30, "Clean water", IF(AND(BT991&gt;=30, BT991&lt;40), "Hypolimia", IF(AND(BT991&gt;=40,BT991&lt;50), "Mesotrophic", IF(AND(BT991&gt;=50, BT991&lt;70), "Eutrophic", IF(BT991&gt;70,"Hypertrophic")))))</f>
        <v>#VALUE!</v>
      </c>
      <c r="BW991" s="0" t="str">
        <f aca="false">IF(G991/H991&gt;=1, "PLS CHECK", "")</f>
        <v/>
      </c>
      <c r="BX991" s="0" t="str">
        <f aca="false">IF(AC991/J991&gt;=1, "PLS CHECK", "")</f>
        <v/>
      </c>
      <c r="BY991" s="0" t="str">
        <f aca="false">IF(AE991/J991&gt;=1, "PLS CHECK", "")</f>
        <v/>
      </c>
      <c r="BZ991" s="0" t="str">
        <f aca="false">IF(AD991/J991&gt;=1, "PLS CHECK", "")</f>
        <v/>
      </c>
      <c r="CA991" s="0" t="str">
        <f aca="false">IF(AF991/K991&gt;=1, "PLS CHECK", "")</f>
        <v/>
      </c>
      <c r="CB991" s="0" t="str">
        <f aca="false">IF(AG991/K991&gt;=1, "PLS CHECK", "")</f>
        <v/>
      </c>
    </row>
    <row r="992" customFormat="false" ht="12.5" hidden="false" customHeight="false" outlineLevel="0" collapsed="false">
      <c r="A992" s="0" t="n">
        <v>989</v>
      </c>
      <c r="B992" s="15" t="s">
        <v>101</v>
      </c>
      <c r="C992" s="16" t="s">
        <v>102</v>
      </c>
      <c r="D992" s="0" t="s">
        <v>175</v>
      </c>
      <c r="E992" s="37"/>
      <c r="F992" s="0" t="n">
        <v>8.7</v>
      </c>
      <c r="G992" s="0" t="n">
        <v>1.1</v>
      </c>
      <c r="H992" s="0" t="n">
        <v>4.3</v>
      </c>
      <c r="I992" s="0" t="n">
        <v>15.7</v>
      </c>
      <c r="J992" s="0" t="n">
        <v>2.875</v>
      </c>
      <c r="K992" s="0" t="n">
        <v>0.092</v>
      </c>
      <c r="L992" s="0" t="n">
        <v>2</v>
      </c>
      <c r="M992" s="0" t="n">
        <v>22.5</v>
      </c>
      <c r="N992" s="0" t="n">
        <v>0</v>
      </c>
      <c r="O992" s="37"/>
      <c r="P992" s="37"/>
      <c r="AC992" s="0" t="n">
        <v>2.81</v>
      </c>
      <c r="AD992" s="0" t="n">
        <v>0.212</v>
      </c>
      <c r="AE992" s="0" t="n">
        <v>2.426</v>
      </c>
      <c r="AF992" s="0" t="n">
        <v>0.054</v>
      </c>
      <c r="AG992" s="0" t="n">
        <v>0.052</v>
      </c>
      <c r="AH992" s="0" t="n">
        <v>9.8</v>
      </c>
      <c r="AJ992" s="0" t="n">
        <v>4200</v>
      </c>
      <c r="AW992" s="0" t="n">
        <v>0</v>
      </c>
      <c r="AX992" s="0" t="n">
        <v>0</v>
      </c>
      <c r="BF992" s="0" t="n">
        <f aca="false">IF(E992&lt;11,-3.6797*E992^2+48.115*E992-53.83,280.92*EXP(-0.2027*E992))</f>
        <v>-53.83</v>
      </c>
      <c r="BG992" s="0" t="n">
        <f aca="false">32.208*LN(F992)+21.438</f>
        <v>91.1143080104746</v>
      </c>
      <c r="BH992" s="0" t="n">
        <f aca="false">IF(G992&lt;=2, -10*G992+100, 88.958*EXP(-0.0755*G992))</f>
        <v>89</v>
      </c>
      <c r="BI992" s="0" t="n">
        <f aca="false">IF(I992&lt;=100, 0.0053*(I992)^2-1.0332*I992+100.76, 122.82*EXP(-0.0092*I992))</f>
        <v>85.845157</v>
      </c>
      <c r="BJ992" s="0" t="e">
        <f aca="false">IF(P992&lt;=1000, -6.942*LN(P992)+107.59, -36.304*LN(P992)+310.72)</f>
        <v>#VALUE!</v>
      </c>
      <c r="BK992" s="0" t="e">
        <f aca="false">BF992^0.04*BG992^0.22*BH992^0.51*BI992^0.06*BJ992^0.17</f>
        <v>#VALUE!</v>
      </c>
      <c r="BL992" s="0" t="e">
        <f aca="false">IF(BK992&gt;=90, "Very Good", IF(BK992&gt;=80, "Good", IF(BK992&gt;=70, "Slightly Good", IF(BK992&gt;=60, "Average", IF(BK992&gt;=50, "Slightly Poor", IF(BK992&gt;=40, "Poor", "Very Poor"))))))</f>
        <v>#VALUE!</v>
      </c>
      <c r="BM992" s="0" t="e">
        <f aca="false">IF(P992&lt;=1000, -6.942*LN(P992)+107.59, IF(AND(P992&gt;1000, P992&lt;=5213),-36.304*LN(P992)+310.72, IF(P992&gt;5213, 10)))</f>
        <v>#VALUE!</v>
      </c>
      <c r="BN992" s="0" t="e">
        <f aca="false">BF992^0.04*BG992^0.22*BH992^0.51*BI992^0.06*BM992^0.17</f>
        <v>#VALUE!</v>
      </c>
      <c r="BO992" s="0" t="e">
        <f aca="false">IF(BN992&gt;=90, "Very Good", IF(BN992&gt;=80, "Good", IF(BN992&gt;=70, "Slightly Good", IF(BN992&gt;=60, "Average", IF(BN992&gt;=50, "Slightly Poor", IF(BN992&gt;=40, "Poor", "Very Poor"))))))</f>
        <v>#VALUE!</v>
      </c>
      <c r="BP992" s="0" t="n">
        <f aca="false">IF(AJ992&lt;=1000, -6.942*LN(AJ992)+107.59, IF(AND(AJ992&gt;1000, AJ992&lt;=5213),-36.304*LN(AJ992)+310.72, IF(AJ992&gt;5213, 10)))</f>
        <v>7.84154374572893</v>
      </c>
      <c r="BQ992" s="0" t="n">
        <f aca="false">BF992^0.04*BG992^0.22*BH992^0.51*BI992^0.06*BP992^0.17</f>
        <v>-57.8908786526478</v>
      </c>
      <c r="BR992" s="0" t="str">
        <f aca="false">IF(BQ992&gt;=90, "Very Good", IF(BQ992&gt;=80, "Good", IF(BQ992&gt;=70, "Slightly Good", IF(BQ992&gt;=60, "Average", IF(BQ992&gt;=50, "Slightly Poor", IF(BQ992&gt;=40, "Poor", "Very Poor"))))))</f>
        <v>Very Poor</v>
      </c>
      <c r="BT992" s="0" t="n">
        <f aca="false">9.81*LN(AH992)+30.6</f>
        <v>52.9901712034867</v>
      </c>
      <c r="BU992" s="0" t="str">
        <f aca="false">IF(BT992&lt;30, "Clean water", IF(AND(BT992&gt;=30, BT992&lt;40), "Hypolimia", IF(AND(BT992&gt;=40,BT992&lt;50), "Mesotrophic", IF(AND(BT992&gt;=50, BT992&lt;70), "Eutrophic", IF(BT992&gt;70,"Hypertrophic")))))</f>
        <v>Eutrophic</v>
      </c>
      <c r="BW992" s="0" t="str">
        <f aca="false">IF(G992/H992&gt;=1, "PLS CHECK", "")</f>
        <v/>
      </c>
      <c r="BX992" s="0" t="str">
        <f aca="false">IF(AC992/J992&gt;=1, "PLS CHECK", "")</f>
        <v/>
      </c>
      <c r="BY992" s="0" t="str">
        <f aca="false">IF(AE992/J992&gt;=1, "PLS CHECK", "")</f>
        <v/>
      </c>
      <c r="BZ992" s="0" t="str">
        <f aca="false">IF(AD992/J992&gt;=1, "PLS CHECK", "")</f>
        <v/>
      </c>
      <c r="CA992" s="0" t="str">
        <f aca="false">IF(AF992/K992&gt;=1, "PLS CHECK", "")</f>
        <v/>
      </c>
      <c r="CB992" s="0" t="str">
        <f aca="false">IF(AG992/K992&gt;=1, "PLS CHECK", "")</f>
        <v/>
      </c>
    </row>
    <row r="993" customFormat="false" ht="12.5" hidden="false" customHeight="false" outlineLevel="0" collapsed="false">
      <c r="A993" s="0" t="n">
        <v>990</v>
      </c>
      <c r="B993" s="15" t="s">
        <v>103</v>
      </c>
      <c r="C993" s="16" t="s">
        <v>104</v>
      </c>
      <c r="D993" s="0" t="s">
        <v>175</v>
      </c>
      <c r="E993" s="0" t="n">
        <v>7.9</v>
      </c>
      <c r="F993" s="0" t="n">
        <v>10.3</v>
      </c>
      <c r="G993" s="0" t="n">
        <v>0.8</v>
      </c>
      <c r="H993" s="0" t="n">
        <v>2.1</v>
      </c>
      <c r="I993" s="0" t="n">
        <v>1.8</v>
      </c>
      <c r="J993" s="0" t="n">
        <v>3.388</v>
      </c>
      <c r="K993" s="0" t="n">
        <v>0.049</v>
      </c>
      <c r="L993" s="0" t="n">
        <v>1.5</v>
      </c>
      <c r="M993" s="0" t="n">
        <v>24.5</v>
      </c>
      <c r="N993" s="0" t="n">
        <v>0</v>
      </c>
      <c r="O993" s="0" t="n">
        <v>254</v>
      </c>
      <c r="P993" s="0" t="n">
        <v>8000</v>
      </c>
      <c r="AC993" s="0" t="n">
        <v>3.317</v>
      </c>
      <c r="AD993" s="0" t="n">
        <v>0.042</v>
      </c>
      <c r="AE993" s="0" t="n">
        <v>2.791</v>
      </c>
      <c r="AF993" s="0" t="n">
        <v>0.042</v>
      </c>
      <c r="AG993" s="0" t="n">
        <v>0.03</v>
      </c>
      <c r="AH993" s="0" t="n">
        <v>2.7</v>
      </c>
      <c r="AJ993" s="0" t="n">
        <v>520</v>
      </c>
      <c r="BF993" s="0" t="n">
        <f aca="false">IF(E993&lt;11,-3.6797*E993^2+48.115*E993-53.83,280.92*EXP(-0.2027*E993))</f>
        <v>96.6284230000001</v>
      </c>
      <c r="BG993" s="0" t="n">
        <f aca="false">32.208*LN(F993)+21.438</f>
        <v>96.5516905777479</v>
      </c>
      <c r="BH993" s="0" t="n">
        <f aca="false">IF(G993&lt;=2, -10*G993+100, 88.958*EXP(-0.0755*G993))</f>
        <v>92</v>
      </c>
      <c r="BI993" s="0" t="n">
        <f aca="false">IF(I993&lt;=100, 0.0053*(I993)^2-1.0332*I993+100.76, 122.82*EXP(-0.0092*I993))</f>
        <v>98.917412</v>
      </c>
      <c r="BJ993" s="0" t="n">
        <f aca="false">IF(P993&lt;=1000, -6.942*LN(P993)+107.59, -36.304*LN(P993)+310.72)</f>
        <v>-15.5511933773122</v>
      </c>
      <c r="BK993" s="0" t="e">
        <f aca="false">BF993^0.04*BG993^0.22*BH993^0.51*BI993^0.06*BJ993^0.17</f>
        <v>#NUM!</v>
      </c>
      <c r="BL993" s="0" t="e">
        <f aca="false">IF(BK993&gt;=90, "Very Good", IF(BK993&gt;=80, "Good", IF(BK993&gt;=70, "Slightly Good", IF(BK993&gt;=60, "Average", IF(BK993&gt;=50, "Slightly Poor", IF(BK993&gt;=40, "Poor", "Very Poor"))))))</f>
        <v>#NUM!</v>
      </c>
      <c r="BM993" s="0" t="n">
        <f aca="false">IF(P993&lt;=1000, -6.942*LN(P993)+107.59, IF(AND(P993&gt;1000, P993&lt;=5213),-36.304*LN(P993)+310.72, IF(P993&gt;5213, 10)))</f>
        <v>10</v>
      </c>
      <c r="BN993" s="0" t="n">
        <f aca="false">BF993^0.04*BG993^0.22*BH993^0.51*BI993^0.06*BM993^0.17</f>
        <v>64.1651961885278</v>
      </c>
      <c r="BO993" s="0" t="str">
        <f aca="false">IF(BN993&gt;=90, "Very Good", IF(BN993&gt;=80, "Good", IF(BN993&gt;=70, "Slightly Good", IF(BN993&gt;=60, "Average", IF(BN993&gt;=50, "Slightly Poor", IF(BN993&gt;=40, "Poor", "Very Poor"))))))</f>
        <v>Average</v>
      </c>
      <c r="BP993" s="0" t="n">
        <f aca="false">IF(AJ993&lt;=1000, -6.942*LN(AJ993)+107.59, IF(AND(AJ993&gt;1000, AJ993&lt;=5213),-36.304*LN(AJ993)+310.72, IF(AJ993&gt;5213, 10)))</f>
        <v>64.1759203900431</v>
      </c>
      <c r="BQ993" s="0" t="n">
        <f aca="false">BF993^0.04*BG993^0.22*BH993^0.51*BI993^0.06*BP993^0.17</f>
        <v>88.0142078332141</v>
      </c>
      <c r="BR993" s="0" t="str">
        <f aca="false">IF(BQ993&gt;=90, "Very Good", IF(BQ993&gt;=80, "Good", IF(BQ993&gt;=70, "Slightly Good", IF(BQ993&gt;=60, "Average", IF(BQ993&gt;=50, "Slightly Poor", IF(BQ993&gt;=40, "Poor", "Very Poor"))))))</f>
        <v>Good</v>
      </c>
      <c r="BT993" s="0" t="n">
        <f aca="false">9.81*LN(AH993)+30.6</f>
        <v>40.3437998932309</v>
      </c>
      <c r="BU993" s="0" t="str">
        <f aca="false">IF(BT993&lt;30, "Clean water", IF(AND(BT993&gt;=30, BT993&lt;40), "Hypolimia", IF(AND(BT993&gt;=40,BT993&lt;50), "Mesotrophic", IF(AND(BT993&gt;=50, BT993&lt;70), "Eutrophic", IF(BT993&gt;70,"Hypertrophic")))))</f>
        <v>Mesotrophic</v>
      </c>
      <c r="BW993" s="0" t="str">
        <f aca="false">IF(G993/H993&gt;=1, "PLS CHECK", "")</f>
        <v/>
      </c>
      <c r="BX993" s="0" t="str">
        <f aca="false">IF(AC993/J993&gt;=1, "PLS CHECK", "")</f>
        <v/>
      </c>
      <c r="BY993" s="0" t="str">
        <f aca="false">IF(AE993/J993&gt;=1, "PLS CHECK", "")</f>
        <v/>
      </c>
      <c r="BZ993" s="0" t="str">
        <f aca="false">IF(AD993/J993&gt;=1, "PLS CHECK", "")</f>
        <v/>
      </c>
      <c r="CA993" s="0" t="str">
        <f aca="false">IF(AF993/K993&gt;=1, "PLS CHECK", "")</f>
        <v/>
      </c>
      <c r="CB993" s="0" t="str">
        <f aca="false">IF(AG993/K993&gt;=1, "PLS CHECK", "")</f>
        <v/>
      </c>
    </row>
    <row r="994" customFormat="false" ht="12.5" hidden="false" customHeight="false" outlineLevel="0" collapsed="false">
      <c r="A994" s="0" t="n">
        <v>991</v>
      </c>
      <c r="B994" s="15" t="s">
        <v>105</v>
      </c>
      <c r="C994" s="16" t="s">
        <v>106</v>
      </c>
      <c r="D994" s="0" t="s">
        <v>175</v>
      </c>
      <c r="E994" s="0" t="n">
        <v>7.6</v>
      </c>
      <c r="F994" s="0" t="n">
        <v>9.2</v>
      </c>
      <c r="G994" s="0" t="n">
        <v>0.7</v>
      </c>
      <c r="H994" s="0" t="n">
        <v>3.7</v>
      </c>
      <c r="I994" s="0" t="n">
        <v>8.8</v>
      </c>
      <c r="J994" s="0" t="n">
        <v>3.17</v>
      </c>
      <c r="K994" s="0" t="n">
        <v>0.042</v>
      </c>
      <c r="L994" s="0" t="n">
        <v>1.8</v>
      </c>
      <c r="M994" s="0" t="n">
        <v>22.6</v>
      </c>
      <c r="N994" s="0" t="n">
        <v>0</v>
      </c>
      <c r="O994" s="37"/>
      <c r="P994" s="0" t="n">
        <v>10000</v>
      </c>
      <c r="AC994" s="0" t="n">
        <v>3.154</v>
      </c>
      <c r="AD994" s="0" t="n">
        <v>0.038</v>
      </c>
      <c r="AE994" s="0" t="n">
        <v>3.026</v>
      </c>
      <c r="AF994" s="0" t="n">
        <v>0.03</v>
      </c>
      <c r="AG994" s="0" t="n">
        <v>0.025</v>
      </c>
      <c r="AH994" s="0" t="n">
        <v>12.8</v>
      </c>
      <c r="AJ994" s="0" t="n">
        <v>100</v>
      </c>
      <c r="AW994" s="0" t="n">
        <v>0</v>
      </c>
      <c r="AX994" s="0" t="n">
        <v>0</v>
      </c>
      <c r="BF994" s="0" t="n">
        <f aca="false">IF(E994&lt;11,-3.6797*E994^2+48.115*E994-53.83,280.92*EXP(-0.2027*E994))</f>
        <v>99.304528</v>
      </c>
      <c r="BG994" s="0" t="n">
        <f aca="false">32.208*LN(F994)+21.438</f>
        <v>92.9141058144433</v>
      </c>
      <c r="BH994" s="0" t="n">
        <f aca="false">IF(G994&lt;=2, -10*G994+100, 88.958*EXP(-0.0755*G994))</f>
        <v>93</v>
      </c>
      <c r="BI994" s="0" t="n">
        <f aca="false">IF(I994&lt;=100, 0.0053*(I994)^2-1.0332*I994+100.76, 122.82*EXP(-0.0092*I994))</f>
        <v>92.078272</v>
      </c>
      <c r="BJ994" s="0" t="n">
        <f aca="false">IF(P994&lt;=1000, -6.942*LN(P994)+107.59, -36.304*LN(P994)+310.72)</f>
        <v>-23.6521968642234</v>
      </c>
      <c r="BK994" s="0" t="e">
        <f aca="false">BF994^0.04*BG994^0.22*BH994^0.51*BI994^0.06*BJ994^0.17</f>
        <v>#NUM!</v>
      </c>
      <c r="BL994" s="0" t="e">
        <f aca="false">IF(BK994&gt;=90, "Very Good", IF(BK994&gt;=80, "Good", IF(BK994&gt;=70, "Slightly Good", IF(BK994&gt;=60, "Average", IF(BK994&gt;=50, "Slightly Poor", IF(BK994&gt;=40, "Poor", "Very Poor"))))))</f>
        <v>#NUM!</v>
      </c>
      <c r="BM994" s="0" t="n">
        <f aca="false">IF(P994&lt;=1000, -6.942*LN(P994)+107.59, IF(AND(P994&gt;1000, P994&lt;=5213),-36.304*LN(P994)+310.72, IF(P994&gt;5213, 10)))</f>
        <v>10</v>
      </c>
      <c r="BN994" s="0" t="n">
        <f aca="false">BF994^0.04*BG994^0.22*BH994^0.51*BI994^0.06*BM994^0.17</f>
        <v>63.7723555601067</v>
      </c>
      <c r="BO994" s="0" t="str">
        <f aca="false">IF(BN994&gt;=90, "Very Good", IF(BN994&gt;=80, "Good", IF(BN994&gt;=70, "Slightly Good", IF(BN994&gt;=60, "Average", IF(BN994&gt;=50, "Slightly Poor", IF(BN994&gt;=40, "Poor", "Very Poor"))))))</f>
        <v>Average</v>
      </c>
      <c r="BP994" s="0" t="n">
        <f aca="false">IF(AJ994&lt;=1000, -6.942*LN(AJ994)+107.59, IF(AND(AJ994&gt;1000, AJ994&lt;=5213),-36.304*LN(AJ994)+310.72, IF(AJ994&gt;5213, 10)))</f>
        <v>75.6209085688707</v>
      </c>
      <c r="BQ994" s="0" t="n">
        <f aca="false">BF994^0.04*BG994^0.22*BH994^0.51*BI994^0.06*BP994^0.17</f>
        <v>89.95008545952</v>
      </c>
      <c r="BR994" s="0" t="str">
        <f aca="false">IF(BQ994&gt;=90, "Very Good", IF(BQ994&gt;=80, "Good", IF(BQ994&gt;=70, "Slightly Good", IF(BQ994&gt;=60, "Average", IF(BQ994&gt;=50, "Slightly Poor", IF(BQ994&gt;=40, "Poor", "Very Poor"))))))</f>
        <v>Good</v>
      </c>
      <c r="BT994" s="0" t="n">
        <f aca="false">9.81*LN(AH994)+30.6</f>
        <v>55.6100571267799</v>
      </c>
      <c r="BU994" s="0" t="str">
        <f aca="false">IF(BT994&lt;30, "Clean water", IF(AND(BT994&gt;=30, BT994&lt;40), "Hypolimia", IF(AND(BT994&gt;=40,BT994&lt;50), "Mesotrophic", IF(AND(BT994&gt;=50, BT994&lt;70), "Eutrophic", IF(BT994&gt;70,"Hypertrophic")))))</f>
        <v>Eutrophic</v>
      </c>
      <c r="BW994" s="0" t="str">
        <f aca="false">IF(G994/H994&gt;=1, "PLS CHECK", "")</f>
        <v/>
      </c>
      <c r="BX994" s="0" t="str">
        <f aca="false">IF(AC994/J994&gt;=1, "PLS CHECK", "")</f>
        <v/>
      </c>
      <c r="BY994" s="0" t="str">
        <f aca="false">IF(AE994/J994&gt;=1, "PLS CHECK", "")</f>
        <v/>
      </c>
      <c r="BZ994" s="0" t="str">
        <f aca="false">IF(AD994/J994&gt;=1, "PLS CHECK", "")</f>
        <v/>
      </c>
      <c r="CA994" s="0" t="str">
        <f aca="false">IF(AF994/K994&gt;=1, "PLS CHECK", "")</f>
        <v/>
      </c>
      <c r="CB994" s="0" t="str">
        <f aca="false">IF(AG994/K994&gt;=1, "PLS CHECK", "")</f>
        <v/>
      </c>
    </row>
    <row r="995" customFormat="false" ht="12.5" hidden="false" customHeight="false" outlineLevel="0" collapsed="false">
      <c r="A995" s="0" t="n">
        <v>992</v>
      </c>
      <c r="B995" s="15" t="s">
        <v>107</v>
      </c>
      <c r="C995" s="16" t="s">
        <v>108</v>
      </c>
      <c r="D995" s="0" t="s">
        <v>175</v>
      </c>
      <c r="E995" s="37"/>
      <c r="F995" s="0" t="n">
        <v>7.8</v>
      </c>
      <c r="G995" s="37"/>
      <c r="H995" s="37"/>
      <c r="I995" s="37"/>
      <c r="J995" s="0" t="n">
        <v>5.155</v>
      </c>
      <c r="K995" s="0" t="n">
        <v>0.12</v>
      </c>
      <c r="L995" s="37"/>
      <c r="M995" s="0" t="n">
        <v>23.2</v>
      </c>
      <c r="N995" s="0" t="n">
        <v>0</v>
      </c>
      <c r="O995" s="0" t="n">
        <v>271</v>
      </c>
      <c r="P995" s="0" t="n">
        <v>15000</v>
      </c>
      <c r="AC995" s="0" t="n">
        <v>4.983</v>
      </c>
      <c r="AD995" s="0" t="n">
        <v>0.064</v>
      </c>
      <c r="AE995" s="0" t="n">
        <v>4.424</v>
      </c>
      <c r="AF995" s="37"/>
      <c r="AG995" s="37"/>
      <c r="AH995" s="37"/>
      <c r="AJ995" s="0" t="n">
        <v>3700</v>
      </c>
      <c r="BF995" s="0" t="n">
        <f aca="false">IF(E995&lt;11,-3.6797*E995^2+48.115*E995-53.83,280.92*EXP(-0.2027*E995))</f>
        <v>-53.83</v>
      </c>
      <c r="BG995" s="0" t="n">
        <f aca="false">32.208*LN(F995)+21.438</f>
        <v>87.5972172148662</v>
      </c>
      <c r="BH995" s="0" t="n">
        <f aca="false">IF(G995&lt;=2, -10*G995+100, 88.958*EXP(-0.0755*G995))</f>
        <v>100</v>
      </c>
      <c r="BI995" s="0" t="n">
        <f aca="false">IF(I995&lt;=100, 0.0053*(I995)^2-1.0332*I995+100.76, 122.82*EXP(-0.0092*I995))</f>
        <v>100.76</v>
      </c>
      <c r="BJ995" s="0" t="n">
        <f aca="false">IF(P995&lt;=1000, -6.942*LN(P995)+107.59, -36.304*LN(P995)+310.72)</f>
        <v>-38.3722021489821</v>
      </c>
      <c r="BK995" s="0" t="e">
        <f aca="false">BF995^0.04*BG995^0.22*BH995^0.51*BI995^0.06*BJ995^0.17</f>
        <v>#NUM!</v>
      </c>
      <c r="BL995" s="0" t="e">
        <f aca="false">IF(BK995&gt;=90, "Very Good", IF(BK995&gt;=80, "Good", IF(BK995&gt;=70, "Slightly Good", IF(BK995&gt;=60, "Average", IF(BK995&gt;=50, "Slightly Poor", IF(BK995&gt;=40, "Poor", "Very Poor"))))))</f>
        <v>#NUM!</v>
      </c>
      <c r="BM995" s="0" t="n">
        <f aca="false">IF(P995&lt;=1000, -6.942*LN(P995)+107.59, IF(AND(P995&gt;1000, P995&lt;=5213),-36.304*LN(P995)+310.72, IF(P995&gt;5213, 10)))</f>
        <v>10</v>
      </c>
      <c r="BN995" s="0" t="n">
        <f aca="false">BF995^0.04*BG995^0.22*BH995^0.51*BI995^0.06*BM995^0.17</f>
        <v>-64.0893892409301</v>
      </c>
      <c r="BO995" s="0" t="str">
        <f aca="false">IF(BN995&gt;=90, "Very Good", IF(BN995&gt;=80, "Good", IF(BN995&gt;=70, "Slightly Good", IF(BN995&gt;=60, "Average", IF(BN995&gt;=50, "Slightly Poor", IF(BN995&gt;=40, "Poor", "Very Poor"))))))</f>
        <v>Very Poor</v>
      </c>
      <c r="BP995" s="0" t="n">
        <f aca="false">IF(AJ995&lt;=1000, -6.942*LN(AJ995)+107.59, IF(AND(AJ995&gt;1000, AJ995&lt;=5213),-36.304*LN(AJ995)+310.72, IF(AJ995&gt;5213, 10)))</f>
        <v>12.4431376672524</v>
      </c>
      <c r="BQ995" s="0" t="n">
        <f aca="false">BF995^0.04*BG995^0.22*BH995^0.51*BI995^0.06*BP995^0.17</f>
        <v>-66.5157078126532</v>
      </c>
      <c r="BR995" s="0" t="str">
        <f aca="false">IF(BQ995&gt;=90, "Very Good", IF(BQ995&gt;=80, "Good", IF(BQ995&gt;=70, "Slightly Good", IF(BQ995&gt;=60, "Average", IF(BQ995&gt;=50, "Slightly Poor", IF(BQ995&gt;=40, "Poor", "Very Poor"))))))</f>
        <v>Very Poor</v>
      </c>
      <c r="BT995" s="0" t="e">
        <f aca="false">9.81*LN(AH995)+30.6</f>
        <v>#VALUE!</v>
      </c>
      <c r="BU995" s="0" t="e">
        <f aca="false">IF(BT995&lt;30, "Clean water", IF(AND(BT995&gt;=30, BT995&lt;40), "Hypolimia", IF(AND(BT995&gt;=40,BT995&lt;50), "Mesotrophic", IF(AND(BT995&gt;=50, BT995&lt;70), "Eutrophic", IF(BT995&gt;70,"Hypertrophic")))))</f>
        <v>#VALUE!</v>
      </c>
      <c r="BW995" s="0" t="e">
        <f aca="false">IF(G995/H995&gt;=1, "PLS CHECK", "")</f>
        <v>#DIV/0!</v>
      </c>
      <c r="BX995" s="0" t="str">
        <f aca="false">IF(AC995/J995&gt;=1, "PLS CHECK", "")</f>
        <v/>
      </c>
      <c r="BY995" s="0" t="str">
        <f aca="false">IF(AE995/J995&gt;=1, "PLS CHECK", "")</f>
        <v/>
      </c>
      <c r="BZ995" s="0" t="str">
        <f aca="false">IF(AD995/J995&gt;=1, "PLS CHECK", "")</f>
        <v/>
      </c>
      <c r="CA995" s="0" t="str">
        <f aca="false">IF(AF995/K995&gt;=1, "PLS CHECK", "")</f>
        <v/>
      </c>
      <c r="CB995" s="0" t="str">
        <f aca="false">IF(AG995/K995&gt;=1, "PLS CHECK", "")</f>
        <v/>
      </c>
    </row>
    <row r="996" customFormat="false" ht="12.5" hidden="false" customHeight="false" outlineLevel="0" collapsed="false">
      <c r="A996" s="0" t="n">
        <v>993</v>
      </c>
      <c r="B996" s="15" t="s">
        <v>109</v>
      </c>
      <c r="C996" s="16" t="s">
        <v>110</v>
      </c>
      <c r="D996" s="0" t="s">
        <v>175</v>
      </c>
      <c r="E996" s="0" t="n">
        <v>7.5</v>
      </c>
      <c r="F996" s="0" t="n">
        <v>9.2</v>
      </c>
      <c r="G996" s="0" t="n">
        <v>2.6</v>
      </c>
      <c r="H996" s="0" t="n">
        <v>5.5</v>
      </c>
      <c r="I996" s="0" t="n">
        <v>7.1</v>
      </c>
      <c r="J996" s="0" t="n">
        <v>5.623</v>
      </c>
      <c r="K996" s="0" t="n">
        <v>0.161</v>
      </c>
      <c r="L996" s="0" t="n">
        <v>3</v>
      </c>
      <c r="M996" s="0" t="n">
        <v>25.1</v>
      </c>
      <c r="O996" s="0" t="n">
        <v>379</v>
      </c>
      <c r="AC996" s="0" t="n">
        <v>5.563</v>
      </c>
      <c r="AD996" s="0" t="n">
        <v>0.39</v>
      </c>
      <c r="AE996" s="0" t="n">
        <v>4.051</v>
      </c>
      <c r="AF996" s="37"/>
      <c r="AG996" s="37"/>
      <c r="BD996" s="0" t="n">
        <v>4.776</v>
      </c>
      <c r="BF996" s="0" t="n">
        <f aca="false">IF(E996&lt;11,-3.6797*E996^2+48.115*E996-53.83,280.92*EXP(-0.2027*E996))</f>
        <v>100.049375</v>
      </c>
      <c r="BG996" s="0" t="n">
        <f aca="false">32.208*LN(F996)+21.438</f>
        <v>92.9141058144433</v>
      </c>
      <c r="BH996" s="0" t="n">
        <f aca="false">IF(G996&lt;=2, -10*G996+100, 88.958*EXP(-0.0755*G996))</f>
        <v>73.1026302934667</v>
      </c>
      <c r="BI996" s="0" t="n">
        <f aca="false">IF(I996&lt;=100, 0.0053*(I996)^2-1.0332*I996+100.76, 122.82*EXP(-0.0092*I996))</f>
        <v>93.691453</v>
      </c>
      <c r="BJ996" s="0" t="e">
        <f aca="false">IF(P996&lt;=1000, -6.942*LN(P996)+107.59, -36.304*LN(P996)+310.72)</f>
        <v>#VALUE!</v>
      </c>
      <c r="BK996" s="0" t="e">
        <f aca="false">BF996^0.04*BG996^0.22*BH996^0.51*BI996^0.06*BJ996^0.17</f>
        <v>#VALUE!</v>
      </c>
      <c r="BL996" s="0" t="e">
        <f aca="false">IF(BK996&gt;=90, "Very Good", IF(BK996&gt;=80, "Good", IF(BK996&gt;=70, "Slightly Good", IF(BK996&gt;=60, "Average", IF(BK996&gt;=50, "Slightly Poor", IF(BK996&gt;=40, "Poor", "Very Poor"))))))</f>
        <v>#VALUE!</v>
      </c>
      <c r="BM996" s="0" t="e">
        <f aca="false">IF(P996&lt;=1000, -6.942*LN(P996)+107.59, IF(AND(P996&gt;1000, P996&lt;=5213),-36.304*LN(P996)+310.72, IF(P996&gt;5213, 10)))</f>
        <v>#VALUE!</v>
      </c>
      <c r="BN996" s="0" t="e">
        <f aca="false">BF996^0.04*BG996^0.22*BH996^0.51*BI996^0.06*BM996^0.17</f>
        <v>#VALUE!</v>
      </c>
      <c r="BO996" s="0" t="e">
        <f aca="false">IF(BN996&gt;=90, "Very Good", IF(BN996&gt;=80, "Good", IF(BN996&gt;=70, "Slightly Good", IF(BN996&gt;=60, "Average", IF(BN996&gt;=50, "Slightly Poor", IF(BN996&gt;=40, "Poor", "Very Poor"))))))</f>
        <v>#VALUE!</v>
      </c>
      <c r="BP996" s="0" t="e">
        <f aca="false">IF(AJ996&lt;=1000, -6.942*LN(AJ996)+107.59, IF(AND(AJ996&gt;1000, AJ996&lt;=5213),-36.304*LN(AJ996)+310.72, IF(AJ996&gt;5213, 10)))</f>
        <v>#VALUE!</v>
      </c>
      <c r="BQ996" s="0" t="e">
        <f aca="false">BF996^0.04*BG996^0.22*BH996^0.51*BI996^0.06*BP996^0.17</f>
        <v>#VALUE!</v>
      </c>
      <c r="BR996" s="0" t="e">
        <f aca="false">IF(BQ996&gt;=90, "Very Good", IF(BQ996&gt;=80, "Good", IF(BQ996&gt;=70, "Slightly Good", IF(BQ996&gt;=60, "Average", IF(BQ996&gt;=50, "Slightly Poor", IF(BQ996&gt;=40, "Poor", "Very Poor"))))))</f>
        <v>#VALUE!</v>
      </c>
      <c r="BT996" s="0" t="e">
        <f aca="false">9.81*LN(AH996)+30.6</f>
        <v>#VALUE!</v>
      </c>
      <c r="BU996" s="0" t="e">
        <f aca="false">IF(BT996&lt;30, "Clean water", IF(AND(BT996&gt;=30, BT996&lt;40), "Hypolimia", IF(AND(BT996&gt;=40,BT996&lt;50), "Mesotrophic", IF(AND(BT996&gt;=50, BT996&lt;70), "Eutrophic", IF(BT996&gt;70,"Hypertrophic")))))</f>
        <v>#VALUE!</v>
      </c>
      <c r="BW996" s="0" t="str">
        <f aca="false">IF(G996/H996&gt;=1, "PLS CHECK", "")</f>
        <v/>
      </c>
      <c r="BX996" s="0" t="str">
        <f aca="false">IF(AC996/J996&gt;=1, "PLS CHECK", "")</f>
        <v/>
      </c>
      <c r="BY996" s="0" t="str">
        <f aca="false">IF(AE996/J996&gt;=1, "PLS CHECK", "")</f>
        <v/>
      </c>
      <c r="BZ996" s="0" t="str">
        <f aca="false">IF(AD996/J996&gt;=1, "PLS CHECK", "")</f>
        <v/>
      </c>
      <c r="CA996" s="0" t="str">
        <f aca="false">IF(AF996/K996&gt;=1, "PLS CHECK", "")</f>
        <v/>
      </c>
      <c r="CB996" s="0" t="str">
        <f aca="false">IF(AG996/K996&gt;=1, "PLS CHECK", "")</f>
        <v/>
      </c>
    </row>
    <row r="997" customFormat="false" ht="12.5" hidden="false" customHeight="false" outlineLevel="0" collapsed="false">
      <c r="A997" s="0" t="n">
        <v>994</v>
      </c>
      <c r="B997" s="15" t="s">
        <v>111</v>
      </c>
      <c r="C997" s="16" t="s">
        <v>112</v>
      </c>
      <c r="D997" s="0" t="s">
        <v>175</v>
      </c>
      <c r="E997" s="37"/>
      <c r="F997" s="0" t="n">
        <v>8.2</v>
      </c>
      <c r="G997" s="37"/>
      <c r="H997" s="0" t="n">
        <v>3.3</v>
      </c>
      <c r="I997" s="37"/>
      <c r="J997" s="0" t="n">
        <v>4.454</v>
      </c>
      <c r="K997" s="0" t="n">
        <v>0.196</v>
      </c>
      <c r="L997" s="0" t="n">
        <v>2.2</v>
      </c>
      <c r="M997" s="0" t="n">
        <v>21.6</v>
      </c>
      <c r="N997" s="0" t="n">
        <v>0</v>
      </c>
      <c r="O997" s="0" t="n">
        <v>263</v>
      </c>
      <c r="P997" s="37"/>
      <c r="AC997" s="0" t="n">
        <v>4.041</v>
      </c>
      <c r="AD997" s="0" t="n">
        <v>0.204</v>
      </c>
      <c r="AE997" s="0" t="n">
        <v>3.35</v>
      </c>
      <c r="AF997" s="0" t="n">
        <v>0.095</v>
      </c>
      <c r="AG997" s="37"/>
      <c r="AH997" s="0" t="n">
        <v>6.2</v>
      </c>
      <c r="AJ997" s="37"/>
      <c r="BF997" s="0" t="n">
        <f aca="false">IF(E997&lt;11,-3.6797*E997^2+48.115*E997-53.83,280.92*EXP(-0.2027*E997))</f>
        <v>-53.83</v>
      </c>
      <c r="BG997" s="0" t="n">
        <f aca="false">32.208*LN(F997)+21.438</f>
        <v>89.2079528407348</v>
      </c>
      <c r="BH997" s="0" t="n">
        <f aca="false">IF(G997&lt;=2, -10*G997+100, 88.958*EXP(-0.0755*G997))</f>
        <v>100</v>
      </c>
      <c r="BI997" s="0" t="n">
        <f aca="false">IF(I997&lt;=100, 0.0053*(I997)^2-1.0332*I997+100.76, 122.82*EXP(-0.0092*I997))</f>
        <v>100.76</v>
      </c>
      <c r="BJ997" s="0" t="e">
        <f aca="false">IF(P997&lt;=1000, -6.942*LN(P997)+107.59, -36.304*LN(P997)+310.72)</f>
        <v>#VALUE!</v>
      </c>
      <c r="BK997" s="0" t="e">
        <f aca="false">BF997^0.04*BG997^0.22*BH997^0.51*BI997^0.06*BJ997^0.17</f>
        <v>#VALUE!</v>
      </c>
      <c r="BL997" s="0" t="e">
        <f aca="false">IF(BK997&gt;=90, "Very Good", IF(BK997&gt;=80, "Good", IF(BK997&gt;=70, "Slightly Good", IF(BK997&gt;=60, "Average", IF(BK997&gt;=50, "Slightly Poor", IF(BK997&gt;=40, "Poor", "Very Poor"))))))</f>
        <v>#VALUE!</v>
      </c>
      <c r="BM997" s="0" t="e">
        <f aca="false">IF(P997&lt;=1000, -6.942*LN(P997)+107.59, IF(AND(P997&gt;1000, P997&lt;=5213),-36.304*LN(P997)+310.72, IF(P997&gt;5213, 10)))</f>
        <v>#VALUE!</v>
      </c>
      <c r="BN997" s="0" t="e">
        <f aca="false">BF997^0.04*BG997^0.22*BH997^0.51*BI997^0.06*BM997^0.17</f>
        <v>#VALUE!</v>
      </c>
      <c r="BO997" s="0" t="e">
        <f aca="false">IF(BN997&gt;=90, "Very Good", IF(BN997&gt;=80, "Good", IF(BN997&gt;=70, "Slightly Good", IF(BN997&gt;=60, "Average", IF(BN997&gt;=50, "Slightly Poor", IF(BN997&gt;=40, "Poor", "Very Poor"))))))</f>
        <v>#VALUE!</v>
      </c>
      <c r="BP997" s="0" t="e">
        <f aca="false">IF(AJ997&lt;=1000, -6.942*LN(AJ997)+107.59, IF(AND(AJ997&gt;1000, AJ997&lt;=5213),-36.304*LN(AJ997)+310.72, IF(AJ997&gt;5213, 10)))</f>
        <v>#VALUE!</v>
      </c>
      <c r="BQ997" s="0" t="e">
        <f aca="false">BF997^0.04*BG997^0.22*BH997^0.51*BI997^0.06*BP997^0.17</f>
        <v>#VALUE!</v>
      </c>
      <c r="BR997" s="0" t="e">
        <f aca="false">IF(BQ997&gt;=90, "Very Good", IF(BQ997&gt;=80, "Good", IF(BQ997&gt;=70, "Slightly Good", IF(BQ997&gt;=60, "Average", IF(BQ997&gt;=50, "Slightly Poor", IF(BQ997&gt;=40, "Poor", "Very Poor"))))))</f>
        <v>#VALUE!</v>
      </c>
      <c r="BT997" s="0" t="n">
        <f aca="false">9.81*LN(AH997)+30.6</f>
        <v>48.4988285550208</v>
      </c>
      <c r="BU997" s="0" t="str">
        <f aca="false">IF(BT997&lt;30, "Clean water", IF(AND(BT997&gt;=30, BT997&lt;40), "Hypolimia", IF(AND(BT997&gt;=40,BT997&lt;50), "Mesotrophic", IF(AND(BT997&gt;=50, BT997&lt;70), "Eutrophic", IF(BT997&gt;70,"Hypertrophic")))))</f>
        <v>Mesotrophic</v>
      </c>
      <c r="BW997" s="0" t="str">
        <f aca="false">IF(G997/H997&gt;=1, "PLS CHECK", "")</f>
        <v/>
      </c>
      <c r="BX997" s="0" t="str">
        <f aca="false">IF(AC997/J997&gt;=1, "PLS CHECK", "")</f>
        <v/>
      </c>
      <c r="BY997" s="0" t="str">
        <f aca="false">IF(AE997/J997&gt;=1, "PLS CHECK", "")</f>
        <v/>
      </c>
      <c r="BZ997" s="0" t="str">
        <f aca="false">IF(AD997/J997&gt;=1, "PLS CHECK", "")</f>
        <v/>
      </c>
      <c r="CA997" s="0" t="str">
        <f aca="false">IF(AF997/K997&gt;=1, "PLS CHECK", "")</f>
        <v/>
      </c>
      <c r="CB997" s="0" t="str">
        <f aca="false">IF(AG997/K997&gt;=1, "PLS CHECK", "")</f>
        <v/>
      </c>
    </row>
    <row r="998" customFormat="false" ht="12.5" hidden="false" customHeight="false" outlineLevel="0" collapsed="false">
      <c r="A998" s="0" t="n">
        <v>995</v>
      </c>
      <c r="B998" s="15" t="s">
        <v>113</v>
      </c>
      <c r="C998" s="16" t="s">
        <v>114</v>
      </c>
      <c r="D998" s="0" t="s">
        <v>175</v>
      </c>
      <c r="E998" s="0" t="n">
        <v>7.4</v>
      </c>
      <c r="F998" s="0" t="n">
        <v>7.5</v>
      </c>
      <c r="G998" s="0" t="n">
        <v>2.9</v>
      </c>
      <c r="H998" s="0" t="n">
        <v>3.4</v>
      </c>
      <c r="I998" s="0" t="n">
        <v>11.6</v>
      </c>
      <c r="J998" s="0" t="n">
        <v>4.164</v>
      </c>
      <c r="K998" s="0" t="n">
        <v>0.166</v>
      </c>
      <c r="L998" s="0" t="n">
        <v>2.3</v>
      </c>
      <c r="M998" s="0" t="n">
        <v>22.9</v>
      </c>
      <c r="N998" s="0" t="n">
        <v>0</v>
      </c>
      <c r="O998" s="0" t="n">
        <v>283</v>
      </c>
      <c r="P998" s="37"/>
      <c r="AC998" s="0" t="n">
        <v>3.815</v>
      </c>
      <c r="AD998" s="0" t="n">
        <v>0.225</v>
      </c>
      <c r="AE998" s="0" t="n">
        <v>2.934</v>
      </c>
      <c r="AF998" s="0" t="n">
        <v>0.102</v>
      </c>
      <c r="AG998" s="37"/>
      <c r="AH998" s="0" t="n">
        <v>5.7</v>
      </c>
      <c r="AJ998" s="37"/>
      <c r="BF998" s="0" t="n">
        <f aca="false">IF(E998&lt;11,-3.6797*E998^2+48.115*E998-53.83,280.92*EXP(-0.2027*E998))</f>
        <v>100.720628</v>
      </c>
      <c r="BG998" s="0" t="n">
        <f aca="false">32.208*LN(F998)+21.438</f>
        <v>86.3339964856253</v>
      </c>
      <c r="BH998" s="0" t="n">
        <f aca="false">IF(G998&lt;=2, -10*G998+100, 88.958*EXP(-0.0755*G998))</f>
        <v>71.4654665875093</v>
      </c>
      <c r="BI998" s="0" t="n">
        <f aca="false">IF(I998&lt;=100, 0.0053*(I998)^2-1.0332*I998+100.76, 122.82*EXP(-0.0092*I998))</f>
        <v>89.488048</v>
      </c>
      <c r="BJ998" s="0" t="e">
        <f aca="false">IF(P998&lt;=1000, -6.942*LN(P998)+107.59, -36.304*LN(P998)+310.72)</f>
        <v>#VALUE!</v>
      </c>
      <c r="BK998" s="0" t="e">
        <f aca="false">BF998^0.04*BG998^0.22*BH998^0.51*BI998^0.06*BJ998^0.17</f>
        <v>#VALUE!</v>
      </c>
      <c r="BL998" s="0" t="e">
        <f aca="false">IF(BK998&gt;=90, "Very Good", IF(BK998&gt;=80, "Good", IF(BK998&gt;=70, "Slightly Good", IF(BK998&gt;=60, "Average", IF(BK998&gt;=50, "Slightly Poor", IF(BK998&gt;=40, "Poor", "Very Poor"))))))</f>
        <v>#VALUE!</v>
      </c>
      <c r="BM998" s="0" t="e">
        <f aca="false">IF(P998&lt;=1000, -6.942*LN(P998)+107.59, IF(AND(P998&gt;1000, P998&lt;=5213),-36.304*LN(P998)+310.72, IF(P998&gt;5213, 10)))</f>
        <v>#VALUE!</v>
      </c>
      <c r="BN998" s="0" t="e">
        <f aca="false">BF998^0.04*BG998^0.22*BH998^0.51*BI998^0.06*BM998^0.17</f>
        <v>#VALUE!</v>
      </c>
      <c r="BO998" s="0" t="e">
        <f aca="false">IF(BN998&gt;=90, "Very Good", IF(BN998&gt;=80, "Good", IF(BN998&gt;=70, "Slightly Good", IF(BN998&gt;=60, "Average", IF(BN998&gt;=50, "Slightly Poor", IF(BN998&gt;=40, "Poor", "Very Poor"))))))</f>
        <v>#VALUE!</v>
      </c>
      <c r="BP998" s="0" t="e">
        <f aca="false">IF(AJ998&lt;=1000, -6.942*LN(AJ998)+107.59, IF(AND(AJ998&gt;1000, AJ998&lt;=5213),-36.304*LN(AJ998)+310.72, IF(AJ998&gt;5213, 10)))</f>
        <v>#VALUE!</v>
      </c>
      <c r="BQ998" s="0" t="e">
        <f aca="false">BF998^0.04*BG998^0.22*BH998^0.51*BI998^0.06*BP998^0.17</f>
        <v>#VALUE!</v>
      </c>
      <c r="BR998" s="0" t="e">
        <f aca="false">IF(BQ998&gt;=90, "Very Good", IF(BQ998&gt;=80, "Good", IF(BQ998&gt;=70, "Slightly Good", IF(BQ998&gt;=60, "Average", IF(BQ998&gt;=50, "Slightly Poor", IF(BQ998&gt;=40, "Poor", "Very Poor"))))))</f>
        <v>#VALUE!</v>
      </c>
      <c r="BT998" s="0" t="n">
        <f aca="false">9.81*LN(AH998)+30.6</f>
        <v>47.6739731751854</v>
      </c>
      <c r="BU998" s="0" t="str">
        <f aca="false">IF(BT998&lt;30, "Clean water", IF(AND(BT998&gt;=30, BT998&lt;40), "Hypolimia", IF(AND(BT998&gt;=40,BT998&lt;50), "Mesotrophic", IF(AND(BT998&gt;=50, BT998&lt;70), "Eutrophic", IF(BT998&gt;70,"Hypertrophic")))))</f>
        <v>Mesotrophic</v>
      </c>
      <c r="BW998" s="0" t="str">
        <f aca="false">IF(G998/H998&gt;=1, "PLS CHECK", "")</f>
        <v/>
      </c>
      <c r="BX998" s="0" t="str">
        <f aca="false">IF(AC998/J998&gt;=1, "PLS CHECK", "")</f>
        <v/>
      </c>
      <c r="BY998" s="0" t="str">
        <f aca="false">IF(AE998/J998&gt;=1, "PLS CHECK", "")</f>
        <v/>
      </c>
      <c r="BZ998" s="0" t="str">
        <f aca="false">IF(AD998/J998&gt;=1, "PLS CHECK", "")</f>
        <v/>
      </c>
      <c r="CA998" s="0" t="str">
        <f aca="false">IF(AF998/K998&gt;=1, "PLS CHECK", "")</f>
        <v/>
      </c>
      <c r="CB998" s="0" t="str">
        <f aca="false">IF(AG998/K998&gt;=1, "PLS CHECK", "")</f>
        <v/>
      </c>
    </row>
    <row r="999" customFormat="false" ht="12.5" hidden="false" customHeight="false" outlineLevel="0" collapsed="false">
      <c r="A999" s="0" t="n">
        <v>996</v>
      </c>
      <c r="B999" s="15" t="s">
        <v>115</v>
      </c>
      <c r="C999" s="16" t="s">
        <v>116</v>
      </c>
      <c r="D999" s="0" t="s">
        <v>175</v>
      </c>
      <c r="E999" s="37"/>
      <c r="F999" s="37"/>
      <c r="G999" s="0" t="n">
        <v>4.1</v>
      </c>
      <c r="H999" s="0" t="n">
        <v>4.4</v>
      </c>
      <c r="I999" s="0" t="n">
        <v>7.2</v>
      </c>
      <c r="J999" s="0" t="n">
        <v>8.385</v>
      </c>
      <c r="K999" s="0" t="n">
        <v>0.185</v>
      </c>
      <c r="L999" s="0" t="n">
        <v>2.9</v>
      </c>
      <c r="M999" s="0" t="n">
        <v>25.2</v>
      </c>
      <c r="N999" s="0" t="n">
        <v>0</v>
      </c>
      <c r="O999" s="0" t="n">
        <v>403</v>
      </c>
      <c r="P999" s="37"/>
      <c r="AC999" s="0" t="n">
        <v>8.133</v>
      </c>
      <c r="AD999" s="0" t="n">
        <v>1.334</v>
      </c>
      <c r="AE999" s="0" t="n">
        <v>5.9</v>
      </c>
      <c r="AF999" s="0" t="n">
        <v>0.086</v>
      </c>
      <c r="AG999" s="0" t="n">
        <v>0.067</v>
      </c>
      <c r="AH999" s="0" t="n">
        <v>3.7</v>
      </c>
      <c r="AJ999" s="37"/>
      <c r="BF999" s="0" t="n">
        <f aca="false">IF(E999&lt;11,-3.6797*E999^2+48.115*E999-53.83,280.92*EXP(-0.2027*E999))</f>
        <v>-53.83</v>
      </c>
      <c r="BG999" s="0" t="e">
        <f aca="false">32.208*LN(F999)+21.438</f>
        <v>#VALUE!</v>
      </c>
      <c r="BH999" s="0" t="n">
        <f aca="false">IF(G999&lt;=2, -10*G999+100, 88.958*EXP(-0.0755*G999))</f>
        <v>65.2753416273956</v>
      </c>
      <c r="BI999" s="0" t="n">
        <f aca="false">IF(I999&lt;=100, 0.0053*(I999)^2-1.0332*I999+100.76, 122.82*EXP(-0.0092*I999))</f>
        <v>93.595712</v>
      </c>
      <c r="BJ999" s="0" t="e">
        <f aca="false">IF(P999&lt;=1000, -6.942*LN(P999)+107.59, -36.304*LN(P999)+310.72)</f>
        <v>#VALUE!</v>
      </c>
      <c r="BK999" s="0" t="e">
        <f aca="false">BF999^0.04*BG999^0.22*BH999^0.51*BI999^0.06*BJ999^0.17</f>
        <v>#VALUE!</v>
      </c>
      <c r="BL999" s="0" t="e">
        <f aca="false">IF(BK999&gt;=90, "Very Good", IF(BK999&gt;=80, "Good", IF(BK999&gt;=70, "Slightly Good", IF(BK999&gt;=60, "Average", IF(BK999&gt;=50, "Slightly Poor", IF(BK999&gt;=40, "Poor", "Very Poor"))))))</f>
        <v>#VALUE!</v>
      </c>
      <c r="BM999" s="0" t="e">
        <f aca="false">IF(P999&lt;=1000, -6.942*LN(P999)+107.59, IF(AND(P999&gt;1000, P999&lt;=5213),-36.304*LN(P999)+310.72, IF(P999&gt;5213, 10)))</f>
        <v>#VALUE!</v>
      </c>
      <c r="BN999" s="0" t="e">
        <f aca="false">BF999^0.04*BG999^0.22*BH999^0.51*BI999^0.06*BM999^0.17</f>
        <v>#VALUE!</v>
      </c>
      <c r="BO999" s="0" t="e">
        <f aca="false">IF(BN999&gt;=90, "Very Good", IF(BN999&gt;=80, "Good", IF(BN999&gt;=70, "Slightly Good", IF(BN999&gt;=60, "Average", IF(BN999&gt;=50, "Slightly Poor", IF(BN999&gt;=40, "Poor", "Very Poor"))))))</f>
        <v>#VALUE!</v>
      </c>
      <c r="BP999" s="0" t="e">
        <f aca="false">IF(AJ999&lt;=1000, -6.942*LN(AJ999)+107.59, IF(AND(AJ999&gt;1000, AJ999&lt;=5213),-36.304*LN(AJ999)+310.72, IF(AJ999&gt;5213, 10)))</f>
        <v>#VALUE!</v>
      </c>
      <c r="BQ999" s="0" t="e">
        <f aca="false">BF999^0.04*BG999^0.22*BH999^0.51*BI999^0.06*BP999^0.17</f>
        <v>#VALUE!</v>
      </c>
      <c r="BR999" s="0" t="e">
        <f aca="false">IF(BQ999&gt;=90, "Very Good", IF(BQ999&gt;=80, "Good", IF(BQ999&gt;=70, "Slightly Good", IF(BQ999&gt;=60, "Average", IF(BQ999&gt;=50, "Slightly Poor", IF(BQ999&gt;=40, "Poor", "Very Poor"))))))</f>
        <v>#VALUE!</v>
      </c>
      <c r="BT999" s="0" t="n">
        <f aca="false">9.81*LN(AH999)+30.6</f>
        <v>43.4347449607683</v>
      </c>
      <c r="BU999" s="0" t="str">
        <f aca="false">IF(BT999&lt;30, "Clean water", IF(AND(BT999&gt;=30, BT999&lt;40), "Hypolimia", IF(AND(BT999&gt;=40,BT999&lt;50), "Mesotrophic", IF(AND(BT999&gt;=50, BT999&lt;70), "Eutrophic", IF(BT999&gt;70,"Hypertrophic")))))</f>
        <v>Mesotrophic</v>
      </c>
      <c r="BW999" s="0" t="str">
        <f aca="false">IF(G999/H999&gt;=1, "PLS CHECK", "")</f>
        <v/>
      </c>
      <c r="BX999" s="0" t="str">
        <f aca="false">IF(AC999/J999&gt;=1, "PLS CHECK", "")</f>
        <v/>
      </c>
      <c r="BY999" s="0" t="str">
        <f aca="false">IF(AE999/J999&gt;=1, "PLS CHECK", "")</f>
        <v/>
      </c>
      <c r="BZ999" s="0" t="str">
        <f aca="false">IF(AD999/J999&gt;=1, "PLS CHECK", "")</f>
        <v/>
      </c>
      <c r="CA999" s="0" t="str">
        <f aca="false">IF(AF999/K999&gt;=1, "PLS CHECK", "")</f>
        <v/>
      </c>
      <c r="CB999" s="0" t="str">
        <f aca="false">IF(AG999/K999&gt;=1, "PLS CHECK", "")</f>
        <v/>
      </c>
    </row>
    <row r="1000" customFormat="false" ht="12.5" hidden="false" customHeight="false" outlineLevel="0" collapsed="false">
      <c r="A1000" s="0" t="n">
        <v>997</v>
      </c>
      <c r="B1000" s="15" t="s">
        <v>117</v>
      </c>
      <c r="C1000" s="16" t="s">
        <v>118</v>
      </c>
      <c r="D1000" s="0" t="s">
        <v>175</v>
      </c>
      <c r="E1000" s="0" t="n">
        <v>7.4</v>
      </c>
      <c r="F1000" s="0" t="n">
        <v>8.8</v>
      </c>
      <c r="G1000" s="37"/>
      <c r="H1000" s="37"/>
      <c r="I1000" s="0" t="n">
        <v>1.8</v>
      </c>
      <c r="J1000" s="0" t="n">
        <v>2.688</v>
      </c>
      <c r="K1000" s="37"/>
      <c r="L1000" s="37"/>
      <c r="M1000" s="0" t="n">
        <v>22.3</v>
      </c>
      <c r="N1000" s="0" t="n">
        <v>0</v>
      </c>
      <c r="O1000" s="0" t="n">
        <v>188</v>
      </c>
      <c r="P1000" s="37"/>
      <c r="AC1000" s="0" t="n">
        <v>2.581</v>
      </c>
      <c r="AD1000" s="0" t="n">
        <v>0.042</v>
      </c>
      <c r="AE1000" s="0" t="n">
        <v>2.245</v>
      </c>
      <c r="AF1000" s="37"/>
      <c r="AG1000" s="0" t="n">
        <v>0.004</v>
      </c>
      <c r="AH1000" s="37"/>
      <c r="AJ1000" s="0" t="n">
        <v>35</v>
      </c>
      <c r="BF1000" s="0" t="n">
        <f aca="false">IF(E1000&lt;11,-3.6797*E1000^2+48.115*E1000-53.83,280.92*EXP(-0.2027*E1000))</f>
        <v>100.720628</v>
      </c>
      <c r="BG1000" s="0" t="n">
        <f aca="false">32.208*LN(F1000)+21.438</f>
        <v>91.4824034455619</v>
      </c>
      <c r="BH1000" s="0" t="n">
        <f aca="false">IF(G1000&lt;=2, -10*G1000+100, 88.958*EXP(-0.0755*G1000))</f>
        <v>100</v>
      </c>
      <c r="BI1000" s="0" t="n">
        <f aca="false">IF(I1000&lt;=100, 0.0053*(I1000)^2-1.0332*I1000+100.76, 122.82*EXP(-0.0092*I1000))</f>
        <v>98.917412</v>
      </c>
      <c r="BJ1000" s="0" t="e">
        <f aca="false">IF(P1000&lt;=1000, -6.942*LN(P1000)+107.59, -36.304*LN(P1000)+310.72)</f>
        <v>#VALUE!</v>
      </c>
      <c r="BK1000" s="0" t="e">
        <f aca="false">BF1000^0.04*BG1000^0.22*BH1000^0.51*BI1000^0.06*BJ1000^0.17</f>
        <v>#VALUE!</v>
      </c>
      <c r="BL1000" s="0" t="e">
        <f aca="false">IF(BK1000&gt;=90, "Very Good", IF(BK1000&gt;=80, "Good", IF(BK1000&gt;=70, "Slightly Good", IF(BK1000&gt;=60, "Average", IF(BK1000&gt;=50, "Slightly Poor", IF(BK1000&gt;=40, "Poor", "Very Poor"))))))</f>
        <v>#VALUE!</v>
      </c>
      <c r="BM1000" s="0" t="e">
        <f aca="false">IF(P1000&lt;=1000, -6.942*LN(P1000)+107.59, IF(AND(P1000&gt;1000, P1000&lt;=5213),-36.304*LN(P1000)+310.72, IF(P1000&gt;5213, 10)))</f>
        <v>#VALUE!</v>
      </c>
      <c r="BN1000" s="0" t="e">
        <f aca="false">BF1000^0.04*BG1000^0.22*BH1000^0.51*BI1000^0.06*BM1000^0.17</f>
        <v>#VALUE!</v>
      </c>
      <c r="BO1000" s="0" t="e">
        <f aca="false">IF(BN1000&gt;=90, "Very Good", IF(BN1000&gt;=80, "Good", IF(BN1000&gt;=70, "Slightly Good", IF(BN1000&gt;=60, "Average", IF(BN1000&gt;=50, "Slightly Poor", IF(BN1000&gt;=40, "Poor", "Very Poor"))))))</f>
        <v>#VALUE!</v>
      </c>
      <c r="BP1000" s="0" t="n">
        <f aca="false">IF(AJ1000&lt;=1000, -6.942*LN(AJ1000)+107.59, IF(AND(AJ1000&gt;1000, AJ1000&lt;=5213),-36.304*LN(AJ1000)+310.72, IF(AJ1000&gt;5213, 10)))</f>
        <v>82.9087737571405</v>
      </c>
      <c r="BQ1000" s="0" t="n">
        <f aca="false">BF1000^0.04*BG1000^0.22*BH1000^0.51*BI1000^0.06*BP1000^0.17</f>
        <v>94.9505423736733</v>
      </c>
      <c r="BR1000" s="0" t="str">
        <f aca="false">IF(BQ1000&gt;=90, "Very Good", IF(BQ1000&gt;=80, "Good", IF(BQ1000&gt;=70, "Slightly Good", IF(BQ1000&gt;=60, "Average", IF(BQ1000&gt;=50, "Slightly Poor", IF(BQ1000&gt;=40, "Poor", "Very Poor"))))))</f>
        <v>Very Good</v>
      </c>
      <c r="BT1000" s="0" t="e">
        <f aca="false">9.81*LN(AH1000)+30.6</f>
        <v>#VALUE!</v>
      </c>
      <c r="BU1000" s="0" t="e">
        <f aca="false">IF(BT1000&lt;30, "Clean water", IF(AND(BT1000&gt;=30, BT1000&lt;40), "Hypolimia", IF(AND(BT1000&gt;=40,BT1000&lt;50), "Mesotrophic", IF(AND(BT1000&gt;=50, BT1000&lt;70), "Eutrophic", IF(BT1000&gt;70,"Hypertrophic")))))</f>
        <v>#VALUE!</v>
      </c>
      <c r="BW1000" s="0" t="e">
        <f aca="false">IF(G1000/H1000&gt;=1, "PLS CHECK", "")</f>
        <v>#DIV/0!</v>
      </c>
      <c r="BX1000" s="0" t="str">
        <f aca="false">IF(AC1000/J1000&gt;=1, "PLS CHECK", "")</f>
        <v/>
      </c>
      <c r="BY1000" s="0" t="str">
        <f aca="false">IF(AE1000/J1000&gt;=1, "PLS CHECK", "")</f>
        <v/>
      </c>
      <c r="BZ1000" s="0" t="str">
        <f aca="false">IF(AD1000/J1000&gt;=1, "PLS CHECK", "")</f>
        <v/>
      </c>
      <c r="CA1000" s="0" t="e">
        <f aca="false">IF(AF1000/K1000&gt;=1, "PLS CHECK", "")</f>
        <v>#DIV/0!</v>
      </c>
      <c r="CB1000" s="0" t="e">
        <f aca="false">IF(AG1000/K1000&gt;=1, "PLS CHECK", "")</f>
        <v>#DIV/0!</v>
      </c>
    </row>
    <row r="1001" customFormat="false" ht="12.5" hidden="false" customHeight="false" outlineLevel="0" collapsed="false">
      <c r="A1001" s="0" t="n">
        <v>998</v>
      </c>
      <c r="B1001" s="15" t="s">
        <v>119</v>
      </c>
      <c r="C1001" s="16" t="s">
        <v>120</v>
      </c>
      <c r="D1001" s="0" t="s">
        <v>175</v>
      </c>
      <c r="E1001" s="0" t="n">
        <v>7.7</v>
      </c>
      <c r="F1001" s="0" t="n">
        <v>8.6</v>
      </c>
      <c r="G1001" s="0" t="n">
        <v>0.7</v>
      </c>
      <c r="H1001" s="37"/>
      <c r="I1001" s="0" t="n">
        <v>4.2</v>
      </c>
      <c r="J1001" s="0" t="n">
        <v>2.686</v>
      </c>
      <c r="K1001" s="0" t="n">
        <v>0.039</v>
      </c>
      <c r="L1001" s="0" t="n">
        <v>1.4</v>
      </c>
      <c r="M1001" s="0" t="n">
        <v>25</v>
      </c>
      <c r="N1001" s="0" t="n">
        <v>0</v>
      </c>
      <c r="O1001" s="0" t="n">
        <v>214</v>
      </c>
      <c r="P1001" s="0" t="n">
        <v>14000</v>
      </c>
      <c r="AC1001" s="0" t="n">
        <v>2.62</v>
      </c>
      <c r="AD1001" s="0" t="n">
        <v>0.04</v>
      </c>
      <c r="AE1001" s="0" t="n">
        <v>2.155</v>
      </c>
      <c r="AF1001" s="0" t="n">
        <v>0.021</v>
      </c>
      <c r="AG1001" s="0" t="n">
        <v>0.012</v>
      </c>
      <c r="AH1001" s="0" t="n">
        <v>1.9</v>
      </c>
      <c r="AJ1001" s="0" t="n">
        <v>1800</v>
      </c>
      <c r="BF1001" s="0" t="n">
        <f aca="false">IF(E1001&lt;11,-3.6797*E1001^2+48.115*E1001-53.83,280.92*EXP(-0.2027*E1001))</f>
        <v>98.486087</v>
      </c>
      <c r="BG1001" s="0" t="n">
        <f aca="false">32.208*LN(F1001)+21.438</f>
        <v>90.7419570425808</v>
      </c>
      <c r="BH1001" s="0" t="n">
        <f aca="false">IF(G1001&lt;=2, -10*G1001+100, 88.958*EXP(-0.0755*G1001))</f>
        <v>93</v>
      </c>
      <c r="BI1001" s="0" t="n">
        <f aca="false">IF(I1001&lt;=100, 0.0053*(I1001)^2-1.0332*I1001+100.76, 122.82*EXP(-0.0092*I1001))</f>
        <v>96.514052</v>
      </c>
      <c r="BJ1001" s="0" t="n">
        <f aca="false">IF(P1001&lt;=1000, -6.942*LN(P1001)+107.59, -36.304*LN(P1001)+310.72)</f>
        <v>-35.8674849425199</v>
      </c>
      <c r="BK1001" s="0" t="e">
        <f aca="false">BF1001^0.04*BG1001^0.22*BH1001^0.51*BI1001^0.06*BJ1001^0.17</f>
        <v>#NUM!</v>
      </c>
      <c r="BL1001" s="0" t="e">
        <f aca="false">IF(BK1001&gt;=90, "Very Good", IF(BK1001&gt;=80, "Good", IF(BK1001&gt;=70, "Slightly Good", IF(BK1001&gt;=60, "Average", IF(BK1001&gt;=50, "Slightly Poor", IF(BK1001&gt;=40, "Poor", "Very Poor"))))))</f>
        <v>#NUM!</v>
      </c>
      <c r="BM1001" s="0" t="n">
        <f aca="false">IF(P1001&lt;=1000, -6.942*LN(P1001)+107.59, IF(AND(P1001&gt;1000, P1001&lt;=5213),-36.304*LN(P1001)+310.72, IF(P1001&gt;5213, 10)))</f>
        <v>10</v>
      </c>
      <c r="BN1001" s="0" t="n">
        <f aca="false">BF1001^0.04*BG1001^0.22*BH1001^0.51*BI1001^0.06*BM1001^0.17</f>
        <v>63.5996203446575</v>
      </c>
      <c r="BO1001" s="0" t="str">
        <f aca="false">IF(BN1001&gt;=90, "Very Good", IF(BN1001&gt;=80, "Good", IF(BN1001&gt;=70, "Slightly Good", IF(BN1001&gt;=60, "Average", IF(BN1001&gt;=50, "Slightly Poor", IF(BN1001&gt;=40, "Poor", "Very Poor"))))))</f>
        <v>Average</v>
      </c>
      <c r="BP1001" s="0" t="n">
        <f aca="false">IF(AJ1001&lt;=1000, -6.942*LN(AJ1001)+107.59, IF(AND(AJ1001&gt;1000, AJ1001&lt;=5213),-36.304*LN(AJ1001)+310.72, IF(AJ1001&gt;5213, 10)))</f>
        <v>38.601845269226</v>
      </c>
      <c r="BQ1001" s="0" t="n">
        <f aca="false">BF1001^0.04*BG1001^0.22*BH1001^0.51*BI1001^0.06*BP1001^0.17</f>
        <v>80.0161947638433</v>
      </c>
      <c r="BR1001" s="0" t="str">
        <f aca="false">IF(BQ1001&gt;=90, "Very Good", IF(BQ1001&gt;=80, "Good", IF(BQ1001&gt;=70, "Slightly Good", IF(BQ1001&gt;=60, "Average", IF(BQ1001&gt;=50, "Slightly Poor", IF(BQ1001&gt;=40, "Poor", "Very Poor"))))))</f>
        <v>Good</v>
      </c>
      <c r="BT1001" s="0" t="n">
        <f aca="false">9.81*LN(AH1001)+30.6</f>
        <v>36.8965866233512</v>
      </c>
      <c r="BU1001" s="0" t="str">
        <f aca="false">IF(BT1001&lt;30, "Clean water", IF(AND(BT1001&gt;=30, BT1001&lt;40), "Hypolimia", IF(AND(BT1001&gt;=40,BT1001&lt;50), "Mesotrophic", IF(AND(BT1001&gt;=50, BT1001&lt;70), "Eutrophic", IF(BT1001&gt;70,"Hypertrophic")))))</f>
        <v>Hypolimia</v>
      </c>
      <c r="BW1001" s="0" t="e">
        <f aca="false">IF(G1001/H1001&gt;=1, "PLS CHECK", "")</f>
        <v>#DIV/0!</v>
      </c>
      <c r="BX1001" s="0" t="str">
        <f aca="false">IF(AC1001/J1001&gt;=1, "PLS CHECK", "")</f>
        <v/>
      </c>
      <c r="BY1001" s="0" t="str">
        <f aca="false">IF(AE1001/J1001&gt;=1, "PLS CHECK", "")</f>
        <v/>
      </c>
      <c r="BZ1001" s="0" t="str">
        <f aca="false">IF(AD1001/J1001&gt;=1, "PLS CHECK", "")</f>
        <v/>
      </c>
      <c r="CA1001" s="0" t="str">
        <f aca="false">IF(AF1001/K1001&gt;=1, "PLS CHECK", "")</f>
        <v/>
      </c>
      <c r="CB1001" s="0" t="str">
        <f aca="false">IF(AG1001/K1001&gt;=1, "PLS CHECK", "")</f>
        <v/>
      </c>
    </row>
    <row r="1002" customFormat="false" ht="12.5" hidden="false" customHeight="false" outlineLevel="0" collapsed="false">
      <c r="A1002" s="0" t="n">
        <v>999</v>
      </c>
      <c r="B1002" s="15" t="s">
        <v>121</v>
      </c>
      <c r="C1002" s="16" t="s">
        <v>122</v>
      </c>
      <c r="D1002" s="0" t="s">
        <v>175</v>
      </c>
      <c r="E1002" s="0" t="n">
        <v>7.5</v>
      </c>
      <c r="F1002" s="0" t="n">
        <v>8.8</v>
      </c>
      <c r="G1002" s="0" t="n">
        <v>1.1</v>
      </c>
      <c r="H1002" s="0" t="n">
        <v>2.5</v>
      </c>
      <c r="I1002" s="0" t="n">
        <v>2</v>
      </c>
      <c r="J1002" s="0" t="n">
        <v>3.13</v>
      </c>
      <c r="K1002" s="0" t="n">
        <v>0.091</v>
      </c>
      <c r="L1002" s="0" t="n">
        <v>1.7</v>
      </c>
      <c r="M1002" s="0" t="n">
        <v>26.4</v>
      </c>
      <c r="N1002" s="0" t="n">
        <v>0</v>
      </c>
      <c r="O1002" s="0" t="n">
        <v>291</v>
      </c>
      <c r="P1002" s="0" t="n">
        <v>3400</v>
      </c>
      <c r="AC1002" s="0" t="n">
        <v>2.927</v>
      </c>
      <c r="AD1002" s="0" t="n">
        <v>0.104</v>
      </c>
      <c r="AE1002" s="0" t="n">
        <v>2.363</v>
      </c>
      <c r="AF1002" s="0" t="n">
        <v>0.07</v>
      </c>
      <c r="AG1002" s="0" t="n">
        <v>0.058</v>
      </c>
      <c r="AH1002" s="0" t="n">
        <v>2.7</v>
      </c>
      <c r="AJ1002" s="0" t="n">
        <v>490</v>
      </c>
      <c r="BF1002" s="0" t="n">
        <f aca="false">IF(E1002&lt;11,-3.6797*E1002^2+48.115*E1002-53.83,280.92*EXP(-0.2027*E1002))</f>
        <v>100.049375</v>
      </c>
      <c r="BG1002" s="0" t="n">
        <f aca="false">32.208*LN(F1002)+21.438</f>
        <v>91.4824034455619</v>
      </c>
      <c r="BH1002" s="0" t="n">
        <f aca="false">IF(G1002&lt;=2, -10*G1002+100, 88.958*EXP(-0.0755*G1002))</f>
        <v>89</v>
      </c>
      <c r="BI1002" s="0" t="n">
        <f aca="false">IF(I1002&lt;=100, 0.0053*(I1002)^2-1.0332*I1002+100.76, 122.82*EXP(-0.0092*I1002))</f>
        <v>98.7148</v>
      </c>
      <c r="BJ1002" s="0" t="n">
        <f aca="false">IF(P1002&lt;=1000, -6.942*LN(P1002)+107.59, -36.304*LN(P1002)+310.72)</f>
        <v>15.5129090822232</v>
      </c>
      <c r="BK1002" s="0" t="n">
        <f aca="false">BF1002^0.04*BG1002^0.22*BH1002^0.51*BI1002^0.06*BJ1002^0.17</f>
        <v>67.2624266292465</v>
      </c>
      <c r="BL1002" s="0" t="str">
        <f aca="false">IF(BK1002&gt;=90, "Very Good", IF(BK1002&gt;=80, "Good", IF(BK1002&gt;=70, "Slightly Good", IF(BK1002&gt;=60, "Average", IF(BK1002&gt;=50, "Slightly Poor", IF(BK1002&gt;=40, "Poor", "Very Poor"))))))</f>
        <v>Average</v>
      </c>
      <c r="BM1002" s="0" t="n">
        <f aca="false">IF(P1002&lt;=1000, -6.942*LN(P1002)+107.59, IF(AND(P1002&gt;1000, P1002&lt;=5213),-36.304*LN(P1002)+310.72, IF(P1002&gt;5213, 10)))</f>
        <v>15.5129090822232</v>
      </c>
      <c r="BN1002" s="0" t="n">
        <f aca="false">BF1002^0.04*BG1002^0.22*BH1002^0.51*BI1002^0.06*BM1002^0.17</f>
        <v>67.2624266292465</v>
      </c>
      <c r="BO1002" s="0" t="str">
        <f aca="false">IF(BN1002&gt;=90, "Very Good", IF(BN1002&gt;=80, "Good", IF(BN1002&gt;=70, "Slightly Good", IF(BN1002&gt;=60, "Average", IF(BN1002&gt;=50, "Slightly Poor", IF(BN1002&gt;=40, "Poor", "Very Poor"))))))</f>
        <v>Average</v>
      </c>
      <c r="BP1002" s="0" t="n">
        <f aca="false">IF(AJ1002&lt;=1000, -6.942*LN(AJ1002)+107.59, IF(AND(AJ1002&gt;1000, AJ1002&lt;=5213),-36.304*LN(AJ1002)+310.72, IF(AJ1002&gt;5213, 10)))</f>
        <v>64.5884377749514</v>
      </c>
      <c r="BQ1002" s="0" t="n">
        <f aca="false">BF1002^0.04*BG1002^0.22*BH1002^0.51*BI1002^0.06*BP1002^0.17</f>
        <v>85.7197689828715</v>
      </c>
      <c r="BR1002" s="0" t="str">
        <f aca="false">IF(BQ1002&gt;=90, "Very Good", IF(BQ1002&gt;=80, "Good", IF(BQ1002&gt;=70, "Slightly Good", IF(BQ1002&gt;=60, "Average", IF(BQ1002&gt;=50, "Slightly Poor", IF(BQ1002&gt;=40, "Poor", "Very Poor"))))))</f>
        <v>Good</v>
      </c>
      <c r="BT1002" s="0" t="n">
        <f aca="false">9.81*LN(AH1002)+30.6</f>
        <v>40.3437998932309</v>
      </c>
      <c r="BU1002" s="0" t="str">
        <f aca="false">IF(BT1002&lt;30, "Clean water", IF(AND(BT1002&gt;=30, BT1002&lt;40), "Hypolimia", IF(AND(BT1002&gt;=40,BT1002&lt;50), "Mesotrophic", IF(AND(BT1002&gt;=50, BT1002&lt;70), "Eutrophic", IF(BT1002&gt;70,"Hypertrophic")))))</f>
        <v>Mesotrophic</v>
      </c>
      <c r="BW1002" s="0" t="str">
        <f aca="false">IF(G1002/H1002&gt;=1, "PLS CHECK", "")</f>
        <v/>
      </c>
      <c r="BX1002" s="0" t="str">
        <f aca="false">IF(AC1002/J1002&gt;=1, "PLS CHECK", "")</f>
        <v/>
      </c>
      <c r="BY1002" s="0" t="str">
        <f aca="false">IF(AE1002/J1002&gt;=1, "PLS CHECK", "")</f>
        <v/>
      </c>
      <c r="BZ1002" s="0" t="str">
        <f aca="false">IF(AD1002/J1002&gt;=1, "PLS CHECK", "")</f>
        <v/>
      </c>
      <c r="CA1002" s="0" t="str">
        <f aca="false">IF(AF1002/K1002&gt;=1, "PLS CHECK", "")</f>
        <v/>
      </c>
      <c r="CB1002" s="0" t="str">
        <f aca="false">IF(AG1002/K1002&gt;=1, "PLS CHECK", "")</f>
        <v/>
      </c>
    </row>
    <row r="1003" customFormat="false" ht="12.5" hidden="false" customHeight="false" outlineLevel="0" collapsed="false">
      <c r="A1003" s="0" t="n">
        <v>1000</v>
      </c>
      <c r="B1003" s="15" t="s">
        <v>140</v>
      </c>
      <c r="C1003" s="16" t="s">
        <v>141</v>
      </c>
      <c r="D1003" s="0" t="s">
        <v>175</v>
      </c>
      <c r="E1003" s="0" t="n">
        <v>8.2</v>
      </c>
      <c r="F1003" s="0" t="n">
        <v>8.9</v>
      </c>
      <c r="G1003" s="0" t="n">
        <v>3.7</v>
      </c>
      <c r="H1003" s="0" t="n">
        <v>5.5</v>
      </c>
      <c r="I1003" s="37"/>
      <c r="J1003" s="0" t="n">
        <v>4.351</v>
      </c>
      <c r="K1003" s="37"/>
      <c r="L1003" s="0" t="n">
        <v>2.6</v>
      </c>
      <c r="M1003" s="0" t="n">
        <v>26.2</v>
      </c>
      <c r="O1003" s="37"/>
      <c r="BD1003" s="0" t="n">
        <v>0.085</v>
      </c>
      <c r="BF1003" s="0" t="n">
        <f aca="false">IF(E1003&lt;11,-3.6797*E1003^2+48.115*E1003-53.83,280.92*EXP(-0.2027*E1003))</f>
        <v>93.289972</v>
      </c>
      <c r="BG1003" s="0" t="n">
        <f aca="false">32.208*LN(F1003)+21.438</f>
        <v>91.8463395211805</v>
      </c>
      <c r="BH1003" s="0" t="n">
        <f aca="false">IF(G1003&lt;=2, -10*G1003+100, 88.958*EXP(-0.0755*G1003))</f>
        <v>67.2767257350167</v>
      </c>
      <c r="BI1003" s="0" t="n">
        <f aca="false">IF(I1003&lt;=100, 0.0053*(I1003)^2-1.0332*I1003+100.76, 122.82*EXP(-0.0092*I1003))</f>
        <v>100.76</v>
      </c>
      <c r="BJ1003" s="0" t="e">
        <f aca="false">IF(P1003&lt;=1000, -6.942*LN(P1003)+107.59, -36.304*LN(P1003)+310.72)</f>
        <v>#VALUE!</v>
      </c>
      <c r="BK1003" s="0" t="e">
        <f aca="false">BF1003^0.04*BG1003^0.22*BH1003^0.51*BI1003^0.06*BJ1003^0.17</f>
        <v>#VALUE!</v>
      </c>
      <c r="BL1003" s="0" t="e">
        <f aca="false">IF(BK1003&gt;=90, "Very Good", IF(BK1003&gt;=80, "Good", IF(BK1003&gt;=70, "Slightly Good", IF(BK1003&gt;=60, "Average", IF(BK1003&gt;=50, "Slightly Poor", IF(BK1003&gt;=40, "Poor", "Very Poor"))))))</f>
        <v>#VALUE!</v>
      </c>
      <c r="BM1003" s="0" t="e">
        <f aca="false">IF(P1003&lt;=1000, -6.942*LN(P1003)+107.59, IF(AND(P1003&gt;1000, P1003&lt;=5213),-36.304*LN(P1003)+310.72, IF(P1003&gt;5213, 10)))</f>
        <v>#VALUE!</v>
      </c>
      <c r="BN1003" s="0" t="e">
        <f aca="false">BF1003^0.04*BG1003^0.22*BH1003^0.51*BI1003^0.06*BM1003^0.17</f>
        <v>#VALUE!</v>
      </c>
      <c r="BO1003" s="0" t="e">
        <f aca="false">IF(BN1003&gt;=90, "Very Good", IF(BN1003&gt;=80, "Good", IF(BN1003&gt;=70, "Slightly Good", IF(BN1003&gt;=60, "Average", IF(BN1003&gt;=50, "Slightly Poor", IF(BN1003&gt;=40, "Poor", "Very Poor"))))))</f>
        <v>#VALUE!</v>
      </c>
      <c r="BP1003" s="0" t="e">
        <f aca="false">IF(AJ1003&lt;=1000, -6.942*LN(AJ1003)+107.59, IF(AND(AJ1003&gt;1000, AJ1003&lt;=5213),-36.304*LN(AJ1003)+310.72, IF(AJ1003&gt;5213, 10)))</f>
        <v>#VALUE!</v>
      </c>
      <c r="BQ1003" s="0" t="e">
        <f aca="false">BF1003^0.04*BG1003^0.22*BH1003^0.51*BI1003^0.06*BP1003^0.17</f>
        <v>#VALUE!</v>
      </c>
      <c r="BR1003" s="0" t="e">
        <f aca="false">IF(BQ1003&gt;=90, "Very Good", IF(BQ1003&gt;=80, "Good", IF(BQ1003&gt;=70, "Slightly Good", IF(BQ1003&gt;=60, "Average", IF(BQ1003&gt;=50, "Slightly Poor", IF(BQ1003&gt;=40, "Poor", "Very Poor"))))))</f>
        <v>#VALUE!</v>
      </c>
      <c r="BT1003" s="0" t="e">
        <f aca="false">9.81*LN(AH1003)+30.6</f>
        <v>#VALUE!</v>
      </c>
      <c r="BU1003" s="0" t="e">
        <f aca="false">IF(BT1003&lt;30, "Clean water", IF(AND(BT1003&gt;=30, BT1003&lt;40), "Hypolimia", IF(AND(BT1003&gt;=40,BT1003&lt;50), "Mesotrophic", IF(AND(BT1003&gt;=50, BT1003&lt;70), "Eutrophic", IF(BT1003&gt;70,"Hypertrophic")))))</f>
        <v>#VALUE!</v>
      </c>
      <c r="BW1003" s="0" t="str">
        <f aca="false">IF(G1003/H1003&gt;=1, "PLS CHECK", "")</f>
        <v/>
      </c>
      <c r="BX1003" s="0" t="str">
        <f aca="false">IF(AC1003/J1003&gt;=1, "PLS CHECK", "")</f>
        <v/>
      </c>
      <c r="BY1003" s="0" t="str">
        <f aca="false">IF(AE1003/J1003&gt;=1, "PLS CHECK", "")</f>
        <v/>
      </c>
      <c r="BZ1003" s="0" t="str">
        <f aca="false">IF(AD1003/J1003&gt;=1, "PLS CHECK", "")</f>
        <v/>
      </c>
      <c r="CA1003" s="0" t="e">
        <f aca="false">IF(AF1003/K1003&gt;=1, "PLS CHECK", "")</f>
        <v>#DIV/0!</v>
      </c>
      <c r="CB1003" s="0" t="e">
        <f aca="false">IF(AG1003/K1003&gt;=1, "PLS CHECK", "")</f>
        <v>#DIV/0!</v>
      </c>
    </row>
    <row r="1004" customFormat="false" ht="12.5" hidden="false" customHeight="false" outlineLevel="0" collapsed="false">
      <c r="A1004" s="0" t="n">
        <v>1001</v>
      </c>
      <c r="B1004" s="15" t="s">
        <v>123</v>
      </c>
      <c r="C1004" s="16" t="s">
        <v>124</v>
      </c>
      <c r="D1004" s="0" t="s">
        <v>175</v>
      </c>
      <c r="E1004" s="37"/>
      <c r="F1004" s="37"/>
      <c r="G1004" s="0" t="n">
        <v>2.5</v>
      </c>
      <c r="H1004" s="0" t="n">
        <v>4.2</v>
      </c>
      <c r="I1004" s="0" t="n">
        <v>3.6</v>
      </c>
      <c r="J1004" s="0" t="n">
        <v>5.979</v>
      </c>
      <c r="K1004" s="0" t="n">
        <v>0.085</v>
      </c>
      <c r="L1004" s="0" t="n">
        <v>3</v>
      </c>
      <c r="M1004" s="0" t="n">
        <v>25.3</v>
      </c>
      <c r="N1004" s="0" t="n">
        <v>0</v>
      </c>
      <c r="O1004" s="0" t="n">
        <v>509</v>
      </c>
      <c r="P1004" s="0" t="n">
        <v>15000</v>
      </c>
      <c r="AC1004" s="0" t="n">
        <v>5.883</v>
      </c>
      <c r="AD1004" s="0" t="n">
        <v>1.405</v>
      </c>
      <c r="AE1004" s="0" t="n">
        <v>3.439</v>
      </c>
      <c r="AF1004" s="0" t="n">
        <v>0.054</v>
      </c>
      <c r="AG1004" s="0" t="n">
        <v>0.037</v>
      </c>
      <c r="AH1004" s="0" t="n">
        <v>8.8</v>
      </c>
      <c r="AJ1004" s="0" t="n">
        <v>1500</v>
      </c>
      <c r="BF1004" s="0" t="n">
        <f aca="false">IF(E1004&lt;11,-3.6797*E1004^2+48.115*E1004-53.83,280.92*EXP(-0.2027*E1004))</f>
        <v>-53.83</v>
      </c>
      <c r="BG1004" s="0" t="e">
        <f aca="false">32.208*LN(F1004)+21.438</f>
        <v>#VALUE!</v>
      </c>
      <c r="BH1004" s="0" t="n">
        <f aca="false">IF(G1004&lt;=2, -10*G1004+100, 88.958*EXP(-0.0755*G1004))</f>
        <v>73.6566439219523</v>
      </c>
      <c r="BI1004" s="0" t="n">
        <f aca="false">IF(I1004&lt;=100, 0.0053*(I1004)^2-1.0332*I1004+100.76, 122.82*EXP(-0.0092*I1004))</f>
        <v>97.109168</v>
      </c>
      <c r="BJ1004" s="0" t="n">
        <f aca="false">IF(P1004&lt;=1000, -6.942*LN(P1004)+107.59, -36.304*LN(P1004)+310.72)</f>
        <v>-38.3722021489821</v>
      </c>
      <c r="BK1004" s="0" t="e">
        <f aca="false">BF1004^0.04*BG1004^0.22*BH1004^0.51*BI1004^0.06*BJ1004^0.17</f>
        <v>#VALUE!</v>
      </c>
      <c r="BL1004" s="0" t="e">
        <f aca="false">IF(BK1004&gt;=90, "Very Good", IF(BK1004&gt;=80, "Good", IF(BK1004&gt;=70, "Slightly Good", IF(BK1004&gt;=60, "Average", IF(BK1004&gt;=50, "Slightly Poor", IF(BK1004&gt;=40, "Poor", "Very Poor"))))))</f>
        <v>#VALUE!</v>
      </c>
      <c r="BM1004" s="0" t="n">
        <f aca="false">IF(P1004&lt;=1000, -6.942*LN(P1004)+107.59, IF(AND(P1004&gt;1000, P1004&lt;=5213),-36.304*LN(P1004)+310.72, IF(P1004&gt;5213, 10)))</f>
        <v>10</v>
      </c>
      <c r="BN1004" s="0" t="e">
        <f aca="false">BF1004^0.04*BG1004^0.22*BH1004^0.51*BI1004^0.06*BM1004^0.17</f>
        <v>#VALUE!</v>
      </c>
      <c r="BO1004" s="0" t="e">
        <f aca="false">IF(BN1004&gt;=90, "Very Good", IF(BN1004&gt;=80, "Good", IF(BN1004&gt;=70, "Slightly Good", IF(BN1004&gt;=60, "Average", IF(BN1004&gt;=50, "Slightly Poor", IF(BN1004&gt;=40, "Poor", "Very Poor"))))))</f>
        <v>#VALUE!</v>
      </c>
      <c r="BP1004" s="0" t="n">
        <f aca="false">IF(AJ1004&lt;=1000, -6.942*LN(AJ1004)+107.59, IF(AND(AJ1004&gt;1000, AJ1004&lt;=5213),-36.304*LN(AJ1004)+310.72, IF(AJ1004&gt;5213, 10)))</f>
        <v>45.2208470670737</v>
      </c>
      <c r="BQ1004" s="0" t="e">
        <f aca="false">BF1004^0.04*BG1004^0.22*BH1004^0.51*BI1004^0.06*BP1004^0.17</f>
        <v>#VALUE!</v>
      </c>
      <c r="BR1004" s="0" t="e">
        <f aca="false">IF(BQ1004&gt;=90, "Very Good", IF(BQ1004&gt;=80, "Good", IF(BQ1004&gt;=70, "Slightly Good", IF(BQ1004&gt;=60, "Average", IF(BQ1004&gt;=50, "Slightly Poor", IF(BQ1004&gt;=40, "Poor", "Very Poor"))))))</f>
        <v>#VALUE!</v>
      </c>
      <c r="BT1004" s="0" t="n">
        <f aca="false">9.81*LN(AH1004)+30.6</f>
        <v>51.9343143877596</v>
      </c>
      <c r="BU1004" s="0" t="str">
        <f aca="false">IF(BT1004&lt;30, "Clean water", IF(AND(BT1004&gt;=30, BT1004&lt;40), "Hypolimia", IF(AND(BT1004&gt;=40,BT1004&lt;50), "Mesotrophic", IF(AND(BT1004&gt;=50, BT1004&lt;70), "Eutrophic", IF(BT1004&gt;70,"Hypertrophic")))))</f>
        <v>Eutrophic</v>
      </c>
      <c r="BW1004" s="0" t="str">
        <f aca="false">IF(G1004/H1004&gt;=1, "PLS CHECK", "")</f>
        <v/>
      </c>
      <c r="BX1004" s="0" t="str">
        <f aca="false">IF(AC1004/J1004&gt;=1, "PLS CHECK", "")</f>
        <v/>
      </c>
      <c r="BY1004" s="0" t="str">
        <f aca="false">IF(AE1004/J1004&gt;=1, "PLS CHECK", "")</f>
        <v/>
      </c>
      <c r="BZ1004" s="0" t="str">
        <f aca="false">IF(AD1004/J1004&gt;=1, "PLS CHECK", "")</f>
        <v/>
      </c>
      <c r="CA1004" s="0" t="str">
        <f aca="false">IF(AF1004/K1004&gt;=1, "PLS CHECK", "")</f>
        <v/>
      </c>
      <c r="CB1004" s="0" t="str">
        <f aca="false">IF(AG1004/K1004&gt;=1, "PLS CHECK", "")</f>
        <v/>
      </c>
    </row>
    <row r="1005" customFormat="false" ht="12.5" hidden="false" customHeight="false" outlineLevel="0" collapsed="false">
      <c r="A1005" s="0" t="n">
        <v>1002</v>
      </c>
      <c r="B1005" s="15" t="s">
        <v>125</v>
      </c>
      <c r="C1005" s="16" t="s">
        <v>126</v>
      </c>
      <c r="D1005" s="0" t="s">
        <v>175</v>
      </c>
      <c r="E1005" s="0" t="n">
        <v>7.7</v>
      </c>
      <c r="F1005" s="0" t="n">
        <v>8.7</v>
      </c>
      <c r="G1005" s="0" t="n">
        <v>0.9</v>
      </c>
      <c r="H1005" s="0" t="n">
        <v>2.7</v>
      </c>
      <c r="I1005" s="0" t="n">
        <v>2.2</v>
      </c>
      <c r="J1005" s="0" t="n">
        <v>3.983</v>
      </c>
      <c r="K1005" s="0" t="n">
        <v>0.127</v>
      </c>
      <c r="L1005" s="0" t="n">
        <v>1.6</v>
      </c>
      <c r="M1005" s="0" t="n">
        <v>25.3</v>
      </c>
      <c r="N1005" s="0" t="n">
        <v>0</v>
      </c>
      <c r="O1005" s="0" t="n">
        <v>374</v>
      </c>
      <c r="P1005" s="0" t="n">
        <v>11000</v>
      </c>
      <c r="AC1005" s="0" t="n">
        <v>3.73</v>
      </c>
      <c r="AD1005" s="0" t="n">
        <v>0.064</v>
      </c>
      <c r="AE1005" s="0" t="n">
        <v>3.056</v>
      </c>
      <c r="AF1005" s="0" t="n">
        <v>0.094</v>
      </c>
      <c r="AG1005" s="0" t="n">
        <v>0.077</v>
      </c>
      <c r="AH1005" s="0" t="n">
        <v>4.9</v>
      </c>
      <c r="AJ1005" s="0" t="n">
        <v>700</v>
      </c>
      <c r="BF1005" s="0" t="n">
        <f aca="false">IF(E1005&lt;11,-3.6797*E1005^2+48.115*E1005-53.83,280.92*EXP(-0.2027*E1005))</f>
        <v>98.486087</v>
      </c>
      <c r="BG1005" s="0" t="n">
        <f aca="false">32.208*LN(F1005)+21.438</f>
        <v>91.1143080104746</v>
      </c>
      <c r="BH1005" s="0" t="n">
        <f aca="false">IF(G1005&lt;=2, -10*G1005+100, 88.958*EXP(-0.0755*G1005))</f>
        <v>91</v>
      </c>
      <c r="BI1005" s="0" t="n">
        <f aca="false">IF(I1005&lt;=100, 0.0053*(I1005)^2-1.0332*I1005+100.76, 122.82*EXP(-0.0092*I1005))</f>
        <v>98.512612</v>
      </c>
      <c r="BJ1005" s="0" t="n">
        <f aca="false">IF(P1005&lt;=1000, -6.942*LN(P1005)+107.59, -36.304*LN(P1005)+310.72)</f>
        <v>-27.1123376318395</v>
      </c>
      <c r="BK1005" s="0" t="e">
        <f aca="false">BF1005^0.04*BG1005^0.22*BH1005^0.51*BI1005^0.06*BJ1005^0.17</f>
        <v>#NUM!</v>
      </c>
      <c r="BL1005" s="0" t="e">
        <f aca="false">IF(BK1005&gt;=90, "Very Good", IF(BK1005&gt;=80, "Good", IF(BK1005&gt;=70, "Slightly Good", IF(BK1005&gt;=60, "Average", IF(BK1005&gt;=50, "Slightly Poor", IF(BK1005&gt;=40, "Poor", "Very Poor"))))))</f>
        <v>#NUM!</v>
      </c>
      <c r="BM1005" s="0" t="n">
        <f aca="false">IF(P1005&lt;=1000, -6.942*LN(P1005)+107.59, IF(AND(P1005&gt;1000, P1005&lt;=5213),-36.304*LN(P1005)+310.72, IF(P1005&gt;5213, 10)))</f>
        <v>10</v>
      </c>
      <c r="BN1005" s="0" t="n">
        <f aca="false">BF1005^0.04*BG1005^0.22*BH1005^0.51*BI1005^0.06*BM1005^0.17</f>
        <v>63.0325189857685</v>
      </c>
      <c r="BO1005" s="0" t="str">
        <f aca="false">IF(BN1005&gt;=90, "Very Good", IF(BN1005&gt;=80, "Good", IF(BN1005&gt;=70, "Slightly Good", IF(BN1005&gt;=60, "Average", IF(BN1005&gt;=50, "Slightly Poor", IF(BN1005&gt;=40, "Poor", "Very Poor"))))))</f>
        <v>Average</v>
      </c>
      <c r="BP1005" s="0" t="n">
        <f aca="false">IF(AJ1005&lt;=1000, -6.942*LN(AJ1005)+107.59, IF(AND(AJ1005&gt;1000, AJ1005&lt;=5213),-36.304*LN(AJ1005)+310.72, IF(AJ1005&gt;5213, 10)))</f>
        <v>62.1124003141287</v>
      </c>
      <c r="BQ1005" s="0" t="n">
        <f aca="false">BF1005^0.04*BG1005^0.22*BH1005^0.51*BI1005^0.06*BP1005^0.17</f>
        <v>85.9814919000699</v>
      </c>
      <c r="BR1005" s="0" t="str">
        <f aca="false">IF(BQ1005&gt;=90, "Very Good", IF(BQ1005&gt;=80, "Good", IF(BQ1005&gt;=70, "Slightly Good", IF(BQ1005&gt;=60, "Average", IF(BQ1005&gt;=50, "Slightly Poor", IF(BQ1005&gt;=40, "Poor", "Very Poor"))))))</f>
        <v>Good</v>
      </c>
      <c r="BT1005" s="0" t="n">
        <f aca="false">9.81*LN(AH1005)+30.6</f>
        <v>46.1903973621937</v>
      </c>
      <c r="BU1005" s="0" t="str">
        <f aca="false">IF(BT1005&lt;30, "Clean water", IF(AND(BT1005&gt;=30, BT1005&lt;40), "Hypolimia", IF(AND(BT1005&gt;=40,BT1005&lt;50), "Mesotrophic", IF(AND(BT1005&gt;=50, BT1005&lt;70), "Eutrophic", IF(BT1005&gt;70,"Hypertrophic")))))</f>
        <v>Mesotrophic</v>
      </c>
      <c r="BW1005" s="0" t="str">
        <f aca="false">IF(G1005/H1005&gt;=1, "PLS CHECK", "")</f>
        <v/>
      </c>
      <c r="BX1005" s="0" t="str">
        <f aca="false">IF(AC1005/J1005&gt;=1, "PLS CHECK", "")</f>
        <v/>
      </c>
      <c r="BY1005" s="0" t="str">
        <f aca="false">IF(AE1005/J1005&gt;=1, "PLS CHECK", "")</f>
        <v/>
      </c>
      <c r="BZ1005" s="0" t="str">
        <f aca="false">IF(AD1005/J1005&gt;=1, "PLS CHECK", "")</f>
        <v/>
      </c>
      <c r="CA1005" s="0" t="str">
        <f aca="false">IF(AF1005/K1005&gt;=1, "PLS CHECK", "")</f>
        <v/>
      </c>
      <c r="CB1005" s="0" t="str">
        <f aca="false">IF(AG1005/K1005&gt;=1, "PLS CHECK", "")</f>
        <v/>
      </c>
    </row>
    <row r="1006" customFormat="false" ht="12.5" hidden="false" customHeight="false" outlineLevel="0" collapsed="false">
      <c r="A1006" s="0" t="n">
        <v>1003</v>
      </c>
      <c r="B1006" s="15" t="s">
        <v>72</v>
      </c>
      <c r="C1006" s="16" t="s">
        <v>73</v>
      </c>
      <c r="D1006" s="0" t="s">
        <v>176</v>
      </c>
      <c r="E1006" s="0" t="n">
        <v>7.6</v>
      </c>
      <c r="F1006" s="37"/>
      <c r="G1006" s="0" t="n">
        <v>2.6</v>
      </c>
      <c r="H1006" s="0" t="n">
        <v>6.6</v>
      </c>
      <c r="I1006" s="37"/>
      <c r="J1006" s="0" t="n">
        <v>4.172</v>
      </c>
      <c r="K1006" s="0" t="n">
        <v>0.139</v>
      </c>
      <c r="L1006" s="0" t="n">
        <v>3</v>
      </c>
      <c r="M1006" s="0" t="n">
        <v>28.5</v>
      </c>
      <c r="N1006" s="0" t="n">
        <v>0</v>
      </c>
      <c r="O1006" s="0" t="n">
        <v>350</v>
      </c>
      <c r="P1006" s="37"/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V1006" s="0" t="n">
        <v>0</v>
      </c>
      <c r="AC1006" s="0" t="n">
        <v>3.992</v>
      </c>
      <c r="AD1006" s="0" t="n">
        <v>1.016</v>
      </c>
      <c r="AE1006" s="0" t="n">
        <v>2.444</v>
      </c>
      <c r="AF1006" s="0" t="n">
        <v>0.07</v>
      </c>
      <c r="AG1006" s="0" t="n">
        <v>0.05</v>
      </c>
      <c r="AH1006" s="0" t="n">
        <v>23.6</v>
      </c>
      <c r="AJ1006" s="0" t="n">
        <v>5195</v>
      </c>
      <c r="AP1006" s="0" t="n">
        <v>0</v>
      </c>
      <c r="AY1006" s="0" t="n">
        <v>0</v>
      </c>
      <c r="BF1006" s="0" t="n">
        <f aca="false">IF(E1006&lt;11,-3.6797*E1006^2+48.115*E1006-53.83,280.92*EXP(-0.2027*E1006))</f>
        <v>99.304528</v>
      </c>
      <c r="BG1006" s="0" t="e">
        <f aca="false">32.208*LN(F1006)+21.438</f>
        <v>#VALUE!</v>
      </c>
      <c r="BH1006" s="0" t="n">
        <f aca="false">IF(G1006&lt;=2, -10*G1006+100, 88.958*EXP(-0.0755*G1006))</f>
        <v>73.1026302934667</v>
      </c>
      <c r="BI1006" s="0" t="n">
        <f aca="false">IF(I1006&lt;=100, 0.0053*(I1006)^2-1.0332*I1006+100.76, 122.82*EXP(-0.0092*I1006))</f>
        <v>100.76</v>
      </c>
      <c r="BJ1006" s="0" t="e">
        <f aca="false">IF(P1006&lt;=1000, -6.942*LN(P1006)+107.59, -36.304*LN(P1006)+310.72)</f>
        <v>#VALUE!</v>
      </c>
      <c r="BK1006" s="0" t="e">
        <f aca="false">BF1006^0.04*BG1006^0.22*BH1006^0.51*BI1006^0.06*BJ1006^0.17</f>
        <v>#VALUE!</v>
      </c>
      <c r="BL1006" s="0" t="e">
        <f aca="false">IF(BK1006&gt;=90, "Very Good", IF(BK1006&gt;=80, "Good", IF(BK1006&gt;=70, "Slightly Good", IF(BK1006&gt;=60, "Average", IF(BK1006&gt;=50, "Slightly Poor", IF(BK1006&gt;=40, "Poor", "Very Poor"))))))</f>
        <v>#VALUE!</v>
      </c>
      <c r="BM1006" s="0" t="e">
        <f aca="false">IF(P1006&lt;=1000, -6.942*LN(P1006)+107.59, IF(AND(P1006&gt;1000, P1006&lt;=5213),-36.304*LN(P1006)+310.72, IF(P1006&gt;5213, 10)))</f>
        <v>#VALUE!</v>
      </c>
      <c r="BN1006" s="0" t="e">
        <f aca="false">BF1006^0.04*BG1006^0.22*BH1006^0.51*BI1006^0.06*BM1006^0.17</f>
        <v>#VALUE!</v>
      </c>
      <c r="BO1006" s="0" t="e">
        <f aca="false">IF(BN1006&gt;=90, "Very Good", IF(BN1006&gt;=80, "Good", IF(BN1006&gt;=70, "Slightly Good", IF(BN1006&gt;=60, "Average", IF(BN1006&gt;=50, "Slightly Poor", IF(BN1006&gt;=40, "Poor", "Very Poor"))))))</f>
        <v>#VALUE!</v>
      </c>
      <c r="BP1006" s="0" t="n">
        <f aca="false">IF(AJ1006&lt;=1000, -6.942*LN(AJ1006)+107.59, IF(AND(AJ1006&gt;1000, AJ1006&lt;=5213),-36.304*LN(AJ1006)+310.72, IF(AJ1006&gt;5213, 10)))</f>
        <v>0.122874094126075</v>
      </c>
      <c r="BQ1006" s="0" t="e">
        <f aca="false">BF1006^0.04*BG1006^0.22*BH1006^0.51*BI1006^0.06*BP1006^0.17</f>
        <v>#VALUE!</v>
      </c>
      <c r="BR1006" s="0" t="e">
        <f aca="false">IF(BQ1006&gt;=90, "Very Good", IF(BQ1006&gt;=80, "Good", IF(BQ1006&gt;=70, "Slightly Good", IF(BQ1006&gt;=60, "Average", IF(BQ1006&gt;=50, "Slightly Poor", IF(BQ1006&gt;=40, "Poor", "Very Poor"))))))</f>
        <v>#VALUE!</v>
      </c>
      <c r="BT1006" s="0" t="n">
        <f aca="false">9.81*LN(AH1006)+30.6</f>
        <v>61.6118302450297</v>
      </c>
      <c r="BU1006" s="0" t="str">
        <f aca="false">IF(BT1006&lt;30, "Clean water", IF(AND(BT1006&gt;=30, BT1006&lt;40), "Hypolimia", IF(AND(BT1006&gt;=40,BT1006&lt;50), "Mesotrophic", IF(AND(BT1006&gt;=50, BT1006&lt;70), "Eutrophic", IF(BT1006&gt;70,"Hypertrophic")))))</f>
        <v>Eutrophic</v>
      </c>
      <c r="BW1006" s="0" t="str">
        <f aca="false">IF(G1006/H1006&gt;=1, "PLS CHECK", "")</f>
        <v/>
      </c>
      <c r="BX1006" s="0" t="str">
        <f aca="false">IF(AC1006/J1006&gt;=1, "PLS CHECK", "")</f>
        <v/>
      </c>
      <c r="BY1006" s="0" t="str">
        <f aca="false">IF(AE1006/J1006&gt;=1, "PLS CHECK", "")</f>
        <v/>
      </c>
      <c r="BZ1006" s="0" t="str">
        <f aca="false">IF(AD1006/J1006&gt;=1, "PLS CHECK", "")</f>
        <v/>
      </c>
      <c r="CA1006" s="0" t="str">
        <f aca="false">IF(AF1006/K1006&gt;=1, "PLS CHECK", "")</f>
        <v/>
      </c>
      <c r="CB1006" s="0" t="str">
        <f aca="false">IF(AG1006/K1006&gt;=1, "PLS CHECK", "")</f>
        <v/>
      </c>
    </row>
    <row r="1007" customFormat="false" ht="12.5" hidden="false" customHeight="false" outlineLevel="0" collapsed="false">
      <c r="A1007" s="0" t="n">
        <v>1004</v>
      </c>
      <c r="B1007" s="15" t="s">
        <v>131</v>
      </c>
      <c r="C1007" s="16" t="s">
        <v>132</v>
      </c>
      <c r="D1007" s="0" t="s">
        <v>176</v>
      </c>
      <c r="E1007" s="0" t="n">
        <v>8.2</v>
      </c>
      <c r="F1007" s="0" t="n">
        <v>10.4</v>
      </c>
      <c r="G1007" s="0" t="n">
        <v>2.7</v>
      </c>
      <c r="H1007" s="0" t="n">
        <v>6</v>
      </c>
      <c r="I1007" s="37"/>
      <c r="J1007" s="0" t="n">
        <v>2.881</v>
      </c>
      <c r="K1007" s="0" t="n">
        <v>0.183</v>
      </c>
      <c r="L1007" s="0" t="n">
        <v>3.5</v>
      </c>
      <c r="M1007" s="0" t="n">
        <v>28.8</v>
      </c>
      <c r="O1007" s="0" t="n">
        <v>654</v>
      </c>
      <c r="BD1007" s="0" t="n">
        <v>0.046</v>
      </c>
      <c r="BF1007" s="0" t="n">
        <f aca="false">IF(E1007&lt;11,-3.6797*E1007^2+48.115*E1007-53.83,280.92*EXP(-0.2027*E1007))</f>
        <v>93.289972</v>
      </c>
      <c r="BG1007" s="0" t="n">
        <f aca="false">32.208*LN(F1007)+21.438</f>
        <v>96.8628814043931</v>
      </c>
      <c r="BH1007" s="0" t="n">
        <f aca="false">IF(G1007&lt;=2, -10*G1007+100, 88.958*EXP(-0.0755*G1007))</f>
        <v>72.5527837174588</v>
      </c>
      <c r="BI1007" s="0" t="n">
        <f aca="false">IF(I1007&lt;=100, 0.0053*(I1007)^2-1.0332*I1007+100.76, 122.82*EXP(-0.0092*I1007))</f>
        <v>100.76</v>
      </c>
      <c r="BJ1007" s="0" t="e">
        <f aca="false">IF(P1007&lt;=1000, -6.942*LN(P1007)+107.59, -36.304*LN(P1007)+310.72)</f>
        <v>#VALUE!</v>
      </c>
      <c r="BK1007" s="0" t="e">
        <f aca="false">BF1007^0.04*BG1007^0.22*BH1007^0.51*BI1007^0.06*BJ1007^0.17</f>
        <v>#VALUE!</v>
      </c>
      <c r="BL1007" s="0" t="e">
        <f aca="false">IF(BK1007&gt;=90, "Very Good", IF(BK1007&gt;=80, "Good", IF(BK1007&gt;=70, "Slightly Good", IF(BK1007&gt;=60, "Average", IF(BK1007&gt;=50, "Slightly Poor", IF(BK1007&gt;=40, "Poor", "Very Poor"))))))</f>
        <v>#VALUE!</v>
      </c>
      <c r="BM1007" s="0" t="e">
        <f aca="false">IF(P1007&lt;=1000, -6.942*LN(P1007)+107.59, IF(AND(P1007&gt;1000, P1007&lt;=5213),-36.304*LN(P1007)+310.72, IF(P1007&gt;5213, 10)))</f>
        <v>#VALUE!</v>
      </c>
      <c r="BN1007" s="0" t="e">
        <f aca="false">BF1007^0.04*BG1007^0.22*BH1007^0.51*BI1007^0.06*BM1007^0.17</f>
        <v>#VALUE!</v>
      </c>
      <c r="BO1007" s="0" t="e">
        <f aca="false">IF(BN1007&gt;=90, "Very Good", IF(BN1007&gt;=80, "Good", IF(BN1007&gt;=70, "Slightly Good", IF(BN1007&gt;=60, "Average", IF(BN1007&gt;=50, "Slightly Poor", IF(BN1007&gt;=40, "Poor", "Very Poor"))))))</f>
        <v>#VALUE!</v>
      </c>
      <c r="BP1007" s="0" t="e">
        <f aca="false">IF(AJ1007&lt;=1000, -6.942*LN(AJ1007)+107.59, IF(AND(AJ1007&gt;1000, AJ1007&lt;=5213),-36.304*LN(AJ1007)+310.72, IF(AJ1007&gt;5213, 10)))</f>
        <v>#VALUE!</v>
      </c>
      <c r="BQ1007" s="0" t="e">
        <f aca="false">BF1007^0.04*BG1007^0.22*BH1007^0.51*BI1007^0.06*BP1007^0.17</f>
        <v>#VALUE!</v>
      </c>
      <c r="BR1007" s="0" t="e">
        <f aca="false">IF(BQ1007&gt;=90, "Very Good", IF(BQ1007&gt;=80, "Good", IF(BQ1007&gt;=70, "Slightly Good", IF(BQ1007&gt;=60, "Average", IF(BQ1007&gt;=50, "Slightly Poor", IF(BQ1007&gt;=40, "Poor", "Very Poor"))))))</f>
        <v>#VALUE!</v>
      </c>
      <c r="BT1007" s="0" t="e">
        <f aca="false">9.81*LN(AH1007)+30.6</f>
        <v>#VALUE!</v>
      </c>
      <c r="BU1007" s="0" t="e">
        <f aca="false">IF(BT1007&lt;30, "Clean water", IF(AND(BT1007&gt;=30, BT1007&lt;40), "Hypolimia", IF(AND(BT1007&gt;=40,BT1007&lt;50), "Mesotrophic", IF(AND(BT1007&gt;=50, BT1007&lt;70), "Eutrophic", IF(BT1007&gt;70,"Hypertrophic")))))</f>
        <v>#VALUE!</v>
      </c>
      <c r="BW1007" s="0" t="str">
        <f aca="false">IF(G1007/H1007&gt;=1, "PLS CHECK", "")</f>
        <v/>
      </c>
      <c r="BX1007" s="0" t="str">
        <f aca="false">IF(AC1007/J1007&gt;=1, "PLS CHECK", "")</f>
        <v/>
      </c>
      <c r="BY1007" s="0" t="str">
        <f aca="false">IF(AE1007/J1007&gt;=1, "PLS CHECK", "")</f>
        <v/>
      </c>
      <c r="BZ1007" s="0" t="str">
        <f aca="false">IF(AD1007/J1007&gt;=1, "PLS CHECK", "")</f>
        <v/>
      </c>
      <c r="CA1007" s="0" t="str">
        <f aca="false">IF(AF1007/K1007&gt;=1, "PLS CHECK", "")</f>
        <v/>
      </c>
      <c r="CB1007" s="0" t="str">
        <f aca="false">IF(AG1007/K1007&gt;=1, "PLS CHECK", "")</f>
        <v/>
      </c>
    </row>
    <row r="1008" customFormat="false" ht="12.5" hidden="false" customHeight="false" outlineLevel="0" collapsed="false">
      <c r="A1008" s="0" t="n">
        <v>1005</v>
      </c>
      <c r="B1008" s="15" t="s">
        <v>75</v>
      </c>
      <c r="C1008" s="16" t="s">
        <v>76</v>
      </c>
      <c r="D1008" s="0" t="s">
        <v>176</v>
      </c>
      <c r="E1008" s="0" t="n">
        <v>7.9</v>
      </c>
      <c r="F1008" s="0" t="n">
        <v>8.2</v>
      </c>
      <c r="G1008" s="37"/>
      <c r="H1008" s="0" t="n">
        <v>2.5</v>
      </c>
      <c r="I1008" s="0" t="n">
        <v>13</v>
      </c>
      <c r="J1008" s="0" t="n">
        <v>3.871</v>
      </c>
      <c r="K1008" s="0" t="n">
        <v>0.087</v>
      </c>
      <c r="L1008" s="0" t="n">
        <v>1.6</v>
      </c>
      <c r="M1008" s="0" t="n">
        <v>27.1</v>
      </c>
      <c r="N1008" s="0" t="n">
        <v>0</v>
      </c>
      <c r="O1008" s="0" t="n">
        <v>699</v>
      </c>
      <c r="P1008" s="0" t="n">
        <v>10000</v>
      </c>
      <c r="AC1008" s="0" t="n">
        <v>3.813</v>
      </c>
      <c r="AD1008" s="37"/>
      <c r="AE1008" s="0" t="n">
        <v>3.199</v>
      </c>
      <c r="AF1008" s="0" t="n">
        <v>0.061</v>
      </c>
      <c r="AG1008" s="0" t="n">
        <v>0.05</v>
      </c>
      <c r="AH1008" s="0" t="n">
        <v>14.8</v>
      </c>
      <c r="AJ1008" s="0" t="n">
        <v>400</v>
      </c>
      <c r="BF1008" s="0" t="n">
        <f aca="false">IF(E1008&lt;11,-3.6797*E1008^2+48.115*E1008-53.83,280.92*EXP(-0.2027*E1008))</f>
        <v>96.6284230000001</v>
      </c>
      <c r="BG1008" s="0" t="n">
        <f aca="false">32.208*LN(F1008)+21.438</f>
        <v>89.2079528407348</v>
      </c>
      <c r="BH1008" s="0" t="n">
        <f aca="false">IF(G1008&lt;=2, -10*G1008+100, 88.958*EXP(-0.0755*G1008))</f>
        <v>100</v>
      </c>
      <c r="BI1008" s="0" t="n">
        <f aca="false">IF(I1008&lt;=100, 0.0053*(I1008)^2-1.0332*I1008+100.76, 122.82*EXP(-0.0092*I1008))</f>
        <v>88.2241</v>
      </c>
      <c r="BJ1008" s="0" t="n">
        <f aca="false">IF(P1008&lt;=1000, -6.942*LN(P1008)+107.59, -36.304*LN(P1008)+310.72)</f>
        <v>-23.6521968642234</v>
      </c>
      <c r="BK1008" s="0" t="e">
        <f aca="false">BF1008^0.04*BG1008^0.22*BH1008^0.51*BI1008^0.06*BJ1008^0.17</f>
        <v>#NUM!</v>
      </c>
      <c r="BL1008" s="0" t="e">
        <f aca="false">IF(BK1008&gt;=90, "Very Good", IF(BK1008&gt;=80, "Good", IF(BK1008&gt;=70, "Slightly Good", IF(BK1008&gt;=60, "Average", IF(BK1008&gt;=50, "Slightly Poor", IF(BK1008&gt;=40, "Poor", "Very Poor"))))))</f>
        <v>#NUM!</v>
      </c>
      <c r="BM1008" s="0" t="n">
        <f aca="false">IF(P1008&lt;=1000, -6.942*LN(P1008)+107.59, IF(AND(P1008&gt;1000, P1008&lt;=5213),-36.304*LN(P1008)+310.72, IF(P1008&gt;5213, 10)))</f>
        <v>10</v>
      </c>
      <c r="BN1008" s="0" t="n">
        <f aca="false">BF1008^0.04*BG1008^0.22*BH1008^0.51*BI1008^0.06*BM1008^0.17</f>
        <v>65.3473854270226</v>
      </c>
      <c r="BO1008" s="0" t="str">
        <f aca="false">IF(BN1008&gt;=90, "Very Good", IF(BN1008&gt;=80, "Good", IF(BN1008&gt;=70, "Slightly Good", IF(BN1008&gt;=60, "Average", IF(BN1008&gt;=50, "Slightly Poor", IF(BN1008&gt;=40, "Poor", "Very Poor"))))))</f>
        <v>Average</v>
      </c>
      <c r="BP1008" s="0" t="n">
        <f aca="false">IF(AJ1008&lt;=1000, -6.942*LN(AJ1008)+107.59, IF(AND(AJ1008&gt;1000, AJ1008&lt;=5213),-36.304*LN(AJ1008)+310.72, IF(AJ1008&gt;5213, 10)))</f>
        <v>65.9972531139764</v>
      </c>
      <c r="BQ1008" s="0" t="n">
        <f aca="false">BF1008^0.04*BG1008^0.22*BH1008^0.51*BI1008^0.06*BP1008^0.17</f>
        <v>90.063249468846</v>
      </c>
      <c r="BR1008" s="0" t="str">
        <f aca="false">IF(BQ1008&gt;=90, "Very Good", IF(BQ1008&gt;=80, "Good", IF(BQ1008&gt;=70, "Slightly Good", IF(BQ1008&gt;=60, "Average", IF(BQ1008&gt;=50, "Slightly Poor", IF(BQ1008&gt;=40, "Poor", "Very Poor"))))))</f>
        <v>Very Good</v>
      </c>
      <c r="BT1008" s="0" t="n">
        <f aca="false">9.81*LN(AH1008)+30.6</f>
        <v>57.0342926433544</v>
      </c>
      <c r="BU1008" s="0" t="str">
        <f aca="false">IF(BT1008&lt;30, "Clean water", IF(AND(BT1008&gt;=30, BT1008&lt;40), "Hypolimia", IF(AND(BT1008&gt;=40,BT1008&lt;50), "Mesotrophic", IF(AND(BT1008&gt;=50, BT1008&lt;70), "Eutrophic", IF(BT1008&gt;70,"Hypertrophic")))))</f>
        <v>Eutrophic</v>
      </c>
      <c r="BW1008" s="0" t="str">
        <f aca="false">IF(G1008/H1008&gt;=1, "PLS CHECK", "")</f>
        <v/>
      </c>
      <c r="BX1008" s="0" t="str">
        <f aca="false">IF(AC1008/J1008&gt;=1, "PLS CHECK", "")</f>
        <v/>
      </c>
      <c r="BY1008" s="0" t="str">
        <f aca="false">IF(AE1008/J1008&gt;=1, "PLS CHECK", "")</f>
        <v/>
      </c>
      <c r="BZ1008" s="0" t="str">
        <f aca="false">IF(AD1008/J1008&gt;=1, "PLS CHECK", "")</f>
        <v/>
      </c>
      <c r="CA1008" s="0" t="str">
        <f aca="false">IF(AF1008/K1008&gt;=1, "PLS CHECK", "")</f>
        <v/>
      </c>
      <c r="CB1008" s="0" t="str">
        <f aca="false">IF(AG1008/K1008&gt;=1, "PLS CHECK", "")</f>
        <v/>
      </c>
    </row>
    <row r="1009" customFormat="false" ht="12.5" hidden="false" customHeight="false" outlineLevel="0" collapsed="false">
      <c r="A1009" s="0" t="n">
        <v>1006</v>
      </c>
      <c r="B1009" s="15" t="s">
        <v>77</v>
      </c>
      <c r="C1009" s="16" t="s">
        <v>78</v>
      </c>
      <c r="D1009" s="0" t="s">
        <v>176</v>
      </c>
      <c r="E1009" s="0" t="n">
        <v>8</v>
      </c>
      <c r="F1009" s="0" t="n">
        <v>10.8</v>
      </c>
      <c r="G1009" s="0" t="n">
        <v>1.7</v>
      </c>
      <c r="H1009" s="0" t="n">
        <v>5.4</v>
      </c>
      <c r="I1009" s="0" t="n">
        <v>14</v>
      </c>
      <c r="J1009" s="0" t="n">
        <v>2.413</v>
      </c>
      <c r="K1009" s="0" t="n">
        <v>0.094</v>
      </c>
      <c r="L1009" s="0" t="n">
        <v>2.7</v>
      </c>
      <c r="M1009" s="0" t="n">
        <v>27.6</v>
      </c>
      <c r="N1009" s="0" t="n">
        <v>0</v>
      </c>
      <c r="O1009" s="37"/>
      <c r="P1009" s="37"/>
      <c r="AC1009" s="0" t="n">
        <v>2.158</v>
      </c>
      <c r="AD1009" s="0" t="n">
        <v>0.05</v>
      </c>
      <c r="AE1009" s="37"/>
      <c r="AF1009" s="0" t="n">
        <v>0.055</v>
      </c>
      <c r="AG1009" s="0" t="n">
        <v>0.027</v>
      </c>
      <c r="AH1009" s="0" t="n">
        <v>25.8</v>
      </c>
      <c r="AJ1009" s="0" t="n">
        <v>340</v>
      </c>
      <c r="BD1009" s="0" t="n">
        <v>841.583</v>
      </c>
      <c r="BF1009" s="0" t="n">
        <f aca="false">IF(E1009&lt;11,-3.6797*E1009^2+48.115*E1009-53.83,280.92*EXP(-0.2027*E1009))</f>
        <v>95.5892</v>
      </c>
      <c r="BG1009" s="0" t="n">
        <f aca="false">32.208*LN(F1009)+21.438</f>
        <v>98.0784218880646</v>
      </c>
      <c r="BH1009" s="0" t="n">
        <f aca="false">IF(G1009&lt;=2, -10*G1009+100, 88.958*EXP(-0.0755*G1009))</f>
        <v>83</v>
      </c>
      <c r="BI1009" s="0" t="n">
        <f aca="false">IF(I1009&lt;=100, 0.0053*(I1009)^2-1.0332*I1009+100.76, 122.82*EXP(-0.0092*I1009))</f>
        <v>87.334</v>
      </c>
      <c r="BJ1009" s="0" t="e">
        <f aca="false">IF(P1009&lt;=1000, -6.942*LN(P1009)+107.59, -36.304*LN(P1009)+310.72)</f>
        <v>#VALUE!</v>
      </c>
      <c r="BK1009" s="0" t="e">
        <f aca="false">BF1009^0.04*BG1009^0.22*BH1009^0.51*BI1009^0.06*BJ1009^0.17</f>
        <v>#VALUE!</v>
      </c>
      <c r="BL1009" s="0" t="e">
        <f aca="false">IF(BK1009&gt;=90, "Very Good", IF(BK1009&gt;=80, "Good", IF(BK1009&gt;=70, "Slightly Good", IF(BK1009&gt;=60, "Average", IF(BK1009&gt;=50, "Slightly Poor", IF(BK1009&gt;=40, "Poor", "Very Poor"))))))</f>
        <v>#VALUE!</v>
      </c>
      <c r="BM1009" s="0" t="e">
        <f aca="false">IF(P1009&lt;=1000, -6.942*LN(P1009)+107.59, IF(AND(P1009&gt;1000, P1009&lt;=5213),-36.304*LN(P1009)+310.72, IF(P1009&gt;5213, 10)))</f>
        <v>#VALUE!</v>
      </c>
      <c r="BN1009" s="0" t="e">
        <f aca="false">BF1009^0.04*BG1009^0.22*BH1009^0.51*BI1009^0.06*BM1009^0.17</f>
        <v>#VALUE!</v>
      </c>
      <c r="BO1009" s="0" t="e">
        <f aca="false">IF(BN1009&gt;=90, "Very Good", IF(BN1009&gt;=80, "Good", IF(BN1009&gt;=70, "Slightly Good", IF(BN1009&gt;=60, "Average", IF(BN1009&gt;=50, "Slightly Poor", IF(BN1009&gt;=40, "Poor", "Very Poor"))))))</f>
        <v>#VALUE!</v>
      </c>
      <c r="BP1009" s="0" t="n">
        <f aca="false">IF(AJ1009&lt;=1000, -6.942*LN(AJ1009)+107.59, IF(AND(AJ1009&gt;1000, AJ1009&lt;=5213),-36.304*LN(AJ1009)+310.72, IF(AJ1009&gt;5213, 10)))</f>
        <v>67.1254595225499</v>
      </c>
      <c r="BQ1009" s="0" t="n">
        <f aca="false">BF1009^0.04*BG1009^0.22*BH1009^0.51*BI1009^0.06*BP1009^0.17</f>
        <v>83.7788087319148</v>
      </c>
      <c r="BR1009" s="0" t="str">
        <f aca="false">IF(BQ1009&gt;=90, "Very Good", IF(BQ1009&gt;=80, "Good", IF(BQ1009&gt;=70, "Slightly Good", IF(BQ1009&gt;=60, "Average", IF(BQ1009&gt;=50, "Slightly Poor", IF(BQ1009&gt;=40, "Poor", "Very Poor"))))))</f>
        <v>Good</v>
      </c>
      <c r="BT1009" s="0" t="n">
        <f aca="false">9.81*LN(AH1009)+30.6</f>
        <v>62.4861737658095</v>
      </c>
      <c r="BU1009" s="0" t="str">
        <f aca="false">IF(BT1009&lt;30, "Clean water", IF(AND(BT1009&gt;=30, BT1009&lt;40), "Hypolimia", IF(AND(BT1009&gt;=40,BT1009&lt;50), "Mesotrophic", IF(AND(BT1009&gt;=50, BT1009&lt;70), "Eutrophic", IF(BT1009&gt;70,"Hypertrophic")))))</f>
        <v>Eutrophic</v>
      </c>
      <c r="BW1009" s="0" t="str">
        <f aca="false">IF(G1009/H1009&gt;=1, "PLS CHECK", "")</f>
        <v/>
      </c>
      <c r="BX1009" s="0" t="str">
        <f aca="false">IF(AC1009/J1009&gt;=1, "PLS CHECK", "")</f>
        <v/>
      </c>
      <c r="BY1009" s="0" t="str">
        <f aca="false">IF(AE1009/J1009&gt;=1, "PLS CHECK", "")</f>
        <v/>
      </c>
      <c r="BZ1009" s="0" t="str">
        <f aca="false">IF(AD1009/J1009&gt;=1, "PLS CHECK", "")</f>
        <v/>
      </c>
      <c r="CA1009" s="0" t="str">
        <f aca="false">IF(AF1009/K1009&gt;=1, "PLS CHECK", "")</f>
        <v/>
      </c>
      <c r="CB1009" s="0" t="str">
        <f aca="false">IF(AG1009/K1009&gt;=1, "PLS CHECK", "")</f>
        <v/>
      </c>
    </row>
    <row r="1010" customFormat="false" ht="12.5" hidden="false" customHeight="false" outlineLevel="0" collapsed="false">
      <c r="A1010" s="0" t="n">
        <v>1007</v>
      </c>
      <c r="B1010" s="15" t="s">
        <v>79</v>
      </c>
      <c r="C1010" s="16" t="s">
        <v>80</v>
      </c>
      <c r="D1010" s="0" t="s">
        <v>176</v>
      </c>
      <c r="E1010" s="0" t="n">
        <v>7.8</v>
      </c>
      <c r="F1010" s="0" t="n">
        <v>8.5</v>
      </c>
      <c r="G1010" s="0" t="n">
        <v>2.2</v>
      </c>
      <c r="H1010" s="0" t="n">
        <v>6</v>
      </c>
      <c r="I1010" s="0" t="n">
        <v>19.6</v>
      </c>
      <c r="J1010" s="0" t="n">
        <v>3.438</v>
      </c>
      <c r="K1010" s="0" t="n">
        <v>0.121</v>
      </c>
      <c r="L1010" s="0" t="n">
        <v>3</v>
      </c>
      <c r="M1010" s="0" t="n">
        <v>28.3</v>
      </c>
      <c r="N1010" s="0" t="n">
        <v>0</v>
      </c>
      <c r="O1010" s="0" t="n">
        <v>219</v>
      </c>
      <c r="P1010" s="0" t="n">
        <v>17748</v>
      </c>
      <c r="Q1010" s="0" t="n">
        <v>0</v>
      </c>
      <c r="R1010" s="0" t="n">
        <v>0</v>
      </c>
      <c r="S1010" s="0" t="n">
        <v>0</v>
      </c>
      <c r="T1010" s="0" t="n">
        <v>0</v>
      </c>
      <c r="U1010" s="0" t="n">
        <v>0</v>
      </c>
      <c r="V1010" s="0" t="n">
        <v>0</v>
      </c>
      <c r="AC1010" s="0" t="n">
        <v>3.256</v>
      </c>
      <c r="AD1010" s="0" t="n">
        <v>0.285</v>
      </c>
      <c r="AE1010" s="0" t="n">
        <v>2.335</v>
      </c>
      <c r="AF1010" s="0" t="n">
        <v>0.061</v>
      </c>
      <c r="AG1010" s="0" t="n">
        <v>0.031</v>
      </c>
      <c r="AH1010" s="37"/>
      <c r="AJ1010" s="0" t="n">
        <v>7230</v>
      </c>
      <c r="AP1010" s="0" t="n">
        <v>0</v>
      </c>
      <c r="AY1010" s="0" t="n">
        <v>0</v>
      </c>
      <c r="BD1010" s="0" t="n">
        <v>853.91</v>
      </c>
      <c r="BF1010" s="0" t="n">
        <f aca="false">IF(E1010&lt;11,-3.6797*E1010^2+48.115*E1010-53.83,280.92*EXP(-0.2027*E1010))</f>
        <v>97.5940520000001</v>
      </c>
      <c r="BG1010" s="0" t="n">
        <f aca="false">32.208*LN(F1010)+21.438</f>
        <v>90.3652509938879</v>
      </c>
      <c r="BH1010" s="0" t="n">
        <f aca="false">IF(G1010&lt;=2, -10*G1010+100, 88.958*EXP(-0.0755*G1010))</f>
        <v>75.3440041238757</v>
      </c>
      <c r="BI1010" s="0" t="n">
        <f aca="false">IF(I1010&lt;=100, 0.0053*(I1010)^2-1.0332*I1010+100.76, 122.82*EXP(-0.0092*I1010))</f>
        <v>82.545328</v>
      </c>
      <c r="BJ1010" s="0" t="n">
        <f aca="false">IF(P1010&lt;=1000, -6.942*LN(P1010)+107.59, -36.304*LN(P1010)+310.72)</f>
        <v>-44.4793565961564</v>
      </c>
      <c r="BK1010" s="0" t="e">
        <f aca="false">BF1010^0.04*BG1010^0.22*BH1010^0.51*BI1010^0.06*BJ1010^0.17</f>
        <v>#NUM!</v>
      </c>
      <c r="BL1010" s="0" t="e">
        <f aca="false">IF(BK1010&gt;=90, "Very Good", IF(BK1010&gt;=80, "Good", IF(BK1010&gt;=70, "Slightly Good", IF(BK1010&gt;=60, "Average", IF(BK1010&gt;=50, "Slightly Poor", IF(BK1010&gt;=40, "Poor", "Very Poor"))))))</f>
        <v>#NUM!</v>
      </c>
      <c r="BM1010" s="0" t="n">
        <f aca="false">IF(P1010&lt;=1000, -6.942*LN(P1010)+107.59, IF(AND(P1010&gt;1000, P1010&lt;=5213),-36.304*LN(P1010)+310.72, IF(P1010&gt;5213, 10)))</f>
        <v>10</v>
      </c>
      <c r="BN1010" s="0" t="n">
        <f aca="false">BF1010^0.04*BG1010^0.22*BH1010^0.51*BI1010^0.06*BM1010^0.17</f>
        <v>56.5188921239453</v>
      </c>
      <c r="BO1010" s="0" t="str">
        <f aca="false">IF(BN1010&gt;=90, "Very Good", IF(BN1010&gt;=80, "Good", IF(BN1010&gt;=70, "Slightly Good", IF(BN1010&gt;=60, "Average", IF(BN1010&gt;=50, "Slightly Poor", IF(BN1010&gt;=40, "Poor", "Very Poor"))))))</f>
        <v>Slightly Poor</v>
      </c>
      <c r="BP1010" s="0" t="n">
        <f aca="false">IF(AJ1010&lt;=1000, -6.942*LN(AJ1010)+107.59, IF(AND(AJ1010&gt;1000, AJ1010&lt;=5213),-36.304*LN(AJ1010)+310.72, IF(AJ1010&gt;5213, 10)))</f>
        <v>10</v>
      </c>
      <c r="BQ1010" s="0" t="n">
        <f aca="false">BF1010^0.04*BG1010^0.22*BH1010^0.51*BI1010^0.06*BP1010^0.17</f>
        <v>56.5188921239453</v>
      </c>
      <c r="BR1010" s="0" t="str">
        <f aca="false">IF(BQ1010&gt;=90, "Very Good", IF(BQ1010&gt;=80, "Good", IF(BQ1010&gt;=70, "Slightly Good", IF(BQ1010&gt;=60, "Average", IF(BQ1010&gt;=50, "Slightly Poor", IF(BQ1010&gt;=40, "Poor", "Very Poor"))))))</f>
        <v>Slightly Poor</v>
      </c>
      <c r="BT1010" s="0" t="e">
        <f aca="false">9.81*LN(AH1010)+30.6</f>
        <v>#VALUE!</v>
      </c>
      <c r="BU1010" s="0" t="e">
        <f aca="false">IF(BT1010&lt;30, "Clean water", IF(AND(BT1010&gt;=30, BT1010&lt;40), "Hypolimia", IF(AND(BT1010&gt;=40,BT1010&lt;50), "Mesotrophic", IF(AND(BT1010&gt;=50, BT1010&lt;70), "Eutrophic", IF(BT1010&gt;70,"Hypertrophic")))))</f>
        <v>#VALUE!</v>
      </c>
      <c r="BW1010" s="0" t="str">
        <f aca="false">IF(G1010/H1010&gt;=1, "PLS CHECK", "")</f>
        <v/>
      </c>
      <c r="BX1010" s="0" t="str">
        <f aca="false">IF(AC1010/J1010&gt;=1, "PLS CHECK", "")</f>
        <v/>
      </c>
      <c r="BY1010" s="0" t="str">
        <f aca="false">IF(AE1010/J1010&gt;=1, "PLS CHECK", "")</f>
        <v/>
      </c>
      <c r="BZ1010" s="0" t="str">
        <f aca="false">IF(AD1010/J1010&gt;=1, "PLS CHECK", "")</f>
        <v/>
      </c>
      <c r="CA1010" s="0" t="str">
        <f aca="false">IF(AF1010/K1010&gt;=1, "PLS CHECK", "")</f>
        <v/>
      </c>
      <c r="CB1010" s="0" t="str">
        <f aca="false">IF(AG1010/K1010&gt;=1, "PLS CHECK", "")</f>
        <v/>
      </c>
    </row>
    <row r="1011" customFormat="false" ht="12.5" hidden="false" customHeight="false" outlineLevel="0" collapsed="false">
      <c r="A1011" s="0" t="n">
        <v>1008</v>
      </c>
      <c r="B1011" s="15" t="s">
        <v>81</v>
      </c>
      <c r="C1011" s="16" t="s">
        <v>82</v>
      </c>
      <c r="D1011" s="0" t="s">
        <v>176</v>
      </c>
      <c r="E1011" s="37"/>
      <c r="F1011" s="37"/>
      <c r="G1011" s="0" t="n">
        <v>2</v>
      </c>
      <c r="H1011" s="0" t="n">
        <v>3.8</v>
      </c>
      <c r="I1011" s="0" t="n">
        <v>3.2</v>
      </c>
      <c r="J1011" s="37"/>
      <c r="K1011" s="0" t="n">
        <v>0.116</v>
      </c>
      <c r="L1011" s="0" t="n">
        <v>2.8</v>
      </c>
      <c r="M1011" s="0" t="n">
        <v>30.3</v>
      </c>
      <c r="N1011" s="0" t="n">
        <v>0</v>
      </c>
      <c r="O1011" s="0" t="n">
        <v>300</v>
      </c>
      <c r="P1011" s="0" t="n">
        <v>1000</v>
      </c>
      <c r="AC1011" s="37"/>
      <c r="AD1011" s="0" t="n">
        <v>0.258</v>
      </c>
      <c r="AE1011" s="37"/>
      <c r="AF1011" s="0" t="n">
        <v>0.091</v>
      </c>
      <c r="AG1011" s="0" t="n">
        <v>0.072</v>
      </c>
      <c r="AH1011" s="37"/>
      <c r="AJ1011" s="0" t="n">
        <v>100</v>
      </c>
      <c r="BF1011" s="0" t="n">
        <f aca="false">IF(E1011&lt;11,-3.6797*E1011^2+48.115*E1011-53.83,280.92*EXP(-0.2027*E1011))</f>
        <v>-53.83</v>
      </c>
      <c r="BG1011" s="0" t="e">
        <f aca="false">32.208*LN(F1011)+21.438</f>
        <v>#VALUE!</v>
      </c>
      <c r="BH1011" s="0" t="n">
        <f aca="false">IF(G1011&lt;=2, -10*G1011+100, 88.958*EXP(-0.0755*G1011))</f>
        <v>80</v>
      </c>
      <c r="BI1011" s="0" t="n">
        <f aca="false">IF(I1011&lt;=100, 0.0053*(I1011)^2-1.0332*I1011+100.76, 122.82*EXP(-0.0092*I1011))</f>
        <v>97.508032</v>
      </c>
      <c r="BJ1011" s="0" t="n">
        <f aca="false">IF(P1011&lt;=1000, -6.942*LN(P1011)+107.59, -36.304*LN(P1011)+310.72)</f>
        <v>59.636362853306</v>
      </c>
      <c r="BK1011" s="0" t="e">
        <f aca="false">BF1011^0.04*BG1011^0.22*BH1011^0.51*BI1011^0.06*BJ1011^0.17</f>
        <v>#VALUE!</v>
      </c>
      <c r="BL1011" s="0" t="e">
        <f aca="false">IF(BK1011&gt;=90, "Very Good", IF(BK1011&gt;=80, "Good", IF(BK1011&gt;=70, "Slightly Good", IF(BK1011&gt;=60, "Average", IF(BK1011&gt;=50, "Slightly Poor", IF(BK1011&gt;=40, "Poor", "Very Poor"))))))</f>
        <v>#VALUE!</v>
      </c>
      <c r="BM1011" s="0" t="n">
        <f aca="false">IF(P1011&lt;=1000, -6.942*LN(P1011)+107.59, IF(AND(P1011&gt;1000, P1011&lt;=5213),-36.304*LN(P1011)+310.72, IF(P1011&gt;5213, 10)))</f>
        <v>59.636362853306</v>
      </c>
      <c r="BN1011" s="0" t="e">
        <f aca="false">BF1011^0.04*BG1011^0.22*BH1011^0.51*BI1011^0.06*BM1011^0.17</f>
        <v>#VALUE!</v>
      </c>
      <c r="BO1011" s="0" t="e">
        <f aca="false">IF(BN1011&gt;=90, "Very Good", IF(BN1011&gt;=80, "Good", IF(BN1011&gt;=70, "Slightly Good", IF(BN1011&gt;=60, "Average", IF(BN1011&gt;=50, "Slightly Poor", IF(BN1011&gt;=40, "Poor", "Very Poor"))))))</f>
        <v>#VALUE!</v>
      </c>
      <c r="BP1011" s="0" t="n">
        <f aca="false">IF(AJ1011&lt;=1000, -6.942*LN(AJ1011)+107.59, IF(AND(AJ1011&gt;1000, AJ1011&lt;=5213),-36.304*LN(AJ1011)+310.72, IF(AJ1011&gt;5213, 10)))</f>
        <v>75.6209085688707</v>
      </c>
      <c r="BQ1011" s="0" t="e">
        <f aca="false">BF1011^0.04*BG1011^0.22*BH1011^0.51*BI1011^0.06*BP1011^0.17</f>
        <v>#VALUE!</v>
      </c>
      <c r="BR1011" s="0" t="e">
        <f aca="false">IF(BQ1011&gt;=90, "Very Good", IF(BQ1011&gt;=80, "Good", IF(BQ1011&gt;=70, "Slightly Good", IF(BQ1011&gt;=60, "Average", IF(BQ1011&gt;=50, "Slightly Poor", IF(BQ1011&gt;=40, "Poor", "Very Poor"))))))</f>
        <v>#VALUE!</v>
      </c>
      <c r="BT1011" s="0" t="e">
        <f aca="false">9.81*LN(AH1011)+30.6</f>
        <v>#VALUE!</v>
      </c>
      <c r="BU1011" s="0" t="e">
        <f aca="false">IF(BT1011&lt;30, "Clean water", IF(AND(BT1011&gt;=30, BT1011&lt;40), "Hypolimia", IF(AND(BT1011&gt;=40,BT1011&lt;50), "Mesotrophic", IF(AND(BT1011&gt;=50, BT1011&lt;70), "Eutrophic", IF(BT1011&gt;70,"Hypertrophic")))))</f>
        <v>#VALUE!</v>
      </c>
      <c r="BW1011" s="0" t="str">
        <f aca="false">IF(G1011/H1011&gt;=1, "PLS CHECK", "")</f>
        <v/>
      </c>
      <c r="BX1011" s="0" t="e">
        <f aca="false">IF(AC1011/J1011&gt;=1, "PLS CHECK", "")</f>
        <v>#DIV/0!</v>
      </c>
      <c r="BY1011" s="0" t="e">
        <f aca="false">IF(AE1011/J1011&gt;=1, "PLS CHECK", "")</f>
        <v>#DIV/0!</v>
      </c>
      <c r="BZ1011" s="0" t="e">
        <f aca="false">IF(AD1011/J1011&gt;=1, "PLS CHECK", "")</f>
        <v>#DIV/0!</v>
      </c>
      <c r="CA1011" s="0" t="str">
        <f aca="false">IF(AF1011/K1011&gt;=1, "PLS CHECK", "")</f>
        <v/>
      </c>
      <c r="CB1011" s="0" t="str">
        <f aca="false">IF(AG1011/K1011&gt;=1, "PLS CHECK", "")</f>
        <v/>
      </c>
    </row>
    <row r="1012" customFormat="false" ht="12.5" hidden="false" customHeight="false" outlineLevel="0" collapsed="false">
      <c r="A1012" s="0" t="n">
        <v>1009</v>
      </c>
      <c r="B1012" s="15" t="s">
        <v>83</v>
      </c>
      <c r="C1012" s="16" t="s">
        <v>84</v>
      </c>
      <c r="D1012" s="0" t="s">
        <v>176</v>
      </c>
      <c r="E1012" s="0" t="n">
        <v>7.5</v>
      </c>
      <c r="F1012" s="37"/>
      <c r="G1012" s="0" t="n">
        <v>1.9</v>
      </c>
      <c r="H1012" s="0" t="n">
        <v>5.8</v>
      </c>
      <c r="I1012" s="0" t="n">
        <v>5.8</v>
      </c>
      <c r="J1012" s="0" t="n">
        <v>4.489</v>
      </c>
      <c r="K1012" s="0" t="n">
        <v>0.078</v>
      </c>
      <c r="L1012" s="0" t="n">
        <v>2.7</v>
      </c>
      <c r="M1012" s="0" t="n">
        <v>29.9</v>
      </c>
      <c r="N1012" s="0" t="n">
        <v>0</v>
      </c>
      <c r="O1012" s="0" t="n">
        <v>293</v>
      </c>
      <c r="P1012" s="37"/>
      <c r="AC1012" s="0" t="n">
        <v>4.364</v>
      </c>
      <c r="AD1012" s="0" t="n">
        <v>0.701</v>
      </c>
      <c r="AE1012" s="0" t="n">
        <v>3.001</v>
      </c>
      <c r="AF1012" s="0" t="n">
        <v>0.052</v>
      </c>
      <c r="AG1012" s="0" t="n">
        <v>0.032</v>
      </c>
      <c r="AH1012" s="0" t="n">
        <v>14.9</v>
      </c>
      <c r="AJ1012" s="0" t="n">
        <v>8700</v>
      </c>
      <c r="BF1012" s="0" t="n">
        <f aca="false">IF(E1012&lt;11,-3.6797*E1012^2+48.115*E1012-53.83,280.92*EXP(-0.2027*E1012))</f>
        <v>100.049375</v>
      </c>
      <c r="BG1012" s="0" t="e">
        <f aca="false">32.208*LN(F1012)+21.438</f>
        <v>#VALUE!</v>
      </c>
      <c r="BH1012" s="0" t="n">
        <f aca="false">IF(G1012&lt;=2, -10*G1012+100, 88.958*EXP(-0.0755*G1012))</f>
        <v>81</v>
      </c>
      <c r="BI1012" s="0" t="n">
        <f aca="false">IF(I1012&lt;=100, 0.0053*(I1012)^2-1.0332*I1012+100.76, 122.82*EXP(-0.0092*I1012))</f>
        <v>94.945732</v>
      </c>
      <c r="BJ1012" s="0" t="e">
        <f aca="false">IF(P1012&lt;=1000, -6.942*LN(P1012)+107.59, -36.304*LN(P1012)+310.72)</f>
        <v>#VALUE!</v>
      </c>
      <c r="BK1012" s="0" t="e">
        <f aca="false">BF1012^0.04*BG1012^0.22*BH1012^0.51*BI1012^0.06*BJ1012^0.17</f>
        <v>#VALUE!</v>
      </c>
      <c r="BL1012" s="0" t="e">
        <f aca="false">IF(BK1012&gt;=90, "Very Good", IF(BK1012&gt;=80, "Good", IF(BK1012&gt;=70, "Slightly Good", IF(BK1012&gt;=60, "Average", IF(BK1012&gt;=50, "Slightly Poor", IF(BK1012&gt;=40, "Poor", "Very Poor"))))))</f>
        <v>#VALUE!</v>
      </c>
      <c r="BM1012" s="0" t="e">
        <f aca="false">IF(P1012&lt;=1000, -6.942*LN(P1012)+107.59, IF(AND(P1012&gt;1000, P1012&lt;=5213),-36.304*LN(P1012)+310.72, IF(P1012&gt;5213, 10)))</f>
        <v>#VALUE!</v>
      </c>
      <c r="BN1012" s="0" t="e">
        <f aca="false">BF1012^0.04*BG1012^0.22*BH1012^0.51*BI1012^0.06*BM1012^0.17</f>
        <v>#VALUE!</v>
      </c>
      <c r="BO1012" s="0" t="e">
        <f aca="false">IF(BN1012&gt;=90, "Very Good", IF(BN1012&gt;=80, "Good", IF(BN1012&gt;=70, "Slightly Good", IF(BN1012&gt;=60, "Average", IF(BN1012&gt;=50, "Slightly Poor", IF(BN1012&gt;=40, "Poor", "Very Poor"))))))</f>
        <v>#VALUE!</v>
      </c>
      <c r="BP1012" s="0" t="n">
        <f aca="false">IF(AJ1012&lt;=1000, -6.942*LN(AJ1012)+107.59, IF(AND(AJ1012&gt;1000, AJ1012&lt;=5213),-36.304*LN(AJ1012)+310.72, IF(AJ1012&gt;5213, 10)))</f>
        <v>10</v>
      </c>
      <c r="BQ1012" s="0" t="e">
        <f aca="false">BF1012^0.04*BG1012^0.22*BH1012^0.51*BI1012^0.06*BP1012^0.17</f>
        <v>#VALUE!</v>
      </c>
      <c r="BR1012" s="0" t="e">
        <f aca="false">IF(BQ1012&gt;=90, "Very Good", IF(BQ1012&gt;=80, "Good", IF(BQ1012&gt;=70, "Slightly Good", IF(BQ1012&gt;=60, "Average", IF(BQ1012&gt;=50, "Slightly Poor", IF(BQ1012&gt;=40, "Poor", "Very Poor"))))))</f>
        <v>#VALUE!</v>
      </c>
      <c r="BT1012" s="0" t="n">
        <f aca="false">9.81*LN(AH1012)+30.6</f>
        <v>57.1003534990534</v>
      </c>
      <c r="BU1012" s="0" t="str">
        <f aca="false">IF(BT1012&lt;30, "Clean water", IF(AND(BT1012&gt;=30, BT1012&lt;40), "Hypolimia", IF(AND(BT1012&gt;=40,BT1012&lt;50), "Mesotrophic", IF(AND(BT1012&gt;=50, BT1012&lt;70), "Eutrophic", IF(BT1012&gt;70,"Hypertrophic")))))</f>
        <v>Eutrophic</v>
      </c>
      <c r="BW1012" s="0" t="str">
        <f aca="false">IF(G1012/H1012&gt;=1, "PLS CHECK", "")</f>
        <v/>
      </c>
      <c r="BX1012" s="0" t="str">
        <f aca="false">IF(AC1012/J1012&gt;=1, "PLS CHECK", "")</f>
        <v/>
      </c>
      <c r="BY1012" s="0" t="str">
        <f aca="false">IF(AE1012/J1012&gt;=1, "PLS CHECK", "")</f>
        <v/>
      </c>
      <c r="BZ1012" s="0" t="str">
        <f aca="false">IF(AD1012/J1012&gt;=1, "PLS CHECK", "")</f>
        <v/>
      </c>
      <c r="CA1012" s="0" t="str">
        <f aca="false">IF(AF1012/K1012&gt;=1, "PLS CHECK", "")</f>
        <v/>
      </c>
      <c r="CB1012" s="0" t="str">
        <f aca="false">IF(AG1012/K1012&gt;=1, "PLS CHECK", "")</f>
        <v/>
      </c>
    </row>
    <row r="1013" customFormat="false" ht="12.5" hidden="false" customHeight="false" outlineLevel="0" collapsed="false">
      <c r="A1013" s="0" t="n">
        <v>1010</v>
      </c>
      <c r="B1013" s="15" t="s">
        <v>133</v>
      </c>
      <c r="C1013" s="16" t="s">
        <v>134</v>
      </c>
      <c r="D1013" s="0" t="s">
        <v>176</v>
      </c>
      <c r="E1013" s="0" t="n">
        <v>8</v>
      </c>
      <c r="F1013" s="37"/>
      <c r="G1013" s="0" t="n">
        <v>3.1</v>
      </c>
      <c r="H1013" s="0" t="n">
        <v>7.6</v>
      </c>
      <c r="I1013" s="37"/>
      <c r="J1013" s="0" t="n">
        <v>4.68</v>
      </c>
      <c r="K1013" s="37"/>
      <c r="L1013" s="0" t="n">
        <v>3.9</v>
      </c>
      <c r="M1013" s="0" t="n">
        <v>29</v>
      </c>
      <c r="O1013" s="37"/>
      <c r="BD1013" s="0" t="n">
        <v>0.167</v>
      </c>
      <c r="BF1013" s="0" t="n">
        <f aca="false">IF(E1013&lt;11,-3.6797*E1013^2+48.115*E1013-53.83,280.92*EXP(-0.2027*E1013))</f>
        <v>95.5892</v>
      </c>
      <c r="BG1013" s="0" t="e">
        <f aca="false">32.208*LN(F1013)+21.438</f>
        <v>#VALUE!</v>
      </c>
      <c r="BH1013" s="0" t="n">
        <f aca="false">IF(G1013&lt;=2, -10*G1013+100, 88.958*EXP(-0.0755*G1013))</f>
        <v>70.3944446082144</v>
      </c>
      <c r="BI1013" s="0" t="n">
        <f aca="false">IF(I1013&lt;=100, 0.0053*(I1013)^2-1.0332*I1013+100.76, 122.82*EXP(-0.0092*I1013))</f>
        <v>100.76</v>
      </c>
      <c r="BJ1013" s="0" t="e">
        <f aca="false">IF(P1013&lt;=1000, -6.942*LN(P1013)+107.59, -36.304*LN(P1013)+310.72)</f>
        <v>#VALUE!</v>
      </c>
      <c r="BK1013" s="0" t="e">
        <f aca="false">BF1013^0.04*BG1013^0.22*BH1013^0.51*BI1013^0.06*BJ1013^0.17</f>
        <v>#VALUE!</v>
      </c>
      <c r="BL1013" s="0" t="e">
        <f aca="false">IF(BK1013&gt;=90, "Very Good", IF(BK1013&gt;=80, "Good", IF(BK1013&gt;=70, "Slightly Good", IF(BK1013&gt;=60, "Average", IF(BK1013&gt;=50, "Slightly Poor", IF(BK1013&gt;=40, "Poor", "Very Poor"))))))</f>
        <v>#VALUE!</v>
      </c>
      <c r="BM1013" s="0" t="e">
        <f aca="false">IF(P1013&lt;=1000, -6.942*LN(P1013)+107.59, IF(AND(P1013&gt;1000, P1013&lt;=5213),-36.304*LN(P1013)+310.72, IF(P1013&gt;5213, 10)))</f>
        <v>#VALUE!</v>
      </c>
      <c r="BN1013" s="0" t="e">
        <f aca="false">BF1013^0.04*BG1013^0.22*BH1013^0.51*BI1013^0.06*BM1013^0.17</f>
        <v>#VALUE!</v>
      </c>
      <c r="BO1013" s="0" t="e">
        <f aca="false">IF(BN1013&gt;=90, "Very Good", IF(BN1013&gt;=80, "Good", IF(BN1013&gt;=70, "Slightly Good", IF(BN1013&gt;=60, "Average", IF(BN1013&gt;=50, "Slightly Poor", IF(BN1013&gt;=40, "Poor", "Very Poor"))))))</f>
        <v>#VALUE!</v>
      </c>
      <c r="BP1013" s="0" t="e">
        <f aca="false">IF(AJ1013&lt;=1000, -6.942*LN(AJ1013)+107.59, IF(AND(AJ1013&gt;1000, AJ1013&lt;=5213),-36.304*LN(AJ1013)+310.72, IF(AJ1013&gt;5213, 10)))</f>
        <v>#VALUE!</v>
      </c>
      <c r="BQ1013" s="0" t="e">
        <f aca="false">BF1013^0.04*BG1013^0.22*BH1013^0.51*BI1013^0.06*BP1013^0.17</f>
        <v>#VALUE!</v>
      </c>
      <c r="BR1013" s="0" t="e">
        <f aca="false">IF(BQ1013&gt;=90, "Very Good", IF(BQ1013&gt;=80, "Good", IF(BQ1013&gt;=70, "Slightly Good", IF(BQ1013&gt;=60, "Average", IF(BQ1013&gt;=50, "Slightly Poor", IF(BQ1013&gt;=40, "Poor", "Very Poor"))))))</f>
        <v>#VALUE!</v>
      </c>
      <c r="BT1013" s="0" t="e">
        <f aca="false">9.81*LN(AH1013)+30.6</f>
        <v>#VALUE!</v>
      </c>
      <c r="BU1013" s="0" t="e">
        <f aca="false">IF(BT1013&lt;30, "Clean water", IF(AND(BT1013&gt;=30, BT1013&lt;40), "Hypolimia", IF(AND(BT1013&gt;=40,BT1013&lt;50), "Mesotrophic", IF(AND(BT1013&gt;=50, BT1013&lt;70), "Eutrophic", IF(BT1013&gt;70,"Hypertrophic")))))</f>
        <v>#VALUE!</v>
      </c>
      <c r="BW1013" s="0" t="str">
        <f aca="false">IF(G1013/H1013&gt;=1, "PLS CHECK", "")</f>
        <v/>
      </c>
      <c r="BX1013" s="0" t="str">
        <f aca="false">IF(AC1013/J1013&gt;=1, "PLS CHECK", "")</f>
        <v/>
      </c>
      <c r="BY1013" s="0" t="str">
        <f aca="false">IF(AE1013/J1013&gt;=1, "PLS CHECK", "")</f>
        <v/>
      </c>
      <c r="BZ1013" s="0" t="str">
        <f aca="false">IF(AD1013/J1013&gt;=1, "PLS CHECK", "")</f>
        <v/>
      </c>
      <c r="CA1013" s="0" t="e">
        <f aca="false">IF(AF1013/K1013&gt;=1, "PLS CHECK", "")</f>
        <v>#DIV/0!</v>
      </c>
      <c r="CB1013" s="0" t="e">
        <f aca="false">IF(AG1013/K1013&gt;=1, "PLS CHECK", "")</f>
        <v>#DIV/0!</v>
      </c>
    </row>
    <row r="1014" customFormat="false" ht="12.5" hidden="false" customHeight="false" outlineLevel="0" collapsed="false">
      <c r="A1014" s="0" t="n">
        <v>1011</v>
      </c>
      <c r="B1014" s="15" t="s">
        <v>85</v>
      </c>
      <c r="C1014" s="16" t="s">
        <v>86</v>
      </c>
      <c r="D1014" s="0" t="s">
        <v>176</v>
      </c>
      <c r="E1014" s="0" t="n">
        <v>7.7</v>
      </c>
      <c r="F1014" s="0" t="n">
        <v>7.7</v>
      </c>
      <c r="G1014" s="0" t="n">
        <v>2.9</v>
      </c>
      <c r="H1014" s="0" t="n">
        <v>7.6</v>
      </c>
      <c r="I1014" s="0" t="n">
        <v>12.8</v>
      </c>
      <c r="J1014" s="0" t="n">
        <v>6.599</v>
      </c>
      <c r="K1014" s="37"/>
      <c r="L1014" s="0" t="n">
        <v>4.5</v>
      </c>
      <c r="M1014" s="0" t="n">
        <v>30.8</v>
      </c>
      <c r="N1014" s="0" t="n">
        <v>0</v>
      </c>
      <c r="O1014" s="0" t="n">
        <v>553</v>
      </c>
      <c r="P1014" s="0" t="n">
        <v>19000</v>
      </c>
      <c r="AC1014" s="0" t="n">
        <v>6.133</v>
      </c>
      <c r="AD1014" s="0" t="n">
        <v>0.112</v>
      </c>
      <c r="AE1014" s="0" t="n">
        <v>4.857</v>
      </c>
      <c r="AF1014" s="37"/>
      <c r="AG1014" s="37"/>
      <c r="AH1014" s="37"/>
      <c r="AJ1014" s="0" t="n">
        <v>400</v>
      </c>
      <c r="BF1014" s="0" t="n">
        <f aca="false">IF(E1014&lt;11,-3.6797*E1014^2+48.115*E1014-53.83,280.92*EXP(-0.2027*E1014))</f>
        <v>98.486087</v>
      </c>
      <c r="BG1014" s="0" t="n">
        <f aca="false">32.208*LN(F1014)+21.438</f>
        <v>87.1816243519112</v>
      </c>
      <c r="BH1014" s="0" t="n">
        <f aca="false">IF(G1014&lt;=2, -10*G1014+100, 88.958*EXP(-0.0755*G1014))</f>
        <v>71.4654665875093</v>
      </c>
      <c r="BI1014" s="0" t="n">
        <f aca="false">IF(I1014&lt;=100, 0.0053*(I1014)^2-1.0332*I1014+100.76, 122.82*EXP(-0.0092*I1014))</f>
        <v>88.403392</v>
      </c>
      <c r="BJ1014" s="0" t="n">
        <f aca="false">IF(P1014&lt;=1000, -6.942*LN(P1014)+107.59, -36.304*LN(P1014)+310.72)</f>
        <v>-46.9540603478259</v>
      </c>
      <c r="BK1014" s="0" t="e">
        <f aca="false">BF1014^0.04*BG1014^0.22*BH1014^0.51*BI1014^0.06*BJ1014^0.17</f>
        <v>#NUM!</v>
      </c>
      <c r="BL1014" s="0" t="e">
        <f aca="false">IF(BK1014&gt;=90, "Very Good", IF(BK1014&gt;=80, "Good", IF(BK1014&gt;=70, "Slightly Good", IF(BK1014&gt;=60, "Average", IF(BK1014&gt;=50, "Slightly Poor", IF(BK1014&gt;=40, "Poor", "Very Poor"))))))</f>
        <v>#NUM!</v>
      </c>
      <c r="BM1014" s="0" t="n">
        <f aca="false">IF(P1014&lt;=1000, -6.942*LN(P1014)+107.59, IF(AND(P1014&gt;1000, P1014&lt;=5213),-36.304*LN(P1014)+310.72, IF(P1014&gt;5213, 10)))</f>
        <v>10</v>
      </c>
      <c r="BN1014" s="0" t="n">
        <f aca="false">BF1014^0.04*BG1014^0.22*BH1014^0.51*BI1014^0.06*BM1014^0.17</f>
        <v>54.8284161653591</v>
      </c>
      <c r="BO1014" s="0" t="str">
        <f aca="false">IF(BN1014&gt;=90, "Very Good", IF(BN1014&gt;=80, "Good", IF(BN1014&gt;=70, "Slightly Good", IF(BN1014&gt;=60, "Average", IF(BN1014&gt;=50, "Slightly Poor", IF(BN1014&gt;=40, "Poor", "Very Poor"))))))</f>
        <v>Slightly Poor</v>
      </c>
      <c r="BP1014" s="0" t="n">
        <f aca="false">IF(AJ1014&lt;=1000, -6.942*LN(AJ1014)+107.59, IF(AND(AJ1014&gt;1000, AJ1014&lt;=5213),-36.304*LN(AJ1014)+310.72, IF(AJ1014&gt;5213, 10)))</f>
        <v>65.9972531139764</v>
      </c>
      <c r="BQ1014" s="0" t="n">
        <f aca="false">BF1014^0.04*BG1014^0.22*BH1014^0.51*BI1014^0.06*BP1014^0.17</f>
        <v>75.5657673342882</v>
      </c>
      <c r="BR1014" s="0" t="str">
        <f aca="false">IF(BQ1014&gt;=90, "Very Good", IF(BQ1014&gt;=80, "Good", IF(BQ1014&gt;=70, "Slightly Good", IF(BQ1014&gt;=60, "Average", IF(BQ1014&gt;=50, "Slightly Poor", IF(BQ1014&gt;=40, "Poor", "Very Poor"))))))</f>
        <v>Slightly Good</v>
      </c>
      <c r="BT1014" s="0" t="e">
        <f aca="false">9.81*LN(AH1014)+30.6</f>
        <v>#VALUE!</v>
      </c>
      <c r="BU1014" s="0" t="e">
        <f aca="false">IF(BT1014&lt;30, "Clean water", IF(AND(BT1014&gt;=30, BT1014&lt;40), "Hypolimia", IF(AND(BT1014&gt;=40,BT1014&lt;50), "Mesotrophic", IF(AND(BT1014&gt;=50, BT1014&lt;70), "Eutrophic", IF(BT1014&gt;70,"Hypertrophic")))))</f>
        <v>#VALUE!</v>
      </c>
      <c r="BW1014" s="0" t="str">
        <f aca="false">IF(G1014/H1014&gt;=1, "PLS CHECK", "")</f>
        <v/>
      </c>
      <c r="BX1014" s="0" t="str">
        <f aca="false">IF(AC1014/J1014&gt;=1, "PLS CHECK", "")</f>
        <v/>
      </c>
      <c r="BY1014" s="0" t="str">
        <f aca="false">IF(AE1014/J1014&gt;=1, "PLS CHECK", "")</f>
        <v/>
      </c>
      <c r="BZ1014" s="0" t="str">
        <f aca="false">IF(AD1014/J1014&gt;=1, "PLS CHECK", "")</f>
        <v/>
      </c>
      <c r="CA1014" s="0" t="e">
        <f aca="false">IF(AF1014/K1014&gt;=1, "PLS CHECK", "")</f>
        <v>#DIV/0!</v>
      </c>
      <c r="CB1014" s="0" t="e">
        <f aca="false">IF(AG1014/K1014&gt;=1, "PLS CHECK", "")</f>
        <v>#DIV/0!</v>
      </c>
    </row>
    <row r="1015" customFormat="false" ht="12.5" hidden="false" customHeight="false" outlineLevel="0" collapsed="false">
      <c r="A1015" s="0" t="n">
        <v>1012</v>
      </c>
      <c r="B1015" s="15" t="s">
        <v>135</v>
      </c>
      <c r="C1015" s="16" t="s">
        <v>136</v>
      </c>
      <c r="D1015" s="0" t="s">
        <v>176</v>
      </c>
      <c r="E1015" s="0" t="n">
        <v>8.1</v>
      </c>
      <c r="F1015" s="0" t="n">
        <v>9</v>
      </c>
      <c r="G1015" s="0" t="n">
        <v>3.1</v>
      </c>
      <c r="H1015" s="37"/>
      <c r="I1015" s="37"/>
      <c r="J1015" s="0" t="n">
        <v>5.809</v>
      </c>
      <c r="K1015" s="37"/>
      <c r="L1015" s="37"/>
      <c r="M1015" s="0" t="n">
        <v>29.6</v>
      </c>
      <c r="O1015" s="0" t="n">
        <v>548</v>
      </c>
      <c r="BD1015" s="0" t="n">
        <v>0.419</v>
      </c>
      <c r="BF1015" s="0" t="n">
        <f aca="false">IF(E1015&lt;11,-3.6797*E1015^2+48.115*E1015-53.83,280.92*EXP(-0.2027*E1015))</f>
        <v>94.476383</v>
      </c>
      <c r="BG1015" s="0" t="n">
        <f aca="false">32.208*LN(F1015)+21.438</f>
        <v>92.206209186845</v>
      </c>
      <c r="BH1015" s="0" t="n">
        <f aca="false">IF(G1015&lt;=2, -10*G1015+100, 88.958*EXP(-0.0755*G1015))</f>
        <v>70.3944446082144</v>
      </c>
      <c r="BI1015" s="0" t="n">
        <f aca="false">IF(I1015&lt;=100, 0.0053*(I1015)^2-1.0332*I1015+100.76, 122.82*EXP(-0.0092*I1015))</f>
        <v>100.76</v>
      </c>
      <c r="BJ1015" s="0" t="e">
        <f aca="false">IF(P1015&lt;=1000, -6.942*LN(P1015)+107.59, -36.304*LN(P1015)+310.72)</f>
        <v>#VALUE!</v>
      </c>
      <c r="BK1015" s="0" t="e">
        <f aca="false">BF1015^0.04*BG1015^0.22*BH1015^0.51*BI1015^0.06*BJ1015^0.17</f>
        <v>#VALUE!</v>
      </c>
      <c r="BL1015" s="0" t="e">
        <f aca="false">IF(BK1015&gt;=90, "Very Good", IF(BK1015&gt;=80, "Good", IF(BK1015&gt;=70, "Slightly Good", IF(BK1015&gt;=60, "Average", IF(BK1015&gt;=50, "Slightly Poor", IF(BK1015&gt;=40, "Poor", "Very Poor"))))))</f>
        <v>#VALUE!</v>
      </c>
      <c r="BM1015" s="0" t="e">
        <f aca="false">IF(P1015&lt;=1000, -6.942*LN(P1015)+107.59, IF(AND(P1015&gt;1000, P1015&lt;=5213),-36.304*LN(P1015)+310.72, IF(P1015&gt;5213, 10)))</f>
        <v>#VALUE!</v>
      </c>
      <c r="BN1015" s="0" t="e">
        <f aca="false">BF1015^0.04*BG1015^0.22*BH1015^0.51*BI1015^0.06*BM1015^0.17</f>
        <v>#VALUE!</v>
      </c>
      <c r="BO1015" s="0" t="e">
        <f aca="false">IF(BN1015&gt;=90, "Very Good", IF(BN1015&gt;=80, "Good", IF(BN1015&gt;=70, "Slightly Good", IF(BN1015&gt;=60, "Average", IF(BN1015&gt;=50, "Slightly Poor", IF(BN1015&gt;=40, "Poor", "Very Poor"))))))</f>
        <v>#VALUE!</v>
      </c>
      <c r="BP1015" s="0" t="e">
        <f aca="false">IF(AJ1015&lt;=1000, -6.942*LN(AJ1015)+107.59, IF(AND(AJ1015&gt;1000, AJ1015&lt;=5213),-36.304*LN(AJ1015)+310.72, IF(AJ1015&gt;5213, 10)))</f>
        <v>#VALUE!</v>
      </c>
      <c r="BQ1015" s="0" t="e">
        <f aca="false">BF1015^0.04*BG1015^0.22*BH1015^0.51*BI1015^0.06*BP1015^0.17</f>
        <v>#VALUE!</v>
      </c>
      <c r="BR1015" s="0" t="e">
        <f aca="false">IF(BQ1015&gt;=90, "Very Good", IF(BQ1015&gt;=80, "Good", IF(BQ1015&gt;=70, "Slightly Good", IF(BQ1015&gt;=60, "Average", IF(BQ1015&gt;=50, "Slightly Poor", IF(BQ1015&gt;=40, "Poor", "Very Poor"))))))</f>
        <v>#VALUE!</v>
      </c>
      <c r="BT1015" s="0" t="e">
        <f aca="false">9.81*LN(AH1015)+30.6</f>
        <v>#VALUE!</v>
      </c>
      <c r="BU1015" s="0" t="e">
        <f aca="false">IF(BT1015&lt;30, "Clean water", IF(AND(BT1015&gt;=30, BT1015&lt;40), "Hypolimia", IF(AND(BT1015&gt;=40,BT1015&lt;50), "Mesotrophic", IF(AND(BT1015&gt;=50, BT1015&lt;70), "Eutrophic", IF(BT1015&gt;70,"Hypertrophic")))))</f>
        <v>#VALUE!</v>
      </c>
      <c r="BW1015" s="0" t="e">
        <f aca="false">IF(G1015/H1015&gt;=1, "PLS CHECK", "")</f>
        <v>#DIV/0!</v>
      </c>
      <c r="BX1015" s="0" t="str">
        <f aca="false">IF(AC1015/J1015&gt;=1, "PLS CHECK", "")</f>
        <v/>
      </c>
      <c r="BY1015" s="0" t="str">
        <f aca="false">IF(AE1015/J1015&gt;=1, "PLS CHECK", "")</f>
        <v/>
      </c>
      <c r="BZ1015" s="0" t="str">
        <f aca="false">IF(AD1015/J1015&gt;=1, "PLS CHECK", "")</f>
        <v/>
      </c>
      <c r="CA1015" s="0" t="e">
        <f aca="false">IF(AF1015/K1015&gt;=1, "PLS CHECK", "")</f>
        <v>#DIV/0!</v>
      </c>
      <c r="CB1015" s="0" t="e">
        <f aca="false">IF(AG1015/K1015&gt;=1, "PLS CHECK", "")</f>
        <v>#DIV/0!</v>
      </c>
    </row>
    <row r="1016" customFormat="false" ht="12.5" hidden="false" customHeight="false" outlineLevel="0" collapsed="false">
      <c r="A1016" s="0" t="n">
        <v>1013</v>
      </c>
      <c r="B1016" s="15" t="s">
        <v>87</v>
      </c>
      <c r="C1016" s="16" t="s">
        <v>88</v>
      </c>
      <c r="D1016" s="0" t="s">
        <v>176</v>
      </c>
      <c r="E1016" s="37"/>
      <c r="F1016" s="37"/>
      <c r="G1016" s="0" t="n">
        <v>1.5</v>
      </c>
      <c r="H1016" s="0" t="n">
        <v>6</v>
      </c>
      <c r="I1016" s="0" t="n">
        <v>13</v>
      </c>
      <c r="J1016" s="0" t="n">
        <v>3.601</v>
      </c>
      <c r="K1016" s="0" t="n">
        <v>0.088</v>
      </c>
      <c r="L1016" s="0" t="n">
        <v>2.6</v>
      </c>
      <c r="M1016" s="0" t="n">
        <v>29.8</v>
      </c>
      <c r="N1016" s="0" t="n">
        <v>0</v>
      </c>
      <c r="O1016" s="0" t="n">
        <v>265</v>
      </c>
      <c r="P1016" s="37"/>
      <c r="AC1016" s="0" t="n">
        <v>3.539</v>
      </c>
      <c r="AD1016" s="0" t="n">
        <v>0.534</v>
      </c>
      <c r="AE1016" s="0" t="n">
        <v>2.479</v>
      </c>
      <c r="AF1016" s="0" t="n">
        <v>0.071</v>
      </c>
      <c r="AG1016" s="0" t="n">
        <v>0.057</v>
      </c>
      <c r="AH1016" s="0" t="n">
        <v>25.2</v>
      </c>
      <c r="AJ1016" s="0" t="n">
        <v>370</v>
      </c>
      <c r="BF1016" s="0" t="n">
        <f aca="false">IF(E1016&lt;11,-3.6797*E1016^2+48.115*E1016-53.83,280.92*EXP(-0.2027*E1016))</f>
        <v>-53.83</v>
      </c>
      <c r="BG1016" s="0" t="e">
        <f aca="false">32.208*LN(F1016)+21.438</f>
        <v>#VALUE!</v>
      </c>
      <c r="BH1016" s="0" t="n">
        <f aca="false">IF(G1016&lt;=2, -10*G1016+100, 88.958*EXP(-0.0755*G1016))</f>
        <v>85</v>
      </c>
      <c r="BI1016" s="0" t="n">
        <f aca="false">IF(I1016&lt;=100, 0.0053*(I1016)^2-1.0332*I1016+100.76, 122.82*EXP(-0.0092*I1016))</f>
        <v>88.2241</v>
      </c>
      <c r="BJ1016" s="0" t="e">
        <f aca="false">IF(P1016&lt;=1000, -6.942*LN(P1016)+107.59, -36.304*LN(P1016)+310.72)</f>
        <v>#VALUE!</v>
      </c>
      <c r="BK1016" s="0" t="e">
        <f aca="false">BF1016^0.04*BG1016^0.22*BH1016^0.51*BI1016^0.06*BJ1016^0.17</f>
        <v>#VALUE!</v>
      </c>
      <c r="BL1016" s="0" t="e">
        <f aca="false">IF(BK1016&gt;=90, "Very Good", IF(BK1016&gt;=80, "Good", IF(BK1016&gt;=70, "Slightly Good", IF(BK1016&gt;=60, "Average", IF(BK1016&gt;=50, "Slightly Poor", IF(BK1016&gt;=40, "Poor", "Very Poor"))))))</f>
        <v>#VALUE!</v>
      </c>
      <c r="BM1016" s="0" t="e">
        <f aca="false">IF(P1016&lt;=1000, -6.942*LN(P1016)+107.59, IF(AND(P1016&gt;1000, P1016&lt;=5213),-36.304*LN(P1016)+310.72, IF(P1016&gt;5213, 10)))</f>
        <v>#VALUE!</v>
      </c>
      <c r="BN1016" s="0" t="e">
        <f aca="false">BF1016^0.04*BG1016^0.22*BH1016^0.51*BI1016^0.06*BM1016^0.17</f>
        <v>#VALUE!</v>
      </c>
      <c r="BO1016" s="0" t="e">
        <f aca="false">IF(BN1016&gt;=90, "Very Good", IF(BN1016&gt;=80, "Good", IF(BN1016&gt;=70, "Slightly Good", IF(BN1016&gt;=60, "Average", IF(BN1016&gt;=50, "Slightly Poor", IF(BN1016&gt;=40, "Poor", "Very Poor"))))))</f>
        <v>#VALUE!</v>
      </c>
      <c r="BP1016" s="0" t="n">
        <f aca="false">IF(AJ1016&lt;=1000, -6.942*LN(AJ1016)+107.59, IF(AND(AJ1016&gt;1000, AJ1016&lt;=5213),-36.304*LN(AJ1016)+310.72, IF(AJ1016&gt;5213, 10)))</f>
        <v>66.5384621348591</v>
      </c>
      <c r="BQ1016" s="0" t="e">
        <f aca="false">BF1016^0.04*BG1016^0.22*BH1016^0.51*BI1016^0.06*BP1016^0.17</f>
        <v>#VALUE!</v>
      </c>
      <c r="BR1016" s="0" t="e">
        <f aca="false">IF(BQ1016&gt;=90, "Very Good", IF(BQ1016&gt;=80, "Good", IF(BQ1016&gt;=70, "Slightly Good", IF(BQ1016&gt;=60, "Average", IF(BQ1016&gt;=50, "Slightly Poor", IF(BQ1016&gt;=40, "Poor", "Very Poor"))))))</f>
        <v>#VALUE!</v>
      </c>
      <c r="BT1016" s="0" t="n">
        <f aca="false">9.81*LN(AH1016)+30.6</f>
        <v>62.2553395862155</v>
      </c>
      <c r="BU1016" s="0" t="str">
        <f aca="false">IF(BT1016&lt;30, "Clean water", IF(AND(BT1016&gt;=30, BT1016&lt;40), "Hypolimia", IF(AND(BT1016&gt;=40,BT1016&lt;50), "Mesotrophic", IF(AND(BT1016&gt;=50, BT1016&lt;70), "Eutrophic", IF(BT1016&gt;70,"Hypertrophic")))))</f>
        <v>Eutrophic</v>
      </c>
      <c r="BW1016" s="0" t="str">
        <f aca="false">IF(G1016/H1016&gt;=1, "PLS CHECK", "")</f>
        <v/>
      </c>
      <c r="BX1016" s="0" t="str">
        <f aca="false">IF(AC1016/J1016&gt;=1, "PLS CHECK", "")</f>
        <v/>
      </c>
      <c r="BY1016" s="0" t="str">
        <f aca="false">IF(AE1016/J1016&gt;=1, "PLS CHECK", "")</f>
        <v/>
      </c>
      <c r="BZ1016" s="0" t="str">
        <f aca="false">IF(AD1016/J1016&gt;=1, "PLS CHECK", "")</f>
        <v/>
      </c>
      <c r="CA1016" s="0" t="str">
        <f aca="false">IF(AF1016/K1016&gt;=1, "PLS CHECK", "")</f>
        <v/>
      </c>
      <c r="CB1016" s="0" t="str">
        <f aca="false">IF(AG1016/K1016&gt;=1, "PLS CHECK", "")</f>
        <v/>
      </c>
    </row>
    <row r="1017" customFormat="false" ht="12.5" hidden="false" customHeight="false" outlineLevel="0" collapsed="false">
      <c r="A1017" s="0" t="n">
        <v>1014</v>
      </c>
      <c r="B1017" s="15" t="s">
        <v>89</v>
      </c>
      <c r="C1017" s="16" t="s">
        <v>90</v>
      </c>
      <c r="D1017" s="0" t="s">
        <v>176</v>
      </c>
      <c r="E1017" s="0" t="n">
        <v>7.5</v>
      </c>
      <c r="F1017" s="37"/>
      <c r="G1017" s="0" t="n">
        <v>1.7</v>
      </c>
      <c r="H1017" s="0" t="n">
        <v>3.9</v>
      </c>
      <c r="I1017" s="0" t="n">
        <v>6.2</v>
      </c>
      <c r="J1017" s="37"/>
      <c r="K1017" s="0" t="n">
        <v>0.113</v>
      </c>
      <c r="L1017" s="0" t="n">
        <v>2.6</v>
      </c>
      <c r="M1017" s="0" t="n">
        <v>32.1</v>
      </c>
      <c r="N1017" s="0" t="n">
        <v>0</v>
      </c>
      <c r="O1017" s="0" t="n">
        <v>318</v>
      </c>
      <c r="P1017" s="0" t="n">
        <v>1000</v>
      </c>
      <c r="AC1017" s="37"/>
      <c r="AD1017" s="0" t="n">
        <v>0.076</v>
      </c>
      <c r="AE1017" s="37"/>
      <c r="AF1017" s="0" t="n">
        <v>0.079</v>
      </c>
      <c r="AG1017" s="0" t="n">
        <v>0.062</v>
      </c>
      <c r="AH1017" s="0" t="n">
        <v>18.7</v>
      </c>
      <c r="AJ1017" s="0" t="n">
        <v>100</v>
      </c>
      <c r="BF1017" s="0" t="n">
        <f aca="false">IF(E1017&lt;11,-3.6797*E1017^2+48.115*E1017-53.83,280.92*EXP(-0.2027*E1017))</f>
        <v>100.049375</v>
      </c>
      <c r="BG1017" s="0" t="e">
        <f aca="false">32.208*LN(F1017)+21.438</f>
        <v>#VALUE!</v>
      </c>
      <c r="BH1017" s="0" t="n">
        <f aca="false">IF(G1017&lt;=2, -10*G1017+100, 88.958*EXP(-0.0755*G1017))</f>
        <v>83</v>
      </c>
      <c r="BI1017" s="0" t="n">
        <f aca="false">IF(I1017&lt;=100, 0.0053*(I1017)^2-1.0332*I1017+100.76, 122.82*EXP(-0.0092*I1017))</f>
        <v>94.557892</v>
      </c>
      <c r="BJ1017" s="0" t="n">
        <f aca="false">IF(P1017&lt;=1000, -6.942*LN(P1017)+107.59, -36.304*LN(P1017)+310.72)</f>
        <v>59.636362853306</v>
      </c>
      <c r="BK1017" s="0" t="e">
        <f aca="false">BF1017^0.04*BG1017^0.22*BH1017^0.51*BI1017^0.06*BJ1017^0.17</f>
        <v>#VALUE!</v>
      </c>
      <c r="BL1017" s="0" t="e">
        <f aca="false">IF(BK1017&gt;=90, "Very Good", IF(BK1017&gt;=80, "Good", IF(BK1017&gt;=70, "Slightly Good", IF(BK1017&gt;=60, "Average", IF(BK1017&gt;=50, "Slightly Poor", IF(BK1017&gt;=40, "Poor", "Very Poor"))))))</f>
        <v>#VALUE!</v>
      </c>
      <c r="BM1017" s="0" t="n">
        <f aca="false">IF(P1017&lt;=1000, -6.942*LN(P1017)+107.59, IF(AND(P1017&gt;1000, P1017&lt;=5213),-36.304*LN(P1017)+310.72, IF(P1017&gt;5213, 10)))</f>
        <v>59.636362853306</v>
      </c>
      <c r="BN1017" s="0" t="e">
        <f aca="false">BF1017^0.04*BG1017^0.22*BH1017^0.51*BI1017^0.06*BM1017^0.17</f>
        <v>#VALUE!</v>
      </c>
      <c r="BO1017" s="0" t="e">
        <f aca="false">IF(BN1017&gt;=90, "Very Good", IF(BN1017&gt;=80, "Good", IF(BN1017&gt;=70, "Slightly Good", IF(BN1017&gt;=60, "Average", IF(BN1017&gt;=50, "Slightly Poor", IF(BN1017&gt;=40, "Poor", "Very Poor"))))))</f>
        <v>#VALUE!</v>
      </c>
      <c r="BP1017" s="0" t="n">
        <f aca="false">IF(AJ1017&lt;=1000, -6.942*LN(AJ1017)+107.59, IF(AND(AJ1017&gt;1000, AJ1017&lt;=5213),-36.304*LN(AJ1017)+310.72, IF(AJ1017&gt;5213, 10)))</f>
        <v>75.6209085688707</v>
      </c>
      <c r="BQ1017" s="0" t="e">
        <f aca="false">BF1017^0.04*BG1017^0.22*BH1017^0.51*BI1017^0.06*BP1017^0.17</f>
        <v>#VALUE!</v>
      </c>
      <c r="BR1017" s="0" t="e">
        <f aca="false">IF(BQ1017&gt;=90, "Very Good", IF(BQ1017&gt;=80, "Good", IF(BQ1017&gt;=70, "Slightly Good", IF(BQ1017&gt;=60, "Average", IF(BQ1017&gt;=50, "Slightly Poor", IF(BQ1017&gt;=40, "Poor", "Very Poor"))))))</f>
        <v>#VALUE!</v>
      </c>
      <c r="BT1017" s="0" t="n">
        <f aca="false">9.81*LN(AH1017)+30.6</f>
        <v>59.3288157690719</v>
      </c>
      <c r="BU1017" s="0" t="str">
        <f aca="false">IF(BT1017&lt;30, "Clean water", IF(AND(BT1017&gt;=30, BT1017&lt;40), "Hypolimia", IF(AND(BT1017&gt;=40,BT1017&lt;50), "Mesotrophic", IF(AND(BT1017&gt;=50, BT1017&lt;70), "Eutrophic", IF(BT1017&gt;70,"Hypertrophic")))))</f>
        <v>Eutrophic</v>
      </c>
      <c r="BW1017" s="0" t="str">
        <f aca="false">IF(G1017/H1017&gt;=1, "PLS CHECK", "")</f>
        <v/>
      </c>
      <c r="BX1017" s="0" t="e">
        <f aca="false">IF(AC1017/J1017&gt;=1, "PLS CHECK", "")</f>
        <v>#DIV/0!</v>
      </c>
      <c r="BY1017" s="0" t="e">
        <f aca="false">IF(AE1017/J1017&gt;=1, "PLS CHECK", "")</f>
        <v>#DIV/0!</v>
      </c>
      <c r="BZ1017" s="0" t="e">
        <f aca="false">IF(AD1017/J1017&gt;=1, "PLS CHECK", "")</f>
        <v>#DIV/0!</v>
      </c>
      <c r="CA1017" s="0" t="str">
        <f aca="false">IF(AF1017/K1017&gt;=1, "PLS CHECK", "")</f>
        <v/>
      </c>
      <c r="CB1017" s="0" t="str">
        <f aca="false">IF(AG1017/K1017&gt;=1, "PLS CHECK", "")</f>
        <v/>
      </c>
    </row>
    <row r="1018" customFormat="false" ht="12.5" hidden="false" customHeight="false" outlineLevel="0" collapsed="false">
      <c r="A1018" s="0" t="n">
        <v>1015</v>
      </c>
      <c r="B1018" s="15" t="s">
        <v>91</v>
      </c>
      <c r="C1018" s="16" t="s">
        <v>92</v>
      </c>
      <c r="D1018" s="0" t="s">
        <v>176</v>
      </c>
      <c r="E1018" s="0" t="n">
        <v>8.2</v>
      </c>
      <c r="F1018" s="0" t="n">
        <v>12.6</v>
      </c>
      <c r="G1018" s="0" t="n">
        <v>0.7</v>
      </c>
      <c r="H1018" s="0" t="n">
        <v>2.5</v>
      </c>
      <c r="I1018" s="0" t="n">
        <v>3.2</v>
      </c>
      <c r="J1018" s="0" t="n">
        <v>5.767</v>
      </c>
      <c r="K1018" s="0" t="n">
        <v>0.044</v>
      </c>
      <c r="L1018" s="0" t="n">
        <v>1.6</v>
      </c>
      <c r="M1018" s="0" t="n">
        <v>28.6</v>
      </c>
      <c r="N1018" s="0" t="n">
        <v>0</v>
      </c>
      <c r="O1018" s="0" t="n">
        <v>483</v>
      </c>
      <c r="P1018" s="0" t="n">
        <v>4400</v>
      </c>
      <c r="AC1018" s="0" t="n">
        <v>5.636</v>
      </c>
      <c r="AD1018" s="0" t="n">
        <v>0.031</v>
      </c>
      <c r="AE1018" s="0" t="n">
        <v>4.877</v>
      </c>
      <c r="AF1018" s="0" t="n">
        <v>0.039</v>
      </c>
      <c r="AG1018" s="0" t="n">
        <v>0.023</v>
      </c>
      <c r="AH1018" s="0" t="n">
        <v>12</v>
      </c>
      <c r="AJ1018" s="0" t="n">
        <v>610</v>
      </c>
      <c r="BF1018" s="0" t="n">
        <f aca="false">IF(E1018&lt;11,-3.6797*E1018^2+48.115*E1018-53.83,280.92*EXP(-0.2027*E1018))</f>
        <v>93.289972</v>
      </c>
      <c r="BG1018" s="0" t="n">
        <f aca="false">32.208*LN(F1018)+21.438</f>
        <v>103.043306983941</v>
      </c>
      <c r="BH1018" s="0" t="n">
        <f aca="false">IF(G1018&lt;=2, -10*G1018+100, 88.958*EXP(-0.0755*G1018))</f>
        <v>93</v>
      </c>
      <c r="BI1018" s="0" t="n">
        <f aca="false">IF(I1018&lt;=100, 0.0053*(I1018)^2-1.0332*I1018+100.76, 122.82*EXP(-0.0092*I1018))</f>
        <v>97.508032</v>
      </c>
      <c r="BJ1018" s="0" t="n">
        <f aca="false">IF(P1018&lt;=1000, -6.942*LN(P1018)+107.59, -36.304*LN(P1018)+310.72)</f>
        <v>6.15268109811979</v>
      </c>
      <c r="BK1018" s="0" t="n">
        <f aca="false">BF1018^0.04*BG1018^0.22*BH1018^0.51*BI1018^0.06*BJ1018^0.17</f>
        <v>60.1267082296254</v>
      </c>
      <c r="BL1018" s="0" t="str">
        <f aca="false">IF(BK1018&gt;=90, "Very Good", IF(BK1018&gt;=80, "Good", IF(BK1018&gt;=70, "Slightly Good", IF(BK1018&gt;=60, "Average", IF(BK1018&gt;=50, "Slightly Poor", IF(BK1018&gt;=40, "Poor", "Very Poor"))))))</f>
        <v>Average</v>
      </c>
      <c r="BM1018" s="0" t="n">
        <f aca="false">IF(P1018&lt;=1000, -6.942*LN(P1018)+107.59, IF(AND(P1018&gt;1000, P1018&lt;=5213),-36.304*LN(P1018)+310.72, IF(P1018&gt;5213, 10)))</f>
        <v>6.15268109811979</v>
      </c>
      <c r="BN1018" s="0" t="n">
        <f aca="false">BF1018^0.04*BG1018^0.22*BH1018^0.51*BI1018^0.06*BM1018^0.17</f>
        <v>60.1267082296254</v>
      </c>
      <c r="BO1018" s="0" t="str">
        <f aca="false">IF(BN1018&gt;=90, "Very Good", IF(BN1018&gt;=80, "Good", IF(BN1018&gt;=70, "Slightly Good", IF(BN1018&gt;=60, "Average", IF(BN1018&gt;=50, "Slightly Poor", IF(BN1018&gt;=40, "Poor", "Very Poor"))))))</f>
        <v>Average</v>
      </c>
      <c r="BP1018" s="0" t="n">
        <f aca="false">IF(AJ1018&lt;=1000, -6.942*LN(AJ1018)+107.59, IF(AND(AJ1018&gt;1000, AJ1018&lt;=5213),-36.304*LN(AJ1018)+310.72, IF(AJ1018&gt;5213, 10)))</f>
        <v>63.0677679193442</v>
      </c>
      <c r="BQ1018" s="0" t="n">
        <f aca="false">BF1018^0.04*BG1018^0.22*BH1018^0.51*BI1018^0.06*BP1018^0.17</f>
        <v>89.3086958364821</v>
      </c>
      <c r="BR1018" s="0" t="str">
        <f aca="false">IF(BQ1018&gt;=90, "Very Good", IF(BQ1018&gt;=80, "Good", IF(BQ1018&gt;=70, "Slightly Good", IF(BQ1018&gt;=60, "Average", IF(BQ1018&gt;=50, "Slightly Poor", IF(BQ1018&gt;=40, "Poor", "Very Poor"))))))</f>
        <v>Good</v>
      </c>
      <c r="BT1018" s="0" t="n">
        <f aca="false">9.81*LN(AH1018)+30.6</f>
        <v>54.9769342344203</v>
      </c>
      <c r="BU1018" s="0" t="str">
        <f aca="false">IF(BT1018&lt;30, "Clean water", IF(AND(BT1018&gt;=30, BT1018&lt;40), "Hypolimia", IF(AND(BT1018&gt;=40,BT1018&lt;50), "Mesotrophic", IF(AND(BT1018&gt;=50, BT1018&lt;70), "Eutrophic", IF(BT1018&gt;70,"Hypertrophic")))))</f>
        <v>Eutrophic</v>
      </c>
      <c r="BW1018" s="0" t="str">
        <f aca="false">IF(G1018/H1018&gt;=1, "PLS CHECK", "")</f>
        <v/>
      </c>
      <c r="BX1018" s="0" t="str">
        <f aca="false">IF(AC1018/J1018&gt;=1, "PLS CHECK", "")</f>
        <v/>
      </c>
      <c r="BY1018" s="0" t="str">
        <f aca="false">IF(AE1018/J1018&gt;=1, "PLS CHECK", "")</f>
        <v/>
      </c>
      <c r="BZ1018" s="0" t="str">
        <f aca="false">IF(AD1018/J1018&gt;=1, "PLS CHECK", "")</f>
        <v/>
      </c>
      <c r="CA1018" s="0" t="str">
        <f aca="false">IF(AF1018/K1018&gt;=1, "PLS CHECK", "")</f>
        <v/>
      </c>
      <c r="CB1018" s="0" t="str">
        <f aca="false">IF(AG1018/K1018&gt;=1, "PLS CHECK", "")</f>
        <v/>
      </c>
    </row>
    <row r="1019" customFormat="false" ht="12.5" hidden="false" customHeight="false" outlineLevel="0" collapsed="false">
      <c r="A1019" s="0" t="n">
        <v>1016</v>
      </c>
      <c r="B1019" s="15" t="s">
        <v>137</v>
      </c>
      <c r="C1019" s="16" t="s">
        <v>138</v>
      </c>
      <c r="D1019" s="0" t="s">
        <v>176</v>
      </c>
      <c r="E1019" s="0" t="n">
        <v>8.1</v>
      </c>
      <c r="F1019" s="0" t="n">
        <v>9.5</v>
      </c>
      <c r="G1019" s="0" t="n">
        <v>2.9</v>
      </c>
      <c r="H1019" s="37"/>
      <c r="I1019" s="0" t="n">
        <v>13.5</v>
      </c>
      <c r="J1019" s="0" t="n">
        <v>5.444</v>
      </c>
      <c r="K1019" s="0" t="n">
        <v>0.109</v>
      </c>
      <c r="L1019" s="37"/>
      <c r="M1019" s="0" t="n">
        <v>31.1</v>
      </c>
      <c r="O1019" s="0" t="n">
        <v>618</v>
      </c>
      <c r="BD1019" s="0" t="n">
        <v>5.028</v>
      </c>
      <c r="BF1019" s="0" t="n">
        <f aca="false">IF(E1019&lt;11,-3.6797*E1019^2+48.115*E1019-53.83,280.92*EXP(-0.2027*E1019))</f>
        <v>94.476383</v>
      </c>
      <c r="BG1019" s="0" t="n">
        <f aca="false">32.208*LN(F1019)+21.438</f>
        <v>93.947606249518</v>
      </c>
      <c r="BH1019" s="0" t="n">
        <f aca="false">IF(G1019&lt;=2, -10*G1019+100, 88.958*EXP(-0.0755*G1019))</f>
        <v>71.4654665875093</v>
      </c>
      <c r="BI1019" s="0" t="n">
        <f aca="false">IF(I1019&lt;=100, 0.0053*(I1019)^2-1.0332*I1019+100.76, 122.82*EXP(-0.0092*I1019))</f>
        <v>87.777725</v>
      </c>
      <c r="BJ1019" s="0" t="e">
        <f aca="false">IF(P1019&lt;=1000, -6.942*LN(P1019)+107.59, -36.304*LN(P1019)+310.72)</f>
        <v>#VALUE!</v>
      </c>
      <c r="BK1019" s="0" t="e">
        <f aca="false">BF1019^0.04*BG1019^0.22*BH1019^0.51*BI1019^0.06*BJ1019^0.17</f>
        <v>#VALUE!</v>
      </c>
      <c r="BL1019" s="0" t="e">
        <f aca="false">IF(BK1019&gt;=90, "Very Good", IF(BK1019&gt;=80, "Good", IF(BK1019&gt;=70, "Slightly Good", IF(BK1019&gt;=60, "Average", IF(BK1019&gt;=50, "Slightly Poor", IF(BK1019&gt;=40, "Poor", "Very Poor"))))))</f>
        <v>#VALUE!</v>
      </c>
      <c r="BM1019" s="0" t="e">
        <f aca="false">IF(P1019&lt;=1000, -6.942*LN(P1019)+107.59, IF(AND(P1019&gt;1000, P1019&lt;=5213),-36.304*LN(P1019)+310.72, IF(P1019&gt;5213, 10)))</f>
        <v>#VALUE!</v>
      </c>
      <c r="BN1019" s="0" t="e">
        <f aca="false">BF1019^0.04*BG1019^0.22*BH1019^0.51*BI1019^0.06*BM1019^0.17</f>
        <v>#VALUE!</v>
      </c>
      <c r="BO1019" s="0" t="e">
        <f aca="false">IF(BN1019&gt;=90, "Very Good", IF(BN1019&gt;=80, "Good", IF(BN1019&gt;=70, "Slightly Good", IF(BN1019&gt;=60, "Average", IF(BN1019&gt;=50, "Slightly Poor", IF(BN1019&gt;=40, "Poor", "Very Poor"))))))</f>
        <v>#VALUE!</v>
      </c>
      <c r="BP1019" s="0" t="e">
        <f aca="false">IF(AJ1019&lt;=1000, -6.942*LN(AJ1019)+107.59, IF(AND(AJ1019&gt;1000, AJ1019&lt;=5213),-36.304*LN(AJ1019)+310.72, IF(AJ1019&gt;5213, 10)))</f>
        <v>#VALUE!</v>
      </c>
      <c r="BQ1019" s="0" t="e">
        <f aca="false">BF1019^0.04*BG1019^0.22*BH1019^0.51*BI1019^0.06*BP1019^0.17</f>
        <v>#VALUE!</v>
      </c>
      <c r="BR1019" s="0" t="e">
        <f aca="false">IF(BQ1019&gt;=90, "Very Good", IF(BQ1019&gt;=80, "Good", IF(BQ1019&gt;=70, "Slightly Good", IF(BQ1019&gt;=60, "Average", IF(BQ1019&gt;=50, "Slightly Poor", IF(BQ1019&gt;=40, "Poor", "Very Poor"))))))</f>
        <v>#VALUE!</v>
      </c>
      <c r="BT1019" s="0" t="e">
        <f aca="false">9.81*LN(AH1019)+30.6</f>
        <v>#VALUE!</v>
      </c>
      <c r="BU1019" s="0" t="e">
        <f aca="false">IF(BT1019&lt;30, "Clean water", IF(AND(BT1019&gt;=30, BT1019&lt;40), "Hypolimia", IF(AND(BT1019&gt;=40,BT1019&lt;50), "Mesotrophic", IF(AND(BT1019&gt;=50, BT1019&lt;70), "Eutrophic", IF(BT1019&gt;70,"Hypertrophic")))))</f>
        <v>#VALUE!</v>
      </c>
      <c r="BW1019" s="0" t="e">
        <f aca="false">IF(G1019/H1019&gt;=1, "PLS CHECK", "")</f>
        <v>#DIV/0!</v>
      </c>
      <c r="BX1019" s="0" t="str">
        <f aca="false">IF(AC1019/J1019&gt;=1, "PLS CHECK", "")</f>
        <v/>
      </c>
      <c r="BY1019" s="0" t="str">
        <f aca="false">IF(AE1019/J1019&gt;=1, "PLS CHECK", "")</f>
        <v/>
      </c>
      <c r="BZ1019" s="0" t="str">
        <f aca="false">IF(AD1019/J1019&gt;=1, "PLS CHECK", "")</f>
        <v/>
      </c>
      <c r="CA1019" s="0" t="str">
        <f aca="false">IF(AF1019/K1019&gt;=1, "PLS CHECK", "")</f>
        <v/>
      </c>
      <c r="CB1019" s="0" t="str">
        <f aca="false">IF(AG1019/K1019&gt;=1, "PLS CHECK", "")</f>
        <v/>
      </c>
    </row>
    <row r="1020" customFormat="false" ht="12.5" hidden="false" customHeight="false" outlineLevel="0" collapsed="false">
      <c r="A1020" s="0" t="n">
        <v>1017</v>
      </c>
      <c r="B1020" s="15" t="s">
        <v>93</v>
      </c>
      <c r="C1020" s="16" t="s">
        <v>94</v>
      </c>
      <c r="D1020" s="0" t="s">
        <v>176</v>
      </c>
      <c r="E1020" s="0" t="n">
        <v>7.7</v>
      </c>
      <c r="F1020" s="0" t="n">
        <v>7.4</v>
      </c>
      <c r="G1020" s="0" t="n">
        <v>2.1</v>
      </c>
      <c r="H1020" s="0" t="n">
        <v>7.9</v>
      </c>
      <c r="I1020" s="0" t="n">
        <v>8.2</v>
      </c>
      <c r="J1020" s="0" t="n">
        <v>7.162</v>
      </c>
      <c r="K1020" s="0" t="n">
        <v>0.135</v>
      </c>
      <c r="L1020" s="0" t="n">
        <v>4.9</v>
      </c>
      <c r="M1020" s="0" t="n">
        <v>28.8</v>
      </c>
      <c r="N1020" s="0" t="n">
        <v>0</v>
      </c>
      <c r="O1020" s="0" t="n">
        <v>576</v>
      </c>
      <c r="P1020" s="0" t="n">
        <v>3600</v>
      </c>
      <c r="AC1020" s="0" t="n">
        <v>7.02</v>
      </c>
      <c r="AD1020" s="0" t="n">
        <v>0.353</v>
      </c>
      <c r="AE1020" s="0" t="n">
        <v>4.929</v>
      </c>
      <c r="AF1020" s="0" t="n">
        <v>0.085</v>
      </c>
      <c r="AG1020" s="0" t="n">
        <v>0.045</v>
      </c>
      <c r="AH1020" s="0" t="n">
        <v>24.5</v>
      </c>
      <c r="AJ1020" s="0" t="n">
        <v>2200</v>
      </c>
      <c r="BD1020" s="0" t="n">
        <v>15.051</v>
      </c>
      <c r="BF1020" s="0" t="n">
        <f aca="false">IF(E1020&lt;11,-3.6797*E1020^2+48.115*E1020-53.83,280.92*EXP(-0.2027*E1020))</f>
        <v>98.486087</v>
      </c>
      <c r="BG1020" s="0" t="n">
        <f aca="false">32.208*LN(F1020)+21.438</f>
        <v>85.9016678467677</v>
      </c>
      <c r="BH1020" s="0" t="n">
        <f aca="false">IF(G1020&lt;=2, -10*G1020+100, 88.958*EXP(-0.0755*G1020))</f>
        <v>75.9150041678102</v>
      </c>
      <c r="BI1020" s="0" t="n">
        <f aca="false">IF(I1020&lt;=100, 0.0053*(I1020)^2-1.0332*I1020+100.76, 122.82*EXP(-0.0092*I1020))</f>
        <v>92.644132</v>
      </c>
      <c r="BJ1020" s="0" t="n">
        <f aca="false">IF(P1020&lt;=1000, -6.942*LN(P1020)+107.59, -36.304*LN(P1020)+310.72)</f>
        <v>13.4378300261777</v>
      </c>
      <c r="BK1020" s="0" t="n">
        <f aca="false">BF1020^0.04*BG1020^0.22*BH1020^0.51*BI1020^0.06*BJ1020^0.17</f>
        <v>59.4302369947377</v>
      </c>
      <c r="BL1020" s="0" t="str">
        <f aca="false">IF(BK1020&gt;=90, "Very Good", IF(BK1020&gt;=80, "Good", IF(BK1020&gt;=70, "Slightly Good", IF(BK1020&gt;=60, "Average", IF(BK1020&gt;=50, "Slightly Poor", IF(BK1020&gt;=40, "Poor", "Very Poor"))))))</f>
        <v>Slightly Poor</v>
      </c>
      <c r="BM1020" s="0" t="n">
        <f aca="false">IF(P1020&lt;=1000, -6.942*LN(P1020)+107.59, IF(AND(P1020&gt;1000, P1020&lt;=5213),-36.304*LN(P1020)+310.72, IF(P1020&gt;5213, 10)))</f>
        <v>13.4378300261777</v>
      </c>
      <c r="BN1020" s="0" t="n">
        <f aca="false">BF1020^0.04*BG1020^0.22*BH1020^0.51*BI1020^0.06*BM1020^0.17</f>
        <v>59.4302369947377</v>
      </c>
      <c r="BO1020" s="0" t="str">
        <f aca="false">IF(BN1020&gt;=90, "Very Good", IF(BN1020&gt;=80, "Good", IF(BN1020&gt;=70, "Slightly Good", IF(BN1020&gt;=60, "Average", IF(BN1020&gt;=50, "Slightly Poor", IF(BN1020&gt;=40, "Poor", "Very Poor"))))))</f>
        <v>Slightly Poor</v>
      </c>
      <c r="BP1020" s="0" t="n">
        <f aca="false">IF(AJ1020&lt;=1000, -6.942*LN(AJ1020)+107.59, IF(AND(AJ1020&gt;1000, AJ1020&lt;=5213),-36.304*LN(AJ1020)+310.72, IF(AJ1020&gt;5213, 10)))</f>
        <v>31.316696341168</v>
      </c>
      <c r="BQ1020" s="0" t="n">
        <f aca="false">BF1020^0.04*BG1020^0.22*BH1020^0.51*BI1020^0.06*BP1020^0.17</f>
        <v>68.6235874087717</v>
      </c>
      <c r="BR1020" s="0" t="str">
        <f aca="false">IF(BQ1020&gt;=90, "Very Good", IF(BQ1020&gt;=80, "Good", IF(BQ1020&gt;=70, "Slightly Good", IF(BQ1020&gt;=60, "Average", IF(BQ1020&gt;=50, "Slightly Poor", IF(BQ1020&gt;=40, "Poor", "Very Poor"))))))</f>
        <v>Average</v>
      </c>
      <c r="BT1020" s="0" t="n">
        <f aca="false">9.81*LN(AH1020)+30.6</f>
        <v>61.9789832831722</v>
      </c>
      <c r="BU1020" s="0" t="str">
        <f aca="false">IF(BT1020&lt;30, "Clean water", IF(AND(BT1020&gt;=30, BT1020&lt;40), "Hypolimia", IF(AND(BT1020&gt;=40,BT1020&lt;50), "Mesotrophic", IF(AND(BT1020&gt;=50, BT1020&lt;70), "Eutrophic", IF(BT1020&gt;70,"Hypertrophic")))))</f>
        <v>Eutrophic</v>
      </c>
      <c r="BW1020" s="0" t="str">
        <f aca="false">IF(G1020/H1020&gt;=1, "PLS CHECK", "")</f>
        <v/>
      </c>
      <c r="BX1020" s="0" t="str">
        <f aca="false">IF(AC1020/J1020&gt;=1, "PLS CHECK", "")</f>
        <v/>
      </c>
      <c r="BY1020" s="0" t="str">
        <f aca="false">IF(AE1020/J1020&gt;=1, "PLS CHECK", "")</f>
        <v/>
      </c>
      <c r="BZ1020" s="0" t="str">
        <f aca="false">IF(AD1020/J1020&gt;=1, "PLS CHECK", "")</f>
        <v/>
      </c>
      <c r="CA1020" s="0" t="str">
        <f aca="false">IF(AF1020/K1020&gt;=1, "PLS CHECK", "")</f>
        <v/>
      </c>
      <c r="CB1020" s="0" t="str">
        <f aca="false">IF(AG1020/K1020&gt;=1, "PLS CHECK", "")</f>
        <v/>
      </c>
    </row>
    <row r="1021" customFormat="false" ht="12.5" hidden="false" customHeight="false" outlineLevel="0" collapsed="false">
      <c r="A1021" s="0" t="n">
        <v>1018</v>
      </c>
      <c r="B1021" s="15" t="s">
        <v>95</v>
      </c>
      <c r="C1021" s="16" t="s">
        <v>96</v>
      </c>
      <c r="D1021" s="0" t="s">
        <v>176</v>
      </c>
      <c r="E1021" s="0" t="n">
        <v>7.6</v>
      </c>
      <c r="F1021" s="37"/>
      <c r="G1021" s="0" t="n">
        <v>2.4</v>
      </c>
      <c r="H1021" s="0" t="n">
        <v>7.1</v>
      </c>
      <c r="I1021" s="0" t="n">
        <v>7.6</v>
      </c>
      <c r="J1021" s="0" t="n">
        <v>4.945</v>
      </c>
      <c r="K1021" s="0" t="n">
        <v>0.182</v>
      </c>
      <c r="L1021" s="0" t="n">
        <v>5.1</v>
      </c>
      <c r="M1021" s="0" t="n">
        <v>33</v>
      </c>
      <c r="N1021" s="0" t="n">
        <v>0</v>
      </c>
      <c r="O1021" s="0" t="n">
        <v>649</v>
      </c>
      <c r="P1021" s="0" t="n">
        <v>1000</v>
      </c>
      <c r="AC1021" s="0" t="n">
        <v>4.855</v>
      </c>
      <c r="AD1021" s="0" t="n">
        <v>0.244</v>
      </c>
      <c r="AE1021" s="0" t="n">
        <v>3.254</v>
      </c>
      <c r="AF1021" s="0" t="n">
        <v>0.109</v>
      </c>
      <c r="AG1021" s="37"/>
      <c r="AH1021" s="37"/>
      <c r="AJ1021" s="0" t="n">
        <v>100</v>
      </c>
      <c r="BF1021" s="0" t="n">
        <f aca="false">IF(E1021&lt;11,-3.6797*E1021^2+48.115*E1021-53.83,280.92*EXP(-0.2027*E1021))</f>
        <v>99.304528</v>
      </c>
      <c r="BG1021" s="0" t="e">
        <f aca="false">32.208*LN(F1021)+21.438</f>
        <v>#VALUE!</v>
      </c>
      <c r="BH1021" s="0" t="n">
        <f aca="false">IF(G1021&lt;=2, -10*G1021+100, 88.958*EXP(-0.0755*G1021))</f>
        <v>74.2148561832273</v>
      </c>
      <c r="BI1021" s="0" t="n">
        <f aca="false">IF(I1021&lt;=100, 0.0053*(I1021)^2-1.0332*I1021+100.76, 122.82*EXP(-0.0092*I1021))</f>
        <v>93.213808</v>
      </c>
      <c r="BJ1021" s="0" t="n">
        <f aca="false">IF(P1021&lt;=1000, -6.942*LN(P1021)+107.59, -36.304*LN(P1021)+310.72)</f>
        <v>59.636362853306</v>
      </c>
      <c r="BK1021" s="0" t="e">
        <f aca="false">BF1021^0.04*BG1021^0.22*BH1021^0.51*BI1021^0.06*BJ1021^0.17</f>
        <v>#VALUE!</v>
      </c>
      <c r="BL1021" s="0" t="e">
        <f aca="false">IF(BK1021&gt;=90, "Very Good", IF(BK1021&gt;=80, "Good", IF(BK1021&gt;=70, "Slightly Good", IF(BK1021&gt;=60, "Average", IF(BK1021&gt;=50, "Slightly Poor", IF(BK1021&gt;=40, "Poor", "Very Poor"))))))</f>
        <v>#VALUE!</v>
      </c>
      <c r="BM1021" s="0" t="n">
        <f aca="false">IF(P1021&lt;=1000, -6.942*LN(P1021)+107.59, IF(AND(P1021&gt;1000, P1021&lt;=5213),-36.304*LN(P1021)+310.72, IF(P1021&gt;5213, 10)))</f>
        <v>59.636362853306</v>
      </c>
      <c r="BN1021" s="0" t="e">
        <f aca="false">BF1021^0.04*BG1021^0.22*BH1021^0.51*BI1021^0.06*BM1021^0.17</f>
        <v>#VALUE!</v>
      </c>
      <c r="BO1021" s="0" t="e">
        <f aca="false">IF(BN1021&gt;=90, "Very Good", IF(BN1021&gt;=80, "Good", IF(BN1021&gt;=70, "Slightly Good", IF(BN1021&gt;=60, "Average", IF(BN1021&gt;=50, "Slightly Poor", IF(BN1021&gt;=40, "Poor", "Very Poor"))))))</f>
        <v>#VALUE!</v>
      </c>
      <c r="BP1021" s="0" t="n">
        <f aca="false">IF(AJ1021&lt;=1000, -6.942*LN(AJ1021)+107.59, IF(AND(AJ1021&gt;1000, AJ1021&lt;=5213),-36.304*LN(AJ1021)+310.72, IF(AJ1021&gt;5213, 10)))</f>
        <v>75.6209085688707</v>
      </c>
      <c r="BQ1021" s="0" t="e">
        <f aca="false">BF1021^0.04*BG1021^0.22*BH1021^0.51*BI1021^0.06*BP1021^0.17</f>
        <v>#VALUE!</v>
      </c>
      <c r="BR1021" s="0" t="e">
        <f aca="false">IF(BQ1021&gt;=90, "Very Good", IF(BQ1021&gt;=80, "Good", IF(BQ1021&gt;=70, "Slightly Good", IF(BQ1021&gt;=60, "Average", IF(BQ1021&gt;=50, "Slightly Poor", IF(BQ1021&gt;=40, "Poor", "Very Poor"))))))</f>
        <v>#VALUE!</v>
      </c>
      <c r="BT1021" s="0" t="e">
        <f aca="false">9.81*LN(AH1021)+30.6</f>
        <v>#VALUE!</v>
      </c>
      <c r="BU1021" s="0" t="e">
        <f aca="false">IF(BT1021&lt;30, "Clean water", IF(AND(BT1021&gt;=30, BT1021&lt;40), "Hypolimia", IF(AND(BT1021&gt;=40,BT1021&lt;50), "Mesotrophic", IF(AND(BT1021&gt;=50, BT1021&lt;70), "Eutrophic", IF(BT1021&gt;70,"Hypertrophic")))))</f>
        <v>#VALUE!</v>
      </c>
      <c r="BW1021" s="0" t="str">
        <f aca="false">IF(G1021/H1021&gt;=1, "PLS CHECK", "")</f>
        <v/>
      </c>
      <c r="BX1021" s="0" t="str">
        <f aca="false">IF(AC1021/J1021&gt;=1, "PLS CHECK", "")</f>
        <v/>
      </c>
      <c r="BY1021" s="0" t="str">
        <f aca="false">IF(AE1021/J1021&gt;=1, "PLS CHECK", "")</f>
        <v/>
      </c>
      <c r="BZ1021" s="0" t="str">
        <f aca="false">IF(AD1021/J1021&gt;=1, "PLS CHECK", "")</f>
        <v/>
      </c>
      <c r="CA1021" s="0" t="str">
        <f aca="false">IF(AF1021/K1021&gt;=1, "PLS CHECK", "")</f>
        <v/>
      </c>
      <c r="CB1021" s="0" t="str">
        <f aca="false">IF(AG1021/K1021&gt;=1, "PLS CHECK", "")</f>
        <v/>
      </c>
    </row>
    <row r="1022" customFormat="false" ht="12.5" hidden="false" customHeight="false" outlineLevel="0" collapsed="false">
      <c r="A1022" s="0" t="n">
        <v>1019</v>
      </c>
      <c r="B1022" s="15" t="s">
        <v>97</v>
      </c>
      <c r="C1022" s="16" t="s">
        <v>98</v>
      </c>
      <c r="D1022" s="0" t="s">
        <v>176</v>
      </c>
      <c r="E1022" s="0" t="n">
        <v>7.9</v>
      </c>
      <c r="F1022" s="0" t="n">
        <v>8.2</v>
      </c>
      <c r="G1022" s="0" t="n">
        <v>1.3</v>
      </c>
      <c r="H1022" s="0" t="n">
        <v>5.1</v>
      </c>
      <c r="I1022" s="0" t="n">
        <v>3.8</v>
      </c>
      <c r="J1022" s="37"/>
      <c r="K1022" s="0" t="n">
        <v>0.033</v>
      </c>
      <c r="L1022" s="0" t="n">
        <v>2.1</v>
      </c>
      <c r="M1022" s="0" t="n">
        <v>30.6</v>
      </c>
      <c r="N1022" s="0" t="n">
        <v>0</v>
      </c>
      <c r="O1022" s="0" t="n">
        <v>209</v>
      </c>
      <c r="P1022" s="0" t="n">
        <v>12000</v>
      </c>
      <c r="AC1022" s="37"/>
      <c r="AD1022" s="0" t="n">
        <v>0.044</v>
      </c>
      <c r="AE1022" s="37"/>
      <c r="AF1022" s="0" t="n">
        <v>0.026</v>
      </c>
      <c r="AG1022" s="0" t="n">
        <v>0.006</v>
      </c>
      <c r="AH1022" s="0" t="n">
        <v>19.6</v>
      </c>
      <c r="AJ1022" s="0" t="n">
        <v>31</v>
      </c>
      <c r="BF1022" s="0" t="n">
        <f aca="false">IF(E1022&lt;11,-3.6797*E1022^2+48.115*E1022-53.83,280.92*EXP(-0.2027*E1022))</f>
        <v>96.6284230000001</v>
      </c>
      <c r="BG1022" s="0" t="n">
        <f aca="false">32.208*LN(F1022)+21.438</f>
        <v>89.2079528407348</v>
      </c>
      <c r="BH1022" s="0" t="n">
        <f aca="false">IF(G1022&lt;=2, -10*G1022+100, 88.958*EXP(-0.0755*G1022))</f>
        <v>87</v>
      </c>
      <c r="BI1022" s="0" t="n">
        <f aca="false">IF(I1022&lt;=100, 0.0053*(I1022)^2-1.0332*I1022+100.76, 122.82*EXP(-0.0092*I1022))</f>
        <v>96.910372</v>
      </c>
      <c r="BJ1022" s="0" t="n">
        <f aca="false">IF(P1022&lt;=1000, -6.942*LN(P1022)+107.59, -36.304*LN(P1022)+310.72)</f>
        <v>-30.271198662071</v>
      </c>
      <c r="BK1022" s="0" t="e">
        <f aca="false">BF1022^0.04*BG1022^0.22*BH1022^0.51*BI1022^0.06*BJ1022^0.17</f>
        <v>#NUM!</v>
      </c>
      <c r="BL1022" s="0" t="e">
        <f aca="false">IF(BK1022&gt;=90, "Very Good", IF(BK1022&gt;=80, "Good", IF(BK1022&gt;=70, "Slightly Good", IF(BK1022&gt;=60, "Average", IF(BK1022&gt;=50, "Slightly Poor", IF(BK1022&gt;=40, "Poor", "Very Poor"))))))</f>
        <v>#NUM!</v>
      </c>
      <c r="BM1022" s="0" t="n">
        <f aca="false">IF(P1022&lt;=1000, -6.942*LN(P1022)+107.59, IF(AND(P1022&gt;1000, P1022&lt;=5213),-36.304*LN(P1022)+310.72, IF(P1022&gt;5213, 10)))</f>
        <v>10</v>
      </c>
      <c r="BN1022" s="0" t="n">
        <f aca="false">BF1022^0.04*BG1022^0.22*BH1022^0.51*BI1022^0.06*BM1022^0.17</f>
        <v>61.2110763433003</v>
      </c>
      <c r="BO1022" s="0" t="str">
        <f aca="false">IF(BN1022&gt;=90, "Very Good", IF(BN1022&gt;=80, "Good", IF(BN1022&gt;=70, "Slightly Good", IF(BN1022&gt;=60, "Average", IF(BN1022&gt;=50, "Slightly Poor", IF(BN1022&gt;=40, "Poor", "Very Poor"))))))</f>
        <v>Average</v>
      </c>
      <c r="BP1022" s="0" t="n">
        <f aca="false">IF(AJ1022&lt;=1000, -6.942*LN(AJ1022)+107.59, IF(AND(AJ1022&gt;1000, AJ1022&lt;=5213),-36.304*LN(AJ1022)+310.72, IF(AJ1022&gt;5213, 10)))</f>
        <v>83.7512608264641</v>
      </c>
      <c r="BQ1022" s="0" t="n">
        <f aca="false">BF1022^0.04*BG1022^0.22*BH1022^0.51*BI1022^0.06*BP1022^0.17</f>
        <v>87.84934876966</v>
      </c>
      <c r="BR1022" s="0" t="str">
        <f aca="false">IF(BQ1022&gt;=90, "Very Good", IF(BQ1022&gt;=80, "Good", IF(BQ1022&gt;=70, "Slightly Good", IF(BQ1022&gt;=60, "Average", IF(BQ1022&gt;=50, "Slightly Poor", IF(BQ1022&gt;=40, "Poor", "Very Poor"))))))</f>
        <v>Good</v>
      </c>
      <c r="BT1022" s="0" t="n">
        <f aca="false">9.81*LN(AH1022)+30.6</f>
        <v>59.7899450447798</v>
      </c>
      <c r="BU1022" s="0" t="str">
        <f aca="false">IF(BT1022&lt;30, "Clean water", IF(AND(BT1022&gt;=30, BT1022&lt;40), "Hypolimia", IF(AND(BT1022&gt;=40,BT1022&lt;50), "Mesotrophic", IF(AND(BT1022&gt;=50, BT1022&lt;70), "Eutrophic", IF(BT1022&gt;70,"Hypertrophic")))))</f>
        <v>Eutrophic</v>
      </c>
      <c r="BW1022" s="0" t="str">
        <f aca="false">IF(G1022/H1022&gt;=1, "PLS CHECK", "")</f>
        <v/>
      </c>
      <c r="BX1022" s="0" t="e">
        <f aca="false">IF(AC1022/J1022&gt;=1, "PLS CHECK", "")</f>
        <v>#DIV/0!</v>
      </c>
      <c r="BY1022" s="0" t="e">
        <f aca="false">IF(AE1022/J1022&gt;=1, "PLS CHECK", "")</f>
        <v>#DIV/0!</v>
      </c>
      <c r="BZ1022" s="0" t="e">
        <f aca="false">IF(AD1022/J1022&gt;=1, "PLS CHECK", "")</f>
        <v>#DIV/0!</v>
      </c>
      <c r="CA1022" s="0" t="str">
        <f aca="false">IF(AF1022/K1022&gt;=1, "PLS CHECK", "")</f>
        <v/>
      </c>
      <c r="CB1022" s="0" t="str">
        <f aca="false">IF(AG1022/K1022&gt;=1, "PLS CHECK", "")</f>
        <v/>
      </c>
    </row>
    <row r="1023" customFormat="false" ht="12.5" hidden="false" customHeight="false" outlineLevel="0" collapsed="false">
      <c r="A1023" s="0" t="n">
        <v>1020</v>
      </c>
      <c r="B1023" s="15" t="s">
        <v>99</v>
      </c>
      <c r="C1023" s="16" t="s">
        <v>100</v>
      </c>
      <c r="D1023" s="0" t="s">
        <v>176</v>
      </c>
      <c r="E1023" s="0" t="n">
        <v>8.2</v>
      </c>
      <c r="F1023" s="0" t="n">
        <v>8.4</v>
      </c>
      <c r="G1023" s="0" t="n">
        <v>2.7</v>
      </c>
      <c r="H1023" s="0" t="n">
        <v>6.6</v>
      </c>
      <c r="I1023" s="0" t="n">
        <v>18.3</v>
      </c>
      <c r="J1023" s="0" t="n">
        <v>5.489</v>
      </c>
      <c r="K1023" s="37"/>
      <c r="L1023" s="0" t="n">
        <v>3.5</v>
      </c>
      <c r="M1023" s="0" t="n">
        <v>29.2</v>
      </c>
      <c r="O1023" s="0" t="n">
        <v>460</v>
      </c>
      <c r="BD1023" s="0" t="n">
        <v>0.579</v>
      </c>
      <c r="BF1023" s="0" t="n">
        <f aca="false">IF(E1023&lt;11,-3.6797*E1023^2+48.115*E1023-53.83,280.92*EXP(-0.2027*E1023))</f>
        <v>93.289972</v>
      </c>
      <c r="BG1023" s="0" t="n">
        <f aca="false">32.208*LN(F1023)+21.438</f>
        <v>89.9840867819932</v>
      </c>
      <c r="BH1023" s="0" t="n">
        <f aca="false">IF(G1023&lt;=2, -10*G1023+100, 88.958*EXP(-0.0755*G1023))</f>
        <v>72.5527837174588</v>
      </c>
      <c r="BI1023" s="0" t="n">
        <f aca="false">IF(I1023&lt;=100, 0.0053*(I1023)^2-1.0332*I1023+100.76, 122.82*EXP(-0.0092*I1023))</f>
        <v>83.627357</v>
      </c>
      <c r="BJ1023" s="0" t="e">
        <f aca="false">IF(P1023&lt;=1000, -6.942*LN(P1023)+107.59, -36.304*LN(P1023)+310.72)</f>
        <v>#VALUE!</v>
      </c>
      <c r="BK1023" s="0" t="e">
        <f aca="false">BF1023^0.04*BG1023^0.22*BH1023^0.51*BI1023^0.06*BJ1023^0.17</f>
        <v>#VALUE!</v>
      </c>
      <c r="BL1023" s="0" t="e">
        <f aca="false">IF(BK1023&gt;=90, "Very Good", IF(BK1023&gt;=80, "Good", IF(BK1023&gt;=70, "Slightly Good", IF(BK1023&gt;=60, "Average", IF(BK1023&gt;=50, "Slightly Poor", IF(BK1023&gt;=40, "Poor", "Very Poor"))))))</f>
        <v>#VALUE!</v>
      </c>
      <c r="BM1023" s="0" t="e">
        <f aca="false">IF(P1023&lt;=1000, -6.942*LN(P1023)+107.59, IF(AND(P1023&gt;1000, P1023&lt;=5213),-36.304*LN(P1023)+310.72, IF(P1023&gt;5213, 10)))</f>
        <v>#VALUE!</v>
      </c>
      <c r="BN1023" s="0" t="e">
        <f aca="false">BF1023^0.04*BG1023^0.22*BH1023^0.51*BI1023^0.06*BM1023^0.17</f>
        <v>#VALUE!</v>
      </c>
      <c r="BO1023" s="0" t="e">
        <f aca="false">IF(BN1023&gt;=90, "Very Good", IF(BN1023&gt;=80, "Good", IF(BN1023&gt;=70, "Slightly Good", IF(BN1023&gt;=60, "Average", IF(BN1023&gt;=50, "Slightly Poor", IF(BN1023&gt;=40, "Poor", "Very Poor"))))))</f>
        <v>#VALUE!</v>
      </c>
      <c r="BP1023" s="0" t="e">
        <f aca="false">IF(AJ1023&lt;=1000, -6.942*LN(AJ1023)+107.59, IF(AND(AJ1023&gt;1000, AJ1023&lt;=5213),-36.304*LN(AJ1023)+310.72, IF(AJ1023&gt;5213, 10)))</f>
        <v>#VALUE!</v>
      </c>
      <c r="BQ1023" s="0" t="e">
        <f aca="false">BF1023^0.04*BG1023^0.22*BH1023^0.51*BI1023^0.06*BP1023^0.17</f>
        <v>#VALUE!</v>
      </c>
      <c r="BR1023" s="0" t="e">
        <f aca="false">IF(BQ1023&gt;=90, "Very Good", IF(BQ1023&gt;=80, "Good", IF(BQ1023&gt;=70, "Slightly Good", IF(BQ1023&gt;=60, "Average", IF(BQ1023&gt;=50, "Slightly Poor", IF(BQ1023&gt;=40, "Poor", "Very Poor"))))))</f>
        <v>#VALUE!</v>
      </c>
      <c r="BT1023" s="0" t="e">
        <f aca="false">9.81*LN(AH1023)+30.6</f>
        <v>#VALUE!</v>
      </c>
      <c r="BU1023" s="0" t="e">
        <f aca="false">IF(BT1023&lt;30, "Clean water", IF(AND(BT1023&gt;=30, BT1023&lt;40), "Hypolimia", IF(AND(BT1023&gt;=40,BT1023&lt;50), "Mesotrophic", IF(AND(BT1023&gt;=50, BT1023&lt;70), "Eutrophic", IF(BT1023&gt;70,"Hypertrophic")))))</f>
        <v>#VALUE!</v>
      </c>
      <c r="BW1023" s="0" t="str">
        <f aca="false">IF(G1023/H1023&gt;=1, "PLS CHECK", "")</f>
        <v/>
      </c>
      <c r="BX1023" s="0" t="str">
        <f aca="false">IF(AC1023/J1023&gt;=1, "PLS CHECK", "")</f>
        <v/>
      </c>
      <c r="BY1023" s="0" t="str">
        <f aca="false">IF(AE1023/J1023&gt;=1, "PLS CHECK", "")</f>
        <v/>
      </c>
      <c r="BZ1023" s="0" t="str">
        <f aca="false">IF(AD1023/J1023&gt;=1, "PLS CHECK", "")</f>
        <v/>
      </c>
      <c r="CA1023" s="0" t="e">
        <f aca="false">IF(AF1023/K1023&gt;=1, "PLS CHECK", "")</f>
        <v>#DIV/0!</v>
      </c>
      <c r="CB1023" s="0" t="e">
        <f aca="false">IF(AG1023/K1023&gt;=1, "PLS CHECK", "")</f>
        <v>#DIV/0!</v>
      </c>
    </row>
    <row r="1024" customFormat="false" ht="12.5" hidden="false" customHeight="false" outlineLevel="0" collapsed="false">
      <c r="A1024" s="0" t="n">
        <v>1021</v>
      </c>
      <c r="B1024" s="15" t="s">
        <v>99</v>
      </c>
      <c r="C1024" s="16" t="s">
        <v>100</v>
      </c>
      <c r="D1024" s="0" t="s">
        <v>176</v>
      </c>
      <c r="E1024" s="0" t="n">
        <v>7.9</v>
      </c>
      <c r="F1024" s="0" t="n">
        <v>8.6</v>
      </c>
      <c r="G1024" s="37"/>
      <c r="H1024" s="0" t="n">
        <v>3.6</v>
      </c>
      <c r="I1024" s="0" t="n">
        <v>8.6</v>
      </c>
      <c r="J1024" s="0" t="n">
        <v>4.485</v>
      </c>
      <c r="K1024" s="0" t="n">
        <v>0.118</v>
      </c>
      <c r="L1024" s="0" t="n">
        <v>2.4</v>
      </c>
      <c r="M1024" s="0" t="n">
        <v>30.2</v>
      </c>
      <c r="N1024" s="0" t="n">
        <v>0</v>
      </c>
      <c r="O1024" s="0" t="n">
        <v>501</v>
      </c>
      <c r="P1024" s="0" t="n">
        <v>4000</v>
      </c>
      <c r="AC1024" s="0" t="n">
        <v>4.098</v>
      </c>
      <c r="AD1024" s="0" t="n">
        <v>0.116</v>
      </c>
      <c r="AE1024" s="0" t="n">
        <v>3.687</v>
      </c>
      <c r="AF1024" s="0" t="n">
        <v>0.088</v>
      </c>
      <c r="AG1024" s="0" t="n">
        <v>0.065</v>
      </c>
      <c r="AH1024" s="37"/>
      <c r="AJ1024" s="0" t="n">
        <v>700</v>
      </c>
      <c r="BF1024" s="0" t="n">
        <f aca="false">IF(E1024&lt;11,-3.6797*E1024^2+48.115*E1024-53.83,280.92*EXP(-0.2027*E1024))</f>
        <v>96.6284230000001</v>
      </c>
      <c r="BG1024" s="0" t="n">
        <f aca="false">32.208*LN(F1024)+21.438</f>
        <v>90.7419570425808</v>
      </c>
      <c r="BH1024" s="0" t="n">
        <f aca="false">IF(G1024&lt;=2, -10*G1024+100, 88.958*EXP(-0.0755*G1024))</f>
        <v>100</v>
      </c>
      <c r="BI1024" s="0" t="n">
        <f aca="false">IF(I1024&lt;=100, 0.0053*(I1024)^2-1.0332*I1024+100.76, 122.82*EXP(-0.0092*I1024))</f>
        <v>92.266468</v>
      </c>
      <c r="BJ1024" s="0" t="n">
        <f aca="false">IF(P1024&lt;=1000, -6.942*LN(P1024)+107.59, -36.304*LN(P1024)+310.72)</f>
        <v>9.61282186573601</v>
      </c>
      <c r="BK1024" s="0" t="n">
        <f aca="false">BF1024^0.04*BG1024^0.22*BH1024^0.51*BI1024^0.06*BJ1024^0.17</f>
        <v>65.3294907193504</v>
      </c>
      <c r="BL1024" s="0" t="str">
        <f aca="false">IF(BK1024&gt;=90, "Very Good", IF(BK1024&gt;=80, "Good", IF(BK1024&gt;=70, "Slightly Good", IF(BK1024&gt;=60, "Average", IF(BK1024&gt;=50, "Slightly Poor", IF(BK1024&gt;=40, "Poor", "Very Poor"))))))</f>
        <v>Average</v>
      </c>
      <c r="BM1024" s="0" t="n">
        <f aca="false">IF(P1024&lt;=1000, -6.942*LN(P1024)+107.59, IF(AND(P1024&gt;1000, P1024&lt;=5213),-36.304*LN(P1024)+310.72, IF(P1024&gt;5213, 10)))</f>
        <v>9.61282186573601</v>
      </c>
      <c r="BN1024" s="0" t="n">
        <f aca="false">BF1024^0.04*BG1024^0.22*BH1024^0.51*BI1024^0.06*BM1024^0.17</f>
        <v>65.3294907193504</v>
      </c>
      <c r="BO1024" s="0" t="str">
        <f aca="false">IF(BN1024&gt;=90, "Very Good", IF(BN1024&gt;=80, "Good", IF(BN1024&gt;=70, "Slightly Good", IF(BN1024&gt;=60, "Average", IF(BN1024&gt;=50, "Slightly Poor", IF(BN1024&gt;=40, "Poor", "Very Poor"))))))</f>
        <v>Average</v>
      </c>
      <c r="BP1024" s="0" t="n">
        <f aca="false">IF(AJ1024&lt;=1000, -6.942*LN(AJ1024)+107.59, IF(AND(AJ1024&gt;1000, AJ1024&lt;=5213),-36.304*LN(AJ1024)+310.72, IF(AJ1024&gt;5213, 10)))</f>
        <v>62.1124003141287</v>
      </c>
      <c r="BQ1024" s="0" t="n">
        <f aca="false">BF1024^0.04*BG1024^0.22*BH1024^0.51*BI1024^0.06*BP1024^0.17</f>
        <v>89.7149736119859</v>
      </c>
      <c r="BR1024" s="0" t="str">
        <f aca="false">IF(BQ1024&gt;=90, "Very Good", IF(BQ1024&gt;=80, "Good", IF(BQ1024&gt;=70, "Slightly Good", IF(BQ1024&gt;=60, "Average", IF(BQ1024&gt;=50, "Slightly Poor", IF(BQ1024&gt;=40, "Poor", "Very Poor"))))))</f>
        <v>Good</v>
      </c>
      <c r="BT1024" s="0" t="e">
        <f aca="false">9.81*LN(AH1024)+30.6</f>
        <v>#VALUE!</v>
      </c>
      <c r="BU1024" s="0" t="e">
        <f aca="false">IF(BT1024&lt;30, "Clean water", IF(AND(BT1024&gt;=30, BT1024&lt;40), "Hypolimia", IF(AND(BT1024&gt;=40,BT1024&lt;50), "Mesotrophic", IF(AND(BT1024&gt;=50, BT1024&lt;70), "Eutrophic", IF(BT1024&gt;70,"Hypertrophic")))))</f>
        <v>#VALUE!</v>
      </c>
      <c r="BW1024" s="0" t="str">
        <f aca="false">IF(G1024/H1024&gt;=1, "PLS CHECK", "")</f>
        <v/>
      </c>
      <c r="BX1024" s="0" t="str">
        <f aca="false">IF(AC1024/J1024&gt;=1, "PLS CHECK", "")</f>
        <v/>
      </c>
      <c r="BY1024" s="0" t="str">
        <f aca="false">IF(AE1024/J1024&gt;=1, "PLS CHECK", "")</f>
        <v/>
      </c>
      <c r="BZ1024" s="0" t="str">
        <f aca="false">IF(AD1024/J1024&gt;=1, "PLS CHECK", "")</f>
        <v/>
      </c>
      <c r="CA1024" s="0" t="str">
        <f aca="false">IF(AF1024/K1024&gt;=1, "PLS CHECK", "")</f>
        <v/>
      </c>
      <c r="CB1024" s="0" t="str">
        <f aca="false">IF(AG1024/K1024&gt;=1, "PLS CHECK", "")</f>
        <v/>
      </c>
    </row>
    <row r="1025" customFormat="false" ht="12.5" hidden="false" customHeight="false" outlineLevel="0" collapsed="false">
      <c r="A1025" s="0" t="n">
        <v>1022</v>
      </c>
      <c r="B1025" s="15" t="s">
        <v>101</v>
      </c>
      <c r="C1025" s="16" t="s">
        <v>102</v>
      </c>
      <c r="D1025" s="0" t="s">
        <v>176</v>
      </c>
      <c r="E1025" s="37"/>
      <c r="F1025" s="37"/>
      <c r="G1025" s="0" t="n">
        <v>3.4</v>
      </c>
      <c r="H1025" s="0" t="n">
        <v>7.7</v>
      </c>
      <c r="I1025" s="37"/>
      <c r="J1025" s="0" t="n">
        <v>4.387</v>
      </c>
      <c r="K1025" s="0" t="n">
        <v>0.18</v>
      </c>
      <c r="L1025" s="0" t="n">
        <v>2.7</v>
      </c>
      <c r="M1025" s="0" t="n">
        <v>30.4</v>
      </c>
      <c r="N1025" s="0" t="n">
        <v>0</v>
      </c>
      <c r="O1025" s="0" t="n">
        <v>293</v>
      </c>
      <c r="P1025" s="37"/>
      <c r="AC1025" s="0" t="n">
        <v>4.032</v>
      </c>
      <c r="AD1025" s="0" t="n">
        <v>0.358</v>
      </c>
      <c r="AE1025" s="0" t="n">
        <v>2.988</v>
      </c>
      <c r="AF1025" s="0" t="n">
        <v>0.075</v>
      </c>
      <c r="AG1025" s="0" t="n">
        <v>0.057</v>
      </c>
      <c r="AH1025" s="37"/>
      <c r="AJ1025" s="0" t="n">
        <v>450</v>
      </c>
      <c r="BF1025" s="0" t="n">
        <f aca="false">IF(E1025&lt;11,-3.6797*E1025^2+48.115*E1025-53.83,280.92*EXP(-0.2027*E1025))</f>
        <v>-53.83</v>
      </c>
      <c r="BG1025" s="0" t="e">
        <f aca="false">32.208*LN(F1025)+21.438</f>
        <v>#VALUE!</v>
      </c>
      <c r="BH1025" s="0" t="n">
        <f aca="false">IF(G1025&lt;=2, -10*G1025+100, 88.958*EXP(-0.0755*G1025))</f>
        <v>68.8179318432025</v>
      </c>
      <c r="BI1025" s="0" t="n">
        <f aca="false">IF(I1025&lt;=100, 0.0053*(I1025)^2-1.0332*I1025+100.76, 122.82*EXP(-0.0092*I1025))</f>
        <v>100.76</v>
      </c>
      <c r="BJ1025" s="0" t="e">
        <f aca="false">IF(P1025&lt;=1000, -6.942*LN(P1025)+107.59, -36.304*LN(P1025)+310.72)</f>
        <v>#VALUE!</v>
      </c>
      <c r="BK1025" s="0" t="e">
        <f aca="false">BF1025^0.04*BG1025^0.22*BH1025^0.51*BI1025^0.06*BJ1025^0.17</f>
        <v>#VALUE!</v>
      </c>
      <c r="BL1025" s="0" t="e">
        <f aca="false">IF(BK1025&gt;=90, "Very Good", IF(BK1025&gt;=80, "Good", IF(BK1025&gt;=70, "Slightly Good", IF(BK1025&gt;=60, "Average", IF(BK1025&gt;=50, "Slightly Poor", IF(BK1025&gt;=40, "Poor", "Very Poor"))))))</f>
        <v>#VALUE!</v>
      </c>
      <c r="BM1025" s="0" t="e">
        <f aca="false">IF(P1025&lt;=1000, -6.942*LN(P1025)+107.59, IF(AND(P1025&gt;1000, P1025&lt;=5213),-36.304*LN(P1025)+310.72, IF(P1025&gt;5213, 10)))</f>
        <v>#VALUE!</v>
      </c>
      <c r="BN1025" s="0" t="e">
        <f aca="false">BF1025^0.04*BG1025^0.22*BH1025^0.51*BI1025^0.06*BM1025^0.17</f>
        <v>#VALUE!</v>
      </c>
      <c r="BO1025" s="0" t="e">
        <f aca="false">IF(BN1025&gt;=90, "Very Good", IF(BN1025&gt;=80, "Good", IF(BN1025&gt;=70, "Slightly Good", IF(BN1025&gt;=60, "Average", IF(BN1025&gt;=50, "Slightly Poor", IF(BN1025&gt;=40, "Poor", "Very Poor"))))))</f>
        <v>#VALUE!</v>
      </c>
      <c r="BP1025" s="0" t="n">
        <f aca="false">IF(AJ1025&lt;=1000, -6.942*LN(AJ1025)+107.59, IF(AND(AJ1025&gt;1000, AJ1025&lt;=5213),-36.304*LN(AJ1025)+310.72, IF(AJ1025&gt;5213, 10)))</f>
        <v>65.1796032804498</v>
      </c>
      <c r="BQ1025" s="0" t="e">
        <f aca="false">BF1025^0.04*BG1025^0.22*BH1025^0.51*BI1025^0.06*BP1025^0.17</f>
        <v>#VALUE!</v>
      </c>
      <c r="BR1025" s="0" t="e">
        <f aca="false">IF(BQ1025&gt;=90, "Very Good", IF(BQ1025&gt;=80, "Good", IF(BQ1025&gt;=70, "Slightly Good", IF(BQ1025&gt;=60, "Average", IF(BQ1025&gt;=50, "Slightly Poor", IF(BQ1025&gt;=40, "Poor", "Very Poor"))))))</f>
        <v>#VALUE!</v>
      </c>
      <c r="BT1025" s="0" t="e">
        <f aca="false">9.81*LN(AH1025)+30.6</f>
        <v>#VALUE!</v>
      </c>
      <c r="BU1025" s="0" t="e">
        <f aca="false">IF(BT1025&lt;30, "Clean water", IF(AND(BT1025&gt;=30, BT1025&lt;40), "Hypolimia", IF(AND(BT1025&gt;=40,BT1025&lt;50), "Mesotrophic", IF(AND(BT1025&gt;=50, BT1025&lt;70), "Eutrophic", IF(BT1025&gt;70,"Hypertrophic")))))</f>
        <v>#VALUE!</v>
      </c>
      <c r="BW1025" s="0" t="str">
        <f aca="false">IF(G1025/H1025&gt;=1, "PLS CHECK", "")</f>
        <v/>
      </c>
      <c r="BX1025" s="0" t="str">
        <f aca="false">IF(AC1025/J1025&gt;=1, "PLS CHECK", "")</f>
        <v/>
      </c>
      <c r="BY1025" s="0" t="str">
        <f aca="false">IF(AE1025/J1025&gt;=1, "PLS CHECK", "")</f>
        <v/>
      </c>
      <c r="BZ1025" s="0" t="str">
        <f aca="false">IF(AD1025/J1025&gt;=1, "PLS CHECK", "")</f>
        <v/>
      </c>
      <c r="CA1025" s="0" t="str">
        <f aca="false">IF(AF1025/K1025&gt;=1, "PLS CHECK", "")</f>
        <v/>
      </c>
      <c r="CB1025" s="0" t="str">
        <f aca="false">IF(AG1025/K1025&gt;=1, "PLS CHECK", "")</f>
        <v/>
      </c>
    </row>
    <row r="1026" customFormat="false" ht="12.5" hidden="false" customHeight="false" outlineLevel="0" collapsed="false">
      <c r="A1026" s="0" t="n">
        <v>1023</v>
      </c>
      <c r="B1026" s="15" t="s">
        <v>103</v>
      </c>
      <c r="C1026" s="16" t="s">
        <v>104</v>
      </c>
      <c r="D1026" s="0" t="s">
        <v>176</v>
      </c>
      <c r="E1026" s="37"/>
      <c r="F1026" s="0" t="n">
        <v>13.8</v>
      </c>
      <c r="G1026" s="37"/>
      <c r="H1026" s="0" t="n">
        <v>2.7</v>
      </c>
      <c r="I1026" s="0" t="n">
        <v>1.4</v>
      </c>
      <c r="J1026" s="0" t="n">
        <v>5.232</v>
      </c>
      <c r="K1026" s="0" t="n">
        <v>0.021</v>
      </c>
      <c r="L1026" s="0" t="n">
        <v>2.2</v>
      </c>
      <c r="M1026" s="0" t="n">
        <v>32.7</v>
      </c>
      <c r="N1026" s="0" t="n">
        <v>0</v>
      </c>
      <c r="O1026" s="0" t="n">
        <v>488</v>
      </c>
      <c r="P1026" s="37"/>
      <c r="AC1026" s="37"/>
      <c r="AD1026" s="37"/>
      <c r="AE1026" s="0" t="n">
        <v>4.419</v>
      </c>
      <c r="AF1026" s="0" t="n">
        <v>0.013</v>
      </c>
      <c r="AG1026" s="0" t="n">
        <v>0.006</v>
      </c>
      <c r="AH1026" s="0" t="n">
        <v>12</v>
      </c>
      <c r="AJ1026" s="0" t="n">
        <v>70</v>
      </c>
      <c r="BF1026" s="0" t="n">
        <f aca="false">IF(E1026&lt;11,-3.6797*E1026^2+48.115*E1026-53.83,280.92*EXP(-0.2027*E1026))</f>
        <v>-53.83</v>
      </c>
      <c r="BG1026" s="0" t="n">
        <f aca="false">32.208*LN(F1026)+21.438</f>
        <v>105.973326016391</v>
      </c>
      <c r="BH1026" s="0" t="n">
        <f aca="false">IF(G1026&lt;=2, -10*G1026+100, 88.958*EXP(-0.0755*G1026))</f>
        <v>100</v>
      </c>
      <c r="BI1026" s="0" t="n">
        <f aca="false">IF(I1026&lt;=100, 0.0053*(I1026)^2-1.0332*I1026+100.76, 122.82*EXP(-0.0092*I1026))</f>
        <v>99.323908</v>
      </c>
      <c r="BJ1026" s="0" t="e">
        <f aca="false">IF(P1026&lt;=1000, -6.942*LN(P1026)+107.59, -36.304*LN(P1026)+310.72)</f>
        <v>#VALUE!</v>
      </c>
      <c r="BK1026" s="0" t="e">
        <f aca="false">BF1026^0.04*BG1026^0.22*BH1026^0.51*BI1026^0.06*BJ1026^0.17</f>
        <v>#VALUE!</v>
      </c>
      <c r="BL1026" s="0" t="e">
        <f aca="false">IF(BK1026&gt;=90, "Very Good", IF(BK1026&gt;=80, "Good", IF(BK1026&gt;=70, "Slightly Good", IF(BK1026&gt;=60, "Average", IF(BK1026&gt;=50, "Slightly Poor", IF(BK1026&gt;=40, "Poor", "Very Poor"))))))</f>
        <v>#VALUE!</v>
      </c>
      <c r="BM1026" s="0" t="e">
        <f aca="false">IF(P1026&lt;=1000, -6.942*LN(P1026)+107.59, IF(AND(P1026&gt;1000, P1026&lt;=5213),-36.304*LN(P1026)+310.72, IF(P1026&gt;5213, 10)))</f>
        <v>#VALUE!</v>
      </c>
      <c r="BN1026" s="0" t="e">
        <f aca="false">BF1026^0.04*BG1026^0.22*BH1026^0.51*BI1026^0.06*BM1026^0.17</f>
        <v>#VALUE!</v>
      </c>
      <c r="BO1026" s="0" t="e">
        <f aca="false">IF(BN1026&gt;=90, "Very Good", IF(BN1026&gt;=80, "Good", IF(BN1026&gt;=70, "Slightly Good", IF(BN1026&gt;=60, "Average", IF(BN1026&gt;=50, "Slightly Poor", IF(BN1026&gt;=40, "Poor", "Very Poor"))))))</f>
        <v>#VALUE!</v>
      </c>
      <c r="BP1026" s="0" t="n">
        <f aca="false">IF(AJ1026&lt;=1000, -6.942*LN(AJ1026)+107.59, IF(AND(AJ1026&gt;1000, AJ1026&lt;=5213),-36.304*LN(AJ1026)+310.72, IF(AJ1026&gt;5213, 10)))</f>
        <v>78.0969460296934</v>
      </c>
      <c r="BQ1026" s="0" t="n">
        <f aca="false">BF1026^0.04*BG1026^0.22*BH1026^0.51*BI1026^0.06*BP1026^0.17</f>
        <v>-94.7011463521052</v>
      </c>
      <c r="BR1026" s="0" t="str">
        <f aca="false">IF(BQ1026&gt;=90, "Very Good", IF(BQ1026&gt;=80, "Good", IF(BQ1026&gt;=70, "Slightly Good", IF(BQ1026&gt;=60, "Average", IF(BQ1026&gt;=50, "Slightly Poor", IF(BQ1026&gt;=40, "Poor", "Very Poor"))))))</f>
        <v>Very Poor</v>
      </c>
      <c r="BT1026" s="0" t="n">
        <f aca="false">9.81*LN(AH1026)+30.6</f>
        <v>54.9769342344203</v>
      </c>
      <c r="BU1026" s="0" t="str">
        <f aca="false">IF(BT1026&lt;30, "Clean water", IF(AND(BT1026&gt;=30, BT1026&lt;40), "Hypolimia", IF(AND(BT1026&gt;=40,BT1026&lt;50), "Mesotrophic", IF(AND(BT1026&gt;=50, BT1026&lt;70), "Eutrophic", IF(BT1026&gt;70,"Hypertrophic")))))</f>
        <v>Eutrophic</v>
      </c>
      <c r="BW1026" s="0" t="str">
        <f aca="false">IF(G1026/H1026&gt;=1, "PLS CHECK", "")</f>
        <v/>
      </c>
      <c r="BX1026" s="0" t="str">
        <f aca="false">IF(AC1026/J1026&gt;=1, "PLS CHECK", "")</f>
        <v/>
      </c>
      <c r="BY1026" s="0" t="str">
        <f aca="false">IF(AE1026/J1026&gt;=1, "PLS CHECK", "")</f>
        <v/>
      </c>
      <c r="BZ1026" s="0" t="str">
        <f aca="false">IF(AD1026/J1026&gt;=1, "PLS CHECK", "")</f>
        <v/>
      </c>
      <c r="CA1026" s="0" t="str">
        <f aca="false">IF(AF1026/K1026&gt;=1, "PLS CHECK", "")</f>
        <v/>
      </c>
      <c r="CB1026" s="0" t="str">
        <f aca="false">IF(AG1026/K1026&gt;=1, "PLS CHECK", "")</f>
        <v/>
      </c>
    </row>
    <row r="1027" customFormat="false" ht="12.5" hidden="false" customHeight="false" outlineLevel="0" collapsed="false">
      <c r="A1027" s="0" t="n">
        <v>1024</v>
      </c>
      <c r="B1027" s="15" t="s">
        <v>105</v>
      </c>
      <c r="C1027" s="16" t="s">
        <v>106</v>
      </c>
      <c r="D1027" s="0" t="s">
        <v>176</v>
      </c>
      <c r="E1027" s="0" t="n">
        <v>8.4</v>
      </c>
      <c r="F1027" s="0" t="n">
        <v>9.7</v>
      </c>
      <c r="G1027" s="0" t="n">
        <v>1.3</v>
      </c>
      <c r="H1027" s="0" t="n">
        <v>5.4</v>
      </c>
      <c r="I1027" s="0" t="n">
        <v>4.2</v>
      </c>
      <c r="J1027" s="37"/>
      <c r="K1027" s="0" t="n">
        <v>0.031</v>
      </c>
      <c r="L1027" s="0" t="n">
        <v>2.2</v>
      </c>
      <c r="M1027" s="0" t="n">
        <v>30.9</v>
      </c>
      <c r="N1027" s="0" t="n">
        <v>0</v>
      </c>
      <c r="O1027" s="0" t="n">
        <v>195</v>
      </c>
      <c r="P1027" s="0" t="n">
        <v>24000</v>
      </c>
      <c r="AC1027" s="37"/>
      <c r="AD1027" s="0" t="n">
        <v>0.047</v>
      </c>
      <c r="AE1027" s="37"/>
      <c r="AF1027" s="0" t="n">
        <v>0.017</v>
      </c>
      <c r="AG1027" s="0" t="n">
        <v>0.014</v>
      </c>
      <c r="AH1027" s="0" t="n">
        <v>18.1</v>
      </c>
      <c r="AJ1027" s="0" t="n">
        <v>94</v>
      </c>
      <c r="BF1027" s="0" t="n">
        <f aca="false">IF(E1027&lt;11,-3.6797*E1027^2+48.115*E1027-53.83,280.92*EXP(-0.2027*E1027))</f>
        <v>90.6963680000001</v>
      </c>
      <c r="BG1027" s="0" t="n">
        <f aca="false">32.208*LN(F1027)+21.438</f>
        <v>94.6186305204847</v>
      </c>
      <c r="BH1027" s="0" t="n">
        <f aca="false">IF(G1027&lt;=2, -10*G1027+100, 88.958*EXP(-0.0755*G1027))</f>
        <v>87</v>
      </c>
      <c r="BI1027" s="0" t="n">
        <f aca="false">IF(I1027&lt;=100, 0.0053*(I1027)^2-1.0332*I1027+100.76, 122.82*EXP(-0.0092*I1027))</f>
        <v>96.514052</v>
      </c>
      <c r="BJ1027" s="0" t="n">
        <f aca="false">IF(P1027&lt;=1000, -6.942*LN(P1027)+107.59, -36.304*LN(P1027)+310.72)</f>
        <v>-55.4352139051193</v>
      </c>
      <c r="BK1027" s="0" t="e">
        <f aca="false">BF1027^0.04*BG1027^0.22*BH1027^0.51*BI1027^0.06*BJ1027^0.17</f>
        <v>#NUM!</v>
      </c>
      <c r="BL1027" s="0" t="e">
        <f aca="false">IF(BK1027&gt;=90, "Very Good", IF(BK1027&gt;=80, "Good", IF(BK1027&gt;=70, "Slightly Good", IF(BK1027&gt;=60, "Average", IF(BK1027&gt;=50, "Slightly Poor", IF(BK1027&gt;=40, "Poor", "Very Poor"))))))</f>
        <v>#NUM!</v>
      </c>
      <c r="BM1027" s="0" t="n">
        <f aca="false">IF(P1027&lt;=1000, -6.942*LN(P1027)+107.59, IF(AND(P1027&gt;1000, P1027&lt;=5213),-36.304*LN(P1027)+310.72, IF(P1027&gt;5213, 10)))</f>
        <v>10</v>
      </c>
      <c r="BN1027" s="0" t="n">
        <f aca="false">BF1027^0.04*BG1027^0.22*BH1027^0.51*BI1027^0.06*BM1027^0.17</f>
        <v>61.8370427984589</v>
      </c>
      <c r="BO1027" s="0" t="str">
        <f aca="false">IF(BN1027&gt;=90, "Very Good", IF(BN1027&gt;=80, "Good", IF(BN1027&gt;=70, "Slightly Good", IF(BN1027&gt;=60, "Average", IF(BN1027&gt;=50, "Slightly Poor", IF(BN1027&gt;=40, "Poor", "Very Poor"))))))</f>
        <v>Average</v>
      </c>
      <c r="BP1027" s="0" t="n">
        <f aca="false">IF(AJ1027&lt;=1000, -6.942*LN(AJ1027)+107.59, IF(AND(AJ1027&gt;1000, AJ1027&lt;=5213),-36.304*LN(AJ1027)+310.72, IF(AJ1027&gt;5213, 10)))</f>
        <v>76.0504476214816</v>
      </c>
      <c r="BQ1027" s="0" t="n">
        <f aca="false">BF1027^0.04*BG1027^0.22*BH1027^0.51*BI1027^0.06*BP1027^0.17</f>
        <v>87.304376288662</v>
      </c>
      <c r="BR1027" s="0" t="str">
        <f aca="false">IF(BQ1027&gt;=90, "Very Good", IF(BQ1027&gt;=80, "Good", IF(BQ1027&gt;=70, "Slightly Good", IF(BQ1027&gt;=60, "Average", IF(BQ1027&gt;=50, "Slightly Poor", IF(BQ1027&gt;=40, "Poor", "Very Poor"))))))</f>
        <v>Good</v>
      </c>
      <c r="BT1027" s="0" t="n">
        <f aca="false">9.81*LN(AH1027)+30.6</f>
        <v>59.0088961144462</v>
      </c>
      <c r="BU1027" s="0" t="str">
        <f aca="false">IF(BT1027&lt;30, "Clean water", IF(AND(BT1027&gt;=30, BT1027&lt;40), "Hypolimia", IF(AND(BT1027&gt;=40,BT1027&lt;50), "Mesotrophic", IF(AND(BT1027&gt;=50, BT1027&lt;70), "Eutrophic", IF(BT1027&gt;70,"Hypertrophic")))))</f>
        <v>Eutrophic</v>
      </c>
      <c r="BW1027" s="0" t="str">
        <f aca="false">IF(G1027/H1027&gt;=1, "PLS CHECK", "")</f>
        <v/>
      </c>
      <c r="BX1027" s="0" t="e">
        <f aca="false">IF(AC1027/J1027&gt;=1, "PLS CHECK", "")</f>
        <v>#DIV/0!</v>
      </c>
      <c r="BY1027" s="0" t="e">
        <f aca="false">IF(AE1027/J1027&gt;=1, "PLS CHECK", "")</f>
        <v>#DIV/0!</v>
      </c>
      <c r="BZ1027" s="0" t="e">
        <f aca="false">IF(AD1027/J1027&gt;=1, "PLS CHECK", "")</f>
        <v>#DIV/0!</v>
      </c>
      <c r="CA1027" s="0" t="str">
        <f aca="false">IF(AF1027/K1027&gt;=1, "PLS CHECK", "")</f>
        <v/>
      </c>
      <c r="CB1027" s="0" t="str">
        <f aca="false">IF(AG1027/K1027&gt;=1, "PLS CHECK", "")</f>
        <v/>
      </c>
    </row>
    <row r="1028" customFormat="false" ht="12.5" hidden="false" customHeight="false" outlineLevel="0" collapsed="false">
      <c r="A1028" s="0" t="n">
        <v>1025</v>
      </c>
      <c r="B1028" s="15" t="s">
        <v>107</v>
      </c>
      <c r="C1028" s="16" t="s">
        <v>108</v>
      </c>
      <c r="D1028" s="0" t="s">
        <v>176</v>
      </c>
      <c r="E1028" s="0" t="n">
        <v>8.1</v>
      </c>
      <c r="F1028" s="0" t="n">
        <v>12</v>
      </c>
      <c r="G1028" s="37"/>
      <c r="H1028" s="37"/>
      <c r="I1028" s="0" t="n">
        <v>2.4</v>
      </c>
      <c r="J1028" s="0" t="n">
        <v>6.094</v>
      </c>
      <c r="K1028" s="0" t="n">
        <v>0.058</v>
      </c>
      <c r="L1028" s="37"/>
      <c r="M1028" s="0" t="n">
        <v>27.1</v>
      </c>
      <c r="N1028" s="0" t="n">
        <v>0</v>
      </c>
      <c r="O1028" s="0" t="n">
        <v>615</v>
      </c>
      <c r="P1028" s="0" t="n">
        <v>8500</v>
      </c>
      <c r="AC1028" s="0" t="n">
        <v>5.764</v>
      </c>
      <c r="AD1028" s="0" t="n">
        <v>0.034</v>
      </c>
      <c r="AE1028" s="0" t="n">
        <v>5.499</v>
      </c>
      <c r="AF1028" s="0" t="n">
        <v>0.055</v>
      </c>
      <c r="AG1028" s="0" t="n">
        <v>0.055</v>
      </c>
      <c r="AH1028" s="0" t="n">
        <v>5.9</v>
      </c>
      <c r="AJ1028" s="0" t="n">
        <v>2400</v>
      </c>
      <c r="BF1028" s="0" t="n">
        <f aca="false">IF(E1028&lt;11,-3.6797*E1028^2+48.115*E1028-53.83,280.92*EXP(-0.2027*E1028))</f>
        <v>94.476383</v>
      </c>
      <c r="BG1028" s="0" t="n">
        <f aca="false">32.208*LN(F1028)+21.438</f>
        <v>101.471873376372</v>
      </c>
      <c r="BH1028" s="0" t="n">
        <f aca="false">IF(G1028&lt;=2, -10*G1028+100, 88.958*EXP(-0.0755*G1028))</f>
        <v>100</v>
      </c>
      <c r="BI1028" s="0" t="n">
        <f aca="false">IF(I1028&lt;=100, 0.0053*(I1028)^2-1.0332*I1028+100.76, 122.82*EXP(-0.0092*I1028))</f>
        <v>98.310848</v>
      </c>
      <c r="BJ1028" s="0" t="n">
        <f aca="false">IF(P1028&lt;=1000, -6.942*LN(P1028)+107.59, -36.304*LN(P1028)+310.72)</f>
        <v>-17.7521096477361</v>
      </c>
      <c r="BK1028" s="0" t="e">
        <f aca="false">BF1028^0.04*BG1028^0.22*BH1028^0.51*BI1028^0.06*BJ1028^0.17</f>
        <v>#NUM!</v>
      </c>
      <c r="BL1028" s="0" t="e">
        <f aca="false">IF(BK1028&gt;=90, "Very Good", IF(BK1028&gt;=80, "Good", IF(BK1028&gt;=70, "Slightly Good", IF(BK1028&gt;=60, "Average", IF(BK1028&gt;=50, "Slightly Poor", IF(BK1028&gt;=40, "Poor", "Very Poor"))))))</f>
        <v>#NUM!</v>
      </c>
      <c r="BM1028" s="0" t="n">
        <f aca="false">IF(P1028&lt;=1000, -6.942*LN(P1028)+107.59, IF(AND(P1028&gt;1000, P1028&lt;=5213),-36.304*LN(P1028)+310.72, IF(P1028&gt;5213, 10)))</f>
        <v>10</v>
      </c>
      <c r="BN1028" s="0" t="n">
        <f aca="false">BF1028^0.04*BG1028^0.22*BH1028^0.51*BI1028^0.06*BM1028^0.17</f>
        <v>67.6028594637596</v>
      </c>
      <c r="BO1028" s="0" t="str">
        <f aca="false">IF(BN1028&gt;=90, "Very Good", IF(BN1028&gt;=80, "Good", IF(BN1028&gt;=70, "Slightly Good", IF(BN1028&gt;=60, "Average", IF(BN1028&gt;=50, "Slightly Poor", IF(BN1028&gt;=40, "Poor", "Very Poor"))))))</f>
        <v>Average</v>
      </c>
      <c r="BP1028" s="0" t="n">
        <f aca="false">IF(AJ1028&lt;=1000, -6.942*LN(AJ1028)+107.59, IF(AND(AJ1028&gt;1000, AJ1028&lt;=5213),-36.304*LN(AJ1028)+310.72, IF(AJ1028&gt;5213, 10)))</f>
        <v>28.1578353109365</v>
      </c>
      <c r="BQ1028" s="0" t="n">
        <f aca="false">BF1028^0.04*BG1028^0.22*BH1028^0.51*BI1028^0.06*BP1028^0.17</f>
        <v>80.6114886020382</v>
      </c>
      <c r="BR1028" s="0" t="str">
        <f aca="false">IF(BQ1028&gt;=90, "Very Good", IF(BQ1028&gt;=80, "Good", IF(BQ1028&gt;=70, "Slightly Good", IF(BQ1028&gt;=60, "Average", IF(BQ1028&gt;=50, "Slightly Poor", IF(BQ1028&gt;=40, "Poor", "Very Poor"))))))</f>
        <v>Good</v>
      </c>
      <c r="BT1028" s="0" t="n">
        <f aca="false">9.81*LN(AH1028)+30.6</f>
        <v>48.0122825624435</v>
      </c>
      <c r="BU1028" s="0" t="str">
        <f aca="false">IF(BT1028&lt;30, "Clean water", IF(AND(BT1028&gt;=30, BT1028&lt;40), "Hypolimia", IF(AND(BT1028&gt;=40,BT1028&lt;50), "Mesotrophic", IF(AND(BT1028&gt;=50, BT1028&lt;70), "Eutrophic", IF(BT1028&gt;70,"Hypertrophic")))))</f>
        <v>Mesotrophic</v>
      </c>
      <c r="BW1028" s="0" t="e">
        <f aca="false">IF(G1028/H1028&gt;=1, "PLS CHECK", "")</f>
        <v>#DIV/0!</v>
      </c>
      <c r="BX1028" s="0" t="str">
        <f aca="false">IF(AC1028/J1028&gt;=1, "PLS CHECK", "")</f>
        <v/>
      </c>
      <c r="BY1028" s="0" t="str">
        <f aca="false">IF(AE1028/J1028&gt;=1, "PLS CHECK", "")</f>
        <v/>
      </c>
      <c r="BZ1028" s="0" t="str">
        <f aca="false">IF(AD1028/J1028&gt;=1, "PLS CHECK", "")</f>
        <v/>
      </c>
      <c r="CA1028" s="0" t="str">
        <f aca="false">IF(AF1028/K1028&gt;=1, "PLS CHECK", "")</f>
        <v/>
      </c>
      <c r="CB1028" s="0" t="str">
        <f aca="false">IF(AG1028/K1028&gt;=1, "PLS CHECK", "")</f>
        <v/>
      </c>
    </row>
    <row r="1029" customFormat="false" ht="12.5" hidden="false" customHeight="false" outlineLevel="0" collapsed="false">
      <c r="A1029" s="0" t="n">
        <v>1026</v>
      </c>
      <c r="B1029" s="15" t="s">
        <v>109</v>
      </c>
      <c r="C1029" s="16" t="s">
        <v>110</v>
      </c>
      <c r="D1029" s="0" t="s">
        <v>176</v>
      </c>
      <c r="E1029" s="0" t="n">
        <v>7.8</v>
      </c>
      <c r="F1029" s="0" t="n">
        <v>9.4</v>
      </c>
      <c r="G1029" s="0" t="n">
        <v>2.5</v>
      </c>
      <c r="H1029" s="0" t="n">
        <v>6.2</v>
      </c>
      <c r="I1029" s="0" t="n">
        <v>9.5</v>
      </c>
      <c r="J1029" s="0" t="n">
        <v>6.363</v>
      </c>
      <c r="K1029" s="0" t="n">
        <v>0.155</v>
      </c>
      <c r="L1029" s="0" t="n">
        <v>3.4</v>
      </c>
      <c r="M1029" s="0" t="n">
        <v>27.5</v>
      </c>
      <c r="O1029" s="0" t="n">
        <v>396</v>
      </c>
      <c r="AC1029" s="0" t="n">
        <v>6.285</v>
      </c>
      <c r="AD1029" s="0" t="n">
        <v>0.302</v>
      </c>
      <c r="AE1029" s="0" t="n">
        <v>4.514</v>
      </c>
      <c r="AF1029" s="37"/>
      <c r="AG1029" s="0" t="n">
        <v>0.078</v>
      </c>
      <c r="BD1029" s="0" t="n">
        <v>6.773</v>
      </c>
      <c r="BF1029" s="0" t="n">
        <f aca="false">IF(E1029&lt;11,-3.6797*E1029^2+48.115*E1029-53.83,280.92*EXP(-0.2027*E1029))</f>
        <v>97.5940520000001</v>
      </c>
      <c r="BG1029" s="0" t="n">
        <f aca="false">32.208*LN(F1029)+21.438</f>
        <v>93.6067776722001</v>
      </c>
      <c r="BH1029" s="0" t="n">
        <f aca="false">IF(G1029&lt;=2, -10*G1029+100, 88.958*EXP(-0.0755*G1029))</f>
        <v>73.6566439219523</v>
      </c>
      <c r="BI1029" s="0" t="n">
        <f aca="false">IF(I1029&lt;=100, 0.0053*(I1029)^2-1.0332*I1029+100.76, 122.82*EXP(-0.0092*I1029))</f>
        <v>91.422925</v>
      </c>
      <c r="BJ1029" s="0" t="e">
        <f aca="false">IF(P1029&lt;=1000, -6.942*LN(P1029)+107.59, -36.304*LN(P1029)+310.72)</f>
        <v>#VALUE!</v>
      </c>
      <c r="BK1029" s="0" t="e">
        <f aca="false">BF1029^0.04*BG1029^0.22*BH1029^0.51*BI1029^0.06*BJ1029^0.17</f>
        <v>#VALUE!</v>
      </c>
      <c r="BL1029" s="0" t="e">
        <f aca="false">IF(BK1029&gt;=90, "Very Good", IF(BK1029&gt;=80, "Good", IF(BK1029&gt;=70, "Slightly Good", IF(BK1029&gt;=60, "Average", IF(BK1029&gt;=50, "Slightly Poor", IF(BK1029&gt;=40, "Poor", "Very Poor"))))))</f>
        <v>#VALUE!</v>
      </c>
      <c r="BM1029" s="0" t="e">
        <f aca="false">IF(P1029&lt;=1000, -6.942*LN(P1029)+107.59, IF(AND(P1029&gt;1000, P1029&lt;=5213),-36.304*LN(P1029)+310.72, IF(P1029&gt;5213, 10)))</f>
        <v>#VALUE!</v>
      </c>
      <c r="BN1029" s="0" t="e">
        <f aca="false">BF1029^0.04*BG1029^0.22*BH1029^0.51*BI1029^0.06*BM1029^0.17</f>
        <v>#VALUE!</v>
      </c>
      <c r="BO1029" s="0" t="e">
        <f aca="false">IF(BN1029&gt;=90, "Very Good", IF(BN1029&gt;=80, "Good", IF(BN1029&gt;=70, "Slightly Good", IF(BN1029&gt;=60, "Average", IF(BN1029&gt;=50, "Slightly Poor", IF(BN1029&gt;=40, "Poor", "Very Poor"))))))</f>
        <v>#VALUE!</v>
      </c>
      <c r="BP1029" s="0" t="e">
        <f aca="false">IF(AJ1029&lt;=1000, -6.942*LN(AJ1029)+107.59, IF(AND(AJ1029&gt;1000, AJ1029&lt;=5213),-36.304*LN(AJ1029)+310.72, IF(AJ1029&gt;5213, 10)))</f>
        <v>#VALUE!</v>
      </c>
      <c r="BQ1029" s="0" t="e">
        <f aca="false">BF1029^0.04*BG1029^0.22*BH1029^0.51*BI1029^0.06*BP1029^0.17</f>
        <v>#VALUE!</v>
      </c>
      <c r="BR1029" s="0" t="e">
        <f aca="false">IF(BQ1029&gt;=90, "Very Good", IF(BQ1029&gt;=80, "Good", IF(BQ1029&gt;=70, "Slightly Good", IF(BQ1029&gt;=60, "Average", IF(BQ1029&gt;=50, "Slightly Poor", IF(BQ1029&gt;=40, "Poor", "Very Poor"))))))</f>
        <v>#VALUE!</v>
      </c>
      <c r="BT1029" s="0" t="e">
        <f aca="false">9.81*LN(AH1029)+30.6</f>
        <v>#VALUE!</v>
      </c>
      <c r="BU1029" s="0" t="e">
        <f aca="false">IF(BT1029&lt;30, "Clean water", IF(AND(BT1029&gt;=30, BT1029&lt;40), "Hypolimia", IF(AND(BT1029&gt;=40,BT1029&lt;50), "Mesotrophic", IF(AND(BT1029&gt;=50, BT1029&lt;70), "Eutrophic", IF(BT1029&gt;70,"Hypertrophic")))))</f>
        <v>#VALUE!</v>
      </c>
      <c r="BW1029" s="0" t="str">
        <f aca="false">IF(G1029/H1029&gt;=1, "PLS CHECK", "")</f>
        <v/>
      </c>
      <c r="BX1029" s="0" t="str">
        <f aca="false">IF(AC1029/J1029&gt;=1, "PLS CHECK", "")</f>
        <v/>
      </c>
      <c r="BY1029" s="0" t="str">
        <f aca="false">IF(AE1029/J1029&gt;=1, "PLS CHECK", "")</f>
        <v/>
      </c>
      <c r="BZ1029" s="0" t="str">
        <f aca="false">IF(AD1029/J1029&gt;=1, "PLS CHECK", "")</f>
        <v/>
      </c>
      <c r="CA1029" s="0" t="str">
        <f aca="false">IF(AF1029/K1029&gt;=1, "PLS CHECK", "")</f>
        <v/>
      </c>
      <c r="CB1029" s="0" t="str">
        <f aca="false">IF(AG1029/K1029&gt;=1, "PLS CHECK", "")</f>
        <v/>
      </c>
    </row>
    <row r="1030" customFormat="false" ht="12.5" hidden="false" customHeight="false" outlineLevel="0" collapsed="false">
      <c r="A1030" s="0" t="n">
        <v>1027</v>
      </c>
      <c r="B1030" s="15" t="s">
        <v>111</v>
      </c>
      <c r="C1030" s="16" t="s">
        <v>112</v>
      </c>
      <c r="D1030" s="0" t="s">
        <v>176</v>
      </c>
      <c r="E1030" s="0" t="n">
        <v>7.5</v>
      </c>
      <c r="F1030" s="0" t="n">
        <v>10.8</v>
      </c>
      <c r="G1030" s="0" t="n">
        <v>1.4</v>
      </c>
      <c r="H1030" s="0" t="n">
        <v>5.1</v>
      </c>
      <c r="I1030" s="0" t="n">
        <v>7.2</v>
      </c>
      <c r="J1030" s="0" t="n">
        <v>5.801</v>
      </c>
      <c r="K1030" s="0" t="n">
        <v>0.153</v>
      </c>
      <c r="L1030" s="0" t="n">
        <v>3.5</v>
      </c>
      <c r="M1030" s="0" t="n">
        <v>30.3</v>
      </c>
      <c r="N1030" s="0" t="n">
        <v>0</v>
      </c>
      <c r="O1030" s="0" t="n">
        <v>502</v>
      </c>
      <c r="P1030" s="0" t="n">
        <v>20000</v>
      </c>
      <c r="AC1030" s="0" t="n">
        <v>5.647</v>
      </c>
      <c r="AD1030" s="0" t="n">
        <v>0.058</v>
      </c>
      <c r="AE1030" s="0" t="n">
        <v>4.392</v>
      </c>
      <c r="AF1030" s="0" t="n">
        <v>0.085</v>
      </c>
      <c r="AG1030" s="0" t="n">
        <v>0.068</v>
      </c>
      <c r="AH1030" s="37"/>
      <c r="AJ1030" s="0" t="n">
        <v>4000</v>
      </c>
      <c r="BF1030" s="0" t="n">
        <f aca="false">IF(E1030&lt;11,-3.6797*E1030^2+48.115*E1030-53.83,280.92*EXP(-0.2027*E1030))</f>
        <v>100.049375</v>
      </c>
      <c r="BG1030" s="0" t="n">
        <f aca="false">32.208*LN(F1030)+21.438</f>
        <v>98.0784218880646</v>
      </c>
      <c r="BH1030" s="0" t="n">
        <f aca="false">IF(G1030&lt;=2, -10*G1030+100, 88.958*EXP(-0.0755*G1030))</f>
        <v>86</v>
      </c>
      <c r="BI1030" s="0" t="n">
        <f aca="false">IF(I1030&lt;=100, 0.0053*(I1030)^2-1.0332*I1030+100.76, 122.82*EXP(-0.0092*I1030))</f>
        <v>93.595712</v>
      </c>
      <c r="BJ1030" s="0" t="n">
        <f aca="false">IF(P1030&lt;=1000, -6.942*LN(P1030)+107.59, -36.304*LN(P1030)+310.72)</f>
        <v>-48.8162121072716</v>
      </c>
      <c r="BK1030" s="0" t="e">
        <f aca="false">BF1030^0.04*BG1030^0.22*BH1030^0.51*BI1030^0.06*BJ1030^0.17</f>
        <v>#NUM!</v>
      </c>
      <c r="BL1030" s="0" t="e">
        <f aca="false">IF(BK1030&gt;=90, "Very Good", IF(BK1030&gt;=80, "Good", IF(BK1030&gt;=70, "Slightly Good", IF(BK1030&gt;=60, "Average", IF(BK1030&gt;=50, "Slightly Poor", IF(BK1030&gt;=40, "Poor", "Very Poor"))))))</f>
        <v>#NUM!</v>
      </c>
      <c r="BM1030" s="0" t="n">
        <f aca="false">IF(P1030&lt;=1000, -6.942*LN(P1030)+107.59, IF(AND(P1030&gt;1000, P1030&lt;=5213),-36.304*LN(P1030)+310.72, IF(P1030&gt;5213, 10)))</f>
        <v>10</v>
      </c>
      <c r="BN1030" s="0" t="n">
        <f aca="false">BF1030^0.04*BG1030^0.22*BH1030^0.51*BI1030^0.06*BM1030^0.17</f>
        <v>62.0903782756084</v>
      </c>
      <c r="BO1030" s="0" t="str">
        <f aca="false">IF(BN1030&gt;=90, "Very Good", IF(BN1030&gt;=80, "Good", IF(BN1030&gt;=70, "Slightly Good", IF(BN1030&gt;=60, "Average", IF(BN1030&gt;=50, "Slightly Poor", IF(BN1030&gt;=40, "Poor", "Very Poor"))))))</f>
        <v>Average</v>
      </c>
      <c r="BP1030" s="0" t="n">
        <f aca="false">IF(AJ1030&lt;=1000, -6.942*LN(AJ1030)+107.59, IF(AND(AJ1030&gt;1000, AJ1030&lt;=5213),-36.304*LN(AJ1030)+310.72, IF(AJ1030&gt;5213, 10)))</f>
        <v>9.61282186573601</v>
      </c>
      <c r="BQ1030" s="0" t="n">
        <f aca="false">BF1030^0.04*BG1030^0.22*BH1030^0.51*BI1030^0.06*BP1030^0.17</f>
        <v>61.6749715449844</v>
      </c>
      <c r="BR1030" s="0" t="str">
        <f aca="false">IF(BQ1030&gt;=90, "Very Good", IF(BQ1030&gt;=80, "Good", IF(BQ1030&gt;=70, "Slightly Good", IF(BQ1030&gt;=60, "Average", IF(BQ1030&gt;=50, "Slightly Poor", IF(BQ1030&gt;=40, "Poor", "Very Poor"))))))</f>
        <v>Average</v>
      </c>
      <c r="BT1030" s="0" t="e">
        <f aca="false">9.81*LN(AH1030)+30.6</f>
        <v>#VALUE!</v>
      </c>
      <c r="BU1030" s="0" t="e">
        <f aca="false">IF(BT1030&lt;30, "Clean water", IF(AND(BT1030&gt;=30, BT1030&lt;40), "Hypolimia", IF(AND(BT1030&gt;=40,BT1030&lt;50), "Mesotrophic", IF(AND(BT1030&gt;=50, BT1030&lt;70), "Eutrophic", IF(BT1030&gt;70,"Hypertrophic")))))</f>
        <v>#VALUE!</v>
      </c>
      <c r="BW1030" s="0" t="str">
        <f aca="false">IF(G1030/H1030&gt;=1, "PLS CHECK", "")</f>
        <v/>
      </c>
      <c r="BX1030" s="0" t="str">
        <f aca="false">IF(AC1030/J1030&gt;=1, "PLS CHECK", "")</f>
        <v/>
      </c>
      <c r="BY1030" s="0" t="str">
        <f aca="false">IF(AE1030/J1030&gt;=1, "PLS CHECK", "")</f>
        <v/>
      </c>
      <c r="BZ1030" s="0" t="str">
        <f aca="false">IF(AD1030/J1030&gt;=1, "PLS CHECK", "")</f>
        <v/>
      </c>
      <c r="CA1030" s="0" t="str">
        <f aca="false">IF(AF1030/K1030&gt;=1, "PLS CHECK", "")</f>
        <v/>
      </c>
      <c r="CB1030" s="0" t="str">
        <f aca="false">IF(AG1030/K1030&gt;=1, "PLS CHECK", "")</f>
        <v/>
      </c>
    </row>
    <row r="1031" customFormat="false" ht="12.5" hidden="false" customHeight="false" outlineLevel="0" collapsed="false">
      <c r="A1031" s="0" t="n">
        <v>1028</v>
      </c>
      <c r="B1031" s="15" t="s">
        <v>113</v>
      </c>
      <c r="C1031" s="16" t="s">
        <v>114</v>
      </c>
      <c r="D1031" s="0" t="s">
        <v>176</v>
      </c>
      <c r="E1031" s="0" t="n">
        <v>7.9</v>
      </c>
      <c r="F1031" s="0" t="n">
        <v>8.8</v>
      </c>
      <c r="G1031" s="0" t="n">
        <v>1.7</v>
      </c>
      <c r="H1031" s="0" t="n">
        <v>4.4</v>
      </c>
      <c r="I1031" s="0" t="n">
        <v>10</v>
      </c>
      <c r="J1031" s="0" t="n">
        <v>5.171</v>
      </c>
      <c r="K1031" s="0" t="n">
        <v>0.105</v>
      </c>
      <c r="L1031" s="0" t="n">
        <v>3</v>
      </c>
      <c r="M1031" s="0" t="n">
        <v>31.4</v>
      </c>
      <c r="N1031" s="0" t="n">
        <v>0</v>
      </c>
      <c r="O1031" s="0" t="n">
        <v>511</v>
      </c>
      <c r="P1031" s="37"/>
      <c r="AC1031" s="0" t="n">
        <v>5.127</v>
      </c>
      <c r="AD1031" s="0" t="n">
        <v>0.027</v>
      </c>
      <c r="AE1031" s="0" t="n">
        <v>4.037</v>
      </c>
      <c r="AF1031" s="0" t="n">
        <v>0.055</v>
      </c>
      <c r="AG1031" s="0" t="n">
        <v>0.043</v>
      </c>
      <c r="AH1031" s="37"/>
      <c r="AJ1031" s="37"/>
      <c r="BF1031" s="0" t="n">
        <f aca="false">IF(E1031&lt;11,-3.6797*E1031^2+48.115*E1031-53.83,280.92*EXP(-0.2027*E1031))</f>
        <v>96.6284230000001</v>
      </c>
      <c r="BG1031" s="0" t="n">
        <f aca="false">32.208*LN(F1031)+21.438</f>
        <v>91.4824034455619</v>
      </c>
      <c r="BH1031" s="0" t="n">
        <f aca="false">IF(G1031&lt;=2, -10*G1031+100, 88.958*EXP(-0.0755*G1031))</f>
        <v>83</v>
      </c>
      <c r="BI1031" s="0" t="n">
        <f aca="false">IF(I1031&lt;=100, 0.0053*(I1031)^2-1.0332*I1031+100.76, 122.82*EXP(-0.0092*I1031))</f>
        <v>90.958</v>
      </c>
      <c r="BJ1031" s="0" t="e">
        <f aca="false">IF(P1031&lt;=1000, -6.942*LN(P1031)+107.59, -36.304*LN(P1031)+310.72)</f>
        <v>#VALUE!</v>
      </c>
      <c r="BK1031" s="0" t="e">
        <f aca="false">BF1031^0.04*BG1031^0.22*BH1031^0.51*BI1031^0.06*BJ1031^0.17</f>
        <v>#VALUE!</v>
      </c>
      <c r="BL1031" s="0" t="e">
        <f aca="false">IF(BK1031&gt;=90, "Very Good", IF(BK1031&gt;=80, "Good", IF(BK1031&gt;=70, "Slightly Good", IF(BK1031&gt;=60, "Average", IF(BK1031&gt;=50, "Slightly Poor", IF(BK1031&gt;=40, "Poor", "Very Poor"))))))</f>
        <v>#VALUE!</v>
      </c>
      <c r="BM1031" s="0" t="e">
        <f aca="false">IF(P1031&lt;=1000, -6.942*LN(P1031)+107.59, IF(AND(P1031&gt;1000, P1031&lt;=5213),-36.304*LN(P1031)+310.72, IF(P1031&gt;5213, 10)))</f>
        <v>#VALUE!</v>
      </c>
      <c r="BN1031" s="0" t="e">
        <f aca="false">BF1031^0.04*BG1031^0.22*BH1031^0.51*BI1031^0.06*BM1031^0.17</f>
        <v>#VALUE!</v>
      </c>
      <c r="BO1031" s="0" t="e">
        <f aca="false">IF(BN1031&gt;=90, "Very Good", IF(BN1031&gt;=80, "Good", IF(BN1031&gt;=70, "Slightly Good", IF(BN1031&gt;=60, "Average", IF(BN1031&gt;=50, "Slightly Poor", IF(BN1031&gt;=40, "Poor", "Very Poor"))))))</f>
        <v>#VALUE!</v>
      </c>
      <c r="BP1031" s="0" t="e">
        <f aca="false">IF(AJ1031&lt;=1000, -6.942*LN(AJ1031)+107.59, IF(AND(AJ1031&gt;1000, AJ1031&lt;=5213),-36.304*LN(AJ1031)+310.72, IF(AJ1031&gt;5213, 10)))</f>
        <v>#VALUE!</v>
      </c>
      <c r="BQ1031" s="0" t="e">
        <f aca="false">BF1031^0.04*BG1031^0.22*BH1031^0.51*BI1031^0.06*BP1031^0.17</f>
        <v>#VALUE!</v>
      </c>
      <c r="BR1031" s="0" t="e">
        <f aca="false">IF(BQ1031&gt;=90, "Very Good", IF(BQ1031&gt;=80, "Good", IF(BQ1031&gt;=70, "Slightly Good", IF(BQ1031&gt;=60, "Average", IF(BQ1031&gt;=50, "Slightly Poor", IF(BQ1031&gt;=40, "Poor", "Very Poor"))))))</f>
        <v>#VALUE!</v>
      </c>
      <c r="BT1031" s="0" t="e">
        <f aca="false">9.81*LN(AH1031)+30.6</f>
        <v>#VALUE!</v>
      </c>
      <c r="BU1031" s="0" t="e">
        <f aca="false">IF(BT1031&lt;30, "Clean water", IF(AND(BT1031&gt;=30, BT1031&lt;40), "Hypolimia", IF(AND(BT1031&gt;=40,BT1031&lt;50), "Mesotrophic", IF(AND(BT1031&gt;=50, BT1031&lt;70), "Eutrophic", IF(BT1031&gt;70,"Hypertrophic")))))</f>
        <v>#VALUE!</v>
      </c>
      <c r="BW1031" s="0" t="str">
        <f aca="false">IF(G1031/H1031&gt;=1, "PLS CHECK", "")</f>
        <v/>
      </c>
      <c r="BX1031" s="0" t="str">
        <f aca="false">IF(AC1031/J1031&gt;=1, "PLS CHECK", "")</f>
        <v/>
      </c>
      <c r="BY1031" s="0" t="str">
        <f aca="false">IF(AE1031/J1031&gt;=1, "PLS CHECK", "")</f>
        <v/>
      </c>
      <c r="BZ1031" s="0" t="str">
        <f aca="false">IF(AD1031/J1031&gt;=1, "PLS CHECK", "")</f>
        <v/>
      </c>
      <c r="CA1031" s="0" t="str">
        <f aca="false">IF(AF1031/K1031&gt;=1, "PLS CHECK", "")</f>
        <v/>
      </c>
      <c r="CB1031" s="0" t="str">
        <f aca="false">IF(AG1031/K1031&gt;=1, "PLS CHECK", "")</f>
        <v/>
      </c>
    </row>
    <row r="1032" customFormat="false" ht="12.5" hidden="false" customHeight="false" outlineLevel="0" collapsed="false">
      <c r="A1032" s="0" t="n">
        <v>1029</v>
      </c>
      <c r="B1032" s="15" t="s">
        <v>115</v>
      </c>
      <c r="C1032" s="16" t="s">
        <v>116</v>
      </c>
      <c r="D1032" s="0" t="s">
        <v>176</v>
      </c>
      <c r="E1032" s="37"/>
      <c r="F1032" s="37"/>
      <c r="G1032" s="0" t="n">
        <v>2.3</v>
      </c>
      <c r="H1032" s="0" t="n">
        <v>6.1</v>
      </c>
      <c r="I1032" s="0" t="n">
        <v>9.8</v>
      </c>
      <c r="J1032" s="37"/>
      <c r="K1032" s="0" t="n">
        <v>0.15</v>
      </c>
      <c r="L1032" s="0" t="n">
        <v>4.1</v>
      </c>
      <c r="M1032" s="0" t="n">
        <v>31.1</v>
      </c>
      <c r="N1032" s="0" t="n">
        <v>0</v>
      </c>
      <c r="O1032" s="0" t="n">
        <v>542</v>
      </c>
      <c r="P1032" s="0" t="n">
        <v>10000</v>
      </c>
      <c r="AC1032" s="37"/>
      <c r="AD1032" s="37"/>
      <c r="AE1032" s="0" t="n">
        <v>6.717</v>
      </c>
      <c r="AF1032" s="0" t="n">
        <v>0.049</v>
      </c>
      <c r="AG1032" s="0" t="n">
        <v>0.028</v>
      </c>
      <c r="AH1032" s="37"/>
      <c r="AJ1032" s="0" t="n">
        <v>2000</v>
      </c>
      <c r="BF1032" s="0" t="n">
        <f aca="false">IF(E1032&lt;11,-3.6797*E1032^2+48.115*E1032-53.83,280.92*EXP(-0.2027*E1032))</f>
        <v>-53.83</v>
      </c>
      <c r="BG1032" s="0" t="e">
        <f aca="false">32.208*LN(F1032)+21.438</f>
        <v>#VALUE!</v>
      </c>
      <c r="BH1032" s="0" t="n">
        <f aca="false">IF(G1032&lt;=2, -10*G1032+100, 88.958*EXP(-0.0755*G1032))</f>
        <v>74.7772988969374</v>
      </c>
      <c r="BI1032" s="0" t="n">
        <f aca="false">IF(I1032&lt;=100, 0.0053*(I1032)^2-1.0332*I1032+100.76, 122.82*EXP(-0.0092*I1032))</f>
        <v>91.143652</v>
      </c>
      <c r="BJ1032" s="0" t="n">
        <f aca="false">IF(P1032&lt;=1000, -6.942*LN(P1032)+107.59, -36.304*LN(P1032)+310.72)</f>
        <v>-23.6521968642234</v>
      </c>
      <c r="BK1032" s="0" t="e">
        <f aca="false">BF1032^0.04*BG1032^0.22*BH1032^0.51*BI1032^0.06*BJ1032^0.17</f>
        <v>#VALUE!</v>
      </c>
      <c r="BL1032" s="0" t="e">
        <f aca="false">IF(BK1032&gt;=90, "Very Good", IF(BK1032&gt;=80, "Good", IF(BK1032&gt;=70, "Slightly Good", IF(BK1032&gt;=60, "Average", IF(BK1032&gt;=50, "Slightly Poor", IF(BK1032&gt;=40, "Poor", "Very Poor"))))))</f>
        <v>#VALUE!</v>
      </c>
      <c r="BM1032" s="0" t="n">
        <f aca="false">IF(P1032&lt;=1000, -6.942*LN(P1032)+107.59, IF(AND(P1032&gt;1000, P1032&lt;=5213),-36.304*LN(P1032)+310.72, IF(P1032&gt;5213, 10)))</f>
        <v>10</v>
      </c>
      <c r="BN1032" s="0" t="e">
        <f aca="false">BF1032^0.04*BG1032^0.22*BH1032^0.51*BI1032^0.06*BM1032^0.17</f>
        <v>#VALUE!</v>
      </c>
      <c r="BO1032" s="0" t="e">
        <f aca="false">IF(BN1032&gt;=90, "Very Good", IF(BN1032&gt;=80, "Good", IF(BN1032&gt;=70, "Slightly Good", IF(BN1032&gt;=60, "Average", IF(BN1032&gt;=50, "Slightly Poor", IF(BN1032&gt;=40, "Poor", "Very Poor"))))))</f>
        <v>#VALUE!</v>
      </c>
      <c r="BP1032" s="0" t="n">
        <f aca="false">IF(AJ1032&lt;=1000, -6.942*LN(AJ1032)+107.59, IF(AND(AJ1032&gt;1000, AJ1032&lt;=5213),-36.304*LN(AJ1032)+310.72, IF(AJ1032&gt;5213, 10)))</f>
        <v>34.7768371087843</v>
      </c>
      <c r="BQ1032" s="0" t="e">
        <f aca="false">BF1032^0.04*BG1032^0.22*BH1032^0.51*BI1032^0.06*BP1032^0.17</f>
        <v>#VALUE!</v>
      </c>
      <c r="BR1032" s="0" t="e">
        <f aca="false">IF(BQ1032&gt;=90, "Very Good", IF(BQ1032&gt;=80, "Good", IF(BQ1032&gt;=70, "Slightly Good", IF(BQ1032&gt;=60, "Average", IF(BQ1032&gt;=50, "Slightly Poor", IF(BQ1032&gt;=40, "Poor", "Very Poor"))))))</f>
        <v>#VALUE!</v>
      </c>
      <c r="BT1032" s="0" t="e">
        <f aca="false">9.81*LN(AH1032)+30.6</f>
        <v>#VALUE!</v>
      </c>
      <c r="BU1032" s="0" t="e">
        <f aca="false">IF(BT1032&lt;30, "Clean water", IF(AND(BT1032&gt;=30, BT1032&lt;40), "Hypolimia", IF(AND(BT1032&gt;=40,BT1032&lt;50), "Mesotrophic", IF(AND(BT1032&gt;=50, BT1032&lt;70), "Eutrophic", IF(BT1032&gt;70,"Hypertrophic")))))</f>
        <v>#VALUE!</v>
      </c>
      <c r="BW1032" s="0" t="str">
        <f aca="false">IF(G1032/H1032&gt;=1, "PLS CHECK", "")</f>
        <v/>
      </c>
      <c r="BX1032" s="0" t="e">
        <f aca="false">IF(AC1032/J1032&gt;=1, "PLS CHECK", "")</f>
        <v>#DIV/0!</v>
      </c>
      <c r="BY1032" s="0" t="e">
        <f aca="false">IF(AE1032/J1032&gt;=1, "PLS CHECK", "")</f>
        <v>#DIV/0!</v>
      </c>
      <c r="BZ1032" s="0" t="e">
        <f aca="false">IF(AD1032/J1032&gt;=1, "PLS CHECK", "")</f>
        <v>#DIV/0!</v>
      </c>
      <c r="CA1032" s="0" t="str">
        <f aca="false">IF(AF1032/K1032&gt;=1, "PLS CHECK", "")</f>
        <v/>
      </c>
      <c r="CB1032" s="0" t="str">
        <f aca="false">IF(AG1032/K1032&gt;=1, "PLS CHECK", "")</f>
        <v/>
      </c>
    </row>
    <row r="1033" customFormat="false" ht="12.5" hidden="false" customHeight="false" outlineLevel="0" collapsed="false">
      <c r="A1033" s="0" t="n">
        <v>1030</v>
      </c>
      <c r="B1033" s="15" t="s">
        <v>117</v>
      </c>
      <c r="C1033" s="16" t="s">
        <v>118</v>
      </c>
      <c r="D1033" s="0" t="s">
        <v>176</v>
      </c>
      <c r="E1033" s="0" t="n">
        <v>7.8</v>
      </c>
      <c r="F1033" s="0" t="n">
        <v>7.9</v>
      </c>
      <c r="G1033" s="37"/>
      <c r="H1033" s="0" t="n">
        <v>2.1</v>
      </c>
      <c r="I1033" s="0" t="n">
        <v>1.4</v>
      </c>
      <c r="J1033" s="37"/>
      <c r="K1033" s="37"/>
      <c r="L1033" s="0" t="n">
        <v>1.5</v>
      </c>
      <c r="M1033" s="0" t="n">
        <v>29.2</v>
      </c>
      <c r="N1033" s="0" t="n">
        <v>0</v>
      </c>
      <c r="O1033" s="37"/>
      <c r="P1033" s="37"/>
      <c r="AC1033" s="37"/>
      <c r="AD1033" s="0" t="n">
        <v>0.362</v>
      </c>
      <c r="AE1033" s="37"/>
      <c r="AF1033" s="0" t="n">
        <v>0.01</v>
      </c>
      <c r="AG1033" s="0" t="n">
        <v>0.005</v>
      </c>
      <c r="AH1033" s="0" t="n">
        <v>2.3</v>
      </c>
      <c r="AJ1033" s="37"/>
      <c r="BF1033" s="0" t="n">
        <f aca="false">IF(E1033&lt;11,-3.6797*E1033^2+48.115*E1033-53.83,280.92*EXP(-0.2027*E1033))</f>
        <v>97.5940520000001</v>
      </c>
      <c r="BG1033" s="0" t="n">
        <f aca="false">32.208*LN(F1033)+21.438</f>
        <v>88.0075157571056</v>
      </c>
      <c r="BH1033" s="0" t="n">
        <f aca="false">IF(G1033&lt;=2, -10*G1033+100, 88.958*EXP(-0.0755*G1033))</f>
        <v>100</v>
      </c>
      <c r="BI1033" s="0" t="n">
        <f aca="false">IF(I1033&lt;=100, 0.0053*(I1033)^2-1.0332*I1033+100.76, 122.82*EXP(-0.0092*I1033))</f>
        <v>99.323908</v>
      </c>
      <c r="BJ1033" s="0" t="e">
        <f aca="false">IF(P1033&lt;=1000, -6.942*LN(P1033)+107.59, -36.304*LN(P1033)+310.72)</f>
        <v>#VALUE!</v>
      </c>
      <c r="BK1033" s="0" t="e">
        <f aca="false">BF1033^0.04*BG1033^0.22*BH1033^0.51*BI1033^0.06*BJ1033^0.17</f>
        <v>#VALUE!</v>
      </c>
      <c r="BL1033" s="0" t="e">
        <f aca="false">IF(BK1033&gt;=90, "Very Good", IF(BK1033&gt;=80, "Good", IF(BK1033&gt;=70, "Slightly Good", IF(BK1033&gt;=60, "Average", IF(BK1033&gt;=50, "Slightly Poor", IF(BK1033&gt;=40, "Poor", "Very Poor"))))))</f>
        <v>#VALUE!</v>
      </c>
      <c r="BM1033" s="0" t="e">
        <f aca="false">IF(P1033&lt;=1000, -6.942*LN(P1033)+107.59, IF(AND(P1033&gt;1000, P1033&lt;=5213),-36.304*LN(P1033)+310.72, IF(P1033&gt;5213, 10)))</f>
        <v>#VALUE!</v>
      </c>
      <c r="BN1033" s="0" t="e">
        <f aca="false">BF1033^0.04*BG1033^0.22*BH1033^0.51*BI1033^0.06*BM1033^0.17</f>
        <v>#VALUE!</v>
      </c>
      <c r="BO1033" s="0" t="e">
        <f aca="false">IF(BN1033&gt;=90, "Very Good", IF(BN1033&gt;=80, "Good", IF(BN1033&gt;=70, "Slightly Good", IF(BN1033&gt;=60, "Average", IF(BN1033&gt;=50, "Slightly Poor", IF(BN1033&gt;=40, "Poor", "Very Poor"))))))</f>
        <v>#VALUE!</v>
      </c>
      <c r="BP1033" s="0" t="e">
        <f aca="false">IF(AJ1033&lt;=1000, -6.942*LN(AJ1033)+107.59, IF(AND(AJ1033&gt;1000, AJ1033&lt;=5213),-36.304*LN(AJ1033)+310.72, IF(AJ1033&gt;5213, 10)))</f>
        <v>#VALUE!</v>
      </c>
      <c r="BQ1033" s="0" t="e">
        <f aca="false">BF1033^0.04*BG1033^0.22*BH1033^0.51*BI1033^0.06*BP1033^0.17</f>
        <v>#VALUE!</v>
      </c>
      <c r="BR1033" s="0" t="e">
        <f aca="false">IF(BQ1033&gt;=90, "Very Good", IF(BQ1033&gt;=80, "Good", IF(BQ1033&gt;=70, "Slightly Good", IF(BQ1033&gt;=60, "Average", IF(BQ1033&gt;=50, "Slightly Poor", IF(BQ1033&gt;=40, "Poor", "Very Poor"))))))</f>
        <v>#VALUE!</v>
      </c>
      <c r="BT1033" s="0" t="n">
        <f aca="false">9.81*LN(AH1033)+30.6</f>
        <v>38.7708384959934</v>
      </c>
      <c r="BU1033" s="0" t="str">
        <f aca="false">IF(BT1033&lt;30, "Clean water", IF(AND(BT1033&gt;=30, BT1033&lt;40), "Hypolimia", IF(AND(BT1033&gt;=40,BT1033&lt;50), "Mesotrophic", IF(AND(BT1033&gt;=50, BT1033&lt;70), "Eutrophic", IF(BT1033&gt;70,"Hypertrophic")))))</f>
        <v>Hypolimia</v>
      </c>
      <c r="BW1033" s="0" t="str">
        <f aca="false">IF(G1033/H1033&gt;=1, "PLS CHECK", "")</f>
        <v/>
      </c>
      <c r="BX1033" s="0" t="e">
        <f aca="false">IF(AC1033/J1033&gt;=1, "PLS CHECK", "")</f>
        <v>#DIV/0!</v>
      </c>
      <c r="BY1033" s="0" t="e">
        <f aca="false">IF(AE1033/J1033&gt;=1, "PLS CHECK", "")</f>
        <v>#DIV/0!</v>
      </c>
      <c r="BZ1033" s="0" t="e">
        <f aca="false">IF(AD1033/J1033&gt;=1, "PLS CHECK", "")</f>
        <v>#DIV/0!</v>
      </c>
      <c r="CA1033" s="0" t="e">
        <f aca="false">IF(AF1033/K1033&gt;=1, "PLS CHECK", "")</f>
        <v>#DIV/0!</v>
      </c>
      <c r="CB1033" s="0" t="e">
        <f aca="false">IF(AG1033/K1033&gt;=1, "PLS CHECK", "")</f>
        <v>#DIV/0!</v>
      </c>
    </row>
    <row r="1034" customFormat="false" ht="12.5" hidden="false" customHeight="false" outlineLevel="0" collapsed="false">
      <c r="A1034" s="0" t="n">
        <v>1031</v>
      </c>
      <c r="B1034" s="15" t="s">
        <v>119</v>
      </c>
      <c r="C1034" s="16" t="s">
        <v>120</v>
      </c>
      <c r="D1034" s="0" t="s">
        <v>176</v>
      </c>
      <c r="E1034" s="0" t="n">
        <v>7.8</v>
      </c>
      <c r="F1034" s="0" t="n">
        <v>7.7</v>
      </c>
      <c r="G1034" s="37"/>
      <c r="H1034" s="0" t="n">
        <v>2.1</v>
      </c>
      <c r="I1034" s="0" t="n">
        <v>5</v>
      </c>
      <c r="J1034" s="37"/>
      <c r="K1034" s="0" t="n">
        <v>0.029</v>
      </c>
      <c r="L1034" s="0" t="n">
        <v>1.6</v>
      </c>
      <c r="M1034" s="0" t="n">
        <v>30.9</v>
      </c>
      <c r="N1034" s="0" t="n">
        <v>0</v>
      </c>
      <c r="O1034" s="0" t="n">
        <v>199</v>
      </c>
      <c r="P1034" s="0" t="n">
        <v>8400</v>
      </c>
      <c r="AC1034" s="37"/>
      <c r="AD1034" s="0" t="n">
        <v>0.023</v>
      </c>
      <c r="AE1034" s="37"/>
      <c r="AF1034" s="0" t="n">
        <v>0.016</v>
      </c>
      <c r="AG1034" s="0" t="n">
        <v>0.006</v>
      </c>
      <c r="AH1034" s="0" t="n">
        <v>4.8</v>
      </c>
      <c r="AJ1034" s="0" t="n">
        <v>760</v>
      </c>
      <c r="BF1034" s="0" t="n">
        <f aca="false">IF(E1034&lt;11,-3.6797*E1034^2+48.115*E1034-53.83,280.92*EXP(-0.2027*E1034))</f>
        <v>97.5940520000001</v>
      </c>
      <c r="BG1034" s="0" t="n">
        <f aca="false">32.208*LN(F1034)+21.438</f>
        <v>87.1816243519112</v>
      </c>
      <c r="BH1034" s="0" t="n">
        <f aca="false">IF(G1034&lt;=2, -10*G1034+100, 88.958*EXP(-0.0755*G1034))</f>
        <v>100</v>
      </c>
      <c r="BI1034" s="0" t="n">
        <f aca="false">IF(I1034&lt;=100, 0.0053*(I1034)^2-1.0332*I1034+100.76, 122.82*EXP(-0.0092*I1034))</f>
        <v>95.7265</v>
      </c>
      <c r="BJ1034" s="0" t="n">
        <f aca="false">IF(P1034&lt;=1000, -6.942*LN(P1034)+107.59, -36.304*LN(P1034)+310.72)</f>
        <v>-17.3224714973193</v>
      </c>
      <c r="BK1034" s="0" t="e">
        <f aca="false">BF1034^0.04*BG1034^0.22*BH1034^0.51*BI1034^0.06*BJ1034^0.17</f>
        <v>#NUM!</v>
      </c>
      <c r="BL1034" s="0" t="e">
        <f aca="false">IF(BK1034&gt;=90, "Very Good", IF(BK1034&gt;=80, "Good", IF(BK1034&gt;=70, "Slightly Good", IF(BK1034&gt;=60, "Average", IF(BK1034&gt;=50, "Slightly Poor", IF(BK1034&gt;=40, "Poor", "Very Poor"))))))</f>
        <v>#NUM!</v>
      </c>
      <c r="BM1034" s="0" t="n">
        <f aca="false">IF(P1034&lt;=1000, -6.942*LN(P1034)+107.59, IF(AND(P1034&gt;1000, P1034&lt;=5213),-36.304*LN(P1034)+310.72, IF(P1034&gt;5213, 10)))</f>
        <v>10</v>
      </c>
      <c r="BN1034" s="0" t="n">
        <f aca="false">BF1034^0.04*BG1034^0.22*BH1034^0.51*BI1034^0.06*BM1034^0.17</f>
        <v>65.3630569215735</v>
      </c>
      <c r="BO1034" s="0" t="str">
        <f aca="false">IF(BN1034&gt;=90, "Very Good", IF(BN1034&gt;=80, "Good", IF(BN1034&gt;=70, "Slightly Good", IF(BN1034&gt;=60, "Average", IF(BN1034&gt;=50, "Slightly Poor", IF(BN1034&gt;=40, "Poor", "Very Poor"))))))</f>
        <v>Average</v>
      </c>
      <c r="BP1034" s="0" t="n">
        <f aca="false">IF(AJ1034&lt;=1000, -6.942*LN(AJ1034)+107.59, IF(AND(AJ1034&gt;1000, AJ1034&lt;=5213),-36.304*LN(AJ1034)+310.72, IF(AJ1034&gt;5213, 10)))</f>
        <v>61.5415034361676</v>
      </c>
      <c r="BQ1034" s="0" t="n">
        <f aca="false">BF1034^0.04*BG1034^0.22*BH1034^0.51*BI1034^0.06*BP1034^0.17</f>
        <v>89.0206851501472</v>
      </c>
      <c r="BR1034" s="0" t="str">
        <f aca="false">IF(BQ1034&gt;=90, "Very Good", IF(BQ1034&gt;=80, "Good", IF(BQ1034&gt;=70, "Slightly Good", IF(BQ1034&gt;=60, "Average", IF(BQ1034&gt;=50, "Slightly Poor", IF(BQ1034&gt;=40, "Poor", "Very Poor"))))))</f>
        <v>Good</v>
      </c>
      <c r="BT1034" s="0" t="n">
        <f aca="false">9.81*LN(AH1034)+30.6</f>
        <v>45.9881221547348</v>
      </c>
      <c r="BU1034" s="0" t="str">
        <f aca="false">IF(BT1034&lt;30, "Clean water", IF(AND(BT1034&gt;=30, BT1034&lt;40), "Hypolimia", IF(AND(BT1034&gt;=40,BT1034&lt;50), "Mesotrophic", IF(AND(BT1034&gt;=50, BT1034&lt;70), "Eutrophic", IF(BT1034&gt;70,"Hypertrophic")))))</f>
        <v>Mesotrophic</v>
      </c>
      <c r="BW1034" s="0" t="str">
        <f aca="false">IF(G1034/H1034&gt;=1, "PLS CHECK", "")</f>
        <v/>
      </c>
      <c r="BX1034" s="0" t="e">
        <f aca="false">IF(AC1034/J1034&gt;=1, "PLS CHECK", "")</f>
        <v>#DIV/0!</v>
      </c>
      <c r="BY1034" s="0" t="e">
        <f aca="false">IF(AE1034/J1034&gt;=1, "PLS CHECK", "")</f>
        <v>#DIV/0!</v>
      </c>
      <c r="BZ1034" s="0" t="e">
        <f aca="false">IF(AD1034/J1034&gt;=1, "PLS CHECK", "")</f>
        <v>#DIV/0!</v>
      </c>
      <c r="CA1034" s="0" t="str">
        <f aca="false">IF(AF1034/K1034&gt;=1, "PLS CHECK", "")</f>
        <v/>
      </c>
      <c r="CB1034" s="0" t="str">
        <f aca="false">IF(AG1034/K1034&gt;=1, "PLS CHECK", "")</f>
        <v/>
      </c>
    </row>
    <row r="1035" customFormat="false" ht="12.5" hidden="false" customHeight="false" outlineLevel="0" collapsed="false">
      <c r="A1035" s="0" t="n">
        <v>1032</v>
      </c>
      <c r="B1035" s="15" t="s">
        <v>121</v>
      </c>
      <c r="C1035" s="16" t="s">
        <v>122</v>
      </c>
      <c r="D1035" s="0" t="s">
        <v>176</v>
      </c>
      <c r="E1035" s="37"/>
      <c r="F1035" s="0" t="n">
        <v>9.5</v>
      </c>
      <c r="G1035" s="0" t="n">
        <v>2</v>
      </c>
      <c r="H1035" s="0" t="n">
        <v>2.8</v>
      </c>
      <c r="I1035" s="0" t="n">
        <v>3.2</v>
      </c>
      <c r="J1035" s="37"/>
      <c r="K1035" s="0" t="n">
        <v>0.058</v>
      </c>
      <c r="L1035" s="0" t="n">
        <v>2.1</v>
      </c>
      <c r="M1035" s="0" t="n">
        <v>33.3</v>
      </c>
      <c r="N1035" s="0" t="n">
        <v>0</v>
      </c>
      <c r="O1035" s="0" t="n">
        <v>265</v>
      </c>
      <c r="P1035" s="37"/>
      <c r="AC1035" s="37"/>
      <c r="AD1035" s="0" t="n">
        <v>0.042</v>
      </c>
      <c r="AE1035" s="37"/>
      <c r="AF1035" s="0" t="n">
        <v>0.034</v>
      </c>
      <c r="AG1035" s="0" t="n">
        <v>0.02</v>
      </c>
      <c r="AH1035" s="0" t="n">
        <v>23</v>
      </c>
      <c r="AJ1035" s="0" t="n">
        <v>110</v>
      </c>
      <c r="BF1035" s="0" t="n">
        <f aca="false">IF(E1035&lt;11,-3.6797*E1035^2+48.115*E1035-53.83,280.92*EXP(-0.2027*E1035))</f>
        <v>-53.83</v>
      </c>
      <c r="BG1035" s="0" t="n">
        <f aca="false">32.208*LN(F1035)+21.438</f>
        <v>93.947606249518</v>
      </c>
      <c r="BH1035" s="0" t="n">
        <f aca="false">IF(G1035&lt;=2, -10*G1035+100, 88.958*EXP(-0.0755*G1035))</f>
        <v>80</v>
      </c>
      <c r="BI1035" s="0" t="n">
        <f aca="false">IF(I1035&lt;=100, 0.0053*(I1035)^2-1.0332*I1035+100.76, 122.82*EXP(-0.0092*I1035))</f>
        <v>97.508032</v>
      </c>
      <c r="BJ1035" s="0" t="e">
        <f aca="false">IF(P1035&lt;=1000, -6.942*LN(P1035)+107.59, -36.304*LN(P1035)+310.72)</f>
        <v>#VALUE!</v>
      </c>
      <c r="BK1035" s="0" t="e">
        <f aca="false">BF1035^0.04*BG1035^0.22*BH1035^0.51*BI1035^0.06*BJ1035^0.17</f>
        <v>#VALUE!</v>
      </c>
      <c r="BL1035" s="0" t="e">
        <f aca="false">IF(BK1035&gt;=90, "Very Good", IF(BK1035&gt;=80, "Good", IF(BK1035&gt;=70, "Slightly Good", IF(BK1035&gt;=60, "Average", IF(BK1035&gt;=50, "Slightly Poor", IF(BK1035&gt;=40, "Poor", "Very Poor"))))))</f>
        <v>#VALUE!</v>
      </c>
      <c r="BM1035" s="0" t="e">
        <f aca="false">IF(P1035&lt;=1000, -6.942*LN(P1035)+107.59, IF(AND(P1035&gt;1000, P1035&lt;=5213),-36.304*LN(P1035)+310.72, IF(P1035&gt;5213, 10)))</f>
        <v>#VALUE!</v>
      </c>
      <c r="BN1035" s="0" t="e">
        <f aca="false">BF1035^0.04*BG1035^0.22*BH1035^0.51*BI1035^0.06*BM1035^0.17</f>
        <v>#VALUE!</v>
      </c>
      <c r="BO1035" s="0" t="e">
        <f aca="false">IF(BN1035&gt;=90, "Very Good", IF(BN1035&gt;=80, "Good", IF(BN1035&gt;=70, "Slightly Good", IF(BN1035&gt;=60, "Average", IF(BN1035&gt;=50, "Slightly Poor", IF(BN1035&gt;=40, "Poor", "Very Poor"))))))</f>
        <v>#VALUE!</v>
      </c>
      <c r="BP1035" s="0" t="n">
        <f aca="false">IF(AJ1035&lt;=1000, -6.942*LN(AJ1035)+107.59, IF(AND(AJ1035&gt;1000, AJ1035&lt;=5213),-36.304*LN(AJ1035)+310.72, IF(AJ1035&gt;5213, 10)))</f>
        <v>74.9592653006691</v>
      </c>
      <c r="BQ1035" s="0" t="n">
        <f aca="false">BF1035^0.04*BG1035^0.22*BH1035^0.51*BI1035^0.06*BP1035^0.17</f>
        <v>-81.6421540806327</v>
      </c>
      <c r="BR1035" s="0" t="str">
        <f aca="false">IF(BQ1035&gt;=90, "Very Good", IF(BQ1035&gt;=80, "Good", IF(BQ1035&gt;=70, "Slightly Good", IF(BQ1035&gt;=60, "Average", IF(BQ1035&gt;=50, "Slightly Poor", IF(BQ1035&gt;=40, "Poor", "Very Poor"))))))</f>
        <v>Very Poor</v>
      </c>
      <c r="BT1035" s="0" t="n">
        <f aca="false">9.81*LN(AH1035)+30.6</f>
        <v>61.359198258265</v>
      </c>
      <c r="BU1035" s="0" t="str">
        <f aca="false">IF(BT1035&lt;30, "Clean water", IF(AND(BT1035&gt;=30, BT1035&lt;40), "Hypolimia", IF(AND(BT1035&gt;=40,BT1035&lt;50), "Mesotrophic", IF(AND(BT1035&gt;=50, BT1035&lt;70), "Eutrophic", IF(BT1035&gt;70,"Hypertrophic")))))</f>
        <v>Eutrophic</v>
      </c>
      <c r="BW1035" s="0" t="str">
        <f aca="false">IF(G1035/H1035&gt;=1, "PLS CHECK", "")</f>
        <v/>
      </c>
      <c r="BX1035" s="0" t="e">
        <f aca="false">IF(AC1035/J1035&gt;=1, "PLS CHECK", "")</f>
        <v>#DIV/0!</v>
      </c>
      <c r="BY1035" s="0" t="e">
        <f aca="false">IF(AE1035/J1035&gt;=1, "PLS CHECK", "")</f>
        <v>#DIV/0!</v>
      </c>
      <c r="BZ1035" s="0" t="e">
        <f aca="false">IF(AD1035/J1035&gt;=1, "PLS CHECK", "")</f>
        <v>#DIV/0!</v>
      </c>
      <c r="CA1035" s="0" t="str">
        <f aca="false">IF(AF1035/K1035&gt;=1, "PLS CHECK", "")</f>
        <v/>
      </c>
      <c r="CB1035" s="0" t="str">
        <f aca="false">IF(AG1035/K1035&gt;=1, "PLS CHECK", "")</f>
        <v/>
      </c>
    </row>
    <row r="1036" customFormat="false" ht="12.5" hidden="false" customHeight="false" outlineLevel="0" collapsed="false">
      <c r="A1036" s="0" t="n">
        <v>1033</v>
      </c>
      <c r="B1036" s="15" t="s">
        <v>140</v>
      </c>
      <c r="C1036" s="16" t="s">
        <v>141</v>
      </c>
      <c r="D1036" s="0" t="s">
        <v>176</v>
      </c>
      <c r="E1036" s="0" t="n">
        <v>8.3</v>
      </c>
      <c r="F1036" s="0" t="n">
        <v>9.7</v>
      </c>
      <c r="G1036" s="37"/>
      <c r="H1036" s="0" t="n">
        <v>7.7</v>
      </c>
      <c r="I1036" s="37"/>
      <c r="J1036" s="0" t="n">
        <v>3.801</v>
      </c>
      <c r="K1036" s="37"/>
      <c r="L1036" s="0" t="n">
        <v>4</v>
      </c>
      <c r="M1036" s="0" t="n">
        <v>28</v>
      </c>
      <c r="O1036" s="37"/>
      <c r="BD1036" s="0" t="n">
        <v>0.06</v>
      </c>
      <c r="BF1036" s="0" t="n">
        <f aca="false">IF(E1036&lt;11,-3.6797*E1036^2+48.115*E1036-53.83,280.92*EXP(-0.2027*E1036))</f>
        <v>92.029967</v>
      </c>
      <c r="BG1036" s="0" t="n">
        <f aca="false">32.208*LN(F1036)+21.438</f>
        <v>94.6186305204847</v>
      </c>
      <c r="BH1036" s="0" t="n">
        <f aca="false">IF(G1036&lt;=2, -10*G1036+100, 88.958*EXP(-0.0755*G1036))</f>
        <v>100</v>
      </c>
      <c r="BI1036" s="0" t="n">
        <f aca="false">IF(I1036&lt;=100, 0.0053*(I1036)^2-1.0332*I1036+100.76, 122.82*EXP(-0.0092*I1036))</f>
        <v>100.76</v>
      </c>
      <c r="BJ1036" s="0" t="e">
        <f aca="false">IF(P1036&lt;=1000, -6.942*LN(P1036)+107.59, -36.304*LN(P1036)+310.72)</f>
        <v>#VALUE!</v>
      </c>
      <c r="BK1036" s="0" t="e">
        <f aca="false">BF1036^0.04*BG1036^0.22*BH1036^0.51*BI1036^0.06*BJ1036^0.17</f>
        <v>#VALUE!</v>
      </c>
      <c r="BL1036" s="0" t="e">
        <f aca="false">IF(BK1036&gt;=90, "Very Good", IF(BK1036&gt;=80, "Good", IF(BK1036&gt;=70, "Slightly Good", IF(BK1036&gt;=60, "Average", IF(BK1036&gt;=50, "Slightly Poor", IF(BK1036&gt;=40, "Poor", "Very Poor"))))))</f>
        <v>#VALUE!</v>
      </c>
      <c r="BM1036" s="0" t="e">
        <f aca="false">IF(P1036&lt;=1000, -6.942*LN(P1036)+107.59, IF(AND(P1036&gt;1000, P1036&lt;=5213),-36.304*LN(P1036)+310.72, IF(P1036&gt;5213, 10)))</f>
        <v>#VALUE!</v>
      </c>
      <c r="BN1036" s="0" t="e">
        <f aca="false">BF1036^0.04*BG1036^0.22*BH1036^0.51*BI1036^0.06*BM1036^0.17</f>
        <v>#VALUE!</v>
      </c>
      <c r="BO1036" s="0" t="e">
        <f aca="false">IF(BN1036&gt;=90, "Very Good", IF(BN1036&gt;=80, "Good", IF(BN1036&gt;=70, "Slightly Good", IF(BN1036&gt;=60, "Average", IF(BN1036&gt;=50, "Slightly Poor", IF(BN1036&gt;=40, "Poor", "Very Poor"))))))</f>
        <v>#VALUE!</v>
      </c>
      <c r="BP1036" s="0" t="e">
        <f aca="false">IF(AJ1036&lt;=1000, -6.942*LN(AJ1036)+107.59, IF(AND(AJ1036&gt;1000, AJ1036&lt;=5213),-36.304*LN(AJ1036)+310.72, IF(AJ1036&gt;5213, 10)))</f>
        <v>#VALUE!</v>
      </c>
      <c r="BQ1036" s="0" t="e">
        <f aca="false">BF1036^0.04*BG1036^0.22*BH1036^0.51*BI1036^0.06*BP1036^0.17</f>
        <v>#VALUE!</v>
      </c>
      <c r="BR1036" s="0" t="e">
        <f aca="false">IF(BQ1036&gt;=90, "Very Good", IF(BQ1036&gt;=80, "Good", IF(BQ1036&gt;=70, "Slightly Good", IF(BQ1036&gt;=60, "Average", IF(BQ1036&gt;=50, "Slightly Poor", IF(BQ1036&gt;=40, "Poor", "Very Poor"))))))</f>
        <v>#VALUE!</v>
      </c>
      <c r="BT1036" s="0" t="e">
        <f aca="false">9.81*LN(AH1036)+30.6</f>
        <v>#VALUE!</v>
      </c>
      <c r="BU1036" s="0" t="e">
        <f aca="false">IF(BT1036&lt;30, "Clean water", IF(AND(BT1036&gt;=30, BT1036&lt;40), "Hypolimia", IF(AND(BT1036&gt;=40,BT1036&lt;50), "Mesotrophic", IF(AND(BT1036&gt;=50, BT1036&lt;70), "Eutrophic", IF(BT1036&gt;70,"Hypertrophic")))))</f>
        <v>#VALUE!</v>
      </c>
      <c r="BW1036" s="0" t="str">
        <f aca="false">IF(G1036/H1036&gt;=1, "PLS CHECK", "")</f>
        <v/>
      </c>
      <c r="BX1036" s="0" t="str">
        <f aca="false">IF(AC1036/J1036&gt;=1, "PLS CHECK", "")</f>
        <v/>
      </c>
      <c r="BY1036" s="0" t="str">
        <f aca="false">IF(AE1036/J1036&gt;=1, "PLS CHECK", "")</f>
        <v/>
      </c>
      <c r="BZ1036" s="0" t="str">
        <f aca="false">IF(AD1036/J1036&gt;=1, "PLS CHECK", "")</f>
        <v/>
      </c>
      <c r="CA1036" s="0" t="e">
        <f aca="false">IF(AF1036/K1036&gt;=1, "PLS CHECK", "")</f>
        <v>#DIV/0!</v>
      </c>
      <c r="CB1036" s="0" t="e">
        <f aca="false">IF(AG1036/K1036&gt;=1, "PLS CHECK", "")</f>
        <v>#DIV/0!</v>
      </c>
    </row>
    <row r="1037" customFormat="false" ht="12.5" hidden="false" customHeight="false" outlineLevel="0" collapsed="false">
      <c r="A1037" s="0" t="n">
        <v>1034</v>
      </c>
      <c r="B1037" s="15" t="s">
        <v>123</v>
      </c>
      <c r="C1037" s="16" t="s">
        <v>124</v>
      </c>
      <c r="D1037" s="0" t="s">
        <v>176</v>
      </c>
      <c r="E1037" s="37"/>
      <c r="F1037" s="37"/>
      <c r="G1037" s="0" t="n">
        <v>1.9</v>
      </c>
      <c r="H1037" s="0" t="n">
        <v>4.8</v>
      </c>
      <c r="I1037" s="0" t="n">
        <v>3.4</v>
      </c>
      <c r="J1037" s="0" t="n">
        <v>9.005</v>
      </c>
      <c r="K1037" s="0" t="n">
        <v>0.13</v>
      </c>
      <c r="L1037" s="0" t="n">
        <v>4.1</v>
      </c>
      <c r="M1037" s="0" t="n">
        <v>30.1</v>
      </c>
      <c r="N1037" s="0" t="n">
        <v>0</v>
      </c>
      <c r="O1037" s="0" t="n">
        <v>571</v>
      </c>
      <c r="P1037" s="0" t="n">
        <v>10000</v>
      </c>
      <c r="AC1037" s="0" t="n">
        <v>8.715</v>
      </c>
      <c r="AD1037" s="37"/>
      <c r="AE1037" s="0" t="n">
        <v>4.263</v>
      </c>
      <c r="AF1037" s="0" t="n">
        <v>0.084</v>
      </c>
      <c r="AG1037" s="0" t="n">
        <v>0.064</v>
      </c>
      <c r="AH1037" s="0" t="n">
        <v>20</v>
      </c>
      <c r="AJ1037" s="0" t="n">
        <v>1000</v>
      </c>
      <c r="BF1037" s="0" t="n">
        <f aca="false">IF(E1037&lt;11,-3.6797*E1037^2+48.115*E1037-53.83,280.92*EXP(-0.2027*E1037))</f>
        <v>-53.83</v>
      </c>
      <c r="BG1037" s="0" t="e">
        <f aca="false">32.208*LN(F1037)+21.438</f>
        <v>#VALUE!</v>
      </c>
      <c r="BH1037" s="0" t="n">
        <f aca="false">IF(G1037&lt;=2, -10*G1037+100, 88.958*EXP(-0.0755*G1037))</f>
        <v>81</v>
      </c>
      <c r="BI1037" s="0" t="n">
        <f aca="false">IF(I1037&lt;=100, 0.0053*(I1037)^2-1.0332*I1037+100.76, 122.82*EXP(-0.0092*I1037))</f>
        <v>97.308388</v>
      </c>
      <c r="BJ1037" s="0" t="n">
        <f aca="false">IF(P1037&lt;=1000, -6.942*LN(P1037)+107.59, -36.304*LN(P1037)+310.72)</f>
        <v>-23.6521968642234</v>
      </c>
      <c r="BK1037" s="0" t="e">
        <f aca="false">BF1037^0.04*BG1037^0.22*BH1037^0.51*BI1037^0.06*BJ1037^0.17</f>
        <v>#VALUE!</v>
      </c>
      <c r="BL1037" s="0" t="e">
        <f aca="false">IF(BK1037&gt;=90, "Very Good", IF(BK1037&gt;=80, "Good", IF(BK1037&gt;=70, "Slightly Good", IF(BK1037&gt;=60, "Average", IF(BK1037&gt;=50, "Slightly Poor", IF(BK1037&gt;=40, "Poor", "Very Poor"))))))</f>
        <v>#VALUE!</v>
      </c>
      <c r="BM1037" s="0" t="n">
        <f aca="false">IF(P1037&lt;=1000, -6.942*LN(P1037)+107.59, IF(AND(P1037&gt;1000, P1037&lt;=5213),-36.304*LN(P1037)+310.72, IF(P1037&gt;5213, 10)))</f>
        <v>10</v>
      </c>
      <c r="BN1037" s="0" t="e">
        <f aca="false">BF1037^0.04*BG1037^0.22*BH1037^0.51*BI1037^0.06*BM1037^0.17</f>
        <v>#VALUE!</v>
      </c>
      <c r="BO1037" s="0" t="e">
        <f aca="false">IF(BN1037&gt;=90, "Very Good", IF(BN1037&gt;=80, "Good", IF(BN1037&gt;=70, "Slightly Good", IF(BN1037&gt;=60, "Average", IF(BN1037&gt;=50, "Slightly Poor", IF(BN1037&gt;=40, "Poor", "Very Poor"))))))</f>
        <v>#VALUE!</v>
      </c>
      <c r="BP1037" s="0" t="n">
        <f aca="false">IF(AJ1037&lt;=1000, -6.942*LN(AJ1037)+107.59, IF(AND(AJ1037&gt;1000, AJ1037&lt;=5213),-36.304*LN(AJ1037)+310.72, IF(AJ1037&gt;5213, 10)))</f>
        <v>59.636362853306</v>
      </c>
      <c r="BQ1037" s="0" t="e">
        <f aca="false">BF1037^0.04*BG1037^0.22*BH1037^0.51*BI1037^0.06*BP1037^0.17</f>
        <v>#VALUE!</v>
      </c>
      <c r="BR1037" s="0" t="e">
        <f aca="false">IF(BQ1037&gt;=90, "Very Good", IF(BQ1037&gt;=80, "Good", IF(BQ1037&gt;=70, "Slightly Good", IF(BQ1037&gt;=60, "Average", IF(BQ1037&gt;=50, "Slightly Poor", IF(BQ1037&gt;=40, "Poor", "Very Poor"))))))</f>
        <v>#VALUE!</v>
      </c>
      <c r="BT1037" s="0" t="n">
        <f aca="false">9.81*LN(AH1037)+30.6</f>
        <v>59.9881336035647</v>
      </c>
      <c r="BU1037" s="0" t="str">
        <f aca="false">IF(BT1037&lt;30, "Clean water", IF(AND(BT1037&gt;=30, BT1037&lt;40), "Hypolimia", IF(AND(BT1037&gt;=40,BT1037&lt;50), "Mesotrophic", IF(AND(BT1037&gt;=50, BT1037&lt;70), "Eutrophic", IF(BT1037&gt;70,"Hypertrophic")))))</f>
        <v>Eutrophic</v>
      </c>
      <c r="BW1037" s="0" t="str">
        <f aca="false">IF(G1037/H1037&gt;=1, "PLS CHECK", "")</f>
        <v/>
      </c>
      <c r="BX1037" s="0" t="str">
        <f aca="false">IF(AC1037/J1037&gt;=1, "PLS CHECK", "")</f>
        <v/>
      </c>
      <c r="BY1037" s="0" t="str">
        <f aca="false">IF(AE1037/J1037&gt;=1, "PLS CHECK", "")</f>
        <v/>
      </c>
      <c r="BZ1037" s="0" t="str">
        <f aca="false">IF(AD1037/J1037&gt;=1, "PLS CHECK", "")</f>
        <v/>
      </c>
      <c r="CA1037" s="0" t="str">
        <f aca="false">IF(AF1037/K1037&gt;=1, "PLS CHECK", "")</f>
        <v/>
      </c>
      <c r="CB1037" s="0" t="str">
        <f aca="false">IF(AG1037/K1037&gt;=1, "PLS CHECK", "")</f>
        <v/>
      </c>
    </row>
    <row r="1038" customFormat="false" ht="12.5" hidden="false" customHeight="false" outlineLevel="0" collapsed="false">
      <c r="A1038" s="0" t="n">
        <v>1035</v>
      </c>
      <c r="B1038" s="15" t="s">
        <v>125</v>
      </c>
      <c r="C1038" s="16" t="s">
        <v>126</v>
      </c>
      <c r="D1038" s="0" t="s">
        <v>176</v>
      </c>
      <c r="E1038" s="37"/>
      <c r="F1038" s="37"/>
      <c r="G1038" s="0" t="n">
        <v>3.2</v>
      </c>
      <c r="H1038" s="0" t="n">
        <v>6.1</v>
      </c>
      <c r="I1038" s="37"/>
      <c r="J1038" s="0" t="n">
        <v>5.254</v>
      </c>
      <c r="K1038" s="0" t="n">
        <v>0.11</v>
      </c>
      <c r="L1038" s="0" t="n">
        <v>2.4</v>
      </c>
      <c r="M1038" s="0" t="n">
        <v>30.3</v>
      </c>
      <c r="N1038" s="0" t="n">
        <v>0</v>
      </c>
      <c r="O1038" s="0" t="n">
        <v>482</v>
      </c>
      <c r="P1038" s="0" t="n">
        <v>1000</v>
      </c>
      <c r="AC1038" s="0" t="n">
        <v>4.867</v>
      </c>
      <c r="AD1038" s="37"/>
      <c r="AE1038" s="0" t="n">
        <v>3.955</v>
      </c>
      <c r="AF1038" s="0" t="n">
        <v>0.025</v>
      </c>
      <c r="AG1038" s="0" t="n">
        <v>0.008</v>
      </c>
      <c r="AH1038" s="37"/>
      <c r="AJ1038" s="0" t="n">
        <v>200</v>
      </c>
      <c r="BF1038" s="0" t="n">
        <f aca="false">IF(E1038&lt;11,-3.6797*E1038^2+48.115*E1038-53.83,280.92*EXP(-0.2027*E1038))</f>
        <v>-53.83</v>
      </c>
      <c r="BG1038" s="0" t="e">
        <f aca="false">32.208*LN(F1038)+21.438</f>
        <v>#VALUE!</v>
      </c>
      <c r="BH1038" s="0" t="n">
        <f aca="false">IF(G1038&lt;=2, -10*G1038+100, 88.958*EXP(-0.0755*G1038))</f>
        <v>69.8649678413399</v>
      </c>
      <c r="BI1038" s="0" t="n">
        <f aca="false">IF(I1038&lt;=100, 0.0053*(I1038)^2-1.0332*I1038+100.76, 122.82*EXP(-0.0092*I1038))</f>
        <v>100.76</v>
      </c>
      <c r="BJ1038" s="0" t="n">
        <f aca="false">IF(P1038&lt;=1000, -6.942*LN(P1038)+107.59, -36.304*LN(P1038)+310.72)</f>
        <v>59.636362853306</v>
      </c>
      <c r="BK1038" s="0" t="e">
        <f aca="false">BF1038^0.04*BG1038^0.22*BH1038^0.51*BI1038^0.06*BJ1038^0.17</f>
        <v>#VALUE!</v>
      </c>
      <c r="BL1038" s="0" t="e">
        <f aca="false">IF(BK1038&gt;=90, "Very Good", IF(BK1038&gt;=80, "Good", IF(BK1038&gt;=70, "Slightly Good", IF(BK1038&gt;=60, "Average", IF(BK1038&gt;=50, "Slightly Poor", IF(BK1038&gt;=40, "Poor", "Very Poor"))))))</f>
        <v>#VALUE!</v>
      </c>
      <c r="BM1038" s="0" t="n">
        <f aca="false">IF(P1038&lt;=1000, -6.942*LN(P1038)+107.59, IF(AND(P1038&gt;1000, P1038&lt;=5213),-36.304*LN(P1038)+310.72, IF(P1038&gt;5213, 10)))</f>
        <v>59.636362853306</v>
      </c>
      <c r="BN1038" s="0" t="e">
        <f aca="false">BF1038^0.04*BG1038^0.22*BH1038^0.51*BI1038^0.06*BM1038^0.17</f>
        <v>#VALUE!</v>
      </c>
      <c r="BO1038" s="0" t="e">
        <f aca="false">IF(BN1038&gt;=90, "Very Good", IF(BN1038&gt;=80, "Good", IF(BN1038&gt;=70, "Slightly Good", IF(BN1038&gt;=60, "Average", IF(BN1038&gt;=50, "Slightly Poor", IF(BN1038&gt;=40, "Poor", "Very Poor"))))))</f>
        <v>#VALUE!</v>
      </c>
      <c r="BP1038" s="0" t="n">
        <f aca="false">IF(AJ1038&lt;=1000, -6.942*LN(AJ1038)+107.59, IF(AND(AJ1038&gt;1000, AJ1038&lt;=5213),-36.304*LN(AJ1038)+310.72, IF(AJ1038&gt;5213, 10)))</f>
        <v>70.8090808414235</v>
      </c>
      <c r="BQ1038" s="0" t="e">
        <f aca="false">BF1038^0.04*BG1038^0.22*BH1038^0.51*BI1038^0.06*BP1038^0.17</f>
        <v>#VALUE!</v>
      </c>
      <c r="BR1038" s="0" t="e">
        <f aca="false">IF(BQ1038&gt;=90, "Very Good", IF(BQ1038&gt;=80, "Good", IF(BQ1038&gt;=70, "Slightly Good", IF(BQ1038&gt;=60, "Average", IF(BQ1038&gt;=50, "Slightly Poor", IF(BQ1038&gt;=40, "Poor", "Very Poor"))))))</f>
        <v>#VALUE!</v>
      </c>
      <c r="BT1038" s="0" t="e">
        <f aca="false">9.81*LN(AH1038)+30.6</f>
        <v>#VALUE!</v>
      </c>
      <c r="BU1038" s="0" t="e">
        <f aca="false">IF(BT1038&lt;30, "Clean water", IF(AND(BT1038&gt;=30, BT1038&lt;40), "Hypolimia", IF(AND(BT1038&gt;=40,BT1038&lt;50), "Mesotrophic", IF(AND(BT1038&gt;=50, BT1038&lt;70), "Eutrophic", IF(BT1038&gt;70,"Hypertrophic")))))</f>
        <v>#VALUE!</v>
      </c>
      <c r="BW1038" s="0" t="str">
        <f aca="false">IF(G1038/H1038&gt;=1, "PLS CHECK", "")</f>
        <v/>
      </c>
      <c r="BX1038" s="0" t="str">
        <f aca="false">IF(AC1038/J1038&gt;=1, "PLS CHECK", "")</f>
        <v/>
      </c>
      <c r="BY1038" s="0" t="str">
        <f aca="false">IF(AE1038/J1038&gt;=1, "PLS CHECK", "")</f>
        <v/>
      </c>
      <c r="BZ1038" s="0" t="str">
        <f aca="false">IF(AD1038/J1038&gt;=1, "PLS CHECK", "")</f>
        <v/>
      </c>
      <c r="CA1038" s="0" t="str">
        <f aca="false">IF(AF1038/K1038&gt;=1, "PLS CHECK", "")</f>
        <v/>
      </c>
      <c r="CB1038" s="0" t="str">
        <f aca="false">IF(AG1038/K1038&gt;=1, "PLS CHECK", "")</f>
        <v/>
      </c>
    </row>
    <row r="1039" customFormat="false" ht="12.5" hidden="false" customHeight="false" outlineLevel="0" collapsed="false">
      <c r="A1039" s="0" t="n">
        <v>1036</v>
      </c>
      <c r="B1039" s="15" t="s">
        <v>72</v>
      </c>
      <c r="C1039" s="16" t="s">
        <v>73</v>
      </c>
      <c r="D1039" s="0" t="s">
        <v>177</v>
      </c>
      <c r="E1039" s="0" t="n">
        <v>8.3</v>
      </c>
      <c r="F1039" s="0" t="n">
        <v>9.4</v>
      </c>
      <c r="G1039" s="0" t="n">
        <v>1.2</v>
      </c>
      <c r="H1039" s="0" t="n">
        <v>5.3</v>
      </c>
      <c r="I1039" s="37"/>
      <c r="J1039" s="0" t="n">
        <v>3.568</v>
      </c>
      <c r="K1039" s="0" t="n">
        <v>0.106</v>
      </c>
      <c r="L1039" s="0" t="n">
        <v>2.6</v>
      </c>
      <c r="M1039" s="0" t="n">
        <v>23.1</v>
      </c>
      <c r="N1039" s="0" t="n">
        <v>0</v>
      </c>
      <c r="O1039" s="0" t="n">
        <v>249</v>
      </c>
      <c r="P1039" s="0" t="n">
        <v>66425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0</v>
      </c>
      <c r="V1039" s="0" t="n">
        <v>0</v>
      </c>
      <c r="AC1039" s="0" t="n">
        <v>3.403</v>
      </c>
      <c r="AD1039" s="0" t="n">
        <v>0.122</v>
      </c>
      <c r="AE1039" s="0" t="n">
        <v>3.151</v>
      </c>
      <c r="AF1039" s="0" t="n">
        <v>0.042</v>
      </c>
      <c r="AG1039" s="0" t="n">
        <v>0.035</v>
      </c>
      <c r="AH1039" s="37"/>
      <c r="AI1039" s="0" t="n">
        <v>0</v>
      </c>
      <c r="AJ1039" s="0" t="n">
        <v>441</v>
      </c>
      <c r="AP1039" s="0" t="n">
        <v>0</v>
      </c>
      <c r="AQ1039" s="0" t="n">
        <v>0</v>
      </c>
      <c r="AR1039" s="0" t="n">
        <v>0</v>
      </c>
      <c r="AS1039" s="0" t="n">
        <v>0</v>
      </c>
      <c r="AU1039" s="0" t="n">
        <v>0</v>
      </c>
      <c r="AV1039" s="0" t="n">
        <v>0</v>
      </c>
      <c r="AY1039" s="0" t="n">
        <v>0</v>
      </c>
      <c r="AZ1039" s="0" t="n">
        <v>0</v>
      </c>
      <c r="BB1039" s="0" t="n">
        <v>0</v>
      </c>
      <c r="BE1039" s="0" t="n">
        <v>0</v>
      </c>
      <c r="BF1039" s="0" t="n">
        <f aca="false">IF(E1039&lt;11,-3.6797*E1039^2+48.115*E1039-53.83,280.92*EXP(-0.2027*E1039))</f>
        <v>92.029967</v>
      </c>
      <c r="BG1039" s="0" t="n">
        <f aca="false">32.208*LN(F1039)+21.438</f>
        <v>93.6067776722001</v>
      </c>
      <c r="BH1039" s="0" t="n">
        <f aca="false">IF(G1039&lt;=2, -10*G1039+100, 88.958*EXP(-0.0755*G1039))</f>
        <v>88</v>
      </c>
      <c r="BI1039" s="0" t="n">
        <f aca="false">IF(I1039&lt;=100, 0.0053*(I1039)^2-1.0332*I1039+100.76, 122.82*EXP(-0.0092*I1039))</f>
        <v>100.76</v>
      </c>
      <c r="BJ1039" s="0" t="n">
        <f aca="false">IF(P1039&lt;=1000, -6.942*LN(P1039)+107.59, -36.304*LN(P1039)+310.72)</f>
        <v>-92.3933996888795</v>
      </c>
      <c r="BK1039" s="0" t="e">
        <f aca="false">BF1039^0.04*BG1039^0.22*BH1039^0.51*BI1039^0.06*BJ1039^0.17</f>
        <v>#NUM!</v>
      </c>
      <c r="BL1039" s="0" t="e">
        <f aca="false">IF(BK1039&gt;=90, "Very Good", IF(BK1039&gt;=80, "Good", IF(BK1039&gt;=70, "Slightly Good", IF(BK1039&gt;=60, "Average", IF(BK1039&gt;=50, "Slightly Poor", IF(BK1039&gt;=40, "Poor", "Very Poor"))))))</f>
        <v>#NUM!</v>
      </c>
      <c r="BM1039" s="0" t="n">
        <f aca="false">IF(P1039&lt;=1000, -6.942*LN(P1039)+107.59, IF(AND(P1039&gt;1000, P1039&lt;=5213),-36.304*LN(P1039)+310.72, IF(P1039&gt;5213, 10)))</f>
        <v>10</v>
      </c>
      <c r="BN1039" s="0" t="n">
        <f aca="false">BF1039^0.04*BG1039^0.22*BH1039^0.51*BI1039^0.06*BM1039^0.17</f>
        <v>62.2484050038576</v>
      </c>
      <c r="BO1039" s="0" t="str">
        <f aca="false">IF(BN1039&gt;=90, "Very Good", IF(BN1039&gt;=80, "Good", IF(BN1039&gt;=70, "Slightly Good", IF(BN1039&gt;=60, "Average", IF(BN1039&gt;=50, "Slightly Poor", IF(BN1039&gt;=40, "Poor", "Very Poor"))))))</f>
        <v>Average</v>
      </c>
      <c r="BP1039" s="0" t="n">
        <f aca="false">IF(AJ1039&lt;=1000, -6.942*LN(AJ1039)+107.59, IF(AND(AJ1039&gt;1000, AJ1039&lt;=5213),-36.304*LN(AJ1039)+310.72, IF(AJ1039&gt;5213, 10)))</f>
        <v>65.319850474648</v>
      </c>
      <c r="BQ1039" s="0" t="n">
        <f aca="false">BF1039^0.04*BG1039^0.22*BH1039^0.51*BI1039^0.06*BP1039^0.17</f>
        <v>85.641824107283</v>
      </c>
      <c r="BR1039" s="0" t="str">
        <f aca="false">IF(BQ1039&gt;=90, "Very Good", IF(BQ1039&gt;=80, "Good", IF(BQ1039&gt;=70, "Slightly Good", IF(BQ1039&gt;=60, "Average", IF(BQ1039&gt;=50, "Slightly Poor", IF(BQ1039&gt;=40, "Poor", "Very Poor"))))))</f>
        <v>Good</v>
      </c>
      <c r="BT1039" s="0" t="e">
        <f aca="false">9.81*LN(AH1039)+30.6</f>
        <v>#VALUE!</v>
      </c>
      <c r="BU1039" s="0" t="e">
        <f aca="false">IF(BT1039&lt;30, "Clean water", IF(AND(BT1039&gt;=30, BT1039&lt;40), "Hypolimia", IF(AND(BT1039&gt;=40,BT1039&lt;50), "Mesotrophic", IF(AND(BT1039&gt;=50, BT1039&lt;70), "Eutrophic", IF(BT1039&gt;70,"Hypertrophic")))))</f>
        <v>#VALUE!</v>
      </c>
      <c r="BW1039" s="0" t="str">
        <f aca="false">IF(G1039/H1039&gt;=1, "PLS CHECK", "")</f>
        <v/>
      </c>
      <c r="BX1039" s="0" t="str">
        <f aca="false">IF(AC1039/J1039&gt;=1, "PLS CHECK", "")</f>
        <v/>
      </c>
      <c r="BY1039" s="0" t="str">
        <f aca="false">IF(AE1039/J1039&gt;=1, "PLS CHECK", "")</f>
        <v/>
      </c>
      <c r="BZ1039" s="0" t="str">
        <f aca="false">IF(AD1039/J1039&gt;=1, "PLS CHECK", "")</f>
        <v/>
      </c>
      <c r="CA1039" s="0" t="str">
        <f aca="false">IF(AF1039/K1039&gt;=1, "PLS CHECK", "")</f>
        <v/>
      </c>
      <c r="CB1039" s="0" t="str">
        <f aca="false">IF(AG1039/K1039&gt;=1, "PLS CHECK", "")</f>
        <v/>
      </c>
    </row>
    <row r="1040" customFormat="false" ht="12.5" hidden="false" customHeight="false" outlineLevel="0" collapsed="false">
      <c r="A1040" s="0" t="n">
        <v>1037</v>
      </c>
      <c r="B1040" s="15" t="s">
        <v>131</v>
      </c>
      <c r="C1040" s="16" t="s">
        <v>132</v>
      </c>
      <c r="D1040" s="0" t="s">
        <v>177</v>
      </c>
      <c r="E1040" s="0" t="n">
        <v>7.9</v>
      </c>
      <c r="F1040" s="0" t="n">
        <v>8.6</v>
      </c>
      <c r="G1040" s="0" t="n">
        <v>2</v>
      </c>
      <c r="H1040" s="0" t="n">
        <v>3.9</v>
      </c>
      <c r="I1040" s="37"/>
      <c r="J1040" s="0" t="n">
        <v>3.553</v>
      </c>
      <c r="K1040" s="0" t="n">
        <v>0.148</v>
      </c>
      <c r="L1040" s="0" t="n">
        <v>3</v>
      </c>
      <c r="M1040" s="0" t="n">
        <v>23.4</v>
      </c>
      <c r="O1040" s="0" t="n">
        <v>597</v>
      </c>
      <c r="BD1040" s="0" t="n">
        <v>0.053</v>
      </c>
      <c r="BF1040" s="0" t="n">
        <f aca="false">IF(E1040&lt;11,-3.6797*E1040^2+48.115*E1040-53.83,280.92*EXP(-0.2027*E1040))</f>
        <v>96.6284230000001</v>
      </c>
      <c r="BG1040" s="0" t="n">
        <f aca="false">32.208*LN(F1040)+21.438</f>
        <v>90.7419570425808</v>
      </c>
      <c r="BH1040" s="0" t="n">
        <f aca="false">IF(G1040&lt;=2, -10*G1040+100, 88.958*EXP(-0.0755*G1040))</f>
        <v>80</v>
      </c>
      <c r="BI1040" s="0" t="n">
        <f aca="false">IF(I1040&lt;=100, 0.0053*(I1040)^2-1.0332*I1040+100.76, 122.82*EXP(-0.0092*I1040))</f>
        <v>100.76</v>
      </c>
      <c r="BJ1040" s="0" t="e">
        <f aca="false">IF(P1040&lt;=1000, -6.942*LN(P1040)+107.59, -36.304*LN(P1040)+310.72)</f>
        <v>#VALUE!</v>
      </c>
      <c r="BK1040" s="0" t="e">
        <f aca="false">BF1040^0.04*BG1040^0.22*BH1040^0.51*BI1040^0.06*BJ1040^0.17</f>
        <v>#VALUE!</v>
      </c>
      <c r="BL1040" s="0" t="e">
        <f aca="false">IF(BK1040&gt;=90, "Very Good", IF(BK1040&gt;=80, "Good", IF(BK1040&gt;=70, "Slightly Good", IF(BK1040&gt;=60, "Average", IF(BK1040&gt;=50, "Slightly Poor", IF(BK1040&gt;=40, "Poor", "Very Poor"))))))</f>
        <v>#VALUE!</v>
      </c>
      <c r="BM1040" s="0" t="e">
        <f aca="false">IF(P1040&lt;=1000, -6.942*LN(P1040)+107.59, IF(AND(P1040&gt;1000, P1040&lt;=5213),-36.304*LN(P1040)+310.72, IF(P1040&gt;5213, 10)))</f>
        <v>#VALUE!</v>
      </c>
      <c r="BN1040" s="0" t="e">
        <f aca="false">BF1040^0.04*BG1040^0.22*BH1040^0.51*BI1040^0.06*BM1040^0.17</f>
        <v>#VALUE!</v>
      </c>
      <c r="BO1040" s="0" t="e">
        <f aca="false">IF(BN1040&gt;=90, "Very Good", IF(BN1040&gt;=80, "Good", IF(BN1040&gt;=70, "Slightly Good", IF(BN1040&gt;=60, "Average", IF(BN1040&gt;=50, "Slightly Poor", IF(BN1040&gt;=40, "Poor", "Very Poor"))))))</f>
        <v>#VALUE!</v>
      </c>
      <c r="BP1040" s="0" t="e">
        <f aca="false">IF(AJ1040&lt;=1000, -6.942*LN(AJ1040)+107.59, IF(AND(AJ1040&gt;1000, AJ1040&lt;=5213),-36.304*LN(AJ1040)+310.72, IF(AJ1040&gt;5213, 10)))</f>
        <v>#VALUE!</v>
      </c>
      <c r="BQ1040" s="0" t="e">
        <f aca="false">BF1040^0.04*BG1040^0.22*BH1040^0.51*BI1040^0.06*BP1040^0.17</f>
        <v>#VALUE!</v>
      </c>
      <c r="BR1040" s="0" t="e">
        <f aca="false">IF(BQ1040&gt;=90, "Very Good", IF(BQ1040&gt;=80, "Good", IF(BQ1040&gt;=70, "Slightly Good", IF(BQ1040&gt;=60, "Average", IF(BQ1040&gt;=50, "Slightly Poor", IF(BQ1040&gt;=40, "Poor", "Very Poor"))))))</f>
        <v>#VALUE!</v>
      </c>
      <c r="BT1040" s="0" t="e">
        <f aca="false">9.81*LN(AH1040)+30.6</f>
        <v>#VALUE!</v>
      </c>
      <c r="BU1040" s="0" t="e">
        <f aca="false">IF(BT1040&lt;30, "Clean water", IF(AND(BT1040&gt;=30, BT1040&lt;40), "Hypolimia", IF(AND(BT1040&gt;=40,BT1040&lt;50), "Mesotrophic", IF(AND(BT1040&gt;=50, BT1040&lt;70), "Eutrophic", IF(BT1040&gt;70,"Hypertrophic")))))</f>
        <v>#VALUE!</v>
      </c>
      <c r="BW1040" s="0" t="str">
        <f aca="false">IF(G1040/H1040&gt;=1, "PLS CHECK", "")</f>
        <v/>
      </c>
      <c r="BX1040" s="0" t="str">
        <f aca="false">IF(AC1040/J1040&gt;=1, "PLS CHECK", "")</f>
        <v/>
      </c>
      <c r="BY1040" s="0" t="str">
        <f aca="false">IF(AE1040/J1040&gt;=1, "PLS CHECK", "")</f>
        <v/>
      </c>
      <c r="BZ1040" s="0" t="str">
        <f aca="false">IF(AD1040/J1040&gt;=1, "PLS CHECK", "")</f>
        <v/>
      </c>
      <c r="CA1040" s="0" t="str">
        <f aca="false">IF(AF1040/K1040&gt;=1, "PLS CHECK", "")</f>
        <v/>
      </c>
      <c r="CB1040" s="0" t="str">
        <f aca="false">IF(AG1040/K1040&gt;=1, "PLS CHECK", "")</f>
        <v/>
      </c>
    </row>
    <row r="1041" customFormat="false" ht="12.5" hidden="false" customHeight="false" outlineLevel="0" collapsed="false">
      <c r="A1041" s="0" t="n">
        <v>1038</v>
      </c>
      <c r="B1041" s="15" t="s">
        <v>75</v>
      </c>
      <c r="C1041" s="16" t="s">
        <v>76</v>
      </c>
      <c r="D1041" s="0" t="s">
        <v>177</v>
      </c>
      <c r="E1041" s="0" t="n">
        <v>7.8</v>
      </c>
      <c r="F1041" s="0" t="n">
        <v>8.6</v>
      </c>
      <c r="G1041" s="0" t="n">
        <v>1.2</v>
      </c>
      <c r="H1041" s="0" t="n">
        <v>3.6</v>
      </c>
      <c r="I1041" s="0" t="n">
        <v>19</v>
      </c>
      <c r="J1041" s="0" t="n">
        <v>3.246</v>
      </c>
      <c r="K1041" s="0" t="n">
        <v>0.125</v>
      </c>
      <c r="L1041" s="0" t="n">
        <v>2.1</v>
      </c>
      <c r="M1041" s="0" t="n">
        <v>23.1</v>
      </c>
      <c r="N1041" s="0" t="n">
        <v>0</v>
      </c>
      <c r="O1041" s="0" t="n">
        <v>476</v>
      </c>
      <c r="P1041" s="0" t="n">
        <v>21000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</v>
      </c>
      <c r="V1041" s="0" t="n">
        <v>0</v>
      </c>
      <c r="AC1041" s="0" t="n">
        <v>3.225</v>
      </c>
      <c r="AD1041" s="0" t="n">
        <v>0.037</v>
      </c>
      <c r="AE1041" s="0" t="n">
        <v>2.672</v>
      </c>
      <c r="AF1041" s="0" t="n">
        <v>0.075</v>
      </c>
      <c r="AG1041" s="0" t="n">
        <v>0.064</v>
      </c>
      <c r="AH1041" s="0" t="n">
        <v>12.1</v>
      </c>
      <c r="AJ1041" s="0" t="n">
        <v>7000</v>
      </c>
      <c r="AP1041" s="0" t="n">
        <v>0</v>
      </c>
      <c r="AY1041" s="0" t="n">
        <v>0</v>
      </c>
      <c r="BF1041" s="0" t="n">
        <f aca="false">IF(E1041&lt;11,-3.6797*E1041^2+48.115*E1041-53.83,280.92*EXP(-0.2027*E1041))</f>
        <v>97.5940520000001</v>
      </c>
      <c r="BG1041" s="0" t="n">
        <f aca="false">32.208*LN(F1041)+21.438</f>
        <v>90.7419570425808</v>
      </c>
      <c r="BH1041" s="0" t="n">
        <f aca="false">IF(G1041&lt;=2, -10*G1041+100, 88.958*EXP(-0.0755*G1041))</f>
        <v>88</v>
      </c>
      <c r="BI1041" s="0" t="n">
        <f aca="false">IF(I1041&lt;=100, 0.0053*(I1041)^2-1.0332*I1041+100.76, 122.82*EXP(-0.0092*I1041))</f>
        <v>83.0425</v>
      </c>
      <c r="BJ1041" s="0" t="n">
        <f aca="false">IF(P1041&lt;=1000, -6.942*LN(P1041)+107.59, -36.304*LN(P1041)+310.72)</f>
        <v>-50.5874902272786</v>
      </c>
      <c r="BK1041" s="0" t="e">
        <f aca="false">BF1041^0.04*BG1041^0.22*BH1041^0.51*BI1041^0.06*BJ1041^0.17</f>
        <v>#NUM!</v>
      </c>
      <c r="BL1041" s="0" t="e">
        <f aca="false">IF(BK1041&gt;=90, "Very Good", IF(BK1041&gt;=80, "Good", IF(BK1041&gt;=70, "Slightly Good", IF(BK1041&gt;=60, "Average", IF(BK1041&gt;=50, "Slightly Poor", IF(BK1041&gt;=40, "Poor", "Very Poor"))))))</f>
        <v>#NUM!</v>
      </c>
      <c r="BM1041" s="0" t="n">
        <f aca="false">IF(P1041&lt;=1000, -6.942*LN(P1041)+107.59, IF(AND(P1041&gt;1000, P1041&lt;=5213),-36.304*LN(P1041)+310.72, IF(P1041&gt;5213, 10)))</f>
        <v>10</v>
      </c>
      <c r="BN1041" s="0" t="n">
        <f aca="false">BF1041^0.04*BG1041^0.22*BH1041^0.51*BI1041^0.06*BM1041^0.17</f>
        <v>61.2546288601274</v>
      </c>
      <c r="BO1041" s="0" t="str">
        <f aca="false">IF(BN1041&gt;=90, "Very Good", IF(BN1041&gt;=80, "Good", IF(BN1041&gt;=70, "Slightly Good", IF(BN1041&gt;=60, "Average", IF(BN1041&gt;=50, "Slightly Poor", IF(BN1041&gt;=40, "Poor", "Very Poor"))))))</f>
        <v>Average</v>
      </c>
      <c r="BP1041" s="0" t="n">
        <f aca="false">IF(AJ1041&lt;=1000, -6.942*LN(AJ1041)+107.59, IF(AND(AJ1041&gt;1000, AJ1041&lt;=5213),-36.304*LN(AJ1041)+310.72, IF(AJ1041&gt;5213, 10)))</f>
        <v>10</v>
      </c>
      <c r="BQ1041" s="0" t="n">
        <f aca="false">BF1041^0.04*BG1041^0.22*BH1041^0.51*BI1041^0.06*BP1041^0.17</f>
        <v>61.2546288601274</v>
      </c>
      <c r="BR1041" s="0" t="str">
        <f aca="false">IF(BQ1041&gt;=90, "Very Good", IF(BQ1041&gt;=80, "Good", IF(BQ1041&gt;=70, "Slightly Good", IF(BQ1041&gt;=60, "Average", IF(BQ1041&gt;=50, "Slightly Poor", IF(BQ1041&gt;=40, "Poor", "Very Poor"))))))</f>
        <v>Average</v>
      </c>
      <c r="BT1041" s="0" t="n">
        <f aca="false">9.81*LN(AH1041)+30.6</f>
        <v>55.0583454900325</v>
      </c>
      <c r="BU1041" s="0" t="str">
        <f aca="false">IF(BT1041&lt;30, "Clean water", IF(AND(BT1041&gt;=30, BT1041&lt;40), "Hypolimia", IF(AND(BT1041&gt;=40,BT1041&lt;50), "Mesotrophic", IF(AND(BT1041&gt;=50, BT1041&lt;70), "Eutrophic", IF(BT1041&gt;70,"Hypertrophic")))))</f>
        <v>Eutrophic</v>
      </c>
      <c r="BW1041" s="0" t="str">
        <f aca="false">IF(G1041/H1041&gt;=1, "PLS CHECK", "")</f>
        <v/>
      </c>
      <c r="BX1041" s="0" t="str">
        <f aca="false">IF(AC1041/J1041&gt;=1, "PLS CHECK", "")</f>
        <v/>
      </c>
      <c r="BY1041" s="0" t="str">
        <f aca="false">IF(AE1041/J1041&gt;=1, "PLS CHECK", "")</f>
        <v/>
      </c>
      <c r="BZ1041" s="0" t="str">
        <f aca="false">IF(AD1041/J1041&gt;=1, "PLS CHECK", "")</f>
        <v/>
      </c>
      <c r="CA1041" s="0" t="str">
        <f aca="false">IF(AF1041/K1041&gt;=1, "PLS CHECK", "")</f>
        <v/>
      </c>
      <c r="CB1041" s="0" t="str">
        <f aca="false">IF(AG1041/K1041&gt;=1, "PLS CHECK", "")</f>
        <v/>
      </c>
    </row>
    <row r="1042" customFormat="false" ht="12.5" hidden="false" customHeight="false" outlineLevel="0" collapsed="false">
      <c r="A1042" s="0" t="n">
        <v>1039</v>
      </c>
      <c r="B1042" s="15" t="s">
        <v>77</v>
      </c>
      <c r="C1042" s="16" t="s">
        <v>78</v>
      </c>
      <c r="D1042" s="0" t="s">
        <v>177</v>
      </c>
      <c r="E1042" s="0" t="n">
        <v>8.1</v>
      </c>
      <c r="F1042" s="0" t="n">
        <v>10.7</v>
      </c>
      <c r="G1042" s="0" t="n">
        <v>1.2</v>
      </c>
      <c r="H1042" s="0" t="n">
        <v>4.7</v>
      </c>
      <c r="I1042" s="0" t="n">
        <v>20.1</v>
      </c>
      <c r="J1042" s="0" t="n">
        <v>3.067</v>
      </c>
      <c r="K1042" s="0" t="n">
        <v>0.105</v>
      </c>
      <c r="L1042" s="0" t="n">
        <v>2.6</v>
      </c>
      <c r="M1042" s="0" t="n">
        <v>22.3</v>
      </c>
      <c r="N1042" s="0" t="n">
        <v>0</v>
      </c>
      <c r="O1042" s="37"/>
      <c r="P1042" s="0" t="n">
        <v>3200</v>
      </c>
      <c r="Q1042" s="0" t="n">
        <v>0</v>
      </c>
      <c r="R1042" s="0" t="n">
        <v>0</v>
      </c>
      <c r="S1042" s="0" t="n">
        <v>0</v>
      </c>
      <c r="T1042" s="0" t="n">
        <v>0</v>
      </c>
      <c r="U1042" s="0" t="n">
        <v>0</v>
      </c>
      <c r="V1042" s="0" t="n">
        <v>0</v>
      </c>
      <c r="AC1042" s="0" t="n">
        <v>2.978</v>
      </c>
      <c r="AD1042" s="0" t="n">
        <v>0.026</v>
      </c>
      <c r="AE1042" s="0" t="n">
        <v>2.316</v>
      </c>
      <c r="AF1042" s="0" t="n">
        <v>0.042</v>
      </c>
      <c r="AG1042" s="0" t="n">
        <v>0.026</v>
      </c>
      <c r="AH1042" s="0" t="n">
        <v>4.6</v>
      </c>
      <c r="AJ1042" s="0" t="n">
        <v>460</v>
      </c>
      <c r="AP1042" s="0" t="n">
        <v>0</v>
      </c>
      <c r="AY1042" s="0" t="n">
        <v>0</v>
      </c>
      <c r="BD1042" s="0" t="n">
        <v>690.49</v>
      </c>
      <c r="BF1042" s="0" t="n">
        <f aca="false">IF(E1042&lt;11,-3.6797*E1042^2+48.115*E1042-53.83,280.92*EXP(-0.2027*E1042))</f>
        <v>94.476383</v>
      </c>
      <c r="BG1042" s="0" t="n">
        <f aca="false">32.208*LN(F1042)+21.438</f>
        <v>97.7788104251968</v>
      </c>
      <c r="BH1042" s="0" t="n">
        <f aca="false">IF(G1042&lt;=2, -10*G1042+100, 88.958*EXP(-0.0755*G1042))</f>
        <v>88</v>
      </c>
      <c r="BI1042" s="0" t="n">
        <f aca="false">IF(I1042&lt;=100, 0.0053*(I1042)^2-1.0332*I1042+100.76, 122.82*EXP(-0.0092*I1042))</f>
        <v>82.133933</v>
      </c>
      <c r="BJ1042" s="0" t="n">
        <f aca="false">IF(P1042&lt;=1000, -6.942*LN(P1042)+107.59, -36.304*LN(P1042)+310.72)</f>
        <v>17.7138253526471</v>
      </c>
      <c r="BK1042" s="0" t="n">
        <f aca="false">BF1042^0.04*BG1042^0.22*BH1042^0.51*BI1042^0.06*BJ1042^0.17</f>
        <v>68.4916133133271</v>
      </c>
      <c r="BL1042" s="0" t="str">
        <f aca="false">IF(BK1042&gt;=90, "Very Good", IF(BK1042&gt;=80, "Good", IF(BK1042&gt;=70, "Slightly Good", IF(BK1042&gt;=60, "Average", IF(BK1042&gt;=50, "Slightly Poor", IF(BK1042&gt;=40, "Poor", "Very Poor"))))))</f>
        <v>Average</v>
      </c>
      <c r="BM1042" s="0" t="n">
        <f aca="false">IF(P1042&lt;=1000, -6.942*LN(P1042)+107.59, IF(AND(P1042&gt;1000, P1042&lt;=5213),-36.304*LN(P1042)+310.72, IF(P1042&gt;5213, 10)))</f>
        <v>17.7138253526471</v>
      </c>
      <c r="BN1042" s="0" t="n">
        <f aca="false">BF1042^0.04*BG1042^0.22*BH1042^0.51*BI1042^0.06*BM1042^0.17</f>
        <v>68.4916133133271</v>
      </c>
      <c r="BO1042" s="0" t="str">
        <f aca="false">IF(BN1042&gt;=90, "Very Good", IF(BN1042&gt;=80, "Good", IF(BN1042&gt;=70, "Slightly Good", IF(BN1042&gt;=60, "Average", IF(BN1042&gt;=50, "Slightly Poor", IF(BN1042&gt;=40, "Poor", "Very Poor"))))))</f>
        <v>Average</v>
      </c>
      <c r="BP1042" s="0" t="n">
        <f aca="false">IF(AJ1042&lt;=1000, -6.942*LN(AJ1042)+107.59, IF(AND(AJ1042&gt;1000, AJ1042&lt;=5213),-36.304*LN(AJ1042)+310.72, IF(AJ1042&gt;5213, 10)))</f>
        <v>65.0270257100081</v>
      </c>
      <c r="BQ1042" s="0" t="n">
        <f aca="false">BF1042^0.04*BG1042^0.22*BH1042^0.51*BI1042^0.06*BP1042^0.17</f>
        <v>85.4378392691657</v>
      </c>
      <c r="BR1042" s="0" t="str">
        <f aca="false">IF(BQ1042&gt;=90, "Very Good", IF(BQ1042&gt;=80, "Good", IF(BQ1042&gt;=70, "Slightly Good", IF(BQ1042&gt;=60, "Average", IF(BQ1042&gt;=50, "Slightly Poor", IF(BQ1042&gt;=40, "Poor", "Very Poor"))))))</f>
        <v>Good</v>
      </c>
      <c r="BT1042" s="0" t="n">
        <f aca="false">9.81*LN(AH1042)+30.6</f>
        <v>45.5706123372864</v>
      </c>
      <c r="BU1042" s="0" t="str">
        <f aca="false">IF(BT1042&lt;30, "Clean water", IF(AND(BT1042&gt;=30, BT1042&lt;40), "Hypolimia", IF(AND(BT1042&gt;=40,BT1042&lt;50), "Mesotrophic", IF(AND(BT1042&gt;=50, BT1042&lt;70), "Eutrophic", IF(BT1042&gt;70,"Hypertrophic")))))</f>
        <v>Mesotrophic</v>
      </c>
      <c r="BW1042" s="0" t="str">
        <f aca="false">IF(G1042/H1042&gt;=1, "PLS CHECK", "")</f>
        <v/>
      </c>
      <c r="BX1042" s="0" t="str">
        <f aca="false">IF(AC1042/J1042&gt;=1, "PLS CHECK", "")</f>
        <v/>
      </c>
      <c r="BY1042" s="0" t="str">
        <f aca="false">IF(AE1042/J1042&gt;=1, "PLS CHECK", "")</f>
        <v/>
      </c>
      <c r="BZ1042" s="0" t="str">
        <f aca="false">IF(AD1042/J1042&gt;=1, "PLS CHECK", "")</f>
        <v/>
      </c>
      <c r="CA1042" s="0" t="str">
        <f aca="false">IF(AF1042/K1042&gt;=1, "PLS CHECK", "")</f>
        <v/>
      </c>
      <c r="CB1042" s="0" t="str">
        <f aca="false">IF(AG1042/K1042&gt;=1, "PLS CHECK", "")</f>
        <v/>
      </c>
    </row>
    <row r="1043" customFormat="false" ht="12.5" hidden="false" customHeight="false" outlineLevel="0" collapsed="false">
      <c r="A1043" s="0" t="n">
        <v>1040</v>
      </c>
      <c r="B1043" s="15" t="s">
        <v>79</v>
      </c>
      <c r="C1043" s="16" t="s">
        <v>80</v>
      </c>
      <c r="D1043" s="0" t="s">
        <v>177</v>
      </c>
      <c r="E1043" s="0" t="n">
        <v>8</v>
      </c>
      <c r="F1043" s="0" t="n">
        <v>9.3</v>
      </c>
      <c r="G1043" s="0" t="n">
        <v>1.5</v>
      </c>
      <c r="H1043" s="0" t="n">
        <v>5.6</v>
      </c>
      <c r="I1043" s="37"/>
      <c r="J1043" s="0" t="n">
        <v>4.289</v>
      </c>
      <c r="K1043" s="0" t="n">
        <v>0.136</v>
      </c>
      <c r="L1043" s="0" t="n">
        <v>3</v>
      </c>
      <c r="M1043" s="0" t="n">
        <v>22.2</v>
      </c>
      <c r="N1043" s="0" t="n">
        <v>0</v>
      </c>
      <c r="O1043" s="0" t="n">
        <v>229</v>
      </c>
      <c r="P1043" s="0" t="n">
        <v>2645</v>
      </c>
      <c r="Q1043" s="0" t="n">
        <v>0</v>
      </c>
      <c r="R1043" s="0" t="n">
        <v>0</v>
      </c>
      <c r="S1043" s="0" t="n">
        <v>0</v>
      </c>
      <c r="T1043" s="0" t="n">
        <v>0</v>
      </c>
      <c r="U1043" s="0" t="n">
        <v>0</v>
      </c>
      <c r="V1043" s="0" t="n">
        <v>0</v>
      </c>
      <c r="AC1043" s="0" t="n">
        <v>3.976</v>
      </c>
      <c r="AD1043" s="0" t="n">
        <v>0.119</v>
      </c>
      <c r="AE1043" s="0" t="n">
        <v>3.035</v>
      </c>
      <c r="AF1043" s="0" t="n">
        <v>0.046</v>
      </c>
      <c r="AG1043" s="0" t="n">
        <v>0.032</v>
      </c>
      <c r="AH1043" s="37"/>
      <c r="AI1043" s="0" t="n">
        <v>0</v>
      </c>
      <c r="AJ1043" s="0" t="n">
        <v>1123</v>
      </c>
      <c r="AP1043" s="0" t="n">
        <v>0</v>
      </c>
      <c r="AQ1043" s="0" t="n">
        <v>0</v>
      </c>
      <c r="AR1043" s="0" t="n">
        <v>0</v>
      </c>
      <c r="AS1043" s="0" t="n">
        <v>0</v>
      </c>
      <c r="AU1043" s="0" t="n">
        <v>0</v>
      </c>
      <c r="AV1043" s="0" t="n">
        <v>0</v>
      </c>
      <c r="AY1043" s="0" t="n">
        <v>0</v>
      </c>
      <c r="AZ1043" s="0" t="n">
        <v>0</v>
      </c>
      <c r="BB1043" s="0" t="n">
        <v>0</v>
      </c>
      <c r="BD1043" s="0" t="n">
        <v>694.608</v>
      </c>
      <c r="BE1043" s="0" t="n">
        <v>0</v>
      </c>
      <c r="BF1043" s="0" t="n">
        <f aca="false">IF(E1043&lt;11,-3.6797*E1043^2+48.115*E1043-53.83,280.92*EXP(-0.2027*E1043))</f>
        <v>95.5892</v>
      </c>
      <c r="BG1043" s="0" t="n">
        <f aca="false">32.208*LN(F1043)+21.438</f>
        <v>93.2623038003278</v>
      </c>
      <c r="BH1043" s="0" t="n">
        <f aca="false">IF(G1043&lt;=2, -10*G1043+100, 88.958*EXP(-0.0755*G1043))</f>
        <v>85</v>
      </c>
      <c r="BI1043" s="0" t="n">
        <f aca="false">IF(I1043&lt;=100, 0.0053*(I1043)^2-1.0332*I1043+100.76, 122.82*EXP(-0.0092*I1043))</f>
        <v>100.76</v>
      </c>
      <c r="BJ1043" s="0" t="n">
        <f aca="false">IF(P1043&lt;=1000, -6.942*LN(P1043)+107.59, -36.304*LN(P1043)+310.72)</f>
        <v>24.6290019968087</v>
      </c>
      <c r="BK1043" s="0" t="n">
        <f aca="false">BF1043^0.04*BG1043^0.22*BH1043^0.51*BI1043^0.06*BJ1043^0.17</f>
        <v>71.3343328280797</v>
      </c>
      <c r="BL1043" s="0" t="str">
        <f aca="false">IF(BK1043&gt;=90, "Very Good", IF(BK1043&gt;=80, "Good", IF(BK1043&gt;=70, "Slightly Good", IF(BK1043&gt;=60, "Average", IF(BK1043&gt;=50, "Slightly Poor", IF(BK1043&gt;=40, "Poor", "Very Poor"))))))</f>
        <v>Slightly Good</v>
      </c>
      <c r="BM1043" s="0" t="n">
        <f aca="false">IF(P1043&lt;=1000, -6.942*LN(P1043)+107.59, IF(AND(P1043&gt;1000, P1043&lt;=5213),-36.304*LN(P1043)+310.72, IF(P1043&gt;5213, 10)))</f>
        <v>24.6290019968087</v>
      </c>
      <c r="BN1043" s="0" t="n">
        <f aca="false">BF1043^0.04*BG1043^0.22*BH1043^0.51*BI1043^0.06*BM1043^0.17</f>
        <v>71.3343328280797</v>
      </c>
      <c r="BO1043" s="0" t="str">
        <f aca="false">IF(BN1043&gt;=90, "Very Good", IF(BN1043&gt;=80, "Good", IF(BN1043&gt;=70, "Slightly Good", IF(BN1043&gt;=60, "Average", IF(BN1043&gt;=50, "Slightly Poor", IF(BN1043&gt;=40, "Poor", "Very Poor"))))))</f>
        <v>Slightly Good</v>
      </c>
      <c r="BP1043" s="0" t="n">
        <f aca="false">IF(AJ1043&lt;=1000, -6.942*LN(AJ1043)+107.59, IF(AND(AJ1043&gt;1000, AJ1043&lt;=5213),-36.304*LN(AJ1043)+310.72, IF(AJ1043&gt;5213, 10)))</f>
        <v>55.7294549071756</v>
      </c>
      <c r="BQ1043" s="0" t="n">
        <f aca="false">BF1043^0.04*BG1043^0.22*BH1043^0.51*BI1043^0.06*BP1043^0.17</f>
        <v>81.9571901674109</v>
      </c>
      <c r="BR1043" s="0" t="str">
        <f aca="false">IF(BQ1043&gt;=90, "Very Good", IF(BQ1043&gt;=80, "Good", IF(BQ1043&gt;=70, "Slightly Good", IF(BQ1043&gt;=60, "Average", IF(BQ1043&gt;=50, "Slightly Poor", IF(BQ1043&gt;=40, "Poor", "Very Poor"))))))</f>
        <v>Good</v>
      </c>
      <c r="BT1043" s="0" t="e">
        <f aca="false">9.81*LN(AH1043)+30.6</f>
        <v>#VALUE!</v>
      </c>
      <c r="BU1043" s="0" t="e">
        <f aca="false">IF(BT1043&lt;30, "Clean water", IF(AND(BT1043&gt;=30, BT1043&lt;40), "Hypolimia", IF(AND(BT1043&gt;=40,BT1043&lt;50), "Mesotrophic", IF(AND(BT1043&gt;=50, BT1043&lt;70), "Eutrophic", IF(BT1043&gt;70,"Hypertrophic")))))</f>
        <v>#VALUE!</v>
      </c>
      <c r="BW1043" s="0" t="str">
        <f aca="false">IF(G1043/H1043&gt;=1, "PLS CHECK", "")</f>
        <v/>
      </c>
      <c r="BX1043" s="0" t="str">
        <f aca="false">IF(AC1043/J1043&gt;=1, "PLS CHECK", "")</f>
        <v/>
      </c>
      <c r="BY1043" s="0" t="str">
        <f aca="false">IF(AE1043/J1043&gt;=1, "PLS CHECK", "")</f>
        <v/>
      </c>
      <c r="BZ1043" s="0" t="str">
        <f aca="false">IF(AD1043/J1043&gt;=1, "PLS CHECK", "")</f>
        <v/>
      </c>
      <c r="CA1043" s="0" t="str">
        <f aca="false">IF(AF1043/K1043&gt;=1, "PLS CHECK", "")</f>
        <v/>
      </c>
      <c r="CB1043" s="0" t="str">
        <f aca="false">IF(AG1043/K1043&gt;=1, "PLS CHECK", "")</f>
        <v/>
      </c>
    </row>
    <row r="1044" customFormat="false" ht="12.5" hidden="false" customHeight="false" outlineLevel="0" collapsed="false">
      <c r="A1044" s="0" t="n">
        <v>1041</v>
      </c>
      <c r="B1044" s="15" t="s">
        <v>81</v>
      </c>
      <c r="C1044" s="16" t="s">
        <v>82</v>
      </c>
      <c r="D1044" s="0" t="s">
        <v>177</v>
      </c>
      <c r="E1044" s="37"/>
      <c r="F1044" s="0" t="n">
        <v>7.9</v>
      </c>
      <c r="G1044" s="37"/>
      <c r="H1044" s="0" t="n">
        <v>2.4</v>
      </c>
      <c r="I1044" s="0" t="n">
        <v>3.6</v>
      </c>
      <c r="J1044" s="0" t="n">
        <v>2.352</v>
      </c>
      <c r="K1044" s="0" t="n">
        <v>0.075</v>
      </c>
      <c r="L1044" s="0" t="n">
        <v>1.9</v>
      </c>
      <c r="M1044" s="0" t="n">
        <v>23.5</v>
      </c>
      <c r="N1044" s="0" t="n">
        <v>0</v>
      </c>
      <c r="O1044" s="0" t="n">
        <v>196</v>
      </c>
      <c r="P1044" s="0" t="n">
        <v>16000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</v>
      </c>
      <c r="V1044" s="0" t="n">
        <v>0</v>
      </c>
      <c r="AC1044" s="0" t="n">
        <v>2.308</v>
      </c>
      <c r="AD1044" s="0" t="n">
        <v>0.087</v>
      </c>
      <c r="AE1044" s="0" t="n">
        <v>1.794</v>
      </c>
      <c r="AF1044" s="0" t="n">
        <v>0.06</v>
      </c>
      <c r="AG1044" s="0" t="n">
        <v>0.054</v>
      </c>
      <c r="AH1044" s="37"/>
      <c r="AJ1044" s="0" t="n">
        <v>1400</v>
      </c>
      <c r="AP1044" s="0" t="n">
        <v>0</v>
      </c>
      <c r="AY1044" s="0" t="n">
        <v>0</v>
      </c>
      <c r="BF1044" s="0" t="n">
        <f aca="false">IF(E1044&lt;11,-3.6797*E1044^2+48.115*E1044-53.83,280.92*EXP(-0.2027*E1044))</f>
        <v>-53.83</v>
      </c>
      <c r="BG1044" s="0" t="n">
        <f aca="false">32.208*LN(F1044)+21.438</f>
        <v>88.0075157571056</v>
      </c>
      <c r="BH1044" s="0" t="n">
        <f aca="false">IF(G1044&lt;=2, -10*G1044+100, 88.958*EXP(-0.0755*G1044))</f>
        <v>100</v>
      </c>
      <c r="BI1044" s="0" t="n">
        <f aca="false">IF(I1044&lt;=100, 0.0053*(I1044)^2-1.0332*I1044+100.76, 122.82*EXP(-0.0092*I1044))</f>
        <v>97.109168</v>
      </c>
      <c r="BJ1044" s="0" t="n">
        <f aca="false">IF(P1044&lt;=1000, -6.942*LN(P1044)+107.59, -36.304*LN(P1044)+310.72)</f>
        <v>-40.7152086203605</v>
      </c>
      <c r="BK1044" s="0" t="e">
        <f aca="false">BF1044^0.04*BG1044^0.22*BH1044^0.51*BI1044^0.06*BJ1044^0.17</f>
        <v>#NUM!</v>
      </c>
      <c r="BL1044" s="0" t="e">
        <f aca="false">IF(BK1044&gt;=90, "Very Good", IF(BK1044&gt;=80, "Good", IF(BK1044&gt;=70, "Slightly Good", IF(BK1044&gt;=60, "Average", IF(BK1044&gt;=50, "Slightly Poor", IF(BK1044&gt;=40, "Poor", "Very Poor"))))))</f>
        <v>#NUM!</v>
      </c>
      <c r="BM1044" s="0" t="n">
        <f aca="false">IF(P1044&lt;=1000, -6.942*LN(P1044)+107.59, IF(AND(P1044&gt;1000, P1044&lt;=5213),-36.304*LN(P1044)+310.72, IF(P1044&gt;5213, 10)))</f>
        <v>10</v>
      </c>
      <c r="BN1044" s="0" t="n">
        <f aca="false">BF1044^0.04*BG1044^0.22*BH1044^0.51*BI1044^0.06*BM1044^0.17</f>
        <v>-64.0134061859762</v>
      </c>
      <c r="BO1044" s="0" t="str">
        <f aca="false">IF(BN1044&gt;=90, "Very Good", IF(BN1044&gt;=80, "Good", IF(BN1044&gt;=70, "Slightly Good", IF(BN1044&gt;=60, "Average", IF(BN1044&gt;=50, "Slightly Poor", IF(BN1044&gt;=40, "Poor", "Very Poor"))))))</f>
        <v>Very Poor</v>
      </c>
      <c r="BP1044" s="0" t="n">
        <f aca="false">IF(AJ1044&lt;=1000, -6.942*LN(AJ1044)+107.59, IF(AND(AJ1044&gt;1000, AJ1044&lt;=5213),-36.304*LN(AJ1044)+310.72, IF(AJ1044&gt;5213, 10)))</f>
        <v>47.725564273536</v>
      </c>
      <c r="BQ1044" s="0" t="n">
        <f aca="false">BF1044^0.04*BG1044^0.22*BH1044^0.51*BI1044^0.06*BP1044^0.17</f>
        <v>-83.4946443331381</v>
      </c>
      <c r="BR1044" s="0" t="str">
        <f aca="false">IF(BQ1044&gt;=90, "Very Good", IF(BQ1044&gt;=80, "Good", IF(BQ1044&gt;=70, "Slightly Good", IF(BQ1044&gt;=60, "Average", IF(BQ1044&gt;=50, "Slightly Poor", IF(BQ1044&gt;=40, "Poor", "Very Poor"))))))</f>
        <v>Very Poor</v>
      </c>
      <c r="BT1044" s="0" t="e">
        <f aca="false">9.81*LN(AH1044)+30.6</f>
        <v>#VALUE!</v>
      </c>
      <c r="BU1044" s="0" t="e">
        <f aca="false">IF(BT1044&lt;30, "Clean water", IF(AND(BT1044&gt;=30, BT1044&lt;40), "Hypolimia", IF(AND(BT1044&gt;=40,BT1044&lt;50), "Mesotrophic", IF(AND(BT1044&gt;=50, BT1044&lt;70), "Eutrophic", IF(BT1044&gt;70,"Hypertrophic")))))</f>
        <v>#VALUE!</v>
      </c>
      <c r="BW1044" s="0" t="str">
        <f aca="false">IF(G1044/H1044&gt;=1, "PLS CHECK", "")</f>
        <v/>
      </c>
      <c r="BX1044" s="0" t="str">
        <f aca="false">IF(AC1044/J1044&gt;=1, "PLS CHECK", "")</f>
        <v/>
      </c>
      <c r="BY1044" s="0" t="str">
        <f aca="false">IF(AE1044/J1044&gt;=1, "PLS CHECK", "")</f>
        <v/>
      </c>
      <c r="BZ1044" s="0" t="str">
        <f aca="false">IF(AD1044/J1044&gt;=1, "PLS CHECK", "")</f>
        <v/>
      </c>
      <c r="CA1044" s="0" t="str">
        <f aca="false">IF(AF1044/K1044&gt;=1, "PLS CHECK", "")</f>
        <v/>
      </c>
      <c r="CB1044" s="0" t="str">
        <f aca="false">IF(AG1044/K1044&gt;=1, "PLS CHECK", "")</f>
        <v/>
      </c>
    </row>
    <row r="1045" customFormat="false" ht="12.5" hidden="false" customHeight="false" outlineLevel="0" collapsed="false">
      <c r="A1045" s="0" t="n">
        <v>1042</v>
      </c>
      <c r="B1045" s="15" t="s">
        <v>83</v>
      </c>
      <c r="C1045" s="16" t="s">
        <v>84</v>
      </c>
      <c r="D1045" s="0" t="s">
        <v>177</v>
      </c>
      <c r="E1045" s="0" t="n">
        <v>7.5</v>
      </c>
      <c r="F1045" s="0" t="n">
        <v>9.1</v>
      </c>
      <c r="G1045" s="0" t="n">
        <v>1</v>
      </c>
      <c r="H1045" s="0" t="n">
        <v>4.2</v>
      </c>
      <c r="I1045" s="0" t="n">
        <v>4.8</v>
      </c>
      <c r="J1045" s="0" t="n">
        <v>3.896</v>
      </c>
      <c r="K1045" s="0" t="n">
        <v>0.063</v>
      </c>
      <c r="L1045" s="0" t="n">
        <v>2.2</v>
      </c>
      <c r="M1045" s="0" t="n">
        <v>22.1</v>
      </c>
      <c r="N1045" s="0" t="n">
        <v>0</v>
      </c>
      <c r="O1045" s="0" t="n">
        <v>246</v>
      </c>
      <c r="P1045" s="37"/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0</v>
      </c>
      <c r="V1045" s="0" t="n">
        <v>0</v>
      </c>
      <c r="AC1045" s="0" t="n">
        <v>3.866</v>
      </c>
      <c r="AD1045" s="0" t="n">
        <v>0.157</v>
      </c>
      <c r="AE1045" s="0" t="n">
        <v>3.408</v>
      </c>
      <c r="AF1045" s="0" t="n">
        <v>0.045</v>
      </c>
      <c r="AG1045" s="0" t="n">
        <v>0.03</v>
      </c>
      <c r="AH1045" s="0" t="n">
        <v>9.3</v>
      </c>
      <c r="AJ1045" s="0" t="n">
        <v>3800</v>
      </c>
      <c r="AP1045" s="0" t="n">
        <v>0</v>
      </c>
      <c r="AY1045" s="0" t="n">
        <v>0</v>
      </c>
      <c r="BF1045" s="0" t="n">
        <f aca="false">IF(E1045&lt;11,-3.6797*E1045^2+48.115*E1045-53.83,280.92*EXP(-0.2027*E1045))</f>
        <v>100.049375</v>
      </c>
      <c r="BG1045" s="0" t="n">
        <f aca="false">32.208*LN(F1045)+21.438</f>
        <v>92.5621023107425</v>
      </c>
      <c r="BH1045" s="0" t="n">
        <f aca="false">IF(G1045&lt;=2, -10*G1045+100, 88.958*EXP(-0.0755*G1045))</f>
        <v>90</v>
      </c>
      <c r="BI1045" s="0" t="n">
        <f aca="false">IF(I1045&lt;=100, 0.0053*(I1045)^2-1.0332*I1045+100.76, 122.82*EXP(-0.0092*I1045))</f>
        <v>95.922752</v>
      </c>
      <c r="BJ1045" s="0" t="e">
        <f aca="false">IF(P1045&lt;=1000, -6.942*LN(P1045)+107.59, -36.304*LN(P1045)+310.72)</f>
        <v>#VALUE!</v>
      </c>
      <c r="BK1045" s="0" t="e">
        <f aca="false">BF1045^0.04*BG1045^0.22*BH1045^0.51*BI1045^0.06*BJ1045^0.17</f>
        <v>#VALUE!</v>
      </c>
      <c r="BL1045" s="0" t="e">
        <f aca="false">IF(BK1045&gt;=90, "Very Good", IF(BK1045&gt;=80, "Good", IF(BK1045&gt;=70, "Slightly Good", IF(BK1045&gt;=60, "Average", IF(BK1045&gt;=50, "Slightly Poor", IF(BK1045&gt;=40, "Poor", "Very Poor"))))))</f>
        <v>#VALUE!</v>
      </c>
      <c r="BM1045" s="0" t="e">
        <f aca="false">IF(P1045&lt;=1000, -6.942*LN(P1045)+107.59, IF(AND(P1045&gt;1000, P1045&lt;=5213),-36.304*LN(P1045)+310.72, IF(P1045&gt;5213, 10)))</f>
        <v>#VALUE!</v>
      </c>
      <c r="BN1045" s="0" t="e">
        <f aca="false">BF1045^0.04*BG1045^0.22*BH1045^0.51*BI1045^0.06*BM1045^0.17</f>
        <v>#VALUE!</v>
      </c>
      <c r="BO1045" s="0" t="e">
        <f aca="false">IF(BN1045&gt;=90, "Very Good", IF(BN1045&gt;=80, "Good", IF(BN1045&gt;=70, "Slightly Good", IF(BN1045&gt;=60, "Average", IF(BN1045&gt;=50, "Slightly Poor", IF(BN1045&gt;=40, "Poor", "Very Poor"))))))</f>
        <v>#VALUE!</v>
      </c>
      <c r="BP1045" s="0" t="n">
        <f aca="false">IF(AJ1045&lt;=1000, -6.942*LN(AJ1045)+107.59, IF(AND(AJ1045&gt;1000, AJ1045&lt;=5213),-36.304*LN(AJ1045)+310.72, IF(AJ1045&gt;5213, 10)))</f>
        <v>11.4749736251816</v>
      </c>
      <c r="BQ1045" s="0" t="n">
        <f aca="false">BF1045^0.04*BG1045^0.22*BH1045^0.51*BI1045^0.06*BP1045^0.17</f>
        <v>64.3221640452247</v>
      </c>
      <c r="BR1045" s="0" t="str">
        <f aca="false">IF(BQ1045&gt;=90, "Very Good", IF(BQ1045&gt;=80, "Good", IF(BQ1045&gt;=70, "Slightly Good", IF(BQ1045&gt;=60, "Average", IF(BQ1045&gt;=50, "Slightly Poor", IF(BQ1045&gt;=40, "Poor", "Very Poor"))))))</f>
        <v>Average</v>
      </c>
      <c r="BT1045" s="0" t="n">
        <f aca="false">9.81*LN(AH1045)+30.6</f>
        <v>52.4764412655619</v>
      </c>
      <c r="BU1045" s="0" t="str">
        <f aca="false">IF(BT1045&lt;30, "Clean water", IF(AND(BT1045&gt;=30, BT1045&lt;40), "Hypolimia", IF(AND(BT1045&gt;=40,BT1045&lt;50), "Mesotrophic", IF(AND(BT1045&gt;=50, BT1045&lt;70), "Eutrophic", IF(BT1045&gt;70,"Hypertrophic")))))</f>
        <v>Eutrophic</v>
      </c>
      <c r="BW1045" s="0" t="str">
        <f aca="false">IF(G1045/H1045&gt;=1, "PLS CHECK", "")</f>
        <v/>
      </c>
      <c r="BX1045" s="0" t="str">
        <f aca="false">IF(AC1045/J1045&gt;=1, "PLS CHECK", "")</f>
        <v/>
      </c>
      <c r="BY1045" s="0" t="str">
        <f aca="false">IF(AE1045/J1045&gt;=1, "PLS CHECK", "")</f>
        <v/>
      </c>
      <c r="BZ1045" s="0" t="str">
        <f aca="false">IF(AD1045/J1045&gt;=1, "PLS CHECK", "")</f>
        <v/>
      </c>
      <c r="CA1045" s="0" t="str">
        <f aca="false">IF(AF1045/K1045&gt;=1, "PLS CHECK", "")</f>
        <v/>
      </c>
      <c r="CB1045" s="0" t="str">
        <f aca="false">IF(AG1045/K1045&gt;=1, "PLS CHECK", "")</f>
        <v/>
      </c>
    </row>
    <row r="1046" customFormat="false" ht="12.5" hidden="false" customHeight="false" outlineLevel="0" collapsed="false">
      <c r="A1046" s="0" t="n">
        <v>1043</v>
      </c>
      <c r="B1046" s="15" t="s">
        <v>133</v>
      </c>
      <c r="C1046" s="16" t="s">
        <v>134</v>
      </c>
      <c r="D1046" s="0" t="s">
        <v>177</v>
      </c>
      <c r="E1046" s="0" t="n">
        <v>7.9</v>
      </c>
      <c r="F1046" s="37"/>
      <c r="G1046" s="0" t="n">
        <v>3.3</v>
      </c>
      <c r="H1046" s="0" t="n">
        <v>6.2</v>
      </c>
      <c r="I1046" s="37"/>
      <c r="J1046" s="0" t="n">
        <v>5.577</v>
      </c>
      <c r="K1046" s="37"/>
      <c r="L1046" s="0" t="n">
        <v>3.4</v>
      </c>
      <c r="M1046" s="0" t="n">
        <v>22.9</v>
      </c>
      <c r="O1046" s="37"/>
      <c r="BD1046" s="0" t="n">
        <v>0.142</v>
      </c>
      <c r="BF1046" s="0" t="n">
        <f aca="false">IF(E1046&lt;11,-3.6797*E1046^2+48.115*E1046-53.83,280.92*EXP(-0.2027*E1046))</f>
        <v>96.6284230000001</v>
      </c>
      <c r="BG1046" s="0" t="e">
        <f aca="false">32.208*LN(F1046)+21.438</f>
        <v>#VALUE!</v>
      </c>
      <c r="BH1046" s="0" t="n">
        <f aca="false">IF(G1046&lt;=2, -10*G1046+100, 88.958*EXP(-0.0755*G1046))</f>
        <v>69.3394735712124</v>
      </c>
      <c r="BI1046" s="0" t="n">
        <f aca="false">IF(I1046&lt;=100, 0.0053*(I1046)^2-1.0332*I1046+100.76, 122.82*EXP(-0.0092*I1046))</f>
        <v>100.76</v>
      </c>
      <c r="BJ1046" s="0" t="e">
        <f aca="false">IF(P1046&lt;=1000, -6.942*LN(P1046)+107.59, -36.304*LN(P1046)+310.72)</f>
        <v>#VALUE!</v>
      </c>
      <c r="BK1046" s="0" t="e">
        <f aca="false">BF1046^0.04*BG1046^0.22*BH1046^0.51*BI1046^0.06*BJ1046^0.17</f>
        <v>#VALUE!</v>
      </c>
      <c r="BL1046" s="0" t="e">
        <f aca="false">IF(BK1046&gt;=90, "Very Good", IF(BK1046&gt;=80, "Good", IF(BK1046&gt;=70, "Slightly Good", IF(BK1046&gt;=60, "Average", IF(BK1046&gt;=50, "Slightly Poor", IF(BK1046&gt;=40, "Poor", "Very Poor"))))))</f>
        <v>#VALUE!</v>
      </c>
      <c r="BM1046" s="0" t="e">
        <f aca="false">IF(P1046&lt;=1000, -6.942*LN(P1046)+107.59, IF(AND(P1046&gt;1000, P1046&lt;=5213),-36.304*LN(P1046)+310.72, IF(P1046&gt;5213, 10)))</f>
        <v>#VALUE!</v>
      </c>
      <c r="BN1046" s="0" t="e">
        <f aca="false">BF1046^0.04*BG1046^0.22*BH1046^0.51*BI1046^0.06*BM1046^0.17</f>
        <v>#VALUE!</v>
      </c>
      <c r="BO1046" s="0" t="e">
        <f aca="false">IF(BN1046&gt;=90, "Very Good", IF(BN1046&gt;=80, "Good", IF(BN1046&gt;=70, "Slightly Good", IF(BN1046&gt;=60, "Average", IF(BN1046&gt;=50, "Slightly Poor", IF(BN1046&gt;=40, "Poor", "Very Poor"))))))</f>
        <v>#VALUE!</v>
      </c>
      <c r="BP1046" s="0" t="e">
        <f aca="false">IF(AJ1046&lt;=1000, -6.942*LN(AJ1046)+107.59, IF(AND(AJ1046&gt;1000, AJ1046&lt;=5213),-36.304*LN(AJ1046)+310.72, IF(AJ1046&gt;5213, 10)))</f>
        <v>#VALUE!</v>
      </c>
      <c r="BQ1046" s="0" t="e">
        <f aca="false">BF1046^0.04*BG1046^0.22*BH1046^0.51*BI1046^0.06*BP1046^0.17</f>
        <v>#VALUE!</v>
      </c>
      <c r="BR1046" s="0" t="e">
        <f aca="false">IF(BQ1046&gt;=90, "Very Good", IF(BQ1046&gt;=80, "Good", IF(BQ1046&gt;=70, "Slightly Good", IF(BQ1046&gt;=60, "Average", IF(BQ1046&gt;=50, "Slightly Poor", IF(BQ1046&gt;=40, "Poor", "Very Poor"))))))</f>
        <v>#VALUE!</v>
      </c>
      <c r="BT1046" s="0" t="e">
        <f aca="false">9.81*LN(AH1046)+30.6</f>
        <v>#VALUE!</v>
      </c>
      <c r="BU1046" s="0" t="e">
        <f aca="false">IF(BT1046&lt;30, "Clean water", IF(AND(BT1046&gt;=30, BT1046&lt;40), "Hypolimia", IF(AND(BT1046&gt;=40,BT1046&lt;50), "Mesotrophic", IF(AND(BT1046&gt;=50, BT1046&lt;70), "Eutrophic", IF(BT1046&gt;70,"Hypertrophic")))))</f>
        <v>#VALUE!</v>
      </c>
      <c r="BW1046" s="0" t="str">
        <f aca="false">IF(G1046/H1046&gt;=1, "PLS CHECK", "")</f>
        <v/>
      </c>
      <c r="BX1046" s="0" t="str">
        <f aca="false">IF(AC1046/J1046&gt;=1, "PLS CHECK", "")</f>
        <v/>
      </c>
      <c r="BY1046" s="0" t="str">
        <f aca="false">IF(AE1046/J1046&gt;=1, "PLS CHECK", "")</f>
        <v/>
      </c>
      <c r="BZ1046" s="0" t="str">
        <f aca="false">IF(AD1046/J1046&gt;=1, "PLS CHECK", "")</f>
        <v/>
      </c>
      <c r="CA1046" s="0" t="e">
        <f aca="false">IF(AF1046/K1046&gt;=1, "PLS CHECK", "")</f>
        <v>#DIV/0!</v>
      </c>
      <c r="CB1046" s="0" t="e">
        <f aca="false">IF(AG1046/K1046&gt;=1, "PLS CHECK", "")</f>
        <v>#DIV/0!</v>
      </c>
    </row>
    <row r="1047" customFormat="false" ht="12.5" hidden="false" customHeight="false" outlineLevel="0" collapsed="false">
      <c r="A1047" s="0" t="n">
        <v>1044</v>
      </c>
      <c r="B1047" s="15" t="s">
        <v>85</v>
      </c>
      <c r="C1047" s="16" t="s">
        <v>86</v>
      </c>
      <c r="D1047" s="0" t="s">
        <v>177</v>
      </c>
      <c r="E1047" s="0" t="n">
        <v>7.4</v>
      </c>
      <c r="F1047" s="0" t="n">
        <v>7.9</v>
      </c>
      <c r="G1047" s="0" t="n">
        <v>1.4</v>
      </c>
      <c r="H1047" s="0" t="n">
        <v>5.7</v>
      </c>
      <c r="I1047" s="0" t="n">
        <v>7.8</v>
      </c>
      <c r="J1047" s="0" t="n">
        <v>6.289</v>
      </c>
      <c r="K1047" s="37"/>
      <c r="L1047" s="0" t="n">
        <v>3.8</v>
      </c>
      <c r="M1047" s="0" t="n">
        <v>24.7</v>
      </c>
      <c r="N1047" s="0" t="n">
        <v>0</v>
      </c>
      <c r="O1047" s="0" t="n">
        <v>544</v>
      </c>
      <c r="P1047" s="0" t="n">
        <v>50000</v>
      </c>
      <c r="Q1047" s="0" t="n">
        <v>0</v>
      </c>
      <c r="R1047" s="0" t="n">
        <v>0</v>
      </c>
      <c r="S1047" s="0" t="n">
        <v>0</v>
      </c>
      <c r="T1047" s="0" t="n">
        <v>0</v>
      </c>
      <c r="U1047" s="0" t="n">
        <v>0</v>
      </c>
      <c r="V1047" s="0" t="n">
        <v>0</v>
      </c>
      <c r="AC1047" s="0" t="n">
        <v>6.206</v>
      </c>
      <c r="AD1047" s="0" t="n">
        <v>0.307</v>
      </c>
      <c r="AE1047" s="0" t="n">
        <v>4.725</v>
      </c>
      <c r="AF1047" s="37"/>
      <c r="AG1047" s="37"/>
      <c r="AH1047" s="0" t="n">
        <v>18.6</v>
      </c>
      <c r="AJ1047" s="0" t="n">
        <v>6000</v>
      </c>
      <c r="AP1047" s="0" t="n">
        <v>0</v>
      </c>
      <c r="AY1047" s="0" t="n">
        <v>0</v>
      </c>
      <c r="BF1047" s="0" t="n">
        <f aca="false">IF(E1047&lt;11,-3.6797*E1047^2+48.115*E1047-53.83,280.92*EXP(-0.2027*E1047))</f>
        <v>100.720628</v>
      </c>
      <c r="BG1047" s="0" t="n">
        <f aca="false">32.208*LN(F1047)+21.438</f>
        <v>88.0075157571056</v>
      </c>
      <c r="BH1047" s="0" t="n">
        <f aca="false">IF(G1047&lt;=2, -10*G1047+100, 88.958*EXP(-0.0755*G1047))</f>
        <v>86</v>
      </c>
      <c r="BI1047" s="0" t="n">
        <f aca="false">IF(I1047&lt;=100, 0.0053*(I1047)^2-1.0332*I1047+100.76, 122.82*EXP(-0.0092*I1047))</f>
        <v>93.023492</v>
      </c>
      <c r="BJ1047" s="0" t="n">
        <f aca="false">IF(P1047&lt;=1000, -6.942*LN(P1047)+107.59, -36.304*LN(P1047)+310.72)</f>
        <v>-82.0812308372309</v>
      </c>
      <c r="BK1047" s="0" t="e">
        <f aca="false">BF1047^0.04*BG1047^0.22*BH1047^0.51*BI1047^0.06*BJ1047^0.17</f>
        <v>#NUM!</v>
      </c>
      <c r="BL1047" s="0" t="e">
        <f aca="false">IF(BK1047&gt;=90, "Very Good", IF(BK1047&gt;=80, "Good", IF(BK1047&gt;=70, "Slightly Good", IF(BK1047&gt;=60, "Average", IF(BK1047&gt;=50, "Slightly Poor", IF(BK1047&gt;=40, "Poor", "Very Poor"))))))</f>
        <v>#NUM!</v>
      </c>
      <c r="BM1047" s="0" t="n">
        <f aca="false">IF(P1047&lt;=1000, -6.942*LN(P1047)+107.59, IF(AND(P1047&gt;1000, P1047&lt;=5213),-36.304*LN(P1047)+310.72, IF(P1047&gt;5213, 10)))</f>
        <v>10</v>
      </c>
      <c r="BN1047" s="0" t="n">
        <f aca="false">BF1047^0.04*BG1047^0.22*BH1047^0.51*BI1047^0.06*BM1047^0.17</f>
        <v>60.6218035834639</v>
      </c>
      <c r="BO1047" s="0" t="str">
        <f aca="false">IF(BN1047&gt;=90, "Very Good", IF(BN1047&gt;=80, "Good", IF(BN1047&gt;=70, "Slightly Good", IF(BN1047&gt;=60, "Average", IF(BN1047&gt;=50, "Slightly Poor", IF(BN1047&gt;=40, "Poor", "Very Poor"))))))</f>
        <v>Average</v>
      </c>
      <c r="BP1047" s="0" t="n">
        <f aca="false">IF(AJ1047&lt;=1000, -6.942*LN(AJ1047)+107.59, IF(AND(AJ1047&gt;1000, AJ1047&lt;=5213),-36.304*LN(AJ1047)+310.72, IF(AJ1047&gt;5213, 10)))</f>
        <v>10</v>
      </c>
      <c r="BQ1047" s="0" t="n">
        <f aca="false">BF1047^0.04*BG1047^0.22*BH1047^0.51*BI1047^0.06*BP1047^0.17</f>
        <v>60.6218035834639</v>
      </c>
      <c r="BR1047" s="0" t="str">
        <f aca="false">IF(BQ1047&gt;=90, "Very Good", IF(BQ1047&gt;=80, "Good", IF(BQ1047&gt;=70, "Slightly Good", IF(BQ1047&gt;=60, "Average", IF(BQ1047&gt;=50, "Slightly Poor", IF(BQ1047&gt;=40, "Poor", "Very Poor"))))))</f>
        <v>Average</v>
      </c>
      <c r="BT1047" s="0" t="n">
        <f aca="false">9.81*LN(AH1047)+30.6</f>
        <v>59.2762151068549</v>
      </c>
      <c r="BU1047" s="0" t="str">
        <f aca="false">IF(BT1047&lt;30, "Clean water", IF(AND(BT1047&gt;=30, BT1047&lt;40), "Hypolimia", IF(AND(BT1047&gt;=40,BT1047&lt;50), "Mesotrophic", IF(AND(BT1047&gt;=50, BT1047&lt;70), "Eutrophic", IF(BT1047&gt;70,"Hypertrophic")))))</f>
        <v>Eutrophic</v>
      </c>
      <c r="BW1047" s="0" t="str">
        <f aca="false">IF(G1047/H1047&gt;=1, "PLS CHECK", "")</f>
        <v/>
      </c>
      <c r="BX1047" s="0" t="str">
        <f aca="false">IF(AC1047/J1047&gt;=1, "PLS CHECK", "")</f>
        <v/>
      </c>
      <c r="BY1047" s="0" t="str">
        <f aca="false">IF(AE1047/J1047&gt;=1, "PLS CHECK", "")</f>
        <v/>
      </c>
      <c r="BZ1047" s="0" t="str">
        <f aca="false">IF(AD1047/J1047&gt;=1, "PLS CHECK", "")</f>
        <v/>
      </c>
      <c r="CA1047" s="0" t="e">
        <f aca="false">IF(AF1047/K1047&gt;=1, "PLS CHECK", "")</f>
        <v>#DIV/0!</v>
      </c>
      <c r="CB1047" s="0" t="e">
        <f aca="false">IF(AG1047/K1047&gt;=1, "PLS CHECK", "")</f>
        <v>#DIV/0!</v>
      </c>
    </row>
    <row r="1048" customFormat="false" ht="12.5" hidden="false" customHeight="false" outlineLevel="0" collapsed="false">
      <c r="A1048" s="0" t="n">
        <v>1045</v>
      </c>
      <c r="B1048" s="15" t="s">
        <v>135</v>
      </c>
      <c r="C1048" s="16" t="s">
        <v>136</v>
      </c>
      <c r="D1048" s="0" t="s">
        <v>177</v>
      </c>
      <c r="E1048" s="0" t="n">
        <v>7.9</v>
      </c>
      <c r="F1048" s="0" t="n">
        <v>10.8</v>
      </c>
      <c r="G1048" s="0" t="n">
        <v>2.9</v>
      </c>
      <c r="H1048" s="0" t="n">
        <v>7.2</v>
      </c>
      <c r="I1048" s="0" t="n">
        <v>10.3</v>
      </c>
      <c r="J1048" s="0" t="n">
        <v>5.843</v>
      </c>
      <c r="K1048" s="0" t="n">
        <v>0.189</v>
      </c>
      <c r="L1048" s="37"/>
      <c r="M1048" s="0" t="n">
        <v>25.7</v>
      </c>
      <c r="O1048" s="0" t="n">
        <v>564</v>
      </c>
      <c r="BD1048" s="0" t="n">
        <v>0.532</v>
      </c>
      <c r="BF1048" s="0" t="n">
        <f aca="false">IF(E1048&lt;11,-3.6797*E1048^2+48.115*E1048-53.83,280.92*EXP(-0.2027*E1048))</f>
        <v>96.6284230000001</v>
      </c>
      <c r="BG1048" s="0" t="n">
        <f aca="false">32.208*LN(F1048)+21.438</f>
        <v>98.0784218880646</v>
      </c>
      <c r="BH1048" s="0" t="n">
        <f aca="false">IF(G1048&lt;=2, -10*G1048+100, 88.958*EXP(-0.0755*G1048))</f>
        <v>71.4654665875093</v>
      </c>
      <c r="BI1048" s="0" t="n">
        <f aca="false">IF(I1048&lt;=100, 0.0053*(I1048)^2-1.0332*I1048+100.76, 122.82*EXP(-0.0092*I1048))</f>
        <v>90.680317</v>
      </c>
      <c r="BJ1048" s="0" t="e">
        <f aca="false">IF(P1048&lt;=1000, -6.942*LN(P1048)+107.59, -36.304*LN(P1048)+310.72)</f>
        <v>#VALUE!</v>
      </c>
      <c r="BK1048" s="0" t="e">
        <f aca="false">BF1048^0.04*BG1048^0.22*BH1048^0.51*BI1048^0.06*BJ1048^0.17</f>
        <v>#VALUE!</v>
      </c>
      <c r="BL1048" s="0" t="e">
        <f aca="false">IF(BK1048&gt;=90, "Very Good", IF(BK1048&gt;=80, "Good", IF(BK1048&gt;=70, "Slightly Good", IF(BK1048&gt;=60, "Average", IF(BK1048&gt;=50, "Slightly Poor", IF(BK1048&gt;=40, "Poor", "Very Poor"))))))</f>
        <v>#VALUE!</v>
      </c>
      <c r="BM1048" s="0" t="e">
        <f aca="false">IF(P1048&lt;=1000, -6.942*LN(P1048)+107.59, IF(AND(P1048&gt;1000, P1048&lt;=5213),-36.304*LN(P1048)+310.72, IF(P1048&gt;5213, 10)))</f>
        <v>#VALUE!</v>
      </c>
      <c r="BN1048" s="0" t="e">
        <f aca="false">BF1048^0.04*BG1048^0.22*BH1048^0.51*BI1048^0.06*BM1048^0.17</f>
        <v>#VALUE!</v>
      </c>
      <c r="BO1048" s="0" t="e">
        <f aca="false">IF(BN1048&gt;=90, "Very Good", IF(BN1048&gt;=80, "Good", IF(BN1048&gt;=70, "Slightly Good", IF(BN1048&gt;=60, "Average", IF(BN1048&gt;=50, "Slightly Poor", IF(BN1048&gt;=40, "Poor", "Very Poor"))))))</f>
        <v>#VALUE!</v>
      </c>
      <c r="BP1048" s="0" t="e">
        <f aca="false">IF(AJ1048&lt;=1000, -6.942*LN(AJ1048)+107.59, IF(AND(AJ1048&gt;1000, AJ1048&lt;=5213),-36.304*LN(AJ1048)+310.72, IF(AJ1048&gt;5213, 10)))</f>
        <v>#VALUE!</v>
      </c>
      <c r="BQ1048" s="0" t="e">
        <f aca="false">BF1048^0.04*BG1048^0.22*BH1048^0.51*BI1048^0.06*BP1048^0.17</f>
        <v>#VALUE!</v>
      </c>
      <c r="BR1048" s="0" t="e">
        <f aca="false">IF(BQ1048&gt;=90, "Very Good", IF(BQ1048&gt;=80, "Good", IF(BQ1048&gt;=70, "Slightly Good", IF(BQ1048&gt;=60, "Average", IF(BQ1048&gt;=50, "Slightly Poor", IF(BQ1048&gt;=40, "Poor", "Very Poor"))))))</f>
        <v>#VALUE!</v>
      </c>
      <c r="BT1048" s="0" t="e">
        <f aca="false">9.81*LN(AH1048)+30.6</f>
        <v>#VALUE!</v>
      </c>
      <c r="BU1048" s="0" t="e">
        <f aca="false">IF(BT1048&lt;30, "Clean water", IF(AND(BT1048&gt;=30, BT1048&lt;40), "Hypolimia", IF(AND(BT1048&gt;=40,BT1048&lt;50), "Mesotrophic", IF(AND(BT1048&gt;=50, BT1048&lt;70), "Eutrophic", IF(BT1048&gt;70,"Hypertrophic")))))</f>
        <v>#VALUE!</v>
      </c>
      <c r="BW1048" s="0" t="str">
        <f aca="false">IF(G1048/H1048&gt;=1, "PLS CHECK", "")</f>
        <v/>
      </c>
      <c r="BX1048" s="0" t="str">
        <f aca="false">IF(AC1048/J1048&gt;=1, "PLS CHECK", "")</f>
        <v/>
      </c>
      <c r="BY1048" s="0" t="str">
        <f aca="false">IF(AE1048/J1048&gt;=1, "PLS CHECK", "")</f>
        <v/>
      </c>
      <c r="BZ1048" s="0" t="str">
        <f aca="false">IF(AD1048/J1048&gt;=1, "PLS CHECK", "")</f>
        <v/>
      </c>
      <c r="CA1048" s="0" t="str">
        <f aca="false">IF(AF1048/K1048&gt;=1, "PLS CHECK", "")</f>
        <v/>
      </c>
      <c r="CB1048" s="0" t="str">
        <f aca="false">IF(AG1048/K1048&gt;=1, "PLS CHECK", "")</f>
        <v/>
      </c>
    </row>
    <row r="1049" customFormat="false" ht="12.5" hidden="false" customHeight="false" outlineLevel="0" collapsed="false">
      <c r="A1049" s="0" t="n">
        <v>1046</v>
      </c>
      <c r="B1049" s="15" t="s">
        <v>87</v>
      </c>
      <c r="C1049" s="16" t="s">
        <v>88</v>
      </c>
      <c r="D1049" s="0" t="s">
        <v>177</v>
      </c>
      <c r="E1049" s="0" t="n">
        <v>7.6</v>
      </c>
      <c r="F1049" s="0" t="n">
        <v>8.9</v>
      </c>
      <c r="G1049" s="0" t="n">
        <v>0.8</v>
      </c>
      <c r="H1049" s="0" t="n">
        <v>4</v>
      </c>
      <c r="I1049" s="0" t="n">
        <v>9</v>
      </c>
      <c r="J1049" s="0" t="n">
        <v>3.426</v>
      </c>
      <c r="K1049" s="0" t="n">
        <v>0.064</v>
      </c>
      <c r="L1049" s="0" t="n">
        <v>2</v>
      </c>
      <c r="M1049" s="0" t="n">
        <v>22</v>
      </c>
      <c r="N1049" s="0" t="n">
        <v>0</v>
      </c>
      <c r="O1049" s="0" t="n">
        <v>226</v>
      </c>
      <c r="P1049" s="0" t="n">
        <v>19000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0</v>
      </c>
      <c r="V1049" s="0" t="n">
        <v>0</v>
      </c>
      <c r="AC1049" s="0" t="n">
        <v>3.334</v>
      </c>
      <c r="AD1049" s="0" t="n">
        <v>0.097</v>
      </c>
      <c r="AE1049" s="0" t="n">
        <v>2.914</v>
      </c>
      <c r="AF1049" s="0" t="n">
        <v>0.044</v>
      </c>
      <c r="AG1049" s="0" t="n">
        <v>0.033</v>
      </c>
      <c r="AH1049" s="0" t="n">
        <v>8.9</v>
      </c>
      <c r="AJ1049" s="0" t="n">
        <v>420</v>
      </c>
      <c r="AP1049" s="0" t="n">
        <v>0</v>
      </c>
      <c r="AY1049" s="0" t="n">
        <v>0</v>
      </c>
      <c r="BF1049" s="0" t="n">
        <f aca="false">IF(E1049&lt;11,-3.6797*E1049^2+48.115*E1049-53.83,280.92*EXP(-0.2027*E1049))</f>
        <v>99.304528</v>
      </c>
      <c r="BG1049" s="0" t="n">
        <f aca="false">32.208*LN(F1049)+21.438</f>
        <v>91.8463395211805</v>
      </c>
      <c r="BH1049" s="0" t="n">
        <f aca="false">IF(G1049&lt;=2, -10*G1049+100, 88.958*EXP(-0.0755*G1049))</f>
        <v>92</v>
      </c>
      <c r="BI1049" s="0" t="n">
        <f aca="false">IF(I1049&lt;=100, 0.0053*(I1049)^2-1.0332*I1049+100.76, 122.82*EXP(-0.0092*I1049))</f>
        <v>91.8905</v>
      </c>
      <c r="BJ1049" s="0" t="n">
        <f aca="false">IF(P1049&lt;=1000, -6.942*LN(P1049)+107.59, -36.304*LN(P1049)+310.72)</f>
        <v>-46.9540603478259</v>
      </c>
      <c r="BK1049" s="0" t="e">
        <f aca="false">BF1049^0.04*BG1049^0.22*BH1049^0.51*BI1049^0.06*BJ1049^0.17</f>
        <v>#NUM!</v>
      </c>
      <c r="BL1049" s="0" t="e">
        <f aca="false">IF(BK1049&gt;=90, "Very Good", IF(BK1049&gt;=80, "Good", IF(BK1049&gt;=70, "Slightly Good", IF(BK1049&gt;=60, "Average", IF(BK1049&gt;=50, "Slightly Poor", IF(BK1049&gt;=40, "Poor", "Very Poor"))))))</f>
        <v>#NUM!</v>
      </c>
      <c r="BM1049" s="0" t="n">
        <f aca="false">IF(P1049&lt;=1000, -6.942*LN(P1049)+107.59, IF(AND(P1049&gt;1000, P1049&lt;=5213),-36.304*LN(P1049)+310.72, IF(P1049&gt;5213, 10)))</f>
        <v>10</v>
      </c>
      <c r="BN1049" s="0" t="n">
        <f aca="false">BF1049^0.04*BG1049^0.22*BH1049^0.51*BI1049^0.06*BM1049^0.17</f>
        <v>63.2528936960449</v>
      </c>
      <c r="BO1049" s="0" t="str">
        <f aca="false">IF(BN1049&gt;=90, "Very Good", IF(BN1049&gt;=80, "Good", IF(BN1049&gt;=70, "Slightly Good", IF(BN1049&gt;=60, "Average", IF(BN1049&gt;=50, "Slightly Poor", IF(BN1049&gt;=40, "Poor", "Very Poor"))))))</f>
        <v>Average</v>
      </c>
      <c r="BP1049" s="0" t="n">
        <f aca="false">IF(AJ1049&lt;=1000, -6.942*LN(AJ1049)+107.59, IF(AND(AJ1049&gt;1000, AJ1049&lt;=5213),-36.304*LN(AJ1049)+310.72, IF(AJ1049&gt;5213, 10)))</f>
        <v>65.6585517943122</v>
      </c>
      <c r="BQ1049" s="0" t="n">
        <f aca="false">BF1049^0.04*BG1049^0.22*BH1049^0.51*BI1049^0.06*BP1049^0.17</f>
        <v>87.1003538442349</v>
      </c>
      <c r="BR1049" s="0" t="str">
        <f aca="false">IF(BQ1049&gt;=90, "Very Good", IF(BQ1049&gt;=80, "Good", IF(BQ1049&gt;=70, "Slightly Good", IF(BQ1049&gt;=60, "Average", IF(BQ1049&gt;=50, "Slightly Poor", IF(BQ1049&gt;=40, "Poor", "Very Poor"))))))</f>
        <v>Good</v>
      </c>
      <c r="BT1049" s="0" t="n">
        <f aca="false">9.81*LN(AH1049)+30.6</f>
        <v>52.0451630248007</v>
      </c>
      <c r="BU1049" s="0" t="str">
        <f aca="false">IF(BT1049&lt;30, "Clean water", IF(AND(BT1049&gt;=30, BT1049&lt;40), "Hypolimia", IF(AND(BT1049&gt;=40,BT1049&lt;50), "Mesotrophic", IF(AND(BT1049&gt;=50, BT1049&lt;70), "Eutrophic", IF(BT1049&gt;70,"Hypertrophic")))))</f>
        <v>Eutrophic</v>
      </c>
      <c r="BW1049" s="0" t="str">
        <f aca="false">IF(G1049/H1049&gt;=1, "PLS CHECK", "")</f>
        <v/>
      </c>
      <c r="BX1049" s="0" t="str">
        <f aca="false">IF(AC1049/J1049&gt;=1, "PLS CHECK", "")</f>
        <v/>
      </c>
      <c r="BY1049" s="0" t="str">
        <f aca="false">IF(AE1049/J1049&gt;=1, "PLS CHECK", "")</f>
        <v/>
      </c>
      <c r="BZ1049" s="0" t="str">
        <f aca="false">IF(AD1049/J1049&gt;=1, "PLS CHECK", "")</f>
        <v/>
      </c>
      <c r="CA1049" s="0" t="str">
        <f aca="false">IF(AF1049/K1049&gt;=1, "PLS CHECK", "")</f>
        <v/>
      </c>
      <c r="CB1049" s="0" t="str">
        <f aca="false">IF(AG1049/K1049&gt;=1, "PLS CHECK", "")</f>
        <v/>
      </c>
    </row>
    <row r="1050" customFormat="false" ht="12.5" hidden="false" customHeight="false" outlineLevel="0" collapsed="false">
      <c r="A1050" s="0" t="n">
        <v>1047</v>
      </c>
      <c r="B1050" s="15" t="s">
        <v>89</v>
      </c>
      <c r="C1050" s="16" t="s">
        <v>90</v>
      </c>
      <c r="D1050" s="0" t="s">
        <v>177</v>
      </c>
      <c r="E1050" s="0" t="n">
        <v>7.8</v>
      </c>
      <c r="F1050" s="37"/>
      <c r="G1050" s="0" t="n">
        <v>1.2</v>
      </c>
      <c r="H1050" s="0" t="n">
        <v>4.2</v>
      </c>
      <c r="I1050" s="0" t="n">
        <v>17</v>
      </c>
      <c r="J1050" s="0" t="n">
        <v>2.938</v>
      </c>
      <c r="K1050" s="0" t="n">
        <v>0.158</v>
      </c>
      <c r="L1050" s="0" t="n">
        <v>2.7</v>
      </c>
      <c r="M1050" s="0" t="n">
        <v>22.1</v>
      </c>
      <c r="N1050" s="0" t="n">
        <v>0</v>
      </c>
      <c r="O1050" s="0" t="n">
        <v>252</v>
      </c>
      <c r="P1050" s="0" t="n">
        <v>28000</v>
      </c>
      <c r="Q1050" s="0" t="n">
        <v>0</v>
      </c>
      <c r="R1050" s="0" t="n">
        <v>0</v>
      </c>
      <c r="S1050" s="0" t="n">
        <v>0</v>
      </c>
      <c r="T1050" s="0" t="n">
        <v>0</v>
      </c>
      <c r="U1050" s="0" t="n">
        <v>0</v>
      </c>
      <c r="V1050" s="0" t="n">
        <v>0</v>
      </c>
      <c r="AC1050" s="0" t="n">
        <v>2.861</v>
      </c>
      <c r="AD1050" s="0" t="n">
        <v>0.108</v>
      </c>
      <c r="AE1050" s="0" t="n">
        <v>2.292</v>
      </c>
      <c r="AF1050" s="0" t="n">
        <v>0.075</v>
      </c>
      <c r="AG1050" s="0" t="n">
        <v>0.063</v>
      </c>
      <c r="AH1050" s="0" t="n">
        <v>6.1</v>
      </c>
      <c r="AJ1050" s="0" t="n">
        <v>3000</v>
      </c>
      <c r="AP1050" s="0" t="n">
        <v>0</v>
      </c>
      <c r="AY1050" s="0" t="n">
        <v>0</v>
      </c>
      <c r="BF1050" s="0" t="n">
        <f aca="false">IF(E1050&lt;11,-3.6797*E1050^2+48.115*E1050-53.83,280.92*EXP(-0.2027*E1050))</f>
        <v>97.5940520000001</v>
      </c>
      <c r="BG1050" s="0" t="e">
        <f aca="false">32.208*LN(F1050)+21.438</f>
        <v>#VALUE!</v>
      </c>
      <c r="BH1050" s="0" t="n">
        <f aca="false">IF(G1050&lt;=2, -10*G1050+100, 88.958*EXP(-0.0755*G1050))</f>
        <v>88</v>
      </c>
      <c r="BI1050" s="0" t="n">
        <f aca="false">IF(I1050&lt;=100, 0.0053*(I1050)^2-1.0332*I1050+100.76, 122.82*EXP(-0.0092*I1050))</f>
        <v>84.7273</v>
      </c>
      <c r="BJ1050" s="0" t="n">
        <f aca="false">IF(P1050&lt;=1000, -6.942*LN(P1050)+107.59, -36.304*LN(P1050)+310.72)</f>
        <v>-61.0315001855681</v>
      </c>
      <c r="BK1050" s="0" t="e">
        <f aca="false">BF1050^0.04*BG1050^0.22*BH1050^0.51*BI1050^0.06*BJ1050^0.17</f>
        <v>#VALUE!</v>
      </c>
      <c r="BL1050" s="0" t="e">
        <f aca="false">IF(BK1050&gt;=90, "Very Good", IF(BK1050&gt;=80, "Good", IF(BK1050&gt;=70, "Slightly Good", IF(BK1050&gt;=60, "Average", IF(BK1050&gt;=50, "Slightly Poor", IF(BK1050&gt;=40, "Poor", "Very Poor"))))))</f>
        <v>#VALUE!</v>
      </c>
      <c r="BM1050" s="0" t="n">
        <f aca="false">IF(P1050&lt;=1000, -6.942*LN(P1050)+107.59, IF(AND(P1050&gt;1000, P1050&lt;=5213),-36.304*LN(P1050)+310.72, IF(P1050&gt;5213, 10)))</f>
        <v>10</v>
      </c>
      <c r="BN1050" s="0" t="e">
        <f aca="false">BF1050^0.04*BG1050^0.22*BH1050^0.51*BI1050^0.06*BM1050^0.17</f>
        <v>#VALUE!</v>
      </c>
      <c r="BO1050" s="0" t="e">
        <f aca="false">IF(BN1050&gt;=90, "Very Good", IF(BN1050&gt;=80, "Good", IF(BN1050&gt;=70, "Slightly Good", IF(BN1050&gt;=60, "Average", IF(BN1050&gt;=50, "Slightly Poor", IF(BN1050&gt;=40, "Poor", "Very Poor"))))))</f>
        <v>#VALUE!</v>
      </c>
      <c r="BP1050" s="0" t="n">
        <f aca="false">IF(AJ1050&lt;=1000, -6.942*LN(AJ1050)+107.59, IF(AND(AJ1050&gt;1000, AJ1050&lt;=5213),-36.304*LN(AJ1050)+310.72, IF(AJ1050&gt;5213, 10)))</f>
        <v>20.0568318240255</v>
      </c>
      <c r="BQ1050" s="0" t="e">
        <f aca="false">BF1050^0.04*BG1050^0.22*BH1050^0.51*BI1050^0.06*BP1050^0.17</f>
        <v>#VALUE!</v>
      </c>
      <c r="BR1050" s="0" t="e">
        <f aca="false">IF(BQ1050&gt;=90, "Very Good", IF(BQ1050&gt;=80, "Good", IF(BQ1050&gt;=70, "Slightly Good", IF(BQ1050&gt;=60, "Average", IF(BQ1050&gt;=50, "Slightly Poor", IF(BQ1050&gt;=40, "Poor", "Very Poor"))))))</f>
        <v>#VALUE!</v>
      </c>
      <c r="BT1050" s="0" t="n">
        <f aca="false">9.81*LN(AH1050)+30.6</f>
        <v>48.3393128452686</v>
      </c>
      <c r="BU1050" s="0" t="str">
        <f aca="false">IF(BT1050&lt;30, "Clean water", IF(AND(BT1050&gt;=30, BT1050&lt;40), "Hypolimia", IF(AND(BT1050&gt;=40,BT1050&lt;50), "Mesotrophic", IF(AND(BT1050&gt;=50, BT1050&lt;70), "Eutrophic", IF(BT1050&gt;70,"Hypertrophic")))))</f>
        <v>Mesotrophic</v>
      </c>
      <c r="BW1050" s="0" t="str">
        <f aca="false">IF(G1050/H1050&gt;=1, "PLS CHECK", "")</f>
        <v/>
      </c>
      <c r="BX1050" s="0" t="str">
        <f aca="false">IF(AC1050/J1050&gt;=1, "PLS CHECK", "")</f>
        <v/>
      </c>
      <c r="BY1050" s="0" t="str">
        <f aca="false">IF(AE1050/J1050&gt;=1, "PLS CHECK", "")</f>
        <v/>
      </c>
      <c r="BZ1050" s="0" t="str">
        <f aca="false">IF(AD1050/J1050&gt;=1, "PLS CHECK", "")</f>
        <v/>
      </c>
      <c r="CA1050" s="0" t="str">
        <f aca="false">IF(AF1050/K1050&gt;=1, "PLS CHECK", "")</f>
        <v/>
      </c>
      <c r="CB1050" s="0" t="str">
        <f aca="false">IF(AG1050/K1050&gt;=1, "PLS CHECK", "")</f>
        <v/>
      </c>
    </row>
    <row r="1051" customFormat="false" ht="12.5" hidden="false" customHeight="false" outlineLevel="0" collapsed="false">
      <c r="A1051" s="0" t="n">
        <v>1048</v>
      </c>
      <c r="B1051" s="15" t="s">
        <v>91</v>
      </c>
      <c r="C1051" s="16" t="s">
        <v>92</v>
      </c>
      <c r="D1051" s="0" t="s">
        <v>177</v>
      </c>
      <c r="E1051" s="0" t="n">
        <v>8.3</v>
      </c>
      <c r="F1051" s="0" t="n">
        <v>10.9</v>
      </c>
      <c r="G1051" s="0" t="n">
        <v>0.8</v>
      </c>
      <c r="H1051" s="0" t="n">
        <v>2.2</v>
      </c>
      <c r="I1051" s="0" t="n">
        <v>1.8</v>
      </c>
      <c r="J1051" s="0" t="n">
        <v>6.228</v>
      </c>
      <c r="K1051" s="0" t="n">
        <v>0.067</v>
      </c>
      <c r="L1051" s="0" t="n">
        <v>1.6</v>
      </c>
      <c r="M1051" s="0" t="n">
        <v>24.6</v>
      </c>
      <c r="N1051" s="0" t="n">
        <v>0</v>
      </c>
      <c r="O1051" s="0" t="n">
        <v>449</v>
      </c>
      <c r="P1051" s="0" t="n">
        <v>6400</v>
      </c>
      <c r="Q1051" s="0" t="n">
        <v>0</v>
      </c>
      <c r="R1051" s="0" t="n">
        <v>0</v>
      </c>
      <c r="S1051" s="0" t="n">
        <v>0</v>
      </c>
      <c r="T1051" s="0" t="n">
        <v>0</v>
      </c>
      <c r="U1051" s="0" t="n">
        <v>0</v>
      </c>
      <c r="V1051" s="0" t="n">
        <v>0</v>
      </c>
      <c r="AC1051" s="0" t="n">
        <v>6.195</v>
      </c>
      <c r="AD1051" s="0" t="n">
        <v>0.042</v>
      </c>
      <c r="AE1051" s="0" t="n">
        <v>5.683</v>
      </c>
      <c r="AF1051" s="0" t="n">
        <v>0.055</v>
      </c>
      <c r="AG1051" s="0" t="n">
        <v>0.049</v>
      </c>
      <c r="AH1051" s="0" t="n">
        <v>2.6</v>
      </c>
      <c r="AJ1051" s="0" t="n">
        <v>300</v>
      </c>
      <c r="AP1051" s="0" t="n">
        <v>0</v>
      </c>
      <c r="AY1051" s="0" t="n">
        <v>0</v>
      </c>
      <c r="BF1051" s="0" t="n">
        <f aca="false">IF(E1051&lt;11,-3.6797*E1051^2+48.115*E1051-53.83,280.92*EXP(-0.2027*E1051))</f>
        <v>92.029967</v>
      </c>
      <c r="BG1051" s="0" t="n">
        <f aca="false">32.208*LN(F1051)+21.438</f>
        <v>98.375271915684</v>
      </c>
      <c r="BH1051" s="0" t="n">
        <f aca="false">IF(G1051&lt;=2, -10*G1051+100, 88.958*EXP(-0.0755*G1051))</f>
        <v>92</v>
      </c>
      <c r="BI1051" s="0" t="n">
        <f aca="false">IF(I1051&lt;=100, 0.0053*(I1051)^2-1.0332*I1051+100.76, 122.82*EXP(-0.0092*I1051))</f>
        <v>98.917412</v>
      </c>
      <c r="BJ1051" s="0" t="n">
        <f aca="false">IF(P1051&lt;=1000, -6.942*LN(P1051)+107.59, -36.304*LN(P1051)+310.72)</f>
        <v>-7.45018989040113</v>
      </c>
      <c r="BK1051" s="0" t="e">
        <f aca="false">BF1051^0.04*BG1051^0.22*BH1051^0.51*BI1051^0.06*BJ1051^0.17</f>
        <v>#NUM!</v>
      </c>
      <c r="BL1051" s="0" t="e">
        <f aca="false">IF(BK1051&gt;=90, "Very Good", IF(BK1051&gt;=80, "Good", IF(BK1051&gt;=70, "Slightly Good", IF(BK1051&gt;=60, "Average", IF(BK1051&gt;=50, "Slightly Poor", IF(BK1051&gt;=40, "Poor", "Very Poor"))))))</f>
        <v>#NUM!</v>
      </c>
      <c r="BM1051" s="0" t="n">
        <f aca="false">IF(P1051&lt;=1000, -6.942*LN(P1051)+107.59, IF(AND(P1051&gt;1000, P1051&lt;=5213),-36.304*LN(P1051)+310.72, IF(P1051&gt;5213, 10)))</f>
        <v>10</v>
      </c>
      <c r="BN1051" s="0" t="n">
        <f aca="false">BF1051^0.04*BG1051^0.22*BH1051^0.51*BI1051^0.06*BM1051^0.17</f>
        <v>64.3043326358611</v>
      </c>
      <c r="BO1051" s="0" t="str">
        <f aca="false">IF(BN1051&gt;=90, "Very Good", IF(BN1051&gt;=80, "Good", IF(BN1051&gt;=70, "Slightly Good", IF(BN1051&gt;=60, "Average", IF(BN1051&gt;=50, "Slightly Poor", IF(BN1051&gt;=40, "Poor", "Very Poor"))))))</f>
        <v>Average</v>
      </c>
      <c r="BP1051" s="0" t="n">
        <f aca="false">IF(AJ1051&lt;=1000, -6.942*LN(AJ1051)+107.59, IF(AND(AJ1051&gt;1000, AJ1051&lt;=5213),-36.304*LN(AJ1051)+310.72, IF(AJ1051&gt;5213, 10)))</f>
        <v>67.9943420609366</v>
      </c>
      <c r="BQ1051" s="0" t="n">
        <f aca="false">BF1051^0.04*BG1051^0.22*BH1051^0.51*BI1051^0.06*BP1051^0.17</f>
        <v>89.0759796255668</v>
      </c>
      <c r="BR1051" s="0" t="str">
        <f aca="false">IF(BQ1051&gt;=90, "Very Good", IF(BQ1051&gt;=80, "Good", IF(BQ1051&gt;=70, "Slightly Good", IF(BQ1051&gt;=60, "Average", IF(BQ1051&gt;=50, "Slightly Poor", IF(BQ1051&gt;=40, "Poor", "Very Poor"))))))</f>
        <v>Good</v>
      </c>
      <c r="BT1051" s="0" t="n">
        <f aca="false">9.81*LN(AH1051)+30.6</f>
        <v>39.9735672757191</v>
      </c>
      <c r="BU1051" s="0" t="str">
        <f aca="false">IF(BT1051&lt;30, "Clean water", IF(AND(BT1051&gt;=30, BT1051&lt;40), "Hypolimia", IF(AND(BT1051&gt;=40,BT1051&lt;50), "Mesotrophic", IF(AND(BT1051&gt;=50, BT1051&lt;70), "Eutrophic", IF(BT1051&gt;70,"Hypertrophic")))))</f>
        <v>Hypolimia</v>
      </c>
      <c r="BW1051" s="0" t="str">
        <f aca="false">IF(G1051/H1051&gt;=1, "PLS CHECK", "")</f>
        <v/>
      </c>
      <c r="BX1051" s="0" t="str">
        <f aca="false">IF(AC1051/J1051&gt;=1, "PLS CHECK", "")</f>
        <v/>
      </c>
      <c r="BY1051" s="0" t="str">
        <f aca="false">IF(AE1051/J1051&gt;=1, "PLS CHECK", "")</f>
        <v/>
      </c>
      <c r="BZ1051" s="0" t="str">
        <f aca="false">IF(AD1051/J1051&gt;=1, "PLS CHECK", "")</f>
        <v/>
      </c>
      <c r="CA1051" s="0" t="str">
        <f aca="false">IF(AF1051/K1051&gt;=1, "PLS CHECK", "")</f>
        <v/>
      </c>
      <c r="CB1051" s="0" t="str">
        <f aca="false">IF(AG1051/K1051&gt;=1, "PLS CHECK", "")</f>
        <v/>
      </c>
    </row>
    <row r="1052" customFormat="false" ht="12.5" hidden="false" customHeight="false" outlineLevel="0" collapsed="false">
      <c r="A1052" s="0" t="n">
        <v>1049</v>
      </c>
      <c r="B1052" s="15" t="s">
        <v>137</v>
      </c>
      <c r="C1052" s="16" t="s">
        <v>138</v>
      </c>
      <c r="D1052" s="0" t="s">
        <v>177</v>
      </c>
      <c r="E1052" s="0" t="n">
        <v>8</v>
      </c>
      <c r="F1052" s="0" t="n">
        <v>11.8</v>
      </c>
      <c r="G1052" s="0" t="n">
        <v>2.9</v>
      </c>
      <c r="H1052" s="0" t="n">
        <v>7.6</v>
      </c>
      <c r="I1052" s="0" t="n">
        <v>7.9</v>
      </c>
      <c r="J1052" s="0" t="n">
        <v>5.012</v>
      </c>
      <c r="K1052" s="0" t="n">
        <v>0.097</v>
      </c>
      <c r="L1052" s="37"/>
      <c r="M1052" s="0" t="n">
        <v>26.9</v>
      </c>
      <c r="O1052" s="0" t="n">
        <v>519</v>
      </c>
      <c r="BD1052" s="0" t="n">
        <v>5.925</v>
      </c>
      <c r="BF1052" s="0" t="n">
        <f aca="false">IF(E1052&lt;11,-3.6797*E1052^2+48.115*E1052-53.83,280.92*EXP(-0.2027*E1052))</f>
        <v>95.5892</v>
      </c>
      <c r="BG1052" s="0" t="n">
        <f aca="false">32.208*LN(F1052)+21.438</f>
        <v>100.930549709638</v>
      </c>
      <c r="BH1052" s="0" t="n">
        <f aca="false">IF(G1052&lt;=2, -10*G1052+100, 88.958*EXP(-0.0755*G1052))</f>
        <v>71.4654665875093</v>
      </c>
      <c r="BI1052" s="0" t="n">
        <f aca="false">IF(I1052&lt;=100, 0.0053*(I1052)^2-1.0332*I1052+100.76, 122.82*EXP(-0.0092*I1052))</f>
        <v>92.928493</v>
      </c>
      <c r="BJ1052" s="0" t="e">
        <f aca="false">IF(P1052&lt;=1000, -6.942*LN(P1052)+107.59, -36.304*LN(P1052)+310.72)</f>
        <v>#VALUE!</v>
      </c>
      <c r="BK1052" s="0" t="e">
        <f aca="false">BF1052^0.04*BG1052^0.22*BH1052^0.51*BI1052^0.06*BJ1052^0.17</f>
        <v>#VALUE!</v>
      </c>
      <c r="BL1052" s="0" t="e">
        <f aca="false">IF(BK1052&gt;=90, "Very Good", IF(BK1052&gt;=80, "Good", IF(BK1052&gt;=70, "Slightly Good", IF(BK1052&gt;=60, "Average", IF(BK1052&gt;=50, "Slightly Poor", IF(BK1052&gt;=40, "Poor", "Very Poor"))))))</f>
        <v>#VALUE!</v>
      </c>
      <c r="BM1052" s="0" t="e">
        <f aca="false">IF(P1052&lt;=1000, -6.942*LN(P1052)+107.59, IF(AND(P1052&gt;1000, P1052&lt;=5213),-36.304*LN(P1052)+310.72, IF(P1052&gt;5213, 10)))</f>
        <v>#VALUE!</v>
      </c>
      <c r="BN1052" s="0" t="e">
        <f aca="false">BF1052^0.04*BG1052^0.22*BH1052^0.51*BI1052^0.06*BM1052^0.17</f>
        <v>#VALUE!</v>
      </c>
      <c r="BO1052" s="0" t="e">
        <f aca="false">IF(BN1052&gt;=90, "Very Good", IF(BN1052&gt;=80, "Good", IF(BN1052&gt;=70, "Slightly Good", IF(BN1052&gt;=60, "Average", IF(BN1052&gt;=50, "Slightly Poor", IF(BN1052&gt;=40, "Poor", "Very Poor"))))))</f>
        <v>#VALUE!</v>
      </c>
      <c r="BP1052" s="0" t="e">
        <f aca="false">IF(AJ1052&lt;=1000, -6.942*LN(AJ1052)+107.59, IF(AND(AJ1052&gt;1000, AJ1052&lt;=5213),-36.304*LN(AJ1052)+310.72, IF(AJ1052&gt;5213, 10)))</f>
        <v>#VALUE!</v>
      </c>
      <c r="BQ1052" s="0" t="e">
        <f aca="false">BF1052^0.04*BG1052^0.22*BH1052^0.51*BI1052^0.06*BP1052^0.17</f>
        <v>#VALUE!</v>
      </c>
      <c r="BR1052" s="0" t="e">
        <f aca="false">IF(BQ1052&gt;=90, "Very Good", IF(BQ1052&gt;=80, "Good", IF(BQ1052&gt;=70, "Slightly Good", IF(BQ1052&gt;=60, "Average", IF(BQ1052&gt;=50, "Slightly Poor", IF(BQ1052&gt;=40, "Poor", "Very Poor"))))))</f>
        <v>#VALUE!</v>
      </c>
      <c r="BT1052" s="0" t="e">
        <f aca="false">9.81*LN(AH1052)+30.6</f>
        <v>#VALUE!</v>
      </c>
      <c r="BU1052" s="0" t="e">
        <f aca="false">IF(BT1052&lt;30, "Clean water", IF(AND(BT1052&gt;=30, BT1052&lt;40), "Hypolimia", IF(AND(BT1052&gt;=40,BT1052&lt;50), "Mesotrophic", IF(AND(BT1052&gt;=50, BT1052&lt;70), "Eutrophic", IF(BT1052&gt;70,"Hypertrophic")))))</f>
        <v>#VALUE!</v>
      </c>
      <c r="BW1052" s="0" t="str">
        <f aca="false">IF(G1052/H1052&gt;=1, "PLS CHECK", "")</f>
        <v/>
      </c>
      <c r="BX1052" s="0" t="str">
        <f aca="false">IF(AC1052/J1052&gt;=1, "PLS CHECK", "")</f>
        <v/>
      </c>
      <c r="BY1052" s="0" t="str">
        <f aca="false">IF(AE1052/J1052&gt;=1, "PLS CHECK", "")</f>
        <v/>
      </c>
      <c r="BZ1052" s="0" t="str">
        <f aca="false">IF(AD1052/J1052&gt;=1, "PLS CHECK", "")</f>
        <v/>
      </c>
      <c r="CA1052" s="0" t="str">
        <f aca="false">IF(AF1052/K1052&gt;=1, "PLS CHECK", "")</f>
        <v/>
      </c>
      <c r="CB1052" s="0" t="str">
        <f aca="false">IF(AG1052/K1052&gt;=1, "PLS CHECK", "")</f>
        <v/>
      </c>
    </row>
    <row r="1053" customFormat="false" ht="12.5" hidden="false" customHeight="false" outlineLevel="0" collapsed="false">
      <c r="A1053" s="0" t="n">
        <v>1050</v>
      </c>
      <c r="B1053" s="15" t="s">
        <v>93</v>
      </c>
      <c r="C1053" s="16" t="s">
        <v>94</v>
      </c>
      <c r="D1053" s="0" t="s">
        <v>177</v>
      </c>
      <c r="E1053" s="0" t="n">
        <v>7.7</v>
      </c>
      <c r="F1053" s="37"/>
      <c r="G1053" s="0" t="n">
        <v>1.6</v>
      </c>
      <c r="H1053" s="0" t="n">
        <v>7.1</v>
      </c>
      <c r="I1053" s="0" t="n">
        <v>7.6</v>
      </c>
      <c r="J1053" s="0" t="n">
        <v>8.53</v>
      </c>
      <c r="K1053" s="0" t="n">
        <v>0.165</v>
      </c>
      <c r="L1053" s="0" t="n">
        <v>4.4</v>
      </c>
      <c r="M1053" s="0" t="n">
        <v>23.7</v>
      </c>
      <c r="N1053" s="0" t="n">
        <v>0</v>
      </c>
      <c r="O1053" s="0" t="n">
        <v>600</v>
      </c>
      <c r="P1053" s="0" t="n">
        <v>7700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0</v>
      </c>
      <c r="V1053" s="0" t="n">
        <v>0</v>
      </c>
      <c r="AC1053" s="0" t="n">
        <v>7.743</v>
      </c>
      <c r="AD1053" s="0" t="n">
        <v>0.186</v>
      </c>
      <c r="AE1053" s="0" t="n">
        <v>6.192</v>
      </c>
      <c r="AF1053" s="0" t="n">
        <v>0.088</v>
      </c>
      <c r="AG1053" s="0" t="n">
        <v>0.065</v>
      </c>
      <c r="AH1053" s="0" t="n">
        <v>4.5</v>
      </c>
      <c r="AJ1053" s="0" t="n">
        <v>7100</v>
      </c>
      <c r="AP1053" s="0" t="n">
        <v>0</v>
      </c>
      <c r="AY1053" s="0" t="n">
        <v>0.0004</v>
      </c>
      <c r="BD1053" s="0" t="n">
        <v>3.811</v>
      </c>
      <c r="BF1053" s="0" t="n">
        <f aca="false">IF(E1053&lt;11,-3.6797*E1053^2+48.115*E1053-53.83,280.92*EXP(-0.2027*E1053))</f>
        <v>98.486087</v>
      </c>
      <c r="BG1053" s="0" t="e">
        <f aca="false">32.208*LN(F1053)+21.438</f>
        <v>#VALUE!</v>
      </c>
      <c r="BH1053" s="0" t="n">
        <f aca="false">IF(G1053&lt;=2, -10*G1053+100, 88.958*EXP(-0.0755*G1053))</f>
        <v>84</v>
      </c>
      <c r="BI1053" s="0" t="n">
        <f aca="false">IF(I1053&lt;=100, 0.0053*(I1053)^2-1.0332*I1053+100.76, 122.82*EXP(-0.0092*I1053))</f>
        <v>93.213808</v>
      </c>
      <c r="BJ1053" s="0" t="n">
        <f aca="false">IF(P1053&lt;=1000, -6.942*LN(P1053)+107.59, -36.304*LN(P1053)+310.72)</f>
        <v>-14.1636104670878</v>
      </c>
      <c r="BK1053" s="0" t="e">
        <f aca="false">BF1053^0.04*BG1053^0.22*BH1053^0.51*BI1053^0.06*BJ1053^0.17</f>
        <v>#VALUE!</v>
      </c>
      <c r="BL1053" s="0" t="e">
        <f aca="false">IF(BK1053&gt;=90, "Very Good", IF(BK1053&gt;=80, "Good", IF(BK1053&gt;=70, "Slightly Good", IF(BK1053&gt;=60, "Average", IF(BK1053&gt;=50, "Slightly Poor", IF(BK1053&gt;=40, "Poor", "Very Poor"))))))</f>
        <v>#VALUE!</v>
      </c>
      <c r="BM1053" s="0" t="n">
        <f aca="false">IF(P1053&lt;=1000, -6.942*LN(P1053)+107.59, IF(AND(P1053&gt;1000, P1053&lt;=5213),-36.304*LN(P1053)+310.72, IF(P1053&gt;5213, 10)))</f>
        <v>10</v>
      </c>
      <c r="BN1053" s="0" t="e">
        <f aca="false">BF1053^0.04*BG1053^0.22*BH1053^0.51*BI1053^0.06*BM1053^0.17</f>
        <v>#VALUE!</v>
      </c>
      <c r="BO1053" s="0" t="e">
        <f aca="false">IF(BN1053&gt;=90, "Very Good", IF(BN1053&gt;=80, "Good", IF(BN1053&gt;=70, "Slightly Good", IF(BN1053&gt;=60, "Average", IF(BN1053&gt;=50, "Slightly Poor", IF(BN1053&gt;=40, "Poor", "Very Poor"))))))</f>
        <v>#VALUE!</v>
      </c>
      <c r="BP1053" s="0" t="n">
        <f aca="false">IF(AJ1053&lt;=1000, -6.942*LN(AJ1053)+107.59, IF(AND(AJ1053&gt;1000, AJ1053&lt;=5213),-36.304*LN(AJ1053)+310.72, IF(AJ1053&gt;5213, 10)))</f>
        <v>10</v>
      </c>
      <c r="BQ1053" s="0" t="e">
        <f aca="false">BF1053^0.04*BG1053^0.22*BH1053^0.51*BI1053^0.06*BP1053^0.17</f>
        <v>#VALUE!</v>
      </c>
      <c r="BR1053" s="0" t="e">
        <f aca="false">IF(BQ1053&gt;=90, "Very Good", IF(BQ1053&gt;=80, "Good", IF(BQ1053&gt;=70, "Slightly Good", IF(BQ1053&gt;=60, "Average", IF(BQ1053&gt;=50, "Slightly Poor", IF(BQ1053&gt;=40, "Poor", "Very Poor"))))))</f>
        <v>#VALUE!</v>
      </c>
      <c r="BT1053" s="0" t="n">
        <f aca="false">9.81*LN(AH1053)+30.6</f>
        <v>45.3549992623753</v>
      </c>
      <c r="BU1053" s="0" t="str">
        <f aca="false">IF(BT1053&lt;30, "Clean water", IF(AND(BT1053&gt;=30, BT1053&lt;40), "Hypolimia", IF(AND(BT1053&gt;=40,BT1053&lt;50), "Mesotrophic", IF(AND(BT1053&gt;=50, BT1053&lt;70), "Eutrophic", IF(BT1053&gt;70,"Hypertrophic")))))</f>
        <v>Mesotrophic</v>
      </c>
      <c r="BW1053" s="0" t="str">
        <f aca="false">IF(G1053/H1053&gt;=1, "PLS CHECK", "")</f>
        <v/>
      </c>
      <c r="BX1053" s="0" t="str">
        <f aca="false">IF(AC1053/J1053&gt;=1, "PLS CHECK", "")</f>
        <v/>
      </c>
      <c r="BY1053" s="0" t="str">
        <f aca="false">IF(AE1053/J1053&gt;=1, "PLS CHECK", "")</f>
        <v/>
      </c>
      <c r="BZ1053" s="0" t="str">
        <f aca="false">IF(AD1053/J1053&gt;=1, "PLS CHECK", "")</f>
        <v/>
      </c>
      <c r="CA1053" s="0" t="str">
        <f aca="false">IF(AF1053/K1053&gt;=1, "PLS CHECK", "")</f>
        <v/>
      </c>
      <c r="CB1053" s="0" t="str">
        <f aca="false">IF(AG1053/K1053&gt;=1, "PLS CHECK", "")</f>
        <v/>
      </c>
    </row>
    <row r="1054" customFormat="false" ht="12.5" hidden="false" customHeight="false" outlineLevel="0" collapsed="false">
      <c r="A1054" s="0" t="n">
        <v>1051</v>
      </c>
      <c r="B1054" s="15" t="s">
        <v>95</v>
      </c>
      <c r="C1054" s="16" t="s">
        <v>96</v>
      </c>
      <c r="D1054" s="0" t="s">
        <v>177</v>
      </c>
      <c r="E1054" s="0" t="n">
        <v>7.6</v>
      </c>
      <c r="F1054" s="37"/>
      <c r="G1054" s="0" t="n">
        <v>2.2</v>
      </c>
      <c r="H1054" s="0" t="n">
        <v>5.6</v>
      </c>
      <c r="I1054" s="0" t="n">
        <v>8.2</v>
      </c>
      <c r="J1054" s="0" t="n">
        <v>4.49</v>
      </c>
      <c r="K1054" s="0" t="n">
        <v>0.178</v>
      </c>
      <c r="L1054" s="0" t="n">
        <v>3.7</v>
      </c>
      <c r="M1054" s="0" t="n">
        <v>26</v>
      </c>
      <c r="N1054" s="0" t="n">
        <v>0</v>
      </c>
      <c r="O1054" s="0" t="n">
        <v>474</v>
      </c>
      <c r="P1054" s="0" t="n">
        <v>21000</v>
      </c>
      <c r="Q1054" s="0" t="n">
        <v>0</v>
      </c>
      <c r="R1054" s="0" t="n">
        <v>0</v>
      </c>
      <c r="S1054" s="0" t="n">
        <v>0</v>
      </c>
      <c r="T1054" s="0" t="n">
        <v>0</v>
      </c>
      <c r="U1054" s="0" t="n">
        <v>0</v>
      </c>
      <c r="V1054" s="0" t="n">
        <v>0</v>
      </c>
      <c r="AC1054" s="0" t="n">
        <v>4.34</v>
      </c>
      <c r="AD1054" s="0" t="n">
        <v>0.363</v>
      </c>
      <c r="AE1054" s="0" t="n">
        <v>3.053</v>
      </c>
      <c r="AF1054" s="0" t="n">
        <v>0.097</v>
      </c>
      <c r="AG1054" s="0" t="n">
        <v>0.079</v>
      </c>
      <c r="AH1054" s="0" t="n">
        <v>19.4</v>
      </c>
      <c r="AJ1054" s="0" t="n">
        <v>6000</v>
      </c>
      <c r="AP1054" s="0" t="n">
        <v>0</v>
      </c>
      <c r="AY1054" s="0" t="n">
        <v>0</v>
      </c>
      <c r="BF1054" s="0" t="n">
        <f aca="false">IF(E1054&lt;11,-3.6797*E1054^2+48.115*E1054-53.83,280.92*EXP(-0.2027*E1054))</f>
        <v>99.304528</v>
      </c>
      <c r="BG1054" s="0" t="e">
        <f aca="false">32.208*LN(F1054)+21.438</f>
        <v>#VALUE!</v>
      </c>
      <c r="BH1054" s="0" t="n">
        <f aca="false">IF(G1054&lt;=2, -10*G1054+100, 88.958*EXP(-0.0755*G1054))</f>
        <v>75.3440041238757</v>
      </c>
      <c r="BI1054" s="0" t="n">
        <f aca="false">IF(I1054&lt;=100, 0.0053*(I1054)^2-1.0332*I1054+100.76, 122.82*EXP(-0.0092*I1054))</f>
        <v>92.644132</v>
      </c>
      <c r="BJ1054" s="0" t="n">
        <f aca="false">IF(P1054&lt;=1000, -6.942*LN(P1054)+107.59, -36.304*LN(P1054)+310.72)</f>
        <v>-50.5874902272786</v>
      </c>
      <c r="BK1054" s="0" t="e">
        <f aca="false">BF1054^0.04*BG1054^0.22*BH1054^0.51*BI1054^0.06*BJ1054^0.17</f>
        <v>#VALUE!</v>
      </c>
      <c r="BL1054" s="0" t="e">
        <f aca="false">IF(BK1054&gt;=90, "Very Good", IF(BK1054&gt;=80, "Good", IF(BK1054&gt;=70, "Slightly Good", IF(BK1054&gt;=60, "Average", IF(BK1054&gt;=50, "Slightly Poor", IF(BK1054&gt;=40, "Poor", "Very Poor"))))))</f>
        <v>#VALUE!</v>
      </c>
      <c r="BM1054" s="0" t="n">
        <f aca="false">IF(P1054&lt;=1000, -6.942*LN(P1054)+107.59, IF(AND(P1054&gt;1000, P1054&lt;=5213),-36.304*LN(P1054)+310.72, IF(P1054&gt;5213, 10)))</f>
        <v>10</v>
      </c>
      <c r="BN1054" s="0" t="e">
        <f aca="false">BF1054^0.04*BG1054^0.22*BH1054^0.51*BI1054^0.06*BM1054^0.17</f>
        <v>#VALUE!</v>
      </c>
      <c r="BO1054" s="0" t="e">
        <f aca="false">IF(BN1054&gt;=90, "Very Good", IF(BN1054&gt;=80, "Good", IF(BN1054&gt;=70, "Slightly Good", IF(BN1054&gt;=60, "Average", IF(BN1054&gt;=50, "Slightly Poor", IF(BN1054&gt;=40, "Poor", "Very Poor"))))))</f>
        <v>#VALUE!</v>
      </c>
      <c r="BP1054" s="0" t="n">
        <f aca="false">IF(AJ1054&lt;=1000, -6.942*LN(AJ1054)+107.59, IF(AND(AJ1054&gt;1000, AJ1054&lt;=5213),-36.304*LN(AJ1054)+310.72, IF(AJ1054&gt;5213, 10)))</f>
        <v>10</v>
      </c>
      <c r="BQ1054" s="0" t="e">
        <f aca="false">BF1054^0.04*BG1054^0.22*BH1054^0.51*BI1054^0.06*BP1054^0.17</f>
        <v>#VALUE!</v>
      </c>
      <c r="BR1054" s="0" t="e">
        <f aca="false">IF(BQ1054&gt;=90, "Very Good", IF(BQ1054&gt;=80, "Good", IF(BQ1054&gt;=70, "Slightly Good", IF(BQ1054&gt;=60, "Average", IF(BQ1054&gt;=50, "Slightly Poor", IF(BQ1054&gt;=40, "Poor", "Very Poor"))))))</f>
        <v>#VALUE!</v>
      </c>
      <c r="BT1054" s="0" t="n">
        <f aca="false">9.81*LN(AH1054)+30.6</f>
        <v>59.6893287781397</v>
      </c>
      <c r="BU1054" s="0" t="str">
        <f aca="false">IF(BT1054&lt;30, "Clean water", IF(AND(BT1054&gt;=30, BT1054&lt;40), "Hypolimia", IF(AND(BT1054&gt;=40,BT1054&lt;50), "Mesotrophic", IF(AND(BT1054&gt;=50, BT1054&lt;70), "Eutrophic", IF(BT1054&gt;70,"Hypertrophic")))))</f>
        <v>Eutrophic</v>
      </c>
      <c r="BW1054" s="0" t="str">
        <f aca="false">IF(G1054/H1054&gt;=1, "PLS CHECK", "")</f>
        <v/>
      </c>
      <c r="BX1054" s="0" t="str">
        <f aca="false">IF(AC1054/J1054&gt;=1, "PLS CHECK", "")</f>
        <v/>
      </c>
      <c r="BY1054" s="0" t="str">
        <f aca="false">IF(AE1054/J1054&gt;=1, "PLS CHECK", "")</f>
        <v/>
      </c>
      <c r="BZ1054" s="0" t="str">
        <f aca="false">IF(AD1054/J1054&gt;=1, "PLS CHECK", "")</f>
        <v/>
      </c>
      <c r="CA1054" s="0" t="str">
        <f aca="false">IF(AF1054/K1054&gt;=1, "PLS CHECK", "")</f>
        <v/>
      </c>
      <c r="CB1054" s="0" t="str">
        <f aca="false">IF(AG1054/K1054&gt;=1, "PLS CHECK", "")</f>
        <v/>
      </c>
    </row>
    <row r="1055" customFormat="false" ht="12.5" hidden="false" customHeight="false" outlineLevel="0" collapsed="false">
      <c r="A1055" s="0" t="n">
        <v>1052</v>
      </c>
      <c r="B1055" s="15" t="s">
        <v>97</v>
      </c>
      <c r="C1055" s="16" t="s">
        <v>98</v>
      </c>
      <c r="D1055" s="0" t="s">
        <v>177</v>
      </c>
      <c r="E1055" s="0" t="n">
        <v>7.9</v>
      </c>
      <c r="F1055" s="0" t="n">
        <v>9.9</v>
      </c>
      <c r="G1055" s="0" t="n">
        <v>0.7</v>
      </c>
      <c r="H1055" s="0" t="n">
        <v>3.6</v>
      </c>
      <c r="I1055" s="0" t="n">
        <v>4.6</v>
      </c>
      <c r="J1055" s="0" t="n">
        <v>2.797</v>
      </c>
      <c r="K1055" s="0" t="n">
        <v>0.05</v>
      </c>
      <c r="L1055" s="0" t="n">
        <v>1.9</v>
      </c>
      <c r="M1055" s="0" t="n">
        <v>22.3</v>
      </c>
      <c r="N1055" s="0" t="n">
        <v>0</v>
      </c>
      <c r="O1055" s="0" t="n">
        <v>207</v>
      </c>
      <c r="P1055" s="0" t="n">
        <v>12000</v>
      </c>
      <c r="Q1055" s="0" t="n">
        <v>0</v>
      </c>
      <c r="R1055" s="0" t="n">
        <v>0</v>
      </c>
      <c r="S1055" s="0" t="n">
        <v>0</v>
      </c>
      <c r="T1055" s="0" t="n">
        <v>0</v>
      </c>
      <c r="U1055" s="0" t="n">
        <v>0</v>
      </c>
      <c r="V1055" s="0" t="n">
        <v>0</v>
      </c>
      <c r="AC1055" s="0" t="n">
        <v>2.742</v>
      </c>
      <c r="AD1055" s="0" t="n">
        <v>0.023</v>
      </c>
      <c r="AE1055" s="0" t="n">
        <v>2.379</v>
      </c>
      <c r="AF1055" s="0" t="n">
        <v>0.036</v>
      </c>
      <c r="AG1055" s="0" t="n">
        <v>0.029</v>
      </c>
      <c r="AH1055" s="0" t="n">
        <v>9.1</v>
      </c>
      <c r="AJ1055" s="0" t="n">
        <v>910</v>
      </c>
      <c r="AP1055" s="0" t="n">
        <v>0</v>
      </c>
      <c r="AY1055" s="0" t="n">
        <v>0</v>
      </c>
      <c r="BF1055" s="0" t="n">
        <f aca="false">IF(E1055&lt;11,-3.6797*E1055^2+48.115*E1055-53.83,280.92*EXP(-0.2027*E1055))</f>
        <v>96.6284230000001</v>
      </c>
      <c r="BG1055" s="0" t="n">
        <f aca="false">32.208*LN(F1055)+21.438</f>
        <v>95.2759594579826</v>
      </c>
      <c r="BH1055" s="0" t="n">
        <f aca="false">IF(G1055&lt;=2, -10*G1055+100, 88.958*EXP(-0.0755*G1055))</f>
        <v>93</v>
      </c>
      <c r="BI1055" s="0" t="n">
        <f aca="false">IF(I1055&lt;=100, 0.0053*(I1055)^2-1.0332*I1055+100.76, 122.82*EXP(-0.0092*I1055))</f>
        <v>96.119428</v>
      </c>
      <c r="BJ1055" s="0" t="n">
        <f aca="false">IF(P1055&lt;=1000, -6.942*LN(P1055)+107.59, -36.304*LN(P1055)+310.72)</f>
        <v>-30.271198662071</v>
      </c>
      <c r="BK1055" s="0" t="e">
        <f aca="false">BF1055^0.04*BG1055^0.22*BH1055^0.51*BI1055^0.06*BJ1055^0.17</f>
        <v>#NUM!</v>
      </c>
      <c r="BL1055" s="0" t="e">
        <f aca="false">IF(BK1055&gt;=90, "Very Good", IF(BK1055&gt;=80, "Good", IF(BK1055&gt;=70, "Slightly Good", IF(BK1055&gt;=60, "Average", IF(BK1055&gt;=50, "Slightly Poor", IF(BK1055&gt;=40, "Poor", "Very Poor"))))))</f>
        <v>#NUM!</v>
      </c>
      <c r="BM1055" s="0" t="n">
        <f aca="false">IF(P1055&lt;=1000, -6.942*LN(P1055)+107.59, IF(AND(P1055&gt;1000, P1055&lt;=5213),-36.304*LN(P1055)+310.72, IF(P1055&gt;5213, 10)))</f>
        <v>10</v>
      </c>
      <c r="BN1055" s="0" t="n">
        <f aca="false">BF1055^0.04*BG1055^0.22*BH1055^0.51*BI1055^0.06*BM1055^0.17</f>
        <v>64.2207691864515</v>
      </c>
      <c r="BO1055" s="0" t="str">
        <f aca="false">IF(BN1055&gt;=90, "Very Good", IF(BN1055&gt;=80, "Good", IF(BN1055&gt;=70, "Slightly Good", IF(BN1055&gt;=60, "Average", IF(BN1055&gt;=50, "Slightly Poor", IF(BN1055&gt;=40, "Poor", "Very Poor"))))))</f>
        <v>Average</v>
      </c>
      <c r="BP1055" s="0" t="n">
        <f aca="false">IF(AJ1055&lt;=1000, -6.942*LN(AJ1055)+107.59, IF(AND(AJ1055&gt;1000, AJ1055&lt;=5213),-36.304*LN(AJ1055)+310.72, IF(AJ1055&gt;5213, 10)))</f>
        <v>60.2910675901954</v>
      </c>
      <c r="BQ1055" s="0" t="n">
        <f aca="false">BF1055^0.04*BG1055^0.22*BH1055^0.51*BI1055^0.06*BP1055^0.17</f>
        <v>87.160258277956</v>
      </c>
      <c r="BR1055" s="0" t="str">
        <f aca="false">IF(BQ1055&gt;=90, "Very Good", IF(BQ1055&gt;=80, "Good", IF(BQ1055&gt;=70, "Slightly Good", IF(BQ1055&gt;=60, "Average", IF(BQ1055&gt;=50, "Slightly Poor", IF(BQ1055&gt;=40, "Poor", "Very Poor"))))))</f>
        <v>Good</v>
      </c>
      <c r="BT1055" s="0" t="n">
        <f aca="false">9.81*LN(AH1055)+30.6</f>
        <v>52.2631719966587</v>
      </c>
      <c r="BU1055" s="0" t="str">
        <f aca="false">IF(BT1055&lt;30, "Clean water", IF(AND(BT1055&gt;=30, BT1055&lt;40), "Hypolimia", IF(AND(BT1055&gt;=40,BT1055&lt;50), "Mesotrophic", IF(AND(BT1055&gt;=50, BT1055&lt;70), "Eutrophic", IF(BT1055&gt;70,"Hypertrophic")))))</f>
        <v>Eutrophic</v>
      </c>
      <c r="BW1055" s="0" t="str">
        <f aca="false">IF(G1055/H1055&gt;=1, "PLS CHECK", "")</f>
        <v/>
      </c>
      <c r="BX1055" s="0" t="str">
        <f aca="false">IF(AC1055/J1055&gt;=1, "PLS CHECK", "")</f>
        <v/>
      </c>
      <c r="BY1055" s="0" t="str">
        <f aca="false">IF(AE1055/J1055&gt;=1, "PLS CHECK", "")</f>
        <v/>
      </c>
      <c r="BZ1055" s="0" t="str">
        <f aca="false">IF(AD1055/J1055&gt;=1, "PLS CHECK", "")</f>
        <v/>
      </c>
      <c r="CA1055" s="0" t="str">
        <f aca="false">IF(AF1055/K1055&gt;=1, "PLS CHECK", "")</f>
        <v/>
      </c>
      <c r="CB1055" s="0" t="str">
        <f aca="false">IF(AG1055/K1055&gt;=1, "PLS CHECK", "")</f>
        <v/>
      </c>
    </row>
    <row r="1056" customFormat="false" ht="12.5" hidden="false" customHeight="false" outlineLevel="0" collapsed="false">
      <c r="A1056" s="0" t="n">
        <v>1053</v>
      </c>
      <c r="B1056" s="15" t="s">
        <v>99</v>
      </c>
      <c r="C1056" s="16" t="s">
        <v>100</v>
      </c>
      <c r="D1056" s="0" t="s">
        <v>177</v>
      </c>
      <c r="E1056" s="0" t="n">
        <v>7.7</v>
      </c>
      <c r="F1056" s="0" t="n">
        <v>8.5</v>
      </c>
      <c r="G1056" s="0" t="n">
        <v>1.9</v>
      </c>
      <c r="H1056" s="0" t="n">
        <v>3.8</v>
      </c>
      <c r="I1056" s="0" t="n">
        <v>13.2</v>
      </c>
      <c r="J1056" s="0" t="n">
        <v>5.08</v>
      </c>
      <c r="K1056" s="0" t="n">
        <v>0.117</v>
      </c>
      <c r="L1056" s="0" t="n">
        <v>2.8</v>
      </c>
      <c r="M1056" s="0" t="n">
        <v>24.7</v>
      </c>
      <c r="O1056" s="0" t="n">
        <v>437</v>
      </c>
      <c r="BD1056" s="0" t="n">
        <v>0.612</v>
      </c>
      <c r="BF1056" s="0" t="n">
        <f aca="false">IF(E1056&lt;11,-3.6797*E1056^2+48.115*E1056-53.83,280.92*EXP(-0.2027*E1056))</f>
        <v>98.486087</v>
      </c>
      <c r="BG1056" s="0" t="n">
        <f aca="false">32.208*LN(F1056)+21.438</f>
        <v>90.3652509938879</v>
      </c>
      <c r="BH1056" s="0" t="n">
        <f aca="false">IF(G1056&lt;=2, -10*G1056+100, 88.958*EXP(-0.0755*G1056))</f>
        <v>81</v>
      </c>
      <c r="BI1056" s="0" t="n">
        <f aca="false">IF(I1056&lt;=100, 0.0053*(I1056)^2-1.0332*I1056+100.76, 122.82*EXP(-0.0092*I1056))</f>
        <v>88.045232</v>
      </c>
      <c r="BJ1056" s="0" t="e">
        <f aca="false">IF(P1056&lt;=1000, -6.942*LN(P1056)+107.59, -36.304*LN(P1056)+310.72)</f>
        <v>#VALUE!</v>
      </c>
      <c r="BK1056" s="0" t="e">
        <f aca="false">BF1056^0.04*BG1056^0.22*BH1056^0.51*BI1056^0.06*BJ1056^0.17</f>
        <v>#VALUE!</v>
      </c>
      <c r="BL1056" s="0" t="e">
        <f aca="false">IF(BK1056&gt;=90, "Very Good", IF(BK1056&gt;=80, "Good", IF(BK1056&gt;=70, "Slightly Good", IF(BK1056&gt;=60, "Average", IF(BK1056&gt;=50, "Slightly Poor", IF(BK1056&gt;=40, "Poor", "Very Poor"))))))</f>
        <v>#VALUE!</v>
      </c>
      <c r="BM1056" s="0" t="e">
        <f aca="false">IF(P1056&lt;=1000, -6.942*LN(P1056)+107.59, IF(AND(P1056&gt;1000, P1056&lt;=5213),-36.304*LN(P1056)+310.72, IF(P1056&gt;5213, 10)))</f>
        <v>#VALUE!</v>
      </c>
      <c r="BN1056" s="0" t="e">
        <f aca="false">BF1056^0.04*BG1056^0.22*BH1056^0.51*BI1056^0.06*BM1056^0.17</f>
        <v>#VALUE!</v>
      </c>
      <c r="BO1056" s="0" t="e">
        <f aca="false">IF(BN1056&gt;=90, "Very Good", IF(BN1056&gt;=80, "Good", IF(BN1056&gt;=70, "Slightly Good", IF(BN1056&gt;=60, "Average", IF(BN1056&gt;=50, "Slightly Poor", IF(BN1056&gt;=40, "Poor", "Very Poor"))))))</f>
        <v>#VALUE!</v>
      </c>
      <c r="BP1056" s="0" t="e">
        <f aca="false">IF(AJ1056&lt;=1000, -6.942*LN(AJ1056)+107.59, IF(AND(AJ1056&gt;1000, AJ1056&lt;=5213),-36.304*LN(AJ1056)+310.72, IF(AJ1056&gt;5213, 10)))</f>
        <v>#VALUE!</v>
      </c>
      <c r="BQ1056" s="0" t="e">
        <f aca="false">BF1056^0.04*BG1056^0.22*BH1056^0.51*BI1056^0.06*BP1056^0.17</f>
        <v>#VALUE!</v>
      </c>
      <c r="BR1056" s="0" t="e">
        <f aca="false">IF(BQ1056&gt;=90, "Very Good", IF(BQ1056&gt;=80, "Good", IF(BQ1056&gt;=70, "Slightly Good", IF(BQ1056&gt;=60, "Average", IF(BQ1056&gt;=50, "Slightly Poor", IF(BQ1056&gt;=40, "Poor", "Very Poor"))))))</f>
        <v>#VALUE!</v>
      </c>
      <c r="BT1056" s="0" t="e">
        <f aca="false">9.81*LN(AH1056)+30.6</f>
        <v>#VALUE!</v>
      </c>
      <c r="BU1056" s="0" t="e">
        <f aca="false">IF(BT1056&lt;30, "Clean water", IF(AND(BT1056&gt;=30, BT1056&lt;40), "Hypolimia", IF(AND(BT1056&gt;=40,BT1056&lt;50), "Mesotrophic", IF(AND(BT1056&gt;=50, BT1056&lt;70), "Eutrophic", IF(BT1056&gt;70,"Hypertrophic")))))</f>
        <v>#VALUE!</v>
      </c>
      <c r="BW1056" s="0" t="str">
        <f aca="false">IF(G1056/H1056&gt;=1, "PLS CHECK", "")</f>
        <v/>
      </c>
      <c r="BX1056" s="0" t="str">
        <f aca="false">IF(AC1056/J1056&gt;=1, "PLS CHECK", "")</f>
        <v/>
      </c>
      <c r="BY1056" s="0" t="str">
        <f aca="false">IF(AE1056/J1056&gt;=1, "PLS CHECK", "")</f>
        <v/>
      </c>
      <c r="BZ1056" s="0" t="str">
        <f aca="false">IF(AD1056/J1056&gt;=1, "PLS CHECK", "")</f>
        <v/>
      </c>
      <c r="CA1056" s="0" t="str">
        <f aca="false">IF(AF1056/K1056&gt;=1, "PLS CHECK", "")</f>
        <v/>
      </c>
      <c r="CB1056" s="0" t="str">
        <f aca="false">IF(AG1056/K1056&gt;=1, "PLS CHECK", "")</f>
        <v/>
      </c>
    </row>
    <row r="1057" customFormat="false" ht="12.5" hidden="false" customHeight="false" outlineLevel="0" collapsed="false">
      <c r="A1057" s="0" t="n">
        <v>1054</v>
      </c>
      <c r="B1057" s="15" t="s">
        <v>99</v>
      </c>
      <c r="C1057" s="16" t="s">
        <v>100</v>
      </c>
      <c r="D1057" s="0" t="s">
        <v>177</v>
      </c>
      <c r="E1057" s="0" t="n">
        <v>7.5</v>
      </c>
      <c r="F1057" s="0" t="n">
        <v>9</v>
      </c>
      <c r="G1057" s="0" t="n">
        <v>0.7</v>
      </c>
      <c r="H1057" s="0" t="n">
        <v>3</v>
      </c>
      <c r="I1057" s="0" t="n">
        <v>3.6</v>
      </c>
      <c r="J1057" s="0" t="n">
        <v>4.608</v>
      </c>
      <c r="K1057" s="0" t="n">
        <v>0.088</v>
      </c>
      <c r="L1057" s="0" t="n">
        <v>2.1</v>
      </c>
      <c r="M1057" s="0" t="n">
        <v>23.8</v>
      </c>
      <c r="N1057" s="0" t="n">
        <v>0</v>
      </c>
      <c r="O1057" s="0" t="n">
        <v>387</v>
      </c>
      <c r="P1057" s="0" t="n">
        <v>30000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0</v>
      </c>
      <c r="V1057" s="0" t="n">
        <v>0</v>
      </c>
      <c r="AC1057" s="0" t="n">
        <v>4.593</v>
      </c>
      <c r="AD1057" s="0" t="n">
        <v>0.156</v>
      </c>
      <c r="AE1057" s="0" t="n">
        <v>3.79</v>
      </c>
      <c r="AF1057" s="0" t="n">
        <v>0.065</v>
      </c>
      <c r="AG1057" s="0" t="n">
        <v>0.055</v>
      </c>
      <c r="AH1057" s="0" t="n">
        <v>3.5</v>
      </c>
      <c r="AJ1057" s="0" t="n">
        <v>3000</v>
      </c>
      <c r="AP1057" s="0" t="n">
        <v>0</v>
      </c>
      <c r="AY1057" s="0" t="n">
        <v>0</v>
      </c>
      <c r="BF1057" s="0" t="n">
        <f aca="false">IF(E1057&lt;11,-3.6797*E1057^2+48.115*E1057-53.83,280.92*EXP(-0.2027*E1057))</f>
        <v>100.049375</v>
      </c>
      <c r="BG1057" s="0" t="n">
        <f aca="false">32.208*LN(F1057)+21.438</f>
        <v>92.206209186845</v>
      </c>
      <c r="BH1057" s="0" t="n">
        <f aca="false">IF(G1057&lt;=2, -10*G1057+100, 88.958*EXP(-0.0755*G1057))</f>
        <v>93</v>
      </c>
      <c r="BI1057" s="0" t="n">
        <f aca="false">IF(I1057&lt;=100, 0.0053*(I1057)^2-1.0332*I1057+100.76, 122.82*EXP(-0.0092*I1057))</f>
        <v>97.109168</v>
      </c>
      <c r="BJ1057" s="0" t="n">
        <f aca="false">IF(P1057&lt;=1000, -6.942*LN(P1057)+107.59, -36.304*LN(P1057)+310.72)</f>
        <v>-63.5362173920304</v>
      </c>
      <c r="BK1057" s="0" t="e">
        <f aca="false">BF1057^0.04*BG1057^0.22*BH1057^0.51*BI1057^0.06*BJ1057^0.17</f>
        <v>#NUM!</v>
      </c>
      <c r="BL1057" s="0" t="e">
        <f aca="false">IF(BK1057&gt;=90, "Very Good", IF(BK1057&gt;=80, "Good", IF(BK1057&gt;=70, "Slightly Good", IF(BK1057&gt;=60, "Average", IF(BK1057&gt;=50, "Slightly Poor", IF(BK1057&gt;=40, "Poor", "Very Poor"))))))</f>
        <v>#NUM!</v>
      </c>
      <c r="BM1057" s="0" t="n">
        <f aca="false">IF(P1057&lt;=1000, -6.942*LN(P1057)+107.59, IF(AND(P1057&gt;1000, P1057&lt;=5213),-36.304*LN(P1057)+310.72, IF(P1057&gt;5213, 10)))</f>
        <v>10</v>
      </c>
      <c r="BN1057" s="0" t="n">
        <f aca="false">BF1057^0.04*BG1057^0.22*BH1057^0.51*BI1057^0.06*BM1057^0.17</f>
        <v>63.8877700656881</v>
      </c>
      <c r="BO1057" s="0" t="str">
        <f aca="false">IF(BN1057&gt;=90, "Very Good", IF(BN1057&gt;=80, "Good", IF(BN1057&gt;=70, "Slightly Good", IF(BN1057&gt;=60, "Average", IF(BN1057&gt;=50, "Slightly Poor", IF(BN1057&gt;=40, "Poor", "Very Poor"))))))</f>
        <v>Average</v>
      </c>
      <c r="BP1057" s="0" t="n">
        <f aca="false">IF(AJ1057&lt;=1000, -6.942*LN(AJ1057)+107.59, IF(AND(AJ1057&gt;1000, AJ1057&lt;=5213),-36.304*LN(AJ1057)+310.72, IF(AJ1057&gt;5213, 10)))</f>
        <v>20.0568318240255</v>
      </c>
      <c r="BQ1057" s="0" t="n">
        <f aca="false">BF1057^0.04*BG1057^0.22*BH1057^0.51*BI1057^0.06*BP1057^0.17</f>
        <v>71.9121587943683</v>
      </c>
      <c r="BR1057" s="0" t="str">
        <f aca="false">IF(BQ1057&gt;=90, "Very Good", IF(BQ1057&gt;=80, "Good", IF(BQ1057&gt;=70, "Slightly Good", IF(BQ1057&gt;=60, "Average", IF(BQ1057&gt;=50, "Slightly Poor", IF(BQ1057&gt;=40, "Poor", "Very Poor"))))))</f>
        <v>Slightly Good</v>
      </c>
      <c r="BT1057" s="0" t="n">
        <f aca="false">9.81*LN(AH1057)+30.6</f>
        <v>42.8896047209396</v>
      </c>
      <c r="BU1057" s="0" t="str">
        <f aca="false">IF(BT1057&lt;30, "Clean water", IF(AND(BT1057&gt;=30, BT1057&lt;40), "Hypolimia", IF(AND(BT1057&gt;=40,BT1057&lt;50), "Mesotrophic", IF(AND(BT1057&gt;=50, BT1057&lt;70), "Eutrophic", IF(BT1057&gt;70,"Hypertrophic")))))</f>
        <v>Mesotrophic</v>
      </c>
      <c r="BW1057" s="0" t="str">
        <f aca="false">IF(G1057/H1057&gt;=1, "PLS CHECK", "")</f>
        <v/>
      </c>
      <c r="BX1057" s="0" t="str">
        <f aca="false">IF(AC1057/J1057&gt;=1, "PLS CHECK", "")</f>
        <v/>
      </c>
      <c r="BY1057" s="0" t="str">
        <f aca="false">IF(AE1057/J1057&gt;=1, "PLS CHECK", "")</f>
        <v/>
      </c>
      <c r="BZ1057" s="0" t="str">
        <f aca="false">IF(AD1057/J1057&gt;=1, "PLS CHECK", "")</f>
        <v/>
      </c>
      <c r="CA1057" s="0" t="str">
        <f aca="false">IF(AF1057/K1057&gt;=1, "PLS CHECK", "")</f>
        <v/>
      </c>
      <c r="CB1057" s="0" t="str">
        <f aca="false">IF(AG1057/K1057&gt;=1, "PLS CHECK", "")</f>
        <v/>
      </c>
    </row>
    <row r="1058" customFormat="false" ht="12.5" hidden="false" customHeight="false" outlineLevel="0" collapsed="false">
      <c r="A1058" s="0" t="n">
        <v>1055</v>
      </c>
      <c r="B1058" s="15" t="s">
        <v>101</v>
      </c>
      <c r="C1058" s="16" t="s">
        <v>102</v>
      </c>
      <c r="D1058" s="0" t="s">
        <v>177</v>
      </c>
      <c r="E1058" s="0" t="n">
        <v>7.7</v>
      </c>
      <c r="F1058" s="0" t="n">
        <v>9.6</v>
      </c>
      <c r="G1058" s="0" t="n">
        <v>0.8</v>
      </c>
      <c r="H1058" s="0" t="n">
        <v>3.8</v>
      </c>
      <c r="I1058" s="0" t="n">
        <v>21.4</v>
      </c>
      <c r="J1058" s="0" t="n">
        <v>3.161</v>
      </c>
      <c r="K1058" s="0" t="n">
        <v>0.081</v>
      </c>
      <c r="L1058" s="0" t="n">
        <v>2.1</v>
      </c>
      <c r="M1058" s="0" t="n">
        <v>22.1</v>
      </c>
      <c r="N1058" s="0" t="n">
        <v>0</v>
      </c>
      <c r="O1058" s="0" t="n">
        <v>216</v>
      </c>
      <c r="P1058" s="0" t="n">
        <v>54000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0</v>
      </c>
      <c r="V1058" s="0" t="n">
        <v>0</v>
      </c>
      <c r="AC1058" s="0" t="n">
        <v>3.096</v>
      </c>
      <c r="AD1058" s="0" t="n">
        <v>0.052</v>
      </c>
      <c r="AE1058" s="0" t="n">
        <v>2.696</v>
      </c>
      <c r="AF1058" s="0" t="n">
        <v>0.05</v>
      </c>
      <c r="AG1058" s="0" t="n">
        <v>0.041</v>
      </c>
      <c r="AH1058" s="0" t="n">
        <v>10.5</v>
      </c>
      <c r="AI1058" s="0" t="n">
        <v>0</v>
      </c>
      <c r="AJ1058" s="0" t="n">
        <v>290</v>
      </c>
      <c r="AP1058" s="0" t="n">
        <v>0</v>
      </c>
      <c r="AQ1058" s="0" t="n">
        <v>0</v>
      </c>
      <c r="AR1058" s="0" t="n">
        <v>0</v>
      </c>
      <c r="AS1058" s="0" t="n">
        <v>0</v>
      </c>
      <c r="AU1058" s="0" t="n">
        <v>0</v>
      </c>
      <c r="AV1058" s="0" t="n">
        <v>0</v>
      </c>
      <c r="AY1058" s="0" t="n">
        <v>0</v>
      </c>
      <c r="AZ1058" s="0" t="n">
        <v>0</v>
      </c>
      <c r="BB1058" s="0" t="n">
        <v>0</v>
      </c>
      <c r="BE1058" s="0" t="n">
        <v>0</v>
      </c>
      <c r="BF1058" s="0" t="n">
        <f aca="false">IF(E1058&lt;11,-3.6797*E1058^2+48.115*E1058-53.83,280.92*EXP(-0.2027*E1058))</f>
        <v>98.486087</v>
      </c>
      <c r="BG1058" s="0" t="n">
        <f aca="false">32.208*LN(F1058)+21.438</f>
        <v>94.2848658756438</v>
      </c>
      <c r="BH1058" s="0" t="n">
        <f aca="false">IF(G1058&lt;=2, -10*G1058+100, 88.958*EXP(-0.0755*G1058))</f>
        <v>92</v>
      </c>
      <c r="BI1058" s="0" t="n">
        <f aca="false">IF(I1058&lt;=100, 0.0053*(I1058)^2-1.0332*I1058+100.76, 122.82*EXP(-0.0092*I1058))</f>
        <v>81.076708</v>
      </c>
      <c r="BJ1058" s="0" t="n">
        <f aca="false">IF(P1058&lt;=1000, -6.942*LN(P1058)+107.59, -36.304*LN(P1058)+310.72)</f>
        <v>-84.8752244746369</v>
      </c>
      <c r="BK1058" s="0" t="e">
        <f aca="false">BF1058^0.04*BG1058^0.22*BH1058^0.51*BI1058^0.06*BJ1058^0.17</f>
        <v>#NUM!</v>
      </c>
      <c r="BL1058" s="0" t="e">
        <f aca="false">IF(BK1058&gt;=90, "Very Good", IF(BK1058&gt;=80, "Good", IF(BK1058&gt;=70, "Slightly Good", IF(BK1058&gt;=60, "Average", IF(BK1058&gt;=50, "Slightly Poor", IF(BK1058&gt;=40, "Poor", "Very Poor"))))))</f>
        <v>#NUM!</v>
      </c>
      <c r="BM1058" s="0" t="n">
        <f aca="false">IF(P1058&lt;=1000, -6.942*LN(P1058)+107.59, IF(AND(P1058&gt;1000, P1058&lt;=5213),-36.304*LN(P1058)+310.72, IF(P1058&gt;5213, 10)))</f>
        <v>10</v>
      </c>
      <c r="BN1058" s="0" t="n">
        <f aca="false">BF1058^0.04*BG1058^0.22*BH1058^0.51*BI1058^0.06*BM1058^0.17</f>
        <v>63.1215697860348</v>
      </c>
      <c r="BO1058" s="0" t="str">
        <f aca="false">IF(BN1058&gt;=90, "Very Good", IF(BN1058&gt;=80, "Good", IF(BN1058&gt;=70, "Slightly Good", IF(BN1058&gt;=60, "Average", IF(BN1058&gt;=50, "Slightly Poor", IF(BN1058&gt;=40, "Poor", "Very Poor"))))))</f>
        <v>Average</v>
      </c>
      <c r="BP1058" s="0" t="n">
        <f aca="false">IF(AJ1058&lt;=1000, -6.942*LN(AJ1058)+107.59, IF(AND(AJ1058&gt;1000, AJ1058&lt;=5213),-36.304*LN(AJ1058)+310.72, IF(AJ1058&gt;5213, 10)))</f>
        <v>68.2296866326692</v>
      </c>
      <c r="BQ1058" s="0" t="n">
        <f aca="false">BF1058^0.04*BG1058^0.22*BH1058^0.51*BI1058^0.06*BP1058^0.17</f>
        <v>87.488962202406</v>
      </c>
      <c r="BR1058" s="0" t="str">
        <f aca="false">IF(BQ1058&gt;=90, "Very Good", IF(BQ1058&gt;=80, "Good", IF(BQ1058&gt;=70, "Slightly Good", IF(BQ1058&gt;=60, "Average", IF(BQ1058&gt;=50, "Slightly Poor", IF(BQ1058&gt;=40, "Poor", "Very Poor"))))))</f>
        <v>Good</v>
      </c>
      <c r="BT1058" s="0" t="n">
        <f aca="false">9.81*LN(AH1058)+30.6</f>
        <v>53.6669912727737</v>
      </c>
      <c r="BU1058" s="0" t="str">
        <f aca="false">IF(BT1058&lt;30, "Clean water", IF(AND(BT1058&gt;=30, BT1058&lt;40), "Hypolimia", IF(AND(BT1058&gt;=40,BT1058&lt;50), "Mesotrophic", IF(AND(BT1058&gt;=50, BT1058&lt;70), "Eutrophic", IF(BT1058&gt;70,"Hypertrophic")))))</f>
        <v>Eutrophic</v>
      </c>
      <c r="BW1058" s="0" t="str">
        <f aca="false">IF(G1058/H1058&gt;=1, "PLS CHECK", "")</f>
        <v/>
      </c>
      <c r="BX1058" s="0" t="str">
        <f aca="false">IF(AC1058/J1058&gt;=1, "PLS CHECK", "")</f>
        <v/>
      </c>
      <c r="BY1058" s="0" t="str">
        <f aca="false">IF(AE1058/J1058&gt;=1, "PLS CHECK", "")</f>
        <v/>
      </c>
      <c r="BZ1058" s="0" t="str">
        <f aca="false">IF(AD1058/J1058&gt;=1, "PLS CHECK", "")</f>
        <v/>
      </c>
      <c r="CA1058" s="0" t="str">
        <f aca="false">IF(AF1058/K1058&gt;=1, "PLS CHECK", "")</f>
        <v/>
      </c>
      <c r="CB1058" s="0" t="str">
        <f aca="false">IF(AG1058/K1058&gt;=1, "PLS CHECK", "")</f>
        <v/>
      </c>
    </row>
    <row r="1059" customFormat="false" ht="12.5" hidden="false" customHeight="false" outlineLevel="0" collapsed="false">
      <c r="A1059" s="0" t="n">
        <v>1056</v>
      </c>
      <c r="B1059" s="15" t="s">
        <v>103</v>
      </c>
      <c r="C1059" s="16" t="s">
        <v>104</v>
      </c>
      <c r="D1059" s="0" t="s">
        <v>177</v>
      </c>
      <c r="E1059" s="0" t="n">
        <v>7.7</v>
      </c>
      <c r="F1059" s="0" t="n">
        <v>9.1</v>
      </c>
      <c r="G1059" s="0" t="n">
        <v>0.7</v>
      </c>
      <c r="H1059" s="0" t="n">
        <v>2.2</v>
      </c>
      <c r="I1059" s="0" t="n">
        <v>1</v>
      </c>
      <c r="J1059" s="0" t="n">
        <v>4.629</v>
      </c>
      <c r="K1059" s="0" t="n">
        <v>0.052</v>
      </c>
      <c r="L1059" s="0" t="n">
        <v>1.8</v>
      </c>
      <c r="M1059" s="0" t="n">
        <v>23.9</v>
      </c>
      <c r="N1059" s="0" t="n">
        <v>0</v>
      </c>
      <c r="O1059" s="0" t="n">
        <v>390</v>
      </c>
      <c r="P1059" s="0" t="n">
        <v>15000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0</v>
      </c>
      <c r="V1059" s="0" t="n">
        <v>0</v>
      </c>
      <c r="AC1059" s="0" t="n">
        <v>4.566</v>
      </c>
      <c r="AD1059" s="0" t="n">
        <v>0.083</v>
      </c>
      <c r="AE1059" s="0" t="n">
        <v>3.926</v>
      </c>
      <c r="AF1059" s="0" t="n">
        <v>0.042</v>
      </c>
      <c r="AG1059" s="0" t="n">
        <v>0.035</v>
      </c>
      <c r="AH1059" s="0" t="n">
        <v>1</v>
      </c>
      <c r="AJ1059" s="0" t="n">
        <v>1200</v>
      </c>
      <c r="AP1059" s="0" t="n">
        <v>0</v>
      </c>
      <c r="AY1059" s="0" t="n">
        <v>0</v>
      </c>
      <c r="BF1059" s="0" t="n">
        <f aca="false">IF(E1059&lt;11,-3.6797*E1059^2+48.115*E1059-53.83,280.92*EXP(-0.2027*E1059))</f>
        <v>98.486087</v>
      </c>
      <c r="BG1059" s="0" t="n">
        <f aca="false">32.208*LN(F1059)+21.438</f>
        <v>92.5621023107425</v>
      </c>
      <c r="BH1059" s="0" t="n">
        <f aca="false">IF(G1059&lt;=2, -10*G1059+100, 88.958*EXP(-0.0755*G1059))</f>
        <v>93</v>
      </c>
      <c r="BI1059" s="0" t="n">
        <f aca="false">IF(I1059&lt;=100, 0.0053*(I1059)^2-1.0332*I1059+100.76, 122.82*EXP(-0.0092*I1059))</f>
        <v>99.7321</v>
      </c>
      <c r="BJ1059" s="0" t="n">
        <f aca="false">IF(P1059&lt;=1000, -6.942*LN(P1059)+107.59, -36.304*LN(P1059)+310.72)</f>
        <v>-38.3722021489821</v>
      </c>
      <c r="BK1059" s="0" t="e">
        <f aca="false">BF1059^0.04*BG1059^0.22*BH1059^0.51*BI1059^0.06*BJ1059^0.17</f>
        <v>#NUM!</v>
      </c>
      <c r="BL1059" s="0" t="e">
        <f aca="false">IF(BK1059&gt;=90, "Very Good", IF(BK1059&gt;=80, "Good", IF(BK1059&gt;=70, "Slightly Good", IF(BK1059&gt;=60, "Average", IF(BK1059&gt;=50, "Slightly Poor", IF(BK1059&gt;=40, "Poor", "Very Poor"))))))</f>
        <v>#NUM!</v>
      </c>
      <c r="BM1059" s="0" t="n">
        <f aca="false">IF(P1059&lt;=1000, -6.942*LN(P1059)+107.59, IF(AND(P1059&gt;1000, P1059&lt;=5213),-36.304*LN(P1059)+310.72, IF(P1059&gt;5213, 10)))</f>
        <v>10</v>
      </c>
      <c r="BN1059" s="0" t="n">
        <f aca="false">BF1059^0.04*BG1059^0.22*BH1059^0.51*BI1059^0.06*BM1059^0.17</f>
        <v>64.0039390668986</v>
      </c>
      <c r="BO1059" s="0" t="str">
        <f aca="false">IF(BN1059&gt;=90, "Very Good", IF(BN1059&gt;=80, "Good", IF(BN1059&gt;=70, "Slightly Good", IF(BN1059&gt;=60, "Average", IF(BN1059&gt;=50, "Slightly Poor", IF(BN1059&gt;=40, "Poor", "Very Poor"))))))</f>
        <v>Average</v>
      </c>
      <c r="BP1059" s="0" t="n">
        <f aca="false">IF(AJ1059&lt;=1000, -6.942*LN(AJ1059)+107.59, IF(AND(AJ1059&gt;1000, AJ1059&lt;=5213),-36.304*LN(AJ1059)+310.72, IF(AJ1059&gt;5213, 10)))</f>
        <v>53.3218505539848</v>
      </c>
      <c r="BQ1059" s="0" t="n">
        <f aca="false">BF1059^0.04*BG1059^0.22*BH1059^0.51*BI1059^0.06*BP1059^0.17</f>
        <v>85.0708141923154</v>
      </c>
      <c r="BR1059" s="0" t="str">
        <f aca="false">IF(BQ1059&gt;=90, "Very Good", IF(BQ1059&gt;=80, "Good", IF(BQ1059&gt;=70, "Slightly Good", IF(BQ1059&gt;=60, "Average", IF(BQ1059&gt;=50, "Slightly Poor", IF(BQ1059&gt;=40, "Poor", "Very Poor"))))))</f>
        <v>Good</v>
      </c>
      <c r="BT1059" s="0" t="n">
        <f aca="false">9.81*LN(AH1059)+30.6</f>
        <v>30.6</v>
      </c>
      <c r="BU1059" s="0" t="str">
        <f aca="false">IF(BT1059&lt;30, "Clean water", IF(AND(BT1059&gt;=30, BT1059&lt;40), "Hypolimia", IF(AND(BT1059&gt;=40,BT1059&lt;50), "Mesotrophic", IF(AND(BT1059&gt;=50, BT1059&lt;70), "Eutrophic", IF(BT1059&gt;70,"Hypertrophic")))))</f>
        <v>Hypolimia</v>
      </c>
      <c r="BW1059" s="0" t="str">
        <f aca="false">IF(G1059/H1059&gt;=1, "PLS CHECK", "")</f>
        <v/>
      </c>
      <c r="BX1059" s="0" t="str">
        <f aca="false">IF(AC1059/J1059&gt;=1, "PLS CHECK", "")</f>
        <v/>
      </c>
      <c r="BY1059" s="0" t="str">
        <f aca="false">IF(AE1059/J1059&gt;=1, "PLS CHECK", "")</f>
        <v/>
      </c>
      <c r="BZ1059" s="0" t="str">
        <f aca="false">IF(AD1059/J1059&gt;=1, "PLS CHECK", "")</f>
        <v/>
      </c>
      <c r="CA1059" s="0" t="str">
        <f aca="false">IF(AF1059/K1059&gt;=1, "PLS CHECK", "")</f>
        <v/>
      </c>
      <c r="CB1059" s="0" t="str">
        <f aca="false">IF(AG1059/K1059&gt;=1, "PLS CHECK", "")</f>
        <v/>
      </c>
    </row>
    <row r="1060" customFormat="false" ht="12.5" hidden="false" customHeight="false" outlineLevel="0" collapsed="false">
      <c r="A1060" s="0" t="n">
        <v>1057</v>
      </c>
      <c r="B1060" s="15" t="s">
        <v>105</v>
      </c>
      <c r="C1060" s="16" t="s">
        <v>106</v>
      </c>
      <c r="D1060" s="0" t="s">
        <v>177</v>
      </c>
      <c r="E1060" s="0" t="n">
        <v>7.9</v>
      </c>
      <c r="F1060" s="0" t="n">
        <v>9.9</v>
      </c>
      <c r="G1060" s="0" t="n">
        <v>1.1</v>
      </c>
      <c r="H1060" s="0" t="n">
        <v>4.2</v>
      </c>
      <c r="I1060" s="0" t="n">
        <v>5.8</v>
      </c>
      <c r="J1060" s="0" t="n">
        <v>2.78</v>
      </c>
      <c r="K1060" s="0" t="n">
        <v>0.052</v>
      </c>
      <c r="L1060" s="0" t="n">
        <v>2.1</v>
      </c>
      <c r="M1060" s="0" t="n">
        <v>22.3</v>
      </c>
      <c r="N1060" s="0" t="n">
        <v>0</v>
      </c>
      <c r="O1060" s="0" t="n">
        <v>207</v>
      </c>
      <c r="P1060" s="0" t="n">
        <v>7700</v>
      </c>
      <c r="Q1060" s="0" t="n">
        <v>0</v>
      </c>
      <c r="R1060" s="0" t="n">
        <v>0</v>
      </c>
      <c r="S1060" s="0" t="n">
        <v>0</v>
      </c>
      <c r="T1060" s="0" t="n">
        <v>0</v>
      </c>
      <c r="U1060" s="0" t="n">
        <v>0</v>
      </c>
      <c r="V1060" s="0" t="n">
        <v>0</v>
      </c>
      <c r="AC1060" s="0" t="n">
        <v>2.736</v>
      </c>
      <c r="AD1060" s="37"/>
      <c r="AE1060" s="0" t="n">
        <v>2.367</v>
      </c>
      <c r="AF1060" s="0" t="n">
        <v>0.032</v>
      </c>
      <c r="AG1060" s="0" t="n">
        <v>0.023</v>
      </c>
      <c r="AH1060" s="0" t="n">
        <v>18.2</v>
      </c>
      <c r="AI1060" s="0" t="n">
        <v>0</v>
      </c>
      <c r="AJ1060" s="0" t="n">
        <v>240</v>
      </c>
      <c r="AP1060" s="0" t="n">
        <v>0</v>
      </c>
      <c r="AQ1060" s="0" t="n">
        <v>0</v>
      </c>
      <c r="AR1060" s="0" t="n">
        <v>0</v>
      </c>
      <c r="AS1060" s="0" t="n">
        <v>0</v>
      </c>
      <c r="AU1060" s="0" t="n">
        <v>0</v>
      </c>
      <c r="AV1060" s="0" t="n">
        <v>0</v>
      </c>
      <c r="AY1060" s="0" t="n">
        <v>0</v>
      </c>
      <c r="AZ1060" s="0" t="n">
        <v>0</v>
      </c>
      <c r="BB1060" s="0" t="n">
        <v>0</v>
      </c>
      <c r="BE1060" s="0" t="n">
        <v>0</v>
      </c>
      <c r="BF1060" s="0" t="n">
        <f aca="false">IF(E1060&lt;11,-3.6797*E1060^2+48.115*E1060-53.83,280.92*EXP(-0.2027*E1060))</f>
        <v>96.6284230000001</v>
      </c>
      <c r="BG1060" s="0" t="n">
        <f aca="false">32.208*LN(F1060)+21.438</f>
        <v>95.2759594579826</v>
      </c>
      <c r="BH1060" s="0" t="n">
        <f aca="false">IF(G1060&lt;=2, -10*G1060+100, 88.958*EXP(-0.0755*G1060))</f>
        <v>89</v>
      </c>
      <c r="BI1060" s="0" t="n">
        <f aca="false">IF(I1060&lt;=100, 0.0053*(I1060)^2-1.0332*I1060+100.76, 122.82*EXP(-0.0092*I1060))</f>
        <v>94.945732</v>
      </c>
      <c r="BJ1060" s="0" t="n">
        <f aca="false">IF(P1060&lt;=1000, -6.942*LN(P1060)+107.59, -36.304*LN(P1060)+310.72)</f>
        <v>-14.1636104670878</v>
      </c>
      <c r="BK1060" s="0" t="e">
        <f aca="false">BF1060^0.04*BG1060^0.22*BH1060^0.51*BI1060^0.06*BJ1060^0.17</f>
        <v>#NUM!</v>
      </c>
      <c r="BL1060" s="0" t="e">
        <f aca="false">IF(BK1060&gt;=90, "Very Good", IF(BK1060&gt;=80, "Good", IF(BK1060&gt;=70, "Slightly Good", IF(BK1060&gt;=60, "Average", IF(BK1060&gt;=50, "Slightly Poor", IF(BK1060&gt;=40, "Poor", "Very Poor"))))))</f>
        <v>#NUM!</v>
      </c>
      <c r="BM1060" s="0" t="n">
        <f aca="false">IF(P1060&lt;=1000, -6.942*LN(P1060)+107.59, IF(AND(P1060&gt;1000, P1060&lt;=5213),-36.304*LN(P1060)+310.72, IF(P1060&gt;5213, 10)))</f>
        <v>10</v>
      </c>
      <c r="BN1060" s="0" t="n">
        <f aca="false">BF1060^0.04*BG1060^0.22*BH1060^0.51*BI1060^0.06*BM1060^0.17</f>
        <v>62.7506109732562</v>
      </c>
      <c r="BO1060" s="0" t="str">
        <f aca="false">IF(BN1060&gt;=90, "Very Good", IF(BN1060&gt;=80, "Good", IF(BN1060&gt;=70, "Slightly Good", IF(BN1060&gt;=60, "Average", IF(BN1060&gt;=50, "Slightly Poor", IF(BN1060&gt;=40, "Poor", "Very Poor"))))))</f>
        <v>Average</v>
      </c>
      <c r="BP1060" s="0" t="n">
        <f aca="false">IF(AJ1060&lt;=1000, -6.942*LN(AJ1060)+107.59, IF(AND(AJ1060&gt;1000, AJ1060&lt;=5213),-36.304*LN(AJ1060)+310.72, IF(AJ1060&gt;5213, 10)))</f>
        <v>69.5434045941599</v>
      </c>
      <c r="BQ1060" s="0" t="n">
        <f aca="false">BF1060^0.04*BG1060^0.22*BH1060^0.51*BI1060^0.06*BP1060^0.17</f>
        <v>87.2572396079879</v>
      </c>
      <c r="BR1060" s="0" t="str">
        <f aca="false">IF(BQ1060&gt;=90, "Very Good", IF(BQ1060&gt;=80, "Good", IF(BQ1060&gt;=70, "Slightly Good", IF(BQ1060&gt;=60, "Average", IF(BQ1060&gt;=50, "Slightly Poor", IF(BQ1060&gt;=40, "Poor", "Very Poor"))))))</f>
        <v>Good</v>
      </c>
      <c r="BT1060" s="0" t="n">
        <f aca="false">9.81*LN(AH1060)+30.6</f>
        <v>59.0629458379518</v>
      </c>
      <c r="BU1060" s="0" t="str">
        <f aca="false">IF(BT1060&lt;30, "Clean water", IF(AND(BT1060&gt;=30, BT1060&lt;40), "Hypolimia", IF(AND(BT1060&gt;=40,BT1060&lt;50), "Mesotrophic", IF(AND(BT1060&gt;=50, BT1060&lt;70), "Eutrophic", IF(BT1060&gt;70,"Hypertrophic")))))</f>
        <v>Eutrophic</v>
      </c>
      <c r="BW1060" s="0" t="str">
        <f aca="false">IF(G1060/H1060&gt;=1, "PLS CHECK", "")</f>
        <v/>
      </c>
      <c r="BX1060" s="0" t="str">
        <f aca="false">IF(AC1060/J1060&gt;=1, "PLS CHECK", "")</f>
        <v/>
      </c>
      <c r="BY1060" s="0" t="str">
        <f aca="false">IF(AE1060/J1060&gt;=1, "PLS CHECK", "")</f>
        <v/>
      </c>
      <c r="BZ1060" s="0" t="str">
        <f aca="false">IF(AD1060/J1060&gt;=1, "PLS CHECK", "")</f>
        <v/>
      </c>
      <c r="CA1060" s="0" t="str">
        <f aca="false">IF(AF1060/K1060&gt;=1, "PLS CHECK", "")</f>
        <v/>
      </c>
      <c r="CB1060" s="0" t="str">
        <f aca="false">IF(AG1060/K1060&gt;=1, "PLS CHECK", "")</f>
        <v/>
      </c>
    </row>
    <row r="1061" customFormat="false" ht="12.5" hidden="false" customHeight="false" outlineLevel="0" collapsed="false">
      <c r="A1061" s="0" t="n">
        <v>1058</v>
      </c>
      <c r="B1061" s="15" t="s">
        <v>107</v>
      </c>
      <c r="C1061" s="16" t="s">
        <v>108</v>
      </c>
      <c r="D1061" s="0" t="s">
        <v>177</v>
      </c>
      <c r="E1061" s="0" t="n">
        <v>7.7</v>
      </c>
      <c r="F1061" s="0" t="n">
        <v>8.4</v>
      </c>
      <c r="G1061" s="37"/>
      <c r="H1061" s="0" t="n">
        <v>2.1</v>
      </c>
      <c r="I1061" s="37"/>
      <c r="J1061" s="0" t="n">
        <v>5.87</v>
      </c>
      <c r="K1061" s="0" t="n">
        <v>0.128</v>
      </c>
      <c r="L1061" s="0" t="n">
        <v>1.6</v>
      </c>
      <c r="M1061" s="0" t="n">
        <v>22.8</v>
      </c>
      <c r="N1061" s="0" t="n">
        <v>0</v>
      </c>
      <c r="O1061" s="0" t="n">
        <v>529</v>
      </c>
      <c r="P1061" s="0" t="n">
        <v>19000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0</v>
      </c>
      <c r="V1061" s="0" t="n">
        <v>0</v>
      </c>
      <c r="AC1061" s="0" t="n">
        <v>5.803</v>
      </c>
      <c r="AD1061" s="0" t="n">
        <v>0.058</v>
      </c>
      <c r="AE1061" s="0" t="n">
        <v>4.966</v>
      </c>
      <c r="AF1061" s="37"/>
      <c r="AG1061" s="37"/>
      <c r="AH1061" s="37"/>
      <c r="AJ1061" s="0" t="n">
        <v>1500</v>
      </c>
      <c r="AP1061" s="0" t="n">
        <v>0</v>
      </c>
      <c r="AY1061" s="0" t="n">
        <v>0</v>
      </c>
      <c r="BF1061" s="0" t="n">
        <f aca="false">IF(E1061&lt;11,-3.6797*E1061^2+48.115*E1061-53.83,280.92*EXP(-0.2027*E1061))</f>
        <v>98.486087</v>
      </c>
      <c r="BG1061" s="0" t="n">
        <f aca="false">32.208*LN(F1061)+21.438</f>
        <v>89.9840867819932</v>
      </c>
      <c r="BH1061" s="0" t="n">
        <f aca="false">IF(G1061&lt;=2, -10*G1061+100, 88.958*EXP(-0.0755*G1061))</f>
        <v>100</v>
      </c>
      <c r="BI1061" s="0" t="n">
        <f aca="false">IF(I1061&lt;=100, 0.0053*(I1061)^2-1.0332*I1061+100.76, 122.82*EXP(-0.0092*I1061))</f>
        <v>100.76</v>
      </c>
      <c r="BJ1061" s="0" t="n">
        <f aca="false">IF(P1061&lt;=1000, -6.942*LN(P1061)+107.59, -36.304*LN(P1061)+310.72)</f>
        <v>-46.9540603478259</v>
      </c>
      <c r="BK1061" s="0" t="e">
        <f aca="false">BF1061^0.04*BG1061^0.22*BH1061^0.51*BI1061^0.06*BJ1061^0.17</f>
        <v>#NUM!</v>
      </c>
      <c r="BL1061" s="0" t="e">
        <f aca="false">IF(BK1061&gt;=90, "Very Good", IF(BK1061&gt;=80, "Good", IF(BK1061&gt;=70, "Slightly Good", IF(BK1061&gt;=60, "Average", IF(BK1061&gt;=50, "Slightly Poor", IF(BK1061&gt;=40, "Poor", "Very Poor"))))))</f>
        <v>#NUM!</v>
      </c>
      <c r="BM1061" s="0" t="n">
        <f aca="false">IF(P1061&lt;=1000, -6.942*LN(P1061)+107.59, IF(AND(P1061&gt;1000, P1061&lt;=5213),-36.304*LN(P1061)+310.72, IF(P1061&gt;5213, 10)))</f>
        <v>10</v>
      </c>
      <c r="BN1061" s="0" t="n">
        <f aca="false">BF1061^0.04*BG1061^0.22*BH1061^0.51*BI1061^0.06*BM1061^0.17</f>
        <v>66.0463378548154</v>
      </c>
      <c r="BO1061" s="0" t="str">
        <f aca="false">IF(BN1061&gt;=90, "Very Good", IF(BN1061&gt;=80, "Good", IF(BN1061&gt;=70, "Slightly Good", IF(BN1061&gt;=60, "Average", IF(BN1061&gt;=50, "Slightly Poor", IF(BN1061&gt;=40, "Poor", "Very Poor"))))))</f>
        <v>Average</v>
      </c>
      <c r="BP1061" s="0" t="n">
        <f aca="false">IF(AJ1061&lt;=1000, -6.942*LN(AJ1061)+107.59, IF(AND(AJ1061&gt;1000, AJ1061&lt;=5213),-36.304*LN(AJ1061)+310.72, IF(AJ1061&gt;5213, 10)))</f>
        <v>45.2208470670737</v>
      </c>
      <c r="BQ1061" s="0" t="n">
        <f aca="false">BF1061^0.04*BG1061^0.22*BH1061^0.51*BI1061^0.06*BP1061^0.17</f>
        <v>85.3603760442028</v>
      </c>
      <c r="BR1061" s="0" t="str">
        <f aca="false">IF(BQ1061&gt;=90, "Very Good", IF(BQ1061&gt;=80, "Good", IF(BQ1061&gt;=70, "Slightly Good", IF(BQ1061&gt;=60, "Average", IF(BQ1061&gt;=50, "Slightly Poor", IF(BQ1061&gt;=40, "Poor", "Very Poor"))))))</f>
        <v>Good</v>
      </c>
      <c r="BT1061" s="0" t="e">
        <f aca="false">9.81*LN(AH1061)+30.6</f>
        <v>#VALUE!</v>
      </c>
      <c r="BU1061" s="0" t="e">
        <f aca="false">IF(BT1061&lt;30, "Clean water", IF(AND(BT1061&gt;=30, BT1061&lt;40), "Hypolimia", IF(AND(BT1061&gt;=40,BT1061&lt;50), "Mesotrophic", IF(AND(BT1061&gt;=50, BT1061&lt;70), "Eutrophic", IF(BT1061&gt;70,"Hypertrophic")))))</f>
        <v>#VALUE!</v>
      </c>
      <c r="BW1061" s="0" t="str">
        <f aca="false">IF(G1061/H1061&gt;=1, "PLS CHECK", "")</f>
        <v/>
      </c>
      <c r="BX1061" s="0" t="str">
        <f aca="false">IF(AC1061/J1061&gt;=1, "PLS CHECK", "")</f>
        <v/>
      </c>
      <c r="BY1061" s="0" t="str">
        <f aca="false">IF(AE1061/J1061&gt;=1, "PLS CHECK", "")</f>
        <v/>
      </c>
      <c r="BZ1061" s="0" t="str">
        <f aca="false">IF(AD1061/J1061&gt;=1, "PLS CHECK", "")</f>
        <v/>
      </c>
      <c r="CA1061" s="0" t="str">
        <f aca="false">IF(AF1061/K1061&gt;=1, "PLS CHECK", "")</f>
        <v/>
      </c>
      <c r="CB1061" s="0" t="str">
        <f aca="false">IF(AG1061/K1061&gt;=1, "PLS CHECK", "")</f>
        <v/>
      </c>
    </row>
    <row r="1062" customFormat="false" ht="12.5" hidden="false" customHeight="false" outlineLevel="0" collapsed="false">
      <c r="A1062" s="0" t="n">
        <v>1059</v>
      </c>
      <c r="B1062" s="15" t="s">
        <v>109</v>
      </c>
      <c r="C1062" s="16" t="s">
        <v>110</v>
      </c>
      <c r="D1062" s="0" t="s">
        <v>177</v>
      </c>
      <c r="E1062" s="0" t="n">
        <v>7.6</v>
      </c>
      <c r="F1062" s="0" t="n">
        <v>8.7</v>
      </c>
      <c r="G1062" s="0" t="n">
        <v>3.1</v>
      </c>
      <c r="H1062" s="0" t="n">
        <v>6.3</v>
      </c>
      <c r="I1062" s="0" t="n">
        <v>7.8</v>
      </c>
      <c r="J1062" s="0" t="n">
        <v>7.81</v>
      </c>
      <c r="K1062" s="37"/>
      <c r="L1062" s="0" t="n">
        <v>3.5</v>
      </c>
      <c r="M1062" s="0" t="n">
        <v>23.1</v>
      </c>
      <c r="O1062" s="0" t="n">
        <v>442</v>
      </c>
      <c r="AC1062" s="0" t="n">
        <v>7.63</v>
      </c>
      <c r="AD1062" s="0" t="n">
        <v>0.859</v>
      </c>
      <c r="AE1062" s="0" t="n">
        <v>5.375</v>
      </c>
      <c r="AF1062" s="37"/>
      <c r="AG1062" s="37"/>
      <c r="BD1062" s="0" t="n">
        <v>3.774</v>
      </c>
      <c r="BF1062" s="0" t="n">
        <f aca="false">IF(E1062&lt;11,-3.6797*E1062^2+48.115*E1062-53.83,280.92*EXP(-0.2027*E1062))</f>
        <v>99.304528</v>
      </c>
      <c r="BG1062" s="0" t="n">
        <f aca="false">32.208*LN(F1062)+21.438</f>
        <v>91.1143080104746</v>
      </c>
      <c r="BH1062" s="0" t="n">
        <f aca="false">IF(G1062&lt;=2, -10*G1062+100, 88.958*EXP(-0.0755*G1062))</f>
        <v>70.3944446082144</v>
      </c>
      <c r="BI1062" s="0" t="n">
        <f aca="false">IF(I1062&lt;=100, 0.0053*(I1062)^2-1.0332*I1062+100.76, 122.82*EXP(-0.0092*I1062))</f>
        <v>93.023492</v>
      </c>
      <c r="BJ1062" s="0" t="e">
        <f aca="false">IF(P1062&lt;=1000, -6.942*LN(P1062)+107.59, -36.304*LN(P1062)+310.72)</f>
        <v>#VALUE!</v>
      </c>
      <c r="BK1062" s="0" t="e">
        <f aca="false">BF1062^0.04*BG1062^0.22*BH1062^0.51*BI1062^0.06*BJ1062^0.17</f>
        <v>#VALUE!</v>
      </c>
      <c r="BL1062" s="0" t="e">
        <f aca="false">IF(BK1062&gt;=90, "Very Good", IF(BK1062&gt;=80, "Good", IF(BK1062&gt;=70, "Slightly Good", IF(BK1062&gt;=60, "Average", IF(BK1062&gt;=50, "Slightly Poor", IF(BK1062&gt;=40, "Poor", "Very Poor"))))))</f>
        <v>#VALUE!</v>
      </c>
      <c r="BM1062" s="0" t="e">
        <f aca="false">IF(P1062&lt;=1000, -6.942*LN(P1062)+107.59, IF(AND(P1062&gt;1000, P1062&lt;=5213),-36.304*LN(P1062)+310.72, IF(P1062&gt;5213, 10)))</f>
        <v>#VALUE!</v>
      </c>
      <c r="BN1062" s="0" t="e">
        <f aca="false">BF1062^0.04*BG1062^0.22*BH1062^0.51*BI1062^0.06*BM1062^0.17</f>
        <v>#VALUE!</v>
      </c>
      <c r="BO1062" s="0" t="e">
        <f aca="false">IF(BN1062&gt;=90, "Very Good", IF(BN1062&gt;=80, "Good", IF(BN1062&gt;=70, "Slightly Good", IF(BN1062&gt;=60, "Average", IF(BN1062&gt;=50, "Slightly Poor", IF(BN1062&gt;=40, "Poor", "Very Poor"))))))</f>
        <v>#VALUE!</v>
      </c>
      <c r="BP1062" s="0" t="e">
        <f aca="false">IF(AJ1062&lt;=1000, -6.942*LN(AJ1062)+107.59, IF(AND(AJ1062&gt;1000, AJ1062&lt;=5213),-36.304*LN(AJ1062)+310.72, IF(AJ1062&gt;5213, 10)))</f>
        <v>#VALUE!</v>
      </c>
      <c r="BQ1062" s="0" t="e">
        <f aca="false">BF1062^0.04*BG1062^0.22*BH1062^0.51*BI1062^0.06*BP1062^0.17</f>
        <v>#VALUE!</v>
      </c>
      <c r="BR1062" s="0" t="e">
        <f aca="false">IF(BQ1062&gt;=90, "Very Good", IF(BQ1062&gt;=80, "Good", IF(BQ1062&gt;=70, "Slightly Good", IF(BQ1062&gt;=60, "Average", IF(BQ1062&gt;=50, "Slightly Poor", IF(BQ1062&gt;=40, "Poor", "Very Poor"))))))</f>
        <v>#VALUE!</v>
      </c>
      <c r="BT1062" s="0" t="e">
        <f aca="false">9.81*LN(AH1062)+30.6</f>
        <v>#VALUE!</v>
      </c>
      <c r="BU1062" s="0" t="e">
        <f aca="false">IF(BT1062&lt;30, "Clean water", IF(AND(BT1062&gt;=30, BT1062&lt;40), "Hypolimia", IF(AND(BT1062&gt;=40,BT1062&lt;50), "Mesotrophic", IF(AND(BT1062&gt;=50, BT1062&lt;70), "Eutrophic", IF(BT1062&gt;70,"Hypertrophic")))))</f>
        <v>#VALUE!</v>
      </c>
      <c r="BW1062" s="0" t="str">
        <f aca="false">IF(G1062/H1062&gt;=1, "PLS CHECK", "")</f>
        <v/>
      </c>
      <c r="BX1062" s="0" t="str">
        <f aca="false">IF(AC1062/J1062&gt;=1, "PLS CHECK", "")</f>
        <v/>
      </c>
      <c r="BY1062" s="0" t="str">
        <f aca="false">IF(AE1062/J1062&gt;=1, "PLS CHECK", "")</f>
        <v/>
      </c>
      <c r="BZ1062" s="0" t="str">
        <f aca="false">IF(AD1062/J1062&gt;=1, "PLS CHECK", "")</f>
        <v/>
      </c>
      <c r="CA1062" s="0" t="e">
        <f aca="false">IF(AF1062/K1062&gt;=1, "PLS CHECK", "")</f>
        <v>#DIV/0!</v>
      </c>
      <c r="CB1062" s="0" t="e">
        <f aca="false">IF(AG1062/K1062&gt;=1, "PLS CHECK", "")</f>
        <v>#DIV/0!</v>
      </c>
    </row>
    <row r="1063" customFormat="false" ht="12.5" hidden="false" customHeight="false" outlineLevel="0" collapsed="false">
      <c r="A1063" s="0" t="n">
        <v>1060</v>
      </c>
      <c r="B1063" s="15" t="s">
        <v>111</v>
      </c>
      <c r="C1063" s="16" t="s">
        <v>112</v>
      </c>
      <c r="D1063" s="0" t="s">
        <v>177</v>
      </c>
      <c r="E1063" s="37"/>
      <c r="F1063" s="0" t="n">
        <v>8.2</v>
      </c>
      <c r="G1063" s="0" t="n">
        <v>0.8</v>
      </c>
      <c r="H1063" s="0" t="n">
        <v>2.9</v>
      </c>
      <c r="I1063" s="0" t="n">
        <v>4.4</v>
      </c>
      <c r="J1063" s="0" t="n">
        <v>5.026</v>
      </c>
      <c r="K1063" s="0" t="n">
        <v>0.1</v>
      </c>
      <c r="L1063" s="0" t="n">
        <v>2.2</v>
      </c>
      <c r="M1063" s="0" t="n">
        <v>23.7</v>
      </c>
      <c r="N1063" s="0" t="n">
        <v>0</v>
      </c>
      <c r="O1063" s="0" t="n">
        <v>401</v>
      </c>
      <c r="P1063" s="0" t="n">
        <v>30000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0</v>
      </c>
      <c r="V1063" s="0" t="n">
        <v>0</v>
      </c>
      <c r="AC1063" s="0" t="n">
        <v>4.979</v>
      </c>
      <c r="AD1063" s="0" t="n">
        <v>0.143</v>
      </c>
      <c r="AE1063" s="0" t="n">
        <v>4.065</v>
      </c>
      <c r="AF1063" s="0" t="n">
        <v>0.072</v>
      </c>
      <c r="AG1063" s="0" t="n">
        <v>0.06</v>
      </c>
      <c r="AH1063" s="0" t="n">
        <v>1.3</v>
      </c>
      <c r="AJ1063" s="0" t="n">
        <v>4000</v>
      </c>
      <c r="AP1063" s="0" t="n">
        <v>0</v>
      </c>
      <c r="AY1063" s="0" t="n">
        <v>0</v>
      </c>
      <c r="BF1063" s="0" t="n">
        <f aca="false">IF(E1063&lt;11,-3.6797*E1063^2+48.115*E1063-53.83,280.92*EXP(-0.2027*E1063))</f>
        <v>-53.83</v>
      </c>
      <c r="BG1063" s="0" t="n">
        <f aca="false">32.208*LN(F1063)+21.438</f>
        <v>89.2079528407348</v>
      </c>
      <c r="BH1063" s="0" t="n">
        <f aca="false">IF(G1063&lt;=2, -10*G1063+100, 88.958*EXP(-0.0755*G1063))</f>
        <v>92</v>
      </c>
      <c r="BI1063" s="0" t="n">
        <f aca="false">IF(I1063&lt;=100, 0.0053*(I1063)^2-1.0332*I1063+100.76, 122.82*EXP(-0.0092*I1063))</f>
        <v>96.316528</v>
      </c>
      <c r="BJ1063" s="0" t="n">
        <f aca="false">IF(P1063&lt;=1000, -6.942*LN(P1063)+107.59, -36.304*LN(P1063)+310.72)</f>
        <v>-63.5362173920304</v>
      </c>
      <c r="BK1063" s="0" t="e">
        <f aca="false">BF1063^0.04*BG1063^0.22*BH1063^0.51*BI1063^0.06*BJ1063^0.17</f>
        <v>#NUM!</v>
      </c>
      <c r="BL1063" s="0" t="e">
        <f aca="false">IF(BK1063&gt;=90, "Very Good", IF(BK1063&gt;=80, "Good", IF(BK1063&gt;=70, "Slightly Good", IF(BK1063&gt;=60, "Average", IF(BK1063&gt;=50, "Slightly Poor", IF(BK1063&gt;=40, "Poor", "Very Poor"))))))</f>
        <v>#NUM!</v>
      </c>
      <c r="BM1063" s="0" t="n">
        <f aca="false">IF(P1063&lt;=1000, -6.942*LN(P1063)+107.59, IF(AND(P1063&gt;1000, P1063&lt;=5213),-36.304*LN(P1063)+310.72, IF(P1063&gt;5213, 10)))</f>
        <v>10</v>
      </c>
      <c r="BN1063" s="0" t="n">
        <f aca="false">BF1063^0.04*BG1063^0.22*BH1063^0.51*BI1063^0.06*BM1063^0.17</f>
        <v>-61.5012017907806</v>
      </c>
      <c r="BO1063" s="0" t="str">
        <f aca="false">IF(BN1063&gt;=90, "Very Good", IF(BN1063&gt;=80, "Good", IF(BN1063&gt;=70, "Slightly Good", IF(BN1063&gt;=60, "Average", IF(BN1063&gt;=50, "Slightly Poor", IF(BN1063&gt;=40, "Poor", "Very Poor"))))))</f>
        <v>Very Poor</v>
      </c>
      <c r="BP1063" s="0" t="n">
        <f aca="false">IF(AJ1063&lt;=1000, -6.942*LN(AJ1063)+107.59, IF(AND(AJ1063&gt;1000, AJ1063&lt;=5213),-36.304*LN(AJ1063)+310.72, IF(AJ1063&gt;5213, 10)))</f>
        <v>9.61282186573601</v>
      </c>
      <c r="BQ1063" s="0" t="n">
        <f aca="false">BF1063^0.04*BG1063^0.22*BH1063^0.51*BI1063^0.06*BP1063^0.17</f>
        <v>-61.0897368605469</v>
      </c>
      <c r="BR1063" s="0" t="str">
        <f aca="false">IF(BQ1063&gt;=90, "Very Good", IF(BQ1063&gt;=80, "Good", IF(BQ1063&gt;=70, "Slightly Good", IF(BQ1063&gt;=60, "Average", IF(BQ1063&gt;=50, "Slightly Poor", IF(BQ1063&gt;=40, "Poor", "Very Poor"))))))</f>
        <v>Very Poor</v>
      </c>
      <c r="BT1063" s="0" t="n">
        <f aca="false">9.81*LN(AH1063)+30.6</f>
        <v>33.1737934344261</v>
      </c>
      <c r="BU1063" s="0" t="str">
        <f aca="false">IF(BT1063&lt;30, "Clean water", IF(AND(BT1063&gt;=30, BT1063&lt;40), "Hypolimia", IF(AND(BT1063&gt;=40,BT1063&lt;50), "Mesotrophic", IF(AND(BT1063&gt;=50, BT1063&lt;70), "Eutrophic", IF(BT1063&gt;70,"Hypertrophic")))))</f>
        <v>Hypolimia</v>
      </c>
      <c r="BW1063" s="0" t="str">
        <f aca="false">IF(G1063/H1063&gt;=1, "PLS CHECK", "")</f>
        <v/>
      </c>
      <c r="BX1063" s="0" t="str">
        <f aca="false">IF(AC1063/J1063&gt;=1, "PLS CHECK", "")</f>
        <v/>
      </c>
      <c r="BY1063" s="0" t="str">
        <f aca="false">IF(AE1063/J1063&gt;=1, "PLS CHECK", "")</f>
        <v/>
      </c>
      <c r="BZ1063" s="0" t="str">
        <f aca="false">IF(AD1063/J1063&gt;=1, "PLS CHECK", "")</f>
        <v/>
      </c>
      <c r="CA1063" s="0" t="str">
        <f aca="false">IF(AF1063/K1063&gt;=1, "PLS CHECK", "")</f>
        <v/>
      </c>
      <c r="CB1063" s="0" t="str">
        <f aca="false">IF(AG1063/K1063&gt;=1, "PLS CHECK", "")</f>
        <v/>
      </c>
    </row>
    <row r="1064" customFormat="false" ht="12.5" hidden="false" customHeight="false" outlineLevel="0" collapsed="false">
      <c r="A1064" s="0" t="n">
        <v>1061</v>
      </c>
      <c r="B1064" s="15" t="s">
        <v>113</v>
      </c>
      <c r="C1064" s="16" t="s">
        <v>114</v>
      </c>
      <c r="D1064" s="0" t="s">
        <v>177</v>
      </c>
      <c r="E1064" s="0" t="n">
        <v>7.6</v>
      </c>
      <c r="F1064" s="0" t="n">
        <v>7.9</v>
      </c>
      <c r="G1064" s="0" t="n">
        <v>0.9</v>
      </c>
      <c r="H1064" s="0" t="n">
        <v>3.1</v>
      </c>
      <c r="I1064" s="0" t="n">
        <v>1.2</v>
      </c>
      <c r="J1064" s="0" t="n">
        <v>4.926</v>
      </c>
      <c r="K1064" s="0" t="n">
        <v>0.108</v>
      </c>
      <c r="L1064" s="0" t="n">
        <v>2.4</v>
      </c>
      <c r="M1064" s="0" t="n">
        <v>23.2</v>
      </c>
      <c r="N1064" s="0" t="n">
        <v>0</v>
      </c>
      <c r="O1064" s="0" t="n">
        <v>385</v>
      </c>
      <c r="P1064" s="0" t="n">
        <v>24000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0</v>
      </c>
      <c r="V1064" s="0" t="n">
        <v>0</v>
      </c>
      <c r="AC1064" s="0" t="n">
        <v>4.925</v>
      </c>
      <c r="AD1064" s="0" t="n">
        <v>0.291</v>
      </c>
      <c r="AE1064" s="0" t="n">
        <v>3.744</v>
      </c>
      <c r="AF1064" s="0" t="n">
        <v>0.087</v>
      </c>
      <c r="AG1064" s="0" t="n">
        <v>0.075</v>
      </c>
      <c r="AH1064" s="0" t="n">
        <v>1.7</v>
      </c>
      <c r="AJ1064" s="0" t="n">
        <v>2400</v>
      </c>
      <c r="AP1064" s="0" t="n">
        <v>0</v>
      </c>
      <c r="AY1064" s="0" t="n">
        <v>0</v>
      </c>
      <c r="BF1064" s="0" t="n">
        <f aca="false">IF(E1064&lt;11,-3.6797*E1064^2+48.115*E1064-53.83,280.92*EXP(-0.2027*E1064))</f>
        <v>99.304528</v>
      </c>
      <c r="BG1064" s="0" t="n">
        <f aca="false">32.208*LN(F1064)+21.438</f>
        <v>88.0075157571056</v>
      </c>
      <c r="BH1064" s="0" t="n">
        <f aca="false">IF(G1064&lt;=2, -10*G1064+100, 88.958*EXP(-0.0755*G1064))</f>
        <v>91</v>
      </c>
      <c r="BI1064" s="0" t="n">
        <f aca="false">IF(I1064&lt;=100, 0.0053*(I1064)^2-1.0332*I1064+100.76, 122.82*EXP(-0.0092*I1064))</f>
        <v>99.527792</v>
      </c>
      <c r="BJ1064" s="0" t="n">
        <f aca="false">IF(P1064&lt;=1000, -6.942*LN(P1064)+107.59, -36.304*LN(P1064)+310.72)</f>
        <v>-55.4352139051193</v>
      </c>
      <c r="BK1064" s="0" t="e">
        <f aca="false">BF1064^0.04*BG1064^0.22*BH1064^0.51*BI1064^0.06*BJ1064^0.17</f>
        <v>#NUM!</v>
      </c>
      <c r="BL1064" s="0" t="e">
        <f aca="false">IF(BK1064&gt;=90, "Very Good", IF(BK1064&gt;=80, "Good", IF(BK1064&gt;=70, "Slightly Good", IF(BK1064&gt;=60, "Average", IF(BK1064&gt;=50, "Slightly Poor", IF(BK1064&gt;=40, "Poor", "Very Poor"))))))</f>
        <v>#NUM!</v>
      </c>
      <c r="BM1064" s="0" t="n">
        <f aca="false">IF(P1064&lt;=1000, -6.942*LN(P1064)+107.59, IF(AND(P1064&gt;1000, P1064&lt;=5213),-36.304*LN(P1064)+310.72, IF(P1064&gt;5213, 10)))</f>
        <v>10</v>
      </c>
      <c r="BN1064" s="0" t="n">
        <f aca="false">BF1064^0.04*BG1064^0.22*BH1064^0.51*BI1064^0.06*BM1064^0.17</f>
        <v>62.6124765389429</v>
      </c>
      <c r="BO1064" s="0" t="str">
        <f aca="false">IF(BN1064&gt;=90, "Very Good", IF(BN1064&gt;=80, "Good", IF(BN1064&gt;=70, "Slightly Good", IF(BN1064&gt;=60, "Average", IF(BN1064&gt;=50, "Slightly Poor", IF(BN1064&gt;=40, "Poor", "Very Poor"))))))</f>
        <v>Average</v>
      </c>
      <c r="BP1064" s="0" t="n">
        <f aca="false">IF(AJ1064&lt;=1000, -6.942*LN(AJ1064)+107.59, IF(AND(AJ1064&gt;1000, AJ1064&lt;=5213),-36.304*LN(AJ1064)+310.72, IF(AJ1064&gt;5213, 10)))</f>
        <v>28.1578353109365</v>
      </c>
      <c r="BQ1064" s="0" t="n">
        <f aca="false">BF1064^0.04*BG1064^0.22*BH1064^0.51*BI1064^0.06*BP1064^0.17</f>
        <v>74.6608202508078</v>
      </c>
      <c r="BR1064" s="0" t="str">
        <f aca="false">IF(BQ1064&gt;=90, "Very Good", IF(BQ1064&gt;=80, "Good", IF(BQ1064&gt;=70, "Slightly Good", IF(BQ1064&gt;=60, "Average", IF(BQ1064&gt;=50, "Slightly Poor", IF(BQ1064&gt;=40, "Poor", "Very Poor"))))))</f>
        <v>Slightly Good</v>
      </c>
      <c r="BT1064" s="0" t="n">
        <f aca="false">9.81*LN(AH1064)+30.6</f>
        <v>35.8054631429199</v>
      </c>
      <c r="BU1064" s="0" t="str">
        <f aca="false">IF(BT1064&lt;30, "Clean water", IF(AND(BT1064&gt;=30, BT1064&lt;40), "Hypolimia", IF(AND(BT1064&gt;=40,BT1064&lt;50), "Mesotrophic", IF(AND(BT1064&gt;=50, BT1064&lt;70), "Eutrophic", IF(BT1064&gt;70,"Hypertrophic")))))</f>
        <v>Hypolimia</v>
      </c>
      <c r="BW1064" s="0" t="str">
        <f aca="false">IF(G1064/H1064&gt;=1, "PLS CHECK", "")</f>
        <v/>
      </c>
      <c r="BX1064" s="0" t="str">
        <f aca="false">IF(AC1064/J1064&gt;=1, "PLS CHECK", "")</f>
        <v/>
      </c>
      <c r="BY1064" s="0" t="str">
        <f aca="false">IF(AE1064/J1064&gt;=1, "PLS CHECK", "")</f>
        <v/>
      </c>
      <c r="BZ1064" s="0" t="str">
        <f aca="false">IF(AD1064/J1064&gt;=1, "PLS CHECK", "")</f>
        <v/>
      </c>
      <c r="CA1064" s="0" t="str">
        <f aca="false">IF(AF1064/K1064&gt;=1, "PLS CHECK", "")</f>
        <v/>
      </c>
      <c r="CB1064" s="0" t="str">
        <f aca="false">IF(AG1064/K1064&gt;=1, "PLS CHECK", "")</f>
        <v/>
      </c>
    </row>
    <row r="1065" customFormat="false" ht="12.5" hidden="false" customHeight="false" outlineLevel="0" collapsed="false">
      <c r="A1065" s="0" t="n">
        <v>1062</v>
      </c>
      <c r="B1065" s="15" t="s">
        <v>115</v>
      </c>
      <c r="C1065" s="16" t="s">
        <v>116</v>
      </c>
      <c r="D1065" s="0" t="s">
        <v>177</v>
      </c>
      <c r="E1065" s="37"/>
      <c r="F1065" s="37"/>
      <c r="G1065" s="37"/>
      <c r="H1065" s="0" t="n">
        <v>5.3</v>
      </c>
      <c r="I1065" s="0" t="n">
        <v>6</v>
      </c>
      <c r="J1065" s="0" t="n">
        <v>9.884</v>
      </c>
      <c r="K1065" s="37"/>
      <c r="L1065" s="0" t="n">
        <v>3.5</v>
      </c>
      <c r="M1065" s="0" t="n">
        <v>25.6</v>
      </c>
      <c r="N1065" s="0" t="n">
        <v>0</v>
      </c>
      <c r="O1065" s="0" t="n">
        <v>474</v>
      </c>
      <c r="P1065" s="37"/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V1065" s="0" t="n">
        <v>0</v>
      </c>
      <c r="AC1065" s="0" t="n">
        <v>9.649</v>
      </c>
      <c r="AD1065" s="37"/>
      <c r="AE1065" s="0" t="n">
        <v>6.388</v>
      </c>
      <c r="AF1065" s="37"/>
      <c r="AG1065" s="37"/>
      <c r="AH1065" s="0" t="n">
        <v>2</v>
      </c>
      <c r="AJ1065" s="37"/>
      <c r="AP1065" s="0" t="n">
        <v>0</v>
      </c>
      <c r="AY1065" s="0" t="n">
        <v>0</v>
      </c>
      <c r="BF1065" s="0" t="n">
        <f aca="false">IF(E1065&lt;11,-3.6797*E1065^2+48.115*E1065-53.83,280.92*EXP(-0.2027*E1065))</f>
        <v>-53.83</v>
      </c>
      <c r="BG1065" s="0" t="e">
        <f aca="false">32.208*LN(F1065)+21.438</f>
        <v>#VALUE!</v>
      </c>
      <c r="BH1065" s="0" t="n">
        <f aca="false">IF(G1065&lt;=2, -10*G1065+100, 88.958*EXP(-0.0755*G1065))</f>
        <v>100</v>
      </c>
      <c r="BI1065" s="0" t="n">
        <f aca="false">IF(I1065&lt;=100, 0.0053*(I1065)^2-1.0332*I1065+100.76, 122.82*EXP(-0.0092*I1065))</f>
        <v>94.7516</v>
      </c>
      <c r="BJ1065" s="0" t="e">
        <f aca="false">IF(P1065&lt;=1000, -6.942*LN(P1065)+107.59, -36.304*LN(P1065)+310.72)</f>
        <v>#VALUE!</v>
      </c>
      <c r="BK1065" s="0" t="e">
        <f aca="false">BF1065^0.04*BG1065^0.22*BH1065^0.51*BI1065^0.06*BJ1065^0.17</f>
        <v>#VALUE!</v>
      </c>
      <c r="BL1065" s="0" t="e">
        <f aca="false">IF(BK1065&gt;=90, "Very Good", IF(BK1065&gt;=80, "Good", IF(BK1065&gt;=70, "Slightly Good", IF(BK1065&gt;=60, "Average", IF(BK1065&gt;=50, "Slightly Poor", IF(BK1065&gt;=40, "Poor", "Very Poor"))))))</f>
        <v>#VALUE!</v>
      </c>
      <c r="BM1065" s="0" t="e">
        <f aca="false">IF(P1065&lt;=1000, -6.942*LN(P1065)+107.59, IF(AND(P1065&gt;1000, P1065&lt;=5213),-36.304*LN(P1065)+310.72, IF(P1065&gt;5213, 10)))</f>
        <v>#VALUE!</v>
      </c>
      <c r="BN1065" s="0" t="e">
        <f aca="false">BF1065^0.04*BG1065^0.22*BH1065^0.51*BI1065^0.06*BM1065^0.17</f>
        <v>#VALUE!</v>
      </c>
      <c r="BO1065" s="0" t="e">
        <f aca="false">IF(BN1065&gt;=90, "Very Good", IF(BN1065&gt;=80, "Good", IF(BN1065&gt;=70, "Slightly Good", IF(BN1065&gt;=60, "Average", IF(BN1065&gt;=50, "Slightly Poor", IF(BN1065&gt;=40, "Poor", "Very Poor"))))))</f>
        <v>#VALUE!</v>
      </c>
      <c r="BP1065" s="0" t="e">
        <f aca="false">IF(AJ1065&lt;=1000, -6.942*LN(AJ1065)+107.59, IF(AND(AJ1065&gt;1000, AJ1065&lt;=5213),-36.304*LN(AJ1065)+310.72, IF(AJ1065&gt;5213, 10)))</f>
        <v>#VALUE!</v>
      </c>
      <c r="BQ1065" s="0" t="e">
        <f aca="false">BF1065^0.04*BG1065^0.22*BH1065^0.51*BI1065^0.06*BP1065^0.17</f>
        <v>#VALUE!</v>
      </c>
      <c r="BR1065" s="0" t="e">
        <f aca="false">IF(BQ1065&gt;=90, "Very Good", IF(BQ1065&gt;=80, "Good", IF(BQ1065&gt;=70, "Slightly Good", IF(BQ1065&gt;=60, "Average", IF(BQ1065&gt;=50, "Slightly Poor", IF(BQ1065&gt;=40, "Poor", "Very Poor"))))))</f>
        <v>#VALUE!</v>
      </c>
      <c r="BT1065" s="0" t="n">
        <f aca="false">9.81*LN(AH1065)+30.6</f>
        <v>37.3997738412931</v>
      </c>
      <c r="BU1065" s="0" t="str">
        <f aca="false">IF(BT1065&lt;30, "Clean water", IF(AND(BT1065&gt;=30, BT1065&lt;40), "Hypolimia", IF(AND(BT1065&gt;=40,BT1065&lt;50), "Mesotrophic", IF(AND(BT1065&gt;=50, BT1065&lt;70), "Eutrophic", IF(BT1065&gt;70,"Hypertrophic")))))</f>
        <v>Hypolimia</v>
      </c>
      <c r="BW1065" s="0" t="str">
        <f aca="false">IF(G1065/H1065&gt;=1, "PLS CHECK", "")</f>
        <v/>
      </c>
      <c r="BX1065" s="0" t="str">
        <f aca="false">IF(AC1065/J1065&gt;=1, "PLS CHECK", "")</f>
        <v/>
      </c>
      <c r="BY1065" s="0" t="str">
        <f aca="false">IF(AE1065/J1065&gt;=1, "PLS CHECK", "")</f>
        <v/>
      </c>
      <c r="BZ1065" s="0" t="str">
        <f aca="false">IF(AD1065/J1065&gt;=1, "PLS CHECK", "")</f>
        <v/>
      </c>
      <c r="CA1065" s="0" t="e">
        <f aca="false">IF(AF1065/K1065&gt;=1, "PLS CHECK", "")</f>
        <v>#DIV/0!</v>
      </c>
      <c r="CB1065" s="0" t="e">
        <f aca="false">IF(AG1065/K1065&gt;=1, "PLS CHECK", "")</f>
        <v>#DIV/0!</v>
      </c>
    </row>
    <row r="1066" customFormat="false" ht="12.5" hidden="false" customHeight="false" outlineLevel="0" collapsed="false">
      <c r="A1066" s="0" t="n">
        <v>1063</v>
      </c>
      <c r="B1066" s="15" t="s">
        <v>117</v>
      </c>
      <c r="C1066" s="16" t="s">
        <v>118</v>
      </c>
      <c r="D1066" s="0" t="s">
        <v>177</v>
      </c>
      <c r="E1066" s="0" t="n">
        <v>7.5</v>
      </c>
      <c r="F1066" s="0" t="n">
        <v>8.9</v>
      </c>
      <c r="G1066" s="37"/>
      <c r="H1066" s="37"/>
      <c r="I1066" s="0" t="n">
        <v>1.6</v>
      </c>
      <c r="J1066" s="0" t="n">
        <v>2.622</v>
      </c>
      <c r="K1066" s="0" t="n">
        <v>0.018</v>
      </c>
      <c r="L1066" s="0" t="n">
        <v>1.7</v>
      </c>
      <c r="M1066" s="0" t="n">
        <v>22.8</v>
      </c>
      <c r="N1066" s="0" t="n">
        <v>0</v>
      </c>
      <c r="O1066" s="37"/>
      <c r="P1066" s="37"/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</v>
      </c>
      <c r="V1066" s="0" t="n">
        <v>0</v>
      </c>
      <c r="AC1066" s="0" t="n">
        <v>2.617</v>
      </c>
      <c r="AD1066" s="37"/>
      <c r="AE1066" s="0" t="n">
        <v>2.264</v>
      </c>
      <c r="AF1066" s="37"/>
      <c r="AG1066" s="0" t="n">
        <v>0.004</v>
      </c>
      <c r="AH1066" s="37"/>
      <c r="AJ1066" s="0" t="n">
        <v>28</v>
      </c>
      <c r="AP1066" s="0" t="n">
        <v>0</v>
      </c>
      <c r="AY1066" s="0" t="n">
        <v>0</v>
      </c>
      <c r="BF1066" s="0" t="n">
        <f aca="false">IF(E1066&lt;11,-3.6797*E1066^2+48.115*E1066-53.83,280.92*EXP(-0.2027*E1066))</f>
        <v>100.049375</v>
      </c>
      <c r="BG1066" s="0" t="n">
        <f aca="false">32.208*LN(F1066)+21.438</f>
        <v>91.8463395211805</v>
      </c>
      <c r="BH1066" s="0" t="n">
        <f aca="false">IF(G1066&lt;=2, -10*G1066+100, 88.958*EXP(-0.0755*G1066))</f>
        <v>100</v>
      </c>
      <c r="BI1066" s="0" t="n">
        <f aca="false">IF(I1066&lt;=100, 0.0053*(I1066)^2-1.0332*I1066+100.76, 122.82*EXP(-0.0092*I1066))</f>
        <v>99.120448</v>
      </c>
      <c r="BJ1066" s="0" t="e">
        <f aca="false">IF(P1066&lt;=1000, -6.942*LN(P1066)+107.59, -36.304*LN(P1066)+310.72)</f>
        <v>#VALUE!</v>
      </c>
      <c r="BK1066" s="0" t="e">
        <f aca="false">BF1066^0.04*BG1066^0.22*BH1066^0.51*BI1066^0.06*BJ1066^0.17</f>
        <v>#VALUE!</v>
      </c>
      <c r="BL1066" s="0" t="e">
        <f aca="false">IF(BK1066&gt;=90, "Very Good", IF(BK1066&gt;=80, "Good", IF(BK1066&gt;=70, "Slightly Good", IF(BK1066&gt;=60, "Average", IF(BK1066&gt;=50, "Slightly Poor", IF(BK1066&gt;=40, "Poor", "Very Poor"))))))</f>
        <v>#VALUE!</v>
      </c>
      <c r="BM1066" s="0" t="e">
        <f aca="false">IF(P1066&lt;=1000, -6.942*LN(P1066)+107.59, IF(AND(P1066&gt;1000, P1066&lt;=5213),-36.304*LN(P1066)+310.72, IF(P1066&gt;5213, 10)))</f>
        <v>#VALUE!</v>
      </c>
      <c r="BN1066" s="0" t="e">
        <f aca="false">BF1066^0.04*BG1066^0.22*BH1066^0.51*BI1066^0.06*BM1066^0.17</f>
        <v>#VALUE!</v>
      </c>
      <c r="BO1066" s="0" t="e">
        <f aca="false">IF(BN1066&gt;=90, "Very Good", IF(BN1066&gt;=80, "Good", IF(BN1066&gt;=70, "Slightly Good", IF(BN1066&gt;=60, "Average", IF(BN1066&gt;=50, "Slightly Poor", IF(BN1066&gt;=40, "Poor", "Very Poor"))))))</f>
        <v>#VALUE!</v>
      </c>
      <c r="BP1066" s="0" t="n">
        <f aca="false">IF(AJ1066&lt;=1000, -6.942*LN(AJ1066)+107.59, IF(AND(AJ1066&gt;1000, AJ1066&lt;=5213),-36.304*LN(AJ1066)+310.72, IF(AJ1066&gt;5213, 10)))</f>
        <v>84.4578362903637</v>
      </c>
      <c r="BQ1066" s="0" t="n">
        <f aca="false">BF1066^0.04*BG1066^0.22*BH1066^0.51*BI1066^0.06*BP1066^0.17</f>
        <v>95.3192836408576</v>
      </c>
      <c r="BR1066" s="0" t="str">
        <f aca="false">IF(BQ1066&gt;=90, "Very Good", IF(BQ1066&gt;=80, "Good", IF(BQ1066&gt;=70, "Slightly Good", IF(BQ1066&gt;=60, "Average", IF(BQ1066&gt;=50, "Slightly Poor", IF(BQ1066&gt;=40, "Poor", "Very Poor"))))))</f>
        <v>Very Good</v>
      </c>
      <c r="BT1066" s="0" t="e">
        <f aca="false">9.81*LN(AH1066)+30.6</f>
        <v>#VALUE!</v>
      </c>
      <c r="BU1066" s="0" t="e">
        <f aca="false">IF(BT1066&lt;30, "Clean water", IF(AND(BT1066&gt;=30, BT1066&lt;40), "Hypolimia", IF(AND(BT1066&gt;=40,BT1066&lt;50), "Mesotrophic", IF(AND(BT1066&gt;=50, BT1066&lt;70), "Eutrophic", IF(BT1066&gt;70,"Hypertrophic")))))</f>
        <v>#VALUE!</v>
      </c>
      <c r="BW1066" s="0" t="e">
        <f aca="false">IF(G1066/H1066&gt;=1, "PLS CHECK", "")</f>
        <v>#DIV/0!</v>
      </c>
      <c r="BX1066" s="0" t="str">
        <f aca="false">IF(AC1066/J1066&gt;=1, "PLS CHECK", "")</f>
        <v/>
      </c>
      <c r="BY1066" s="0" t="str">
        <f aca="false">IF(AE1066/J1066&gt;=1, "PLS CHECK", "")</f>
        <v/>
      </c>
      <c r="BZ1066" s="0" t="str">
        <f aca="false">IF(AD1066/J1066&gt;=1, "PLS CHECK", "")</f>
        <v/>
      </c>
      <c r="CA1066" s="0" t="str">
        <f aca="false">IF(AF1066/K1066&gt;=1, "PLS CHECK", "")</f>
        <v/>
      </c>
      <c r="CB1066" s="0" t="str">
        <f aca="false">IF(AG1066/K1066&gt;=1, "PLS CHECK", "")</f>
        <v/>
      </c>
    </row>
    <row r="1067" customFormat="false" ht="12.5" hidden="false" customHeight="false" outlineLevel="0" collapsed="false">
      <c r="A1067" s="0" t="n">
        <v>1064</v>
      </c>
      <c r="B1067" s="15" t="s">
        <v>119</v>
      </c>
      <c r="C1067" s="16" t="s">
        <v>120</v>
      </c>
      <c r="D1067" s="0" t="s">
        <v>177</v>
      </c>
      <c r="E1067" s="0" t="n">
        <v>7.7</v>
      </c>
      <c r="F1067" s="0" t="n">
        <v>8.7</v>
      </c>
      <c r="G1067" s="37"/>
      <c r="H1067" s="0" t="n">
        <v>2.4</v>
      </c>
      <c r="I1067" s="0" t="n">
        <v>2.2</v>
      </c>
      <c r="J1067" s="0" t="n">
        <v>2.943</v>
      </c>
      <c r="K1067" s="0" t="n">
        <v>0.036</v>
      </c>
      <c r="L1067" s="0" t="n">
        <v>1.8</v>
      </c>
      <c r="M1067" s="0" t="n">
        <v>24.3</v>
      </c>
      <c r="N1067" s="0" t="n">
        <v>0</v>
      </c>
      <c r="O1067" s="0" t="n">
        <v>211</v>
      </c>
      <c r="P1067" s="0" t="n">
        <v>12000</v>
      </c>
      <c r="Q1067" s="0" t="n">
        <v>0</v>
      </c>
      <c r="R1067" s="0" t="n">
        <v>0</v>
      </c>
      <c r="S1067" s="0" t="n">
        <v>0</v>
      </c>
      <c r="T1067" s="0" t="n">
        <v>0</v>
      </c>
      <c r="U1067" s="0" t="n">
        <v>0</v>
      </c>
      <c r="V1067" s="0" t="n">
        <v>0</v>
      </c>
      <c r="AC1067" s="0" t="n">
        <v>2.873</v>
      </c>
      <c r="AD1067" s="0" t="n">
        <v>0.065</v>
      </c>
      <c r="AE1067" s="0" t="n">
        <v>2.365</v>
      </c>
      <c r="AF1067" s="0" t="n">
        <v>0.022</v>
      </c>
      <c r="AG1067" s="0" t="n">
        <v>0.015</v>
      </c>
      <c r="AH1067" s="37"/>
      <c r="AJ1067" s="0" t="n">
        <v>1300</v>
      </c>
      <c r="AP1067" s="0" t="n">
        <v>0</v>
      </c>
      <c r="AY1067" s="0" t="n">
        <v>0</v>
      </c>
      <c r="BF1067" s="0" t="n">
        <f aca="false">IF(E1067&lt;11,-3.6797*E1067^2+48.115*E1067-53.83,280.92*EXP(-0.2027*E1067))</f>
        <v>98.486087</v>
      </c>
      <c r="BG1067" s="0" t="n">
        <f aca="false">32.208*LN(F1067)+21.438</f>
        <v>91.1143080104746</v>
      </c>
      <c r="BH1067" s="0" t="n">
        <f aca="false">IF(G1067&lt;=2, -10*G1067+100, 88.958*EXP(-0.0755*G1067))</f>
        <v>100</v>
      </c>
      <c r="BI1067" s="0" t="n">
        <f aca="false">IF(I1067&lt;=100, 0.0053*(I1067)^2-1.0332*I1067+100.76, 122.82*EXP(-0.0092*I1067))</f>
        <v>98.512612</v>
      </c>
      <c r="BJ1067" s="0" t="n">
        <f aca="false">IF(P1067&lt;=1000, -6.942*LN(P1067)+107.59, -36.304*LN(P1067)+310.72)</f>
        <v>-30.271198662071</v>
      </c>
      <c r="BK1067" s="0" t="e">
        <f aca="false">BF1067^0.04*BG1067^0.22*BH1067^0.51*BI1067^0.06*BJ1067^0.17</f>
        <v>#NUM!</v>
      </c>
      <c r="BL1067" s="0" t="e">
        <f aca="false">IF(BK1067&gt;=90, "Very Good", IF(BK1067&gt;=80, "Good", IF(BK1067&gt;=70, "Slightly Good", IF(BK1067&gt;=60, "Average", IF(BK1067&gt;=50, "Slightly Poor", IF(BK1067&gt;=40, "Poor", "Very Poor"))))))</f>
        <v>#NUM!</v>
      </c>
      <c r="BM1067" s="0" t="n">
        <f aca="false">IF(P1067&lt;=1000, -6.942*LN(P1067)+107.59, IF(AND(P1067&gt;1000, P1067&lt;=5213),-36.304*LN(P1067)+310.72, IF(P1067&gt;5213, 10)))</f>
        <v>10</v>
      </c>
      <c r="BN1067" s="0" t="n">
        <f aca="false">BF1067^0.04*BG1067^0.22*BH1067^0.51*BI1067^0.06*BM1067^0.17</f>
        <v>66.1383800245994</v>
      </c>
      <c r="BO1067" s="0" t="str">
        <f aca="false">IF(BN1067&gt;=90, "Very Good", IF(BN1067&gt;=80, "Good", IF(BN1067&gt;=70, "Slightly Good", IF(BN1067&gt;=60, "Average", IF(BN1067&gt;=50, "Slightly Poor", IF(BN1067&gt;=40, "Poor", "Very Poor"))))))</f>
        <v>Average</v>
      </c>
      <c r="BP1067" s="0" t="n">
        <f aca="false">IF(AJ1067&lt;=1000, -6.942*LN(AJ1067)+107.59, IF(AND(AJ1067&gt;1000, AJ1067&lt;=5213),-36.304*LN(AJ1067)+310.72, IF(AJ1067&gt;5213, 10)))</f>
        <v>50.4159800946047</v>
      </c>
      <c r="BQ1067" s="0" t="n">
        <f aca="false">BF1067^0.04*BG1067^0.22*BH1067^0.51*BI1067^0.06*BP1067^0.17</f>
        <v>87.0743316495678</v>
      </c>
      <c r="BR1067" s="0" t="str">
        <f aca="false">IF(BQ1067&gt;=90, "Very Good", IF(BQ1067&gt;=80, "Good", IF(BQ1067&gt;=70, "Slightly Good", IF(BQ1067&gt;=60, "Average", IF(BQ1067&gt;=50, "Slightly Poor", IF(BQ1067&gt;=40, "Poor", "Very Poor"))))))</f>
        <v>Good</v>
      </c>
      <c r="BT1067" s="0" t="e">
        <f aca="false">9.81*LN(AH1067)+30.6</f>
        <v>#VALUE!</v>
      </c>
      <c r="BU1067" s="0" t="e">
        <f aca="false">IF(BT1067&lt;30, "Clean water", IF(AND(BT1067&gt;=30, BT1067&lt;40), "Hypolimia", IF(AND(BT1067&gt;=40,BT1067&lt;50), "Mesotrophic", IF(AND(BT1067&gt;=50, BT1067&lt;70), "Eutrophic", IF(BT1067&gt;70,"Hypertrophic")))))</f>
        <v>#VALUE!</v>
      </c>
      <c r="BW1067" s="0" t="str">
        <f aca="false">IF(G1067/H1067&gt;=1, "PLS CHECK", "")</f>
        <v/>
      </c>
      <c r="BX1067" s="0" t="str">
        <f aca="false">IF(AC1067/J1067&gt;=1, "PLS CHECK", "")</f>
        <v/>
      </c>
      <c r="BY1067" s="0" t="str">
        <f aca="false">IF(AE1067/J1067&gt;=1, "PLS CHECK", "")</f>
        <v/>
      </c>
      <c r="BZ1067" s="0" t="str">
        <f aca="false">IF(AD1067/J1067&gt;=1, "PLS CHECK", "")</f>
        <v/>
      </c>
      <c r="CA1067" s="0" t="str">
        <f aca="false">IF(AF1067/K1067&gt;=1, "PLS CHECK", "")</f>
        <v/>
      </c>
      <c r="CB1067" s="0" t="str">
        <f aca="false">IF(AG1067/K1067&gt;=1, "PLS CHECK", "")</f>
        <v/>
      </c>
    </row>
    <row r="1068" customFormat="false" ht="12.5" hidden="false" customHeight="false" outlineLevel="0" collapsed="false">
      <c r="A1068" s="0" t="n">
        <v>1065</v>
      </c>
      <c r="B1068" s="15" t="s">
        <v>121</v>
      </c>
      <c r="C1068" s="16" t="s">
        <v>122</v>
      </c>
      <c r="D1068" s="0" t="s">
        <v>177</v>
      </c>
      <c r="E1068" s="0" t="n">
        <v>7.7</v>
      </c>
      <c r="F1068" s="0" t="n">
        <v>8.3</v>
      </c>
      <c r="G1068" s="0" t="n">
        <v>0.8</v>
      </c>
      <c r="H1068" s="0" t="n">
        <v>2.6</v>
      </c>
      <c r="I1068" s="0" t="n">
        <v>1.2</v>
      </c>
      <c r="J1068" s="0" t="n">
        <v>3.658</v>
      </c>
      <c r="K1068" s="0" t="n">
        <v>0.09</v>
      </c>
      <c r="L1068" s="0" t="n">
        <v>1.9</v>
      </c>
      <c r="M1068" s="0" t="n">
        <v>25.1</v>
      </c>
      <c r="N1068" s="0" t="n">
        <v>0</v>
      </c>
      <c r="O1068" s="0" t="n">
        <v>290</v>
      </c>
      <c r="P1068" s="0" t="n">
        <v>5400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n">
        <v>0</v>
      </c>
      <c r="V1068" s="0" t="n">
        <v>0</v>
      </c>
      <c r="AC1068" s="0" t="n">
        <v>3.62</v>
      </c>
      <c r="AD1068" s="0" t="n">
        <v>0.131</v>
      </c>
      <c r="AE1068" s="0" t="n">
        <v>2.841</v>
      </c>
      <c r="AF1068" s="0" t="n">
        <v>0.072</v>
      </c>
      <c r="AG1068" s="0" t="n">
        <v>0.065</v>
      </c>
      <c r="AH1068" s="0" t="n">
        <v>2.9</v>
      </c>
      <c r="AJ1068" s="0" t="n">
        <v>800</v>
      </c>
      <c r="AP1068" s="0" t="n">
        <v>0</v>
      </c>
      <c r="AY1068" s="0" t="n">
        <v>0</v>
      </c>
      <c r="BF1068" s="0" t="n">
        <f aca="false">IF(E1068&lt;11,-3.6797*E1068^2+48.115*E1068-53.83,280.92*EXP(-0.2027*E1068))</f>
        <v>98.486087</v>
      </c>
      <c r="BG1068" s="0" t="n">
        <f aca="false">32.208*LN(F1068)+21.438</f>
        <v>89.5983576207606</v>
      </c>
      <c r="BH1068" s="0" t="n">
        <f aca="false">IF(G1068&lt;=2, -10*G1068+100, 88.958*EXP(-0.0755*G1068))</f>
        <v>92</v>
      </c>
      <c r="BI1068" s="0" t="n">
        <f aca="false">IF(I1068&lt;=100, 0.0053*(I1068)^2-1.0332*I1068+100.76, 122.82*EXP(-0.0092*I1068))</f>
        <v>99.527792</v>
      </c>
      <c r="BJ1068" s="0" t="n">
        <f aca="false">IF(P1068&lt;=1000, -6.942*LN(P1068)+107.59, -36.304*LN(P1068)+310.72)</f>
        <v>-1.28217525858111</v>
      </c>
      <c r="BK1068" s="0" t="e">
        <f aca="false">BF1068^0.04*BG1068^0.22*BH1068^0.51*BI1068^0.06*BJ1068^0.17</f>
        <v>#NUM!</v>
      </c>
      <c r="BL1068" s="0" t="e">
        <f aca="false">IF(BK1068&gt;=90, "Very Good", IF(BK1068&gt;=80, "Good", IF(BK1068&gt;=70, "Slightly Good", IF(BK1068&gt;=60, "Average", IF(BK1068&gt;=50, "Slightly Poor", IF(BK1068&gt;=40, "Poor", "Very Poor"))))))</f>
        <v>#NUM!</v>
      </c>
      <c r="BM1068" s="0" t="n">
        <f aca="false">IF(P1068&lt;=1000, -6.942*LN(P1068)+107.59, IF(AND(P1068&gt;1000, P1068&lt;=5213),-36.304*LN(P1068)+310.72, IF(P1068&gt;5213, 10)))</f>
        <v>10</v>
      </c>
      <c r="BN1068" s="0" t="n">
        <f aca="false">BF1068^0.04*BG1068^0.22*BH1068^0.51*BI1068^0.06*BM1068^0.17</f>
        <v>63.1901607513588</v>
      </c>
      <c r="BO1068" s="0" t="str">
        <f aca="false">IF(BN1068&gt;=90, "Very Good", IF(BN1068&gt;=80, "Good", IF(BN1068&gt;=70, "Slightly Good", IF(BN1068&gt;=60, "Average", IF(BN1068&gt;=50, "Slightly Poor", IF(BN1068&gt;=40, "Poor", "Very Poor"))))))</f>
        <v>Average</v>
      </c>
      <c r="BP1068" s="0" t="n">
        <f aca="false">IF(AJ1068&lt;=1000, -6.942*LN(AJ1068)+107.59, IF(AND(AJ1068&gt;1000, AJ1068&lt;=5213),-36.304*LN(AJ1068)+310.72, IF(AJ1068&gt;5213, 10)))</f>
        <v>61.1854253865293</v>
      </c>
      <c r="BQ1068" s="0" t="n">
        <f aca="false">BF1068^0.04*BG1068^0.22*BH1068^0.51*BI1068^0.06*BP1068^0.17</f>
        <v>85.9764714704796</v>
      </c>
      <c r="BR1068" s="0" t="str">
        <f aca="false">IF(BQ1068&gt;=90, "Very Good", IF(BQ1068&gt;=80, "Good", IF(BQ1068&gt;=70, "Slightly Good", IF(BQ1068&gt;=60, "Average", IF(BQ1068&gt;=50, "Slightly Poor", IF(BQ1068&gt;=40, "Poor", "Very Poor"))))))</f>
        <v>Good</v>
      </c>
      <c r="BT1068" s="0" t="n">
        <f aca="false">9.81*LN(AH1068)+30.6</f>
        <v>41.0448123298957</v>
      </c>
      <c r="BU1068" s="0" t="str">
        <f aca="false">IF(BT1068&lt;30, "Clean water", IF(AND(BT1068&gt;=30, BT1068&lt;40), "Hypolimia", IF(AND(BT1068&gt;=40,BT1068&lt;50), "Mesotrophic", IF(AND(BT1068&gt;=50, BT1068&lt;70), "Eutrophic", IF(BT1068&gt;70,"Hypertrophic")))))</f>
        <v>Mesotrophic</v>
      </c>
      <c r="BW1068" s="0" t="str">
        <f aca="false">IF(G1068/H1068&gt;=1, "PLS CHECK", "")</f>
        <v/>
      </c>
      <c r="BX1068" s="0" t="str">
        <f aca="false">IF(AC1068/J1068&gt;=1, "PLS CHECK", "")</f>
        <v/>
      </c>
      <c r="BY1068" s="0" t="str">
        <f aca="false">IF(AE1068/J1068&gt;=1, "PLS CHECK", "")</f>
        <v/>
      </c>
      <c r="BZ1068" s="0" t="str">
        <f aca="false">IF(AD1068/J1068&gt;=1, "PLS CHECK", "")</f>
        <v/>
      </c>
      <c r="CA1068" s="0" t="str">
        <f aca="false">IF(AF1068/K1068&gt;=1, "PLS CHECK", "")</f>
        <v/>
      </c>
      <c r="CB1068" s="0" t="str">
        <f aca="false">IF(AG1068/K1068&gt;=1, "PLS CHECK", "")</f>
        <v/>
      </c>
    </row>
    <row r="1069" customFormat="false" ht="12.5" hidden="false" customHeight="false" outlineLevel="0" collapsed="false">
      <c r="A1069" s="0" t="n">
        <v>1066</v>
      </c>
      <c r="B1069" s="15" t="s">
        <v>140</v>
      </c>
      <c r="C1069" s="16" t="s">
        <v>141</v>
      </c>
      <c r="D1069" s="0" t="s">
        <v>177</v>
      </c>
      <c r="E1069" s="0" t="n">
        <v>8.2</v>
      </c>
      <c r="F1069" s="0" t="n">
        <v>9.7</v>
      </c>
      <c r="G1069" s="0" t="n">
        <v>2.3</v>
      </c>
      <c r="H1069" s="0" t="n">
        <v>3.8</v>
      </c>
      <c r="I1069" s="0" t="n">
        <v>4.3</v>
      </c>
      <c r="J1069" s="0" t="n">
        <v>4.037</v>
      </c>
      <c r="K1069" s="37"/>
      <c r="L1069" s="0" t="n">
        <v>2.8</v>
      </c>
      <c r="M1069" s="0" t="n">
        <v>23.7</v>
      </c>
      <c r="O1069" s="37"/>
      <c r="BD1069" s="0" t="n">
        <v>0.049</v>
      </c>
      <c r="BF1069" s="0" t="n">
        <f aca="false">IF(E1069&lt;11,-3.6797*E1069^2+48.115*E1069-53.83,280.92*EXP(-0.2027*E1069))</f>
        <v>93.289972</v>
      </c>
      <c r="BG1069" s="0" t="n">
        <f aca="false">32.208*LN(F1069)+21.438</f>
        <v>94.6186305204847</v>
      </c>
      <c r="BH1069" s="0" t="n">
        <f aca="false">IF(G1069&lt;=2, -10*G1069+100, 88.958*EXP(-0.0755*G1069))</f>
        <v>74.7772988969374</v>
      </c>
      <c r="BI1069" s="0" t="n">
        <f aca="false">IF(I1069&lt;=100, 0.0053*(I1069)^2-1.0332*I1069+100.76, 122.82*EXP(-0.0092*I1069))</f>
        <v>96.415237</v>
      </c>
      <c r="BJ1069" s="0" t="e">
        <f aca="false">IF(P1069&lt;=1000, -6.942*LN(P1069)+107.59, -36.304*LN(P1069)+310.72)</f>
        <v>#VALUE!</v>
      </c>
      <c r="BK1069" s="0" t="e">
        <f aca="false">BF1069^0.04*BG1069^0.22*BH1069^0.51*BI1069^0.06*BJ1069^0.17</f>
        <v>#VALUE!</v>
      </c>
      <c r="BL1069" s="0" t="e">
        <f aca="false">IF(BK1069&gt;=90, "Very Good", IF(BK1069&gt;=80, "Good", IF(BK1069&gt;=70, "Slightly Good", IF(BK1069&gt;=60, "Average", IF(BK1069&gt;=50, "Slightly Poor", IF(BK1069&gt;=40, "Poor", "Very Poor"))))))</f>
        <v>#VALUE!</v>
      </c>
      <c r="BM1069" s="0" t="e">
        <f aca="false">IF(P1069&lt;=1000, -6.942*LN(P1069)+107.59, IF(AND(P1069&gt;1000, P1069&lt;=5213),-36.304*LN(P1069)+310.72, IF(P1069&gt;5213, 10)))</f>
        <v>#VALUE!</v>
      </c>
      <c r="BN1069" s="0" t="e">
        <f aca="false">BF1069^0.04*BG1069^0.22*BH1069^0.51*BI1069^0.06*BM1069^0.17</f>
        <v>#VALUE!</v>
      </c>
      <c r="BO1069" s="0" t="e">
        <f aca="false">IF(BN1069&gt;=90, "Very Good", IF(BN1069&gt;=80, "Good", IF(BN1069&gt;=70, "Slightly Good", IF(BN1069&gt;=60, "Average", IF(BN1069&gt;=50, "Slightly Poor", IF(BN1069&gt;=40, "Poor", "Very Poor"))))))</f>
        <v>#VALUE!</v>
      </c>
      <c r="BP1069" s="0" t="e">
        <f aca="false">IF(AJ1069&lt;=1000, -6.942*LN(AJ1069)+107.59, IF(AND(AJ1069&gt;1000, AJ1069&lt;=5213),-36.304*LN(AJ1069)+310.72, IF(AJ1069&gt;5213, 10)))</f>
        <v>#VALUE!</v>
      </c>
      <c r="BQ1069" s="0" t="e">
        <f aca="false">BF1069^0.04*BG1069^0.22*BH1069^0.51*BI1069^0.06*BP1069^0.17</f>
        <v>#VALUE!</v>
      </c>
      <c r="BR1069" s="0" t="e">
        <f aca="false">IF(BQ1069&gt;=90, "Very Good", IF(BQ1069&gt;=80, "Good", IF(BQ1069&gt;=70, "Slightly Good", IF(BQ1069&gt;=60, "Average", IF(BQ1069&gt;=50, "Slightly Poor", IF(BQ1069&gt;=40, "Poor", "Very Poor"))))))</f>
        <v>#VALUE!</v>
      </c>
      <c r="BT1069" s="0" t="e">
        <f aca="false">9.81*LN(AH1069)+30.6</f>
        <v>#VALUE!</v>
      </c>
      <c r="BU1069" s="0" t="e">
        <f aca="false">IF(BT1069&lt;30, "Clean water", IF(AND(BT1069&gt;=30, BT1069&lt;40), "Hypolimia", IF(AND(BT1069&gt;=40,BT1069&lt;50), "Mesotrophic", IF(AND(BT1069&gt;=50, BT1069&lt;70), "Eutrophic", IF(BT1069&gt;70,"Hypertrophic")))))</f>
        <v>#VALUE!</v>
      </c>
      <c r="BW1069" s="0" t="str">
        <f aca="false">IF(G1069/H1069&gt;=1, "PLS CHECK", "")</f>
        <v/>
      </c>
      <c r="BX1069" s="0" t="str">
        <f aca="false">IF(AC1069/J1069&gt;=1, "PLS CHECK", "")</f>
        <v/>
      </c>
      <c r="BY1069" s="0" t="str">
        <f aca="false">IF(AE1069/J1069&gt;=1, "PLS CHECK", "")</f>
        <v/>
      </c>
      <c r="BZ1069" s="0" t="str">
        <f aca="false">IF(AD1069/J1069&gt;=1, "PLS CHECK", "")</f>
        <v/>
      </c>
      <c r="CA1069" s="0" t="e">
        <f aca="false">IF(AF1069/K1069&gt;=1, "PLS CHECK", "")</f>
        <v>#DIV/0!</v>
      </c>
      <c r="CB1069" s="0" t="e">
        <f aca="false">IF(AG1069/K1069&gt;=1, "PLS CHECK", "")</f>
        <v>#DIV/0!</v>
      </c>
    </row>
    <row r="1070" customFormat="false" ht="12.5" hidden="false" customHeight="false" outlineLevel="0" collapsed="false">
      <c r="A1070" s="0" t="n">
        <v>1067</v>
      </c>
      <c r="B1070" s="15" t="s">
        <v>123</v>
      </c>
      <c r="C1070" s="16" t="s">
        <v>124</v>
      </c>
      <c r="D1070" s="0" t="s">
        <v>177</v>
      </c>
      <c r="E1070" s="37"/>
      <c r="F1070" s="37"/>
      <c r="G1070" s="0" t="n">
        <v>1.4</v>
      </c>
      <c r="H1070" s="0" t="n">
        <v>4.7</v>
      </c>
      <c r="I1070" s="0" t="n">
        <v>2.6</v>
      </c>
      <c r="J1070" s="0" t="n">
        <v>6.132</v>
      </c>
      <c r="K1070" s="0" t="n">
        <v>0.138</v>
      </c>
      <c r="L1070" s="0" t="n">
        <v>3.3</v>
      </c>
      <c r="M1070" s="0" t="n">
        <v>25.3</v>
      </c>
      <c r="N1070" s="0" t="n">
        <v>0</v>
      </c>
      <c r="O1070" s="0" t="n">
        <v>474</v>
      </c>
      <c r="P1070" s="37"/>
      <c r="Q1070" s="0" t="n">
        <v>0</v>
      </c>
      <c r="R1070" s="0" t="n">
        <v>0</v>
      </c>
      <c r="S1070" s="0" t="n">
        <v>0</v>
      </c>
      <c r="T1070" s="0" t="n">
        <v>0</v>
      </c>
      <c r="U1070" s="0" t="n">
        <v>0</v>
      </c>
      <c r="V1070" s="0" t="n">
        <v>0</v>
      </c>
      <c r="AC1070" s="0" t="n">
        <v>6.009</v>
      </c>
      <c r="AD1070" s="0" t="n">
        <v>0.294</v>
      </c>
      <c r="AE1070" s="0" t="n">
        <v>4.821</v>
      </c>
      <c r="AF1070" s="0" t="n">
        <v>0.095</v>
      </c>
      <c r="AG1070" s="37"/>
      <c r="AH1070" s="0" t="n">
        <v>3.6</v>
      </c>
      <c r="AJ1070" s="37"/>
      <c r="AP1070" s="0" t="n">
        <v>0</v>
      </c>
      <c r="AY1070" s="0" t="n">
        <v>0</v>
      </c>
      <c r="BF1070" s="0" t="n">
        <f aca="false">IF(E1070&lt;11,-3.6797*E1070^2+48.115*E1070-53.83,280.92*EXP(-0.2027*E1070))</f>
        <v>-53.83</v>
      </c>
      <c r="BG1070" s="0" t="e">
        <f aca="false">32.208*LN(F1070)+21.438</f>
        <v>#VALUE!</v>
      </c>
      <c r="BH1070" s="0" t="n">
        <f aca="false">IF(G1070&lt;=2, -10*G1070+100, 88.958*EXP(-0.0755*G1070))</f>
        <v>86</v>
      </c>
      <c r="BI1070" s="0" t="n">
        <f aca="false">IF(I1070&lt;=100, 0.0053*(I1070)^2-1.0332*I1070+100.76, 122.82*EXP(-0.0092*I1070))</f>
        <v>98.109508</v>
      </c>
      <c r="BJ1070" s="0" t="e">
        <f aca="false">IF(P1070&lt;=1000, -6.942*LN(P1070)+107.59, -36.304*LN(P1070)+310.72)</f>
        <v>#VALUE!</v>
      </c>
      <c r="BK1070" s="0" t="e">
        <f aca="false">BF1070^0.04*BG1070^0.22*BH1070^0.51*BI1070^0.06*BJ1070^0.17</f>
        <v>#VALUE!</v>
      </c>
      <c r="BL1070" s="0" t="e">
        <f aca="false">IF(BK1070&gt;=90, "Very Good", IF(BK1070&gt;=80, "Good", IF(BK1070&gt;=70, "Slightly Good", IF(BK1070&gt;=60, "Average", IF(BK1070&gt;=50, "Slightly Poor", IF(BK1070&gt;=40, "Poor", "Very Poor"))))))</f>
        <v>#VALUE!</v>
      </c>
      <c r="BM1070" s="0" t="e">
        <f aca="false">IF(P1070&lt;=1000, -6.942*LN(P1070)+107.59, IF(AND(P1070&gt;1000, P1070&lt;=5213),-36.304*LN(P1070)+310.72, IF(P1070&gt;5213, 10)))</f>
        <v>#VALUE!</v>
      </c>
      <c r="BN1070" s="0" t="e">
        <f aca="false">BF1070^0.04*BG1070^0.22*BH1070^0.51*BI1070^0.06*BM1070^0.17</f>
        <v>#VALUE!</v>
      </c>
      <c r="BO1070" s="0" t="e">
        <f aca="false">IF(BN1070&gt;=90, "Very Good", IF(BN1070&gt;=80, "Good", IF(BN1070&gt;=70, "Slightly Good", IF(BN1070&gt;=60, "Average", IF(BN1070&gt;=50, "Slightly Poor", IF(BN1070&gt;=40, "Poor", "Very Poor"))))))</f>
        <v>#VALUE!</v>
      </c>
      <c r="BP1070" s="0" t="e">
        <f aca="false">IF(AJ1070&lt;=1000, -6.942*LN(AJ1070)+107.59, IF(AND(AJ1070&gt;1000, AJ1070&lt;=5213),-36.304*LN(AJ1070)+310.72, IF(AJ1070&gt;5213, 10)))</f>
        <v>#VALUE!</v>
      </c>
      <c r="BQ1070" s="0" t="e">
        <f aca="false">BF1070^0.04*BG1070^0.22*BH1070^0.51*BI1070^0.06*BP1070^0.17</f>
        <v>#VALUE!</v>
      </c>
      <c r="BR1070" s="0" t="e">
        <f aca="false">IF(BQ1070&gt;=90, "Very Good", IF(BQ1070&gt;=80, "Good", IF(BQ1070&gt;=70, "Slightly Good", IF(BQ1070&gt;=60, "Average", IF(BQ1070&gt;=50, "Slightly Poor", IF(BQ1070&gt;=40, "Poor", "Very Poor"))))))</f>
        <v>#VALUE!</v>
      </c>
      <c r="BT1070" s="0" t="n">
        <f aca="false">9.81*LN(AH1070)+30.6</f>
        <v>43.1659610239829</v>
      </c>
      <c r="BU1070" s="0" t="str">
        <f aca="false">IF(BT1070&lt;30, "Clean water", IF(AND(BT1070&gt;=30, BT1070&lt;40), "Hypolimia", IF(AND(BT1070&gt;=40,BT1070&lt;50), "Mesotrophic", IF(AND(BT1070&gt;=50, BT1070&lt;70), "Eutrophic", IF(BT1070&gt;70,"Hypertrophic")))))</f>
        <v>Mesotrophic</v>
      </c>
      <c r="BW1070" s="0" t="str">
        <f aca="false">IF(G1070/H1070&gt;=1, "PLS CHECK", "")</f>
        <v/>
      </c>
      <c r="BX1070" s="0" t="str">
        <f aca="false">IF(AC1070/J1070&gt;=1, "PLS CHECK", "")</f>
        <v/>
      </c>
      <c r="BY1070" s="0" t="str">
        <f aca="false">IF(AE1070/J1070&gt;=1, "PLS CHECK", "")</f>
        <v/>
      </c>
      <c r="BZ1070" s="0" t="str">
        <f aca="false">IF(AD1070/J1070&gt;=1, "PLS CHECK", "")</f>
        <v/>
      </c>
      <c r="CA1070" s="0" t="str">
        <f aca="false">IF(AF1070/K1070&gt;=1, "PLS CHECK", "")</f>
        <v/>
      </c>
      <c r="CB1070" s="0" t="str">
        <f aca="false">IF(AG1070/K1070&gt;=1, "PLS CHECK", "")</f>
        <v/>
      </c>
    </row>
    <row r="1071" customFormat="false" ht="12.5" hidden="false" customHeight="false" outlineLevel="0" collapsed="false">
      <c r="A1071" s="0" t="n">
        <v>1068</v>
      </c>
      <c r="B1071" s="15" t="s">
        <v>125</v>
      </c>
      <c r="C1071" s="16" t="s">
        <v>126</v>
      </c>
      <c r="D1071" s="0" t="s">
        <v>177</v>
      </c>
      <c r="E1071" s="0" t="n">
        <v>7.7</v>
      </c>
      <c r="F1071" s="0" t="n">
        <v>8.3</v>
      </c>
      <c r="G1071" s="0" t="n">
        <v>1.5</v>
      </c>
      <c r="H1071" s="0" t="n">
        <v>3.6</v>
      </c>
      <c r="I1071" s="0" t="n">
        <v>3.4</v>
      </c>
      <c r="J1071" s="0" t="n">
        <v>5.793</v>
      </c>
      <c r="K1071" s="0" t="n">
        <v>0.172</v>
      </c>
      <c r="L1071" s="0" t="n">
        <v>2.1</v>
      </c>
      <c r="M1071" s="0" t="n">
        <v>23</v>
      </c>
      <c r="N1071" s="0" t="n">
        <v>0</v>
      </c>
      <c r="O1071" s="0" t="n">
        <v>509</v>
      </c>
      <c r="P1071" s="0" t="n">
        <v>13000</v>
      </c>
      <c r="Q1071" s="0" t="n">
        <v>0</v>
      </c>
      <c r="R1071" s="0" t="n">
        <v>0</v>
      </c>
      <c r="S1071" s="0" t="n">
        <v>0</v>
      </c>
      <c r="T1071" s="0" t="n">
        <v>0</v>
      </c>
      <c r="U1071" s="0" t="n">
        <v>0</v>
      </c>
      <c r="V1071" s="0" t="n">
        <v>0</v>
      </c>
      <c r="AC1071" s="0" t="n">
        <v>5.741</v>
      </c>
      <c r="AD1071" s="0" t="n">
        <v>1.032</v>
      </c>
      <c r="AE1071" s="0" t="n">
        <v>3.651</v>
      </c>
      <c r="AF1071" s="37"/>
      <c r="AG1071" s="37"/>
      <c r="AH1071" s="0" t="n">
        <v>13.8</v>
      </c>
      <c r="AJ1071" s="0" t="n">
        <v>1300</v>
      </c>
      <c r="AP1071" s="0" t="n">
        <v>0</v>
      </c>
      <c r="AY1071" s="0" t="n">
        <v>0</v>
      </c>
      <c r="BF1071" s="0" t="n">
        <f aca="false">IF(E1071&lt;11,-3.6797*E1071^2+48.115*E1071-53.83,280.92*EXP(-0.2027*E1071))</f>
        <v>98.486087</v>
      </c>
      <c r="BG1071" s="0" t="n">
        <f aca="false">32.208*LN(F1071)+21.438</f>
        <v>89.5983576207606</v>
      </c>
      <c r="BH1071" s="0" t="n">
        <f aca="false">IF(G1071&lt;=2, -10*G1071+100, 88.958*EXP(-0.0755*G1071))</f>
        <v>85</v>
      </c>
      <c r="BI1071" s="0" t="n">
        <f aca="false">IF(I1071&lt;=100, 0.0053*(I1071)^2-1.0332*I1071+100.76, 122.82*EXP(-0.0092*I1071))</f>
        <v>97.308388</v>
      </c>
      <c r="BJ1071" s="0" t="n">
        <f aca="false">IF(P1071&lt;=1000, -6.942*LN(P1071)+107.59, -36.304*LN(P1071)+310.72)</f>
        <v>-33.1770691214511</v>
      </c>
      <c r="BK1071" s="0" t="e">
        <f aca="false">BF1071^0.04*BG1071^0.22*BH1071^0.51*BI1071^0.06*BJ1071^0.17</f>
        <v>#NUM!</v>
      </c>
      <c r="BL1071" s="0" t="e">
        <f aca="false">IF(BK1071&gt;=90, "Very Good", IF(BK1071&gt;=80, "Good", IF(BK1071&gt;=70, "Slightly Good", IF(BK1071&gt;=60, "Average", IF(BK1071&gt;=50, "Slightly Poor", IF(BK1071&gt;=40, "Poor", "Very Poor"))))))</f>
        <v>#NUM!</v>
      </c>
      <c r="BM1071" s="0" t="n">
        <f aca="false">IF(P1071&lt;=1000, -6.942*LN(P1071)+107.59, IF(AND(P1071&gt;1000, P1071&lt;=5213),-36.304*LN(P1071)+310.72, IF(P1071&gt;5213, 10)))</f>
        <v>10</v>
      </c>
      <c r="BN1071" s="0" t="n">
        <f aca="false">BF1071^0.04*BG1071^0.22*BH1071^0.51*BI1071^0.06*BM1071^0.17</f>
        <v>60.6085194097791</v>
      </c>
      <c r="BO1071" s="0" t="str">
        <f aca="false">IF(BN1071&gt;=90, "Very Good", IF(BN1071&gt;=80, "Good", IF(BN1071&gt;=70, "Slightly Good", IF(BN1071&gt;=60, "Average", IF(BN1071&gt;=50, "Slightly Poor", IF(BN1071&gt;=40, "Poor", "Very Poor"))))))</f>
        <v>Average</v>
      </c>
      <c r="BP1071" s="0" t="n">
        <f aca="false">IF(AJ1071&lt;=1000, -6.942*LN(AJ1071)+107.59, IF(AND(AJ1071&gt;1000, AJ1071&lt;=5213),-36.304*LN(AJ1071)+310.72, IF(AJ1071&gt;5213, 10)))</f>
        <v>50.4159800946047</v>
      </c>
      <c r="BQ1071" s="0" t="n">
        <f aca="false">BF1071^0.04*BG1071^0.22*BH1071^0.51*BI1071^0.06*BP1071^0.17</f>
        <v>79.7940064137267</v>
      </c>
      <c r="BR1071" s="0" t="str">
        <f aca="false">IF(BQ1071&gt;=90, "Very Good", IF(BQ1071&gt;=80, "Good", IF(BQ1071&gt;=70, "Slightly Good", IF(BQ1071&gt;=60, "Average", IF(BQ1071&gt;=50, "Slightly Poor", IF(BQ1071&gt;=40, "Poor", "Very Poor"))))))</f>
        <v>Slightly Good</v>
      </c>
      <c r="BT1071" s="0" t="n">
        <f aca="false">9.81*LN(AH1071)+30.6</f>
        <v>56.3479988891206</v>
      </c>
      <c r="BU1071" s="0" t="str">
        <f aca="false">IF(BT1071&lt;30, "Clean water", IF(AND(BT1071&gt;=30, BT1071&lt;40), "Hypolimia", IF(AND(BT1071&gt;=40,BT1071&lt;50), "Mesotrophic", IF(AND(BT1071&gt;=50, BT1071&lt;70), "Eutrophic", IF(BT1071&gt;70,"Hypertrophic")))))</f>
        <v>Eutrophic</v>
      </c>
      <c r="BW1071" s="0" t="str">
        <f aca="false">IF(G1071/H1071&gt;=1, "PLS CHECK", "")</f>
        <v/>
      </c>
      <c r="BX1071" s="0" t="str">
        <f aca="false">IF(AC1071/J1071&gt;=1, "PLS CHECK", "")</f>
        <v/>
      </c>
      <c r="BY1071" s="0" t="str">
        <f aca="false">IF(AE1071/J1071&gt;=1, "PLS CHECK", "")</f>
        <v/>
      </c>
      <c r="BZ1071" s="0" t="str">
        <f aca="false">IF(AD1071/J1071&gt;=1, "PLS CHECK", "")</f>
        <v/>
      </c>
      <c r="CA1071" s="0" t="str">
        <f aca="false">IF(AF1071/K1071&gt;=1, "PLS CHECK", "")</f>
        <v/>
      </c>
      <c r="CB1071" s="0" t="str">
        <f aca="false">IF(AG1071/K1071&gt;=1, "PLS CHECK", "")</f>
        <v/>
      </c>
    </row>
    <row r="1072" customFormat="false" ht="12.5" hidden="false" customHeight="false" outlineLevel="0" collapsed="false">
      <c r="A1072" s="0" t="n">
        <v>1069</v>
      </c>
      <c r="B1072" s="15" t="s">
        <v>72</v>
      </c>
      <c r="C1072" s="16" t="s">
        <v>73</v>
      </c>
      <c r="D1072" s="0" t="s">
        <v>178</v>
      </c>
      <c r="E1072" s="0" t="n">
        <v>8.4</v>
      </c>
      <c r="F1072" s="0" t="n">
        <v>10.3</v>
      </c>
      <c r="G1072" s="0" t="n">
        <v>1.7</v>
      </c>
      <c r="H1072" s="0" t="n">
        <v>5.6</v>
      </c>
      <c r="I1072" s="0" t="n">
        <v>19.7</v>
      </c>
      <c r="J1072" s="0" t="n">
        <v>3.722</v>
      </c>
      <c r="K1072" s="0" t="n">
        <v>0.072</v>
      </c>
      <c r="L1072" s="0" t="n">
        <v>2.5</v>
      </c>
      <c r="M1072" s="0" t="n">
        <v>17.3</v>
      </c>
      <c r="N1072" s="0" t="n">
        <v>0</v>
      </c>
      <c r="O1072" s="0" t="n">
        <v>272</v>
      </c>
      <c r="P1072" s="0" t="n">
        <v>29020</v>
      </c>
      <c r="Q1072" s="0" t="n">
        <v>0</v>
      </c>
      <c r="R1072" s="0" t="n">
        <v>0</v>
      </c>
      <c r="S1072" s="0" t="n">
        <v>0</v>
      </c>
      <c r="T1072" s="0" t="n">
        <v>0</v>
      </c>
      <c r="U1072" s="0" t="n">
        <v>0</v>
      </c>
      <c r="V1072" s="0" t="n">
        <v>0</v>
      </c>
      <c r="AC1072" s="0" t="n">
        <v>3.559</v>
      </c>
      <c r="AD1072" s="0" t="n">
        <v>0.104</v>
      </c>
      <c r="AE1072" s="0" t="n">
        <v>3.18</v>
      </c>
      <c r="AF1072" s="0" t="n">
        <v>0.026</v>
      </c>
      <c r="AG1072" s="0" t="n">
        <v>0.016</v>
      </c>
      <c r="AH1072" s="37"/>
      <c r="AJ1072" s="0" t="n">
        <v>561</v>
      </c>
      <c r="AP1072" s="0" t="n">
        <v>0</v>
      </c>
      <c r="AY1072" s="0" t="n">
        <v>0</v>
      </c>
      <c r="BF1072" s="0" t="n">
        <f aca="false">IF(E1072&lt;11,-3.6797*E1072^2+48.115*E1072-53.83,280.92*EXP(-0.2027*E1072))</f>
        <v>90.6963680000001</v>
      </c>
      <c r="BG1072" s="0" t="n">
        <f aca="false">32.208*LN(F1072)+21.438</f>
        <v>96.5516905777479</v>
      </c>
      <c r="BH1072" s="0" t="n">
        <f aca="false">IF(G1072&lt;=2, -10*G1072+100, 88.958*EXP(-0.0755*G1072))</f>
        <v>83</v>
      </c>
      <c r="BI1072" s="0" t="n">
        <f aca="false">IF(I1072&lt;=100, 0.0053*(I1072)^2-1.0332*I1072+100.76, 122.82*EXP(-0.0092*I1072))</f>
        <v>82.462837</v>
      </c>
      <c r="BJ1072" s="0" t="n">
        <f aca="false">IF(P1072&lt;=1000, -6.942*LN(P1072)+107.59, -36.304*LN(P1072)+310.72)</f>
        <v>-62.3304840718117</v>
      </c>
      <c r="BK1072" s="0" t="e">
        <f aca="false">BF1072^0.04*BG1072^0.22*BH1072^0.51*BI1072^0.06*BJ1072^0.17</f>
        <v>#NUM!</v>
      </c>
      <c r="BL1072" s="0" t="e">
        <f aca="false">IF(BK1072&gt;=90, "Very Good", IF(BK1072&gt;=80, "Good", IF(BK1072&gt;=70, "Slightly Good", IF(BK1072&gt;=60, "Average", IF(BK1072&gt;=50, "Slightly Poor", IF(BK1072&gt;=40, "Poor", "Very Poor"))))))</f>
        <v>#NUM!</v>
      </c>
      <c r="BM1072" s="0" t="n">
        <f aca="false">IF(P1072&lt;=1000, -6.942*LN(P1072)+107.59, IF(AND(P1072&gt;1000, P1072&lt;=5213),-36.304*LN(P1072)+310.72, IF(P1072&gt;5213, 10)))</f>
        <v>10</v>
      </c>
      <c r="BN1072" s="0" t="n">
        <f aca="false">BF1072^0.04*BG1072^0.22*BH1072^0.51*BI1072^0.06*BM1072^0.17</f>
        <v>60.0697871949721</v>
      </c>
      <c r="BO1072" s="0" t="str">
        <f aca="false">IF(BN1072&gt;=90, "Very Good", IF(BN1072&gt;=80, "Good", IF(BN1072&gt;=70, "Slightly Good", IF(BN1072&gt;=60, "Average", IF(BN1072&gt;=50, "Slightly Poor", IF(BN1072&gt;=40, "Poor", "Very Poor"))))))</f>
        <v>Average</v>
      </c>
      <c r="BP1072" s="0" t="n">
        <f aca="false">IF(AJ1072&lt;=1000, -6.942*LN(AJ1072)+107.59, IF(AND(AJ1072&gt;1000, AJ1072&lt;=5213),-36.304*LN(AJ1072)+310.72, IF(AJ1072&gt;5213, 10)))</f>
        <v>63.6490774738614</v>
      </c>
      <c r="BQ1072" s="0" t="n">
        <f aca="false">BF1072^0.04*BG1072^0.22*BH1072^0.51*BI1072^0.06*BP1072^0.17</f>
        <v>82.2812257295723</v>
      </c>
      <c r="BR1072" s="0" t="str">
        <f aca="false">IF(BQ1072&gt;=90, "Very Good", IF(BQ1072&gt;=80, "Good", IF(BQ1072&gt;=70, "Slightly Good", IF(BQ1072&gt;=60, "Average", IF(BQ1072&gt;=50, "Slightly Poor", IF(BQ1072&gt;=40, "Poor", "Very Poor"))))))</f>
        <v>Good</v>
      </c>
      <c r="BT1072" s="0" t="e">
        <f aca="false">9.81*LN(AH1072)+30.6</f>
        <v>#VALUE!</v>
      </c>
      <c r="BU1072" s="0" t="e">
        <f aca="false">IF(BT1072&lt;30, "Clean water", IF(AND(BT1072&gt;=30, BT1072&lt;40), "Hypolimia", IF(AND(BT1072&gt;=40,BT1072&lt;50), "Mesotrophic", IF(AND(BT1072&gt;=50, BT1072&lt;70), "Eutrophic", IF(BT1072&gt;70,"Hypertrophic")))))</f>
        <v>#VALUE!</v>
      </c>
      <c r="BW1072" s="0" t="str">
        <f aca="false">IF(G1072/H1072&gt;=1, "PLS CHECK", "")</f>
        <v/>
      </c>
      <c r="BX1072" s="0" t="str">
        <f aca="false">IF(AC1072/J1072&gt;=1, "PLS CHECK", "")</f>
        <v/>
      </c>
      <c r="BY1072" s="0" t="str">
        <f aca="false">IF(AE1072/J1072&gt;=1, "PLS CHECK", "")</f>
        <v/>
      </c>
      <c r="BZ1072" s="0" t="str">
        <f aca="false">IF(AD1072/J1072&gt;=1, "PLS CHECK", "")</f>
        <v/>
      </c>
      <c r="CA1072" s="0" t="str">
        <f aca="false">IF(AF1072/K1072&gt;=1, "PLS CHECK", "")</f>
        <v/>
      </c>
      <c r="CB1072" s="0" t="str">
        <f aca="false">IF(AG1072/K1072&gt;=1, "PLS CHECK", "")</f>
        <v/>
      </c>
    </row>
    <row r="1073" customFormat="false" ht="12.5" hidden="false" customHeight="false" outlineLevel="0" collapsed="false">
      <c r="A1073" s="0" t="n">
        <v>1070</v>
      </c>
      <c r="B1073" s="15" t="s">
        <v>131</v>
      </c>
      <c r="C1073" s="16" t="s">
        <v>132</v>
      </c>
      <c r="D1073" s="0" t="s">
        <v>178</v>
      </c>
      <c r="E1073" s="0" t="n">
        <v>7.8</v>
      </c>
      <c r="F1073" s="0" t="n">
        <v>9.6</v>
      </c>
      <c r="G1073" s="0" t="n">
        <v>3.2</v>
      </c>
      <c r="H1073" s="37"/>
      <c r="I1073" s="37"/>
      <c r="J1073" s="0" t="n">
        <v>4.009</v>
      </c>
      <c r="K1073" s="37"/>
      <c r="L1073" s="0" t="n">
        <v>4.8</v>
      </c>
      <c r="M1073" s="0" t="n">
        <v>15.6</v>
      </c>
      <c r="O1073" s="0" t="n">
        <v>426</v>
      </c>
      <c r="BD1073" s="0" t="n">
        <v>0.215</v>
      </c>
      <c r="BF1073" s="0" t="n">
        <f aca="false">IF(E1073&lt;11,-3.6797*E1073^2+48.115*E1073-53.83,280.92*EXP(-0.2027*E1073))</f>
        <v>97.5940520000001</v>
      </c>
      <c r="BG1073" s="0" t="n">
        <f aca="false">32.208*LN(F1073)+21.438</f>
        <v>94.2848658756438</v>
      </c>
      <c r="BH1073" s="0" t="n">
        <f aca="false">IF(G1073&lt;=2, -10*G1073+100, 88.958*EXP(-0.0755*G1073))</f>
        <v>69.8649678413399</v>
      </c>
      <c r="BI1073" s="0" t="n">
        <f aca="false">IF(I1073&lt;=100, 0.0053*(I1073)^2-1.0332*I1073+100.76, 122.82*EXP(-0.0092*I1073))</f>
        <v>100.76</v>
      </c>
      <c r="BJ1073" s="0" t="e">
        <f aca="false">IF(P1073&lt;=1000, -6.942*LN(P1073)+107.59, -36.304*LN(P1073)+310.72)</f>
        <v>#VALUE!</v>
      </c>
      <c r="BK1073" s="0" t="e">
        <f aca="false">BF1073^0.04*BG1073^0.22*BH1073^0.51*BI1073^0.06*BJ1073^0.17</f>
        <v>#VALUE!</v>
      </c>
      <c r="BL1073" s="0" t="e">
        <f aca="false">IF(BK1073&gt;=90, "Very Good", IF(BK1073&gt;=80, "Good", IF(BK1073&gt;=70, "Slightly Good", IF(BK1073&gt;=60, "Average", IF(BK1073&gt;=50, "Slightly Poor", IF(BK1073&gt;=40, "Poor", "Very Poor"))))))</f>
        <v>#VALUE!</v>
      </c>
      <c r="BM1073" s="0" t="e">
        <f aca="false">IF(P1073&lt;=1000, -6.942*LN(P1073)+107.59, IF(AND(P1073&gt;1000, P1073&lt;=5213),-36.304*LN(P1073)+310.72, IF(P1073&gt;5213, 10)))</f>
        <v>#VALUE!</v>
      </c>
      <c r="BN1073" s="0" t="e">
        <f aca="false">BF1073^0.04*BG1073^0.22*BH1073^0.51*BI1073^0.06*BM1073^0.17</f>
        <v>#VALUE!</v>
      </c>
      <c r="BO1073" s="0" t="e">
        <f aca="false">IF(BN1073&gt;=90, "Very Good", IF(BN1073&gt;=80, "Good", IF(BN1073&gt;=70, "Slightly Good", IF(BN1073&gt;=60, "Average", IF(BN1073&gt;=50, "Slightly Poor", IF(BN1073&gt;=40, "Poor", "Very Poor"))))))</f>
        <v>#VALUE!</v>
      </c>
      <c r="BP1073" s="0" t="e">
        <f aca="false">IF(AJ1073&lt;=1000, -6.942*LN(AJ1073)+107.59, IF(AND(AJ1073&gt;1000, AJ1073&lt;=5213),-36.304*LN(AJ1073)+310.72, IF(AJ1073&gt;5213, 10)))</f>
        <v>#VALUE!</v>
      </c>
      <c r="BQ1073" s="0" t="e">
        <f aca="false">BF1073^0.04*BG1073^0.22*BH1073^0.51*BI1073^0.06*BP1073^0.17</f>
        <v>#VALUE!</v>
      </c>
      <c r="BR1073" s="0" t="e">
        <f aca="false">IF(BQ1073&gt;=90, "Very Good", IF(BQ1073&gt;=80, "Good", IF(BQ1073&gt;=70, "Slightly Good", IF(BQ1073&gt;=60, "Average", IF(BQ1073&gt;=50, "Slightly Poor", IF(BQ1073&gt;=40, "Poor", "Very Poor"))))))</f>
        <v>#VALUE!</v>
      </c>
      <c r="BT1073" s="0" t="e">
        <f aca="false">9.81*LN(AH1073)+30.6</f>
        <v>#VALUE!</v>
      </c>
      <c r="BU1073" s="0" t="e">
        <f aca="false">IF(BT1073&lt;30, "Clean water", IF(AND(BT1073&gt;=30, BT1073&lt;40), "Hypolimia", IF(AND(BT1073&gt;=40,BT1073&lt;50), "Mesotrophic", IF(AND(BT1073&gt;=50, BT1073&lt;70), "Eutrophic", IF(BT1073&gt;70,"Hypertrophic")))))</f>
        <v>#VALUE!</v>
      </c>
      <c r="BW1073" s="0" t="e">
        <f aca="false">IF(G1073/H1073&gt;=1, "PLS CHECK", "")</f>
        <v>#DIV/0!</v>
      </c>
      <c r="BX1073" s="0" t="str">
        <f aca="false">IF(AC1073/J1073&gt;=1, "PLS CHECK", "")</f>
        <v/>
      </c>
      <c r="BY1073" s="0" t="str">
        <f aca="false">IF(AE1073/J1073&gt;=1, "PLS CHECK", "")</f>
        <v/>
      </c>
      <c r="BZ1073" s="0" t="str">
        <f aca="false">IF(AD1073/J1073&gt;=1, "PLS CHECK", "")</f>
        <v/>
      </c>
      <c r="CA1073" s="0" t="e">
        <f aca="false">IF(AF1073/K1073&gt;=1, "PLS CHECK", "")</f>
        <v>#DIV/0!</v>
      </c>
      <c r="CB1073" s="0" t="e">
        <f aca="false">IF(AG1073/K1073&gt;=1, "PLS CHECK", "")</f>
        <v>#DIV/0!</v>
      </c>
    </row>
    <row r="1074" customFormat="false" ht="12.5" hidden="false" customHeight="false" outlineLevel="0" collapsed="false">
      <c r="A1074" s="0" t="n">
        <v>1071</v>
      </c>
      <c r="B1074" s="15" t="s">
        <v>75</v>
      </c>
      <c r="C1074" s="16" t="s">
        <v>76</v>
      </c>
      <c r="D1074" s="0" t="s">
        <v>178</v>
      </c>
      <c r="E1074" s="0" t="n">
        <v>7.8</v>
      </c>
      <c r="F1074" s="0" t="n">
        <v>9.9</v>
      </c>
      <c r="G1074" s="0" t="n">
        <v>1.1</v>
      </c>
      <c r="H1074" s="0" t="n">
        <v>2.8</v>
      </c>
      <c r="I1074" s="0" t="n">
        <v>8</v>
      </c>
      <c r="J1074" s="0" t="n">
        <v>4.18</v>
      </c>
      <c r="K1074" s="0" t="n">
        <v>0.105</v>
      </c>
      <c r="L1074" s="0" t="n">
        <v>1.7</v>
      </c>
      <c r="M1074" s="0" t="n">
        <v>14.8</v>
      </c>
      <c r="N1074" s="0" t="n">
        <v>0</v>
      </c>
      <c r="O1074" s="0" t="n">
        <v>589</v>
      </c>
      <c r="P1074" s="0" t="n">
        <v>15000</v>
      </c>
      <c r="AC1074" s="0" t="n">
        <v>4.114</v>
      </c>
      <c r="AD1074" s="0" t="n">
        <v>0.054</v>
      </c>
      <c r="AE1074" s="0" t="n">
        <v>3.465</v>
      </c>
      <c r="AF1074" s="0" t="n">
        <v>0.084</v>
      </c>
      <c r="AG1074" s="0" t="n">
        <v>0.054</v>
      </c>
      <c r="AH1074" s="0" t="n">
        <v>4.5</v>
      </c>
      <c r="AJ1074" s="0" t="n">
        <v>1400</v>
      </c>
      <c r="BF1074" s="0" t="n">
        <f aca="false">IF(E1074&lt;11,-3.6797*E1074^2+48.115*E1074-53.83,280.92*EXP(-0.2027*E1074))</f>
        <v>97.5940520000001</v>
      </c>
      <c r="BG1074" s="0" t="n">
        <f aca="false">32.208*LN(F1074)+21.438</f>
        <v>95.2759594579826</v>
      </c>
      <c r="BH1074" s="0" t="n">
        <f aca="false">IF(G1074&lt;=2, -10*G1074+100, 88.958*EXP(-0.0755*G1074))</f>
        <v>89</v>
      </c>
      <c r="BI1074" s="0" t="n">
        <f aca="false">IF(I1074&lt;=100, 0.0053*(I1074)^2-1.0332*I1074+100.76, 122.82*EXP(-0.0092*I1074))</f>
        <v>92.8336</v>
      </c>
      <c r="BJ1074" s="0" t="n">
        <f aca="false">IF(P1074&lt;=1000, -6.942*LN(P1074)+107.59, -36.304*LN(P1074)+310.72)</f>
        <v>-38.3722021489821</v>
      </c>
      <c r="BK1074" s="0" t="e">
        <f aca="false">BF1074^0.04*BG1074^0.22*BH1074^0.51*BI1074^0.06*BJ1074^0.17</f>
        <v>#NUM!</v>
      </c>
      <c r="BL1074" s="0" t="e">
        <f aca="false">IF(BK1074&gt;=90, "Very Good", IF(BK1074&gt;=80, "Good", IF(BK1074&gt;=70, "Slightly Good", IF(BK1074&gt;=60, "Average", IF(BK1074&gt;=50, "Slightly Poor", IF(BK1074&gt;=40, "Poor", "Very Poor"))))))</f>
        <v>#NUM!</v>
      </c>
      <c r="BM1074" s="0" t="n">
        <f aca="false">IF(P1074&lt;=1000, -6.942*LN(P1074)+107.59, IF(AND(P1074&gt;1000, P1074&lt;=5213),-36.304*LN(P1074)+310.72, IF(P1074&gt;5213, 10)))</f>
        <v>10</v>
      </c>
      <c r="BN1074" s="0" t="n">
        <f aca="false">BF1074^0.04*BG1074^0.22*BH1074^0.51*BI1074^0.06*BM1074^0.17</f>
        <v>62.6908966867544</v>
      </c>
      <c r="BO1074" s="0" t="str">
        <f aca="false">IF(BN1074&gt;=90, "Very Good", IF(BN1074&gt;=80, "Good", IF(BN1074&gt;=70, "Slightly Good", IF(BN1074&gt;=60, "Average", IF(BN1074&gt;=50, "Slightly Poor", IF(BN1074&gt;=40, "Poor", "Very Poor"))))))</f>
        <v>Average</v>
      </c>
      <c r="BP1074" s="0" t="n">
        <f aca="false">IF(AJ1074&lt;=1000, -6.942*LN(AJ1074)+107.59, IF(AND(AJ1074&gt;1000, AJ1074&lt;=5213),-36.304*LN(AJ1074)+310.72, IF(AJ1074&gt;5213, 10)))</f>
        <v>47.725564273536</v>
      </c>
      <c r="BQ1074" s="0" t="n">
        <f aca="false">BF1074^0.04*BG1074^0.22*BH1074^0.51*BI1074^0.06*BP1074^0.17</f>
        <v>81.7696547279308</v>
      </c>
      <c r="BR1074" s="0" t="str">
        <f aca="false">IF(BQ1074&gt;=90, "Very Good", IF(BQ1074&gt;=80, "Good", IF(BQ1074&gt;=70, "Slightly Good", IF(BQ1074&gt;=60, "Average", IF(BQ1074&gt;=50, "Slightly Poor", IF(BQ1074&gt;=40, "Poor", "Very Poor"))))))</f>
        <v>Good</v>
      </c>
      <c r="BT1074" s="0" t="n">
        <f aca="false">9.81*LN(AH1074)+30.6</f>
        <v>45.3549992623753</v>
      </c>
      <c r="BU1074" s="0" t="str">
        <f aca="false">IF(BT1074&lt;30, "Clean water", IF(AND(BT1074&gt;=30, BT1074&lt;40), "Hypolimia", IF(AND(BT1074&gt;=40,BT1074&lt;50), "Mesotrophic", IF(AND(BT1074&gt;=50, BT1074&lt;70), "Eutrophic", IF(BT1074&gt;70,"Hypertrophic")))))</f>
        <v>Mesotrophic</v>
      </c>
      <c r="BW1074" s="0" t="str">
        <f aca="false">IF(G1074/H1074&gt;=1, "PLS CHECK", "")</f>
        <v/>
      </c>
      <c r="BX1074" s="0" t="str">
        <f aca="false">IF(AC1074/J1074&gt;=1, "PLS CHECK", "")</f>
        <v/>
      </c>
      <c r="BY1074" s="0" t="str">
        <f aca="false">IF(AE1074/J1074&gt;=1, "PLS CHECK", "")</f>
        <v/>
      </c>
      <c r="BZ1074" s="0" t="str">
        <f aca="false">IF(AD1074/J1074&gt;=1, "PLS CHECK", "")</f>
        <v/>
      </c>
      <c r="CA1074" s="0" t="str">
        <f aca="false">IF(AF1074/K1074&gt;=1, "PLS CHECK", "")</f>
        <v/>
      </c>
      <c r="CB1074" s="0" t="str">
        <f aca="false">IF(AG1074/K1074&gt;=1, "PLS CHECK", "")</f>
        <v/>
      </c>
    </row>
    <row r="1075" customFormat="false" ht="12.5" hidden="false" customHeight="false" outlineLevel="0" collapsed="false">
      <c r="A1075" s="0" t="n">
        <v>1072</v>
      </c>
      <c r="B1075" s="15" t="s">
        <v>77</v>
      </c>
      <c r="C1075" s="16" t="s">
        <v>78</v>
      </c>
      <c r="D1075" s="0" t="s">
        <v>178</v>
      </c>
      <c r="E1075" s="0" t="n">
        <v>8.2</v>
      </c>
      <c r="F1075" s="0" t="n">
        <v>10.4</v>
      </c>
      <c r="G1075" s="0" t="n">
        <v>1.5</v>
      </c>
      <c r="H1075" s="0" t="n">
        <v>4.7</v>
      </c>
      <c r="I1075" s="0" t="n">
        <v>7.7</v>
      </c>
      <c r="J1075" s="0" t="n">
        <v>2.926</v>
      </c>
      <c r="K1075" s="0" t="n">
        <v>0.059</v>
      </c>
      <c r="L1075" s="0" t="n">
        <v>2.5</v>
      </c>
      <c r="M1075" s="0" t="n">
        <v>17</v>
      </c>
      <c r="N1075" s="0" t="n">
        <v>0</v>
      </c>
      <c r="O1075" s="0" t="n">
        <v>203</v>
      </c>
      <c r="P1075" s="37"/>
      <c r="AC1075" s="0" t="n">
        <v>2.806</v>
      </c>
      <c r="AD1075" s="37"/>
      <c r="AE1075" s="0" t="n">
        <v>2.154</v>
      </c>
      <c r="AF1075" s="0" t="n">
        <v>0.03</v>
      </c>
      <c r="AG1075" s="0" t="n">
        <v>0.016</v>
      </c>
      <c r="AH1075" s="0" t="n">
        <v>23.5</v>
      </c>
      <c r="AJ1075" s="0" t="n">
        <v>67</v>
      </c>
      <c r="BD1075" s="0" t="n">
        <v>155.778</v>
      </c>
      <c r="BF1075" s="0" t="n">
        <f aca="false">IF(E1075&lt;11,-3.6797*E1075^2+48.115*E1075-53.83,280.92*EXP(-0.2027*E1075))</f>
        <v>93.289972</v>
      </c>
      <c r="BG1075" s="0" t="n">
        <f aca="false">32.208*LN(F1075)+21.438</f>
        <v>96.8628814043931</v>
      </c>
      <c r="BH1075" s="0" t="n">
        <f aca="false">IF(G1075&lt;=2, -10*G1075+100, 88.958*EXP(-0.0755*G1075))</f>
        <v>85</v>
      </c>
      <c r="BI1075" s="0" t="n">
        <f aca="false">IF(I1075&lt;=100, 0.0053*(I1075)^2-1.0332*I1075+100.76, 122.82*EXP(-0.0092*I1075))</f>
        <v>93.118597</v>
      </c>
      <c r="BJ1075" s="0" t="e">
        <f aca="false">IF(P1075&lt;=1000, -6.942*LN(P1075)+107.59, -36.304*LN(P1075)+310.72)</f>
        <v>#VALUE!</v>
      </c>
      <c r="BK1075" s="0" t="e">
        <f aca="false">BF1075^0.04*BG1075^0.22*BH1075^0.51*BI1075^0.06*BJ1075^0.17</f>
        <v>#VALUE!</v>
      </c>
      <c r="BL1075" s="0" t="e">
        <f aca="false">IF(BK1075&gt;=90, "Very Good", IF(BK1075&gt;=80, "Good", IF(BK1075&gt;=70, "Slightly Good", IF(BK1075&gt;=60, "Average", IF(BK1075&gt;=50, "Slightly Poor", IF(BK1075&gt;=40, "Poor", "Very Poor"))))))</f>
        <v>#VALUE!</v>
      </c>
      <c r="BM1075" s="0" t="e">
        <f aca="false">IF(P1075&lt;=1000, -6.942*LN(P1075)+107.59, IF(AND(P1075&gt;1000, P1075&lt;=5213),-36.304*LN(P1075)+310.72, IF(P1075&gt;5213, 10)))</f>
        <v>#VALUE!</v>
      </c>
      <c r="BN1075" s="0" t="e">
        <f aca="false">BF1075^0.04*BG1075^0.22*BH1075^0.51*BI1075^0.06*BM1075^0.17</f>
        <v>#VALUE!</v>
      </c>
      <c r="BO1075" s="0" t="e">
        <f aca="false">IF(BN1075&gt;=90, "Very Good", IF(BN1075&gt;=80, "Good", IF(BN1075&gt;=70, "Slightly Good", IF(BN1075&gt;=60, "Average", IF(BN1075&gt;=50, "Slightly Poor", IF(BN1075&gt;=40, "Poor", "Very Poor"))))))</f>
        <v>#VALUE!</v>
      </c>
      <c r="BP1075" s="0" t="n">
        <f aca="false">IF(AJ1075&lt;=1000, -6.942*LN(AJ1075)+107.59, IF(AND(AJ1075&gt;1000, AJ1075&lt;=5213),-36.304*LN(AJ1075)+310.72, IF(AJ1075&gt;5213, 10)))</f>
        <v>78.4010238361879</v>
      </c>
      <c r="BQ1075" s="0" t="n">
        <f aca="false">BF1075^0.04*BG1075^0.22*BH1075^0.51*BI1075^0.06*BP1075^0.17</f>
        <v>87.0820321774863</v>
      </c>
      <c r="BR1075" s="0" t="str">
        <f aca="false">IF(BQ1075&gt;=90, "Very Good", IF(BQ1075&gt;=80, "Good", IF(BQ1075&gt;=70, "Slightly Good", IF(BQ1075&gt;=60, "Average", IF(BQ1075&gt;=50, "Slightly Poor", IF(BQ1075&gt;=40, "Poor", "Very Poor"))))))</f>
        <v>Good</v>
      </c>
      <c r="BT1075" s="0" t="n">
        <f aca="false">9.81*LN(AH1075)+30.6</f>
        <v>61.5701741314826</v>
      </c>
      <c r="BU1075" s="0" t="str">
        <f aca="false">IF(BT1075&lt;30, "Clean water", IF(AND(BT1075&gt;=30, BT1075&lt;40), "Hypolimia", IF(AND(BT1075&gt;=40,BT1075&lt;50), "Mesotrophic", IF(AND(BT1075&gt;=50, BT1075&lt;70), "Eutrophic", IF(BT1075&gt;70,"Hypertrophic")))))</f>
        <v>Eutrophic</v>
      </c>
      <c r="BW1075" s="0" t="str">
        <f aca="false">IF(G1075/H1075&gt;=1, "PLS CHECK", "")</f>
        <v/>
      </c>
      <c r="BX1075" s="0" t="str">
        <f aca="false">IF(AC1075/J1075&gt;=1, "PLS CHECK", "")</f>
        <v/>
      </c>
      <c r="BY1075" s="0" t="str">
        <f aca="false">IF(AE1075/J1075&gt;=1, "PLS CHECK", "")</f>
        <v/>
      </c>
      <c r="BZ1075" s="0" t="str">
        <f aca="false">IF(AD1075/J1075&gt;=1, "PLS CHECK", "")</f>
        <v/>
      </c>
      <c r="CA1075" s="0" t="str">
        <f aca="false">IF(AF1075/K1075&gt;=1, "PLS CHECK", "")</f>
        <v/>
      </c>
      <c r="CB1075" s="0" t="str">
        <f aca="false">IF(AG1075/K1075&gt;=1, "PLS CHECK", "")</f>
        <v/>
      </c>
    </row>
    <row r="1076" customFormat="false" ht="12.5" hidden="false" customHeight="false" outlineLevel="0" collapsed="false">
      <c r="A1076" s="0" t="n">
        <v>1073</v>
      </c>
      <c r="B1076" s="15" t="s">
        <v>79</v>
      </c>
      <c r="C1076" s="16" t="s">
        <v>80</v>
      </c>
      <c r="D1076" s="0" t="s">
        <v>178</v>
      </c>
      <c r="E1076" s="0" t="n">
        <v>8</v>
      </c>
      <c r="F1076" s="0" t="n">
        <v>9.5</v>
      </c>
      <c r="G1076" s="0" t="n">
        <v>1.6</v>
      </c>
      <c r="H1076" s="0" t="n">
        <v>5.1</v>
      </c>
      <c r="I1076" s="0" t="n">
        <v>9.7</v>
      </c>
      <c r="J1076" s="0" t="n">
        <v>4.911</v>
      </c>
      <c r="K1076" s="0" t="n">
        <v>0.079</v>
      </c>
      <c r="L1076" s="0" t="n">
        <v>2.8</v>
      </c>
      <c r="M1076" s="0" t="n">
        <v>16.9</v>
      </c>
      <c r="N1076" s="0" t="n">
        <v>0</v>
      </c>
      <c r="O1076" s="0" t="n">
        <v>260</v>
      </c>
      <c r="P1076" s="0" t="n">
        <v>3182</v>
      </c>
      <c r="Q1076" s="0" t="n">
        <v>0</v>
      </c>
      <c r="R1076" s="0" t="n">
        <v>0</v>
      </c>
      <c r="S1076" s="0" t="n">
        <v>0</v>
      </c>
      <c r="T1076" s="0" t="n">
        <v>0</v>
      </c>
      <c r="U1076" s="0" t="n">
        <v>0</v>
      </c>
      <c r="V1076" s="0" t="n">
        <v>0</v>
      </c>
      <c r="AC1076" s="0" t="n">
        <v>4.474</v>
      </c>
      <c r="AD1076" s="0" t="n">
        <v>0.187</v>
      </c>
      <c r="AE1076" s="0" t="n">
        <v>3.265</v>
      </c>
      <c r="AF1076" s="0" t="n">
        <v>0.042</v>
      </c>
      <c r="AG1076" s="0" t="n">
        <v>0.023</v>
      </c>
      <c r="AH1076" s="0" t="n">
        <v>22</v>
      </c>
      <c r="AJ1076" s="0" t="n">
        <v>1576</v>
      </c>
      <c r="AP1076" s="0" t="n">
        <v>0</v>
      </c>
      <c r="AY1076" s="0" t="n">
        <v>0</v>
      </c>
      <c r="BD1076" s="0" t="n">
        <v>154.603</v>
      </c>
      <c r="BF1076" s="0" t="n">
        <f aca="false">IF(E1076&lt;11,-3.6797*E1076^2+48.115*E1076-53.83,280.92*EXP(-0.2027*E1076))</f>
        <v>95.5892</v>
      </c>
      <c r="BG1076" s="0" t="n">
        <f aca="false">32.208*LN(F1076)+21.438</f>
        <v>93.947606249518</v>
      </c>
      <c r="BH1076" s="0" t="n">
        <f aca="false">IF(G1076&lt;=2, -10*G1076+100, 88.958*EXP(-0.0755*G1076))</f>
        <v>84</v>
      </c>
      <c r="BI1076" s="0" t="n">
        <f aca="false">IF(I1076&lt;=100, 0.0053*(I1076)^2-1.0332*I1076+100.76, 122.82*EXP(-0.0092*I1076))</f>
        <v>91.236637</v>
      </c>
      <c r="BJ1076" s="0" t="n">
        <f aca="false">IF(P1076&lt;=1000, -6.942*LN(P1076)+107.59, -36.304*LN(P1076)+310.72)</f>
        <v>17.9186118561767</v>
      </c>
      <c r="BK1076" s="0" t="n">
        <f aca="false">BF1076^0.04*BG1076^0.22*BH1076^0.51*BI1076^0.06*BJ1076^0.17</f>
        <v>66.8814291649954</v>
      </c>
      <c r="BL1076" s="0" t="str">
        <f aca="false">IF(BK1076&gt;=90, "Very Good", IF(BK1076&gt;=80, "Good", IF(BK1076&gt;=70, "Slightly Good", IF(BK1076&gt;=60, "Average", IF(BK1076&gt;=50, "Slightly Poor", IF(BK1076&gt;=40, "Poor", "Very Poor"))))))</f>
        <v>Average</v>
      </c>
      <c r="BM1076" s="0" t="n">
        <f aca="false">IF(P1076&lt;=1000, -6.942*LN(P1076)+107.59, IF(AND(P1076&gt;1000, P1076&lt;=5213),-36.304*LN(P1076)+310.72, IF(P1076&gt;5213, 10)))</f>
        <v>17.9186118561767</v>
      </c>
      <c r="BN1076" s="0" t="n">
        <f aca="false">BF1076^0.04*BG1076^0.22*BH1076^0.51*BI1076^0.06*BM1076^0.17</f>
        <v>66.8814291649954</v>
      </c>
      <c r="BO1076" s="0" t="str">
        <f aca="false">IF(BN1076&gt;=90, "Very Good", IF(BN1076&gt;=80, "Good", IF(BN1076&gt;=70, "Slightly Good", IF(BN1076&gt;=60, "Average", IF(BN1076&gt;=50, "Slightly Poor", IF(BN1076&gt;=40, "Poor", "Very Poor"))))))</f>
        <v>Average</v>
      </c>
      <c r="BP1076" s="0" t="n">
        <f aca="false">IF(AJ1076&lt;=1000, -6.942*LN(AJ1076)+107.59, IF(AND(AJ1076&gt;1000, AJ1076&lt;=5213),-36.304*LN(AJ1076)+310.72, IF(AJ1076&gt;5213, 10)))</f>
        <v>43.4265261027513</v>
      </c>
      <c r="BQ1076" s="0" t="n">
        <f aca="false">BF1076^0.04*BG1076^0.22*BH1076^0.51*BI1076^0.06*BP1076^0.17</f>
        <v>77.7431562736426</v>
      </c>
      <c r="BR1076" s="0" t="str">
        <f aca="false">IF(BQ1076&gt;=90, "Very Good", IF(BQ1076&gt;=80, "Good", IF(BQ1076&gt;=70, "Slightly Good", IF(BQ1076&gt;=60, "Average", IF(BQ1076&gt;=50, "Slightly Poor", IF(BQ1076&gt;=40, "Poor", "Very Poor"))))))</f>
        <v>Slightly Good</v>
      </c>
      <c r="BT1076" s="0" t="n">
        <f aca="false">9.81*LN(AH1076)+30.6</f>
        <v>60.9231264674451</v>
      </c>
      <c r="BU1076" s="0" t="str">
        <f aca="false">IF(BT1076&lt;30, "Clean water", IF(AND(BT1076&gt;=30, BT1076&lt;40), "Hypolimia", IF(AND(BT1076&gt;=40,BT1076&lt;50), "Mesotrophic", IF(AND(BT1076&gt;=50, BT1076&lt;70), "Eutrophic", IF(BT1076&gt;70,"Hypertrophic")))))</f>
        <v>Eutrophic</v>
      </c>
      <c r="BW1076" s="0" t="str">
        <f aca="false">IF(G1076/H1076&gt;=1, "PLS CHECK", "")</f>
        <v/>
      </c>
      <c r="BX1076" s="0" t="str">
        <f aca="false">IF(AC1076/J1076&gt;=1, "PLS CHECK", "")</f>
        <v/>
      </c>
      <c r="BY1076" s="0" t="str">
        <f aca="false">IF(AE1076/J1076&gt;=1, "PLS CHECK", "")</f>
        <v/>
      </c>
      <c r="BZ1076" s="0" t="str">
        <f aca="false">IF(AD1076/J1076&gt;=1, "PLS CHECK", "")</f>
        <v/>
      </c>
      <c r="CA1076" s="0" t="str">
        <f aca="false">IF(AF1076/K1076&gt;=1, "PLS CHECK", "")</f>
        <v/>
      </c>
      <c r="CB1076" s="0" t="str">
        <f aca="false">IF(AG1076/K1076&gt;=1, "PLS CHECK", "")</f>
        <v/>
      </c>
    </row>
    <row r="1077" customFormat="false" ht="12.5" hidden="false" customHeight="false" outlineLevel="0" collapsed="false">
      <c r="A1077" s="0" t="n">
        <v>1074</v>
      </c>
      <c r="B1077" s="15" t="s">
        <v>81</v>
      </c>
      <c r="C1077" s="16" t="s">
        <v>82</v>
      </c>
      <c r="D1077" s="0" t="s">
        <v>178</v>
      </c>
      <c r="E1077" s="0" t="n">
        <v>7.4</v>
      </c>
      <c r="F1077" s="0" t="n">
        <v>8.3</v>
      </c>
      <c r="G1077" s="0" t="n">
        <v>1.8</v>
      </c>
      <c r="H1077" s="0" t="n">
        <v>2.7</v>
      </c>
      <c r="I1077" s="0" t="n">
        <v>2.4</v>
      </c>
      <c r="J1077" s="0" t="n">
        <v>2.328</v>
      </c>
      <c r="K1077" s="0" t="n">
        <v>0.057</v>
      </c>
      <c r="L1077" s="0" t="n">
        <v>1.8</v>
      </c>
      <c r="M1077" s="0" t="n">
        <v>13.6</v>
      </c>
      <c r="N1077" s="0" t="n">
        <v>0</v>
      </c>
      <c r="O1077" s="0" t="n">
        <v>239</v>
      </c>
      <c r="P1077" s="37"/>
      <c r="AC1077" s="0" t="n">
        <v>2.218</v>
      </c>
      <c r="AD1077" s="0" t="n">
        <v>0.178</v>
      </c>
      <c r="AE1077" s="37"/>
      <c r="AF1077" s="0" t="n">
        <v>0.039</v>
      </c>
      <c r="AG1077" s="0" t="n">
        <v>0.027</v>
      </c>
      <c r="AH1077" s="0" t="n">
        <v>1</v>
      </c>
      <c r="AJ1077" s="37"/>
      <c r="BF1077" s="0" t="n">
        <f aca="false">IF(E1077&lt;11,-3.6797*E1077^2+48.115*E1077-53.83,280.92*EXP(-0.2027*E1077))</f>
        <v>100.720628</v>
      </c>
      <c r="BG1077" s="0" t="n">
        <f aca="false">32.208*LN(F1077)+21.438</f>
        <v>89.5983576207606</v>
      </c>
      <c r="BH1077" s="0" t="n">
        <f aca="false">IF(G1077&lt;=2, -10*G1077+100, 88.958*EXP(-0.0755*G1077))</f>
        <v>82</v>
      </c>
      <c r="BI1077" s="0" t="n">
        <f aca="false">IF(I1077&lt;=100, 0.0053*(I1077)^2-1.0332*I1077+100.76, 122.82*EXP(-0.0092*I1077))</f>
        <v>98.310848</v>
      </c>
      <c r="BJ1077" s="0" t="e">
        <f aca="false">IF(P1077&lt;=1000, -6.942*LN(P1077)+107.59, -36.304*LN(P1077)+310.72)</f>
        <v>#VALUE!</v>
      </c>
      <c r="BK1077" s="0" t="e">
        <f aca="false">BF1077^0.04*BG1077^0.22*BH1077^0.51*BI1077^0.06*BJ1077^0.17</f>
        <v>#VALUE!</v>
      </c>
      <c r="BL1077" s="0" t="e">
        <f aca="false">IF(BK1077&gt;=90, "Very Good", IF(BK1077&gt;=80, "Good", IF(BK1077&gt;=70, "Slightly Good", IF(BK1077&gt;=60, "Average", IF(BK1077&gt;=50, "Slightly Poor", IF(BK1077&gt;=40, "Poor", "Very Poor"))))))</f>
        <v>#VALUE!</v>
      </c>
      <c r="BM1077" s="0" t="e">
        <f aca="false">IF(P1077&lt;=1000, -6.942*LN(P1077)+107.59, IF(AND(P1077&gt;1000, P1077&lt;=5213),-36.304*LN(P1077)+310.72, IF(P1077&gt;5213, 10)))</f>
        <v>#VALUE!</v>
      </c>
      <c r="BN1077" s="0" t="e">
        <f aca="false">BF1077^0.04*BG1077^0.22*BH1077^0.51*BI1077^0.06*BM1077^0.17</f>
        <v>#VALUE!</v>
      </c>
      <c r="BO1077" s="0" t="e">
        <f aca="false">IF(BN1077&gt;=90, "Very Good", IF(BN1077&gt;=80, "Good", IF(BN1077&gt;=70, "Slightly Good", IF(BN1077&gt;=60, "Average", IF(BN1077&gt;=50, "Slightly Poor", IF(BN1077&gt;=40, "Poor", "Very Poor"))))))</f>
        <v>#VALUE!</v>
      </c>
      <c r="BP1077" s="0" t="e">
        <f aca="false">IF(AJ1077&lt;=1000, -6.942*LN(AJ1077)+107.59, IF(AND(AJ1077&gt;1000, AJ1077&lt;=5213),-36.304*LN(AJ1077)+310.72, IF(AJ1077&gt;5213, 10)))</f>
        <v>#VALUE!</v>
      </c>
      <c r="BQ1077" s="0" t="e">
        <f aca="false">BF1077^0.04*BG1077^0.22*BH1077^0.51*BI1077^0.06*BP1077^0.17</f>
        <v>#VALUE!</v>
      </c>
      <c r="BR1077" s="0" t="e">
        <f aca="false">IF(BQ1077&gt;=90, "Very Good", IF(BQ1077&gt;=80, "Good", IF(BQ1077&gt;=70, "Slightly Good", IF(BQ1077&gt;=60, "Average", IF(BQ1077&gt;=50, "Slightly Poor", IF(BQ1077&gt;=40, "Poor", "Very Poor"))))))</f>
        <v>#VALUE!</v>
      </c>
      <c r="BT1077" s="0" t="n">
        <f aca="false">9.81*LN(AH1077)+30.6</f>
        <v>30.6</v>
      </c>
      <c r="BU1077" s="0" t="str">
        <f aca="false">IF(BT1077&lt;30, "Clean water", IF(AND(BT1077&gt;=30, BT1077&lt;40), "Hypolimia", IF(AND(BT1077&gt;=40,BT1077&lt;50), "Mesotrophic", IF(AND(BT1077&gt;=50, BT1077&lt;70), "Eutrophic", IF(BT1077&gt;70,"Hypertrophic")))))</f>
        <v>Hypolimia</v>
      </c>
      <c r="BW1077" s="0" t="str">
        <f aca="false">IF(G1077/H1077&gt;=1, "PLS CHECK", "")</f>
        <v/>
      </c>
      <c r="BX1077" s="0" t="str">
        <f aca="false">IF(AC1077/J1077&gt;=1, "PLS CHECK", "")</f>
        <v/>
      </c>
      <c r="BY1077" s="0" t="str">
        <f aca="false">IF(AE1077/J1077&gt;=1, "PLS CHECK", "")</f>
        <v/>
      </c>
      <c r="BZ1077" s="0" t="str">
        <f aca="false">IF(AD1077/J1077&gt;=1, "PLS CHECK", "")</f>
        <v/>
      </c>
      <c r="CA1077" s="0" t="str">
        <f aca="false">IF(AF1077/K1077&gt;=1, "PLS CHECK", "")</f>
        <v/>
      </c>
      <c r="CB1077" s="0" t="str">
        <f aca="false">IF(AG1077/K1077&gt;=1, "PLS CHECK", "")</f>
        <v/>
      </c>
    </row>
    <row r="1078" customFormat="false" ht="12.5" hidden="false" customHeight="false" outlineLevel="0" collapsed="false">
      <c r="A1078" s="0" t="n">
        <v>1075</v>
      </c>
      <c r="B1078" s="15" t="s">
        <v>83</v>
      </c>
      <c r="C1078" s="16" t="s">
        <v>84</v>
      </c>
      <c r="D1078" s="0" t="s">
        <v>178</v>
      </c>
      <c r="E1078" s="0" t="n">
        <v>7.8</v>
      </c>
      <c r="F1078" s="0" t="n">
        <v>10.2</v>
      </c>
      <c r="G1078" s="0" t="n">
        <v>1.1</v>
      </c>
      <c r="H1078" s="0" t="n">
        <v>5</v>
      </c>
      <c r="I1078" s="0" t="n">
        <v>4.8</v>
      </c>
      <c r="J1078" s="0" t="n">
        <v>3.749</v>
      </c>
      <c r="K1078" s="0" t="n">
        <v>0.068</v>
      </c>
      <c r="L1078" s="0" t="n">
        <v>2.8</v>
      </c>
      <c r="M1078" s="0" t="n">
        <v>17.8</v>
      </c>
      <c r="N1078" s="0" t="n">
        <v>0</v>
      </c>
      <c r="O1078" s="0" t="n">
        <v>242</v>
      </c>
      <c r="P1078" s="0" t="n">
        <v>51000</v>
      </c>
      <c r="AC1078" s="0" t="n">
        <v>3.596</v>
      </c>
      <c r="AD1078" s="0" t="n">
        <v>0.192</v>
      </c>
      <c r="AE1078" s="0" t="n">
        <v>3.05</v>
      </c>
      <c r="AF1078" s="0" t="n">
        <v>0.041</v>
      </c>
      <c r="AG1078" s="0" t="n">
        <v>0.029</v>
      </c>
      <c r="AH1078" s="0" t="n">
        <v>16.8</v>
      </c>
      <c r="AJ1078" s="0" t="n">
        <v>2300</v>
      </c>
      <c r="BF1078" s="0" t="n">
        <f aca="false">IF(E1078&lt;11,-3.6797*E1078^2+48.115*E1078-53.83,280.92*EXP(-0.2027*E1078))</f>
        <v>97.5940520000001</v>
      </c>
      <c r="BG1078" s="0" t="n">
        <f aca="false">32.208*LN(F1078)+21.438</f>
        <v>96.2374636951076</v>
      </c>
      <c r="BH1078" s="0" t="n">
        <f aca="false">IF(G1078&lt;=2, -10*G1078+100, 88.958*EXP(-0.0755*G1078))</f>
        <v>89</v>
      </c>
      <c r="BI1078" s="0" t="n">
        <f aca="false">IF(I1078&lt;=100, 0.0053*(I1078)^2-1.0332*I1078+100.76, 122.82*EXP(-0.0092*I1078))</f>
        <v>95.922752</v>
      </c>
      <c r="BJ1078" s="0" t="n">
        <f aca="false">IF(P1078&lt;=1000, -6.942*LN(P1078)+107.59, -36.304*LN(P1078)+310.72)</f>
        <v>-82.8001454185915</v>
      </c>
      <c r="BK1078" s="0" t="e">
        <f aca="false">BF1078^0.04*BG1078^0.22*BH1078^0.51*BI1078^0.06*BJ1078^0.17</f>
        <v>#NUM!</v>
      </c>
      <c r="BL1078" s="0" t="e">
        <f aca="false">IF(BK1078&gt;=90, "Very Good", IF(BK1078&gt;=80, "Good", IF(BK1078&gt;=70, "Slightly Good", IF(BK1078&gt;=60, "Average", IF(BK1078&gt;=50, "Slightly Poor", IF(BK1078&gt;=40, "Poor", "Very Poor"))))))</f>
        <v>#NUM!</v>
      </c>
      <c r="BM1078" s="0" t="n">
        <f aca="false">IF(P1078&lt;=1000, -6.942*LN(P1078)+107.59, IF(AND(P1078&gt;1000, P1078&lt;=5213),-36.304*LN(P1078)+310.72, IF(P1078&gt;5213, 10)))</f>
        <v>10</v>
      </c>
      <c r="BN1078" s="0" t="n">
        <f aca="false">BF1078^0.04*BG1078^0.22*BH1078^0.51*BI1078^0.06*BM1078^0.17</f>
        <v>62.9530610629984</v>
      </c>
      <c r="BO1078" s="0" t="str">
        <f aca="false">IF(BN1078&gt;=90, "Very Good", IF(BN1078&gt;=80, "Good", IF(BN1078&gt;=70, "Slightly Good", IF(BN1078&gt;=60, "Average", IF(BN1078&gt;=50, "Slightly Poor", IF(BN1078&gt;=40, "Poor", "Very Poor"))))))</f>
        <v>Average</v>
      </c>
      <c r="BP1078" s="0" t="n">
        <f aca="false">IF(AJ1078&lt;=1000, -6.942*LN(AJ1078)+107.59, IF(AND(AJ1078&gt;1000, AJ1078&lt;=5213),-36.304*LN(AJ1078)+310.72, IF(AJ1078&gt;5213, 10)))</f>
        <v>29.7029195527965</v>
      </c>
      <c r="BQ1078" s="0" t="n">
        <f aca="false">BF1078^0.04*BG1078^0.22*BH1078^0.51*BI1078^0.06*BP1078^0.17</f>
        <v>75.7517562246516</v>
      </c>
      <c r="BR1078" s="0" t="str">
        <f aca="false">IF(BQ1078&gt;=90, "Very Good", IF(BQ1078&gt;=80, "Good", IF(BQ1078&gt;=70, "Slightly Good", IF(BQ1078&gt;=60, "Average", IF(BQ1078&gt;=50, "Slightly Poor", IF(BQ1078&gt;=40, "Poor", "Very Poor"))))))</f>
        <v>Slightly Good</v>
      </c>
      <c r="BT1078" s="0" t="n">
        <f aca="false">9.81*LN(AH1078)+30.6</f>
        <v>58.2777268756744</v>
      </c>
      <c r="BU1078" s="0" t="str">
        <f aca="false">IF(BT1078&lt;30, "Clean water", IF(AND(BT1078&gt;=30, BT1078&lt;40), "Hypolimia", IF(AND(BT1078&gt;=40,BT1078&lt;50), "Mesotrophic", IF(AND(BT1078&gt;=50, BT1078&lt;70), "Eutrophic", IF(BT1078&gt;70,"Hypertrophic")))))</f>
        <v>Eutrophic</v>
      </c>
      <c r="BW1078" s="0" t="str">
        <f aca="false">IF(G1078/H1078&gt;=1, "PLS CHECK", "")</f>
        <v/>
      </c>
      <c r="BX1078" s="0" t="str">
        <f aca="false">IF(AC1078/J1078&gt;=1, "PLS CHECK", "")</f>
        <v/>
      </c>
      <c r="BY1078" s="0" t="str">
        <f aca="false">IF(AE1078/J1078&gt;=1, "PLS CHECK", "")</f>
        <v/>
      </c>
      <c r="BZ1078" s="0" t="str">
        <f aca="false">IF(AD1078/J1078&gt;=1, "PLS CHECK", "")</f>
        <v/>
      </c>
      <c r="CA1078" s="0" t="str">
        <f aca="false">IF(AF1078/K1078&gt;=1, "PLS CHECK", "")</f>
        <v/>
      </c>
      <c r="CB1078" s="0" t="str">
        <f aca="false">IF(AG1078/K1078&gt;=1, "PLS CHECK", "")</f>
        <v/>
      </c>
    </row>
    <row r="1079" customFormat="false" ht="12.5" hidden="false" customHeight="false" outlineLevel="0" collapsed="false">
      <c r="A1079" s="0" t="n">
        <v>1076</v>
      </c>
      <c r="B1079" s="15" t="s">
        <v>133</v>
      </c>
      <c r="C1079" s="16" t="s">
        <v>134</v>
      </c>
      <c r="D1079" s="0" t="s">
        <v>178</v>
      </c>
      <c r="E1079" s="0" t="n">
        <v>7.8</v>
      </c>
      <c r="F1079" s="0" t="n">
        <v>8.6</v>
      </c>
      <c r="G1079" s="0" t="n">
        <v>2</v>
      </c>
      <c r="H1079" s="0" t="n">
        <v>6.5</v>
      </c>
      <c r="I1079" s="37"/>
      <c r="J1079" s="0" t="n">
        <v>6.285</v>
      </c>
      <c r="K1079" s="37"/>
      <c r="L1079" s="0" t="n">
        <v>2.8</v>
      </c>
      <c r="M1079" s="0" t="n">
        <v>15.4</v>
      </c>
      <c r="O1079" s="37"/>
      <c r="BD1079" s="0" t="n">
        <v>0.082</v>
      </c>
      <c r="BF1079" s="0" t="n">
        <f aca="false">IF(E1079&lt;11,-3.6797*E1079^2+48.115*E1079-53.83,280.92*EXP(-0.2027*E1079))</f>
        <v>97.5940520000001</v>
      </c>
      <c r="BG1079" s="0" t="n">
        <f aca="false">32.208*LN(F1079)+21.438</f>
        <v>90.7419570425808</v>
      </c>
      <c r="BH1079" s="0" t="n">
        <f aca="false">IF(G1079&lt;=2, -10*G1079+100, 88.958*EXP(-0.0755*G1079))</f>
        <v>80</v>
      </c>
      <c r="BI1079" s="0" t="n">
        <f aca="false">IF(I1079&lt;=100, 0.0053*(I1079)^2-1.0332*I1079+100.76, 122.82*EXP(-0.0092*I1079))</f>
        <v>100.76</v>
      </c>
      <c r="BJ1079" s="0" t="e">
        <f aca="false">IF(P1079&lt;=1000, -6.942*LN(P1079)+107.59, -36.304*LN(P1079)+310.72)</f>
        <v>#VALUE!</v>
      </c>
      <c r="BK1079" s="0" t="e">
        <f aca="false">BF1079^0.04*BG1079^0.22*BH1079^0.51*BI1079^0.06*BJ1079^0.17</f>
        <v>#VALUE!</v>
      </c>
      <c r="BL1079" s="0" t="e">
        <f aca="false">IF(BK1079&gt;=90, "Very Good", IF(BK1079&gt;=80, "Good", IF(BK1079&gt;=70, "Slightly Good", IF(BK1079&gt;=60, "Average", IF(BK1079&gt;=50, "Slightly Poor", IF(BK1079&gt;=40, "Poor", "Very Poor"))))))</f>
        <v>#VALUE!</v>
      </c>
      <c r="BM1079" s="0" t="e">
        <f aca="false">IF(P1079&lt;=1000, -6.942*LN(P1079)+107.59, IF(AND(P1079&gt;1000, P1079&lt;=5213),-36.304*LN(P1079)+310.72, IF(P1079&gt;5213, 10)))</f>
        <v>#VALUE!</v>
      </c>
      <c r="BN1079" s="0" t="e">
        <f aca="false">BF1079^0.04*BG1079^0.22*BH1079^0.51*BI1079^0.06*BM1079^0.17</f>
        <v>#VALUE!</v>
      </c>
      <c r="BO1079" s="0" t="e">
        <f aca="false">IF(BN1079&gt;=90, "Very Good", IF(BN1079&gt;=80, "Good", IF(BN1079&gt;=70, "Slightly Good", IF(BN1079&gt;=60, "Average", IF(BN1079&gt;=50, "Slightly Poor", IF(BN1079&gt;=40, "Poor", "Very Poor"))))))</f>
        <v>#VALUE!</v>
      </c>
      <c r="BP1079" s="0" t="e">
        <f aca="false">IF(AJ1079&lt;=1000, -6.942*LN(AJ1079)+107.59, IF(AND(AJ1079&gt;1000, AJ1079&lt;=5213),-36.304*LN(AJ1079)+310.72, IF(AJ1079&gt;5213, 10)))</f>
        <v>#VALUE!</v>
      </c>
      <c r="BQ1079" s="0" t="e">
        <f aca="false">BF1079^0.04*BG1079^0.22*BH1079^0.51*BI1079^0.06*BP1079^0.17</f>
        <v>#VALUE!</v>
      </c>
      <c r="BR1079" s="0" t="e">
        <f aca="false">IF(BQ1079&gt;=90, "Very Good", IF(BQ1079&gt;=80, "Good", IF(BQ1079&gt;=70, "Slightly Good", IF(BQ1079&gt;=60, "Average", IF(BQ1079&gt;=50, "Slightly Poor", IF(BQ1079&gt;=40, "Poor", "Very Poor"))))))</f>
        <v>#VALUE!</v>
      </c>
      <c r="BT1079" s="0" t="e">
        <f aca="false">9.81*LN(AH1079)+30.6</f>
        <v>#VALUE!</v>
      </c>
      <c r="BU1079" s="0" t="e">
        <f aca="false">IF(BT1079&lt;30, "Clean water", IF(AND(BT1079&gt;=30, BT1079&lt;40), "Hypolimia", IF(AND(BT1079&gt;=40,BT1079&lt;50), "Mesotrophic", IF(AND(BT1079&gt;=50, BT1079&lt;70), "Eutrophic", IF(BT1079&gt;70,"Hypertrophic")))))</f>
        <v>#VALUE!</v>
      </c>
      <c r="BW1079" s="0" t="str">
        <f aca="false">IF(G1079/H1079&gt;=1, "PLS CHECK", "")</f>
        <v/>
      </c>
      <c r="BX1079" s="0" t="str">
        <f aca="false">IF(AC1079/J1079&gt;=1, "PLS CHECK", "")</f>
        <v/>
      </c>
      <c r="BY1079" s="0" t="str">
        <f aca="false">IF(AE1079/J1079&gt;=1, "PLS CHECK", "")</f>
        <v/>
      </c>
      <c r="BZ1079" s="0" t="str">
        <f aca="false">IF(AD1079/J1079&gt;=1, "PLS CHECK", "")</f>
        <v/>
      </c>
      <c r="CA1079" s="0" t="e">
        <f aca="false">IF(AF1079/K1079&gt;=1, "PLS CHECK", "")</f>
        <v>#DIV/0!</v>
      </c>
      <c r="CB1079" s="0" t="e">
        <f aca="false">IF(AG1079/K1079&gt;=1, "PLS CHECK", "")</f>
        <v>#DIV/0!</v>
      </c>
    </row>
    <row r="1080" customFormat="false" ht="12.5" hidden="false" customHeight="false" outlineLevel="0" collapsed="false">
      <c r="A1080" s="0" t="n">
        <v>1077</v>
      </c>
      <c r="B1080" s="15" t="s">
        <v>85</v>
      </c>
      <c r="C1080" s="16" t="s">
        <v>86</v>
      </c>
      <c r="D1080" s="0" t="s">
        <v>178</v>
      </c>
      <c r="E1080" s="0" t="n">
        <v>7.4</v>
      </c>
      <c r="F1080" s="0" t="n">
        <v>8.4</v>
      </c>
      <c r="G1080" s="0" t="n">
        <v>1.8</v>
      </c>
      <c r="H1080" s="0" t="n">
        <v>5.4</v>
      </c>
      <c r="I1080" s="0" t="n">
        <v>5</v>
      </c>
      <c r="J1080" s="0" t="n">
        <v>6.644</v>
      </c>
      <c r="K1080" s="0" t="n">
        <v>0.142</v>
      </c>
      <c r="L1080" s="0" t="n">
        <v>3.5</v>
      </c>
      <c r="M1080" s="0" t="n">
        <v>15.9</v>
      </c>
      <c r="N1080" s="0" t="n">
        <v>0</v>
      </c>
      <c r="O1080" s="0" t="n">
        <v>508</v>
      </c>
      <c r="P1080" s="37"/>
      <c r="AC1080" s="0" t="n">
        <v>6.521</v>
      </c>
      <c r="AD1080" s="0" t="n">
        <v>0.366</v>
      </c>
      <c r="AE1080" s="0" t="n">
        <v>5.009</v>
      </c>
      <c r="AF1080" s="0" t="n">
        <v>0.096</v>
      </c>
      <c r="AG1080" s="0" t="n">
        <v>0.075</v>
      </c>
      <c r="AH1080" s="0" t="n">
        <v>7.3</v>
      </c>
      <c r="AJ1080" s="0" t="n">
        <v>9000</v>
      </c>
      <c r="BF1080" s="0" t="n">
        <f aca="false">IF(E1080&lt;11,-3.6797*E1080^2+48.115*E1080-53.83,280.92*EXP(-0.2027*E1080))</f>
        <v>100.720628</v>
      </c>
      <c r="BG1080" s="0" t="n">
        <f aca="false">32.208*LN(F1080)+21.438</f>
        <v>89.9840867819932</v>
      </c>
      <c r="BH1080" s="0" t="n">
        <f aca="false">IF(G1080&lt;=2, -10*G1080+100, 88.958*EXP(-0.0755*G1080))</f>
        <v>82</v>
      </c>
      <c r="BI1080" s="0" t="n">
        <f aca="false">IF(I1080&lt;=100, 0.0053*(I1080)^2-1.0332*I1080+100.76, 122.82*EXP(-0.0092*I1080))</f>
        <v>95.7265</v>
      </c>
      <c r="BJ1080" s="0" t="e">
        <f aca="false">IF(P1080&lt;=1000, -6.942*LN(P1080)+107.59, -36.304*LN(P1080)+310.72)</f>
        <v>#VALUE!</v>
      </c>
      <c r="BK1080" s="0" t="e">
        <f aca="false">BF1080^0.04*BG1080^0.22*BH1080^0.51*BI1080^0.06*BJ1080^0.17</f>
        <v>#VALUE!</v>
      </c>
      <c r="BL1080" s="0" t="e">
        <f aca="false">IF(BK1080&gt;=90, "Very Good", IF(BK1080&gt;=80, "Good", IF(BK1080&gt;=70, "Slightly Good", IF(BK1080&gt;=60, "Average", IF(BK1080&gt;=50, "Slightly Poor", IF(BK1080&gt;=40, "Poor", "Very Poor"))))))</f>
        <v>#VALUE!</v>
      </c>
      <c r="BM1080" s="0" t="e">
        <f aca="false">IF(P1080&lt;=1000, -6.942*LN(P1080)+107.59, IF(AND(P1080&gt;1000, P1080&lt;=5213),-36.304*LN(P1080)+310.72, IF(P1080&gt;5213, 10)))</f>
        <v>#VALUE!</v>
      </c>
      <c r="BN1080" s="0" t="e">
        <f aca="false">BF1080^0.04*BG1080^0.22*BH1080^0.51*BI1080^0.06*BM1080^0.17</f>
        <v>#VALUE!</v>
      </c>
      <c r="BO1080" s="0" t="e">
        <f aca="false">IF(BN1080&gt;=90, "Very Good", IF(BN1080&gt;=80, "Good", IF(BN1080&gt;=70, "Slightly Good", IF(BN1080&gt;=60, "Average", IF(BN1080&gt;=50, "Slightly Poor", IF(BN1080&gt;=40, "Poor", "Very Poor"))))))</f>
        <v>#VALUE!</v>
      </c>
      <c r="BP1080" s="0" t="n">
        <f aca="false">IF(AJ1080&lt;=1000, -6.942*LN(AJ1080)+107.59, IF(AND(AJ1080&gt;1000, AJ1080&lt;=5213),-36.304*LN(AJ1080)+310.72, IF(AJ1080&gt;5213, 10)))</f>
        <v>10</v>
      </c>
      <c r="BQ1080" s="0" t="n">
        <f aca="false">BF1080^0.04*BG1080^0.22*BH1080^0.51*BI1080^0.06*BP1080^0.17</f>
        <v>59.5591086421074</v>
      </c>
      <c r="BR1080" s="0" t="str">
        <f aca="false">IF(BQ1080&gt;=90, "Very Good", IF(BQ1080&gt;=80, "Good", IF(BQ1080&gt;=70, "Slightly Good", IF(BQ1080&gt;=60, "Average", IF(BQ1080&gt;=50, "Slightly Poor", IF(BQ1080&gt;=40, "Poor", "Very Poor"))))))</f>
        <v>Slightly Poor</v>
      </c>
      <c r="BT1080" s="0" t="n">
        <f aca="false">9.81*LN(AH1080)+30.6</f>
        <v>50.1010473553941</v>
      </c>
      <c r="BU1080" s="0" t="str">
        <f aca="false">IF(BT1080&lt;30, "Clean water", IF(AND(BT1080&gt;=30, BT1080&lt;40), "Hypolimia", IF(AND(BT1080&gt;=40,BT1080&lt;50), "Mesotrophic", IF(AND(BT1080&gt;=50, BT1080&lt;70), "Eutrophic", IF(BT1080&gt;70,"Hypertrophic")))))</f>
        <v>Eutrophic</v>
      </c>
      <c r="BW1080" s="0" t="str">
        <f aca="false">IF(G1080/H1080&gt;=1, "PLS CHECK", "")</f>
        <v/>
      </c>
      <c r="BX1080" s="0" t="str">
        <f aca="false">IF(AC1080/J1080&gt;=1, "PLS CHECK", "")</f>
        <v/>
      </c>
      <c r="BY1080" s="0" t="str">
        <f aca="false">IF(AE1080/J1080&gt;=1, "PLS CHECK", "")</f>
        <v/>
      </c>
      <c r="BZ1080" s="0" t="str">
        <f aca="false">IF(AD1080/J1080&gt;=1, "PLS CHECK", "")</f>
        <v/>
      </c>
      <c r="CA1080" s="0" t="str">
        <f aca="false">IF(AF1080/K1080&gt;=1, "PLS CHECK", "")</f>
        <v/>
      </c>
      <c r="CB1080" s="0" t="str">
        <f aca="false">IF(AG1080/K1080&gt;=1, "PLS CHECK", "")</f>
        <v/>
      </c>
    </row>
    <row r="1081" customFormat="false" ht="12.5" hidden="false" customHeight="false" outlineLevel="0" collapsed="false">
      <c r="A1081" s="0" t="n">
        <v>1078</v>
      </c>
      <c r="B1081" s="15" t="s">
        <v>135</v>
      </c>
      <c r="C1081" s="16" t="s">
        <v>136</v>
      </c>
      <c r="D1081" s="0" t="s">
        <v>178</v>
      </c>
      <c r="E1081" s="0" t="n">
        <v>7.7</v>
      </c>
      <c r="F1081" s="0" t="n">
        <v>10.8</v>
      </c>
      <c r="G1081" s="0" t="n">
        <v>3.4</v>
      </c>
      <c r="H1081" s="0" t="n">
        <v>8.3</v>
      </c>
      <c r="I1081" s="0" t="n">
        <v>8.8</v>
      </c>
      <c r="J1081" s="0" t="n">
        <v>7.378</v>
      </c>
      <c r="K1081" s="0" t="n">
        <v>0.125</v>
      </c>
      <c r="L1081" s="0" t="n">
        <v>5.1</v>
      </c>
      <c r="M1081" s="0" t="n">
        <v>17.5</v>
      </c>
      <c r="O1081" s="0" t="n">
        <v>566</v>
      </c>
      <c r="BD1081" s="0" t="n">
        <v>0.525</v>
      </c>
      <c r="BF1081" s="0" t="n">
        <f aca="false">IF(E1081&lt;11,-3.6797*E1081^2+48.115*E1081-53.83,280.92*EXP(-0.2027*E1081))</f>
        <v>98.486087</v>
      </c>
      <c r="BG1081" s="0" t="n">
        <f aca="false">32.208*LN(F1081)+21.438</f>
        <v>98.0784218880646</v>
      </c>
      <c r="BH1081" s="0" t="n">
        <f aca="false">IF(G1081&lt;=2, -10*G1081+100, 88.958*EXP(-0.0755*G1081))</f>
        <v>68.8179318432025</v>
      </c>
      <c r="BI1081" s="0" t="n">
        <f aca="false">IF(I1081&lt;=100, 0.0053*(I1081)^2-1.0332*I1081+100.76, 122.82*EXP(-0.0092*I1081))</f>
        <v>92.078272</v>
      </c>
      <c r="BJ1081" s="0" t="e">
        <f aca="false">IF(P1081&lt;=1000, -6.942*LN(P1081)+107.59, -36.304*LN(P1081)+310.72)</f>
        <v>#VALUE!</v>
      </c>
      <c r="BK1081" s="0" t="e">
        <f aca="false">BF1081^0.04*BG1081^0.22*BH1081^0.51*BI1081^0.06*BJ1081^0.17</f>
        <v>#VALUE!</v>
      </c>
      <c r="BL1081" s="0" t="e">
        <f aca="false">IF(BK1081&gt;=90, "Very Good", IF(BK1081&gt;=80, "Good", IF(BK1081&gt;=70, "Slightly Good", IF(BK1081&gt;=60, "Average", IF(BK1081&gt;=50, "Slightly Poor", IF(BK1081&gt;=40, "Poor", "Very Poor"))))))</f>
        <v>#VALUE!</v>
      </c>
      <c r="BM1081" s="0" t="e">
        <f aca="false">IF(P1081&lt;=1000, -6.942*LN(P1081)+107.59, IF(AND(P1081&gt;1000, P1081&lt;=5213),-36.304*LN(P1081)+310.72, IF(P1081&gt;5213, 10)))</f>
        <v>#VALUE!</v>
      </c>
      <c r="BN1081" s="0" t="e">
        <f aca="false">BF1081^0.04*BG1081^0.22*BH1081^0.51*BI1081^0.06*BM1081^0.17</f>
        <v>#VALUE!</v>
      </c>
      <c r="BO1081" s="0" t="e">
        <f aca="false">IF(BN1081&gt;=90, "Very Good", IF(BN1081&gt;=80, "Good", IF(BN1081&gt;=70, "Slightly Good", IF(BN1081&gt;=60, "Average", IF(BN1081&gt;=50, "Slightly Poor", IF(BN1081&gt;=40, "Poor", "Very Poor"))))))</f>
        <v>#VALUE!</v>
      </c>
      <c r="BP1081" s="0" t="e">
        <f aca="false">IF(AJ1081&lt;=1000, -6.942*LN(AJ1081)+107.59, IF(AND(AJ1081&gt;1000, AJ1081&lt;=5213),-36.304*LN(AJ1081)+310.72, IF(AJ1081&gt;5213, 10)))</f>
        <v>#VALUE!</v>
      </c>
      <c r="BQ1081" s="0" t="e">
        <f aca="false">BF1081^0.04*BG1081^0.22*BH1081^0.51*BI1081^0.06*BP1081^0.17</f>
        <v>#VALUE!</v>
      </c>
      <c r="BR1081" s="0" t="e">
        <f aca="false">IF(BQ1081&gt;=90, "Very Good", IF(BQ1081&gt;=80, "Good", IF(BQ1081&gt;=70, "Slightly Good", IF(BQ1081&gt;=60, "Average", IF(BQ1081&gt;=50, "Slightly Poor", IF(BQ1081&gt;=40, "Poor", "Very Poor"))))))</f>
        <v>#VALUE!</v>
      </c>
      <c r="BT1081" s="0" t="e">
        <f aca="false">9.81*LN(AH1081)+30.6</f>
        <v>#VALUE!</v>
      </c>
      <c r="BU1081" s="0" t="e">
        <f aca="false">IF(BT1081&lt;30, "Clean water", IF(AND(BT1081&gt;=30, BT1081&lt;40), "Hypolimia", IF(AND(BT1081&gt;=40,BT1081&lt;50), "Mesotrophic", IF(AND(BT1081&gt;=50, BT1081&lt;70), "Eutrophic", IF(BT1081&gt;70,"Hypertrophic")))))</f>
        <v>#VALUE!</v>
      </c>
      <c r="BW1081" s="0" t="str">
        <f aca="false">IF(G1081/H1081&gt;=1, "PLS CHECK", "")</f>
        <v/>
      </c>
      <c r="BX1081" s="0" t="str">
        <f aca="false">IF(AC1081/J1081&gt;=1, "PLS CHECK", "")</f>
        <v/>
      </c>
      <c r="BY1081" s="0" t="str">
        <f aca="false">IF(AE1081/J1081&gt;=1, "PLS CHECK", "")</f>
        <v/>
      </c>
      <c r="BZ1081" s="0" t="str">
        <f aca="false">IF(AD1081/J1081&gt;=1, "PLS CHECK", "")</f>
        <v/>
      </c>
      <c r="CA1081" s="0" t="str">
        <f aca="false">IF(AF1081/K1081&gt;=1, "PLS CHECK", "")</f>
        <v/>
      </c>
      <c r="CB1081" s="0" t="str">
        <f aca="false">IF(AG1081/K1081&gt;=1, "PLS CHECK", "")</f>
        <v/>
      </c>
    </row>
    <row r="1082" customFormat="false" ht="12.5" hidden="false" customHeight="false" outlineLevel="0" collapsed="false">
      <c r="A1082" s="0" t="n">
        <v>1079</v>
      </c>
      <c r="B1082" s="15" t="s">
        <v>87</v>
      </c>
      <c r="C1082" s="16" t="s">
        <v>88</v>
      </c>
      <c r="D1082" s="0" t="s">
        <v>178</v>
      </c>
      <c r="E1082" s="0" t="n">
        <v>7.6</v>
      </c>
      <c r="F1082" s="0" t="n">
        <v>9.7</v>
      </c>
      <c r="G1082" s="0" t="n">
        <v>1.9</v>
      </c>
      <c r="H1082" s="0" t="n">
        <v>5.8</v>
      </c>
      <c r="I1082" s="0" t="n">
        <v>5.2</v>
      </c>
      <c r="J1082" s="0" t="n">
        <v>5.016</v>
      </c>
      <c r="K1082" s="0" t="n">
        <v>0.073</v>
      </c>
      <c r="L1082" s="0" t="n">
        <v>2.5</v>
      </c>
      <c r="M1082" s="0" t="n">
        <v>17.8</v>
      </c>
      <c r="N1082" s="0" t="n">
        <v>0</v>
      </c>
      <c r="O1082" s="0" t="n">
        <v>274</v>
      </c>
      <c r="P1082" s="37"/>
      <c r="AC1082" s="0" t="n">
        <v>4.89</v>
      </c>
      <c r="AD1082" s="0" t="n">
        <v>0.309</v>
      </c>
      <c r="AE1082" s="0" t="n">
        <v>4.304</v>
      </c>
      <c r="AF1082" s="0" t="n">
        <v>0.04</v>
      </c>
      <c r="AG1082" s="0" t="n">
        <v>0.026</v>
      </c>
      <c r="AH1082" s="0" t="n">
        <v>16.8</v>
      </c>
      <c r="AJ1082" s="0" t="n">
        <v>7200</v>
      </c>
      <c r="BF1082" s="0" t="n">
        <f aca="false">IF(E1082&lt;11,-3.6797*E1082^2+48.115*E1082-53.83,280.92*EXP(-0.2027*E1082))</f>
        <v>99.304528</v>
      </c>
      <c r="BG1082" s="0" t="n">
        <f aca="false">32.208*LN(F1082)+21.438</f>
        <v>94.6186305204847</v>
      </c>
      <c r="BH1082" s="0" t="n">
        <f aca="false">IF(G1082&lt;=2, -10*G1082+100, 88.958*EXP(-0.0755*G1082))</f>
        <v>81</v>
      </c>
      <c r="BI1082" s="0" t="n">
        <f aca="false">IF(I1082&lt;=100, 0.0053*(I1082)^2-1.0332*I1082+100.76, 122.82*EXP(-0.0092*I1082))</f>
        <v>95.530672</v>
      </c>
      <c r="BJ1082" s="0" t="e">
        <f aca="false">IF(P1082&lt;=1000, -6.942*LN(P1082)+107.59, -36.304*LN(P1082)+310.72)</f>
        <v>#VALUE!</v>
      </c>
      <c r="BK1082" s="0" t="e">
        <f aca="false">BF1082^0.04*BG1082^0.22*BH1082^0.51*BI1082^0.06*BJ1082^0.17</f>
        <v>#VALUE!</v>
      </c>
      <c r="BL1082" s="0" t="e">
        <f aca="false">IF(BK1082&gt;=90, "Very Good", IF(BK1082&gt;=80, "Good", IF(BK1082&gt;=70, "Slightly Good", IF(BK1082&gt;=60, "Average", IF(BK1082&gt;=50, "Slightly Poor", IF(BK1082&gt;=40, "Poor", "Very Poor"))))))</f>
        <v>#VALUE!</v>
      </c>
      <c r="BM1082" s="0" t="e">
        <f aca="false">IF(P1082&lt;=1000, -6.942*LN(P1082)+107.59, IF(AND(P1082&gt;1000, P1082&lt;=5213),-36.304*LN(P1082)+310.72, IF(P1082&gt;5213, 10)))</f>
        <v>#VALUE!</v>
      </c>
      <c r="BN1082" s="0" t="e">
        <f aca="false">BF1082^0.04*BG1082^0.22*BH1082^0.51*BI1082^0.06*BM1082^0.17</f>
        <v>#VALUE!</v>
      </c>
      <c r="BO1082" s="0" t="e">
        <f aca="false">IF(BN1082&gt;=90, "Very Good", IF(BN1082&gt;=80, "Good", IF(BN1082&gt;=70, "Slightly Good", IF(BN1082&gt;=60, "Average", IF(BN1082&gt;=50, "Slightly Poor", IF(BN1082&gt;=40, "Poor", "Very Poor"))))))</f>
        <v>#VALUE!</v>
      </c>
      <c r="BP1082" s="0" t="n">
        <f aca="false">IF(AJ1082&lt;=1000, -6.942*LN(AJ1082)+107.59, IF(AND(AJ1082&gt;1000, AJ1082&lt;=5213),-36.304*LN(AJ1082)+310.72, IF(AJ1082&gt;5213, 10)))</f>
        <v>10</v>
      </c>
      <c r="BQ1082" s="0" t="n">
        <f aca="false">BF1082^0.04*BG1082^0.22*BH1082^0.51*BI1082^0.06*BP1082^0.17</f>
        <v>59.8039068546848</v>
      </c>
      <c r="BR1082" s="0" t="str">
        <f aca="false">IF(BQ1082&gt;=90, "Very Good", IF(BQ1082&gt;=80, "Good", IF(BQ1082&gt;=70, "Slightly Good", IF(BQ1082&gt;=60, "Average", IF(BQ1082&gt;=50, "Slightly Poor", IF(BQ1082&gt;=40, "Poor", "Very Poor"))))))</f>
        <v>Slightly Poor</v>
      </c>
      <c r="BT1082" s="0" t="n">
        <f aca="false">9.81*LN(AH1082)+30.6</f>
        <v>58.2777268756744</v>
      </c>
      <c r="BU1082" s="0" t="str">
        <f aca="false">IF(BT1082&lt;30, "Clean water", IF(AND(BT1082&gt;=30, BT1082&lt;40), "Hypolimia", IF(AND(BT1082&gt;=40,BT1082&lt;50), "Mesotrophic", IF(AND(BT1082&gt;=50, BT1082&lt;70), "Eutrophic", IF(BT1082&gt;70,"Hypertrophic")))))</f>
        <v>Eutrophic</v>
      </c>
      <c r="BW1082" s="0" t="str">
        <f aca="false">IF(G1082/H1082&gt;=1, "PLS CHECK", "")</f>
        <v/>
      </c>
      <c r="BX1082" s="0" t="str">
        <f aca="false">IF(AC1082/J1082&gt;=1, "PLS CHECK", "")</f>
        <v/>
      </c>
      <c r="BY1082" s="0" t="str">
        <f aca="false">IF(AE1082/J1082&gt;=1, "PLS CHECK", "")</f>
        <v/>
      </c>
      <c r="BZ1082" s="0" t="str">
        <f aca="false">IF(AD1082/J1082&gt;=1, "PLS CHECK", "")</f>
        <v/>
      </c>
      <c r="CA1082" s="0" t="str">
        <f aca="false">IF(AF1082/K1082&gt;=1, "PLS CHECK", "")</f>
        <v/>
      </c>
      <c r="CB1082" s="0" t="str">
        <f aca="false">IF(AG1082/K1082&gt;=1, "PLS CHECK", "")</f>
        <v/>
      </c>
    </row>
    <row r="1083" customFormat="false" ht="12.5" hidden="false" customHeight="false" outlineLevel="0" collapsed="false">
      <c r="A1083" s="0" t="n">
        <v>1080</v>
      </c>
      <c r="B1083" s="15" t="s">
        <v>89</v>
      </c>
      <c r="C1083" s="16" t="s">
        <v>90</v>
      </c>
      <c r="D1083" s="0" t="s">
        <v>178</v>
      </c>
      <c r="E1083" s="0" t="n">
        <v>7.7</v>
      </c>
      <c r="F1083" s="37"/>
      <c r="G1083" s="0" t="n">
        <v>2.3</v>
      </c>
      <c r="H1083" s="0" t="n">
        <v>4.7</v>
      </c>
      <c r="I1083" s="37"/>
      <c r="J1083" s="0" t="n">
        <v>3.384</v>
      </c>
      <c r="K1083" s="37"/>
      <c r="L1083" s="0" t="n">
        <v>2.6</v>
      </c>
      <c r="M1083" s="0" t="n">
        <v>15.9</v>
      </c>
      <c r="N1083" s="0" t="n">
        <v>0</v>
      </c>
      <c r="O1083" s="0" t="n">
        <v>191</v>
      </c>
      <c r="P1083" s="0" t="n">
        <v>31000</v>
      </c>
      <c r="AC1083" s="0" t="n">
        <v>3.206</v>
      </c>
      <c r="AD1083" s="0" t="n">
        <v>0.531</v>
      </c>
      <c r="AE1083" s="0" t="n">
        <v>2.05</v>
      </c>
      <c r="AF1083" s="0" t="n">
        <v>0.087</v>
      </c>
      <c r="AG1083" s="0" t="n">
        <v>0.074</v>
      </c>
      <c r="AH1083" s="0" t="n">
        <v>6.5</v>
      </c>
      <c r="AJ1083" s="0" t="n">
        <v>6600</v>
      </c>
      <c r="BF1083" s="0" t="n">
        <f aca="false">IF(E1083&lt;11,-3.6797*E1083^2+48.115*E1083-53.83,280.92*EXP(-0.2027*E1083))</f>
        <v>98.486087</v>
      </c>
      <c r="BG1083" s="0" t="e">
        <f aca="false">32.208*LN(F1083)+21.438</f>
        <v>#VALUE!</v>
      </c>
      <c r="BH1083" s="0" t="n">
        <f aca="false">IF(G1083&lt;=2, -10*G1083+100, 88.958*EXP(-0.0755*G1083))</f>
        <v>74.7772988969374</v>
      </c>
      <c r="BI1083" s="0" t="n">
        <f aca="false">IF(I1083&lt;=100, 0.0053*(I1083)^2-1.0332*I1083+100.76, 122.82*EXP(-0.0092*I1083))</f>
        <v>100.76</v>
      </c>
      <c r="BJ1083" s="0" t="n">
        <f aca="false">IF(P1083&lt;=1000, -6.942*LN(P1083)+107.59, -36.304*LN(P1083)+310.72)</f>
        <v>-64.7266191197963</v>
      </c>
      <c r="BK1083" s="0" t="e">
        <f aca="false">BF1083^0.04*BG1083^0.22*BH1083^0.51*BI1083^0.06*BJ1083^0.17</f>
        <v>#VALUE!</v>
      </c>
      <c r="BL1083" s="0" t="e">
        <f aca="false">IF(BK1083&gt;=90, "Very Good", IF(BK1083&gt;=80, "Good", IF(BK1083&gt;=70, "Slightly Good", IF(BK1083&gt;=60, "Average", IF(BK1083&gt;=50, "Slightly Poor", IF(BK1083&gt;=40, "Poor", "Very Poor"))))))</f>
        <v>#VALUE!</v>
      </c>
      <c r="BM1083" s="0" t="n">
        <f aca="false">IF(P1083&lt;=1000, -6.942*LN(P1083)+107.59, IF(AND(P1083&gt;1000, P1083&lt;=5213),-36.304*LN(P1083)+310.72, IF(P1083&gt;5213, 10)))</f>
        <v>10</v>
      </c>
      <c r="BN1083" s="0" t="e">
        <f aca="false">BF1083^0.04*BG1083^0.22*BH1083^0.51*BI1083^0.06*BM1083^0.17</f>
        <v>#VALUE!</v>
      </c>
      <c r="BO1083" s="0" t="e">
        <f aca="false">IF(BN1083&gt;=90, "Very Good", IF(BN1083&gt;=80, "Good", IF(BN1083&gt;=70, "Slightly Good", IF(BN1083&gt;=60, "Average", IF(BN1083&gt;=50, "Slightly Poor", IF(BN1083&gt;=40, "Poor", "Very Poor"))))))</f>
        <v>#VALUE!</v>
      </c>
      <c r="BP1083" s="0" t="n">
        <f aca="false">IF(AJ1083&lt;=1000, -6.942*LN(AJ1083)+107.59, IF(AND(AJ1083&gt;1000, AJ1083&lt;=5213),-36.304*LN(AJ1083)+310.72, IF(AJ1083&gt;5213, 10)))</f>
        <v>10</v>
      </c>
      <c r="BQ1083" s="0" t="e">
        <f aca="false">BF1083^0.04*BG1083^0.22*BH1083^0.51*BI1083^0.06*BP1083^0.17</f>
        <v>#VALUE!</v>
      </c>
      <c r="BR1083" s="0" t="e">
        <f aca="false">IF(BQ1083&gt;=90, "Very Good", IF(BQ1083&gt;=80, "Good", IF(BQ1083&gt;=70, "Slightly Good", IF(BQ1083&gt;=60, "Average", IF(BQ1083&gt;=50, "Slightly Poor", IF(BQ1083&gt;=40, "Poor", "Very Poor"))))))</f>
        <v>#VALUE!</v>
      </c>
      <c r="BT1083" s="0" t="n">
        <f aca="false">9.81*LN(AH1083)+30.6</f>
        <v>48.9623793554046</v>
      </c>
      <c r="BU1083" s="0" t="str">
        <f aca="false">IF(BT1083&lt;30, "Clean water", IF(AND(BT1083&gt;=30, BT1083&lt;40), "Hypolimia", IF(AND(BT1083&gt;=40,BT1083&lt;50), "Mesotrophic", IF(AND(BT1083&gt;=50, BT1083&lt;70), "Eutrophic", IF(BT1083&gt;70,"Hypertrophic")))))</f>
        <v>Mesotrophic</v>
      </c>
      <c r="BW1083" s="0" t="str">
        <f aca="false">IF(G1083/H1083&gt;=1, "PLS CHECK", "")</f>
        <v/>
      </c>
      <c r="BX1083" s="0" t="str">
        <f aca="false">IF(AC1083/J1083&gt;=1, "PLS CHECK", "")</f>
        <v/>
      </c>
      <c r="BY1083" s="0" t="str">
        <f aca="false">IF(AE1083/J1083&gt;=1, "PLS CHECK", "")</f>
        <v/>
      </c>
      <c r="BZ1083" s="0" t="str">
        <f aca="false">IF(AD1083/J1083&gt;=1, "PLS CHECK", "")</f>
        <v/>
      </c>
      <c r="CA1083" s="0" t="e">
        <f aca="false">IF(AF1083/K1083&gt;=1, "PLS CHECK", "")</f>
        <v>#DIV/0!</v>
      </c>
      <c r="CB1083" s="0" t="e">
        <f aca="false">IF(AG1083/K1083&gt;=1, "PLS CHECK", "")</f>
        <v>#DIV/0!</v>
      </c>
    </row>
    <row r="1084" customFormat="false" ht="12.5" hidden="false" customHeight="false" outlineLevel="0" collapsed="false">
      <c r="A1084" s="0" t="n">
        <v>1081</v>
      </c>
      <c r="B1084" s="15" t="s">
        <v>91</v>
      </c>
      <c r="C1084" s="16" t="s">
        <v>92</v>
      </c>
      <c r="D1084" s="0" t="s">
        <v>178</v>
      </c>
      <c r="E1084" s="0" t="n">
        <v>7.4</v>
      </c>
      <c r="F1084" s="0" t="n">
        <v>11.2</v>
      </c>
      <c r="G1084" s="0" t="n">
        <v>1.3</v>
      </c>
      <c r="H1084" s="37"/>
      <c r="I1084" s="0" t="n">
        <v>1.8</v>
      </c>
      <c r="J1084" s="0" t="n">
        <v>5.211</v>
      </c>
      <c r="K1084" s="0" t="n">
        <v>0.035</v>
      </c>
      <c r="L1084" s="37"/>
      <c r="M1084" s="0" t="n">
        <v>16.9</v>
      </c>
      <c r="N1084" s="0" t="n">
        <v>0</v>
      </c>
      <c r="O1084" s="0" t="n">
        <v>477</v>
      </c>
      <c r="P1084" s="37"/>
      <c r="AC1084" s="0" t="n">
        <v>5.191</v>
      </c>
      <c r="AD1084" s="0" t="n">
        <v>0.063</v>
      </c>
      <c r="AE1084" s="0" t="n">
        <v>4.413</v>
      </c>
      <c r="AF1084" s="0" t="n">
        <v>0.025</v>
      </c>
      <c r="AG1084" s="0" t="n">
        <v>0.012</v>
      </c>
      <c r="AH1084" s="0" t="n">
        <v>1.7</v>
      </c>
      <c r="AJ1084" s="37"/>
      <c r="BF1084" s="0" t="n">
        <f aca="false">IF(E1084&lt;11,-3.6797*E1084^2+48.115*E1084-53.83,280.92*EXP(-0.2027*E1084))</f>
        <v>100.720628</v>
      </c>
      <c r="BG1084" s="0" t="n">
        <f aca="false">32.208*LN(F1084)+21.438</f>
        <v>99.2497509715202</v>
      </c>
      <c r="BH1084" s="0" t="n">
        <f aca="false">IF(G1084&lt;=2, -10*G1084+100, 88.958*EXP(-0.0755*G1084))</f>
        <v>87</v>
      </c>
      <c r="BI1084" s="0" t="n">
        <f aca="false">IF(I1084&lt;=100, 0.0053*(I1084)^2-1.0332*I1084+100.76, 122.82*EXP(-0.0092*I1084))</f>
        <v>98.917412</v>
      </c>
      <c r="BJ1084" s="0" t="e">
        <f aca="false">IF(P1084&lt;=1000, -6.942*LN(P1084)+107.59, -36.304*LN(P1084)+310.72)</f>
        <v>#VALUE!</v>
      </c>
      <c r="BK1084" s="0" t="e">
        <f aca="false">BF1084^0.04*BG1084^0.22*BH1084^0.51*BI1084^0.06*BJ1084^0.17</f>
        <v>#VALUE!</v>
      </c>
      <c r="BL1084" s="0" t="e">
        <f aca="false">IF(BK1084&gt;=90, "Very Good", IF(BK1084&gt;=80, "Good", IF(BK1084&gt;=70, "Slightly Good", IF(BK1084&gt;=60, "Average", IF(BK1084&gt;=50, "Slightly Poor", IF(BK1084&gt;=40, "Poor", "Very Poor"))))))</f>
        <v>#VALUE!</v>
      </c>
      <c r="BM1084" s="0" t="e">
        <f aca="false">IF(P1084&lt;=1000, -6.942*LN(P1084)+107.59, IF(AND(P1084&gt;1000, P1084&lt;=5213),-36.304*LN(P1084)+310.72, IF(P1084&gt;5213, 10)))</f>
        <v>#VALUE!</v>
      </c>
      <c r="BN1084" s="0" t="e">
        <f aca="false">BF1084^0.04*BG1084^0.22*BH1084^0.51*BI1084^0.06*BM1084^0.17</f>
        <v>#VALUE!</v>
      </c>
      <c r="BO1084" s="0" t="e">
        <f aca="false">IF(BN1084&gt;=90, "Very Good", IF(BN1084&gt;=80, "Good", IF(BN1084&gt;=70, "Slightly Good", IF(BN1084&gt;=60, "Average", IF(BN1084&gt;=50, "Slightly Poor", IF(BN1084&gt;=40, "Poor", "Very Poor"))))))</f>
        <v>#VALUE!</v>
      </c>
      <c r="BP1084" s="0" t="e">
        <f aca="false">IF(AJ1084&lt;=1000, -6.942*LN(AJ1084)+107.59, IF(AND(AJ1084&gt;1000, AJ1084&lt;=5213),-36.304*LN(AJ1084)+310.72, IF(AJ1084&gt;5213, 10)))</f>
        <v>#VALUE!</v>
      </c>
      <c r="BQ1084" s="0" t="e">
        <f aca="false">BF1084^0.04*BG1084^0.22*BH1084^0.51*BI1084^0.06*BP1084^0.17</f>
        <v>#VALUE!</v>
      </c>
      <c r="BR1084" s="0" t="e">
        <f aca="false">IF(BQ1084&gt;=90, "Very Good", IF(BQ1084&gt;=80, "Good", IF(BQ1084&gt;=70, "Slightly Good", IF(BQ1084&gt;=60, "Average", IF(BQ1084&gt;=50, "Slightly Poor", IF(BQ1084&gt;=40, "Poor", "Very Poor"))))))</f>
        <v>#VALUE!</v>
      </c>
      <c r="BT1084" s="0" t="n">
        <f aca="false">9.81*LN(AH1084)+30.6</f>
        <v>35.8054631429199</v>
      </c>
      <c r="BU1084" s="0" t="str">
        <f aca="false">IF(BT1084&lt;30, "Clean water", IF(AND(BT1084&gt;=30, BT1084&lt;40), "Hypolimia", IF(AND(BT1084&gt;=40,BT1084&lt;50), "Mesotrophic", IF(AND(BT1084&gt;=50, BT1084&lt;70), "Eutrophic", IF(BT1084&gt;70,"Hypertrophic")))))</f>
        <v>Hypolimia</v>
      </c>
      <c r="BW1084" s="0" t="e">
        <f aca="false">IF(G1084/H1084&gt;=1, "PLS CHECK", "")</f>
        <v>#DIV/0!</v>
      </c>
      <c r="BX1084" s="0" t="str">
        <f aca="false">IF(AC1084/J1084&gt;=1, "PLS CHECK", "")</f>
        <v/>
      </c>
      <c r="BY1084" s="0" t="str">
        <f aca="false">IF(AE1084/J1084&gt;=1, "PLS CHECK", "")</f>
        <v/>
      </c>
      <c r="BZ1084" s="0" t="str">
        <f aca="false">IF(AD1084/J1084&gt;=1, "PLS CHECK", "")</f>
        <v/>
      </c>
      <c r="CA1084" s="0" t="str">
        <f aca="false">IF(AF1084/K1084&gt;=1, "PLS CHECK", "")</f>
        <v/>
      </c>
      <c r="CB1084" s="0" t="str">
        <f aca="false">IF(AG1084/K1084&gt;=1, "PLS CHECK", "")</f>
        <v/>
      </c>
    </row>
    <row r="1085" customFormat="false" ht="12.5" hidden="false" customHeight="false" outlineLevel="0" collapsed="false">
      <c r="A1085" s="0" t="n">
        <v>1082</v>
      </c>
      <c r="B1085" s="15" t="s">
        <v>137</v>
      </c>
      <c r="C1085" s="16" t="s">
        <v>138</v>
      </c>
      <c r="D1085" s="0" t="s">
        <v>178</v>
      </c>
      <c r="E1085" s="0" t="n">
        <v>7.7</v>
      </c>
      <c r="F1085" s="0" t="n">
        <v>10.3</v>
      </c>
      <c r="G1085" s="0" t="n">
        <v>3.3</v>
      </c>
      <c r="H1085" s="37"/>
      <c r="I1085" s="0" t="n">
        <v>8.7</v>
      </c>
      <c r="J1085" s="0" t="n">
        <v>6.45</v>
      </c>
      <c r="K1085" s="0" t="n">
        <v>0.097</v>
      </c>
      <c r="L1085" s="37"/>
      <c r="M1085" s="0" t="n">
        <v>19.7</v>
      </c>
      <c r="O1085" s="0" t="n">
        <v>605</v>
      </c>
      <c r="BD1085" s="0" t="n">
        <v>4.655</v>
      </c>
      <c r="BF1085" s="0" t="n">
        <f aca="false">IF(E1085&lt;11,-3.6797*E1085^2+48.115*E1085-53.83,280.92*EXP(-0.2027*E1085))</f>
        <v>98.486087</v>
      </c>
      <c r="BG1085" s="0" t="n">
        <f aca="false">32.208*LN(F1085)+21.438</f>
        <v>96.5516905777479</v>
      </c>
      <c r="BH1085" s="0" t="n">
        <f aca="false">IF(G1085&lt;=2, -10*G1085+100, 88.958*EXP(-0.0755*G1085))</f>
        <v>69.3394735712124</v>
      </c>
      <c r="BI1085" s="0" t="n">
        <f aca="false">IF(I1085&lt;=100, 0.0053*(I1085)^2-1.0332*I1085+100.76, 122.82*EXP(-0.0092*I1085))</f>
        <v>92.172317</v>
      </c>
      <c r="BJ1085" s="0" t="e">
        <f aca="false">IF(P1085&lt;=1000, -6.942*LN(P1085)+107.59, -36.304*LN(P1085)+310.72)</f>
        <v>#VALUE!</v>
      </c>
      <c r="BK1085" s="0" t="e">
        <f aca="false">BF1085^0.04*BG1085^0.22*BH1085^0.51*BI1085^0.06*BJ1085^0.17</f>
        <v>#VALUE!</v>
      </c>
      <c r="BL1085" s="0" t="e">
        <f aca="false">IF(BK1085&gt;=90, "Very Good", IF(BK1085&gt;=80, "Good", IF(BK1085&gt;=70, "Slightly Good", IF(BK1085&gt;=60, "Average", IF(BK1085&gt;=50, "Slightly Poor", IF(BK1085&gt;=40, "Poor", "Very Poor"))))))</f>
        <v>#VALUE!</v>
      </c>
      <c r="BM1085" s="0" t="e">
        <f aca="false">IF(P1085&lt;=1000, -6.942*LN(P1085)+107.59, IF(AND(P1085&gt;1000, P1085&lt;=5213),-36.304*LN(P1085)+310.72, IF(P1085&gt;5213, 10)))</f>
        <v>#VALUE!</v>
      </c>
      <c r="BN1085" s="0" t="e">
        <f aca="false">BF1085^0.04*BG1085^0.22*BH1085^0.51*BI1085^0.06*BM1085^0.17</f>
        <v>#VALUE!</v>
      </c>
      <c r="BO1085" s="0" t="e">
        <f aca="false">IF(BN1085&gt;=90, "Very Good", IF(BN1085&gt;=80, "Good", IF(BN1085&gt;=70, "Slightly Good", IF(BN1085&gt;=60, "Average", IF(BN1085&gt;=50, "Slightly Poor", IF(BN1085&gt;=40, "Poor", "Very Poor"))))))</f>
        <v>#VALUE!</v>
      </c>
      <c r="BP1085" s="0" t="e">
        <f aca="false">IF(AJ1085&lt;=1000, -6.942*LN(AJ1085)+107.59, IF(AND(AJ1085&gt;1000, AJ1085&lt;=5213),-36.304*LN(AJ1085)+310.72, IF(AJ1085&gt;5213, 10)))</f>
        <v>#VALUE!</v>
      </c>
      <c r="BQ1085" s="0" t="e">
        <f aca="false">BF1085^0.04*BG1085^0.22*BH1085^0.51*BI1085^0.06*BP1085^0.17</f>
        <v>#VALUE!</v>
      </c>
      <c r="BR1085" s="0" t="e">
        <f aca="false">IF(BQ1085&gt;=90, "Very Good", IF(BQ1085&gt;=80, "Good", IF(BQ1085&gt;=70, "Slightly Good", IF(BQ1085&gt;=60, "Average", IF(BQ1085&gt;=50, "Slightly Poor", IF(BQ1085&gt;=40, "Poor", "Very Poor"))))))</f>
        <v>#VALUE!</v>
      </c>
      <c r="BT1085" s="0" t="e">
        <f aca="false">9.81*LN(AH1085)+30.6</f>
        <v>#VALUE!</v>
      </c>
      <c r="BU1085" s="0" t="e">
        <f aca="false">IF(BT1085&lt;30, "Clean water", IF(AND(BT1085&gt;=30, BT1085&lt;40), "Hypolimia", IF(AND(BT1085&gt;=40,BT1085&lt;50), "Mesotrophic", IF(AND(BT1085&gt;=50, BT1085&lt;70), "Eutrophic", IF(BT1085&gt;70,"Hypertrophic")))))</f>
        <v>#VALUE!</v>
      </c>
      <c r="BW1085" s="0" t="e">
        <f aca="false">IF(G1085/H1085&gt;=1, "PLS CHECK", "")</f>
        <v>#DIV/0!</v>
      </c>
      <c r="BX1085" s="0" t="str">
        <f aca="false">IF(AC1085/J1085&gt;=1, "PLS CHECK", "")</f>
        <v/>
      </c>
      <c r="BY1085" s="0" t="str">
        <f aca="false">IF(AE1085/J1085&gt;=1, "PLS CHECK", "")</f>
        <v/>
      </c>
      <c r="BZ1085" s="0" t="str">
        <f aca="false">IF(AD1085/J1085&gt;=1, "PLS CHECK", "")</f>
        <v/>
      </c>
      <c r="CA1085" s="0" t="str">
        <f aca="false">IF(AF1085/K1085&gt;=1, "PLS CHECK", "")</f>
        <v/>
      </c>
      <c r="CB1085" s="0" t="str">
        <f aca="false">IF(AG1085/K1085&gt;=1, "PLS CHECK", "")</f>
        <v/>
      </c>
    </row>
    <row r="1086" customFormat="false" ht="12.5" hidden="false" customHeight="false" outlineLevel="0" collapsed="false">
      <c r="A1086" s="0" t="n">
        <v>1083</v>
      </c>
      <c r="B1086" s="15" t="s">
        <v>93</v>
      </c>
      <c r="C1086" s="16" t="s">
        <v>94</v>
      </c>
      <c r="D1086" s="0" t="s">
        <v>178</v>
      </c>
      <c r="E1086" s="0" t="n">
        <v>7.9</v>
      </c>
      <c r="F1086" s="0" t="n">
        <v>8.9</v>
      </c>
      <c r="G1086" s="0" t="n">
        <v>1.3</v>
      </c>
      <c r="H1086" s="0" t="n">
        <v>7</v>
      </c>
      <c r="I1086" s="0" t="n">
        <v>4.3</v>
      </c>
      <c r="J1086" s="0" t="n">
        <v>9.081</v>
      </c>
      <c r="K1086" s="0" t="n">
        <v>0.125</v>
      </c>
      <c r="L1086" s="0" t="n">
        <v>4.4</v>
      </c>
      <c r="M1086" s="0" t="n">
        <v>17.2</v>
      </c>
      <c r="N1086" s="0" t="n">
        <v>0</v>
      </c>
      <c r="O1086" s="0" t="n">
        <v>643</v>
      </c>
      <c r="P1086" s="0" t="n">
        <v>9400</v>
      </c>
      <c r="AC1086" s="0" t="n">
        <v>8.758</v>
      </c>
      <c r="AD1086" s="0" t="n">
        <v>0.272</v>
      </c>
      <c r="AE1086" s="0" t="n">
        <v>6.268</v>
      </c>
      <c r="AF1086" s="0" t="n">
        <v>0.078</v>
      </c>
      <c r="AG1086" s="0" t="n">
        <v>0.05</v>
      </c>
      <c r="AH1086" s="0" t="n">
        <v>6.3</v>
      </c>
      <c r="AJ1086" s="0" t="n">
        <v>5500</v>
      </c>
      <c r="BD1086" s="0" t="n">
        <v>3.314</v>
      </c>
      <c r="BF1086" s="0" t="n">
        <f aca="false">IF(E1086&lt;11,-3.6797*E1086^2+48.115*E1086-53.83,280.92*EXP(-0.2027*E1086))</f>
        <v>96.6284230000001</v>
      </c>
      <c r="BG1086" s="0" t="n">
        <f aca="false">32.208*LN(F1086)+21.438</f>
        <v>91.8463395211805</v>
      </c>
      <c r="BH1086" s="0" t="n">
        <f aca="false">IF(G1086&lt;=2, -10*G1086+100, 88.958*EXP(-0.0755*G1086))</f>
        <v>87</v>
      </c>
      <c r="BI1086" s="0" t="n">
        <f aca="false">IF(I1086&lt;=100, 0.0053*(I1086)^2-1.0332*I1086+100.76, 122.82*EXP(-0.0092*I1086))</f>
        <v>96.415237</v>
      </c>
      <c r="BJ1086" s="0" t="n">
        <f aca="false">IF(P1086&lt;=1000, -6.942*LN(P1086)+107.59, -36.304*LN(P1086)+310.72)</f>
        <v>-21.4058722076418</v>
      </c>
      <c r="BK1086" s="0" t="e">
        <f aca="false">BF1086^0.04*BG1086^0.22*BH1086^0.51*BI1086^0.06*BJ1086^0.17</f>
        <v>#NUM!</v>
      </c>
      <c r="BL1086" s="0" t="e">
        <f aca="false">IF(BK1086&gt;=90, "Very Good", IF(BK1086&gt;=80, "Good", IF(BK1086&gt;=70, "Slightly Good", IF(BK1086&gt;=60, "Average", IF(BK1086&gt;=50, "Slightly Poor", IF(BK1086&gt;=40, "Poor", "Very Poor"))))))</f>
        <v>#NUM!</v>
      </c>
      <c r="BM1086" s="0" t="n">
        <f aca="false">IF(P1086&lt;=1000, -6.942*LN(P1086)+107.59, IF(AND(P1086&gt;1000, P1086&lt;=5213),-36.304*LN(P1086)+310.72, IF(P1086&gt;5213, 10)))</f>
        <v>10</v>
      </c>
      <c r="BN1086" s="0" t="n">
        <f aca="false">BF1086^0.04*BG1086^0.22*BH1086^0.51*BI1086^0.06*BM1086^0.17</f>
        <v>61.585909921371</v>
      </c>
      <c r="BO1086" s="0" t="str">
        <f aca="false">IF(BN1086&gt;=90, "Very Good", IF(BN1086&gt;=80, "Good", IF(BN1086&gt;=70, "Slightly Good", IF(BN1086&gt;=60, "Average", IF(BN1086&gt;=50, "Slightly Poor", IF(BN1086&gt;=40, "Poor", "Very Poor"))))))</f>
        <v>Average</v>
      </c>
      <c r="BP1086" s="0" t="n">
        <f aca="false">IF(AJ1086&lt;=1000, -6.942*LN(AJ1086)+107.59, IF(AND(AJ1086&gt;1000, AJ1086&lt;=5213),-36.304*LN(AJ1086)+310.72, IF(AJ1086&gt;5213, 10)))</f>
        <v>10</v>
      </c>
      <c r="BQ1086" s="0" t="n">
        <f aca="false">BF1086^0.04*BG1086^0.22*BH1086^0.51*BI1086^0.06*BP1086^0.17</f>
        <v>61.585909921371</v>
      </c>
      <c r="BR1086" s="0" t="str">
        <f aca="false">IF(BQ1086&gt;=90, "Very Good", IF(BQ1086&gt;=80, "Good", IF(BQ1086&gt;=70, "Slightly Good", IF(BQ1086&gt;=60, "Average", IF(BQ1086&gt;=50, "Slightly Poor", IF(BQ1086&gt;=40, "Poor", "Very Poor"))))))</f>
        <v>Average</v>
      </c>
      <c r="BT1086" s="0" t="n">
        <f aca="false">9.81*LN(AH1086)+30.6</f>
        <v>48.6557919036293</v>
      </c>
      <c r="BU1086" s="0" t="str">
        <f aca="false">IF(BT1086&lt;30, "Clean water", IF(AND(BT1086&gt;=30, BT1086&lt;40), "Hypolimia", IF(AND(BT1086&gt;=40,BT1086&lt;50), "Mesotrophic", IF(AND(BT1086&gt;=50, BT1086&lt;70), "Eutrophic", IF(BT1086&gt;70,"Hypertrophic")))))</f>
        <v>Mesotrophic</v>
      </c>
      <c r="BW1086" s="0" t="str">
        <f aca="false">IF(G1086/H1086&gt;=1, "PLS CHECK", "")</f>
        <v/>
      </c>
      <c r="BX1086" s="0" t="str">
        <f aca="false">IF(AC1086/J1086&gt;=1, "PLS CHECK", "")</f>
        <v/>
      </c>
      <c r="BY1086" s="0" t="str">
        <f aca="false">IF(AE1086/J1086&gt;=1, "PLS CHECK", "")</f>
        <v/>
      </c>
      <c r="BZ1086" s="0" t="str">
        <f aca="false">IF(AD1086/J1086&gt;=1, "PLS CHECK", "")</f>
        <v/>
      </c>
      <c r="CA1086" s="0" t="str">
        <f aca="false">IF(AF1086/K1086&gt;=1, "PLS CHECK", "")</f>
        <v/>
      </c>
      <c r="CB1086" s="0" t="str">
        <f aca="false">IF(AG1086/K1086&gt;=1, "PLS CHECK", "")</f>
        <v/>
      </c>
    </row>
    <row r="1087" customFormat="false" ht="12.5" hidden="false" customHeight="false" outlineLevel="0" collapsed="false">
      <c r="A1087" s="0" t="n">
        <v>1084</v>
      </c>
      <c r="B1087" s="15" t="s">
        <v>95</v>
      </c>
      <c r="C1087" s="16" t="s">
        <v>96</v>
      </c>
      <c r="D1087" s="0" t="s">
        <v>178</v>
      </c>
      <c r="E1087" s="0" t="n">
        <v>7.5</v>
      </c>
      <c r="F1087" s="0" t="n">
        <v>8.2</v>
      </c>
      <c r="G1087" s="0" t="n">
        <v>1.7</v>
      </c>
      <c r="H1087" s="0" t="n">
        <v>5.3</v>
      </c>
      <c r="I1087" s="0" t="n">
        <v>6.2</v>
      </c>
      <c r="J1087" s="0" t="n">
        <v>5.453</v>
      </c>
      <c r="K1087" s="0" t="n">
        <v>0.125</v>
      </c>
      <c r="L1087" s="0" t="n">
        <v>3.4</v>
      </c>
      <c r="M1087" s="0" t="n">
        <v>16.5</v>
      </c>
      <c r="N1087" s="0" t="n">
        <v>0</v>
      </c>
      <c r="O1087" s="0" t="n">
        <v>535</v>
      </c>
      <c r="P1087" s="0" t="n">
        <v>42000</v>
      </c>
      <c r="AC1087" s="0" t="n">
        <v>5.432</v>
      </c>
      <c r="AD1087" s="0" t="n">
        <v>0.382</v>
      </c>
      <c r="AE1087" s="0" t="n">
        <v>4.003</v>
      </c>
      <c r="AF1087" s="0" t="n">
        <v>0.079</v>
      </c>
      <c r="AG1087" s="0" t="n">
        <v>0.061</v>
      </c>
      <c r="AH1087" s="0" t="n">
        <v>4.3</v>
      </c>
      <c r="AJ1087" s="0" t="n">
        <v>1200</v>
      </c>
      <c r="BF1087" s="0" t="n">
        <f aca="false">IF(E1087&lt;11,-3.6797*E1087^2+48.115*E1087-53.83,280.92*EXP(-0.2027*E1087))</f>
        <v>100.049375</v>
      </c>
      <c r="BG1087" s="0" t="n">
        <f aca="false">32.208*LN(F1087)+21.438</f>
        <v>89.2079528407348</v>
      </c>
      <c r="BH1087" s="0" t="n">
        <f aca="false">IF(G1087&lt;=2, -10*G1087+100, 88.958*EXP(-0.0755*G1087))</f>
        <v>83</v>
      </c>
      <c r="BI1087" s="0" t="n">
        <f aca="false">IF(I1087&lt;=100, 0.0053*(I1087)^2-1.0332*I1087+100.76, 122.82*EXP(-0.0092*I1087))</f>
        <v>94.557892</v>
      </c>
      <c r="BJ1087" s="0" t="n">
        <f aca="false">IF(P1087&lt;=1000, -6.942*LN(P1087)+107.59, -36.304*LN(P1087)+310.72)</f>
        <v>-75.7515054703269</v>
      </c>
      <c r="BK1087" s="0" t="e">
        <f aca="false">BF1087^0.04*BG1087^0.22*BH1087^0.51*BI1087^0.06*BJ1087^0.17</f>
        <v>#NUM!</v>
      </c>
      <c r="BL1087" s="0" t="e">
        <f aca="false">IF(BK1087&gt;=90, "Very Good", IF(BK1087&gt;=80, "Good", IF(BK1087&gt;=70, "Slightly Good", IF(BK1087&gt;=60, "Average", IF(BK1087&gt;=50, "Slightly Poor", IF(BK1087&gt;=40, "Poor", "Very Poor"))))))</f>
        <v>#NUM!</v>
      </c>
      <c r="BM1087" s="0" t="n">
        <f aca="false">IF(P1087&lt;=1000, -6.942*LN(P1087)+107.59, IF(AND(P1087&gt;1000, P1087&lt;=5213),-36.304*LN(P1087)+310.72, IF(P1087&gt;5213, 10)))</f>
        <v>10</v>
      </c>
      <c r="BN1087" s="0" t="n">
        <f aca="false">BF1087^0.04*BG1087^0.22*BH1087^0.51*BI1087^0.06*BM1087^0.17</f>
        <v>59.7542851633999</v>
      </c>
      <c r="BO1087" s="0" t="str">
        <f aca="false">IF(BN1087&gt;=90, "Very Good", IF(BN1087&gt;=80, "Good", IF(BN1087&gt;=70, "Slightly Good", IF(BN1087&gt;=60, "Average", IF(BN1087&gt;=50, "Slightly Poor", IF(BN1087&gt;=40, "Poor", "Very Poor"))))))</f>
        <v>Slightly Poor</v>
      </c>
      <c r="BP1087" s="0" t="n">
        <f aca="false">IF(AJ1087&lt;=1000, -6.942*LN(AJ1087)+107.59, IF(AND(AJ1087&gt;1000, AJ1087&lt;=5213),-36.304*LN(AJ1087)+310.72, IF(AJ1087&gt;5213, 10)))</f>
        <v>53.3218505539848</v>
      </c>
      <c r="BQ1087" s="0" t="n">
        <f aca="false">BF1087^0.04*BG1087^0.22*BH1087^0.51*BI1087^0.06*BP1087^0.17</f>
        <v>79.4223881285959</v>
      </c>
      <c r="BR1087" s="0" t="str">
        <f aca="false">IF(BQ1087&gt;=90, "Very Good", IF(BQ1087&gt;=80, "Good", IF(BQ1087&gt;=70, "Slightly Good", IF(BQ1087&gt;=60, "Average", IF(BQ1087&gt;=50, "Slightly Poor", IF(BQ1087&gt;=40, "Poor", "Very Poor"))))))</f>
        <v>Slightly Good</v>
      </c>
      <c r="BT1087" s="0" t="n">
        <f aca="false">9.81*LN(AH1087)+30.6</f>
        <v>44.9090133726823</v>
      </c>
      <c r="BU1087" s="0" t="str">
        <f aca="false">IF(BT1087&lt;30, "Clean water", IF(AND(BT1087&gt;=30, BT1087&lt;40), "Hypolimia", IF(AND(BT1087&gt;=40,BT1087&lt;50), "Mesotrophic", IF(AND(BT1087&gt;=50, BT1087&lt;70), "Eutrophic", IF(BT1087&gt;70,"Hypertrophic")))))</f>
        <v>Mesotrophic</v>
      </c>
      <c r="BW1087" s="0" t="str">
        <f aca="false">IF(G1087/H1087&gt;=1, "PLS CHECK", "")</f>
        <v/>
      </c>
      <c r="BX1087" s="0" t="str">
        <f aca="false">IF(AC1087/J1087&gt;=1, "PLS CHECK", "")</f>
        <v/>
      </c>
      <c r="BY1087" s="0" t="str">
        <f aca="false">IF(AE1087/J1087&gt;=1, "PLS CHECK", "")</f>
        <v/>
      </c>
      <c r="BZ1087" s="0" t="str">
        <f aca="false">IF(AD1087/J1087&gt;=1, "PLS CHECK", "")</f>
        <v/>
      </c>
      <c r="CA1087" s="0" t="str">
        <f aca="false">IF(AF1087/K1087&gt;=1, "PLS CHECK", "")</f>
        <v/>
      </c>
      <c r="CB1087" s="0" t="str">
        <f aca="false">IF(AG1087/K1087&gt;=1, "PLS CHECK", "")</f>
        <v/>
      </c>
    </row>
    <row r="1088" customFormat="false" ht="12.5" hidden="false" customHeight="false" outlineLevel="0" collapsed="false">
      <c r="A1088" s="0" t="n">
        <v>1085</v>
      </c>
      <c r="B1088" s="15" t="s">
        <v>97</v>
      </c>
      <c r="C1088" s="16" t="s">
        <v>98</v>
      </c>
      <c r="D1088" s="0" t="s">
        <v>178</v>
      </c>
      <c r="E1088" s="0" t="n">
        <v>7.6</v>
      </c>
      <c r="F1088" s="0" t="n">
        <v>9.3</v>
      </c>
      <c r="G1088" s="0" t="n">
        <v>0.8</v>
      </c>
      <c r="H1088" s="0" t="n">
        <v>4.5</v>
      </c>
      <c r="I1088" s="0" t="n">
        <v>3.4</v>
      </c>
      <c r="J1088" s="0" t="n">
        <v>2.394</v>
      </c>
      <c r="K1088" s="0" t="n">
        <v>0.06</v>
      </c>
      <c r="L1088" s="0" t="n">
        <v>2.2</v>
      </c>
      <c r="M1088" s="0" t="n">
        <v>16.8</v>
      </c>
      <c r="N1088" s="0" t="n">
        <v>0</v>
      </c>
      <c r="O1088" s="37"/>
      <c r="P1088" s="0" t="n">
        <v>3200</v>
      </c>
      <c r="AC1088" s="0" t="n">
        <v>2.354</v>
      </c>
      <c r="AD1088" s="0" t="n">
        <v>0.037</v>
      </c>
      <c r="AE1088" s="0" t="n">
        <v>2.225</v>
      </c>
      <c r="AF1088" s="0" t="n">
        <v>0.04</v>
      </c>
      <c r="AG1088" s="0" t="n">
        <v>0.029</v>
      </c>
      <c r="AH1088" s="0" t="n">
        <v>8</v>
      </c>
      <c r="AJ1088" s="0" t="n">
        <v>20</v>
      </c>
      <c r="BF1088" s="0" t="n">
        <f aca="false">IF(E1088&lt;11,-3.6797*E1088^2+48.115*E1088-53.83,280.92*EXP(-0.2027*E1088))</f>
        <v>99.304528</v>
      </c>
      <c r="BG1088" s="0" t="n">
        <f aca="false">32.208*LN(F1088)+21.438</f>
        <v>93.2623038003278</v>
      </c>
      <c r="BH1088" s="0" t="n">
        <f aca="false">IF(G1088&lt;=2, -10*G1088+100, 88.958*EXP(-0.0755*G1088))</f>
        <v>92</v>
      </c>
      <c r="BI1088" s="0" t="n">
        <f aca="false">IF(I1088&lt;=100, 0.0053*(I1088)^2-1.0332*I1088+100.76, 122.82*EXP(-0.0092*I1088))</f>
        <v>97.308388</v>
      </c>
      <c r="BJ1088" s="0" t="n">
        <f aca="false">IF(P1088&lt;=1000, -6.942*LN(P1088)+107.59, -36.304*LN(P1088)+310.72)</f>
        <v>17.7138253526471</v>
      </c>
      <c r="BK1088" s="0" t="n">
        <f aca="false">BF1088^0.04*BG1088^0.22*BH1088^0.51*BI1088^0.06*BJ1088^0.17</f>
        <v>70.1856008650806</v>
      </c>
      <c r="BL1088" s="0" t="str">
        <f aca="false">IF(BK1088&gt;=90, "Very Good", IF(BK1088&gt;=80, "Good", IF(BK1088&gt;=70, "Slightly Good", IF(BK1088&gt;=60, "Average", IF(BK1088&gt;=50, "Slightly Poor", IF(BK1088&gt;=40, "Poor", "Very Poor"))))))</f>
        <v>Slightly Good</v>
      </c>
      <c r="BM1088" s="0" t="n">
        <f aca="false">IF(P1088&lt;=1000, -6.942*LN(P1088)+107.59, IF(AND(P1088&gt;1000, P1088&lt;=5213),-36.304*LN(P1088)+310.72, IF(P1088&gt;5213, 10)))</f>
        <v>17.7138253526471</v>
      </c>
      <c r="BN1088" s="0" t="n">
        <f aca="false">BF1088^0.04*BG1088^0.22*BH1088^0.51*BI1088^0.06*BM1088^0.17</f>
        <v>70.1856008650806</v>
      </c>
      <c r="BO1088" s="0" t="str">
        <f aca="false">IF(BN1088&gt;=90, "Very Good", IF(BN1088&gt;=80, "Good", IF(BN1088&gt;=70, "Slightly Good", IF(BN1088&gt;=60, "Average", IF(BN1088&gt;=50, "Slightly Poor", IF(BN1088&gt;=40, "Poor", "Very Poor"))))))</f>
        <v>Slightly Good</v>
      </c>
      <c r="BP1088" s="0" t="n">
        <f aca="false">IF(AJ1088&lt;=1000, -6.942*LN(AJ1088)+107.59, IF(AND(AJ1088&gt;1000, AJ1088&lt;=5213),-36.304*LN(AJ1088)+310.72, IF(AJ1088&gt;5213, 10)))</f>
        <v>86.7936265569882</v>
      </c>
      <c r="BQ1088" s="0" t="n">
        <f aca="false">BF1088^0.04*BG1088^0.22*BH1088^0.51*BI1088^0.06*BP1088^0.17</f>
        <v>91.9555303120448</v>
      </c>
      <c r="BR1088" s="0" t="str">
        <f aca="false">IF(BQ1088&gt;=90, "Very Good", IF(BQ1088&gt;=80, "Good", IF(BQ1088&gt;=70, "Slightly Good", IF(BQ1088&gt;=60, "Average", IF(BQ1088&gt;=50, "Slightly Poor", IF(BQ1088&gt;=40, "Poor", "Very Poor"))))))</f>
        <v>Very Good</v>
      </c>
      <c r="BT1088" s="0" t="n">
        <f aca="false">9.81*LN(AH1088)+30.6</f>
        <v>50.9993215238792</v>
      </c>
      <c r="BU1088" s="0" t="str">
        <f aca="false">IF(BT1088&lt;30, "Clean water", IF(AND(BT1088&gt;=30, BT1088&lt;40), "Hypolimia", IF(AND(BT1088&gt;=40,BT1088&lt;50), "Mesotrophic", IF(AND(BT1088&gt;=50, BT1088&lt;70), "Eutrophic", IF(BT1088&gt;70,"Hypertrophic")))))</f>
        <v>Eutrophic</v>
      </c>
      <c r="BW1088" s="0" t="str">
        <f aca="false">IF(G1088/H1088&gt;=1, "PLS CHECK", "")</f>
        <v/>
      </c>
      <c r="BX1088" s="0" t="str">
        <f aca="false">IF(AC1088/J1088&gt;=1, "PLS CHECK", "")</f>
        <v/>
      </c>
      <c r="BY1088" s="0" t="str">
        <f aca="false">IF(AE1088/J1088&gt;=1, "PLS CHECK", "")</f>
        <v/>
      </c>
      <c r="BZ1088" s="0" t="str">
        <f aca="false">IF(AD1088/J1088&gt;=1, "PLS CHECK", "")</f>
        <v/>
      </c>
      <c r="CA1088" s="0" t="str">
        <f aca="false">IF(AF1088/K1088&gt;=1, "PLS CHECK", "")</f>
        <v/>
      </c>
      <c r="CB1088" s="0" t="str">
        <f aca="false">IF(AG1088/K1088&gt;=1, "PLS CHECK", "")</f>
        <v/>
      </c>
    </row>
    <row r="1089" customFormat="false" ht="12.5" hidden="false" customHeight="false" outlineLevel="0" collapsed="false">
      <c r="A1089" s="0" t="n">
        <v>1086</v>
      </c>
      <c r="B1089" s="15" t="s">
        <v>99</v>
      </c>
      <c r="C1089" s="16" t="s">
        <v>100</v>
      </c>
      <c r="D1089" s="0" t="s">
        <v>178</v>
      </c>
      <c r="E1089" s="0" t="n">
        <v>7.4</v>
      </c>
      <c r="F1089" s="0" t="n">
        <v>7.7</v>
      </c>
      <c r="G1089" s="0" t="n">
        <v>3.3</v>
      </c>
      <c r="H1089" s="37"/>
      <c r="I1089" s="37"/>
      <c r="J1089" s="0" t="n">
        <v>8.943</v>
      </c>
      <c r="K1089" s="37"/>
      <c r="L1089" s="0" t="n">
        <v>3.8</v>
      </c>
      <c r="M1089" s="0" t="n">
        <v>17.7</v>
      </c>
      <c r="O1089" s="0" t="n">
        <v>449</v>
      </c>
      <c r="BD1089" s="0" t="n">
        <v>1.902</v>
      </c>
      <c r="BF1089" s="0" t="n">
        <f aca="false">IF(E1089&lt;11,-3.6797*E1089^2+48.115*E1089-53.83,280.92*EXP(-0.2027*E1089))</f>
        <v>100.720628</v>
      </c>
      <c r="BG1089" s="0" t="n">
        <f aca="false">32.208*LN(F1089)+21.438</f>
        <v>87.1816243519112</v>
      </c>
      <c r="BH1089" s="0" t="n">
        <f aca="false">IF(G1089&lt;=2, -10*G1089+100, 88.958*EXP(-0.0755*G1089))</f>
        <v>69.3394735712124</v>
      </c>
      <c r="BI1089" s="0" t="n">
        <f aca="false">IF(I1089&lt;=100, 0.0053*(I1089)^2-1.0332*I1089+100.76, 122.82*EXP(-0.0092*I1089))</f>
        <v>100.76</v>
      </c>
      <c r="BJ1089" s="0" t="e">
        <f aca="false">IF(P1089&lt;=1000, -6.942*LN(P1089)+107.59, -36.304*LN(P1089)+310.72)</f>
        <v>#VALUE!</v>
      </c>
      <c r="BK1089" s="0" t="e">
        <f aca="false">BF1089^0.04*BG1089^0.22*BH1089^0.51*BI1089^0.06*BJ1089^0.17</f>
        <v>#VALUE!</v>
      </c>
      <c r="BL1089" s="0" t="e">
        <f aca="false">IF(BK1089&gt;=90, "Very Good", IF(BK1089&gt;=80, "Good", IF(BK1089&gt;=70, "Slightly Good", IF(BK1089&gt;=60, "Average", IF(BK1089&gt;=50, "Slightly Poor", IF(BK1089&gt;=40, "Poor", "Very Poor"))))))</f>
        <v>#VALUE!</v>
      </c>
      <c r="BM1089" s="0" t="e">
        <f aca="false">IF(P1089&lt;=1000, -6.942*LN(P1089)+107.59, IF(AND(P1089&gt;1000, P1089&lt;=5213),-36.304*LN(P1089)+310.72, IF(P1089&gt;5213, 10)))</f>
        <v>#VALUE!</v>
      </c>
      <c r="BN1089" s="0" t="e">
        <f aca="false">BF1089^0.04*BG1089^0.22*BH1089^0.51*BI1089^0.06*BM1089^0.17</f>
        <v>#VALUE!</v>
      </c>
      <c r="BO1089" s="0" t="e">
        <f aca="false">IF(BN1089&gt;=90, "Very Good", IF(BN1089&gt;=80, "Good", IF(BN1089&gt;=70, "Slightly Good", IF(BN1089&gt;=60, "Average", IF(BN1089&gt;=50, "Slightly Poor", IF(BN1089&gt;=40, "Poor", "Very Poor"))))))</f>
        <v>#VALUE!</v>
      </c>
      <c r="BP1089" s="0" t="e">
        <f aca="false">IF(AJ1089&lt;=1000, -6.942*LN(AJ1089)+107.59, IF(AND(AJ1089&gt;1000, AJ1089&lt;=5213),-36.304*LN(AJ1089)+310.72, IF(AJ1089&gt;5213, 10)))</f>
        <v>#VALUE!</v>
      </c>
      <c r="BQ1089" s="0" t="e">
        <f aca="false">BF1089^0.04*BG1089^0.22*BH1089^0.51*BI1089^0.06*BP1089^0.17</f>
        <v>#VALUE!</v>
      </c>
      <c r="BR1089" s="0" t="e">
        <f aca="false">IF(BQ1089&gt;=90, "Very Good", IF(BQ1089&gt;=80, "Good", IF(BQ1089&gt;=70, "Slightly Good", IF(BQ1089&gt;=60, "Average", IF(BQ1089&gt;=50, "Slightly Poor", IF(BQ1089&gt;=40, "Poor", "Very Poor"))))))</f>
        <v>#VALUE!</v>
      </c>
      <c r="BT1089" s="0" t="e">
        <f aca="false">9.81*LN(AH1089)+30.6</f>
        <v>#VALUE!</v>
      </c>
      <c r="BU1089" s="0" t="e">
        <f aca="false">IF(BT1089&lt;30, "Clean water", IF(AND(BT1089&gt;=30, BT1089&lt;40), "Hypolimia", IF(AND(BT1089&gt;=40,BT1089&lt;50), "Mesotrophic", IF(AND(BT1089&gt;=50, BT1089&lt;70), "Eutrophic", IF(BT1089&gt;70,"Hypertrophic")))))</f>
        <v>#VALUE!</v>
      </c>
      <c r="BW1089" s="0" t="e">
        <f aca="false">IF(G1089/H1089&gt;=1, "PLS CHECK", "")</f>
        <v>#DIV/0!</v>
      </c>
      <c r="BX1089" s="0" t="str">
        <f aca="false">IF(AC1089/J1089&gt;=1, "PLS CHECK", "")</f>
        <v/>
      </c>
      <c r="BY1089" s="0" t="str">
        <f aca="false">IF(AE1089/J1089&gt;=1, "PLS CHECK", "")</f>
        <v/>
      </c>
      <c r="BZ1089" s="0" t="str">
        <f aca="false">IF(AD1089/J1089&gt;=1, "PLS CHECK", "")</f>
        <v/>
      </c>
      <c r="CA1089" s="0" t="e">
        <f aca="false">IF(AF1089/K1089&gt;=1, "PLS CHECK", "")</f>
        <v>#DIV/0!</v>
      </c>
      <c r="CB1089" s="0" t="e">
        <f aca="false">IF(AG1089/K1089&gt;=1, "PLS CHECK", "")</f>
        <v>#DIV/0!</v>
      </c>
    </row>
    <row r="1090" customFormat="false" ht="12.5" hidden="false" customHeight="false" outlineLevel="0" collapsed="false">
      <c r="A1090" s="0" t="n">
        <v>1087</v>
      </c>
      <c r="B1090" s="15" t="s">
        <v>99</v>
      </c>
      <c r="C1090" s="16" t="s">
        <v>100</v>
      </c>
      <c r="D1090" s="0" t="s">
        <v>178</v>
      </c>
      <c r="E1090" s="0" t="n">
        <v>7.5</v>
      </c>
      <c r="F1090" s="0" t="n">
        <v>10.1</v>
      </c>
      <c r="G1090" s="0" t="n">
        <v>1.1</v>
      </c>
      <c r="H1090" s="0" t="n">
        <v>3.1</v>
      </c>
      <c r="I1090" s="0" t="n">
        <v>1.6</v>
      </c>
      <c r="J1090" s="0" t="n">
        <v>5.356</v>
      </c>
      <c r="K1090" s="0" t="n">
        <v>0.067</v>
      </c>
      <c r="L1090" s="0" t="n">
        <v>2</v>
      </c>
      <c r="M1090" s="0" t="n">
        <v>14.4</v>
      </c>
      <c r="N1090" s="0" t="n">
        <v>0</v>
      </c>
      <c r="O1090" s="0" t="n">
        <v>215</v>
      </c>
      <c r="P1090" s="0" t="n">
        <v>17000</v>
      </c>
      <c r="AC1090" s="0" t="n">
        <v>5.298</v>
      </c>
      <c r="AD1090" s="0" t="n">
        <v>0.118</v>
      </c>
      <c r="AE1090" s="0" t="n">
        <v>4.427</v>
      </c>
      <c r="AF1090" s="0" t="n">
        <v>0.056</v>
      </c>
      <c r="AG1090" s="0" t="n">
        <v>0.039</v>
      </c>
      <c r="AH1090" s="0" t="n">
        <v>2.5</v>
      </c>
      <c r="AJ1090" s="0" t="n">
        <v>1900</v>
      </c>
      <c r="BF1090" s="0" t="n">
        <f aca="false">IF(E1090&lt;11,-3.6797*E1090^2+48.115*E1090-53.83,280.92*EXP(-0.2027*E1090))</f>
        <v>100.049375</v>
      </c>
      <c r="BG1090" s="0" t="n">
        <f aca="false">32.208*LN(F1090)+21.438</f>
        <v>95.9201409312711</v>
      </c>
      <c r="BH1090" s="0" t="n">
        <f aca="false">IF(G1090&lt;=2, -10*G1090+100, 88.958*EXP(-0.0755*G1090))</f>
        <v>89</v>
      </c>
      <c r="BI1090" s="0" t="n">
        <f aca="false">IF(I1090&lt;=100, 0.0053*(I1090)^2-1.0332*I1090+100.76, 122.82*EXP(-0.0092*I1090))</f>
        <v>99.120448</v>
      </c>
      <c r="BJ1090" s="0" t="n">
        <f aca="false">IF(P1090&lt;=1000, -6.942*LN(P1090)+107.59, -36.304*LN(P1090)+310.72)</f>
        <v>-42.9161248907844</v>
      </c>
      <c r="BK1090" s="0" t="e">
        <f aca="false">BF1090^0.04*BG1090^0.22*BH1090^0.51*BI1090^0.06*BJ1090^0.17</f>
        <v>#NUM!</v>
      </c>
      <c r="BL1090" s="0" t="e">
        <f aca="false">IF(BK1090&gt;=90, "Very Good", IF(BK1090&gt;=80, "Good", IF(BK1090&gt;=70, "Slightly Good", IF(BK1090&gt;=60, "Average", IF(BK1090&gt;=50, "Slightly Poor", IF(BK1090&gt;=40, "Poor", "Very Poor"))))))</f>
        <v>#NUM!</v>
      </c>
      <c r="BM1090" s="0" t="n">
        <f aca="false">IF(P1090&lt;=1000, -6.942*LN(P1090)+107.59, IF(AND(P1090&gt;1000, P1090&lt;=5213),-36.304*LN(P1090)+310.72, IF(P1090&gt;5213, 10)))</f>
        <v>10</v>
      </c>
      <c r="BN1090" s="0" t="n">
        <f aca="false">BF1090^0.04*BG1090^0.22*BH1090^0.51*BI1090^0.06*BM1090^0.17</f>
        <v>63.0939085197478</v>
      </c>
      <c r="BO1090" s="0" t="str">
        <f aca="false">IF(BN1090&gt;=90, "Very Good", IF(BN1090&gt;=80, "Good", IF(BN1090&gt;=70, "Slightly Good", IF(BN1090&gt;=60, "Average", IF(BN1090&gt;=50, "Slightly Poor", IF(BN1090&gt;=40, "Poor", "Very Poor"))))))</f>
        <v>Average</v>
      </c>
      <c r="BP1090" s="0" t="n">
        <f aca="false">IF(AJ1090&lt;=1000, -6.942*LN(AJ1090)+107.59, IF(AND(AJ1090&gt;1000, AJ1090&lt;=5213),-36.304*LN(AJ1090)+310.72, IF(AJ1090&gt;5213, 10)))</f>
        <v>36.6389888682299</v>
      </c>
      <c r="BQ1090" s="0" t="n">
        <f aca="false">BF1090^0.04*BG1090^0.22*BH1090^0.51*BI1090^0.06*BP1090^0.17</f>
        <v>78.6788173653711</v>
      </c>
      <c r="BR1090" s="0" t="str">
        <f aca="false">IF(BQ1090&gt;=90, "Very Good", IF(BQ1090&gt;=80, "Good", IF(BQ1090&gt;=70, "Slightly Good", IF(BQ1090&gt;=60, "Average", IF(BQ1090&gt;=50, "Slightly Poor", IF(BQ1090&gt;=40, "Poor", "Very Poor"))))))</f>
        <v>Slightly Good</v>
      </c>
      <c r="BT1090" s="0" t="n">
        <f aca="false">9.81*LN(AH1090)+30.6</f>
        <v>39.5888120796855</v>
      </c>
      <c r="BU1090" s="0" t="str">
        <f aca="false">IF(BT1090&lt;30, "Clean water", IF(AND(BT1090&gt;=30, BT1090&lt;40), "Hypolimia", IF(AND(BT1090&gt;=40,BT1090&lt;50), "Mesotrophic", IF(AND(BT1090&gt;=50, BT1090&lt;70), "Eutrophic", IF(BT1090&gt;70,"Hypertrophic")))))</f>
        <v>Hypolimia</v>
      </c>
      <c r="BW1090" s="0" t="str">
        <f aca="false">IF(G1090/H1090&gt;=1, "PLS CHECK", "")</f>
        <v/>
      </c>
      <c r="BX1090" s="0" t="str">
        <f aca="false">IF(AC1090/J1090&gt;=1, "PLS CHECK", "")</f>
        <v/>
      </c>
      <c r="BY1090" s="0" t="str">
        <f aca="false">IF(AE1090/J1090&gt;=1, "PLS CHECK", "")</f>
        <v/>
      </c>
      <c r="BZ1090" s="0" t="str">
        <f aca="false">IF(AD1090/J1090&gt;=1, "PLS CHECK", "")</f>
        <v/>
      </c>
      <c r="CA1090" s="0" t="str">
        <f aca="false">IF(AF1090/K1090&gt;=1, "PLS CHECK", "")</f>
        <v/>
      </c>
      <c r="CB1090" s="0" t="str">
        <f aca="false">IF(AG1090/K1090&gt;=1, "PLS CHECK", "")</f>
        <v/>
      </c>
    </row>
    <row r="1091" customFormat="false" ht="12.5" hidden="false" customHeight="false" outlineLevel="0" collapsed="false">
      <c r="A1091" s="0" t="n">
        <v>1088</v>
      </c>
      <c r="B1091" s="15" t="s">
        <v>101</v>
      </c>
      <c r="C1091" s="16" t="s">
        <v>102</v>
      </c>
      <c r="D1091" s="0" t="s">
        <v>178</v>
      </c>
      <c r="E1091" s="0" t="n">
        <v>7.8</v>
      </c>
      <c r="F1091" s="0" t="n">
        <v>10.3</v>
      </c>
      <c r="G1091" s="0" t="n">
        <v>1.7</v>
      </c>
      <c r="H1091" s="0" t="n">
        <v>5.3</v>
      </c>
      <c r="I1091" s="0" t="n">
        <v>9.8</v>
      </c>
      <c r="J1091" s="0" t="n">
        <v>3.552</v>
      </c>
      <c r="K1091" s="0" t="n">
        <v>0.066</v>
      </c>
      <c r="L1091" s="0" t="n">
        <v>2.5</v>
      </c>
      <c r="M1091" s="0" t="n">
        <v>17.6</v>
      </c>
      <c r="N1091" s="0" t="n">
        <v>0</v>
      </c>
      <c r="O1091" s="0" t="n">
        <v>227</v>
      </c>
      <c r="P1091" s="0" t="n">
        <v>6300</v>
      </c>
      <c r="AC1091" s="0" t="n">
        <v>3.423</v>
      </c>
      <c r="AD1091" s="0" t="n">
        <v>0.074</v>
      </c>
      <c r="AE1091" s="0" t="n">
        <v>3.16</v>
      </c>
      <c r="AF1091" s="0" t="n">
        <v>0.026</v>
      </c>
      <c r="AG1091" s="0" t="n">
        <v>0.016</v>
      </c>
      <c r="AH1091" s="37"/>
      <c r="AJ1091" s="0" t="n">
        <v>310</v>
      </c>
      <c r="BA1091" s="0" t="n">
        <v>0</v>
      </c>
      <c r="BF1091" s="0" t="n">
        <f aca="false">IF(E1091&lt;11,-3.6797*E1091^2+48.115*E1091-53.83,280.92*EXP(-0.2027*E1091))</f>
        <v>97.5940520000001</v>
      </c>
      <c r="BG1091" s="0" t="n">
        <f aca="false">32.208*LN(F1091)+21.438</f>
        <v>96.5516905777479</v>
      </c>
      <c r="BH1091" s="0" t="n">
        <f aca="false">IF(G1091&lt;=2, -10*G1091+100, 88.958*EXP(-0.0755*G1091))</f>
        <v>83</v>
      </c>
      <c r="BI1091" s="0" t="n">
        <f aca="false">IF(I1091&lt;=100, 0.0053*(I1091)^2-1.0332*I1091+100.76, 122.82*EXP(-0.0092*I1091))</f>
        <v>91.143652</v>
      </c>
      <c r="BJ1091" s="0" t="n">
        <f aca="false">IF(P1091&lt;=1000, -6.942*LN(P1091)+107.59, -36.304*LN(P1091)+310.72)</f>
        <v>-6.87846153902984</v>
      </c>
      <c r="BK1091" s="0" t="e">
        <f aca="false">BF1091^0.04*BG1091^0.22*BH1091^0.51*BI1091^0.06*BJ1091^0.17</f>
        <v>#NUM!</v>
      </c>
      <c r="BL1091" s="0" t="e">
        <f aca="false">IF(BK1091&gt;=90, "Very Good", IF(BK1091&gt;=80, "Good", IF(BK1091&gt;=70, "Slightly Good", IF(BK1091&gt;=60, "Average", IF(BK1091&gt;=50, "Slightly Poor", IF(BK1091&gt;=40, "Poor", "Very Poor"))))))</f>
        <v>#NUM!</v>
      </c>
      <c r="BM1091" s="0" t="n">
        <f aca="false">IF(P1091&lt;=1000, -6.942*LN(P1091)+107.59, IF(AND(P1091&gt;1000, P1091&lt;=5213),-36.304*LN(P1091)+310.72, IF(P1091&gt;5213, 10)))</f>
        <v>10</v>
      </c>
      <c r="BN1091" s="0" t="n">
        <f aca="false">BF1091^0.04*BG1091^0.22*BH1091^0.51*BI1091^0.06*BM1091^0.17</f>
        <v>60.6090561390023</v>
      </c>
      <c r="BO1091" s="0" t="str">
        <f aca="false">IF(BN1091&gt;=90, "Very Good", IF(BN1091&gt;=80, "Good", IF(BN1091&gt;=70, "Slightly Good", IF(BN1091&gt;=60, "Average", IF(BN1091&gt;=50, "Slightly Poor", IF(BN1091&gt;=40, "Poor", "Very Poor"))))))</f>
        <v>Average</v>
      </c>
      <c r="BP1091" s="0" t="n">
        <f aca="false">IF(AJ1091&lt;=1000, -6.942*LN(AJ1091)+107.59, IF(AND(AJ1091&gt;1000, AJ1091&lt;=5213),-36.304*LN(AJ1091)+310.72, IF(AJ1091&gt;5213, 10)))</f>
        <v>67.7667151108994</v>
      </c>
      <c r="BQ1091" s="0" t="n">
        <f aca="false">BF1091^0.04*BG1091^0.22*BH1091^0.51*BI1091^0.06*BP1091^0.17</f>
        <v>83.9093418476603</v>
      </c>
      <c r="BR1091" s="0" t="str">
        <f aca="false">IF(BQ1091&gt;=90, "Very Good", IF(BQ1091&gt;=80, "Good", IF(BQ1091&gt;=70, "Slightly Good", IF(BQ1091&gt;=60, "Average", IF(BQ1091&gt;=50, "Slightly Poor", IF(BQ1091&gt;=40, "Poor", "Very Poor"))))))</f>
        <v>Good</v>
      </c>
      <c r="BT1091" s="0" t="e">
        <f aca="false">9.81*LN(AH1091)+30.6</f>
        <v>#VALUE!</v>
      </c>
      <c r="BU1091" s="0" t="e">
        <f aca="false">IF(BT1091&lt;30, "Clean water", IF(AND(BT1091&gt;=30, BT1091&lt;40), "Hypolimia", IF(AND(BT1091&gt;=40,BT1091&lt;50), "Mesotrophic", IF(AND(BT1091&gt;=50, BT1091&lt;70), "Eutrophic", IF(BT1091&gt;70,"Hypertrophic")))))</f>
        <v>#VALUE!</v>
      </c>
      <c r="BW1091" s="0" t="str">
        <f aca="false">IF(G1091/H1091&gt;=1, "PLS CHECK", "")</f>
        <v/>
      </c>
      <c r="BX1091" s="0" t="str">
        <f aca="false">IF(AC1091/J1091&gt;=1, "PLS CHECK", "")</f>
        <v/>
      </c>
      <c r="BY1091" s="0" t="str">
        <f aca="false">IF(AE1091/J1091&gt;=1, "PLS CHECK", "")</f>
        <v/>
      </c>
      <c r="BZ1091" s="0" t="str">
        <f aca="false">IF(AD1091/J1091&gt;=1, "PLS CHECK", "")</f>
        <v/>
      </c>
      <c r="CA1091" s="0" t="str">
        <f aca="false">IF(AF1091/K1091&gt;=1, "PLS CHECK", "")</f>
        <v/>
      </c>
      <c r="CB1091" s="0" t="str">
        <f aca="false">IF(AG1091/K1091&gt;=1, "PLS CHECK", "")</f>
        <v/>
      </c>
    </row>
    <row r="1092" customFormat="false" ht="12.5" hidden="false" customHeight="false" outlineLevel="0" collapsed="false">
      <c r="A1092" s="0" t="n">
        <v>1089</v>
      </c>
      <c r="B1092" s="15" t="s">
        <v>103</v>
      </c>
      <c r="C1092" s="16" t="s">
        <v>104</v>
      </c>
      <c r="D1092" s="0" t="s">
        <v>178</v>
      </c>
      <c r="E1092" s="0" t="n">
        <v>7.7</v>
      </c>
      <c r="F1092" s="0" t="n">
        <v>11</v>
      </c>
      <c r="G1092" s="0" t="n">
        <v>1.4</v>
      </c>
      <c r="H1092" s="0" t="n">
        <v>2.4</v>
      </c>
      <c r="I1092" s="0" t="n">
        <v>1.2</v>
      </c>
      <c r="J1092" s="0" t="n">
        <v>5.056</v>
      </c>
      <c r="K1092" s="0" t="n">
        <v>0.054</v>
      </c>
      <c r="L1092" s="0" t="n">
        <v>1.6</v>
      </c>
      <c r="M1092" s="0" t="n">
        <v>15.6</v>
      </c>
      <c r="N1092" s="0" t="n">
        <v>0</v>
      </c>
      <c r="O1092" s="0" t="n">
        <v>371</v>
      </c>
      <c r="P1092" s="0" t="n">
        <v>38000</v>
      </c>
      <c r="AC1092" s="0" t="n">
        <v>4.913</v>
      </c>
      <c r="AD1092" s="0" t="n">
        <v>0.104</v>
      </c>
      <c r="AE1092" s="0" t="n">
        <v>4.198</v>
      </c>
      <c r="AF1092" s="0" t="n">
        <v>0.038</v>
      </c>
      <c r="AG1092" s="0" t="n">
        <v>0.029</v>
      </c>
      <c r="AH1092" s="0" t="n">
        <v>2.5</v>
      </c>
      <c r="AJ1092" s="0" t="n">
        <v>2800</v>
      </c>
      <c r="BF1092" s="0" t="n">
        <f aca="false">IF(E1092&lt;11,-3.6797*E1092^2+48.115*E1092-53.83,280.92*EXP(-0.2027*E1092))</f>
        <v>98.486087</v>
      </c>
      <c r="BG1092" s="0" t="n">
        <f aca="false">32.208*LN(F1092)+21.438</f>
        <v>98.6694109462899</v>
      </c>
      <c r="BH1092" s="0" t="n">
        <f aca="false">IF(G1092&lt;=2, -10*G1092+100, 88.958*EXP(-0.0755*G1092))</f>
        <v>86</v>
      </c>
      <c r="BI1092" s="0" t="n">
        <f aca="false">IF(I1092&lt;=100, 0.0053*(I1092)^2-1.0332*I1092+100.76, 122.82*EXP(-0.0092*I1092))</f>
        <v>99.527792</v>
      </c>
      <c r="BJ1092" s="0" t="n">
        <f aca="false">IF(P1092&lt;=1000, -6.942*LN(P1092)+107.59, -36.304*LN(P1092)+310.72)</f>
        <v>-72.1180755908742</v>
      </c>
      <c r="BK1092" s="0" t="e">
        <f aca="false">BF1092^0.04*BG1092^0.22*BH1092^0.51*BI1092^0.06*BJ1092^0.17</f>
        <v>#NUM!</v>
      </c>
      <c r="BL1092" s="0" t="e">
        <f aca="false">IF(BK1092&gt;=90, "Very Good", IF(BK1092&gt;=80, "Good", IF(BK1092&gt;=70, "Slightly Good", IF(BK1092&gt;=60, "Average", IF(BK1092&gt;=50, "Slightly Poor", IF(BK1092&gt;=40, "Poor", "Very Poor"))))))</f>
        <v>#NUM!</v>
      </c>
      <c r="BM1092" s="0" t="n">
        <f aca="false">IF(P1092&lt;=1000, -6.942*LN(P1092)+107.59, IF(AND(P1092&gt;1000, P1092&lt;=5213),-36.304*LN(P1092)+310.72, IF(P1092&gt;5213, 10)))</f>
        <v>10</v>
      </c>
      <c r="BN1092" s="0" t="n">
        <f aca="false">BF1092^0.04*BG1092^0.22*BH1092^0.51*BI1092^0.06*BM1092^0.17</f>
        <v>62.362860204082</v>
      </c>
      <c r="BO1092" s="0" t="str">
        <f aca="false">IF(BN1092&gt;=90, "Very Good", IF(BN1092&gt;=80, "Good", IF(BN1092&gt;=70, "Slightly Good", IF(BN1092&gt;=60, "Average", IF(BN1092&gt;=50, "Slightly Poor", IF(BN1092&gt;=40, "Poor", "Very Poor"))))))</f>
        <v>Average</v>
      </c>
      <c r="BP1092" s="0" t="n">
        <f aca="false">IF(AJ1092&lt;=1000, -6.942*LN(AJ1092)+107.59, IF(AND(AJ1092&gt;1000, AJ1092&lt;=5213),-36.304*LN(AJ1092)+310.72, IF(AJ1092&gt;5213, 10)))</f>
        <v>22.5615490304878</v>
      </c>
      <c r="BQ1092" s="0" t="n">
        <f aca="false">BF1092^0.04*BG1092^0.22*BH1092^0.51*BI1092^0.06*BP1092^0.17</f>
        <v>71.6141333840563</v>
      </c>
      <c r="BR1092" s="0" t="str">
        <f aca="false">IF(BQ1092&gt;=90, "Very Good", IF(BQ1092&gt;=80, "Good", IF(BQ1092&gt;=70, "Slightly Good", IF(BQ1092&gt;=60, "Average", IF(BQ1092&gt;=50, "Slightly Poor", IF(BQ1092&gt;=40, "Poor", "Very Poor"))))))</f>
        <v>Slightly Good</v>
      </c>
      <c r="BT1092" s="0" t="n">
        <f aca="false">9.81*LN(AH1092)+30.6</f>
        <v>39.5888120796855</v>
      </c>
      <c r="BU1092" s="0" t="str">
        <f aca="false">IF(BT1092&lt;30, "Clean water", IF(AND(BT1092&gt;=30, BT1092&lt;40), "Hypolimia", IF(AND(BT1092&gt;=40,BT1092&lt;50), "Mesotrophic", IF(AND(BT1092&gt;=50, BT1092&lt;70), "Eutrophic", IF(BT1092&gt;70,"Hypertrophic")))))</f>
        <v>Hypolimia</v>
      </c>
      <c r="BW1092" s="0" t="str">
        <f aca="false">IF(G1092/H1092&gt;=1, "PLS CHECK", "")</f>
        <v/>
      </c>
      <c r="BX1092" s="0" t="str">
        <f aca="false">IF(AC1092/J1092&gt;=1, "PLS CHECK", "")</f>
        <v/>
      </c>
      <c r="BY1092" s="0" t="str">
        <f aca="false">IF(AE1092/J1092&gt;=1, "PLS CHECK", "")</f>
        <v/>
      </c>
      <c r="BZ1092" s="0" t="str">
        <f aca="false">IF(AD1092/J1092&gt;=1, "PLS CHECK", "")</f>
        <v/>
      </c>
      <c r="CA1092" s="0" t="str">
        <f aca="false">IF(AF1092/K1092&gt;=1, "PLS CHECK", "")</f>
        <v/>
      </c>
      <c r="CB1092" s="0" t="str">
        <f aca="false">IF(AG1092/K1092&gt;=1, "PLS CHECK", "")</f>
        <v/>
      </c>
    </row>
    <row r="1093" customFormat="false" ht="12.5" hidden="false" customHeight="false" outlineLevel="0" collapsed="false">
      <c r="A1093" s="0" t="n">
        <v>1090</v>
      </c>
      <c r="B1093" s="15" t="s">
        <v>105</v>
      </c>
      <c r="C1093" s="16" t="s">
        <v>106</v>
      </c>
      <c r="D1093" s="0" t="s">
        <v>178</v>
      </c>
      <c r="E1093" s="0" t="n">
        <v>7.6</v>
      </c>
      <c r="F1093" s="0" t="n">
        <v>10.2</v>
      </c>
      <c r="G1093" s="0" t="n">
        <v>1.5</v>
      </c>
      <c r="H1093" s="0" t="n">
        <v>4.5</v>
      </c>
      <c r="I1093" s="0" t="n">
        <v>6.2</v>
      </c>
      <c r="J1093" s="0" t="n">
        <v>2.484</v>
      </c>
      <c r="K1093" s="0" t="n">
        <v>0.064</v>
      </c>
      <c r="L1093" s="0" t="n">
        <v>2.2</v>
      </c>
      <c r="M1093" s="0" t="n">
        <v>16.9</v>
      </c>
      <c r="N1093" s="0" t="n">
        <v>0</v>
      </c>
      <c r="O1093" s="37"/>
      <c r="P1093" s="0" t="n">
        <v>2400</v>
      </c>
      <c r="AC1093" s="0" t="n">
        <v>2.478</v>
      </c>
      <c r="AD1093" s="0" t="n">
        <v>0.026</v>
      </c>
      <c r="AE1093" s="0" t="n">
        <v>2.319</v>
      </c>
      <c r="AF1093" s="0" t="n">
        <v>0.034</v>
      </c>
      <c r="AG1093" s="0" t="n">
        <v>0.022</v>
      </c>
      <c r="AH1093" s="0" t="n">
        <v>20.2</v>
      </c>
      <c r="AJ1093" s="0" t="n">
        <v>30</v>
      </c>
      <c r="BA1093" s="0" t="n">
        <v>0</v>
      </c>
      <c r="BF1093" s="0" t="n">
        <f aca="false">IF(E1093&lt;11,-3.6797*E1093^2+48.115*E1093-53.83,280.92*EXP(-0.2027*E1093))</f>
        <v>99.304528</v>
      </c>
      <c r="BG1093" s="0" t="n">
        <f aca="false">32.208*LN(F1093)+21.438</f>
        <v>96.2374636951076</v>
      </c>
      <c r="BH1093" s="0" t="n">
        <f aca="false">IF(G1093&lt;=2, -10*G1093+100, 88.958*EXP(-0.0755*G1093))</f>
        <v>85</v>
      </c>
      <c r="BI1093" s="0" t="n">
        <f aca="false">IF(I1093&lt;=100, 0.0053*(I1093)^2-1.0332*I1093+100.76, 122.82*EXP(-0.0092*I1093))</f>
        <v>94.557892</v>
      </c>
      <c r="BJ1093" s="0" t="n">
        <f aca="false">IF(P1093&lt;=1000, -6.942*LN(P1093)+107.59, -36.304*LN(P1093)+310.72)</f>
        <v>28.1578353109365</v>
      </c>
      <c r="BK1093" s="0" t="n">
        <f aca="false">BF1093^0.04*BG1093^0.22*BH1093^0.51*BI1093^0.06*BJ1093^0.17</f>
        <v>73.3148369730291</v>
      </c>
      <c r="BL1093" s="0" t="str">
        <f aca="false">IF(BK1093&gt;=90, "Very Good", IF(BK1093&gt;=80, "Good", IF(BK1093&gt;=70, "Slightly Good", IF(BK1093&gt;=60, "Average", IF(BK1093&gt;=50, "Slightly Poor", IF(BK1093&gt;=40, "Poor", "Very Poor"))))))</f>
        <v>Slightly Good</v>
      </c>
      <c r="BM1093" s="0" t="n">
        <f aca="false">IF(P1093&lt;=1000, -6.942*LN(P1093)+107.59, IF(AND(P1093&gt;1000, P1093&lt;=5213),-36.304*LN(P1093)+310.72, IF(P1093&gt;5213, 10)))</f>
        <v>28.1578353109365</v>
      </c>
      <c r="BN1093" s="0" t="n">
        <f aca="false">BF1093^0.04*BG1093^0.22*BH1093^0.51*BI1093^0.06*BM1093^0.17</f>
        <v>73.3148369730291</v>
      </c>
      <c r="BO1093" s="0" t="str">
        <f aca="false">IF(BN1093&gt;=90, "Very Good", IF(BN1093&gt;=80, "Good", IF(BN1093&gt;=70, "Slightly Good", IF(BN1093&gt;=60, "Average", IF(BN1093&gt;=50, "Slightly Poor", IF(BN1093&gt;=40, "Poor", "Very Poor"))))))</f>
        <v>Slightly Good</v>
      </c>
      <c r="BP1093" s="0" t="n">
        <f aca="false">IF(AJ1093&lt;=1000, -6.942*LN(AJ1093)+107.59, IF(AND(AJ1093&gt;1000, AJ1093&lt;=5213),-36.304*LN(AJ1093)+310.72, IF(AJ1093&gt;5213, 10)))</f>
        <v>83.9788877765013</v>
      </c>
      <c r="BQ1093" s="0" t="n">
        <f aca="false">BF1093^0.04*BG1093^0.22*BH1093^0.51*BI1093^0.06*BP1093^0.17</f>
        <v>88.2813403622748</v>
      </c>
      <c r="BR1093" s="0" t="str">
        <f aca="false">IF(BQ1093&gt;=90, "Very Good", IF(BQ1093&gt;=80, "Good", IF(BQ1093&gt;=70, "Slightly Good", IF(BQ1093&gt;=60, "Average", IF(BQ1093&gt;=50, "Slightly Poor", IF(BQ1093&gt;=40, "Poor", "Very Poor"))))))</f>
        <v>Good</v>
      </c>
      <c r="BT1093" s="0" t="n">
        <f aca="false">9.81*LN(AH1093)+30.6</f>
        <v>60.0857463492342</v>
      </c>
      <c r="BU1093" s="0" t="str">
        <f aca="false">IF(BT1093&lt;30, "Clean water", IF(AND(BT1093&gt;=30, BT1093&lt;40), "Hypolimia", IF(AND(BT1093&gt;=40,BT1093&lt;50), "Mesotrophic", IF(AND(BT1093&gt;=50, BT1093&lt;70), "Eutrophic", IF(BT1093&gt;70,"Hypertrophic")))))</f>
        <v>Eutrophic</v>
      </c>
      <c r="BW1093" s="0" t="str">
        <f aca="false">IF(G1093/H1093&gt;=1, "PLS CHECK", "")</f>
        <v/>
      </c>
      <c r="BX1093" s="0" t="str">
        <f aca="false">IF(AC1093/J1093&gt;=1, "PLS CHECK", "")</f>
        <v/>
      </c>
      <c r="BY1093" s="0" t="str">
        <f aca="false">IF(AE1093/J1093&gt;=1, "PLS CHECK", "")</f>
        <v/>
      </c>
      <c r="BZ1093" s="0" t="str">
        <f aca="false">IF(AD1093/J1093&gt;=1, "PLS CHECK", "")</f>
        <v/>
      </c>
      <c r="CA1093" s="0" t="str">
        <f aca="false">IF(AF1093/K1093&gt;=1, "PLS CHECK", "")</f>
        <v/>
      </c>
      <c r="CB1093" s="0" t="str">
        <f aca="false">IF(AG1093/K1093&gt;=1, "PLS CHECK", "")</f>
        <v/>
      </c>
    </row>
    <row r="1094" customFormat="false" ht="12.5" hidden="false" customHeight="false" outlineLevel="0" collapsed="false">
      <c r="A1094" s="0" t="n">
        <v>1091</v>
      </c>
      <c r="B1094" s="15" t="s">
        <v>107</v>
      </c>
      <c r="C1094" s="16" t="s">
        <v>108</v>
      </c>
      <c r="D1094" s="0" t="s">
        <v>178</v>
      </c>
      <c r="E1094" s="0" t="n">
        <v>7.6</v>
      </c>
      <c r="F1094" s="0" t="n">
        <v>10</v>
      </c>
      <c r="G1094" s="0" t="n">
        <v>1.2</v>
      </c>
      <c r="H1094" s="0" t="n">
        <v>2.6</v>
      </c>
      <c r="I1094" s="37"/>
      <c r="J1094" s="0" t="n">
        <v>5.774</v>
      </c>
      <c r="K1094" s="0" t="n">
        <v>0.139</v>
      </c>
      <c r="L1094" s="0" t="n">
        <v>1.6</v>
      </c>
      <c r="M1094" s="0" t="n">
        <v>14.7</v>
      </c>
      <c r="N1094" s="0" t="n">
        <v>0</v>
      </c>
      <c r="O1094" s="0" t="n">
        <v>488</v>
      </c>
      <c r="P1094" s="0" t="n">
        <v>50000</v>
      </c>
      <c r="AC1094" s="0" t="n">
        <v>5.753</v>
      </c>
      <c r="AD1094" s="0" t="n">
        <v>0.127</v>
      </c>
      <c r="AE1094" s="0" t="n">
        <v>4.802</v>
      </c>
      <c r="AF1094" s="37"/>
      <c r="AG1094" s="37"/>
      <c r="AH1094" s="37"/>
      <c r="AJ1094" s="0" t="n">
        <v>5500</v>
      </c>
      <c r="BF1094" s="0" t="n">
        <f aca="false">IF(E1094&lt;11,-3.6797*E1094^2+48.115*E1094-53.83,280.92*EXP(-0.2027*E1094))</f>
        <v>99.304528</v>
      </c>
      <c r="BG1094" s="0" t="n">
        <f aca="false">32.208*LN(F1094)+21.438</f>
        <v>95.5996606751522</v>
      </c>
      <c r="BH1094" s="0" t="n">
        <f aca="false">IF(G1094&lt;=2, -10*G1094+100, 88.958*EXP(-0.0755*G1094))</f>
        <v>88</v>
      </c>
      <c r="BI1094" s="0" t="n">
        <f aca="false">IF(I1094&lt;=100, 0.0053*(I1094)^2-1.0332*I1094+100.76, 122.82*EXP(-0.0092*I1094))</f>
        <v>100.76</v>
      </c>
      <c r="BJ1094" s="0" t="n">
        <f aca="false">IF(P1094&lt;=1000, -6.942*LN(P1094)+107.59, -36.304*LN(P1094)+310.72)</f>
        <v>-82.0812308372309</v>
      </c>
      <c r="BK1094" s="0" t="e">
        <f aca="false">BF1094^0.04*BG1094^0.22*BH1094^0.51*BI1094^0.06*BJ1094^0.17</f>
        <v>#NUM!</v>
      </c>
      <c r="BL1094" s="0" t="e">
        <f aca="false">IF(BK1094&gt;=90, "Very Good", IF(BK1094&gt;=80, "Good", IF(BK1094&gt;=70, "Slightly Good", IF(BK1094&gt;=60, "Average", IF(BK1094&gt;=50, "Slightly Poor", IF(BK1094&gt;=40, "Poor", "Very Poor"))))))</f>
        <v>#NUM!</v>
      </c>
      <c r="BM1094" s="0" t="n">
        <f aca="false">IF(P1094&lt;=1000, -6.942*LN(P1094)+107.59, IF(AND(P1094&gt;1000, P1094&lt;=5213),-36.304*LN(P1094)+310.72, IF(P1094&gt;5213, 10)))</f>
        <v>10</v>
      </c>
      <c r="BN1094" s="0" t="n">
        <f aca="false">BF1094^0.04*BG1094^0.22*BH1094^0.51*BI1094^0.06*BM1094^0.17</f>
        <v>62.7281690935698</v>
      </c>
      <c r="BO1094" s="0" t="str">
        <f aca="false">IF(BN1094&gt;=90, "Very Good", IF(BN1094&gt;=80, "Good", IF(BN1094&gt;=70, "Slightly Good", IF(BN1094&gt;=60, "Average", IF(BN1094&gt;=50, "Slightly Poor", IF(BN1094&gt;=40, "Poor", "Very Poor"))))))</f>
        <v>Average</v>
      </c>
      <c r="BP1094" s="0" t="n">
        <f aca="false">IF(AJ1094&lt;=1000, -6.942*LN(AJ1094)+107.59, IF(AND(AJ1094&gt;1000, AJ1094&lt;=5213),-36.304*LN(AJ1094)+310.72, IF(AJ1094&gt;5213, 10)))</f>
        <v>10</v>
      </c>
      <c r="BQ1094" s="0" t="n">
        <f aca="false">BF1094^0.04*BG1094^0.22*BH1094^0.51*BI1094^0.06*BP1094^0.17</f>
        <v>62.7281690935698</v>
      </c>
      <c r="BR1094" s="0" t="str">
        <f aca="false">IF(BQ1094&gt;=90, "Very Good", IF(BQ1094&gt;=80, "Good", IF(BQ1094&gt;=70, "Slightly Good", IF(BQ1094&gt;=60, "Average", IF(BQ1094&gt;=50, "Slightly Poor", IF(BQ1094&gt;=40, "Poor", "Very Poor"))))))</f>
        <v>Average</v>
      </c>
      <c r="BT1094" s="0" t="e">
        <f aca="false">9.81*LN(AH1094)+30.6</f>
        <v>#VALUE!</v>
      </c>
      <c r="BU1094" s="0" t="e">
        <f aca="false">IF(BT1094&lt;30, "Clean water", IF(AND(BT1094&gt;=30, BT1094&lt;40), "Hypolimia", IF(AND(BT1094&gt;=40,BT1094&lt;50), "Mesotrophic", IF(AND(BT1094&gt;=50, BT1094&lt;70), "Eutrophic", IF(BT1094&gt;70,"Hypertrophic")))))</f>
        <v>#VALUE!</v>
      </c>
      <c r="BW1094" s="0" t="str">
        <f aca="false">IF(G1094/H1094&gt;=1, "PLS CHECK", "")</f>
        <v/>
      </c>
      <c r="BX1094" s="0" t="str">
        <f aca="false">IF(AC1094/J1094&gt;=1, "PLS CHECK", "")</f>
        <v/>
      </c>
      <c r="BY1094" s="0" t="str">
        <f aca="false">IF(AE1094/J1094&gt;=1, "PLS CHECK", "")</f>
        <v/>
      </c>
      <c r="BZ1094" s="0" t="str">
        <f aca="false">IF(AD1094/J1094&gt;=1, "PLS CHECK", "")</f>
        <v/>
      </c>
      <c r="CA1094" s="0" t="str">
        <f aca="false">IF(AF1094/K1094&gt;=1, "PLS CHECK", "")</f>
        <v/>
      </c>
      <c r="CB1094" s="0" t="str">
        <f aca="false">IF(AG1094/K1094&gt;=1, "PLS CHECK", "")</f>
        <v/>
      </c>
    </row>
    <row r="1095" customFormat="false" ht="12.5" hidden="false" customHeight="false" outlineLevel="0" collapsed="false">
      <c r="A1095" s="0" t="n">
        <v>1092</v>
      </c>
      <c r="B1095" s="15" t="s">
        <v>109</v>
      </c>
      <c r="C1095" s="16" t="s">
        <v>110</v>
      </c>
      <c r="D1095" s="0" t="s">
        <v>178</v>
      </c>
      <c r="E1095" s="0" t="n">
        <v>7.7</v>
      </c>
      <c r="F1095" s="0" t="n">
        <v>9.9</v>
      </c>
      <c r="G1095" s="0" t="n">
        <v>1.2</v>
      </c>
      <c r="H1095" s="0" t="n">
        <v>5.2</v>
      </c>
      <c r="I1095" s="0" t="n">
        <v>4.4</v>
      </c>
      <c r="J1095" s="0" t="n">
        <v>8.421</v>
      </c>
      <c r="K1095" s="0" t="n">
        <v>0.141</v>
      </c>
      <c r="L1095" s="0" t="n">
        <v>3</v>
      </c>
      <c r="M1095" s="0" t="n">
        <v>18.3</v>
      </c>
      <c r="O1095" s="0" t="n">
        <v>464</v>
      </c>
      <c r="AC1095" s="0" t="n">
        <v>8.374</v>
      </c>
      <c r="AD1095" s="0" t="n">
        <v>0.133</v>
      </c>
      <c r="AE1095" s="0" t="n">
        <v>6.258</v>
      </c>
      <c r="AF1095" s="0" t="n">
        <v>0.103</v>
      </c>
      <c r="AG1095" s="0" t="n">
        <v>0.07</v>
      </c>
      <c r="BD1095" s="0" t="n">
        <v>2.832</v>
      </c>
      <c r="BF1095" s="0" t="n">
        <f aca="false">IF(E1095&lt;11,-3.6797*E1095^2+48.115*E1095-53.83,280.92*EXP(-0.2027*E1095))</f>
        <v>98.486087</v>
      </c>
      <c r="BG1095" s="0" t="n">
        <f aca="false">32.208*LN(F1095)+21.438</f>
        <v>95.2759594579826</v>
      </c>
      <c r="BH1095" s="0" t="n">
        <f aca="false">IF(G1095&lt;=2, -10*G1095+100, 88.958*EXP(-0.0755*G1095))</f>
        <v>88</v>
      </c>
      <c r="BI1095" s="0" t="n">
        <f aca="false">IF(I1095&lt;=100, 0.0053*(I1095)^2-1.0332*I1095+100.76, 122.82*EXP(-0.0092*I1095))</f>
        <v>96.316528</v>
      </c>
      <c r="BJ1095" s="0" t="e">
        <f aca="false">IF(P1095&lt;=1000, -6.942*LN(P1095)+107.59, -36.304*LN(P1095)+310.72)</f>
        <v>#VALUE!</v>
      </c>
      <c r="BK1095" s="0" t="e">
        <f aca="false">BF1095^0.04*BG1095^0.22*BH1095^0.51*BI1095^0.06*BJ1095^0.17</f>
        <v>#VALUE!</v>
      </c>
      <c r="BL1095" s="0" t="e">
        <f aca="false">IF(BK1095&gt;=90, "Very Good", IF(BK1095&gt;=80, "Good", IF(BK1095&gt;=70, "Slightly Good", IF(BK1095&gt;=60, "Average", IF(BK1095&gt;=50, "Slightly Poor", IF(BK1095&gt;=40, "Poor", "Very Poor"))))))</f>
        <v>#VALUE!</v>
      </c>
      <c r="BM1095" s="0" t="e">
        <f aca="false">IF(P1095&lt;=1000, -6.942*LN(P1095)+107.59, IF(AND(P1095&gt;1000, P1095&lt;=5213),-36.304*LN(P1095)+310.72, IF(P1095&gt;5213, 10)))</f>
        <v>#VALUE!</v>
      </c>
      <c r="BN1095" s="0" t="e">
        <f aca="false">BF1095^0.04*BG1095^0.22*BH1095^0.51*BI1095^0.06*BM1095^0.17</f>
        <v>#VALUE!</v>
      </c>
      <c r="BO1095" s="0" t="e">
        <f aca="false">IF(BN1095&gt;=90, "Very Good", IF(BN1095&gt;=80, "Good", IF(BN1095&gt;=70, "Slightly Good", IF(BN1095&gt;=60, "Average", IF(BN1095&gt;=50, "Slightly Poor", IF(BN1095&gt;=40, "Poor", "Very Poor"))))))</f>
        <v>#VALUE!</v>
      </c>
      <c r="BP1095" s="0" t="e">
        <f aca="false">IF(AJ1095&lt;=1000, -6.942*LN(AJ1095)+107.59, IF(AND(AJ1095&gt;1000, AJ1095&lt;=5213),-36.304*LN(AJ1095)+310.72, IF(AJ1095&gt;5213, 10)))</f>
        <v>#VALUE!</v>
      </c>
      <c r="BQ1095" s="0" t="e">
        <f aca="false">BF1095^0.04*BG1095^0.22*BH1095^0.51*BI1095^0.06*BP1095^0.17</f>
        <v>#VALUE!</v>
      </c>
      <c r="BR1095" s="0" t="e">
        <f aca="false">IF(BQ1095&gt;=90, "Very Good", IF(BQ1095&gt;=80, "Good", IF(BQ1095&gt;=70, "Slightly Good", IF(BQ1095&gt;=60, "Average", IF(BQ1095&gt;=50, "Slightly Poor", IF(BQ1095&gt;=40, "Poor", "Very Poor"))))))</f>
        <v>#VALUE!</v>
      </c>
      <c r="BT1095" s="0" t="e">
        <f aca="false">9.81*LN(AH1095)+30.6</f>
        <v>#VALUE!</v>
      </c>
      <c r="BU1095" s="0" t="e">
        <f aca="false">IF(BT1095&lt;30, "Clean water", IF(AND(BT1095&gt;=30, BT1095&lt;40), "Hypolimia", IF(AND(BT1095&gt;=40,BT1095&lt;50), "Mesotrophic", IF(AND(BT1095&gt;=50, BT1095&lt;70), "Eutrophic", IF(BT1095&gt;70,"Hypertrophic")))))</f>
        <v>#VALUE!</v>
      </c>
      <c r="BW1095" s="0" t="str">
        <f aca="false">IF(G1095/H1095&gt;=1, "PLS CHECK", "")</f>
        <v/>
      </c>
      <c r="BX1095" s="0" t="str">
        <f aca="false">IF(AC1095/J1095&gt;=1, "PLS CHECK", "")</f>
        <v/>
      </c>
      <c r="BY1095" s="0" t="str">
        <f aca="false">IF(AE1095/J1095&gt;=1, "PLS CHECK", "")</f>
        <v/>
      </c>
      <c r="BZ1095" s="0" t="str">
        <f aca="false">IF(AD1095/J1095&gt;=1, "PLS CHECK", "")</f>
        <v/>
      </c>
      <c r="CA1095" s="0" t="str">
        <f aca="false">IF(AF1095/K1095&gt;=1, "PLS CHECK", "")</f>
        <v/>
      </c>
      <c r="CB1095" s="0" t="str">
        <f aca="false">IF(AG1095/K1095&gt;=1, "PLS CHECK", "")</f>
        <v/>
      </c>
    </row>
    <row r="1096" customFormat="false" ht="12.5" hidden="false" customHeight="false" outlineLevel="0" collapsed="false">
      <c r="A1096" s="0" t="n">
        <v>1093</v>
      </c>
      <c r="B1096" s="15" t="s">
        <v>111</v>
      </c>
      <c r="C1096" s="16" t="s">
        <v>112</v>
      </c>
      <c r="D1096" s="0" t="s">
        <v>178</v>
      </c>
      <c r="E1096" s="0" t="n">
        <v>7.4</v>
      </c>
      <c r="F1096" s="0" t="n">
        <v>9.7</v>
      </c>
      <c r="G1096" s="0" t="n">
        <v>1.1</v>
      </c>
      <c r="H1096" s="0" t="n">
        <v>3.2</v>
      </c>
      <c r="I1096" s="0" t="n">
        <v>3.6</v>
      </c>
      <c r="J1096" s="0" t="n">
        <v>6.997</v>
      </c>
      <c r="K1096" s="0" t="n">
        <v>0.085</v>
      </c>
      <c r="L1096" s="0" t="n">
        <v>2</v>
      </c>
      <c r="M1096" s="0" t="n">
        <v>17</v>
      </c>
      <c r="N1096" s="0" t="n">
        <v>0</v>
      </c>
      <c r="O1096" s="0" t="n">
        <v>402</v>
      </c>
      <c r="P1096" s="0" t="n">
        <v>70000</v>
      </c>
      <c r="AC1096" s="0" t="n">
        <v>6.903</v>
      </c>
      <c r="AD1096" s="0" t="n">
        <v>0.117</v>
      </c>
      <c r="AE1096" s="0" t="n">
        <v>5.946</v>
      </c>
      <c r="AF1096" s="0" t="n">
        <v>0.056</v>
      </c>
      <c r="AG1096" s="0" t="n">
        <v>0.041</v>
      </c>
      <c r="AH1096" s="0" t="n">
        <v>2.4</v>
      </c>
      <c r="AJ1096" s="0" t="n">
        <v>5400</v>
      </c>
      <c r="BF1096" s="0" t="n">
        <f aca="false">IF(E1096&lt;11,-3.6797*E1096^2+48.115*E1096-53.83,280.92*EXP(-0.2027*E1096))</f>
        <v>100.720628</v>
      </c>
      <c r="BG1096" s="0" t="n">
        <f aca="false">32.208*LN(F1096)+21.438</f>
        <v>94.6186305204847</v>
      </c>
      <c r="BH1096" s="0" t="n">
        <f aca="false">IF(G1096&lt;=2, -10*G1096+100, 88.958*EXP(-0.0755*G1096))</f>
        <v>89</v>
      </c>
      <c r="BI1096" s="0" t="n">
        <f aca="false">IF(I1096&lt;=100, 0.0053*(I1096)^2-1.0332*I1096+100.76, 122.82*EXP(-0.0092*I1096))</f>
        <v>97.109168</v>
      </c>
      <c r="BJ1096" s="0" t="n">
        <f aca="false">IF(P1096&lt;=1000, -6.942*LN(P1096)+107.59, -36.304*LN(P1096)+310.72)</f>
        <v>-94.2965189155274</v>
      </c>
      <c r="BK1096" s="0" t="e">
        <f aca="false">BF1096^0.04*BG1096^0.22*BH1096^0.51*BI1096^0.06*BJ1096^0.17</f>
        <v>#NUM!</v>
      </c>
      <c r="BL1096" s="0" t="e">
        <f aca="false">IF(BK1096&gt;=90, "Very Good", IF(BK1096&gt;=80, "Good", IF(BK1096&gt;=70, "Slightly Good", IF(BK1096&gt;=60, "Average", IF(BK1096&gt;=50, "Slightly Poor", IF(BK1096&gt;=40, "Poor", "Very Poor"))))))</f>
        <v>#NUM!</v>
      </c>
      <c r="BM1096" s="0" t="n">
        <f aca="false">IF(P1096&lt;=1000, -6.942*LN(P1096)+107.59, IF(AND(P1096&gt;1000, P1096&lt;=5213),-36.304*LN(P1096)+310.72, IF(P1096&gt;5213, 10)))</f>
        <v>10</v>
      </c>
      <c r="BN1096" s="0" t="n">
        <f aca="false">BF1096^0.04*BG1096^0.22*BH1096^0.51*BI1096^0.06*BM1096^0.17</f>
        <v>62.8440432917792</v>
      </c>
      <c r="BO1096" s="0" t="str">
        <f aca="false">IF(BN1096&gt;=90, "Very Good", IF(BN1096&gt;=80, "Good", IF(BN1096&gt;=70, "Slightly Good", IF(BN1096&gt;=60, "Average", IF(BN1096&gt;=50, "Slightly Poor", IF(BN1096&gt;=40, "Poor", "Very Poor"))))))</f>
        <v>Average</v>
      </c>
      <c r="BP1096" s="0" t="n">
        <f aca="false">IF(AJ1096&lt;=1000, -6.942*LN(AJ1096)+107.59, IF(AND(AJ1096&gt;1000, AJ1096&lt;=5213),-36.304*LN(AJ1096)+310.72, IF(AJ1096&gt;5213, 10)))</f>
        <v>10</v>
      </c>
      <c r="BQ1096" s="0" t="n">
        <f aca="false">BF1096^0.04*BG1096^0.22*BH1096^0.51*BI1096^0.06*BP1096^0.17</f>
        <v>62.8440432917792</v>
      </c>
      <c r="BR1096" s="0" t="str">
        <f aca="false">IF(BQ1096&gt;=90, "Very Good", IF(BQ1096&gt;=80, "Good", IF(BQ1096&gt;=70, "Slightly Good", IF(BQ1096&gt;=60, "Average", IF(BQ1096&gt;=50, "Slightly Poor", IF(BQ1096&gt;=40, "Poor", "Very Poor"))))))</f>
        <v>Average</v>
      </c>
      <c r="BT1096" s="0" t="n">
        <f aca="false">9.81*LN(AH1096)+30.6</f>
        <v>39.1883483134418</v>
      </c>
      <c r="BU1096" s="0" t="str">
        <f aca="false">IF(BT1096&lt;30, "Clean water", IF(AND(BT1096&gt;=30, BT1096&lt;40), "Hypolimia", IF(AND(BT1096&gt;=40,BT1096&lt;50), "Mesotrophic", IF(AND(BT1096&gt;=50, BT1096&lt;70), "Eutrophic", IF(BT1096&gt;70,"Hypertrophic")))))</f>
        <v>Hypolimia</v>
      </c>
      <c r="BW1096" s="0" t="str">
        <f aca="false">IF(G1096/H1096&gt;=1, "PLS CHECK", "")</f>
        <v/>
      </c>
      <c r="BX1096" s="0" t="str">
        <f aca="false">IF(AC1096/J1096&gt;=1, "PLS CHECK", "")</f>
        <v/>
      </c>
      <c r="BY1096" s="0" t="str">
        <f aca="false">IF(AE1096/J1096&gt;=1, "PLS CHECK", "")</f>
        <v/>
      </c>
      <c r="BZ1096" s="0" t="str">
        <f aca="false">IF(AD1096/J1096&gt;=1, "PLS CHECK", "")</f>
        <v/>
      </c>
      <c r="CA1096" s="0" t="str">
        <f aca="false">IF(AF1096/K1096&gt;=1, "PLS CHECK", "")</f>
        <v/>
      </c>
      <c r="CB1096" s="0" t="str">
        <f aca="false">IF(AG1096/K1096&gt;=1, "PLS CHECK", "")</f>
        <v/>
      </c>
    </row>
    <row r="1097" customFormat="false" ht="12.5" hidden="false" customHeight="false" outlineLevel="0" collapsed="false">
      <c r="A1097" s="0" t="n">
        <v>1094</v>
      </c>
      <c r="B1097" s="15" t="s">
        <v>113</v>
      </c>
      <c r="C1097" s="16" t="s">
        <v>114</v>
      </c>
      <c r="D1097" s="0" t="s">
        <v>178</v>
      </c>
      <c r="E1097" s="0" t="n">
        <v>7.7</v>
      </c>
      <c r="F1097" s="0" t="n">
        <v>9.5</v>
      </c>
      <c r="G1097" s="0" t="n">
        <v>1.2</v>
      </c>
      <c r="H1097" s="0" t="n">
        <v>3.3</v>
      </c>
      <c r="I1097" s="0" t="n">
        <v>2.6</v>
      </c>
      <c r="J1097" s="0" t="n">
        <v>5.009</v>
      </c>
      <c r="K1097" s="0" t="n">
        <v>0.079</v>
      </c>
      <c r="L1097" s="0" t="n">
        <v>2.1</v>
      </c>
      <c r="M1097" s="0" t="n">
        <v>15.2</v>
      </c>
      <c r="N1097" s="0" t="n">
        <v>0</v>
      </c>
      <c r="O1097" s="0" t="n">
        <v>378</v>
      </c>
      <c r="P1097" s="0" t="n">
        <v>68000</v>
      </c>
      <c r="AC1097" s="0" t="n">
        <v>4.948</v>
      </c>
      <c r="AD1097" s="0" t="n">
        <v>0.194</v>
      </c>
      <c r="AE1097" s="0" t="n">
        <v>3.935</v>
      </c>
      <c r="AF1097" s="0" t="n">
        <v>0.054</v>
      </c>
      <c r="AG1097" s="0" t="n">
        <v>0.039</v>
      </c>
      <c r="AH1097" s="0" t="n">
        <v>2.4</v>
      </c>
      <c r="AJ1097" s="0" t="n">
        <v>5500</v>
      </c>
      <c r="BF1097" s="0" t="n">
        <f aca="false">IF(E1097&lt;11,-3.6797*E1097^2+48.115*E1097-53.83,280.92*EXP(-0.2027*E1097))</f>
        <v>98.486087</v>
      </c>
      <c r="BG1097" s="0" t="n">
        <f aca="false">32.208*LN(F1097)+21.438</f>
        <v>93.947606249518</v>
      </c>
      <c r="BH1097" s="0" t="n">
        <f aca="false">IF(G1097&lt;=2, -10*G1097+100, 88.958*EXP(-0.0755*G1097))</f>
        <v>88</v>
      </c>
      <c r="BI1097" s="0" t="n">
        <f aca="false">IF(I1097&lt;=100, 0.0053*(I1097)^2-1.0332*I1097+100.76, 122.82*EXP(-0.0092*I1097))</f>
        <v>98.109508</v>
      </c>
      <c r="BJ1097" s="0" t="n">
        <f aca="false">IF(P1097&lt;=1000, -6.942*LN(P1097)+107.59, -36.304*LN(P1097)+310.72)</f>
        <v>-93.2441553768808</v>
      </c>
      <c r="BK1097" s="0" t="e">
        <f aca="false">BF1097^0.04*BG1097^0.22*BH1097^0.51*BI1097^0.06*BJ1097^0.17</f>
        <v>#NUM!</v>
      </c>
      <c r="BL1097" s="0" t="e">
        <f aca="false">IF(BK1097&gt;=90, "Very Good", IF(BK1097&gt;=80, "Good", IF(BK1097&gt;=70, "Slightly Good", IF(BK1097&gt;=60, "Average", IF(BK1097&gt;=50, "Slightly Poor", IF(BK1097&gt;=40, "Poor", "Very Poor"))))))</f>
        <v>#NUM!</v>
      </c>
      <c r="BM1097" s="0" t="n">
        <f aca="false">IF(P1097&lt;=1000, -6.942*LN(P1097)+107.59, IF(AND(P1097&gt;1000, P1097&lt;=5213),-36.304*LN(P1097)+310.72, IF(P1097&gt;5213, 10)))</f>
        <v>10</v>
      </c>
      <c r="BN1097" s="0" t="n">
        <f aca="false">BF1097^0.04*BG1097^0.22*BH1097^0.51*BI1097^0.06*BM1097^0.17</f>
        <v>62.3675497477549</v>
      </c>
      <c r="BO1097" s="0" t="str">
        <f aca="false">IF(BN1097&gt;=90, "Very Good", IF(BN1097&gt;=80, "Good", IF(BN1097&gt;=70, "Slightly Good", IF(BN1097&gt;=60, "Average", IF(BN1097&gt;=50, "Slightly Poor", IF(BN1097&gt;=40, "Poor", "Very Poor"))))))</f>
        <v>Average</v>
      </c>
      <c r="BP1097" s="0" t="n">
        <f aca="false">IF(AJ1097&lt;=1000, -6.942*LN(AJ1097)+107.59, IF(AND(AJ1097&gt;1000, AJ1097&lt;=5213),-36.304*LN(AJ1097)+310.72, IF(AJ1097&gt;5213, 10)))</f>
        <v>10</v>
      </c>
      <c r="BQ1097" s="0" t="n">
        <f aca="false">BF1097^0.04*BG1097^0.22*BH1097^0.51*BI1097^0.06*BP1097^0.17</f>
        <v>62.3675497477549</v>
      </c>
      <c r="BR1097" s="0" t="str">
        <f aca="false">IF(BQ1097&gt;=90, "Very Good", IF(BQ1097&gt;=80, "Good", IF(BQ1097&gt;=70, "Slightly Good", IF(BQ1097&gt;=60, "Average", IF(BQ1097&gt;=50, "Slightly Poor", IF(BQ1097&gt;=40, "Poor", "Very Poor"))))))</f>
        <v>Average</v>
      </c>
      <c r="BT1097" s="0" t="n">
        <f aca="false">9.81*LN(AH1097)+30.6</f>
        <v>39.1883483134418</v>
      </c>
      <c r="BU1097" s="0" t="str">
        <f aca="false">IF(BT1097&lt;30, "Clean water", IF(AND(BT1097&gt;=30, BT1097&lt;40), "Hypolimia", IF(AND(BT1097&gt;=40,BT1097&lt;50), "Mesotrophic", IF(AND(BT1097&gt;=50, BT1097&lt;70), "Eutrophic", IF(BT1097&gt;70,"Hypertrophic")))))</f>
        <v>Hypolimia</v>
      </c>
      <c r="BW1097" s="0" t="str">
        <f aca="false">IF(G1097/H1097&gt;=1, "PLS CHECK", "")</f>
        <v/>
      </c>
      <c r="BX1097" s="0" t="str">
        <f aca="false">IF(AC1097/J1097&gt;=1, "PLS CHECK", "")</f>
        <v/>
      </c>
      <c r="BY1097" s="0" t="str">
        <f aca="false">IF(AE1097/J1097&gt;=1, "PLS CHECK", "")</f>
        <v/>
      </c>
      <c r="BZ1097" s="0" t="str">
        <f aca="false">IF(AD1097/J1097&gt;=1, "PLS CHECK", "")</f>
        <v/>
      </c>
      <c r="CA1097" s="0" t="str">
        <f aca="false">IF(AF1097/K1097&gt;=1, "PLS CHECK", "")</f>
        <v/>
      </c>
      <c r="CB1097" s="0" t="str">
        <f aca="false">IF(AG1097/K1097&gt;=1, "PLS CHECK", "")</f>
        <v/>
      </c>
    </row>
    <row r="1098" customFormat="false" ht="12.5" hidden="false" customHeight="false" outlineLevel="0" collapsed="false">
      <c r="A1098" s="0" t="n">
        <v>1095</v>
      </c>
      <c r="B1098" s="15" t="s">
        <v>115</v>
      </c>
      <c r="C1098" s="16" t="s">
        <v>116</v>
      </c>
      <c r="D1098" s="0" t="s">
        <v>178</v>
      </c>
      <c r="E1098" s="0" t="n">
        <v>7.5</v>
      </c>
      <c r="F1098" s="0" t="n">
        <v>7.8</v>
      </c>
      <c r="G1098" s="37"/>
      <c r="H1098" s="0" t="n">
        <v>5.2</v>
      </c>
      <c r="I1098" s="0" t="n">
        <v>11.4</v>
      </c>
      <c r="J1098" s="37"/>
      <c r="K1098" s="37"/>
      <c r="L1098" s="0" t="n">
        <v>3.5</v>
      </c>
      <c r="M1098" s="0" t="n">
        <v>20.1</v>
      </c>
      <c r="N1098" s="0" t="n">
        <v>0</v>
      </c>
      <c r="O1098" s="0" t="n">
        <v>484</v>
      </c>
      <c r="P1098" s="37"/>
      <c r="AC1098" s="37"/>
      <c r="AD1098" s="0" t="n">
        <v>1.392</v>
      </c>
      <c r="AE1098" s="37"/>
      <c r="AF1098" s="0" t="n">
        <v>0.096</v>
      </c>
      <c r="AG1098" s="0" t="n">
        <v>0.076</v>
      </c>
      <c r="AH1098" s="0" t="n">
        <v>5.9</v>
      </c>
      <c r="AJ1098" s="37"/>
      <c r="BF1098" s="0" t="n">
        <f aca="false">IF(E1098&lt;11,-3.6797*E1098^2+48.115*E1098-53.83,280.92*EXP(-0.2027*E1098))</f>
        <v>100.049375</v>
      </c>
      <c r="BG1098" s="0" t="n">
        <f aca="false">32.208*LN(F1098)+21.438</f>
        <v>87.5972172148662</v>
      </c>
      <c r="BH1098" s="0" t="n">
        <f aca="false">IF(G1098&lt;=2, -10*G1098+100, 88.958*EXP(-0.0755*G1098))</f>
        <v>100</v>
      </c>
      <c r="BI1098" s="0" t="n">
        <f aca="false">IF(I1098&lt;=100, 0.0053*(I1098)^2-1.0332*I1098+100.76, 122.82*EXP(-0.0092*I1098))</f>
        <v>89.670308</v>
      </c>
      <c r="BJ1098" s="0" t="e">
        <f aca="false">IF(P1098&lt;=1000, -6.942*LN(P1098)+107.59, -36.304*LN(P1098)+310.72)</f>
        <v>#VALUE!</v>
      </c>
      <c r="BK1098" s="0" t="e">
        <f aca="false">BF1098^0.04*BG1098^0.22*BH1098^0.51*BI1098^0.06*BJ1098^0.17</f>
        <v>#VALUE!</v>
      </c>
      <c r="BL1098" s="0" t="e">
        <f aca="false">IF(BK1098&gt;=90, "Very Good", IF(BK1098&gt;=80, "Good", IF(BK1098&gt;=70, "Slightly Good", IF(BK1098&gt;=60, "Average", IF(BK1098&gt;=50, "Slightly Poor", IF(BK1098&gt;=40, "Poor", "Very Poor"))))))</f>
        <v>#VALUE!</v>
      </c>
      <c r="BM1098" s="0" t="e">
        <f aca="false">IF(P1098&lt;=1000, -6.942*LN(P1098)+107.59, IF(AND(P1098&gt;1000, P1098&lt;=5213),-36.304*LN(P1098)+310.72, IF(P1098&gt;5213, 10)))</f>
        <v>#VALUE!</v>
      </c>
      <c r="BN1098" s="0" t="e">
        <f aca="false">BF1098^0.04*BG1098^0.22*BH1098^0.51*BI1098^0.06*BM1098^0.17</f>
        <v>#VALUE!</v>
      </c>
      <c r="BO1098" s="0" t="e">
        <f aca="false">IF(BN1098&gt;=90, "Very Good", IF(BN1098&gt;=80, "Good", IF(BN1098&gt;=70, "Slightly Good", IF(BN1098&gt;=60, "Average", IF(BN1098&gt;=50, "Slightly Poor", IF(BN1098&gt;=40, "Poor", "Very Poor"))))))</f>
        <v>#VALUE!</v>
      </c>
      <c r="BP1098" s="0" t="e">
        <f aca="false">IF(AJ1098&lt;=1000, -6.942*LN(AJ1098)+107.59, IF(AND(AJ1098&gt;1000, AJ1098&lt;=5213),-36.304*LN(AJ1098)+310.72, IF(AJ1098&gt;5213, 10)))</f>
        <v>#VALUE!</v>
      </c>
      <c r="BQ1098" s="0" t="e">
        <f aca="false">BF1098^0.04*BG1098^0.22*BH1098^0.51*BI1098^0.06*BP1098^0.17</f>
        <v>#VALUE!</v>
      </c>
      <c r="BR1098" s="0" t="e">
        <f aca="false">IF(BQ1098&gt;=90, "Very Good", IF(BQ1098&gt;=80, "Good", IF(BQ1098&gt;=70, "Slightly Good", IF(BQ1098&gt;=60, "Average", IF(BQ1098&gt;=50, "Slightly Poor", IF(BQ1098&gt;=40, "Poor", "Very Poor"))))))</f>
        <v>#VALUE!</v>
      </c>
      <c r="BT1098" s="0" t="n">
        <f aca="false">9.81*LN(AH1098)+30.6</f>
        <v>48.0122825624435</v>
      </c>
      <c r="BU1098" s="0" t="str">
        <f aca="false">IF(BT1098&lt;30, "Clean water", IF(AND(BT1098&gt;=30, BT1098&lt;40), "Hypolimia", IF(AND(BT1098&gt;=40,BT1098&lt;50), "Mesotrophic", IF(AND(BT1098&gt;=50, BT1098&lt;70), "Eutrophic", IF(BT1098&gt;70,"Hypertrophic")))))</f>
        <v>Mesotrophic</v>
      </c>
      <c r="BW1098" s="0" t="str">
        <f aca="false">IF(G1098/H1098&gt;=1, "PLS CHECK", "")</f>
        <v/>
      </c>
      <c r="BX1098" s="0" t="e">
        <f aca="false">IF(AC1098/J1098&gt;=1, "PLS CHECK", "")</f>
        <v>#DIV/0!</v>
      </c>
      <c r="BY1098" s="0" t="e">
        <f aca="false">IF(AE1098/J1098&gt;=1, "PLS CHECK", "")</f>
        <v>#DIV/0!</v>
      </c>
      <c r="BZ1098" s="0" t="e">
        <f aca="false">IF(AD1098/J1098&gt;=1, "PLS CHECK", "")</f>
        <v>#DIV/0!</v>
      </c>
      <c r="CA1098" s="0" t="e">
        <f aca="false">IF(AF1098/K1098&gt;=1, "PLS CHECK", "")</f>
        <v>#DIV/0!</v>
      </c>
      <c r="CB1098" s="0" t="e">
        <f aca="false">IF(AG1098/K1098&gt;=1, "PLS CHECK", "")</f>
        <v>#DIV/0!</v>
      </c>
    </row>
    <row r="1099" customFormat="false" ht="12.5" hidden="false" customHeight="false" outlineLevel="0" collapsed="false">
      <c r="A1099" s="0" t="n">
        <v>1096</v>
      </c>
      <c r="B1099" s="15" t="s">
        <v>117</v>
      </c>
      <c r="C1099" s="16" t="s">
        <v>118</v>
      </c>
      <c r="D1099" s="0" t="s">
        <v>178</v>
      </c>
      <c r="E1099" s="0" t="n">
        <v>7.5</v>
      </c>
      <c r="F1099" s="0" t="n">
        <v>9.7</v>
      </c>
      <c r="G1099" s="37"/>
      <c r="H1099" s="37"/>
      <c r="I1099" s="0" t="n">
        <v>2</v>
      </c>
      <c r="J1099" s="0" t="n">
        <v>2.396</v>
      </c>
      <c r="K1099" s="0" t="n">
        <v>0.017</v>
      </c>
      <c r="L1099" s="0" t="n">
        <v>1.4</v>
      </c>
      <c r="M1099" s="0" t="n">
        <v>18.2</v>
      </c>
      <c r="N1099" s="0" t="n">
        <v>0</v>
      </c>
      <c r="O1099" s="37"/>
      <c r="P1099" s="37"/>
      <c r="AC1099" s="0" t="n">
        <v>2.386</v>
      </c>
      <c r="AD1099" s="37"/>
      <c r="AE1099" s="0" t="n">
        <v>1.873</v>
      </c>
      <c r="AF1099" s="37"/>
      <c r="AG1099" s="0" t="n">
        <v>0.004</v>
      </c>
      <c r="AH1099" s="37"/>
      <c r="AJ1099" s="0" t="n">
        <v>23</v>
      </c>
      <c r="BF1099" s="0" t="n">
        <f aca="false">IF(E1099&lt;11,-3.6797*E1099^2+48.115*E1099-53.83,280.92*EXP(-0.2027*E1099))</f>
        <v>100.049375</v>
      </c>
      <c r="BG1099" s="0" t="n">
        <f aca="false">32.208*LN(F1099)+21.438</f>
        <v>94.6186305204847</v>
      </c>
      <c r="BH1099" s="0" t="n">
        <f aca="false">IF(G1099&lt;=2, -10*G1099+100, 88.958*EXP(-0.0755*G1099))</f>
        <v>100</v>
      </c>
      <c r="BI1099" s="0" t="n">
        <f aca="false">IF(I1099&lt;=100, 0.0053*(I1099)^2-1.0332*I1099+100.76, 122.82*EXP(-0.0092*I1099))</f>
        <v>98.7148</v>
      </c>
      <c r="BJ1099" s="0" t="e">
        <f aca="false">IF(P1099&lt;=1000, -6.942*LN(P1099)+107.59, -36.304*LN(P1099)+310.72)</f>
        <v>#VALUE!</v>
      </c>
      <c r="BK1099" s="0" t="e">
        <f aca="false">BF1099^0.04*BG1099^0.22*BH1099^0.51*BI1099^0.06*BJ1099^0.17</f>
        <v>#VALUE!</v>
      </c>
      <c r="BL1099" s="0" t="e">
        <f aca="false">IF(BK1099&gt;=90, "Very Good", IF(BK1099&gt;=80, "Good", IF(BK1099&gt;=70, "Slightly Good", IF(BK1099&gt;=60, "Average", IF(BK1099&gt;=50, "Slightly Poor", IF(BK1099&gt;=40, "Poor", "Very Poor"))))))</f>
        <v>#VALUE!</v>
      </c>
      <c r="BM1099" s="0" t="e">
        <f aca="false">IF(P1099&lt;=1000, -6.942*LN(P1099)+107.59, IF(AND(P1099&gt;1000, P1099&lt;=5213),-36.304*LN(P1099)+310.72, IF(P1099&gt;5213, 10)))</f>
        <v>#VALUE!</v>
      </c>
      <c r="BN1099" s="0" t="e">
        <f aca="false">BF1099^0.04*BG1099^0.22*BH1099^0.51*BI1099^0.06*BM1099^0.17</f>
        <v>#VALUE!</v>
      </c>
      <c r="BO1099" s="0" t="e">
        <f aca="false">IF(BN1099&gt;=90, "Very Good", IF(BN1099&gt;=80, "Good", IF(BN1099&gt;=70, "Slightly Good", IF(BN1099&gt;=60, "Average", IF(BN1099&gt;=50, "Slightly Poor", IF(BN1099&gt;=40, "Poor", "Very Poor"))))))</f>
        <v>#VALUE!</v>
      </c>
      <c r="BP1099" s="0" t="n">
        <f aca="false">IF(AJ1099&lt;=1000, -6.942*LN(AJ1099)+107.59, IF(AND(AJ1099&gt;1000, AJ1099&lt;=5213),-36.304*LN(AJ1099)+310.72, IF(AJ1099&gt;5213, 10)))</f>
        <v>85.8233991530198</v>
      </c>
      <c r="BQ1099" s="0" t="n">
        <f aca="false">BF1099^0.04*BG1099^0.22*BH1099^0.51*BI1099^0.06*BP1099^0.17</f>
        <v>96.183227724376</v>
      </c>
      <c r="BR1099" s="0" t="str">
        <f aca="false">IF(BQ1099&gt;=90, "Very Good", IF(BQ1099&gt;=80, "Good", IF(BQ1099&gt;=70, "Slightly Good", IF(BQ1099&gt;=60, "Average", IF(BQ1099&gt;=50, "Slightly Poor", IF(BQ1099&gt;=40, "Poor", "Very Poor"))))))</f>
        <v>Very Good</v>
      </c>
      <c r="BT1099" s="0" t="e">
        <f aca="false">9.81*LN(AH1099)+30.6</f>
        <v>#VALUE!</v>
      </c>
      <c r="BU1099" s="0" t="e">
        <f aca="false">IF(BT1099&lt;30, "Clean water", IF(AND(BT1099&gt;=30, BT1099&lt;40), "Hypolimia", IF(AND(BT1099&gt;=40,BT1099&lt;50), "Mesotrophic", IF(AND(BT1099&gt;=50, BT1099&lt;70), "Eutrophic", IF(BT1099&gt;70,"Hypertrophic")))))</f>
        <v>#VALUE!</v>
      </c>
      <c r="BW1099" s="0" t="e">
        <f aca="false">IF(G1099/H1099&gt;=1, "PLS CHECK", "")</f>
        <v>#DIV/0!</v>
      </c>
      <c r="BX1099" s="0" t="str">
        <f aca="false">IF(AC1099/J1099&gt;=1, "PLS CHECK", "")</f>
        <v/>
      </c>
      <c r="BY1099" s="0" t="str">
        <f aca="false">IF(AE1099/J1099&gt;=1, "PLS CHECK", "")</f>
        <v/>
      </c>
      <c r="BZ1099" s="0" t="str">
        <f aca="false">IF(AD1099/J1099&gt;=1, "PLS CHECK", "")</f>
        <v/>
      </c>
      <c r="CA1099" s="0" t="str">
        <f aca="false">IF(AF1099/K1099&gt;=1, "PLS CHECK", "")</f>
        <v/>
      </c>
      <c r="CB1099" s="0" t="str">
        <f aca="false">IF(AG1099/K1099&gt;=1, "PLS CHECK", "")</f>
        <v/>
      </c>
    </row>
    <row r="1100" customFormat="false" ht="12.5" hidden="false" customHeight="false" outlineLevel="0" collapsed="false">
      <c r="A1100" s="0" t="n">
        <v>1097</v>
      </c>
      <c r="B1100" s="15" t="s">
        <v>119</v>
      </c>
      <c r="C1100" s="16" t="s">
        <v>120</v>
      </c>
      <c r="D1100" s="0" t="s">
        <v>178</v>
      </c>
      <c r="E1100" s="0" t="n">
        <v>7.9</v>
      </c>
      <c r="F1100" s="0" t="n">
        <v>10.5</v>
      </c>
      <c r="G1100" s="0" t="n">
        <v>0.8</v>
      </c>
      <c r="H1100" s="0" t="n">
        <v>2.1</v>
      </c>
      <c r="I1100" s="0" t="n">
        <v>2.2</v>
      </c>
      <c r="J1100" s="0" t="n">
        <v>2.623</v>
      </c>
      <c r="K1100" s="0" t="n">
        <v>0.021</v>
      </c>
      <c r="L1100" s="0" t="n">
        <v>1.4</v>
      </c>
      <c r="M1100" s="0" t="n">
        <v>16.5</v>
      </c>
      <c r="N1100" s="0" t="n">
        <v>0</v>
      </c>
      <c r="O1100" s="0" t="n">
        <v>226</v>
      </c>
      <c r="P1100" s="0" t="n">
        <v>13000</v>
      </c>
      <c r="AC1100" s="0" t="n">
        <v>2.565</v>
      </c>
      <c r="AD1100" s="37"/>
      <c r="AE1100" s="0" t="n">
        <v>2.073</v>
      </c>
      <c r="AF1100" s="0" t="n">
        <v>0.012</v>
      </c>
      <c r="AG1100" s="0" t="n">
        <v>0.006</v>
      </c>
      <c r="AH1100" s="0" t="n">
        <v>1.9</v>
      </c>
      <c r="AJ1100" s="0" t="n">
        <v>1200</v>
      </c>
      <c r="BF1100" s="0" t="n">
        <f aca="false">IF(E1100&lt;11,-3.6797*E1100^2+48.115*E1100-53.83,280.92*EXP(-0.2027*E1100))</f>
        <v>96.6284230000001</v>
      </c>
      <c r="BG1100" s="0" t="n">
        <f aca="false">32.208*LN(F1100)+21.438</f>
        <v>97.1710942827213</v>
      </c>
      <c r="BH1100" s="0" t="n">
        <f aca="false">IF(G1100&lt;=2, -10*G1100+100, 88.958*EXP(-0.0755*G1100))</f>
        <v>92</v>
      </c>
      <c r="BI1100" s="0" t="n">
        <f aca="false">IF(I1100&lt;=100, 0.0053*(I1100)^2-1.0332*I1100+100.76, 122.82*EXP(-0.0092*I1100))</f>
        <v>98.512612</v>
      </c>
      <c r="BJ1100" s="0" t="n">
        <f aca="false">IF(P1100&lt;=1000, -6.942*LN(P1100)+107.59, -36.304*LN(P1100)+310.72)</f>
        <v>-33.1770691214511</v>
      </c>
      <c r="BK1100" s="0" t="e">
        <f aca="false">BF1100^0.04*BG1100^0.22*BH1100^0.51*BI1100^0.06*BJ1100^0.17</f>
        <v>#NUM!</v>
      </c>
      <c r="BL1100" s="0" t="e">
        <f aca="false">IF(BK1100&gt;=90, "Very Good", IF(BK1100&gt;=80, "Good", IF(BK1100&gt;=70, "Slightly Good", IF(BK1100&gt;=60, "Average", IF(BK1100&gt;=50, "Slightly Poor", IF(BK1100&gt;=40, "Poor", "Very Poor"))))))</f>
        <v>#NUM!</v>
      </c>
      <c r="BM1100" s="0" t="n">
        <f aca="false">IF(P1100&lt;=1000, -6.942*LN(P1100)+107.59, IF(AND(P1100&gt;1000, P1100&lt;=5213),-36.304*LN(P1100)+310.72, IF(P1100&gt;5213, 10)))</f>
        <v>10</v>
      </c>
      <c r="BN1100" s="0" t="n">
        <f aca="false">BF1100^0.04*BG1100^0.22*BH1100^0.51*BI1100^0.06*BM1100^0.17</f>
        <v>64.2397227989805</v>
      </c>
      <c r="BO1100" s="0" t="str">
        <f aca="false">IF(BN1100&gt;=90, "Very Good", IF(BN1100&gt;=80, "Good", IF(BN1100&gt;=70, "Slightly Good", IF(BN1100&gt;=60, "Average", IF(BN1100&gt;=50, "Slightly Poor", IF(BN1100&gt;=40, "Poor", "Very Poor"))))))</f>
        <v>Average</v>
      </c>
      <c r="BP1100" s="0" t="n">
        <f aca="false">IF(AJ1100&lt;=1000, -6.942*LN(AJ1100)+107.59, IF(AND(AJ1100&gt;1000, AJ1100&lt;=5213),-36.304*LN(AJ1100)+310.72, IF(AJ1100&gt;5213, 10)))</f>
        <v>53.3218505539848</v>
      </c>
      <c r="BQ1100" s="0" t="n">
        <f aca="false">BF1100^0.04*BG1100^0.22*BH1100^0.51*BI1100^0.06*BP1100^0.17</f>
        <v>85.3842060609087</v>
      </c>
      <c r="BR1100" s="0" t="str">
        <f aca="false">IF(BQ1100&gt;=90, "Very Good", IF(BQ1100&gt;=80, "Good", IF(BQ1100&gt;=70, "Slightly Good", IF(BQ1100&gt;=60, "Average", IF(BQ1100&gt;=50, "Slightly Poor", IF(BQ1100&gt;=40, "Poor", "Very Poor"))))))</f>
        <v>Good</v>
      </c>
      <c r="BT1100" s="0" t="n">
        <f aca="false">9.81*LN(AH1100)+30.6</f>
        <v>36.8965866233512</v>
      </c>
      <c r="BU1100" s="0" t="str">
        <f aca="false">IF(BT1100&lt;30, "Clean water", IF(AND(BT1100&gt;=30, BT1100&lt;40), "Hypolimia", IF(AND(BT1100&gt;=40,BT1100&lt;50), "Mesotrophic", IF(AND(BT1100&gt;=50, BT1100&lt;70), "Eutrophic", IF(BT1100&gt;70,"Hypertrophic")))))</f>
        <v>Hypolimia</v>
      </c>
      <c r="BW1100" s="0" t="str">
        <f aca="false">IF(G1100/H1100&gt;=1, "PLS CHECK", "")</f>
        <v/>
      </c>
      <c r="BX1100" s="0" t="str">
        <f aca="false">IF(AC1100/J1100&gt;=1, "PLS CHECK", "")</f>
        <v/>
      </c>
      <c r="BY1100" s="0" t="str">
        <f aca="false">IF(AE1100/J1100&gt;=1, "PLS CHECK", "")</f>
        <v/>
      </c>
      <c r="BZ1100" s="0" t="str">
        <f aca="false">IF(AD1100/J1100&gt;=1, "PLS CHECK", "")</f>
        <v/>
      </c>
      <c r="CA1100" s="0" t="str">
        <f aca="false">IF(AF1100/K1100&gt;=1, "PLS CHECK", "")</f>
        <v/>
      </c>
      <c r="CB1100" s="0" t="str">
        <f aca="false">IF(AG1100/K1100&gt;=1, "PLS CHECK", "")</f>
        <v/>
      </c>
    </row>
    <row r="1101" customFormat="false" ht="12.5" hidden="false" customHeight="false" outlineLevel="0" collapsed="false">
      <c r="A1101" s="0" t="n">
        <v>1098</v>
      </c>
      <c r="B1101" s="15" t="s">
        <v>121</v>
      </c>
      <c r="C1101" s="16" t="s">
        <v>122</v>
      </c>
      <c r="D1101" s="0" t="s">
        <v>178</v>
      </c>
      <c r="E1101" s="0" t="n">
        <v>7.7</v>
      </c>
      <c r="F1101" s="0" t="n">
        <v>9.8</v>
      </c>
      <c r="G1101" s="0" t="n">
        <v>1.6</v>
      </c>
      <c r="H1101" s="0" t="n">
        <v>2.6</v>
      </c>
      <c r="I1101" s="0" t="n">
        <v>2.2</v>
      </c>
      <c r="J1101" s="0" t="n">
        <v>3.58</v>
      </c>
      <c r="K1101" s="0" t="n">
        <v>0.061</v>
      </c>
      <c r="L1101" s="0" t="n">
        <v>1.9</v>
      </c>
      <c r="M1101" s="0" t="n">
        <v>16.5</v>
      </c>
      <c r="N1101" s="0" t="n">
        <v>0</v>
      </c>
      <c r="O1101" s="0" t="n">
        <v>274</v>
      </c>
      <c r="P1101" s="0" t="n">
        <v>34000</v>
      </c>
      <c r="AC1101" s="37"/>
      <c r="AD1101" s="0" t="n">
        <v>0.253</v>
      </c>
      <c r="AE1101" s="0" t="n">
        <v>2.672</v>
      </c>
      <c r="AF1101" s="0" t="n">
        <v>0.044</v>
      </c>
      <c r="AG1101" s="0" t="n">
        <v>0.035</v>
      </c>
      <c r="AH1101" s="0" t="n">
        <v>1.6</v>
      </c>
      <c r="AJ1101" s="0" t="n">
        <v>3600</v>
      </c>
      <c r="BF1101" s="0" t="n">
        <f aca="false">IF(E1101&lt;11,-3.6797*E1101^2+48.115*E1101-53.83,280.92*EXP(-0.2027*E1101))</f>
        <v>98.486087</v>
      </c>
      <c r="BG1101" s="0" t="n">
        <f aca="false">32.208*LN(F1101)+21.438</f>
        <v>94.9489718778696</v>
      </c>
      <c r="BH1101" s="0" t="n">
        <f aca="false">IF(G1101&lt;=2, -10*G1101+100, 88.958*EXP(-0.0755*G1101))</f>
        <v>84</v>
      </c>
      <c r="BI1101" s="0" t="n">
        <f aca="false">IF(I1101&lt;=100, 0.0053*(I1101)^2-1.0332*I1101+100.76, 122.82*EXP(-0.0092*I1101))</f>
        <v>98.512612</v>
      </c>
      <c r="BJ1101" s="0" t="n">
        <f aca="false">IF(P1101&lt;=1000, -6.942*LN(P1101)+107.59, -36.304*LN(P1101)+310.72)</f>
        <v>-68.0801401338326</v>
      </c>
      <c r="BK1101" s="0" t="e">
        <f aca="false">BF1101^0.04*BG1101^0.22*BH1101^0.51*BI1101^0.06*BJ1101^0.17</f>
        <v>#NUM!</v>
      </c>
      <c r="BL1101" s="0" t="e">
        <f aca="false">IF(BK1101&gt;=90, "Very Good", IF(BK1101&gt;=80, "Good", IF(BK1101&gt;=70, "Slightly Good", IF(BK1101&gt;=60, "Average", IF(BK1101&gt;=50, "Slightly Poor", IF(BK1101&gt;=40, "Poor", "Very Poor"))))))</f>
        <v>#NUM!</v>
      </c>
      <c r="BM1101" s="0" t="n">
        <f aca="false">IF(P1101&lt;=1000, -6.942*LN(P1101)+107.59, IF(AND(P1101&gt;1000, P1101&lt;=5213),-36.304*LN(P1101)+310.72, IF(P1101&gt;5213, 10)))</f>
        <v>10</v>
      </c>
      <c r="BN1101" s="0" t="n">
        <f aca="false">BF1101^0.04*BG1101^0.22*BH1101^0.51*BI1101^0.06*BM1101^0.17</f>
        <v>61.0625307661094</v>
      </c>
      <c r="BO1101" s="0" t="str">
        <f aca="false">IF(BN1101&gt;=90, "Very Good", IF(BN1101&gt;=80, "Good", IF(BN1101&gt;=70, "Slightly Good", IF(BN1101&gt;=60, "Average", IF(BN1101&gt;=50, "Slightly Poor", IF(BN1101&gt;=40, "Poor", "Very Poor"))))))</f>
        <v>Average</v>
      </c>
      <c r="BP1101" s="0" t="n">
        <f aca="false">IF(AJ1101&lt;=1000, -6.942*LN(AJ1101)+107.59, IF(AND(AJ1101&gt;1000, AJ1101&lt;=5213),-36.304*LN(AJ1101)+310.72, IF(AJ1101&gt;5213, 10)))</f>
        <v>13.4378300261777</v>
      </c>
      <c r="BQ1101" s="0" t="n">
        <f aca="false">BF1101^0.04*BG1101^0.22*BH1101^0.51*BI1101^0.06*BP1101^0.17</f>
        <v>64.208238307157</v>
      </c>
      <c r="BR1101" s="0" t="str">
        <f aca="false">IF(BQ1101&gt;=90, "Very Good", IF(BQ1101&gt;=80, "Good", IF(BQ1101&gt;=70, "Slightly Good", IF(BQ1101&gt;=60, "Average", IF(BQ1101&gt;=50, "Slightly Poor", IF(BQ1101&gt;=40, "Poor", "Very Poor"))))))</f>
        <v>Average</v>
      </c>
      <c r="BT1101" s="0" t="n">
        <f aca="false">9.81*LN(AH1101)+30.6</f>
        <v>35.2107356029007</v>
      </c>
      <c r="BU1101" s="0" t="str">
        <f aca="false">IF(BT1101&lt;30, "Clean water", IF(AND(BT1101&gt;=30, BT1101&lt;40), "Hypolimia", IF(AND(BT1101&gt;=40,BT1101&lt;50), "Mesotrophic", IF(AND(BT1101&gt;=50, BT1101&lt;70), "Eutrophic", IF(BT1101&gt;70,"Hypertrophic")))))</f>
        <v>Hypolimia</v>
      </c>
      <c r="BW1101" s="0" t="str">
        <f aca="false">IF(G1101/H1101&gt;=1, "PLS CHECK", "")</f>
        <v/>
      </c>
      <c r="BX1101" s="0" t="str">
        <f aca="false">IF(AC1101/J1101&gt;=1, "PLS CHECK", "")</f>
        <v/>
      </c>
      <c r="BY1101" s="0" t="str">
        <f aca="false">IF(AE1101/J1101&gt;=1, "PLS CHECK", "")</f>
        <v/>
      </c>
      <c r="BZ1101" s="0" t="str">
        <f aca="false">IF(AD1101/J1101&gt;=1, "PLS CHECK", "")</f>
        <v/>
      </c>
      <c r="CA1101" s="0" t="str">
        <f aca="false">IF(AF1101/K1101&gt;=1, "PLS CHECK", "")</f>
        <v/>
      </c>
      <c r="CB1101" s="0" t="str">
        <f aca="false">IF(AG1101/K1101&gt;=1, "PLS CHECK", "")</f>
        <v/>
      </c>
    </row>
    <row r="1102" customFormat="false" ht="12.5" hidden="false" customHeight="false" outlineLevel="0" collapsed="false">
      <c r="A1102" s="0" t="n">
        <v>1099</v>
      </c>
      <c r="B1102" s="15" t="s">
        <v>140</v>
      </c>
      <c r="C1102" s="16" t="s">
        <v>141</v>
      </c>
      <c r="D1102" s="0" t="s">
        <v>178</v>
      </c>
      <c r="E1102" s="0" t="n">
        <v>7.9</v>
      </c>
      <c r="F1102" s="0" t="n">
        <v>9.5</v>
      </c>
      <c r="G1102" s="0" t="n">
        <v>2.3</v>
      </c>
      <c r="H1102" s="0" t="n">
        <v>6</v>
      </c>
      <c r="I1102" s="37"/>
      <c r="J1102" s="0" t="n">
        <v>4.502</v>
      </c>
      <c r="K1102" s="37"/>
      <c r="L1102" s="0" t="n">
        <v>2.6</v>
      </c>
      <c r="M1102" s="0" t="n">
        <v>15.7</v>
      </c>
      <c r="O1102" s="37"/>
      <c r="BD1102" s="0" t="n">
        <v>0.533</v>
      </c>
      <c r="BF1102" s="0" t="n">
        <f aca="false">IF(E1102&lt;11,-3.6797*E1102^2+48.115*E1102-53.83,280.92*EXP(-0.2027*E1102))</f>
        <v>96.6284230000001</v>
      </c>
      <c r="BG1102" s="0" t="n">
        <f aca="false">32.208*LN(F1102)+21.438</f>
        <v>93.947606249518</v>
      </c>
      <c r="BH1102" s="0" t="n">
        <f aca="false">IF(G1102&lt;=2, -10*G1102+100, 88.958*EXP(-0.0755*G1102))</f>
        <v>74.7772988969374</v>
      </c>
      <c r="BI1102" s="0" t="n">
        <f aca="false">IF(I1102&lt;=100, 0.0053*(I1102)^2-1.0332*I1102+100.76, 122.82*EXP(-0.0092*I1102))</f>
        <v>100.76</v>
      </c>
      <c r="BJ1102" s="0" t="e">
        <f aca="false">IF(P1102&lt;=1000, -6.942*LN(P1102)+107.59, -36.304*LN(P1102)+310.72)</f>
        <v>#VALUE!</v>
      </c>
      <c r="BK1102" s="0" t="e">
        <f aca="false">BF1102^0.04*BG1102^0.22*BH1102^0.51*BI1102^0.06*BJ1102^0.17</f>
        <v>#VALUE!</v>
      </c>
      <c r="BL1102" s="0" t="e">
        <f aca="false">IF(BK1102&gt;=90, "Very Good", IF(BK1102&gt;=80, "Good", IF(BK1102&gt;=70, "Slightly Good", IF(BK1102&gt;=60, "Average", IF(BK1102&gt;=50, "Slightly Poor", IF(BK1102&gt;=40, "Poor", "Very Poor"))))))</f>
        <v>#VALUE!</v>
      </c>
      <c r="BM1102" s="0" t="e">
        <f aca="false">IF(P1102&lt;=1000, -6.942*LN(P1102)+107.59, IF(AND(P1102&gt;1000, P1102&lt;=5213),-36.304*LN(P1102)+310.72, IF(P1102&gt;5213, 10)))</f>
        <v>#VALUE!</v>
      </c>
      <c r="BN1102" s="0" t="e">
        <f aca="false">BF1102^0.04*BG1102^0.22*BH1102^0.51*BI1102^0.06*BM1102^0.17</f>
        <v>#VALUE!</v>
      </c>
      <c r="BO1102" s="0" t="e">
        <f aca="false">IF(BN1102&gt;=90, "Very Good", IF(BN1102&gt;=80, "Good", IF(BN1102&gt;=70, "Slightly Good", IF(BN1102&gt;=60, "Average", IF(BN1102&gt;=50, "Slightly Poor", IF(BN1102&gt;=40, "Poor", "Very Poor"))))))</f>
        <v>#VALUE!</v>
      </c>
      <c r="BP1102" s="0" t="e">
        <f aca="false">IF(AJ1102&lt;=1000, -6.942*LN(AJ1102)+107.59, IF(AND(AJ1102&gt;1000, AJ1102&lt;=5213),-36.304*LN(AJ1102)+310.72, IF(AJ1102&gt;5213, 10)))</f>
        <v>#VALUE!</v>
      </c>
      <c r="BQ1102" s="0" t="e">
        <f aca="false">BF1102^0.04*BG1102^0.22*BH1102^0.51*BI1102^0.06*BP1102^0.17</f>
        <v>#VALUE!</v>
      </c>
      <c r="BR1102" s="0" t="e">
        <f aca="false">IF(BQ1102&gt;=90, "Very Good", IF(BQ1102&gt;=80, "Good", IF(BQ1102&gt;=70, "Slightly Good", IF(BQ1102&gt;=60, "Average", IF(BQ1102&gt;=50, "Slightly Poor", IF(BQ1102&gt;=40, "Poor", "Very Poor"))))))</f>
        <v>#VALUE!</v>
      </c>
      <c r="BT1102" s="0" t="e">
        <f aca="false">9.81*LN(AH1102)+30.6</f>
        <v>#VALUE!</v>
      </c>
      <c r="BU1102" s="0" t="e">
        <f aca="false">IF(BT1102&lt;30, "Clean water", IF(AND(BT1102&gt;=30, BT1102&lt;40), "Hypolimia", IF(AND(BT1102&gt;=40,BT1102&lt;50), "Mesotrophic", IF(AND(BT1102&gt;=50, BT1102&lt;70), "Eutrophic", IF(BT1102&gt;70,"Hypertrophic")))))</f>
        <v>#VALUE!</v>
      </c>
      <c r="BW1102" s="0" t="str">
        <f aca="false">IF(G1102/H1102&gt;=1, "PLS CHECK", "")</f>
        <v/>
      </c>
      <c r="BX1102" s="0" t="str">
        <f aca="false">IF(AC1102/J1102&gt;=1, "PLS CHECK", "")</f>
        <v/>
      </c>
      <c r="BY1102" s="0" t="str">
        <f aca="false">IF(AE1102/J1102&gt;=1, "PLS CHECK", "")</f>
        <v/>
      </c>
      <c r="BZ1102" s="0" t="str">
        <f aca="false">IF(AD1102/J1102&gt;=1, "PLS CHECK", "")</f>
        <v/>
      </c>
      <c r="CA1102" s="0" t="e">
        <f aca="false">IF(AF1102/K1102&gt;=1, "PLS CHECK", "")</f>
        <v>#DIV/0!</v>
      </c>
      <c r="CB1102" s="0" t="e">
        <f aca="false">IF(AG1102/K1102&gt;=1, "PLS CHECK", "")</f>
        <v>#DIV/0!</v>
      </c>
    </row>
    <row r="1103" customFormat="false" ht="12.5" hidden="false" customHeight="false" outlineLevel="0" collapsed="false">
      <c r="A1103" s="0" t="n">
        <v>1100</v>
      </c>
      <c r="B1103" s="15" t="s">
        <v>123</v>
      </c>
      <c r="C1103" s="16" t="s">
        <v>124</v>
      </c>
      <c r="D1103" s="0" t="s">
        <v>178</v>
      </c>
      <c r="E1103" s="0" t="n">
        <v>7.6</v>
      </c>
      <c r="F1103" s="0" t="n">
        <v>8.6</v>
      </c>
      <c r="G1103" s="0" t="n">
        <v>2</v>
      </c>
      <c r="H1103" s="0" t="n">
        <v>4.7</v>
      </c>
      <c r="I1103" s="0" t="n">
        <v>3.4</v>
      </c>
      <c r="J1103" s="0" t="n">
        <v>6.992</v>
      </c>
      <c r="K1103" s="0" t="n">
        <v>0.103</v>
      </c>
      <c r="L1103" s="0" t="n">
        <v>3.3</v>
      </c>
      <c r="M1103" s="0" t="n">
        <v>17.9</v>
      </c>
      <c r="N1103" s="0" t="n">
        <v>0</v>
      </c>
      <c r="O1103" s="0" t="n">
        <v>493</v>
      </c>
      <c r="P1103" s="0" t="n">
        <v>18000</v>
      </c>
      <c r="AC1103" s="0" t="n">
        <v>6.631</v>
      </c>
      <c r="AD1103" s="0" t="n">
        <v>0.72</v>
      </c>
      <c r="AE1103" s="0" t="n">
        <v>5.162</v>
      </c>
      <c r="AF1103" s="0" t="n">
        <v>0.07</v>
      </c>
      <c r="AG1103" s="0" t="n">
        <v>0.051</v>
      </c>
      <c r="AH1103" s="0" t="n">
        <v>1.6</v>
      </c>
      <c r="AJ1103" s="0" t="n">
        <v>2900</v>
      </c>
      <c r="BF1103" s="0" t="n">
        <f aca="false">IF(E1103&lt;11,-3.6797*E1103^2+48.115*E1103-53.83,280.92*EXP(-0.2027*E1103))</f>
        <v>99.304528</v>
      </c>
      <c r="BG1103" s="0" t="n">
        <f aca="false">32.208*LN(F1103)+21.438</f>
        <v>90.7419570425808</v>
      </c>
      <c r="BH1103" s="0" t="n">
        <f aca="false">IF(G1103&lt;=2, -10*G1103+100, 88.958*EXP(-0.0755*G1103))</f>
        <v>80</v>
      </c>
      <c r="BI1103" s="0" t="n">
        <f aca="false">IF(I1103&lt;=100, 0.0053*(I1103)^2-1.0332*I1103+100.76, 122.82*EXP(-0.0092*I1103))</f>
        <v>97.308388</v>
      </c>
      <c r="BJ1103" s="0" t="n">
        <f aca="false">IF(P1103&lt;=1000, -6.942*LN(P1103)+107.59, -36.304*LN(P1103)+310.72)</f>
        <v>-44.9912039468299</v>
      </c>
      <c r="BK1103" s="0" t="e">
        <f aca="false">BF1103^0.04*BG1103^0.22*BH1103^0.51*BI1103^0.06*BJ1103^0.17</f>
        <v>#NUM!</v>
      </c>
      <c r="BL1103" s="0" t="e">
        <f aca="false">IF(BK1103&gt;=90, "Very Good", IF(BK1103&gt;=80, "Good", IF(BK1103&gt;=70, "Slightly Good", IF(BK1103&gt;=60, "Average", IF(BK1103&gt;=50, "Slightly Poor", IF(BK1103&gt;=40, "Poor", "Very Poor"))))))</f>
        <v>#NUM!</v>
      </c>
      <c r="BM1103" s="0" t="n">
        <f aca="false">IF(P1103&lt;=1000, -6.942*LN(P1103)+107.59, IF(AND(P1103&gt;1000, P1103&lt;=5213),-36.304*LN(P1103)+310.72, IF(P1103&gt;5213, 10)))</f>
        <v>10</v>
      </c>
      <c r="BN1103" s="0" t="n">
        <f aca="false">BF1103^0.04*BG1103^0.22*BH1103^0.51*BI1103^0.06*BM1103^0.17</f>
        <v>58.94696686542</v>
      </c>
      <c r="BO1103" s="0" t="str">
        <f aca="false">IF(BN1103&gt;=90, "Very Good", IF(BN1103&gt;=80, "Good", IF(BN1103&gt;=70, "Slightly Good", IF(BN1103&gt;=60, "Average", IF(BN1103&gt;=50, "Slightly Poor", IF(BN1103&gt;=40, "Poor", "Very Poor"))))))</f>
        <v>Slightly Poor</v>
      </c>
      <c r="BP1103" s="0" t="n">
        <f aca="false">IF(AJ1103&lt;=1000, -6.942*LN(AJ1103)+107.59, IF(AND(AJ1103&gt;1000, AJ1103&lt;=5213),-36.304*LN(AJ1103)+310.72, IF(AJ1103&gt;5213, 10)))</f>
        <v>21.2875937560594</v>
      </c>
      <c r="BQ1103" s="0" t="n">
        <f aca="false">BF1103^0.04*BG1103^0.22*BH1103^0.51*BI1103^0.06*BP1103^0.17</f>
        <v>67.0259503949404</v>
      </c>
      <c r="BR1103" s="0" t="str">
        <f aca="false">IF(BQ1103&gt;=90, "Very Good", IF(BQ1103&gt;=80, "Good", IF(BQ1103&gt;=70, "Slightly Good", IF(BQ1103&gt;=60, "Average", IF(BQ1103&gt;=50, "Slightly Poor", IF(BQ1103&gt;=40, "Poor", "Very Poor"))))))</f>
        <v>Average</v>
      </c>
      <c r="BT1103" s="0" t="n">
        <f aca="false">9.81*LN(AH1103)+30.6</f>
        <v>35.2107356029007</v>
      </c>
      <c r="BU1103" s="0" t="str">
        <f aca="false">IF(BT1103&lt;30, "Clean water", IF(AND(BT1103&gt;=30, BT1103&lt;40), "Hypolimia", IF(AND(BT1103&gt;=40,BT1103&lt;50), "Mesotrophic", IF(AND(BT1103&gt;=50, BT1103&lt;70), "Eutrophic", IF(BT1103&gt;70,"Hypertrophic")))))</f>
        <v>Hypolimia</v>
      </c>
      <c r="BW1103" s="0" t="str">
        <f aca="false">IF(G1103/H1103&gt;=1, "PLS CHECK", "")</f>
        <v/>
      </c>
      <c r="BX1103" s="0" t="str">
        <f aca="false">IF(AC1103/J1103&gt;=1, "PLS CHECK", "")</f>
        <v/>
      </c>
      <c r="BY1103" s="0" t="str">
        <f aca="false">IF(AE1103/J1103&gt;=1, "PLS CHECK", "")</f>
        <v/>
      </c>
      <c r="BZ1103" s="0" t="str">
        <f aca="false">IF(AD1103/J1103&gt;=1, "PLS CHECK", "")</f>
        <v/>
      </c>
      <c r="CA1103" s="0" t="str">
        <f aca="false">IF(AF1103/K1103&gt;=1, "PLS CHECK", "")</f>
        <v/>
      </c>
      <c r="CB1103" s="0" t="str">
        <f aca="false">IF(AG1103/K1103&gt;=1, "PLS CHECK", "")</f>
        <v/>
      </c>
    </row>
    <row r="1104" customFormat="false" ht="12.5" hidden="false" customHeight="false" outlineLevel="0" collapsed="false">
      <c r="A1104" s="0" t="n">
        <v>1101</v>
      </c>
      <c r="B1104" s="15" t="s">
        <v>125</v>
      </c>
      <c r="C1104" s="16" t="s">
        <v>126</v>
      </c>
      <c r="D1104" s="0" t="s">
        <v>178</v>
      </c>
      <c r="E1104" s="37"/>
      <c r="F1104" s="0" t="n">
        <v>9.3</v>
      </c>
      <c r="G1104" s="0" t="n">
        <v>1.6</v>
      </c>
      <c r="H1104" s="0" t="n">
        <v>2.9</v>
      </c>
      <c r="I1104" s="0" t="n">
        <v>1.6</v>
      </c>
      <c r="J1104" s="0" t="n">
        <v>7.066</v>
      </c>
      <c r="K1104" s="0" t="n">
        <v>0.074</v>
      </c>
      <c r="L1104" s="0" t="n">
        <v>1.8</v>
      </c>
      <c r="M1104" s="0" t="n">
        <v>14.9</v>
      </c>
      <c r="N1104" s="0" t="n">
        <v>0</v>
      </c>
      <c r="O1104" s="0" t="n">
        <v>519</v>
      </c>
      <c r="P1104" s="0" t="n">
        <v>37000</v>
      </c>
      <c r="AC1104" s="0" t="n">
        <v>7.025</v>
      </c>
      <c r="AD1104" s="0" t="n">
        <v>1.647</v>
      </c>
      <c r="AE1104" s="0" t="n">
        <v>4.346</v>
      </c>
      <c r="AF1104" s="0" t="n">
        <v>0.057</v>
      </c>
      <c r="AG1104" s="0" t="n">
        <v>0.039</v>
      </c>
      <c r="AH1104" s="0" t="n">
        <v>2.2</v>
      </c>
      <c r="AJ1104" s="0" t="n">
        <v>2200</v>
      </c>
      <c r="BF1104" s="0" t="n">
        <f aca="false">IF(E1104&lt;11,-3.6797*E1104^2+48.115*E1104-53.83,280.92*EXP(-0.2027*E1104))</f>
        <v>-53.83</v>
      </c>
      <c r="BG1104" s="0" t="n">
        <f aca="false">32.208*LN(F1104)+21.438</f>
        <v>93.2623038003278</v>
      </c>
      <c r="BH1104" s="0" t="n">
        <f aca="false">IF(G1104&lt;=2, -10*G1104+100, 88.958*EXP(-0.0755*G1104))</f>
        <v>84</v>
      </c>
      <c r="BI1104" s="0" t="n">
        <f aca="false">IF(I1104&lt;=100, 0.0053*(I1104)^2-1.0332*I1104+100.76, 122.82*EXP(-0.0092*I1104))</f>
        <v>99.120448</v>
      </c>
      <c r="BJ1104" s="0" t="n">
        <f aca="false">IF(P1104&lt;=1000, -6.942*LN(P1104)+107.59, -36.304*LN(P1104)+310.72)</f>
        <v>-71.1499115488034</v>
      </c>
      <c r="BK1104" s="0" t="e">
        <f aca="false">BF1104^0.04*BG1104^0.22*BH1104^0.51*BI1104^0.06*BJ1104^0.17</f>
        <v>#NUM!</v>
      </c>
      <c r="BL1104" s="0" t="e">
        <f aca="false">IF(BK1104&gt;=90, "Very Good", IF(BK1104&gt;=80, "Good", IF(BK1104&gt;=70, "Slightly Good", IF(BK1104&gt;=60, "Average", IF(BK1104&gt;=50, "Slightly Poor", IF(BK1104&gt;=40, "Poor", "Very Poor"))))))</f>
        <v>#NUM!</v>
      </c>
      <c r="BM1104" s="0" t="n">
        <f aca="false">IF(P1104&lt;=1000, -6.942*LN(P1104)+107.59, IF(AND(P1104&gt;1000, P1104&lt;=5213),-36.304*LN(P1104)+310.72, IF(P1104&gt;5213, 10)))</f>
        <v>10</v>
      </c>
      <c r="BN1104" s="0" t="n">
        <f aca="false">BF1104^0.04*BG1104^0.22*BH1104^0.51*BI1104^0.06*BM1104^0.17</f>
        <v>-59.3920829989779</v>
      </c>
      <c r="BO1104" s="0" t="str">
        <f aca="false">IF(BN1104&gt;=90, "Very Good", IF(BN1104&gt;=80, "Good", IF(BN1104&gt;=70, "Slightly Good", IF(BN1104&gt;=60, "Average", IF(BN1104&gt;=50, "Slightly Poor", IF(BN1104&gt;=40, "Poor", "Very Poor"))))))</f>
        <v>Very Poor</v>
      </c>
      <c r="BP1104" s="0" t="n">
        <f aca="false">IF(AJ1104&lt;=1000, -6.942*LN(AJ1104)+107.59, IF(AND(AJ1104&gt;1000, AJ1104&lt;=5213),-36.304*LN(AJ1104)+310.72, IF(AJ1104&gt;5213, 10)))</f>
        <v>31.316696341168</v>
      </c>
      <c r="BQ1104" s="0" t="n">
        <f aca="false">BF1104^0.04*BG1104^0.22*BH1104^0.51*BI1104^0.06*BP1104^0.17</f>
        <v>-72.1124859132759</v>
      </c>
      <c r="BR1104" s="0" t="str">
        <f aca="false">IF(BQ1104&gt;=90, "Very Good", IF(BQ1104&gt;=80, "Good", IF(BQ1104&gt;=70, "Slightly Good", IF(BQ1104&gt;=60, "Average", IF(BQ1104&gt;=50, "Slightly Poor", IF(BQ1104&gt;=40, "Poor", "Very Poor"))))))</f>
        <v>Very Poor</v>
      </c>
      <c r="BT1104" s="0" t="n">
        <f aca="false">9.81*LN(AH1104)+30.6</f>
        <v>38.3347667051735</v>
      </c>
      <c r="BU1104" s="0" t="str">
        <f aca="false">IF(BT1104&lt;30, "Clean water", IF(AND(BT1104&gt;=30, BT1104&lt;40), "Hypolimia", IF(AND(BT1104&gt;=40,BT1104&lt;50), "Mesotrophic", IF(AND(BT1104&gt;=50, BT1104&lt;70), "Eutrophic", IF(BT1104&gt;70,"Hypertrophic")))))</f>
        <v>Hypolimia</v>
      </c>
      <c r="BW1104" s="0" t="str">
        <f aca="false">IF(G1104/H1104&gt;=1, "PLS CHECK", "")</f>
        <v/>
      </c>
      <c r="BX1104" s="0" t="str">
        <f aca="false">IF(AC1104/J1104&gt;=1, "PLS CHECK", "")</f>
        <v/>
      </c>
      <c r="BY1104" s="0" t="str">
        <f aca="false">IF(AE1104/J1104&gt;=1, "PLS CHECK", "")</f>
        <v/>
      </c>
      <c r="BZ1104" s="0" t="str">
        <f aca="false">IF(AD1104/J1104&gt;=1, "PLS CHECK", "")</f>
        <v/>
      </c>
      <c r="CA1104" s="0" t="str">
        <f aca="false">IF(AF1104/K1104&gt;=1, "PLS CHECK", "")</f>
        <v/>
      </c>
      <c r="CB1104" s="0" t="str">
        <f aca="false">IF(AG1104/K1104&gt;=1, "PLS CHECK", "")</f>
        <v/>
      </c>
    </row>
    <row r="1105" customFormat="false" ht="12.5" hidden="false" customHeight="false" outlineLevel="0" collapsed="false">
      <c r="A1105" s="0" t="n">
        <v>1102</v>
      </c>
      <c r="B1105" s="15" t="s">
        <v>72</v>
      </c>
      <c r="C1105" s="16" t="s">
        <v>73</v>
      </c>
      <c r="D1105" s="0" t="s">
        <v>179</v>
      </c>
      <c r="E1105" s="0" t="n">
        <v>7.8</v>
      </c>
      <c r="F1105" s="0" t="n">
        <v>10.2</v>
      </c>
      <c r="G1105" s="0" t="n">
        <v>1.5</v>
      </c>
      <c r="H1105" s="0" t="n">
        <v>5</v>
      </c>
      <c r="I1105" s="37"/>
      <c r="J1105" s="0" t="n">
        <v>4.261</v>
      </c>
      <c r="K1105" s="0" t="n">
        <v>0.068</v>
      </c>
      <c r="L1105" s="0" t="n">
        <v>2.2</v>
      </c>
      <c r="M1105" s="0" t="n">
        <v>12</v>
      </c>
      <c r="N1105" s="0" t="n">
        <v>0</v>
      </c>
      <c r="O1105" s="0" t="n">
        <v>323</v>
      </c>
      <c r="P1105" s="0" t="n">
        <v>62250</v>
      </c>
      <c r="Q1105" s="0" t="n">
        <v>0</v>
      </c>
      <c r="R1105" s="0" t="n">
        <v>0</v>
      </c>
      <c r="S1105" s="0" t="n">
        <v>0</v>
      </c>
      <c r="T1105" s="0" t="n">
        <v>0</v>
      </c>
      <c r="U1105" s="0" t="n">
        <v>0</v>
      </c>
      <c r="V1105" s="0" t="n">
        <v>0</v>
      </c>
      <c r="AC1105" s="0" t="n">
        <v>4.126</v>
      </c>
      <c r="AD1105" s="0" t="n">
        <v>0.355</v>
      </c>
      <c r="AE1105" s="0" t="n">
        <v>3.496</v>
      </c>
      <c r="AF1105" s="0" t="n">
        <v>0.03</v>
      </c>
      <c r="AG1105" s="0" t="n">
        <v>0.019</v>
      </c>
      <c r="AH1105" s="0" t="n">
        <v>12.5</v>
      </c>
      <c r="AJ1105" s="0" t="n">
        <v>1148</v>
      </c>
      <c r="AP1105" s="0" t="n">
        <v>0</v>
      </c>
      <c r="AY1105" s="0" t="n">
        <v>0</v>
      </c>
      <c r="BF1105" s="0" t="n">
        <f aca="false">IF(E1105&lt;11,-3.6797*E1105^2+48.115*E1105-53.83,280.92*EXP(-0.2027*E1105))</f>
        <v>97.5940520000001</v>
      </c>
      <c r="BG1105" s="0" t="n">
        <f aca="false">32.208*LN(F1105)+21.438</f>
        <v>96.2374636951076</v>
      </c>
      <c r="BH1105" s="0" t="n">
        <f aca="false">IF(G1105&lt;=2, -10*G1105+100, 88.958*EXP(-0.0755*G1105))</f>
        <v>85</v>
      </c>
      <c r="BI1105" s="0" t="n">
        <f aca="false">IF(I1105&lt;=100, 0.0053*(I1105)^2-1.0332*I1105+100.76, 122.82*EXP(-0.0092*I1105))</f>
        <v>100.76</v>
      </c>
      <c r="BJ1105" s="0" t="n">
        <f aca="false">IF(P1105&lt;=1000, -6.942*LN(P1105)+107.59, -36.304*LN(P1105)+310.72)</f>
        <v>-90.0367271153257</v>
      </c>
      <c r="BK1105" s="0" t="e">
        <f aca="false">BF1105^0.04*BG1105^0.22*BH1105^0.51*BI1105^0.06*BJ1105^0.17</f>
        <v>#NUM!</v>
      </c>
      <c r="BL1105" s="0" t="e">
        <f aca="false">IF(BK1105&gt;=90, "Very Good", IF(BK1105&gt;=80, "Good", IF(BK1105&gt;=70, "Slightly Good", IF(BK1105&gt;=60, "Average", IF(BK1105&gt;=50, "Slightly Poor", IF(BK1105&gt;=40, "Poor", "Very Poor"))))))</f>
        <v>#NUM!</v>
      </c>
      <c r="BM1105" s="0" t="n">
        <f aca="false">IF(P1105&lt;=1000, -6.942*LN(P1105)+107.59, IF(AND(P1105&gt;1000, P1105&lt;=5213),-36.304*LN(P1105)+310.72, IF(P1105&gt;5213, 10)))</f>
        <v>10</v>
      </c>
      <c r="BN1105" s="0" t="n">
        <f aca="false">BF1105^0.04*BG1105^0.22*BH1105^0.51*BI1105^0.06*BM1105^0.17</f>
        <v>61.6756297709431</v>
      </c>
      <c r="BO1105" s="0" t="str">
        <f aca="false">IF(BN1105&gt;=90, "Very Good", IF(BN1105&gt;=80, "Good", IF(BN1105&gt;=70, "Slightly Good", IF(BN1105&gt;=60, "Average", IF(BN1105&gt;=50, "Slightly Poor", IF(BN1105&gt;=40, "Poor", "Very Poor"))))))</f>
        <v>Average</v>
      </c>
      <c r="BP1105" s="0" t="n">
        <f aca="false">IF(AJ1105&lt;=1000, -6.942*LN(AJ1105)+107.59, IF(AND(AJ1105&gt;1000, AJ1105&lt;=5213),-36.304*LN(AJ1105)+310.72, IF(AJ1105&gt;5213, 10)))</f>
        <v>54.9301271529662</v>
      </c>
      <c r="BQ1105" s="0" t="n">
        <f aca="false">BF1105^0.04*BG1105^0.22*BH1105^0.51*BI1105^0.06*BP1105^0.17</f>
        <v>82.3913076152789</v>
      </c>
      <c r="BR1105" s="0" t="str">
        <f aca="false">IF(BQ1105&gt;=90, "Very Good", IF(BQ1105&gt;=80, "Good", IF(BQ1105&gt;=70, "Slightly Good", IF(BQ1105&gt;=60, "Average", IF(BQ1105&gt;=50, "Slightly Poor", IF(BQ1105&gt;=40, "Poor", "Very Poor"))))))</f>
        <v>Good</v>
      </c>
      <c r="BT1105" s="0" t="n">
        <f aca="false">9.81*LN(AH1105)+30.6</f>
        <v>55.377398000664</v>
      </c>
      <c r="BU1105" s="0" t="str">
        <f aca="false">IF(BT1105&lt;30, "Clean water", IF(AND(BT1105&gt;=30, BT1105&lt;40), "Hypolimia", IF(AND(BT1105&gt;=40,BT1105&lt;50), "Mesotrophic", IF(AND(BT1105&gt;=50, BT1105&lt;70), "Eutrophic", IF(BT1105&gt;70,"Hypertrophic")))))</f>
        <v>Eutrophic</v>
      </c>
      <c r="BW1105" s="0" t="str">
        <f aca="false">IF(G1105/H1105&gt;=1, "PLS CHECK", "")</f>
        <v/>
      </c>
      <c r="BX1105" s="0" t="str">
        <f aca="false">IF(AC1105/J1105&gt;=1, "PLS CHECK", "")</f>
        <v/>
      </c>
      <c r="BY1105" s="0" t="str">
        <f aca="false">IF(AE1105/J1105&gt;=1, "PLS CHECK", "")</f>
        <v/>
      </c>
      <c r="BZ1105" s="0" t="str">
        <f aca="false">IF(AD1105/J1105&gt;=1, "PLS CHECK", "")</f>
        <v/>
      </c>
      <c r="CA1105" s="0" t="str">
        <f aca="false">IF(AF1105/K1105&gt;=1, "PLS CHECK", "")</f>
        <v/>
      </c>
      <c r="CB1105" s="0" t="str">
        <f aca="false">IF(AG1105/K1105&gt;=1, "PLS CHECK", "")</f>
        <v/>
      </c>
    </row>
    <row r="1106" customFormat="false" ht="12.5" hidden="false" customHeight="false" outlineLevel="0" collapsed="false">
      <c r="A1106" s="0" t="n">
        <v>1103</v>
      </c>
      <c r="B1106" s="15" t="s">
        <v>131</v>
      </c>
      <c r="C1106" s="16" t="s">
        <v>132</v>
      </c>
      <c r="D1106" s="0" t="s">
        <v>179</v>
      </c>
      <c r="E1106" s="0" t="n">
        <v>7.7</v>
      </c>
      <c r="F1106" s="0" t="n">
        <v>10.5</v>
      </c>
      <c r="G1106" s="0" t="n">
        <v>3</v>
      </c>
      <c r="H1106" s="0" t="n">
        <v>7.7</v>
      </c>
      <c r="I1106" s="37"/>
      <c r="J1106" s="0" t="n">
        <v>5.462</v>
      </c>
      <c r="K1106" s="37"/>
      <c r="L1106" s="37"/>
      <c r="M1106" s="0" t="n">
        <v>11.6</v>
      </c>
      <c r="O1106" s="0" t="n">
        <v>541</v>
      </c>
      <c r="BD1106" s="0" t="n">
        <v>0.076</v>
      </c>
      <c r="BF1106" s="0" t="n">
        <f aca="false">IF(E1106&lt;11,-3.6797*E1106^2+48.115*E1106-53.83,280.92*EXP(-0.2027*E1106))</f>
        <v>98.486087</v>
      </c>
      <c r="BG1106" s="0" t="n">
        <f aca="false">32.208*LN(F1106)+21.438</f>
        <v>97.1710942827213</v>
      </c>
      <c r="BH1106" s="0" t="n">
        <f aca="false">IF(G1106&lt;=2, -10*G1106+100, 88.958*EXP(-0.0755*G1106))</f>
        <v>70.9279340534787</v>
      </c>
      <c r="BI1106" s="0" t="n">
        <f aca="false">IF(I1106&lt;=100, 0.0053*(I1106)^2-1.0332*I1106+100.76, 122.82*EXP(-0.0092*I1106))</f>
        <v>100.76</v>
      </c>
      <c r="BJ1106" s="0" t="e">
        <f aca="false">IF(P1106&lt;=1000, -6.942*LN(P1106)+107.59, -36.304*LN(P1106)+310.72)</f>
        <v>#VALUE!</v>
      </c>
      <c r="BK1106" s="0" t="e">
        <f aca="false">BF1106^0.04*BG1106^0.22*BH1106^0.51*BI1106^0.06*BJ1106^0.17</f>
        <v>#VALUE!</v>
      </c>
      <c r="BL1106" s="0" t="e">
        <f aca="false">IF(BK1106&gt;=90, "Very Good", IF(BK1106&gt;=80, "Good", IF(BK1106&gt;=70, "Slightly Good", IF(BK1106&gt;=60, "Average", IF(BK1106&gt;=50, "Slightly Poor", IF(BK1106&gt;=40, "Poor", "Very Poor"))))))</f>
        <v>#VALUE!</v>
      </c>
      <c r="BM1106" s="0" t="e">
        <f aca="false">IF(P1106&lt;=1000, -6.942*LN(P1106)+107.59, IF(AND(P1106&gt;1000, P1106&lt;=5213),-36.304*LN(P1106)+310.72, IF(P1106&gt;5213, 10)))</f>
        <v>#VALUE!</v>
      </c>
      <c r="BN1106" s="0" t="e">
        <f aca="false">BF1106^0.04*BG1106^0.22*BH1106^0.51*BI1106^0.06*BM1106^0.17</f>
        <v>#VALUE!</v>
      </c>
      <c r="BO1106" s="0" t="e">
        <f aca="false">IF(BN1106&gt;=90, "Very Good", IF(BN1106&gt;=80, "Good", IF(BN1106&gt;=70, "Slightly Good", IF(BN1106&gt;=60, "Average", IF(BN1106&gt;=50, "Slightly Poor", IF(BN1106&gt;=40, "Poor", "Very Poor"))))))</f>
        <v>#VALUE!</v>
      </c>
      <c r="BP1106" s="0" t="e">
        <f aca="false">IF(AJ1106&lt;=1000, -6.942*LN(AJ1106)+107.59, IF(AND(AJ1106&gt;1000, AJ1106&lt;=5213),-36.304*LN(AJ1106)+310.72, IF(AJ1106&gt;5213, 10)))</f>
        <v>#VALUE!</v>
      </c>
      <c r="BQ1106" s="0" t="e">
        <f aca="false">BF1106^0.04*BG1106^0.22*BH1106^0.51*BI1106^0.06*BP1106^0.17</f>
        <v>#VALUE!</v>
      </c>
      <c r="BR1106" s="0" t="e">
        <f aca="false">IF(BQ1106&gt;=90, "Very Good", IF(BQ1106&gt;=80, "Good", IF(BQ1106&gt;=70, "Slightly Good", IF(BQ1106&gt;=60, "Average", IF(BQ1106&gt;=50, "Slightly Poor", IF(BQ1106&gt;=40, "Poor", "Very Poor"))))))</f>
        <v>#VALUE!</v>
      </c>
      <c r="BT1106" s="0" t="e">
        <f aca="false">9.81*LN(AH1106)+30.6</f>
        <v>#VALUE!</v>
      </c>
      <c r="BU1106" s="0" t="e">
        <f aca="false">IF(BT1106&lt;30, "Clean water", IF(AND(BT1106&gt;=30, BT1106&lt;40), "Hypolimia", IF(AND(BT1106&gt;=40,BT1106&lt;50), "Mesotrophic", IF(AND(BT1106&gt;=50, BT1106&lt;70), "Eutrophic", IF(BT1106&gt;70,"Hypertrophic")))))</f>
        <v>#VALUE!</v>
      </c>
      <c r="BW1106" s="0" t="str">
        <f aca="false">IF(G1106/H1106&gt;=1, "PLS CHECK", "")</f>
        <v/>
      </c>
      <c r="BX1106" s="0" t="str">
        <f aca="false">IF(AC1106/J1106&gt;=1, "PLS CHECK", "")</f>
        <v/>
      </c>
      <c r="BY1106" s="0" t="str">
        <f aca="false">IF(AE1106/J1106&gt;=1, "PLS CHECK", "")</f>
        <v/>
      </c>
      <c r="BZ1106" s="0" t="str">
        <f aca="false">IF(AD1106/J1106&gt;=1, "PLS CHECK", "")</f>
        <v/>
      </c>
      <c r="CA1106" s="0" t="e">
        <f aca="false">IF(AF1106/K1106&gt;=1, "PLS CHECK", "")</f>
        <v>#DIV/0!</v>
      </c>
      <c r="CB1106" s="0" t="e">
        <f aca="false">IF(AG1106/K1106&gt;=1, "PLS CHECK", "")</f>
        <v>#DIV/0!</v>
      </c>
    </row>
    <row r="1107" customFormat="false" ht="12.5" hidden="false" customHeight="false" outlineLevel="0" collapsed="false">
      <c r="A1107" s="0" t="n">
        <v>1104</v>
      </c>
      <c r="B1107" s="15" t="s">
        <v>75</v>
      </c>
      <c r="C1107" s="16" t="s">
        <v>76</v>
      </c>
      <c r="D1107" s="0" t="s">
        <v>179</v>
      </c>
      <c r="E1107" s="0" t="n">
        <v>7.8</v>
      </c>
      <c r="F1107" s="0" t="n">
        <v>10.4</v>
      </c>
      <c r="G1107" s="0" t="n">
        <v>1.7</v>
      </c>
      <c r="H1107" s="0" t="n">
        <v>4.6</v>
      </c>
      <c r="I1107" s="0" t="n">
        <v>10.8</v>
      </c>
      <c r="J1107" s="0" t="n">
        <v>4.791</v>
      </c>
      <c r="K1107" s="0" t="n">
        <v>0.119</v>
      </c>
      <c r="L1107" s="0" t="n">
        <v>2</v>
      </c>
      <c r="M1107" s="0" t="n">
        <v>11</v>
      </c>
      <c r="N1107" s="0" t="n">
        <v>0</v>
      </c>
      <c r="O1107" s="37"/>
      <c r="P1107" s="0" t="n">
        <v>11000</v>
      </c>
      <c r="AC1107" s="0" t="n">
        <v>4.783</v>
      </c>
      <c r="AD1107" s="0" t="n">
        <v>0.481</v>
      </c>
      <c r="AE1107" s="0" t="n">
        <v>3.414</v>
      </c>
      <c r="AF1107" s="0" t="n">
        <v>0.094</v>
      </c>
      <c r="AG1107" s="0" t="n">
        <v>0.053</v>
      </c>
      <c r="AH1107" s="0" t="n">
        <v>8</v>
      </c>
      <c r="AJ1107" s="0" t="n">
        <v>600</v>
      </c>
      <c r="BF1107" s="0" t="n">
        <f aca="false">IF(E1107&lt;11,-3.6797*E1107^2+48.115*E1107-53.83,280.92*EXP(-0.2027*E1107))</f>
        <v>97.5940520000001</v>
      </c>
      <c r="BG1107" s="0" t="n">
        <f aca="false">32.208*LN(F1107)+21.438</f>
        <v>96.8628814043931</v>
      </c>
      <c r="BH1107" s="0" t="n">
        <f aca="false">IF(G1107&lt;=2, -10*G1107+100, 88.958*EXP(-0.0755*G1107))</f>
        <v>83</v>
      </c>
      <c r="BI1107" s="0" t="n">
        <f aca="false">IF(I1107&lt;=100, 0.0053*(I1107)^2-1.0332*I1107+100.76, 122.82*EXP(-0.0092*I1107))</f>
        <v>90.219632</v>
      </c>
      <c r="BJ1107" s="0" t="n">
        <f aca="false">IF(P1107&lt;=1000, -6.942*LN(P1107)+107.59, -36.304*LN(P1107)+310.72)</f>
        <v>-27.1123376318395</v>
      </c>
      <c r="BK1107" s="0" t="e">
        <f aca="false">BF1107^0.04*BG1107^0.22*BH1107^0.51*BI1107^0.06*BJ1107^0.17</f>
        <v>#NUM!</v>
      </c>
      <c r="BL1107" s="0" t="e">
        <f aca="false">IF(BK1107&gt;=90, "Very Good", IF(BK1107&gt;=80, "Good", IF(BK1107&gt;=70, "Slightly Good", IF(BK1107&gt;=60, "Average", IF(BK1107&gt;=50, "Slightly Poor", IF(BK1107&gt;=40, "Poor", "Very Poor"))))))</f>
        <v>#NUM!</v>
      </c>
      <c r="BM1107" s="0" t="n">
        <f aca="false">IF(P1107&lt;=1000, -6.942*LN(P1107)+107.59, IF(AND(P1107&gt;1000, P1107&lt;=5213),-36.304*LN(P1107)+310.72, IF(P1107&gt;5213, 10)))</f>
        <v>10</v>
      </c>
      <c r="BN1107" s="0" t="n">
        <f aca="false">BF1107^0.04*BG1107^0.22*BH1107^0.51*BI1107^0.06*BM1107^0.17</f>
        <v>60.6149077655252</v>
      </c>
      <c r="BO1107" s="0" t="str">
        <f aca="false">IF(BN1107&gt;=90, "Very Good", IF(BN1107&gt;=80, "Good", IF(BN1107&gt;=70, "Slightly Good", IF(BN1107&gt;=60, "Average", IF(BN1107&gt;=50, "Slightly Poor", IF(BN1107&gt;=40, "Poor", "Very Poor"))))))</f>
        <v>Average</v>
      </c>
      <c r="BP1107" s="0" t="n">
        <f aca="false">IF(AJ1107&lt;=1000, -6.942*LN(AJ1107)+107.59, IF(AND(AJ1107&gt;1000, AJ1107&lt;=5213),-36.304*LN(AJ1107)+310.72, IF(AJ1107&gt;5213, 10)))</f>
        <v>63.1825143334895</v>
      </c>
      <c r="BQ1107" s="0" t="n">
        <f aca="false">BF1107^0.04*BG1107^0.22*BH1107^0.51*BI1107^0.06*BP1107^0.17</f>
        <v>82.9241297373413</v>
      </c>
      <c r="BR1107" s="0" t="str">
        <f aca="false">IF(BQ1107&gt;=90, "Very Good", IF(BQ1107&gt;=80, "Good", IF(BQ1107&gt;=70, "Slightly Good", IF(BQ1107&gt;=60, "Average", IF(BQ1107&gt;=50, "Slightly Poor", IF(BQ1107&gt;=40, "Poor", "Very Poor"))))))</f>
        <v>Good</v>
      </c>
      <c r="BT1107" s="0" t="n">
        <f aca="false">9.81*LN(AH1107)+30.6</f>
        <v>50.9993215238792</v>
      </c>
      <c r="BU1107" s="0" t="str">
        <f aca="false">IF(BT1107&lt;30, "Clean water", IF(AND(BT1107&gt;=30, BT1107&lt;40), "Hypolimia", IF(AND(BT1107&gt;=40,BT1107&lt;50), "Mesotrophic", IF(AND(BT1107&gt;=50, BT1107&lt;70), "Eutrophic", IF(BT1107&gt;70,"Hypertrophic")))))</f>
        <v>Eutrophic</v>
      </c>
      <c r="BW1107" s="0" t="str">
        <f aca="false">IF(G1107/H1107&gt;=1, "PLS CHECK", "")</f>
        <v/>
      </c>
      <c r="BX1107" s="0" t="str">
        <f aca="false">IF(AC1107/J1107&gt;=1, "PLS CHECK", "")</f>
        <v/>
      </c>
      <c r="BY1107" s="0" t="str">
        <f aca="false">IF(AE1107/J1107&gt;=1, "PLS CHECK", "")</f>
        <v/>
      </c>
      <c r="BZ1107" s="0" t="str">
        <f aca="false">IF(AD1107/J1107&gt;=1, "PLS CHECK", "")</f>
        <v/>
      </c>
      <c r="CA1107" s="0" t="str">
        <f aca="false">IF(AF1107/K1107&gt;=1, "PLS CHECK", "")</f>
        <v/>
      </c>
      <c r="CB1107" s="0" t="str">
        <f aca="false">IF(AG1107/K1107&gt;=1, "PLS CHECK", "")</f>
        <v/>
      </c>
    </row>
    <row r="1108" customFormat="false" ht="12.5" hidden="false" customHeight="false" outlineLevel="0" collapsed="false">
      <c r="A1108" s="0" t="n">
        <v>1105</v>
      </c>
      <c r="B1108" s="15" t="s">
        <v>77</v>
      </c>
      <c r="C1108" s="16" t="s">
        <v>78</v>
      </c>
      <c r="D1108" s="0" t="s">
        <v>179</v>
      </c>
      <c r="E1108" s="0" t="n">
        <v>8</v>
      </c>
      <c r="F1108" s="0" t="n">
        <v>11.3</v>
      </c>
      <c r="G1108" s="0" t="n">
        <v>1.2</v>
      </c>
      <c r="H1108" s="0" t="n">
        <v>3.7</v>
      </c>
      <c r="I1108" s="0" t="n">
        <v>4</v>
      </c>
      <c r="J1108" s="0" t="n">
        <v>2.909</v>
      </c>
      <c r="K1108" s="0" t="n">
        <v>0.026</v>
      </c>
      <c r="L1108" s="0" t="n">
        <v>1.8</v>
      </c>
      <c r="M1108" s="0" t="n">
        <v>10.9</v>
      </c>
      <c r="N1108" s="0" t="n">
        <v>0</v>
      </c>
      <c r="O1108" s="0" t="n">
        <v>190</v>
      </c>
      <c r="P1108" s="37"/>
      <c r="AC1108" s="0" t="n">
        <v>2.79</v>
      </c>
      <c r="AD1108" s="0" t="n">
        <v>0.02</v>
      </c>
      <c r="AE1108" s="0" t="n">
        <v>2.161</v>
      </c>
      <c r="AF1108" s="0" t="n">
        <v>0.013</v>
      </c>
      <c r="AG1108" s="0" t="n">
        <v>0.002</v>
      </c>
      <c r="AH1108" s="0" t="n">
        <v>8.8</v>
      </c>
      <c r="AJ1108" s="0" t="n">
        <v>39</v>
      </c>
      <c r="BD1108" s="0" t="n">
        <v>182.995</v>
      </c>
      <c r="BF1108" s="0" t="n">
        <f aca="false">IF(E1108&lt;11,-3.6797*E1108^2+48.115*E1108-53.83,280.92*EXP(-0.2027*E1108))</f>
        <v>95.5892</v>
      </c>
      <c r="BG1108" s="0" t="n">
        <f aca="false">32.208*LN(F1108)+21.438</f>
        <v>99.5360461899348</v>
      </c>
      <c r="BH1108" s="0" t="n">
        <f aca="false">IF(G1108&lt;=2, -10*G1108+100, 88.958*EXP(-0.0755*G1108))</f>
        <v>88</v>
      </c>
      <c r="BI1108" s="0" t="n">
        <f aca="false">IF(I1108&lt;=100, 0.0053*(I1108)^2-1.0332*I1108+100.76, 122.82*EXP(-0.0092*I1108))</f>
        <v>96.712</v>
      </c>
      <c r="BJ1108" s="0" t="e">
        <f aca="false">IF(P1108&lt;=1000, -6.942*LN(P1108)+107.59, -36.304*LN(P1108)+310.72)</f>
        <v>#VALUE!</v>
      </c>
      <c r="BK1108" s="0" t="e">
        <f aca="false">BF1108^0.04*BG1108^0.22*BH1108^0.51*BI1108^0.06*BJ1108^0.17</f>
        <v>#VALUE!</v>
      </c>
      <c r="BL1108" s="0" t="e">
        <f aca="false">IF(BK1108&gt;=90, "Very Good", IF(BK1108&gt;=80, "Good", IF(BK1108&gt;=70, "Slightly Good", IF(BK1108&gt;=60, "Average", IF(BK1108&gt;=50, "Slightly Poor", IF(BK1108&gt;=40, "Poor", "Very Poor"))))))</f>
        <v>#VALUE!</v>
      </c>
      <c r="BM1108" s="0" t="e">
        <f aca="false">IF(P1108&lt;=1000, -6.942*LN(P1108)+107.59, IF(AND(P1108&gt;1000, P1108&lt;=5213),-36.304*LN(P1108)+310.72, IF(P1108&gt;5213, 10)))</f>
        <v>#VALUE!</v>
      </c>
      <c r="BN1108" s="0" t="e">
        <f aca="false">BF1108^0.04*BG1108^0.22*BH1108^0.51*BI1108^0.06*BM1108^0.17</f>
        <v>#VALUE!</v>
      </c>
      <c r="BO1108" s="0" t="e">
        <f aca="false">IF(BN1108&gt;=90, "Very Good", IF(BN1108&gt;=80, "Good", IF(BN1108&gt;=70, "Slightly Good", IF(BN1108&gt;=60, "Average", IF(BN1108&gt;=50, "Slightly Poor", IF(BN1108&gt;=40, "Poor", "Very Poor"))))))</f>
        <v>#VALUE!</v>
      </c>
      <c r="BP1108" s="0" t="n">
        <f aca="false">IF(AJ1108&lt;=1000, -6.942*LN(AJ1108)+107.59, IF(AND(AJ1108&gt;1000, AJ1108&lt;=5213),-36.304*LN(AJ1108)+310.72, IF(AJ1108&gt;5213, 10)))</f>
        <v>82.157555052568</v>
      </c>
      <c r="BQ1108" s="0" t="n">
        <f aca="false">BF1108^0.04*BG1108^0.22*BH1108^0.51*BI1108^0.06*BP1108^0.17</f>
        <v>90.1731204358889</v>
      </c>
      <c r="BR1108" s="0" t="str">
        <f aca="false">IF(BQ1108&gt;=90, "Very Good", IF(BQ1108&gt;=80, "Good", IF(BQ1108&gt;=70, "Slightly Good", IF(BQ1108&gt;=60, "Average", IF(BQ1108&gt;=50, "Slightly Poor", IF(BQ1108&gt;=40, "Poor", "Very Poor"))))))</f>
        <v>Very Good</v>
      </c>
      <c r="BT1108" s="0" t="n">
        <f aca="false">9.81*LN(AH1108)+30.6</f>
        <v>51.9343143877596</v>
      </c>
      <c r="BU1108" s="0" t="str">
        <f aca="false">IF(BT1108&lt;30, "Clean water", IF(AND(BT1108&gt;=30, BT1108&lt;40), "Hypolimia", IF(AND(BT1108&gt;=40,BT1108&lt;50), "Mesotrophic", IF(AND(BT1108&gt;=50, BT1108&lt;70), "Eutrophic", IF(BT1108&gt;70,"Hypertrophic")))))</f>
        <v>Eutrophic</v>
      </c>
      <c r="BW1108" s="0" t="str">
        <f aca="false">IF(G1108/H1108&gt;=1, "PLS CHECK", "")</f>
        <v/>
      </c>
      <c r="BX1108" s="0" t="str">
        <f aca="false">IF(AC1108/J1108&gt;=1, "PLS CHECK", "")</f>
        <v/>
      </c>
      <c r="BY1108" s="0" t="str">
        <f aca="false">IF(AE1108/J1108&gt;=1, "PLS CHECK", "")</f>
        <v/>
      </c>
      <c r="BZ1108" s="0" t="str">
        <f aca="false">IF(AD1108/J1108&gt;=1, "PLS CHECK", "")</f>
        <v/>
      </c>
      <c r="CA1108" s="0" t="str">
        <f aca="false">IF(AF1108/K1108&gt;=1, "PLS CHECK", "")</f>
        <v/>
      </c>
      <c r="CB1108" s="0" t="str">
        <f aca="false">IF(AG1108/K1108&gt;=1, "PLS CHECK", "")</f>
        <v/>
      </c>
    </row>
    <row r="1109" customFormat="false" ht="12.5" hidden="false" customHeight="false" outlineLevel="0" collapsed="false">
      <c r="A1109" s="0" t="n">
        <v>1106</v>
      </c>
      <c r="B1109" s="15" t="s">
        <v>79</v>
      </c>
      <c r="C1109" s="16" t="s">
        <v>80</v>
      </c>
      <c r="D1109" s="0" t="s">
        <v>179</v>
      </c>
      <c r="E1109" s="0" t="n">
        <v>7.5</v>
      </c>
      <c r="F1109" s="0" t="n">
        <v>10.7</v>
      </c>
      <c r="G1109" s="0" t="n">
        <v>1.2</v>
      </c>
      <c r="H1109" s="0" t="n">
        <v>4.2</v>
      </c>
      <c r="I1109" s="0" t="n">
        <v>4.7</v>
      </c>
      <c r="J1109" s="0" t="n">
        <v>4.595</v>
      </c>
      <c r="K1109" s="0" t="n">
        <v>0.045</v>
      </c>
      <c r="L1109" s="0" t="n">
        <v>2.2</v>
      </c>
      <c r="M1109" s="0" t="n">
        <v>11.3</v>
      </c>
      <c r="N1109" s="0" t="n">
        <v>0</v>
      </c>
      <c r="O1109" s="0" t="n">
        <v>260</v>
      </c>
      <c r="P1109" s="0" t="n">
        <v>5000</v>
      </c>
      <c r="Q1109" s="0" t="n">
        <v>0</v>
      </c>
      <c r="R1109" s="0" t="n">
        <v>0</v>
      </c>
      <c r="S1109" s="0" t="n">
        <v>0</v>
      </c>
      <c r="T1109" s="0" t="n">
        <v>0</v>
      </c>
      <c r="U1109" s="0" t="n">
        <v>0</v>
      </c>
      <c r="V1109" s="0" t="n">
        <v>0</v>
      </c>
      <c r="AC1109" s="0" t="n">
        <v>4.373</v>
      </c>
      <c r="AD1109" s="0" t="n">
        <v>0.309</v>
      </c>
      <c r="AE1109" s="0" t="n">
        <v>3.135</v>
      </c>
      <c r="AF1109" s="0" t="n">
        <v>0.023</v>
      </c>
      <c r="AG1109" s="0" t="n">
        <v>0.01</v>
      </c>
      <c r="AH1109" s="0" t="n">
        <v>8.7</v>
      </c>
      <c r="AJ1109" s="0" t="n">
        <v>2520</v>
      </c>
      <c r="AP1109" s="0" t="n">
        <v>0</v>
      </c>
      <c r="AY1109" s="0" t="n">
        <v>0</v>
      </c>
      <c r="BD1109" s="0" t="n">
        <v>193.277</v>
      </c>
      <c r="BF1109" s="0" t="n">
        <f aca="false">IF(E1109&lt;11,-3.6797*E1109^2+48.115*E1109-53.83,280.92*EXP(-0.2027*E1109))</f>
        <v>100.049375</v>
      </c>
      <c r="BG1109" s="0" t="n">
        <f aca="false">32.208*LN(F1109)+21.438</f>
        <v>97.7788104251968</v>
      </c>
      <c r="BH1109" s="0" t="n">
        <f aca="false">IF(G1109&lt;=2, -10*G1109+100, 88.958*EXP(-0.0755*G1109))</f>
        <v>88</v>
      </c>
      <c r="BI1109" s="0" t="n">
        <f aca="false">IF(I1109&lt;=100, 0.0053*(I1109)^2-1.0332*I1109+100.76, 122.82*EXP(-0.0092*I1109))</f>
        <v>96.021037</v>
      </c>
      <c r="BJ1109" s="0" t="n">
        <f aca="false">IF(P1109&lt;=1000, -6.942*LN(P1109)+107.59, -36.304*LN(P1109)+310.72)</f>
        <v>1.5118183788249</v>
      </c>
      <c r="BK1109" s="0" t="n">
        <f aca="false">BF1109^0.04*BG1109^0.22*BH1109^0.51*BI1109^0.06*BJ1109^0.17</f>
        <v>45.6042693310313</v>
      </c>
      <c r="BL1109" s="0" t="str">
        <f aca="false">IF(BK1109&gt;=90, "Very Good", IF(BK1109&gt;=80, "Good", IF(BK1109&gt;=70, "Slightly Good", IF(BK1109&gt;=60, "Average", IF(BK1109&gt;=50, "Slightly Poor", IF(BK1109&gt;=40, "Poor", "Very Poor"))))))</f>
        <v>Poor</v>
      </c>
      <c r="BM1109" s="0" t="n">
        <f aca="false">IF(P1109&lt;=1000, -6.942*LN(P1109)+107.59, IF(AND(P1109&gt;1000, P1109&lt;=5213),-36.304*LN(P1109)+310.72, IF(P1109&gt;5213, 10)))</f>
        <v>1.5118183788249</v>
      </c>
      <c r="BN1109" s="0" t="n">
        <f aca="false">BF1109^0.04*BG1109^0.22*BH1109^0.51*BI1109^0.06*BM1109^0.17</f>
        <v>45.6042693310313</v>
      </c>
      <c r="BO1109" s="0" t="str">
        <f aca="false">IF(BN1109&gt;=90, "Very Good", IF(BN1109&gt;=80, "Good", IF(BN1109&gt;=70, "Slightly Good", IF(BN1109&gt;=60, "Average", IF(BN1109&gt;=50, "Slightly Poor", IF(BN1109&gt;=40, "Poor", "Very Poor"))))))</f>
        <v>Poor</v>
      </c>
      <c r="BP1109" s="0" t="n">
        <f aca="false">IF(AJ1109&lt;=1000, -6.942*LN(AJ1109)+107.59, IF(AND(AJ1109&gt;1000, AJ1109&lt;=5213),-36.304*LN(AJ1109)+310.72, IF(AJ1109&gt;5213, 10)))</f>
        <v>26.3865571909295</v>
      </c>
      <c r="BQ1109" s="0" t="n">
        <f aca="false">BF1109^0.04*BG1109^0.22*BH1109^0.51*BI1109^0.06*BP1109^0.17</f>
        <v>74.152471442037</v>
      </c>
      <c r="BR1109" s="0" t="str">
        <f aca="false">IF(BQ1109&gt;=90, "Very Good", IF(BQ1109&gt;=80, "Good", IF(BQ1109&gt;=70, "Slightly Good", IF(BQ1109&gt;=60, "Average", IF(BQ1109&gt;=50, "Slightly Poor", IF(BQ1109&gt;=40, "Poor", "Very Poor"))))))</f>
        <v>Slightly Good</v>
      </c>
      <c r="BT1109" s="0" t="n">
        <f aca="false">9.81*LN(AH1109)+30.6</f>
        <v>51.8221988817299</v>
      </c>
      <c r="BU1109" s="0" t="str">
        <f aca="false">IF(BT1109&lt;30, "Clean water", IF(AND(BT1109&gt;=30, BT1109&lt;40), "Hypolimia", IF(AND(BT1109&gt;=40,BT1109&lt;50), "Mesotrophic", IF(AND(BT1109&gt;=50, BT1109&lt;70), "Eutrophic", IF(BT1109&gt;70,"Hypertrophic")))))</f>
        <v>Eutrophic</v>
      </c>
      <c r="BW1109" s="0" t="str">
        <f aca="false">IF(G1109/H1109&gt;=1, "PLS CHECK", "")</f>
        <v/>
      </c>
      <c r="BX1109" s="0" t="str">
        <f aca="false">IF(AC1109/J1109&gt;=1, "PLS CHECK", "")</f>
        <v/>
      </c>
      <c r="BY1109" s="0" t="str">
        <f aca="false">IF(AE1109/J1109&gt;=1, "PLS CHECK", "")</f>
        <v/>
      </c>
      <c r="BZ1109" s="0" t="str">
        <f aca="false">IF(AD1109/J1109&gt;=1, "PLS CHECK", "")</f>
        <v/>
      </c>
      <c r="CA1109" s="0" t="str">
        <f aca="false">IF(AF1109/K1109&gt;=1, "PLS CHECK", "")</f>
        <v/>
      </c>
      <c r="CB1109" s="0" t="str">
        <f aca="false">IF(AG1109/K1109&gt;=1, "PLS CHECK", "")</f>
        <v/>
      </c>
    </row>
    <row r="1110" customFormat="false" ht="12.5" hidden="false" customHeight="false" outlineLevel="0" collapsed="false">
      <c r="A1110" s="0" t="n">
        <v>1107</v>
      </c>
      <c r="B1110" s="15" t="s">
        <v>81</v>
      </c>
      <c r="C1110" s="16" t="s">
        <v>82</v>
      </c>
      <c r="D1110" s="0" t="s">
        <v>179</v>
      </c>
      <c r="E1110" s="0" t="n">
        <v>7.4</v>
      </c>
      <c r="F1110" s="0" t="n">
        <v>11.8</v>
      </c>
      <c r="G1110" s="0" t="n">
        <v>0.9</v>
      </c>
      <c r="H1110" s="0" t="n">
        <v>2.2</v>
      </c>
      <c r="I1110" s="37"/>
      <c r="J1110" s="0" t="n">
        <v>3.527</v>
      </c>
      <c r="K1110" s="0" t="n">
        <v>0.038</v>
      </c>
      <c r="L1110" s="0" t="n">
        <v>2.1</v>
      </c>
      <c r="M1110" s="0" t="n">
        <v>10.4</v>
      </c>
      <c r="N1110" s="0" t="n">
        <v>0</v>
      </c>
      <c r="O1110" s="0" t="n">
        <v>242</v>
      </c>
      <c r="P1110" s="0" t="n">
        <v>6000</v>
      </c>
      <c r="AC1110" s="0" t="n">
        <v>3.526</v>
      </c>
      <c r="AD1110" s="0" t="n">
        <v>0.058</v>
      </c>
      <c r="AE1110" s="0" t="n">
        <v>2.648</v>
      </c>
      <c r="AF1110" s="0" t="n">
        <v>0.035</v>
      </c>
      <c r="AG1110" s="0" t="n">
        <v>0.022</v>
      </c>
      <c r="AH1110" s="0" t="n">
        <v>2.3</v>
      </c>
      <c r="AJ1110" s="0" t="n">
        <v>1500</v>
      </c>
      <c r="BF1110" s="0" t="n">
        <f aca="false">IF(E1110&lt;11,-3.6797*E1110^2+48.115*E1110-53.83,280.92*EXP(-0.2027*E1110))</f>
        <v>100.720628</v>
      </c>
      <c r="BG1110" s="0" t="n">
        <f aca="false">32.208*LN(F1110)+21.438</f>
        <v>100.930549709638</v>
      </c>
      <c r="BH1110" s="0" t="n">
        <f aca="false">IF(G1110&lt;=2, -10*G1110+100, 88.958*EXP(-0.0755*G1110))</f>
        <v>91</v>
      </c>
      <c r="BI1110" s="0" t="n">
        <f aca="false">IF(I1110&lt;=100, 0.0053*(I1110)^2-1.0332*I1110+100.76, 122.82*EXP(-0.0092*I1110))</f>
        <v>100.76</v>
      </c>
      <c r="BJ1110" s="0" t="n">
        <f aca="false">IF(P1110&lt;=1000, -6.942*LN(P1110)+107.59, -36.304*LN(P1110)+310.72)</f>
        <v>-5.10718341902276</v>
      </c>
      <c r="BK1110" s="0" t="e">
        <f aca="false">BF1110^0.04*BG1110^0.22*BH1110^0.51*BI1110^0.06*BJ1110^0.17</f>
        <v>#NUM!</v>
      </c>
      <c r="BL1110" s="0" t="e">
        <f aca="false">IF(BK1110&gt;=90, "Very Good", IF(BK1110&gt;=80, "Good", IF(BK1110&gt;=70, "Slightly Good", IF(BK1110&gt;=60, "Average", IF(BK1110&gt;=50, "Slightly Poor", IF(BK1110&gt;=40, "Poor", "Very Poor"))))))</f>
        <v>#NUM!</v>
      </c>
      <c r="BM1110" s="0" t="n">
        <f aca="false">IF(P1110&lt;=1000, -6.942*LN(P1110)+107.59, IF(AND(P1110&gt;1000, P1110&lt;=5213),-36.304*LN(P1110)+310.72, IF(P1110&gt;5213, 10)))</f>
        <v>10</v>
      </c>
      <c r="BN1110" s="0" t="n">
        <f aca="false">BF1110^0.04*BG1110^0.22*BH1110^0.51*BI1110^0.06*BM1110^0.17</f>
        <v>64.6127338655045</v>
      </c>
      <c r="BO1110" s="0" t="str">
        <f aca="false">IF(BN1110&gt;=90, "Very Good", IF(BN1110&gt;=80, "Good", IF(BN1110&gt;=70, "Slightly Good", IF(BN1110&gt;=60, "Average", IF(BN1110&gt;=50, "Slightly Poor", IF(BN1110&gt;=40, "Poor", "Very Poor"))))))</f>
        <v>Average</v>
      </c>
      <c r="BP1110" s="0" t="n">
        <f aca="false">IF(AJ1110&lt;=1000, -6.942*LN(AJ1110)+107.59, IF(AND(AJ1110&gt;1000, AJ1110&lt;=5213),-36.304*LN(AJ1110)+310.72, IF(AJ1110&gt;5213, 10)))</f>
        <v>45.2208470670737</v>
      </c>
      <c r="BQ1110" s="0" t="n">
        <f aca="false">BF1110^0.04*BG1110^0.22*BH1110^0.51*BI1110^0.06*BP1110^0.17</f>
        <v>83.5075409045005</v>
      </c>
      <c r="BR1110" s="0" t="str">
        <f aca="false">IF(BQ1110&gt;=90, "Very Good", IF(BQ1110&gt;=80, "Good", IF(BQ1110&gt;=70, "Slightly Good", IF(BQ1110&gt;=60, "Average", IF(BQ1110&gt;=50, "Slightly Poor", IF(BQ1110&gt;=40, "Poor", "Very Poor"))))))</f>
        <v>Good</v>
      </c>
      <c r="BT1110" s="0" t="n">
        <f aca="false">9.81*LN(AH1110)+30.6</f>
        <v>38.7708384959934</v>
      </c>
      <c r="BU1110" s="0" t="str">
        <f aca="false">IF(BT1110&lt;30, "Clean water", IF(AND(BT1110&gt;=30, BT1110&lt;40), "Hypolimia", IF(AND(BT1110&gt;=40,BT1110&lt;50), "Mesotrophic", IF(AND(BT1110&gt;=50, BT1110&lt;70), "Eutrophic", IF(BT1110&gt;70,"Hypertrophic")))))</f>
        <v>Hypolimia</v>
      </c>
      <c r="BW1110" s="0" t="str">
        <f aca="false">IF(G1110/H1110&gt;=1, "PLS CHECK", "")</f>
        <v/>
      </c>
      <c r="BX1110" s="0" t="str">
        <f aca="false">IF(AC1110/J1110&gt;=1, "PLS CHECK", "")</f>
        <v/>
      </c>
      <c r="BY1110" s="0" t="str">
        <f aca="false">IF(AE1110/J1110&gt;=1, "PLS CHECK", "")</f>
        <v/>
      </c>
      <c r="BZ1110" s="0" t="str">
        <f aca="false">IF(AD1110/J1110&gt;=1, "PLS CHECK", "")</f>
        <v/>
      </c>
      <c r="CA1110" s="0" t="str">
        <f aca="false">IF(AF1110/K1110&gt;=1, "PLS CHECK", "")</f>
        <v/>
      </c>
      <c r="CB1110" s="0" t="str">
        <f aca="false">IF(AG1110/K1110&gt;=1, "PLS CHECK", "")</f>
        <v/>
      </c>
    </row>
    <row r="1111" customFormat="false" ht="12.5" hidden="false" customHeight="false" outlineLevel="0" collapsed="false">
      <c r="A1111" s="0" t="n">
        <v>1108</v>
      </c>
      <c r="B1111" s="15" t="s">
        <v>83</v>
      </c>
      <c r="C1111" s="16" t="s">
        <v>84</v>
      </c>
      <c r="D1111" s="0" t="s">
        <v>179</v>
      </c>
      <c r="E1111" s="37"/>
      <c r="F1111" s="0" t="n">
        <v>11.4</v>
      </c>
      <c r="G1111" s="37"/>
      <c r="H1111" s="0" t="n">
        <v>3.7</v>
      </c>
      <c r="I1111" s="0" t="n">
        <v>3.6</v>
      </c>
      <c r="J1111" s="0" t="n">
        <v>2.958</v>
      </c>
      <c r="K1111" s="0" t="n">
        <v>0.031</v>
      </c>
      <c r="L1111" s="0" t="n">
        <v>2.2</v>
      </c>
      <c r="M1111" s="0" t="n">
        <v>10.6</v>
      </c>
      <c r="N1111" s="0" t="n">
        <v>0</v>
      </c>
      <c r="O1111" s="0" t="n">
        <v>211</v>
      </c>
      <c r="P1111" s="0" t="n">
        <v>20000</v>
      </c>
      <c r="AC1111" s="0" t="n">
        <v>2.954</v>
      </c>
      <c r="AD1111" s="0" t="n">
        <v>0.129</v>
      </c>
      <c r="AE1111" s="0" t="n">
        <v>2.404</v>
      </c>
      <c r="AF1111" s="0" t="n">
        <v>0.017</v>
      </c>
      <c r="AG1111" s="0" t="n">
        <v>0.008</v>
      </c>
      <c r="AH1111" s="0" t="n">
        <v>10.2</v>
      </c>
      <c r="AJ1111" s="0" t="n">
        <v>850</v>
      </c>
      <c r="BF1111" s="0" t="n">
        <f aca="false">IF(E1111&lt;11,-3.6797*E1111^2+48.115*E1111-53.83,280.92*EXP(-0.2027*E1111))</f>
        <v>-53.83</v>
      </c>
      <c r="BG1111" s="0" t="n">
        <f aca="false">32.208*LN(F1111)+21.438</f>
        <v>99.8198189507377</v>
      </c>
      <c r="BH1111" s="0" t="n">
        <f aca="false">IF(G1111&lt;=2, -10*G1111+100, 88.958*EXP(-0.0755*G1111))</f>
        <v>100</v>
      </c>
      <c r="BI1111" s="0" t="n">
        <f aca="false">IF(I1111&lt;=100, 0.0053*(I1111)^2-1.0332*I1111+100.76, 122.82*EXP(-0.0092*I1111))</f>
        <v>97.109168</v>
      </c>
      <c r="BJ1111" s="0" t="n">
        <f aca="false">IF(P1111&lt;=1000, -6.942*LN(P1111)+107.59, -36.304*LN(P1111)+310.72)</f>
        <v>-48.8162121072716</v>
      </c>
      <c r="BK1111" s="0" t="e">
        <f aca="false">BF1111^0.04*BG1111^0.22*BH1111^0.51*BI1111^0.06*BJ1111^0.17</f>
        <v>#NUM!</v>
      </c>
      <c r="BL1111" s="0" t="e">
        <f aca="false">IF(BK1111&gt;=90, "Very Good", IF(BK1111&gt;=80, "Good", IF(BK1111&gt;=70, "Slightly Good", IF(BK1111&gt;=60, "Average", IF(BK1111&gt;=50, "Slightly Poor", IF(BK1111&gt;=40, "Poor", "Very Poor"))))))</f>
        <v>#NUM!</v>
      </c>
      <c r="BM1111" s="0" t="n">
        <f aca="false">IF(P1111&lt;=1000, -6.942*LN(P1111)+107.59, IF(AND(P1111&gt;1000, P1111&lt;=5213),-36.304*LN(P1111)+310.72, IF(P1111&gt;5213, 10)))</f>
        <v>10</v>
      </c>
      <c r="BN1111" s="0" t="n">
        <f aca="false">BF1111^0.04*BG1111^0.22*BH1111^0.51*BI1111^0.06*BM1111^0.17</f>
        <v>-65.8118774477395</v>
      </c>
      <c r="BO1111" s="0" t="str">
        <f aca="false">IF(BN1111&gt;=90, "Very Good", IF(BN1111&gt;=80, "Good", IF(BN1111&gt;=70, "Slightly Good", IF(BN1111&gt;=60, "Average", IF(BN1111&gt;=50, "Slightly Poor", IF(BN1111&gt;=40, "Poor", "Very Poor"))))))</f>
        <v>Very Poor</v>
      </c>
      <c r="BP1111" s="0" t="n">
        <f aca="false">IF(AJ1111&lt;=1000, -6.942*LN(AJ1111)+107.59, IF(AND(AJ1111&gt;1000, AJ1111&lt;=5213),-36.304*LN(AJ1111)+310.72, IF(AJ1111&gt;5213, 10)))</f>
        <v>60.7645692618796</v>
      </c>
      <c r="BQ1111" s="0" t="n">
        <f aca="false">BF1111^0.04*BG1111^0.22*BH1111^0.51*BI1111^0.06*BP1111^0.17</f>
        <v>-89.4385711350189</v>
      </c>
      <c r="BR1111" s="0" t="str">
        <f aca="false">IF(BQ1111&gt;=90, "Very Good", IF(BQ1111&gt;=80, "Good", IF(BQ1111&gt;=70, "Slightly Good", IF(BQ1111&gt;=60, "Average", IF(BQ1111&gt;=50, "Slightly Poor", IF(BQ1111&gt;=40, "Poor", "Very Poor"))))))</f>
        <v>Very Poor</v>
      </c>
      <c r="BT1111" s="0" t="n">
        <f aca="false">9.81*LN(AH1111)+30.6</f>
        <v>53.3826235360471</v>
      </c>
      <c r="BU1111" s="0" t="str">
        <f aca="false">IF(BT1111&lt;30, "Clean water", IF(AND(BT1111&gt;=30, BT1111&lt;40), "Hypolimia", IF(AND(BT1111&gt;=40,BT1111&lt;50), "Mesotrophic", IF(AND(BT1111&gt;=50, BT1111&lt;70), "Eutrophic", IF(BT1111&gt;70,"Hypertrophic")))))</f>
        <v>Eutrophic</v>
      </c>
      <c r="BW1111" s="0" t="str">
        <f aca="false">IF(G1111/H1111&gt;=1, "PLS CHECK", "")</f>
        <v/>
      </c>
      <c r="BX1111" s="0" t="str">
        <f aca="false">IF(AC1111/J1111&gt;=1, "PLS CHECK", "")</f>
        <v/>
      </c>
      <c r="BY1111" s="0" t="str">
        <f aca="false">IF(AE1111/J1111&gt;=1, "PLS CHECK", "")</f>
        <v/>
      </c>
      <c r="BZ1111" s="0" t="str">
        <f aca="false">IF(AD1111/J1111&gt;=1, "PLS CHECK", "")</f>
        <v/>
      </c>
      <c r="CA1111" s="0" t="str">
        <f aca="false">IF(AF1111/K1111&gt;=1, "PLS CHECK", "")</f>
        <v/>
      </c>
      <c r="CB1111" s="0" t="str">
        <f aca="false">IF(AG1111/K1111&gt;=1, "PLS CHECK", "")</f>
        <v/>
      </c>
    </row>
    <row r="1112" customFormat="false" ht="12.5" hidden="false" customHeight="false" outlineLevel="0" collapsed="false">
      <c r="A1112" s="0" t="n">
        <v>1109</v>
      </c>
      <c r="B1112" s="15" t="s">
        <v>133</v>
      </c>
      <c r="C1112" s="16" t="s">
        <v>134</v>
      </c>
      <c r="D1112" s="0" t="s">
        <v>179</v>
      </c>
      <c r="E1112" s="0" t="n">
        <v>7.9</v>
      </c>
      <c r="F1112" s="0" t="n">
        <v>9.2</v>
      </c>
      <c r="G1112" s="0" t="n">
        <v>2.7</v>
      </c>
      <c r="H1112" s="0" t="n">
        <v>5</v>
      </c>
      <c r="I1112" s="0" t="n">
        <v>14.9</v>
      </c>
      <c r="J1112" s="0" t="n">
        <v>9.494</v>
      </c>
      <c r="K1112" s="37"/>
      <c r="L1112" s="0" t="n">
        <v>3.1</v>
      </c>
      <c r="M1112" s="0" t="n">
        <v>11.8</v>
      </c>
      <c r="O1112" s="37"/>
      <c r="BD1112" s="0" t="n">
        <v>0.125</v>
      </c>
      <c r="BF1112" s="0" t="n">
        <f aca="false">IF(E1112&lt;11,-3.6797*E1112^2+48.115*E1112-53.83,280.92*EXP(-0.2027*E1112))</f>
        <v>96.6284230000001</v>
      </c>
      <c r="BG1112" s="0" t="n">
        <f aca="false">32.208*LN(F1112)+21.438</f>
        <v>92.9141058144433</v>
      </c>
      <c r="BH1112" s="0" t="n">
        <f aca="false">IF(G1112&lt;=2, -10*G1112+100, 88.958*EXP(-0.0755*G1112))</f>
        <v>72.5527837174588</v>
      </c>
      <c r="BI1112" s="0" t="n">
        <f aca="false">IF(I1112&lt;=100, 0.0053*(I1112)^2-1.0332*I1112+100.76, 122.82*EXP(-0.0092*I1112))</f>
        <v>86.541973</v>
      </c>
      <c r="BJ1112" s="0" t="e">
        <f aca="false">IF(P1112&lt;=1000, -6.942*LN(P1112)+107.59, -36.304*LN(P1112)+310.72)</f>
        <v>#VALUE!</v>
      </c>
      <c r="BK1112" s="0" t="e">
        <f aca="false">BF1112^0.04*BG1112^0.22*BH1112^0.51*BI1112^0.06*BJ1112^0.17</f>
        <v>#VALUE!</v>
      </c>
      <c r="BL1112" s="0" t="e">
        <f aca="false">IF(BK1112&gt;=90, "Very Good", IF(BK1112&gt;=80, "Good", IF(BK1112&gt;=70, "Slightly Good", IF(BK1112&gt;=60, "Average", IF(BK1112&gt;=50, "Slightly Poor", IF(BK1112&gt;=40, "Poor", "Very Poor"))))))</f>
        <v>#VALUE!</v>
      </c>
      <c r="BM1112" s="0" t="e">
        <f aca="false">IF(P1112&lt;=1000, -6.942*LN(P1112)+107.59, IF(AND(P1112&gt;1000, P1112&lt;=5213),-36.304*LN(P1112)+310.72, IF(P1112&gt;5213, 10)))</f>
        <v>#VALUE!</v>
      </c>
      <c r="BN1112" s="0" t="e">
        <f aca="false">BF1112^0.04*BG1112^0.22*BH1112^0.51*BI1112^0.06*BM1112^0.17</f>
        <v>#VALUE!</v>
      </c>
      <c r="BO1112" s="0" t="e">
        <f aca="false">IF(BN1112&gt;=90, "Very Good", IF(BN1112&gt;=80, "Good", IF(BN1112&gt;=70, "Slightly Good", IF(BN1112&gt;=60, "Average", IF(BN1112&gt;=50, "Slightly Poor", IF(BN1112&gt;=40, "Poor", "Very Poor"))))))</f>
        <v>#VALUE!</v>
      </c>
      <c r="BP1112" s="0" t="e">
        <f aca="false">IF(AJ1112&lt;=1000, -6.942*LN(AJ1112)+107.59, IF(AND(AJ1112&gt;1000, AJ1112&lt;=5213),-36.304*LN(AJ1112)+310.72, IF(AJ1112&gt;5213, 10)))</f>
        <v>#VALUE!</v>
      </c>
      <c r="BQ1112" s="0" t="e">
        <f aca="false">BF1112^0.04*BG1112^0.22*BH1112^0.51*BI1112^0.06*BP1112^0.17</f>
        <v>#VALUE!</v>
      </c>
      <c r="BR1112" s="0" t="e">
        <f aca="false">IF(BQ1112&gt;=90, "Very Good", IF(BQ1112&gt;=80, "Good", IF(BQ1112&gt;=70, "Slightly Good", IF(BQ1112&gt;=60, "Average", IF(BQ1112&gt;=50, "Slightly Poor", IF(BQ1112&gt;=40, "Poor", "Very Poor"))))))</f>
        <v>#VALUE!</v>
      </c>
      <c r="BT1112" s="0" t="e">
        <f aca="false">9.81*LN(AH1112)+30.6</f>
        <v>#VALUE!</v>
      </c>
      <c r="BU1112" s="0" t="e">
        <f aca="false">IF(BT1112&lt;30, "Clean water", IF(AND(BT1112&gt;=30, BT1112&lt;40), "Hypolimia", IF(AND(BT1112&gt;=40,BT1112&lt;50), "Mesotrophic", IF(AND(BT1112&gt;=50, BT1112&lt;70), "Eutrophic", IF(BT1112&gt;70,"Hypertrophic")))))</f>
        <v>#VALUE!</v>
      </c>
      <c r="BW1112" s="0" t="str">
        <f aca="false">IF(G1112/H1112&gt;=1, "PLS CHECK", "")</f>
        <v/>
      </c>
      <c r="BX1112" s="0" t="str">
        <f aca="false">IF(AC1112/J1112&gt;=1, "PLS CHECK", "")</f>
        <v/>
      </c>
      <c r="BY1112" s="0" t="str">
        <f aca="false">IF(AE1112/J1112&gt;=1, "PLS CHECK", "")</f>
        <v/>
      </c>
      <c r="BZ1112" s="0" t="str">
        <f aca="false">IF(AD1112/J1112&gt;=1, "PLS CHECK", "")</f>
        <v/>
      </c>
      <c r="CA1112" s="0" t="e">
        <f aca="false">IF(AF1112/K1112&gt;=1, "PLS CHECK", "")</f>
        <v>#DIV/0!</v>
      </c>
      <c r="CB1112" s="0" t="e">
        <f aca="false">IF(AG1112/K1112&gt;=1, "PLS CHECK", "")</f>
        <v>#DIV/0!</v>
      </c>
    </row>
    <row r="1113" customFormat="false" ht="12.5" hidden="false" customHeight="false" outlineLevel="0" collapsed="false">
      <c r="A1113" s="0" t="n">
        <v>1110</v>
      </c>
      <c r="B1113" s="15" t="s">
        <v>85</v>
      </c>
      <c r="C1113" s="16" t="s">
        <v>86</v>
      </c>
      <c r="D1113" s="0" t="s">
        <v>179</v>
      </c>
      <c r="E1113" s="37"/>
      <c r="F1113" s="0" t="n">
        <v>8.9</v>
      </c>
      <c r="G1113" s="0" t="n">
        <v>1.4</v>
      </c>
      <c r="H1113" s="0" t="n">
        <v>4.7</v>
      </c>
      <c r="I1113" s="0" t="n">
        <v>3.2</v>
      </c>
      <c r="J1113" s="0" t="n">
        <v>8.049</v>
      </c>
      <c r="K1113" s="0" t="n">
        <v>0.113</v>
      </c>
      <c r="L1113" s="0" t="n">
        <v>3.8</v>
      </c>
      <c r="M1113" s="0" t="n">
        <v>12.8</v>
      </c>
      <c r="N1113" s="0" t="n">
        <v>0</v>
      </c>
      <c r="O1113" s="0" t="n">
        <v>565</v>
      </c>
      <c r="P1113" s="0" t="n">
        <v>70000</v>
      </c>
      <c r="AC1113" s="0" t="n">
        <v>8.034</v>
      </c>
      <c r="AD1113" s="0" t="n">
        <v>0.654</v>
      </c>
      <c r="AE1113" s="0" t="n">
        <v>6.18</v>
      </c>
      <c r="AF1113" s="0" t="n">
        <v>0.077</v>
      </c>
      <c r="AG1113" s="0" t="n">
        <v>0.051</v>
      </c>
      <c r="AH1113" s="0" t="n">
        <v>6.4</v>
      </c>
      <c r="AJ1113" s="0" t="n">
        <v>8000</v>
      </c>
      <c r="BF1113" s="0" t="n">
        <f aca="false">IF(E1113&lt;11,-3.6797*E1113^2+48.115*E1113-53.83,280.92*EXP(-0.2027*E1113))</f>
        <v>-53.83</v>
      </c>
      <c r="BG1113" s="0" t="n">
        <f aca="false">32.208*LN(F1113)+21.438</f>
        <v>91.8463395211805</v>
      </c>
      <c r="BH1113" s="0" t="n">
        <f aca="false">IF(G1113&lt;=2, -10*G1113+100, 88.958*EXP(-0.0755*G1113))</f>
        <v>86</v>
      </c>
      <c r="BI1113" s="0" t="n">
        <f aca="false">IF(I1113&lt;=100, 0.0053*(I1113)^2-1.0332*I1113+100.76, 122.82*EXP(-0.0092*I1113))</f>
        <v>97.508032</v>
      </c>
      <c r="BJ1113" s="0" t="n">
        <f aca="false">IF(P1113&lt;=1000, -6.942*LN(P1113)+107.59, -36.304*LN(P1113)+310.72)</f>
        <v>-94.2965189155274</v>
      </c>
      <c r="BK1113" s="0" t="e">
        <f aca="false">BF1113^0.04*BG1113^0.22*BH1113^0.51*BI1113^0.06*BJ1113^0.17</f>
        <v>#NUM!</v>
      </c>
      <c r="BL1113" s="0" t="e">
        <f aca="false">IF(BK1113&gt;=90, "Very Good", IF(BK1113&gt;=80, "Good", IF(BK1113&gt;=70, "Slightly Good", IF(BK1113&gt;=60, "Average", IF(BK1113&gt;=50, "Slightly Poor", IF(BK1113&gt;=40, "Poor", "Very Poor"))))))</f>
        <v>#NUM!</v>
      </c>
      <c r="BM1113" s="0" t="n">
        <f aca="false">IF(P1113&lt;=1000, -6.942*LN(P1113)+107.59, IF(AND(P1113&gt;1000, P1113&lt;=5213),-36.304*LN(P1113)+310.72, IF(P1113&gt;5213, 10)))</f>
        <v>10</v>
      </c>
      <c r="BN1113" s="0" t="n">
        <f aca="false">BF1113^0.04*BG1113^0.22*BH1113^0.51*BI1113^0.06*BM1113^0.17</f>
        <v>-59.8482169885199</v>
      </c>
      <c r="BO1113" s="0" t="str">
        <f aca="false">IF(BN1113&gt;=90, "Very Good", IF(BN1113&gt;=80, "Good", IF(BN1113&gt;=70, "Slightly Good", IF(BN1113&gt;=60, "Average", IF(BN1113&gt;=50, "Slightly Poor", IF(BN1113&gt;=40, "Poor", "Very Poor"))))))</f>
        <v>Very Poor</v>
      </c>
      <c r="BP1113" s="0" t="n">
        <f aca="false">IF(AJ1113&lt;=1000, -6.942*LN(AJ1113)+107.59, IF(AND(AJ1113&gt;1000, AJ1113&lt;=5213),-36.304*LN(AJ1113)+310.72, IF(AJ1113&gt;5213, 10)))</f>
        <v>10</v>
      </c>
      <c r="BQ1113" s="0" t="n">
        <f aca="false">BF1113^0.04*BG1113^0.22*BH1113^0.51*BI1113^0.06*BP1113^0.17</f>
        <v>-59.8482169885199</v>
      </c>
      <c r="BR1113" s="0" t="str">
        <f aca="false">IF(BQ1113&gt;=90, "Very Good", IF(BQ1113&gt;=80, "Good", IF(BQ1113&gt;=70, "Slightly Good", IF(BQ1113&gt;=60, "Average", IF(BQ1113&gt;=50, "Slightly Poor", IF(BQ1113&gt;=40, "Poor", "Very Poor"))))))</f>
        <v>Very Poor</v>
      </c>
      <c r="BT1113" s="0" t="n">
        <f aca="false">9.81*LN(AH1113)+30.6</f>
        <v>48.8102832854868</v>
      </c>
      <c r="BU1113" s="0" t="str">
        <f aca="false">IF(BT1113&lt;30, "Clean water", IF(AND(BT1113&gt;=30, BT1113&lt;40), "Hypolimia", IF(AND(BT1113&gt;=40,BT1113&lt;50), "Mesotrophic", IF(AND(BT1113&gt;=50, BT1113&lt;70), "Eutrophic", IF(BT1113&gt;70,"Hypertrophic")))))</f>
        <v>Mesotrophic</v>
      </c>
      <c r="BW1113" s="0" t="str">
        <f aca="false">IF(G1113/H1113&gt;=1, "PLS CHECK", "")</f>
        <v/>
      </c>
      <c r="BX1113" s="0" t="str">
        <f aca="false">IF(AC1113/J1113&gt;=1, "PLS CHECK", "")</f>
        <v/>
      </c>
      <c r="BY1113" s="0" t="str">
        <f aca="false">IF(AE1113/J1113&gt;=1, "PLS CHECK", "")</f>
        <v/>
      </c>
      <c r="BZ1113" s="0" t="str">
        <f aca="false">IF(AD1113/J1113&gt;=1, "PLS CHECK", "")</f>
        <v/>
      </c>
      <c r="CA1113" s="0" t="str">
        <f aca="false">IF(AF1113/K1113&gt;=1, "PLS CHECK", "")</f>
        <v/>
      </c>
      <c r="CB1113" s="0" t="str">
        <f aca="false">IF(AG1113/K1113&gt;=1, "PLS CHECK", "")</f>
        <v/>
      </c>
    </row>
    <row r="1114" customFormat="false" ht="12.5" hidden="false" customHeight="false" outlineLevel="0" collapsed="false">
      <c r="A1114" s="0" t="n">
        <v>1111</v>
      </c>
      <c r="B1114" s="15" t="s">
        <v>135</v>
      </c>
      <c r="C1114" s="16" t="s">
        <v>136</v>
      </c>
      <c r="D1114" s="0" t="s">
        <v>179</v>
      </c>
      <c r="E1114" s="0" t="n">
        <v>7.7</v>
      </c>
      <c r="F1114" s="37"/>
      <c r="G1114" s="0" t="n">
        <v>2.9</v>
      </c>
      <c r="H1114" s="0" t="n">
        <v>7.7</v>
      </c>
      <c r="I1114" s="0" t="n">
        <v>8.6</v>
      </c>
      <c r="J1114" s="0" t="n">
        <v>6.489</v>
      </c>
      <c r="K1114" s="0" t="n">
        <v>0.094</v>
      </c>
      <c r="L1114" s="0" t="n">
        <v>4.6</v>
      </c>
      <c r="M1114" s="0" t="n">
        <v>13.5</v>
      </c>
      <c r="O1114" s="0" t="n">
        <v>609</v>
      </c>
      <c r="BD1114" s="0" t="n">
        <v>0.556</v>
      </c>
      <c r="BF1114" s="0" t="n">
        <f aca="false">IF(E1114&lt;11,-3.6797*E1114^2+48.115*E1114-53.83,280.92*EXP(-0.2027*E1114))</f>
        <v>98.486087</v>
      </c>
      <c r="BG1114" s="0" t="e">
        <f aca="false">32.208*LN(F1114)+21.438</f>
        <v>#VALUE!</v>
      </c>
      <c r="BH1114" s="0" t="n">
        <f aca="false">IF(G1114&lt;=2, -10*G1114+100, 88.958*EXP(-0.0755*G1114))</f>
        <v>71.4654665875093</v>
      </c>
      <c r="BI1114" s="0" t="n">
        <f aca="false">IF(I1114&lt;=100, 0.0053*(I1114)^2-1.0332*I1114+100.76, 122.82*EXP(-0.0092*I1114))</f>
        <v>92.266468</v>
      </c>
      <c r="BJ1114" s="0" t="e">
        <f aca="false">IF(P1114&lt;=1000, -6.942*LN(P1114)+107.59, -36.304*LN(P1114)+310.72)</f>
        <v>#VALUE!</v>
      </c>
      <c r="BK1114" s="0" t="e">
        <f aca="false">BF1114^0.04*BG1114^0.22*BH1114^0.51*BI1114^0.06*BJ1114^0.17</f>
        <v>#VALUE!</v>
      </c>
      <c r="BL1114" s="0" t="e">
        <f aca="false">IF(BK1114&gt;=90, "Very Good", IF(BK1114&gt;=80, "Good", IF(BK1114&gt;=70, "Slightly Good", IF(BK1114&gt;=60, "Average", IF(BK1114&gt;=50, "Slightly Poor", IF(BK1114&gt;=40, "Poor", "Very Poor"))))))</f>
        <v>#VALUE!</v>
      </c>
      <c r="BM1114" s="0" t="e">
        <f aca="false">IF(P1114&lt;=1000, -6.942*LN(P1114)+107.59, IF(AND(P1114&gt;1000, P1114&lt;=5213),-36.304*LN(P1114)+310.72, IF(P1114&gt;5213, 10)))</f>
        <v>#VALUE!</v>
      </c>
      <c r="BN1114" s="0" t="e">
        <f aca="false">BF1114^0.04*BG1114^0.22*BH1114^0.51*BI1114^0.06*BM1114^0.17</f>
        <v>#VALUE!</v>
      </c>
      <c r="BO1114" s="0" t="e">
        <f aca="false">IF(BN1114&gt;=90, "Very Good", IF(BN1114&gt;=80, "Good", IF(BN1114&gt;=70, "Slightly Good", IF(BN1114&gt;=60, "Average", IF(BN1114&gt;=50, "Slightly Poor", IF(BN1114&gt;=40, "Poor", "Very Poor"))))))</f>
        <v>#VALUE!</v>
      </c>
      <c r="BP1114" s="0" t="e">
        <f aca="false">IF(AJ1114&lt;=1000, -6.942*LN(AJ1114)+107.59, IF(AND(AJ1114&gt;1000, AJ1114&lt;=5213),-36.304*LN(AJ1114)+310.72, IF(AJ1114&gt;5213, 10)))</f>
        <v>#VALUE!</v>
      </c>
      <c r="BQ1114" s="0" t="e">
        <f aca="false">BF1114^0.04*BG1114^0.22*BH1114^0.51*BI1114^0.06*BP1114^0.17</f>
        <v>#VALUE!</v>
      </c>
      <c r="BR1114" s="0" t="e">
        <f aca="false">IF(BQ1114&gt;=90, "Very Good", IF(BQ1114&gt;=80, "Good", IF(BQ1114&gt;=70, "Slightly Good", IF(BQ1114&gt;=60, "Average", IF(BQ1114&gt;=50, "Slightly Poor", IF(BQ1114&gt;=40, "Poor", "Very Poor"))))))</f>
        <v>#VALUE!</v>
      </c>
      <c r="BT1114" s="0" t="e">
        <f aca="false">9.81*LN(AH1114)+30.6</f>
        <v>#VALUE!</v>
      </c>
      <c r="BU1114" s="0" t="e">
        <f aca="false">IF(BT1114&lt;30, "Clean water", IF(AND(BT1114&gt;=30, BT1114&lt;40), "Hypolimia", IF(AND(BT1114&gt;=40,BT1114&lt;50), "Mesotrophic", IF(AND(BT1114&gt;=50, BT1114&lt;70), "Eutrophic", IF(BT1114&gt;70,"Hypertrophic")))))</f>
        <v>#VALUE!</v>
      </c>
      <c r="BW1114" s="0" t="str">
        <f aca="false">IF(G1114/H1114&gt;=1, "PLS CHECK", "")</f>
        <v/>
      </c>
      <c r="BX1114" s="0" t="str">
        <f aca="false">IF(AC1114/J1114&gt;=1, "PLS CHECK", "")</f>
        <v/>
      </c>
      <c r="BY1114" s="0" t="str">
        <f aca="false">IF(AE1114/J1114&gt;=1, "PLS CHECK", "")</f>
        <v/>
      </c>
      <c r="BZ1114" s="0" t="str">
        <f aca="false">IF(AD1114/J1114&gt;=1, "PLS CHECK", "")</f>
        <v/>
      </c>
      <c r="CA1114" s="0" t="str">
        <f aca="false">IF(AF1114/K1114&gt;=1, "PLS CHECK", "")</f>
        <v/>
      </c>
      <c r="CB1114" s="0" t="str">
        <f aca="false">IF(AG1114/K1114&gt;=1, "PLS CHECK", "")</f>
        <v/>
      </c>
    </row>
    <row r="1115" customFormat="false" ht="12.5" hidden="false" customHeight="false" outlineLevel="0" collapsed="false">
      <c r="A1115" s="0" t="n">
        <v>1112</v>
      </c>
      <c r="B1115" s="15" t="s">
        <v>87</v>
      </c>
      <c r="C1115" s="16" t="s">
        <v>88</v>
      </c>
      <c r="D1115" s="0" t="s">
        <v>179</v>
      </c>
      <c r="E1115" s="0" t="n">
        <v>8.1</v>
      </c>
      <c r="F1115" s="0" t="n">
        <v>11.3</v>
      </c>
      <c r="G1115" s="37"/>
      <c r="H1115" s="0" t="n">
        <v>3.4</v>
      </c>
      <c r="I1115" s="0" t="n">
        <v>4</v>
      </c>
      <c r="J1115" s="0" t="n">
        <v>2.836</v>
      </c>
      <c r="K1115" s="0" t="n">
        <v>0.037</v>
      </c>
      <c r="L1115" s="0" t="n">
        <v>2.1</v>
      </c>
      <c r="M1115" s="0" t="n">
        <v>10.8</v>
      </c>
      <c r="N1115" s="0" t="n">
        <v>0</v>
      </c>
      <c r="O1115" s="0" t="n">
        <v>215</v>
      </c>
      <c r="P1115" s="0" t="n">
        <v>29000</v>
      </c>
      <c r="AC1115" s="0" t="n">
        <v>2.81</v>
      </c>
      <c r="AD1115" s="0" t="n">
        <v>0.075</v>
      </c>
      <c r="AE1115" s="0" t="n">
        <v>2.351</v>
      </c>
      <c r="AF1115" s="0" t="n">
        <v>0.016</v>
      </c>
      <c r="AG1115" s="0" t="n">
        <v>0.006</v>
      </c>
      <c r="AH1115" s="0" t="n">
        <v>8</v>
      </c>
      <c r="AJ1115" s="0" t="n">
        <v>1100</v>
      </c>
      <c r="BF1115" s="0" t="n">
        <f aca="false">IF(E1115&lt;11,-3.6797*E1115^2+48.115*E1115-53.83,280.92*EXP(-0.2027*E1115))</f>
        <v>94.476383</v>
      </c>
      <c r="BG1115" s="0" t="n">
        <f aca="false">32.208*LN(F1115)+21.438</f>
        <v>99.5360461899348</v>
      </c>
      <c r="BH1115" s="0" t="n">
        <f aca="false">IF(G1115&lt;=2, -10*G1115+100, 88.958*EXP(-0.0755*G1115))</f>
        <v>100</v>
      </c>
      <c r="BI1115" s="0" t="n">
        <f aca="false">IF(I1115&lt;=100, 0.0053*(I1115)^2-1.0332*I1115+100.76, 122.82*EXP(-0.0092*I1115))</f>
        <v>96.712</v>
      </c>
      <c r="BJ1115" s="0" t="n">
        <f aca="false">IF(P1115&lt;=1000, -6.942*LN(P1115)+107.59, -36.304*LN(P1115)+310.72)</f>
        <v>-62.3054554599964</v>
      </c>
      <c r="BK1115" s="0" t="e">
        <f aca="false">BF1115^0.04*BG1115^0.22*BH1115^0.51*BI1115^0.06*BJ1115^0.17</f>
        <v>#NUM!</v>
      </c>
      <c r="BL1115" s="0" t="e">
        <f aca="false">IF(BK1115&gt;=90, "Very Good", IF(BK1115&gt;=80, "Good", IF(BK1115&gt;=70, "Slightly Good", IF(BK1115&gt;=60, "Average", IF(BK1115&gt;=50, "Slightly Poor", IF(BK1115&gt;=40, "Poor", "Very Poor"))))))</f>
        <v>#NUM!</v>
      </c>
      <c r="BM1115" s="0" t="n">
        <f aca="false">IF(P1115&lt;=1000, -6.942*LN(P1115)+107.59, IF(AND(P1115&gt;1000, P1115&lt;=5213),-36.304*LN(P1115)+310.72, IF(P1115&gt;5213, 10)))</f>
        <v>10</v>
      </c>
      <c r="BN1115" s="0" t="n">
        <f aca="false">BF1115^0.04*BG1115^0.22*BH1115^0.51*BI1115^0.06*BM1115^0.17</f>
        <v>67.2507972194025</v>
      </c>
      <c r="BO1115" s="0" t="str">
        <f aca="false">IF(BN1115&gt;=90, "Very Good", IF(BN1115&gt;=80, "Good", IF(BN1115&gt;=70, "Slightly Good", IF(BN1115&gt;=60, "Average", IF(BN1115&gt;=50, "Slightly Poor", IF(BN1115&gt;=40, "Poor", "Very Poor"))))))</f>
        <v>Average</v>
      </c>
      <c r="BP1115" s="0" t="n">
        <f aca="false">IF(AJ1115&lt;=1000, -6.942*LN(AJ1115)+107.59, IF(AND(AJ1115&gt;1000, AJ1115&lt;=5213),-36.304*LN(AJ1115)+310.72, IF(AJ1115&gt;5213, 10)))</f>
        <v>56.4807115842163</v>
      </c>
      <c r="BQ1115" s="0" t="n">
        <f aca="false">BF1115^0.04*BG1115^0.22*BH1115^0.51*BI1115^0.06*BP1115^0.17</f>
        <v>90.2652239850812</v>
      </c>
      <c r="BR1115" s="0" t="str">
        <f aca="false">IF(BQ1115&gt;=90, "Very Good", IF(BQ1115&gt;=80, "Good", IF(BQ1115&gt;=70, "Slightly Good", IF(BQ1115&gt;=60, "Average", IF(BQ1115&gt;=50, "Slightly Poor", IF(BQ1115&gt;=40, "Poor", "Very Poor"))))))</f>
        <v>Very Good</v>
      </c>
      <c r="BT1115" s="0" t="n">
        <f aca="false">9.81*LN(AH1115)+30.6</f>
        <v>50.9993215238792</v>
      </c>
      <c r="BU1115" s="0" t="str">
        <f aca="false">IF(BT1115&lt;30, "Clean water", IF(AND(BT1115&gt;=30, BT1115&lt;40), "Hypolimia", IF(AND(BT1115&gt;=40,BT1115&lt;50), "Mesotrophic", IF(AND(BT1115&gt;=50, BT1115&lt;70), "Eutrophic", IF(BT1115&gt;70,"Hypertrophic")))))</f>
        <v>Eutrophic</v>
      </c>
      <c r="BW1115" s="0" t="str">
        <f aca="false">IF(G1115/H1115&gt;=1, "PLS CHECK", "")</f>
        <v/>
      </c>
      <c r="BX1115" s="0" t="str">
        <f aca="false">IF(AC1115/J1115&gt;=1, "PLS CHECK", "")</f>
        <v/>
      </c>
      <c r="BY1115" s="0" t="str">
        <f aca="false">IF(AE1115/J1115&gt;=1, "PLS CHECK", "")</f>
        <v/>
      </c>
      <c r="BZ1115" s="0" t="str">
        <f aca="false">IF(AD1115/J1115&gt;=1, "PLS CHECK", "")</f>
        <v/>
      </c>
      <c r="CA1115" s="0" t="str">
        <f aca="false">IF(AF1115/K1115&gt;=1, "PLS CHECK", "")</f>
        <v/>
      </c>
      <c r="CB1115" s="0" t="str">
        <f aca="false">IF(AG1115/K1115&gt;=1, "PLS CHECK", "")</f>
        <v/>
      </c>
    </row>
    <row r="1116" customFormat="false" ht="12.5" hidden="false" customHeight="false" outlineLevel="0" collapsed="false">
      <c r="A1116" s="0" t="n">
        <v>1113</v>
      </c>
      <c r="B1116" s="15" t="s">
        <v>89</v>
      </c>
      <c r="C1116" s="16" t="s">
        <v>90</v>
      </c>
      <c r="D1116" s="0" t="s">
        <v>179</v>
      </c>
      <c r="E1116" s="0" t="n">
        <v>7.6</v>
      </c>
      <c r="F1116" s="0" t="n">
        <v>9.5</v>
      </c>
      <c r="G1116" s="0" t="n">
        <v>1.4</v>
      </c>
      <c r="H1116" s="0" t="n">
        <v>2.7</v>
      </c>
      <c r="I1116" s="0" t="n">
        <v>5.2</v>
      </c>
      <c r="J1116" s="0" t="n">
        <v>2.771</v>
      </c>
      <c r="K1116" s="0" t="n">
        <v>0.053</v>
      </c>
      <c r="L1116" s="0" t="n">
        <v>2.1</v>
      </c>
      <c r="M1116" s="0" t="n">
        <v>10.3</v>
      </c>
      <c r="N1116" s="0" t="n">
        <v>0</v>
      </c>
      <c r="O1116" s="0" t="n">
        <v>296</v>
      </c>
      <c r="P1116" s="0" t="n">
        <v>8000</v>
      </c>
      <c r="AC1116" s="0" t="n">
        <v>2.753</v>
      </c>
      <c r="AD1116" s="0" t="n">
        <v>0.178</v>
      </c>
      <c r="AE1116" s="0" t="n">
        <v>1.904</v>
      </c>
      <c r="AF1116" s="0" t="n">
        <v>0.039</v>
      </c>
      <c r="AG1116" s="0" t="n">
        <v>0.024</v>
      </c>
      <c r="AH1116" s="0" t="n">
        <v>3</v>
      </c>
      <c r="AJ1116" s="0" t="n">
        <v>800</v>
      </c>
      <c r="BF1116" s="0" t="n">
        <f aca="false">IF(E1116&lt;11,-3.6797*E1116^2+48.115*E1116-53.83,280.92*EXP(-0.2027*E1116))</f>
        <v>99.304528</v>
      </c>
      <c r="BG1116" s="0" t="n">
        <f aca="false">32.208*LN(F1116)+21.438</f>
        <v>93.947606249518</v>
      </c>
      <c r="BH1116" s="0" t="n">
        <f aca="false">IF(G1116&lt;=2, -10*G1116+100, 88.958*EXP(-0.0755*G1116))</f>
        <v>86</v>
      </c>
      <c r="BI1116" s="0" t="n">
        <f aca="false">IF(I1116&lt;=100, 0.0053*(I1116)^2-1.0332*I1116+100.76, 122.82*EXP(-0.0092*I1116))</f>
        <v>95.530672</v>
      </c>
      <c r="BJ1116" s="0" t="n">
        <f aca="false">IF(P1116&lt;=1000, -6.942*LN(P1116)+107.59, -36.304*LN(P1116)+310.72)</f>
        <v>-15.5511933773122</v>
      </c>
      <c r="BK1116" s="0" t="e">
        <f aca="false">BF1116^0.04*BG1116^0.22*BH1116^0.51*BI1116^0.06*BJ1116^0.17</f>
        <v>#NUM!</v>
      </c>
      <c r="BL1116" s="0" t="e">
        <f aca="false">IF(BK1116&gt;=90, "Very Good", IF(BK1116&gt;=80, "Good", IF(BK1116&gt;=70, "Slightly Good", IF(BK1116&gt;=60, "Average", IF(BK1116&gt;=50, "Slightly Poor", IF(BK1116&gt;=40, "Poor", "Very Poor"))))))</f>
        <v>#NUM!</v>
      </c>
      <c r="BM1116" s="0" t="n">
        <f aca="false">IF(P1116&lt;=1000, -6.942*LN(P1116)+107.59, IF(AND(P1116&gt;1000, P1116&lt;=5213),-36.304*LN(P1116)+310.72, IF(P1116&gt;5213, 10)))</f>
        <v>10</v>
      </c>
      <c r="BN1116" s="0" t="n">
        <f aca="false">BF1116^0.04*BG1116^0.22*BH1116^0.51*BI1116^0.06*BM1116^0.17</f>
        <v>61.5625216144342</v>
      </c>
      <c r="BO1116" s="0" t="str">
        <f aca="false">IF(BN1116&gt;=90, "Very Good", IF(BN1116&gt;=80, "Good", IF(BN1116&gt;=70, "Slightly Good", IF(BN1116&gt;=60, "Average", IF(BN1116&gt;=50, "Slightly Poor", IF(BN1116&gt;=40, "Poor", "Very Poor"))))))</f>
        <v>Average</v>
      </c>
      <c r="BP1116" s="0" t="n">
        <f aca="false">IF(AJ1116&lt;=1000, -6.942*LN(AJ1116)+107.59, IF(AND(AJ1116&gt;1000, AJ1116&lt;=5213),-36.304*LN(AJ1116)+310.72, IF(AJ1116&gt;5213, 10)))</f>
        <v>61.1854253865293</v>
      </c>
      <c r="BQ1116" s="0" t="n">
        <f aca="false">BF1116^0.04*BG1116^0.22*BH1116^0.51*BI1116^0.06*BP1116^0.17</f>
        <v>83.7619072383887</v>
      </c>
      <c r="BR1116" s="0" t="str">
        <f aca="false">IF(BQ1116&gt;=90, "Very Good", IF(BQ1116&gt;=80, "Good", IF(BQ1116&gt;=70, "Slightly Good", IF(BQ1116&gt;=60, "Average", IF(BQ1116&gt;=50, "Slightly Poor", IF(BQ1116&gt;=40, "Poor", "Very Poor"))))))</f>
        <v>Good</v>
      </c>
      <c r="BT1116" s="0" t="n">
        <f aca="false">9.81*LN(AH1116)+30.6</f>
        <v>41.3773865518342</v>
      </c>
      <c r="BU1116" s="0" t="str">
        <f aca="false">IF(BT1116&lt;30, "Clean water", IF(AND(BT1116&gt;=30, BT1116&lt;40), "Hypolimia", IF(AND(BT1116&gt;=40,BT1116&lt;50), "Mesotrophic", IF(AND(BT1116&gt;=50, BT1116&lt;70), "Eutrophic", IF(BT1116&gt;70,"Hypertrophic")))))</f>
        <v>Mesotrophic</v>
      </c>
      <c r="BW1116" s="0" t="str">
        <f aca="false">IF(G1116/H1116&gt;=1, "PLS CHECK", "")</f>
        <v/>
      </c>
      <c r="BX1116" s="0" t="str">
        <f aca="false">IF(AC1116/J1116&gt;=1, "PLS CHECK", "")</f>
        <v/>
      </c>
      <c r="BY1116" s="0" t="str">
        <f aca="false">IF(AE1116/J1116&gt;=1, "PLS CHECK", "")</f>
        <v/>
      </c>
      <c r="BZ1116" s="0" t="str">
        <f aca="false">IF(AD1116/J1116&gt;=1, "PLS CHECK", "")</f>
        <v/>
      </c>
      <c r="CA1116" s="0" t="str">
        <f aca="false">IF(AF1116/K1116&gt;=1, "PLS CHECK", "")</f>
        <v/>
      </c>
      <c r="CB1116" s="0" t="str">
        <f aca="false">IF(AG1116/K1116&gt;=1, "PLS CHECK", "")</f>
        <v/>
      </c>
    </row>
    <row r="1117" customFormat="false" ht="12.5" hidden="false" customHeight="false" outlineLevel="0" collapsed="false">
      <c r="A1117" s="0" t="n">
        <v>1114</v>
      </c>
      <c r="B1117" s="15" t="s">
        <v>91</v>
      </c>
      <c r="C1117" s="16" t="s">
        <v>92</v>
      </c>
      <c r="D1117" s="0" t="s">
        <v>179</v>
      </c>
      <c r="E1117" s="0" t="n">
        <v>7.7</v>
      </c>
      <c r="F1117" s="0" t="n">
        <v>12.6</v>
      </c>
      <c r="G1117" s="0" t="n">
        <v>1.4</v>
      </c>
      <c r="H1117" s="37"/>
      <c r="I1117" s="0" t="n">
        <v>1.8</v>
      </c>
      <c r="J1117" s="0" t="n">
        <v>5.178</v>
      </c>
      <c r="K1117" s="0" t="n">
        <v>0.027</v>
      </c>
      <c r="L1117" s="0" t="n">
        <v>1.4</v>
      </c>
      <c r="M1117" s="0" t="n">
        <v>14.4</v>
      </c>
      <c r="N1117" s="0" t="n">
        <v>0</v>
      </c>
      <c r="O1117" s="0" t="n">
        <v>462</v>
      </c>
      <c r="P1117" s="0" t="n">
        <v>2000</v>
      </c>
      <c r="AC1117" s="0" t="n">
        <v>5.086</v>
      </c>
      <c r="AD1117" s="0" t="n">
        <v>0.103</v>
      </c>
      <c r="AE1117" s="0" t="n">
        <v>4.013</v>
      </c>
      <c r="AF1117" s="0" t="n">
        <v>0.026</v>
      </c>
      <c r="AG1117" s="0" t="n">
        <v>0.011</v>
      </c>
      <c r="AH1117" s="0" t="n">
        <v>5</v>
      </c>
      <c r="AJ1117" s="0" t="n">
        <v>210</v>
      </c>
      <c r="BF1117" s="0" t="n">
        <f aca="false">IF(E1117&lt;11,-3.6797*E1117^2+48.115*E1117-53.83,280.92*EXP(-0.2027*E1117))</f>
        <v>98.486087</v>
      </c>
      <c r="BG1117" s="0" t="n">
        <f aca="false">32.208*LN(F1117)+21.438</f>
        <v>103.043306983941</v>
      </c>
      <c r="BH1117" s="0" t="n">
        <f aca="false">IF(G1117&lt;=2, -10*G1117+100, 88.958*EXP(-0.0755*G1117))</f>
        <v>86</v>
      </c>
      <c r="BI1117" s="0" t="n">
        <f aca="false">IF(I1117&lt;=100, 0.0053*(I1117)^2-1.0332*I1117+100.76, 122.82*EXP(-0.0092*I1117))</f>
        <v>98.917412</v>
      </c>
      <c r="BJ1117" s="0" t="n">
        <f aca="false">IF(P1117&lt;=1000, -6.942*LN(P1117)+107.59, -36.304*LN(P1117)+310.72)</f>
        <v>34.7768371087843</v>
      </c>
      <c r="BK1117" s="0" t="n">
        <f aca="false">BF1117^0.04*BG1117^0.22*BH1117^0.51*BI1117^0.06*BJ1117^0.17</f>
        <v>77.7909790386422</v>
      </c>
      <c r="BL1117" s="0" t="str">
        <f aca="false">IF(BK1117&gt;=90, "Very Good", IF(BK1117&gt;=80, "Good", IF(BK1117&gt;=70, "Slightly Good", IF(BK1117&gt;=60, "Average", IF(BK1117&gt;=50, "Slightly Poor", IF(BK1117&gt;=40, "Poor", "Very Poor"))))))</f>
        <v>Slightly Good</v>
      </c>
      <c r="BM1117" s="0" t="n">
        <f aca="false">IF(P1117&lt;=1000, -6.942*LN(P1117)+107.59, IF(AND(P1117&gt;1000, P1117&lt;=5213),-36.304*LN(P1117)+310.72, IF(P1117&gt;5213, 10)))</f>
        <v>34.7768371087843</v>
      </c>
      <c r="BN1117" s="0" t="n">
        <f aca="false">BF1117^0.04*BG1117^0.22*BH1117^0.51*BI1117^0.06*BM1117^0.17</f>
        <v>77.7909790386422</v>
      </c>
      <c r="BO1117" s="0" t="str">
        <f aca="false">IF(BN1117&gt;=90, "Very Good", IF(BN1117&gt;=80, "Good", IF(BN1117&gt;=70, "Slightly Good", IF(BN1117&gt;=60, "Average", IF(BN1117&gt;=50, "Slightly Poor", IF(BN1117&gt;=40, "Poor", "Very Poor"))))))</f>
        <v>Slightly Good</v>
      </c>
      <c r="BP1117" s="0" t="n">
        <f aca="false">IF(AJ1117&lt;=1000, -6.942*LN(AJ1117)+107.59, IF(AND(AJ1117&gt;1000, AJ1117&lt;=5213),-36.304*LN(AJ1117)+310.72, IF(AJ1117&gt;5213, 10)))</f>
        <v>70.4703795217593</v>
      </c>
      <c r="BQ1117" s="0" t="n">
        <f aca="false">BF1117^0.04*BG1117^0.22*BH1117^0.51*BI1117^0.06*BP1117^0.17</f>
        <v>87.7144303621959</v>
      </c>
      <c r="BR1117" s="0" t="str">
        <f aca="false">IF(BQ1117&gt;=90, "Very Good", IF(BQ1117&gt;=80, "Good", IF(BQ1117&gt;=70, "Slightly Good", IF(BQ1117&gt;=60, "Average", IF(BQ1117&gt;=50, "Slightly Poor", IF(BQ1117&gt;=40, "Poor", "Very Poor"))))))</f>
        <v>Good</v>
      </c>
      <c r="BT1117" s="0" t="n">
        <f aca="false">9.81*LN(AH1117)+30.6</f>
        <v>46.3885859209785</v>
      </c>
      <c r="BU1117" s="0" t="str">
        <f aca="false">IF(BT1117&lt;30, "Clean water", IF(AND(BT1117&gt;=30, BT1117&lt;40), "Hypolimia", IF(AND(BT1117&gt;=40,BT1117&lt;50), "Mesotrophic", IF(AND(BT1117&gt;=50, BT1117&lt;70), "Eutrophic", IF(BT1117&gt;70,"Hypertrophic")))))</f>
        <v>Mesotrophic</v>
      </c>
      <c r="BW1117" s="0" t="e">
        <f aca="false">IF(G1117/H1117&gt;=1, "PLS CHECK", "")</f>
        <v>#DIV/0!</v>
      </c>
      <c r="BX1117" s="0" t="str">
        <f aca="false">IF(AC1117/J1117&gt;=1, "PLS CHECK", "")</f>
        <v/>
      </c>
      <c r="BY1117" s="0" t="str">
        <f aca="false">IF(AE1117/J1117&gt;=1, "PLS CHECK", "")</f>
        <v/>
      </c>
      <c r="BZ1117" s="0" t="str">
        <f aca="false">IF(AD1117/J1117&gt;=1, "PLS CHECK", "")</f>
        <v/>
      </c>
      <c r="CA1117" s="0" t="str">
        <f aca="false">IF(AF1117/K1117&gt;=1, "PLS CHECK", "")</f>
        <v/>
      </c>
      <c r="CB1117" s="0" t="str">
        <f aca="false">IF(AG1117/K1117&gt;=1, "PLS CHECK", "")</f>
        <v/>
      </c>
    </row>
    <row r="1118" customFormat="false" ht="12.5" hidden="false" customHeight="false" outlineLevel="0" collapsed="false">
      <c r="A1118" s="0" t="n">
        <v>1115</v>
      </c>
      <c r="B1118" s="15" t="s">
        <v>137</v>
      </c>
      <c r="C1118" s="16" t="s">
        <v>138</v>
      </c>
      <c r="D1118" s="0" t="s">
        <v>179</v>
      </c>
      <c r="E1118" s="0" t="n">
        <v>7.7</v>
      </c>
      <c r="F1118" s="0" t="n">
        <v>12.6</v>
      </c>
      <c r="G1118" s="0" t="n">
        <v>3.4</v>
      </c>
      <c r="H1118" s="37"/>
      <c r="I1118" s="0" t="n">
        <v>5.8</v>
      </c>
      <c r="J1118" s="0" t="n">
        <v>6.453</v>
      </c>
      <c r="K1118" s="0" t="n">
        <v>0.084</v>
      </c>
      <c r="L1118" s="0" t="n">
        <v>5.1</v>
      </c>
      <c r="M1118" s="0" t="n">
        <v>16</v>
      </c>
      <c r="O1118" s="0" t="n">
        <v>624</v>
      </c>
      <c r="BD1118" s="0" t="n">
        <v>5.364</v>
      </c>
      <c r="BF1118" s="0" t="n">
        <f aca="false">IF(E1118&lt;11,-3.6797*E1118^2+48.115*E1118-53.83,280.92*EXP(-0.2027*E1118))</f>
        <v>98.486087</v>
      </c>
      <c r="BG1118" s="0" t="n">
        <f aca="false">32.208*LN(F1118)+21.438</f>
        <v>103.043306983941</v>
      </c>
      <c r="BH1118" s="0" t="n">
        <f aca="false">IF(G1118&lt;=2, -10*G1118+100, 88.958*EXP(-0.0755*G1118))</f>
        <v>68.8179318432025</v>
      </c>
      <c r="BI1118" s="0" t="n">
        <f aca="false">IF(I1118&lt;=100, 0.0053*(I1118)^2-1.0332*I1118+100.76, 122.82*EXP(-0.0092*I1118))</f>
        <v>94.945732</v>
      </c>
      <c r="BJ1118" s="0" t="e">
        <f aca="false">IF(P1118&lt;=1000, -6.942*LN(P1118)+107.59, -36.304*LN(P1118)+310.72)</f>
        <v>#VALUE!</v>
      </c>
      <c r="BK1118" s="0" t="e">
        <f aca="false">BF1118^0.04*BG1118^0.22*BH1118^0.51*BI1118^0.06*BJ1118^0.17</f>
        <v>#VALUE!</v>
      </c>
      <c r="BL1118" s="0" t="e">
        <f aca="false">IF(BK1118&gt;=90, "Very Good", IF(BK1118&gt;=80, "Good", IF(BK1118&gt;=70, "Slightly Good", IF(BK1118&gt;=60, "Average", IF(BK1118&gt;=50, "Slightly Poor", IF(BK1118&gt;=40, "Poor", "Very Poor"))))))</f>
        <v>#VALUE!</v>
      </c>
      <c r="BM1118" s="0" t="e">
        <f aca="false">IF(P1118&lt;=1000, -6.942*LN(P1118)+107.59, IF(AND(P1118&gt;1000, P1118&lt;=5213),-36.304*LN(P1118)+310.72, IF(P1118&gt;5213, 10)))</f>
        <v>#VALUE!</v>
      </c>
      <c r="BN1118" s="0" t="e">
        <f aca="false">BF1118^0.04*BG1118^0.22*BH1118^0.51*BI1118^0.06*BM1118^0.17</f>
        <v>#VALUE!</v>
      </c>
      <c r="BO1118" s="0" t="e">
        <f aca="false">IF(BN1118&gt;=90, "Very Good", IF(BN1118&gt;=80, "Good", IF(BN1118&gt;=70, "Slightly Good", IF(BN1118&gt;=60, "Average", IF(BN1118&gt;=50, "Slightly Poor", IF(BN1118&gt;=40, "Poor", "Very Poor"))))))</f>
        <v>#VALUE!</v>
      </c>
      <c r="BP1118" s="0" t="e">
        <f aca="false">IF(AJ1118&lt;=1000, -6.942*LN(AJ1118)+107.59, IF(AND(AJ1118&gt;1000, AJ1118&lt;=5213),-36.304*LN(AJ1118)+310.72, IF(AJ1118&gt;5213, 10)))</f>
        <v>#VALUE!</v>
      </c>
      <c r="BQ1118" s="0" t="e">
        <f aca="false">BF1118^0.04*BG1118^0.22*BH1118^0.51*BI1118^0.06*BP1118^0.17</f>
        <v>#VALUE!</v>
      </c>
      <c r="BR1118" s="0" t="e">
        <f aca="false">IF(BQ1118&gt;=90, "Very Good", IF(BQ1118&gt;=80, "Good", IF(BQ1118&gt;=70, "Slightly Good", IF(BQ1118&gt;=60, "Average", IF(BQ1118&gt;=50, "Slightly Poor", IF(BQ1118&gt;=40, "Poor", "Very Poor"))))))</f>
        <v>#VALUE!</v>
      </c>
      <c r="BT1118" s="0" t="e">
        <f aca="false">9.81*LN(AH1118)+30.6</f>
        <v>#VALUE!</v>
      </c>
      <c r="BU1118" s="0" t="e">
        <f aca="false">IF(BT1118&lt;30, "Clean water", IF(AND(BT1118&gt;=30, BT1118&lt;40), "Hypolimia", IF(AND(BT1118&gt;=40,BT1118&lt;50), "Mesotrophic", IF(AND(BT1118&gt;=50, BT1118&lt;70), "Eutrophic", IF(BT1118&gt;70,"Hypertrophic")))))</f>
        <v>#VALUE!</v>
      </c>
      <c r="BW1118" s="0" t="e">
        <f aca="false">IF(G1118/H1118&gt;=1, "PLS CHECK", "")</f>
        <v>#DIV/0!</v>
      </c>
      <c r="BX1118" s="0" t="str">
        <f aca="false">IF(AC1118/J1118&gt;=1, "PLS CHECK", "")</f>
        <v/>
      </c>
      <c r="BY1118" s="0" t="str">
        <f aca="false">IF(AE1118/J1118&gt;=1, "PLS CHECK", "")</f>
        <v/>
      </c>
      <c r="BZ1118" s="0" t="str">
        <f aca="false">IF(AD1118/J1118&gt;=1, "PLS CHECK", "")</f>
        <v/>
      </c>
      <c r="CA1118" s="0" t="str">
        <f aca="false">IF(AF1118/K1118&gt;=1, "PLS CHECK", "")</f>
        <v/>
      </c>
      <c r="CB1118" s="0" t="str">
        <f aca="false">IF(AG1118/K1118&gt;=1, "PLS CHECK", "")</f>
        <v/>
      </c>
    </row>
    <row r="1119" customFormat="false" ht="12.5" hidden="false" customHeight="false" outlineLevel="0" collapsed="false">
      <c r="A1119" s="0" t="n">
        <v>1116</v>
      </c>
      <c r="B1119" s="15" t="s">
        <v>93</v>
      </c>
      <c r="C1119" s="16" t="s">
        <v>94</v>
      </c>
      <c r="D1119" s="0" t="s">
        <v>179</v>
      </c>
      <c r="E1119" s="0" t="n">
        <v>7.9</v>
      </c>
      <c r="F1119" s="0" t="n">
        <v>9.4</v>
      </c>
      <c r="G1119" s="0" t="n">
        <v>1.7</v>
      </c>
      <c r="H1119" s="0" t="n">
        <v>7.4</v>
      </c>
      <c r="I1119" s="0" t="n">
        <v>3.2</v>
      </c>
      <c r="J1119" s="0" t="n">
        <v>9.79</v>
      </c>
      <c r="K1119" s="0" t="n">
        <v>0.089</v>
      </c>
      <c r="L1119" s="0" t="n">
        <v>4.4</v>
      </c>
      <c r="M1119" s="0" t="n">
        <v>12.7</v>
      </c>
      <c r="N1119" s="0" t="n">
        <v>0</v>
      </c>
      <c r="O1119" s="0" t="n">
        <v>675</v>
      </c>
      <c r="P1119" s="0" t="n">
        <v>25000</v>
      </c>
      <c r="AC1119" s="0" t="n">
        <v>9.558</v>
      </c>
      <c r="AD1119" s="0" t="n">
        <v>1.476</v>
      </c>
      <c r="AE1119" s="0" t="n">
        <v>6.065</v>
      </c>
      <c r="AF1119" s="0" t="n">
        <v>0.049</v>
      </c>
      <c r="AG1119" s="0" t="n">
        <v>0.024</v>
      </c>
      <c r="AH1119" s="0" t="n">
        <v>8.9</v>
      </c>
      <c r="AJ1119" s="0" t="n">
        <v>6900</v>
      </c>
      <c r="BD1119" s="0" t="n">
        <v>3.469</v>
      </c>
      <c r="BF1119" s="0" t="n">
        <f aca="false">IF(E1119&lt;11,-3.6797*E1119^2+48.115*E1119-53.83,280.92*EXP(-0.2027*E1119))</f>
        <v>96.6284230000001</v>
      </c>
      <c r="BG1119" s="0" t="n">
        <f aca="false">32.208*LN(F1119)+21.438</f>
        <v>93.6067776722001</v>
      </c>
      <c r="BH1119" s="0" t="n">
        <f aca="false">IF(G1119&lt;=2, -10*G1119+100, 88.958*EXP(-0.0755*G1119))</f>
        <v>83</v>
      </c>
      <c r="BI1119" s="0" t="n">
        <f aca="false">IF(I1119&lt;=100, 0.0053*(I1119)^2-1.0332*I1119+100.76, 122.82*EXP(-0.0092*I1119))</f>
        <v>97.508032</v>
      </c>
      <c r="BJ1119" s="0" t="n">
        <f aca="false">IF(P1119&lt;=1000, -6.942*LN(P1119)+107.59, -36.304*LN(P1119)+310.72)</f>
        <v>-56.9172155941827</v>
      </c>
      <c r="BK1119" s="0" t="e">
        <f aca="false">BF1119^0.04*BG1119^0.22*BH1119^0.51*BI1119^0.06*BJ1119^0.17</f>
        <v>#NUM!</v>
      </c>
      <c r="BL1119" s="0" t="e">
        <f aca="false">IF(BK1119&gt;=90, "Very Good", IF(BK1119&gt;=80, "Good", IF(BK1119&gt;=70, "Slightly Good", IF(BK1119&gt;=60, "Average", IF(BK1119&gt;=50, "Slightly Poor", IF(BK1119&gt;=40, "Poor", "Very Poor"))))))</f>
        <v>#NUM!</v>
      </c>
      <c r="BM1119" s="0" t="n">
        <f aca="false">IF(P1119&lt;=1000, -6.942*LN(P1119)+107.59, IF(AND(P1119&gt;1000, P1119&lt;=5213),-36.304*LN(P1119)+310.72, IF(P1119&gt;5213, 10)))</f>
        <v>10</v>
      </c>
      <c r="BN1119" s="0" t="n">
        <f aca="false">BF1119^0.04*BG1119^0.22*BH1119^0.51*BI1119^0.06*BM1119^0.17</f>
        <v>60.4176809173128</v>
      </c>
      <c r="BO1119" s="0" t="str">
        <f aca="false">IF(BN1119&gt;=90, "Very Good", IF(BN1119&gt;=80, "Good", IF(BN1119&gt;=70, "Slightly Good", IF(BN1119&gt;=60, "Average", IF(BN1119&gt;=50, "Slightly Poor", IF(BN1119&gt;=40, "Poor", "Very Poor"))))))</f>
        <v>Average</v>
      </c>
      <c r="BP1119" s="0" t="n">
        <f aca="false">IF(AJ1119&lt;=1000, -6.942*LN(AJ1119)+107.59, IF(AND(AJ1119&gt;1000, AJ1119&lt;=5213),-36.304*LN(AJ1119)+310.72, IF(AJ1119&gt;5213, 10)))</f>
        <v>10</v>
      </c>
      <c r="BQ1119" s="0" t="n">
        <f aca="false">BF1119^0.04*BG1119^0.22*BH1119^0.51*BI1119^0.06*BP1119^0.17</f>
        <v>60.4176809173128</v>
      </c>
      <c r="BR1119" s="0" t="str">
        <f aca="false">IF(BQ1119&gt;=90, "Very Good", IF(BQ1119&gt;=80, "Good", IF(BQ1119&gt;=70, "Slightly Good", IF(BQ1119&gt;=60, "Average", IF(BQ1119&gt;=50, "Slightly Poor", IF(BQ1119&gt;=40, "Poor", "Very Poor"))))))</f>
        <v>Average</v>
      </c>
      <c r="BT1119" s="0" t="n">
        <f aca="false">9.81*LN(AH1119)+30.6</f>
        <v>52.0451630248007</v>
      </c>
      <c r="BU1119" s="0" t="str">
        <f aca="false">IF(BT1119&lt;30, "Clean water", IF(AND(BT1119&gt;=30, BT1119&lt;40), "Hypolimia", IF(AND(BT1119&gt;=40,BT1119&lt;50), "Mesotrophic", IF(AND(BT1119&gt;=50, BT1119&lt;70), "Eutrophic", IF(BT1119&gt;70,"Hypertrophic")))))</f>
        <v>Eutrophic</v>
      </c>
      <c r="BW1119" s="0" t="str">
        <f aca="false">IF(G1119/H1119&gt;=1, "PLS CHECK", "")</f>
        <v/>
      </c>
      <c r="BX1119" s="0" t="str">
        <f aca="false">IF(AC1119/J1119&gt;=1, "PLS CHECK", "")</f>
        <v/>
      </c>
      <c r="BY1119" s="0" t="str">
        <f aca="false">IF(AE1119/J1119&gt;=1, "PLS CHECK", "")</f>
        <v/>
      </c>
      <c r="BZ1119" s="0" t="str">
        <f aca="false">IF(AD1119/J1119&gt;=1, "PLS CHECK", "")</f>
        <v/>
      </c>
      <c r="CA1119" s="0" t="str">
        <f aca="false">IF(AF1119/K1119&gt;=1, "PLS CHECK", "")</f>
        <v/>
      </c>
      <c r="CB1119" s="0" t="str">
        <f aca="false">IF(AG1119/K1119&gt;=1, "PLS CHECK", "")</f>
        <v/>
      </c>
    </row>
    <row r="1120" customFormat="false" ht="12.5" hidden="false" customHeight="false" outlineLevel="0" collapsed="false">
      <c r="A1120" s="0" t="n">
        <v>1117</v>
      </c>
      <c r="B1120" s="15" t="s">
        <v>95</v>
      </c>
      <c r="C1120" s="16" t="s">
        <v>96</v>
      </c>
      <c r="D1120" s="0" t="s">
        <v>179</v>
      </c>
      <c r="E1120" s="0" t="n">
        <v>7.5</v>
      </c>
      <c r="F1120" s="0" t="n">
        <v>9.1</v>
      </c>
      <c r="G1120" s="0" t="n">
        <v>1.2</v>
      </c>
      <c r="H1120" s="0" t="n">
        <v>5.7</v>
      </c>
      <c r="I1120" s="0" t="n">
        <v>4.6</v>
      </c>
      <c r="J1120" s="0" t="n">
        <v>5.906</v>
      </c>
      <c r="K1120" s="0" t="n">
        <v>0.088</v>
      </c>
      <c r="L1120" s="0" t="n">
        <v>4.3</v>
      </c>
      <c r="M1120" s="0" t="n">
        <v>13.3</v>
      </c>
      <c r="N1120" s="0" t="n">
        <v>0</v>
      </c>
      <c r="O1120" s="0" t="n">
        <v>643</v>
      </c>
      <c r="P1120" s="0" t="n">
        <v>19000</v>
      </c>
      <c r="AC1120" s="0" t="n">
        <v>5.846</v>
      </c>
      <c r="AD1120" s="0" t="n">
        <v>0.313</v>
      </c>
      <c r="AE1120" s="0" t="n">
        <v>4.525</v>
      </c>
      <c r="AF1120" s="0" t="n">
        <v>0.059</v>
      </c>
      <c r="AG1120" s="0" t="n">
        <v>0.026</v>
      </c>
      <c r="AH1120" s="0" t="n">
        <v>5.1</v>
      </c>
      <c r="AJ1120" s="0" t="n">
        <v>3300</v>
      </c>
      <c r="BF1120" s="0" t="n">
        <f aca="false">IF(E1120&lt;11,-3.6797*E1120^2+48.115*E1120-53.83,280.92*EXP(-0.2027*E1120))</f>
        <v>100.049375</v>
      </c>
      <c r="BG1120" s="0" t="n">
        <f aca="false">32.208*LN(F1120)+21.438</f>
        <v>92.5621023107425</v>
      </c>
      <c r="BH1120" s="0" t="n">
        <f aca="false">IF(G1120&lt;=2, -10*G1120+100, 88.958*EXP(-0.0755*G1120))</f>
        <v>88</v>
      </c>
      <c r="BI1120" s="0" t="n">
        <f aca="false">IF(I1120&lt;=100, 0.0053*(I1120)^2-1.0332*I1120+100.76, 122.82*EXP(-0.0092*I1120))</f>
        <v>96.119428</v>
      </c>
      <c r="BJ1120" s="0" t="n">
        <f aca="false">IF(P1120&lt;=1000, -6.942*LN(P1120)+107.59, -36.304*LN(P1120)+310.72)</f>
        <v>-46.9540603478259</v>
      </c>
      <c r="BK1120" s="0" t="e">
        <f aca="false">BF1120^0.04*BG1120^0.22*BH1120^0.51*BI1120^0.06*BJ1120^0.17</f>
        <v>#NUM!</v>
      </c>
      <c r="BL1120" s="0" t="e">
        <f aca="false">IF(BK1120&gt;=90, "Very Good", IF(BK1120&gt;=80, "Good", IF(BK1120&gt;=70, "Slightly Good", IF(BK1120&gt;=60, "Average", IF(BK1120&gt;=50, "Slightly Poor", IF(BK1120&gt;=40, "Poor", "Very Poor"))))))</f>
        <v>#NUM!</v>
      </c>
      <c r="BM1120" s="0" t="n">
        <f aca="false">IF(P1120&lt;=1000, -6.942*LN(P1120)+107.59, IF(AND(P1120&gt;1000, P1120&lt;=5213),-36.304*LN(P1120)+310.72, IF(P1120&gt;5213, 10)))</f>
        <v>10</v>
      </c>
      <c r="BN1120" s="0" t="n">
        <f aca="false">BF1120^0.04*BG1120^0.22*BH1120^0.51*BI1120^0.06*BM1120^0.17</f>
        <v>62.1267613908596</v>
      </c>
      <c r="BO1120" s="0" t="str">
        <f aca="false">IF(BN1120&gt;=90, "Very Good", IF(BN1120&gt;=80, "Good", IF(BN1120&gt;=70, "Slightly Good", IF(BN1120&gt;=60, "Average", IF(BN1120&gt;=50, "Slightly Poor", IF(BN1120&gt;=40, "Poor", "Very Poor"))))))</f>
        <v>Average</v>
      </c>
      <c r="BP1120" s="0" t="n">
        <f aca="false">IF(AJ1120&lt;=1000, -6.942*LN(AJ1120)+107.59, IF(AND(AJ1120&gt;1000, AJ1120&lt;=5213),-36.304*LN(AJ1120)+310.72, IF(AJ1120&gt;5213, 10)))</f>
        <v>16.5966910564093</v>
      </c>
      <c r="BQ1120" s="0" t="n">
        <f aca="false">BF1120^0.04*BG1120^0.22*BH1120^0.51*BI1120^0.06*BP1120^0.17</f>
        <v>67.71460844108</v>
      </c>
      <c r="BR1120" s="0" t="str">
        <f aca="false">IF(BQ1120&gt;=90, "Very Good", IF(BQ1120&gt;=80, "Good", IF(BQ1120&gt;=70, "Slightly Good", IF(BQ1120&gt;=60, "Average", IF(BQ1120&gt;=50, "Slightly Poor", IF(BQ1120&gt;=40, "Poor", "Very Poor"))))))</f>
        <v>Average</v>
      </c>
      <c r="BT1120" s="0" t="n">
        <f aca="false">9.81*LN(AH1120)+30.6</f>
        <v>46.5828496947541</v>
      </c>
      <c r="BU1120" s="0" t="str">
        <f aca="false">IF(BT1120&lt;30, "Clean water", IF(AND(BT1120&gt;=30, BT1120&lt;40), "Hypolimia", IF(AND(BT1120&gt;=40,BT1120&lt;50), "Mesotrophic", IF(AND(BT1120&gt;=50, BT1120&lt;70), "Eutrophic", IF(BT1120&gt;70,"Hypertrophic")))))</f>
        <v>Mesotrophic</v>
      </c>
      <c r="BW1120" s="0" t="str">
        <f aca="false">IF(G1120/H1120&gt;=1, "PLS CHECK", "")</f>
        <v/>
      </c>
      <c r="BX1120" s="0" t="str">
        <f aca="false">IF(AC1120/J1120&gt;=1, "PLS CHECK", "")</f>
        <v/>
      </c>
      <c r="BY1120" s="0" t="str">
        <f aca="false">IF(AE1120/J1120&gt;=1, "PLS CHECK", "")</f>
        <v/>
      </c>
      <c r="BZ1120" s="0" t="str">
        <f aca="false">IF(AD1120/J1120&gt;=1, "PLS CHECK", "")</f>
        <v/>
      </c>
      <c r="CA1120" s="0" t="str">
        <f aca="false">IF(AF1120/K1120&gt;=1, "PLS CHECK", "")</f>
        <v/>
      </c>
      <c r="CB1120" s="0" t="str">
        <f aca="false">IF(AG1120/K1120&gt;=1, "PLS CHECK", "")</f>
        <v/>
      </c>
    </row>
    <row r="1121" customFormat="false" ht="12.5" hidden="false" customHeight="false" outlineLevel="0" collapsed="false">
      <c r="A1121" s="0" t="n">
        <v>1118</v>
      </c>
      <c r="B1121" s="15" t="s">
        <v>97</v>
      </c>
      <c r="C1121" s="16" t="s">
        <v>98</v>
      </c>
      <c r="D1121" s="0" t="s">
        <v>179</v>
      </c>
      <c r="E1121" s="0" t="n">
        <v>8.1</v>
      </c>
      <c r="F1121" s="0" t="n">
        <v>10.6</v>
      </c>
      <c r="G1121" s="37"/>
      <c r="H1121" s="0" t="n">
        <v>3.8</v>
      </c>
      <c r="I1121" s="0" t="n">
        <v>3.4</v>
      </c>
      <c r="J1121" s="0" t="n">
        <v>2.323</v>
      </c>
      <c r="K1121" s="0" t="n">
        <v>0.018</v>
      </c>
      <c r="L1121" s="0" t="n">
        <v>1.6</v>
      </c>
      <c r="M1121" s="0" t="n">
        <v>12</v>
      </c>
      <c r="N1121" s="0" t="n">
        <v>0</v>
      </c>
      <c r="O1121" s="0" t="n">
        <v>189</v>
      </c>
      <c r="P1121" s="0" t="n">
        <v>5700</v>
      </c>
      <c r="AC1121" s="0" t="n">
        <v>2.314</v>
      </c>
      <c r="AD1121" s="0" t="n">
        <v>0.034</v>
      </c>
      <c r="AE1121" s="0" t="n">
        <v>2.141</v>
      </c>
      <c r="AF1121" s="0" t="n">
        <v>0.009</v>
      </c>
      <c r="AG1121" s="0" t="n">
        <v>0.004</v>
      </c>
      <c r="AH1121" s="0" t="n">
        <v>4.6</v>
      </c>
      <c r="AJ1121" s="0" t="n">
        <v>46</v>
      </c>
      <c r="BF1121" s="0" t="n">
        <f aca="false">IF(E1121&lt;11,-3.6797*E1121^2+48.115*E1121-53.83,280.92*EXP(-0.2027*E1121))</f>
        <v>94.476383</v>
      </c>
      <c r="BG1121" s="0" t="n">
        <f aca="false">32.208*LN(F1121)+21.438</f>
        <v>97.4763856680092</v>
      </c>
      <c r="BH1121" s="0" t="n">
        <f aca="false">IF(G1121&lt;=2, -10*G1121+100, 88.958*EXP(-0.0755*G1121))</f>
        <v>100</v>
      </c>
      <c r="BI1121" s="0" t="n">
        <f aca="false">IF(I1121&lt;=100, 0.0053*(I1121)^2-1.0332*I1121+100.76, 122.82*EXP(-0.0092*I1121))</f>
        <v>97.308388</v>
      </c>
      <c r="BJ1121" s="0" t="n">
        <f aca="false">IF(P1121&lt;=1000, -6.942*LN(P1121)+107.59, -36.304*LN(P1121)+310.72)</f>
        <v>-3.24503165957714</v>
      </c>
      <c r="BK1121" s="0" t="e">
        <f aca="false">BF1121^0.04*BG1121^0.22*BH1121^0.51*BI1121^0.06*BJ1121^0.17</f>
        <v>#NUM!</v>
      </c>
      <c r="BL1121" s="0" t="e">
        <f aca="false">IF(BK1121&gt;=90, "Very Good", IF(BK1121&gt;=80, "Good", IF(BK1121&gt;=70, "Slightly Good", IF(BK1121&gt;=60, "Average", IF(BK1121&gt;=50, "Slightly Poor", IF(BK1121&gt;=40, "Poor", "Very Poor"))))))</f>
        <v>#NUM!</v>
      </c>
      <c r="BM1121" s="0" t="n">
        <f aca="false">IF(P1121&lt;=1000, -6.942*LN(P1121)+107.59, IF(AND(P1121&gt;1000, P1121&lt;=5213),-36.304*LN(P1121)+310.72, IF(P1121&gt;5213, 10)))</f>
        <v>10</v>
      </c>
      <c r="BN1121" s="0" t="n">
        <f aca="false">BF1121^0.04*BG1121^0.22*BH1121^0.51*BI1121^0.06*BM1121^0.17</f>
        <v>66.9668419654186</v>
      </c>
      <c r="BO1121" s="0" t="str">
        <f aca="false">IF(BN1121&gt;=90, "Very Good", IF(BN1121&gt;=80, "Good", IF(BN1121&gt;=70, "Slightly Good", IF(BN1121&gt;=60, "Average", IF(BN1121&gt;=50, "Slightly Poor", IF(BN1121&gt;=40, "Poor", "Very Poor"))))))</f>
        <v>Average</v>
      </c>
      <c r="BP1121" s="0" t="n">
        <f aca="false">IF(AJ1121&lt;=1000, -6.942*LN(AJ1121)+107.59, IF(AND(AJ1121&gt;1000, AJ1121&lt;=5213),-36.304*LN(AJ1121)+310.72, IF(AJ1121&gt;5213, 10)))</f>
        <v>81.0115714255727</v>
      </c>
      <c r="BQ1121" s="0" t="n">
        <f aca="false">BF1121^0.04*BG1121^0.22*BH1121^0.51*BI1121^0.06*BP1121^0.17</f>
        <v>95.5680706553422</v>
      </c>
      <c r="BR1121" s="0" t="str">
        <f aca="false">IF(BQ1121&gt;=90, "Very Good", IF(BQ1121&gt;=80, "Good", IF(BQ1121&gt;=70, "Slightly Good", IF(BQ1121&gt;=60, "Average", IF(BQ1121&gt;=50, "Slightly Poor", IF(BQ1121&gt;=40, "Poor", "Very Poor"))))))</f>
        <v>Very Good</v>
      </c>
      <c r="BT1121" s="0" t="n">
        <f aca="false">9.81*LN(AH1121)+30.6</f>
        <v>45.5706123372864</v>
      </c>
      <c r="BU1121" s="0" t="str">
        <f aca="false">IF(BT1121&lt;30, "Clean water", IF(AND(BT1121&gt;=30, BT1121&lt;40), "Hypolimia", IF(AND(BT1121&gt;=40,BT1121&lt;50), "Mesotrophic", IF(AND(BT1121&gt;=50, BT1121&lt;70), "Eutrophic", IF(BT1121&gt;70,"Hypertrophic")))))</f>
        <v>Mesotrophic</v>
      </c>
      <c r="BW1121" s="0" t="str">
        <f aca="false">IF(G1121/H1121&gt;=1, "PLS CHECK", "")</f>
        <v/>
      </c>
      <c r="BX1121" s="0" t="str">
        <f aca="false">IF(AC1121/J1121&gt;=1, "PLS CHECK", "")</f>
        <v/>
      </c>
      <c r="BY1121" s="0" t="str">
        <f aca="false">IF(AE1121/J1121&gt;=1, "PLS CHECK", "")</f>
        <v/>
      </c>
      <c r="BZ1121" s="0" t="str">
        <f aca="false">IF(AD1121/J1121&gt;=1, "PLS CHECK", "")</f>
        <v/>
      </c>
      <c r="CA1121" s="0" t="str">
        <f aca="false">IF(AF1121/K1121&gt;=1, "PLS CHECK", "")</f>
        <v/>
      </c>
      <c r="CB1121" s="0" t="str">
        <f aca="false">IF(AG1121/K1121&gt;=1, "PLS CHECK", "")</f>
        <v/>
      </c>
    </row>
    <row r="1122" customFormat="false" ht="12.5" hidden="false" customHeight="false" outlineLevel="0" collapsed="false">
      <c r="A1122" s="0" t="n">
        <v>1119</v>
      </c>
      <c r="B1122" s="15" t="s">
        <v>99</v>
      </c>
      <c r="C1122" s="16" t="s">
        <v>100</v>
      </c>
      <c r="D1122" s="0" t="s">
        <v>179</v>
      </c>
      <c r="E1122" s="0" t="n">
        <v>7.5</v>
      </c>
      <c r="F1122" s="0" t="n">
        <v>11.5</v>
      </c>
      <c r="G1122" s="0" t="n">
        <v>1.1</v>
      </c>
      <c r="H1122" s="0" t="n">
        <v>3.6</v>
      </c>
      <c r="I1122" s="0" t="n">
        <v>1.6</v>
      </c>
      <c r="J1122" s="0" t="n">
        <v>6.052</v>
      </c>
      <c r="K1122" s="0" t="n">
        <v>0.053</v>
      </c>
      <c r="L1122" s="0" t="n">
        <v>2.6</v>
      </c>
      <c r="M1122" s="0" t="n">
        <v>10.4</v>
      </c>
      <c r="N1122" s="0" t="n">
        <v>0</v>
      </c>
      <c r="O1122" s="0" t="n">
        <v>472</v>
      </c>
      <c r="P1122" s="0" t="n">
        <v>3000</v>
      </c>
      <c r="AC1122" s="0" t="n">
        <v>5.733</v>
      </c>
      <c r="AD1122" s="0" t="n">
        <v>0.139</v>
      </c>
      <c r="AE1122" s="0" t="n">
        <v>4.945</v>
      </c>
      <c r="AF1122" s="0" t="n">
        <v>0.052</v>
      </c>
      <c r="AG1122" s="0" t="n">
        <v>0.028</v>
      </c>
      <c r="AH1122" s="0" t="n">
        <v>3.7</v>
      </c>
      <c r="AJ1122" s="0" t="n">
        <v>100</v>
      </c>
      <c r="BF1122" s="0" t="n">
        <f aca="false">IF(E1122&lt;11,-3.6797*E1122^2+48.115*E1122-53.83,280.92*EXP(-0.2027*E1122))</f>
        <v>100.049375</v>
      </c>
      <c r="BG1122" s="0" t="n">
        <f aca="false">32.208*LN(F1122)+21.438</f>
        <v>100.101113315171</v>
      </c>
      <c r="BH1122" s="0" t="n">
        <f aca="false">IF(G1122&lt;=2, -10*G1122+100, 88.958*EXP(-0.0755*G1122))</f>
        <v>89</v>
      </c>
      <c r="BI1122" s="0" t="n">
        <f aca="false">IF(I1122&lt;=100, 0.0053*(I1122)^2-1.0332*I1122+100.76, 122.82*EXP(-0.0092*I1122))</f>
        <v>99.120448</v>
      </c>
      <c r="BJ1122" s="0" t="n">
        <f aca="false">IF(P1122&lt;=1000, -6.942*LN(P1122)+107.59, -36.304*LN(P1122)+310.72)</f>
        <v>20.0568318240255</v>
      </c>
      <c r="BK1122" s="0" t="n">
        <f aca="false">BF1122^0.04*BG1122^0.22*BH1122^0.51*BI1122^0.06*BJ1122^0.17</f>
        <v>71.6883245148812</v>
      </c>
      <c r="BL1122" s="0" t="str">
        <f aca="false">IF(BK1122&gt;=90, "Very Good", IF(BK1122&gt;=80, "Good", IF(BK1122&gt;=70, "Slightly Good", IF(BK1122&gt;=60, "Average", IF(BK1122&gt;=50, "Slightly Poor", IF(BK1122&gt;=40, "Poor", "Very Poor"))))))</f>
        <v>Slightly Good</v>
      </c>
      <c r="BM1122" s="0" t="n">
        <f aca="false">IF(P1122&lt;=1000, -6.942*LN(P1122)+107.59, IF(AND(P1122&gt;1000, P1122&lt;=5213),-36.304*LN(P1122)+310.72, IF(P1122&gt;5213, 10)))</f>
        <v>20.0568318240255</v>
      </c>
      <c r="BN1122" s="0" t="n">
        <f aca="false">BF1122^0.04*BG1122^0.22*BH1122^0.51*BI1122^0.06*BM1122^0.17</f>
        <v>71.6883245148812</v>
      </c>
      <c r="BO1122" s="0" t="str">
        <f aca="false">IF(BN1122&gt;=90, "Very Good", IF(BN1122&gt;=80, "Good", IF(BN1122&gt;=70, "Slightly Good", IF(BN1122&gt;=60, "Average", IF(BN1122&gt;=50, "Slightly Poor", IF(BN1122&gt;=40, "Poor", "Very Poor"))))))</f>
        <v>Slightly Good</v>
      </c>
      <c r="BP1122" s="0" t="n">
        <f aca="false">IF(AJ1122&lt;=1000, -6.942*LN(AJ1122)+107.59, IF(AND(AJ1122&gt;1000, AJ1122&lt;=5213),-36.304*LN(AJ1122)+310.72, IF(AJ1122&gt;5213, 10)))</f>
        <v>75.6209085688707</v>
      </c>
      <c r="BQ1122" s="0" t="n">
        <f aca="false">BF1122^0.04*BG1122^0.22*BH1122^0.51*BI1122^0.06*BP1122^0.17</f>
        <v>89.8323901745835</v>
      </c>
      <c r="BR1122" s="0" t="str">
        <f aca="false">IF(BQ1122&gt;=90, "Very Good", IF(BQ1122&gt;=80, "Good", IF(BQ1122&gt;=70, "Slightly Good", IF(BQ1122&gt;=60, "Average", IF(BQ1122&gt;=50, "Slightly Poor", IF(BQ1122&gt;=40, "Poor", "Very Poor"))))))</f>
        <v>Good</v>
      </c>
      <c r="BT1122" s="0" t="n">
        <f aca="false">9.81*LN(AH1122)+30.6</f>
        <v>43.4347449607683</v>
      </c>
      <c r="BU1122" s="0" t="str">
        <f aca="false">IF(BT1122&lt;30, "Clean water", IF(AND(BT1122&gt;=30, BT1122&lt;40), "Hypolimia", IF(AND(BT1122&gt;=40,BT1122&lt;50), "Mesotrophic", IF(AND(BT1122&gt;=50, BT1122&lt;70), "Eutrophic", IF(BT1122&gt;70,"Hypertrophic")))))</f>
        <v>Mesotrophic</v>
      </c>
      <c r="BW1122" s="0" t="str">
        <f aca="false">IF(G1122/H1122&gt;=1, "PLS CHECK", "")</f>
        <v/>
      </c>
      <c r="BX1122" s="0" t="str">
        <f aca="false">IF(AC1122/J1122&gt;=1, "PLS CHECK", "")</f>
        <v/>
      </c>
      <c r="BY1122" s="0" t="str">
        <f aca="false">IF(AE1122/J1122&gt;=1, "PLS CHECK", "")</f>
        <v/>
      </c>
      <c r="BZ1122" s="0" t="str">
        <f aca="false">IF(AD1122/J1122&gt;=1, "PLS CHECK", "")</f>
        <v/>
      </c>
      <c r="CA1122" s="0" t="str">
        <f aca="false">IF(AF1122/K1122&gt;=1, "PLS CHECK", "")</f>
        <v/>
      </c>
      <c r="CB1122" s="0" t="str">
        <f aca="false">IF(AG1122/K1122&gt;=1, "PLS CHECK", "")</f>
        <v/>
      </c>
    </row>
    <row r="1123" customFormat="false" ht="12.5" hidden="false" customHeight="false" outlineLevel="0" collapsed="false">
      <c r="A1123" s="0" t="n">
        <v>1120</v>
      </c>
      <c r="B1123" s="15" t="s">
        <v>99</v>
      </c>
      <c r="C1123" s="16" t="s">
        <v>100</v>
      </c>
      <c r="D1123" s="0" t="s">
        <v>179</v>
      </c>
      <c r="E1123" s="0" t="n">
        <v>7.5</v>
      </c>
      <c r="F1123" s="0" t="n">
        <v>10</v>
      </c>
      <c r="G1123" s="0" t="n">
        <v>1.7</v>
      </c>
      <c r="H1123" s="0" t="n">
        <v>4</v>
      </c>
      <c r="I1123" s="0" t="n">
        <v>4.8</v>
      </c>
      <c r="J1123" s="0" t="n">
        <v>7.144</v>
      </c>
      <c r="K1123" s="0" t="n">
        <v>0.093</v>
      </c>
      <c r="L1123" s="0" t="n">
        <v>2.5</v>
      </c>
      <c r="M1123" s="0" t="n">
        <v>13.6</v>
      </c>
      <c r="O1123" s="0" t="n">
        <v>434</v>
      </c>
      <c r="BD1123" s="0" t="n">
        <v>0.462</v>
      </c>
      <c r="BF1123" s="0" t="n">
        <f aca="false">IF(E1123&lt;11,-3.6797*E1123^2+48.115*E1123-53.83,280.92*EXP(-0.2027*E1123))</f>
        <v>100.049375</v>
      </c>
      <c r="BG1123" s="0" t="n">
        <f aca="false">32.208*LN(F1123)+21.438</f>
        <v>95.5996606751522</v>
      </c>
      <c r="BH1123" s="0" t="n">
        <f aca="false">IF(G1123&lt;=2, -10*G1123+100, 88.958*EXP(-0.0755*G1123))</f>
        <v>83</v>
      </c>
      <c r="BI1123" s="0" t="n">
        <f aca="false">IF(I1123&lt;=100, 0.0053*(I1123)^2-1.0332*I1123+100.76, 122.82*EXP(-0.0092*I1123))</f>
        <v>95.922752</v>
      </c>
      <c r="BJ1123" s="0" t="e">
        <f aca="false">IF(P1123&lt;=1000, -6.942*LN(P1123)+107.59, -36.304*LN(P1123)+310.72)</f>
        <v>#VALUE!</v>
      </c>
      <c r="BK1123" s="0" t="e">
        <f aca="false">BF1123^0.04*BG1123^0.22*BH1123^0.51*BI1123^0.06*BJ1123^0.17</f>
        <v>#VALUE!</v>
      </c>
      <c r="BL1123" s="0" t="e">
        <f aca="false">IF(BK1123&gt;=90, "Very Good", IF(BK1123&gt;=80, "Good", IF(BK1123&gt;=70, "Slightly Good", IF(BK1123&gt;=60, "Average", IF(BK1123&gt;=50, "Slightly Poor", IF(BK1123&gt;=40, "Poor", "Very Poor"))))))</f>
        <v>#VALUE!</v>
      </c>
      <c r="BM1123" s="0" t="e">
        <f aca="false">IF(P1123&lt;=1000, -6.942*LN(P1123)+107.59, IF(AND(P1123&gt;1000, P1123&lt;=5213),-36.304*LN(P1123)+310.72, IF(P1123&gt;5213, 10)))</f>
        <v>#VALUE!</v>
      </c>
      <c r="BN1123" s="0" t="e">
        <f aca="false">BF1123^0.04*BG1123^0.22*BH1123^0.51*BI1123^0.06*BM1123^0.17</f>
        <v>#VALUE!</v>
      </c>
      <c r="BO1123" s="0" t="e">
        <f aca="false">IF(BN1123&gt;=90, "Very Good", IF(BN1123&gt;=80, "Good", IF(BN1123&gt;=70, "Slightly Good", IF(BN1123&gt;=60, "Average", IF(BN1123&gt;=50, "Slightly Poor", IF(BN1123&gt;=40, "Poor", "Very Poor"))))))</f>
        <v>#VALUE!</v>
      </c>
      <c r="BP1123" s="0" t="e">
        <f aca="false">IF(AJ1123&lt;=1000, -6.942*LN(AJ1123)+107.59, IF(AND(AJ1123&gt;1000, AJ1123&lt;=5213),-36.304*LN(AJ1123)+310.72, IF(AJ1123&gt;5213, 10)))</f>
        <v>#VALUE!</v>
      </c>
      <c r="BQ1123" s="0" t="e">
        <f aca="false">BF1123^0.04*BG1123^0.22*BH1123^0.51*BI1123^0.06*BP1123^0.17</f>
        <v>#VALUE!</v>
      </c>
      <c r="BR1123" s="0" t="e">
        <f aca="false">IF(BQ1123&gt;=90, "Very Good", IF(BQ1123&gt;=80, "Good", IF(BQ1123&gt;=70, "Slightly Good", IF(BQ1123&gt;=60, "Average", IF(BQ1123&gt;=50, "Slightly Poor", IF(BQ1123&gt;=40, "Poor", "Very Poor"))))))</f>
        <v>#VALUE!</v>
      </c>
      <c r="BT1123" s="0" t="e">
        <f aca="false">9.81*LN(AH1123)+30.6</f>
        <v>#VALUE!</v>
      </c>
      <c r="BU1123" s="0" t="e">
        <f aca="false">IF(BT1123&lt;30, "Clean water", IF(AND(BT1123&gt;=30, BT1123&lt;40), "Hypolimia", IF(AND(BT1123&gt;=40,BT1123&lt;50), "Mesotrophic", IF(AND(BT1123&gt;=50, BT1123&lt;70), "Eutrophic", IF(BT1123&gt;70,"Hypertrophic")))))</f>
        <v>#VALUE!</v>
      </c>
      <c r="BW1123" s="0" t="str">
        <f aca="false">IF(G1123/H1123&gt;=1, "PLS CHECK", "")</f>
        <v/>
      </c>
      <c r="BX1123" s="0" t="str">
        <f aca="false">IF(AC1123/J1123&gt;=1, "PLS CHECK", "")</f>
        <v/>
      </c>
      <c r="BY1123" s="0" t="str">
        <f aca="false">IF(AE1123/J1123&gt;=1, "PLS CHECK", "")</f>
        <v/>
      </c>
      <c r="BZ1123" s="0" t="str">
        <f aca="false">IF(AD1123/J1123&gt;=1, "PLS CHECK", "")</f>
        <v/>
      </c>
      <c r="CA1123" s="0" t="str">
        <f aca="false">IF(AF1123/K1123&gt;=1, "PLS CHECK", "")</f>
        <v/>
      </c>
      <c r="CB1123" s="0" t="str">
        <f aca="false">IF(AG1123/K1123&gt;=1, "PLS CHECK", "")</f>
        <v/>
      </c>
    </row>
    <row r="1124" customFormat="false" ht="12.5" hidden="false" customHeight="false" outlineLevel="0" collapsed="false">
      <c r="A1124" s="0" t="n">
        <v>1121</v>
      </c>
      <c r="B1124" s="15" t="s">
        <v>101</v>
      </c>
      <c r="C1124" s="16" t="s">
        <v>102</v>
      </c>
      <c r="D1124" s="0" t="s">
        <v>179</v>
      </c>
      <c r="E1124" s="0" t="n">
        <v>7.9</v>
      </c>
      <c r="F1124" s="0" t="n">
        <v>11.4</v>
      </c>
      <c r="G1124" s="37"/>
      <c r="H1124" s="0" t="n">
        <v>4.4</v>
      </c>
      <c r="I1124" s="0" t="n">
        <v>5.8</v>
      </c>
      <c r="J1124" s="0" t="n">
        <v>4.112</v>
      </c>
      <c r="K1124" s="0" t="n">
        <v>0.042</v>
      </c>
      <c r="L1124" s="0" t="n">
        <v>2.3</v>
      </c>
      <c r="M1124" s="0" t="n">
        <v>11.2</v>
      </c>
      <c r="N1124" s="0" t="n">
        <v>0</v>
      </c>
      <c r="O1124" s="0" t="n">
        <v>270</v>
      </c>
      <c r="P1124" s="0" t="n">
        <v>44000</v>
      </c>
      <c r="AC1124" s="0" t="n">
        <v>4.005</v>
      </c>
      <c r="AD1124" s="0" t="n">
        <v>0.247</v>
      </c>
      <c r="AE1124" s="0" t="n">
        <v>3.239</v>
      </c>
      <c r="AF1124" s="0" t="n">
        <v>0.015</v>
      </c>
      <c r="AG1124" s="0" t="n">
        <v>0.008</v>
      </c>
      <c r="AH1124" s="0" t="n">
        <v>18.7</v>
      </c>
      <c r="AJ1124" s="0" t="n">
        <v>390</v>
      </c>
      <c r="BF1124" s="0" t="n">
        <f aca="false">IF(E1124&lt;11,-3.6797*E1124^2+48.115*E1124-53.83,280.92*EXP(-0.2027*E1124))</f>
        <v>96.6284230000001</v>
      </c>
      <c r="BG1124" s="0" t="n">
        <f aca="false">32.208*LN(F1124)+21.438</f>
        <v>99.8198189507377</v>
      </c>
      <c r="BH1124" s="0" t="n">
        <f aca="false">IF(G1124&lt;=2, -10*G1124+100, 88.958*EXP(-0.0755*G1124))</f>
        <v>100</v>
      </c>
      <c r="BI1124" s="0" t="n">
        <f aca="false">IF(I1124&lt;=100, 0.0053*(I1124)^2-1.0332*I1124+100.76, 122.82*EXP(-0.0092*I1124))</f>
        <v>94.945732</v>
      </c>
      <c r="BJ1124" s="0" t="n">
        <f aca="false">IF(P1124&lt;=1000, -6.942*LN(P1124)+107.59, -36.304*LN(P1124)+310.72)</f>
        <v>-77.440368117936</v>
      </c>
      <c r="BK1124" s="0" t="e">
        <f aca="false">BF1124^0.04*BG1124^0.22*BH1124^0.51*BI1124^0.06*BJ1124^0.17</f>
        <v>#NUM!</v>
      </c>
      <c r="BL1124" s="0" t="e">
        <f aca="false">IF(BK1124&gt;=90, "Very Good", IF(BK1124&gt;=80, "Good", IF(BK1124&gt;=70, "Slightly Good", IF(BK1124&gt;=60, "Average", IF(BK1124&gt;=50, "Slightly Poor", IF(BK1124&gt;=40, "Poor", "Very Poor"))))))</f>
        <v>#NUM!</v>
      </c>
      <c r="BM1124" s="0" t="n">
        <f aca="false">IF(P1124&lt;=1000, -6.942*LN(P1124)+107.59, IF(AND(P1124&gt;1000, P1124&lt;=5213),-36.304*LN(P1124)+310.72, IF(P1124&gt;5213, 10)))</f>
        <v>10</v>
      </c>
      <c r="BN1124" s="0" t="n">
        <f aca="false">BF1124^0.04*BG1124^0.22*BH1124^0.51*BI1124^0.06*BM1124^0.17</f>
        <v>67.2791372412996</v>
      </c>
      <c r="BO1124" s="0" t="str">
        <f aca="false">IF(BN1124&gt;=90, "Very Good", IF(BN1124&gt;=80, "Good", IF(BN1124&gt;=70, "Slightly Good", IF(BN1124&gt;=60, "Average", IF(BN1124&gt;=50, "Slightly Poor", IF(BN1124&gt;=40, "Poor", "Very Poor"))))))</f>
        <v>Average</v>
      </c>
      <c r="BP1124" s="0" t="n">
        <f aca="false">IF(AJ1124&lt;=1000, -6.942*LN(AJ1124)+107.59, IF(AND(AJ1124&gt;1000, AJ1124&lt;=5213),-36.304*LN(AJ1124)+310.72, IF(AJ1124&gt;5213, 10)))</f>
        <v>66.1730093370033</v>
      </c>
      <c r="BQ1124" s="0" t="n">
        <f aca="false">BF1124^0.04*BG1124^0.22*BH1124^0.51*BI1124^0.06*BP1124^0.17</f>
        <v>92.767566479978</v>
      </c>
      <c r="BR1124" s="0" t="str">
        <f aca="false">IF(BQ1124&gt;=90, "Very Good", IF(BQ1124&gt;=80, "Good", IF(BQ1124&gt;=70, "Slightly Good", IF(BQ1124&gt;=60, "Average", IF(BQ1124&gt;=50, "Slightly Poor", IF(BQ1124&gt;=40, "Poor", "Very Poor"))))))</f>
        <v>Very Good</v>
      </c>
      <c r="BT1124" s="0" t="n">
        <f aca="false">9.81*LN(AH1124)+30.6</f>
        <v>59.3288157690719</v>
      </c>
      <c r="BU1124" s="0" t="str">
        <f aca="false">IF(BT1124&lt;30, "Clean water", IF(AND(BT1124&gt;=30, BT1124&lt;40), "Hypolimia", IF(AND(BT1124&gt;=40,BT1124&lt;50), "Mesotrophic", IF(AND(BT1124&gt;=50, BT1124&lt;70), "Eutrophic", IF(BT1124&gt;70,"Hypertrophic")))))</f>
        <v>Eutrophic</v>
      </c>
      <c r="BW1124" s="0" t="str">
        <f aca="false">IF(G1124/H1124&gt;=1, "PLS CHECK", "")</f>
        <v/>
      </c>
      <c r="BX1124" s="0" t="str">
        <f aca="false">IF(AC1124/J1124&gt;=1, "PLS CHECK", "")</f>
        <v/>
      </c>
      <c r="BY1124" s="0" t="str">
        <f aca="false">IF(AE1124/J1124&gt;=1, "PLS CHECK", "")</f>
        <v/>
      </c>
      <c r="BZ1124" s="0" t="str">
        <f aca="false">IF(AD1124/J1124&gt;=1, "PLS CHECK", "")</f>
        <v/>
      </c>
      <c r="CA1124" s="0" t="str">
        <f aca="false">IF(AF1124/K1124&gt;=1, "PLS CHECK", "")</f>
        <v/>
      </c>
      <c r="CB1124" s="0" t="str">
        <f aca="false">IF(AG1124/K1124&gt;=1, "PLS CHECK", "")</f>
        <v/>
      </c>
    </row>
    <row r="1125" customFormat="false" ht="12.5" hidden="false" customHeight="false" outlineLevel="0" collapsed="false">
      <c r="A1125" s="0" t="n">
        <v>1122</v>
      </c>
      <c r="B1125" s="15" t="s">
        <v>103</v>
      </c>
      <c r="C1125" s="16" t="s">
        <v>104</v>
      </c>
      <c r="D1125" s="0" t="s">
        <v>179</v>
      </c>
      <c r="E1125" s="0" t="n">
        <v>8</v>
      </c>
      <c r="F1125" s="0" t="n">
        <v>13.8</v>
      </c>
      <c r="G1125" s="0" t="n">
        <v>1.3</v>
      </c>
      <c r="H1125" s="0" t="n">
        <v>3.1</v>
      </c>
      <c r="I1125" s="0" t="n">
        <v>1.6</v>
      </c>
      <c r="J1125" s="0" t="n">
        <v>6.855</v>
      </c>
      <c r="K1125" s="0" t="n">
        <v>0.082</v>
      </c>
      <c r="L1125" s="0" t="n">
        <v>2.2</v>
      </c>
      <c r="M1125" s="0" t="n">
        <v>12.9</v>
      </c>
      <c r="N1125" s="0" t="n">
        <v>0</v>
      </c>
      <c r="O1125" s="0" t="n">
        <v>389</v>
      </c>
      <c r="P1125" s="0" t="n">
        <v>9500</v>
      </c>
      <c r="AC1125" s="0" t="n">
        <v>6.789</v>
      </c>
      <c r="AD1125" s="0" t="n">
        <v>0.167</v>
      </c>
      <c r="AE1125" s="0" t="n">
        <v>5.496</v>
      </c>
      <c r="AF1125" s="0" t="n">
        <v>0.074</v>
      </c>
      <c r="AG1125" s="0" t="n">
        <v>0.053</v>
      </c>
      <c r="AH1125" s="0" t="n">
        <v>4.4</v>
      </c>
      <c r="AJ1125" s="0" t="n">
        <v>1600</v>
      </c>
      <c r="BF1125" s="0" t="n">
        <f aca="false">IF(E1125&lt;11,-3.6797*E1125^2+48.115*E1125-53.83,280.92*EXP(-0.2027*E1125))</f>
        <v>95.5892</v>
      </c>
      <c r="BG1125" s="0" t="n">
        <f aca="false">32.208*LN(F1125)+21.438</f>
        <v>105.973326016391</v>
      </c>
      <c r="BH1125" s="0" t="n">
        <f aca="false">IF(G1125&lt;=2, -10*G1125+100, 88.958*EXP(-0.0755*G1125))</f>
        <v>87</v>
      </c>
      <c r="BI1125" s="0" t="n">
        <f aca="false">IF(I1125&lt;=100, 0.0053*(I1125)^2-1.0332*I1125+100.76, 122.82*EXP(-0.0092*I1125))</f>
        <v>99.120448</v>
      </c>
      <c r="BJ1125" s="0" t="n">
        <f aca="false">IF(P1125&lt;=1000, -6.942*LN(P1125)+107.59, -36.304*LN(P1125)+310.72)</f>
        <v>-21.7900451047777</v>
      </c>
      <c r="BK1125" s="0" t="e">
        <f aca="false">BF1125^0.04*BG1125^0.22*BH1125^0.51*BI1125^0.06*BJ1125^0.17</f>
        <v>#NUM!</v>
      </c>
      <c r="BL1125" s="0" t="e">
        <f aca="false">IF(BK1125&gt;=90, "Very Good", IF(BK1125&gt;=80, "Good", IF(BK1125&gt;=70, "Slightly Good", IF(BK1125&gt;=60, "Average", IF(BK1125&gt;=50, "Slightly Poor", IF(BK1125&gt;=40, "Poor", "Very Poor"))))))</f>
        <v>#NUM!</v>
      </c>
      <c r="BM1125" s="0" t="n">
        <f aca="false">IF(P1125&lt;=1000, -6.942*LN(P1125)+107.59, IF(AND(P1125&gt;1000, P1125&lt;=5213),-36.304*LN(P1125)+310.72, IF(P1125&gt;5213, 10)))</f>
        <v>10</v>
      </c>
      <c r="BN1125" s="0" t="n">
        <f aca="false">BF1125^0.04*BG1125^0.22*BH1125^0.51*BI1125^0.06*BM1125^0.17</f>
        <v>63.6332656302229</v>
      </c>
      <c r="BO1125" s="0" t="str">
        <f aca="false">IF(BN1125&gt;=90, "Very Good", IF(BN1125&gt;=80, "Good", IF(BN1125&gt;=70, "Slightly Good", IF(BN1125&gt;=60, "Average", IF(BN1125&gt;=50, "Slightly Poor", IF(BN1125&gt;=40, "Poor", "Very Poor"))))))</f>
        <v>Average</v>
      </c>
      <c r="BP1125" s="0" t="n">
        <f aca="false">IF(AJ1125&lt;=1000, -6.942*LN(AJ1125)+107.59, IF(AND(AJ1125&gt;1000, AJ1125&lt;=5213),-36.304*LN(AJ1125)+310.72, IF(AJ1125&gt;5213, 10)))</f>
        <v>42.8778405956953</v>
      </c>
      <c r="BQ1125" s="0" t="n">
        <f aca="false">BF1125^0.04*BG1125^0.22*BH1125^0.51*BI1125^0.06*BP1125^0.17</f>
        <v>81.5011629002907</v>
      </c>
      <c r="BR1125" s="0" t="str">
        <f aca="false">IF(BQ1125&gt;=90, "Very Good", IF(BQ1125&gt;=80, "Good", IF(BQ1125&gt;=70, "Slightly Good", IF(BQ1125&gt;=60, "Average", IF(BQ1125&gt;=50, "Slightly Poor", IF(BQ1125&gt;=40, "Poor", "Very Poor"))))))</f>
        <v>Good</v>
      </c>
      <c r="BT1125" s="0" t="n">
        <f aca="false">9.81*LN(AH1125)+30.6</f>
        <v>45.1345405464666</v>
      </c>
      <c r="BU1125" s="0" t="str">
        <f aca="false">IF(BT1125&lt;30, "Clean water", IF(AND(BT1125&gt;=30, BT1125&lt;40), "Hypolimia", IF(AND(BT1125&gt;=40,BT1125&lt;50), "Mesotrophic", IF(AND(BT1125&gt;=50, BT1125&lt;70), "Eutrophic", IF(BT1125&gt;70,"Hypertrophic")))))</f>
        <v>Mesotrophic</v>
      </c>
      <c r="BW1125" s="0" t="str">
        <f aca="false">IF(G1125/H1125&gt;=1, "PLS CHECK", "")</f>
        <v/>
      </c>
      <c r="BX1125" s="0" t="str">
        <f aca="false">IF(AC1125/J1125&gt;=1, "PLS CHECK", "")</f>
        <v/>
      </c>
      <c r="BY1125" s="0" t="str">
        <f aca="false">IF(AE1125/J1125&gt;=1, "PLS CHECK", "")</f>
        <v/>
      </c>
      <c r="BZ1125" s="0" t="str">
        <f aca="false">IF(AD1125/J1125&gt;=1, "PLS CHECK", "")</f>
        <v/>
      </c>
      <c r="CA1125" s="0" t="str">
        <f aca="false">IF(AF1125/K1125&gt;=1, "PLS CHECK", "")</f>
        <v/>
      </c>
      <c r="CB1125" s="0" t="str">
        <f aca="false">IF(AG1125/K1125&gt;=1, "PLS CHECK", "")</f>
        <v/>
      </c>
    </row>
    <row r="1126" customFormat="false" ht="12.5" hidden="false" customHeight="false" outlineLevel="0" collapsed="false">
      <c r="A1126" s="0" t="n">
        <v>1123</v>
      </c>
      <c r="B1126" s="15" t="s">
        <v>105</v>
      </c>
      <c r="C1126" s="16" t="s">
        <v>106</v>
      </c>
      <c r="D1126" s="0" t="s">
        <v>179</v>
      </c>
      <c r="E1126" s="0" t="n">
        <v>8</v>
      </c>
      <c r="F1126" s="0" t="n">
        <v>10.8</v>
      </c>
      <c r="G1126" s="37"/>
      <c r="H1126" s="0" t="n">
        <v>3.8</v>
      </c>
      <c r="I1126" s="0" t="n">
        <v>3.2</v>
      </c>
      <c r="J1126" s="0" t="n">
        <v>2.457</v>
      </c>
      <c r="K1126" s="0" t="n">
        <v>0.022</v>
      </c>
      <c r="L1126" s="0" t="n">
        <v>1.5</v>
      </c>
      <c r="M1126" s="0" t="n">
        <v>11.9</v>
      </c>
      <c r="N1126" s="0" t="n">
        <v>0</v>
      </c>
      <c r="O1126" s="0" t="n">
        <v>194</v>
      </c>
      <c r="P1126" s="0" t="n">
        <v>27000</v>
      </c>
      <c r="AC1126" s="0" t="n">
        <v>2.399</v>
      </c>
      <c r="AD1126" s="0" t="n">
        <v>0.018</v>
      </c>
      <c r="AE1126" s="0" t="n">
        <v>2.165</v>
      </c>
      <c r="AF1126" s="0" t="n">
        <v>0.009</v>
      </c>
      <c r="AG1126" s="0" t="n">
        <v>0.005</v>
      </c>
      <c r="AH1126" s="0" t="n">
        <v>8.8</v>
      </c>
      <c r="AJ1126" s="0" t="n">
        <v>930</v>
      </c>
      <c r="BF1126" s="0" t="n">
        <f aca="false">IF(E1126&lt;11,-3.6797*E1126^2+48.115*E1126-53.83,280.92*EXP(-0.2027*E1126))</f>
        <v>95.5892</v>
      </c>
      <c r="BG1126" s="0" t="n">
        <f aca="false">32.208*LN(F1126)+21.438</f>
        <v>98.0784218880646</v>
      </c>
      <c r="BH1126" s="0" t="n">
        <f aca="false">IF(G1126&lt;=2, -10*G1126+100, 88.958*EXP(-0.0755*G1126))</f>
        <v>100</v>
      </c>
      <c r="BI1126" s="0" t="n">
        <f aca="false">IF(I1126&lt;=100, 0.0053*(I1126)^2-1.0332*I1126+100.76, 122.82*EXP(-0.0092*I1126))</f>
        <v>97.508032</v>
      </c>
      <c r="BJ1126" s="0" t="n">
        <f aca="false">IF(P1126&lt;=1000, -6.942*LN(P1126)+107.59, -36.304*LN(P1126)+310.72)</f>
        <v>-59.7112092315887</v>
      </c>
      <c r="BK1126" s="0" t="e">
        <f aca="false">BF1126^0.04*BG1126^0.22*BH1126^0.51*BI1126^0.06*BJ1126^0.17</f>
        <v>#NUM!</v>
      </c>
      <c r="BL1126" s="0" t="e">
        <f aca="false">IF(BK1126&gt;=90, "Very Good", IF(BK1126&gt;=80, "Good", IF(BK1126&gt;=70, "Slightly Good", IF(BK1126&gt;=60, "Average", IF(BK1126&gt;=50, "Slightly Poor", IF(BK1126&gt;=40, "Poor", "Very Poor"))))))</f>
        <v>#NUM!</v>
      </c>
      <c r="BM1126" s="0" t="n">
        <f aca="false">IF(P1126&lt;=1000, -6.942*LN(P1126)+107.59, IF(AND(P1126&gt;1000, P1126&lt;=5213),-36.304*LN(P1126)+310.72, IF(P1126&gt;5213, 10)))</f>
        <v>10</v>
      </c>
      <c r="BN1126" s="0" t="n">
        <f aca="false">BF1126^0.04*BG1126^0.22*BH1126^0.51*BI1126^0.06*BM1126^0.17</f>
        <v>67.0972838263074</v>
      </c>
      <c r="BO1126" s="0" t="str">
        <f aca="false">IF(BN1126&gt;=90, "Very Good", IF(BN1126&gt;=80, "Good", IF(BN1126&gt;=70, "Slightly Good", IF(BN1126&gt;=60, "Average", IF(BN1126&gt;=50, "Slightly Poor", IF(BN1126&gt;=40, "Poor", "Very Poor"))))))</f>
        <v>Average</v>
      </c>
      <c r="BP1126" s="0" t="n">
        <f aca="false">IF(AJ1126&lt;=1000, -6.942*LN(AJ1126)+107.59, IF(AND(AJ1126&gt;1000, AJ1126&lt;=5213),-36.304*LN(AJ1126)+310.72, IF(AJ1126&gt;5213, 10)))</f>
        <v>60.1401486029654</v>
      </c>
      <c r="BQ1126" s="0" t="n">
        <f aca="false">BF1126^0.04*BG1126^0.22*BH1126^0.51*BI1126^0.06*BP1126^0.17</f>
        <v>91.0254645969237</v>
      </c>
      <c r="BR1126" s="0" t="str">
        <f aca="false">IF(BQ1126&gt;=90, "Very Good", IF(BQ1126&gt;=80, "Good", IF(BQ1126&gt;=70, "Slightly Good", IF(BQ1126&gt;=60, "Average", IF(BQ1126&gt;=50, "Slightly Poor", IF(BQ1126&gt;=40, "Poor", "Very Poor"))))))</f>
        <v>Very Good</v>
      </c>
      <c r="BT1126" s="0" t="n">
        <f aca="false">9.81*LN(AH1126)+30.6</f>
        <v>51.9343143877596</v>
      </c>
      <c r="BU1126" s="0" t="str">
        <f aca="false">IF(BT1126&lt;30, "Clean water", IF(AND(BT1126&gt;=30, BT1126&lt;40), "Hypolimia", IF(AND(BT1126&gt;=40,BT1126&lt;50), "Mesotrophic", IF(AND(BT1126&gt;=50, BT1126&lt;70), "Eutrophic", IF(BT1126&gt;70,"Hypertrophic")))))</f>
        <v>Eutrophic</v>
      </c>
      <c r="BW1126" s="0" t="str">
        <f aca="false">IF(G1126/H1126&gt;=1, "PLS CHECK", "")</f>
        <v/>
      </c>
      <c r="BX1126" s="0" t="str">
        <f aca="false">IF(AC1126/J1126&gt;=1, "PLS CHECK", "")</f>
        <v/>
      </c>
      <c r="BY1126" s="0" t="str">
        <f aca="false">IF(AE1126/J1126&gt;=1, "PLS CHECK", "")</f>
        <v/>
      </c>
      <c r="BZ1126" s="0" t="str">
        <f aca="false">IF(AD1126/J1126&gt;=1, "PLS CHECK", "")</f>
        <v/>
      </c>
      <c r="CA1126" s="0" t="str">
        <f aca="false">IF(AF1126/K1126&gt;=1, "PLS CHECK", "")</f>
        <v/>
      </c>
      <c r="CB1126" s="0" t="str">
        <f aca="false">IF(AG1126/K1126&gt;=1, "PLS CHECK", "")</f>
        <v/>
      </c>
    </row>
    <row r="1127" customFormat="false" ht="12.5" hidden="false" customHeight="false" outlineLevel="0" collapsed="false">
      <c r="A1127" s="0" t="n">
        <v>1124</v>
      </c>
      <c r="B1127" s="15" t="s">
        <v>107</v>
      </c>
      <c r="C1127" s="16" t="s">
        <v>108</v>
      </c>
      <c r="D1127" s="0" t="s">
        <v>179</v>
      </c>
      <c r="E1127" s="0" t="n">
        <v>7.7</v>
      </c>
      <c r="F1127" s="0" t="n">
        <v>11.5</v>
      </c>
      <c r="G1127" s="0" t="n">
        <v>0.8</v>
      </c>
      <c r="H1127" s="37"/>
      <c r="I1127" s="37"/>
      <c r="J1127" s="0" t="n">
        <v>6.573</v>
      </c>
      <c r="K1127" s="0" t="n">
        <v>0.096</v>
      </c>
      <c r="L1127" s="37"/>
      <c r="M1127" s="0" t="n">
        <v>14</v>
      </c>
      <c r="N1127" s="0" t="n">
        <v>0</v>
      </c>
      <c r="O1127" s="0" t="n">
        <v>540</v>
      </c>
      <c r="P1127" s="0" t="n">
        <v>5300</v>
      </c>
      <c r="AC1127" s="0" t="n">
        <v>6.468</v>
      </c>
      <c r="AD1127" s="0" t="n">
        <v>0.171</v>
      </c>
      <c r="AE1127" s="0" t="n">
        <v>5.41</v>
      </c>
      <c r="AF1127" s="0" t="n">
        <v>0.085</v>
      </c>
      <c r="AG1127" s="0" t="n">
        <v>0.07</v>
      </c>
      <c r="AH1127" s="0" t="n">
        <v>1.3</v>
      </c>
      <c r="AJ1127" s="0" t="n">
        <v>630</v>
      </c>
      <c r="BF1127" s="0" t="n">
        <f aca="false">IF(E1127&lt;11,-3.6797*E1127^2+48.115*E1127-53.83,280.92*EXP(-0.2027*E1127))</f>
        <v>98.486087</v>
      </c>
      <c r="BG1127" s="0" t="n">
        <f aca="false">32.208*LN(F1127)+21.438</f>
        <v>100.101113315171</v>
      </c>
      <c r="BH1127" s="0" t="n">
        <f aca="false">IF(G1127&lt;=2, -10*G1127+100, 88.958*EXP(-0.0755*G1127))</f>
        <v>92</v>
      </c>
      <c r="BI1127" s="0" t="n">
        <f aca="false">IF(I1127&lt;=100, 0.0053*(I1127)^2-1.0332*I1127+100.76, 122.82*EXP(-0.0092*I1127))</f>
        <v>100.76</v>
      </c>
      <c r="BJ1127" s="0" t="n">
        <f aca="false">IF(P1127&lt;=1000, -6.942*LN(P1127)+107.59, -36.304*LN(P1127)+310.72)</f>
        <v>-0.603576061707884</v>
      </c>
      <c r="BK1127" s="0" t="e">
        <f aca="false">BF1127^0.04*BG1127^0.22*BH1127^0.51*BI1127^0.06*BJ1127^0.17</f>
        <v>#NUM!</v>
      </c>
      <c r="BL1127" s="0" t="e">
        <f aca="false">IF(BK1127&gt;=90, "Very Good", IF(BK1127&gt;=80, "Good", IF(BK1127&gt;=70, "Slightly Good", IF(BK1127&gt;=60, "Average", IF(BK1127&gt;=50, "Slightly Poor", IF(BK1127&gt;=40, "Poor", "Very Poor"))))))</f>
        <v>#NUM!</v>
      </c>
      <c r="BM1127" s="0" t="n">
        <f aca="false">IF(P1127&lt;=1000, -6.942*LN(P1127)+107.59, IF(AND(P1127&gt;1000, P1127&lt;=5213),-36.304*LN(P1127)+310.72, IF(P1127&gt;5213, 10)))</f>
        <v>10</v>
      </c>
      <c r="BN1127" s="0" t="n">
        <f aca="false">BF1127^0.04*BG1127^0.22*BH1127^0.51*BI1127^0.06*BM1127^0.17</f>
        <v>64.797856013242</v>
      </c>
      <c r="BO1127" s="0" t="str">
        <f aca="false">IF(BN1127&gt;=90, "Very Good", IF(BN1127&gt;=80, "Good", IF(BN1127&gt;=70, "Slightly Good", IF(BN1127&gt;=60, "Average", IF(BN1127&gt;=50, "Slightly Poor", IF(BN1127&gt;=40, "Poor", "Very Poor"))))))</f>
        <v>Average</v>
      </c>
      <c r="BP1127" s="0" t="n">
        <f aca="false">IF(AJ1127&lt;=1000, -6.942*LN(AJ1127)+107.59, IF(AND(AJ1127&gt;1000, AJ1127&lt;=5213),-36.304*LN(AJ1127)+310.72, IF(AJ1127&gt;5213, 10)))</f>
        <v>62.8438130138253</v>
      </c>
      <c r="BQ1127" s="0" t="n">
        <f aca="false">BF1127^0.04*BG1127^0.22*BH1127^0.51*BI1127^0.06*BP1127^0.17</f>
        <v>88.5656401791215</v>
      </c>
      <c r="BR1127" s="0" t="str">
        <f aca="false">IF(BQ1127&gt;=90, "Very Good", IF(BQ1127&gt;=80, "Good", IF(BQ1127&gt;=70, "Slightly Good", IF(BQ1127&gt;=60, "Average", IF(BQ1127&gt;=50, "Slightly Poor", IF(BQ1127&gt;=40, "Poor", "Very Poor"))))))</f>
        <v>Good</v>
      </c>
      <c r="BT1127" s="0" t="n">
        <f aca="false">9.81*LN(AH1127)+30.6</f>
        <v>33.1737934344261</v>
      </c>
      <c r="BU1127" s="0" t="str">
        <f aca="false">IF(BT1127&lt;30, "Clean water", IF(AND(BT1127&gt;=30, BT1127&lt;40), "Hypolimia", IF(AND(BT1127&gt;=40,BT1127&lt;50), "Mesotrophic", IF(AND(BT1127&gt;=50, BT1127&lt;70), "Eutrophic", IF(BT1127&gt;70,"Hypertrophic")))))</f>
        <v>Hypolimia</v>
      </c>
      <c r="BW1127" s="0" t="e">
        <f aca="false">IF(G1127/H1127&gt;=1, "PLS CHECK", "")</f>
        <v>#DIV/0!</v>
      </c>
      <c r="BX1127" s="0" t="str">
        <f aca="false">IF(AC1127/J1127&gt;=1, "PLS CHECK", "")</f>
        <v/>
      </c>
      <c r="BY1127" s="0" t="str">
        <f aca="false">IF(AE1127/J1127&gt;=1, "PLS CHECK", "")</f>
        <v/>
      </c>
      <c r="BZ1127" s="0" t="str">
        <f aca="false">IF(AD1127/J1127&gt;=1, "PLS CHECK", "")</f>
        <v/>
      </c>
      <c r="CA1127" s="0" t="str">
        <f aca="false">IF(AF1127/K1127&gt;=1, "PLS CHECK", "")</f>
        <v/>
      </c>
      <c r="CB1127" s="0" t="str">
        <f aca="false">IF(AG1127/K1127&gt;=1, "PLS CHECK", "")</f>
        <v/>
      </c>
    </row>
    <row r="1128" customFormat="false" ht="12.5" hidden="false" customHeight="false" outlineLevel="0" collapsed="false">
      <c r="A1128" s="0" t="n">
        <v>1125</v>
      </c>
      <c r="B1128" s="15" t="s">
        <v>109</v>
      </c>
      <c r="C1128" s="16" t="s">
        <v>110</v>
      </c>
      <c r="D1128" s="0" t="s">
        <v>179</v>
      </c>
      <c r="E1128" s="37"/>
      <c r="F1128" s="0" t="n">
        <v>10.9</v>
      </c>
      <c r="G1128" s="0" t="n">
        <v>1.5</v>
      </c>
      <c r="H1128" s="0" t="n">
        <v>5.6</v>
      </c>
      <c r="I1128" s="0" t="n">
        <v>5</v>
      </c>
      <c r="J1128" s="0" t="n">
        <v>9.488</v>
      </c>
      <c r="K1128" s="0" t="n">
        <v>0.178</v>
      </c>
      <c r="L1128" s="0" t="n">
        <v>3.1</v>
      </c>
      <c r="M1128" s="0" t="n">
        <v>13.6</v>
      </c>
      <c r="O1128" s="0" t="n">
        <v>489</v>
      </c>
      <c r="AC1128" s="0" t="n">
        <v>9.179</v>
      </c>
      <c r="AD1128" s="0" t="n">
        <v>0.083</v>
      </c>
      <c r="AE1128" s="37"/>
      <c r="AF1128" s="37"/>
      <c r="AG1128" s="37"/>
      <c r="BD1128" s="0" t="n">
        <v>3.453</v>
      </c>
      <c r="BF1128" s="0" t="n">
        <f aca="false">IF(E1128&lt;11,-3.6797*E1128^2+48.115*E1128-53.83,280.92*EXP(-0.2027*E1128))</f>
        <v>-53.83</v>
      </c>
      <c r="BG1128" s="0" t="n">
        <f aca="false">32.208*LN(F1128)+21.438</f>
        <v>98.375271915684</v>
      </c>
      <c r="BH1128" s="0" t="n">
        <f aca="false">IF(G1128&lt;=2, -10*G1128+100, 88.958*EXP(-0.0755*G1128))</f>
        <v>85</v>
      </c>
      <c r="BI1128" s="0" t="n">
        <f aca="false">IF(I1128&lt;=100, 0.0053*(I1128)^2-1.0332*I1128+100.76, 122.82*EXP(-0.0092*I1128))</f>
        <v>95.7265</v>
      </c>
      <c r="BJ1128" s="0" t="e">
        <f aca="false">IF(P1128&lt;=1000, -6.942*LN(P1128)+107.59, -36.304*LN(P1128)+310.72)</f>
        <v>#VALUE!</v>
      </c>
      <c r="BK1128" s="0" t="e">
        <f aca="false">BF1128^0.04*BG1128^0.22*BH1128^0.51*BI1128^0.06*BJ1128^0.17</f>
        <v>#VALUE!</v>
      </c>
      <c r="BL1128" s="0" t="e">
        <f aca="false">IF(BK1128&gt;=90, "Very Good", IF(BK1128&gt;=80, "Good", IF(BK1128&gt;=70, "Slightly Good", IF(BK1128&gt;=60, "Average", IF(BK1128&gt;=50, "Slightly Poor", IF(BK1128&gt;=40, "Poor", "Very Poor"))))))</f>
        <v>#VALUE!</v>
      </c>
      <c r="BM1128" s="0" t="e">
        <f aca="false">IF(P1128&lt;=1000, -6.942*LN(P1128)+107.59, IF(AND(P1128&gt;1000, P1128&lt;=5213),-36.304*LN(P1128)+310.72, IF(P1128&gt;5213, 10)))</f>
        <v>#VALUE!</v>
      </c>
      <c r="BN1128" s="0" t="e">
        <f aca="false">BF1128^0.04*BG1128^0.22*BH1128^0.51*BI1128^0.06*BM1128^0.17</f>
        <v>#VALUE!</v>
      </c>
      <c r="BO1128" s="0" t="e">
        <f aca="false">IF(BN1128&gt;=90, "Very Good", IF(BN1128&gt;=80, "Good", IF(BN1128&gt;=70, "Slightly Good", IF(BN1128&gt;=60, "Average", IF(BN1128&gt;=50, "Slightly Poor", IF(BN1128&gt;=40, "Poor", "Very Poor"))))))</f>
        <v>#VALUE!</v>
      </c>
      <c r="BP1128" s="0" t="e">
        <f aca="false">IF(AJ1128&lt;=1000, -6.942*LN(AJ1128)+107.59, IF(AND(AJ1128&gt;1000, AJ1128&lt;=5213),-36.304*LN(AJ1128)+310.72, IF(AJ1128&gt;5213, 10)))</f>
        <v>#VALUE!</v>
      </c>
      <c r="BQ1128" s="0" t="e">
        <f aca="false">BF1128^0.04*BG1128^0.22*BH1128^0.51*BI1128^0.06*BP1128^0.17</f>
        <v>#VALUE!</v>
      </c>
      <c r="BR1128" s="0" t="e">
        <f aca="false">IF(BQ1128&gt;=90, "Very Good", IF(BQ1128&gt;=80, "Good", IF(BQ1128&gt;=70, "Slightly Good", IF(BQ1128&gt;=60, "Average", IF(BQ1128&gt;=50, "Slightly Poor", IF(BQ1128&gt;=40, "Poor", "Very Poor"))))))</f>
        <v>#VALUE!</v>
      </c>
      <c r="BT1128" s="0" t="e">
        <f aca="false">9.81*LN(AH1128)+30.6</f>
        <v>#VALUE!</v>
      </c>
      <c r="BU1128" s="0" t="e">
        <f aca="false">IF(BT1128&lt;30, "Clean water", IF(AND(BT1128&gt;=30, BT1128&lt;40), "Hypolimia", IF(AND(BT1128&gt;=40,BT1128&lt;50), "Mesotrophic", IF(AND(BT1128&gt;=50, BT1128&lt;70), "Eutrophic", IF(BT1128&gt;70,"Hypertrophic")))))</f>
        <v>#VALUE!</v>
      </c>
      <c r="BW1128" s="0" t="str">
        <f aca="false">IF(G1128/H1128&gt;=1, "PLS CHECK", "")</f>
        <v/>
      </c>
      <c r="BX1128" s="0" t="str">
        <f aca="false">IF(AC1128/J1128&gt;=1, "PLS CHECK", "")</f>
        <v/>
      </c>
      <c r="BY1128" s="0" t="str">
        <f aca="false">IF(AE1128/J1128&gt;=1, "PLS CHECK", "")</f>
        <v/>
      </c>
      <c r="BZ1128" s="0" t="str">
        <f aca="false">IF(AD1128/J1128&gt;=1, "PLS CHECK", "")</f>
        <v/>
      </c>
      <c r="CA1128" s="0" t="str">
        <f aca="false">IF(AF1128/K1128&gt;=1, "PLS CHECK", "")</f>
        <v/>
      </c>
      <c r="CB1128" s="0" t="str">
        <f aca="false">IF(AG1128/K1128&gt;=1, "PLS CHECK", "")</f>
        <v/>
      </c>
    </row>
    <row r="1129" customFormat="false" ht="12.5" hidden="false" customHeight="false" outlineLevel="0" collapsed="false">
      <c r="A1129" s="0" t="n">
        <v>1126</v>
      </c>
      <c r="B1129" s="15" t="s">
        <v>111</v>
      </c>
      <c r="C1129" s="16" t="s">
        <v>112</v>
      </c>
      <c r="D1129" s="0" t="s">
        <v>179</v>
      </c>
      <c r="E1129" s="0" t="n">
        <v>7.4</v>
      </c>
      <c r="F1129" s="0" t="n">
        <v>11.2</v>
      </c>
      <c r="G1129" s="0" t="n">
        <v>1.1</v>
      </c>
      <c r="H1129" s="0" t="n">
        <v>4.1</v>
      </c>
      <c r="I1129" s="0" t="n">
        <v>4.2</v>
      </c>
      <c r="J1129" s="0" t="n">
        <v>7.256</v>
      </c>
      <c r="K1129" s="0" t="n">
        <v>0.163</v>
      </c>
      <c r="L1129" s="0" t="n">
        <v>3.1</v>
      </c>
      <c r="M1129" s="0" t="n">
        <v>15.9</v>
      </c>
      <c r="N1129" s="0" t="n">
        <v>0</v>
      </c>
      <c r="O1129" s="0" t="n">
        <v>442</v>
      </c>
      <c r="P1129" s="0" t="n">
        <v>22000</v>
      </c>
      <c r="AC1129" s="0" t="n">
        <v>7.137</v>
      </c>
      <c r="AD1129" s="0" t="n">
        <v>0.163</v>
      </c>
      <c r="AE1129" s="0" t="n">
        <v>5.901</v>
      </c>
      <c r="AF1129" s="37"/>
      <c r="AG1129" s="37"/>
      <c r="AH1129" s="0" t="n">
        <v>9.2</v>
      </c>
      <c r="AJ1129" s="0" t="n">
        <v>1600</v>
      </c>
      <c r="BF1129" s="0" t="n">
        <f aca="false">IF(E1129&lt;11,-3.6797*E1129^2+48.115*E1129-53.83,280.92*EXP(-0.2027*E1129))</f>
        <v>100.720628</v>
      </c>
      <c r="BG1129" s="0" t="n">
        <f aca="false">32.208*LN(F1129)+21.438</f>
        <v>99.2497509715202</v>
      </c>
      <c r="BH1129" s="0" t="n">
        <f aca="false">IF(G1129&lt;=2, -10*G1129+100, 88.958*EXP(-0.0755*G1129))</f>
        <v>89</v>
      </c>
      <c r="BI1129" s="0" t="n">
        <f aca="false">IF(I1129&lt;=100, 0.0053*(I1129)^2-1.0332*I1129+100.76, 122.82*EXP(-0.0092*I1129))</f>
        <v>96.514052</v>
      </c>
      <c r="BJ1129" s="0" t="n">
        <f aca="false">IF(P1129&lt;=1000, -6.942*LN(P1129)+107.59, -36.304*LN(P1129)+310.72)</f>
        <v>-52.2763528748878</v>
      </c>
      <c r="BK1129" s="0" t="e">
        <f aca="false">BF1129^0.04*BG1129^0.22*BH1129^0.51*BI1129^0.06*BJ1129^0.17</f>
        <v>#NUM!</v>
      </c>
      <c r="BL1129" s="0" t="e">
        <f aca="false">IF(BK1129&gt;=90, "Very Good", IF(BK1129&gt;=80, "Good", IF(BK1129&gt;=70, "Slightly Good", IF(BK1129&gt;=60, "Average", IF(BK1129&gt;=50, "Slightly Poor", IF(BK1129&gt;=40, "Poor", "Very Poor"))))))</f>
        <v>#NUM!</v>
      </c>
      <c r="BM1129" s="0" t="n">
        <f aca="false">IF(P1129&lt;=1000, -6.942*LN(P1129)+107.59, IF(AND(P1129&gt;1000, P1129&lt;=5213),-36.304*LN(P1129)+310.72, IF(P1129&gt;5213, 10)))</f>
        <v>10</v>
      </c>
      <c r="BN1129" s="0" t="n">
        <f aca="false">BF1129^0.04*BG1129^0.22*BH1129^0.51*BI1129^0.06*BM1129^0.17</f>
        <v>63.4847694866672</v>
      </c>
      <c r="BO1129" s="0" t="str">
        <f aca="false">IF(BN1129&gt;=90, "Very Good", IF(BN1129&gt;=80, "Good", IF(BN1129&gt;=70, "Slightly Good", IF(BN1129&gt;=60, "Average", IF(BN1129&gt;=50, "Slightly Poor", IF(BN1129&gt;=40, "Poor", "Very Poor"))))))</f>
        <v>Average</v>
      </c>
      <c r="BP1129" s="0" t="n">
        <f aca="false">IF(AJ1129&lt;=1000, -6.942*LN(AJ1129)+107.59, IF(AND(AJ1129&gt;1000, AJ1129&lt;=5213),-36.304*LN(AJ1129)+310.72, IF(AJ1129&gt;5213, 10)))</f>
        <v>42.8778405956953</v>
      </c>
      <c r="BQ1129" s="0" t="n">
        <f aca="false">BF1129^0.04*BG1129^0.22*BH1129^0.51*BI1129^0.06*BP1129^0.17</f>
        <v>81.3109697950629</v>
      </c>
      <c r="BR1129" s="0" t="str">
        <f aca="false">IF(BQ1129&gt;=90, "Very Good", IF(BQ1129&gt;=80, "Good", IF(BQ1129&gt;=70, "Slightly Good", IF(BQ1129&gt;=60, "Average", IF(BQ1129&gt;=50, "Slightly Poor", IF(BQ1129&gt;=40, "Poor", "Very Poor"))))))</f>
        <v>Good</v>
      </c>
      <c r="BT1129" s="0" t="n">
        <f aca="false">9.81*LN(AH1129)+30.6</f>
        <v>52.3703861785795</v>
      </c>
      <c r="BU1129" s="0" t="str">
        <f aca="false">IF(BT1129&lt;30, "Clean water", IF(AND(BT1129&gt;=30, BT1129&lt;40), "Hypolimia", IF(AND(BT1129&gt;=40,BT1129&lt;50), "Mesotrophic", IF(AND(BT1129&gt;=50, BT1129&lt;70), "Eutrophic", IF(BT1129&gt;70,"Hypertrophic")))))</f>
        <v>Eutrophic</v>
      </c>
      <c r="BW1129" s="0" t="str">
        <f aca="false">IF(G1129/H1129&gt;=1, "PLS CHECK", "")</f>
        <v/>
      </c>
      <c r="BX1129" s="0" t="str">
        <f aca="false">IF(AC1129/J1129&gt;=1, "PLS CHECK", "")</f>
        <v/>
      </c>
      <c r="BY1129" s="0" t="str">
        <f aca="false">IF(AE1129/J1129&gt;=1, "PLS CHECK", "")</f>
        <v/>
      </c>
      <c r="BZ1129" s="0" t="str">
        <f aca="false">IF(AD1129/J1129&gt;=1, "PLS CHECK", "")</f>
        <v/>
      </c>
      <c r="CA1129" s="0" t="str">
        <f aca="false">IF(AF1129/K1129&gt;=1, "PLS CHECK", "")</f>
        <v/>
      </c>
      <c r="CB1129" s="0" t="str">
        <f aca="false">IF(AG1129/K1129&gt;=1, "PLS CHECK", "")</f>
        <v/>
      </c>
    </row>
    <row r="1130" customFormat="false" ht="12.5" hidden="false" customHeight="false" outlineLevel="0" collapsed="false">
      <c r="A1130" s="0" t="n">
        <v>1127</v>
      </c>
      <c r="B1130" s="15" t="s">
        <v>113</v>
      </c>
      <c r="C1130" s="16" t="s">
        <v>114</v>
      </c>
      <c r="D1130" s="0" t="s">
        <v>179</v>
      </c>
      <c r="E1130" s="0" t="n">
        <v>7.6</v>
      </c>
      <c r="F1130" s="0" t="n">
        <v>10.5</v>
      </c>
      <c r="G1130" s="0" t="n">
        <v>1.1</v>
      </c>
      <c r="H1130" s="0" t="n">
        <v>3.3</v>
      </c>
      <c r="I1130" s="0" t="n">
        <v>2.8</v>
      </c>
      <c r="J1130" s="0" t="n">
        <v>6.671</v>
      </c>
      <c r="K1130" s="0" t="n">
        <v>0.09</v>
      </c>
      <c r="L1130" s="0" t="n">
        <v>2.8</v>
      </c>
      <c r="M1130" s="0" t="n">
        <v>12.6</v>
      </c>
      <c r="N1130" s="0" t="n">
        <v>0</v>
      </c>
      <c r="O1130" s="0" t="n">
        <v>445</v>
      </c>
      <c r="P1130" s="0" t="n">
        <v>16000</v>
      </c>
      <c r="AC1130" s="0" t="n">
        <v>6.583</v>
      </c>
      <c r="AD1130" s="0" t="n">
        <v>0.198</v>
      </c>
      <c r="AE1130" s="0" t="n">
        <v>5.43</v>
      </c>
      <c r="AF1130" s="0" t="n">
        <v>0.068</v>
      </c>
      <c r="AG1130" s="0" t="n">
        <v>0.049</v>
      </c>
      <c r="AH1130" s="0" t="n">
        <v>7.8</v>
      </c>
      <c r="AJ1130" s="0" t="n">
        <v>1200</v>
      </c>
      <c r="BF1130" s="0" t="n">
        <f aca="false">IF(E1130&lt;11,-3.6797*E1130^2+48.115*E1130-53.83,280.92*EXP(-0.2027*E1130))</f>
        <v>99.304528</v>
      </c>
      <c r="BG1130" s="0" t="n">
        <f aca="false">32.208*LN(F1130)+21.438</f>
        <v>97.1710942827213</v>
      </c>
      <c r="BH1130" s="0" t="n">
        <f aca="false">IF(G1130&lt;=2, -10*G1130+100, 88.958*EXP(-0.0755*G1130))</f>
        <v>89</v>
      </c>
      <c r="BI1130" s="0" t="n">
        <f aca="false">IF(I1130&lt;=100, 0.0053*(I1130)^2-1.0332*I1130+100.76, 122.82*EXP(-0.0092*I1130))</f>
        <v>97.908592</v>
      </c>
      <c r="BJ1130" s="0" t="n">
        <f aca="false">IF(P1130&lt;=1000, -6.942*LN(P1130)+107.59, -36.304*LN(P1130)+310.72)</f>
        <v>-40.7152086203605</v>
      </c>
      <c r="BK1130" s="0" t="e">
        <f aca="false">BF1130^0.04*BG1130^0.22*BH1130^0.51*BI1130^0.06*BJ1130^0.17</f>
        <v>#NUM!</v>
      </c>
      <c r="BL1130" s="0" t="e">
        <f aca="false">IF(BK1130&gt;=90, "Very Good", IF(BK1130&gt;=80, "Good", IF(BK1130&gt;=70, "Slightly Good", IF(BK1130&gt;=60, "Average", IF(BK1130&gt;=50, "Slightly Poor", IF(BK1130&gt;=40, "Poor", "Very Poor"))))))</f>
        <v>#NUM!</v>
      </c>
      <c r="BM1130" s="0" t="n">
        <f aca="false">IF(P1130&lt;=1000, -6.942*LN(P1130)+107.59, IF(AND(P1130&gt;1000, P1130&lt;=5213),-36.304*LN(P1130)+310.72, IF(P1130&gt;5213, 10)))</f>
        <v>10</v>
      </c>
      <c r="BN1130" s="0" t="n">
        <f aca="false">BF1130^0.04*BG1130^0.22*BH1130^0.51*BI1130^0.06*BM1130^0.17</f>
        <v>63.2084403446378</v>
      </c>
      <c r="BO1130" s="0" t="str">
        <f aca="false">IF(BN1130&gt;=90, "Very Good", IF(BN1130&gt;=80, "Good", IF(BN1130&gt;=70, "Slightly Good", IF(BN1130&gt;=60, "Average", IF(BN1130&gt;=50, "Slightly Poor", IF(BN1130&gt;=40, "Poor", "Very Poor"))))))</f>
        <v>Average</v>
      </c>
      <c r="BP1130" s="0" t="n">
        <f aca="false">IF(AJ1130&lt;=1000, -6.942*LN(AJ1130)+107.59, IF(AND(AJ1130&gt;1000, AJ1130&lt;=5213),-36.304*LN(AJ1130)+310.72, IF(AJ1130&gt;5213, 10)))</f>
        <v>53.3218505539848</v>
      </c>
      <c r="BQ1130" s="0" t="n">
        <f aca="false">BF1130^0.04*BG1130^0.22*BH1130^0.51*BI1130^0.06*BP1130^0.17</f>
        <v>84.0134773318303</v>
      </c>
      <c r="BR1130" s="0" t="str">
        <f aca="false">IF(BQ1130&gt;=90, "Very Good", IF(BQ1130&gt;=80, "Good", IF(BQ1130&gt;=70, "Slightly Good", IF(BQ1130&gt;=60, "Average", IF(BQ1130&gt;=50, "Slightly Poor", IF(BQ1130&gt;=40, "Poor", "Very Poor"))))))</f>
        <v>Good</v>
      </c>
      <c r="BT1130" s="0" t="n">
        <f aca="false">9.81*LN(AH1130)+30.6</f>
        <v>50.7509538275533</v>
      </c>
      <c r="BU1130" s="0" t="str">
        <f aca="false">IF(BT1130&lt;30, "Clean water", IF(AND(BT1130&gt;=30, BT1130&lt;40), "Hypolimia", IF(AND(BT1130&gt;=40,BT1130&lt;50), "Mesotrophic", IF(AND(BT1130&gt;=50, BT1130&lt;70), "Eutrophic", IF(BT1130&gt;70,"Hypertrophic")))))</f>
        <v>Eutrophic</v>
      </c>
      <c r="BW1130" s="0" t="str">
        <f aca="false">IF(G1130/H1130&gt;=1, "PLS CHECK", "")</f>
        <v/>
      </c>
      <c r="BX1130" s="0" t="str">
        <f aca="false">IF(AC1130/J1130&gt;=1, "PLS CHECK", "")</f>
        <v/>
      </c>
      <c r="BY1130" s="0" t="str">
        <f aca="false">IF(AE1130/J1130&gt;=1, "PLS CHECK", "")</f>
        <v/>
      </c>
      <c r="BZ1130" s="0" t="str">
        <f aca="false">IF(AD1130/J1130&gt;=1, "PLS CHECK", "")</f>
        <v/>
      </c>
      <c r="CA1130" s="0" t="str">
        <f aca="false">IF(AF1130/K1130&gt;=1, "PLS CHECK", "")</f>
        <v/>
      </c>
      <c r="CB1130" s="0" t="str">
        <f aca="false">IF(AG1130/K1130&gt;=1, "PLS CHECK", "")</f>
        <v/>
      </c>
    </row>
    <row r="1131" customFormat="false" ht="12.5" hidden="false" customHeight="false" outlineLevel="0" collapsed="false">
      <c r="A1131" s="0" t="n">
        <v>1128</v>
      </c>
      <c r="B1131" s="15" t="s">
        <v>115</v>
      </c>
      <c r="C1131" s="16" t="s">
        <v>116</v>
      </c>
      <c r="D1131" s="0" t="s">
        <v>179</v>
      </c>
      <c r="E1131" s="37"/>
      <c r="F1131" s="0" t="n">
        <v>8.7</v>
      </c>
      <c r="G1131" s="0" t="n">
        <v>2.3</v>
      </c>
      <c r="H1131" s="0" t="n">
        <v>6.2</v>
      </c>
      <c r="I1131" s="0" t="n">
        <v>8.8</v>
      </c>
      <c r="J1131" s="37"/>
      <c r="K1131" s="37"/>
      <c r="L1131" s="0" t="n">
        <v>4.3</v>
      </c>
      <c r="M1131" s="0" t="n">
        <v>18.3</v>
      </c>
      <c r="N1131" s="0" t="n">
        <v>0</v>
      </c>
      <c r="O1131" s="0" t="n">
        <v>513</v>
      </c>
      <c r="P1131" s="37"/>
      <c r="AC1131" s="37"/>
      <c r="AD1131" s="0" t="n">
        <v>1.104</v>
      </c>
      <c r="AE1131" s="37"/>
      <c r="AF1131" s="0" t="n">
        <v>0.082</v>
      </c>
      <c r="AG1131" s="0" t="n">
        <v>0.052</v>
      </c>
      <c r="AH1131" s="0" t="n">
        <v>6.5</v>
      </c>
      <c r="AJ1131" s="37"/>
      <c r="BF1131" s="0" t="n">
        <f aca="false">IF(E1131&lt;11,-3.6797*E1131^2+48.115*E1131-53.83,280.92*EXP(-0.2027*E1131))</f>
        <v>-53.83</v>
      </c>
      <c r="BG1131" s="0" t="n">
        <f aca="false">32.208*LN(F1131)+21.438</f>
        <v>91.1143080104746</v>
      </c>
      <c r="BH1131" s="0" t="n">
        <f aca="false">IF(G1131&lt;=2, -10*G1131+100, 88.958*EXP(-0.0755*G1131))</f>
        <v>74.7772988969374</v>
      </c>
      <c r="BI1131" s="0" t="n">
        <f aca="false">IF(I1131&lt;=100, 0.0053*(I1131)^2-1.0332*I1131+100.76, 122.82*EXP(-0.0092*I1131))</f>
        <v>92.078272</v>
      </c>
      <c r="BJ1131" s="0" t="e">
        <f aca="false">IF(P1131&lt;=1000, -6.942*LN(P1131)+107.59, -36.304*LN(P1131)+310.72)</f>
        <v>#VALUE!</v>
      </c>
      <c r="BK1131" s="0" t="e">
        <f aca="false">BF1131^0.04*BG1131^0.22*BH1131^0.51*BI1131^0.06*BJ1131^0.17</f>
        <v>#VALUE!</v>
      </c>
      <c r="BL1131" s="0" t="e">
        <f aca="false">IF(BK1131&gt;=90, "Very Good", IF(BK1131&gt;=80, "Good", IF(BK1131&gt;=70, "Slightly Good", IF(BK1131&gt;=60, "Average", IF(BK1131&gt;=50, "Slightly Poor", IF(BK1131&gt;=40, "Poor", "Very Poor"))))))</f>
        <v>#VALUE!</v>
      </c>
      <c r="BM1131" s="0" t="e">
        <f aca="false">IF(P1131&lt;=1000, -6.942*LN(P1131)+107.59, IF(AND(P1131&gt;1000, P1131&lt;=5213),-36.304*LN(P1131)+310.72, IF(P1131&gt;5213, 10)))</f>
        <v>#VALUE!</v>
      </c>
      <c r="BN1131" s="0" t="e">
        <f aca="false">BF1131^0.04*BG1131^0.22*BH1131^0.51*BI1131^0.06*BM1131^0.17</f>
        <v>#VALUE!</v>
      </c>
      <c r="BO1131" s="0" t="e">
        <f aca="false">IF(BN1131&gt;=90, "Very Good", IF(BN1131&gt;=80, "Good", IF(BN1131&gt;=70, "Slightly Good", IF(BN1131&gt;=60, "Average", IF(BN1131&gt;=50, "Slightly Poor", IF(BN1131&gt;=40, "Poor", "Very Poor"))))))</f>
        <v>#VALUE!</v>
      </c>
      <c r="BP1131" s="0" t="e">
        <f aca="false">IF(AJ1131&lt;=1000, -6.942*LN(AJ1131)+107.59, IF(AND(AJ1131&gt;1000, AJ1131&lt;=5213),-36.304*LN(AJ1131)+310.72, IF(AJ1131&gt;5213, 10)))</f>
        <v>#VALUE!</v>
      </c>
      <c r="BQ1131" s="0" t="e">
        <f aca="false">BF1131^0.04*BG1131^0.22*BH1131^0.51*BI1131^0.06*BP1131^0.17</f>
        <v>#VALUE!</v>
      </c>
      <c r="BR1131" s="0" t="e">
        <f aca="false">IF(BQ1131&gt;=90, "Very Good", IF(BQ1131&gt;=80, "Good", IF(BQ1131&gt;=70, "Slightly Good", IF(BQ1131&gt;=60, "Average", IF(BQ1131&gt;=50, "Slightly Poor", IF(BQ1131&gt;=40, "Poor", "Very Poor"))))))</f>
        <v>#VALUE!</v>
      </c>
      <c r="BT1131" s="0" t="n">
        <f aca="false">9.81*LN(AH1131)+30.6</f>
        <v>48.9623793554046</v>
      </c>
      <c r="BU1131" s="0" t="str">
        <f aca="false">IF(BT1131&lt;30, "Clean water", IF(AND(BT1131&gt;=30, BT1131&lt;40), "Hypolimia", IF(AND(BT1131&gt;=40,BT1131&lt;50), "Mesotrophic", IF(AND(BT1131&gt;=50, BT1131&lt;70), "Eutrophic", IF(BT1131&gt;70,"Hypertrophic")))))</f>
        <v>Mesotrophic</v>
      </c>
      <c r="BW1131" s="0" t="str">
        <f aca="false">IF(G1131/H1131&gt;=1, "PLS CHECK", "")</f>
        <v/>
      </c>
      <c r="BX1131" s="0" t="e">
        <f aca="false">IF(AC1131/J1131&gt;=1, "PLS CHECK", "")</f>
        <v>#DIV/0!</v>
      </c>
      <c r="BY1131" s="0" t="e">
        <f aca="false">IF(AE1131/J1131&gt;=1, "PLS CHECK", "")</f>
        <v>#DIV/0!</v>
      </c>
      <c r="BZ1131" s="0" t="e">
        <f aca="false">IF(AD1131/J1131&gt;=1, "PLS CHECK", "")</f>
        <v>#DIV/0!</v>
      </c>
      <c r="CA1131" s="0" t="e">
        <f aca="false">IF(AF1131/K1131&gt;=1, "PLS CHECK", "")</f>
        <v>#DIV/0!</v>
      </c>
      <c r="CB1131" s="0" t="e">
        <f aca="false">IF(AG1131/K1131&gt;=1, "PLS CHECK", "")</f>
        <v>#DIV/0!</v>
      </c>
    </row>
    <row r="1132" customFormat="false" ht="12.5" hidden="false" customHeight="false" outlineLevel="0" collapsed="false">
      <c r="A1132" s="0" t="n">
        <v>1129</v>
      </c>
      <c r="B1132" s="15" t="s">
        <v>117</v>
      </c>
      <c r="C1132" s="16" t="s">
        <v>118</v>
      </c>
      <c r="D1132" s="0" t="s">
        <v>179</v>
      </c>
      <c r="E1132" s="0" t="n">
        <v>7.9</v>
      </c>
      <c r="F1132" s="0" t="n">
        <v>10.6</v>
      </c>
      <c r="G1132" s="37"/>
      <c r="H1132" s="37"/>
      <c r="I1132" s="0" t="n">
        <v>1.2</v>
      </c>
      <c r="J1132" s="0" t="n">
        <v>2.692</v>
      </c>
      <c r="K1132" s="0" t="n">
        <v>0.016</v>
      </c>
      <c r="L1132" s="0" t="n">
        <v>1.5</v>
      </c>
      <c r="M1132" s="0" t="n">
        <v>13.4</v>
      </c>
      <c r="N1132" s="0" t="n">
        <v>0</v>
      </c>
      <c r="O1132" s="0" t="n">
        <v>235</v>
      </c>
      <c r="P1132" s="37"/>
      <c r="AC1132" s="0" t="n">
        <v>2.658</v>
      </c>
      <c r="AD1132" s="0" t="n">
        <v>0.088</v>
      </c>
      <c r="AE1132" s="0" t="n">
        <v>2.063</v>
      </c>
      <c r="AF1132" s="0" t="n">
        <v>0.011</v>
      </c>
      <c r="AG1132" s="0" t="n">
        <v>0.004</v>
      </c>
      <c r="AH1132" s="0" t="n">
        <v>1.2</v>
      </c>
      <c r="AJ1132" s="0" t="n">
        <v>200</v>
      </c>
      <c r="BF1132" s="0" t="n">
        <f aca="false">IF(E1132&lt;11,-3.6797*E1132^2+48.115*E1132-53.83,280.92*EXP(-0.2027*E1132))</f>
        <v>96.6284230000001</v>
      </c>
      <c r="BG1132" s="0" t="n">
        <f aca="false">32.208*LN(F1132)+21.438</f>
        <v>97.4763856680092</v>
      </c>
      <c r="BH1132" s="0" t="n">
        <f aca="false">IF(G1132&lt;=2, -10*G1132+100, 88.958*EXP(-0.0755*G1132))</f>
        <v>100</v>
      </c>
      <c r="BI1132" s="0" t="n">
        <f aca="false">IF(I1132&lt;=100, 0.0053*(I1132)^2-1.0332*I1132+100.76, 122.82*EXP(-0.0092*I1132))</f>
        <v>99.527792</v>
      </c>
      <c r="BJ1132" s="0" t="e">
        <f aca="false">IF(P1132&lt;=1000, -6.942*LN(P1132)+107.59, -36.304*LN(P1132)+310.72)</f>
        <v>#VALUE!</v>
      </c>
      <c r="BK1132" s="0" t="e">
        <f aca="false">BF1132^0.04*BG1132^0.22*BH1132^0.51*BI1132^0.06*BJ1132^0.17</f>
        <v>#VALUE!</v>
      </c>
      <c r="BL1132" s="0" t="e">
        <f aca="false">IF(BK1132&gt;=90, "Very Good", IF(BK1132&gt;=80, "Good", IF(BK1132&gt;=70, "Slightly Good", IF(BK1132&gt;=60, "Average", IF(BK1132&gt;=50, "Slightly Poor", IF(BK1132&gt;=40, "Poor", "Very Poor"))))))</f>
        <v>#VALUE!</v>
      </c>
      <c r="BM1132" s="0" t="e">
        <f aca="false">IF(P1132&lt;=1000, -6.942*LN(P1132)+107.59, IF(AND(P1132&gt;1000, P1132&lt;=5213),-36.304*LN(P1132)+310.72, IF(P1132&gt;5213, 10)))</f>
        <v>#VALUE!</v>
      </c>
      <c r="BN1132" s="0" t="e">
        <f aca="false">BF1132^0.04*BG1132^0.22*BH1132^0.51*BI1132^0.06*BM1132^0.17</f>
        <v>#VALUE!</v>
      </c>
      <c r="BO1132" s="0" t="e">
        <f aca="false">IF(BN1132&gt;=90, "Very Good", IF(BN1132&gt;=80, "Good", IF(BN1132&gt;=70, "Slightly Good", IF(BN1132&gt;=60, "Average", IF(BN1132&gt;=50, "Slightly Poor", IF(BN1132&gt;=40, "Poor", "Very Poor"))))))</f>
        <v>#VALUE!</v>
      </c>
      <c r="BP1132" s="0" t="n">
        <f aca="false">IF(AJ1132&lt;=1000, -6.942*LN(AJ1132)+107.59, IF(AND(AJ1132&gt;1000, AJ1132&lt;=5213),-36.304*LN(AJ1132)+310.72, IF(AJ1132&gt;5213, 10)))</f>
        <v>70.8090808414235</v>
      </c>
      <c r="BQ1132" s="0" t="n">
        <f aca="false">BF1132^0.04*BG1132^0.22*BH1132^0.51*BI1132^0.06*BP1132^0.17</f>
        <v>93.616813009424</v>
      </c>
      <c r="BR1132" s="0" t="str">
        <f aca="false">IF(BQ1132&gt;=90, "Very Good", IF(BQ1132&gt;=80, "Good", IF(BQ1132&gt;=70, "Slightly Good", IF(BQ1132&gt;=60, "Average", IF(BQ1132&gt;=50, "Slightly Poor", IF(BQ1132&gt;=40, "Poor", "Very Poor"))))))</f>
        <v>Very Good</v>
      </c>
      <c r="BT1132" s="0" t="n">
        <f aca="false">9.81*LN(AH1132)+30.6</f>
        <v>32.3885744721487</v>
      </c>
      <c r="BU1132" s="0" t="str">
        <f aca="false">IF(BT1132&lt;30, "Clean water", IF(AND(BT1132&gt;=30, BT1132&lt;40), "Hypolimia", IF(AND(BT1132&gt;=40,BT1132&lt;50), "Mesotrophic", IF(AND(BT1132&gt;=50, BT1132&lt;70), "Eutrophic", IF(BT1132&gt;70,"Hypertrophic")))))</f>
        <v>Hypolimia</v>
      </c>
      <c r="BW1132" s="0" t="e">
        <f aca="false">IF(G1132/H1132&gt;=1, "PLS CHECK", "")</f>
        <v>#DIV/0!</v>
      </c>
      <c r="BX1132" s="0" t="str">
        <f aca="false">IF(AC1132/J1132&gt;=1, "PLS CHECK", "")</f>
        <v/>
      </c>
      <c r="BY1132" s="0" t="str">
        <f aca="false">IF(AE1132/J1132&gt;=1, "PLS CHECK", "")</f>
        <v/>
      </c>
      <c r="BZ1132" s="0" t="str">
        <f aca="false">IF(AD1132/J1132&gt;=1, "PLS CHECK", "")</f>
        <v/>
      </c>
      <c r="CA1132" s="0" t="str">
        <f aca="false">IF(AF1132/K1132&gt;=1, "PLS CHECK", "")</f>
        <v/>
      </c>
      <c r="CB1132" s="0" t="str">
        <f aca="false">IF(AG1132/K1132&gt;=1, "PLS CHECK", "")</f>
        <v/>
      </c>
    </row>
    <row r="1133" customFormat="false" ht="12.5" hidden="false" customHeight="false" outlineLevel="0" collapsed="false">
      <c r="A1133" s="0" t="n">
        <v>1130</v>
      </c>
      <c r="B1133" s="15" t="s">
        <v>119</v>
      </c>
      <c r="C1133" s="16" t="s">
        <v>120</v>
      </c>
      <c r="D1133" s="0" t="s">
        <v>179</v>
      </c>
      <c r="E1133" s="0" t="n">
        <v>8.1</v>
      </c>
      <c r="F1133" s="0" t="n">
        <v>11.7</v>
      </c>
      <c r="G1133" s="0" t="n">
        <v>0.7</v>
      </c>
      <c r="H1133" s="37"/>
      <c r="I1133" s="0" t="n">
        <v>1</v>
      </c>
      <c r="J1133" s="0" t="n">
        <v>2.879</v>
      </c>
      <c r="K1133" s="37"/>
      <c r="L1133" s="0" t="n">
        <v>1.5</v>
      </c>
      <c r="M1133" s="0" t="n">
        <v>12.8</v>
      </c>
      <c r="N1133" s="0" t="n">
        <v>0</v>
      </c>
      <c r="O1133" s="0" t="n">
        <v>254</v>
      </c>
      <c r="P1133" s="0" t="n">
        <v>5000</v>
      </c>
      <c r="AC1133" s="0" t="n">
        <v>2.863</v>
      </c>
      <c r="AD1133" s="37"/>
      <c r="AE1133" s="0" t="n">
        <v>2.24</v>
      </c>
      <c r="AF1133" s="0" t="n">
        <v>0.012</v>
      </c>
      <c r="AG1133" s="0" t="n">
        <v>0.003</v>
      </c>
      <c r="AH1133" s="0" t="n">
        <v>1.6</v>
      </c>
      <c r="AJ1133" s="0" t="n">
        <v>760</v>
      </c>
      <c r="BF1133" s="0" t="n">
        <f aca="false">IF(E1133&lt;11,-3.6797*E1133^2+48.115*E1133-53.83,280.92*EXP(-0.2027*E1133))</f>
        <v>94.476383</v>
      </c>
      <c r="BG1133" s="0" t="n">
        <f aca="false">32.208*LN(F1133)+21.438</f>
        <v>100.656437416814</v>
      </c>
      <c r="BH1133" s="0" t="n">
        <f aca="false">IF(G1133&lt;=2, -10*G1133+100, 88.958*EXP(-0.0755*G1133))</f>
        <v>93</v>
      </c>
      <c r="BI1133" s="0" t="n">
        <f aca="false">IF(I1133&lt;=100, 0.0053*(I1133)^2-1.0332*I1133+100.76, 122.82*EXP(-0.0092*I1133))</f>
        <v>99.7321</v>
      </c>
      <c r="BJ1133" s="0" t="n">
        <f aca="false">IF(P1133&lt;=1000, -6.942*LN(P1133)+107.59, -36.304*LN(P1133)+310.72)</f>
        <v>1.5118183788249</v>
      </c>
      <c r="BK1133" s="0" t="n">
        <f aca="false">BF1133^0.04*BG1133^0.22*BH1133^0.51*BI1133^0.06*BJ1133^0.17</f>
        <v>47.2073269235309</v>
      </c>
      <c r="BL1133" s="0" t="str">
        <f aca="false">IF(BK1133&gt;=90, "Very Good", IF(BK1133&gt;=80, "Good", IF(BK1133&gt;=70, "Slightly Good", IF(BK1133&gt;=60, "Average", IF(BK1133&gt;=50, "Slightly Poor", IF(BK1133&gt;=40, "Poor", "Very Poor"))))))</f>
        <v>Poor</v>
      </c>
      <c r="BM1133" s="0" t="n">
        <f aca="false">IF(P1133&lt;=1000, -6.942*LN(P1133)+107.59, IF(AND(P1133&gt;1000, P1133&lt;=5213),-36.304*LN(P1133)+310.72, IF(P1133&gt;5213, 10)))</f>
        <v>1.5118183788249</v>
      </c>
      <c r="BN1133" s="0" t="n">
        <f aca="false">BF1133^0.04*BG1133^0.22*BH1133^0.51*BI1133^0.06*BM1133^0.17</f>
        <v>47.2073269235309</v>
      </c>
      <c r="BO1133" s="0" t="str">
        <f aca="false">IF(BN1133&gt;=90, "Very Good", IF(BN1133&gt;=80, "Good", IF(BN1133&gt;=70, "Slightly Good", IF(BN1133&gt;=60, "Average", IF(BN1133&gt;=50, "Slightly Poor", IF(BN1133&gt;=40, "Poor", "Very Poor"))))))</f>
        <v>Poor</v>
      </c>
      <c r="BP1133" s="0" t="n">
        <f aca="false">IF(AJ1133&lt;=1000, -6.942*LN(AJ1133)+107.59, IF(AND(AJ1133&gt;1000, AJ1133&lt;=5213),-36.304*LN(AJ1133)+310.72, IF(AJ1133&gt;5213, 10)))</f>
        <v>61.5415034361676</v>
      </c>
      <c r="BQ1133" s="0" t="n">
        <f aca="false">BF1133^0.04*BG1133^0.22*BH1133^0.51*BI1133^0.06*BP1133^0.17</f>
        <v>88.644756490089</v>
      </c>
      <c r="BR1133" s="0" t="str">
        <f aca="false">IF(BQ1133&gt;=90, "Very Good", IF(BQ1133&gt;=80, "Good", IF(BQ1133&gt;=70, "Slightly Good", IF(BQ1133&gt;=60, "Average", IF(BQ1133&gt;=50, "Slightly Poor", IF(BQ1133&gt;=40, "Poor", "Very Poor"))))))</f>
        <v>Good</v>
      </c>
      <c r="BT1133" s="0" t="n">
        <f aca="false">9.81*LN(AH1133)+30.6</f>
        <v>35.2107356029007</v>
      </c>
      <c r="BU1133" s="0" t="str">
        <f aca="false">IF(BT1133&lt;30, "Clean water", IF(AND(BT1133&gt;=30, BT1133&lt;40), "Hypolimia", IF(AND(BT1133&gt;=40,BT1133&lt;50), "Mesotrophic", IF(AND(BT1133&gt;=50, BT1133&lt;70), "Eutrophic", IF(BT1133&gt;70,"Hypertrophic")))))</f>
        <v>Hypolimia</v>
      </c>
      <c r="BW1133" s="0" t="e">
        <f aca="false">IF(G1133/H1133&gt;=1, "PLS CHECK", "")</f>
        <v>#DIV/0!</v>
      </c>
      <c r="BX1133" s="0" t="str">
        <f aca="false">IF(AC1133/J1133&gt;=1, "PLS CHECK", "")</f>
        <v/>
      </c>
      <c r="BY1133" s="0" t="str">
        <f aca="false">IF(AE1133/J1133&gt;=1, "PLS CHECK", "")</f>
        <v/>
      </c>
      <c r="BZ1133" s="0" t="str">
        <f aca="false">IF(AD1133/J1133&gt;=1, "PLS CHECK", "")</f>
        <v/>
      </c>
      <c r="CA1133" s="0" t="e">
        <f aca="false">IF(AF1133/K1133&gt;=1, "PLS CHECK", "")</f>
        <v>#DIV/0!</v>
      </c>
      <c r="CB1133" s="0" t="e">
        <f aca="false">IF(AG1133/K1133&gt;=1, "PLS CHECK", "")</f>
        <v>#DIV/0!</v>
      </c>
    </row>
    <row r="1134" customFormat="false" ht="12.5" hidden="false" customHeight="false" outlineLevel="0" collapsed="false">
      <c r="A1134" s="0" t="n">
        <v>1131</v>
      </c>
      <c r="B1134" s="15" t="s">
        <v>121</v>
      </c>
      <c r="C1134" s="16" t="s">
        <v>122</v>
      </c>
      <c r="D1134" s="0" t="s">
        <v>179</v>
      </c>
      <c r="E1134" s="0" t="n">
        <v>8</v>
      </c>
      <c r="F1134" s="0" t="n">
        <v>12.1</v>
      </c>
      <c r="G1134" s="0" t="n">
        <v>1.3</v>
      </c>
      <c r="H1134" s="0" t="n">
        <v>2.7</v>
      </c>
      <c r="I1134" s="0" t="n">
        <v>5.8</v>
      </c>
      <c r="J1134" s="0" t="n">
        <v>3.356</v>
      </c>
      <c r="K1134" s="0" t="n">
        <v>0.051</v>
      </c>
      <c r="L1134" s="0" t="n">
        <v>1.6</v>
      </c>
      <c r="M1134" s="0" t="n">
        <v>13.1</v>
      </c>
      <c r="N1134" s="0" t="n">
        <v>0</v>
      </c>
      <c r="O1134" s="0" t="n">
        <v>301</v>
      </c>
      <c r="P1134" s="0" t="n">
        <v>12000</v>
      </c>
      <c r="AC1134" s="0" t="n">
        <v>3.14</v>
      </c>
      <c r="AD1134" s="0" t="n">
        <v>0.102</v>
      </c>
      <c r="AE1134" s="0" t="n">
        <v>2.358</v>
      </c>
      <c r="AF1134" s="0" t="n">
        <v>0.029</v>
      </c>
      <c r="AG1134" s="0" t="n">
        <v>0.017</v>
      </c>
      <c r="AH1134" s="0" t="n">
        <v>8.9</v>
      </c>
      <c r="AJ1134" s="0" t="n">
        <v>1000</v>
      </c>
      <c r="BF1134" s="0" t="n">
        <f aca="false">IF(E1134&lt;11,-3.6797*E1134^2+48.115*E1134-53.83,280.92*EXP(-0.2027*E1134))</f>
        <v>95.5892</v>
      </c>
      <c r="BG1134" s="0" t="n">
        <f aca="false">32.208*LN(F1134)+21.438</f>
        <v>101.739161217428</v>
      </c>
      <c r="BH1134" s="0" t="n">
        <f aca="false">IF(G1134&lt;=2, -10*G1134+100, 88.958*EXP(-0.0755*G1134))</f>
        <v>87</v>
      </c>
      <c r="BI1134" s="0" t="n">
        <f aca="false">IF(I1134&lt;=100, 0.0053*(I1134)^2-1.0332*I1134+100.76, 122.82*EXP(-0.0092*I1134))</f>
        <v>94.945732</v>
      </c>
      <c r="BJ1134" s="0" t="n">
        <f aca="false">IF(P1134&lt;=1000, -6.942*LN(P1134)+107.59, -36.304*LN(P1134)+310.72)</f>
        <v>-30.271198662071</v>
      </c>
      <c r="BK1134" s="0" t="e">
        <f aca="false">BF1134^0.04*BG1134^0.22*BH1134^0.51*BI1134^0.06*BJ1134^0.17</f>
        <v>#NUM!</v>
      </c>
      <c r="BL1134" s="0" t="e">
        <f aca="false">IF(BK1134&gt;=90, "Very Good", IF(BK1134&gt;=80, "Good", IF(BK1134&gt;=70, "Slightly Good", IF(BK1134&gt;=60, "Average", IF(BK1134&gt;=50, "Slightly Poor", IF(BK1134&gt;=40, "Poor", "Very Poor"))))))</f>
        <v>#NUM!</v>
      </c>
      <c r="BM1134" s="0" t="n">
        <f aca="false">IF(P1134&lt;=1000, -6.942*LN(P1134)+107.59, IF(AND(P1134&gt;1000, P1134&lt;=5213),-36.304*LN(P1134)+310.72, IF(P1134&gt;5213, 10)))</f>
        <v>10</v>
      </c>
      <c r="BN1134" s="0" t="n">
        <f aca="false">BF1134^0.04*BG1134^0.22*BH1134^0.51*BI1134^0.06*BM1134^0.17</f>
        <v>62.9023820938067</v>
      </c>
      <c r="BO1134" s="0" t="str">
        <f aca="false">IF(BN1134&gt;=90, "Very Good", IF(BN1134&gt;=80, "Good", IF(BN1134&gt;=70, "Slightly Good", IF(BN1134&gt;=60, "Average", IF(BN1134&gt;=50, "Slightly Poor", IF(BN1134&gt;=40, "Poor", "Very Poor"))))))</f>
        <v>Average</v>
      </c>
      <c r="BP1134" s="0" t="n">
        <f aca="false">IF(AJ1134&lt;=1000, -6.942*LN(AJ1134)+107.59, IF(AND(AJ1134&gt;1000, AJ1134&lt;=5213),-36.304*LN(AJ1134)+310.72, IF(AJ1134&gt;5213, 10)))</f>
        <v>59.636362853306</v>
      </c>
      <c r="BQ1134" s="0" t="n">
        <f aca="false">BF1134^0.04*BG1134^0.22*BH1134^0.51*BI1134^0.06*BP1134^0.17</f>
        <v>85.2126335391436</v>
      </c>
      <c r="BR1134" s="0" t="str">
        <f aca="false">IF(BQ1134&gt;=90, "Very Good", IF(BQ1134&gt;=80, "Good", IF(BQ1134&gt;=70, "Slightly Good", IF(BQ1134&gt;=60, "Average", IF(BQ1134&gt;=50, "Slightly Poor", IF(BQ1134&gt;=40, "Poor", "Very Poor"))))))</f>
        <v>Good</v>
      </c>
      <c r="BT1134" s="0" t="n">
        <f aca="false">9.81*LN(AH1134)+30.6</f>
        <v>52.0451630248007</v>
      </c>
      <c r="BU1134" s="0" t="str">
        <f aca="false">IF(BT1134&lt;30, "Clean water", IF(AND(BT1134&gt;=30, BT1134&lt;40), "Hypolimia", IF(AND(BT1134&gt;=40,BT1134&lt;50), "Mesotrophic", IF(AND(BT1134&gt;=50, BT1134&lt;70), "Eutrophic", IF(BT1134&gt;70,"Hypertrophic")))))</f>
        <v>Eutrophic</v>
      </c>
      <c r="BW1134" s="0" t="str">
        <f aca="false">IF(G1134/H1134&gt;=1, "PLS CHECK", "")</f>
        <v/>
      </c>
      <c r="BX1134" s="0" t="str">
        <f aca="false">IF(AC1134/J1134&gt;=1, "PLS CHECK", "")</f>
        <v/>
      </c>
      <c r="BY1134" s="0" t="str">
        <f aca="false">IF(AE1134/J1134&gt;=1, "PLS CHECK", "")</f>
        <v/>
      </c>
      <c r="BZ1134" s="0" t="str">
        <f aca="false">IF(AD1134/J1134&gt;=1, "PLS CHECK", "")</f>
        <v/>
      </c>
      <c r="CA1134" s="0" t="str">
        <f aca="false">IF(AF1134/K1134&gt;=1, "PLS CHECK", "")</f>
        <v/>
      </c>
      <c r="CB1134" s="0" t="str">
        <f aca="false">IF(AG1134/K1134&gt;=1, "PLS CHECK", "")</f>
        <v/>
      </c>
    </row>
    <row r="1135" customFormat="false" ht="12.5" hidden="false" customHeight="false" outlineLevel="0" collapsed="false">
      <c r="A1135" s="0" t="n">
        <v>1132</v>
      </c>
      <c r="B1135" s="15" t="s">
        <v>140</v>
      </c>
      <c r="C1135" s="16" t="s">
        <v>141</v>
      </c>
      <c r="D1135" s="0" t="s">
        <v>179</v>
      </c>
      <c r="E1135" s="0" t="n">
        <v>7.7</v>
      </c>
      <c r="F1135" s="0" t="n">
        <v>10.2</v>
      </c>
      <c r="G1135" s="0" t="n">
        <v>1.8</v>
      </c>
      <c r="H1135" s="0" t="n">
        <v>4.2</v>
      </c>
      <c r="I1135" s="0" t="n">
        <v>1.6</v>
      </c>
      <c r="J1135" s="0" t="n">
        <v>6.191</v>
      </c>
      <c r="K1135" s="0" t="n">
        <v>0.144</v>
      </c>
      <c r="L1135" s="0" t="n">
        <v>2.2</v>
      </c>
      <c r="M1135" s="0" t="n">
        <v>11.9</v>
      </c>
      <c r="O1135" s="37"/>
      <c r="BD1135" s="0" t="n">
        <v>0.07</v>
      </c>
      <c r="BF1135" s="0" t="n">
        <f aca="false">IF(E1135&lt;11,-3.6797*E1135^2+48.115*E1135-53.83,280.92*EXP(-0.2027*E1135))</f>
        <v>98.486087</v>
      </c>
      <c r="BG1135" s="0" t="n">
        <f aca="false">32.208*LN(F1135)+21.438</f>
        <v>96.2374636951076</v>
      </c>
      <c r="BH1135" s="0" t="n">
        <f aca="false">IF(G1135&lt;=2, -10*G1135+100, 88.958*EXP(-0.0755*G1135))</f>
        <v>82</v>
      </c>
      <c r="BI1135" s="0" t="n">
        <f aca="false">IF(I1135&lt;=100, 0.0053*(I1135)^2-1.0332*I1135+100.76, 122.82*EXP(-0.0092*I1135))</f>
        <v>99.120448</v>
      </c>
      <c r="BJ1135" s="0" t="e">
        <f aca="false">IF(P1135&lt;=1000, -6.942*LN(P1135)+107.59, -36.304*LN(P1135)+310.72)</f>
        <v>#VALUE!</v>
      </c>
      <c r="BK1135" s="0" t="e">
        <f aca="false">BF1135^0.04*BG1135^0.22*BH1135^0.51*BI1135^0.06*BJ1135^0.17</f>
        <v>#VALUE!</v>
      </c>
      <c r="BL1135" s="0" t="e">
        <f aca="false">IF(BK1135&gt;=90, "Very Good", IF(BK1135&gt;=80, "Good", IF(BK1135&gt;=70, "Slightly Good", IF(BK1135&gt;=60, "Average", IF(BK1135&gt;=50, "Slightly Poor", IF(BK1135&gt;=40, "Poor", "Very Poor"))))))</f>
        <v>#VALUE!</v>
      </c>
      <c r="BM1135" s="0" t="e">
        <f aca="false">IF(P1135&lt;=1000, -6.942*LN(P1135)+107.59, IF(AND(P1135&gt;1000, P1135&lt;=5213),-36.304*LN(P1135)+310.72, IF(P1135&gt;5213, 10)))</f>
        <v>#VALUE!</v>
      </c>
      <c r="BN1135" s="0" t="e">
        <f aca="false">BF1135^0.04*BG1135^0.22*BH1135^0.51*BI1135^0.06*BM1135^0.17</f>
        <v>#VALUE!</v>
      </c>
      <c r="BO1135" s="0" t="e">
        <f aca="false">IF(BN1135&gt;=90, "Very Good", IF(BN1135&gt;=80, "Good", IF(BN1135&gt;=70, "Slightly Good", IF(BN1135&gt;=60, "Average", IF(BN1135&gt;=50, "Slightly Poor", IF(BN1135&gt;=40, "Poor", "Very Poor"))))))</f>
        <v>#VALUE!</v>
      </c>
      <c r="BP1135" s="0" t="e">
        <f aca="false">IF(AJ1135&lt;=1000, -6.942*LN(AJ1135)+107.59, IF(AND(AJ1135&gt;1000, AJ1135&lt;=5213),-36.304*LN(AJ1135)+310.72, IF(AJ1135&gt;5213, 10)))</f>
        <v>#VALUE!</v>
      </c>
      <c r="BQ1135" s="0" t="e">
        <f aca="false">BF1135^0.04*BG1135^0.22*BH1135^0.51*BI1135^0.06*BP1135^0.17</f>
        <v>#VALUE!</v>
      </c>
      <c r="BR1135" s="0" t="e">
        <f aca="false">IF(BQ1135&gt;=90, "Very Good", IF(BQ1135&gt;=80, "Good", IF(BQ1135&gt;=70, "Slightly Good", IF(BQ1135&gt;=60, "Average", IF(BQ1135&gt;=50, "Slightly Poor", IF(BQ1135&gt;=40, "Poor", "Very Poor"))))))</f>
        <v>#VALUE!</v>
      </c>
      <c r="BT1135" s="0" t="e">
        <f aca="false">9.81*LN(AH1135)+30.6</f>
        <v>#VALUE!</v>
      </c>
      <c r="BU1135" s="0" t="e">
        <f aca="false">IF(BT1135&lt;30, "Clean water", IF(AND(BT1135&gt;=30, BT1135&lt;40), "Hypolimia", IF(AND(BT1135&gt;=40,BT1135&lt;50), "Mesotrophic", IF(AND(BT1135&gt;=50, BT1135&lt;70), "Eutrophic", IF(BT1135&gt;70,"Hypertrophic")))))</f>
        <v>#VALUE!</v>
      </c>
      <c r="BW1135" s="0" t="str">
        <f aca="false">IF(G1135/H1135&gt;=1, "PLS CHECK", "")</f>
        <v/>
      </c>
      <c r="BX1135" s="0" t="str">
        <f aca="false">IF(AC1135/J1135&gt;=1, "PLS CHECK", "")</f>
        <v/>
      </c>
      <c r="BY1135" s="0" t="str">
        <f aca="false">IF(AE1135/J1135&gt;=1, "PLS CHECK", "")</f>
        <v/>
      </c>
      <c r="BZ1135" s="0" t="str">
        <f aca="false">IF(AD1135/J1135&gt;=1, "PLS CHECK", "")</f>
        <v/>
      </c>
      <c r="CA1135" s="0" t="str">
        <f aca="false">IF(AF1135/K1135&gt;=1, "PLS CHECK", "")</f>
        <v/>
      </c>
      <c r="CB1135" s="0" t="str">
        <f aca="false">IF(AG1135/K1135&gt;=1, "PLS CHECK", "")</f>
        <v/>
      </c>
    </row>
    <row r="1136" customFormat="false" ht="12.5" hidden="false" customHeight="false" outlineLevel="0" collapsed="false">
      <c r="A1136" s="0" t="n">
        <v>1133</v>
      </c>
      <c r="B1136" s="15" t="s">
        <v>123</v>
      </c>
      <c r="C1136" s="16" t="s">
        <v>124</v>
      </c>
      <c r="D1136" s="0" t="s">
        <v>179</v>
      </c>
      <c r="E1136" s="37"/>
      <c r="F1136" s="0" t="n">
        <v>8.4</v>
      </c>
      <c r="G1136" s="0" t="n">
        <v>1.3</v>
      </c>
      <c r="H1136" s="0" t="n">
        <v>5.2</v>
      </c>
      <c r="I1136" s="0" t="n">
        <v>4.4</v>
      </c>
      <c r="J1136" s="0" t="n">
        <v>8.651</v>
      </c>
      <c r="K1136" s="0" t="n">
        <v>0.127</v>
      </c>
      <c r="L1136" s="0" t="n">
        <v>4.2</v>
      </c>
      <c r="M1136" s="0" t="n">
        <v>15.9</v>
      </c>
      <c r="N1136" s="0" t="n">
        <v>0</v>
      </c>
      <c r="O1136" s="0" t="n">
        <v>517</v>
      </c>
      <c r="P1136" s="0" t="n">
        <v>14000</v>
      </c>
      <c r="AC1136" s="0" t="n">
        <v>8.601</v>
      </c>
      <c r="AD1136" s="0" t="n">
        <v>1.251</v>
      </c>
      <c r="AE1136" s="0" t="n">
        <v>6.15</v>
      </c>
      <c r="AF1136" s="0" t="n">
        <v>0.072</v>
      </c>
      <c r="AG1136" s="0" t="n">
        <v>0.041</v>
      </c>
      <c r="AH1136" s="0" t="n">
        <v>4.6</v>
      </c>
      <c r="AJ1136" s="0" t="n">
        <v>1000</v>
      </c>
      <c r="BF1136" s="0" t="n">
        <f aca="false">IF(E1136&lt;11,-3.6797*E1136^2+48.115*E1136-53.83,280.92*EXP(-0.2027*E1136))</f>
        <v>-53.83</v>
      </c>
      <c r="BG1136" s="0" t="n">
        <f aca="false">32.208*LN(F1136)+21.438</f>
        <v>89.9840867819932</v>
      </c>
      <c r="BH1136" s="0" t="n">
        <f aca="false">IF(G1136&lt;=2, -10*G1136+100, 88.958*EXP(-0.0755*G1136))</f>
        <v>87</v>
      </c>
      <c r="BI1136" s="0" t="n">
        <f aca="false">IF(I1136&lt;=100, 0.0053*(I1136)^2-1.0332*I1136+100.76, 122.82*EXP(-0.0092*I1136))</f>
        <v>96.316528</v>
      </c>
      <c r="BJ1136" s="0" t="n">
        <f aca="false">IF(P1136&lt;=1000, -6.942*LN(P1136)+107.59, -36.304*LN(P1136)+310.72)</f>
        <v>-35.8674849425199</v>
      </c>
      <c r="BK1136" s="0" t="e">
        <f aca="false">BF1136^0.04*BG1136^0.22*BH1136^0.51*BI1136^0.06*BJ1136^0.17</f>
        <v>#NUM!</v>
      </c>
      <c r="BL1136" s="0" t="e">
        <f aca="false">IF(BK1136&gt;=90, "Very Good", IF(BK1136&gt;=80, "Good", IF(BK1136&gt;=70, "Slightly Good", IF(BK1136&gt;=60, "Average", IF(BK1136&gt;=50, "Slightly Poor", IF(BK1136&gt;=40, "Poor", "Very Poor"))))))</f>
        <v>#NUM!</v>
      </c>
      <c r="BM1136" s="0" t="n">
        <f aca="false">IF(P1136&lt;=1000, -6.942*LN(P1136)+107.59, IF(AND(P1136&gt;1000, P1136&lt;=5213),-36.304*LN(P1136)+310.72, IF(P1136&gt;5213, 10)))</f>
        <v>10</v>
      </c>
      <c r="BN1136" s="0" t="n">
        <f aca="false">BF1136^0.04*BG1136^0.22*BH1136^0.51*BI1136^0.06*BM1136^0.17</f>
        <v>-59.8872402407133</v>
      </c>
      <c r="BO1136" s="0" t="str">
        <f aca="false">IF(BN1136&gt;=90, "Very Good", IF(BN1136&gt;=80, "Good", IF(BN1136&gt;=70, "Slightly Good", IF(BN1136&gt;=60, "Average", IF(BN1136&gt;=50, "Slightly Poor", IF(BN1136&gt;=40, "Poor", "Very Poor"))))))</f>
        <v>Very Poor</v>
      </c>
      <c r="BP1136" s="0" t="n">
        <f aca="false">IF(AJ1136&lt;=1000, -6.942*LN(AJ1136)+107.59, IF(AND(AJ1136&gt;1000, AJ1136&lt;=5213),-36.304*LN(AJ1136)+310.72, IF(AJ1136&gt;5213, 10)))</f>
        <v>59.636362853306</v>
      </c>
      <c r="BQ1136" s="0" t="n">
        <f aca="false">BF1136^0.04*BG1136^0.22*BH1136^0.51*BI1136^0.06*BP1136^0.17</f>
        <v>-81.1280795168011</v>
      </c>
      <c r="BR1136" s="0" t="str">
        <f aca="false">IF(BQ1136&gt;=90, "Very Good", IF(BQ1136&gt;=80, "Good", IF(BQ1136&gt;=70, "Slightly Good", IF(BQ1136&gt;=60, "Average", IF(BQ1136&gt;=50, "Slightly Poor", IF(BQ1136&gt;=40, "Poor", "Very Poor"))))))</f>
        <v>Very Poor</v>
      </c>
      <c r="BT1136" s="0" t="n">
        <f aca="false">9.81*LN(AH1136)+30.6</f>
        <v>45.5706123372864</v>
      </c>
      <c r="BU1136" s="0" t="str">
        <f aca="false">IF(BT1136&lt;30, "Clean water", IF(AND(BT1136&gt;=30, BT1136&lt;40), "Hypolimia", IF(AND(BT1136&gt;=40,BT1136&lt;50), "Mesotrophic", IF(AND(BT1136&gt;=50, BT1136&lt;70), "Eutrophic", IF(BT1136&gt;70,"Hypertrophic")))))</f>
        <v>Mesotrophic</v>
      </c>
      <c r="BW1136" s="0" t="str">
        <f aca="false">IF(G1136/H1136&gt;=1, "PLS CHECK", "")</f>
        <v/>
      </c>
      <c r="BX1136" s="0" t="str">
        <f aca="false">IF(AC1136/J1136&gt;=1, "PLS CHECK", "")</f>
        <v/>
      </c>
      <c r="BY1136" s="0" t="str">
        <f aca="false">IF(AE1136/J1136&gt;=1, "PLS CHECK", "")</f>
        <v/>
      </c>
      <c r="BZ1136" s="0" t="str">
        <f aca="false">IF(AD1136/J1136&gt;=1, "PLS CHECK", "")</f>
        <v/>
      </c>
      <c r="CA1136" s="0" t="str">
        <f aca="false">IF(AF1136/K1136&gt;=1, "PLS CHECK", "")</f>
        <v/>
      </c>
      <c r="CB1136" s="0" t="str">
        <f aca="false">IF(AG1136/K1136&gt;=1, "PLS CHECK", "")</f>
        <v/>
      </c>
    </row>
    <row r="1137" customFormat="false" ht="12.5" hidden="false" customHeight="false" outlineLevel="0" collapsed="false">
      <c r="A1137" s="0" t="n">
        <v>1134</v>
      </c>
      <c r="B1137" s="15" t="s">
        <v>125</v>
      </c>
      <c r="C1137" s="16" t="s">
        <v>126</v>
      </c>
      <c r="D1137" s="0" t="s">
        <v>179</v>
      </c>
      <c r="E1137" s="0" t="n">
        <v>7.8</v>
      </c>
      <c r="F1137" s="0" t="n">
        <v>12.1</v>
      </c>
      <c r="G1137" s="0" t="n">
        <v>1.3</v>
      </c>
      <c r="H1137" s="0" t="n">
        <v>2.2</v>
      </c>
      <c r="I1137" s="0" t="n">
        <v>1.2</v>
      </c>
      <c r="J1137" s="0" t="n">
        <v>7.098</v>
      </c>
      <c r="K1137" s="0" t="n">
        <v>0.05</v>
      </c>
      <c r="L1137" s="0" t="n">
        <v>1.7</v>
      </c>
      <c r="M1137" s="0" t="n">
        <v>12</v>
      </c>
      <c r="N1137" s="0" t="n">
        <v>0</v>
      </c>
      <c r="O1137" s="0" t="n">
        <v>529</v>
      </c>
      <c r="P1137" s="0" t="n">
        <v>2800</v>
      </c>
      <c r="AC1137" s="0" t="n">
        <v>7.053</v>
      </c>
      <c r="AD1137" s="0" t="n">
        <v>0.108</v>
      </c>
      <c r="AE1137" s="0" t="n">
        <v>5.341</v>
      </c>
      <c r="AF1137" s="0" t="n">
        <v>0.038</v>
      </c>
      <c r="AG1137" s="0" t="n">
        <v>0.019</v>
      </c>
      <c r="AH1137" s="0" t="n">
        <v>5.3</v>
      </c>
      <c r="AJ1137" s="0" t="n">
        <v>300</v>
      </c>
      <c r="BF1137" s="0" t="n">
        <f aca="false">IF(E1137&lt;11,-3.6797*E1137^2+48.115*E1137-53.83,280.92*EXP(-0.2027*E1137))</f>
        <v>97.5940520000001</v>
      </c>
      <c r="BG1137" s="0" t="n">
        <f aca="false">32.208*LN(F1137)+21.438</f>
        <v>101.739161217428</v>
      </c>
      <c r="BH1137" s="0" t="n">
        <f aca="false">IF(G1137&lt;=2, -10*G1137+100, 88.958*EXP(-0.0755*G1137))</f>
        <v>87</v>
      </c>
      <c r="BI1137" s="0" t="n">
        <f aca="false">IF(I1137&lt;=100, 0.0053*(I1137)^2-1.0332*I1137+100.76, 122.82*EXP(-0.0092*I1137))</f>
        <v>99.527792</v>
      </c>
      <c r="BJ1137" s="0" t="n">
        <f aca="false">IF(P1137&lt;=1000, -6.942*LN(P1137)+107.59, -36.304*LN(P1137)+310.72)</f>
        <v>22.5615490304878</v>
      </c>
      <c r="BK1137" s="0" t="n">
        <f aca="false">BF1137^0.04*BG1137^0.22*BH1137^0.51*BI1137^0.06*BJ1137^0.17</f>
        <v>72.4984170231248</v>
      </c>
      <c r="BL1137" s="0" t="str">
        <f aca="false">IF(BK1137&gt;=90, "Very Good", IF(BK1137&gt;=80, "Good", IF(BK1137&gt;=70, "Slightly Good", IF(BK1137&gt;=60, "Average", IF(BK1137&gt;=50, "Slightly Poor", IF(BK1137&gt;=40, "Poor", "Very Poor"))))))</f>
        <v>Slightly Good</v>
      </c>
      <c r="BM1137" s="0" t="n">
        <f aca="false">IF(P1137&lt;=1000, -6.942*LN(P1137)+107.59, IF(AND(P1137&gt;1000, P1137&lt;=5213),-36.304*LN(P1137)+310.72, IF(P1137&gt;5213, 10)))</f>
        <v>22.5615490304878</v>
      </c>
      <c r="BN1137" s="0" t="n">
        <f aca="false">BF1137^0.04*BG1137^0.22*BH1137^0.51*BI1137^0.06*BM1137^0.17</f>
        <v>72.4984170231248</v>
      </c>
      <c r="BO1137" s="0" t="str">
        <f aca="false">IF(BN1137&gt;=90, "Very Good", IF(BN1137&gt;=80, "Good", IF(BN1137&gt;=70, "Slightly Good", IF(BN1137&gt;=60, "Average", IF(BN1137&gt;=50, "Slightly Poor", IF(BN1137&gt;=40, "Poor", "Very Poor"))))))</f>
        <v>Slightly Good</v>
      </c>
      <c r="BP1137" s="0" t="n">
        <f aca="false">IF(AJ1137&lt;=1000, -6.942*LN(AJ1137)+107.59, IF(AND(AJ1137&gt;1000, AJ1137&lt;=5213),-36.304*LN(AJ1137)+310.72, IF(AJ1137&gt;5213, 10)))</f>
        <v>67.9943420609366</v>
      </c>
      <c r="BQ1137" s="0" t="n">
        <f aca="false">BF1137^0.04*BG1137^0.22*BH1137^0.51*BI1137^0.06*BP1137^0.17</f>
        <v>87.4532956724076</v>
      </c>
      <c r="BR1137" s="0" t="str">
        <f aca="false">IF(BQ1137&gt;=90, "Very Good", IF(BQ1137&gt;=80, "Good", IF(BQ1137&gt;=70, "Slightly Good", IF(BQ1137&gt;=60, "Average", IF(BQ1137&gt;=50, "Slightly Poor", IF(BQ1137&gt;=40, "Poor", "Very Poor"))))))</f>
        <v>Good</v>
      </c>
      <c r="BT1137" s="0" t="n">
        <f aca="false">9.81*LN(AH1137)+30.6</f>
        <v>46.9602039096747</v>
      </c>
      <c r="BU1137" s="0" t="str">
        <f aca="false">IF(BT1137&lt;30, "Clean water", IF(AND(BT1137&gt;=30, BT1137&lt;40), "Hypolimia", IF(AND(BT1137&gt;=40,BT1137&lt;50), "Mesotrophic", IF(AND(BT1137&gt;=50, BT1137&lt;70), "Eutrophic", IF(BT1137&gt;70,"Hypertrophic")))))</f>
        <v>Mesotrophic</v>
      </c>
      <c r="BW1137" s="0" t="str">
        <f aca="false">IF(G1137/H1137&gt;=1, "PLS CHECK", "")</f>
        <v/>
      </c>
      <c r="BX1137" s="0" t="str">
        <f aca="false">IF(AC1137/J1137&gt;=1, "PLS CHECK", "")</f>
        <v/>
      </c>
      <c r="BY1137" s="0" t="str">
        <f aca="false">IF(AE1137/J1137&gt;=1, "PLS CHECK", "")</f>
        <v/>
      </c>
      <c r="BZ1137" s="0" t="str">
        <f aca="false">IF(AD1137/J1137&gt;=1, "PLS CHECK", "")</f>
        <v/>
      </c>
      <c r="CA1137" s="0" t="str">
        <f aca="false">IF(AF1137/K1137&gt;=1, "PLS CHECK", "")</f>
        <v/>
      </c>
      <c r="CB1137" s="0" t="str">
        <f aca="false">IF(AG1137/K1137&gt;=1, "PLS CHECK", "")</f>
        <v/>
      </c>
    </row>
    <row r="1138" customFormat="false" ht="12.5" hidden="false" customHeight="false" outlineLevel="0" collapsed="false">
      <c r="A1138" s="0" t="n">
        <v>1135</v>
      </c>
      <c r="B1138" s="15" t="s">
        <v>72</v>
      </c>
      <c r="C1138" s="16" t="s">
        <v>73</v>
      </c>
      <c r="D1138" s="0" t="s">
        <v>180</v>
      </c>
      <c r="E1138" s="0" t="n">
        <v>7.6</v>
      </c>
      <c r="F1138" s="0" t="n">
        <v>12.3</v>
      </c>
      <c r="G1138" s="37"/>
      <c r="H1138" s="0" t="n">
        <v>4.3</v>
      </c>
      <c r="I1138" s="0" t="n">
        <v>16.5</v>
      </c>
      <c r="J1138" s="0" t="n">
        <v>4.291</v>
      </c>
      <c r="K1138" s="0" t="n">
        <v>0.032</v>
      </c>
      <c r="L1138" s="0" t="n">
        <v>2</v>
      </c>
      <c r="M1138" s="0" t="n">
        <v>5.7</v>
      </c>
      <c r="N1138" s="0" t="n">
        <v>0</v>
      </c>
      <c r="O1138" s="0" t="n">
        <v>259</v>
      </c>
      <c r="P1138" s="0" t="n">
        <v>24725</v>
      </c>
      <c r="Q1138" s="0" t="n">
        <v>0</v>
      </c>
      <c r="R1138" s="0" t="n">
        <v>0</v>
      </c>
      <c r="S1138" s="0" t="n">
        <v>0</v>
      </c>
      <c r="T1138" s="0" t="n">
        <v>0</v>
      </c>
      <c r="U1138" s="0" t="n">
        <v>0</v>
      </c>
      <c r="V1138" s="0" t="n">
        <v>0</v>
      </c>
      <c r="AC1138" s="0" t="n">
        <v>4.142</v>
      </c>
      <c r="AD1138" s="0" t="n">
        <v>0.511</v>
      </c>
      <c r="AE1138" s="0" t="n">
        <v>3.401</v>
      </c>
      <c r="AF1138" s="0" t="n">
        <v>0.016</v>
      </c>
      <c r="AG1138" s="0" t="n">
        <v>0.006</v>
      </c>
      <c r="AH1138" s="0" t="n">
        <v>9.2</v>
      </c>
      <c r="AJ1138" s="0" t="n">
        <v>737</v>
      </c>
      <c r="AP1138" s="0" t="n">
        <v>0</v>
      </c>
      <c r="AY1138" s="0" t="n">
        <v>0</v>
      </c>
      <c r="BF1138" s="0" t="n">
        <f aca="false">IF(E1138&lt;11,-3.6797*E1138^2+48.115*E1138-53.83,280.92*EXP(-0.2027*E1138))</f>
        <v>99.304528</v>
      </c>
      <c r="BG1138" s="0" t="n">
        <f aca="false">32.208*LN(F1138)+21.438</f>
        <v>102.267173042683</v>
      </c>
      <c r="BH1138" s="0" t="n">
        <f aca="false">IF(G1138&lt;=2, -10*G1138+100, 88.958*EXP(-0.0755*G1138))</f>
        <v>100</v>
      </c>
      <c r="BI1138" s="0" t="n">
        <f aca="false">IF(I1138&lt;=100, 0.0053*(I1138)^2-1.0332*I1138+100.76, 122.82*EXP(-0.0092*I1138))</f>
        <v>85.155125</v>
      </c>
      <c r="BJ1138" s="0" t="n">
        <f aca="false">IF(P1138&lt;=1000, -6.942*LN(P1138)+107.59, -36.304*LN(P1138)+310.72)</f>
        <v>-56.5156589612461</v>
      </c>
      <c r="BK1138" s="0" t="e">
        <f aca="false">BF1138^0.04*BG1138^0.22*BH1138^0.51*BI1138^0.06*BJ1138^0.17</f>
        <v>#NUM!</v>
      </c>
      <c r="BL1138" s="0" t="e">
        <f aca="false">IF(BK1138&gt;=90, "Very Good", IF(BK1138&gt;=80, "Good", IF(BK1138&gt;=70, "Slightly Good", IF(BK1138&gt;=60, "Average", IF(BK1138&gt;=50, "Slightly Poor", IF(BK1138&gt;=40, "Poor", "Very Poor"))))))</f>
        <v>#NUM!</v>
      </c>
      <c r="BM1138" s="0" t="n">
        <f aca="false">IF(P1138&lt;=1000, -6.942*LN(P1138)+107.59, IF(AND(P1138&gt;1000, P1138&lt;=5213),-36.304*LN(P1138)+310.72, IF(P1138&gt;5213, 10)))</f>
        <v>10</v>
      </c>
      <c r="BN1138" s="0" t="n">
        <f aca="false">BF1138^0.04*BG1138^0.22*BH1138^0.51*BI1138^0.06*BM1138^0.17</f>
        <v>67.2718521098722</v>
      </c>
      <c r="BO1138" s="0" t="str">
        <f aca="false">IF(BN1138&gt;=90, "Very Good", IF(BN1138&gt;=80, "Good", IF(BN1138&gt;=70, "Slightly Good", IF(BN1138&gt;=60, "Average", IF(BN1138&gt;=50, "Slightly Poor", IF(BN1138&gt;=40, "Poor", "Very Poor"))))))</f>
        <v>Average</v>
      </c>
      <c r="BP1138" s="0" t="n">
        <f aca="false">IF(AJ1138&lt;=1000, -6.942*LN(AJ1138)+107.59, IF(AND(AJ1138&gt;1000, AJ1138&lt;=5213),-36.304*LN(AJ1138)+310.72, IF(AJ1138&gt;5213, 10)))</f>
        <v>61.7548348524216</v>
      </c>
      <c r="BQ1138" s="0" t="n">
        <f aca="false">BF1138^0.04*BG1138^0.22*BH1138^0.51*BI1138^0.06*BP1138^0.17</f>
        <v>91.6742675390626</v>
      </c>
      <c r="BR1138" s="0" t="str">
        <f aca="false">IF(BQ1138&gt;=90, "Very Good", IF(BQ1138&gt;=80, "Good", IF(BQ1138&gt;=70, "Slightly Good", IF(BQ1138&gt;=60, "Average", IF(BQ1138&gt;=50, "Slightly Poor", IF(BQ1138&gt;=40, "Poor", "Very Poor"))))))</f>
        <v>Very Good</v>
      </c>
      <c r="BT1138" s="0" t="n">
        <f aca="false">9.81*LN(AH1138)+30.6</f>
        <v>52.3703861785795</v>
      </c>
      <c r="BU1138" s="0" t="str">
        <f aca="false">IF(BT1138&lt;30, "Clean water", IF(AND(BT1138&gt;=30, BT1138&lt;40), "Hypolimia", IF(AND(BT1138&gt;=40,BT1138&lt;50), "Mesotrophic", IF(AND(BT1138&gt;=50, BT1138&lt;70), "Eutrophic", IF(BT1138&gt;70,"Hypertrophic")))))</f>
        <v>Eutrophic</v>
      </c>
      <c r="BW1138" s="0" t="str">
        <f aca="false">IF(G1138/H1138&gt;=1, "PLS CHECK", "")</f>
        <v/>
      </c>
      <c r="BX1138" s="0" t="str">
        <f aca="false">IF(AC1138/J1138&gt;=1, "PLS CHECK", "")</f>
        <v/>
      </c>
      <c r="BY1138" s="0" t="str">
        <f aca="false">IF(AE1138/J1138&gt;=1, "PLS CHECK", "")</f>
        <v/>
      </c>
      <c r="BZ1138" s="0" t="str">
        <f aca="false">IF(AD1138/J1138&gt;=1, "PLS CHECK", "")</f>
        <v/>
      </c>
      <c r="CA1138" s="0" t="str">
        <f aca="false">IF(AF1138/K1138&gt;=1, "PLS CHECK", "")</f>
        <v/>
      </c>
      <c r="CB1138" s="0" t="str">
        <f aca="false">IF(AG1138/K1138&gt;=1, "PLS CHECK", "")</f>
        <v/>
      </c>
    </row>
    <row r="1139" customFormat="false" ht="12.5" hidden="false" customHeight="false" outlineLevel="0" collapsed="false">
      <c r="A1139" s="0" t="n">
        <v>1136</v>
      </c>
      <c r="B1139" s="15" t="s">
        <v>131</v>
      </c>
      <c r="C1139" s="16" t="s">
        <v>132</v>
      </c>
      <c r="D1139" s="0" t="s">
        <v>180</v>
      </c>
      <c r="E1139" s="0" t="n">
        <v>7.8</v>
      </c>
      <c r="F1139" s="0" t="n">
        <v>12.5</v>
      </c>
      <c r="G1139" s="0" t="n">
        <v>2</v>
      </c>
      <c r="H1139" s="0" t="n">
        <v>4.7</v>
      </c>
      <c r="I1139" s="37"/>
      <c r="J1139" s="0" t="n">
        <v>3.723</v>
      </c>
      <c r="K1139" s="0" t="n">
        <v>0.151</v>
      </c>
      <c r="L1139" s="0" t="n">
        <v>2.8</v>
      </c>
      <c r="M1139" s="0" t="n">
        <v>5.2</v>
      </c>
      <c r="O1139" s="0" t="n">
        <v>617</v>
      </c>
      <c r="BD1139" s="0" t="n">
        <v>0.04</v>
      </c>
      <c r="BF1139" s="0" t="n">
        <f aca="false">IF(E1139&lt;11,-3.6797*E1139^2+48.115*E1139-53.83,280.92*EXP(-0.2027*E1139))</f>
        <v>97.5940520000001</v>
      </c>
      <c r="BG1139" s="0" t="n">
        <f aca="false">32.208*LN(F1139)+21.438</f>
        <v>102.78666817588</v>
      </c>
      <c r="BH1139" s="0" t="n">
        <f aca="false">IF(G1139&lt;=2, -10*G1139+100, 88.958*EXP(-0.0755*G1139))</f>
        <v>80</v>
      </c>
      <c r="BI1139" s="0" t="n">
        <f aca="false">IF(I1139&lt;=100, 0.0053*(I1139)^2-1.0332*I1139+100.76, 122.82*EXP(-0.0092*I1139))</f>
        <v>100.76</v>
      </c>
      <c r="BJ1139" s="0" t="e">
        <f aca="false">IF(P1139&lt;=1000, -6.942*LN(P1139)+107.59, -36.304*LN(P1139)+310.72)</f>
        <v>#VALUE!</v>
      </c>
      <c r="BK1139" s="0" t="e">
        <f aca="false">BF1139^0.04*BG1139^0.22*BH1139^0.51*BI1139^0.06*BJ1139^0.17</f>
        <v>#VALUE!</v>
      </c>
      <c r="BL1139" s="0" t="e">
        <f aca="false">IF(BK1139&gt;=90, "Very Good", IF(BK1139&gt;=80, "Good", IF(BK1139&gt;=70, "Slightly Good", IF(BK1139&gt;=60, "Average", IF(BK1139&gt;=50, "Slightly Poor", IF(BK1139&gt;=40, "Poor", "Very Poor"))))))</f>
        <v>#VALUE!</v>
      </c>
      <c r="BM1139" s="0" t="e">
        <f aca="false">IF(P1139&lt;=1000, -6.942*LN(P1139)+107.59, IF(AND(P1139&gt;1000, P1139&lt;=5213),-36.304*LN(P1139)+310.72, IF(P1139&gt;5213, 10)))</f>
        <v>#VALUE!</v>
      </c>
      <c r="BN1139" s="0" t="e">
        <f aca="false">BF1139^0.04*BG1139^0.22*BH1139^0.51*BI1139^0.06*BM1139^0.17</f>
        <v>#VALUE!</v>
      </c>
      <c r="BO1139" s="0" t="e">
        <f aca="false">IF(BN1139&gt;=90, "Very Good", IF(BN1139&gt;=80, "Good", IF(BN1139&gt;=70, "Slightly Good", IF(BN1139&gt;=60, "Average", IF(BN1139&gt;=50, "Slightly Poor", IF(BN1139&gt;=40, "Poor", "Very Poor"))))))</f>
        <v>#VALUE!</v>
      </c>
      <c r="BP1139" s="0" t="e">
        <f aca="false">IF(AJ1139&lt;=1000, -6.942*LN(AJ1139)+107.59, IF(AND(AJ1139&gt;1000, AJ1139&lt;=5213),-36.304*LN(AJ1139)+310.72, IF(AJ1139&gt;5213, 10)))</f>
        <v>#VALUE!</v>
      </c>
      <c r="BQ1139" s="0" t="e">
        <f aca="false">BF1139^0.04*BG1139^0.22*BH1139^0.51*BI1139^0.06*BP1139^0.17</f>
        <v>#VALUE!</v>
      </c>
      <c r="BR1139" s="0" t="e">
        <f aca="false">IF(BQ1139&gt;=90, "Very Good", IF(BQ1139&gt;=80, "Good", IF(BQ1139&gt;=70, "Slightly Good", IF(BQ1139&gt;=60, "Average", IF(BQ1139&gt;=50, "Slightly Poor", IF(BQ1139&gt;=40, "Poor", "Very Poor"))))))</f>
        <v>#VALUE!</v>
      </c>
      <c r="BT1139" s="0" t="e">
        <f aca="false">9.81*LN(AH1139)+30.6</f>
        <v>#VALUE!</v>
      </c>
      <c r="BU1139" s="0" t="e">
        <f aca="false">IF(BT1139&lt;30, "Clean water", IF(AND(BT1139&gt;=30, BT1139&lt;40), "Hypolimia", IF(AND(BT1139&gt;=40,BT1139&lt;50), "Mesotrophic", IF(AND(BT1139&gt;=50, BT1139&lt;70), "Eutrophic", IF(BT1139&gt;70,"Hypertrophic")))))</f>
        <v>#VALUE!</v>
      </c>
      <c r="BW1139" s="0" t="str">
        <f aca="false">IF(G1139/H1139&gt;=1, "PLS CHECK", "")</f>
        <v/>
      </c>
      <c r="BX1139" s="0" t="str">
        <f aca="false">IF(AC1139/J1139&gt;=1, "PLS CHECK", "")</f>
        <v/>
      </c>
      <c r="BY1139" s="0" t="str">
        <f aca="false">IF(AE1139/J1139&gt;=1, "PLS CHECK", "")</f>
        <v/>
      </c>
      <c r="BZ1139" s="0" t="str">
        <f aca="false">IF(AD1139/J1139&gt;=1, "PLS CHECK", "")</f>
        <v/>
      </c>
      <c r="CA1139" s="0" t="str">
        <f aca="false">IF(AF1139/K1139&gt;=1, "PLS CHECK", "")</f>
        <v/>
      </c>
      <c r="CB1139" s="0" t="str">
        <f aca="false">IF(AG1139/K1139&gt;=1, "PLS CHECK", "")</f>
        <v/>
      </c>
    </row>
    <row r="1140" customFormat="false" ht="12.5" hidden="false" customHeight="false" outlineLevel="0" collapsed="false">
      <c r="A1140" s="0" t="n">
        <v>1137</v>
      </c>
      <c r="B1140" s="15" t="s">
        <v>75</v>
      </c>
      <c r="C1140" s="16" t="s">
        <v>76</v>
      </c>
      <c r="D1140" s="0" t="s">
        <v>180</v>
      </c>
      <c r="E1140" s="0" t="n">
        <v>7.5</v>
      </c>
      <c r="F1140" s="0" t="n">
        <v>12</v>
      </c>
      <c r="G1140" s="0" t="n">
        <v>2.3</v>
      </c>
      <c r="H1140" s="0" t="n">
        <v>6.5</v>
      </c>
      <c r="I1140" s="0" t="n">
        <v>10</v>
      </c>
      <c r="J1140" s="0" t="n">
        <v>4.958</v>
      </c>
      <c r="K1140" s="0" t="n">
        <v>0.14</v>
      </c>
      <c r="L1140" s="0" t="n">
        <v>1.9</v>
      </c>
      <c r="M1140" s="0" t="n">
        <v>7.2</v>
      </c>
      <c r="N1140" s="0" t="n">
        <v>0</v>
      </c>
      <c r="O1140" s="37"/>
      <c r="P1140" s="0" t="n">
        <v>5300</v>
      </c>
      <c r="Q1140" s="0" t="n">
        <v>0</v>
      </c>
      <c r="R1140" s="0" t="n">
        <v>0</v>
      </c>
      <c r="S1140" s="0" t="n">
        <v>0</v>
      </c>
      <c r="T1140" s="0" t="n">
        <v>0</v>
      </c>
      <c r="U1140" s="0" t="n">
        <v>0</v>
      </c>
      <c r="V1140" s="0" t="n">
        <v>0</v>
      </c>
      <c r="AC1140" s="0" t="n">
        <v>4.82</v>
      </c>
      <c r="AD1140" s="0" t="n">
        <v>0.567</v>
      </c>
      <c r="AE1140" s="0" t="n">
        <v>3.529</v>
      </c>
      <c r="AF1140" s="0" t="n">
        <v>0.091</v>
      </c>
      <c r="AG1140" s="0" t="n">
        <v>0.075</v>
      </c>
      <c r="AH1140" s="0" t="n">
        <v>13.8</v>
      </c>
      <c r="AJ1140" s="37"/>
      <c r="AP1140" s="0" t="n">
        <v>0</v>
      </c>
      <c r="AY1140" s="0" t="n">
        <v>0</v>
      </c>
      <c r="BF1140" s="0" t="n">
        <f aca="false">IF(E1140&lt;11,-3.6797*E1140^2+48.115*E1140-53.83,280.92*EXP(-0.2027*E1140))</f>
        <v>100.049375</v>
      </c>
      <c r="BG1140" s="0" t="n">
        <f aca="false">32.208*LN(F1140)+21.438</f>
        <v>101.471873376372</v>
      </c>
      <c r="BH1140" s="0" t="n">
        <f aca="false">IF(G1140&lt;=2, -10*G1140+100, 88.958*EXP(-0.0755*G1140))</f>
        <v>74.7772988969374</v>
      </c>
      <c r="BI1140" s="0" t="n">
        <f aca="false">IF(I1140&lt;=100, 0.0053*(I1140)^2-1.0332*I1140+100.76, 122.82*EXP(-0.0092*I1140))</f>
        <v>90.958</v>
      </c>
      <c r="BJ1140" s="0" t="n">
        <f aca="false">IF(P1140&lt;=1000, -6.942*LN(P1140)+107.59, -36.304*LN(P1140)+310.72)</f>
        <v>-0.603576061707884</v>
      </c>
      <c r="BK1140" s="0" t="e">
        <f aca="false">BF1140^0.04*BG1140^0.22*BH1140^0.51*BI1140^0.06*BJ1140^0.17</f>
        <v>#NUM!</v>
      </c>
      <c r="BL1140" s="0" t="e">
        <f aca="false">IF(BK1140&gt;=90, "Very Good", IF(BK1140&gt;=80, "Good", IF(BK1140&gt;=70, "Slightly Good", IF(BK1140&gt;=60, "Average", IF(BK1140&gt;=50, "Slightly Poor", IF(BK1140&gt;=40, "Poor", "Very Poor"))))))</f>
        <v>#NUM!</v>
      </c>
      <c r="BM1140" s="0" t="n">
        <f aca="false">IF(P1140&lt;=1000, -6.942*LN(P1140)+107.59, IF(AND(P1140&gt;1000, P1140&lt;=5213),-36.304*LN(P1140)+310.72, IF(P1140&gt;5213, 10)))</f>
        <v>10</v>
      </c>
      <c r="BN1140" s="0" t="n">
        <f aca="false">BF1140^0.04*BG1140^0.22*BH1140^0.51*BI1140^0.06*BM1140^0.17</f>
        <v>58.1510636783437</v>
      </c>
      <c r="BO1140" s="0" t="str">
        <f aca="false">IF(BN1140&gt;=90, "Very Good", IF(BN1140&gt;=80, "Good", IF(BN1140&gt;=70, "Slightly Good", IF(BN1140&gt;=60, "Average", IF(BN1140&gt;=50, "Slightly Poor", IF(BN1140&gt;=40, "Poor", "Very Poor"))))))</f>
        <v>Slightly Poor</v>
      </c>
      <c r="BP1140" s="0" t="e">
        <f aca="false">IF(AJ1140&lt;=1000, -6.942*LN(AJ1140)+107.59, IF(AND(AJ1140&gt;1000, AJ1140&lt;=5213),-36.304*LN(AJ1140)+310.72, IF(AJ1140&gt;5213, 10)))</f>
        <v>#VALUE!</v>
      </c>
      <c r="BQ1140" s="0" t="e">
        <f aca="false">BF1140^0.04*BG1140^0.22*BH1140^0.51*BI1140^0.06*BP1140^0.17</f>
        <v>#VALUE!</v>
      </c>
      <c r="BR1140" s="0" t="e">
        <f aca="false">IF(BQ1140&gt;=90, "Very Good", IF(BQ1140&gt;=80, "Good", IF(BQ1140&gt;=70, "Slightly Good", IF(BQ1140&gt;=60, "Average", IF(BQ1140&gt;=50, "Slightly Poor", IF(BQ1140&gt;=40, "Poor", "Very Poor"))))))</f>
        <v>#VALUE!</v>
      </c>
      <c r="BT1140" s="0" t="n">
        <f aca="false">9.81*LN(AH1140)+30.6</f>
        <v>56.3479988891206</v>
      </c>
      <c r="BU1140" s="0" t="str">
        <f aca="false">IF(BT1140&lt;30, "Clean water", IF(AND(BT1140&gt;=30, BT1140&lt;40), "Hypolimia", IF(AND(BT1140&gt;=40,BT1140&lt;50), "Mesotrophic", IF(AND(BT1140&gt;=50, BT1140&lt;70), "Eutrophic", IF(BT1140&gt;70,"Hypertrophic")))))</f>
        <v>Eutrophic</v>
      </c>
      <c r="BW1140" s="0" t="str">
        <f aca="false">IF(G1140/H1140&gt;=1, "PLS CHECK", "")</f>
        <v/>
      </c>
      <c r="BX1140" s="0" t="str">
        <f aca="false">IF(AC1140/J1140&gt;=1, "PLS CHECK", "")</f>
        <v/>
      </c>
      <c r="BY1140" s="0" t="str">
        <f aca="false">IF(AE1140/J1140&gt;=1, "PLS CHECK", "")</f>
        <v/>
      </c>
      <c r="BZ1140" s="0" t="str">
        <f aca="false">IF(AD1140/J1140&gt;=1, "PLS CHECK", "")</f>
        <v/>
      </c>
      <c r="CA1140" s="0" t="str">
        <f aca="false">IF(AF1140/K1140&gt;=1, "PLS CHECK", "")</f>
        <v/>
      </c>
      <c r="CB1140" s="0" t="str">
        <f aca="false">IF(AG1140/K1140&gt;=1, "PLS CHECK", "")</f>
        <v/>
      </c>
    </row>
    <row r="1141" customFormat="false" ht="12.5" hidden="false" customHeight="false" outlineLevel="0" collapsed="false">
      <c r="A1141" s="0" t="n">
        <v>1138</v>
      </c>
      <c r="B1141" s="15" t="s">
        <v>77</v>
      </c>
      <c r="C1141" s="16" t="s">
        <v>78</v>
      </c>
      <c r="D1141" s="0" t="s">
        <v>180</v>
      </c>
      <c r="E1141" s="0" t="n">
        <v>8.1</v>
      </c>
      <c r="F1141" s="0" t="n">
        <v>12.2</v>
      </c>
      <c r="G1141" s="0" t="n">
        <v>0.7</v>
      </c>
      <c r="H1141" s="0" t="n">
        <v>3.3</v>
      </c>
      <c r="I1141" s="0" t="n">
        <v>3.2</v>
      </c>
      <c r="J1141" s="0" t="n">
        <v>2.73</v>
      </c>
      <c r="K1141" s="0" t="n">
        <v>0.03</v>
      </c>
      <c r="L1141" s="0" t="n">
        <v>1.6</v>
      </c>
      <c r="M1141" s="0" t="n">
        <v>8.1</v>
      </c>
      <c r="N1141" s="0" t="n">
        <v>0</v>
      </c>
      <c r="O1141" s="37"/>
      <c r="P1141" s="37"/>
      <c r="Q1141" s="0" t="n">
        <v>0</v>
      </c>
      <c r="R1141" s="0" t="n">
        <v>0</v>
      </c>
      <c r="S1141" s="0" t="n">
        <v>0</v>
      </c>
      <c r="T1141" s="0" t="n">
        <v>0</v>
      </c>
      <c r="U1141" s="0" t="n">
        <v>0</v>
      </c>
      <c r="V1141" s="0" t="n">
        <v>0</v>
      </c>
      <c r="AC1141" s="0" t="n">
        <v>2.415</v>
      </c>
      <c r="AD1141" s="0" t="n">
        <v>0.023</v>
      </c>
      <c r="AE1141" s="0" t="n">
        <v>2.107</v>
      </c>
      <c r="AF1141" s="0" t="n">
        <v>0.01</v>
      </c>
      <c r="AG1141" s="0" t="n">
        <v>0.001</v>
      </c>
      <c r="AH1141" s="0" t="n">
        <v>8</v>
      </c>
      <c r="AJ1141" s="0" t="n">
        <v>340</v>
      </c>
      <c r="AP1141" s="0" t="n">
        <v>0</v>
      </c>
      <c r="AY1141" s="0" t="n">
        <v>0</v>
      </c>
      <c r="BD1141" s="0" t="n">
        <v>213.39</v>
      </c>
      <c r="BF1141" s="0" t="n">
        <f aca="false">IF(E1141&lt;11,-3.6797*E1141^2+48.115*E1141-53.83,280.92*EXP(-0.2027*E1141))</f>
        <v>94.476383</v>
      </c>
      <c r="BG1141" s="0" t="n">
        <f aca="false">32.208*LN(F1141)+21.438</f>
        <v>102.004249133617</v>
      </c>
      <c r="BH1141" s="0" t="n">
        <f aca="false">IF(G1141&lt;=2, -10*G1141+100, 88.958*EXP(-0.0755*G1141))</f>
        <v>93</v>
      </c>
      <c r="BI1141" s="0" t="n">
        <f aca="false">IF(I1141&lt;=100, 0.0053*(I1141)^2-1.0332*I1141+100.76, 122.82*EXP(-0.0092*I1141))</f>
        <v>97.508032</v>
      </c>
      <c r="BJ1141" s="0" t="e">
        <f aca="false">IF(P1141&lt;=1000, -6.942*LN(P1141)+107.59, -36.304*LN(P1141)+310.72)</f>
        <v>#VALUE!</v>
      </c>
      <c r="BK1141" s="0" t="e">
        <f aca="false">BF1141^0.04*BG1141^0.22*BH1141^0.51*BI1141^0.06*BJ1141^0.17</f>
        <v>#VALUE!</v>
      </c>
      <c r="BL1141" s="0" t="e">
        <f aca="false">IF(BK1141&gt;=90, "Very Good", IF(BK1141&gt;=80, "Good", IF(BK1141&gt;=70, "Slightly Good", IF(BK1141&gt;=60, "Average", IF(BK1141&gt;=50, "Slightly Poor", IF(BK1141&gt;=40, "Poor", "Very Poor"))))))</f>
        <v>#VALUE!</v>
      </c>
      <c r="BM1141" s="0" t="e">
        <f aca="false">IF(P1141&lt;=1000, -6.942*LN(P1141)+107.59, IF(AND(P1141&gt;1000, P1141&lt;=5213),-36.304*LN(P1141)+310.72, IF(P1141&gt;5213, 10)))</f>
        <v>#VALUE!</v>
      </c>
      <c r="BN1141" s="0" t="e">
        <f aca="false">BF1141^0.04*BG1141^0.22*BH1141^0.51*BI1141^0.06*BM1141^0.17</f>
        <v>#VALUE!</v>
      </c>
      <c r="BO1141" s="0" t="e">
        <f aca="false">IF(BN1141&gt;=90, "Very Good", IF(BN1141&gt;=80, "Good", IF(BN1141&gt;=70, "Slightly Good", IF(BN1141&gt;=60, "Average", IF(BN1141&gt;=50, "Slightly Poor", IF(BN1141&gt;=40, "Poor", "Very Poor"))))))</f>
        <v>#VALUE!</v>
      </c>
      <c r="BP1141" s="0" t="n">
        <f aca="false">IF(AJ1141&lt;=1000, -6.942*LN(AJ1141)+107.59, IF(AND(AJ1141&gt;1000, AJ1141&lt;=5213),-36.304*LN(AJ1141)+310.72, IF(AJ1141&gt;5213, 10)))</f>
        <v>67.1254595225499</v>
      </c>
      <c r="BQ1141" s="0" t="n">
        <f aca="false">BF1141^0.04*BG1141^0.22*BH1141^0.51*BI1141^0.06*BP1141^0.17</f>
        <v>90.1049213013161</v>
      </c>
      <c r="BR1141" s="0" t="str">
        <f aca="false">IF(BQ1141&gt;=90, "Very Good", IF(BQ1141&gt;=80, "Good", IF(BQ1141&gt;=70, "Slightly Good", IF(BQ1141&gt;=60, "Average", IF(BQ1141&gt;=50, "Slightly Poor", IF(BQ1141&gt;=40, "Poor", "Very Poor"))))))</f>
        <v>Very Good</v>
      </c>
      <c r="BT1141" s="0" t="n">
        <f aca="false">9.81*LN(AH1141)+30.6</f>
        <v>50.9993215238792</v>
      </c>
      <c r="BU1141" s="0" t="str">
        <f aca="false">IF(BT1141&lt;30, "Clean water", IF(AND(BT1141&gt;=30, BT1141&lt;40), "Hypolimia", IF(AND(BT1141&gt;=40,BT1141&lt;50), "Mesotrophic", IF(AND(BT1141&gt;=50, BT1141&lt;70), "Eutrophic", IF(BT1141&gt;70,"Hypertrophic")))))</f>
        <v>Eutrophic</v>
      </c>
      <c r="BW1141" s="0" t="str">
        <f aca="false">IF(G1141/H1141&gt;=1, "PLS CHECK", "")</f>
        <v/>
      </c>
      <c r="BX1141" s="0" t="str">
        <f aca="false">IF(AC1141/J1141&gt;=1, "PLS CHECK", "")</f>
        <v/>
      </c>
      <c r="BY1141" s="0" t="str">
        <f aca="false">IF(AE1141/J1141&gt;=1, "PLS CHECK", "")</f>
        <v/>
      </c>
      <c r="BZ1141" s="0" t="str">
        <f aca="false">IF(AD1141/J1141&gt;=1, "PLS CHECK", "")</f>
        <v/>
      </c>
      <c r="CA1141" s="0" t="str">
        <f aca="false">IF(AF1141/K1141&gt;=1, "PLS CHECK", "")</f>
        <v/>
      </c>
      <c r="CB1141" s="0" t="str">
        <f aca="false">IF(AG1141/K1141&gt;=1, "PLS CHECK", "")</f>
        <v/>
      </c>
    </row>
    <row r="1142" customFormat="false" ht="12.5" hidden="false" customHeight="false" outlineLevel="0" collapsed="false">
      <c r="A1142" s="0" t="n">
        <v>1139</v>
      </c>
      <c r="B1142" s="15" t="s">
        <v>79</v>
      </c>
      <c r="C1142" s="16" t="s">
        <v>80</v>
      </c>
      <c r="D1142" s="0" t="s">
        <v>180</v>
      </c>
      <c r="E1142" s="0" t="n">
        <v>7.9</v>
      </c>
      <c r="F1142" s="0" t="n">
        <v>13</v>
      </c>
      <c r="G1142" s="0" t="n">
        <v>1.4</v>
      </c>
      <c r="H1142" s="0" t="n">
        <v>3.7</v>
      </c>
      <c r="I1142" s="0" t="n">
        <v>3.9</v>
      </c>
      <c r="J1142" s="0" t="n">
        <v>4.65</v>
      </c>
      <c r="K1142" s="0" t="n">
        <v>0.043</v>
      </c>
      <c r="L1142" s="0" t="n">
        <v>2.2</v>
      </c>
      <c r="M1142" s="0" t="n">
        <v>5.5</v>
      </c>
      <c r="N1142" s="0" t="n">
        <v>0</v>
      </c>
      <c r="O1142" s="0" t="n">
        <v>250</v>
      </c>
      <c r="P1142" s="0" t="n">
        <v>16713</v>
      </c>
      <c r="Q1142" s="0" t="n">
        <v>0</v>
      </c>
      <c r="R1142" s="0" t="n">
        <v>0</v>
      </c>
      <c r="S1142" s="0" t="n">
        <v>0</v>
      </c>
      <c r="T1142" s="0" t="n">
        <v>0</v>
      </c>
      <c r="U1142" s="0" t="n">
        <v>0</v>
      </c>
      <c r="V1142" s="0" t="n">
        <v>0</v>
      </c>
      <c r="AC1142" s="0" t="n">
        <v>4.537</v>
      </c>
      <c r="AD1142" s="0" t="n">
        <v>0.552</v>
      </c>
      <c r="AE1142" s="0" t="n">
        <v>3.385</v>
      </c>
      <c r="AF1142" s="0" t="n">
        <v>0.022</v>
      </c>
      <c r="AG1142" s="0" t="n">
        <v>0.011</v>
      </c>
      <c r="AH1142" s="0" t="n">
        <v>6.2</v>
      </c>
      <c r="AJ1142" s="37"/>
      <c r="AP1142" s="0" t="n">
        <v>0</v>
      </c>
      <c r="AY1142" s="0" t="n">
        <v>0</v>
      </c>
      <c r="BD1142" s="0" t="n">
        <v>228.614</v>
      </c>
      <c r="BF1142" s="0" t="n">
        <f aca="false">IF(E1142&lt;11,-3.6797*E1142^2+48.115*E1142-53.83,280.92*EXP(-0.2027*E1142))</f>
        <v>96.6284230000001</v>
      </c>
      <c r="BG1142" s="0" t="n">
        <f aca="false">32.208*LN(F1142)+21.438</f>
        <v>104.049888905121</v>
      </c>
      <c r="BH1142" s="0" t="n">
        <f aca="false">IF(G1142&lt;=2, -10*G1142+100, 88.958*EXP(-0.0755*G1142))</f>
        <v>86</v>
      </c>
      <c r="BI1142" s="0" t="n">
        <f aca="false">IF(I1142&lt;=100, 0.0053*(I1142)^2-1.0332*I1142+100.76, 122.82*EXP(-0.0092*I1142))</f>
        <v>96.811133</v>
      </c>
      <c r="BJ1142" s="0" t="n">
        <f aca="false">IF(P1142&lt;=1000, -6.942*LN(P1142)+107.59, -36.304*LN(P1142)+310.72)</f>
        <v>-42.2979954029627</v>
      </c>
      <c r="BK1142" s="0" t="e">
        <f aca="false">BF1142^0.04*BG1142^0.22*BH1142^0.51*BI1142^0.06*BJ1142^0.17</f>
        <v>#NUM!</v>
      </c>
      <c r="BL1142" s="0" t="e">
        <f aca="false">IF(BK1142&gt;=90, "Very Good", IF(BK1142&gt;=80, "Good", IF(BK1142&gt;=70, "Slightly Good", IF(BK1142&gt;=60, "Average", IF(BK1142&gt;=50, "Slightly Poor", IF(BK1142&gt;=40, "Poor", "Very Poor"))))))</f>
        <v>#NUM!</v>
      </c>
      <c r="BM1142" s="0" t="n">
        <f aca="false">IF(P1142&lt;=1000, -6.942*LN(P1142)+107.59, IF(AND(P1142&gt;1000, P1142&lt;=5213),-36.304*LN(P1142)+310.72, IF(P1142&gt;5213, 10)))</f>
        <v>10</v>
      </c>
      <c r="BN1142" s="0" t="n">
        <f aca="false">BF1142^0.04*BG1142^0.22*BH1142^0.51*BI1142^0.06*BM1142^0.17</f>
        <v>62.9429481249508</v>
      </c>
      <c r="BO1142" s="0" t="str">
        <f aca="false">IF(BN1142&gt;=90, "Very Good", IF(BN1142&gt;=80, "Good", IF(BN1142&gt;=70, "Slightly Good", IF(BN1142&gt;=60, "Average", IF(BN1142&gt;=50, "Slightly Poor", IF(BN1142&gt;=40, "Poor", "Very Poor"))))))</f>
        <v>Average</v>
      </c>
      <c r="BP1142" s="0" t="e">
        <f aca="false">IF(AJ1142&lt;=1000, -6.942*LN(AJ1142)+107.59, IF(AND(AJ1142&gt;1000, AJ1142&lt;=5213),-36.304*LN(AJ1142)+310.72, IF(AJ1142&gt;5213, 10)))</f>
        <v>#VALUE!</v>
      </c>
      <c r="BQ1142" s="0" t="e">
        <f aca="false">BF1142^0.04*BG1142^0.22*BH1142^0.51*BI1142^0.06*BP1142^0.17</f>
        <v>#VALUE!</v>
      </c>
      <c r="BR1142" s="0" t="e">
        <f aca="false">IF(BQ1142&gt;=90, "Very Good", IF(BQ1142&gt;=80, "Good", IF(BQ1142&gt;=70, "Slightly Good", IF(BQ1142&gt;=60, "Average", IF(BQ1142&gt;=50, "Slightly Poor", IF(BQ1142&gt;=40, "Poor", "Very Poor"))))))</f>
        <v>#VALUE!</v>
      </c>
      <c r="BT1142" s="0" t="n">
        <f aca="false">9.81*LN(AH1142)+30.6</f>
        <v>48.4988285550208</v>
      </c>
      <c r="BU1142" s="0" t="str">
        <f aca="false">IF(BT1142&lt;30, "Clean water", IF(AND(BT1142&gt;=30, BT1142&lt;40), "Hypolimia", IF(AND(BT1142&gt;=40,BT1142&lt;50), "Mesotrophic", IF(AND(BT1142&gt;=50, BT1142&lt;70), "Eutrophic", IF(BT1142&gt;70,"Hypertrophic")))))</f>
        <v>Mesotrophic</v>
      </c>
      <c r="BW1142" s="0" t="str">
        <f aca="false">IF(G1142/H1142&gt;=1, "PLS CHECK", "")</f>
        <v/>
      </c>
      <c r="BX1142" s="0" t="str">
        <f aca="false">IF(AC1142/J1142&gt;=1, "PLS CHECK", "")</f>
        <v/>
      </c>
      <c r="BY1142" s="0" t="str">
        <f aca="false">IF(AE1142/J1142&gt;=1, "PLS CHECK", "")</f>
        <v/>
      </c>
      <c r="BZ1142" s="0" t="str">
        <f aca="false">IF(AD1142/J1142&gt;=1, "PLS CHECK", "")</f>
        <v/>
      </c>
      <c r="CA1142" s="0" t="str">
        <f aca="false">IF(AF1142/K1142&gt;=1, "PLS CHECK", "")</f>
        <v/>
      </c>
      <c r="CB1142" s="0" t="str">
        <f aca="false">IF(AG1142/K1142&gt;=1, "PLS CHECK", "")</f>
        <v/>
      </c>
    </row>
    <row r="1143" customFormat="false" ht="12.5" hidden="false" customHeight="false" outlineLevel="0" collapsed="false">
      <c r="A1143" s="0" t="n">
        <v>1140</v>
      </c>
      <c r="B1143" s="15" t="s">
        <v>81</v>
      </c>
      <c r="C1143" s="16" t="s">
        <v>82</v>
      </c>
      <c r="D1143" s="0" t="s">
        <v>180</v>
      </c>
      <c r="E1143" s="37"/>
      <c r="F1143" s="0" t="n">
        <v>12.4</v>
      </c>
      <c r="G1143" s="0" t="n">
        <v>1</v>
      </c>
      <c r="H1143" s="0" t="n">
        <v>2.3</v>
      </c>
      <c r="I1143" s="0" t="n">
        <v>2</v>
      </c>
      <c r="J1143" s="0" t="n">
        <v>2.986</v>
      </c>
      <c r="K1143" s="0" t="n">
        <v>0.019</v>
      </c>
      <c r="L1143" s="0" t="n">
        <v>1.6</v>
      </c>
      <c r="M1143" s="0" t="n">
        <v>5.6</v>
      </c>
      <c r="N1143" s="0" t="n">
        <v>0</v>
      </c>
      <c r="O1143" s="0" t="n">
        <v>270</v>
      </c>
      <c r="P1143" s="37"/>
      <c r="Q1143" s="0" t="n">
        <v>0</v>
      </c>
      <c r="R1143" s="0" t="n">
        <v>0</v>
      </c>
      <c r="S1143" s="0" t="n">
        <v>0</v>
      </c>
      <c r="T1143" s="0" t="n">
        <v>0</v>
      </c>
      <c r="U1143" s="0" t="n">
        <v>0</v>
      </c>
      <c r="V1143" s="0" t="n">
        <v>0</v>
      </c>
      <c r="AC1143" s="0" t="n">
        <v>2.899</v>
      </c>
      <c r="AD1143" s="37"/>
      <c r="AE1143" s="0" t="n">
        <v>2.387</v>
      </c>
      <c r="AF1143" s="0" t="n">
        <v>0.015</v>
      </c>
      <c r="AG1143" s="0" t="n">
        <v>0.011</v>
      </c>
      <c r="AH1143" s="0" t="n">
        <v>2.3</v>
      </c>
      <c r="AJ1143" s="0" t="n">
        <v>2700</v>
      </c>
      <c r="AP1143" s="0" t="n">
        <v>0</v>
      </c>
      <c r="AY1143" s="0" t="n">
        <v>0</v>
      </c>
      <c r="BF1143" s="0" t="n">
        <f aca="false">IF(E1143&lt;11,-3.6797*E1143^2+48.115*E1143-53.83,280.92*EXP(-0.2027*E1143))</f>
        <v>-53.83</v>
      </c>
      <c r="BG1143" s="0" t="n">
        <f aca="false">32.208*LN(F1143)+21.438</f>
        <v>102.527967989855</v>
      </c>
      <c r="BH1143" s="0" t="n">
        <f aca="false">IF(G1143&lt;=2, -10*G1143+100, 88.958*EXP(-0.0755*G1143))</f>
        <v>90</v>
      </c>
      <c r="BI1143" s="0" t="n">
        <f aca="false">IF(I1143&lt;=100, 0.0053*(I1143)^2-1.0332*I1143+100.76, 122.82*EXP(-0.0092*I1143))</f>
        <v>98.7148</v>
      </c>
      <c r="BJ1143" s="0" t="e">
        <f aca="false">IF(P1143&lt;=1000, -6.942*LN(P1143)+107.59, -36.304*LN(P1143)+310.72)</f>
        <v>#VALUE!</v>
      </c>
      <c r="BK1143" s="0" t="e">
        <f aca="false">BF1143^0.04*BG1143^0.22*BH1143^0.51*BI1143^0.06*BJ1143^0.17</f>
        <v>#VALUE!</v>
      </c>
      <c r="BL1143" s="0" t="e">
        <f aca="false">IF(BK1143&gt;=90, "Very Good", IF(BK1143&gt;=80, "Good", IF(BK1143&gt;=70, "Slightly Good", IF(BK1143&gt;=60, "Average", IF(BK1143&gt;=50, "Slightly Poor", IF(BK1143&gt;=40, "Poor", "Very Poor"))))))</f>
        <v>#VALUE!</v>
      </c>
      <c r="BM1143" s="0" t="e">
        <f aca="false">IF(P1143&lt;=1000, -6.942*LN(P1143)+107.59, IF(AND(P1143&gt;1000, P1143&lt;=5213),-36.304*LN(P1143)+310.72, IF(P1143&gt;5213, 10)))</f>
        <v>#VALUE!</v>
      </c>
      <c r="BN1143" s="0" t="e">
        <f aca="false">BF1143^0.04*BG1143^0.22*BH1143^0.51*BI1143^0.06*BM1143^0.17</f>
        <v>#VALUE!</v>
      </c>
      <c r="BO1143" s="0" t="e">
        <f aca="false">IF(BN1143&gt;=90, "Very Good", IF(BN1143&gt;=80, "Good", IF(BN1143&gt;=70, "Slightly Good", IF(BN1143&gt;=60, "Average", IF(BN1143&gt;=50, "Slightly Poor", IF(BN1143&gt;=40, "Poor", "Very Poor"))))))</f>
        <v>#VALUE!</v>
      </c>
      <c r="BP1143" s="0" t="n">
        <f aca="false">IF(AJ1143&lt;=1000, -6.942*LN(AJ1143)+107.59, IF(AND(AJ1143&gt;1000, AJ1143&lt;=5213),-36.304*LN(AJ1143)+310.72, IF(AJ1143&gt;5213, 10)))</f>
        <v>23.8818399844672</v>
      </c>
      <c r="BQ1143" s="0" t="n">
        <f aca="false">BF1143^0.04*BG1143^0.22*BH1143^0.51*BI1143^0.06*BP1143^0.17</f>
        <v>-72.8155998470487</v>
      </c>
      <c r="BR1143" s="0" t="str">
        <f aca="false">IF(BQ1143&gt;=90, "Very Good", IF(BQ1143&gt;=80, "Good", IF(BQ1143&gt;=70, "Slightly Good", IF(BQ1143&gt;=60, "Average", IF(BQ1143&gt;=50, "Slightly Poor", IF(BQ1143&gt;=40, "Poor", "Very Poor"))))))</f>
        <v>Very Poor</v>
      </c>
      <c r="BT1143" s="0" t="n">
        <f aca="false">9.81*LN(AH1143)+30.6</f>
        <v>38.7708384959934</v>
      </c>
      <c r="BU1143" s="0" t="str">
        <f aca="false">IF(BT1143&lt;30, "Clean water", IF(AND(BT1143&gt;=30, BT1143&lt;40), "Hypolimia", IF(AND(BT1143&gt;=40,BT1143&lt;50), "Mesotrophic", IF(AND(BT1143&gt;=50, BT1143&lt;70), "Eutrophic", IF(BT1143&gt;70,"Hypertrophic")))))</f>
        <v>Hypolimia</v>
      </c>
      <c r="BW1143" s="0" t="str">
        <f aca="false">IF(G1143/H1143&gt;=1, "PLS CHECK", "")</f>
        <v/>
      </c>
      <c r="BX1143" s="0" t="str">
        <f aca="false">IF(AC1143/J1143&gt;=1, "PLS CHECK", "")</f>
        <v/>
      </c>
      <c r="BY1143" s="0" t="str">
        <f aca="false">IF(AE1143/J1143&gt;=1, "PLS CHECK", "")</f>
        <v/>
      </c>
      <c r="BZ1143" s="0" t="str">
        <f aca="false">IF(AD1143/J1143&gt;=1, "PLS CHECK", "")</f>
        <v/>
      </c>
      <c r="CA1143" s="0" t="str">
        <f aca="false">IF(AF1143/K1143&gt;=1, "PLS CHECK", "")</f>
        <v/>
      </c>
      <c r="CB1143" s="0" t="str">
        <f aca="false">IF(AG1143/K1143&gt;=1, "PLS CHECK", "")</f>
        <v/>
      </c>
    </row>
    <row r="1144" customFormat="false" ht="12.5" hidden="false" customHeight="false" outlineLevel="0" collapsed="false">
      <c r="A1144" s="0" t="n">
        <v>1141</v>
      </c>
      <c r="B1144" s="15" t="s">
        <v>83</v>
      </c>
      <c r="C1144" s="16" t="s">
        <v>84</v>
      </c>
      <c r="D1144" s="0" t="s">
        <v>180</v>
      </c>
      <c r="E1144" s="0" t="n">
        <v>8</v>
      </c>
      <c r="F1144" s="0" t="n">
        <v>12.8</v>
      </c>
      <c r="G1144" s="37"/>
      <c r="H1144" s="0" t="n">
        <v>3.5</v>
      </c>
      <c r="I1144" s="0" t="n">
        <v>2.6</v>
      </c>
      <c r="J1144" s="0" t="n">
        <v>2.403</v>
      </c>
      <c r="K1144" s="37"/>
      <c r="L1144" s="0" t="n">
        <v>1.4</v>
      </c>
      <c r="M1144" s="0" t="n">
        <v>5.5</v>
      </c>
      <c r="N1144" s="0" t="n">
        <v>0</v>
      </c>
      <c r="O1144" s="0" t="n">
        <v>195</v>
      </c>
      <c r="P1144" s="0" t="n">
        <v>2700</v>
      </c>
      <c r="Q1144" s="0" t="n">
        <v>0</v>
      </c>
      <c r="R1144" s="0" t="n">
        <v>0</v>
      </c>
      <c r="S1144" s="0" t="n">
        <v>0</v>
      </c>
      <c r="T1144" s="0" t="n">
        <v>0</v>
      </c>
      <c r="U1144" s="0" t="n">
        <v>0</v>
      </c>
      <c r="V1144" s="0" t="n">
        <v>0</v>
      </c>
      <c r="AC1144" s="0" t="n">
        <v>2.376</v>
      </c>
      <c r="AD1144" s="0" t="n">
        <v>0.059</v>
      </c>
      <c r="AE1144" s="0" t="n">
        <v>2.276</v>
      </c>
      <c r="AF1144" s="0" t="n">
        <v>0.008</v>
      </c>
      <c r="AG1144" s="0" t="n">
        <v>0.003</v>
      </c>
      <c r="AH1144" s="0" t="n">
        <v>8</v>
      </c>
      <c r="AJ1144" s="0" t="n">
        <v>65</v>
      </c>
      <c r="AP1144" s="0" t="n">
        <v>0</v>
      </c>
      <c r="AY1144" s="0" t="n">
        <v>0</v>
      </c>
      <c r="BF1144" s="0" t="n">
        <f aca="false">IF(E1144&lt;11,-3.6797*E1144^2+48.115*E1144-53.83,280.92*EXP(-0.2027*E1144))</f>
        <v>95.5892</v>
      </c>
      <c r="BG1144" s="0" t="n">
        <f aca="false">32.208*LN(F1144)+21.438</f>
        <v>103.550530065171</v>
      </c>
      <c r="BH1144" s="0" t="n">
        <f aca="false">IF(G1144&lt;=2, -10*G1144+100, 88.958*EXP(-0.0755*G1144))</f>
        <v>100</v>
      </c>
      <c r="BI1144" s="0" t="n">
        <f aca="false">IF(I1144&lt;=100, 0.0053*(I1144)^2-1.0332*I1144+100.76, 122.82*EXP(-0.0092*I1144))</f>
        <v>98.109508</v>
      </c>
      <c r="BJ1144" s="0" t="n">
        <f aca="false">IF(P1144&lt;=1000, -6.942*LN(P1144)+107.59, -36.304*LN(P1144)+310.72)</f>
        <v>23.8818399844672</v>
      </c>
      <c r="BK1144" s="0" t="n">
        <f aca="false">BF1144^0.04*BG1144^0.22*BH1144^0.51*BI1144^0.06*BJ1144^0.17</f>
        <v>78.7633272512584</v>
      </c>
      <c r="BL1144" s="0" t="str">
        <f aca="false">IF(BK1144&gt;=90, "Very Good", IF(BK1144&gt;=80, "Good", IF(BK1144&gt;=70, "Slightly Good", IF(BK1144&gt;=60, "Average", IF(BK1144&gt;=50, "Slightly Poor", IF(BK1144&gt;=40, "Poor", "Very Poor"))))))</f>
        <v>Slightly Good</v>
      </c>
      <c r="BM1144" s="0" t="n">
        <f aca="false">IF(P1144&lt;=1000, -6.942*LN(P1144)+107.59, IF(AND(P1144&gt;1000, P1144&lt;=5213),-36.304*LN(P1144)+310.72, IF(P1144&gt;5213, 10)))</f>
        <v>23.8818399844672</v>
      </c>
      <c r="BN1144" s="0" t="n">
        <f aca="false">BF1144^0.04*BG1144^0.22*BH1144^0.51*BI1144^0.06*BM1144^0.17</f>
        <v>78.7633272512584</v>
      </c>
      <c r="BO1144" s="0" t="str">
        <f aca="false">IF(BN1144&gt;=90, "Very Good", IF(BN1144&gt;=80, "Good", IF(BN1144&gt;=70, "Slightly Good", IF(BN1144&gt;=60, "Average", IF(BN1144&gt;=50, "Slightly Poor", IF(BN1144&gt;=40, "Poor", "Very Poor"))))))</f>
        <v>Slightly Good</v>
      </c>
      <c r="BP1144" s="0" t="n">
        <f aca="false">IF(AJ1144&lt;=1000, -6.942*LN(AJ1144)+107.59, IF(AND(AJ1144&gt;1000, AJ1144&lt;=5213),-36.304*LN(AJ1144)+310.72, IF(AJ1144&gt;5213, 10)))</f>
        <v>78.6114035723845</v>
      </c>
      <c r="BQ1144" s="0" t="n">
        <f aca="false">BF1144^0.04*BG1144^0.22*BH1144^0.51*BI1144^0.06*BP1144^0.17</f>
        <v>96.4461896290359</v>
      </c>
      <c r="BR1144" s="0" t="str">
        <f aca="false">IF(BQ1144&gt;=90, "Very Good", IF(BQ1144&gt;=80, "Good", IF(BQ1144&gt;=70, "Slightly Good", IF(BQ1144&gt;=60, "Average", IF(BQ1144&gt;=50, "Slightly Poor", IF(BQ1144&gt;=40, "Poor", "Very Poor"))))))</f>
        <v>Very Good</v>
      </c>
      <c r="BT1144" s="0" t="n">
        <f aca="false">9.81*LN(AH1144)+30.6</f>
        <v>50.9993215238792</v>
      </c>
      <c r="BU1144" s="0" t="str">
        <f aca="false">IF(BT1144&lt;30, "Clean water", IF(AND(BT1144&gt;=30, BT1144&lt;40), "Hypolimia", IF(AND(BT1144&gt;=40,BT1144&lt;50), "Mesotrophic", IF(AND(BT1144&gt;=50, BT1144&lt;70), "Eutrophic", IF(BT1144&gt;70,"Hypertrophic")))))</f>
        <v>Eutrophic</v>
      </c>
      <c r="BW1144" s="0" t="str">
        <f aca="false">IF(G1144/H1144&gt;=1, "PLS CHECK", "")</f>
        <v/>
      </c>
      <c r="BX1144" s="0" t="str">
        <f aca="false">IF(AC1144/J1144&gt;=1, "PLS CHECK", "")</f>
        <v/>
      </c>
      <c r="BY1144" s="0" t="str">
        <f aca="false">IF(AE1144/J1144&gt;=1, "PLS CHECK", "")</f>
        <v/>
      </c>
      <c r="BZ1144" s="0" t="str">
        <f aca="false">IF(AD1144/J1144&gt;=1, "PLS CHECK", "")</f>
        <v/>
      </c>
      <c r="CA1144" s="0" t="e">
        <f aca="false">IF(AF1144/K1144&gt;=1, "PLS CHECK", "")</f>
        <v>#DIV/0!</v>
      </c>
      <c r="CB1144" s="0" t="e">
        <f aca="false">IF(AG1144/K1144&gt;=1, "PLS CHECK", "")</f>
        <v>#DIV/0!</v>
      </c>
    </row>
    <row r="1145" customFormat="false" ht="12.5" hidden="false" customHeight="false" outlineLevel="0" collapsed="false">
      <c r="A1145" s="0" t="n">
        <v>1142</v>
      </c>
      <c r="B1145" s="15" t="s">
        <v>133</v>
      </c>
      <c r="C1145" s="16" t="s">
        <v>134</v>
      </c>
      <c r="D1145" s="0" t="s">
        <v>180</v>
      </c>
      <c r="E1145" s="0" t="n">
        <v>7.9</v>
      </c>
      <c r="F1145" s="0" t="n">
        <v>11.1</v>
      </c>
      <c r="G1145" s="0" t="n">
        <v>1.7</v>
      </c>
      <c r="H1145" s="0" t="n">
        <v>5.7</v>
      </c>
      <c r="I1145" s="37"/>
      <c r="J1145" s="0" t="n">
        <v>5.573</v>
      </c>
      <c r="K1145" s="0" t="n">
        <v>0.199</v>
      </c>
      <c r="L1145" s="0" t="n">
        <v>2.4</v>
      </c>
      <c r="M1145" s="0" t="n">
        <v>5.1</v>
      </c>
      <c r="O1145" s="37"/>
      <c r="BD1145" s="0" t="n">
        <v>0.14</v>
      </c>
      <c r="BF1145" s="0" t="n">
        <f aca="false">IF(E1145&lt;11,-3.6797*E1145^2+48.115*E1145-53.83,280.92*EXP(-0.2027*E1145))</f>
        <v>96.6284230000001</v>
      </c>
      <c r="BG1145" s="0" t="n">
        <f aca="false">32.208*LN(F1145)+21.438</f>
        <v>98.9608880487154</v>
      </c>
      <c r="BH1145" s="0" t="n">
        <f aca="false">IF(G1145&lt;=2, -10*G1145+100, 88.958*EXP(-0.0755*G1145))</f>
        <v>83</v>
      </c>
      <c r="BI1145" s="0" t="n">
        <f aca="false">IF(I1145&lt;=100, 0.0053*(I1145)^2-1.0332*I1145+100.76, 122.82*EXP(-0.0092*I1145))</f>
        <v>100.76</v>
      </c>
      <c r="BJ1145" s="0" t="e">
        <f aca="false">IF(P1145&lt;=1000, -6.942*LN(P1145)+107.59, -36.304*LN(P1145)+310.72)</f>
        <v>#VALUE!</v>
      </c>
      <c r="BK1145" s="0" t="e">
        <f aca="false">BF1145^0.04*BG1145^0.22*BH1145^0.51*BI1145^0.06*BJ1145^0.17</f>
        <v>#VALUE!</v>
      </c>
      <c r="BL1145" s="0" t="e">
        <f aca="false">IF(BK1145&gt;=90, "Very Good", IF(BK1145&gt;=80, "Good", IF(BK1145&gt;=70, "Slightly Good", IF(BK1145&gt;=60, "Average", IF(BK1145&gt;=50, "Slightly Poor", IF(BK1145&gt;=40, "Poor", "Very Poor"))))))</f>
        <v>#VALUE!</v>
      </c>
      <c r="BM1145" s="0" t="e">
        <f aca="false">IF(P1145&lt;=1000, -6.942*LN(P1145)+107.59, IF(AND(P1145&gt;1000, P1145&lt;=5213),-36.304*LN(P1145)+310.72, IF(P1145&gt;5213, 10)))</f>
        <v>#VALUE!</v>
      </c>
      <c r="BN1145" s="0" t="e">
        <f aca="false">BF1145^0.04*BG1145^0.22*BH1145^0.51*BI1145^0.06*BM1145^0.17</f>
        <v>#VALUE!</v>
      </c>
      <c r="BO1145" s="0" t="e">
        <f aca="false">IF(BN1145&gt;=90, "Very Good", IF(BN1145&gt;=80, "Good", IF(BN1145&gt;=70, "Slightly Good", IF(BN1145&gt;=60, "Average", IF(BN1145&gt;=50, "Slightly Poor", IF(BN1145&gt;=40, "Poor", "Very Poor"))))))</f>
        <v>#VALUE!</v>
      </c>
      <c r="BP1145" s="0" t="e">
        <f aca="false">IF(AJ1145&lt;=1000, -6.942*LN(AJ1145)+107.59, IF(AND(AJ1145&gt;1000, AJ1145&lt;=5213),-36.304*LN(AJ1145)+310.72, IF(AJ1145&gt;5213, 10)))</f>
        <v>#VALUE!</v>
      </c>
      <c r="BQ1145" s="0" t="e">
        <f aca="false">BF1145^0.04*BG1145^0.22*BH1145^0.51*BI1145^0.06*BP1145^0.17</f>
        <v>#VALUE!</v>
      </c>
      <c r="BR1145" s="0" t="e">
        <f aca="false">IF(BQ1145&gt;=90, "Very Good", IF(BQ1145&gt;=80, "Good", IF(BQ1145&gt;=70, "Slightly Good", IF(BQ1145&gt;=60, "Average", IF(BQ1145&gt;=50, "Slightly Poor", IF(BQ1145&gt;=40, "Poor", "Very Poor"))))))</f>
        <v>#VALUE!</v>
      </c>
      <c r="BT1145" s="0" t="e">
        <f aca="false">9.81*LN(AH1145)+30.6</f>
        <v>#VALUE!</v>
      </c>
      <c r="BU1145" s="0" t="e">
        <f aca="false">IF(BT1145&lt;30, "Clean water", IF(AND(BT1145&gt;=30, BT1145&lt;40), "Hypolimia", IF(AND(BT1145&gt;=40,BT1145&lt;50), "Mesotrophic", IF(AND(BT1145&gt;=50, BT1145&lt;70), "Eutrophic", IF(BT1145&gt;70,"Hypertrophic")))))</f>
        <v>#VALUE!</v>
      </c>
      <c r="BW1145" s="0" t="str">
        <f aca="false">IF(G1145/H1145&gt;=1, "PLS CHECK", "")</f>
        <v/>
      </c>
      <c r="BX1145" s="0" t="str">
        <f aca="false">IF(AC1145/J1145&gt;=1, "PLS CHECK", "")</f>
        <v/>
      </c>
      <c r="BY1145" s="0" t="str">
        <f aca="false">IF(AE1145/J1145&gt;=1, "PLS CHECK", "")</f>
        <v/>
      </c>
      <c r="BZ1145" s="0" t="str">
        <f aca="false">IF(AD1145/J1145&gt;=1, "PLS CHECK", "")</f>
        <v/>
      </c>
      <c r="CA1145" s="0" t="str">
        <f aca="false">IF(AF1145/K1145&gt;=1, "PLS CHECK", "")</f>
        <v/>
      </c>
      <c r="CB1145" s="0" t="str">
        <f aca="false">IF(AG1145/K1145&gt;=1, "PLS CHECK", "")</f>
        <v/>
      </c>
    </row>
    <row r="1146" customFormat="false" ht="12.5" hidden="false" customHeight="false" outlineLevel="0" collapsed="false">
      <c r="A1146" s="0" t="n">
        <v>1143</v>
      </c>
      <c r="B1146" s="15" t="s">
        <v>85</v>
      </c>
      <c r="C1146" s="16" t="s">
        <v>86</v>
      </c>
      <c r="D1146" s="0" t="s">
        <v>180</v>
      </c>
      <c r="E1146" s="0" t="n">
        <v>7.4</v>
      </c>
      <c r="F1146" s="0" t="n">
        <v>10.7</v>
      </c>
      <c r="G1146" s="0" t="n">
        <v>1.8</v>
      </c>
      <c r="H1146" s="0" t="n">
        <v>5.9</v>
      </c>
      <c r="I1146" s="0" t="n">
        <v>2.8</v>
      </c>
      <c r="J1146" s="0" t="n">
        <v>7.347</v>
      </c>
      <c r="K1146" s="0" t="n">
        <v>0.092</v>
      </c>
      <c r="L1146" s="0" t="n">
        <v>3.5</v>
      </c>
      <c r="M1146" s="0" t="n">
        <v>8.7</v>
      </c>
      <c r="N1146" s="0" t="n">
        <v>0</v>
      </c>
      <c r="O1146" s="0" t="n">
        <v>567</v>
      </c>
      <c r="P1146" s="0" t="n">
        <v>9000</v>
      </c>
      <c r="Q1146" s="0" t="n">
        <v>0</v>
      </c>
      <c r="R1146" s="0" t="n">
        <v>0</v>
      </c>
      <c r="S1146" s="0" t="n">
        <v>0</v>
      </c>
      <c r="T1146" s="0" t="n">
        <v>0</v>
      </c>
      <c r="U1146" s="0" t="n">
        <v>0</v>
      </c>
      <c r="V1146" s="0" t="n">
        <v>0</v>
      </c>
      <c r="AC1146" s="0" t="n">
        <v>7.342</v>
      </c>
      <c r="AD1146" s="0" t="n">
        <v>0.551</v>
      </c>
      <c r="AE1146" s="0" t="n">
        <v>5.757</v>
      </c>
      <c r="AF1146" s="0" t="n">
        <v>0.06</v>
      </c>
      <c r="AG1146" s="0" t="n">
        <v>0.047</v>
      </c>
      <c r="AH1146" s="0" t="n">
        <v>5.5</v>
      </c>
      <c r="AJ1146" s="37"/>
      <c r="AP1146" s="0" t="n">
        <v>0</v>
      </c>
      <c r="AY1146" s="0" t="n">
        <v>0</v>
      </c>
      <c r="BF1146" s="0" t="n">
        <f aca="false">IF(E1146&lt;11,-3.6797*E1146^2+48.115*E1146-53.83,280.92*EXP(-0.2027*E1146))</f>
        <v>100.720628</v>
      </c>
      <c r="BG1146" s="0" t="n">
        <f aca="false">32.208*LN(F1146)+21.438</f>
        <v>97.7788104251968</v>
      </c>
      <c r="BH1146" s="0" t="n">
        <f aca="false">IF(G1146&lt;=2, -10*G1146+100, 88.958*EXP(-0.0755*G1146))</f>
        <v>82</v>
      </c>
      <c r="BI1146" s="0" t="n">
        <f aca="false">IF(I1146&lt;=100, 0.0053*(I1146)^2-1.0332*I1146+100.76, 122.82*EXP(-0.0092*I1146))</f>
        <v>97.908592</v>
      </c>
      <c r="BJ1146" s="0" t="n">
        <f aca="false">IF(P1146&lt;=1000, -6.942*LN(P1146)+107.59, -36.304*LN(P1146)+310.72)</f>
        <v>-19.8271887037816</v>
      </c>
      <c r="BK1146" s="0" t="e">
        <f aca="false">BF1146^0.04*BG1146^0.22*BH1146^0.51*BI1146^0.06*BJ1146^0.17</f>
        <v>#NUM!</v>
      </c>
      <c r="BL1146" s="0" t="e">
        <f aca="false">IF(BK1146&gt;=90, "Very Good", IF(BK1146&gt;=80, "Good", IF(BK1146&gt;=70, "Slightly Good", IF(BK1146&gt;=60, "Average", IF(BK1146&gt;=50, "Slightly Poor", IF(BK1146&gt;=40, "Poor", "Very Poor"))))))</f>
        <v>#NUM!</v>
      </c>
      <c r="BM1146" s="0" t="n">
        <f aca="false">IF(P1146&lt;=1000, -6.942*LN(P1146)+107.59, IF(AND(P1146&gt;1000, P1146&lt;=5213),-36.304*LN(P1146)+310.72, IF(P1146&gt;5213, 10)))</f>
        <v>10</v>
      </c>
      <c r="BN1146" s="0" t="n">
        <f aca="false">BF1146^0.04*BG1146^0.22*BH1146^0.51*BI1146^0.06*BM1146^0.17</f>
        <v>60.7397352887325</v>
      </c>
      <c r="BO1146" s="0" t="str">
        <f aca="false">IF(BN1146&gt;=90, "Very Good", IF(BN1146&gt;=80, "Good", IF(BN1146&gt;=70, "Slightly Good", IF(BN1146&gt;=60, "Average", IF(BN1146&gt;=50, "Slightly Poor", IF(BN1146&gt;=40, "Poor", "Very Poor"))))))</f>
        <v>Average</v>
      </c>
      <c r="BP1146" s="0" t="e">
        <f aca="false">IF(AJ1146&lt;=1000, -6.942*LN(AJ1146)+107.59, IF(AND(AJ1146&gt;1000, AJ1146&lt;=5213),-36.304*LN(AJ1146)+310.72, IF(AJ1146&gt;5213, 10)))</f>
        <v>#VALUE!</v>
      </c>
      <c r="BQ1146" s="0" t="e">
        <f aca="false">BF1146^0.04*BG1146^0.22*BH1146^0.51*BI1146^0.06*BP1146^0.17</f>
        <v>#VALUE!</v>
      </c>
      <c r="BR1146" s="0" t="e">
        <f aca="false">IF(BQ1146&gt;=90, "Very Good", IF(BQ1146&gt;=80, "Good", IF(BQ1146&gt;=70, "Slightly Good", IF(BQ1146&gt;=60, "Average", IF(BQ1146&gt;=50, "Slightly Poor", IF(BQ1146&gt;=40, "Poor", "Very Poor"))))))</f>
        <v>#VALUE!</v>
      </c>
      <c r="BT1146" s="0" t="n">
        <f aca="false">9.81*LN(AH1146)+30.6</f>
        <v>47.323578784859</v>
      </c>
      <c r="BU1146" s="0" t="str">
        <f aca="false">IF(BT1146&lt;30, "Clean water", IF(AND(BT1146&gt;=30, BT1146&lt;40), "Hypolimia", IF(AND(BT1146&gt;=40,BT1146&lt;50), "Mesotrophic", IF(AND(BT1146&gt;=50, BT1146&lt;70), "Eutrophic", IF(BT1146&gt;70,"Hypertrophic")))))</f>
        <v>Mesotrophic</v>
      </c>
      <c r="BW1146" s="0" t="str">
        <f aca="false">IF(G1146/H1146&gt;=1, "PLS CHECK", "")</f>
        <v/>
      </c>
      <c r="BX1146" s="0" t="str">
        <f aca="false">IF(AC1146/J1146&gt;=1, "PLS CHECK", "")</f>
        <v/>
      </c>
      <c r="BY1146" s="0" t="str">
        <f aca="false">IF(AE1146/J1146&gt;=1, "PLS CHECK", "")</f>
        <v/>
      </c>
      <c r="BZ1146" s="0" t="str">
        <f aca="false">IF(AD1146/J1146&gt;=1, "PLS CHECK", "")</f>
        <v/>
      </c>
      <c r="CA1146" s="0" t="str">
        <f aca="false">IF(AF1146/K1146&gt;=1, "PLS CHECK", "")</f>
        <v/>
      </c>
      <c r="CB1146" s="0" t="str">
        <f aca="false">IF(AG1146/K1146&gt;=1, "PLS CHECK", "")</f>
        <v/>
      </c>
    </row>
    <row r="1147" customFormat="false" ht="12.5" hidden="false" customHeight="false" outlineLevel="0" collapsed="false">
      <c r="A1147" s="0" t="n">
        <v>1144</v>
      </c>
      <c r="B1147" s="15" t="s">
        <v>135</v>
      </c>
      <c r="C1147" s="16" t="s">
        <v>136</v>
      </c>
      <c r="D1147" s="0" t="s">
        <v>180</v>
      </c>
      <c r="E1147" s="0" t="n">
        <v>7.4</v>
      </c>
      <c r="F1147" s="0" t="n">
        <v>13.2</v>
      </c>
      <c r="G1147" s="0" t="n">
        <v>3</v>
      </c>
      <c r="H1147" s="0" t="n">
        <v>7.5</v>
      </c>
      <c r="I1147" s="0" t="n">
        <v>9.3</v>
      </c>
      <c r="J1147" s="0" t="n">
        <v>6.896</v>
      </c>
      <c r="K1147" s="0" t="n">
        <v>0.124</v>
      </c>
      <c r="L1147" s="0" t="n">
        <v>5</v>
      </c>
      <c r="M1147" s="0" t="n">
        <v>6.9</v>
      </c>
      <c r="O1147" s="0" t="n">
        <v>480</v>
      </c>
      <c r="BD1147" s="0" t="n">
        <v>0.518</v>
      </c>
      <c r="BF1147" s="0" t="n">
        <f aca="false">IF(E1147&lt;11,-3.6797*E1147^2+48.115*E1147-53.83,280.92*EXP(-0.2027*E1147))</f>
        <v>100.720628</v>
      </c>
      <c r="BG1147" s="0" t="n">
        <f aca="false">32.208*LN(F1147)+21.438</f>
        <v>104.54162364751</v>
      </c>
      <c r="BH1147" s="0" t="n">
        <f aca="false">IF(G1147&lt;=2, -10*G1147+100, 88.958*EXP(-0.0755*G1147))</f>
        <v>70.9279340534787</v>
      </c>
      <c r="BI1147" s="0" t="n">
        <f aca="false">IF(I1147&lt;=100, 0.0053*(I1147)^2-1.0332*I1147+100.76, 122.82*EXP(-0.0092*I1147))</f>
        <v>91.609637</v>
      </c>
      <c r="BJ1147" s="0" t="e">
        <f aca="false">IF(P1147&lt;=1000, -6.942*LN(P1147)+107.59, -36.304*LN(P1147)+310.72)</f>
        <v>#VALUE!</v>
      </c>
      <c r="BK1147" s="0" t="e">
        <f aca="false">BF1147^0.04*BG1147^0.22*BH1147^0.51*BI1147^0.06*BJ1147^0.17</f>
        <v>#VALUE!</v>
      </c>
      <c r="BL1147" s="0" t="e">
        <f aca="false">IF(BK1147&gt;=90, "Very Good", IF(BK1147&gt;=80, "Good", IF(BK1147&gt;=70, "Slightly Good", IF(BK1147&gt;=60, "Average", IF(BK1147&gt;=50, "Slightly Poor", IF(BK1147&gt;=40, "Poor", "Very Poor"))))))</f>
        <v>#VALUE!</v>
      </c>
      <c r="BM1147" s="0" t="e">
        <f aca="false">IF(P1147&lt;=1000, -6.942*LN(P1147)+107.59, IF(AND(P1147&gt;1000, P1147&lt;=5213),-36.304*LN(P1147)+310.72, IF(P1147&gt;5213, 10)))</f>
        <v>#VALUE!</v>
      </c>
      <c r="BN1147" s="0" t="e">
        <f aca="false">BF1147^0.04*BG1147^0.22*BH1147^0.51*BI1147^0.06*BM1147^0.17</f>
        <v>#VALUE!</v>
      </c>
      <c r="BO1147" s="0" t="e">
        <f aca="false">IF(BN1147&gt;=90, "Very Good", IF(BN1147&gt;=80, "Good", IF(BN1147&gt;=70, "Slightly Good", IF(BN1147&gt;=60, "Average", IF(BN1147&gt;=50, "Slightly Poor", IF(BN1147&gt;=40, "Poor", "Very Poor"))))))</f>
        <v>#VALUE!</v>
      </c>
      <c r="BP1147" s="0" t="e">
        <f aca="false">IF(AJ1147&lt;=1000, -6.942*LN(AJ1147)+107.59, IF(AND(AJ1147&gt;1000, AJ1147&lt;=5213),-36.304*LN(AJ1147)+310.72, IF(AJ1147&gt;5213, 10)))</f>
        <v>#VALUE!</v>
      </c>
      <c r="BQ1147" s="0" t="e">
        <f aca="false">BF1147^0.04*BG1147^0.22*BH1147^0.51*BI1147^0.06*BP1147^0.17</f>
        <v>#VALUE!</v>
      </c>
      <c r="BR1147" s="0" t="e">
        <f aca="false">IF(BQ1147&gt;=90, "Very Good", IF(BQ1147&gt;=80, "Good", IF(BQ1147&gt;=70, "Slightly Good", IF(BQ1147&gt;=60, "Average", IF(BQ1147&gt;=50, "Slightly Poor", IF(BQ1147&gt;=40, "Poor", "Very Poor"))))))</f>
        <v>#VALUE!</v>
      </c>
      <c r="BT1147" s="0" t="e">
        <f aca="false">9.81*LN(AH1147)+30.6</f>
        <v>#VALUE!</v>
      </c>
      <c r="BU1147" s="0" t="e">
        <f aca="false">IF(BT1147&lt;30, "Clean water", IF(AND(BT1147&gt;=30, BT1147&lt;40), "Hypolimia", IF(AND(BT1147&gt;=40,BT1147&lt;50), "Mesotrophic", IF(AND(BT1147&gt;=50, BT1147&lt;70), "Eutrophic", IF(BT1147&gt;70,"Hypertrophic")))))</f>
        <v>#VALUE!</v>
      </c>
      <c r="BW1147" s="0" t="str">
        <f aca="false">IF(G1147/H1147&gt;=1, "PLS CHECK", "")</f>
        <v/>
      </c>
      <c r="BX1147" s="0" t="str">
        <f aca="false">IF(AC1147/J1147&gt;=1, "PLS CHECK", "")</f>
        <v/>
      </c>
      <c r="BY1147" s="0" t="str">
        <f aca="false">IF(AE1147/J1147&gt;=1, "PLS CHECK", "")</f>
        <v/>
      </c>
      <c r="BZ1147" s="0" t="str">
        <f aca="false">IF(AD1147/J1147&gt;=1, "PLS CHECK", "")</f>
        <v/>
      </c>
      <c r="CA1147" s="0" t="str">
        <f aca="false">IF(AF1147/K1147&gt;=1, "PLS CHECK", "")</f>
        <v/>
      </c>
      <c r="CB1147" s="0" t="str">
        <f aca="false">IF(AG1147/K1147&gt;=1, "PLS CHECK", "")</f>
        <v/>
      </c>
    </row>
    <row r="1148" customFormat="false" ht="12.5" hidden="false" customHeight="false" outlineLevel="0" collapsed="false">
      <c r="A1148" s="0" t="n">
        <v>1145</v>
      </c>
      <c r="B1148" s="15" t="s">
        <v>87</v>
      </c>
      <c r="C1148" s="16" t="s">
        <v>88</v>
      </c>
      <c r="D1148" s="0" t="s">
        <v>180</v>
      </c>
      <c r="E1148" s="0" t="n">
        <v>7.8</v>
      </c>
      <c r="F1148" s="0" t="n">
        <v>12.5</v>
      </c>
      <c r="G1148" s="0" t="n">
        <v>0.9</v>
      </c>
      <c r="H1148" s="0" t="n">
        <v>3.9</v>
      </c>
      <c r="I1148" s="0" t="n">
        <v>3.2</v>
      </c>
      <c r="J1148" s="0" t="n">
        <v>3.769</v>
      </c>
      <c r="K1148" s="0" t="n">
        <v>0.028</v>
      </c>
      <c r="L1148" s="0" t="n">
        <v>1.8</v>
      </c>
      <c r="M1148" s="0" t="n">
        <v>4.7</v>
      </c>
      <c r="N1148" s="0" t="n">
        <v>0</v>
      </c>
      <c r="O1148" s="0" t="n">
        <v>230</v>
      </c>
      <c r="P1148" s="0" t="n">
        <v>12000</v>
      </c>
      <c r="Q1148" s="0" t="n">
        <v>0</v>
      </c>
      <c r="R1148" s="0" t="n">
        <v>0</v>
      </c>
      <c r="S1148" s="0" t="n">
        <v>0</v>
      </c>
      <c r="T1148" s="0" t="n">
        <v>0</v>
      </c>
      <c r="U1148" s="0" t="n">
        <v>0</v>
      </c>
      <c r="V1148" s="0" t="n">
        <v>0</v>
      </c>
      <c r="AC1148" s="0" t="n">
        <v>3.63</v>
      </c>
      <c r="AD1148" s="0" t="n">
        <v>0.606</v>
      </c>
      <c r="AE1148" s="0" t="n">
        <v>2.839</v>
      </c>
      <c r="AF1148" s="0" t="n">
        <v>0.015</v>
      </c>
      <c r="AG1148" s="0" t="n">
        <v>0.003</v>
      </c>
      <c r="AH1148" s="0" t="n">
        <v>6.7</v>
      </c>
      <c r="AJ1148" s="0" t="n">
        <v>720</v>
      </c>
      <c r="AP1148" s="0" t="n">
        <v>0</v>
      </c>
      <c r="AY1148" s="0" t="n">
        <v>0</v>
      </c>
      <c r="BF1148" s="0" t="n">
        <f aca="false">IF(E1148&lt;11,-3.6797*E1148^2+48.115*E1148-53.83,280.92*EXP(-0.2027*E1148))</f>
        <v>97.5940520000001</v>
      </c>
      <c r="BG1148" s="0" t="n">
        <f aca="false">32.208*LN(F1148)+21.438</f>
        <v>102.78666817588</v>
      </c>
      <c r="BH1148" s="0" t="n">
        <f aca="false">IF(G1148&lt;=2, -10*G1148+100, 88.958*EXP(-0.0755*G1148))</f>
        <v>91</v>
      </c>
      <c r="BI1148" s="0" t="n">
        <f aca="false">IF(I1148&lt;=100, 0.0053*(I1148)^2-1.0332*I1148+100.76, 122.82*EXP(-0.0092*I1148))</f>
        <v>97.508032</v>
      </c>
      <c r="BJ1148" s="0" t="n">
        <f aca="false">IF(P1148&lt;=1000, -6.942*LN(P1148)+107.59, -36.304*LN(P1148)+310.72)</f>
        <v>-30.271198662071</v>
      </c>
      <c r="BK1148" s="0" t="e">
        <f aca="false">BF1148^0.04*BG1148^0.22*BH1148^0.51*BI1148^0.06*BJ1148^0.17</f>
        <v>#NUM!</v>
      </c>
      <c r="BL1148" s="0" t="e">
        <f aca="false">IF(BK1148&gt;=90, "Very Good", IF(BK1148&gt;=80, "Good", IF(BK1148&gt;=70, "Slightly Good", IF(BK1148&gt;=60, "Average", IF(BK1148&gt;=50, "Slightly Poor", IF(BK1148&gt;=40, "Poor", "Very Poor"))))))</f>
        <v>#NUM!</v>
      </c>
      <c r="BM1148" s="0" t="n">
        <f aca="false">IF(P1148&lt;=1000, -6.942*LN(P1148)+107.59, IF(AND(P1148&gt;1000, P1148&lt;=5213),-36.304*LN(P1148)+310.72, IF(P1148&gt;5213, 10)))</f>
        <v>10</v>
      </c>
      <c r="BN1148" s="0" t="n">
        <f aca="false">BF1148^0.04*BG1148^0.22*BH1148^0.51*BI1148^0.06*BM1148^0.17</f>
        <v>64.6631059344145</v>
      </c>
      <c r="BO1148" s="0" t="str">
        <f aca="false">IF(BN1148&gt;=90, "Very Good", IF(BN1148&gt;=80, "Good", IF(BN1148&gt;=70, "Slightly Good", IF(BN1148&gt;=60, "Average", IF(BN1148&gt;=50, "Slightly Poor", IF(BN1148&gt;=40, "Poor", "Very Poor"))))))</f>
        <v>Average</v>
      </c>
      <c r="BP1148" s="0" t="n">
        <f aca="false">IF(AJ1148&lt;=1000, -6.942*LN(AJ1148)+107.59, IF(AND(AJ1148&gt;1000, AJ1148&lt;=5213),-36.304*LN(AJ1148)+310.72, IF(AJ1148&gt;5213, 10)))</f>
        <v>61.9168380862259</v>
      </c>
      <c r="BQ1148" s="0" t="n">
        <f aca="false">BF1148^0.04*BG1148^0.22*BH1148^0.51*BI1148^0.06*BP1148^0.17</f>
        <v>88.1584715469294</v>
      </c>
      <c r="BR1148" s="0" t="str">
        <f aca="false">IF(BQ1148&gt;=90, "Very Good", IF(BQ1148&gt;=80, "Good", IF(BQ1148&gt;=70, "Slightly Good", IF(BQ1148&gt;=60, "Average", IF(BQ1148&gt;=50, "Slightly Poor", IF(BQ1148&gt;=40, "Poor", "Very Poor"))))))</f>
        <v>Good</v>
      </c>
      <c r="BT1148" s="0" t="n">
        <f aca="false">9.81*LN(AH1148)+30.6</f>
        <v>49.2596748339538</v>
      </c>
      <c r="BU1148" s="0" t="str">
        <f aca="false">IF(BT1148&lt;30, "Clean water", IF(AND(BT1148&gt;=30, BT1148&lt;40), "Hypolimia", IF(AND(BT1148&gt;=40,BT1148&lt;50), "Mesotrophic", IF(AND(BT1148&gt;=50, BT1148&lt;70), "Eutrophic", IF(BT1148&gt;70,"Hypertrophic")))))</f>
        <v>Mesotrophic</v>
      </c>
      <c r="BW1148" s="0" t="str">
        <f aca="false">IF(G1148/H1148&gt;=1, "PLS CHECK", "")</f>
        <v/>
      </c>
      <c r="BX1148" s="0" t="str">
        <f aca="false">IF(AC1148/J1148&gt;=1, "PLS CHECK", "")</f>
        <v/>
      </c>
      <c r="BY1148" s="0" t="str">
        <f aca="false">IF(AE1148/J1148&gt;=1, "PLS CHECK", "")</f>
        <v/>
      </c>
      <c r="BZ1148" s="0" t="str">
        <f aca="false">IF(AD1148/J1148&gt;=1, "PLS CHECK", "")</f>
        <v/>
      </c>
      <c r="CA1148" s="0" t="str">
        <f aca="false">IF(AF1148/K1148&gt;=1, "PLS CHECK", "")</f>
        <v/>
      </c>
      <c r="CB1148" s="0" t="str">
        <f aca="false">IF(AG1148/K1148&gt;=1, "PLS CHECK", "")</f>
        <v/>
      </c>
    </row>
    <row r="1149" customFormat="false" ht="12.5" hidden="false" customHeight="false" outlineLevel="0" collapsed="false">
      <c r="A1149" s="0" t="n">
        <v>1146</v>
      </c>
      <c r="B1149" s="15" t="s">
        <v>89</v>
      </c>
      <c r="C1149" s="16" t="s">
        <v>90</v>
      </c>
      <c r="D1149" s="0" t="s">
        <v>180</v>
      </c>
      <c r="E1149" s="0" t="n">
        <v>7.4</v>
      </c>
      <c r="F1149" s="0" t="n">
        <v>11.2</v>
      </c>
      <c r="G1149" s="0" t="n">
        <v>1.4</v>
      </c>
      <c r="H1149" s="0" t="n">
        <v>3.3</v>
      </c>
      <c r="I1149" s="0" t="n">
        <v>9.8</v>
      </c>
      <c r="J1149" s="0" t="n">
        <v>3.164</v>
      </c>
      <c r="K1149" s="0" t="n">
        <v>0.073</v>
      </c>
      <c r="L1149" s="0" t="n">
        <v>1.9</v>
      </c>
      <c r="M1149" s="0" t="n">
        <v>7.2</v>
      </c>
      <c r="N1149" s="0" t="n">
        <v>0</v>
      </c>
      <c r="O1149" s="0" t="n">
        <v>314</v>
      </c>
      <c r="P1149" s="0" t="n">
        <v>15000</v>
      </c>
      <c r="Q1149" s="0" t="n">
        <v>0</v>
      </c>
      <c r="R1149" s="0" t="n">
        <v>0</v>
      </c>
      <c r="S1149" s="0" t="n">
        <v>0</v>
      </c>
      <c r="T1149" s="0" t="n">
        <v>0</v>
      </c>
      <c r="U1149" s="0" t="n">
        <v>0</v>
      </c>
      <c r="V1149" s="0" t="n">
        <v>0</v>
      </c>
      <c r="AC1149" s="0" t="n">
        <v>2.988</v>
      </c>
      <c r="AD1149" s="0" t="n">
        <v>0.335</v>
      </c>
      <c r="AE1149" s="0" t="n">
        <v>2.182</v>
      </c>
      <c r="AF1149" s="0" t="n">
        <v>0.027</v>
      </c>
      <c r="AG1149" s="0" t="n">
        <v>0.018</v>
      </c>
      <c r="AH1149" s="0" t="n">
        <v>5.5</v>
      </c>
      <c r="AJ1149" s="37"/>
      <c r="AP1149" s="0" t="n">
        <v>0</v>
      </c>
      <c r="AY1149" s="0" t="n">
        <v>0</v>
      </c>
      <c r="BF1149" s="0" t="n">
        <f aca="false">IF(E1149&lt;11,-3.6797*E1149^2+48.115*E1149-53.83,280.92*EXP(-0.2027*E1149))</f>
        <v>100.720628</v>
      </c>
      <c r="BG1149" s="0" t="n">
        <f aca="false">32.208*LN(F1149)+21.438</f>
        <v>99.2497509715202</v>
      </c>
      <c r="BH1149" s="0" t="n">
        <f aca="false">IF(G1149&lt;=2, -10*G1149+100, 88.958*EXP(-0.0755*G1149))</f>
        <v>86</v>
      </c>
      <c r="BI1149" s="0" t="n">
        <f aca="false">IF(I1149&lt;=100, 0.0053*(I1149)^2-1.0332*I1149+100.76, 122.82*EXP(-0.0092*I1149))</f>
        <v>91.143652</v>
      </c>
      <c r="BJ1149" s="0" t="n">
        <f aca="false">IF(P1149&lt;=1000, -6.942*LN(P1149)+107.59, -36.304*LN(P1149)+310.72)</f>
        <v>-38.3722021489821</v>
      </c>
      <c r="BK1149" s="0" t="e">
        <f aca="false">BF1149^0.04*BG1149^0.22*BH1149^0.51*BI1149^0.06*BJ1149^0.17</f>
        <v>#NUM!</v>
      </c>
      <c r="BL1149" s="0" t="e">
        <f aca="false">IF(BK1149&gt;=90, "Very Good", IF(BK1149&gt;=80, "Good", IF(BK1149&gt;=70, "Slightly Good", IF(BK1149&gt;=60, "Average", IF(BK1149&gt;=50, "Slightly Poor", IF(BK1149&gt;=40, "Poor", "Very Poor"))))))</f>
        <v>#NUM!</v>
      </c>
      <c r="BM1149" s="0" t="n">
        <f aca="false">IF(P1149&lt;=1000, -6.942*LN(P1149)+107.59, IF(AND(P1149&gt;1000, P1149&lt;=5213),-36.304*LN(P1149)+310.72, IF(P1149&gt;5213, 10)))</f>
        <v>10</v>
      </c>
      <c r="BN1149" s="0" t="n">
        <f aca="false">BF1149^0.04*BG1149^0.22*BH1149^0.51*BI1149^0.06*BM1149^0.17</f>
        <v>62.1703062020979</v>
      </c>
      <c r="BO1149" s="0" t="str">
        <f aca="false">IF(BN1149&gt;=90, "Very Good", IF(BN1149&gt;=80, "Good", IF(BN1149&gt;=70, "Slightly Good", IF(BN1149&gt;=60, "Average", IF(BN1149&gt;=50, "Slightly Poor", IF(BN1149&gt;=40, "Poor", "Very Poor"))))))</f>
        <v>Average</v>
      </c>
      <c r="BP1149" s="0" t="e">
        <f aca="false">IF(AJ1149&lt;=1000, -6.942*LN(AJ1149)+107.59, IF(AND(AJ1149&gt;1000, AJ1149&lt;=5213),-36.304*LN(AJ1149)+310.72, IF(AJ1149&gt;5213, 10)))</f>
        <v>#VALUE!</v>
      </c>
      <c r="BQ1149" s="0" t="e">
        <f aca="false">BF1149^0.04*BG1149^0.22*BH1149^0.51*BI1149^0.06*BP1149^0.17</f>
        <v>#VALUE!</v>
      </c>
      <c r="BR1149" s="0" t="e">
        <f aca="false">IF(BQ1149&gt;=90, "Very Good", IF(BQ1149&gt;=80, "Good", IF(BQ1149&gt;=70, "Slightly Good", IF(BQ1149&gt;=60, "Average", IF(BQ1149&gt;=50, "Slightly Poor", IF(BQ1149&gt;=40, "Poor", "Very Poor"))))))</f>
        <v>#VALUE!</v>
      </c>
      <c r="BT1149" s="0" t="n">
        <f aca="false">9.81*LN(AH1149)+30.6</f>
        <v>47.323578784859</v>
      </c>
      <c r="BU1149" s="0" t="str">
        <f aca="false">IF(BT1149&lt;30, "Clean water", IF(AND(BT1149&gt;=30, BT1149&lt;40), "Hypolimia", IF(AND(BT1149&gt;=40,BT1149&lt;50), "Mesotrophic", IF(AND(BT1149&gt;=50, BT1149&lt;70), "Eutrophic", IF(BT1149&gt;70,"Hypertrophic")))))</f>
        <v>Mesotrophic</v>
      </c>
      <c r="BW1149" s="0" t="str">
        <f aca="false">IF(G1149/H1149&gt;=1, "PLS CHECK", "")</f>
        <v/>
      </c>
      <c r="BX1149" s="0" t="str">
        <f aca="false">IF(AC1149/J1149&gt;=1, "PLS CHECK", "")</f>
        <v/>
      </c>
      <c r="BY1149" s="0" t="str">
        <f aca="false">IF(AE1149/J1149&gt;=1, "PLS CHECK", "")</f>
        <v/>
      </c>
      <c r="BZ1149" s="0" t="str">
        <f aca="false">IF(AD1149/J1149&gt;=1, "PLS CHECK", "")</f>
        <v/>
      </c>
      <c r="CA1149" s="0" t="str">
        <f aca="false">IF(AF1149/K1149&gt;=1, "PLS CHECK", "")</f>
        <v/>
      </c>
      <c r="CB1149" s="0" t="str">
        <f aca="false">IF(AG1149/K1149&gt;=1, "PLS CHECK", "")</f>
        <v/>
      </c>
    </row>
    <row r="1150" customFormat="false" ht="12.5" hidden="false" customHeight="false" outlineLevel="0" collapsed="false">
      <c r="A1150" s="0" t="n">
        <v>1147</v>
      </c>
      <c r="B1150" s="15" t="s">
        <v>91</v>
      </c>
      <c r="C1150" s="16" t="s">
        <v>92</v>
      </c>
      <c r="D1150" s="0" t="s">
        <v>180</v>
      </c>
      <c r="E1150" s="0" t="n">
        <v>7.4</v>
      </c>
      <c r="F1150" s="0" t="n">
        <v>11.9</v>
      </c>
      <c r="G1150" s="0" t="n">
        <v>1.3</v>
      </c>
      <c r="H1150" s="0" t="n">
        <v>2.1</v>
      </c>
      <c r="I1150" s="0" t="n">
        <v>2</v>
      </c>
      <c r="J1150" s="0" t="n">
        <v>5.606</v>
      </c>
      <c r="K1150" s="0" t="n">
        <v>0.022</v>
      </c>
      <c r="L1150" s="37"/>
      <c r="M1150" s="0" t="n">
        <v>11.5</v>
      </c>
      <c r="N1150" s="0" t="n">
        <v>0</v>
      </c>
      <c r="O1150" s="0" t="n">
        <v>501</v>
      </c>
      <c r="P1150" s="0" t="n">
        <v>3700</v>
      </c>
      <c r="Q1150" s="0" t="n">
        <v>0</v>
      </c>
      <c r="R1150" s="0" t="n">
        <v>0</v>
      </c>
      <c r="S1150" s="0" t="n">
        <v>0</v>
      </c>
      <c r="T1150" s="0" t="n">
        <v>0</v>
      </c>
      <c r="U1150" s="0" t="n">
        <v>0</v>
      </c>
      <c r="V1150" s="0" t="n">
        <v>0</v>
      </c>
      <c r="AC1150" s="0" t="n">
        <v>5.494</v>
      </c>
      <c r="AD1150" s="0" t="n">
        <v>0.108</v>
      </c>
      <c r="AE1150" s="0" t="n">
        <v>4.821</v>
      </c>
      <c r="AF1150" s="0" t="n">
        <v>0.011</v>
      </c>
      <c r="AG1150" s="0" t="n">
        <v>0.008</v>
      </c>
      <c r="AH1150" s="0" t="n">
        <v>6.7</v>
      </c>
      <c r="AJ1150" s="37"/>
      <c r="AP1150" s="0" t="n">
        <v>0</v>
      </c>
      <c r="AY1150" s="0" t="n">
        <v>0</v>
      </c>
      <c r="BF1150" s="0" t="n">
        <f aca="false">IF(E1150&lt;11,-3.6797*E1150^2+48.115*E1150-53.83,280.92*EXP(-0.2027*E1150))</f>
        <v>100.720628</v>
      </c>
      <c r="BG1150" s="0" t="n">
        <f aca="false">32.208*LN(F1150)+21.438</f>
        <v>101.202348790984</v>
      </c>
      <c r="BH1150" s="0" t="n">
        <f aca="false">IF(G1150&lt;=2, -10*G1150+100, 88.958*EXP(-0.0755*G1150))</f>
        <v>87</v>
      </c>
      <c r="BI1150" s="0" t="n">
        <f aca="false">IF(I1150&lt;=100, 0.0053*(I1150)^2-1.0332*I1150+100.76, 122.82*EXP(-0.0092*I1150))</f>
        <v>98.7148</v>
      </c>
      <c r="BJ1150" s="0" t="n">
        <f aca="false">IF(P1150&lt;=1000, -6.942*LN(P1150)+107.59, -36.304*LN(P1150)+310.72)</f>
        <v>12.4431376672524</v>
      </c>
      <c r="BK1150" s="0" t="n">
        <f aca="false">BF1150^0.04*BG1150^0.22*BH1150^0.51*BI1150^0.06*BJ1150^0.17</f>
        <v>65.4971656129926</v>
      </c>
      <c r="BL1150" s="0" t="str">
        <f aca="false">IF(BK1150&gt;=90, "Very Good", IF(BK1150&gt;=80, "Good", IF(BK1150&gt;=70, "Slightly Good", IF(BK1150&gt;=60, "Average", IF(BK1150&gt;=50, "Slightly Poor", IF(BK1150&gt;=40, "Poor", "Very Poor"))))))</f>
        <v>Average</v>
      </c>
      <c r="BM1150" s="0" t="n">
        <f aca="false">IF(P1150&lt;=1000, -6.942*LN(P1150)+107.59, IF(AND(P1150&gt;1000, P1150&lt;=5213),-36.304*LN(P1150)+310.72, IF(P1150&gt;5213, 10)))</f>
        <v>12.4431376672524</v>
      </c>
      <c r="BN1150" s="0" t="n">
        <f aca="false">BF1150^0.04*BG1150^0.22*BH1150^0.51*BI1150^0.06*BM1150^0.17</f>
        <v>65.4971656129926</v>
      </c>
      <c r="BO1150" s="0" t="str">
        <f aca="false">IF(BN1150&gt;=90, "Very Good", IF(BN1150&gt;=80, "Good", IF(BN1150&gt;=70, "Slightly Good", IF(BN1150&gt;=60, "Average", IF(BN1150&gt;=50, "Slightly Poor", IF(BN1150&gt;=40, "Poor", "Very Poor"))))))</f>
        <v>Average</v>
      </c>
      <c r="BP1150" s="0" t="e">
        <f aca="false">IF(AJ1150&lt;=1000, -6.942*LN(AJ1150)+107.59, IF(AND(AJ1150&gt;1000, AJ1150&lt;=5213),-36.304*LN(AJ1150)+310.72, IF(AJ1150&gt;5213, 10)))</f>
        <v>#VALUE!</v>
      </c>
      <c r="BQ1150" s="0" t="e">
        <f aca="false">BF1150^0.04*BG1150^0.22*BH1150^0.51*BI1150^0.06*BP1150^0.17</f>
        <v>#VALUE!</v>
      </c>
      <c r="BR1150" s="0" t="e">
        <f aca="false">IF(BQ1150&gt;=90, "Very Good", IF(BQ1150&gt;=80, "Good", IF(BQ1150&gt;=70, "Slightly Good", IF(BQ1150&gt;=60, "Average", IF(BQ1150&gt;=50, "Slightly Poor", IF(BQ1150&gt;=40, "Poor", "Very Poor"))))))</f>
        <v>#VALUE!</v>
      </c>
      <c r="BT1150" s="0" t="n">
        <f aca="false">9.81*LN(AH1150)+30.6</f>
        <v>49.2596748339538</v>
      </c>
      <c r="BU1150" s="0" t="str">
        <f aca="false">IF(BT1150&lt;30, "Clean water", IF(AND(BT1150&gt;=30, BT1150&lt;40), "Hypolimia", IF(AND(BT1150&gt;=40,BT1150&lt;50), "Mesotrophic", IF(AND(BT1150&gt;=50, BT1150&lt;70), "Eutrophic", IF(BT1150&gt;70,"Hypertrophic")))))</f>
        <v>Mesotrophic</v>
      </c>
      <c r="BW1150" s="0" t="str">
        <f aca="false">IF(G1150/H1150&gt;=1, "PLS CHECK", "")</f>
        <v/>
      </c>
      <c r="BX1150" s="0" t="str">
        <f aca="false">IF(AC1150/J1150&gt;=1, "PLS CHECK", "")</f>
        <v/>
      </c>
      <c r="BY1150" s="0" t="str">
        <f aca="false">IF(AE1150/J1150&gt;=1, "PLS CHECK", "")</f>
        <v/>
      </c>
      <c r="BZ1150" s="0" t="str">
        <f aca="false">IF(AD1150/J1150&gt;=1, "PLS CHECK", "")</f>
        <v/>
      </c>
      <c r="CA1150" s="0" t="str">
        <f aca="false">IF(AF1150/K1150&gt;=1, "PLS CHECK", "")</f>
        <v/>
      </c>
      <c r="CB1150" s="0" t="str">
        <f aca="false">IF(AG1150/K1150&gt;=1, "PLS CHECK", "")</f>
        <v/>
      </c>
    </row>
    <row r="1151" customFormat="false" ht="12.5" hidden="false" customHeight="false" outlineLevel="0" collapsed="false">
      <c r="A1151" s="0" t="n">
        <v>1148</v>
      </c>
      <c r="B1151" s="15" t="s">
        <v>137</v>
      </c>
      <c r="C1151" s="16" t="s">
        <v>138</v>
      </c>
      <c r="D1151" s="0" t="s">
        <v>180</v>
      </c>
      <c r="E1151" s="37"/>
      <c r="F1151" s="0" t="n">
        <v>11.1</v>
      </c>
      <c r="G1151" s="0" t="n">
        <v>3.2</v>
      </c>
      <c r="H1151" s="0" t="n">
        <v>8</v>
      </c>
      <c r="I1151" s="0" t="n">
        <v>4.8</v>
      </c>
      <c r="J1151" s="0" t="n">
        <v>8.242</v>
      </c>
      <c r="K1151" s="0" t="n">
        <v>0.104</v>
      </c>
      <c r="L1151" s="37"/>
      <c r="M1151" s="0" t="n">
        <v>9.6</v>
      </c>
      <c r="O1151" s="0" t="n">
        <v>491</v>
      </c>
      <c r="BD1151" s="0" t="n">
        <v>5.176</v>
      </c>
      <c r="BF1151" s="0" t="n">
        <f aca="false">IF(E1151&lt;11,-3.6797*E1151^2+48.115*E1151-53.83,280.92*EXP(-0.2027*E1151))</f>
        <v>-53.83</v>
      </c>
      <c r="BG1151" s="0" t="n">
        <f aca="false">32.208*LN(F1151)+21.438</f>
        <v>98.9608880487154</v>
      </c>
      <c r="BH1151" s="0" t="n">
        <f aca="false">IF(G1151&lt;=2, -10*G1151+100, 88.958*EXP(-0.0755*G1151))</f>
        <v>69.8649678413399</v>
      </c>
      <c r="BI1151" s="0" t="n">
        <f aca="false">IF(I1151&lt;=100, 0.0053*(I1151)^2-1.0332*I1151+100.76, 122.82*EXP(-0.0092*I1151))</f>
        <v>95.922752</v>
      </c>
      <c r="BJ1151" s="0" t="e">
        <f aca="false">IF(P1151&lt;=1000, -6.942*LN(P1151)+107.59, -36.304*LN(P1151)+310.72)</f>
        <v>#VALUE!</v>
      </c>
      <c r="BK1151" s="0" t="e">
        <f aca="false">BF1151^0.04*BG1151^0.22*BH1151^0.51*BI1151^0.06*BJ1151^0.17</f>
        <v>#VALUE!</v>
      </c>
      <c r="BL1151" s="0" t="e">
        <f aca="false">IF(BK1151&gt;=90, "Very Good", IF(BK1151&gt;=80, "Good", IF(BK1151&gt;=70, "Slightly Good", IF(BK1151&gt;=60, "Average", IF(BK1151&gt;=50, "Slightly Poor", IF(BK1151&gt;=40, "Poor", "Very Poor"))))))</f>
        <v>#VALUE!</v>
      </c>
      <c r="BM1151" s="0" t="e">
        <f aca="false">IF(P1151&lt;=1000, -6.942*LN(P1151)+107.59, IF(AND(P1151&gt;1000, P1151&lt;=5213),-36.304*LN(P1151)+310.72, IF(P1151&gt;5213, 10)))</f>
        <v>#VALUE!</v>
      </c>
      <c r="BN1151" s="0" t="e">
        <f aca="false">BF1151^0.04*BG1151^0.22*BH1151^0.51*BI1151^0.06*BM1151^0.17</f>
        <v>#VALUE!</v>
      </c>
      <c r="BO1151" s="0" t="e">
        <f aca="false">IF(BN1151&gt;=90, "Very Good", IF(BN1151&gt;=80, "Good", IF(BN1151&gt;=70, "Slightly Good", IF(BN1151&gt;=60, "Average", IF(BN1151&gt;=50, "Slightly Poor", IF(BN1151&gt;=40, "Poor", "Very Poor"))))))</f>
        <v>#VALUE!</v>
      </c>
      <c r="BP1151" s="0" t="e">
        <f aca="false">IF(AJ1151&lt;=1000, -6.942*LN(AJ1151)+107.59, IF(AND(AJ1151&gt;1000, AJ1151&lt;=5213),-36.304*LN(AJ1151)+310.72, IF(AJ1151&gt;5213, 10)))</f>
        <v>#VALUE!</v>
      </c>
      <c r="BQ1151" s="0" t="e">
        <f aca="false">BF1151^0.04*BG1151^0.22*BH1151^0.51*BI1151^0.06*BP1151^0.17</f>
        <v>#VALUE!</v>
      </c>
      <c r="BR1151" s="0" t="e">
        <f aca="false">IF(BQ1151&gt;=90, "Very Good", IF(BQ1151&gt;=80, "Good", IF(BQ1151&gt;=70, "Slightly Good", IF(BQ1151&gt;=60, "Average", IF(BQ1151&gt;=50, "Slightly Poor", IF(BQ1151&gt;=40, "Poor", "Very Poor"))))))</f>
        <v>#VALUE!</v>
      </c>
      <c r="BT1151" s="0" t="e">
        <f aca="false">9.81*LN(AH1151)+30.6</f>
        <v>#VALUE!</v>
      </c>
      <c r="BU1151" s="0" t="e">
        <f aca="false">IF(BT1151&lt;30, "Clean water", IF(AND(BT1151&gt;=30, BT1151&lt;40), "Hypolimia", IF(AND(BT1151&gt;=40,BT1151&lt;50), "Mesotrophic", IF(AND(BT1151&gt;=50, BT1151&lt;70), "Eutrophic", IF(BT1151&gt;70,"Hypertrophic")))))</f>
        <v>#VALUE!</v>
      </c>
      <c r="BW1151" s="0" t="str">
        <f aca="false">IF(G1151/H1151&gt;=1, "PLS CHECK", "")</f>
        <v/>
      </c>
      <c r="BX1151" s="0" t="str">
        <f aca="false">IF(AC1151/J1151&gt;=1, "PLS CHECK", "")</f>
        <v/>
      </c>
      <c r="BY1151" s="0" t="str">
        <f aca="false">IF(AE1151/J1151&gt;=1, "PLS CHECK", "")</f>
        <v/>
      </c>
      <c r="BZ1151" s="0" t="str">
        <f aca="false">IF(AD1151/J1151&gt;=1, "PLS CHECK", "")</f>
        <v/>
      </c>
      <c r="CA1151" s="0" t="str">
        <f aca="false">IF(AF1151/K1151&gt;=1, "PLS CHECK", "")</f>
        <v/>
      </c>
      <c r="CB1151" s="0" t="str">
        <f aca="false">IF(AG1151/K1151&gt;=1, "PLS CHECK", "")</f>
        <v/>
      </c>
    </row>
    <row r="1152" customFormat="false" ht="12.5" hidden="false" customHeight="false" outlineLevel="0" collapsed="false">
      <c r="A1152" s="0" t="n">
        <v>1149</v>
      </c>
      <c r="B1152" s="15" t="s">
        <v>93</v>
      </c>
      <c r="C1152" s="16" t="s">
        <v>94</v>
      </c>
      <c r="D1152" s="0" t="s">
        <v>180</v>
      </c>
      <c r="E1152" s="0" t="n">
        <v>7.8</v>
      </c>
      <c r="F1152" s="0" t="n">
        <v>8.2</v>
      </c>
      <c r="G1152" s="37"/>
      <c r="H1152" s="37"/>
      <c r="I1152" s="0" t="n">
        <v>12.2</v>
      </c>
      <c r="J1152" s="0" t="n">
        <v>9.315</v>
      </c>
      <c r="K1152" s="0" t="n">
        <v>0.16</v>
      </c>
      <c r="L1152" s="0" t="n">
        <v>4.9</v>
      </c>
      <c r="M1152" s="0" t="n">
        <v>13.5</v>
      </c>
      <c r="N1152" s="0" t="n">
        <v>0</v>
      </c>
      <c r="O1152" s="0" t="n">
        <v>543</v>
      </c>
      <c r="P1152" s="37"/>
      <c r="Q1152" s="0" t="n">
        <v>0</v>
      </c>
      <c r="R1152" s="0" t="n">
        <v>0</v>
      </c>
      <c r="S1152" s="0" t="n">
        <v>0</v>
      </c>
      <c r="T1152" s="0" t="n">
        <v>0</v>
      </c>
      <c r="U1152" s="0" t="n">
        <v>0</v>
      </c>
      <c r="V1152" s="0" t="n">
        <v>0</v>
      </c>
      <c r="AC1152" s="0" t="n">
        <v>8.65</v>
      </c>
      <c r="AD1152" s="37"/>
      <c r="AE1152" s="0" t="n">
        <v>4.762</v>
      </c>
      <c r="AF1152" s="0" t="n">
        <v>0.055</v>
      </c>
      <c r="AG1152" s="0" t="n">
        <v>0.029</v>
      </c>
      <c r="AH1152" s="0" t="n">
        <v>21.3</v>
      </c>
      <c r="AJ1152" s="37"/>
      <c r="AP1152" s="0" t="n">
        <v>0</v>
      </c>
      <c r="AY1152" s="0" t="n">
        <v>0.0005</v>
      </c>
      <c r="BD1152" s="0" t="n">
        <v>7.632</v>
      </c>
      <c r="BF1152" s="0" t="n">
        <f aca="false">IF(E1152&lt;11,-3.6797*E1152^2+48.115*E1152-53.83,280.92*EXP(-0.2027*E1152))</f>
        <v>97.5940520000001</v>
      </c>
      <c r="BG1152" s="0" t="n">
        <f aca="false">32.208*LN(F1152)+21.438</f>
        <v>89.2079528407348</v>
      </c>
      <c r="BH1152" s="0" t="n">
        <f aca="false">IF(G1152&lt;=2, -10*G1152+100, 88.958*EXP(-0.0755*G1152))</f>
        <v>100</v>
      </c>
      <c r="BI1152" s="0" t="n">
        <f aca="false">IF(I1152&lt;=100, 0.0053*(I1152)^2-1.0332*I1152+100.76, 122.82*EXP(-0.0092*I1152))</f>
        <v>88.943812</v>
      </c>
      <c r="BJ1152" s="0" t="e">
        <f aca="false">IF(P1152&lt;=1000, -6.942*LN(P1152)+107.59, -36.304*LN(P1152)+310.72)</f>
        <v>#VALUE!</v>
      </c>
      <c r="BK1152" s="0" t="e">
        <f aca="false">BF1152^0.04*BG1152^0.22*BH1152^0.51*BI1152^0.06*BJ1152^0.17</f>
        <v>#VALUE!</v>
      </c>
      <c r="BL1152" s="0" t="e">
        <f aca="false">IF(BK1152&gt;=90, "Very Good", IF(BK1152&gt;=80, "Good", IF(BK1152&gt;=70, "Slightly Good", IF(BK1152&gt;=60, "Average", IF(BK1152&gt;=50, "Slightly Poor", IF(BK1152&gt;=40, "Poor", "Very Poor"))))))</f>
        <v>#VALUE!</v>
      </c>
      <c r="BM1152" s="0" t="e">
        <f aca="false">IF(P1152&lt;=1000, -6.942*LN(P1152)+107.59, IF(AND(P1152&gt;1000, P1152&lt;=5213),-36.304*LN(P1152)+310.72, IF(P1152&gt;5213, 10)))</f>
        <v>#VALUE!</v>
      </c>
      <c r="BN1152" s="0" t="e">
        <f aca="false">BF1152^0.04*BG1152^0.22*BH1152^0.51*BI1152^0.06*BM1152^0.17</f>
        <v>#VALUE!</v>
      </c>
      <c r="BO1152" s="0" t="e">
        <f aca="false">IF(BN1152&gt;=90, "Very Good", IF(BN1152&gt;=80, "Good", IF(BN1152&gt;=70, "Slightly Good", IF(BN1152&gt;=60, "Average", IF(BN1152&gt;=50, "Slightly Poor", IF(BN1152&gt;=40, "Poor", "Very Poor"))))))</f>
        <v>#VALUE!</v>
      </c>
      <c r="BP1152" s="0" t="e">
        <f aca="false">IF(AJ1152&lt;=1000, -6.942*LN(AJ1152)+107.59, IF(AND(AJ1152&gt;1000, AJ1152&lt;=5213),-36.304*LN(AJ1152)+310.72, IF(AJ1152&gt;5213, 10)))</f>
        <v>#VALUE!</v>
      </c>
      <c r="BQ1152" s="0" t="e">
        <f aca="false">BF1152^0.04*BG1152^0.22*BH1152^0.51*BI1152^0.06*BP1152^0.17</f>
        <v>#VALUE!</v>
      </c>
      <c r="BR1152" s="0" t="e">
        <f aca="false">IF(BQ1152&gt;=90, "Very Good", IF(BQ1152&gt;=80, "Good", IF(BQ1152&gt;=70, "Slightly Good", IF(BQ1152&gt;=60, "Average", IF(BQ1152&gt;=50, "Slightly Poor", IF(BQ1152&gt;=40, "Poor", "Very Poor"))))))</f>
        <v>#VALUE!</v>
      </c>
      <c r="BT1152" s="0" t="n">
        <f aca="false">9.81*LN(AH1152)+30.6</f>
        <v>60.6059163833379</v>
      </c>
      <c r="BU1152" s="0" t="str">
        <f aca="false">IF(BT1152&lt;30, "Clean water", IF(AND(BT1152&gt;=30, BT1152&lt;40), "Hypolimia", IF(AND(BT1152&gt;=40,BT1152&lt;50), "Mesotrophic", IF(AND(BT1152&gt;=50, BT1152&lt;70), "Eutrophic", IF(BT1152&gt;70,"Hypertrophic")))))</f>
        <v>Eutrophic</v>
      </c>
      <c r="BW1152" s="0" t="e">
        <f aca="false">IF(G1152/H1152&gt;=1, "PLS CHECK", "")</f>
        <v>#DIV/0!</v>
      </c>
      <c r="BX1152" s="0" t="str">
        <f aca="false">IF(AC1152/J1152&gt;=1, "PLS CHECK", "")</f>
        <v/>
      </c>
      <c r="BY1152" s="0" t="str">
        <f aca="false">IF(AE1152/J1152&gt;=1, "PLS CHECK", "")</f>
        <v/>
      </c>
      <c r="BZ1152" s="0" t="str">
        <f aca="false">IF(AD1152/J1152&gt;=1, "PLS CHECK", "")</f>
        <v/>
      </c>
      <c r="CA1152" s="0" t="str">
        <f aca="false">IF(AF1152/K1152&gt;=1, "PLS CHECK", "")</f>
        <v/>
      </c>
      <c r="CB1152" s="0" t="str">
        <f aca="false">IF(AG1152/K1152&gt;=1, "PLS CHECK", "")</f>
        <v/>
      </c>
    </row>
    <row r="1153" customFormat="false" ht="12.5" hidden="false" customHeight="false" outlineLevel="0" collapsed="false">
      <c r="A1153" s="0" t="n">
        <v>1150</v>
      </c>
      <c r="B1153" s="15" t="s">
        <v>95</v>
      </c>
      <c r="C1153" s="16" t="s">
        <v>96</v>
      </c>
      <c r="D1153" s="0" t="s">
        <v>180</v>
      </c>
      <c r="E1153" s="0" t="n">
        <v>7.4</v>
      </c>
      <c r="F1153" s="0" t="n">
        <v>10.1</v>
      </c>
      <c r="G1153" s="0" t="n">
        <v>1.9</v>
      </c>
      <c r="H1153" s="0" t="n">
        <v>5.9</v>
      </c>
      <c r="I1153" s="0" t="n">
        <v>2.2</v>
      </c>
      <c r="J1153" s="0" t="n">
        <v>6.215</v>
      </c>
      <c r="K1153" s="0" t="n">
        <v>0.063</v>
      </c>
      <c r="L1153" s="0" t="n">
        <v>3.8</v>
      </c>
      <c r="M1153" s="0" t="n">
        <v>8</v>
      </c>
      <c r="N1153" s="0" t="n">
        <v>0</v>
      </c>
      <c r="O1153" s="0" t="n">
        <v>557</v>
      </c>
      <c r="P1153" s="0" t="n">
        <v>7000</v>
      </c>
      <c r="Q1153" s="0" t="n">
        <v>0</v>
      </c>
      <c r="R1153" s="0" t="n">
        <v>0</v>
      </c>
      <c r="S1153" s="0" t="n">
        <v>0</v>
      </c>
      <c r="T1153" s="0" t="n">
        <v>0</v>
      </c>
      <c r="U1153" s="0" t="n">
        <v>0</v>
      </c>
      <c r="V1153" s="0" t="n">
        <v>0</v>
      </c>
      <c r="AC1153" s="0" t="n">
        <v>6.193</v>
      </c>
      <c r="AD1153" s="0" t="n">
        <v>0.874</v>
      </c>
      <c r="AE1153" s="0" t="n">
        <v>4.264</v>
      </c>
      <c r="AF1153" s="0" t="n">
        <v>0.035</v>
      </c>
      <c r="AG1153" s="0" t="n">
        <v>0.02</v>
      </c>
      <c r="AH1153" s="0" t="n">
        <v>5.1</v>
      </c>
      <c r="AJ1153" s="37"/>
      <c r="AP1153" s="0" t="n">
        <v>0</v>
      </c>
      <c r="AY1153" s="0" t="n">
        <v>0</v>
      </c>
      <c r="BF1153" s="0" t="n">
        <f aca="false">IF(E1153&lt;11,-3.6797*E1153^2+48.115*E1153-53.83,280.92*EXP(-0.2027*E1153))</f>
        <v>100.720628</v>
      </c>
      <c r="BG1153" s="0" t="n">
        <f aca="false">32.208*LN(F1153)+21.438</f>
        <v>95.9201409312711</v>
      </c>
      <c r="BH1153" s="0" t="n">
        <f aca="false">IF(G1153&lt;=2, -10*G1153+100, 88.958*EXP(-0.0755*G1153))</f>
        <v>81</v>
      </c>
      <c r="BI1153" s="0" t="n">
        <f aca="false">IF(I1153&lt;=100, 0.0053*(I1153)^2-1.0332*I1153+100.76, 122.82*EXP(-0.0092*I1153))</f>
        <v>98.512612</v>
      </c>
      <c r="BJ1153" s="0" t="n">
        <f aca="false">IF(P1153&lt;=1000, -6.942*LN(P1153)+107.59, -36.304*LN(P1153)+310.72)</f>
        <v>-10.7034696994716</v>
      </c>
      <c r="BK1153" s="0" t="e">
        <f aca="false">BF1153^0.04*BG1153^0.22*BH1153^0.51*BI1153^0.06*BJ1153^0.17</f>
        <v>#NUM!</v>
      </c>
      <c r="BL1153" s="0" t="e">
        <f aca="false">IF(BK1153&gt;=90, "Very Good", IF(BK1153&gt;=80, "Good", IF(BK1153&gt;=70, "Slightly Good", IF(BK1153&gt;=60, "Average", IF(BK1153&gt;=50, "Slightly Poor", IF(BK1153&gt;=40, "Poor", "Very Poor"))))))</f>
        <v>#NUM!</v>
      </c>
      <c r="BM1153" s="0" t="n">
        <f aca="false">IF(P1153&lt;=1000, -6.942*LN(P1153)+107.59, IF(AND(P1153&gt;1000, P1153&lt;=5213),-36.304*LN(P1153)+310.72, IF(P1153&gt;5213, 10)))</f>
        <v>10</v>
      </c>
      <c r="BN1153" s="0" t="n">
        <f aca="false">BF1153^0.04*BG1153^0.22*BH1153^0.51*BI1153^0.06*BM1153^0.17</f>
        <v>60.1286930924837</v>
      </c>
      <c r="BO1153" s="0" t="str">
        <f aca="false">IF(BN1153&gt;=90, "Very Good", IF(BN1153&gt;=80, "Good", IF(BN1153&gt;=70, "Slightly Good", IF(BN1153&gt;=60, "Average", IF(BN1153&gt;=50, "Slightly Poor", IF(BN1153&gt;=40, "Poor", "Very Poor"))))))</f>
        <v>Average</v>
      </c>
      <c r="BP1153" s="0" t="e">
        <f aca="false">IF(AJ1153&lt;=1000, -6.942*LN(AJ1153)+107.59, IF(AND(AJ1153&gt;1000, AJ1153&lt;=5213),-36.304*LN(AJ1153)+310.72, IF(AJ1153&gt;5213, 10)))</f>
        <v>#VALUE!</v>
      </c>
      <c r="BQ1153" s="0" t="e">
        <f aca="false">BF1153^0.04*BG1153^0.22*BH1153^0.51*BI1153^0.06*BP1153^0.17</f>
        <v>#VALUE!</v>
      </c>
      <c r="BR1153" s="0" t="e">
        <f aca="false">IF(BQ1153&gt;=90, "Very Good", IF(BQ1153&gt;=80, "Good", IF(BQ1153&gt;=70, "Slightly Good", IF(BQ1153&gt;=60, "Average", IF(BQ1153&gt;=50, "Slightly Poor", IF(BQ1153&gt;=40, "Poor", "Very Poor"))))))</f>
        <v>#VALUE!</v>
      </c>
      <c r="BT1153" s="0" t="n">
        <f aca="false">9.81*LN(AH1153)+30.6</f>
        <v>46.5828496947541</v>
      </c>
      <c r="BU1153" s="0" t="str">
        <f aca="false">IF(BT1153&lt;30, "Clean water", IF(AND(BT1153&gt;=30, BT1153&lt;40), "Hypolimia", IF(AND(BT1153&gt;=40,BT1153&lt;50), "Mesotrophic", IF(AND(BT1153&gt;=50, BT1153&lt;70), "Eutrophic", IF(BT1153&gt;70,"Hypertrophic")))))</f>
        <v>Mesotrophic</v>
      </c>
      <c r="BW1153" s="0" t="str">
        <f aca="false">IF(G1153/H1153&gt;=1, "PLS CHECK", "")</f>
        <v/>
      </c>
      <c r="BX1153" s="0" t="str">
        <f aca="false">IF(AC1153/J1153&gt;=1, "PLS CHECK", "")</f>
        <v/>
      </c>
      <c r="BY1153" s="0" t="str">
        <f aca="false">IF(AE1153/J1153&gt;=1, "PLS CHECK", "")</f>
        <v/>
      </c>
      <c r="BZ1153" s="0" t="str">
        <f aca="false">IF(AD1153/J1153&gt;=1, "PLS CHECK", "")</f>
        <v/>
      </c>
      <c r="CA1153" s="0" t="str">
        <f aca="false">IF(AF1153/K1153&gt;=1, "PLS CHECK", "")</f>
        <v/>
      </c>
      <c r="CB1153" s="0" t="str">
        <f aca="false">IF(AG1153/K1153&gt;=1, "PLS CHECK", "")</f>
        <v/>
      </c>
    </row>
    <row r="1154" customFormat="false" ht="12.5" hidden="false" customHeight="false" outlineLevel="0" collapsed="false">
      <c r="A1154" s="0" t="n">
        <v>1151</v>
      </c>
      <c r="B1154" s="15" t="s">
        <v>97</v>
      </c>
      <c r="C1154" s="16" t="s">
        <v>98</v>
      </c>
      <c r="D1154" s="0" t="s">
        <v>180</v>
      </c>
      <c r="E1154" s="0" t="n">
        <v>7.8</v>
      </c>
      <c r="F1154" s="0" t="n">
        <v>12.7</v>
      </c>
      <c r="G1154" s="37"/>
      <c r="H1154" s="0" t="n">
        <v>3.2</v>
      </c>
      <c r="I1154" s="0" t="n">
        <v>3</v>
      </c>
      <c r="J1154" s="37"/>
      <c r="K1154" s="0" t="n">
        <v>0.016</v>
      </c>
      <c r="L1154" s="0" t="n">
        <v>1.5</v>
      </c>
      <c r="M1154" s="0" t="n">
        <v>4.6</v>
      </c>
      <c r="N1154" s="0" t="n">
        <v>0</v>
      </c>
      <c r="O1154" s="37"/>
      <c r="P1154" s="0" t="n">
        <v>3700</v>
      </c>
      <c r="Q1154" s="0" t="n">
        <v>0</v>
      </c>
      <c r="R1154" s="0" t="n">
        <v>0</v>
      </c>
      <c r="S1154" s="0" t="n">
        <v>0</v>
      </c>
      <c r="T1154" s="0" t="n">
        <v>0</v>
      </c>
      <c r="U1154" s="0" t="n">
        <v>0</v>
      </c>
      <c r="V1154" s="0" t="n">
        <v>0</v>
      </c>
      <c r="AC1154" s="0" t="n">
        <v>2.222</v>
      </c>
      <c r="AD1154" s="0" t="n">
        <v>0.034</v>
      </c>
      <c r="AE1154" s="0" t="n">
        <v>2.183</v>
      </c>
      <c r="AF1154" s="37"/>
      <c r="AG1154" s="0" t="n">
        <v>0.002</v>
      </c>
      <c r="AH1154" s="0" t="n">
        <v>9.3</v>
      </c>
      <c r="AJ1154" s="0" t="n">
        <v>55</v>
      </c>
      <c r="AP1154" s="0" t="n">
        <v>0</v>
      </c>
      <c r="AY1154" s="0" t="n">
        <v>0</v>
      </c>
      <c r="BF1154" s="0" t="n">
        <f aca="false">IF(E1154&lt;11,-3.6797*E1154^2+48.115*E1154-53.83,280.92*EXP(-0.2027*E1154))</f>
        <v>97.5940520000001</v>
      </c>
      <c r="BG1154" s="0" t="n">
        <f aca="false">32.208*LN(F1154)+21.438</f>
        <v>103.297917005506</v>
      </c>
      <c r="BH1154" s="0" t="n">
        <f aca="false">IF(G1154&lt;=2, -10*G1154+100, 88.958*EXP(-0.0755*G1154))</f>
        <v>100</v>
      </c>
      <c r="BI1154" s="0" t="n">
        <f aca="false">IF(I1154&lt;=100, 0.0053*(I1154)^2-1.0332*I1154+100.76, 122.82*EXP(-0.0092*I1154))</f>
        <v>97.7081</v>
      </c>
      <c r="BJ1154" s="0" t="n">
        <f aca="false">IF(P1154&lt;=1000, -6.942*LN(P1154)+107.59, -36.304*LN(P1154)+310.72)</f>
        <v>12.4431376672524</v>
      </c>
      <c r="BK1154" s="0" t="n">
        <f aca="false">BF1154^0.04*BG1154^0.22*BH1154^0.51*BI1154^0.06*BJ1154^0.17</f>
        <v>70.5035517932215</v>
      </c>
      <c r="BL1154" s="0" t="str">
        <f aca="false">IF(BK1154&gt;=90, "Very Good", IF(BK1154&gt;=80, "Good", IF(BK1154&gt;=70, "Slightly Good", IF(BK1154&gt;=60, "Average", IF(BK1154&gt;=50, "Slightly Poor", IF(BK1154&gt;=40, "Poor", "Very Poor"))))))</f>
        <v>Slightly Good</v>
      </c>
      <c r="BM1154" s="0" t="n">
        <f aca="false">IF(P1154&lt;=1000, -6.942*LN(P1154)+107.59, IF(AND(P1154&gt;1000, P1154&lt;=5213),-36.304*LN(P1154)+310.72, IF(P1154&gt;5213, 10)))</f>
        <v>12.4431376672524</v>
      </c>
      <c r="BN1154" s="0" t="n">
        <f aca="false">BF1154^0.04*BG1154^0.22*BH1154^0.51*BI1154^0.06*BM1154^0.17</f>
        <v>70.5035517932215</v>
      </c>
      <c r="BO1154" s="0" t="str">
        <f aca="false">IF(BN1154&gt;=90, "Very Good", IF(BN1154&gt;=80, "Good", IF(BN1154&gt;=70, "Slightly Good", IF(BN1154&gt;=60, "Average", IF(BN1154&gt;=50, "Slightly Poor", IF(BN1154&gt;=40, "Poor", "Very Poor"))))))</f>
        <v>Slightly Good</v>
      </c>
      <c r="BP1154" s="0" t="n">
        <f aca="false">IF(AJ1154&lt;=1000, -6.942*LN(AJ1154)+107.59, IF(AND(AJ1154&gt;1000, AJ1154&lt;=5213),-36.304*LN(AJ1154)+310.72, IF(AJ1154&gt;5213, 10)))</f>
        <v>79.7710930281162</v>
      </c>
      <c r="BQ1154" s="0" t="n">
        <f aca="false">BF1154^0.04*BG1154^0.22*BH1154^0.51*BI1154^0.06*BP1154^0.17</f>
        <v>96.6911341712923</v>
      </c>
      <c r="BR1154" s="0" t="str">
        <f aca="false">IF(BQ1154&gt;=90, "Very Good", IF(BQ1154&gt;=80, "Good", IF(BQ1154&gt;=70, "Slightly Good", IF(BQ1154&gt;=60, "Average", IF(BQ1154&gt;=50, "Slightly Poor", IF(BQ1154&gt;=40, "Poor", "Very Poor"))))))</f>
        <v>Very Good</v>
      </c>
      <c r="BT1154" s="0" t="n">
        <f aca="false">9.81*LN(AH1154)+30.6</f>
        <v>52.4764412655619</v>
      </c>
      <c r="BU1154" s="0" t="str">
        <f aca="false">IF(BT1154&lt;30, "Clean water", IF(AND(BT1154&gt;=30, BT1154&lt;40), "Hypolimia", IF(AND(BT1154&gt;=40,BT1154&lt;50), "Mesotrophic", IF(AND(BT1154&gt;=50, BT1154&lt;70), "Eutrophic", IF(BT1154&gt;70,"Hypertrophic")))))</f>
        <v>Eutrophic</v>
      </c>
      <c r="BW1154" s="0" t="str">
        <f aca="false">IF(G1154/H1154&gt;=1, "PLS CHECK", "")</f>
        <v/>
      </c>
      <c r="BX1154" s="0" t="e">
        <f aca="false">IF(AC1154/J1154&gt;=1, "PLS CHECK", "")</f>
        <v>#DIV/0!</v>
      </c>
      <c r="BY1154" s="0" t="e">
        <f aca="false">IF(AE1154/J1154&gt;=1, "PLS CHECK", "")</f>
        <v>#DIV/0!</v>
      </c>
      <c r="BZ1154" s="0" t="e">
        <f aca="false">IF(AD1154/J1154&gt;=1, "PLS CHECK", "")</f>
        <v>#DIV/0!</v>
      </c>
      <c r="CA1154" s="0" t="str">
        <f aca="false">IF(AF1154/K1154&gt;=1, "PLS CHECK", "")</f>
        <v/>
      </c>
      <c r="CB1154" s="0" t="str">
        <f aca="false">IF(AG1154/K1154&gt;=1, "PLS CHECK", "")</f>
        <v/>
      </c>
    </row>
    <row r="1155" customFormat="false" ht="12.5" hidden="false" customHeight="false" outlineLevel="0" collapsed="false">
      <c r="A1155" s="0" t="n">
        <v>1152</v>
      </c>
      <c r="B1155" s="15" t="s">
        <v>99</v>
      </c>
      <c r="C1155" s="16" t="s">
        <v>100</v>
      </c>
      <c r="D1155" s="0" t="s">
        <v>180</v>
      </c>
      <c r="E1155" s="0" t="n">
        <v>7.7</v>
      </c>
      <c r="F1155" s="0" t="n">
        <v>12</v>
      </c>
      <c r="G1155" s="0" t="n">
        <v>1.5</v>
      </c>
      <c r="H1155" s="0" t="n">
        <v>3.7</v>
      </c>
      <c r="I1155" s="0" t="n">
        <v>6.9</v>
      </c>
      <c r="J1155" s="0" t="n">
        <v>4.851</v>
      </c>
      <c r="K1155" s="0" t="n">
        <v>0.112</v>
      </c>
      <c r="L1155" s="0" t="n">
        <v>2.1</v>
      </c>
      <c r="M1155" s="0" t="n">
        <v>8.8</v>
      </c>
      <c r="O1155" s="0" t="n">
        <v>444</v>
      </c>
      <c r="BD1155" s="0" t="n">
        <v>0.528</v>
      </c>
      <c r="BF1155" s="0" t="n">
        <f aca="false">IF(E1155&lt;11,-3.6797*E1155^2+48.115*E1155-53.83,280.92*EXP(-0.2027*E1155))</f>
        <v>98.486087</v>
      </c>
      <c r="BG1155" s="0" t="n">
        <f aca="false">32.208*LN(F1155)+21.438</f>
        <v>101.471873376372</v>
      </c>
      <c r="BH1155" s="0" t="n">
        <f aca="false">IF(G1155&lt;=2, -10*G1155+100, 88.958*EXP(-0.0755*G1155))</f>
        <v>85</v>
      </c>
      <c r="BI1155" s="0" t="n">
        <f aca="false">IF(I1155&lt;=100, 0.0053*(I1155)^2-1.0332*I1155+100.76, 122.82*EXP(-0.0092*I1155))</f>
        <v>93.883253</v>
      </c>
      <c r="BJ1155" s="0" t="e">
        <f aca="false">IF(P1155&lt;=1000, -6.942*LN(P1155)+107.59, -36.304*LN(P1155)+310.72)</f>
        <v>#VALUE!</v>
      </c>
      <c r="BK1155" s="0" t="e">
        <f aca="false">BF1155^0.04*BG1155^0.22*BH1155^0.51*BI1155^0.06*BJ1155^0.17</f>
        <v>#VALUE!</v>
      </c>
      <c r="BL1155" s="0" t="e">
        <f aca="false">IF(BK1155&gt;=90, "Very Good", IF(BK1155&gt;=80, "Good", IF(BK1155&gt;=70, "Slightly Good", IF(BK1155&gt;=60, "Average", IF(BK1155&gt;=50, "Slightly Poor", IF(BK1155&gt;=40, "Poor", "Very Poor"))))))</f>
        <v>#VALUE!</v>
      </c>
      <c r="BM1155" s="0" t="e">
        <f aca="false">IF(P1155&lt;=1000, -6.942*LN(P1155)+107.59, IF(AND(P1155&gt;1000, P1155&lt;=5213),-36.304*LN(P1155)+310.72, IF(P1155&gt;5213, 10)))</f>
        <v>#VALUE!</v>
      </c>
      <c r="BN1155" s="0" t="e">
        <f aca="false">BF1155^0.04*BG1155^0.22*BH1155^0.51*BI1155^0.06*BM1155^0.17</f>
        <v>#VALUE!</v>
      </c>
      <c r="BO1155" s="0" t="e">
        <f aca="false">IF(BN1155&gt;=90, "Very Good", IF(BN1155&gt;=80, "Good", IF(BN1155&gt;=70, "Slightly Good", IF(BN1155&gt;=60, "Average", IF(BN1155&gt;=50, "Slightly Poor", IF(BN1155&gt;=40, "Poor", "Very Poor"))))))</f>
        <v>#VALUE!</v>
      </c>
      <c r="BP1155" s="0" t="e">
        <f aca="false">IF(AJ1155&lt;=1000, -6.942*LN(AJ1155)+107.59, IF(AND(AJ1155&gt;1000, AJ1155&lt;=5213),-36.304*LN(AJ1155)+310.72, IF(AJ1155&gt;5213, 10)))</f>
        <v>#VALUE!</v>
      </c>
      <c r="BQ1155" s="0" t="e">
        <f aca="false">BF1155^0.04*BG1155^0.22*BH1155^0.51*BI1155^0.06*BP1155^0.17</f>
        <v>#VALUE!</v>
      </c>
      <c r="BR1155" s="0" t="e">
        <f aca="false">IF(BQ1155&gt;=90, "Very Good", IF(BQ1155&gt;=80, "Good", IF(BQ1155&gt;=70, "Slightly Good", IF(BQ1155&gt;=60, "Average", IF(BQ1155&gt;=50, "Slightly Poor", IF(BQ1155&gt;=40, "Poor", "Very Poor"))))))</f>
        <v>#VALUE!</v>
      </c>
      <c r="BT1155" s="0" t="e">
        <f aca="false">9.81*LN(AH1155)+30.6</f>
        <v>#VALUE!</v>
      </c>
      <c r="BU1155" s="0" t="e">
        <f aca="false">IF(BT1155&lt;30, "Clean water", IF(AND(BT1155&gt;=30, BT1155&lt;40), "Hypolimia", IF(AND(BT1155&gt;=40,BT1155&lt;50), "Mesotrophic", IF(AND(BT1155&gt;=50, BT1155&lt;70), "Eutrophic", IF(BT1155&gt;70,"Hypertrophic")))))</f>
        <v>#VALUE!</v>
      </c>
      <c r="BW1155" s="0" t="str">
        <f aca="false">IF(G1155/H1155&gt;=1, "PLS CHECK", "")</f>
        <v/>
      </c>
      <c r="BX1155" s="0" t="str">
        <f aca="false">IF(AC1155/J1155&gt;=1, "PLS CHECK", "")</f>
        <v/>
      </c>
      <c r="BY1155" s="0" t="str">
        <f aca="false">IF(AE1155/J1155&gt;=1, "PLS CHECK", "")</f>
        <v/>
      </c>
      <c r="BZ1155" s="0" t="str">
        <f aca="false">IF(AD1155/J1155&gt;=1, "PLS CHECK", "")</f>
        <v/>
      </c>
      <c r="CA1155" s="0" t="str">
        <f aca="false">IF(AF1155/K1155&gt;=1, "PLS CHECK", "")</f>
        <v/>
      </c>
      <c r="CB1155" s="0" t="str">
        <f aca="false">IF(AG1155/K1155&gt;=1, "PLS CHECK", "")</f>
        <v/>
      </c>
    </row>
    <row r="1156" customFormat="false" ht="12.5" hidden="false" customHeight="false" outlineLevel="0" collapsed="false">
      <c r="A1156" s="0" t="n">
        <v>1153</v>
      </c>
      <c r="B1156" s="15" t="s">
        <v>99</v>
      </c>
      <c r="C1156" s="16" t="s">
        <v>100</v>
      </c>
      <c r="D1156" s="0" t="s">
        <v>180</v>
      </c>
      <c r="E1156" s="0" t="n">
        <v>7.8</v>
      </c>
      <c r="F1156" s="37"/>
      <c r="G1156" s="0" t="n">
        <v>1.6</v>
      </c>
      <c r="H1156" s="0" t="n">
        <v>3.7</v>
      </c>
      <c r="I1156" s="0" t="n">
        <v>2.8</v>
      </c>
      <c r="J1156" s="0" t="n">
        <v>4.811</v>
      </c>
      <c r="K1156" s="0" t="n">
        <v>0.067</v>
      </c>
      <c r="L1156" s="0" t="n">
        <v>2.2</v>
      </c>
      <c r="M1156" s="0" t="n">
        <v>9.2</v>
      </c>
      <c r="N1156" s="0" t="n">
        <v>0</v>
      </c>
      <c r="O1156" s="0" t="n">
        <v>446</v>
      </c>
      <c r="P1156" s="0" t="n">
        <v>1600</v>
      </c>
      <c r="Q1156" s="0" t="n">
        <v>0</v>
      </c>
      <c r="R1156" s="0" t="n">
        <v>0</v>
      </c>
      <c r="S1156" s="0" t="n">
        <v>0</v>
      </c>
      <c r="T1156" s="0" t="n">
        <v>0</v>
      </c>
      <c r="U1156" s="0" t="n">
        <v>0</v>
      </c>
      <c r="V1156" s="0" t="n">
        <v>0</v>
      </c>
      <c r="AC1156" s="0" t="n">
        <v>4.768</v>
      </c>
      <c r="AD1156" s="0" t="n">
        <v>0.035</v>
      </c>
      <c r="AE1156" s="0" t="n">
        <v>4.12</v>
      </c>
      <c r="AF1156" s="0" t="n">
        <v>0.06</v>
      </c>
      <c r="AG1156" s="0" t="n">
        <v>0.048</v>
      </c>
      <c r="AH1156" s="0" t="n">
        <v>6.7</v>
      </c>
      <c r="AJ1156" s="37"/>
      <c r="AP1156" s="0" t="n">
        <v>0</v>
      </c>
      <c r="AY1156" s="0" t="n">
        <v>0</v>
      </c>
      <c r="BF1156" s="0" t="n">
        <f aca="false">IF(E1156&lt;11,-3.6797*E1156^2+48.115*E1156-53.83,280.92*EXP(-0.2027*E1156))</f>
        <v>97.5940520000001</v>
      </c>
      <c r="BG1156" s="0" t="e">
        <f aca="false">32.208*LN(F1156)+21.438</f>
        <v>#VALUE!</v>
      </c>
      <c r="BH1156" s="0" t="n">
        <f aca="false">IF(G1156&lt;=2, -10*G1156+100, 88.958*EXP(-0.0755*G1156))</f>
        <v>84</v>
      </c>
      <c r="BI1156" s="0" t="n">
        <f aca="false">IF(I1156&lt;=100, 0.0053*(I1156)^2-1.0332*I1156+100.76, 122.82*EXP(-0.0092*I1156))</f>
        <v>97.908592</v>
      </c>
      <c r="BJ1156" s="0" t="n">
        <f aca="false">IF(P1156&lt;=1000, -6.942*LN(P1156)+107.59, -36.304*LN(P1156)+310.72)</f>
        <v>42.8778405956953</v>
      </c>
      <c r="BK1156" s="0" t="e">
        <f aca="false">BF1156^0.04*BG1156^0.22*BH1156^0.51*BI1156^0.06*BJ1156^0.17</f>
        <v>#VALUE!</v>
      </c>
      <c r="BL1156" s="0" t="e">
        <f aca="false">IF(BK1156&gt;=90, "Very Good", IF(BK1156&gt;=80, "Good", IF(BK1156&gt;=70, "Slightly Good", IF(BK1156&gt;=60, "Average", IF(BK1156&gt;=50, "Slightly Poor", IF(BK1156&gt;=40, "Poor", "Very Poor"))))))</f>
        <v>#VALUE!</v>
      </c>
      <c r="BM1156" s="0" t="n">
        <f aca="false">IF(P1156&lt;=1000, -6.942*LN(P1156)+107.59, IF(AND(P1156&gt;1000, P1156&lt;=5213),-36.304*LN(P1156)+310.72, IF(P1156&gt;5213, 10)))</f>
        <v>42.8778405956953</v>
      </c>
      <c r="BN1156" s="0" t="e">
        <f aca="false">BF1156^0.04*BG1156^0.22*BH1156^0.51*BI1156^0.06*BM1156^0.17</f>
        <v>#VALUE!</v>
      </c>
      <c r="BO1156" s="0" t="e">
        <f aca="false">IF(BN1156&gt;=90, "Very Good", IF(BN1156&gt;=80, "Good", IF(BN1156&gt;=70, "Slightly Good", IF(BN1156&gt;=60, "Average", IF(BN1156&gt;=50, "Slightly Poor", IF(BN1156&gt;=40, "Poor", "Very Poor"))))))</f>
        <v>#VALUE!</v>
      </c>
      <c r="BP1156" s="0" t="e">
        <f aca="false">IF(AJ1156&lt;=1000, -6.942*LN(AJ1156)+107.59, IF(AND(AJ1156&gt;1000, AJ1156&lt;=5213),-36.304*LN(AJ1156)+310.72, IF(AJ1156&gt;5213, 10)))</f>
        <v>#VALUE!</v>
      </c>
      <c r="BQ1156" s="0" t="e">
        <f aca="false">BF1156^0.04*BG1156^0.22*BH1156^0.51*BI1156^0.06*BP1156^0.17</f>
        <v>#VALUE!</v>
      </c>
      <c r="BR1156" s="0" t="e">
        <f aca="false">IF(BQ1156&gt;=90, "Very Good", IF(BQ1156&gt;=80, "Good", IF(BQ1156&gt;=70, "Slightly Good", IF(BQ1156&gt;=60, "Average", IF(BQ1156&gt;=50, "Slightly Poor", IF(BQ1156&gt;=40, "Poor", "Very Poor"))))))</f>
        <v>#VALUE!</v>
      </c>
      <c r="BT1156" s="0" t="n">
        <f aca="false">9.81*LN(AH1156)+30.6</f>
        <v>49.2596748339538</v>
      </c>
      <c r="BU1156" s="0" t="str">
        <f aca="false">IF(BT1156&lt;30, "Clean water", IF(AND(BT1156&gt;=30, BT1156&lt;40), "Hypolimia", IF(AND(BT1156&gt;=40,BT1156&lt;50), "Mesotrophic", IF(AND(BT1156&gt;=50, BT1156&lt;70), "Eutrophic", IF(BT1156&gt;70,"Hypertrophic")))))</f>
        <v>Mesotrophic</v>
      </c>
      <c r="BW1156" s="0" t="str">
        <f aca="false">IF(G1156/H1156&gt;=1, "PLS CHECK", "")</f>
        <v/>
      </c>
      <c r="BX1156" s="0" t="str">
        <f aca="false">IF(AC1156/J1156&gt;=1, "PLS CHECK", "")</f>
        <v/>
      </c>
      <c r="BY1156" s="0" t="str">
        <f aca="false">IF(AE1156/J1156&gt;=1, "PLS CHECK", "")</f>
        <v/>
      </c>
      <c r="BZ1156" s="0" t="str">
        <f aca="false">IF(AD1156/J1156&gt;=1, "PLS CHECK", "")</f>
        <v/>
      </c>
      <c r="CA1156" s="0" t="str">
        <f aca="false">IF(AF1156/K1156&gt;=1, "PLS CHECK", "")</f>
        <v/>
      </c>
      <c r="CB1156" s="0" t="str">
        <f aca="false">IF(AG1156/K1156&gt;=1, "PLS CHECK", "")</f>
        <v/>
      </c>
    </row>
    <row r="1157" customFormat="false" ht="12.5" hidden="false" customHeight="false" outlineLevel="0" collapsed="false">
      <c r="A1157" s="0" t="n">
        <v>1154</v>
      </c>
      <c r="B1157" s="15" t="s">
        <v>101</v>
      </c>
      <c r="C1157" s="16" t="s">
        <v>102</v>
      </c>
      <c r="D1157" s="0" t="s">
        <v>180</v>
      </c>
      <c r="E1157" s="0" t="n">
        <v>7.7</v>
      </c>
      <c r="F1157" s="0" t="n">
        <v>12.8</v>
      </c>
      <c r="G1157" s="0" t="n">
        <v>0.7</v>
      </c>
      <c r="H1157" s="0" t="n">
        <v>3.6</v>
      </c>
      <c r="I1157" s="0" t="n">
        <v>4</v>
      </c>
      <c r="J1157" s="0" t="n">
        <v>3.479</v>
      </c>
      <c r="K1157" s="0" t="n">
        <v>0.027</v>
      </c>
      <c r="L1157" s="0" t="n">
        <v>1.6</v>
      </c>
      <c r="M1157" s="0" t="n">
        <v>4.2</v>
      </c>
      <c r="N1157" s="0" t="n">
        <v>0</v>
      </c>
      <c r="O1157" s="0" t="n">
        <v>222</v>
      </c>
      <c r="P1157" s="0" t="n">
        <v>10000</v>
      </c>
      <c r="Q1157" s="0" t="n">
        <v>0</v>
      </c>
      <c r="R1157" s="0" t="n">
        <v>0</v>
      </c>
      <c r="S1157" s="0" t="n">
        <v>0</v>
      </c>
      <c r="T1157" s="0" t="n">
        <v>0</v>
      </c>
      <c r="U1157" s="0" t="n">
        <v>0</v>
      </c>
      <c r="V1157" s="0" t="n">
        <v>0</v>
      </c>
      <c r="AC1157" s="0" t="n">
        <v>3.274</v>
      </c>
      <c r="AD1157" s="0" t="n">
        <v>0.173</v>
      </c>
      <c r="AE1157" s="0" t="n">
        <v>2.975</v>
      </c>
      <c r="AF1157" s="0" t="n">
        <v>0.012</v>
      </c>
      <c r="AG1157" s="0" t="n">
        <v>0.003</v>
      </c>
      <c r="AH1157" s="0" t="n">
        <v>9.2</v>
      </c>
      <c r="AJ1157" s="0" t="n">
        <v>120</v>
      </c>
      <c r="AP1157" s="0" t="n">
        <v>0</v>
      </c>
      <c r="AY1157" s="0" t="n">
        <v>0</v>
      </c>
      <c r="BF1157" s="0" t="n">
        <f aca="false">IF(E1157&lt;11,-3.6797*E1157^2+48.115*E1157-53.83,280.92*EXP(-0.2027*E1157))</f>
        <v>98.486087</v>
      </c>
      <c r="BG1157" s="0" t="n">
        <f aca="false">32.208*LN(F1157)+21.438</f>
        <v>103.550530065171</v>
      </c>
      <c r="BH1157" s="0" t="n">
        <f aca="false">IF(G1157&lt;=2, -10*G1157+100, 88.958*EXP(-0.0755*G1157))</f>
        <v>93</v>
      </c>
      <c r="BI1157" s="0" t="n">
        <f aca="false">IF(I1157&lt;=100, 0.0053*(I1157)^2-1.0332*I1157+100.76, 122.82*EXP(-0.0092*I1157))</f>
        <v>96.712</v>
      </c>
      <c r="BJ1157" s="0" t="n">
        <f aca="false">IF(P1157&lt;=1000, -6.942*LN(P1157)+107.59, -36.304*LN(P1157)+310.72)</f>
        <v>-23.6521968642234</v>
      </c>
      <c r="BK1157" s="0" t="e">
        <f aca="false">BF1157^0.04*BG1157^0.22*BH1157^0.51*BI1157^0.06*BJ1157^0.17</f>
        <v>#NUM!</v>
      </c>
      <c r="BL1157" s="0" t="e">
        <f aca="false">IF(BK1157&gt;=90, "Very Good", IF(BK1157&gt;=80, "Good", IF(BK1157&gt;=70, "Slightly Good", IF(BK1157&gt;=60, "Average", IF(BK1157&gt;=50, "Slightly Poor", IF(BK1157&gt;=40, "Poor", "Very Poor"))))))</f>
        <v>#NUM!</v>
      </c>
      <c r="BM1157" s="0" t="n">
        <f aca="false">IF(P1157&lt;=1000, -6.942*LN(P1157)+107.59, IF(AND(P1157&gt;1000, P1157&lt;=5213),-36.304*LN(P1157)+310.72, IF(P1157&gt;5213, 10)))</f>
        <v>10</v>
      </c>
      <c r="BN1157" s="0" t="n">
        <f aca="false">BF1157^0.04*BG1157^0.22*BH1157^0.51*BI1157^0.06*BM1157^0.17</f>
        <v>65.482255908269</v>
      </c>
      <c r="BO1157" s="0" t="str">
        <f aca="false">IF(BN1157&gt;=90, "Very Good", IF(BN1157&gt;=80, "Good", IF(BN1157&gt;=70, "Slightly Good", IF(BN1157&gt;=60, "Average", IF(BN1157&gt;=50, "Slightly Poor", IF(BN1157&gt;=40, "Poor", "Very Poor"))))))</f>
        <v>Average</v>
      </c>
      <c r="BP1157" s="0" t="n">
        <f aca="false">IF(AJ1157&lt;=1000, -6.942*LN(AJ1157)+107.59, IF(AND(AJ1157&gt;1000, AJ1157&lt;=5213),-36.304*LN(AJ1157)+310.72, IF(AJ1157&gt;5213, 10)))</f>
        <v>74.3552323216071</v>
      </c>
      <c r="BQ1157" s="0" t="n">
        <f aca="false">BF1157^0.04*BG1157^0.22*BH1157^0.51*BI1157^0.06*BP1157^0.17</f>
        <v>92.0972354107005</v>
      </c>
      <c r="BR1157" s="0" t="str">
        <f aca="false">IF(BQ1157&gt;=90, "Very Good", IF(BQ1157&gt;=80, "Good", IF(BQ1157&gt;=70, "Slightly Good", IF(BQ1157&gt;=60, "Average", IF(BQ1157&gt;=50, "Slightly Poor", IF(BQ1157&gt;=40, "Poor", "Very Poor"))))))</f>
        <v>Very Good</v>
      </c>
      <c r="BT1157" s="0" t="n">
        <f aca="false">9.81*LN(AH1157)+30.6</f>
        <v>52.3703861785795</v>
      </c>
      <c r="BU1157" s="0" t="str">
        <f aca="false">IF(BT1157&lt;30, "Clean water", IF(AND(BT1157&gt;=30, BT1157&lt;40), "Hypolimia", IF(AND(BT1157&gt;=40,BT1157&lt;50), "Mesotrophic", IF(AND(BT1157&gt;=50, BT1157&lt;70), "Eutrophic", IF(BT1157&gt;70,"Hypertrophic")))))</f>
        <v>Eutrophic</v>
      </c>
      <c r="BW1157" s="0" t="str">
        <f aca="false">IF(G1157/H1157&gt;=1, "PLS CHECK", "")</f>
        <v/>
      </c>
      <c r="BX1157" s="0" t="str">
        <f aca="false">IF(AC1157/J1157&gt;=1, "PLS CHECK", "")</f>
        <v/>
      </c>
      <c r="BY1157" s="0" t="str">
        <f aca="false">IF(AE1157/J1157&gt;=1, "PLS CHECK", "")</f>
        <v/>
      </c>
      <c r="BZ1157" s="0" t="str">
        <f aca="false">IF(AD1157/J1157&gt;=1, "PLS CHECK", "")</f>
        <v/>
      </c>
      <c r="CA1157" s="0" t="str">
        <f aca="false">IF(AF1157/K1157&gt;=1, "PLS CHECK", "")</f>
        <v/>
      </c>
      <c r="CB1157" s="0" t="str">
        <f aca="false">IF(AG1157/K1157&gt;=1, "PLS CHECK", "")</f>
        <v/>
      </c>
    </row>
    <row r="1158" customFormat="false" ht="12.5" hidden="false" customHeight="false" outlineLevel="0" collapsed="false">
      <c r="A1158" s="0" t="n">
        <v>1155</v>
      </c>
      <c r="B1158" s="15" t="s">
        <v>103</v>
      </c>
      <c r="C1158" s="16" t="s">
        <v>104</v>
      </c>
      <c r="D1158" s="0" t="s">
        <v>180</v>
      </c>
      <c r="E1158" s="0" t="n">
        <v>7.7</v>
      </c>
      <c r="F1158" s="37"/>
      <c r="G1158" s="0" t="n">
        <v>1</v>
      </c>
      <c r="H1158" s="0" t="n">
        <v>2.2</v>
      </c>
      <c r="I1158" s="0" t="n">
        <v>1.8</v>
      </c>
      <c r="J1158" s="0" t="n">
        <v>6.047</v>
      </c>
      <c r="K1158" s="0" t="n">
        <v>0.029</v>
      </c>
      <c r="L1158" s="0" t="n">
        <v>1.5</v>
      </c>
      <c r="M1158" s="0" t="n">
        <v>7.8</v>
      </c>
      <c r="N1158" s="0" t="n">
        <v>0</v>
      </c>
      <c r="O1158" s="0" t="n">
        <v>446</v>
      </c>
      <c r="P1158" s="0" t="n">
        <v>1600</v>
      </c>
      <c r="Q1158" s="0" t="n">
        <v>0</v>
      </c>
      <c r="R1158" s="0" t="n">
        <v>0</v>
      </c>
      <c r="S1158" s="0" t="n">
        <v>0</v>
      </c>
      <c r="T1158" s="0" t="n">
        <v>0</v>
      </c>
      <c r="U1158" s="0" t="n">
        <v>0</v>
      </c>
      <c r="V1158" s="0" t="n">
        <v>0</v>
      </c>
      <c r="AC1158" s="0" t="n">
        <v>6.017</v>
      </c>
      <c r="AD1158" s="0" t="n">
        <v>0.036</v>
      </c>
      <c r="AE1158" s="0" t="n">
        <v>5.249</v>
      </c>
      <c r="AF1158" s="0" t="n">
        <v>0.018</v>
      </c>
      <c r="AG1158" s="0" t="n">
        <v>0.012</v>
      </c>
      <c r="AH1158" s="0" t="n">
        <v>3.8</v>
      </c>
      <c r="AJ1158" s="37"/>
      <c r="AP1158" s="0" t="n">
        <v>0</v>
      </c>
      <c r="AY1158" s="0" t="n">
        <v>0</v>
      </c>
      <c r="BF1158" s="0" t="n">
        <f aca="false">IF(E1158&lt;11,-3.6797*E1158^2+48.115*E1158-53.83,280.92*EXP(-0.2027*E1158))</f>
        <v>98.486087</v>
      </c>
      <c r="BG1158" s="0" t="e">
        <f aca="false">32.208*LN(F1158)+21.438</f>
        <v>#VALUE!</v>
      </c>
      <c r="BH1158" s="0" t="n">
        <f aca="false">IF(G1158&lt;=2, -10*G1158+100, 88.958*EXP(-0.0755*G1158))</f>
        <v>90</v>
      </c>
      <c r="BI1158" s="0" t="n">
        <f aca="false">IF(I1158&lt;=100, 0.0053*(I1158)^2-1.0332*I1158+100.76, 122.82*EXP(-0.0092*I1158))</f>
        <v>98.917412</v>
      </c>
      <c r="BJ1158" s="0" t="n">
        <f aca="false">IF(P1158&lt;=1000, -6.942*LN(P1158)+107.59, -36.304*LN(P1158)+310.72)</f>
        <v>42.8778405956953</v>
      </c>
      <c r="BK1158" s="0" t="e">
        <f aca="false">BF1158^0.04*BG1158^0.22*BH1158^0.51*BI1158^0.06*BJ1158^0.17</f>
        <v>#VALUE!</v>
      </c>
      <c r="BL1158" s="0" t="e">
        <f aca="false">IF(BK1158&gt;=90, "Very Good", IF(BK1158&gt;=80, "Good", IF(BK1158&gt;=70, "Slightly Good", IF(BK1158&gt;=60, "Average", IF(BK1158&gt;=50, "Slightly Poor", IF(BK1158&gt;=40, "Poor", "Very Poor"))))))</f>
        <v>#VALUE!</v>
      </c>
      <c r="BM1158" s="0" t="n">
        <f aca="false">IF(P1158&lt;=1000, -6.942*LN(P1158)+107.59, IF(AND(P1158&gt;1000, P1158&lt;=5213),-36.304*LN(P1158)+310.72, IF(P1158&gt;5213, 10)))</f>
        <v>42.8778405956953</v>
      </c>
      <c r="BN1158" s="0" t="e">
        <f aca="false">BF1158^0.04*BG1158^0.22*BH1158^0.51*BI1158^0.06*BM1158^0.17</f>
        <v>#VALUE!</v>
      </c>
      <c r="BO1158" s="0" t="e">
        <f aca="false">IF(BN1158&gt;=90, "Very Good", IF(BN1158&gt;=80, "Good", IF(BN1158&gt;=70, "Slightly Good", IF(BN1158&gt;=60, "Average", IF(BN1158&gt;=50, "Slightly Poor", IF(BN1158&gt;=40, "Poor", "Very Poor"))))))</f>
        <v>#VALUE!</v>
      </c>
      <c r="BP1158" s="0" t="e">
        <f aca="false">IF(AJ1158&lt;=1000, -6.942*LN(AJ1158)+107.59, IF(AND(AJ1158&gt;1000, AJ1158&lt;=5213),-36.304*LN(AJ1158)+310.72, IF(AJ1158&gt;5213, 10)))</f>
        <v>#VALUE!</v>
      </c>
      <c r="BQ1158" s="0" t="e">
        <f aca="false">BF1158^0.04*BG1158^0.22*BH1158^0.51*BI1158^0.06*BP1158^0.17</f>
        <v>#VALUE!</v>
      </c>
      <c r="BR1158" s="0" t="e">
        <f aca="false">IF(BQ1158&gt;=90, "Very Good", IF(BQ1158&gt;=80, "Good", IF(BQ1158&gt;=70, "Slightly Good", IF(BQ1158&gt;=60, "Average", IF(BQ1158&gt;=50, "Slightly Poor", IF(BQ1158&gt;=40, "Poor", "Very Poor"))))))</f>
        <v>#VALUE!</v>
      </c>
      <c r="BT1158" s="0" t="n">
        <f aca="false">9.81*LN(AH1158)+30.6</f>
        <v>43.6963604646443</v>
      </c>
      <c r="BU1158" s="0" t="str">
        <f aca="false">IF(BT1158&lt;30, "Clean water", IF(AND(BT1158&gt;=30, BT1158&lt;40), "Hypolimia", IF(AND(BT1158&gt;=40,BT1158&lt;50), "Mesotrophic", IF(AND(BT1158&gt;=50, BT1158&lt;70), "Eutrophic", IF(BT1158&gt;70,"Hypertrophic")))))</f>
        <v>Mesotrophic</v>
      </c>
      <c r="BW1158" s="0" t="str">
        <f aca="false">IF(G1158/H1158&gt;=1, "PLS CHECK", "")</f>
        <v/>
      </c>
      <c r="BX1158" s="0" t="str">
        <f aca="false">IF(AC1158/J1158&gt;=1, "PLS CHECK", "")</f>
        <v/>
      </c>
      <c r="BY1158" s="0" t="str">
        <f aca="false">IF(AE1158/J1158&gt;=1, "PLS CHECK", "")</f>
        <v/>
      </c>
      <c r="BZ1158" s="0" t="str">
        <f aca="false">IF(AD1158/J1158&gt;=1, "PLS CHECK", "")</f>
        <v/>
      </c>
      <c r="CA1158" s="0" t="str">
        <f aca="false">IF(AF1158/K1158&gt;=1, "PLS CHECK", "")</f>
        <v/>
      </c>
      <c r="CB1158" s="0" t="str">
        <f aca="false">IF(AG1158/K1158&gt;=1, "PLS CHECK", "")</f>
        <v/>
      </c>
    </row>
    <row r="1159" customFormat="false" ht="12.5" hidden="false" customHeight="false" outlineLevel="0" collapsed="false">
      <c r="A1159" s="0" t="n">
        <v>1156</v>
      </c>
      <c r="B1159" s="15" t="s">
        <v>105</v>
      </c>
      <c r="C1159" s="16" t="s">
        <v>106</v>
      </c>
      <c r="D1159" s="0" t="s">
        <v>180</v>
      </c>
      <c r="E1159" s="0" t="n">
        <v>7.7</v>
      </c>
      <c r="F1159" s="0" t="n">
        <v>12.6</v>
      </c>
      <c r="G1159" s="0" t="n">
        <v>1.4</v>
      </c>
      <c r="H1159" s="0" t="n">
        <v>3.2</v>
      </c>
      <c r="I1159" s="0" t="n">
        <v>3.2</v>
      </c>
      <c r="J1159" s="0" t="n">
        <v>2.327</v>
      </c>
      <c r="K1159" s="0" t="n">
        <v>0.017</v>
      </c>
      <c r="L1159" s="0" t="n">
        <v>1.8</v>
      </c>
      <c r="M1159" s="0" t="n">
        <v>4.3</v>
      </c>
      <c r="N1159" s="0" t="n">
        <v>0</v>
      </c>
      <c r="O1159" s="37"/>
      <c r="P1159" s="0" t="n">
        <v>2100</v>
      </c>
      <c r="Q1159" s="0" t="n">
        <v>0</v>
      </c>
      <c r="R1159" s="0" t="n">
        <v>0</v>
      </c>
      <c r="S1159" s="0" t="n">
        <v>0</v>
      </c>
      <c r="T1159" s="0" t="n">
        <v>0</v>
      </c>
      <c r="U1159" s="0" t="n">
        <v>0</v>
      </c>
      <c r="V1159" s="0" t="n">
        <v>0</v>
      </c>
      <c r="AC1159" s="0" t="n">
        <v>2.297</v>
      </c>
      <c r="AD1159" s="0" t="n">
        <v>0.029</v>
      </c>
      <c r="AE1159" s="0" t="n">
        <v>2.239</v>
      </c>
      <c r="AF1159" s="37"/>
      <c r="AG1159" s="0" t="n">
        <v>0.003</v>
      </c>
      <c r="AH1159" s="0" t="n">
        <v>8.5</v>
      </c>
      <c r="AJ1159" s="0" t="n">
        <v>25</v>
      </c>
      <c r="AP1159" s="0" t="n">
        <v>0</v>
      </c>
      <c r="AY1159" s="0" t="n">
        <v>0</v>
      </c>
      <c r="BF1159" s="0" t="n">
        <f aca="false">IF(E1159&lt;11,-3.6797*E1159^2+48.115*E1159-53.83,280.92*EXP(-0.2027*E1159))</f>
        <v>98.486087</v>
      </c>
      <c r="BG1159" s="0" t="n">
        <f aca="false">32.208*LN(F1159)+21.438</f>
        <v>103.043306983941</v>
      </c>
      <c r="BH1159" s="0" t="n">
        <f aca="false">IF(G1159&lt;=2, -10*G1159+100, 88.958*EXP(-0.0755*G1159))</f>
        <v>86</v>
      </c>
      <c r="BI1159" s="0" t="n">
        <f aca="false">IF(I1159&lt;=100, 0.0053*(I1159)^2-1.0332*I1159+100.76, 122.82*EXP(-0.0092*I1159))</f>
        <v>97.508032</v>
      </c>
      <c r="BJ1159" s="0" t="n">
        <f aca="false">IF(P1159&lt;=1000, -6.942*LN(P1159)+107.59, -36.304*LN(P1159)+310.72)</f>
        <v>33.0055589887772</v>
      </c>
      <c r="BK1159" s="0" t="n">
        <f aca="false">BF1159^0.04*BG1159^0.22*BH1159^0.51*BI1159^0.06*BJ1159^0.17</f>
        <v>77.036366031902</v>
      </c>
      <c r="BL1159" s="0" t="str">
        <f aca="false">IF(BK1159&gt;=90, "Very Good", IF(BK1159&gt;=80, "Good", IF(BK1159&gt;=70, "Slightly Good", IF(BK1159&gt;=60, "Average", IF(BK1159&gt;=50, "Slightly Poor", IF(BK1159&gt;=40, "Poor", "Very Poor"))))))</f>
        <v>Slightly Good</v>
      </c>
      <c r="BM1159" s="0" t="n">
        <f aca="false">IF(P1159&lt;=1000, -6.942*LN(P1159)+107.59, IF(AND(P1159&gt;1000, P1159&lt;=5213),-36.304*LN(P1159)+310.72, IF(P1159&gt;5213, 10)))</f>
        <v>33.0055589887772</v>
      </c>
      <c r="BN1159" s="0" t="n">
        <f aca="false">BF1159^0.04*BG1159^0.22*BH1159^0.51*BI1159^0.06*BM1159^0.17</f>
        <v>77.036366031902</v>
      </c>
      <c r="BO1159" s="0" t="str">
        <f aca="false">IF(BN1159&gt;=90, "Very Good", IF(BN1159&gt;=80, "Good", IF(BN1159&gt;=70, "Slightly Good", IF(BN1159&gt;=60, "Average", IF(BN1159&gt;=50, "Slightly Poor", IF(BN1159&gt;=40, "Poor", "Very Poor"))))))</f>
        <v>Slightly Good</v>
      </c>
      <c r="BP1159" s="0" t="n">
        <f aca="false">IF(AJ1159&lt;=1000, -6.942*LN(AJ1159)+107.59, IF(AND(AJ1159&gt;1000, AJ1159&lt;=5213),-36.304*LN(AJ1159)+310.72, IF(AJ1159&gt;5213, 10)))</f>
        <v>85.244564023765</v>
      </c>
      <c r="BQ1159" s="0" t="n">
        <f aca="false">BF1159^0.04*BG1159^0.22*BH1159^0.51*BI1159^0.06*BP1159^0.17</f>
        <v>90.5209952552</v>
      </c>
      <c r="BR1159" s="0" t="str">
        <f aca="false">IF(BQ1159&gt;=90, "Very Good", IF(BQ1159&gt;=80, "Good", IF(BQ1159&gt;=70, "Slightly Good", IF(BQ1159&gt;=60, "Average", IF(BQ1159&gt;=50, "Slightly Poor", IF(BQ1159&gt;=40, "Poor", "Very Poor"))))))</f>
        <v>Very Good</v>
      </c>
      <c r="BT1159" s="0" t="n">
        <f aca="false">9.81*LN(AH1159)+30.6</f>
        <v>51.5940490638984</v>
      </c>
      <c r="BU1159" s="0" t="str">
        <f aca="false">IF(BT1159&lt;30, "Clean water", IF(AND(BT1159&gt;=30, BT1159&lt;40), "Hypolimia", IF(AND(BT1159&gt;=40,BT1159&lt;50), "Mesotrophic", IF(AND(BT1159&gt;=50, BT1159&lt;70), "Eutrophic", IF(BT1159&gt;70,"Hypertrophic")))))</f>
        <v>Eutrophic</v>
      </c>
      <c r="BW1159" s="0" t="str">
        <f aca="false">IF(G1159/H1159&gt;=1, "PLS CHECK", "")</f>
        <v/>
      </c>
      <c r="BX1159" s="0" t="str">
        <f aca="false">IF(AC1159/J1159&gt;=1, "PLS CHECK", "")</f>
        <v/>
      </c>
      <c r="BY1159" s="0" t="str">
        <f aca="false">IF(AE1159/J1159&gt;=1, "PLS CHECK", "")</f>
        <v/>
      </c>
      <c r="BZ1159" s="0" t="str">
        <f aca="false">IF(AD1159/J1159&gt;=1, "PLS CHECK", "")</f>
        <v/>
      </c>
      <c r="CA1159" s="0" t="str">
        <f aca="false">IF(AF1159/K1159&gt;=1, "PLS CHECK", "")</f>
        <v/>
      </c>
      <c r="CB1159" s="0" t="str">
        <f aca="false">IF(AG1159/K1159&gt;=1, "PLS CHECK", "")</f>
        <v/>
      </c>
    </row>
    <row r="1160" customFormat="false" ht="12.5" hidden="false" customHeight="false" outlineLevel="0" collapsed="false">
      <c r="A1160" s="0" t="n">
        <v>1157</v>
      </c>
      <c r="B1160" s="15" t="s">
        <v>107</v>
      </c>
      <c r="C1160" s="16" t="s">
        <v>108</v>
      </c>
      <c r="D1160" s="0" t="s">
        <v>180</v>
      </c>
      <c r="E1160" s="0" t="n">
        <v>7.6</v>
      </c>
      <c r="F1160" s="0" t="n">
        <v>12.7</v>
      </c>
      <c r="G1160" s="0" t="n">
        <v>1</v>
      </c>
      <c r="H1160" s="37"/>
      <c r="I1160" s="0" t="n">
        <v>2.2</v>
      </c>
      <c r="J1160" s="0" t="n">
        <v>6.879</v>
      </c>
      <c r="K1160" s="0" t="n">
        <v>0.091</v>
      </c>
      <c r="L1160" s="37"/>
      <c r="M1160" s="0" t="n">
        <v>10.6</v>
      </c>
      <c r="N1160" s="0" t="n">
        <v>0</v>
      </c>
      <c r="O1160" s="0" t="n">
        <v>566</v>
      </c>
      <c r="P1160" s="0" t="n">
        <v>2800</v>
      </c>
      <c r="Q1160" s="0" t="n">
        <v>0</v>
      </c>
      <c r="R1160" s="0" t="n">
        <v>0</v>
      </c>
      <c r="S1160" s="0" t="n">
        <v>0</v>
      </c>
      <c r="T1160" s="0" t="n">
        <v>0</v>
      </c>
      <c r="U1160" s="0" t="n">
        <v>0</v>
      </c>
      <c r="V1160" s="0" t="n">
        <v>0</v>
      </c>
      <c r="AC1160" s="0" t="n">
        <v>6.802</v>
      </c>
      <c r="AD1160" s="0" t="n">
        <v>0.086</v>
      </c>
      <c r="AE1160" s="0" t="n">
        <v>6.13</v>
      </c>
      <c r="AF1160" s="0" t="n">
        <v>0.083</v>
      </c>
      <c r="AG1160" s="37"/>
      <c r="AH1160" s="0" t="n">
        <v>1.1</v>
      </c>
      <c r="AJ1160" s="37"/>
      <c r="AP1160" s="0" t="n">
        <v>0</v>
      </c>
      <c r="AY1160" s="0" t="n">
        <v>0</v>
      </c>
      <c r="BF1160" s="0" t="n">
        <f aca="false">IF(E1160&lt;11,-3.6797*E1160^2+48.115*E1160-53.83,280.92*EXP(-0.2027*E1160))</f>
        <v>99.304528</v>
      </c>
      <c r="BG1160" s="0" t="n">
        <f aca="false">32.208*LN(F1160)+21.438</f>
        <v>103.297917005506</v>
      </c>
      <c r="BH1160" s="0" t="n">
        <f aca="false">IF(G1160&lt;=2, -10*G1160+100, 88.958*EXP(-0.0755*G1160))</f>
        <v>90</v>
      </c>
      <c r="BI1160" s="0" t="n">
        <f aca="false">IF(I1160&lt;=100, 0.0053*(I1160)^2-1.0332*I1160+100.76, 122.82*EXP(-0.0092*I1160))</f>
        <v>98.512612</v>
      </c>
      <c r="BJ1160" s="0" t="n">
        <f aca="false">IF(P1160&lt;=1000, -6.942*LN(P1160)+107.59, -36.304*LN(P1160)+310.72)</f>
        <v>22.5615490304878</v>
      </c>
      <c r="BK1160" s="0" t="n">
        <f aca="false">BF1160^0.04*BG1160^0.22*BH1160^0.51*BI1160^0.06*BJ1160^0.17</f>
        <v>74.0158637157716</v>
      </c>
      <c r="BL1160" s="0" t="str">
        <f aca="false">IF(BK1160&gt;=90, "Very Good", IF(BK1160&gt;=80, "Good", IF(BK1160&gt;=70, "Slightly Good", IF(BK1160&gt;=60, "Average", IF(BK1160&gt;=50, "Slightly Poor", IF(BK1160&gt;=40, "Poor", "Very Poor"))))))</f>
        <v>Slightly Good</v>
      </c>
      <c r="BM1160" s="0" t="n">
        <f aca="false">IF(P1160&lt;=1000, -6.942*LN(P1160)+107.59, IF(AND(P1160&gt;1000, P1160&lt;=5213),-36.304*LN(P1160)+310.72, IF(P1160&gt;5213, 10)))</f>
        <v>22.5615490304878</v>
      </c>
      <c r="BN1160" s="0" t="n">
        <f aca="false">BF1160^0.04*BG1160^0.22*BH1160^0.51*BI1160^0.06*BM1160^0.17</f>
        <v>74.0158637157716</v>
      </c>
      <c r="BO1160" s="0" t="str">
        <f aca="false">IF(BN1160&gt;=90, "Very Good", IF(BN1160&gt;=80, "Good", IF(BN1160&gt;=70, "Slightly Good", IF(BN1160&gt;=60, "Average", IF(BN1160&gt;=50, "Slightly Poor", IF(BN1160&gt;=40, "Poor", "Very Poor"))))))</f>
        <v>Slightly Good</v>
      </c>
      <c r="BP1160" s="0" t="e">
        <f aca="false">IF(AJ1160&lt;=1000, -6.942*LN(AJ1160)+107.59, IF(AND(AJ1160&gt;1000, AJ1160&lt;=5213),-36.304*LN(AJ1160)+310.72, IF(AJ1160&gt;5213, 10)))</f>
        <v>#VALUE!</v>
      </c>
      <c r="BQ1160" s="0" t="e">
        <f aca="false">BF1160^0.04*BG1160^0.22*BH1160^0.51*BI1160^0.06*BP1160^0.17</f>
        <v>#VALUE!</v>
      </c>
      <c r="BR1160" s="0" t="e">
        <f aca="false">IF(BQ1160&gt;=90, "Very Good", IF(BQ1160&gt;=80, "Good", IF(BQ1160&gt;=70, "Slightly Good", IF(BQ1160&gt;=60, "Average", IF(BQ1160&gt;=50, "Slightly Poor", IF(BQ1160&gt;=40, "Poor", "Very Poor"))))))</f>
        <v>#VALUE!</v>
      </c>
      <c r="BT1160" s="0" t="n">
        <f aca="false">9.81*LN(AH1160)+30.6</f>
        <v>31.5349928638804</v>
      </c>
      <c r="BU1160" s="0" t="str">
        <f aca="false">IF(BT1160&lt;30, "Clean water", IF(AND(BT1160&gt;=30, BT1160&lt;40), "Hypolimia", IF(AND(BT1160&gt;=40,BT1160&lt;50), "Mesotrophic", IF(AND(BT1160&gt;=50, BT1160&lt;70), "Eutrophic", IF(BT1160&gt;70,"Hypertrophic")))))</f>
        <v>Hypolimia</v>
      </c>
      <c r="BW1160" s="0" t="e">
        <f aca="false">IF(G1160/H1160&gt;=1, "PLS CHECK", "")</f>
        <v>#DIV/0!</v>
      </c>
      <c r="BX1160" s="0" t="str">
        <f aca="false">IF(AC1160/J1160&gt;=1, "PLS CHECK", "")</f>
        <v/>
      </c>
      <c r="BY1160" s="0" t="str">
        <f aca="false">IF(AE1160/J1160&gt;=1, "PLS CHECK", "")</f>
        <v/>
      </c>
      <c r="BZ1160" s="0" t="str">
        <f aca="false">IF(AD1160/J1160&gt;=1, "PLS CHECK", "")</f>
        <v/>
      </c>
      <c r="CA1160" s="0" t="str">
        <f aca="false">IF(AF1160/K1160&gt;=1, "PLS CHECK", "")</f>
        <v/>
      </c>
      <c r="CB1160" s="0" t="str">
        <f aca="false">IF(AG1160/K1160&gt;=1, "PLS CHECK", "")</f>
        <v/>
      </c>
    </row>
    <row r="1161" customFormat="false" ht="12.5" hidden="false" customHeight="false" outlineLevel="0" collapsed="false">
      <c r="A1161" s="0" t="n">
        <v>1158</v>
      </c>
      <c r="B1161" s="15" t="s">
        <v>109</v>
      </c>
      <c r="C1161" s="16" t="s">
        <v>110</v>
      </c>
      <c r="D1161" s="0" t="s">
        <v>180</v>
      </c>
      <c r="E1161" s="37"/>
      <c r="F1161" s="0" t="n">
        <v>9.7</v>
      </c>
      <c r="G1161" s="37"/>
      <c r="H1161" s="37"/>
      <c r="I1161" s="0" t="n">
        <v>9.8</v>
      </c>
      <c r="J1161" s="37"/>
      <c r="K1161" s="37"/>
      <c r="L1161" s="0" t="n">
        <v>4.2</v>
      </c>
      <c r="M1161" s="0" t="n">
        <v>13.2</v>
      </c>
      <c r="O1161" s="0" t="n">
        <v>446</v>
      </c>
      <c r="AC1161" s="0" t="n">
        <v>9.99</v>
      </c>
      <c r="AD1161" s="37"/>
      <c r="AE1161" s="0" t="n">
        <v>6.618</v>
      </c>
      <c r="AF1161" s="37"/>
      <c r="AG1161" s="37"/>
      <c r="BD1161" s="0" t="n">
        <v>3.198</v>
      </c>
      <c r="BF1161" s="0" t="n">
        <f aca="false">IF(E1161&lt;11,-3.6797*E1161^2+48.115*E1161-53.83,280.92*EXP(-0.2027*E1161))</f>
        <v>-53.83</v>
      </c>
      <c r="BG1161" s="0" t="n">
        <f aca="false">32.208*LN(F1161)+21.438</f>
        <v>94.6186305204847</v>
      </c>
      <c r="BH1161" s="0" t="n">
        <f aca="false">IF(G1161&lt;=2, -10*G1161+100, 88.958*EXP(-0.0755*G1161))</f>
        <v>100</v>
      </c>
      <c r="BI1161" s="0" t="n">
        <f aca="false">IF(I1161&lt;=100, 0.0053*(I1161)^2-1.0332*I1161+100.76, 122.82*EXP(-0.0092*I1161))</f>
        <v>91.143652</v>
      </c>
      <c r="BJ1161" s="0" t="e">
        <f aca="false">IF(P1161&lt;=1000, -6.942*LN(P1161)+107.59, -36.304*LN(P1161)+310.72)</f>
        <v>#VALUE!</v>
      </c>
      <c r="BK1161" s="0" t="e">
        <f aca="false">BF1161^0.04*BG1161^0.22*BH1161^0.51*BI1161^0.06*BJ1161^0.17</f>
        <v>#VALUE!</v>
      </c>
      <c r="BL1161" s="0" t="e">
        <f aca="false">IF(BK1161&gt;=90, "Very Good", IF(BK1161&gt;=80, "Good", IF(BK1161&gt;=70, "Slightly Good", IF(BK1161&gt;=60, "Average", IF(BK1161&gt;=50, "Slightly Poor", IF(BK1161&gt;=40, "Poor", "Very Poor"))))))</f>
        <v>#VALUE!</v>
      </c>
      <c r="BM1161" s="0" t="e">
        <f aca="false">IF(P1161&lt;=1000, -6.942*LN(P1161)+107.59, IF(AND(P1161&gt;1000, P1161&lt;=5213),-36.304*LN(P1161)+310.72, IF(P1161&gt;5213, 10)))</f>
        <v>#VALUE!</v>
      </c>
      <c r="BN1161" s="0" t="e">
        <f aca="false">BF1161^0.04*BG1161^0.22*BH1161^0.51*BI1161^0.06*BM1161^0.17</f>
        <v>#VALUE!</v>
      </c>
      <c r="BO1161" s="0" t="e">
        <f aca="false">IF(BN1161&gt;=90, "Very Good", IF(BN1161&gt;=80, "Good", IF(BN1161&gt;=70, "Slightly Good", IF(BN1161&gt;=60, "Average", IF(BN1161&gt;=50, "Slightly Poor", IF(BN1161&gt;=40, "Poor", "Very Poor"))))))</f>
        <v>#VALUE!</v>
      </c>
      <c r="BP1161" s="0" t="e">
        <f aca="false">IF(AJ1161&lt;=1000, -6.942*LN(AJ1161)+107.59, IF(AND(AJ1161&gt;1000, AJ1161&lt;=5213),-36.304*LN(AJ1161)+310.72, IF(AJ1161&gt;5213, 10)))</f>
        <v>#VALUE!</v>
      </c>
      <c r="BQ1161" s="0" t="e">
        <f aca="false">BF1161^0.04*BG1161^0.22*BH1161^0.51*BI1161^0.06*BP1161^0.17</f>
        <v>#VALUE!</v>
      </c>
      <c r="BR1161" s="0" t="e">
        <f aca="false">IF(BQ1161&gt;=90, "Very Good", IF(BQ1161&gt;=80, "Good", IF(BQ1161&gt;=70, "Slightly Good", IF(BQ1161&gt;=60, "Average", IF(BQ1161&gt;=50, "Slightly Poor", IF(BQ1161&gt;=40, "Poor", "Very Poor"))))))</f>
        <v>#VALUE!</v>
      </c>
      <c r="BT1161" s="0" t="e">
        <f aca="false">9.81*LN(AH1161)+30.6</f>
        <v>#VALUE!</v>
      </c>
      <c r="BU1161" s="0" t="e">
        <f aca="false">IF(BT1161&lt;30, "Clean water", IF(AND(BT1161&gt;=30, BT1161&lt;40), "Hypolimia", IF(AND(BT1161&gt;=40,BT1161&lt;50), "Mesotrophic", IF(AND(BT1161&gt;=50, BT1161&lt;70), "Eutrophic", IF(BT1161&gt;70,"Hypertrophic")))))</f>
        <v>#VALUE!</v>
      </c>
      <c r="BW1161" s="0" t="e">
        <f aca="false">IF(G1161/H1161&gt;=1, "PLS CHECK", "")</f>
        <v>#DIV/0!</v>
      </c>
      <c r="BX1161" s="0" t="e">
        <f aca="false">IF(AC1161/J1161&gt;=1, "PLS CHECK", "")</f>
        <v>#DIV/0!</v>
      </c>
      <c r="BY1161" s="0" t="e">
        <f aca="false">IF(AE1161/J1161&gt;=1, "PLS CHECK", "")</f>
        <v>#DIV/0!</v>
      </c>
      <c r="BZ1161" s="0" t="e">
        <f aca="false">IF(AD1161/J1161&gt;=1, "PLS CHECK", "")</f>
        <v>#DIV/0!</v>
      </c>
      <c r="CA1161" s="0" t="e">
        <f aca="false">IF(AF1161/K1161&gt;=1, "PLS CHECK", "")</f>
        <v>#DIV/0!</v>
      </c>
      <c r="CB1161" s="0" t="e">
        <f aca="false">IF(AG1161/K1161&gt;=1, "PLS CHECK", "")</f>
        <v>#DIV/0!</v>
      </c>
    </row>
    <row r="1162" customFormat="false" ht="12.5" hidden="false" customHeight="false" outlineLevel="0" collapsed="false">
      <c r="A1162" s="0" t="n">
        <v>1159</v>
      </c>
      <c r="B1162" s="15" t="s">
        <v>111</v>
      </c>
      <c r="C1162" s="16" t="s">
        <v>112</v>
      </c>
      <c r="D1162" s="0" t="s">
        <v>180</v>
      </c>
      <c r="E1162" s="37"/>
      <c r="F1162" s="0" t="n">
        <v>12.2</v>
      </c>
      <c r="G1162" s="0" t="n">
        <v>1.3</v>
      </c>
      <c r="H1162" s="0" t="n">
        <v>4.6</v>
      </c>
      <c r="I1162" s="0" t="n">
        <v>4.8</v>
      </c>
      <c r="J1162" s="0" t="n">
        <v>8.764</v>
      </c>
      <c r="K1162" s="0" t="n">
        <v>0.112</v>
      </c>
      <c r="L1162" s="0" t="n">
        <v>2.6</v>
      </c>
      <c r="M1162" s="0" t="n">
        <v>11.2</v>
      </c>
      <c r="N1162" s="0" t="n">
        <v>0</v>
      </c>
      <c r="O1162" s="0" t="n">
        <v>466</v>
      </c>
      <c r="P1162" s="0" t="n">
        <v>3100</v>
      </c>
      <c r="Q1162" s="0" t="n">
        <v>0</v>
      </c>
      <c r="R1162" s="0" t="n">
        <v>0</v>
      </c>
      <c r="S1162" s="0" t="n">
        <v>0</v>
      </c>
      <c r="T1162" s="0" t="n">
        <v>0</v>
      </c>
      <c r="U1162" s="0" t="n">
        <v>0</v>
      </c>
      <c r="V1162" s="0" t="n">
        <v>0</v>
      </c>
      <c r="AC1162" s="0" t="n">
        <v>8.763</v>
      </c>
      <c r="AD1162" s="0" t="n">
        <v>0.102</v>
      </c>
      <c r="AE1162" s="37"/>
      <c r="AF1162" s="0" t="n">
        <v>0.073</v>
      </c>
      <c r="AG1162" s="0" t="n">
        <v>0.06</v>
      </c>
      <c r="AH1162" s="0" t="n">
        <v>21.3</v>
      </c>
      <c r="AJ1162" s="37"/>
      <c r="AP1162" s="0" t="n">
        <v>0</v>
      </c>
      <c r="AY1162" s="0" t="n">
        <v>0</v>
      </c>
      <c r="BF1162" s="0" t="n">
        <f aca="false">IF(E1162&lt;11,-3.6797*E1162^2+48.115*E1162-53.83,280.92*EXP(-0.2027*E1162))</f>
        <v>-53.83</v>
      </c>
      <c r="BG1162" s="0" t="n">
        <f aca="false">32.208*LN(F1162)+21.438</f>
        <v>102.004249133617</v>
      </c>
      <c r="BH1162" s="0" t="n">
        <f aca="false">IF(G1162&lt;=2, -10*G1162+100, 88.958*EXP(-0.0755*G1162))</f>
        <v>87</v>
      </c>
      <c r="BI1162" s="0" t="n">
        <f aca="false">IF(I1162&lt;=100, 0.0053*(I1162)^2-1.0332*I1162+100.76, 122.82*EXP(-0.0092*I1162))</f>
        <v>95.922752</v>
      </c>
      <c r="BJ1162" s="0" t="n">
        <f aca="false">IF(P1162&lt;=1000, -6.942*LN(P1162)+107.59, -36.304*LN(P1162)+310.72)</f>
        <v>18.8664300962596</v>
      </c>
      <c r="BK1162" s="0" t="n">
        <f aca="false">BF1162^0.04*BG1162^0.22*BH1162^0.51*BI1162^0.06*BJ1162^0.17</f>
        <v>-68.5605612253385</v>
      </c>
      <c r="BL1162" s="0" t="str">
        <f aca="false">IF(BK1162&gt;=90, "Very Good", IF(BK1162&gt;=80, "Good", IF(BK1162&gt;=70, "Slightly Good", IF(BK1162&gt;=60, "Average", IF(BK1162&gt;=50, "Slightly Poor", IF(BK1162&gt;=40, "Poor", "Very Poor"))))))</f>
        <v>Very Poor</v>
      </c>
      <c r="BM1162" s="0" t="n">
        <f aca="false">IF(P1162&lt;=1000, -6.942*LN(P1162)+107.59, IF(AND(P1162&gt;1000, P1162&lt;=5213),-36.304*LN(P1162)+310.72, IF(P1162&gt;5213, 10)))</f>
        <v>18.8664300962596</v>
      </c>
      <c r="BN1162" s="0" t="n">
        <f aca="false">BF1162^0.04*BG1162^0.22*BH1162^0.51*BI1162^0.06*BM1162^0.17</f>
        <v>-68.5605612253385</v>
      </c>
      <c r="BO1162" s="0" t="str">
        <f aca="false">IF(BN1162&gt;=90, "Very Good", IF(BN1162&gt;=80, "Good", IF(BN1162&gt;=70, "Slightly Good", IF(BN1162&gt;=60, "Average", IF(BN1162&gt;=50, "Slightly Poor", IF(BN1162&gt;=40, "Poor", "Very Poor"))))))</f>
        <v>Very Poor</v>
      </c>
      <c r="BP1162" s="0" t="e">
        <f aca="false">IF(AJ1162&lt;=1000, -6.942*LN(AJ1162)+107.59, IF(AND(AJ1162&gt;1000, AJ1162&lt;=5213),-36.304*LN(AJ1162)+310.72, IF(AJ1162&gt;5213, 10)))</f>
        <v>#VALUE!</v>
      </c>
      <c r="BQ1162" s="0" t="e">
        <f aca="false">BF1162^0.04*BG1162^0.22*BH1162^0.51*BI1162^0.06*BP1162^0.17</f>
        <v>#VALUE!</v>
      </c>
      <c r="BR1162" s="0" t="e">
        <f aca="false">IF(BQ1162&gt;=90, "Very Good", IF(BQ1162&gt;=80, "Good", IF(BQ1162&gt;=70, "Slightly Good", IF(BQ1162&gt;=60, "Average", IF(BQ1162&gt;=50, "Slightly Poor", IF(BQ1162&gt;=40, "Poor", "Very Poor"))))))</f>
        <v>#VALUE!</v>
      </c>
      <c r="BT1162" s="0" t="n">
        <f aca="false">9.81*LN(AH1162)+30.6</f>
        <v>60.6059163833379</v>
      </c>
      <c r="BU1162" s="0" t="str">
        <f aca="false">IF(BT1162&lt;30, "Clean water", IF(AND(BT1162&gt;=30, BT1162&lt;40), "Hypolimia", IF(AND(BT1162&gt;=40,BT1162&lt;50), "Mesotrophic", IF(AND(BT1162&gt;=50, BT1162&lt;70), "Eutrophic", IF(BT1162&gt;70,"Hypertrophic")))))</f>
        <v>Eutrophic</v>
      </c>
      <c r="BW1162" s="0" t="str">
        <f aca="false">IF(G1162/H1162&gt;=1, "PLS CHECK", "")</f>
        <v/>
      </c>
      <c r="BX1162" s="0" t="str">
        <f aca="false">IF(AC1162/J1162&gt;=1, "PLS CHECK", "")</f>
        <v/>
      </c>
      <c r="BY1162" s="0" t="str">
        <f aca="false">IF(AE1162/J1162&gt;=1, "PLS CHECK", "")</f>
        <v/>
      </c>
      <c r="BZ1162" s="0" t="str">
        <f aca="false">IF(AD1162/J1162&gt;=1, "PLS CHECK", "")</f>
        <v/>
      </c>
      <c r="CA1162" s="0" t="str">
        <f aca="false">IF(AF1162/K1162&gt;=1, "PLS CHECK", "")</f>
        <v/>
      </c>
      <c r="CB1162" s="0" t="str">
        <f aca="false">IF(AG1162/K1162&gt;=1, "PLS CHECK", "")</f>
        <v/>
      </c>
    </row>
    <row r="1163" customFormat="false" ht="12.5" hidden="false" customHeight="false" outlineLevel="0" collapsed="false">
      <c r="A1163" s="0" t="n">
        <v>1160</v>
      </c>
      <c r="B1163" s="15" t="s">
        <v>113</v>
      </c>
      <c r="C1163" s="16" t="s">
        <v>114</v>
      </c>
      <c r="D1163" s="0" t="s">
        <v>180</v>
      </c>
      <c r="E1163" s="0" t="n">
        <v>7.6</v>
      </c>
      <c r="F1163" s="0" t="n">
        <v>12.4</v>
      </c>
      <c r="G1163" s="0" t="n">
        <v>1</v>
      </c>
      <c r="H1163" s="0" t="n">
        <v>3.4</v>
      </c>
      <c r="I1163" s="0" t="n">
        <v>2.2</v>
      </c>
      <c r="J1163" s="0" t="n">
        <v>7.213</v>
      </c>
      <c r="K1163" s="0" t="n">
        <v>0.066</v>
      </c>
      <c r="L1163" s="0" t="n">
        <v>2.4</v>
      </c>
      <c r="M1163" s="0" t="n">
        <v>7.9</v>
      </c>
      <c r="N1163" s="0" t="n">
        <v>0</v>
      </c>
      <c r="O1163" s="0" t="n">
        <v>473</v>
      </c>
      <c r="P1163" s="0" t="n">
        <v>1600</v>
      </c>
      <c r="Q1163" s="0" t="n">
        <v>0</v>
      </c>
      <c r="R1163" s="0" t="n">
        <v>0</v>
      </c>
      <c r="S1163" s="0" t="n">
        <v>0</v>
      </c>
      <c r="T1163" s="0" t="n">
        <v>0</v>
      </c>
      <c r="U1163" s="0" t="n">
        <v>0</v>
      </c>
      <c r="V1163" s="0" t="n">
        <v>0</v>
      </c>
      <c r="AC1163" s="0" t="n">
        <v>7.17</v>
      </c>
      <c r="AD1163" s="0" t="n">
        <v>0.138</v>
      </c>
      <c r="AE1163" s="0" t="n">
        <v>6.277</v>
      </c>
      <c r="AF1163" s="0" t="n">
        <v>0.044</v>
      </c>
      <c r="AG1163" s="0" t="n">
        <v>0.032</v>
      </c>
      <c r="AH1163" s="0" t="n">
        <v>5.3</v>
      </c>
      <c r="AJ1163" s="37"/>
      <c r="AP1163" s="0" t="n">
        <v>0</v>
      </c>
      <c r="AY1163" s="0" t="n">
        <v>0</v>
      </c>
      <c r="BF1163" s="0" t="n">
        <f aca="false">IF(E1163&lt;11,-3.6797*E1163^2+48.115*E1163-53.83,280.92*EXP(-0.2027*E1163))</f>
        <v>99.304528</v>
      </c>
      <c r="BG1163" s="0" t="n">
        <f aca="false">32.208*LN(F1163)+21.438</f>
        <v>102.527967989855</v>
      </c>
      <c r="BH1163" s="0" t="n">
        <f aca="false">IF(G1163&lt;=2, -10*G1163+100, 88.958*EXP(-0.0755*G1163))</f>
        <v>90</v>
      </c>
      <c r="BI1163" s="0" t="n">
        <f aca="false">IF(I1163&lt;=100, 0.0053*(I1163)^2-1.0332*I1163+100.76, 122.82*EXP(-0.0092*I1163))</f>
        <v>98.512612</v>
      </c>
      <c r="BJ1163" s="0" t="n">
        <f aca="false">IF(P1163&lt;=1000, -6.942*LN(P1163)+107.59, -36.304*LN(P1163)+310.72)</f>
        <v>42.8778405956953</v>
      </c>
      <c r="BK1163" s="0" t="n">
        <f aca="false">BF1163^0.04*BG1163^0.22*BH1163^0.51*BI1163^0.06*BJ1163^0.17</f>
        <v>82.4170115445143</v>
      </c>
      <c r="BL1163" s="0" t="str">
        <f aca="false">IF(BK1163&gt;=90, "Very Good", IF(BK1163&gt;=80, "Good", IF(BK1163&gt;=70, "Slightly Good", IF(BK1163&gt;=60, "Average", IF(BK1163&gt;=50, "Slightly Poor", IF(BK1163&gt;=40, "Poor", "Very Poor"))))))</f>
        <v>Good</v>
      </c>
      <c r="BM1163" s="0" t="n">
        <f aca="false">IF(P1163&lt;=1000, -6.942*LN(P1163)+107.59, IF(AND(P1163&gt;1000, P1163&lt;=5213),-36.304*LN(P1163)+310.72, IF(P1163&gt;5213, 10)))</f>
        <v>42.8778405956953</v>
      </c>
      <c r="BN1163" s="0" t="n">
        <f aca="false">BF1163^0.04*BG1163^0.22*BH1163^0.51*BI1163^0.06*BM1163^0.17</f>
        <v>82.4170115445143</v>
      </c>
      <c r="BO1163" s="0" t="str">
        <f aca="false">IF(BN1163&gt;=90, "Very Good", IF(BN1163&gt;=80, "Good", IF(BN1163&gt;=70, "Slightly Good", IF(BN1163&gt;=60, "Average", IF(BN1163&gt;=50, "Slightly Poor", IF(BN1163&gt;=40, "Poor", "Very Poor"))))))</f>
        <v>Good</v>
      </c>
      <c r="BP1163" s="0" t="e">
        <f aca="false">IF(AJ1163&lt;=1000, -6.942*LN(AJ1163)+107.59, IF(AND(AJ1163&gt;1000, AJ1163&lt;=5213),-36.304*LN(AJ1163)+310.72, IF(AJ1163&gt;5213, 10)))</f>
        <v>#VALUE!</v>
      </c>
      <c r="BQ1163" s="0" t="e">
        <f aca="false">BF1163^0.04*BG1163^0.22*BH1163^0.51*BI1163^0.06*BP1163^0.17</f>
        <v>#VALUE!</v>
      </c>
      <c r="BR1163" s="0" t="e">
        <f aca="false">IF(BQ1163&gt;=90, "Very Good", IF(BQ1163&gt;=80, "Good", IF(BQ1163&gt;=70, "Slightly Good", IF(BQ1163&gt;=60, "Average", IF(BQ1163&gt;=50, "Slightly Poor", IF(BQ1163&gt;=40, "Poor", "Very Poor"))))))</f>
        <v>#VALUE!</v>
      </c>
      <c r="BT1163" s="0" t="n">
        <f aca="false">9.81*LN(AH1163)+30.6</f>
        <v>46.9602039096747</v>
      </c>
      <c r="BU1163" s="0" t="str">
        <f aca="false">IF(BT1163&lt;30, "Clean water", IF(AND(BT1163&gt;=30, BT1163&lt;40), "Hypolimia", IF(AND(BT1163&gt;=40,BT1163&lt;50), "Mesotrophic", IF(AND(BT1163&gt;=50, BT1163&lt;70), "Eutrophic", IF(BT1163&gt;70,"Hypertrophic")))))</f>
        <v>Mesotrophic</v>
      </c>
      <c r="BW1163" s="0" t="str">
        <f aca="false">IF(G1163/H1163&gt;=1, "PLS CHECK", "")</f>
        <v/>
      </c>
      <c r="BX1163" s="0" t="str">
        <f aca="false">IF(AC1163/J1163&gt;=1, "PLS CHECK", "")</f>
        <v/>
      </c>
      <c r="BY1163" s="0" t="str">
        <f aca="false">IF(AE1163/J1163&gt;=1, "PLS CHECK", "")</f>
        <v/>
      </c>
      <c r="BZ1163" s="0" t="str">
        <f aca="false">IF(AD1163/J1163&gt;=1, "PLS CHECK", "")</f>
        <v/>
      </c>
      <c r="CA1163" s="0" t="str">
        <f aca="false">IF(AF1163/K1163&gt;=1, "PLS CHECK", "")</f>
        <v/>
      </c>
      <c r="CB1163" s="0" t="str">
        <f aca="false">IF(AG1163/K1163&gt;=1, "PLS CHECK", "")</f>
        <v/>
      </c>
    </row>
    <row r="1164" customFormat="false" ht="12.5" hidden="false" customHeight="false" outlineLevel="0" collapsed="false">
      <c r="A1164" s="0" t="n">
        <v>1161</v>
      </c>
      <c r="B1164" s="15" t="s">
        <v>115</v>
      </c>
      <c r="C1164" s="16" t="s">
        <v>116</v>
      </c>
      <c r="D1164" s="0" t="s">
        <v>180</v>
      </c>
      <c r="E1164" s="37"/>
      <c r="F1164" s="0" t="n">
        <v>9.8</v>
      </c>
      <c r="G1164" s="37"/>
      <c r="H1164" s="0" t="n">
        <v>5.9</v>
      </c>
      <c r="I1164" s="0" t="n">
        <v>4.6</v>
      </c>
      <c r="J1164" s="37"/>
      <c r="K1164" s="0" t="n">
        <v>0.099</v>
      </c>
      <c r="L1164" s="0" t="n">
        <v>3.7</v>
      </c>
      <c r="M1164" s="0" t="n">
        <v>14</v>
      </c>
      <c r="N1164" s="0" t="n">
        <v>0</v>
      </c>
      <c r="O1164" s="0" t="n">
        <v>532</v>
      </c>
      <c r="P1164" s="0" t="n">
        <v>10000</v>
      </c>
      <c r="Q1164" s="0" t="n">
        <v>0</v>
      </c>
      <c r="R1164" s="0" t="n">
        <v>0</v>
      </c>
      <c r="S1164" s="0" t="n">
        <v>0</v>
      </c>
      <c r="T1164" s="0" t="n">
        <v>0</v>
      </c>
      <c r="U1164" s="0" t="n">
        <v>0</v>
      </c>
      <c r="V1164" s="0" t="n">
        <v>0</v>
      </c>
      <c r="AC1164" s="37"/>
      <c r="AD1164" s="0" t="n">
        <v>1.322</v>
      </c>
      <c r="AE1164" s="37"/>
      <c r="AF1164" s="0" t="n">
        <v>0.029</v>
      </c>
      <c r="AG1164" s="0" t="n">
        <v>0.014</v>
      </c>
      <c r="AH1164" s="0" t="n">
        <v>4.9</v>
      </c>
      <c r="AJ1164" s="37"/>
      <c r="AP1164" s="0" t="n">
        <v>0</v>
      </c>
      <c r="AY1164" s="0" t="n">
        <v>0</v>
      </c>
      <c r="BF1164" s="0" t="n">
        <f aca="false">IF(E1164&lt;11,-3.6797*E1164^2+48.115*E1164-53.83,280.92*EXP(-0.2027*E1164))</f>
        <v>-53.83</v>
      </c>
      <c r="BG1164" s="0" t="n">
        <f aca="false">32.208*LN(F1164)+21.438</f>
        <v>94.9489718778696</v>
      </c>
      <c r="BH1164" s="0" t="n">
        <f aca="false">IF(G1164&lt;=2, -10*G1164+100, 88.958*EXP(-0.0755*G1164))</f>
        <v>100</v>
      </c>
      <c r="BI1164" s="0" t="n">
        <f aca="false">IF(I1164&lt;=100, 0.0053*(I1164)^2-1.0332*I1164+100.76, 122.82*EXP(-0.0092*I1164))</f>
        <v>96.119428</v>
      </c>
      <c r="BJ1164" s="0" t="n">
        <f aca="false">IF(P1164&lt;=1000, -6.942*LN(P1164)+107.59, -36.304*LN(P1164)+310.72)</f>
        <v>-23.6521968642234</v>
      </c>
      <c r="BK1164" s="0" t="e">
        <f aca="false">BF1164^0.04*BG1164^0.22*BH1164^0.51*BI1164^0.06*BJ1164^0.17</f>
        <v>#NUM!</v>
      </c>
      <c r="BL1164" s="0" t="e">
        <f aca="false">IF(BK1164&gt;=90, "Very Good", IF(BK1164&gt;=80, "Good", IF(BK1164&gt;=70, "Slightly Good", IF(BK1164&gt;=60, "Average", IF(BK1164&gt;=50, "Slightly Poor", IF(BK1164&gt;=40, "Poor", "Very Poor"))))))</f>
        <v>#NUM!</v>
      </c>
      <c r="BM1164" s="0" t="n">
        <f aca="false">IF(P1164&lt;=1000, -6.942*LN(P1164)+107.59, IF(AND(P1164&gt;1000, P1164&lt;=5213),-36.304*LN(P1164)+310.72, IF(P1164&gt;5213, 10)))</f>
        <v>10</v>
      </c>
      <c r="BN1164" s="0" t="n">
        <f aca="false">BF1164^0.04*BG1164^0.22*BH1164^0.51*BI1164^0.06*BM1164^0.17</f>
        <v>-65.0515283430117</v>
      </c>
      <c r="BO1164" s="0" t="str">
        <f aca="false">IF(BN1164&gt;=90, "Very Good", IF(BN1164&gt;=80, "Good", IF(BN1164&gt;=70, "Slightly Good", IF(BN1164&gt;=60, "Average", IF(BN1164&gt;=50, "Slightly Poor", IF(BN1164&gt;=40, "Poor", "Very Poor"))))))</f>
        <v>Very Poor</v>
      </c>
      <c r="BP1164" s="0" t="e">
        <f aca="false">IF(AJ1164&lt;=1000, -6.942*LN(AJ1164)+107.59, IF(AND(AJ1164&gt;1000, AJ1164&lt;=5213),-36.304*LN(AJ1164)+310.72, IF(AJ1164&gt;5213, 10)))</f>
        <v>#VALUE!</v>
      </c>
      <c r="BQ1164" s="0" t="e">
        <f aca="false">BF1164^0.04*BG1164^0.22*BH1164^0.51*BI1164^0.06*BP1164^0.17</f>
        <v>#VALUE!</v>
      </c>
      <c r="BR1164" s="0" t="e">
        <f aca="false">IF(BQ1164&gt;=90, "Very Good", IF(BQ1164&gt;=80, "Good", IF(BQ1164&gt;=70, "Slightly Good", IF(BQ1164&gt;=60, "Average", IF(BQ1164&gt;=50, "Slightly Poor", IF(BQ1164&gt;=40, "Poor", "Very Poor"))))))</f>
        <v>#VALUE!</v>
      </c>
      <c r="BT1164" s="0" t="n">
        <f aca="false">9.81*LN(AH1164)+30.6</f>
        <v>46.1903973621937</v>
      </c>
      <c r="BU1164" s="0" t="str">
        <f aca="false">IF(BT1164&lt;30, "Clean water", IF(AND(BT1164&gt;=30, BT1164&lt;40), "Hypolimia", IF(AND(BT1164&gt;=40,BT1164&lt;50), "Mesotrophic", IF(AND(BT1164&gt;=50, BT1164&lt;70), "Eutrophic", IF(BT1164&gt;70,"Hypertrophic")))))</f>
        <v>Mesotrophic</v>
      </c>
      <c r="BW1164" s="0" t="str">
        <f aca="false">IF(G1164/H1164&gt;=1, "PLS CHECK", "")</f>
        <v/>
      </c>
      <c r="BX1164" s="0" t="e">
        <f aca="false">IF(AC1164/J1164&gt;=1, "PLS CHECK", "")</f>
        <v>#DIV/0!</v>
      </c>
      <c r="BY1164" s="0" t="e">
        <f aca="false">IF(AE1164/J1164&gt;=1, "PLS CHECK", "")</f>
        <v>#DIV/0!</v>
      </c>
      <c r="BZ1164" s="0" t="e">
        <f aca="false">IF(AD1164/J1164&gt;=1, "PLS CHECK", "")</f>
        <v>#DIV/0!</v>
      </c>
      <c r="CA1164" s="0" t="str">
        <f aca="false">IF(AF1164/K1164&gt;=1, "PLS CHECK", "")</f>
        <v/>
      </c>
      <c r="CB1164" s="0" t="str">
        <f aca="false">IF(AG1164/K1164&gt;=1, "PLS CHECK", "")</f>
        <v/>
      </c>
    </row>
    <row r="1165" customFormat="false" ht="12.5" hidden="false" customHeight="false" outlineLevel="0" collapsed="false">
      <c r="A1165" s="0" t="n">
        <v>1162</v>
      </c>
      <c r="B1165" s="15" t="s">
        <v>117</v>
      </c>
      <c r="C1165" s="16" t="s">
        <v>118</v>
      </c>
      <c r="D1165" s="0" t="s">
        <v>180</v>
      </c>
      <c r="E1165" s="0" t="n">
        <v>7.6</v>
      </c>
      <c r="F1165" s="0" t="n">
        <v>11.9</v>
      </c>
      <c r="G1165" s="37"/>
      <c r="H1165" s="37"/>
      <c r="I1165" s="0" t="n">
        <v>2</v>
      </c>
      <c r="J1165" s="0" t="n">
        <v>2.484</v>
      </c>
      <c r="K1165" s="37"/>
      <c r="L1165" s="37"/>
      <c r="M1165" s="0" t="n">
        <v>8.3</v>
      </c>
      <c r="N1165" s="0" t="n">
        <v>0</v>
      </c>
      <c r="O1165" s="0" t="n">
        <v>202</v>
      </c>
      <c r="P1165" s="37"/>
      <c r="Q1165" s="0" t="n">
        <v>0</v>
      </c>
      <c r="R1165" s="0" t="n">
        <v>0</v>
      </c>
      <c r="S1165" s="0" t="n">
        <v>0</v>
      </c>
      <c r="T1165" s="0" t="n">
        <v>0</v>
      </c>
      <c r="U1165" s="0" t="n">
        <v>0</v>
      </c>
      <c r="V1165" s="0" t="n">
        <v>0</v>
      </c>
      <c r="AC1165" s="0" t="n">
        <v>2.47</v>
      </c>
      <c r="AD1165" s="0" t="n">
        <v>0.079</v>
      </c>
      <c r="AE1165" s="0" t="n">
        <v>1.996</v>
      </c>
      <c r="AF1165" s="37"/>
      <c r="AG1165" s="37"/>
      <c r="AH1165" s="37"/>
      <c r="AJ1165" s="0" t="n">
        <v>80</v>
      </c>
      <c r="AP1165" s="0" t="n">
        <v>0</v>
      </c>
      <c r="AY1165" s="0" t="n">
        <v>0</v>
      </c>
      <c r="BF1165" s="0" t="n">
        <f aca="false">IF(E1165&lt;11,-3.6797*E1165^2+48.115*E1165-53.83,280.92*EXP(-0.2027*E1165))</f>
        <v>99.304528</v>
      </c>
      <c r="BG1165" s="0" t="n">
        <f aca="false">32.208*LN(F1165)+21.438</f>
        <v>101.202348790984</v>
      </c>
      <c r="BH1165" s="0" t="n">
        <f aca="false">IF(G1165&lt;=2, -10*G1165+100, 88.958*EXP(-0.0755*G1165))</f>
        <v>100</v>
      </c>
      <c r="BI1165" s="0" t="n">
        <f aca="false">IF(I1165&lt;=100, 0.0053*(I1165)^2-1.0332*I1165+100.76, 122.82*EXP(-0.0092*I1165))</f>
        <v>98.7148</v>
      </c>
      <c r="BJ1165" s="0" t="e">
        <f aca="false">IF(P1165&lt;=1000, -6.942*LN(P1165)+107.59, -36.304*LN(P1165)+310.72)</f>
        <v>#VALUE!</v>
      </c>
      <c r="BK1165" s="0" t="e">
        <f aca="false">BF1165^0.04*BG1165^0.22*BH1165^0.51*BI1165^0.06*BJ1165^0.17</f>
        <v>#VALUE!</v>
      </c>
      <c r="BL1165" s="0" t="e">
        <f aca="false">IF(BK1165&gt;=90, "Very Good", IF(BK1165&gt;=80, "Good", IF(BK1165&gt;=70, "Slightly Good", IF(BK1165&gt;=60, "Average", IF(BK1165&gt;=50, "Slightly Poor", IF(BK1165&gt;=40, "Poor", "Very Poor"))))))</f>
        <v>#VALUE!</v>
      </c>
      <c r="BM1165" s="0" t="e">
        <f aca="false">IF(P1165&lt;=1000, -6.942*LN(P1165)+107.59, IF(AND(P1165&gt;1000, P1165&lt;=5213),-36.304*LN(P1165)+310.72, IF(P1165&gt;5213, 10)))</f>
        <v>#VALUE!</v>
      </c>
      <c r="BN1165" s="0" t="e">
        <f aca="false">BF1165^0.04*BG1165^0.22*BH1165^0.51*BI1165^0.06*BM1165^0.17</f>
        <v>#VALUE!</v>
      </c>
      <c r="BO1165" s="0" t="e">
        <f aca="false">IF(BN1165&gt;=90, "Very Good", IF(BN1165&gt;=80, "Good", IF(BN1165&gt;=70, "Slightly Good", IF(BN1165&gt;=60, "Average", IF(BN1165&gt;=50, "Slightly Poor", IF(BN1165&gt;=40, "Poor", "Very Poor"))))))</f>
        <v>#VALUE!</v>
      </c>
      <c r="BP1165" s="0" t="n">
        <f aca="false">IF(AJ1165&lt;=1000, -6.942*LN(AJ1165)+107.59, IF(AND(AJ1165&gt;1000, AJ1165&lt;=5213),-36.304*LN(AJ1165)+310.72, IF(AJ1165&gt;5213, 10)))</f>
        <v>77.1699711020939</v>
      </c>
      <c r="BQ1165" s="0" t="n">
        <f aca="false">BF1165^0.04*BG1165^0.22*BH1165^0.51*BI1165^0.06*BP1165^0.17</f>
        <v>95.8406710609014</v>
      </c>
      <c r="BR1165" s="0" t="str">
        <f aca="false">IF(BQ1165&gt;=90, "Very Good", IF(BQ1165&gt;=80, "Good", IF(BQ1165&gt;=70, "Slightly Good", IF(BQ1165&gt;=60, "Average", IF(BQ1165&gt;=50, "Slightly Poor", IF(BQ1165&gt;=40, "Poor", "Very Poor"))))))</f>
        <v>Very Good</v>
      </c>
      <c r="BT1165" s="0" t="e">
        <f aca="false">9.81*LN(AH1165)+30.6</f>
        <v>#VALUE!</v>
      </c>
      <c r="BU1165" s="0" t="e">
        <f aca="false">IF(BT1165&lt;30, "Clean water", IF(AND(BT1165&gt;=30, BT1165&lt;40), "Hypolimia", IF(AND(BT1165&gt;=40,BT1165&lt;50), "Mesotrophic", IF(AND(BT1165&gt;=50, BT1165&lt;70), "Eutrophic", IF(BT1165&gt;70,"Hypertrophic")))))</f>
        <v>#VALUE!</v>
      </c>
      <c r="BW1165" s="0" t="e">
        <f aca="false">IF(G1165/H1165&gt;=1, "PLS CHECK", "")</f>
        <v>#DIV/0!</v>
      </c>
      <c r="BX1165" s="0" t="str">
        <f aca="false">IF(AC1165/J1165&gt;=1, "PLS CHECK", "")</f>
        <v/>
      </c>
      <c r="BY1165" s="0" t="str">
        <f aca="false">IF(AE1165/J1165&gt;=1, "PLS CHECK", "")</f>
        <v/>
      </c>
      <c r="BZ1165" s="0" t="str">
        <f aca="false">IF(AD1165/J1165&gt;=1, "PLS CHECK", "")</f>
        <v/>
      </c>
      <c r="CA1165" s="0" t="e">
        <f aca="false">IF(AF1165/K1165&gt;=1, "PLS CHECK", "")</f>
        <v>#DIV/0!</v>
      </c>
      <c r="CB1165" s="0" t="e">
        <f aca="false">IF(AG1165/K1165&gt;=1, "PLS CHECK", "")</f>
        <v>#DIV/0!</v>
      </c>
    </row>
    <row r="1166" customFormat="false" ht="12.5" hidden="false" customHeight="false" outlineLevel="0" collapsed="false">
      <c r="A1166" s="0" t="n">
        <v>1163</v>
      </c>
      <c r="B1166" s="15" t="s">
        <v>119</v>
      </c>
      <c r="C1166" s="16" t="s">
        <v>120</v>
      </c>
      <c r="D1166" s="0" t="s">
        <v>180</v>
      </c>
      <c r="E1166" s="0" t="n">
        <v>7.8</v>
      </c>
      <c r="F1166" s="0" t="n">
        <v>12</v>
      </c>
      <c r="G1166" s="37"/>
      <c r="H1166" s="37"/>
      <c r="I1166" s="37"/>
      <c r="J1166" s="0" t="n">
        <v>2.906</v>
      </c>
      <c r="K1166" s="37"/>
      <c r="L1166" s="37"/>
      <c r="M1166" s="0" t="n">
        <v>8</v>
      </c>
      <c r="N1166" s="0" t="n">
        <v>0</v>
      </c>
      <c r="O1166" s="0" t="n">
        <v>250</v>
      </c>
      <c r="P1166" s="37"/>
      <c r="Q1166" s="0" t="n">
        <v>0</v>
      </c>
      <c r="R1166" s="0" t="n">
        <v>0</v>
      </c>
      <c r="S1166" s="0" t="n">
        <v>0</v>
      </c>
      <c r="T1166" s="0" t="n">
        <v>0</v>
      </c>
      <c r="U1166" s="0" t="n">
        <v>0</v>
      </c>
      <c r="V1166" s="0" t="n">
        <v>0</v>
      </c>
      <c r="AC1166" s="0" t="n">
        <v>2.871</v>
      </c>
      <c r="AD1166" s="0" t="n">
        <v>0.057</v>
      </c>
      <c r="AE1166" s="0" t="n">
        <v>2.417</v>
      </c>
      <c r="AF1166" s="37"/>
      <c r="AG1166" s="37"/>
      <c r="AH1166" s="0" t="n">
        <v>1</v>
      </c>
      <c r="AJ1166" s="0" t="n">
        <v>2400</v>
      </c>
      <c r="AP1166" s="0" t="n">
        <v>0</v>
      </c>
      <c r="AY1166" s="0" t="n">
        <v>0</v>
      </c>
      <c r="BF1166" s="0" t="n">
        <f aca="false">IF(E1166&lt;11,-3.6797*E1166^2+48.115*E1166-53.83,280.92*EXP(-0.2027*E1166))</f>
        <v>97.5940520000001</v>
      </c>
      <c r="BG1166" s="0" t="n">
        <f aca="false">32.208*LN(F1166)+21.438</f>
        <v>101.471873376372</v>
      </c>
      <c r="BH1166" s="0" t="n">
        <f aca="false">IF(G1166&lt;=2, -10*G1166+100, 88.958*EXP(-0.0755*G1166))</f>
        <v>100</v>
      </c>
      <c r="BI1166" s="0" t="n">
        <f aca="false">IF(I1166&lt;=100, 0.0053*(I1166)^2-1.0332*I1166+100.76, 122.82*EXP(-0.0092*I1166))</f>
        <v>100.76</v>
      </c>
      <c r="BJ1166" s="0" t="e">
        <f aca="false">IF(P1166&lt;=1000, -6.942*LN(P1166)+107.59, -36.304*LN(P1166)+310.72)</f>
        <v>#VALUE!</v>
      </c>
      <c r="BK1166" s="0" t="e">
        <f aca="false">BF1166^0.04*BG1166^0.22*BH1166^0.51*BI1166^0.06*BJ1166^0.17</f>
        <v>#VALUE!</v>
      </c>
      <c r="BL1166" s="0" t="e">
        <f aca="false">IF(BK1166&gt;=90, "Very Good", IF(BK1166&gt;=80, "Good", IF(BK1166&gt;=70, "Slightly Good", IF(BK1166&gt;=60, "Average", IF(BK1166&gt;=50, "Slightly Poor", IF(BK1166&gt;=40, "Poor", "Very Poor"))))))</f>
        <v>#VALUE!</v>
      </c>
      <c r="BM1166" s="0" t="e">
        <f aca="false">IF(P1166&lt;=1000, -6.942*LN(P1166)+107.59, IF(AND(P1166&gt;1000, P1166&lt;=5213),-36.304*LN(P1166)+310.72, IF(P1166&gt;5213, 10)))</f>
        <v>#VALUE!</v>
      </c>
      <c r="BN1166" s="0" t="e">
        <f aca="false">BF1166^0.04*BG1166^0.22*BH1166^0.51*BI1166^0.06*BM1166^0.17</f>
        <v>#VALUE!</v>
      </c>
      <c r="BO1166" s="0" t="e">
        <f aca="false">IF(BN1166&gt;=90, "Very Good", IF(BN1166&gt;=80, "Good", IF(BN1166&gt;=70, "Slightly Good", IF(BN1166&gt;=60, "Average", IF(BN1166&gt;=50, "Slightly Poor", IF(BN1166&gt;=40, "Poor", "Very Poor"))))))</f>
        <v>#VALUE!</v>
      </c>
      <c r="BP1166" s="0" t="n">
        <f aca="false">IF(AJ1166&lt;=1000, -6.942*LN(AJ1166)+107.59, IF(AND(AJ1166&gt;1000, AJ1166&lt;=5213),-36.304*LN(AJ1166)+310.72, IF(AJ1166&gt;5213, 10)))</f>
        <v>28.1578353109365</v>
      </c>
      <c r="BQ1166" s="0" t="n">
        <f aca="false">BF1166^0.04*BG1166^0.22*BH1166^0.51*BI1166^0.06*BP1166^0.17</f>
        <v>80.8355034977982</v>
      </c>
      <c r="BR1166" s="0" t="str">
        <f aca="false">IF(BQ1166&gt;=90, "Very Good", IF(BQ1166&gt;=80, "Good", IF(BQ1166&gt;=70, "Slightly Good", IF(BQ1166&gt;=60, "Average", IF(BQ1166&gt;=50, "Slightly Poor", IF(BQ1166&gt;=40, "Poor", "Very Poor"))))))</f>
        <v>Good</v>
      </c>
      <c r="BT1166" s="0" t="n">
        <f aca="false">9.81*LN(AH1166)+30.6</f>
        <v>30.6</v>
      </c>
      <c r="BU1166" s="0" t="str">
        <f aca="false">IF(BT1166&lt;30, "Clean water", IF(AND(BT1166&gt;=30, BT1166&lt;40), "Hypolimia", IF(AND(BT1166&gt;=40,BT1166&lt;50), "Mesotrophic", IF(AND(BT1166&gt;=50, BT1166&lt;70), "Eutrophic", IF(BT1166&gt;70,"Hypertrophic")))))</f>
        <v>Hypolimia</v>
      </c>
      <c r="BW1166" s="0" t="e">
        <f aca="false">IF(G1166/H1166&gt;=1, "PLS CHECK", "")</f>
        <v>#DIV/0!</v>
      </c>
      <c r="BX1166" s="0" t="str">
        <f aca="false">IF(AC1166/J1166&gt;=1, "PLS CHECK", "")</f>
        <v/>
      </c>
      <c r="BY1166" s="0" t="str">
        <f aca="false">IF(AE1166/J1166&gt;=1, "PLS CHECK", "")</f>
        <v/>
      </c>
      <c r="BZ1166" s="0" t="str">
        <f aca="false">IF(AD1166/J1166&gt;=1, "PLS CHECK", "")</f>
        <v/>
      </c>
      <c r="CA1166" s="0" t="e">
        <f aca="false">IF(AF1166/K1166&gt;=1, "PLS CHECK", "")</f>
        <v>#DIV/0!</v>
      </c>
      <c r="CB1166" s="0" t="e">
        <f aca="false">IF(AG1166/K1166&gt;=1, "PLS CHECK", "")</f>
        <v>#DIV/0!</v>
      </c>
    </row>
    <row r="1167" customFormat="false" ht="12.5" hidden="false" customHeight="false" outlineLevel="0" collapsed="false">
      <c r="A1167" s="0" t="n">
        <v>1164</v>
      </c>
      <c r="B1167" s="15" t="s">
        <v>121</v>
      </c>
      <c r="C1167" s="16" t="s">
        <v>122</v>
      </c>
      <c r="D1167" s="0" t="s">
        <v>180</v>
      </c>
      <c r="E1167" s="0" t="n">
        <v>7.5</v>
      </c>
      <c r="F1167" s="0" t="n">
        <v>13.1</v>
      </c>
      <c r="G1167" s="0" t="n">
        <v>0.9</v>
      </c>
      <c r="H1167" s="37"/>
      <c r="I1167" s="37"/>
      <c r="J1167" s="0" t="n">
        <v>3.473</v>
      </c>
      <c r="K1167" s="0" t="n">
        <v>0.021</v>
      </c>
      <c r="L1167" s="37"/>
      <c r="M1167" s="0" t="n">
        <v>7.4</v>
      </c>
      <c r="N1167" s="0" t="n">
        <v>0</v>
      </c>
      <c r="O1167" s="0" t="n">
        <v>304</v>
      </c>
      <c r="P1167" s="0" t="n">
        <v>2000</v>
      </c>
      <c r="Q1167" s="0" t="n">
        <v>0</v>
      </c>
      <c r="R1167" s="0" t="n">
        <v>0</v>
      </c>
      <c r="S1167" s="0" t="n">
        <v>0</v>
      </c>
      <c r="T1167" s="0" t="n">
        <v>0</v>
      </c>
      <c r="U1167" s="0" t="n">
        <v>0</v>
      </c>
      <c r="V1167" s="0" t="n">
        <v>0</v>
      </c>
      <c r="AC1167" s="0" t="n">
        <v>3.384</v>
      </c>
      <c r="AD1167" s="0" t="n">
        <v>0.043</v>
      </c>
      <c r="AE1167" s="0" t="n">
        <v>2.849</v>
      </c>
      <c r="AF1167" s="0" t="n">
        <v>0.014</v>
      </c>
      <c r="AG1167" s="0" t="n">
        <v>0.012</v>
      </c>
      <c r="AH1167" s="0" t="n">
        <v>1.9</v>
      </c>
      <c r="AJ1167" s="37"/>
      <c r="AP1167" s="0" t="n">
        <v>0</v>
      </c>
      <c r="AY1167" s="0" t="n">
        <v>0</v>
      </c>
      <c r="BF1167" s="0" t="n">
        <f aca="false">IF(E1167&lt;11,-3.6797*E1167^2+48.115*E1167-53.83,280.92*EXP(-0.2027*E1167))</f>
        <v>100.049375</v>
      </c>
      <c r="BG1167" s="0" t="n">
        <f aca="false">32.208*LN(F1167)+21.438</f>
        <v>104.29669471051</v>
      </c>
      <c r="BH1167" s="0" t="n">
        <f aca="false">IF(G1167&lt;=2, -10*G1167+100, 88.958*EXP(-0.0755*G1167))</f>
        <v>91</v>
      </c>
      <c r="BI1167" s="0" t="n">
        <f aca="false">IF(I1167&lt;=100, 0.0053*(I1167)^2-1.0332*I1167+100.76, 122.82*EXP(-0.0092*I1167))</f>
        <v>100.76</v>
      </c>
      <c r="BJ1167" s="0" t="n">
        <f aca="false">IF(P1167&lt;=1000, -6.942*LN(P1167)+107.59, -36.304*LN(P1167)+310.72)</f>
        <v>34.7768371087843</v>
      </c>
      <c r="BK1167" s="0" t="n">
        <f aca="false">BF1167^0.04*BG1167^0.22*BH1167^0.51*BI1167^0.06*BJ1167^0.17</f>
        <v>80.4184704435642</v>
      </c>
      <c r="BL1167" s="0" t="str">
        <f aca="false">IF(BK1167&gt;=90, "Very Good", IF(BK1167&gt;=80, "Good", IF(BK1167&gt;=70, "Slightly Good", IF(BK1167&gt;=60, "Average", IF(BK1167&gt;=50, "Slightly Poor", IF(BK1167&gt;=40, "Poor", "Very Poor"))))))</f>
        <v>Good</v>
      </c>
      <c r="BM1167" s="0" t="n">
        <f aca="false">IF(P1167&lt;=1000, -6.942*LN(P1167)+107.59, IF(AND(P1167&gt;1000, P1167&lt;=5213),-36.304*LN(P1167)+310.72, IF(P1167&gt;5213, 10)))</f>
        <v>34.7768371087843</v>
      </c>
      <c r="BN1167" s="0" t="n">
        <f aca="false">BF1167^0.04*BG1167^0.22*BH1167^0.51*BI1167^0.06*BM1167^0.17</f>
        <v>80.4184704435642</v>
      </c>
      <c r="BO1167" s="0" t="str">
        <f aca="false">IF(BN1167&gt;=90, "Very Good", IF(BN1167&gt;=80, "Good", IF(BN1167&gt;=70, "Slightly Good", IF(BN1167&gt;=60, "Average", IF(BN1167&gt;=50, "Slightly Poor", IF(BN1167&gt;=40, "Poor", "Very Poor"))))))</f>
        <v>Good</v>
      </c>
      <c r="BP1167" s="0" t="e">
        <f aca="false">IF(AJ1167&lt;=1000, -6.942*LN(AJ1167)+107.59, IF(AND(AJ1167&gt;1000, AJ1167&lt;=5213),-36.304*LN(AJ1167)+310.72, IF(AJ1167&gt;5213, 10)))</f>
        <v>#VALUE!</v>
      </c>
      <c r="BQ1167" s="0" t="e">
        <f aca="false">BF1167^0.04*BG1167^0.22*BH1167^0.51*BI1167^0.06*BP1167^0.17</f>
        <v>#VALUE!</v>
      </c>
      <c r="BR1167" s="0" t="e">
        <f aca="false">IF(BQ1167&gt;=90, "Very Good", IF(BQ1167&gt;=80, "Good", IF(BQ1167&gt;=70, "Slightly Good", IF(BQ1167&gt;=60, "Average", IF(BQ1167&gt;=50, "Slightly Poor", IF(BQ1167&gt;=40, "Poor", "Very Poor"))))))</f>
        <v>#VALUE!</v>
      </c>
      <c r="BT1167" s="0" t="n">
        <f aca="false">9.81*LN(AH1167)+30.6</f>
        <v>36.8965866233512</v>
      </c>
      <c r="BU1167" s="0" t="str">
        <f aca="false">IF(BT1167&lt;30, "Clean water", IF(AND(BT1167&gt;=30, BT1167&lt;40), "Hypolimia", IF(AND(BT1167&gt;=40,BT1167&lt;50), "Mesotrophic", IF(AND(BT1167&gt;=50, BT1167&lt;70), "Eutrophic", IF(BT1167&gt;70,"Hypertrophic")))))</f>
        <v>Hypolimia</v>
      </c>
      <c r="BW1167" s="0" t="e">
        <f aca="false">IF(G1167/H1167&gt;=1, "PLS CHECK", "")</f>
        <v>#DIV/0!</v>
      </c>
      <c r="BX1167" s="0" t="str">
        <f aca="false">IF(AC1167/J1167&gt;=1, "PLS CHECK", "")</f>
        <v/>
      </c>
      <c r="BY1167" s="0" t="str">
        <f aca="false">IF(AE1167/J1167&gt;=1, "PLS CHECK", "")</f>
        <v/>
      </c>
      <c r="BZ1167" s="0" t="str">
        <f aca="false">IF(AD1167/J1167&gt;=1, "PLS CHECK", "")</f>
        <v/>
      </c>
      <c r="CA1167" s="0" t="str">
        <f aca="false">IF(AF1167/K1167&gt;=1, "PLS CHECK", "")</f>
        <v/>
      </c>
      <c r="CB1167" s="0" t="str">
        <f aca="false">IF(AG1167/K1167&gt;=1, "PLS CHECK", "")</f>
        <v/>
      </c>
    </row>
    <row r="1168" customFormat="false" ht="12.5" hidden="false" customHeight="false" outlineLevel="0" collapsed="false">
      <c r="A1168" s="0" t="n">
        <v>1165</v>
      </c>
      <c r="B1168" s="15" t="s">
        <v>140</v>
      </c>
      <c r="C1168" s="16" t="s">
        <v>141</v>
      </c>
      <c r="D1168" s="0" t="s">
        <v>180</v>
      </c>
      <c r="E1168" s="0" t="n">
        <v>7.7</v>
      </c>
      <c r="F1168" s="0" t="n">
        <v>10.2</v>
      </c>
      <c r="G1168" s="0" t="n">
        <v>2.6</v>
      </c>
      <c r="H1168" s="0" t="n">
        <v>5</v>
      </c>
      <c r="I1168" s="0" t="n">
        <v>3.9</v>
      </c>
      <c r="J1168" s="0" t="n">
        <v>5.287</v>
      </c>
      <c r="K1168" s="37"/>
      <c r="L1168" s="0" t="n">
        <v>2.8</v>
      </c>
      <c r="M1168" s="0" t="n">
        <v>6.3</v>
      </c>
      <c r="O1168" s="37"/>
      <c r="BD1168" s="0" t="n">
        <v>0.053</v>
      </c>
      <c r="BF1168" s="0" t="n">
        <f aca="false">IF(E1168&lt;11,-3.6797*E1168^2+48.115*E1168-53.83,280.92*EXP(-0.2027*E1168))</f>
        <v>98.486087</v>
      </c>
      <c r="BG1168" s="0" t="n">
        <f aca="false">32.208*LN(F1168)+21.438</f>
        <v>96.2374636951076</v>
      </c>
      <c r="BH1168" s="0" t="n">
        <f aca="false">IF(G1168&lt;=2, -10*G1168+100, 88.958*EXP(-0.0755*G1168))</f>
        <v>73.1026302934667</v>
      </c>
      <c r="BI1168" s="0" t="n">
        <f aca="false">IF(I1168&lt;=100, 0.0053*(I1168)^2-1.0332*I1168+100.76, 122.82*EXP(-0.0092*I1168))</f>
        <v>96.811133</v>
      </c>
      <c r="BJ1168" s="0" t="e">
        <f aca="false">IF(P1168&lt;=1000, -6.942*LN(P1168)+107.59, -36.304*LN(P1168)+310.72)</f>
        <v>#VALUE!</v>
      </c>
      <c r="BK1168" s="0" t="e">
        <f aca="false">BF1168^0.04*BG1168^0.22*BH1168^0.51*BI1168^0.06*BJ1168^0.17</f>
        <v>#VALUE!</v>
      </c>
      <c r="BL1168" s="0" t="e">
        <f aca="false">IF(BK1168&gt;=90, "Very Good", IF(BK1168&gt;=80, "Good", IF(BK1168&gt;=70, "Slightly Good", IF(BK1168&gt;=60, "Average", IF(BK1168&gt;=50, "Slightly Poor", IF(BK1168&gt;=40, "Poor", "Very Poor"))))))</f>
        <v>#VALUE!</v>
      </c>
      <c r="BM1168" s="0" t="e">
        <f aca="false">IF(P1168&lt;=1000, -6.942*LN(P1168)+107.59, IF(AND(P1168&gt;1000, P1168&lt;=5213),-36.304*LN(P1168)+310.72, IF(P1168&gt;5213, 10)))</f>
        <v>#VALUE!</v>
      </c>
      <c r="BN1168" s="0" t="e">
        <f aca="false">BF1168^0.04*BG1168^0.22*BH1168^0.51*BI1168^0.06*BM1168^0.17</f>
        <v>#VALUE!</v>
      </c>
      <c r="BO1168" s="0" t="e">
        <f aca="false">IF(BN1168&gt;=90, "Very Good", IF(BN1168&gt;=80, "Good", IF(BN1168&gt;=70, "Slightly Good", IF(BN1168&gt;=60, "Average", IF(BN1168&gt;=50, "Slightly Poor", IF(BN1168&gt;=40, "Poor", "Very Poor"))))))</f>
        <v>#VALUE!</v>
      </c>
      <c r="BP1168" s="0" t="e">
        <f aca="false">IF(AJ1168&lt;=1000, -6.942*LN(AJ1168)+107.59, IF(AND(AJ1168&gt;1000, AJ1168&lt;=5213),-36.304*LN(AJ1168)+310.72, IF(AJ1168&gt;5213, 10)))</f>
        <v>#VALUE!</v>
      </c>
      <c r="BQ1168" s="0" t="e">
        <f aca="false">BF1168^0.04*BG1168^0.22*BH1168^0.51*BI1168^0.06*BP1168^0.17</f>
        <v>#VALUE!</v>
      </c>
      <c r="BR1168" s="0" t="e">
        <f aca="false">IF(BQ1168&gt;=90, "Very Good", IF(BQ1168&gt;=80, "Good", IF(BQ1168&gt;=70, "Slightly Good", IF(BQ1168&gt;=60, "Average", IF(BQ1168&gt;=50, "Slightly Poor", IF(BQ1168&gt;=40, "Poor", "Very Poor"))))))</f>
        <v>#VALUE!</v>
      </c>
      <c r="BT1168" s="0" t="e">
        <f aca="false">9.81*LN(AH1168)+30.6</f>
        <v>#VALUE!</v>
      </c>
      <c r="BU1168" s="0" t="e">
        <f aca="false">IF(BT1168&lt;30, "Clean water", IF(AND(BT1168&gt;=30, BT1168&lt;40), "Hypolimia", IF(AND(BT1168&gt;=40,BT1168&lt;50), "Mesotrophic", IF(AND(BT1168&gt;=50, BT1168&lt;70), "Eutrophic", IF(BT1168&gt;70,"Hypertrophic")))))</f>
        <v>#VALUE!</v>
      </c>
      <c r="BW1168" s="0" t="str">
        <f aca="false">IF(G1168/H1168&gt;=1, "PLS CHECK", "")</f>
        <v/>
      </c>
      <c r="BX1168" s="0" t="str">
        <f aca="false">IF(AC1168/J1168&gt;=1, "PLS CHECK", "")</f>
        <v/>
      </c>
      <c r="BY1168" s="0" t="str">
        <f aca="false">IF(AE1168/J1168&gt;=1, "PLS CHECK", "")</f>
        <v/>
      </c>
      <c r="BZ1168" s="0" t="str">
        <f aca="false">IF(AD1168/J1168&gt;=1, "PLS CHECK", "")</f>
        <v/>
      </c>
      <c r="CA1168" s="0" t="e">
        <f aca="false">IF(AF1168/K1168&gt;=1, "PLS CHECK", "")</f>
        <v>#DIV/0!</v>
      </c>
      <c r="CB1168" s="0" t="e">
        <f aca="false">IF(AG1168/K1168&gt;=1, "PLS CHECK", "")</f>
        <v>#DIV/0!</v>
      </c>
    </row>
    <row r="1169" customFormat="false" ht="12.5" hidden="false" customHeight="false" outlineLevel="0" collapsed="false">
      <c r="A1169" s="0" t="n">
        <v>1166</v>
      </c>
      <c r="B1169" s="15" t="s">
        <v>123</v>
      </c>
      <c r="C1169" s="16" t="s">
        <v>124</v>
      </c>
      <c r="D1169" s="0" t="s">
        <v>180</v>
      </c>
      <c r="E1169" s="37"/>
      <c r="F1169" s="0" t="n">
        <v>9.1</v>
      </c>
      <c r="G1169" s="0" t="n">
        <v>3.3</v>
      </c>
      <c r="H1169" s="0" t="n">
        <v>6.4</v>
      </c>
      <c r="I1169" s="0" t="n">
        <v>3.4</v>
      </c>
      <c r="J1169" s="0" t="n">
        <v>9.026</v>
      </c>
      <c r="K1169" s="0" t="n">
        <v>0.082</v>
      </c>
      <c r="L1169" s="0" t="n">
        <v>4</v>
      </c>
      <c r="M1169" s="0" t="n">
        <v>11.8</v>
      </c>
      <c r="N1169" s="0" t="n">
        <v>0</v>
      </c>
      <c r="O1169" s="0" t="n">
        <v>529</v>
      </c>
      <c r="P1169" s="0" t="n">
        <v>7000</v>
      </c>
      <c r="Q1169" s="0" t="n">
        <v>0</v>
      </c>
      <c r="R1169" s="0" t="n">
        <v>0</v>
      </c>
      <c r="S1169" s="0" t="n">
        <v>0</v>
      </c>
      <c r="T1169" s="0" t="n">
        <v>0</v>
      </c>
      <c r="U1169" s="0" t="n">
        <v>0</v>
      </c>
      <c r="V1169" s="0" t="n">
        <v>0</v>
      </c>
      <c r="AC1169" s="0" t="n">
        <v>9.02</v>
      </c>
      <c r="AD1169" s="37"/>
      <c r="AE1169" s="0" t="n">
        <v>4.935</v>
      </c>
      <c r="AF1169" s="0" t="n">
        <v>0.041</v>
      </c>
      <c r="AG1169" s="0" t="n">
        <v>0.022</v>
      </c>
      <c r="AH1169" s="0" t="n">
        <v>3</v>
      </c>
      <c r="AJ1169" s="37"/>
      <c r="AP1169" s="0" t="n">
        <v>0</v>
      </c>
      <c r="AY1169" s="0" t="n">
        <v>0</v>
      </c>
      <c r="BF1169" s="0" t="n">
        <f aca="false">IF(E1169&lt;11,-3.6797*E1169^2+48.115*E1169-53.83,280.92*EXP(-0.2027*E1169))</f>
        <v>-53.83</v>
      </c>
      <c r="BG1169" s="0" t="n">
        <f aca="false">32.208*LN(F1169)+21.438</f>
        <v>92.5621023107425</v>
      </c>
      <c r="BH1169" s="0" t="n">
        <f aca="false">IF(G1169&lt;=2, -10*G1169+100, 88.958*EXP(-0.0755*G1169))</f>
        <v>69.3394735712124</v>
      </c>
      <c r="BI1169" s="0" t="n">
        <f aca="false">IF(I1169&lt;=100, 0.0053*(I1169)^2-1.0332*I1169+100.76, 122.82*EXP(-0.0092*I1169))</f>
        <v>97.308388</v>
      </c>
      <c r="BJ1169" s="0" t="n">
        <f aca="false">IF(P1169&lt;=1000, -6.942*LN(P1169)+107.59, -36.304*LN(P1169)+310.72)</f>
        <v>-10.7034696994716</v>
      </c>
      <c r="BK1169" s="0" t="e">
        <f aca="false">BF1169^0.04*BG1169^0.22*BH1169^0.51*BI1169^0.06*BJ1169^0.17</f>
        <v>#NUM!</v>
      </c>
      <c r="BL1169" s="0" t="e">
        <f aca="false">IF(BK1169&gt;=90, "Very Good", IF(BK1169&gt;=80, "Good", IF(BK1169&gt;=70, "Slightly Good", IF(BK1169&gt;=60, "Average", IF(BK1169&gt;=50, "Slightly Poor", IF(BK1169&gt;=40, "Poor", "Very Poor"))))))</f>
        <v>#NUM!</v>
      </c>
      <c r="BM1169" s="0" t="n">
        <f aca="false">IF(P1169&lt;=1000, -6.942*LN(P1169)+107.59, IF(AND(P1169&gt;1000, P1169&lt;=5213),-36.304*LN(P1169)+310.72, IF(P1169&gt;5213, 10)))</f>
        <v>10</v>
      </c>
      <c r="BN1169" s="0" t="n">
        <f aca="false">BF1169^0.04*BG1169^0.22*BH1169^0.51*BI1169^0.06*BM1169^0.17</f>
        <v>-53.7087906473852</v>
      </c>
      <c r="BO1169" s="0" t="str">
        <f aca="false">IF(BN1169&gt;=90, "Very Good", IF(BN1169&gt;=80, "Good", IF(BN1169&gt;=70, "Slightly Good", IF(BN1169&gt;=60, "Average", IF(BN1169&gt;=50, "Slightly Poor", IF(BN1169&gt;=40, "Poor", "Very Poor"))))))</f>
        <v>Very Poor</v>
      </c>
      <c r="BP1169" s="0" t="e">
        <f aca="false">IF(AJ1169&lt;=1000, -6.942*LN(AJ1169)+107.59, IF(AND(AJ1169&gt;1000, AJ1169&lt;=5213),-36.304*LN(AJ1169)+310.72, IF(AJ1169&gt;5213, 10)))</f>
        <v>#VALUE!</v>
      </c>
      <c r="BQ1169" s="0" t="e">
        <f aca="false">BF1169^0.04*BG1169^0.22*BH1169^0.51*BI1169^0.06*BP1169^0.17</f>
        <v>#VALUE!</v>
      </c>
      <c r="BR1169" s="0" t="e">
        <f aca="false">IF(BQ1169&gt;=90, "Very Good", IF(BQ1169&gt;=80, "Good", IF(BQ1169&gt;=70, "Slightly Good", IF(BQ1169&gt;=60, "Average", IF(BQ1169&gt;=50, "Slightly Poor", IF(BQ1169&gt;=40, "Poor", "Very Poor"))))))</f>
        <v>#VALUE!</v>
      </c>
      <c r="BT1169" s="0" t="n">
        <f aca="false">9.81*LN(AH1169)+30.6</f>
        <v>41.3773865518342</v>
      </c>
      <c r="BU1169" s="0" t="str">
        <f aca="false">IF(BT1169&lt;30, "Clean water", IF(AND(BT1169&gt;=30, BT1169&lt;40), "Hypolimia", IF(AND(BT1169&gt;=40,BT1169&lt;50), "Mesotrophic", IF(AND(BT1169&gt;=50, BT1169&lt;70), "Eutrophic", IF(BT1169&gt;70,"Hypertrophic")))))</f>
        <v>Mesotrophic</v>
      </c>
      <c r="BW1169" s="0" t="str">
        <f aca="false">IF(G1169/H1169&gt;=1, "PLS CHECK", "")</f>
        <v/>
      </c>
      <c r="BX1169" s="0" t="str">
        <f aca="false">IF(AC1169/J1169&gt;=1, "PLS CHECK", "")</f>
        <v/>
      </c>
      <c r="BY1169" s="0" t="str">
        <f aca="false">IF(AE1169/J1169&gt;=1, "PLS CHECK", "")</f>
        <v/>
      </c>
      <c r="BZ1169" s="0" t="str">
        <f aca="false">IF(AD1169/J1169&gt;=1, "PLS CHECK", "")</f>
        <v/>
      </c>
      <c r="CA1169" s="0" t="str">
        <f aca="false">IF(AF1169/K1169&gt;=1, "PLS CHECK", "")</f>
        <v/>
      </c>
      <c r="CB1169" s="0" t="str">
        <f aca="false">IF(AG1169/K1169&gt;=1, "PLS CHECK", "")</f>
        <v/>
      </c>
    </row>
    <row r="1170" customFormat="false" ht="12.5" hidden="false" customHeight="false" outlineLevel="0" collapsed="false">
      <c r="A1170" s="0" t="n">
        <v>1167</v>
      </c>
      <c r="B1170" s="15" t="s">
        <v>125</v>
      </c>
      <c r="C1170" s="16" t="s">
        <v>126</v>
      </c>
      <c r="D1170" s="0" t="s">
        <v>180</v>
      </c>
      <c r="E1170" s="37"/>
      <c r="F1170" s="0" t="n">
        <v>11.4</v>
      </c>
      <c r="G1170" s="0" t="n">
        <v>2.4</v>
      </c>
      <c r="H1170" s="0" t="n">
        <v>2.8</v>
      </c>
      <c r="I1170" s="37"/>
      <c r="J1170" s="0" t="n">
        <v>8.209</v>
      </c>
      <c r="K1170" s="0" t="n">
        <v>0.023</v>
      </c>
      <c r="L1170" s="0" t="n">
        <v>1.6</v>
      </c>
      <c r="M1170" s="0" t="n">
        <v>7.2</v>
      </c>
      <c r="N1170" s="0" t="n">
        <v>0</v>
      </c>
      <c r="O1170" s="0" t="n">
        <v>574</v>
      </c>
      <c r="P1170" s="0" t="n">
        <v>1000</v>
      </c>
      <c r="Q1170" s="0" t="n">
        <v>0</v>
      </c>
      <c r="R1170" s="0" t="n">
        <v>0</v>
      </c>
      <c r="S1170" s="0" t="n">
        <v>0</v>
      </c>
      <c r="T1170" s="0" t="n">
        <v>0</v>
      </c>
      <c r="U1170" s="0" t="n">
        <v>0</v>
      </c>
      <c r="V1170" s="0" t="n">
        <v>0</v>
      </c>
      <c r="AC1170" s="0" t="n">
        <v>8.167</v>
      </c>
      <c r="AD1170" s="0" t="n">
        <v>1.224</v>
      </c>
      <c r="AE1170" s="0" t="n">
        <v>6.254</v>
      </c>
      <c r="AF1170" s="0" t="n">
        <v>0.013</v>
      </c>
      <c r="AG1170" s="0" t="n">
        <v>0.01</v>
      </c>
      <c r="AH1170" s="0" t="n">
        <v>4.8</v>
      </c>
      <c r="AJ1170" s="0" t="n">
        <v>3200</v>
      </c>
      <c r="AP1170" s="0" t="n">
        <v>0</v>
      </c>
      <c r="AY1170" s="0" t="n">
        <v>0</v>
      </c>
      <c r="BF1170" s="0" t="n">
        <f aca="false">IF(E1170&lt;11,-3.6797*E1170^2+48.115*E1170-53.83,280.92*EXP(-0.2027*E1170))</f>
        <v>-53.83</v>
      </c>
      <c r="BG1170" s="0" t="n">
        <f aca="false">32.208*LN(F1170)+21.438</f>
        <v>99.8198189507377</v>
      </c>
      <c r="BH1170" s="0" t="n">
        <f aca="false">IF(G1170&lt;=2, -10*G1170+100, 88.958*EXP(-0.0755*G1170))</f>
        <v>74.2148561832273</v>
      </c>
      <c r="BI1170" s="0" t="n">
        <f aca="false">IF(I1170&lt;=100, 0.0053*(I1170)^2-1.0332*I1170+100.76, 122.82*EXP(-0.0092*I1170))</f>
        <v>100.76</v>
      </c>
      <c r="BJ1170" s="0" t="n">
        <f aca="false">IF(P1170&lt;=1000, -6.942*LN(P1170)+107.59, -36.304*LN(P1170)+310.72)</f>
        <v>59.636362853306</v>
      </c>
      <c r="BK1170" s="0" t="n">
        <f aca="false">BF1170^0.04*BG1170^0.22*BH1170^0.51*BI1170^0.06*BJ1170^0.17</f>
        <v>-76.7455467948202</v>
      </c>
      <c r="BL1170" s="0" t="str">
        <f aca="false">IF(BK1170&gt;=90, "Very Good", IF(BK1170&gt;=80, "Good", IF(BK1170&gt;=70, "Slightly Good", IF(BK1170&gt;=60, "Average", IF(BK1170&gt;=50, "Slightly Poor", IF(BK1170&gt;=40, "Poor", "Very Poor"))))))</f>
        <v>Very Poor</v>
      </c>
      <c r="BM1170" s="0" t="n">
        <f aca="false">IF(P1170&lt;=1000, -6.942*LN(P1170)+107.59, IF(AND(P1170&gt;1000, P1170&lt;=5213),-36.304*LN(P1170)+310.72, IF(P1170&gt;5213, 10)))</f>
        <v>59.636362853306</v>
      </c>
      <c r="BN1170" s="0" t="n">
        <f aca="false">BF1170^0.04*BG1170^0.22*BH1170^0.51*BI1170^0.06*BM1170^0.17</f>
        <v>-76.7455467948202</v>
      </c>
      <c r="BO1170" s="0" t="str">
        <f aca="false">IF(BN1170&gt;=90, "Very Good", IF(BN1170&gt;=80, "Good", IF(BN1170&gt;=70, "Slightly Good", IF(BN1170&gt;=60, "Average", IF(BN1170&gt;=50, "Slightly Poor", IF(BN1170&gt;=40, "Poor", "Very Poor"))))))</f>
        <v>Very Poor</v>
      </c>
      <c r="BP1170" s="0" t="n">
        <f aca="false">IF(AJ1170&lt;=1000, -6.942*LN(AJ1170)+107.59, IF(AND(AJ1170&gt;1000, AJ1170&lt;=5213),-36.304*LN(AJ1170)+310.72, IF(AJ1170&gt;5213, 10)))</f>
        <v>17.7138253526471</v>
      </c>
      <c r="BQ1170" s="0" t="n">
        <f aca="false">BF1170^0.04*BG1170^0.22*BH1170^0.51*BI1170^0.06*BP1170^0.17</f>
        <v>-62.4351832005601</v>
      </c>
      <c r="BR1170" s="0" t="str">
        <f aca="false">IF(BQ1170&gt;=90, "Very Good", IF(BQ1170&gt;=80, "Good", IF(BQ1170&gt;=70, "Slightly Good", IF(BQ1170&gt;=60, "Average", IF(BQ1170&gt;=50, "Slightly Poor", IF(BQ1170&gt;=40, "Poor", "Very Poor"))))))</f>
        <v>Very Poor</v>
      </c>
      <c r="BT1170" s="0" t="n">
        <f aca="false">9.81*LN(AH1170)+30.6</f>
        <v>45.9881221547348</v>
      </c>
      <c r="BU1170" s="0" t="str">
        <f aca="false">IF(BT1170&lt;30, "Clean water", IF(AND(BT1170&gt;=30, BT1170&lt;40), "Hypolimia", IF(AND(BT1170&gt;=40,BT1170&lt;50), "Mesotrophic", IF(AND(BT1170&gt;=50, BT1170&lt;70), "Eutrophic", IF(BT1170&gt;70,"Hypertrophic")))))</f>
        <v>Mesotrophic</v>
      </c>
      <c r="BW1170" s="0" t="str">
        <f aca="false">IF(G1170/H1170&gt;=1, "PLS CHECK", "")</f>
        <v/>
      </c>
      <c r="BX1170" s="0" t="str">
        <f aca="false">IF(AC1170/J1170&gt;=1, "PLS CHECK", "")</f>
        <v/>
      </c>
      <c r="BY1170" s="0" t="str">
        <f aca="false">IF(AE1170/J1170&gt;=1, "PLS CHECK", "")</f>
        <v/>
      </c>
      <c r="BZ1170" s="0" t="str">
        <f aca="false">IF(AD1170/J1170&gt;=1, "PLS CHECK", "")</f>
        <v/>
      </c>
      <c r="CA1170" s="0" t="str">
        <f aca="false">IF(AF1170/K1170&gt;=1, "PLS CHECK", "")</f>
        <v/>
      </c>
      <c r="CB1170" s="0" t="str">
        <f aca="false">IF(AG1170/K1170&gt;=1, "PLS CHECK", "")</f>
        <v/>
      </c>
    </row>
    <row r="1171" customFormat="false" ht="12.5" hidden="false" customHeight="false" outlineLevel="0" collapsed="false">
      <c r="A1171" s="0" t="n">
        <v>1168</v>
      </c>
      <c r="B1171" s="15" t="s">
        <v>72</v>
      </c>
      <c r="C1171" s="16" t="s">
        <v>73</v>
      </c>
      <c r="D1171" s="0" t="s">
        <v>181</v>
      </c>
      <c r="E1171" s="0" t="n">
        <v>8.3</v>
      </c>
      <c r="F1171" s="0" t="n">
        <v>13</v>
      </c>
      <c r="G1171" s="0" t="n">
        <v>2.3</v>
      </c>
      <c r="H1171" s="0" t="n">
        <v>5.2</v>
      </c>
      <c r="I1171" s="37"/>
      <c r="J1171" s="0" t="n">
        <v>5.695</v>
      </c>
      <c r="K1171" s="0" t="n">
        <v>0.057</v>
      </c>
      <c r="L1171" s="0" t="n">
        <v>2.9</v>
      </c>
      <c r="M1171" s="0" t="n">
        <v>4.8</v>
      </c>
      <c r="N1171" s="0" t="n">
        <v>0</v>
      </c>
      <c r="O1171" s="0" t="n">
        <v>367</v>
      </c>
      <c r="P1171" s="0" t="n">
        <v>4060</v>
      </c>
      <c r="Q1171" s="0" t="n">
        <v>0</v>
      </c>
      <c r="R1171" s="0" t="n">
        <v>0</v>
      </c>
      <c r="S1171" s="0" t="n">
        <v>0</v>
      </c>
      <c r="T1171" s="0" t="n">
        <v>0</v>
      </c>
      <c r="U1171" s="0" t="n">
        <v>0</v>
      </c>
      <c r="V1171" s="0" t="n">
        <v>0</v>
      </c>
      <c r="AC1171" s="0" t="n">
        <v>5.465</v>
      </c>
      <c r="AD1171" s="0" t="n">
        <v>1.379</v>
      </c>
      <c r="AE1171" s="0" t="n">
        <v>3.615</v>
      </c>
      <c r="AF1171" s="0" t="n">
        <v>0.02</v>
      </c>
      <c r="AG1171" s="0" t="n">
        <v>0.005</v>
      </c>
      <c r="AH1171" s="0" t="n">
        <v>21</v>
      </c>
      <c r="AJ1171" s="0" t="n">
        <v>203</v>
      </c>
      <c r="AP1171" s="0" t="n">
        <v>0</v>
      </c>
      <c r="AY1171" s="0" t="n">
        <v>0</v>
      </c>
      <c r="BF1171" s="0" t="n">
        <f aca="false">IF(E1171&lt;11,-3.6797*E1171^2+48.115*E1171-53.83,280.92*EXP(-0.2027*E1171))</f>
        <v>92.029967</v>
      </c>
      <c r="BG1171" s="0" t="n">
        <f aca="false">32.208*LN(F1171)+21.438</f>
        <v>104.049888905121</v>
      </c>
      <c r="BH1171" s="0" t="n">
        <f aca="false">IF(G1171&lt;=2, -10*G1171+100, 88.958*EXP(-0.0755*G1171))</f>
        <v>74.7772988969374</v>
      </c>
      <c r="BI1171" s="0" t="n">
        <f aca="false">IF(I1171&lt;=100, 0.0053*(I1171)^2-1.0332*I1171+100.76, 122.82*EXP(-0.0092*I1171))</f>
        <v>100.76</v>
      </c>
      <c r="BJ1171" s="0" t="n">
        <f aca="false">IF(P1171&lt;=1000, -6.942*LN(P1171)+107.59, -36.304*LN(P1171)+310.72)</f>
        <v>9.07230567776287</v>
      </c>
      <c r="BK1171" s="0" t="n">
        <f aca="false">BF1171^0.04*BG1171^0.22*BH1171^0.51*BI1171^0.06*BJ1171^0.17</f>
        <v>57.6742832442845</v>
      </c>
      <c r="BL1171" s="0" t="str">
        <f aca="false">IF(BK1171&gt;=90, "Very Good", IF(BK1171&gt;=80, "Good", IF(BK1171&gt;=70, "Slightly Good", IF(BK1171&gt;=60, "Average", IF(BK1171&gt;=50, "Slightly Poor", IF(BK1171&gt;=40, "Poor", "Very Poor"))))))</f>
        <v>Slightly Poor</v>
      </c>
      <c r="BM1171" s="0" t="n">
        <f aca="false">IF(P1171&lt;=1000, -6.942*LN(P1171)+107.59, IF(AND(P1171&gt;1000, P1171&lt;=5213),-36.304*LN(P1171)+310.72, IF(P1171&gt;5213, 10)))</f>
        <v>9.07230567776287</v>
      </c>
      <c r="BN1171" s="0" t="n">
        <f aca="false">BF1171^0.04*BG1171^0.22*BH1171^0.51*BI1171^0.06*BM1171^0.17</f>
        <v>57.6742832442845</v>
      </c>
      <c r="BO1171" s="0" t="str">
        <f aca="false">IF(BN1171&gt;=90, "Very Good", IF(BN1171&gt;=80, "Good", IF(BN1171&gt;=70, "Slightly Good", IF(BN1171&gt;=60, "Average", IF(BN1171&gt;=50, "Slightly Poor", IF(BN1171&gt;=40, "Poor", "Very Poor"))))))</f>
        <v>Slightly Poor</v>
      </c>
      <c r="BP1171" s="0" t="n">
        <f aca="false">IF(AJ1171&lt;=1000, -6.942*LN(AJ1171)+107.59, IF(AND(AJ1171&gt;1000, AJ1171&lt;=5213),-36.304*LN(AJ1171)+310.72, IF(AJ1171&gt;5213, 10)))</f>
        <v>70.7057240934919</v>
      </c>
      <c r="BQ1171" s="0" t="n">
        <f aca="false">BF1171^0.04*BG1171^0.22*BH1171^0.51*BI1171^0.06*BP1171^0.17</f>
        <v>81.7668898475782</v>
      </c>
      <c r="BR1171" s="0" t="str">
        <f aca="false">IF(BQ1171&gt;=90, "Very Good", IF(BQ1171&gt;=80, "Good", IF(BQ1171&gt;=70, "Slightly Good", IF(BQ1171&gt;=60, "Average", IF(BQ1171&gt;=50, "Slightly Poor", IF(BQ1171&gt;=40, "Poor", "Very Poor"))))))</f>
        <v>Good</v>
      </c>
      <c r="BT1171" s="0" t="n">
        <f aca="false">9.81*LN(AH1171)+30.6</f>
        <v>60.4667651140668</v>
      </c>
      <c r="BU1171" s="0" t="str">
        <f aca="false">IF(BT1171&lt;30, "Clean water", IF(AND(BT1171&gt;=30, BT1171&lt;40), "Hypolimia", IF(AND(BT1171&gt;=40,BT1171&lt;50), "Mesotrophic", IF(AND(BT1171&gt;=50, BT1171&lt;70), "Eutrophic", IF(BT1171&gt;70,"Hypertrophic")))))</f>
        <v>Eutrophic</v>
      </c>
      <c r="BW1171" s="0" t="str">
        <f aca="false">IF(G1171/H1171&gt;=1, "PLS CHECK", "")</f>
        <v/>
      </c>
      <c r="BX1171" s="0" t="str">
        <f aca="false">IF(AC1171/J1171&gt;=1, "PLS CHECK", "")</f>
        <v/>
      </c>
      <c r="BY1171" s="0" t="str">
        <f aca="false">IF(AE1171/J1171&gt;=1, "PLS CHECK", "")</f>
        <v/>
      </c>
      <c r="BZ1171" s="0" t="str">
        <f aca="false">IF(AD1171/J1171&gt;=1, "PLS CHECK", "")</f>
        <v/>
      </c>
      <c r="CA1171" s="0" t="str">
        <f aca="false">IF(AF1171/K1171&gt;=1, "PLS CHECK", "")</f>
        <v/>
      </c>
      <c r="CB1171" s="0" t="str">
        <f aca="false">IF(AG1171/K1171&gt;=1, "PLS CHECK", "")</f>
        <v/>
      </c>
    </row>
    <row r="1172" customFormat="false" ht="12.5" hidden="false" customHeight="false" outlineLevel="0" collapsed="false">
      <c r="A1172" s="0" t="n">
        <v>1169</v>
      </c>
      <c r="B1172" s="15" t="s">
        <v>131</v>
      </c>
      <c r="C1172" s="16" t="s">
        <v>132</v>
      </c>
      <c r="D1172" s="0" t="s">
        <v>181</v>
      </c>
      <c r="E1172" s="0" t="n">
        <v>7.8</v>
      </c>
      <c r="F1172" s="0" t="n">
        <v>13.9</v>
      </c>
      <c r="G1172" s="0" t="n">
        <v>3</v>
      </c>
      <c r="H1172" s="0" t="n">
        <v>4.6</v>
      </c>
      <c r="I1172" s="37"/>
      <c r="J1172" s="0" t="n">
        <v>5.237</v>
      </c>
      <c r="K1172" s="0" t="n">
        <v>0.168</v>
      </c>
      <c r="L1172" s="0" t="n">
        <v>3.3</v>
      </c>
      <c r="M1172" s="0" t="n">
        <v>6.8</v>
      </c>
      <c r="O1172" s="0" t="n">
        <v>506</v>
      </c>
      <c r="BD1172" s="0" t="n">
        <v>0.031</v>
      </c>
      <c r="BF1172" s="0" t="n">
        <f aca="false">IF(E1172&lt;11,-3.6797*E1172^2+48.115*E1172-53.83,280.92*EXP(-0.2027*E1172))</f>
        <v>97.5940520000001</v>
      </c>
      <c r="BG1172" s="0" t="n">
        <f aca="false">32.208*LN(F1172)+21.438</f>
        <v>106.205875763121</v>
      </c>
      <c r="BH1172" s="0" t="n">
        <f aca="false">IF(G1172&lt;=2, -10*G1172+100, 88.958*EXP(-0.0755*G1172))</f>
        <v>70.9279340534787</v>
      </c>
      <c r="BI1172" s="0" t="n">
        <f aca="false">IF(I1172&lt;=100, 0.0053*(I1172)^2-1.0332*I1172+100.76, 122.82*EXP(-0.0092*I1172))</f>
        <v>100.76</v>
      </c>
      <c r="BJ1172" s="0" t="e">
        <f aca="false">IF(P1172&lt;=1000, -6.942*LN(P1172)+107.59, -36.304*LN(P1172)+310.72)</f>
        <v>#VALUE!</v>
      </c>
      <c r="BK1172" s="0" t="e">
        <f aca="false">BF1172^0.04*BG1172^0.22*BH1172^0.51*BI1172^0.06*BJ1172^0.17</f>
        <v>#VALUE!</v>
      </c>
      <c r="BL1172" s="0" t="e">
        <f aca="false">IF(BK1172&gt;=90, "Very Good", IF(BK1172&gt;=80, "Good", IF(BK1172&gt;=70, "Slightly Good", IF(BK1172&gt;=60, "Average", IF(BK1172&gt;=50, "Slightly Poor", IF(BK1172&gt;=40, "Poor", "Very Poor"))))))</f>
        <v>#VALUE!</v>
      </c>
      <c r="BM1172" s="0" t="e">
        <f aca="false">IF(P1172&lt;=1000, -6.942*LN(P1172)+107.59, IF(AND(P1172&gt;1000, P1172&lt;=5213),-36.304*LN(P1172)+310.72, IF(P1172&gt;5213, 10)))</f>
        <v>#VALUE!</v>
      </c>
      <c r="BN1172" s="0" t="e">
        <f aca="false">BF1172^0.04*BG1172^0.22*BH1172^0.51*BI1172^0.06*BM1172^0.17</f>
        <v>#VALUE!</v>
      </c>
      <c r="BO1172" s="0" t="e">
        <f aca="false">IF(BN1172&gt;=90, "Very Good", IF(BN1172&gt;=80, "Good", IF(BN1172&gt;=70, "Slightly Good", IF(BN1172&gt;=60, "Average", IF(BN1172&gt;=50, "Slightly Poor", IF(BN1172&gt;=40, "Poor", "Very Poor"))))))</f>
        <v>#VALUE!</v>
      </c>
      <c r="BP1172" s="0" t="e">
        <f aca="false">IF(AJ1172&lt;=1000, -6.942*LN(AJ1172)+107.59, IF(AND(AJ1172&gt;1000, AJ1172&lt;=5213),-36.304*LN(AJ1172)+310.72, IF(AJ1172&gt;5213, 10)))</f>
        <v>#VALUE!</v>
      </c>
      <c r="BQ1172" s="0" t="e">
        <f aca="false">BF1172^0.04*BG1172^0.22*BH1172^0.51*BI1172^0.06*BP1172^0.17</f>
        <v>#VALUE!</v>
      </c>
      <c r="BR1172" s="0" t="e">
        <f aca="false">IF(BQ1172&gt;=90, "Very Good", IF(BQ1172&gt;=80, "Good", IF(BQ1172&gt;=70, "Slightly Good", IF(BQ1172&gt;=60, "Average", IF(BQ1172&gt;=50, "Slightly Poor", IF(BQ1172&gt;=40, "Poor", "Very Poor"))))))</f>
        <v>#VALUE!</v>
      </c>
      <c r="BT1172" s="0" t="e">
        <f aca="false">9.81*LN(AH1172)+30.6</f>
        <v>#VALUE!</v>
      </c>
      <c r="BU1172" s="0" t="e">
        <f aca="false">IF(BT1172&lt;30, "Clean water", IF(AND(BT1172&gt;=30, BT1172&lt;40), "Hypolimia", IF(AND(BT1172&gt;=40,BT1172&lt;50), "Mesotrophic", IF(AND(BT1172&gt;=50, BT1172&lt;70), "Eutrophic", IF(BT1172&gt;70,"Hypertrophic")))))</f>
        <v>#VALUE!</v>
      </c>
      <c r="BW1172" s="0" t="str">
        <f aca="false">IF(G1172/H1172&gt;=1, "PLS CHECK", "")</f>
        <v/>
      </c>
      <c r="BX1172" s="0" t="str">
        <f aca="false">IF(AC1172/J1172&gt;=1, "PLS CHECK", "")</f>
        <v/>
      </c>
      <c r="BY1172" s="0" t="str">
        <f aca="false">IF(AE1172/J1172&gt;=1, "PLS CHECK", "")</f>
        <v/>
      </c>
      <c r="BZ1172" s="0" t="str">
        <f aca="false">IF(AD1172/J1172&gt;=1, "PLS CHECK", "")</f>
        <v/>
      </c>
      <c r="CA1172" s="0" t="str">
        <f aca="false">IF(AF1172/K1172&gt;=1, "PLS CHECK", "")</f>
        <v/>
      </c>
      <c r="CB1172" s="0" t="str">
        <f aca="false">IF(AG1172/K1172&gt;=1, "PLS CHECK", "")</f>
        <v/>
      </c>
    </row>
    <row r="1173" customFormat="false" ht="12.5" hidden="false" customHeight="false" outlineLevel="0" collapsed="false">
      <c r="A1173" s="0" t="n">
        <v>1170</v>
      </c>
      <c r="B1173" s="15" t="s">
        <v>75</v>
      </c>
      <c r="C1173" s="16" t="s">
        <v>76</v>
      </c>
      <c r="D1173" s="0" t="s">
        <v>181</v>
      </c>
      <c r="E1173" s="0" t="n">
        <v>7.9</v>
      </c>
      <c r="F1173" s="0" t="n">
        <v>12.9</v>
      </c>
      <c r="G1173" s="0" t="n">
        <v>1.6</v>
      </c>
      <c r="H1173" s="0" t="n">
        <v>4.9</v>
      </c>
      <c r="I1173" s="0" t="n">
        <v>4</v>
      </c>
      <c r="J1173" s="0" t="n">
        <v>5.432</v>
      </c>
      <c r="K1173" s="0" t="n">
        <v>0.118</v>
      </c>
      <c r="L1173" s="0" t="n">
        <v>2.2</v>
      </c>
      <c r="M1173" s="0" t="n">
        <v>3.5</v>
      </c>
      <c r="N1173" s="0" t="n">
        <v>0</v>
      </c>
      <c r="O1173" s="37"/>
      <c r="P1173" s="0" t="n">
        <v>4600</v>
      </c>
      <c r="AC1173" s="0" t="n">
        <v>5.277</v>
      </c>
      <c r="AD1173" s="0" t="n">
        <v>0.86</v>
      </c>
      <c r="AE1173" s="0" t="n">
        <v>3.74</v>
      </c>
      <c r="AF1173" s="0" t="n">
        <v>0.09</v>
      </c>
      <c r="AG1173" s="0" t="n">
        <v>0.071</v>
      </c>
      <c r="AH1173" s="0" t="n">
        <v>6.4</v>
      </c>
      <c r="AJ1173" s="0" t="n">
        <v>370</v>
      </c>
      <c r="BF1173" s="0" t="n">
        <f aca="false">IF(E1173&lt;11,-3.6797*E1173^2+48.115*E1173-53.83,280.92*EXP(-0.2027*E1173))</f>
        <v>96.6284230000001</v>
      </c>
      <c r="BG1173" s="0" t="n">
        <f aca="false">32.208*LN(F1173)+21.438</f>
        <v>103.801177244529</v>
      </c>
      <c r="BH1173" s="0" t="n">
        <f aca="false">IF(G1173&lt;=2, -10*G1173+100, 88.958*EXP(-0.0755*G1173))</f>
        <v>84</v>
      </c>
      <c r="BI1173" s="0" t="n">
        <f aca="false">IF(I1173&lt;=100, 0.0053*(I1173)^2-1.0332*I1173+100.76, 122.82*EXP(-0.0092*I1173))</f>
        <v>96.712</v>
      </c>
      <c r="BJ1173" s="0" t="n">
        <f aca="false">IF(P1173&lt;=1000, -6.942*LN(P1173)+107.59, -36.304*LN(P1173)+310.72)</f>
        <v>4.5389043097482</v>
      </c>
      <c r="BK1173" s="0" t="n">
        <f aca="false">BF1173^0.04*BG1173^0.22*BH1173^0.51*BI1173^0.06*BJ1173^0.17</f>
        <v>54.3452548125163</v>
      </c>
      <c r="BL1173" s="0" t="str">
        <f aca="false">IF(BK1173&gt;=90, "Very Good", IF(BK1173&gt;=80, "Good", IF(BK1173&gt;=70, "Slightly Good", IF(BK1173&gt;=60, "Average", IF(BK1173&gt;=50, "Slightly Poor", IF(BK1173&gt;=40, "Poor", "Very Poor"))))))</f>
        <v>Slightly Poor</v>
      </c>
      <c r="BM1173" s="0" t="n">
        <f aca="false">IF(P1173&lt;=1000, -6.942*LN(P1173)+107.59, IF(AND(P1173&gt;1000, P1173&lt;=5213),-36.304*LN(P1173)+310.72, IF(P1173&gt;5213, 10)))</f>
        <v>4.5389043097482</v>
      </c>
      <c r="BN1173" s="0" t="n">
        <f aca="false">BF1173^0.04*BG1173^0.22*BH1173^0.51*BI1173^0.06*BM1173^0.17</f>
        <v>54.3452548125163</v>
      </c>
      <c r="BO1173" s="0" t="str">
        <f aca="false">IF(BN1173&gt;=90, "Very Good", IF(BN1173&gt;=80, "Good", IF(BN1173&gt;=70, "Slightly Good", IF(BN1173&gt;=60, "Average", IF(BN1173&gt;=50, "Slightly Poor", IF(BN1173&gt;=40, "Poor", "Very Poor"))))))</f>
        <v>Slightly Poor</v>
      </c>
      <c r="BP1173" s="0" t="n">
        <f aca="false">IF(AJ1173&lt;=1000, -6.942*LN(AJ1173)+107.59, IF(AND(AJ1173&gt;1000, AJ1173&lt;=5213),-36.304*LN(AJ1173)+310.72, IF(AJ1173&gt;5213, 10)))</f>
        <v>66.5384621348591</v>
      </c>
      <c r="BQ1173" s="0" t="n">
        <f aca="false">BF1173^0.04*BG1173^0.22*BH1173^0.51*BI1173^0.06*BP1173^0.17</f>
        <v>85.7832160035191</v>
      </c>
      <c r="BR1173" s="0" t="str">
        <f aca="false">IF(BQ1173&gt;=90, "Very Good", IF(BQ1173&gt;=80, "Good", IF(BQ1173&gt;=70, "Slightly Good", IF(BQ1173&gt;=60, "Average", IF(BQ1173&gt;=50, "Slightly Poor", IF(BQ1173&gt;=40, "Poor", "Very Poor"))))))</f>
        <v>Good</v>
      </c>
      <c r="BT1173" s="0" t="n">
        <f aca="false">9.81*LN(AH1173)+30.6</f>
        <v>48.8102832854868</v>
      </c>
      <c r="BU1173" s="0" t="str">
        <f aca="false">IF(BT1173&lt;30, "Clean water", IF(AND(BT1173&gt;=30, BT1173&lt;40), "Hypolimia", IF(AND(BT1173&gt;=40,BT1173&lt;50), "Mesotrophic", IF(AND(BT1173&gt;=50, BT1173&lt;70), "Eutrophic", IF(BT1173&gt;70,"Hypertrophic")))))</f>
        <v>Mesotrophic</v>
      </c>
      <c r="BW1173" s="0" t="str">
        <f aca="false">IF(G1173/H1173&gt;=1, "PLS CHECK", "")</f>
        <v/>
      </c>
      <c r="BX1173" s="0" t="str">
        <f aca="false">IF(AC1173/J1173&gt;=1, "PLS CHECK", "")</f>
        <v/>
      </c>
      <c r="BY1173" s="0" t="str">
        <f aca="false">IF(AE1173/J1173&gt;=1, "PLS CHECK", "")</f>
        <v/>
      </c>
      <c r="BZ1173" s="0" t="str">
        <f aca="false">IF(AD1173/J1173&gt;=1, "PLS CHECK", "")</f>
        <v/>
      </c>
      <c r="CA1173" s="0" t="str">
        <f aca="false">IF(AF1173/K1173&gt;=1, "PLS CHECK", "")</f>
        <v/>
      </c>
      <c r="CB1173" s="0" t="str">
        <f aca="false">IF(AG1173/K1173&gt;=1, "PLS CHECK", "")</f>
        <v/>
      </c>
    </row>
    <row r="1174" customFormat="false" ht="12.5" hidden="false" customHeight="false" outlineLevel="0" collapsed="false">
      <c r="A1174" s="0" t="n">
        <v>1171</v>
      </c>
      <c r="B1174" s="15" t="s">
        <v>77</v>
      </c>
      <c r="C1174" s="16" t="s">
        <v>78</v>
      </c>
      <c r="D1174" s="0" t="s">
        <v>181</v>
      </c>
      <c r="E1174" s="0" t="n">
        <v>8.1</v>
      </c>
      <c r="F1174" s="37"/>
      <c r="G1174" s="0" t="n">
        <v>1.5</v>
      </c>
      <c r="H1174" s="0" t="n">
        <v>4.6</v>
      </c>
      <c r="I1174" s="0" t="n">
        <v>4</v>
      </c>
      <c r="J1174" s="0" t="n">
        <v>3.34</v>
      </c>
      <c r="K1174" s="0" t="n">
        <v>0.035</v>
      </c>
      <c r="L1174" s="0" t="n">
        <v>2.4</v>
      </c>
      <c r="M1174" s="0" t="n">
        <v>3.9</v>
      </c>
      <c r="N1174" s="0" t="n">
        <v>0</v>
      </c>
      <c r="O1174" s="0" t="n">
        <v>247</v>
      </c>
      <c r="P1174" s="37"/>
      <c r="AC1174" s="0" t="n">
        <v>3.24</v>
      </c>
      <c r="AD1174" s="0" t="n">
        <v>0.209</v>
      </c>
      <c r="AE1174" s="0" t="n">
        <v>2.456</v>
      </c>
      <c r="AF1174" s="0" t="n">
        <v>0.02</v>
      </c>
      <c r="AG1174" s="0" t="n">
        <v>0.001</v>
      </c>
      <c r="AH1174" s="0" t="n">
        <v>13.8</v>
      </c>
      <c r="AJ1174" s="0" t="n">
        <v>14</v>
      </c>
      <c r="BD1174" s="0" t="n">
        <v>180.2</v>
      </c>
      <c r="BF1174" s="0" t="n">
        <f aca="false">IF(E1174&lt;11,-3.6797*E1174^2+48.115*E1174-53.83,280.92*EXP(-0.2027*E1174))</f>
        <v>94.476383</v>
      </c>
      <c r="BG1174" s="0" t="e">
        <f aca="false">32.208*LN(F1174)+21.438</f>
        <v>#VALUE!</v>
      </c>
      <c r="BH1174" s="0" t="n">
        <f aca="false">IF(G1174&lt;=2, -10*G1174+100, 88.958*EXP(-0.0755*G1174))</f>
        <v>85</v>
      </c>
      <c r="BI1174" s="0" t="n">
        <f aca="false">IF(I1174&lt;=100, 0.0053*(I1174)^2-1.0332*I1174+100.76, 122.82*EXP(-0.0092*I1174))</f>
        <v>96.712</v>
      </c>
      <c r="BJ1174" s="0" t="e">
        <f aca="false">IF(P1174&lt;=1000, -6.942*LN(P1174)+107.59, -36.304*LN(P1174)+310.72)</f>
        <v>#VALUE!</v>
      </c>
      <c r="BK1174" s="0" t="e">
        <f aca="false">BF1174^0.04*BG1174^0.22*BH1174^0.51*BI1174^0.06*BJ1174^0.17</f>
        <v>#VALUE!</v>
      </c>
      <c r="BL1174" s="0" t="e">
        <f aca="false">IF(BK1174&gt;=90, "Very Good", IF(BK1174&gt;=80, "Good", IF(BK1174&gt;=70, "Slightly Good", IF(BK1174&gt;=60, "Average", IF(BK1174&gt;=50, "Slightly Poor", IF(BK1174&gt;=40, "Poor", "Very Poor"))))))</f>
        <v>#VALUE!</v>
      </c>
      <c r="BM1174" s="0" t="e">
        <f aca="false">IF(P1174&lt;=1000, -6.942*LN(P1174)+107.59, IF(AND(P1174&gt;1000, P1174&lt;=5213),-36.304*LN(P1174)+310.72, IF(P1174&gt;5213, 10)))</f>
        <v>#VALUE!</v>
      </c>
      <c r="BN1174" s="0" t="e">
        <f aca="false">BF1174^0.04*BG1174^0.22*BH1174^0.51*BI1174^0.06*BM1174^0.17</f>
        <v>#VALUE!</v>
      </c>
      <c r="BO1174" s="0" t="e">
        <f aca="false">IF(BN1174&gt;=90, "Very Good", IF(BN1174&gt;=80, "Good", IF(BN1174&gt;=70, "Slightly Good", IF(BN1174&gt;=60, "Average", IF(BN1174&gt;=50, "Slightly Poor", IF(BN1174&gt;=40, "Poor", "Very Poor"))))))</f>
        <v>#VALUE!</v>
      </c>
      <c r="BP1174" s="0" t="n">
        <f aca="false">IF(AJ1174&lt;=1000, -6.942*LN(AJ1174)+107.59, IF(AND(AJ1174&gt;1000, AJ1174&lt;=5213),-36.304*LN(AJ1174)+310.72, IF(AJ1174&gt;5213, 10)))</f>
        <v>89.2696640178109</v>
      </c>
      <c r="BQ1174" s="0" t="e">
        <f aca="false">BF1174^0.04*BG1174^0.22*BH1174^0.51*BI1174^0.06*BP1174^0.17</f>
        <v>#VALUE!</v>
      </c>
      <c r="BR1174" s="0" t="e">
        <f aca="false">IF(BQ1174&gt;=90, "Very Good", IF(BQ1174&gt;=80, "Good", IF(BQ1174&gt;=70, "Slightly Good", IF(BQ1174&gt;=60, "Average", IF(BQ1174&gt;=50, "Slightly Poor", IF(BQ1174&gt;=40, "Poor", "Very Poor"))))))</f>
        <v>#VALUE!</v>
      </c>
      <c r="BT1174" s="0" t="n">
        <f aca="false">9.81*LN(AH1174)+30.6</f>
        <v>56.3479988891206</v>
      </c>
      <c r="BU1174" s="0" t="str">
        <f aca="false">IF(BT1174&lt;30, "Clean water", IF(AND(BT1174&gt;=30, BT1174&lt;40), "Hypolimia", IF(AND(BT1174&gt;=40,BT1174&lt;50), "Mesotrophic", IF(AND(BT1174&gt;=50, BT1174&lt;70), "Eutrophic", IF(BT1174&gt;70,"Hypertrophic")))))</f>
        <v>Eutrophic</v>
      </c>
      <c r="BW1174" s="0" t="str">
        <f aca="false">IF(G1174/H1174&gt;=1, "PLS CHECK", "")</f>
        <v/>
      </c>
      <c r="BX1174" s="0" t="str">
        <f aca="false">IF(AC1174/J1174&gt;=1, "PLS CHECK", "")</f>
        <v/>
      </c>
      <c r="BY1174" s="0" t="str">
        <f aca="false">IF(AE1174/J1174&gt;=1, "PLS CHECK", "")</f>
        <v/>
      </c>
      <c r="BZ1174" s="0" t="str">
        <f aca="false">IF(AD1174/J1174&gt;=1, "PLS CHECK", "")</f>
        <v/>
      </c>
      <c r="CA1174" s="0" t="str">
        <f aca="false">IF(AF1174/K1174&gt;=1, "PLS CHECK", "")</f>
        <v/>
      </c>
      <c r="CB1174" s="0" t="str">
        <f aca="false">IF(AG1174/K1174&gt;=1, "PLS CHECK", "")</f>
        <v/>
      </c>
    </row>
    <row r="1175" customFormat="false" ht="12.5" hidden="false" customHeight="false" outlineLevel="0" collapsed="false">
      <c r="A1175" s="0" t="n">
        <v>1172</v>
      </c>
      <c r="B1175" s="15" t="s">
        <v>79</v>
      </c>
      <c r="C1175" s="16" t="s">
        <v>80</v>
      </c>
      <c r="D1175" s="0" t="s">
        <v>181</v>
      </c>
      <c r="E1175" s="0" t="n">
        <v>8</v>
      </c>
      <c r="F1175" s="0" t="n">
        <v>12.6</v>
      </c>
      <c r="G1175" s="0" t="n">
        <v>2.1</v>
      </c>
      <c r="H1175" s="0" t="n">
        <v>5.3</v>
      </c>
      <c r="I1175" s="0" t="n">
        <v>5.3</v>
      </c>
      <c r="J1175" s="0" t="n">
        <v>5.997</v>
      </c>
      <c r="K1175" s="0" t="n">
        <v>0.052</v>
      </c>
      <c r="L1175" s="0" t="n">
        <v>2.8</v>
      </c>
      <c r="M1175" s="0" t="n">
        <v>4.4</v>
      </c>
      <c r="N1175" s="0" t="n">
        <v>0</v>
      </c>
      <c r="O1175" s="0" t="n">
        <v>319</v>
      </c>
      <c r="P1175" s="0" t="n">
        <v>1293</v>
      </c>
      <c r="Q1175" s="0" t="n">
        <v>0</v>
      </c>
      <c r="R1175" s="0" t="n">
        <v>0</v>
      </c>
      <c r="S1175" s="0" t="n">
        <v>0</v>
      </c>
      <c r="T1175" s="0" t="n">
        <v>0</v>
      </c>
      <c r="U1175" s="0" t="n">
        <v>0</v>
      </c>
      <c r="V1175" s="0" t="n">
        <v>0</v>
      </c>
      <c r="AC1175" s="0" t="n">
        <v>5.836</v>
      </c>
      <c r="AD1175" s="0" t="n">
        <v>1.135</v>
      </c>
      <c r="AE1175" s="0" t="n">
        <v>3.689</v>
      </c>
      <c r="AF1175" s="0" t="n">
        <v>0.02</v>
      </c>
      <c r="AG1175" s="0" t="n">
        <v>0.003</v>
      </c>
      <c r="AH1175" s="0" t="n">
        <v>13</v>
      </c>
      <c r="AJ1175" s="0" t="n">
        <v>258</v>
      </c>
      <c r="AP1175" s="0" t="n">
        <v>0</v>
      </c>
      <c r="AY1175" s="0" t="n">
        <v>0</v>
      </c>
      <c r="BD1175" s="0" t="n">
        <v>173.743</v>
      </c>
      <c r="BF1175" s="0" t="n">
        <f aca="false">IF(E1175&lt;11,-3.6797*E1175^2+48.115*E1175-53.83,280.92*EXP(-0.2027*E1175))</f>
        <v>95.5892</v>
      </c>
      <c r="BG1175" s="0" t="n">
        <f aca="false">32.208*LN(F1175)+21.438</f>
        <v>103.043306983941</v>
      </c>
      <c r="BH1175" s="0" t="n">
        <f aca="false">IF(G1175&lt;=2, -10*G1175+100, 88.958*EXP(-0.0755*G1175))</f>
        <v>75.9150041678102</v>
      </c>
      <c r="BI1175" s="0" t="n">
        <f aca="false">IF(I1175&lt;=100, 0.0053*(I1175)^2-1.0332*I1175+100.76, 122.82*EXP(-0.0092*I1175))</f>
        <v>95.432917</v>
      </c>
      <c r="BJ1175" s="0" t="n">
        <f aca="false">IF(P1175&lt;=1000, -6.942*LN(P1175)+107.59, -36.304*LN(P1175)+310.72)</f>
        <v>50.6119913690665</v>
      </c>
      <c r="BK1175" s="0" t="n">
        <f aca="false">BF1175^0.04*BG1175^0.22*BH1175^0.51*BI1175^0.06*BJ1175^0.17</f>
        <v>77.5448154964996</v>
      </c>
      <c r="BL1175" s="0" t="str">
        <f aca="false">IF(BK1175&gt;=90, "Very Good", IF(BK1175&gt;=80, "Good", IF(BK1175&gt;=70, "Slightly Good", IF(BK1175&gt;=60, "Average", IF(BK1175&gt;=50, "Slightly Poor", IF(BK1175&gt;=40, "Poor", "Very Poor"))))))</f>
        <v>Slightly Good</v>
      </c>
      <c r="BM1175" s="0" t="n">
        <f aca="false">IF(P1175&lt;=1000, -6.942*LN(P1175)+107.59, IF(AND(P1175&gt;1000, P1175&lt;=5213),-36.304*LN(P1175)+310.72, IF(P1175&gt;5213, 10)))</f>
        <v>50.6119913690665</v>
      </c>
      <c r="BN1175" s="0" t="n">
        <f aca="false">BF1175^0.04*BG1175^0.22*BH1175^0.51*BI1175^0.06*BM1175^0.17</f>
        <v>77.5448154964996</v>
      </c>
      <c r="BO1175" s="0" t="str">
        <f aca="false">IF(BN1175&gt;=90, "Very Good", IF(BN1175&gt;=80, "Good", IF(BN1175&gt;=70, "Slightly Good", IF(BN1175&gt;=60, "Average", IF(BN1175&gt;=50, "Slightly Poor", IF(BN1175&gt;=40, "Poor", "Very Poor"))))))</f>
        <v>Slightly Good</v>
      </c>
      <c r="BP1175" s="0" t="n">
        <f aca="false">IF(AJ1175&lt;=1000, -6.942*LN(AJ1175)+107.59, IF(AND(AJ1175&gt;1000, AJ1175&lt;=5213),-36.304*LN(AJ1175)+310.72, IF(AJ1175&gt;5213, 10)))</f>
        <v>69.0413545614741</v>
      </c>
      <c r="BQ1175" s="0" t="n">
        <f aca="false">BF1175^0.04*BG1175^0.22*BH1175^0.51*BI1175^0.06*BP1175^0.17</f>
        <v>81.7482127052304</v>
      </c>
      <c r="BR1175" s="0" t="str">
        <f aca="false">IF(BQ1175&gt;=90, "Very Good", IF(BQ1175&gt;=80, "Good", IF(BQ1175&gt;=70, "Slightly Good", IF(BQ1175&gt;=60, "Average", IF(BQ1175&gt;=50, "Slightly Poor", IF(BQ1175&gt;=40, "Poor", "Very Poor"))))))</f>
        <v>Good</v>
      </c>
      <c r="BT1175" s="0" t="n">
        <f aca="false">9.81*LN(AH1175)+30.6</f>
        <v>55.7621531966977</v>
      </c>
      <c r="BU1175" s="0" t="str">
        <f aca="false">IF(BT1175&lt;30, "Clean water", IF(AND(BT1175&gt;=30, BT1175&lt;40), "Hypolimia", IF(AND(BT1175&gt;=40,BT1175&lt;50), "Mesotrophic", IF(AND(BT1175&gt;=50, BT1175&lt;70), "Eutrophic", IF(BT1175&gt;70,"Hypertrophic")))))</f>
        <v>Eutrophic</v>
      </c>
      <c r="BW1175" s="0" t="str">
        <f aca="false">IF(G1175/H1175&gt;=1, "PLS CHECK", "")</f>
        <v/>
      </c>
      <c r="BX1175" s="0" t="str">
        <f aca="false">IF(AC1175/J1175&gt;=1, "PLS CHECK", "")</f>
        <v/>
      </c>
      <c r="BY1175" s="0" t="str">
        <f aca="false">IF(AE1175/J1175&gt;=1, "PLS CHECK", "")</f>
        <v/>
      </c>
      <c r="BZ1175" s="0" t="str">
        <f aca="false">IF(AD1175/J1175&gt;=1, "PLS CHECK", "")</f>
        <v/>
      </c>
      <c r="CA1175" s="0" t="str">
        <f aca="false">IF(AF1175/K1175&gt;=1, "PLS CHECK", "")</f>
        <v/>
      </c>
      <c r="CB1175" s="0" t="str">
        <f aca="false">IF(AG1175/K1175&gt;=1, "PLS CHECK", "")</f>
        <v/>
      </c>
    </row>
    <row r="1176" customFormat="false" ht="12.5" hidden="false" customHeight="false" outlineLevel="0" collapsed="false">
      <c r="A1176" s="0" t="n">
        <v>1173</v>
      </c>
      <c r="B1176" s="15" t="s">
        <v>81</v>
      </c>
      <c r="C1176" s="16" t="s">
        <v>82</v>
      </c>
      <c r="D1176" s="0" t="s">
        <v>181</v>
      </c>
      <c r="E1176" s="37"/>
      <c r="F1176" s="37"/>
      <c r="G1176" s="0" t="n">
        <v>2.3</v>
      </c>
      <c r="H1176" s="0" t="n">
        <v>3.6</v>
      </c>
      <c r="I1176" s="0" t="n">
        <v>2.2</v>
      </c>
      <c r="J1176" s="0" t="n">
        <v>5.08</v>
      </c>
      <c r="K1176" s="0" t="n">
        <v>0.063</v>
      </c>
      <c r="L1176" s="0" t="n">
        <v>2.7</v>
      </c>
      <c r="M1176" s="0" t="n">
        <v>1.6</v>
      </c>
      <c r="N1176" s="0" t="n">
        <v>0</v>
      </c>
      <c r="O1176" s="0" t="n">
        <v>327</v>
      </c>
      <c r="P1176" s="0" t="n">
        <v>64000</v>
      </c>
      <c r="AC1176" s="0" t="n">
        <v>5.034</v>
      </c>
      <c r="AD1176" s="0" t="n">
        <v>0.469</v>
      </c>
      <c r="AE1176" s="0" t="n">
        <v>3.824</v>
      </c>
      <c r="AF1176" s="0" t="n">
        <v>0.06</v>
      </c>
      <c r="AG1176" s="0" t="n">
        <v>0.029</v>
      </c>
      <c r="AH1176" s="0" t="n">
        <v>4.1</v>
      </c>
      <c r="AJ1176" s="37"/>
      <c r="BF1176" s="0" t="n">
        <f aca="false">IF(E1176&lt;11,-3.6797*E1176^2+48.115*E1176-53.83,280.92*EXP(-0.2027*E1176))</f>
        <v>-53.83</v>
      </c>
      <c r="BG1176" s="0" t="e">
        <f aca="false">32.208*LN(F1176)+21.438</f>
        <v>#VALUE!</v>
      </c>
      <c r="BH1176" s="0" t="n">
        <f aca="false">IF(G1176&lt;=2, -10*G1176+100, 88.958*EXP(-0.0755*G1176))</f>
        <v>74.7772988969374</v>
      </c>
      <c r="BI1176" s="0" t="n">
        <f aca="false">IF(I1176&lt;=100, 0.0053*(I1176)^2-1.0332*I1176+100.76, 122.82*EXP(-0.0092*I1176))</f>
        <v>98.512612</v>
      </c>
      <c r="BJ1176" s="0" t="n">
        <f aca="false">IF(P1176&lt;=1000, -6.942*LN(P1176)+107.59, -36.304*LN(P1176)+310.72)</f>
        <v>-91.043239106457</v>
      </c>
      <c r="BK1176" s="0" t="e">
        <f aca="false">BF1176^0.04*BG1176^0.22*BH1176^0.51*BI1176^0.06*BJ1176^0.17</f>
        <v>#VALUE!</v>
      </c>
      <c r="BL1176" s="0" t="e">
        <f aca="false">IF(BK1176&gt;=90, "Very Good", IF(BK1176&gt;=80, "Good", IF(BK1176&gt;=70, "Slightly Good", IF(BK1176&gt;=60, "Average", IF(BK1176&gt;=50, "Slightly Poor", IF(BK1176&gt;=40, "Poor", "Very Poor"))))))</f>
        <v>#VALUE!</v>
      </c>
      <c r="BM1176" s="0" t="n">
        <f aca="false">IF(P1176&lt;=1000, -6.942*LN(P1176)+107.59, IF(AND(P1176&gt;1000, P1176&lt;=5213),-36.304*LN(P1176)+310.72, IF(P1176&gt;5213, 10)))</f>
        <v>10</v>
      </c>
      <c r="BN1176" s="0" t="e">
        <f aca="false">BF1176^0.04*BG1176^0.22*BH1176^0.51*BI1176^0.06*BM1176^0.17</f>
        <v>#VALUE!</v>
      </c>
      <c r="BO1176" s="0" t="e">
        <f aca="false">IF(BN1176&gt;=90, "Very Good", IF(BN1176&gt;=80, "Good", IF(BN1176&gt;=70, "Slightly Good", IF(BN1176&gt;=60, "Average", IF(BN1176&gt;=50, "Slightly Poor", IF(BN1176&gt;=40, "Poor", "Very Poor"))))))</f>
        <v>#VALUE!</v>
      </c>
      <c r="BP1176" s="0" t="e">
        <f aca="false">IF(AJ1176&lt;=1000, -6.942*LN(AJ1176)+107.59, IF(AND(AJ1176&gt;1000, AJ1176&lt;=5213),-36.304*LN(AJ1176)+310.72, IF(AJ1176&gt;5213, 10)))</f>
        <v>#VALUE!</v>
      </c>
      <c r="BQ1176" s="0" t="e">
        <f aca="false">BF1176^0.04*BG1176^0.22*BH1176^0.51*BI1176^0.06*BP1176^0.17</f>
        <v>#VALUE!</v>
      </c>
      <c r="BR1176" s="0" t="e">
        <f aca="false">IF(BQ1176&gt;=90, "Very Good", IF(BQ1176&gt;=80, "Good", IF(BQ1176&gt;=70, "Slightly Good", IF(BQ1176&gt;=60, "Average", IF(BQ1176&gt;=50, "Slightly Poor", IF(BQ1176&gt;=40, "Poor", "Very Poor"))))))</f>
        <v>#VALUE!</v>
      </c>
      <c r="BT1176" s="0" t="n">
        <f aca="false">9.81*LN(AH1176)+30.6</f>
        <v>44.4417822120977</v>
      </c>
      <c r="BU1176" s="0" t="str">
        <f aca="false">IF(BT1176&lt;30, "Clean water", IF(AND(BT1176&gt;=30, BT1176&lt;40), "Hypolimia", IF(AND(BT1176&gt;=40,BT1176&lt;50), "Mesotrophic", IF(AND(BT1176&gt;=50, BT1176&lt;70), "Eutrophic", IF(BT1176&gt;70,"Hypertrophic")))))</f>
        <v>Mesotrophic</v>
      </c>
      <c r="BW1176" s="0" t="str">
        <f aca="false">IF(G1176/H1176&gt;=1, "PLS CHECK", "")</f>
        <v/>
      </c>
      <c r="BX1176" s="0" t="str">
        <f aca="false">IF(AC1176/J1176&gt;=1, "PLS CHECK", "")</f>
        <v/>
      </c>
      <c r="BY1176" s="0" t="str">
        <f aca="false">IF(AE1176/J1176&gt;=1, "PLS CHECK", "")</f>
        <v/>
      </c>
      <c r="BZ1176" s="0" t="str">
        <f aca="false">IF(AD1176/J1176&gt;=1, "PLS CHECK", "")</f>
        <v/>
      </c>
      <c r="CA1176" s="0" t="str">
        <f aca="false">IF(AF1176/K1176&gt;=1, "PLS CHECK", "")</f>
        <v/>
      </c>
      <c r="CB1176" s="0" t="str">
        <f aca="false">IF(AG1176/K1176&gt;=1, "PLS CHECK", "")</f>
        <v/>
      </c>
    </row>
    <row r="1177" customFormat="false" ht="12.5" hidden="false" customHeight="false" outlineLevel="0" collapsed="false">
      <c r="A1177" s="0" t="n">
        <v>1174</v>
      </c>
      <c r="B1177" s="15" t="s">
        <v>83</v>
      </c>
      <c r="C1177" s="16" t="s">
        <v>84</v>
      </c>
      <c r="D1177" s="0" t="s">
        <v>181</v>
      </c>
      <c r="E1177" s="37"/>
      <c r="F1177" s="0" t="n">
        <v>13.7</v>
      </c>
      <c r="G1177" s="0" t="n">
        <v>1.2</v>
      </c>
      <c r="H1177" s="0" t="n">
        <v>4</v>
      </c>
      <c r="I1177" s="0" t="n">
        <v>1.2</v>
      </c>
      <c r="J1177" s="0" t="n">
        <v>3.393</v>
      </c>
      <c r="K1177" s="0" t="n">
        <v>0.025</v>
      </c>
      <c r="L1177" s="0" t="n">
        <v>2.5</v>
      </c>
      <c r="M1177" s="0" t="n">
        <v>3.9</v>
      </c>
      <c r="N1177" s="0" t="n">
        <v>0</v>
      </c>
      <c r="O1177" s="0" t="n">
        <v>281</v>
      </c>
      <c r="P1177" s="0" t="n">
        <v>1600</v>
      </c>
      <c r="AC1177" s="0" t="n">
        <v>3.276</v>
      </c>
      <c r="AD1177" s="0" t="n">
        <v>0.288</v>
      </c>
      <c r="AE1177" s="0" t="n">
        <v>2.633</v>
      </c>
      <c r="AF1177" s="0" t="n">
        <v>0.011</v>
      </c>
      <c r="AG1177" s="0" t="n">
        <v>0.004</v>
      </c>
      <c r="AH1177" s="0" t="n">
        <v>11.9</v>
      </c>
      <c r="AJ1177" s="0" t="n">
        <v>180</v>
      </c>
      <c r="BF1177" s="0" t="n">
        <f aca="false">IF(E1177&lt;11,-3.6797*E1177^2+48.115*E1177-53.83,280.92*EXP(-0.2027*E1177))</f>
        <v>-53.83</v>
      </c>
      <c r="BG1177" s="0" t="n">
        <f aca="false">32.208*LN(F1177)+21.438</f>
        <v>105.73908498392</v>
      </c>
      <c r="BH1177" s="0" t="n">
        <f aca="false">IF(G1177&lt;=2, -10*G1177+100, 88.958*EXP(-0.0755*G1177))</f>
        <v>88</v>
      </c>
      <c r="BI1177" s="0" t="n">
        <f aca="false">IF(I1177&lt;=100, 0.0053*(I1177)^2-1.0332*I1177+100.76, 122.82*EXP(-0.0092*I1177))</f>
        <v>99.527792</v>
      </c>
      <c r="BJ1177" s="0" t="n">
        <f aca="false">IF(P1177&lt;=1000, -6.942*LN(P1177)+107.59, -36.304*LN(P1177)+310.72)</f>
        <v>42.8778405956953</v>
      </c>
      <c r="BK1177" s="0" t="n">
        <f aca="false">BF1177^0.04*BG1177^0.22*BH1177^0.51*BI1177^0.06*BJ1177^0.17</f>
        <v>-80.0968090309442</v>
      </c>
      <c r="BL1177" s="0" t="str">
        <f aca="false">IF(BK1177&gt;=90, "Very Good", IF(BK1177&gt;=80, "Good", IF(BK1177&gt;=70, "Slightly Good", IF(BK1177&gt;=60, "Average", IF(BK1177&gt;=50, "Slightly Poor", IF(BK1177&gt;=40, "Poor", "Very Poor"))))))</f>
        <v>Very Poor</v>
      </c>
      <c r="BM1177" s="0" t="n">
        <f aca="false">IF(P1177&lt;=1000, -6.942*LN(P1177)+107.59, IF(AND(P1177&gt;1000, P1177&lt;=5213),-36.304*LN(P1177)+310.72, IF(P1177&gt;5213, 10)))</f>
        <v>42.8778405956953</v>
      </c>
      <c r="BN1177" s="0" t="n">
        <f aca="false">BF1177^0.04*BG1177^0.22*BH1177^0.51*BI1177^0.06*BM1177^0.17</f>
        <v>-80.0968090309442</v>
      </c>
      <c r="BO1177" s="0" t="str">
        <f aca="false">IF(BN1177&gt;=90, "Very Good", IF(BN1177&gt;=80, "Good", IF(BN1177&gt;=70, "Slightly Good", IF(BN1177&gt;=60, "Average", IF(BN1177&gt;=50, "Slightly Poor", IF(BN1177&gt;=40, "Poor", "Very Poor"))))))</f>
        <v>Very Poor</v>
      </c>
      <c r="BP1177" s="0" t="n">
        <f aca="false">IF(AJ1177&lt;=1000, -6.942*LN(AJ1177)+107.59, IF(AND(AJ1177&gt;1000, AJ1177&lt;=5213),-36.304*LN(AJ1177)+310.72, IF(AJ1177&gt;5213, 10)))</f>
        <v>71.5404935411202</v>
      </c>
      <c r="BQ1177" s="0" t="n">
        <f aca="false">BF1177^0.04*BG1177^0.22*BH1177^0.51*BI1177^0.06*BP1177^0.17</f>
        <v>-87.3794786421059</v>
      </c>
      <c r="BR1177" s="0" t="str">
        <f aca="false">IF(BQ1177&gt;=90, "Very Good", IF(BQ1177&gt;=80, "Good", IF(BQ1177&gt;=70, "Slightly Good", IF(BQ1177&gt;=60, "Average", IF(BQ1177&gt;=50, "Slightly Poor", IF(BQ1177&gt;=40, "Poor", "Very Poor"))))))</f>
        <v>Very Poor</v>
      </c>
      <c r="BT1177" s="0" t="n">
        <f aca="false">9.81*LN(AH1177)+30.6</f>
        <v>54.8948417051525</v>
      </c>
      <c r="BU1177" s="0" t="str">
        <f aca="false">IF(BT1177&lt;30, "Clean water", IF(AND(BT1177&gt;=30, BT1177&lt;40), "Hypolimia", IF(AND(BT1177&gt;=40,BT1177&lt;50), "Mesotrophic", IF(AND(BT1177&gt;=50, BT1177&lt;70), "Eutrophic", IF(BT1177&gt;70,"Hypertrophic")))))</f>
        <v>Eutrophic</v>
      </c>
      <c r="BW1177" s="0" t="str">
        <f aca="false">IF(G1177/H1177&gt;=1, "PLS CHECK", "")</f>
        <v/>
      </c>
      <c r="BX1177" s="0" t="str">
        <f aca="false">IF(AC1177/J1177&gt;=1, "PLS CHECK", "")</f>
        <v/>
      </c>
      <c r="BY1177" s="0" t="str">
        <f aca="false">IF(AE1177/J1177&gt;=1, "PLS CHECK", "")</f>
        <v/>
      </c>
      <c r="BZ1177" s="0" t="str">
        <f aca="false">IF(AD1177/J1177&gt;=1, "PLS CHECK", "")</f>
        <v/>
      </c>
      <c r="CA1177" s="0" t="str">
        <f aca="false">IF(AF1177/K1177&gt;=1, "PLS CHECK", "")</f>
        <v/>
      </c>
      <c r="CB1177" s="0" t="str">
        <f aca="false">IF(AG1177/K1177&gt;=1, "PLS CHECK", "")</f>
        <v/>
      </c>
    </row>
    <row r="1178" customFormat="false" ht="12.5" hidden="false" customHeight="false" outlineLevel="0" collapsed="false">
      <c r="A1178" s="0" t="n">
        <v>1175</v>
      </c>
      <c r="B1178" s="15" t="s">
        <v>133</v>
      </c>
      <c r="C1178" s="16" t="s">
        <v>134</v>
      </c>
      <c r="D1178" s="0" t="s">
        <v>181</v>
      </c>
      <c r="E1178" s="0" t="n">
        <v>8.2</v>
      </c>
      <c r="F1178" s="37"/>
      <c r="G1178" s="0" t="n">
        <v>1.4</v>
      </c>
      <c r="H1178" s="0" t="n">
        <v>4.1</v>
      </c>
      <c r="I1178" s="0" t="n">
        <v>12.4</v>
      </c>
      <c r="J1178" s="0" t="n">
        <v>5.978</v>
      </c>
      <c r="K1178" s="0" t="n">
        <v>0.135</v>
      </c>
      <c r="L1178" s="0" t="n">
        <v>1.5</v>
      </c>
      <c r="M1178" s="0" t="n">
        <v>8.5</v>
      </c>
      <c r="O1178" s="37"/>
      <c r="BD1178" s="0" t="n">
        <v>0.089</v>
      </c>
      <c r="BF1178" s="0" t="n">
        <f aca="false">IF(E1178&lt;11,-3.6797*E1178^2+48.115*E1178-53.83,280.92*EXP(-0.2027*E1178))</f>
        <v>93.289972</v>
      </c>
      <c r="BG1178" s="0" t="e">
        <f aca="false">32.208*LN(F1178)+21.438</f>
        <v>#VALUE!</v>
      </c>
      <c r="BH1178" s="0" t="n">
        <f aca="false">IF(G1178&lt;=2, -10*G1178+100, 88.958*EXP(-0.0755*G1178))</f>
        <v>86</v>
      </c>
      <c r="BI1178" s="0" t="n">
        <f aca="false">IF(I1178&lt;=100, 0.0053*(I1178)^2-1.0332*I1178+100.76, 122.82*EXP(-0.0092*I1178))</f>
        <v>88.763248</v>
      </c>
      <c r="BJ1178" s="0" t="e">
        <f aca="false">IF(P1178&lt;=1000, -6.942*LN(P1178)+107.59, -36.304*LN(P1178)+310.72)</f>
        <v>#VALUE!</v>
      </c>
      <c r="BK1178" s="0" t="e">
        <f aca="false">BF1178^0.04*BG1178^0.22*BH1178^0.51*BI1178^0.06*BJ1178^0.17</f>
        <v>#VALUE!</v>
      </c>
      <c r="BL1178" s="0" t="e">
        <f aca="false">IF(BK1178&gt;=90, "Very Good", IF(BK1178&gt;=80, "Good", IF(BK1178&gt;=70, "Slightly Good", IF(BK1178&gt;=60, "Average", IF(BK1178&gt;=50, "Slightly Poor", IF(BK1178&gt;=40, "Poor", "Very Poor"))))))</f>
        <v>#VALUE!</v>
      </c>
      <c r="BM1178" s="0" t="e">
        <f aca="false">IF(P1178&lt;=1000, -6.942*LN(P1178)+107.59, IF(AND(P1178&gt;1000, P1178&lt;=5213),-36.304*LN(P1178)+310.72, IF(P1178&gt;5213, 10)))</f>
        <v>#VALUE!</v>
      </c>
      <c r="BN1178" s="0" t="e">
        <f aca="false">BF1178^0.04*BG1178^0.22*BH1178^0.51*BI1178^0.06*BM1178^0.17</f>
        <v>#VALUE!</v>
      </c>
      <c r="BO1178" s="0" t="e">
        <f aca="false">IF(BN1178&gt;=90, "Very Good", IF(BN1178&gt;=80, "Good", IF(BN1178&gt;=70, "Slightly Good", IF(BN1178&gt;=60, "Average", IF(BN1178&gt;=50, "Slightly Poor", IF(BN1178&gt;=40, "Poor", "Very Poor"))))))</f>
        <v>#VALUE!</v>
      </c>
      <c r="BP1178" s="0" t="e">
        <f aca="false">IF(AJ1178&lt;=1000, -6.942*LN(AJ1178)+107.59, IF(AND(AJ1178&gt;1000, AJ1178&lt;=5213),-36.304*LN(AJ1178)+310.72, IF(AJ1178&gt;5213, 10)))</f>
        <v>#VALUE!</v>
      </c>
      <c r="BQ1178" s="0" t="e">
        <f aca="false">BF1178^0.04*BG1178^0.22*BH1178^0.51*BI1178^0.06*BP1178^0.17</f>
        <v>#VALUE!</v>
      </c>
      <c r="BR1178" s="0" t="e">
        <f aca="false">IF(BQ1178&gt;=90, "Very Good", IF(BQ1178&gt;=80, "Good", IF(BQ1178&gt;=70, "Slightly Good", IF(BQ1178&gt;=60, "Average", IF(BQ1178&gt;=50, "Slightly Poor", IF(BQ1178&gt;=40, "Poor", "Very Poor"))))))</f>
        <v>#VALUE!</v>
      </c>
      <c r="BT1178" s="0" t="e">
        <f aca="false">9.81*LN(AH1178)+30.6</f>
        <v>#VALUE!</v>
      </c>
      <c r="BU1178" s="0" t="e">
        <f aca="false">IF(BT1178&lt;30, "Clean water", IF(AND(BT1178&gt;=30, BT1178&lt;40), "Hypolimia", IF(AND(BT1178&gt;=40,BT1178&lt;50), "Mesotrophic", IF(AND(BT1178&gt;=50, BT1178&lt;70), "Eutrophic", IF(BT1178&gt;70,"Hypertrophic")))))</f>
        <v>#VALUE!</v>
      </c>
      <c r="BW1178" s="0" t="str">
        <f aca="false">IF(G1178/H1178&gt;=1, "PLS CHECK", "")</f>
        <v/>
      </c>
      <c r="BX1178" s="0" t="str">
        <f aca="false">IF(AC1178/J1178&gt;=1, "PLS CHECK", "")</f>
        <v/>
      </c>
      <c r="BY1178" s="0" t="str">
        <f aca="false">IF(AE1178/J1178&gt;=1, "PLS CHECK", "")</f>
        <v/>
      </c>
      <c r="BZ1178" s="0" t="str">
        <f aca="false">IF(AD1178/J1178&gt;=1, "PLS CHECK", "")</f>
        <v/>
      </c>
      <c r="CA1178" s="0" t="str">
        <f aca="false">IF(AF1178/K1178&gt;=1, "PLS CHECK", "")</f>
        <v/>
      </c>
      <c r="CB1178" s="0" t="str">
        <f aca="false">IF(AG1178/K1178&gt;=1, "PLS CHECK", "")</f>
        <v/>
      </c>
    </row>
    <row r="1179" customFormat="false" ht="12.5" hidden="false" customHeight="false" outlineLevel="0" collapsed="false">
      <c r="A1179" s="0" t="n">
        <v>1176</v>
      </c>
      <c r="B1179" s="15" t="s">
        <v>85</v>
      </c>
      <c r="C1179" s="16" t="s">
        <v>86</v>
      </c>
      <c r="D1179" s="0" t="s">
        <v>181</v>
      </c>
      <c r="E1179" s="0" t="n">
        <v>7.6</v>
      </c>
      <c r="F1179" s="0" t="n">
        <v>11.9</v>
      </c>
      <c r="G1179" s="0" t="n">
        <v>2.9</v>
      </c>
      <c r="H1179" s="0" t="n">
        <v>5.9</v>
      </c>
      <c r="I1179" s="0" t="n">
        <v>6.8</v>
      </c>
      <c r="J1179" s="0" t="n">
        <v>8.535</v>
      </c>
      <c r="K1179" s="0" t="n">
        <v>0.14</v>
      </c>
      <c r="L1179" s="0" t="n">
        <v>4.5</v>
      </c>
      <c r="M1179" s="0" t="n">
        <v>7.6</v>
      </c>
      <c r="N1179" s="0" t="n">
        <v>0</v>
      </c>
      <c r="O1179" s="0" t="n">
        <v>618</v>
      </c>
      <c r="P1179" s="0" t="n">
        <v>35000</v>
      </c>
      <c r="AC1179" s="0" t="n">
        <v>8.331</v>
      </c>
      <c r="AD1179" s="37"/>
      <c r="AE1179" s="0" t="n">
        <v>5.091</v>
      </c>
      <c r="AF1179" s="0" t="n">
        <v>0.088</v>
      </c>
      <c r="AG1179" s="0" t="n">
        <v>0.065</v>
      </c>
      <c r="AH1179" s="0" t="n">
        <v>9</v>
      </c>
      <c r="AJ1179" s="0" t="n">
        <v>4000</v>
      </c>
      <c r="BF1179" s="0" t="n">
        <f aca="false">IF(E1179&lt;11,-3.6797*E1179^2+48.115*E1179-53.83,280.92*EXP(-0.2027*E1179))</f>
        <v>99.304528</v>
      </c>
      <c r="BG1179" s="0" t="n">
        <f aca="false">32.208*LN(F1179)+21.438</f>
        <v>101.202348790984</v>
      </c>
      <c r="BH1179" s="0" t="n">
        <f aca="false">IF(G1179&lt;=2, -10*G1179+100, 88.958*EXP(-0.0755*G1179))</f>
        <v>71.4654665875093</v>
      </c>
      <c r="BI1179" s="0" t="n">
        <f aca="false">IF(I1179&lt;=100, 0.0053*(I1179)^2-1.0332*I1179+100.76, 122.82*EXP(-0.0092*I1179))</f>
        <v>93.979312</v>
      </c>
      <c r="BJ1179" s="0" t="n">
        <f aca="false">IF(P1179&lt;=1000, -6.942*LN(P1179)+107.59, -36.304*LN(P1179)+310.72)</f>
        <v>-69.1325036724791</v>
      </c>
      <c r="BK1179" s="0" t="e">
        <f aca="false">BF1179^0.04*BG1179^0.22*BH1179^0.51*BI1179^0.06*BJ1179^0.17</f>
        <v>#NUM!</v>
      </c>
      <c r="BL1179" s="0" t="e">
        <f aca="false">IF(BK1179&gt;=90, "Very Good", IF(BK1179&gt;=80, "Good", IF(BK1179&gt;=70, "Slightly Good", IF(BK1179&gt;=60, "Average", IF(BK1179&gt;=50, "Slightly Poor", IF(BK1179&gt;=40, "Poor", "Very Poor"))))))</f>
        <v>#NUM!</v>
      </c>
      <c r="BM1179" s="0" t="n">
        <f aca="false">IF(P1179&lt;=1000, -6.942*LN(P1179)+107.59, IF(AND(P1179&gt;1000, P1179&lt;=5213),-36.304*LN(P1179)+310.72, IF(P1179&gt;5213, 10)))</f>
        <v>10</v>
      </c>
      <c r="BN1179" s="0" t="n">
        <f aca="false">BF1179^0.04*BG1179^0.22*BH1179^0.51*BI1179^0.06*BM1179^0.17</f>
        <v>56.8842068623999</v>
      </c>
      <c r="BO1179" s="0" t="str">
        <f aca="false">IF(BN1179&gt;=90, "Very Good", IF(BN1179&gt;=80, "Good", IF(BN1179&gt;=70, "Slightly Good", IF(BN1179&gt;=60, "Average", IF(BN1179&gt;=50, "Slightly Poor", IF(BN1179&gt;=40, "Poor", "Very Poor"))))))</f>
        <v>Slightly Poor</v>
      </c>
      <c r="BP1179" s="0" t="n">
        <f aca="false">IF(AJ1179&lt;=1000, -6.942*LN(AJ1179)+107.59, IF(AND(AJ1179&gt;1000, AJ1179&lt;=5213),-36.304*LN(AJ1179)+310.72, IF(AJ1179&gt;5213, 10)))</f>
        <v>9.61282186573601</v>
      </c>
      <c r="BQ1179" s="0" t="n">
        <f aca="false">BF1179^0.04*BG1179^0.22*BH1179^0.51*BI1179^0.06*BP1179^0.17</f>
        <v>56.5036312715739</v>
      </c>
      <c r="BR1179" s="0" t="str">
        <f aca="false">IF(BQ1179&gt;=90, "Very Good", IF(BQ1179&gt;=80, "Good", IF(BQ1179&gt;=70, "Slightly Good", IF(BQ1179&gt;=60, "Average", IF(BQ1179&gt;=50, "Slightly Poor", IF(BQ1179&gt;=40, "Poor", "Very Poor"))))))</f>
        <v>Slightly Poor</v>
      </c>
      <c r="BT1179" s="0" t="n">
        <f aca="false">9.81*LN(AH1179)+30.6</f>
        <v>52.1547731036683</v>
      </c>
      <c r="BU1179" s="0" t="str">
        <f aca="false">IF(BT1179&lt;30, "Clean water", IF(AND(BT1179&gt;=30, BT1179&lt;40), "Hypolimia", IF(AND(BT1179&gt;=40,BT1179&lt;50), "Mesotrophic", IF(AND(BT1179&gt;=50, BT1179&lt;70), "Eutrophic", IF(BT1179&gt;70,"Hypertrophic")))))</f>
        <v>Eutrophic</v>
      </c>
      <c r="BW1179" s="0" t="str">
        <f aca="false">IF(G1179/H1179&gt;=1, "PLS CHECK", "")</f>
        <v/>
      </c>
      <c r="BX1179" s="0" t="str">
        <f aca="false">IF(AC1179/J1179&gt;=1, "PLS CHECK", "")</f>
        <v/>
      </c>
      <c r="BY1179" s="0" t="str">
        <f aca="false">IF(AE1179/J1179&gt;=1, "PLS CHECK", "")</f>
        <v/>
      </c>
      <c r="BZ1179" s="0" t="str">
        <f aca="false">IF(AD1179/J1179&gt;=1, "PLS CHECK", "")</f>
        <v/>
      </c>
      <c r="CA1179" s="0" t="str">
        <f aca="false">IF(AF1179/K1179&gt;=1, "PLS CHECK", "")</f>
        <v/>
      </c>
      <c r="CB1179" s="0" t="str">
        <f aca="false">IF(AG1179/K1179&gt;=1, "PLS CHECK", "")</f>
        <v/>
      </c>
    </row>
    <row r="1180" customFormat="false" ht="12.5" hidden="false" customHeight="false" outlineLevel="0" collapsed="false">
      <c r="A1180" s="0" t="n">
        <v>1177</v>
      </c>
      <c r="B1180" s="15" t="s">
        <v>135</v>
      </c>
      <c r="C1180" s="16" t="s">
        <v>136</v>
      </c>
      <c r="D1180" s="0" t="s">
        <v>181</v>
      </c>
      <c r="E1180" s="0" t="n">
        <v>7.4</v>
      </c>
      <c r="F1180" s="0" t="n">
        <v>11.1</v>
      </c>
      <c r="G1180" s="0" t="n">
        <v>3.2</v>
      </c>
      <c r="H1180" s="0" t="n">
        <v>7.8</v>
      </c>
      <c r="I1180" s="0" t="n">
        <v>16.5</v>
      </c>
      <c r="J1180" s="0" t="n">
        <v>8.667</v>
      </c>
      <c r="K1180" s="0" t="n">
        <v>0.164</v>
      </c>
      <c r="L1180" s="0" t="n">
        <v>4.4</v>
      </c>
      <c r="M1180" s="0" t="n">
        <v>9.6</v>
      </c>
      <c r="O1180" s="0" t="n">
        <v>572</v>
      </c>
      <c r="BD1180" s="0" t="n">
        <v>0.579</v>
      </c>
      <c r="BF1180" s="0" t="n">
        <f aca="false">IF(E1180&lt;11,-3.6797*E1180^2+48.115*E1180-53.83,280.92*EXP(-0.2027*E1180))</f>
        <v>100.720628</v>
      </c>
      <c r="BG1180" s="0" t="n">
        <f aca="false">32.208*LN(F1180)+21.438</f>
        <v>98.9608880487154</v>
      </c>
      <c r="BH1180" s="0" t="n">
        <f aca="false">IF(G1180&lt;=2, -10*G1180+100, 88.958*EXP(-0.0755*G1180))</f>
        <v>69.8649678413399</v>
      </c>
      <c r="BI1180" s="0" t="n">
        <f aca="false">IF(I1180&lt;=100, 0.0053*(I1180)^2-1.0332*I1180+100.76, 122.82*EXP(-0.0092*I1180))</f>
        <v>85.155125</v>
      </c>
      <c r="BJ1180" s="0" t="e">
        <f aca="false">IF(P1180&lt;=1000, -6.942*LN(P1180)+107.59, -36.304*LN(P1180)+310.72)</f>
        <v>#VALUE!</v>
      </c>
      <c r="BK1180" s="0" t="e">
        <f aca="false">BF1180^0.04*BG1180^0.22*BH1180^0.51*BI1180^0.06*BJ1180^0.17</f>
        <v>#VALUE!</v>
      </c>
      <c r="BL1180" s="0" t="e">
        <f aca="false">IF(BK1180&gt;=90, "Very Good", IF(BK1180&gt;=80, "Good", IF(BK1180&gt;=70, "Slightly Good", IF(BK1180&gt;=60, "Average", IF(BK1180&gt;=50, "Slightly Poor", IF(BK1180&gt;=40, "Poor", "Very Poor"))))))</f>
        <v>#VALUE!</v>
      </c>
      <c r="BM1180" s="0" t="e">
        <f aca="false">IF(P1180&lt;=1000, -6.942*LN(P1180)+107.59, IF(AND(P1180&gt;1000, P1180&lt;=5213),-36.304*LN(P1180)+310.72, IF(P1180&gt;5213, 10)))</f>
        <v>#VALUE!</v>
      </c>
      <c r="BN1180" s="0" t="e">
        <f aca="false">BF1180^0.04*BG1180^0.22*BH1180^0.51*BI1180^0.06*BM1180^0.17</f>
        <v>#VALUE!</v>
      </c>
      <c r="BO1180" s="0" t="e">
        <f aca="false">IF(BN1180&gt;=90, "Very Good", IF(BN1180&gt;=80, "Good", IF(BN1180&gt;=70, "Slightly Good", IF(BN1180&gt;=60, "Average", IF(BN1180&gt;=50, "Slightly Poor", IF(BN1180&gt;=40, "Poor", "Very Poor"))))))</f>
        <v>#VALUE!</v>
      </c>
      <c r="BP1180" s="0" t="e">
        <f aca="false">IF(AJ1180&lt;=1000, -6.942*LN(AJ1180)+107.59, IF(AND(AJ1180&gt;1000, AJ1180&lt;=5213),-36.304*LN(AJ1180)+310.72, IF(AJ1180&gt;5213, 10)))</f>
        <v>#VALUE!</v>
      </c>
      <c r="BQ1180" s="0" t="e">
        <f aca="false">BF1180^0.04*BG1180^0.22*BH1180^0.51*BI1180^0.06*BP1180^0.17</f>
        <v>#VALUE!</v>
      </c>
      <c r="BR1180" s="0" t="e">
        <f aca="false">IF(BQ1180&gt;=90, "Very Good", IF(BQ1180&gt;=80, "Good", IF(BQ1180&gt;=70, "Slightly Good", IF(BQ1180&gt;=60, "Average", IF(BQ1180&gt;=50, "Slightly Poor", IF(BQ1180&gt;=40, "Poor", "Very Poor"))))))</f>
        <v>#VALUE!</v>
      </c>
      <c r="BT1180" s="0" t="e">
        <f aca="false">9.81*LN(AH1180)+30.6</f>
        <v>#VALUE!</v>
      </c>
      <c r="BU1180" s="0" t="e">
        <f aca="false">IF(BT1180&lt;30, "Clean water", IF(AND(BT1180&gt;=30, BT1180&lt;40), "Hypolimia", IF(AND(BT1180&gt;=40,BT1180&lt;50), "Mesotrophic", IF(AND(BT1180&gt;=50, BT1180&lt;70), "Eutrophic", IF(BT1180&gt;70,"Hypertrophic")))))</f>
        <v>#VALUE!</v>
      </c>
      <c r="BW1180" s="0" t="str">
        <f aca="false">IF(G1180/H1180&gt;=1, "PLS CHECK", "")</f>
        <v/>
      </c>
      <c r="BX1180" s="0" t="str">
        <f aca="false">IF(AC1180/J1180&gt;=1, "PLS CHECK", "")</f>
        <v/>
      </c>
      <c r="BY1180" s="0" t="str">
        <f aca="false">IF(AE1180/J1180&gt;=1, "PLS CHECK", "")</f>
        <v/>
      </c>
      <c r="BZ1180" s="0" t="str">
        <f aca="false">IF(AD1180/J1180&gt;=1, "PLS CHECK", "")</f>
        <v/>
      </c>
      <c r="CA1180" s="0" t="str">
        <f aca="false">IF(AF1180/K1180&gt;=1, "PLS CHECK", "")</f>
        <v/>
      </c>
      <c r="CB1180" s="0" t="str">
        <f aca="false">IF(AG1180/K1180&gt;=1, "PLS CHECK", "")</f>
        <v/>
      </c>
    </row>
    <row r="1181" customFormat="false" ht="12.5" hidden="false" customHeight="false" outlineLevel="0" collapsed="false">
      <c r="A1181" s="0" t="n">
        <v>1178</v>
      </c>
      <c r="B1181" s="15" t="s">
        <v>87</v>
      </c>
      <c r="C1181" s="16" t="s">
        <v>88</v>
      </c>
      <c r="D1181" s="0" t="s">
        <v>181</v>
      </c>
      <c r="E1181" s="0" t="n">
        <v>8.3</v>
      </c>
      <c r="F1181" s="0" t="n">
        <v>13.7</v>
      </c>
      <c r="G1181" s="0" t="n">
        <v>1.7</v>
      </c>
      <c r="H1181" s="0" t="n">
        <v>4.5</v>
      </c>
      <c r="I1181" s="0" t="n">
        <v>3.6</v>
      </c>
      <c r="J1181" s="0" t="n">
        <v>4.246</v>
      </c>
      <c r="K1181" s="0" t="n">
        <v>0.035</v>
      </c>
      <c r="L1181" s="0" t="n">
        <v>2.7</v>
      </c>
      <c r="M1181" s="0" t="n">
        <v>3.1</v>
      </c>
      <c r="N1181" s="0" t="n">
        <v>0</v>
      </c>
      <c r="O1181" s="0" t="n">
        <v>288</v>
      </c>
      <c r="P1181" s="0" t="n">
        <v>6100</v>
      </c>
      <c r="AC1181" s="0" t="n">
        <v>4.077</v>
      </c>
      <c r="AD1181" s="0" t="n">
        <v>0.723</v>
      </c>
      <c r="AE1181" s="0" t="n">
        <v>2.913</v>
      </c>
      <c r="AF1181" s="0" t="n">
        <v>0.011</v>
      </c>
      <c r="AG1181" s="0" t="n">
        <v>0.002</v>
      </c>
      <c r="AH1181" s="0" t="n">
        <v>12.2</v>
      </c>
      <c r="AJ1181" s="0" t="n">
        <v>520</v>
      </c>
      <c r="BF1181" s="0" t="n">
        <f aca="false">IF(E1181&lt;11,-3.6797*E1181^2+48.115*E1181-53.83,280.92*EXP(-0.2027*E1181))</f>
        <v>92.029967</v>
      </c>
      <c r="BG1181" s="0" t="n">
        <f aca="false">32.208*LN(F1181)+21.438</f>
        <v>105.73908498392</v>
      </c>
      <c r="BH1181" s="0" t="n">
        <f aca="false">IF(G1181&lt;=2, -10*G1181+100, 88.958*EXP(-0.0755*G1181))</f>
        <v>83</v>
      </c>
      <c r="BI1181" s="0" t="n">
        <f aca="false">IF(I1181&lt;=100, 0.0053*(I1181)^2-1.0332*I1181+100.76, 122.82*EXP(-0.0092*I1181))</f>
        <v>97.109168</v>
      </c>
      <c r="BJ1181" s="0" t="n">
        <f aca="false">IF(P1181&lt;=1000, -6.942*LN(P1181)+107.59, -36.304*LN(P1181)+310.72)</f>
        <v>-5.70726319705955</v>
      </c>
      <c r="BK1181" s="0" t="e">
        <f aca="false">BF1181^0.04*BG1181^0.22*BH1181^0.51*BI1181^0.06*BJ1181^0.17</f>
        <v>#NUM!</v>
      </c>
      <c r="BL1181" s="0" t="e">
        <f aca="false">IF(BK1181&gt;=90, "Very Good", IF(BK1181&gt;=80, "Good", IF(BK1181&gt;=70, "Slightly Good", IF(BK1181&gt;=60, "Average", IF(BK1181&gt;=50, "Slightly Poor", IF(BK1181&gt;=40, "Poor", "Very Poor"))))))</f>
        <v>#NUM!</v>
      </c>
      <c r="BM1181" s="0" t="n">
        <f aca="false">IF(P1181&lt;=1000, -6.942*LN(P1181)+107.59, IF(AND(P1181&gt;1000, P1181&lt;=5213),-36.304*LN(P1181)+310.72, IF(P1181&gt;5213, 10)))</f>
        <v>10</v>
      </c>
      <c r="BN1181" s="0" t="n">
        <f aca="false">BF1181^0.04*BG1181^0.22*BH1181^0.51*BI1181^0.06*BM1181^0.17</f>
        <v>61.9233484357347</v>
      </c>
      <c r="BO1181" s="0" t="str">
        <f aca="false">IF(BN1181&gt;=90, "Very Good", IF(BN1181&gt;=80, "Good", IF(BN1181&gt;=70, "Slightly Good", IF(BN1181&gt;=60, "Average", IF(BN1181&gt;=50, "Slightly Poor", IF(BN1181&gt;=40, "Poor", "Very Poor"))))))</f>
        <v>Average</v>
      </c>
      <c r="BP1181" s="0" t="n">
        <f aca="false">IF(AJ1181&lt;=1000, -6.942*LN(AJ1181)+107.59, IF(AND(AJ1181&gt;1000, AJ1181&lt;=5213),-36.304*LN(AJ1181)+310.72, IF(AJ1181&gt;5213, 10)))</f>
        <v>64.1759203900431</v>
      </c>
      <c r="BQ1181" s="0" t="n">
        <f aca="false">BF1181^0.04*BG1181^0.22*BH1181^0.51*BI1181^0.06*BP1181^0.17</f>
        <v>84.9391069098877</v>
      </c>
      <c r="BR1181" s="0" t="str">
        <f aca="false">IF(BQ1181&gt;=90, "Very Good", IF(BQ1181&gt;=80, "Good", IF(BQ1181&gt;=70, "Slightly Good", IF(BQ1181&gt;=60, "Average", IF(BQ1181&gt;=50, "Slightly Poor", IF(BQ1181&gt;=40, "Poor", "Very Poor"))))))</f>
        <v>Good</v>
      </c>
      <c r="BT1181" s="0" t="n">
        <f aca="false">9.81*LN(AH1181)+30.6</f>
        <v>55.1390866865617</v>
      </c>
      <c r="BU1181" s="0" t="str">
        <f aca="false">IF(BT1181&lt;30, "Clean water", IF(AND(BT1181&gt;=30, BT1181&lt;40), "Hypolimia", IF(AND(BT1181&gt;=40,BT1181&lt;50), "Mesotrophic", IF(AND(BT1181&gt;=50, BT1181&lt;70), "Eutrophic", IF(BT1181&gt;70,"Hypertrophic")))))</f>
        <v>Eutrophic</v>
      </c>
      <c r="BW1181" s="0" t="str">
        <f aca="false">IF(G1181/H1181&gt;=1, "PLS CHECK", "")</f>
        <v/>
      </c>
      <c r="BX1181" s="0" t="str">
        <f aca="false">IF(AC1181/J1181&gt;=1, "PLS CHECK", "")</f>
        <v/>
      </c>
      <c r="BY1181" s="0" t="str">
        <f aca="false">IF(AE1181/J1181&gt;=1, "PLS CHECK", "")</f>
        <v/>
      </c>
      <c r="BZ1181" s="0" t="str">
        <f aca="false">IF(AD1181/J1181&gt;=1, "PLS CHECK", "")</f>
        <v/>
      </c>
      <c r="CA1181" s="0" t="str">
        <f aca="false">IF(AF1181/K1181&gt;=1, "PLS CHECK", "")</f>
        <v/>
      </c>
      <c r="CB1181" s="0" t="str">
        <f aca="false">IF(AG1181/K1181&gt;=1, "PLS CHECK", "")</f>
        <v/>
      </c>
    </row>
    <row r="1182" customFormat="false" ht="12.5" hidden="false" customHeight="false" outlineLevel="0" collapsed="false">
      <c r="A1182" s="0" t="n">
        <v>1179</v>
      </c>
      <c r="B1182" s="15" t="s">
        <v>89</v>
      </c>
      <c r="C1182" s="16" t="s">
        <v>90</v>
      </c>
      <c r="D1182" s="0" t="s">
        <v>181</v>
      </c>
      <c r="E1182" s="0" t="n">
        <v>8</v>
      </c>
      <c r="F1182" s="0" t="n">
        <v>13.7</v>
      </c>
      <c r="G1182" s="37"/>
      <c r="H1182" s="0" t="n">
        <v>3.1</v>
      </c>
      <c r="I1182" s="0" t="n">
        <v>4</v>
      </c>
      <c r="J1182" s="0" t="n">
        <v>3.225</v>
      </c>
      <c r="K1182" s="0" t="n">
        <v>0.025</v>
      </c>
      <c r="L1182" s="0" t="n">
        <v>2.2</v>
      </c>
      <c r="M1182" s="0" t="n">
        <v>2.3</v>
      </c>
      <c r="N1182" s="0" t="n">
        <v>0</v>
      </c>
      <c r="O1182" s="0" t="n">
        <v>325</v>
      </c>
      <c r="P1182" s="37"/>
      <c r="AC1182" s="0" t="n">
        <v>3.157</v>
      </c>
      <c r="AD1182" s="0" t="n">
        <v>0.162</v>
      </c>
      <c r="AE1182" s="0" t="n">
        <v>2.748</v>
      </c>
      <c r="AF1182" s="0" t="n">
        <v>0.01</v>
      </c>
      <c r="AG1182" s="0" t="n">
        <v>0.003</v>
      </c>
      <c r="AH1182" s="0" t="n">
        <v>14.1</v>
      </c>
      <c r="AJ1182" s="0" t="n">
        <v>40</v>
      </c>
      <c r="BF1182" s="0" t="n">
        <f aca="false">IF(E1182&lt;11,-3.6797*E1182^2+48.115*E1182-53.83,280.92*EXP(-0.2027*E1182))</f>
        <v>95.5892</v>
      </c>
      <c r="BG1182" s="0" t="n">
        <f aca="false">32.208*LN(F1182)+21.438</f>
        <v>105.73908498392</v>
      </c>
      <c r="BH1182" s="0" t="n">
        <f aca="false">IF(G1182&lt;=2, -10*G1182+100, 88.958*EXP(-0.0755*G1182))</f>
        <v>100</v>
      </c>
      <c r="BI1182" s="0" t="n">
        <f aca="false">IF(I1182&lt;=100, 0.0053*(I1182)^2-1.0332*I1182+100.76, 122.82*EXP(-0.0092*I1182))</f>
        <v>96.712</v>
      </c>
      <c r="BJ1182" s="0" t="e">
        <f aca="false">IF(P1182&lt;=1000, -6.942*LN(P1182)+107.59, -36.304*LN(P1182)+310.72)</f>
        <v>#VALUE!</v>
      </c>
      <c r="BK1182" s="0" t="e">
        <f aca="false">BF1182^0.04*BG1182^0.22*BH1182^0.51*BI1182^0.06*BJ1182^0.17</f>
        <v>#VALUE!</v>
      </c>
      <c r="BL1182" s="0" t="e">
        <f aca="false">IF(BK1182&gt;=90, "Very Good", IF(BK1182&gt;=80, "Good", IF(BK1182&gt;=70, "Slightly Good", IF(BK1182&gt;=60, "Average", IF(BK1182&gt;=50, "Slightly Poor", IF(BK1182&gt;=40, "Poor", "Very Poor"))))))</f>
        <v>#VALUE!</v>
      </c>
      <c r="BM1182" s="0" t="e">
        <f aca="false">IF(P1182&lt;=1000, -6.942*LN(P1182)+107.59, IF(AND(P1182&gt;1000, P1182&lt;=5213),-36.304*LN(P1182)+310.72, IF(P1182&gt;5213, 10)))</f>
        <v>#VALUE!</v>
      </c>
      <c r="BN1182" s="0" t="e">
        <f aca="false">BF1182^0.04*BG1182^0.22*BH1182^0.51*BI1182^0.06*BM1182^0.17</f>
        <v>#VALUE!</v>
      </c>
      <c r="BO1182" s="0" t="e">
        <f aca="false">IF(BN1182&gt;=90, "Very Good", IF(BN1182&gt;=80, "Good", IF(BN1182&gt;=70, "Slightly Good", IF(BN1182&gt;=60, "Average", IF(BN1182&gt;=50, "Slightly Poor", IF(BN1182&gt;=40, "Poor", "Very Poor"))))))</f>
        <v>#VALUE!</v>
      </c>
      <c r="BP1182" s="0" t="n">
        <f aca="false">IF(AJ1182&lt;=1000, -6.942*LN(AJ1182)+107.59, IF(AND(AJ1182&gt;1000, AJ1182&lt;=5213),-36.304*LN(AJ1182)+310.72, IF(AJ1182&gt;5213, 10)))</f>
        <v>81.981798829541</v>
      </c>
      <c r="BQ1182" s="0" t="n">
        <f aca="false">BF1182^0.04*BG1182^0.22*BH1182^0.51*BI1182^0.06*BP1182^0.17</f>
        <v>97.5009755006736</v>
      </c>
      <c r="BR1182" s="0" t="str">
        <f aca="false">IF(BQ1182&gt;=90, "Very Good", IF(BQ1182&gt;=80, "Good", IF(BQ1182&gt;=70, "Slightly Good", IF(BQ1182&gt;=60, "Average", IF(BQ1182&gt;=50, "Slightly Poor", IF(BQ1182&gt;=40, "Poor", "Very Poor"))))))</f>
        <v>Very Good</v>
      </c>
      <c r="BT1182" s="0" t="n">
        <f aca="false">9.81*LN(AH1182)+30.6</f>
        <v>56.5589747623382</v>
      </c>
      <c r="BU1182" s="0" t="str">
        <f aca="false">IF(BT1182&lt;30, "Clean water", IF(AND(BT1182&gt;=30, BT1182&lt;40), "Hypolimia", IF(AND(BT1182&gt;=40,BT1182&lt;50), "Mesotrophic", IF(AND(BT1182&gt;=50, BT1182&lt;70), "Eutrophic", IF(BT1182&gt;70,"Hypertrophic")))))</f>
        <v>Eutrophic</v>
      </c>
      <c r="BW1182" s="0" t="str">
        <f aca="false">IF(G1182/H1182&gt;=1, "PLS CHECK", "")</f>
        <v/>
      </c>
      <c r="BX1182" s="0" t="str">
        <f aca="false">IF(AC1182/J1182&gt;=1, "PLS CHECK", "")</f>
        <v/>
      </c>
      <c r="BY1182" s="0" t="str">
        <f aca="false">IF(AE1182/J1182&gt;=1, "PLS CHECK", "")</f>
        <v/>
      </c>
      <c r="BZ1182" s="0" t="str">
        <f aca="false">IF(AD1182/J1182&gt;=1, "PLS CHECK", "")</f>
        <v/>
      </c>
      <c r="CA1182" s="0" t="str">
        <f aca="false">IF(AF1182/K1182&gt;=1, "PLS CHECK", "")</f>
        <v/>
      </c>
      <c r="CB1182" s="0" t="str">
        <f aca="false">IF(AG1182/K1182&gt;=1, "PLS CHECK", "")</f>
        <v/>
      </c>
    </row>
    <row r="1183" customFormat="false" ht="12.5" hidden="false" customHeight="false" outlineLevel="0" collapsed="false">
      <c r="A1183" s="0" t="n">
        <v>1180</v>
      </c>
      <c r="B1183" s="15" t="s">
        <v>91</v>
      </c>
      <c r="C1183" s="16" t="s">
        <v>92</v>
      </c>
      <c r="D1183" s="0" t="s">
        <v>181</v>
      </c>
      <c r="E1183" s="37"/>
      <c r="F1183" s="0" t="n">
        <v>11.2</v>
      </c>
      <c r="G1183" s="37"/>
      <c r="H1183" s="37"/>
      <c r="I1183" s="0" t="n">
        <v>1.6</v>
      </c>
      <c r="J1183" s="0" t="n">
        <v>5.207</v>
      </c>
      <c r="K1183" s="37"/>
      <c r="L1183" s="37"/>
      <c r="M1183" s="0" t="n">
        <v>6.2</v>
      </c>
      <c r="N1183" s="0" t="n">
        <v>0</v>
      </c>
      <c r="O1183" s="0" t="n">
        <v>473</v>
      </c>
      <c r="P1183" s="37"/>
      <c r="AC1183" s="0" t="n">
        <v>5.02</v>
      </c>
      <c r="AD1183" s="0" t="n">
        <v>0.059</v>
      </c>
      <c r="AE1183" s="0" t="n">
        <v>4.478</v>
      </c>
      <c r="AF1183" s="0" t="n">
        <v>0.009</v>
      </c>
      <c r="AG1183" s="0" t="n">
        <v>0.005</v>
      </c>
      <c r="AH1183" s="0" t="n">
        <v>4.3</v>
      </c>
      <c r="AJ1183" s="0" t="n">
        <v>20</v>
      </c>
      <c r="BF1183" s="0" t="n">
        <f aca="false">IF(E1183&lt;11,-3.6797*E1183^2+48.115*E1183-53.83,280.92*EXP(-0.2027*E1183))</f>
        <v>-53.83</v>
      </c>
      <c r="BG1183" s="0" t="n">
        <f aca="false">32.208*LN(F1183)+21.438</f>
        <v>99.2497509715202</v>
      </c>
      <c r="BH1183" s="0" t="n">
        <f aca="false">IF(G1183&lt;=2, -10*G1183+100, 88.958*EXP(-0.0755*G1183))</f>
        <v>100</v>
      </c>
      <c r="BI1183" s="0" t="n">
        <f aca="false">IF(I1183&lt;=100, 0.0053*(I1183)^2-1.0332*I1183+100.76, 122.82*EXP(-0.0092*I1183))</f>
        <v>99.120448</v>
      </c>
      <c r="BJ1183" s="0" t="e">
        <f aca="false">IF(P1183&lt;=1000, -6.942*LN(P1183)+107.59, -36.304*LN(P1183)+310.72)</f>
        <v>#VALUE!</v>
      </c>
      <c r="BK1183" s="0" t="e">
        <f aca="false">BF1183^0.04*BG1183^0.22*BH1183^0.51*BI1183^0.06*BJ1183^0.17</f>
        <v>#VALUE!</v>
      </c>
      <c r="BL1183" s="0" t="e">
        <f aca="false">IF(BK1183&gt;=90, "Very Good", IF(BK1183&gt;=80, "Good", IF(BK1183&gt;=70, "Slightly Good", IF(BK1183&gt;=60, "Average", IF(BK1183&gt;=50, "Slightly Poor", IF(BK1183&gt;=40, "Poor", "Very Poor"))))))</f>
        <v>#VALUE!</v>
      </c>
      <c r="BM1183" s="0" t="e">
        <f aca="false">IF(P1183&lt;=1000, -6.942*LN(P1183)+107.59, IF(AND(P1183&gt;1000, P1183&lt;=5213),-36.304*LN(P1183)+310.72, IF(P1183&gt;5213, 10)))</f>
        <v>#VALUE!</v>
      </c>
      <c r="BN1183" s="0" t="e">
        <f aca="false">BF1183^0.04*BG1183^0.22*BH1183^0.51*BI1183^0.06*BM1183^0.17</f>
        <v>#VALUE!</v>
      </c>
      <c r="BO1183" s="0" t="e">
        <f aca="false">IF(BN1183&gt;=90, "Very Good", IF(BN1183&gt;=80, "Good", IF(BN1183&gt;=70, "Slightly Good", IF(BN1183&gt;=60, "Average", IF(BN1183&gt;=50, "Slightly Poor", IF(BN1183&gt;=40, "Poor", "Very Poor"))))))</f>
        <v>#VALUE!</v>
      </c>
      <c r="BP1183" s="0" t="n">
        <f aca="false">IF(AJ1183&lt;=1000, -6.942*LN(AJ1183)+107.59, IF(AND(AJ1183&gt;1000, AJ1183&lt;=5213),-36.304*LN(AJ1183)+310.72, IF(AJ1183&gt;5213, 10)))</f>
        <v>86.7936265569882</v>
      </c>
      <c r="BQ1183" s="0" t="n">
        <f aca="false">BF1183^0.04*BG1183^0.22*BH1183^0.51*BI1183^0.06*BP1183^0.17</f>
        <v>-95.0241899802621</v>
      </c>
      <c r="BR1183" s="0" t="str">
        <f aca="false">IF(BQ1183&gt;=90, "Very Good", IF(BQ1183&gt;=80, "Good", IF(BQ1183&gt;=70, "Slightly Good", IF(BQ1183&gt;=60, "Average", IF(BQ1183&gt;=50, "Slightly Poor", IF(BQ1183&gt;=40, "Poor", "Very Poor"))))))</f>
        <v>Very Poor</v>
      </c>
      <c r="BT1183" s="0" t="n">
        <f aca="false">9.81*LN(AH1183)+30.6</f>
        <v>44.9090133726823</v>
      </c>
      <c r="BU1183" s="0" t="str">
        <f aca="false">IF(BT1183&lt;30, "Clean water", IF(AND(BT1183&gt;=30, BT1183&lt;40), "Hypolimia", IF(AND(BT1183&gt;=40,BT1183&lt;50), "Mesotrophic", IF(AND(BT1183&gt;=50, BT1183&lt;70), "Eutrophic", IF(BT1183&gt;70,"Hypertrophic")))))</f>
        <v>Mesotrophic</v>
      </c>
      <c r="BW1183" s="0" t="e">
        <f aca="false">IF(G1183/H1183&gt;=1, "PLS CHECK", "")</f>
        <v>#DIV/0!</v>
      </c>
      <c r="BX1183" s="0" t="str">
        <f aca="false">IF(AC1183/J1183&gt;=1, "PLS CHECK", "")</f>
        <v/>
      </c>
      <c r="BY1183" s="0" t="str">
        <f aca="false">IF(AE1183/J1183&gt;=1, "PLS CHECK", "")</f>
        <v/>
      </c>
      <c r="BZ1183" s="0" t="str">
        <f aca="false">IF(AD1183/J1183&gt;=1, "PLS CHECK", "")</f>
        <v/>
      </c>
      <c r="CA1183" s="0" t="e">
        <f aca="false">IF(AF1183/K1183&gt;=1, "PLS CHECK", "")</f>
        <v>#DIV/0!</v>
      </c>
      <c r="CB1183" s="0" t="e">
        <f aca="false">IF(AG1183/K1183&gt;=1, "PLS CHECK", "")</f>
        <v>#DIV/0!</v>
      </c>
    </row>
    <row r="1184" customFormat="false" ht="12.5" hidden="false" customHeight="false" outlineLevel="0" collapsed="false">
      <c r="A1184" s="0" t="n">
        <v>1181</v>
      </c>
      <c r="B1184" s="15" t="s">
        <v>137</v>
      </c>
      <c r="C1184" s="16" t="s">
        <v>138</v>
      </c>
      <c r="D1184" s="0" t="s">
        <v>181</v>
      </c>
      <c r="E1184" s="0" t="n">
        <v>7.5</v>
      </c>
      <c r="F1184" s="0" t="n">
        <v>11.8</v>
      </c>
      <c r="G1184" s="0" t="n">
        <v>3.7</v>
      </c>
      <c r="H1184" s="37"/>
      <c r="I1184" s="0" t="n">
        <v>6.2</v>
      </c>
      <c r="J1184" s="37"/>
      <c r="K1184" s="0" t="n">
        <v>0.101</v>
      </c>
      <c r="L1184" s="37"/>
      <c r="M1184" s="0" t="n">
        <v>11.6</v>
      </c>
      <c r="O1184" s="0" t="n">
        <v>647</v>
      </c>
      <c r="BD1184" s="0" t="n">
        <v>3.422</v>
      </c>
      <c r="BF1184" s="0" t="n">
        <f aca="false">IF(E1184&lt;11,-3.6797*E1184^2+48.115*E1184-53.83,280.92*EXP(-0.2027*E1184))</f>
        <v>100.049375</v>
      </c>
      <c r="BG1184" s="0" t="n">
        <f aca="false">32.208*LN(F1184)+21.438</f>
        <v>100.930549709638</v>
      </c>
      <c r="BH1184" s="0" t="n">
        <f aca="false">IF(G1184&lt;=2, -10*G1184+100, 88.958*EXP(-0.0755*G1184))</f>
        <v>67.2767257350167</v>
      </c>
      <c r="BI1184" s="0" t="n">
        <f aca="false">IF(I1184&lt;=100, 0.0053*(I1184)^2-1.0332*I1184+100.76, 122.82*EXP(-0.0092*I1184))</f>
        <v>94.557892</v>
      </c>
      <c r="BJ1184" s="0" t="e">
        <f aca="false">IF(P1184&lt;=1000, -6.942*LN(P1184)+107.59, -36.304*LN(P1184)+310.72)</f>
        <v>#VALUE!</v>
      </c>
      <c r="BK1184" s="0" t="e">
        <f aca="false">BF1184^0.04*BG1184^0.22*BH1184^0.51*BI1184^0.06*BJ1184^0.17</f>
        <v>#VALUE!</v>
      </c>
      <c r="BL1184" s="0" t="e">
        <f aca="false">IF(BK1184&gt;=90, "Very Good", IF(BK1184&gt;=80, "Good", IF(BK1184&gt;=70, "Slightly Good", IF(BK1184&gt;=60, "Average", IF(BK1184&gt;=50, "Slightly Poor", IF(BK1184&gt;=40, "Poor", "Very Poor"))))))</f>
        <v>#VALUE!</v>
      </c>
      <c r="BM1184" s="0" t="e">
        <f aca="false">IF(P1184&lt;=1000, -6.942*LN(P1184)+107.59, IF(AND(P1184&gt;1000, P1184&lt;=5213),-36.304*LN(P1184)+310.72, IF(P1184&gt;5213, 10)))</f>
        <v>#VALUE!</v>
      </c>
      <c r="BN1184" s="0" t="e">
        <f aca="false">BF1184^0.04*BG1184^0.22*BH1184^0.51*BI1184^0.06*BM1184^0.17</f>
        <v>#VALUE!</v>
      </c>
      <c r="BO1184" s="0" t="e">
        <f aca="false">IF(BN1184&gt;=90, "Very Good", IF(BN1184&gt;=80, "Good", IF(BN1184&gt;=70, "Slightly Good", IF(BN1184&gt;=60, "Average", IF(BN1184&gt;=50, "Slightly Poor", IF(BN1184&gt;=40, "Poor", "Very Poor"))))))</f>
        <v>#VALUE!</v>
      </c>
      <c r="BP1184" s="0" t="e">
        <f aca="false">IF(AJ1184&lt;=1000, -6.942*LN(AJ1184)+107.59, IF(AND(AJ1184&gt;1000, AJ1184&lt;=5213),-36.304*LN(AJ1184)+310.72, IF(AJ1184&gt;5213, 10)))</f>
        <v>#VALUE!</v>
      </c>
      <c r="BQ1184" s="0" t="e">
        <f aca="false">BF1184^0.04*BG1184^0.22*BH1184^0.51*BI1184^0.06*BP1184^0.17</f>
        <v>#VALUE!</v>
      </c>
      <c r="BR1184" s="0" t="e">
        <f aca="false">IF(BQ1184&gt;=90, "Very Good", IF(BQ1184&gt;=80, "Good", IF(BQ1184&gt;=70, "Slightly Good", IF(BQ1184&gt;=60, "Average", IF(BQ1184&gt;=50, "Slightly Poor", IF(BQ1184&gt;=40, "Poor", "Very Poor"))))))</f>
        <v>#VALUE!</v>
      </c>
      <c r="BT1184" s="0" t="e">
        <f aca="false">9.81*LN(AH1184)+30.6</f>
        <v>#VALUE!</v>
      </c>
      <c r="BU1184" s="0" t="e">
        <f aca="false">IF(BT1184&lt;30, "Clean water", IF(AND(BT1184&gt;=30, BT1184&lt;40), "Hypolimia", IF(AND(BT1184&gt;=40,BT1184&lt;50), "Mesotrophic", IF(AND(BT1184&gt;=50, BT1184&lt;70), "Eutrophic", IF(BT1184&gt;70,"Hypertrophic")))))</f>
        <v>#VALUE!</v>
      </c>
      <c r="BW1184" s="0" t="e">
        <f aca="false">IF(G1184/H1184&gt;=1, "PLS CHECK", "")</f>
        <v>#DIV/0!</v>
      </c>
      <c r="BX1184" s="0" t="e">
        <f aca="false">IF(AC1184/J1184&gt;=1, "PLS CHECK", "")</f>
        <v>#DIV/0!</v>
      </c>
      <c r="BY1184" s="0" t="e">
        <f aca="false">IF(AE1184/J1184&gt;=1, "PLS CHECK", "")</f>
        <v>#DIV/0!</v>
      </c>
      <c r="BZ1184" s="0" t="e">
        <f aca="false">IF(AD1184/J1184&gt;=1, "PLS CHECK", "")</f>
        <v>#DIV/0!</v>
      </c>
      <c r="CA1184" s="0" t="str">
        <f aca="false">IF(AF1184/K1184&gt;=1, "PLS CHECK", "")</f>
        <v/>
      </c>
      <c r="CB1184" s="0" t="str">
        <f aca="false">IF(AG1184/K1184&gt;=1, "PLS CHECK", "")</f>
        <v/>
      </c>
    </row>
    <row r="1185" customFormat="false" ht="12.5" hidden="false" customHeight="false" outlineLevel="0" collapsed="false">
      <c r="A1185" s="0" t="n">
        <v>1182</v>
      </c>
      <c r="B1185" s="15" t="s">
        <v>93</v>
      </c>
      <c r="C1185" s="16" t="s">
        <v>94</v>
      </c>
      <c r="D1185" s="0" t="s">
        <v>181</v>
      </c>
      <c r="E1185" s="37"/>
      <c r="F1185" s="0" t="n">
        <v>9.5</v>
      </c>
      <c r="G1185" s="0" t="n">
        <v>4.1</v>
      </c>
      <c r="H1185" s="37"/>
      <c r="I1185" s="0" t="n">
        <v>7</v>
      </c>
      <c r="J1185" s="37"/>
      <c r="K1185" s="0" t="n">
        <v>0.13</v>
      </c>
      <c r="L1185" s="37"/>
      <c r="M1185" s="0" t="n">
        <v>8.1</v>
      </c>
      <c r="N1185" s="0" t="n">
        <v>0</v>
      </c>
      <c r="O1185" s="37"/>
      <c r="P1185" s="37"/>
      <c r="AC1185" s="37"/>
      <c r="AD1185" s="37"/>
      <c r="AE1185" s="0" t="n">
        <v>3.65</v>
      </c>
      <c r="AF1185" s="0" t="n">
        <v>0.05</v>
      </c>
      <c r="AG1185" s="0" t="n">
        <v>0.01</v>
      </c>
      <c r="AH1185" s="0" t="n">
        <v>6</v>
      </c>
      <c r="AJ1185" s="0" t="n">
        <v>420</v>
      </c>
      <c r="BD1185" s="0" t="n">
        <v>3.525</v>
      </c>
      <c r="BF1185" s="0" t="n">
        <f aca="false">IF(E1185&lt;11,-3.6797*E1185^2+48.115*E1185-53.83,280.92*EXP(-0.2027*E1185))</f>
        <v>-53.83</v>
      </c>
      <c r="BG1185" s="0" t="n">
        <f aca="false">32.208*LN(F1185)+21.438</f>
        <v>93.947606249518</v>
      </c>
      <c r="BH1185" s="0" t="n">
        <f aca="false">IF(G1185&lt;=2, -10*G1185+100, 88.958*EXP(-0.0755*G1185))</f>
        <v>65.2753416273956</v>
      </c>
      <c r="BI1185" s="0" t="n">
        <f aca="false">IF(I1185&lt;=100, 0.0053*(I1185)^2-1.0332*I1185+100.76, 122.82*EXP(-0.0092*I1185))</f>
        <v>93.7873</v>
      </c>
      <c r="BJ1185" s="0" t="e">
        <f aca="false">IF(P1185&lt;=1000, -6.942*LN(P1185)+107.59, -36.304*LN(P1185)+310.72)</f>
        <v>#VALUE!</v>
      </c>
      <c r="BK1185" s="0" t="e">
        <f aca="false">BF1185^0.04*BG1185^0.22*BH1185^0.51*BI1185^0.06*BJ1185^0.17</f>
        <v>#VALUE!</v>
      </c>
      <c r="BL1185" s="0" t="e">
        <f aca="false">IF(BK1185&gt;=90, "Very Good", IF(BK1185&gt;=80, "Good", IF(BK1185&gt;=70, "Slightly Good", IF(BK1185&gt;=60, "Average", IF(BK1185&gt;=50, "Slightly Poor", IF(BK1185&gt;=40, "Poor", "Very Poor"))))))</f>
        <v>#VALUE!</v>
      </c>
      <c r="BM1185" s="0" t="e">
        <f aca="false">IF(P1185&lt;=1000, -6.942*LN(P1185)+107.59, IF(AND(P1185&gt;1000, P1185&lt;=5213),-36.304*LN(P1185)+310.72, IF(P1185&gt;5213, 10)))</f>
        <v>#VALUE!</v>
      </c>
      <c r="BN1185" s="0" t="e">
        <f aca="false">BF1185^0.04*BG1185^0.22*BH1185^0.51*BI1185^0.06*BM1185^0.17</f>
        <v>#VALUE!</v>
      </c>
      <c r="BO1185" s="0" t="e">
        <f aca="false">IF(BN1185&gt;=90, "Very Good", IF(BN1185&gt;=80, "Good", IF(BN1185&gt;=70, "Slightly Good", IF(BN1185&gt;=60, "Average", IF(BN1185&gt;=50, "Slightly Poor", IF(BN1185&gt;=40, "Poor", "Very Poor"))))))</f>
        <v>#VALUE!</v>
      </c>
      <c r="BP1185" s="0" t="n">
        <f aca="false">IF(AJ1185&lt;=1000, -6.942*LN(AJ1185)+107.59, IF(AND(AJ1185&gt;1000, AJ1185&lt;=5213),-36.304*LN(AJ1185)+310.72, IF(AJ1185&gt;5213, 10)))</f>
        <v>65.6585517943122</v>
      </c>
      <c r="BQ1185" s="0" t="n">
        <f aca="false">BF1185^0.04*BG1185^0.22*BH1185^0.51*BI1185^0.06*BP1185^0.17</f>
        <v>-71.7903489840768</v>
      </c>
      <c r="BR1185" s="0" t="str">
        <f aca="false">IF(BQ1185&gt;=90, "Very Good", IF(BQ1185&gt;=80, "Good", IF(BQ1185&gt;=70, "Slightly Good", IF(BQ1185&gt;=60, "Average", IF(BQ1185&gt;=50, "Slightly Poor", IF(BQ1185&gt;=40, "Poor", "Very Poor"))))))</f>
        <v>Very Poor</v>
      </c>
      <c r="BT1185" s="0" t="n">
        <f aca="false">9.81*LN(AH1185)+30.6</f>
        <v>48.1771603931272</v>
      </c>
      <c r="BU1185" s="0" t="str">
        <f aca="false">IF(BT1185&lt;30, "Clean water", IF(AND(BT1185&gt;=30, BT1185&lt;40), "Hypolimia", IF(AND(BT1185&gt;=40,BT1185&lt;50), "Mesotrophic", IF(AND(BT1185&gt;=50, BT1185&lt;70), "Eutrophic", IF(BT1185&gt;70,"Hypertrophic")))))</f>
        <v>Mesotrophic</v>
      </c>
      <c r="BW1185" s="0" t="e">
        <f aca="false">IF(G1185/H1185&gt;=1, "PLS CHECK", "")</f>
        <v>#DIV/0!</v>
      </c>
      <c r="BX1185" s="0" t="e">
        <f aca="false">IF(AC1185/J1185&gt;=1, "PLS CHECK", "")</f>
        <v>#DIV/0!</v>
      </c>
      <c r="BY1185" s="0" t="e">
        <f aca="false">IF(AE1185/J1185&gt;=1, "PLS CHECK", "")</f>
        <v>#DIV/0!</v>
      </c>
      <c r="BZ1185" s="0" t="e">
        <f aca="false">IF(AD1185/J1185&gt;=1, "PLS CHECK", "")</f>
        <v>#DIV/0!</v>
      </c>
      <c r="CA1185" s="0" t="str">
        <f aca="false">IF(AF1185/K1185&gt;=1, "PLS CHECK", "")</f>
        <v/>
      </c>
      <c r="CB1185" s="0" t="str">
        <f aca="false">IF(AG1185/K1185&gt;=1, "PLS CHECK", "")</f>
        <v/>
      </c>
    </row>
    <row r="1186" customFormat="false" ht="12.5" hidden="false" customHeight="false" outlineLevel="0" collapsed="false">
      <c r="A1186" s="0" t="n">
        <v>1183</v>
      </c>
      <c r="B1186" s="15" t="s">
        <v>95</v>
      </c>
      <c r="C1186" s="16" t="s">
        <v>96</v>
      </c>
      <c r="D1186" s="0" t="s">
        <v>181</v>
      </c>
      <c r="E1186" s="0" t="n">
        <v>7.5</v>
      </c>
      <c r="F1186" s="0" t="n">
        <v>11.2</v>
      </c>
      <c r="G1186" s="37"/>
      <c r="H1186" s="37"/>
      <c r="I1186" s="0" t="n">
        <v>12.6</v>
      </c>
      <c r="J1186" s="37"/>
      <c r="K1186" s="0" t="n">
        <v>0.116</v>
      </c>
      <c r="L1186" s="37"/>
      <c r="M1186" s="0" t="n">
        <v>6.5</v>
      </c>
      <c r="N1186" s="0" t="n">
        <v>0</v>
      </c>
      <c r="O1186" s="0" t="n">
        <v>702</v>
      </c>
      <c r="P1186" s="0" t="n">
        <v>26000</v>
      </c>
      <c r="AC1186" s="37"/>
      <c r="AD1186" s="37"/>
      <c r="AE1186" s="0" t="n">
        <v>3.397</v>
      </c>
      <c r="AF1186" s="0" t="n">
        <v>0.036</v>
      </c>
      <c r="AG1186" s="0" t="n">
        <v>0.01</v>
      </c>
      <c r="AH1186" s="0" t="n">
        <v>16.5</v>
      </c>
      <c r="AJ1186" s="0" t="n">
        <v>1400</v>
      </c>
      <c r="BF1186" s="0" t="n">
        <f aca="false">IF(E1186&lt;11,-3.6797*E1186^2+48.115*E1186-53.83,280.92*EXP(-0.2027*E1186))</f>
        <v>100.049375</v>
      </c>
      <c r="BG1186" s="0" t="n">
        <f aca="false">32.208*LN(F1186)+21.438</f>
        <v>99.2497509715202</v>
      </c>
      <c r="BH1186" s="0" t="n">
        <f aca="false">IF(G1186&lt;=2, -10*G1186+100, 88.958*EXP(-0.0755*G1186))</f>
        <v>100</v>
      </c>
      <c r="BI1186" s="0" t="n">
        <f aca="false">IF(I1186&lt;=100, 0.0053*(I1186)^2-1.0332*I1186+100.76, 122.82*EXP(-0.0092*I1186))</f>
        <v>88.583108</v>
      </c>
      <c r="BJ1186" s="0" t="n">
        <f aca="false">IF(P1186&lt;=1000, -6.942*LN(P1186)+107.59, -36.304*LN(P1186)+310.72)</f>
        <v>-58.3410843644994</v>
      </c>
      <c r="BK1186" s="0" t="e">
        <f aca="false">BF1186^0.04*BG1186^0.22*BH1186^0.51*BI1186^0.06*BJ1186^0.17</f>
        <v>#NUM!</v>
      </c>
      <c r="BL1186" s="0" t="e">
        <f aca="false">IF(BK1186&gt;=90, "Very Good", IF(BK1186&gt;=80, "Good", IF(BK1186&gt;=70, "Slightly Good", IF(BK1186&gt;=60, "Average", IF(BK1186&gt;=50, "Slightly Poor", IF(BK1186&gt;=40, "Poor", "Very Poor"))))))</f>
        <v>#NUM!</v>
      </c>
      <c r="BM1186" s="0" t="n">
        <f aca="false">IF(P1186&lt;=1000, -6.942*LN(P1186)+107.59, IF(AND(P1186&gt;1000, P1186&lt;=5213),-36.304*LN(P1186)+310.72, IF(P1186&gt;5213, 10)))</f>
        <v>10</v>
      </c>
      <c r="BN1186" s="0" t="n">
        <f aca="false">BF1186^0.04*BG1186^0.22*BH1186^0.51*BI1186^0.06*BM1186^0.17</f>
        <v>67.0085320034184</v>
      </c>
      <c r="BO1186" s="0" t="str">
        <f aca="false">IF(BN1186&gt;=90, "Very Good", IF(BN1186&gt;=80, "Good", IF(BN1186&gt;=70, "Slightly Good", IF(BN1186&gt;=60, "Average", IF(BN1186&gt;=50, "Slightly Poor", IF(BN1186&gt;=40, "Poor", "Very Poor"))))))</f>
        <v>Average</v>
      </c>
      <c r="BP1186" s="0" t="n">
        <f aca="false">IF(AJ1186&lt;=1000, -6.942*LN(AJ1186)+107.59, IF(AND(AJ1186&gt;1000, AJ1186&lt;=5213),-36.304*LN(AJ1186)+310.72, IF(AJ1186&gt;5213, 10)))</f>
        <v>47.725564273536</v>
      </c>
      <c r="BQ1186" s="0" t="n">
        <f aca="false">BF1186^0.04*BG1186^0.22*BH1186^0.51*BI1186^0.06*BP1186^0.17</f>
        <v>87.4012785799362</v>
      </c>
      <c r="BR1186" s="0" t="str">
        <f aca="false">IF(BQ1186&gt;=90, "Very Good", IF(BQ1186&gt;=80, "Good", IF(BQ1186&gt;=70, "Slightly Good", IF(BQ1186&gt;=60, "Average", IF(BQ1186&gt;=50, "Slightly Poor", IF(BQ1186&gt;=40, "Poor", "Very Poor"))))))</f>
        <v>Good</v>
      </c>
      <c r="BT1186" s="0" t="n">
        <f aca="false">9.81*LN(AH1186)+30.6</f>
        <v>58.1009653366931</v>
      </c>
      <c r="BU1186" s="0" t="str">
        <f aca="false">IF(BT1186&lt;30, "Clean water", IF(AND(BT1186&gt;=30, BT1186&lt;40), "Hypolimia", IF(AND(BT1186&gt;=40,BT1186&lt;50), "Mesotrophic", IF(AND(BT1186&gt;=50, BT1186&lt;70), "Eutrophic", IF(BT1186&gt;70,"Hypertrophic")))))</f>
        <v>Eutrophic</v>
      </c>
      <c r="BW1186" s="0" t="e">
        <f aca="false">IF(G1186/H1186&gt;=1, "PLS CHECK", "")</f>
        <v>#DIV/0!</v>
      </c>
      <c r="BX1186" s="0" t="e">
        <f aca="false">IF(AC1186/J1186&gt;=1, "PLS CHECK", "")</f>
        <v>#DIV/0!</v>
      </c>
      <c r="BY1186" s="0" t="e">
        <f aca="false">IF(AE1186/J1186&gt;=1, "PLS CHECK", "")</f>
        <v>#DIV/0!</v>
      </c>
      <c r="BZ1186" s="0" t="e">
        <f aca="false">IF(AD1186/J1186&gt;=1, "PLS CHECK", "")</f>
        <v>#DIV/0!</v>
      </c>
      <c r="CA1186" s="0" t="str">
        <f aca="false">IF(AF1186/K1186&gt;=1, "PLS CHECK", "")</f>
        <v/>
      </c>
      <c r="CB1186" s="0" t="str">
        <f aca="false">IF(AG1186/K1186&gt;=1, "PLS CHECK", "")</f>
        <v/>
      </c>
    </row>
    <row r="1187" customFormat="false" ht="12.5" hidden="false" customHeight="false" outlineLevel="0" collapsed="false">
      <c r="A1187" s="0" t="n">
        <v>1184</v>
      </c>
      <c r="B1187" s="15" t="s">
        <v>97</v>
      </c>
      <c r="C1187" s="16" t="s">
        <v>98</v>
      </c>
      <c r="D1187" s="0" t="s">
        <v>181</v>
      </c>
      <c r="E1187" s="0" t="n">
        <v>7.8</v>
      </c>
      <c r="F1187" s="37"/>
      <c r="G1187" s="0" t="n">
        <v>0.7</v>
      </c>
      <c r="H1187" s="0" t="n">
        <v>3.8</v>
      </c>
      <c r="I1187" s="0" t="n">
        <v>4.4</v>
      </c>
      <c r="J1187" s="0" t="n">
        <v>2.845</v>
      </c>
      <c r="K1187" s="0" t="n">
        <v>0.025</v>
      </c>
      <c r="L1187" s="0" t="n">
        <v>1.7</v>
      </c>
      <c r="M1187" s="0" t="n">
        <v>9.7</v>
      </c>
      <c r="N1187" s="0" t="n">
        <v>0</v>
      </c>
      <c r="O1187" s="0" t="n">
        <v>399</v>
      </c>
      <c r="P1187" s="37"/>
      <c r="AC1187" s="0" t="n">
        <v>2.658</v>
      </c>
      <c r="AD1187" s="0" t="n">
        <v>0.049</v>
      </c>
      <c r="AE1187" s="0" t="n">
        <v>2.404</v>
      </c>
      <c r="AF1187" s="0" t="n">
        <v>0.024</v>
      </c>
      <c r="AG1187" s="0" t="n">
        <v>0.017</v>
      </c>
      <c r="AH1187" s="0" t="n">
        <v>16.4</v>
      </c>
      <c r="AJ1187" s="37"/>
      <c r="BF1187" s="0" t="n">
        <f aca="false">IF(E1187&lt;11,-3.6797*E1187^2+48.115*E1187-53.83,280.92*EXP(-0.2027*E1187))</f>
        <v>97.5940520000001</v>
      </c>
      <c r="BG1187" s="0" t="e">
        <f aca="false">32.208*LN(F1187)+21.438</f>
        <v>#VALUE!</v>
      </c>
      <c r="BH1187" s="0" t="n">
        <f aca="false">IF(G1187&lt;=2, -10*G1187+100, 88.958*EXP(-0.0755*G1187))</f>
        <v>93</v>
      </c>
      <c r="BI1187" s="0" t="n">
        <f aca="false">IF(I1187&lt;=100, 0.0053*(I1187)^2-1.0332*I1187+100.76, 122.82*EXP(-0.0092*I1187))</f>
        <v>96.316528</v>
      </c>
      <c r="BJ1187" s="0" t="e">
        <f aca="false">IF(P1187&lt;=1000, -6.942*LN(P1187)+107.59, -36.304*LN(P1187)+310.72)</f>
        <v>#VALUE!</v>
      </c>
      <c r="BK1187" s="0" t="e">
        <f aca="false">BF1187^0.04*BG1187^0.22*BH1187^0.51*BI1187^0.06*BJ1187^0.17</f>
        <v>#VALUE!</v>
      </c>
      <c r="BL1187" s="0" t="e">
        <f aca="false">IF(BK1187&gt;=90, "Very Good", IF(BK1187&gt;=80, "Good", IF(BK1187&gt;=70, "Slightly Good", IF(BK1187&gt;=60, "Average", IF(BK1187&gt;=50, "Slightly Poor", IF(BK1187&gt;=40, "Poor", "Very Poor"))))))</f>
        <v>#VALUE!</v>
      </c>
      <c r="BM1187" s="0" t="e">
        <f aca="false">IF(P1187&lt;=1000, -6.942*LN(P1187)+107.59, IF(AND(P1187&gt;1000, P1187&lt;=5213),-36.304*LN(P1187)+310.72, IF(P1187&gt;5213, 10)))</f>
        <v>#VALUE!</v>
      </c>
      <c r="BN1187" s="0" t="e">
        <f aca="false">BF1187^0.04*BG1187^0.22*BH1187^0.51*BI1187^0.06*BM1187^0.17</f>
        <v>#VALUE!</v>
      </c>
      <c r="BO1187" s="0" t="e">
        <f aca="false">IF(BN1187&gt;=90, "Very Good", IF(BN1187&gt;=80, "Good", IF(BN1187&gt;=70, "Slightly Good", IF(BN1187&gt;=60, "Average", IF(BN1187&gt;=50, "Slightly Poor", IF(BN1187&gt;=40, "Poor", "Very Poor"))))))</f>
        <v>#VALUE!</v>
      </c>
      <c r="BP1187" s="0" t="e">
        <f aca="false">IF(AJ1187&lt;=1000, -6.942*LN(AJ1187)+107.59, IF(AND(AJ1187&gt;1000, AJ1187&lt;=5213),-36.304*LN(AJ1187)+310.72, IF(AJ1187&gt;5213, 10)))</f>
        <v>#VALUE!</v>
      </c>
      <c r="BQ1187" s="0" t="e">
        <f aca="false">BF1187^0.04*BG1187^0.22*BH1187^0.51*BI1187^0.06*BP1187^0.17</f>
        <v>#VALUE!</v>
      </c>
      <c r="BR1187" s="0" t="e">
        <f aca="false">IF(BQ1187&gt;=90, "Very Good", IF(BQ1187&gt;=80, "Good", IF(BQ1187&gt;=70, "Slightly Good", IF(BQ1187&gt;=60, "Average", IF(BQ1187&gt;=50, "Slightly Poor", IF(BQ1187&gt;=40, "Poor", "Very Poor"))))))</f>
        <v>#VALUE!</v>
      </c>
      <c r="BT1187" s="0" t="n">
        <f aca="false">9.81*LN(AH1187)+30.6</f>
        <v>58.0413298946838</v>
      </c>
      <c r="BU1187" s="0" t="str">
        <f aca="false">IF(BT1187&lt;30, "Clean water", IF(AND(BT1187&gt;=30, BT1187&lt;40), "Hypolimia", IF(AND(BT1187&gt;=40,BT1187&lt;50), "Mesotrophic", IF(AND(BT1187&gt;=50, BT1187&lt;70), "Eutrophic", IF(BT1187&gt;70,"Hypertrophic")))))</f>
        <v>Eutrophic</v>
      </c>
      <c r="BW1187" s="0" t="str">
        <f aca="false">IF(G1187/H1187&gt;=1, "PLS CHECK", "")</f>
        <v/>
      </c>
      <c r="BX1187" s="0" t="str">
        <f aca="false">IF(AC1187/J1187&gt;=1, "PLS CHECK", "")</f>
        <v/>
      </c>
      <c r="BY1187" s="0" t="str">
        <f aca="false">IF(AE1187/J1187&gt;=1, "PLS CHECK", "")</f>
        <v/>
      </c>
      <c r="BZ1187" s="0" t="str">
        <f aca="false">IF(AD1187/J1187&gt;=1, "PLS CHECK", "")</f>
        <v/>
      </c>
      <c r="CA1187" s="0" t="str">
        <f aca="false">IF(AF1187/K1187&gt;=1, "PLS CHECK", "")</f>
        <v/>
      </c>
      <c r="CB1187" s="0" t="str">
        <f aca="false">IF(AG1187/K1187&gt;=1, "PLS CHECK", "")</f>
        <v/>
      </c>
    </row>
    <row r="1188" customFormat="false" ht="12.5" hidden="false" customHeight="false" outlineLevel="0" collapsed="false">
      <c r="A1188" s="0" t="n">
        <v>1185</v>
      </c>
      <c r="B1188" s="15" t="s">
        <v>99</v>
      </c>
      <c r="C1188" s="16" t="s">
        <v>100</v>
      </c>
      <c r="D1188" s="0" t="s">
        <v>181</v>
      </c>
      <c r="E1188" s="0" t="n">
        <v>7.8</v>
      </c>
      <c r="F1188" s="0" t="n">
        <v>10.2</v>
      </c>
      <c r="G1188" s="0" t="n">
        <v>2</v>
      </c>
      <c r="H1188" s="0" t="n">
        <v>4.7</v>
      </c>
      <c r="I1188" s="0" t="n">
        <v>5.5</v>
      </c>
      <c r="J1188" s="0" t="n">
        <v>9.059</v>
      </c>
      <c r="K1188" s="0" t="n">
        <v>0.153</v>
      </c>
      <c r="L1188" s="0" t="n">
        <v>2.7</v>
      </c>
      <c r="M1188" s="0" t="n">
        <v>9.2</v>
      </c>
      <c r="O1188" s="0" t="n">
        <v>483</v>
      </c>
      <c r="BD1188" s="0" t="n">
        <v>0.323</v>
      </c>
      <c r="BF1188" s="0" t="n">
        <f aca="false">IF(E1188&lt;11,-3.6797*E1188^2+48.115*E1188-53.83,280.92*EXP(-0.2027*E1188))</f>
        <v>97.5940520000001</v>
      </c>
      <c r="BG1188" s="0" t="n">
        <f aca="false">32.208*LN(F1188)+21.438</f>
        <v>96.2374636951076</v>
      </c>
      <c r="BH1188" s="0" t="n">
        <f aca="false">IF(G1188&lt;=2, -10*G1188+100, 88.958*EXP(-0.0755*G1188))</f>
        <v>80</v>
      </c>
      <c r="BI1188" s="0" t="n">
        <f aca="false">IF(I1188&lt;=100, 0.0053*(I1188)^2-1.0332*I1188+100.76, 122.82*EXP(-0.0092*I1188))</f>
        <v>95.237725</v>
      </c>
      <c r="BJ1188" s="0" t="e">
        <f aca="false">IF(P1188&lt;=1000, -6.942*LN(P1188)+107.59, -36.304*LN(P1188)+310.72)</f>
        <v>#VALUE!</v>
      </c>
      <c r="BK1188" s="0" t="e">
        <f aca="false">BF1188^0.04*BG1188^0.22*BH1188^0.51*BI1188^0.06*BJ1188^0.17</f>
        <v>#VALUE!</v>
      </c>
      <c r="BL1188" s="0" t="e">
        <f aca="false">IF(BK1188&gt;=90, "Very Good", IF(BK1188&gt;=80, "Good", IF(BK1188&gt;=70, "Slightly Good", IF(BK1188&gt;=60, "Average", IF(BK1188&gt;=50, "Slightly Poor", IF(BK1188&gt;=40, "Poor", "Very Poor"))))))</f>
        <v>#VALUE!</v>
      </c>
      <c r="BM1188" s="0" t="e">
        <f aca="false">IF(P1188&lt;=1000, -6.942*LN(P1188)+107.59, IF(AND(P1188&gt;1000, P1188&lt;=5213),-36.304*LN(P1188)+310.72, IF(P1188&gt;5213, 10)))</f>
        <v>#VALUE!</v>
      </c>
      <c r="BN1188" s="0" t="e">
        <f aca="false">BF1188^0.04*BG1188^0.22*BH1188^0.51*BI1188^0.06*BM1188^0.17</f>
        <v>#VALUE!</v>
      </c>
      <c r="BO1188" s="0" t="e">
        <f aca="false">IF(BN1188&gt;=90, "Very Good", IF(BN1188&gt;=80, "Good", IF(BN1188&gt;=70, "Slightly Good", IF(BN1188&gt;=60, "Average", IF(BN1188&gt;=50, "Slightly Poor", IF(BN1188&gt;=40, "Poor", "Very Poor"))))))</f>
        <v>#VALUE!</v>
      </c>
      <c r="BP1188" s="0" t="e">
        <f aca="false">IF(AJ1188&lt;=1000, -6.942*LN(AJ1188)+107.59, IF(AND(AJ1188&gt;1000, AJ1188&lt;=5213),-36.304*LN(AJ1188)+310.72, IF(AJ1188&gt;5213, 10)))</f>
        <v>#VALUE!</v>
      </c>
      <c r="BQ1188" s="0" t="e">
        <f aca="false">BF1188^0.04*BG1188^0.22*BH1188^0.51*BI1188^0.06*BP1188^0.17</f>
        <v>#VALUE!</v>
      </c>
      <c r="BR1188" s="0" t="e">
        <f aca="false">IF(BQ1188&gt;=90, "Very Good", IF(BQ1188&gt;=80, "Good", IF(BQ1188&gt;=70, "Slightly Good", IF(BQ1188&gt;=60, "Average", IF(BQ1188&gt;=50, "Slightly Poor", IF(BQ1188&gt;=40, "Poor", "Very Poor"))))))</f>
        <v>#VALUE!</v>
      </c>
      <c r="BT1188" s="0" t="e">
        <f aca="false">9.81*LN(AH1188)+30.6</f>
        <v>#VALUE!</v>
      </c>
      <c r="BU1188" s="0" t="e">
        <f aca="false">IF(BT1188&lt;30, "Clean water", IF(AND(BT1188&gt;=30, BT1188&lt;40), "Hypolimia", IF(AND(BT1188&gt;=40,BT1188&lt;50), "Mesotrophic", IF(AND(BT1188&gt;=50, BT1188&lt;70), "Eutrophic", IF(BT1188&gt;70,"Hypertrophic")))))</f>
        <v>#VALUE!</v>
      </c>
      <c r="BW1188" s="0" t="str">
        <f aca="false">IF(G1188/H1188&gt;=1, "PLS CHECK", "")</f>
        <v/>
      </c>
      <c r="BX1188" s="0" t="str">
        <f aca="false">IF(AC1188/J1188&gt;=1, "PLS CHECK", "")</f>
        <v/>
      </c>
      <c r="BY1188" s="0" t="str">
        <f aca="false">IF(AE1188/J1188&gt;=1, "PLS CHECK", "")</f>
        <v/>
      </c>
      <c r="BZ1188" s="0" t="str">
        <f aca="false">IF(AD1188/J1188&gt;=1, "PLS CHECK", "")</f>
        <v/>
      </c>
      <c r="CA1188" s="0" t="str">
        <f aca="false">IF(AF1188/K1188&gt;=1, "PLS CHECK", "")</f>
        <v/>
      </c>
      <c r="CB1188" s="0" t="str">
        <f aca="false">IF(AG1188/K1188&gt;=1, "PLS CHECK", "")</f>
        <v/>
      </c>
    </row>
    <row r="1189" customFormat="false" ht="12.5" hidden="false" customHeight="false" outlineLevel="0" collapsed="false">
      <c r="A1189" s="0" t="n">
        <v>1186</v>
      </c>
      <c r="B1189" s="15" t="s">
        <v>99</v>
      </c>
      <c r="C1189" s="16" t="s">
        <v>100</v>
      </c>
      <c r="D1189" s="0" t="s">
        <v>181</v>
      </c>
      <c r="E1189" s="0" t="n">
        <v>7.6</v>
      </c>
      <c r="F1189" s="37"/>
      <c r="G1189" s="37"/>
      <c r="H1189" s="0" t="n">
        <v>3.5</v>
      </c>
      <c r="I1189" s="0" t="n">
        <v>3</v>
      </c>
      <c r="J1189" s="0" t="n">
        <v>7.7</v>
      </c>
      <c r="K1189" s="0" t="n">
        <v>0.057</v>
      </c>
      <c r="L1189" s="0" t="n">
        <v>2.4</v>
      </c>
      <c r="M1189" s="0" t="n">
        <v>2.5</v>
      </c>
      <c r="N1189" s="0" t="n">
        <v>0</v>
      </c>
      <c r="O1189" s="0" t="n">
        <v>509</v>
      </c>
      <c r="P1189" s="0" t="n">
        <v>2800</v>
      </c>
      <c r="AC1189" s="0" t="n">
        <v>7.691</v>
      </c>
      <c r="AD1189" s="0" t="n">
        <v>0.375</v>
      </c>
      <c r="AE1189" s="0" t="n">
        <v>6.246</v>
      </c>
      <c r="AF1189" s="0" t="n">
        <v>0.047</v>
      </c>
      <c r="AG1189" s="0" t="n">
        <v>0.035</v>
      </c>
      <c r="AH1189" s="0" t="n">
        <v>4.6</v>
      </c>
      <c r="AJ1189" s="0" t="n">
        <v>150</v>
      </c>
      <c r="BF1189" s="0" t="n">
        <f aca="false">IF(E1189&lt;11,-3.6797*E1189^2+48.115*E1189-53.83,280.92*EXP(-0.2027*E1189))</f>
        <v>99.304528</v>
      </c>
      <c r="BG1189" s="0" t="e">
        <f aca="false">32.208*LN(F1189)+21.438</f>
        <v>#VALUE!</v>
      </c>
      <c r="BH1189" s="0" t="n">
        <f aca="false">IF(G1189&lt;=2, -10*G1189+100, 88.958*EXP(-0.0755*G1189))</f>
        <v>100</v>
      </c>
      <c r="BI1189" s="0" t="n">
        <f aca="false">IF(I1189&lt;=100, 0.0053*(I1189)^2-1.0332*I1189+100.76, 122.82*EXP(-0.0092*I1189))</f>
        <v>97.7081</v>
      </c>
      <c r="BJ1189" s="0" t="n">
        <f aca="false">IF(P1189&lt;=1000, -6.942*LN(P1189)+107.59, -36.304*LN(P1189)+310.72)</f>
        <v>22.5615490304878</v>
      </c>
      <c r="BK1189" s="0" t="e">
        <f aca="false">BF1189^0.04*BG1189^0.22*BH1189^0.51*BI1189^0.06*BJ1189^0.17</f>
        <v>#VALUE!</v>
      </c>
      <c r="BL1189" s="0" t="e">
        <f aca="false">IF(BK1189&gt;=90, "Very Good", IF(BK1189&gt;=80, "Good", IF(BK1189&gt;=70, "Slightly Good", IF(BK1189&gt;=60, "Average", IF(BK1189&gt;=50, "Slightly Poor", IF(BK1189&gt;=40, "Poor", "Very Poor"))))))</f>
        <v>#VALUE!</v>
      </c>
      <c r="BM1189" s="0" t="n">
        <f aca="false">IF(P1189&lt;=1000, -6.942*LN(P1189)+107.59, IF(AND(P1189&gt;1000, P1189&lt;=5213),-36.304*LN(P1189)+310.72, IF(P1189&gt;5213, 10)))</f>
        <v>22.5615490304878</v>
      </c>
      <c r="BN1189" s="0" t="e">
        <f aca="false">BF1189^0.04*BG1189^0.22*BH1189^0.51*BI1189^0.06*BM1189^0.17</f>
        <v>#VALUE!</v>
      </c>
      <c r="BO1189" s="0" t="e">
        <f aca="false">IF(BN1189&gt;=90, "Very Good", IF(BN1189&gt;=80, "Good", IF(BN1189&gt;=70, "Slightly Good", IF(BN1189&gt;=60, "Average", IF(BN1189&gt;=50, "Slightly Poor", IF(BN1189&gt;=40, "Poor", "Very Poor"))))))</f>
        <v>#VALUE!</v>
      </c>
      <c r="BP1189" s="0" t="n">
        <f aca="false">IF(AJ1189&lt;=1000, -6.942*LN(AJ1189)+107.59, IF(AND(AJ1189&gt;1000, AJ1189&lt;=5213),-36.304*LN(AJ1189)+310.72, IF(AJ1189&gt;5213, 10)))</f>
        <v>72.8061697883838</v>
      </c>
      <c r="BQ1189" s="0" t="e">
        <f aca="false">BF1189^0.04*BG1189^0.22*BH1189^0.51*BI1189^0.06*BP1189^0.17</f>
        <v>#VALUE!</v>
      </c>
      <c r="BR1189" s="0" t="e">
        <f aca="false">IF(BQ1189&gt;=90, "Very Good", IF(BQ1189&gt;=80, "Good", IF(BQ1189&gt;=70, "Slightly Good", IF(BQ1189&gt;=60, "Average", IF(BQ1189&gt;=50, "Slightly Poor", IF(BQ1189&gt;=40, "Poor", "Very Poor"))))))</f>
        <v>#VALUE!</v>
      </c>
      <c r="BT1189" s="0" t="n">
        <f aca="false">9.81*LN(AH1189)+30.6</f>
        <v>45.5706123372864</v>
      </c>
      <c r="BU1189" s="0" t="str">
        <f aca="false">IF(BT1189&lt;30, "Clean water", IF(AND(BT1189&gt;=30, BT1189&lt;40), "Hypolimia", IF(AND(BT1189&gt;=40,BT1189&lt;50), "Mesotrophic", IF(AND(BT1189&gt;=50, BT1189&lt;70), "Eutrophic", IF(BT1189&gt;70,"Hypertrophic")))))</f>
        <v>Mesotrophic</v>
      </c>
      <c r="BW1189" s="0" t="str">
        <f aca="false">IF(G1189/H1189&gt;=1, "PLS CHECK", "")</f>
        <v/>
      </c>
      <c r="BX1189" s="0" t="str">
        <f aca="false">IF(AC1189/J1189&gt;=1, "PLS CHECK", "")</f>
        <v/>
      </c>
      <c r="BY1189" s="0" t="str">
        <f aca="false">IF(AE1189/J1189&gt;=1, "PLS CHECK", "")</f>
        <v/>
      </c>
      <c r="BZ1189" s="0" t="str">
        <f aca="false">IF(AD1189/J1189&gt;=1, "PLS CHECK", "")</f>
        <v/>
      </c>
      <c r="CA1189" s="0" t="str">
        <f aca="false">IF(AF1189/K1189&gt;=1, "PLS CHECK", "")</f>
        <v/>
      </c>
      <c r="CB1189" s="0" t="str">
        <f aca="false">IF(AG1189/K1189&gt;=1, "PLS CHECK", "")</f>
        <v/>
      </c>
    </row>
    <row r="1190" customFormat="false" ht="12.5" hidden="false" customHeight="false" outlineLevel="0" collapsed="false">
      <c r="A1190" s="0" t="n">
        <v>1187</v>
      </c>
      <c r="B1190" s="15" t="s">
        <v>101</v>
      </c>
      <c r="C1190" s="16" t="s">
        <v>102</v>
      </c>
      <c r="D1190" s="0" t="s">
        <v>181</v>
      </c>
      <c r="E1190" s="0" t="n">
        <v>8.1</v>
      </c>
      <c r="F1190" s="0" t="n">
        <v>13.5</v>
      </c>
      <c r="G1190" s="0" t="n">
        <v>1.7</v>
      </c>
      <c r="H1190" s="0" t="n">
        <v>4.9</v>
      </c>
      <c r="I1190" s="0" t="n">
        <v>3.7</v>
      </c>
      <c r="J1190" s="0" t="n">
        <v>5.208</v>
      </c>
      <c r="K1190" s="0" t="n">
        <v>0.059</v>
      </c>
      <c r="L1190" s="0" t="n">
        <v>3</v>
      </c>
      <c r="M1190" s="0" t="n">
        <v>2.9</v>
      </c>
      <c r="N1190" s="0" t="n">
        <v>0</v>
      </c>
      <c r="O1190" s="0" t="n">
        <v>308</v>
      </c>
      <c r="P1190" s="37"/>
      <c r="AC1190" s="0" t="n">
        <v>4.968</v>
      </c>
      <c r="AD1190" s="0" t="n">
        <v>0.805</v>
      </c>
      <c r="AE1190" s="0" t="n">
        <v>3.596</v>
      </c>
      <c r="AF1190" s="0" t="n">
        <v>0.019</v>
      </c>
      <c r="AG1190" s="0" t="n">
        <v>0.004</v>
      </c>
      <c r="AH1190" s="0" t="n">
        <v>15.5</v>
      </c>
      <c r="AJ1190" s="0" t="n">
        <v>17</v>
      </c>
      <c r="BF1190" s="0" t="n">
        <f aca="false">IF(E1190&lt;11,-3.6797*E1190^2+48.115*E1190-53.83,280.92*EXP(-0.2027*E1190))</f>
        <v>94.476383</v>
      </c>
      <c r="BG1190" s="0" t="n">
        <f aca="false">32.208*LN(F1190)+21.438</f>
        <v>105.265429388793</v>
      </c>
      <c r="BH1190" s="0" t="n">
        <f aca="false">IF(G1190&lt;=2, -10*G1190+100, 88.958*EXP(-0.0755*G1190))</f>
        <v>83</v>
      </c>
      <c r="BI1190" s="0" t="n">
        <f aca="false">IF(I1190&lt;=100, 0.0053*(I1190)^2-1.0332*I1190+100.76, 122.82*EXP(-0.0092*I1190))</f>
        <v>97.009717</v>
      </c>
      <c r="BJ1190" s="0" t="e">
        <f aca="false">IF(P1190&lt;=1000, -6.942*LN(P1190)+107.59, -36.304*LN(P1190)+310.72)</f>
        <v>#VALUE!</v>
      </c>
      <c r="BK1190" s="0" t="e">
        <f aca="false">BF1190^0.04*BG1190^0.22*BH1190^0.51*BI1190^0.06*BJ1190^0.17</f>
        <v>#VALUE!</v>
      </c>
      <c r="BL1190" s="0" t="e">
        <f aca="false">IF(BK1190&gt;=90, "Very Good", IF(BK1190&gt;=80, "Good", IF(BK1190&gt;=70, "Slightly Good", IF(BK1190&gt;=60, "Average", IF(BK1190&gt;=50, "Slightly Poor", IF(BK1190&gt;=40, "Poor", "Very Poor"))))))</f>
        <v>#VALUE!</v>
      </c>
      <c r="BM1190" s="0" t="e">
        <f aca="false">IF(P1190&lt;=1000, -6.942*LN(P1190)+107.59, IF(AND(P1190&gt;1000, P1190&lt;=5213),-36.304*LN(P1190)+310.72, IF(P1190&gt;5213, 10)))</f>
        <v>#VALUE!</v>
      </c>
      <c r="BN1190" s="0" t="e">
        <f aca="false">BF1190^0.04*BG1190^0.22*BH1190^0.51*BI1190^0.06*BM1190^0.17</f>
        <v>#VALUE!</v>
      </c>
      <c r="BO1190" s="0" t="e">
        <f aca="false">IF(BN1190&gt;=90, "Very Good", IF(BN1190&gt;=80, "Good", IF(BN1190&gt;=70, "Slightly Good", IF(BN1190&gt;=60, "Average", IF(BN1190&gt;=50, "Slightly Poor", IF(BN1190&gt;=40, "Poor", "Very Poor"))))))</f>
        <v>#VALUE!</v>
      </c>
      <c r="BP1190" s="0" t="n">
        <f aca="false">IF(AJ1190&lt;=1000, -6.942*LN(AJ1190)+107.59, IF(AND(AJ1190&gt;1000, AJ1190&lt;=5213),-36.304*LN(AJ1190)+310.72, IF(AJ1190&gt;5213, 10)))</f>
        <v>87.9218329655618</v>
      </c>
      <c r="BQ1190" s="0" t="n">
        <f aca="false">BF1190^0.04*BG1190^0.22*BH1190^0.51*BI1190^0.06*BP1190^0.17</f>
        <v>89.6088667483045</v>
      </c>
      <c r="BR1190" s="0" t="str">
        <f aca="false">IF(BQ1190&gt;=90, "Very Good", IF(BQ1190&gt;=80, "Good", IF(BQ1190&gt;=70, "Slightly Good", IF(BQ1190&gt;=60, "Average", IF(BQ1190&gt;=50, "Slightly Poor", IF(BQ1190&gt;=40, "Poor", "Very Poor"))))))</f>
        <v>Good</v>
      </c>
      <c r="BT1190" s="0" t="n">
        <f aca="false">9.81*LN(AH1190)+30.6</f>
        <v>57.4876406347062</v>
      </c>
      <c r="BU1190" s="0" t="str">
        <f aca="false">IF(BT1190&lt;30, "Clean water", IF(AND(BT1190&gt;=30, BT1190&lt;40), "Hypolimia", IF(AND(BT1190&gt;=40,BT1190&lt;50), "Mesotrophic", IF(AND(BT1190&gt;=50, BT1190&lt;70), "Eutrophic", IF(BT1190&gt;70,"Hypertrophic")))))</f>
        <v>Eutrophic</v>
      </c>
      <c r="BW1190" s="0" t="str">
        <f aca="false">IF(G1190/H1190&gt;=1, "PLS CHECK", "")</f>
        <v/>
      </c>
      <c r="BX1190" s="0" t="str">
        <f aca="false">IF(AC1190/J1190&gt;=1, "PLS CHECK", "")</f>
        <v/>
      </c>
      <c r="BY1190" s="0" t="str">
        <f aca="false">IF(AE1190/J1190&gt;=1, "PLS CHECK", "")</f>
        <v/>
      </c>
      <c r="BZ1190" s="0" t="str">
        <f aca="false">IF(AD1190/J1190&gt;=1, "PLS CHECK", "")</f>
        <v/>
      </c>
      <c r="CA1190" s="0" t="str">
        <f aca="false">IF(AF1190/K1190&gt;=1, "PLS CHECK", "")</f>
        <v/>
      </c>
      <c r="CB1190" s="0" t="str">
        <f aca="false">IF(AG1190/K1190&gt;=1, "PLS CHECK", "")</f>
        <v/>
      </c>
    </row>
    <row r="1191" customFormat="false" ht="12.5" hidden="false" customHeight="false" outlineLevel="0" collapsed="false">
      <c r="A1191" s="0" t="n">
        <v>1188</v>
      </c>
      <c r="B1191" s="15" t="s">
        <v>103</v>
      </c>
      <c r="C1191" s="16" t="s">
        <v>104</v>
      </c>
      <c r="D1191" s="0" t="s">
        <v>181</v>
      </c>
      <c r="E1191" s="0" t="n">
        <v>7.9</v>
      </c>
      <c r="F1191" s="37"/>
      <c r="G1191" s="37"/>
      <c r="H1191" s="0" t="n">
        <v>2.9</v>
      </c>
      <c r="I1191" s="37"/>
      <c r="J1191" s="0" t="n">
        <v>8.625</v>
      </c>
      <c r="K1191" s="0" t="n">
        <v>0.017</v>
      </c>
      <c r="L1191" s="0" t="n">
        <v>2.2</v>
      </c>
      <c r="M1191" s="0" t="n">
        <v>3.4</v>
      </c>
      <c r="N1191" s="0" t="n">
        <v>0</v>
      </c>
      <c r="O1191" s="0" t="n">
        <v>526</v>
      </c>
      <c r="P1191" s="0" t="n">
        <v>1200</v>
      </c>
      <c r="AC1191" s="0" t="n">
        <v>8.086</v>
      </c>
      <c r="AD1191" s="0" t="n">
        <v>1.18</v>
      </c>
      <c r="AE1191" s="0" t="n">
        <v>6.317</v>
      </c>
      <c r="AF1191" s="37"/>
      <c r="AG1191" s="0" t="n">
        <v>0.006</v>
      </c>
      <c r="AH1191" s="0" t="n">
        <v>1.5</v>
      </c>
      <c r="AJ1191" s="0" t="n">
        <v>650</v>
      </c>
      <c r="BF1191" s="0" t="n">
        <f aca="false">IF(E1191&lt;11,-3.6797*E1191^2+48.115*E1191-53.83,280.92*EXP(-0.2027*E1191))</f>
        <v>96.6284230000001</v>
      </c>
      <c r="BG1191" s="0" t="e">
        <f aca="false">32.208*LN(F1191)+21.438</f>
        <v>#VALUE!</v>
      </c>
      <c r="BH1191" s="0" t="n">
        <f aca="false">IF(G1191&lt;=2, -10*G1191+100, 88.958*EXP(-0.0755*G1191))</f>
        <v>100</v>
      </c>
      <c r="BI1191" s="0" t="n">
        <f aca="false">IF(I1191&lt;=100, 0.0053*(I1191)^2-1.0332*I1191+100.76, 122.82*EXP(-0.0092*I1191))</f>
        <v>100.76</v>
      </c>
      <c r="BJ1191" s="0" t="n">
        <f aca="false">IF(P1191&lt;=1000, -6.942*LN(P1191)+107.59, -36.304*LN(P1191)+310.72)</f>
        <v>53.3218505539848</v>
      </c>
      <c r="BK1191" s="0" t="e">
        <f aca="false">BF1191^0.04*BG1191^0.22*BH1191^0.51*BI1191^0.06*BJ1191^0.17</f>
        <v>#VALUE!</v>
      </c>
      <c r="BL1191" s="0" t="e">
        <f aca="false">IF(BK1191&gt;=90, "Very Good", IF(BK1191&gt;=80, "Good", IF(BK1191&gt;=70, "Slightly Good", IF(BK1191&gt;=60, "Average", IF(BK1191&gt;=50, "Slightly Poor", IF(BK1191&gt;=40, "Poor", "Very Poor"))))))</f>
        <v>#VALUE!</v>
      </c>
      <c r="BM1191" s="0" t="n">
        <f aca="false">IF(P1191&lt;=1000, -6.942*LN(P1191)+107.59, IF(AND(P1191&gt;1000, P1191&lt;=5213),-36.304*LN(P1191)+310.72, IF(P1191&gt;5213, 10)))</f>
        <v>53.3218505539848</v>
      </c>
      <c r="BN1191" s="0" t="e">
        <f aca="false">BF1191^0.04*BG1191^0.22*BH1191^0.51*BI1191^0.06*BM1191^0.17</f>
        <v>#VALUE!</v>
      </c>
      <c r="BO1191" s="0" t="e">
        <f aca="false">IF(BN1191&gt;=90, "Very Good", IF(BN1191&gt;=80, "Good", IF(BN1191&gt;=70, "Slightly Good", IF(BN1191&gt;=60, "Average", IF(BN1191&gt;=50, "Slightly Poor", IF(BN1191&gt;=40, "Poor", "Very Poor"))))))</f>
        <v>#VALUE!</v>
      </c>
      <c r="BP1191" s="0" t="n">
        <f aca="false">IF(AJ1191&lt;=1000, -6.942*LN(AJ1191)+107.59, IF(AND(AJ1191&gt;1000, AJ1191&lt;=5213),-36.304*LN(AJ1191)+310.72, IF(AJ1191&gt;5213, 10)))</f>
        <v>62.6268578568198</v>
      </c>
      <c r="BQ1191" s="0" t="e">
        <f aca="false">BF1191^0.04*BG1191^0.22*BH1191^0.51*BI1191^0.06*BP1191^0.17</f>
        <v>#VALUE!</v>
      </c>
      <c r="BR1191" s="0" t="e">
        <f aca="false">IF(BQ1191&gt;=90, "Very Good", IF(BQ1191&gt;=80, "Good", IF(BQ1191&gt;=70, "Slightly Good", IF(BQ1191&gt;=60, "Average", IF(BQ1191&gt;=50, "Slightly Poor", IF(BQ1191&gt;=40, "Poor", "Very Poor"))))))</f>
        <v>#VALUE!</v>
      </c>
      <c r="BT1191" s="0" t="n">
        <f aca="false">9.81*LN(AH1191)+30.6</f>
        <v>34.5776127105411</v>
      </c>
      <c r="BU1191" s="0" t="str">
        <f aca="false">IF(BT1191&lt;30, "Clean water", IF(AND(BT1191&gt;=30, BT1191&lt;40), "Hypolimia", IF(AND(BT1191&gt;=40,BT1191&lt;50), "Mesotrophic", IF(AND(BT1191&gt;=50, BT1191&lt;70), "Eutrophic", IF(BT1191&gt;70,"Hypertrophic")))))</f>
        <v>Hypolimia</v>
      </c>
      <c r="BW1191" s="0" t="str">
        <f aca="false">IF(G1191/H1191&gt;=1, "PLS CHECK", "")</f>
        <v/>
      </c>
      <c r="BX1191" s="0" t="str">
        <f aca="false">IF(AC1191/J1191&gt;=1, "PLS CHECK", "")</f>
        <v/>
      </c>
      <c r="BY1191" s="0" t="str">
        <f aca="false">IF(AE1191/J1191&gt;=1, "PLS CHECK", "")</f>
        <v/>
      </c>
      <c r="BZ1191" s="0" t="str">
        <f aca="false">IF(AD1191/J1191&gt;=1, "PLS CHECK", "")</f>
        <v/>
      </c>
      <c r="CA1191" s="0" t="str">
        <f aca="false">IF(AF1191/K1191&gt;=1, "PLS CHECK", "")</f>
        <v/>
      </c>
      <c r="CB1191" s="0" t="str">
        <f aca="false">IF(AG1191/K1191&gt;=1, "PLS CHECK", "")</f>
        <v/>
      </c>
    </row>
    <row r="1192" customFormat="false" ht="12.5" hidden="false" customHeight="false" outlineLevel="0" collapsed="false">
      <c r="A1192" s="0" t="n">
        <v>1189</v>
      </c>
      <c r="B1192" s="15" t="s">
        <v>105</v>
      </c>
      <c r="C1192" s="16" t="s">
        <v>106</v>
      </c>
      <c r="D1192" s="0" t="s">
        <v>181</v>
      </c>
      <c r="E1192" s="0" t="n">
        <v>7.8</v>
      </c>
      <c r="F1192" s="37"/>
      <c r="G1192" s="0" t="n">
        <v>0.9</v>
      </c>
      <c r="H1192" s="0" t="n">
        <v>4.5</v>
      </c>
      <c r="I1192" s="0" t="n">
        <v>6.2</v>
      </c>
      <c r="J1192" s="0" t="n">
        <v>3.066</v>
      </c>
      <c r="K1192" s="0" t="n">
        <v>0.035</v>
      </c>
      <c r="L1192" s="0" t="n">
        <v>2.2</v>
      </c>
      <c r="M1192" s="0" t="n">
        <v>7.1</v>
      </c>
      <c r="N1192" s="0" t="n">
        <v>0</v>
      </c>
      <c r="O1192" s="0" t="n">
        <v>255</v>
      </c>
      <c r="P1192" s="37"/>
      <c r="AC1192" s="0" t="n">
        <v>2.862</v>
      </c>
      <c r="AD1192" s="0" t="n">
        <v>0.205</v>
      </c>
      <c r="AE1192" s="0" t="n">
        <v>2.374</v>
      </c>
      <c r="AF1192" s="0" t="n">
        <v>0.019</v>
      </c>
      <c r="AG1192" s="0" t="n">
        <v>0.014</v>
      </c>
      <c r="AH1192" s="0" t="n">
        <v>22.9</v>
      </c>
      <c r="AJ1192" s="37"/>
      <c r="BF1192" s="0" t="n">
        <f aca="false">IF(E1192&lt;11,-3.6797*E1192^2+48.115*E1192-53.83,280.92*EXP(-0.2027*E1192))</f>
        <v>97.5940520000001</v>
      </c>
      <c r="BG1192" s="0" t="e">
        <f aca="false">32.208*LN(F1192)+21.438</f>
        <v>#VALUE!</v>
      </c>
      <c r="BH1192" s="0" t="n">
        <f aca="false">IF(G1192&lt;=2, -10*G1192+100, 88.958*EXP(-0.0755*G1192))</f>
        <v>91</v>
      </c>
      <c r="BI1192" s="0" t="n">
        <f aca="false">IF(I1192&lt;=100, 0.0053*(I1192)^2-1.0332*I1192+100.76, 122.82*EXP(-0.0092*I1192))</f>
        <v>94.557892</v>
      </c>
      <c r="BJ1192" s="0" t="e">
        <f aca="false">IF(P1192&lt;=1000, -6.942*LN(P1192)+107.59, -36.304*LN(P1192)+310.72)</f>
        <v>#VALUE!</v>
      </c>
      <c r="BK1192" s="0" t="e">
        <f aca="false">BF1192^0.04*BG1192^0.22*BH1192^0.51*BI1192^0.06*BJ1192^0.17</f>
        <v>#VALUE!</v>
      </c>
      <c r="BL1192" s="0" t="e">
        <f aca="false">IF(BK1192&gt;=90, "Very Good", IF(BK1192&gt;=80, "Good", IF(BK1192&gt;=70, "Slightly Good", IF(BK1192&gt;=60, "Average", IF(BK1192&gt;=50, "Slightly Poor", IF(BK1192&gt;=40, "Poor", "Very Poor"))))))</f>
        <v>#VALUE!</v>
      </c>
      <c r="BM1192" s="0" t="e">
        <f aca="false">IF(P1192&lt;=1000, -6.942*LN(P1192)+107.59, IF(AND(P1192&gt;1000, P1192&lt;=5213),-36.304*LN(P1192)+310.72, IF(P1192&gt;5213, 10)))</f>
        <v>#VALUE!</v>
      </c>
      <c r="BN1192" s="0" t="e">
        <f aca="false">BF1192^0.04*BG1192^0.22*BH1192^0.51*BI1192^0.06*BM1192^0.17</f>
        <v>#VALUE!</v>
      </c>
      <c r="BO1192" s="0" t="e">
        <f aca="false">IF(BN1192&gt;=90, "Very Good", IF(BN1192&gt;=80, "Good", IF(BN1192&gt;=70, "Slightly Good", IF(BN1192&gt;=60, "Average", IF(BN1192&gt;=50, "Slightly Poor", IF(BN1192&gt;=40, "Poor", "Very Poor"))))))</f>
        <v>#VALUE!</v>
      </c>
      <c r="BP1192" s="0" t="e">
        <f aca="false">IF(AJ1192&lt;=1000, -6.942*LN(AJ1192)+107.59, IF(AND(AJ1192&gt;1000, AJ1192&lt;=5213),-36.304*LN(AJ1192)+310.72, IF(AJ1192&gt;5213, 10)))</f>
        <v>#VALUE!</v>
      </c>
      <c r="BQ1192" s="0" t="e">
        <f aca="false">BF1192^0.04*BG1192^0.22*BH1192^0.51*BI1192^0.06*BP1192^0.17</f>
        <v>#VALUE!</v>
      </c>
      <c r="BR1192" s="0" t="e">
        <f aca="false">IF(BQ1192&gt;=90, "Very Good", IF(BQ1192&gt;=80, "Good", IF(BQ1192&gt;=70, "Slightly Good", IF(BQ1192&gt;=60, "Average", IF(BQ1192&gt;=50, "Slightly Poor", IF(BQ1192&gt;=40, "Poor", "Very Poor"))))))</f>
        <v>#VALUE!</v>
      </c>
      <c r="BT1192" s="0" t="n">
        <f aca="false">9.81*LN(AH1192)+30.6</f>
        <v>61.3164530925955</v>
      </c>
      <c r="BU1192" s="0" t="str">
        <f aca="false">IF(BT1192&lt;30, "Clean water", IF(AND(BT1192&gt;=30, BT1192&lt;40), "Hypolimia", IF(AND(BT1192&gt;=40,BT1192&lt;50), "Mesotrophic", IF(AND(BT1192&gt;=50, BT1192&lt;70), "Eutrophic", IF(BT1192&gt;70,"Hypertrophic")))))</f>
        <v>Eutrophic</v>
      </c>
      <c r="BW1192" s="0" t="str">
        <f aca="false">IF(G1192/H1192&gt;=1, "PLS CHECK", "")</f>
        <v/>
      </c>
      <c r="BX1192" s="0" t="str">
        <f aca="false">IF(AC1192/J1192&gt;=1, "PLS CHECK", "")</f>
        <v/>
      </c>
      <c r="BY1192" s="0" t="str">
        <f aca="false">IF(AE1192/J1192&gt;=1, "PLS CHECK", "")</f>
        <v/>
      </c>
      <c r="BZ1192" s="0" t="str">
        <f aca="false">IF(AD1192/J1192&gt;=1, "PLS CHECK", "")</f>
        <v/>
      </c>
      <c r="CA1192" s="0" t="str">
        <f aca="false">IF(AF1192/K1192&gt;=1, "PLS CHECK", "")</f>
        <v/>
      </c>
      <c r="CB1192" s="0" t="str">
        <f aca="false">IF(AG1192/K1192&gt;=1, "PLS CHECK", "")</f>
        <v/>
      </c>
    </row>
    <row r="1193" customFormat="false" ht="12.5" hidden="false" customHeight="false" outlineLevel="0" collapsed="false">
      <c r="A1193" s="0" t="n">
        <v>1190</v>
      </c>
      <c r="B1193" s="15" t="s">
        <v>107</v>
      </c>
      <c r="C1193" s="16" t="s">
        <v>108</v>
      </c>
      <c r="D1193" s="0" t="s">
        <v>181</v>
      </c>
      <c r="E1193" s="0" t="n">
        <v>7.7</v>
      </c>
      <c r="F1193" s="0" t="n">
        <v>12.4</v>
      </c>
      <c r="G1193" s="37"/>
      <c r="H1193" s="37"/>
      <c r="I1193" s="0" t="n">
        <v>2.2</v>
      </c>
      <c r="J1193" s="0" t="n">
        <v>7.663</v>
      </c>
      <c r="K1193" s="0" t="n">
        <v>0.086</v>
      </c>
      <c r="L1193" s="37"/>
      <c r="M1193" s="0" t="n">
        <v>6.1</v>
      </c>
      <c r="N1193" s="0" t="n">
        <v>0</v>
      </c>
      <c r="O1193" s="0" t="n">
        <v>594</v>
      </c>
      <c r="P1193" s="0" t="n">
        <v>10000</v>
      </c>
      <c r="AC1193" s="0" t="n">
        <v>7.543</v>
      </c>
      <c r="AD1193" s="0" t="n">
        <v>0.145</v>
      </c>
      <c r="AE1193" s="0" t="n">
        <v>6.037</v>
      </c>
      <c r="AF1193" s="0" t="n">
        <v>0.079</v>
      </c>
      <c r="AG1193" s="0" t="n">
        <v>0.069</v>
      </c>
      <c r="AH1193" s="0" t="n">
        <v>5.6</v>
      </c>
      <c r="AJ1193" s="0" t="n">
        <v>2000</v>
      </c>
      <c r="BF1193" s="0" t="n">
        <f aca="false">IF(E1193&lt;11,-3.6797*E1193^2+48.115*E1193-53.83,280.92*EXP(-0.2027*E1193))</f>
        <v>98.486087</v>
      </c>
      <c r="BG1193" s="0" t="n">
        <f aca="false">32.208*LN(F1193)+21.438</f>
        <v>102.527967989855</v>
      </c>
      <c r="BH1193" s="0" t="n">
        <f aca="false">IF(G1193&lt;=2, -10*G1193+100, 88.958*EXP(-0.0755*G1193))</f>
        <v>100</v>
      </c>
      <c r="BI1193" s="0" t="n">
        <f aca="false">IF(I1193&lt;=100, 0.0053*(I1193)^2-1.0332*I1193+100.76, 122.82*EXP(-0.0092*I1193))</f>
        <v>98.512612</v>
      </c>
      <c r="BJ1193" s="0" t="n">
        <f aca="false">IF(P1193&lt;=1000, -6.942*LN(P1193)+107.59, -36.304*LN(P1193)+310.72)</f>
        <v>-23.6521968642234</v>
      </c>
      <c r="BK1193" s="0" t="e">
        <f aca="false">BF1193^0.04*BG1193^0.22*BH1193^0.51*BI1193^0.06*BJ1193^0.17</f>
        <v>#NUM!</v>
      </c>
      <c r="BL1193" s="0" t="e">
        <f aca="false">IF(BK1193&gt;=90, "Very Good", IF(BK1193&gt;=80, "Good", IF(BK1193&gt;=70, "Slightly Good", IF(BK1193&gt;=60, "Average", IF(BK1193&gt;=50, "Slightly Poor", IF(BK1193&gt;=40, "Poor", "Very Poor"))))))</f>
        <v>#NUM!</v>
      </c>
      <c r="BM1193" s="0" t="n">
        <f aca="false">IF(P1193&lt;=1000, -6.942*LN(P1193)+107.59, IF(AND(P1193&gt;1000, P1193&lt;=5213),-36.304*LN(P1193)+310.72, IF(P1193&gt;5213, 10)))</f>
        <v>10</v>
      </c>
      <c r="BN1193" s="0" t="n">
        <f aca="false">BF1193^0.04*BG1193^0.22*BH1193^0.51*BI1193^0.06*BM1193^0.17</f>
        <v>67.8781226733138</v>
      </c>
      <c r="BO1193" s="0" t="str">
        <f aca="false">IF(BN1193&gt;=90, "Very Good", IF(BN1193&gt;=80, "Good", IF(BN1193&gt;=70, "Slightly Good", IF(BN1193&gt;=60, "Average", IF(BN1193&gt;=50, "Slightly Poor", IF(BN1193&gt;=40, "Poor", "Very Poor"))))))</f>
        <v>Average</v>
      </c>
      <c r="BP1193" s="0" t="n">
        <f aca="false">IF(AJ1193&lt;=1000, -6.942*LN(AJ1193)+107.59, IF(AND(AJ1193&gt;1000, AJ1193&lt;=5213),-36.304*LN(AJ1193)+310.72, IF(AJ1193&gt;5213, 10)))</f>
        <v>34.7768371087843</v>
      </c>
      <c r="BQ1193" s="0" t="n">
        <f aca="false">BF1193^0.04*BG1193^0.22*BH1193^0.51*BI1193^0.06*BP1193^0.17</f>
        <v>83.8975224842216</v>
      </c>
      <c r="BR1193" s="0" t="str">
        <f aca="false">IF(BQ1193&gt;=90, "Very Good", IF(BQ1193&gt;=80, "Good", IF(BQ1193&gt;=70, "Slightly Good", IF(BQ1193&gt;=60, "Average", IF(BQ1193&gt;=50, "Slightly Poor", IF(BQ1193&gt;=40, "Poor", "Very Poor"))))))</f>
        <v>Good</v>
      </c>
      <c r="BT1193" s="0" t="n">
        <f aca="false">9.81*LN(AH1193)+30.6</f>
        <v>47.5003403238402</v>
      </c>
      <c r="BU1193" s="0" t="str">
        <f aca="false">IF(BT1193&lt;30, "Clean water", IF(AND(BT1193&gt;=30, BT1193&lt;40), "Hypolimia", IF(AND(BT1193&gt;=40,BT1193&lt;50), "Mesotrophic", IF(AND(BT1193&gt;=50, BT1193&lt;70), "Eutrophic", IF(BT1193&gt;70,"Hypertrophic")))))</f>
        <v>Mesotrophic</v>
      </c>
      <c r="BW1193" s="0" t="e">
        <f aca="false">IF(G1193/H1193&gt;=1, "PLS CHECK", "")</f>
        <v>#DIV/0!</v>
      </c>
      <c r="BX1193" s="0" t="str">
        <f aca="false">IF(AC1193/J1193&gt;=1, "PLS CHECK", "")</f>
        <v/>
      </c>
      <c r="BY1193" s="0" t="str">
        <f aca="false">IF(AE1193/J1193&gt;=1, "PLS CHECK", "")</f>
        <v/>
      </c>
      <c r="BZ1193" s="0" t="str">
        <f aca="false">IF(AD1193/J1193&gt;=1, "PLS CHECK", "")</f>
        <v/>
      </c>
      <c r="CA1193" s="0" t="str">
        <f aca="false">IF(AF1193/K1193&gt;=1, "PLS CHECK", "")</f>
        <v/>
      </c>
      <c r="CB1193" s="0" t="str">
        <f aca="false">IF(AG1193/K1193&gt;=1, "PLS CHECK", "")</f>
        <v/>
      </c>
    </row>
    <row r="1194" customFormat="false" ht="12.5" hidden="false" customHeight="false" outlineLevel="0" collapsed="false">
      <c r="A1194" s="0" t="n">
        <v>1191</v>
      </c>
      <c r="B1194" s="15" t="s">
        <v>109</v>
      </c>
      <c r="C1194" s="16" t="s">
        <v>110</v>
      </c>
      <c r="D1194" s="0" t="s">
        <v>181</v>
      </c>
      <c r="E1194" s="37"/>
      <c r="F1194" s="0" t="n">
        <v>11.3</v>
      </c>
      <c r="G1194" s="0" t="n">
        <v>3</v>
      </c>
      <c r="H1194" s="0" t="n">
        <v>8.1</v>
      </c>
      <c r="I1194" s="0" t="n">
        <v>5.4</v>
      </c>
      <c r="J1194" s="37"/>
      <c r="K1194" s="0" t="n">
        <v>0.185</v>
      </c>
      <c r="L1194" s="0" t="n">
        <v>4.5</v>
      </c>
      <c r="M1194" s="0" t="n">
        <v>10.6</v>
      </c>
      <c r="O1194" s="0" t="n">
        <v>614</v>
      </c>
      <c r="AC1194" s="37"/>
      <c r="AD1194" s="0" t="n">
        <v>0.659</v>
      </c>
      <c r="AE1194" s="37"/>
      <c r="AF1194" s="37"/>
      <c r="AG1194" s="0" t="n">
        <v>0.066</v>
      </c>
      <c r="BD1194" s="0" t="n">
        <v>1.93</v>
      </c>
      <c r="BF1194" s="0" t="n">
        <f aca="false">IF(E1194&lt;11,-3.6797*E1194^2+48.115*E1194-53.83,280.92*EXP(-0.2027*E1194))</f>
        <v>-53.83</v>
      </c>
      <c r="BG1194" s="0" t="n">
        <f aca="false">32.208*LN(F1194)+21.438</f>
        <v>99.5360461899348</v>
      </c>
      <c r="BH1194" s="0" t="n">
        <f aca="false">IF(G1194&lt;=2, -10*G1194+100, 88.958*EXP(-0.0755*G1194))</f>
        <v>70.9279340534787</v>
      </c>
      <c r="BI1194" s="0" t="n">
        <f aca="false">IF(I1194&lt;=100, 0.0053*(I1194)^2-1.0332*I1194+100.76, 122.82*EXP(-0.0092*I1194))</f>
        <v>95.335268</v>
      </c>
      <c r="BJ1194" s="0" t="e">
        <f aca="false">IF(P1194&lt;=1000, -6.942*LN(P1194)+107.59, -36.304*LN(P1194)+310.72)</f>
        <v>#VALUE!</v>
      </c>
      <c r="BK1194" s="0" t="e">
        <f aca="false">BF1194^0.04*BG1194^0.22*BH1194^0.51*BI1194^0.06*BJ1194^0.17</f>
        <v>#VALUE!</v>
      </c>
      <c r="BL1194" s="0" t="e">
        <f aca="false">IF(BK1194&gt;=90, "Very Good", IF(BK1194&gt;=80, "Good", IF(BK1194&gt;=70, "Slightly Good", IF(BK1194&gt;=60, "Average", IF(BK1194&gt;=50, "Slightly Poor", IF(BK1194&gt;=40, "Poor", "Very Poor"))))))</f>
        <v>#VALUE!</v>
      </c>
      <c r="BM1194" s="0" t="e">
        <f aca="false">IF(P1194&lt;=1000, -6.942*LN(P1194)+107.59, IF(AND(P1194&gt;1000, P1194&lt;=5213),-36.304*LN(P1194)+310.72, IF(P1194&gt;5213, 10)))</f>
        <v>#VALUE!</v>
      </c>
      <c r="BN1194" s="0" t="e">
        <f aca="false">BF1194^0.04*BG1194^0.22*BH1194^0.51*BI1194^0.06*BM1194^0.17</f>
        <v>#VALUE!</v>
      </c>
      <c r="BO1194" s="0" t="e">
        <f aca="false">IF(BN1194&gt;=90, "Very Good", IF(BN1194&gt;=80, "Good", IF(BN1194&gt;=70, "Slightly Good", IF(BN1194&gt;=60, "Average", IF(BN1194&gt;=50, "Slightly Poor", IF(BN1194&gt;=40, "Poor", "Very Poor"))))))</f>
        <v>#VALUE!</v>
      </c>
      <c r="BP1194" s="0" t="e">
        <f aca="false">IF(AJ1194&lt;=1000, -6.942*LN(AJ1194)+107.59, IF(AND(AJ1194&gt;1000, AJ1194&lt;=5213),-36.304*LN(AJ1194)+310.72, IF(AJ1194&gt;5213, 10)))</f>
        <v>#VALUE!</v>
      </c>
      <c r="BQ1194" s="0" t="e">
        <f aca="false">BF1194^0.04*BG1194^0.22*BH1194^0.51*BI1194^0.06*BP1194^0.17</f>
        <v>#VALUE!</v>
      </c>
      <c r="BR1194" s="0" t="e">
        <f aca="false">IF(BQ1194&gt;=90, "Very Good", IF(BQ1194&gt;=80, "Good", IF(BQ1194&gt;=70, "Slightly Good", IF(BQ1194&gt;=60, "Average", IF(BQ1194&gt;=50, "Slightly Poor", IF(BQ1194&gt;=40, "Poor", "Very Poor"))))))</f>
        <v>#VALUE!</v>
      </c>
      <c r="BT1194" s="0" t="e">
        <f aca="false">9.81*LN(AH1194)+30.6</f>
        <v>#VALUE!</v>
      </c>
      <c r="BU1194" s="0" t="e">
        <f aca="false">IF(BT1194&lt;30, "Clean water", IF(AND(BT1194&gt;=30, BT1194&lt;40), "Hypolimia", IF(AND(BT1194&gt;=40,BT1194&lt;50), "Mesotrophic", IF(AND(BT1194&gt;=50, BT1194&lt;70), "Eutrophic", IF(BT1194&gt;70,"Hypertrophic")))))</f>
        <v>#VALUE!</v>
      </c>
      <c r="BW1194" s="0" t="str">
        <f aca="false">IF(G1194/H1194&gt;=1, "PLS CHECK", "")</f>
        <v/>
      </c>
      <c r="BX1194" s="0" t="e">
        <f aca="false">IF(AC1194/J1194&gt;=1, "PLS CHECK", "")</f>
        <v>#DIV/0!</v>
      </c>
      <c r="BY1194" s="0" t="e">
        <f aca="false">IF(AE1194/J1194&gt;=1, "PLS CHECK", "")</f>
        <v>#DIV/0!</v>
      </c>
      <c r="BZ1194" s="0" t="e">
        <f aca="false">IF(AD1194/J1194&gt;=1, "PLS CHECK", "")</f>
        <v>#DIV/0!</v>
      </c>
      <c r="CA1194" s="0" t="str">
        <f aca="false">IF(AF1194/K1194&gt;=1, "PLS CHECK", "")</f>
        <v/>
      </c>
      <c r="CB1194" s="0" t="str">
        <f aca="false">IF(AG1194/K1194&gt;=1, "PLS CHECK", "")</f>
        <v/>
      </c>
    </row>
    <row r="1195" customFormat="false" ht="12.5" hidden="false" customHeight="false" outlineLevel="0" collapsed="false">
      <c r="A1195" s="0" t="n">
        <v>1192</v>
      </c>
      <c r="B1195" s="15" t="s">
        <v>111</v>
      </c>
      <c r="C1195" s="16" t="s">
        <v>112</v>
      </c>
      <c r="D1195" s="0" t="s">
        <v>181</v>
      </c>
      <c r="E1195" s="37"/>
      <c r="F1195" s="0" t="n">
        <v>13.3</v>
      </c>
      <c r="G1195" s="0" t="n">
        <v>3.3</v>
      </c>
      <c r="H1195" s="0" t="n">
        <v>6.2</v>
      </c>
      <c r="I1195" s="0" t="n">
        <v>4.6</v>
      </c>
      <c r="J1195" s="37"/>
      <c r="K1195" s="0" t="n">
        <v>0.137</v>
      </c>
      <c r="L1195" s="0" t="n">
        <v>4.2</v>
      </c>
      <c r="M1195" s="0" t="n">
        <v>8.5</v>
      </c>
      <c r="N1195" s="0" t="n">
        <v>0</v>
      </c>
      <c r="O1195" s="0" t="n">
        <v>508</v>
      </c>
      <c r="P1195" s="0" t="n">
        <v>16000</v>
      </c>
      <c r="AC1195" s="37"/>
      <c r="AD1195" s="0" t="n">
        <v>1.414</v>
      </c>
      <c r="AE1195" s="37"/>
      <c r="AF1195" s="0" t="n">
        <v>0.103</v>
      </c>
      <c r="AG1195" s="0" t="n">
        <v>0.077</v>
      </c>
      <c r="AH1195" s="0" t="n">
        <v>9.7</v>
      </c>
      <c r="AJ1195" s="0" t="n">
        <v>900</v>
      </c>
      <c r="BF1195" s="0" t="n">
        <f aca="false">IF(E1195&lt;11,-3.6797*E1195^2+48.115*E1195-53.83,280.92*EXP(-0.2027*E1195))</f>
        <v>-53.83</v>
      </c>
      <c r="BG1195" s="0" t="n">
        <f aca="false">32.208*LN(F1195)+21.438</f>
        <v>104.784704046614</v>
      </c>
      <c r="BH1195" s="0" t="n">
        <f aca="false">IF(G1195&lt;=2, -10*G1195+100, 88.958*EXP(-0.0755*G1195))</f>
        <v>69.3394735712124</v>
      </c>
      <c r="BI1195" s="0" t="n">
        <f aca="false">IF(I1195&lt;=100, 0.0053*(I1195)^2-1.0332*I1195+100.76, 122.82*EXP(-0.0092*I1195))</f>
        <v>96.119428</v>
      </c>
      <c r="BJ1195" s="0" t="n">
        <f aca="false">IF(P1195&lt;=1000, -6.942*LN(P1195)+107.59, -36.304*LN(P1195)+310.72)</f>
        <v>-40.7152086203605</v>
      </c>
      <c r="BK1195" s="0" t="e">
        <f aca="false">BF1195^0.04*BG1195^0.22*BH1195^0.51*BI1195^0.06*BJ1195^0.17</f>
        <v>#NUM!</v>
      </c>
      <c r="BL1195" s="0" t="e">
        <f aca="false">IF(BK1195&gt;=90, "Very Good", IF(BK1195&gt;=80, "Good", IF(BK1195&gt;=70, "Slightly Good", IF(BK1195&gt;=60, "Average", IF(BK1195&gt;=50, "Slightly Poor", IF(BK1195&gt;=40, "Poor", "Very Poor"))))))</f>
        <v>#NUM!</v>
      </c>
      <c r="BM1195" s="0" t="n">
        <f aca="false">IF(P1195&lt;=1000, -6.942*LN(P1195)+107.59, IF(AND(P1195&gt;1000, P1195&lt;=5213),-36.304*LN(P1195)+310.72, IF(P1195&gt;5213, 10)))</f>
        <v>10</v>
      </c>
      <c r="BN1195" s="0" t="n">
        <f aca="false">BF1195^0.04*BG1195^0.22*BH1195^0.51*BI1195^0.06*BM1195^0.17</f>
        <v>-55.1537768154073</v>
      </c>
      <c r="BO1195" s="0" t="str">
        <f aca="false">IF(BN1195&gt;=90, "Very Good", IF(BN1195&gt;=80, "Good", IF(BN1195&gt;=70, "Slightly Good", IF(BN1195&gt;=60, "Average", IF(BN1195&gt;=50, "Slightly Poor", IF(BN1195&gt;=40, "Poor", "Very Poor"))))))</f>
        <v>Very Poor</v>
      </c>
      <c r="BP1195" s="0" t="n">
        <f aca="false">IF(AJ1195&lt;=1000, -6.942*LN(AJ1195)+107.59, IF(AND(AJ1195&gt;1000, AJ1195&lt;=5213),-36.304*LN(AJ1195)+310.72, IF(AJ1195&gt;5213, 10)))</f>
        <v>60.3677755530026</v>
      </c>
      <c r="BQ1195" s="0" t="n">
        <f aca="false">BF1195^0.04*BG1195^0.22*BH1195^0.51*BI1195^0.06*BP1195^0.17</f>
        <v>-74.8707419349361</v>
      </c>
      <c r="BR1195" s="0" t="str">
        <f aca="false">IF(BQ1195&gt;=90, "Very Good", IF(BQ1195&gt;=80, "Good", IF(BQ1195&gt;=70, "Slightly Good", IF(BQ1195&gt;=60, "Average", IF(BQ1195&gt;=50, "Slightly Poor", IF(BQ1195&gt;=40, "Poor", "Very Poor"))))))</f>
        <v>Very Poor</v>
      </c>
      <c r="BT1195" s="0" t="n">
        <f aca="false">9.81*LN(AH1195)+30.6</f>
        <v>52.8895549368466</v>
      </c>
      <c r="BU1195" s="0" t="str">
        <f aca="false">IF(BT1195&lt;30, "Clean water", IF(AND(BT1195&gt;=30, BT1195&lt;40), "Hypolimia", IF(AND(BT1195&gt;=40,BT1195&lt;50), "Mesotrophic", IF(AND(BT1195&gt;=50, BT1195&lt;70), "Eutrophic", IF(BT1195&gt;70,"Hypertrophic")))))</f>
        <v>Eutrophic</v>
      </c>
      <c r="BW1195" s="0" t="str">
        <f aca="false">IF(G1195/H1195&gt;=1, "PLS CHECK", "")</f>
        <v/>
      </c>
      <c r="BX1195" s="0" t="e">
        <f aca="false">IF(AC1195/J1195&gt;=1, "PLS CHECK", "")</f>
        <v>#DIV/0!</v>
      </c>
      <c r="BY1195" s="0" t="e">
        <f aca="false">IF(AE1195/J1195&gt;=1, "PLS CHECK", "")</f>
        <v>#DIV/0!</v>
      </c>
      <c r="BZ1195" s="0" t="e">
        <f aca="false">IF(AD1195/J1195&gt;=1, "PLS CHECK", "")</f>
        <v>#DIV/0!</v>
      </c>
      <c r="CA1195" s="0" t="str">
        <f aca="false">IF(AF1195/K1195&gt;=1, "PLS CHECK", "")</f>
        <v/>
      </c>
      <c r="CB1195" s="0" t="str">
        <f aca="false">IF(AG1195/K1195&gt;=1, "PLS CHECK", "")</f>
        <v/>
      </c>
    </row>
    <row r="1196" customFormat="false" ht="12.5" hidden="false" customHeight="false" outlineLevel="0" collapsed="false">
      <c r="A1196" s="0" t="n">
        <v>1193</v>
      </c>
      <c r="B1196" s="15" t="s">
        <v>113</v>
      </c>
      <c r="C1196" s="16" t="s">
        <v>114</v>
      </c>
      <c r="D1196" s="0" t="s">
        <v>181</v>
      </c>
      <c r="E1196" s="0" t="n">
        <v>7.7</v>
      </c>
      <c r="F1196" s="0" t="n">
        <v>13.1</v>
      </c>
      <c r="G1196" s="0" t="n">
        <v>1.3</v>
      </c>
      <c r="H1196" s="0" t="n">
        <v>5.3</v>
      </c>
      <c r="I1196" s="0" t="n">
        <v>5</v>
      </c>
      <c r="J1196" s="37"/>
      <c r="K1196" s="0" t="n">
        <v>0.097</v>
      </c>
      <c r="L1196" s="0" t="n">
        <v>3.6</v>
      </c>
      <c r="M1196" s="0" t="n">
        <v>5.3</v>
      </c>
      <c r="N1196" s="0" t="n">
        <v>0</v>
      </c>
      <c r="O1196" s="0" t="n">
        <v>530</v>
      </c>
      <c r="P1196" s="0" t="n">
        <v>13000</v>
      </c>
      <c r="AC1196" s="37"/>
      <c r="AD1196" s="37"/>
      <c r="AE1196" s="0" t="n">
        <v>6.583</v>
      </c>
      <c r="AF1196" s="0" t="n">
        <v>0.049</v>
      </c>
      <c r="AG1196" s="0" t="n">
        <v>0.03</v>
      </c>
      <c r="AH1196" s="0" t="n">
        <v>16.7</v>
      </c>
      <c r="AJ1196" s="0" t="n">
        <v>400</v>
      </c>
      <c r="BF1196" s="0" t="n">
        <f aca="false">IF(E1196&lt;11,-3.6797*E1196^2+48.115*E1196-53.83,280.92*EXP(-0.2027*E1196))</f>
        <v>98.486087</v>
      </c>
      <c r="BG1196" s="0" t="n">
        <f aca="false">32.208*LN(F1196)+21.438</f>
        <v>104.29669471051</v>
      </c>
      <c r="BH1196" s="0" t="n">
        <f aca="false">IF(G1196&lt;=2, -10*G1196+100, 88.958*EXP(-0.0755*G1196))</f>
        <v>87</v>
      </c>
      <c r="BI1196" s="0" t="n">
        <f aca="false">IF(I1196&lt;=100, 0.0053*(I1196)^2-1.0332*I1196+100.76, 122.82*EXP(-0.0092*I1196))</f>
        <v>95.7265</v>
      </c>
      <c r="BJ1196" s="0" t="n">
        <f aca="false">IF(P1196&lt;=1000, -6.942*LN(P1196)+107.59, -36.304*LN(P1196)+310.72)</f>
        <v>-33.1770691214511</v>
      </c>
      <c r="BK1196" s="0" t="e">
        <f aca="false">BF1196^0.04*BG1196^0.22*BH1196^0.51*BI1196^0.06*BJ1196^0.17</f>
        <v>#NUM!</v>
      </c>
      <c r="BL1196" s="0" t="e">
        <f aca="false">IF(BK1196&gt;=90, "Very Good", IF(BK1196&gt;=80, "Good", IF(BK1196&gt;=70, "Slightly Good", IF(BK1196&gt;=60, "Average", IF(BK1196&gt;=50, "Slightly Poor", IF(BK1196&gt;=40, "Poor", "Very Poor"))))))</f>
        <v>#NUM!</v>
      </c>
      <c r="BM1196" s="0" t="n">
        <f aca="false">IF(P1196&lt;=1000, -6.942*LN(P1196)+107.59, IF(AND(P1196&gt;1000, P1196&lt;=5213),-36.304*LN(P1196)+310.72, IF(P1196&gt;5213, 10)))</f>
        <v>10</v>
      </c>
      <c r="BN1196" s="0" t="n">
        <f aca="false">BF1196^0.04*BG1196^0.22*BH1196^0.51*BI1196^0.06*BM1196^0.17</f>
        <v>63.3535951413884</v>
      </c>
      <c r="BO1196" s="0" t="str">
        <f aca="false">IF(BN1196&gt;=90, "Very Good", IF(BN1196&gt;=80, "Good", IF(BN1196&gt;=70, "Slightly Good", IF(BN1196&gt;=60, "Average", IF(BN1196&gt;=50, "Slightly Poor", IF(BN1196&gt;=40, "Poor", "Very Poor"))))))</f>
        <v>Average</v>
      </c>
      <c r="BP1196" s="0" t="n">
        <f aca="false">IF(AJ1196&lt;=1000, -6.942*LN(AJ1196)+107.59, IF(AND(AJ1196&gt;1000, AJ1196&lt;=5213),-36.304*LN(AJ1196)+310.72, IF(AJ1196&gt;5213, 10)))</f>
        <v>65.9972531139764</v>
      </c>
      <c r="BQ1196" s="0" t="n">
        <f aca="false">BF1196^0.04*BG1196^0.22*BH1196^0.51*BI1196^0.06*BP1196^0.17</f>
        <v>87.3153624537769</v>
      </c>
      <c r="BR1196" s="0" t="str">
        <f aca="false">IF(BQ1196&gt;=90, "Very Good", IF(BQ1196&gt;=80, "Good", IF(BQ1196&gt;=70, "Slightly Good", IF(BQ1196&gt;=60, "Average", IF(BQ1196&gt;=50, "Slightly Poor", IF(BQ1196&gt;=40, "Poor", "Very Poor"))))))</f>
        <v>Good</v>
      </c>
      <c r="BT1196" s="0" t="n">
        <f aca="false">9.81*LN(AH1196)+30.6</f>
        <v>58.2191595375368</v>
      </c>
      <c r="BU1196" s="0" t="str">
        <f aca="false">IF(BT1196&lt;30, "Clean water", IF(AND(BT1196&gt;=30, BT1196&lt;40), "Hypolimia", IF(AND(BT1196&gt;=40,BT1196&lt;50), "Mesotrophic", IF(AND(BT1196&gt;=50, BT1196&lt;70), "Eutrophic", IF(BT1196&gt;70,"Hypertrophic")))))</f>
        <v>Eutrophic</v>
      </c>
      <c r="BW1196" s="0" t="str">
        <f aca="false">IF(G1196/H1196&gt;=1, "PLS CHECK", "")</f>
        <v/>
      </c>
      <c r="BX1196" s="0" t="e">
        <f aca="false">IF(AC1196/J1196&gt;=1, "PLS CHECK", "")</f>
        <v>#DIV/0!</v>
      </c>
      <c r="BY1196" s="0" t="e">
        <f aca="false">IF(AE1196/J1196&gt;=1, "PLS CHECK", "")</f>
        <v>#DIV/0!</v>
      </c>
      <c r="BZ1196" s="0" t="e">
        <f aca="false">IF(AD1196/J1196&gt;=1, "PLS CHECK", "")</f>
        <v>#DIV/0!</v>
      </c>
      <c r="CA1196" s="0" t="str">
        <f aca="false">IF(AF1196/K1196&gt;=1, "PLS CHECK", "")</f>
        <v/>
      </c>
      <c r="CB1196" s="0" t="str">
        <f aca="false">IF(AG1196/K1196&gt;=1, "PLS CHECK", "")</f>
        <v/>
      </c>
    </row>
    <row r="1197" customFormat="false" ht="12.5" hidden="false" customHeight="false" outlineLevel="0" collapsed="false">
      <c r="A1197" s="0" t="n">
        <v>1194</v>
      </c>
      <c r="B1197" s="15" t="s">
        <v>115</v>
      </c>
      <c r="C1197" s="16" t="s">
        <v>116</v>
      </c>
      <c r="D1197" s="0" t="s">
        <v>181</v>
      </c>
      <c r="E1197" s="37"/>
      <c r="F1197" s="0" t="n">
        <v>10.6</v>
      </c>
      <c r="G1197" s="37"/>
      <c r="H1197" s="0" t="n">
        <v>8</v>
      </c>
      <c r="I1197" s="0" t="n">
        <v>7.8</v>
      </c>
      <c r="J1197" s="37"/>
      <c r="K1197" s="0" t="n">
        <v>0.184</v>
      </c>
      <c r="L1197" s="0" t="n">
        <v>4.9</v>
      </c>
      <c r="M1197" s="0" t="n">
        <v>10.7</v>
      </c>
      <c r="N1197" s="0" t="n">
        <v>0</v>
      </c>
      <c r="O1197" s="0" t="n">
        <v>574</v>
      </c>
      <c r="P1197" s="0" t="n">
        <v>34000</v>
      </c>
      <c r="AC1197" s="37"/>
      <c r="AD1197" s="37"/>
      <c r="AE1197" s="37"/>
      <c r="AF1197" s="0" t="n">
        <v>0.04</v>
      </c>
      <c r="AG1197" s="0" t="n">
        <v>0.016</v>
      </c>
      <c r="AH1197" s="0" t="n">
        <v>7.5</v>
      </c>
      <c r="AJ1197" s="0" t="n">
        <v>2400</v>
      </c>
      <c r="BF1197" s="0" t="n">
        <f aca="false">IF(E1197&lt;11,-3.6797*E1197^2+48.115*E1197-53.83,280.92*EXP(-0.2027*E1197))</f>
        <v>-53.83</v>
      </c>
      <c r="BG1197" s="0" t="n">
        <f aca="false">32.208*LN(F1197)+21.438</f>
        <v>97.4763856680092</v>
      </c>
      <c r="BH1197" s="0" t="n">
        <f aca="false">IF(G1197&lt;=2, -10*G1197+100, 88.958*EXP(-0.0755*G1197))</f>
        <v>100</v>
      </c>
      <c r="BI1197" s="0" t="n">
        <f aca="false">IF(I1197&lt;=100, 0.0053*(I1197)^2-1.0332*I1197+100.76, 122.82*EXP(-0.0092*I1197))</f>
        <v>93.023492</v>
      </c>
      <c r="BJ1197" s="0" t="n">
        <f aca="false">IF(P1197&lt;=1000, -6.942*LN(P1197)+107.59, -36.304*LN(P1197)+310.72)</f>
        <v>-68.0801401338326</v>
      </c>
      <c r="BK1197" s="0" t="e">
        <f aca="false">BF1197^0.04*BG1197^0.22*BH1197^0.51*BI1197^0.06*BJ1197^0.17</f>
        <v>#NUM!</v>
      </c>
      <c r="BL1197" s="0" t="e">
        <f aca="false">IF(BK1197&gt;=90, "Very Good", IF(BK1197&gt;=80, "Good", IF(BK1197&gt;=70, "Slightly Good", IF(BK1197&gt;=60, "Average", IF(BK1197&gt;=50, "Slightly Poor", IF(BK1197&gt;=40, "Poor", "Very Poor"))))))</f>
        <v>#NUM!</v>
      </c>
      <c r="BM1197" s="0" t="n">
        <f aca="false">IF(P1197&lt;=1000, -6.942*LN(P1197)+107.59, IF(AND(P1197&gt;1000, P1197&lt;=5213),-36.304*LN(P1197)+310.72, IF(P1197&gt;5213, 10)))</f>
        <v>10</v>
      </c>
      <c r="BN1197" s="0" t="n">
        <f aca="false">BF1197^0.04*BG1197^0.22*BH1197^0.51*BI1197^0.06*BM1197^0.17</f>
        <v>-65.3001840531448</v>
      </c>
      <c r="BO1197" s="0" t="str">
        <f aca="false">IF(BN1197&gt;=90, "Very Good", IF(BN1197&gt;=80, "Good", IF(BN1197&gt;=70, "Slightly Good", IF(BN1197&gt;=60, "Average", IF(BN1197&gt;=50, "Slightly Poor", IF(BN1197&gt;=40, "Poor", "Very Poor"))))))</f>
        <v>Very Poor</v>
      </c>
      <c r="BP1197" s="0" t="n">
        <f aca="false">IF(AJ1197&lt;=1000, -6.942*LN(AJ1197)+107.59, IF(AND(AJ1197&gt;1000, AJ1197&lt;=5213),-36.304*LN(AJ1197)+310.72, IF(AJ1197&gt;5213, 10)))</f>
        <v>28.1578353109365</v>
      </c>
      <c r="BQ1197" s="0" t="n">
        <f aca="false">BF1197^0.04*BG1197^0.22*BH1197^0.51*BI1197^0.06*BP1197^0.17</f>
        <v>-77.8657158035299</v>
      </c>
      <c r="BR1197" s="0" t="str">
        <f aca="false">IF(BQ1197&gt;=90, "Very Good", IF(BQ1197&gt;=80, "Good", IF(BQ1197&gt;=70, "Slightly Good", IF(BQ1197&gt;=60, "Average", IF(BQ1197&gt;=50, "Slightly Poor", IF(BQ1197&gt;=40, "Poor", "Very Poor"))))))</f>
        <v>Very Poor</v>
      </c>
      <c r="BT1197" s="0" t="n">
        <f aca="false">9.81*LN(AH1197)+30.6</f>
        <v>50.3661986315196</v>
      </c>
      <c r="BU1197" s="0" t="str">
        <f aca="false">IF(BT1197&lt;30, "Clean water", IF(AND(BT1197&gt;=30, BT1197&lt;40), "Hypolimia", IF(AND(BT1197&gt;=40,BT1197&lt;50), "Mesotrophic", IF(AND(BT1197&gt;=50, BT1197&lt;70), "Eutrophic", IF(BT1197&gt;70,"Hypertrophic")))))</f>
        <v>Eutrophic</v>
      </c>
      <c r="BW1197" s="0" t="str">
        <f aca="false">IF(G1197/H1197&gt;=1, "PLS CHECK", "")</f>
        <v/>
      </c>
      <c r="BX1197" s="0" t="e">
        <f aca="false">IF(AC1197/J1197&gt;=1, "PLS CHECK", "")</f>
        <v>#DIV/0!</v>
      </c>
      <c r="BY1197" s="0" t="e">
        <f aca="false">IF(AE1197/J1197&gt;=1, "PLS CHECK", "")</f>
        <v>#DIV/0!</v>
      </c>
      <c r="BZ1197" s="0" t="e">
        <f aca="false">IF(AD1197/J1197&gt;=1, "PLS CHECK", "")</f>
        <v>#DIV/0!</v>
      </c>
      <c r="CA1197" s="0" t="str">
        <f aca="false">IF(AF1197/K1197&gt;=1, "PLS CHECK", "")</f>
        <v/>
      </c>
      <c r="CB1197" s="0" t="str">
        <f aca="false">IF(AG1197/K1197&gt;=1, "PLS CHECK", "")</f>
        <v/>
      </c>
    </row>
    <row r="1198" customFormat="false" ht="12.5" hidden="false" customHeight="false" outlineLevel="0" collapsed="false">
      <c r="A1198" s="0" t="n">
        <v>1195</v>
      </c>
      <c r="B1198" s="15" t="s">
        <v>117</v>
      </c>
      <c r="C1198" s="16" t="s">
        <v>118</v>
      </c>
      <c r="D1198" s="0" t="s">
        <v>181</v>
      </c>
      <c r="E1198" s="0" t="n">
        <v>7.7</v>
      </c>
      <c r="F1198" s="0" t="n">
        <v>13.6</v>
      </c>
      <c r="G1198" s="37"/>
      <c r="H1198" s="37"/>
      <c r="I1198" s="0" t="n">
        <v>1.4</v>
      </c>
      <c r="J1198" s="0" t="n">
        <v>2.864</v>
      </c>
      <c r="K1198" s="37"/>
      <c r="L1198" s="37"/>
      <c r="M1198" s="0" t="n">
        <v>2.8</v>
      </c>
      <c r="N1198" s="0" t="n">
        <v>0</v>
      </c>
      <c r="O1198" s="37"/>
      <c r="P1198" s="37"/>
      <c r="AC1198" s="0" t="n">
        <v>2.745</v>
      </c>
      <c r="AD1198" s="0" t="n">
        <v>0.133</v>
      </c>
      <c r="AE1198" s="0" t="n">
        <v>2.595</v>
      </c>
      <c r="AF1198" s="37"/>
      <c r="AG1198" s="37"/>
      <c r="AH1198" s="0" t="n">
        <v>1.4</v>
      </c>
      <c r="AJ1198" s="37"/>
      <c r="BF1198" s="0" t="n">
        <f aca="false">IF(E1198&lt;11,-3.6797*E1198^2+48.115*E1198-53.83,280.92*EXP(-0.2027*E1198))</f>
        <v>98.486087</v>
      </c>
      <c r="BG1198" s="0" t="n">
        <f aca="false">32.208*LN(F1198)+21.438</f>
        <v>105.503127884635</v>
      </c>
      <c r="BH1198" s="0" t="n">
        <f aca="false">IF(G1198&lt;=2, -10*G1198+100, 88.958*EXP(-0.0755*G1198))</f>
        <v>100</v>
      </c>
      <c r="BI1198" s="0" t="n">
        <f aca="false">IF(I1198&lt;=100, 0.0053*(I1198)^2-1.0332*I1198+100.76, 122.82*EXP(-0.0092*I1198))</f>
        <v>99.323908</v>
      </c>
      <c r="BJ1198" s="0" t="e">
        <f aca="false">IF(P1198&lt;=1000, -6.942*LN(P1198)+107.59, -36.304*LN(P1198)+310.72)</f>
        <v>#VALUE!</v>
      </c>
      <c r="BK1198" s="0" t="e">
        <f aca="false">BF1198^0.04*BG1198^0.22*BH1198^0.51*BI1198^0.06*BJ1198^0.17</f>
        <v>#VALUE!</v>
      </c>
      <c r="BL1198" s="0" t="e">
        <f aca="false">IF(BK1198&gt;=90, "Very Good", IF(BK1198&gt;=80, "Good", IF(BK1198&gt;=70, "Slightly Good", IF(BK1198&gt;=60, "Average", IF(BK1198&gt;=50, "Slightly Poor", IF(BK1198&gt;=40, "Poor", "Very Poor"))))))</f>
        <v>#VALUE!</v>
      </c>
      <c r="BM1198" s="0" t="e">
        <f aca="false">IF(P1198&lt;=1000, -6.942*LN(P1198)+107.59, IF(AND(P1198&gt;1000, P1198&lt;=5213),-36.304*LN(P1198)+310.72, IF(P1198&gt;5213, 10)))</f>
        <v>#VALUE!</v>
      </c>
      <c r="BN1198" s="0" t="e">
        <f aca="false">BF1198^0.04*BG1198^0.22*BH1198^0.51*BI1198^0.06*BM1198^0.17</f>
        <v>#VALUE!</v>
      </c>
      <c r="BO1198" s="0" t="e">
        <f aca="false">IF(BN1198&gt;=90, "Very Good", IF(BN1198&gt;=80, "Good", IF(BN1198&gt;=70, "Slightly Good", IF(BN1198&gt;=60, "Average", IF(BN1198&gt;=50, "Slightly Poor", IF(BN1198&gt;=40, "Poor", "Very Poor"))))))</f>
        <v>#VALUE!</v>
      </c>
      <c r="BP1198" s="0" t="e">
        <f aca="false">IF(AJ1198&lt;=1000, -6.942*LN(AJ1198)+107.59, IF(AND(AJ1198&gt;1000, AJ1198&lt;=5213),-36.304*LN(AJ1198)+310.72, IF(AJ1198&gt;5213, 10)))</f>
        <v>#VALUE!</v>
      </c>
      <c r="BQ1198" s="0" t="e">
        <f aca="false">BF1198^0.04*BG1198^0.22*BH1198^0.51*BI1198^0.06*BP1198^0.17</f>
        <v>#VALUE!</v>
      </c>
      <c r="BR1198" s="0" t="e">
        <f aca="false">IF(BQ1198&gt;=90, "Very Good", IF(BQ1198&gt;=80, "Good", IF(BQ1198&gt;=70, "Slightly Good", IF(BQ1198&gt;=60, "Average", IF(BQ1198&gt;=50, "Slightly Poor", IF(BQ1198&gt;=40, "Poor", "Very Poor"))))))</f>
        <v>#VALUE!</v>
      </c>
      <c r="BT1198" s="0" t="n">
        <f aca="false">9.81*LN(AH1198)+30.6</f>
        <v>33.9007926412541</v>
      </c>
      <c r="BU1198" s="0" t="str">
        <f aca="false">IF(BT1198&lt;30, "Clean water", IF(AND(BT1198&gt;=30, BT1198&lt;40), "Hypolimia", IF(AND(BT1198&gt;=40,BT1198&lt;50), "Mesotrophic", IF(AND(BT1198&gt;=50, BT1198&lt;70), "Eutrophic", IF(BT1198&gt;70,"Hypertrophic")))))</f>
        <v>Hypolimia</v>
      </c>
      <c r="BW1198" s="0" t="e">
        <f aca="false">IF(G1198/H1198&gt;=1, "PLS CHECK", "")</f>
        <v>#DIV/0!</v>
      </c>
      <c r="BX1198" s="0" t="str">
        <f aca="false">IF(AC1198/J1198&gt;=1, "PLS CHECK", "")</f>
        <v/>
      </c>
      <c r="BY1198" s="0" t="str">
        <f aca="false">IF(AE1198/J1198&gt;=1, "PLS CHECK", "")</f>
        <v/>
      </c>
      <c r="BZ1198" s="0" t="str">
        <f aca="false">IF(AD1198/J1198&gt;=1, "PLS CHECK", "")</f>
        <v/>
      </c>
      <c r="CA1198" s="0" t="e">
        <f aca="false">IF(AF1198/K1198&gt;=1, "PLS CHECK", "")</f>
        <v>#DIV/0!</v>
      </c>
      <c r="CB1198" s="0" t="e">
        <f aca="false">IF(AG1198/K1198&gt;=1, "PLS CHECK", "")</f>
        <v>#DIV/0!</v>
      </c>
    </row>
    <row r="1199" customFormat="false" ht="12.5" hidden="false" customHeight="false" outlineLevel="0" collapsed="false">
      <c r="A1199" s="0" t="n">
        <v>1196</v>
      </c>
      <c r="B1199" s="15" t="s">
        <v>119</v>
      </c>
      <c r="C1199" s="16" t="s">
        <v>120</v>
      </c>
      <c r="D1199" s="0" t="s">
        <v>181</v>
      </c>
      <c r="E1199" s="0" t="n">
        <v>7.8</v>
      </c>
      <c r="F1199" s="0" t="n">
        <v>13.6</v>
      </c>
      <c r="G1199" s="37"/>
      <c r="H1199" s="37"/>
      <c r="I1199" s="0" t="n">
        <v>1.2</v>
      </c>
      <c r="J1199" s="0" t="n">
        <v>3.099</v>
      </c>
      <c r="K1199" s="37"/>
      <c r="L1199" s="37"/>
      <c r="M1199" s="0" t="n">
        <v>2.4</v>
      </c>
      <c r="N1199" s="0" t="n">
        <v>0</v>
      </c>
      <c r="O1199" s="37"/>
      <c r="P1199" s="37"/>
      <c r="AC1199" s="0" t="n">
        <v>3.015</v>
      </c>
      <c r="AD1199" s="0" t="n">
        <v>0.121</v>
      </c>
      <c r="AE1199" s="0" t="n">
        <v>2.824</v>
      </c>
      <c r="AF1199" s="37"/>
      <c r="AG1199" s="37"/>
      <c r="AH1199" s="0" t="n">
        <v>1.2</v>
      </c>
      <c r="AJ1199" s="0" t="n">
        <v>25</v>
      </c>
      <c r="BF1199" s="0" t="n">
        <f aca="false">IF(E1199&lt;11,-3.6797*E1199^2+48.115*E1199-53.83,280.92*EXP(-0.2027*E1199))</f>
        <v>97.5940520000001</v>
      </c>
      <c r="BG1199" s="0" t="n">
        <f aca="false">32.208*LN(F1199)+21.438</f>
        <v>105.503127884635</v>
      </c>
      <c r="BH1199" s="0" t="n">
        <f aca="false">IF(G1199&lt;=2, -10*G1199+100, 88.958*EXP(-0.0755*G1199))</f>
        <v>100</v>
      </c>
      <c r="BI1199" s="0" t="n">
        <f aca="false">IF(I1199&lt;=100, 0.0053*(I1199)^2-1.0332*I1199+100.76, 122.82*EXP(-0.0092*I1199))</f>
        <v>99.527792</v>
      </c>
      <c r="BJ1199" s="0" t="e">
        <f aca="false">IF(P1199&lt;=1000, -6.942*LN(P1199)+107.59, -36.304*LN(P1199)+310.72)</f>
        <v>#VALUE!</v>
      </c>
      <c r="BK1199" s="0" t="e">
        <f aca="false">BF1199^0.04*BG1199^0.22*BH1199^0.51*BI1199^0.06*BJ1199^0.17</f>
        <v>#VALUE!</v>
      </c>
      <c r="BL1199" s="0" t="e">
        <f aca="false">IF(BK1199&gt;=90, "Very Good", IF(BK1199&gt;=80, "Good", IF(BK1199&gt;=70, "Slightly Good", IF(BK1199&gt;=60, "Average", IF(BK1199&gt;=50, "Slightly Poor", IF(BK1199&gt;=40, "Poor", "Very Poor"))))))</f>
        <v>#VALUE!</v>
      </c>
      <c r="BM1199" s="0" t="e">
        <f aca="false">IF(P1199&lt;=1000, -6.942*LN(P1199)+107.59, IF(AND(P1199&gt;1000, P1199&lt;=5213),-36.304*LN(P1199)+310.72, IF(P1199&gt;5213, 10)))</f>
        <v>#VALUE!</v>
      </c>
      <c r="BN1199" s="0" t="e">
        <f aca="false">BF1199^0.04*BG1199^0.22*BH1199^0.51*BI1199^0.06*BM1199^0.17</f>
        <v>#VALUE!</v>
      </c>
      <c r="BO1199" s="0" t="e">
        <f aca="false">IF(BN1199&gt;=90, "Very Good", IF(BN1199&gt;=80, "Good", IF(BN1199&gt;=70, "Slightly Good", IF(BN1199&gt;=60, "Average", IF(BN1199&gt;=50, "Slightly Poor", IF(BN1199&gt;=40, "Poor", "Very Poor"))))))</f>
        <v>#VALUE!</v>
      </c>
      <c r="BP1199" s="0" t="n">
        <f aca="false">IF(AJ1199&lt;=1000, -6.942*LN(AJ1199)+107.59, IF(AND(AJ1199&gt;1000, AJ1199&lt;=5213),-36.304*LN(AJ1199)+310.72, IF(AJ1199&gt;5213, 10)))</f>
        <v>85.244564023765</v>
      </c>
      <c r="BQ1199" s="0" t="n">
        <f aca="false">BF1199^0.04*BG1199^0.22*BH1199^0.51*BI1199^0.06*BP1199^0.17</f>
        <v>98.3524783294028</v>
      </c>
      <c r="BR1199" s="0" t="str">
        <f aca="false">IF(BQ1199&gt;=90, "Very Good", IF(BQ1199&gt;=80, "Good", IF(BQ1199&gt;=70, "Slightly Good", IF(BQ1199&gt;=60, "Average", IF(BQ1199&gt;=50, "Slightly Poor", IF(BQ1199&gt;=40, "Poor", "Very Poor"))))))</f>
        <v>Very Good</v>
      </c>
      <c r="BT1199" s="0" t="n">
        <f aca="false">9.81*LN(AH1199)+30.6</f>
        <v>32.3885744721487</v>
      </c>
      <c r="BU1199" s="0" t="str">
        <f aca="false">IF(BT1199&lt;30, "Clean water", IF(AND(BT1199&gt;=30, BT1199&lt;40), "Hypolimia", IF(AND(BT1199&gt;=40,BT1199&lt;50), "Mesotrophic", IF(AND(BT1199&gt;=50, BT1199&lt;70), "Eutrophic", IF(BT1199&gt;70,"Hypertrophic")))))</f>
        <v>Hypolimia</v>
      </c>
      <c r="BW1199" s="0" t="e">
        <f aca="false">IF(G1199/H1199&gt;=1, "PLS CHECK", "")</f>
        <v>#DIV/0!</v>
      </c>
      <c r="BX1199" s="0" t="str">
        <f aca="false">IF(AC1199/J1199&gt;=1, "PLS CHECK", "")</f>
        <v/>
      </c>
      <c r="BY1199" s="0" t="str">
        <f aca="false">IF(AE1199/J1199&gt;=1, "PLS CHECK", "")</f>
        <v/>
      </c>
      <c r="BZ1199" s="0" t="str">
        <f aca="false">IF(AD1199/J1199&gt;=1, "PLS CHECK", "")</f>
        <v/>
      </c>
      <c r="CA1199" s="0" t="e">
        <f aca="false">IF(AF1199/K1199&gt;=1, "PLS CHECK", "")</f>
        <v>#DIV/0!</v>
      </c>
      <c r="CB1199" s="0" t="e">
        <f aca="false">IF(AG1199/K1199&gt;=1, "PLS CHECK", "")</f>
        <v>#DIV/0!</v>
      </c>
    </row>
    <row r="1200" customFormat="false" ht="12.5" hidden="false" customHeight="false" outlineLevel="0" collapsed="false">
      <c r="A1200" s="0" t="n">
        <v>1197</v>
      </c>
      <c r="B1200" s="15" t="s">
        <v>121</v>
      </c>
      <c r="C1200" s="16" t="s">
        <v>122</v>
      </c>
      <c r="D1200" s="0" t="s">
        <v>181</v>
      </c>
      <c r="E1200" s="0" t="n">
        <v>8.1</v>
      </c>
      <c r="F1200" s="37"/>
      <c r="G1200" s="37"/>
      <c r="H1200" s="37"/>
      <c r="I1200" s="0" t="n">
        <v>1.8</v>
      </c>
      <c r="J1200" s="0" t="n">
        <v>3.532</v>
      </c>
      <c r="K1200" s="37"/>
      <c r="L1200" s="0" t="n">
        <v>1.4</v>
      </c>
      <c r="M1200" s="0" t="n">
        <v>3.5</v>
      </c>
      <c r="N1200" s="0" t="n">
        <v>0</v>
      </c>
      <c r="O1200" s="0" t="n">
        <v>318</v>
      </c>
      <c r="P1200" s="0" t="n">
        <v>2100</v>
      </c>
      <c r="AC1200" s="37"/>
      <c r="AD1200" s="0" t="n">
        <v>0.109</v>
      </c>
      <c r="AE1200" s="0" t="n">
        <v>3.135</v>
      </c>
      <c r="AF1200" s="0" t="n">
        <v>0.011</v>
      </c>
      <c r="AG1200" s="0" t="n">
        <v>0.005</v>
      </c>
      <c r="AH1200" s="0" t="n">
        <v>2.3</v>
      </c>
      <c r="AJ1200" s="0" t="n">
        <v>140</v>
      </c>
      <c r="BF1200" s="0" t="n">
        <f aca="false">IF(E1200&lt;11,-3.6797*E1200^2+48.115*E1200-53.83,280.92*EXP(-0.2027*E1200))</f>
        <v>94.476383</v>
      </c>
      <c r="BG1200" s="0" t="e">
        <f aca="false">32.208*LN(F1200)+21.438</f>
        <v>#VALUE!</v>
      </c>
      <c r="BH1200" s="0" t="n">
        <f aca="false">IF(G1200&lt;=2, -10*G1200+100, 88.958*EXP(-0.0755*G1200))</f>
        <v>100</v>
      </c>
      <c r="BI1200" s="0" t="n">
        <f aca="false">IF(I1200&lt;=100, 0.0053*(I1200)^2-1.0332*I1200+100.76, 122.82*EXP(-0.0092*I1200))</f>
        <v>98.917412</v>
      </c>
      <c r="BJ1200" s="0" t="n">
        <f aca="false">IF(P1200&lt;=1000, -6.942*LN(P1200)+107.59, -36.304*LN(P1200)+310.72)</f>
        <v>33.0055589887772</v>
      </c>
      <c r="BK1200" s="0" t="e">
        <f aca="false">BF1200^0.04*BG1200^0.22*BH1200^0.51*BI1200^0.06*BJ1200^0.17</f>
        <v>#VALUE!</v>
      </c>
      <c r="BL1200" s="0" t="e">
        <f aca="false">IF(BK1200&gt;=90, "Very Good", IF(BK1200&gt;=80, "Good", IF(BK1200&gt;=70, "Slightly Good", IF(BK1200&gt;=60, "Average", IF(BK1200&gt;=50, "Slightly Poor", IF(BK1200&gt;=40, "Poor", "Very Poor"))))))</f>
        <v>#VALUE!</v>
      </c>
      <c r="BM1200" s="0" t="n">
        <f aca="false">IF(P1200&lt;=1000, -6.942*LN(P1200)+107.59, IF(AND(P1200&gt;1000, P1200&lt;=5213),-36.304*LN(P1200)+310.72, IF(P1200&gt;5213, 10)))</f>
        <v>33.0055589887772</v>
      </c>
      <c r="BN1200" s="0" t="e">
        <f aca="false">BF1200^0.04*BG1200^0.22*BH1200^0.51*BI1200^0.06*BM1200^0.17</f>
        <v>#VALUE!</v>
      </c>
      <c r="BO1200" s="0" t="e">
        <f aca="false">IF(BN1200&gt;=90, "Very Good", IF(BN1200&gt;=80, "Good", IF(BN1200&gt;=70, "Slightly Good", IF(BN1200&gt;=60, "Average", IF(BN1200&gt;=50, "Slightly Poor", IF(BN1200&gt;=40, "Poor", "Very Poor"))))))</f>
        <v>#VALUE!</v>
      </c>
      <c r="BP1200" s="0" t="n">
        <f aca="false">IF(AJ1200&lt;=1000, -6.942*LN(AJ1200)+107.59, IF(AND(AJ1200&gt;1000, AJ1200&lt;=5213),-36.304*LN(AJ1200)+310.72, IF(AJ1200&gt;5213, 10)))</f>
        <v>73.2851183022462</v>
      </c>
      <c r="BQ1200" s="0" t="e">
        <f aca="false">BF1200^0.04*BG1200^0.22*BH1200^0.51*BI1200^0.06*BP1200^0.17</f>
        <v>#VALUE!</v>
      </c>
      <c r="BR1200" s="0" t="e">
        <f aca="false">IF(BQ1200&gt;=90, "Very Good", IF(BQ1200&gt;=80, "Good", IF(BQ1200&gt;=70, "Slightly Good", IF(BQ1200&gt;=60, "Average", IF(BQ1200&gt;=50, "Slightly Poor", IF(BQ1200&gt;=40, "Poor", "Very Poor"))))))</f>
        <v>#VALUE!</v>
      </c>
      <c r="BT1200" s="0" t="n">
        <f aca="false">9.81*LN(AH1200)+30.6</f>
        <v>38.7708384959934</v>
      </c>
      <c r="BU1200" s="0" t="str">
        <f aca="false">IF(BT1200&lt;30, "Clean water", IF(AND(BT1200&gt;=30, BT1200&lt;40), "Hypolimia", IF(AND(BT1200&gt;=40,BT1200&lt;50), "Mesotrophic", IF(AND(BT1200&gt;=50, BT1200&lt;70), "Eutrophic", IF(BT1200&gt;70,"Hypertrophic")))))</f>
        <v>Hypolimia</v>
      </c>
      <c r="BW1200" s="0" t="e">
        <f aca="false">IF(G1200/H1200&gt;=1, "PLS CHECK", "")</f>
        <v>#DIV/0!</v>
      </c>
      <c r="BX1200" s="0" t="str">
        <f aca="false">IF(AC1200/J1200&gt;=1, "PLS CHECK", "")</f>
        <v/>
      </c>
      <c r="BY1200" s="0" t="str">
        <f aca="false">IF(AE1200/J1200&gt;=1, "PLS CHECK", "")</f>
        <v/>
      </c>
      <c r="BZ1200" s="0" t="str">
        <f aca="false">IF(AD1200/J1200&gt;=1, "PLS CHECK", "")</f>
        <v/>
      </c>
      <c r="CA1200" s="0" t="e">
        <f aca="false">IF(AF1200/K1200&gt;=1, "PLS CHECK", "")</f>
        <v>#DIV/0!</v>
      </c>
      <c r="CB1200" s="0" t="e">
        <f aca="false">IF(AG1200/K1200&gt;=1, "PLS CHECK", "")</f>
        <v>#DIV/0!</v>
      </c>
    </row>
    <row r="1201" customFormat="false" ht="12.5" hidden="false" customHeight="false" outlineLevel="0" collapsed="false">
      <c r="A1201" s="0" t="n">
        <v>1198</v>
      </c>
      <c r="B1201" s="15" t="s">
        <v>140</v>
      </c>
      <c r="C1201" s="16" t="s">
        <v>141</v>
      </c>
      <c r="D1201" s="0" t="s">
        <v>181</v>
      </c>
      <c r="E1201" s="0" t="n">
        <v>7.9</v>
      </c>
      <c r="F1201" s="0" t="n">
        <v>11.9</v>
      </c>
      <c r="G1201" s="0" t="n">
        <v>3.6</v>
      </c>
      <c r="H1201" s="0" t="n">
        <v>6.2</v>
      </c>
      <c r="I1201" s="0" t="n">
        <v>3.3</v>
      </c>
      <c r="J1201" s="0" t="n">
        <v>7.596</v>
      </c>
      <c r="K1201" s="37"/>
      <c r="L1201" s="0" t="n">
        <v>3.9</v>
      </c>
      <c r="M1201" s="0" t="n">
        <v>8.3</v>
      </c>
      <c r="O1201" s="37"/>
      <c r="BD1201" s="0" t="n">
        <v>0.034</v>
      </c>
      <c r="BF1201" s="0" t="n">
        <f aca="false">IF(E1201&lt;11,-3.6797*E1201^2+48.115*E1201-53.83,280.92*EXP(-0.2027*E1201))</f>
        <v>96.6284230000001</v>
      </c>
      <c r="BG1201" s="0" t="n">
        <f aca="false">32.208*LN(F1201)+21.438</f>
        <v>101.202348790984</v>
      </c>
      <c r="BH1201" s="0" t="n">
        <f aca="false">IF(G1201&lt;=2, -10*G1201+100, 88.958*EXP(-0.0755*G1201))</f>
        <v>67.7865873198524</v>
      </c>
      <c r="BI1201" s="0" t="n">
        <f aca="false">IF(I1201&lt;=100, 0.0053*(I1201)^2-1.0332*I1201+100.76, 122.82*EXP(-0.0092*I1201))</f>
        <v>97.408157</v>
      </c>
      <c r="BJ1201" s="0" t="e">
        <f aca="false">IF(P1201&lt;=1000, -6.942*LN(P1201)+107.59, -36.304*LN(P1201)+310.72)</f>
        <v>#VALUE!</v>
      </c>
      <c r="BK1201" s="0" t="e">
        <f aca="false">BF1201^0.04*BG1201^0.22*BH1201^0.51*BI1201^0.06*BJ1201^0.17</f>
        <v>#VALUE!</v>
      </c>
      <c r="BL1201" s="0" t="e">
        <f aca="false">IF(BK1201&gt;=90, "Very Good", IF(BK1201&gt;=80, "Good", IF(BK1201&gt;=70, "Slightly Good", IF(BK1201&gt;=60, "Average", IF(BK1201&gt;=50, "Slightly Poor", IF(BK1201&gt;=40, "Poor", "Very Poor"))))))</f>
        <v>#VALUE!</v>
      </c>
      <c r="BM1201" s="0" t="e">
        <f aca="false">IF(P1201&lt;=1000, -6.942*LN(P1201)+107.59, IF(AND(P1201&gt;1000, P1201&lt;=5213),-36.304*LN(P1201)+310.72, IF(P1201&gt;5213, 10)))</f>
        <v>#VALUE!</v>
      </c>
      <c r="BN1201" s="0" t="e">
        <f aca="false">BF1201^0.04*BG1201^0.22*BH1201^0.51*BI1201^0.06*BM1201^0.17</f>
        <v>#VALUE!</v>
      </c>
      <c r="BO1201" s="0" t="e">
        <f aca="false">IF(BN1201&gt;=90, "Very Good", IF(BN1201&gt;=80, "Good", IF(BN1201&gt;=70, "Slightly Good", IF(BN1201&gt;=60, "Average", IF(BN1201&gt;=50, "Slightly Poor", IF(BN1201&gt;=40, "Poor", "Very Poor"))))))</f>
        <v>#VALUE!</v>
      </c>
      <c r="BP1201" s="0" t="e">
        <f aca="false">IF(AJ1201&lt;=1000, -6.942*LN(AJ1201)+107.59, IF(AND(AJ1201&gt;1000, AJ1201&lt;=5213),-36.304*LN(AJ1201)+310.72, IF(AJ1201&gt;5213, 10)))</f>
        <v>#VALUE!</v>
      </c>
      <c r="BQ1201" s="0" t="e">
        <f aca="false">BF1201^0.04*BG1201^0.22*BH1201^0.51*BI1201^0.06*BP1201^0.17</f>
        <v>#VALUE!</v>
      </c>
      <c r="BR1201" s="0" t="e">
        <f aca="false">IF(BQ1201&gt;=90, "Very Good", IF(BQ1201&gt;=80, "Good", IF(BQ1201&gt;=70, "Slightly Good", IF(BQ1201&gt;=60, "Average", IF(BQ1201&gt;=50, "Slightly Poor", IF(BQ1201&gt;=40, "Poor", "Very Poor"))))))</f>
        <v>#VALUE!</v>
      </c>
      <c r="BT1201" s="0" t="e">
        <f aca="false">9.81*LN(AH1201)+30.6</f>
        <v>#VALUE!</v>
      </c>
      <c r="BU1201" s="0" t="e">
        <f aca="false">IF(BT1201&lt;30, "Clean water", IF(AND(BT1201&gt;=30, BT1201&lt;40), "Hypolimia", IF(AND(BT1201&gt;=40,BT1201&lt;50), "Mesotrophic", IF(AND(BT1201&gt;=50, BT1201&lt;70), "Eutrophic", IF(BT1201&gt;70,"Hypertrophic")))))</f>
        <v>#VALUE!</v>
      </c>
      <c r="BW1201" s="0" t="str">
        <f aca="false">IF(G1201/H1201&gt;=1, "PLS CHECK", "")</f>
        <v/>
      </c>
      <c r="BX1201" s="0" t="str">
        <f aca="false">IF(AC1201/J1201&gt;=1, "PLS CHECK", "")</f>
        <v/>
      </c>
      <c r="BY1201" s="0" t="str">
        <f aca="false">IF(AE1201/J1201&gt;=1, "PLS CHECK", "")</f>
        <v/>
      </c>
      <c r="BZ1201" s="0" t="str">
        <f aca="false">IF(AD1201/J1201&gt;=1, "PLS CHECK", "")</f>
        <v/>
      </c>
      <c r="CA1201" s="0" t="e">
        <f aca="false">IF(AF1201/K1201&gt;=1, "PLS CHECK", "")</f>
        <v>#DIV/0!</v>
      </c>
      <c r="CB1201" s="0" t="e">
        <f aca="false">IF(AG1201/K1201&gt;=1, "PLS CHECK", "")</f>
        <v>#DIV/0!</v>
      </c>
    </row>
    <row r="1202" customFormat="false" ht="12.5" hidden="false" customHeight="false" outlineLevel="0" collapsed="false">
      <c r="A1202" s="0" t="n">
        <v>1199</v>
      </c>
      <c r="B1202" s="15" t="s">
        <v>123</v>
      </c>
      <c r="C1202" s="16" t="s">
        <v>124</v>
      </c>
      <c r="D1202" s="0" t="s">
        <v>181</v>
      </c>
      <c r="E1202" s="37"/>
      <c r="F1202" s="0" t="n">
        <v>9.6</v>
      </c>
      <c r="G1202" s="37"/>
      <c r="H1202" s="0" t="n">
        <v>8</v>
      </c>
      <c r="I1202" s="0" t="n">
        <v>5.2</v>
      </c>
      <c r="J1202" s="37"/>
      <c r="K1202" s="0" t="n">
        <v>0.164</v>
      </c>
      <c r="L1202" s="37"/>
      <c r="M1202" s="0" t="n">
        <v>8.7</v>
      </c>
      <c r="N1202" s="0" t="n">
        <v>0</v>
      </c>
      <c r="O1202" s="0" t="n">
        <v>595</v>
      </c>
      <c r="P1202" s="37"/>
      <c r="AC1202" s="37"/>
      <c r="AD1202" s="37"/>
      <c r="AE1202" s="0" t="n">
        <v>4.892</v>
      </c>
      <c r="AF1202" s="0" t="n">
        <v>0.071</v>
      </c>
      <c r="AG1202" s="0" t="n">
        <v>0.038</v>
      </c>
      <c r="AH1202" s="0" t="n">
        <v>4.7</v>
      </c>
      <c r="AJ1202" s="37"/>
      <c r="BF1202" s="0" t="n">
        <f aca="false">IF(E1202&lt;11,-3.6797*E1202^2+48.115*E1202-53.83,280.92*EXP(-0.2027*E1202))</f>
        <v>-53.83</v>
      </c>
      <c r="BG1202" s="0" t="n">
        <f aca="false">32.208*LN(F1202)+21.438</f>
        <v>94.2848658756438</v>
      </c>
      <c r="BH1202" s="0" t="n">
        <f aca="false">IF(G1202&lt;=2, -10*G1202+100, 88.958*EXP(-0.0755*G1202))</f>
        <v>100</v>
      </c>
      <c r="BI1202" s="0" t="n">
        <f aca="false">IF(I1202&lt;=100, 0.0053*(I1202)^2-1.0332*I1202+100.76, 122.82*EXP(-0.0092*I1202))</f>
        <v>95.530672</v>
      </c>
      <c r="BJ1202" s="0" t="e">
        <f aca="false">IF(P1202&lt;=1000, -6.942*LN(P1202)+107.59, -36.304*LN(P1202)+310.72)</f>
        <v>#VALUE!</v>
      </c>
      <c r="BK1202" s="0" t="e">
        <f aca="false">BF1202^0.04*BG1202^0.22*BH1202^0.51*BI1202^0.06*BJ1202^0.17</f>
        <v>#VALUE!</v>
      </c>
      <c r="BL1202" s="0" t="e">
        <f aca="false">IF(BK1202&gt;=90, "Very Good", IF(BK1202&gt;=80, "Good", IF(BK1202&gt;=70, "Slightly Good", IF(BK1202&gt;=60, "Average", IF(BK1202&gt;=50, "Slightly Poor", IF(BK1202&gt;=40, "Poor", "Very Poor"))))))</f>
        <v>#VALUE!</v>
      </c>
      <c r="BM1202" s="0" t="e">
        <f aca="false">IF(P1202&lt;=1000, -6.942*LN(P1202)+107.59, IF(AND(P1202&gt;1000, P1202&lt;=5213),-36.304*LN(P1202)+310.72, IF(P1202&gt;5213, 10)))</f>
        <v>#VALUE!</v>
      </c>
      <c r="BN1202" s="0" t="e">
        <f aca="false">BF1202^0.04*BG1202^0.22*BH1202^0.51*BI1202^0.06*BM1202^0.17</f>
        <v>#VALUE!</v>
      </c>
      <c r="BO1202" s="0" t="e">
        <f aca="false">IF(BN1202&gt;=90, "Very Good", IF(BN1202&gt;=80, "Good", IF(BN1202&gt;=70, "Slightly Good", IF(BN1202&gt;=60, "Average", IF(BN1202&gt;=50, "Slightly Poor", IF(BN1202&gt;=40, "Poor", "Very Poor"))))))</f>
        <v>#VALUE!</v>
      </c>
      <c r="BP1202" s="0" t="e">
        <f aca="false">IF(AJ1202&lt;=1000, -6.942*LN(AJ1202)+107.59, IF(AND(AJ1202&gt;1000, AJ1202&lt;=5213),-36.304*LN(AJ1202)+310.72, IF(AJ1202&gt;5213, 10)))</f>
        <v>#VALUE!</v>
      </c>
      <c r="BQ1202" s="0" t="e">
        <f aca="false">BF1202^0.04*BG1202^0.22*BH1202^0.51*BI1202^0.06*BP1202^0.17</f>
        <v>#VALUE!</v>
      </c>
      <c r="BR1202" s="0" t="e">
        <f aca="false">IF(BQ1202&gt;=90, "Very Good", IF(BQ1202&gt;=80, "Good", IF(BQ1202&gt;=70, "Slightly Good", IF(BQ1202&gt;=60, "Average", IF(BQ1202&gt;=50, "Slightly Poor", IF(BQ1202&gt;=40, "Poor", "Very Poor"))))))</f>
        <v>#VALUE!</v>
      </c>
      <c r="BT1202" s="0" t="n">
        <f aca="false">9.81*LN(AH1202)+30.6</f>
        <v>45.7815882105041</v>
      </c>
      <c r="BU1202" s="0" t="str">
        <f aca="false">IF(BT1202&lt;30, "Clean water", IF(AND(BT1202&gt;=30, BT1202&lt;40), "Hypolimia", IF(AND(BT1202&gt;=40,BT1202&lt;50), "Mesotrophic", IF(AND(BT1202&gt;=50, BT1202&lt;70), "Eutrophic", IF(BT1202&gt;70,"Hypertrophic")))))</f>
        <v>Mesotrophic</v>
      </c>
      <c r="BW1202" s="0" t="str">
        <f aca="false">IF(G1202/H1202&gt;=1, "PLS CHECK", "")</f>
        <v/>
      </c>
      <c r="BX1202" s="0" t="e">
        <f aca="false">IF(AC1202/J1202&gt;=1, "PLS CHECK", "")</f>
        <v>#DIV/0!</v>
      </c>
      <c r="BY1202" s="0" t="e">
        <f aca="false">IF(AE1202/J1202&gt;=1, "PLS CHECK", "")</f>
        <v>#DIV/0!</v>
      </c>
      <c r="BZ1202" s="0" t="e">
        <f aca="false">IF(AD1202/J1202&gt;=1, "PLS CHECK", "")</f>
        <v>#DIV/0!</v>
      </c>
      <c r="CA1202" s="0" t="str">
        <f aca="false">IF(AF1202/K1202&gt;=1, "PLS CHECK", "")</f>
        <v/>
      </c>
      <c r="CB1202" s="0" t="str">
        <f aca="false">IF(AG1202/K1202&gt;=1, "PLS CHECK", "")</f>
        <v/>
      </c>
    </row>
    <row r="1203" customFormat="false" ht="12.5" hidden="false" customHeight="false" outlineLevel="0" collapsed="false">
      <c r="A1203" s="0" t="n">
        <v>1200</v>
      </c>
      <c r="B1203" s="15" t="s">
        <v>125</v>
      </c>
      <c r="C1203" s="16" t="s">
        <v>126</v>
      </c>
      <c r="D1203" s="0" t="s">
        <v>181</v>
      </c>
      <c r="E1203" s="0" t="n">
        <v>8</v>
      </c>
      <c r="F1203" s="0" t="n">
        <v>13.6</v>
      </c>
      <c r="G1203" s="37"/>
      <c r="H1203" s="0" t="n">
        <v>3</v>
      </c>
      <c r="I1203" s="0" t="n">
        <v>1.4</v>
      </c>
      <c r="J1203" s="0" t="n">
        <v>9.382</v>
      </c>
      <c r="K1203" s="0" t="n">
        <v>0.022</v>
      </c>
      <c r="L1203" s="0" t="n">
        <v>1.6</v>
      </c>
      <c r="M1203" s="0" t="n">
        <v>5.2</v>
      </c>
      <c r="N1203" s="0" t="n">
        <v>0</v>
      </c>
      <c r="O1203" s="0" t="n">
        <v>591</v>
      </c>
      <c r="P1203" s="37"/>
      <c r="AC1203" s="0" t="n">
        <v>9.355</v>
      </c>
      <c r="AD1203" s="37"/>
      <c r="AE1203" s="0" t="n">
        <v>6.132</v>
      </c>
      <c r="AF1203" s="0" t="n">
        <v>0.013</v>
      </c>
      <c r="AG1203" s="0" t="n">
        <v>0.005</v>
      </c>
      <c r="AH1203" s="0" t="n">
        <v>5.8</v>
      </c>
      <c r="AJ1203" s="0" t="n">
        <v>80</v>
      </c>
      <c r="BF1203" s="0" t="n">
        <f aca="false">IF(E1203&lt;11,-3.6797*E1203^2+48.115*E1203-53.83,280.92*EXP(-0.2027*E1203))</f>
        <v>95.5892</v>
      </c>
      <c r="BG1203" s="0" t="n">
        <f aca="false">32.208*LN(F1203)+21.438</f>
        <v>105.503127884635</v>
      </c>
      <c r="BH1203" s="0" t="n">
        <f aca="false">IF(G1203&lt;=2, -10*G1203+100, 88.958*EXP(-0.0755*G1203))</f>
        <v>100</v>
      </c>
      <c r="BI1203" s="0" t="n">
        <f aca="false">IF(I1203&lt;=100, 0.0053*(I1203)^2-1.0332*I1203+100.76, 122.82*EXP(-0.0092*I1203))</f>
        <v>99.323908</v>
      </c>
      <c r="BJ1203" s="0" t="e">
        <f aca="false">IF(P1203&lt;=1000, -6.942*LN(P1203)+107.59, -36.304*LN(P1203)+310.72)</f>
        <v>#VALUE!</v>
      </c>
      <c r="BK1203" s="0" t="e">
        <f aca="false">BF1203^0.04*BG1203^0.22*BH1203^0.51*BI1203^0.06*BJ1203^0.17</f>
        <v>#VALUE!</v>
      </c>
      <c r="BL1203" s="0" t="e">
        <f aca="false">IF(BK1203&gt;=90, "Very Good", IF(BK1203&gt;=80, "Good", IF(BK1203&gt;=70, "Slightly Good", IF(BK1203&gt;=60, "Average", IF(BK1203&gt;=50, "Slightly Poor", IF(BK1203&gt;=40, "Poor", "Very Poor"))))))</f>
        <v>#VALUE!</v>
      </c>
      <c r="BM1203" s="0" t="e">
        <f aca="false">IF(P1203&lt;=1000, -6.942*LN(P1203)+107.59, IF(AND(P1203&gt;1000, P1203&lt;=5213),-36.304*LN(P1203)+310.72, IF(P1203&gt;5213, 10)))</f>
        <v>#VALUE!</v>
      </c>
      <c r="BN1203" s="0" t="e">
        <f aca="false">BF1203^0.04*BG1203^0.22*BH1203^0.51*BI1203^0.06*BM1203^0.17</f>
        <v>#VALUE!</v>
      </c>
      <c r="BO1203" s="0" t="e">
        <f aca="false">IF(BN1203&gt;=90, "Very Good", IF(BN1203&gt;=80, "Good", IF(BN1203&gt;=70, "Slightly Good", IF(BN1203&gt;=60, "Average", IF(BN1203&gt;=50, "Slightly Poor", IF(BN1203&gt;=40, "Poor", "Very Poor"))))))</f>
        <v>#VALUE!</v>
      </c>
      <c r="BP1203" s="0" t="n">
        <f aca="false">IF(AJ1203&lt;=1000, -6.942*LN(AJ1203)+107.59, IF(AND(AJ1203&gt;1000, AJ1203&lt;=5213),-36.304*LN(AJ1203)+310.72, IF(AJ1203&gt;5213, 10)))</f>
        <v>77.1699711020939</v>
      </c>
      <c r="BQ1203" s="0" t="n">
        <f aca="false">BF1203^0.04*BG1203^0.22*BH1203^0.51*BI1203^0.06*BP1203^0.17</f>
        <v>96.6104649518642</v>
      </c>
      <c r="BR1203" s="0" t="str">
        <f aca="false">IF(BQ1203&gt;=90, "Very Good", IF(BQ1203&gt;=80, "Good", IF(BQ1203&gt;=70, "Slightly Good", IF(BQ1203&gt;=60, "Average", IF(BQ1203&gt;=50, "Slightly Poor", IF(BQ1203&gt;=40, "Poor", "Very Poor"))))))</f>
        <v>Very Good</v>
      </c>
      <c r="BT1203" s="0" t="n">
        <f aca="false">9.81*LN(AH1203)+30.6</f>
        <v>47.8445861711888</v>
      </c>
      <c r="BU1203" s="0" t="str">
        <f aca="false">IF(BT1203&lt;30, "Clean water", IF(AND(BT1203&gt;=30, BT1203&lt;40), "Hypolimia", IF(AND(BT1203&gt;=40,BT1203&lt;50), "Mesotrophic", IF(AND(BT1203&gt;=50, BT1203&lt;70), "Eutrophic", IF(BT1203&gt;70,"Hypertrophic")))))</f>
        <v>Mesotrophic</v>
      </c>
      <c r="BW1203" s="0" t="str">
        <f aca="false">IF(G1203/H1203&gt;=1, "PLS CHECK", "")</f>
        <v/>
      </c>
      <c r="BX1203" s="0" t="str">
        <f aca="false">IF(AC1203/J1203&gt;=1, "PLS CHECK", "")</f>
        <v/>
      </c>
      <c r="BY1203" s="0" t="str">
        <f aca="false">IF(AE1203/J1203&gt;=1, "PLS CHECK", "")</f>
        <v/>
      </c>
      <c r="BZ1203" s="0" t="str">
        <f aca="false">IF(AD1203/J1203&gt;=1, "PLS CHECK", "")</f>
        <v/>
      </c>
      <c r="CA1203" s="0" t="str">
        <f aca="false">IF(AF1203/K1203&gt;=1, "PLS CHECK", "")</f>
        <v/>
      </c>
      <c r="CB1203" s="0" t="str">
        <f aca="false">IF(AG1203/K1203&gt;=1, "PLS CHECK", "")</f>
        <v/>
      </c>
    </row>
    <row r="1204" customFormat="false" ht="12.5" hidden="false" customHeight="false" outlineLevel="0" collapsed="false">
      <c r="A1204" s="0" t="n">
        <v>1201</v>
      </c>
      <c r="B1204" s="15" t="s">
        <v>72</v>
      </c>
      <c r="C1204" s="16" t="s">
        <v>73</v>
      </c>
      <c r="D1204" s="0" t="s">
        <v>182</v>
      </c>
      <c r="E1204" s="0" t="n">
        <v>8.1</v>
      </c>
      <c r="F1204" s="0" t="n">
        <v>12</v>
      </c>
      <c r="G1204" s="0" t="n">
        <v>2.6</v>
      </c>
      <c r="H1204" s="0" t="n">
        <v>6.7</v>
      </c>
      <c r="I1204" s="37"/>
      <c r="J1204" s="0" t="n">
        <v>5.891</v>
      </c>
      <c r="K1204" s="0" t="n">
        <v>0.062</v>
      </c>
      <c r="L1204" s="0" t="n">
        <v>3.1</v>
      </c>
      <c r="M1204" s="0" t="n">
        <v>9.4</v>
      </c>
      <c r="N1204" s="0" t="n">
        <v>0</v>
      </c>
      <c r="O1204" s="0" t="n">
        <v>363</v>
      </c>
      <c r="P1204" s="0" t="n">
        <v>2212</v>
      </c>
      <c r="Q1204" s="0" t="n">
        <v>0</v>
      </c>
      <c r="R1204" s="0" t="n">
        <v>0</v>
      </c>
      <c r="S1204" s="0" t="n">
        <v>0</v>
      </c>
      <c r="T1204" s="0" t="n">
        <v>0</v>
      </c>
      <c r="U1204" s="0" t="n">
        <v>0</v>
      </c>
      <c r="V1204" s="0" t="n">
        <v>0</v>
      </c>
      <c r="AC1204" s="0" t="n">
        <v>5.653</v>
      </c>
      <c r="AD1204" s="0" t="n">
        <v>1.602</v>
      </c>
      <c r="AE1204" s="0" t="n">
        <v>3.58</v>
      </c>
      <c r="AF1204" s="0" t="n">
        <v>0.021</v>
      </c>
      <c r="AG1204" s="0" t="n">
        <v>0.009</v>
      </c>
      <c r="AH1204" s="0" t="n">
        <v>25.4</v>
      </c>
      <c r="AI1204" s="0" t="n">
        <v>0</v>
      </c>
      <c r="AJ1204" s="0" t="n">
        <v>83</v>
      </c>
      <c r="AP1204" s="0" t="n">
        <v>0</v>
      </c>
      <c r="AQ1204" s="0" t="n">
        <v>0</v>
      </c>
      <c r="AR1204" s="0" t="n">
        <v>0</v>
      </c>
      <c r="AS1204" s="0" t="n">
        <v>0</v>
      </c>
      <c r="AU1204" s="0" t="n">
        <v>0</v>
      </c>
      <c r="AV1204" s="0" t="n">
        <v>0</v>
      </c>
      <c r="AY1204" s="0" t="n">
        <v>0</v>
      </c>
      <c r="AZ1204" s="0" t="n">
        <v>0</v>
      </c>
      <c r="BB1204" s="0" t="n">
        <v>0</v>
      </c>
      <c r="BE1204" s="0" t="n">
        <v>0</v>
      </c>
      <c r="BF1204" s="0" t="n">
        <f aca="false">IF(E1204&lt;11,-3.6797*E1204^2+48.115*E1204-53.83,280.92*EXP(-0.2027*E1204))</f>
        <v>94.476383</v>
      </c>
      <c r="BG1204" s="0" t="n">
        <f aca="false">32.208*LN(F1204)+21.438</f>
        <v>101.471873376372</v>
      </c>
      <c r="BH1204" s="0" t="n">
        <f aca="false">IF(G1204&lt;=2, -10*G1204+100, 88.958*EXP(-0.0755*G1204))</f>
        <v>73.1026302934667</v>
      </c>
      <c r="BI1204" s="0" t="n">
        <f aca="false">IF(I1204&lt;=100, 0.0053*(I1204)^2-1.0332*I1204+100.76, 122.82*EXP(-0.0092*I1204))</f>
        <v>100.76</v>
      </c>
      <c r="BJ1204" s="0" t="n">
        <f aca="false">IF(P1204&lt;=1000, -6.942*LN(P1204)+107.59, -36.304*LN(P1204)+310.72)</f>
        <v>31.1192126266366</v>
      </c>
      <c r="BK1204" s="0" t="n">
        <f aca="false">BF1204^0.04*BG1204^0.22*BH1204^0.51*BI1204^0.06*BJ1204^0.17</f>
        <v>69.9885446595802</v>
      </c>
      <c r="BL1204" s="0" t="str">
        <f aca="false">IF(BK1204&gt;=90, "Very Good", IF(BK1204&gt;=80, "Good", IF(BK1204&gt;=70, "Slightly Good", IF(BK1204&gt;=60, "Average", IF(BK1204&gt;=50, "Slightly Poor", IF(BK1204&gt;=40, "Poor", "Very Poor"))))))</f>
        <v>Average</v>
      </c>
      <c r="BM1204" s="0" t="n">
        <f aca="false">IF(P1204&lt;=1000, -6.942*LN(P1204)+107.59, IF(AND(P1204&gt;1000, P1204&lt;=5213),-36.304*LN(P1204)+310.72, IF(P1204&gt;5213, 10)))</f>
        <v>31.1192126266366</v>
      </c>
      <c r="BN1204" s="0" t="n">
        <f aca="false">BF1204^0.04*BG1204^0.22*BH1204^0.51*BI1204^0.06*BM1204^0.17</f>
        <v>69.9885446595802</v>
      </c>
      <c r="BO1204" s="0" t="str">
        <f aca="false">IF(BN1204&gt;=90, "Very Good", IF(BN1204&gt;=80, "Good", IF(BN1204&gt;=70, "Slightly Good", IF(BN1204&gt;=60, "Average", IF(BN1204&gt;=50, "Slightly Poor", IF(BN1204&gt;=40, "Poor", "Very Poor"))))))</f>
        <v>Average</v>
      </c>
      <c r="BP1204" s="0" t="n">
        <f aca="false">IF(AJ1204&lt;=1000, -6.942*LN(AJ1204)+107.59, IF(AND(AJ1204&gt;1000, AJ1204&lt;=5213),-36.304*LN(AJ1204)+310.72, IF(AJ1204&gt;5213, 10)))</f>
        <v>76.914408500676</v>
      </c>
      <c r="BQ1204" s="0" t="n">
        <f aca="false">BF1204^0.04*BG1204^0.22*BH1204^0.51*BI1204^0.06*BP1204^0.17</f>
        <v>81.6269201757804</v>
      </c>
      <c r="BR1204" s="0" t="str">
        <f aca="false">IF(BQ1204&gt;=90, "Very Good", IF(BQ1204&gt;=80, "Good", IF(BQ1204&gt;=70, "Slightly Good", IF(BQ1204&gt;=60, "Average", IF(BQ1204&gt;=50, "Slightly Poor", IF(BQ1204&gt;=40, "Poor", "Very Poor"))))))</f>
        <v>Good</v>
      </c>
      <c r="BT1204" s="0" t="n">
        <f aca="false">9.81*LN(AH1204)+30.6</f>
        <v>62.3328893971803</v>
      </c>
      <c r="BU1204" s="0" t="str">
        <f aca="false">IF(BT1204&lt;30, "Clean water", IF(AND(BT1204&gt;=30, BT1204&lt;40), "Hypolimia", IF(AND(BT1204&gt;=40,BT1204&lt;50), "Mesotrophic", IF(AND(BT1204&gt;=50, BT1204&lt;70), "Eutrophic", IF(BT1204&gt;70,"Hypertrophic")))))</f>
        <v>Eutrophic</v>
      </c>
      <c r="BW1204" s="0" t="str">
        <f aca="false">IF(G1204/H1204&gt;=1, "PLS CHECK", "")</f>
        <v/>
      </c>
      <c r="BX1204" s="0" t="str">
        <f aca="false">IF(AC1204/J1204&gt;=1, "PLS CHECK", "")</f>
        <v/>
      </c>
      <c r="BY1204" s="0" t="str">
        <f aca="false">IF(AE1204/J1204&gt;=1, "PLS CHECK", "")</f>
        <v/>
      </c>
      <c r="BZ1204" s="0" t="str">
        <f aca="false">IF(AD1204/J1204&gt;=1, "PLS CHECK", "")</f>
        <v/>
      </c>
      <c r="CA1204" s="0" t="str">
        <f aca="false">IF(AF1204/K1204&gt;=1, "PLS CHECK", "")</f>
        <v/>
      </c>
      <c r="CB1204" s="0" t="str">
        <f aca="false">IF(AG1204/K1204&gt;=1, "PLS CHECK", "")</f>
        <v/>
      </c>
    </row>
    <row r="1205" customFormat="false" ht="12.5" hidden="false" customHeight="false" outlineLevel="0" collapsed="false">
      <c r="A1205" s="0" t="n">
        <v>1202</v>
      </c>
      <c r="B1205" s="15" t="s">
        <v>131</v>
      </c>
      <c r="C1205" s="16" t="s">
        <v>132</v>
      </c>
      <c r="D1205" s="0" t="s">
        <v>182</v>
      </c>
      <c r="E1205" s="0" t="n">
        <v>7.8</v>
      </c>
      <c r="F1205" s="0" t="n">
        <v>12.4</v>
      </c>
      <c r="G1205" s="0" t="n">
        <v>3.7</v>
      </c>
      <c r="H1205" s="0" t="n">
        <v>6.4</v>
      </c>
      <c r="I1205" s="0" t="n">
        <v>15.9</v>
      </c>
      <c r="J1205" s="0" t="n">
        <v>6.426</v>
      </c>
      <c r="K1205" s="37"/>
      <c r="L1205" s="0" t="n">
        <v>3.1</v>
      </c>
      <c r="M1205" s="0" t="n">
        <v>11.9</v>
      </c>
      <c r="O1205" s="0" t="n">
        <v>563</v>
      </c>
      <c r="BD1205" s="0" t="n">
        <v>0.036</v>
      </c>
      <c r="BF1205" s="0" t="n">
        <f aca="false">IF(E1205&lt;11,-3.6797*E1205^2+48.115*E1205-53.83,280.92*EXP(-0.2027*E1205))</f>
        <v>97.5940520000001</v>
      </c>
      <c r="BG1205" s="0" t="n">
        <f aca="false">32.208*LN(F1205)+21.438</f>
        <v>102.527967989855</v>
      </c>
      <c r="BH1205" s="0" t="n">
        <f aca="false">IF(G1205&lt;=2, -10*G1205+100, 88.958*EXP(-0.0755*G1205))</f>
        <v>67.2767257350167</v>
      </c>
      <c r="BI1205" s="0" t="n">
        <f aca="false">IF(I1205&lt;=100, 0.0053*(I1205)^2-1.0332*I1205+100.76, 122.82*EXP(-0.0092*I1205))</f>
        <v>85.672013</v>
      </c>
      <c r="BJ1205" s="0" t="e">
        <f aca="false">IF(P1205&lt;=1000, -6.942*LN(P1205)+107.59, -36.304*LN(P1205)+310.72)</f>
        <v>#VALUE!</v>
      </c>
      <c r="BK1205" s="0" t="e">
        <f aca="false">BF1205^0.04*BG1205^0.22*BH1205^0.51*BI1205^0.06*BJ1205^0.17</f>
        <v>#VALUE!</v>
      </c>
      <c r="BL1205" s="0" t="e">
        <f aca="false">IF(BK1205&gt;=90, "Very Good", IF(BK1205&gt;=80, "Good", IF(BK1205&gt;=70, "Slightly Good", IF(BK1205&gt;=60, "Average", IF(BK1205&gt;=50, "Slightly Poor", IF(BK1205&gt;=40, "Poor", "Very Poor"))))))</f>
        <v>#VALUE!</v>
      </c>
      <c r="BM1205" s="0" t="e">
        <f aca="false">IF(P1205&lt;=1000, -6.942*LN(P1205)+107.59, IF(AND(P1205&gt;1000, P1205&lt;=5213),-36.304*LN(P1205)+310.72, IF(P1205&gt;5213, 10)))</f>
        <v>#VALUE!</v>
      </c>
      <c r="BN1205" s="0" t="e">
        <f aca="false">BF1205^0.04*BG1205^0.22*BH1205^0.51*BI1205^0.06*BM1205^0.17</f>
        <v>#VALUE!</v>
      </c>
      <c r="BO1205" s="0" t="e">
        <f aca="false">IF(BN1205&gt;=90, "Very Good", IF(BN1205&gt;=80, "Good", IF(BN1205&gt;=70, "Slightly Good", IF(BN1205&gt;=60, "Average", IF(BN1205&gt;=50, "Slightly Poor", IF(BN1205&gt;=40, "Poor", "Very Poor"))))))</f>
        <v>#VALUE!</v>
      </c>
      <c r="BP1205" s="0" t="e">
        <f aca="false">IF(AJ1205&lt;=1000, -6.942*LN(AJ1205)+107.59, IF(AND(AJ1205&gt;1000, AJ1205&lt;=5213),-36.304*LN(AJ1205)+310.72, IF(AJ1205&gt;5213, 10)))</f>
        <v>#VALUE!</v>
      </c>
      <c r="BQ1205" s="0" t="e">
        <f aca="false">BF1205^0.04*BG1205^0.22*BH1205^0.51*BI1205^0.06*BP1205^0.17</f>
        <v>#VALUE!</v>
      </c>
      <c r="BR1205" s="0" t="e">
        <f aca="false">IF(BQ1205&gt;=90, "Very Good", IF(BQ1205&gt;=80, "Good", IF(BQ1205&gt;=70, "Slightly Good", IF(BQ1205&gt;=60, "Average", IF(BQ1205&gt;=50, "Slightly Poor", IF(BQ1205&gt;=40, "Poor", "Very Poor"))))))</f>
        <v>#VALUE!</v>
      </c>
      <c r="BT1205" s="0" t="e">
        <f aca="false">9.81*LN(AH1205)+30.6</f>
        <v>#VALUE!</v>
      </c>
      <c r="BU1205" s="0" t="e">
        <f aca="false">IF(BT1205&lt;30, "Clean water", IF(AND(BT1205&gt;=30, BT1205&lt;40), "Hypolimia", IF(AND(BT1205&gt;=40,BT1205&lt;50), "Mesotrophic", IF(AND(BT1205&gt;=50, BT1205&lt;70), "Eutrophic", IF(BT1205&gt;70,"Hypertrophic")))))</f>
        <v>#VALUE!</v>
      </c>
      <c r="BW1205" s="0" t="str">
        <f aca="false">IF(G1205/H1205&gt;=1, "PLS CHECK", "")</f>
        <v/>
      </c>
      <c r="BX1205" s="0" t="str">
        <f aca="false">IF(AC1205/J1205&gt;=1, "PLS CHECK", "")</f>
        <v/>
      </c>
      <c r="BY1205" s="0" t="str">
        <f aca="false">IF(AE1205/J1205&gt;=1, "PLS CHECK", "")</f>
        <v/>
      </c>
      <c r="BZ1205" s="0" t="str">
        <f aca="false">IF(AD1205/J1205&gt;=1, "PLS CHECK", "")</f>
        <v/>
      </c>
      <c r="CA1205" s="0" t="e">
        <f aca="false">IF(AF1205/K1205&gt;=1, "PLS CHECK", "")</f>
        <v>#DIV/0!</v>
      </c>
      <c r="CB1205" s="0" t="e">
        <f aca="false">IF(AG1205/K1205&gt;=1, "PLS CHECK", "")</f>
        <v>#DIV/0!</v>
      </c>
    </row>
    <row r="1206" customFormat="false" ht="12.5" hidden="false" customHeight="false" outlineLevel="0" collapsed="false">
      <c r="A1206" s="0" t="n">
        <v>1203</v>
      </c>
      <c r="B1206" s="15" t="s">
        <v>75</v>
      </c>
      <c r="C1206" s="16" t="s">
        <v>76</v>
      </c>
      <c r="D1206" s="0" t="s">
        <v>182</v>
      </c>
      <c r="E1206" s="0" t="n">
        <v>8</v>
      </c>
      <c r="F1206" s="0" t="n">
        <v>11.5</v>
      </c>
      <c r="G1206" s="0" t="n">
        <v>2.3</v>
      </c>
      <c r="H1206" s="0" t="n">
        <v>6.1</v>
      </c>
      <c r="I1206" s="0" t="n">
        <v>7.6</v>
      </c>
      <c r="J1206" s="0" t="n">
        <v>4.943</v>
      </c>
      <c r="K1206" s="0" t="n">
        <v>0.103</v>
      </c>
      <c r="L1206" s="0" t="n">
        <v>1.8</v>
      </c>
      <c r="M1206" s="0" t="n">
        <v>9.8</v>
      </c>
      <c r="N1206" s="0" t="n">
        <v>0</v>
      </c>
      <c r="O1206" s="37"/>
      <c r="P1206" s="0" t="n">
        <v>21000</v>
      </c>
      <c r="Q1206" s="0" t="n">
        <v>0</v>
      </c>
      <c r="R1206" s="0" t="n">
        <v>0</v>
      </c>
      <c r="S1206" s="0" t="n">
        <v>0</v>
      </c>
      <c r="T1206" s="0" t="n">
        <v>0</v>
      </c>
      <c r="U1206" s="0" t="n">
        <v>0</v>
      </c>
      <c r="V1206" s="0" t="n">
        <v>0</v>
      </c>
      <c r="AC1206" s="0" t="n">
        <v>4.928</v>
      </c>
      <c r="AD1206" s="0" t="n">
        <v>0.376</v>
      </c>
      <c r="AE1206" s="0" t="n">
        <v>3.775</v>
      </c>
      <c r="AF1206" s="0" t="n">
        <v>0.079</v>
      </c>
      <c r="AG1206" s="0" t="n">
        <v>0.066</v>
      </c>
      <c r="AH1206" s="0" t="n">
        <v>6.6</v>
      </c>
      <c r="AJ1206" s="0" t="n">
        <v>2400</v>
      </c>
      <c r="AP1206" s="0" t="n">
        <v>0</v>
      </c>
      <c r="AY1206" s="0" t="n">
        <v>0</v>
      </c>
      <c r="BF1206" s="0" t="n">
        <f aca="false">IF(E1206&lt;11,-3.6797*E1206^2+48.115*E1206-53.83,280.92*EXP(-0.2027*E1206))</f>
        <v>95.5892</v>
      </c>
      <c r="BG1206" s="0" t="n">
        <f aca="false">32.208*LN(F1206)+21.438</f>
        <v>100.101113315171</v>
      </c>
      <c r="BH1206" s="0" t="n">
        <f aca="false">IF(G1206&lt;=2, -10*G1206+100, 88.958*EXP(-0.0755*G1206))</f>
        <v>74.7772988969374</v>
      </c>
      <c r="BI1206" s="0" t="n">
        <f aca="false">IF(I1206&lt;=100, 0.0053*(I1206)^2-1.0332*I1206+100.76, 122.82*EXP(-0.0092*I1206))</f>
        <v>93.213808</v>
      </c>
      <c r="BJ1206" s="0" t="n">
        <f aca="false">IF(P1206&lt;=1000, -6.942*LN(P1206)+107.59, -36.304*LN(P1206)+310.72)</f>
        <v>-50.5874902272786</v>
      </c>
      <c r="BK1206" s="0" t="e">
        <f aca="false">BF1206^0.04*BG1206^0.22*BH1206^0.51*BI1206^0.06*BJ1206^0.17</f>
        <v>#NUM!</v>
      </c>
      <c r="BL1206" s="0" t="e">
        <f aca="false">IF(BK1206&gt;=90, "Very Good", IF(BK1206&gt;=80, "Good", IF(BK1206&gt;=70, "Slightly Good", IF(BK1206&gt;=60, "Average", IF(BK1206&gt;=50, "Slightly Poor", IF(BK1206&gt;=40, "Poor", "Very Poor"))))))</f>
        <v>#NUM!</v>
      </c>
      <c r="BM1206" s="0" t="n">
        <f aca="false">IF(P1206&lt;=1000, -6.942*LN(P1206)+107.59, IF(AND(P1206&gt;1000, P1206&lt;=5213),-36.304*LN(P1206)+310.72, IF(P1206&gt;5213, 10)))</f>
        <v>10</v>
      </c>
      <c r="BN1206" s="0" t="n">
        <f aca="false">BF1206^0.04*BG1206^0.22*BH1206^0.51*BI1206^0.06*BM1206^0.17</f>
        <v>57.9567884912988</v>
      </c>
      <c r="BO1206" s="0" t="str">
        <f aca="false">IF(BN1206&gt;=90, "Very Good", IF(BN1206&gt;=80, "Good", IF(BN1206&gt;=70, "Slightly Good", IF(BN1206&gt;=60, "Average", IF(BN1206&gt;=50, "Slightly Poor", IF(BN1206&gt;=40, "Poor", "Very Poor"))))))</f>
        <v>Slightly Poor</v>
      </c>
      <c r="BP1206" s="0" t="n">
        <f aca="false">IF(AJ1206&lt;=1000, -6.942*LN(AJ1206)+107.59, IF(AND(AJ1206&gt;1000, AJ1206&lt;=5213),-36.304*LN(AJ1206)+310.72, IF(AJ1206&gt;5213, 10)))</f>
        <v>28.1578353109365</v>
      </c>
      <c r="BQ1206" s="0" t="n">
        <f aca="false">BF1206^0.04*BG1206^0.22*BH1206^0.51*BI1206^0.06*BP1206^0.17</f>
        <v>69.1092511757083</v>
      </c>
      <c r="BR1206" s="0" t="str">
        <f aca="false">IF(BQ1206&gt;=90, "Very Good", IF(BQ1206&gt;=80, "Good", IF(BQ1206&gt;=70, "Slightly Good", IF(BQ1206&gt;=60, "Average", IF(BQ1206&gt;=50, "Slightly Poor", IF(BQ1206&gt;=40, "Poor", "Very Poor"))))))</f>
        <v>Average</v>
      </c>
      <c r="BT1206" s="0" t="n">
        <f aca="false">9.81*LN(AH1206)+30.6</f>
        <v>49.1121532570076</v>
      </c>
      <c r="BU1206" s="0" t="str">
        <f aca="false">IF(BT1206&lt;30, "Clean water", IF(AND(BT1206&gt;=30, BT1206&lt;40), "Hypolimia", IF(AND(BT1206&gt;=40,BT1206&lt;50), "Mesotrophic", IF(AND(BT1206&gt;=50, BT1206&lt;70), "Eutrophic", IF(BT1206&gt;70,"Hypertrophic")))))</f>
        <v>Mesotrophic</v>
      </c>
      <c r="BW1206" s="0" t="str">
        <f aca="false">IF(G1206/H1206&gt;=1, "PLS CHECK", "")</f>
        <v/>
      </c>
      <c r="BX1206" s="0" t="str">
        <f aca="false">IF(AC1206/J1206&gt;=1, "PLS CHECK", "")</f>
        <v/>
      </c>
      <c r="BY1206" s="0" t="str">
        <f aca="false">IF(AE1206/J1206&gt;=1, "PLS CHECK", "")</f>
        <v/>
      </c>
      <c r="BZ1206" s="0" t="str">
        <f aca="false">IF(AD1206/J1206&gt;=1, "PLS CHECK", "")</f>
        <v/>
      </c>
      <c r="CA1206" s="0" t="str">
        <f aca="false">IF(AF1206/K1206&gt;=1, "PLS CHECK", "")</f>
        <v/>
      </c>
      <c r="CB1206" s="0" t="str">
        <f aca="false">IF(AG1206/K1206&gt;=1, "PLS CHECK", "")</f>
        <v/>
      </c>
    </row>
    <row r="1207" customFormat="false" ht="12.5" hidden="false" customHeight="false" outlineLevel="0" collapsed="false">
      <c r="A1207" s="0" t="n">
        <v>1204</v>
      </c>
      <c r="B1207" s="15" t="s">
        <v>77</v>
      </c>
      <c r="C1207" s="16" t="s">
        <v>78</v>
      </c>
      <c r="D1207" s="0" t="s">
        <v>182</v>
      </c>
      <c r="E1207" s="0" t="n">
        <v>7.9</v>
      </c>
      <c r="F1207" s="0" t="n">
        <v>11.4</v>
      </c>
      <c r="G1207" s="0" t="n">
        <v>2.1</v>
      </c>
      <c r="H1207" s="0" t="n">
        <v>4.5</v>
      </c>
      <c r="I1207" s="0" t="n">
        <v>6.4</v>
      </c>
      <c r="J1207" s="0" t="n">
        <v>3.323</v>
      </c>
      <c r="K1207" s="0" t="n">
        <v>0.05</v>
      </c>
      <c r="L1207" s="0" t="n">
        <v>2.3</v>
      </c>
      <c r="M1207" s="0" t="n">
        <v>9</v>
      </c>
      <c r="N1207" s="0" t="n">
        <v>0</v>
      </c>
      <c r="O1207" s="0" t="n">
        <v>256</v>
      </c>
      <c r="P1207" s="37"/>
      <c r="Q1207" s="0" t="n">
        <v>0</v>
      </c>
      <c r="R1207" s="0" t="n">
        <v>0</v>
      </c>
      <c r="S1207" s="0" t="n">
        <v>0</v>
      </c>
      <c r="T1207" s="0" t="n">
        <v>0</v>
      </c>
      <c r="U1207" s="0" t="n">
        <v>0</v>
      </c>
      <c r="V1207" s="0" t="n">
        <v>0</v>
      </c>
      <c r="AC1207" s="0" t="n">
        <v>3.105</v>
      </c>
      <c r="AD1207" s="0" t="n">
        <v>0.174</v>
      </c>
      <c r="AE1207" s="0" t="n">
        <v>2.22</v>
      </c>
      <c r="AF1207" s="0" t="n">
        <v>0.027</v>
      </c>
      <c r="AG1207" s="0" t="n">
        <v>0.002</v>
      </c>
      <c r="AH1207" s="0" t="n">
        <v>12.7</v>
      </c>
      <c r="AJ1207" s="0" t="n">
        <v>13</v>
      </c>
      <c r="AP1207" s="0" t="n">
        <v>0</v>
      </c>
      <c r="AY1207" s="0" t="n">
        <v>0</v>
      </c>
      <c r="BD1207" s="0" t="n">
        <v>246.543</v>
      </c>
      <c r="BF1207" s="0" t="n">
        <f aca="false">IF(E1207&lt;11,-3.6797*E1207^2+48.115*E1207-53.83,280.92*EXP(-0.2027*E1207))</f>
        <v>96.6284230000001</v>
      </c>
      <c r="BG1207" s="0" t="n">
        <f aca="false">32.208*LN(F1207)+21.438</f>
        <v>99.8198189507377</v>
      </c>
      <c r="BH1207" s="0" t="n">
        <f aca="false">IF(G1207&lt;=2, -10*G1207+100, 88.958*EXP(-0.0755*G1207))</f>
        <v>75.9150041678102</v>
      </c>
      <c r="BI1207" s="0" t="n">
        <f aca="false">IF(I1207&lt;=100, 0.0053*(I1207)^2-1.0332*I1207+100.76, 122.82*EXP(-0.0092*I1207))</f>
        <v>94.364608</v>
      </c>
      <c r="BJ1207" s="0" t="e">
        <f aca="false">IF(P1207&lt;=1000, -6.942*LN(P1207)+107.59, -36.304*LN(P1207)+310.72)</f>
        <v>#VALUE!</v>
      </c>
      <c r="BK1207" s="0" t="e">
        <f aca="false">BF1207^0.04*BG1207^0.22*BH1207^0.51*BI1207^0.06*BJ1207^0.17</f>
        <v>#VALUE!</v>
      </c>
      <c r="BL1207" s="0" t="e">
        <f aca="false">IF(BK1207&gt;=90, "Very Good", IF(BK1207&gt;=80, "Good", IF(BK1207&gt;=70, "Slightly Good", IF(BK1207&gt;=60, "Average", IF(BK1207&gt;=50, "Slightly Poor", IF(BK1207&gt;=40, "Poor", "Very Poor"))))))</f>
        <v>#VALUE!</v>
      </c>
      <c r="BM1207" s="0" t="e">
        <f aca="false">IF(P1207&lt;=1000, -6.942*LN(P1207)+107.59, IF(AND(P1207&gt;1000, P1207&lt;=5213),-36.304*LN(P1207)+310.72, IF(P1207&gt;5213, 10)))</f>
        <v>#VALUE!</v>
      </c>
      <c r="BN1207" s="0" t="e">
        <f aca="false">BF1207^0.04*BG1207^0.22*BH1207^0.51*BI1207^0.06*BM1207^0.17</f>
        <v>#VALUE!</v>
      </c>
      <c r="BO1207" s="0" t="e">
        <f aca="false">IF(BN1207&gt;=90, "Very Good", IF(BN1207&gt;=80, "Good", IF(BN1207&gt;=70, "Slightly Good", IF(BN1207&gt;=60, "Average", IF(BN1207&gt;=50, "Slightly Poor", IF(BN1207&gt;=40, "Poor", "Very Poor"))))))</f>
        <v>#VALUE!</v>
      </c>
      <c r="BP1207" s="0" t="n">
        <f aca="false">IF(AJ1207&lt;=1000, -6.942*LN(AJ1207)+107.59, IF(AND(AJ1207&gt;1000, AJ1207&lt;=5213),-36.304*LN(AJ1207)+310.72, IF(AJ1207&gt;5213, 10)))</f>
        <v>89.784121560502</v>
      </c>
      <c r="BQ1207" s="0" t="n">
        <f aca="false">BF1207^0.04*BG1207^0.22*BH1207^0.51*BI1207^0.06*BP1207^0.17</f>
        <v>84.8655524999516</v>
      </c>
      <c r="BR1207" s="0" t="str">
        <f aca="false">IF(BQ1207&gt;=90, "Very Good", IF(BQ1207&gt;=80, "Good", IF(BQ1207&gt;=70, "Slightly Good", IF(BQ1207&gt;=60, "Average", IF(BQ1207&gt;=50, "Slightly Poor", IF(BQ1207&gt;=40, "Poor", "Very Poor"))))))</f>
        <v>Good</v>
      </c>
      <c r="BT1207" s="0" t="n">
        <f aca="false">9.81*LN(AH1207)+30.6</f>
        <v>55.5331155558872</v>
      </c>
      <c r="BU1207" s="0" t="str">
        <f aca="false">IF(BT1207&lt;30, "Clean water", IF(AND(BT1207&gt;=30, BT1207&lt;40), "Hypolimia", IF(AND(BT1207&gt;=40,BT1207&lt;50), "Mesotrophic", IF(AND(BT1207&gt;=50, BT1207&lt;70), "Eutrophic", IF(BT1207&gt;70,"Hypertrophic")))))</f>
        <v>Eutrophic</v>
      </c>
      <c r="BW1207" s="0" t="str">
        <f aca="false">IF(G1207/H1207&gt;=1, "PLS CHECK", "")</f>
        <v/>
      </c>
      <c r="BX1207" s="0" t="str">
        <f aca="false">IF(AC1207/J1207&gt;=1, "PLS CHECK", "")</f>
        <v/>
      </c>
      <c r="BY1207" s="0" t="str">
        <f aca="false">IF(AE1207/J1207&gt;=1, "PLS CHECK", "")</f>
        <v/>
      </c>
      <c r="BZ1207" s="0" t="str">
        <f aca="false">IF(AD1207/J1207&gt;=1, "PLS CHECK", "")</f>
        <v/>
      </c>
      <c r="CA1207" s="0" t="str">
        <f aca="false">IF(AF1207/K1207&gt;=1, "PLS CHECK", "")</f>
        <v/>
      </c>
      <c r="CB1207" s="0" t="str">
        <f aca="false">IF(AG1207/K1207&gt;=1, "PLS CHECK", "")</f>
        <v/>
      </c>
    </row>
    <row r="1208" customFormat="false" ht="12.5" hidden="false" customHeight="false" outlineLevel="0" collapsed="false">
      <c r="A1208" s="0" t="n">
        <v>1205</v>
      </c>
      <c r="B1208" s="15" t="s">
        <v>79</v>
      </c>
      <c r="C1208" s="16" t="s">
        <v>80</v>
      </c>
      <c r="D1208" s="0" t="s">
        <v>182</v>
      </c>
      <c r="E1208" s="0" t="n">
        <v>7.8</v>
      </c>
      <c r="F1208" s="0" t="n">
        <v>11.4</v>
      </c>
      <c r="G1208" s="0" t="n">
        <v>3.2</v>
      </c>
      <c r="H1208" s="0" t="n">
        <v>5.6</v>
      </c>
      <c r="I1208" s="0" t="n">
        <v>8.4</v>
      </c>
      <c r="J1208" s="0" t="n">
        <v>6.015</v>
      </c>
      <c r="K1208" s="0" t="n">
        <v>0.068</v>
      </c>
      <c r="L1208" s="0" t="n">
        <v>3.2</v>
      </c>
      <c r="M1208" s="0" t="n">
        <v>9.3</v>
      </c>
      <c r="N1208" s="0" t="n">
        <v>0</v>
      </c>
      <c r="O1208" s="0" t="n">
        <v>317</v>
      </c>
      <c r="P1208" s="0" t="n">
        <v>1063</v>
      </c>
      <c r="Q1208" s="0" t="n">
        <v>0</v>
      </c>
      <c r="R1208" s="0" t="n">
        <v>0</v>
      </c>
      <c r="S1208" s="0" t="n">
        <v>0</v>
      </c>
      <c r="T1208" s="0" t="n">
        <v>0</v>
      </c>
      <c r="U1208" s="0" t="n">
        <v>0</v>
      </c>
      <c r="V1208" s="0" t="n">
        <v>0</v>
      </c>
      <c r="AC1208" s="0" t="n">
        <v>5.614</v>
      </c>
      <c r="AD1208" s="0" t="n">
        <v>1.066</v>
      </c>
      <c r="AE1208" s="0" t="n">
        <v>3.536</v>
      </c>
      <c r="AF1208" s="0" t="n">
        <v>0.025</v>
      </c>
      <c r="AG1208" s="0" t="n">
        <v>0.005</v>
      </c>
      <c r="AH1208" s="37"/>
      <c r="AI1208" s="0" t="n">
        <v>0</v>
      </c>
      <c r="AJ1208" s="0" t="n">
        <v>300</v>
      </c>
      <c r="AP1208" s="0" t="n">
        <v>0</v>
      </c>
      <c r="AQ1208" s="0" t="n">
        <v>0</v>
      </c>
      <c r="AR1208" s="0" t="n">
        <v>0</v>
      </c>
      <c r="AS1208" s="0" t="n">
        <v>0</v>
      </c>
      <c r="AU1208" s="0" t="n">
        <v>0</v>
      </c>
      <c r="AV1208" s="0" t="n">
        <v>0</v>
      </c>
      <c r="AY1208" s="0" t="n">
        <v>0</v>
      </c>
      <c r="AZ1208" s="0" t="n">
        <v>0</v>
      </c>
      <c r="BB1208" s="0" t="n">
        <v>0</v>
      </c>
      <c r="BD1208" s="0" t="n">
        <v>248.949</v>
      </c>
      <c r="BE1208" s="0" t="n">
        <v>0</v>
      </c>
      <c r="BF1208" s="0" t="n">
        <f aca="false">IF(E1208&lt;11,-3.6797*E1208^2+48.115*E1208-53.83,280.92*EXP(-0.2027*E1208))</f>
        <v>97.5940520000001</v>
      </c>
      <c r="BG1208" s="0" t="n">
        <f aca="false">32.208*LN(F1208)+21.438</f>
        <v>99.8198189507377</v>
      </c>
      <c r="BH1208" s="0" t="n">
        <f aca="false">IF(G1208&lt;=2, -10*G1208+100, 88.958*EXP(-0.0755*G1208))</f>
        <v>69.8649678413399</v>
      </c>
      <c r="BI1208" s="0" t="n">
        <f aca="false">IF(I1208&lt;=100, 0.0053*(I1208)^2-1.0332*I1208+100.76, 122.82*EXP(-0.0092*I1208))</f>
        <v>92.455088</v>
      </c>
      <c r="BJ1208" s="0" t="n">
        <f aca="false">IF(P1208&lt;=1000, -6.942*LN(P1208)+107.59, -36.304*LN(P1208)+310.72)</f>
        <v>57.7228558646739</v>
      </c>
      <c r="BK1208" s="0" t="n">
        <f aca="false">BF1208^0.04*BG1208^0.22*BH1208^0.51*BI1208^0.06*BJ1208^0.17</f>
        <v>75.3983649607219</v>
      </c>
      <c r="BL1208" s="0" t="str">
        <f aca="false">IF(BK1208&gt;=90, "Very Good", IF(BK1208&gt;=80, "Good", IF(BK1208&gt;=70, "Slightly Good", IF(BK1208&gt;=60, "Average", IF(BK1208&gt;=50, "Slightly Poor", IF(BK1208&gt;=40, "Poor", "Very Poor"))))))</f>
        <v>Slightly Good</v>
      </c>
      <c r="BM1208" s="0" t="n">
        <f aca="false">IF(P1208&lt;=1000, -6.942*LN(P1208)+107.59, IF(AND(P1208&gt;1000, P1208&lt;=5213),-36.304*LN(P1208)+310.72, IF(P1208&gt;5213, 10)))</f>
        <v>57.7228558646739</v>
      </c>
      <c r="BN1208" s="0" t="n">
        <f aca="false">BF1208^0.04*BG1208^0.22*BH1208^0.51*BI1208^0.06*BM1208^0.17</f>
        <v>75.3983649607219</v>
      </c>
      <c r="BO1208" s="0" t="str">
        <f aca="false">IF(BN1208&gt;=90, "Very Good", IF(BN1208&gt;=80, "Good", IF(BN1208&gt;=70, "Slightly Good", IF(BN1208&gt;=60, "Average", IF(BN1208&gt;=50, "Slightly Poor", IF(BN1208&gt;=40, "Poor", "Very Poor"))))))</f>
        <v>Slightly Good</v>
      </c>
      <c r="BP1208" s="0" t="n">
        <f aca="false">IF(AJ1208&lt;=1000, -6.942*LN(AJ1208)+107.59, IF(AND(AJ1208&gt;1000, AJ1208&lt;=5213),-36.304*LN(AJ1208)+310.72, IF(AJ1208&gt;5213, 10)))</f>
        <v>67.9943420609366</v>
      </c>
      <c r="BQ1208" s="0" t="n">
        <f aca="false">BF1208^0.04*BG1208^0.22*BH1208^0.51*BI1208^0.06*BP1208^0.17</f>
        <v>77.5270345590948</v>
      </c>
      <c r="BR1208" s="0" t="str">
        <f aca="false">IF(BQ1208&gt;=90, "Very Good", IF(BQ1208&gt;=80, "Good", IF(BQ1208&gt;=70, "Slightly Good", IF(BQ1208&gt;=60, "Average", IF(BQ1208&gt;=50, "Slightly Poor", IF(BQ1208&gt;=40, "Poor", "Very Poor"))))))</f>
        <v>Slightly Good</v>
      </c>
      <c r="BT1208" s="0" t="e">
        <f aca="false">9.81*LN(AH1208)+30.6</f>
        <v>#VALUE!</v>
      </c>
      <c r="BU1208" s="0" t="e">
        <f aca="false">IF(BT1208&lt;30, "Clean water", IF(AND(BT1208&gt;=30, BT1208&lt;40), "Hypolimia", IF(AND(BT1208&gt;=40,BT1208&lt;50), "Mesotrophic", IF(AND(BT1208&gt;=50, BT1208&lt;70), "Eutrophic", IF(BT1208&gt;70,"Hypertrophic")))))</f>
        <v>#VALUE!</v>
      </c>
      <c r="BW1208" s="0" t="str">
        <f aca="false">IF(G1208/H1208&gt;=1, "PLS CHECK", "")</f>
        <v/>
      </c>
      <c r="BX1208" s="0" t="str">
        <f aca="false">IF(AC1208/J1208&gt;=1, "PLS CHECK", "")</f>
        <v/>
      </c>
      <c r="BY1208" s="0" t="str">
        <f aca="false">IF(AE1208/J1208&gt;=1, "PLS CHECK", "")</f>
        <v/>
      </c>
      <c r="BZ1208" s="0" t="str">
        <f aca="false">IF(AD1208/J1208&gt;=1, "PLS CHECK", "")</f>
        <v/>
      </c>
      <c r="CA1208" s="0" t="str">
        <f aca="false">IF(AF1208/K1208&gt;=1, "PLS CHECK", "")</f>
        <v/>
      </c>
      <c r="CB1208" s="0" t="str">
        <f aca="false">IF(AG1208/K1208&gt;=1, "PLS CHECK", "")</f>
        <v/>
      </c>
    </row>
    <row r="1209" customFormat="false" ht="12.5" hidden="false" customHeight="false" outlineLevel="0" collapsed="false">
      <c r="A1209" s="0" t="n">
        <v>1206</v>
      </c>
      <c r="B1209" s="15" t="s">
        <v>81</v>
      </c>
      <c r="C1209" s="16" t="s">
        <v>82</v>
      </c>
      <c r="D1209" s="0" t="s">
        <v>182</v>
      </c>
      <c r="E1209" s="0" t="n">
        <v>8.1</v>
      </c>
      <c r="F1209" s="0" t="n">
        <v>13</v>
      </c>
      <c r="G1209" s="37"/>
      <c r="H1209" s="0" t="n">
        <v>4.6</v>
      </c>
      <c r="I1209" s="0" t="n">
        <v>5.8</v>
      </c>
      <c r="J1209" s="0" t="n">
        <v>5.574</v>
      </c>
      <c r="K1209" s="0" t="n">
        <v>0.145</v>
      </c>
      <c r="L1209" s="0" t="n">
        <v>3.2</v>
      </c>
      <c r="M1209" s="0" t="n">
        <v>7.9</v>
      </c>
      <c r="N1209" s="0" t="n">
        <v>0</v>
      </c>
      <c r="O1209" s="0" t="n">
        <v>343</v>
      </c>
      <c r="P1209" s="37"/>
      <c r="Q1209" s="0" t="n">
        <v>0</v>
      </c>
      <c r="R1209" s="0" t="n">
        <v>0</v>
      </c>
      <c r="S1209" s="0" t="n">
        <v>0</v>
      </c>
      <c r="T1209" s="0" t="n">
        <v>0</v>
      </c>
      <c r="U1209" s="0" t="n">
        <v>0</v>
      </c>
      <c r="V1209" s="0" t="n">
        <v>0</v>
      </c>
      <c r="AC1209" s="0" t="n">
        <v>5.39</v>
      </c>
      <c r="AD1209" s="0" t="n">
        <v>1.108</v>
      </c>
      <c r="AE1209" s="0" t="n">
        <v>3.726</v>
      </c>
      <c r="AF1209" s="0" t="n">
        <v>0.099</v>
      </c>
      <c r="AG1209" s="0" t="n">
        <v>0.071</v>
      </c>
      <c r="AH1209" s="0" t="n">
        <v>16.7</v>
      </c>
      <c r="AJ1209" s="37"/>
      <c r="AP1209" s="0" t="n">
        <v>0</v>
      </c>
      <c r="AY1209" s="0" t="n">
        <v>0</v>
      </c>
      <c r="BF1209" s="0" t="n">
        <f aca="false">IF(E1209&lt;11,-3.6797*E1209^2+48.115*E1209-53.83,280.92*EXP(-0.2027*E1209))</f>
        <v>94.476383</v>
      </c>
      <c r="BG1209" s="0" t="n">
        <f aca="false">32.208*LN(F1209)+21.438</f>
        <v>104.049888905121</v>
      </c>
      <c r="BH1209" s="0" t="n">
        <f aca="false">IF(G1209&lt;=2, -10*G1209+100, 88.958*EXP(-0.0755*G1209))</f>
        <v>100</v>
      </c>
      <c r="BI1209" s="0" t="n">
        <f aca="false">IF(I1209&lt;=100, 0.0053*(I1209)^2-1.0332*I1209+100.76, 122.82*EXP(-0.0092*I1209))</f>
        <v>94.945732</v>
      </c>
      <c r="BJ1209" s="0" t="e">
        <f aca="false">IF(P1209&lt;=1000, -6.942*LN(P1209)+107.59, -36.304*LN(P1209)+310.72)</f>
        <v>#VALUE!</v>
      </c>
      <c r="BK1209" s="0" t="e">
        <f aca="false">BF1209^0.04*BG1209^0.22*BH1209^0.51*BI1209^0.06*BJ1209^0.17</f>
        <v>#VALUE!</v>
      </c>
      <c r="BL1209" s="0" t="e">
        <f aca="false">IF(BK1209&gt;=90, "Very Good", IF(BK1209&gt;=80, "Good", IF(BK1209&gt;=70, "Slightly Good", IF(BK1209&gt;=60, "Average", IF(BK1209&gt;=50, "Slightly Poor", IF(BK1209&gt;=40, "Poor", "Very Poor"))))))</f>
        <v>#VALUE!</v>
      </c>
      <c r="BM1209" s="0" t="e">
        <f aca="false">IF(P1209&lt;=1000, -6.942*LN(P1209)+107.59, IF(AND(P1209&gt;1000, P1209&lt;=5213),-36.304*LN(P1209)+310.72, IF(P1209&gt;5213, 10)))</f>
        <v>#VALUE!</v>
      </c>
      <c r="BN1209" s="0" t="e">
        <f aca="false">BF1209^0.04*BG1209^0.22*BH1209^0.51*BI1209^0.06*BM1209^0.17</f>
        <v>#VALUE!</v>
      </c>
      <c r="BO1209" s="0" t="e">
        <f aca="false">IF(BN1209&gt;=90, "Very Good", IF(BN1209&gt;=80, "Good", IF(BN1209&gt;=70, "Slightly Good", IF(BN1209&gt;=60, "Average", IF(BN1209&gt;=50, "Slightly Poor", IF(BN1209&gt;=40, "Poor", "Very Poor"))))))</f>
        <v>#VALUE!</v>
      </c>
      <c r="BP1209" s="0" t="e">
        <f aca="false">IF(AJ1209&lt;=1000, -6.942*LN(AJ1209)+107.59, IF(AND(AJ1209&gt;1000, AJ1209&lt;=5213),-36.304*LN(AJ1209)+310.72, IF(AJ1209&gt;5213, 10)))</f>
        <v>#VALUE!</v>
      </c>
      <c r="BQ1209" s="0" t="e">
        <f aca="false">BF1209^0.04*BG1209^0.22*BH1209^0.51*BI1209^0.06*BP1209^0.17</f>
        <v>#VALUE!</v>
      </c>
      <c r="BR1209" s="0" t="e">
        <f aca="false">IF(BQ1209&gt;=90, "Very Good", IF(BQ1209&gt;=80, "Good", IF(BQ1209&gt;=70, "Slightly Good", IF(BQ1209&gt;=60, "Average", IF(BQ1209&gt;=50, "Slightly Poor", IF(BQ1209&gt;=40, "Poor", "Very Poor"))))))</f>
        <v>#VALUE!</v>
      </c>
      <c r="BT1209" s="0" t="n">
        <f aca="false">9.81*LN(AH1209)+30.6</f>
        <v>58.2191595375368</v>
      </c>
      <c r="BU1209" s="0" t="str">
        <f aca="false">IF(BT1209&lt;30, "Clean water", IF(AND(BT1209&gt;=30, BT1209&lt;40), "Hypolimia", IF(AND(BT1209&gt;=40,BT1209&lt;50), "Mesotrophic", IF(AND(BT1209&gt;=50, BT1209&lt;70), "Eutrophic", IF(BT1209&gt;70,"Hypertrophic")))))</f>
        <v>Eutrophic</v>
      </c>
      <c r="BW1209" s="0" t="str">
        <f aca="false">IF(G1209/H1209&gt;=1, "PLS CHECK", "")</f>
        <v/>
      </c>
      <c r="BX1209" s="0" t="str">
        <f aca="false">IF(AC1209/J1209&gt;=1, "PLS CHECK", "")</f>
        <v/>
      </c>
      <c r="BY1209" s="0" t="str">
        <f aca="false">IF(AE1209/J1209&gt;=1, "PLS CHECK", "")</f>
        <v/>
      </c>
      <c r="BZ1209" s="0" t="str">
        <f aca="false">IF(AD1209/J1209&gt;=1, "PLS CHECK", "")</f>
        <v/>
      </c>
      <c r="CA1209" s="0" t="str">
        <f aca="false">IF(AF1209/K1209&gt;=1, "PLS CHECK", "")</f>
        <v/>
      </c>
      <c r="CB1209" s="0" t="str">
        <f aca="false">IF(AG1209/K1209&gt;=1, "PLS CHECK", "")</f>
        <v/>
      </c>
    </row>
    <row r="1210" customFormat="false" ht="12.5" hidden="false" customHeight="false" outlineLevel="0" collapsed="false">
      <c r="A1210" s="0" t="n">
        <v>1207</v>
      </c>
      <c r="B1210" s="15" t="s">
        <v>83</v>
      </c>
      <c r="C1210" s="16" t="s">
        <v>84</v>
      </c>
      <c r="D1210" s="0" t="s">
        <v>182</v>
      </c>
      <c r="E1210" s="0" t="n">
        <v>8</v>
      </c>
      <c r="F1210" s="0" t="n">
        <v>11.7</v>
      </c>
      <c r="G1210" s="0" t="n">
        <v>3.1</v>
      </c>
      <c r="H1210" s="0" t="n">
        <v>5.3</v>
      </c>
      <c r="I1210" s="0" t="n">
        <v>7.1</v>
      </c>
      <c r="J1210" s="0" t="n">
        <v>4.408</v>
      </c>
      <c r="K1210" s="0" t="n">
        <v>0.034</v>
      </c>
      <c r="L1210" s="0" t="n">
        <v>2.6</v>
      </c>
      <c r="M1210" s="0" t="n">
        <v>7.8</v>
      </c>
      <c r="N1210" s="0" t="n">
        <v>0</v>
      </c>
      <c r="O1210" s="0" t="n">
        <v>310</v>
      </c>
      <c r="P1210" s="0" t="n">
        <v>6900</v>
      </c>
      <c r="Q1210" s="0" t="n">
        <v>0</v>
      </c>
      <c r="R1210" s="0" t="n">
        <v>0</v>
      </c>
      <c r="S1210" s="0" t="n">
        <v>0</v>
      </c>
      <c r="T1210" s="0" t="n">
        <v>0</v>
      </c>
      <c r="U1210" s="0" t="n">
        <v>0</v>
      </c>
      <c r="V1210" s="0" t="n">
        <v>0</v>
      </c>
      <c r="AC1210" s="0" t="n">
        <v>4.204</v>
      </c>
      <c r="AD1210" s="0" t="n">
        <v>0.884</v>
      </c>
      <c r="AE1210" s="0" t="n">
        <v>2.804</v>
      </c>
      <c r="AF1210" s="0" t="n">
        <v>0.012</v>
      </c>
      <c r="AG1210" s="0" t="n">
        <v>0.002</v>
      </c>
      <c r="AH1210" s="0" t="n">
        <v>16.7</v>
      </c>
      <c r="AJ1210" s="0" t="n">
        <v>120</v>
      </c>
      <c r="AP1210" s="0" t="n">
        <v>0</v>
      </c>
      <c r="AY1210" s="0" t="n">
        <v>0</v>
      </c>
      <c r="BF1210" s="0" t="n">
        <f aca="false">IF(E1210&lt;11,-3.6797*E1210^2+48.115*E1210-53.83,280.92*EXP(-0.2027*E1210))</f>
        <v>95.5892</v>
      </c>
      <c r="BG1210" s="0" t="n">
        <f aca="false">32.208*LN(F1210)+21.438</f>
        <v>100.656437416814</v>
      </c>
      <c r="BH1210" s="0" t="n">
        <f aca="false">IF(G1210&lt;=2, -10*G1210+100, 88.958*EXP(-0.0755*G1210))</f>
        <v>70.3944446082144</v>
      </c>
      <c r="BI1210" s="0" t="n">
        <f aca="false">IF(I1210&lt;=100, 0.0053*(I1210)^2-1.0332*I1210+100.76, 122.82*EXP(-0.0092*I1210))</f>
        <v>93.691453</v>
      </c>
      <c r="BJ1210" s="0" t="n">
        <f aca="false">IF(P1210&lt;=1000, -6.942*LN(P1210)+107.59, -36.304*LN(P1210)+310.72)</f>
        <v>-10.1811009750106</v>
      </c>
      <c r="BK1210" s="0" t="e">
        <f aca="false">BF1210^0.04*BG1210^0.22*BH1210^0.51*BI1210^0.06*BJ1210^0.17</f>
        <v>#NUM!</v>
      </c>
      <c r="BL1210" s="0" t="e">
        <f aca="false">IF(BK1210&gt;=90, "Very Good", IF(BK1210&gt;=80, "Good", IF(BK1210&gt;=70, "Slightly Good", IF(BK1210&gt;=60, "Average", IF(BK1210&gt;=50, "Slightly Poor", IF(BK1210&gt;=40, "Poor", "Very Poor"))))))</f>
        <v>#NUM!</v>
      </c>
      <c r="BM1210" s="0" t="n">
        <f aca="false">IF(P1210&lt;=1000, -6.942*LN(P1210)+107.59, IF(AND(P1210&gt;1000, P1210&lt;=5213),-36.304*LN(P1210)+310.72, IF(P1210&gt;5213, 10)))</f>
        <v>10</v>
      </c>
      <c r="BN1210" s="0" t="n">
        <f aca="false">BF1210^0.04*BG1210^0.22*BH1210^0.51*BI1210^0.06*BM1210^0.17</f>
        <v>56.2844039051664</v>
      </c>
      <c r="BO1210" s="0" t="str">
        <f aca="false">IF(BN1210&gt;=90, "Very Good", IF(BN1210&gt;=80, "Good", IF(BN1210&gt;=70, "Slightly Good", IF(BN1210&gt;=60, "Average", IF(BN1210&gt;=50, "Slightly Poor", IF(BN1210&gt;=40, "Poor", "Very Poor"))))))</f>
        <v>Slightly Poor</v>
      </c>
      <c r="BP1210" s="0" t="n">
        <f aca="false">IF(AJ1210&lt;=1000, -6.942*LN(AJ1210)+107.59, IF(AND(AJ1210&gt;1000, AJ1210&lt;=5213),-36.304*LN(AJ1210)+310.72, IF(AJ1210&gt;5213, 10)))</f>
        <v>74.3552323216071</v>
      </c>
      <c r="BQ1210" s="0" t="n">
        <f aca="false">BF1210^0.04*BG1210^0.22*BH1210^0.51*BI1210^0.06*BP1210^0.17</f>
        <v>79.1609562698417</v>
      </c>
      <c r="BR1210" s="0" t="str">
        <f aca="false">IF(BQ1210&gt;=90, "Very Good", IF(BQ1210&gt;=80, "Good", IF(BQ1210&gt;=70, "Slightly Good", IF(BQ1210&gt;=60, "Average", IF(BQ1210&gt;=50, "Slightly Poor", IF(BQ1210&gt;=40, "Poor", "Very Poor"))))))</f>
        <v>Slightly Good</v>
      </c>
      <c r="BT1210" s="0" t="n">
        <f aca="false">9.81*LN(AH1210)+30.6</f>
        <v>58.2191595375368</v>
      </c>
      <c r="BU1210" s="0" t="str">
        <f aca="false">IF(BT1210&lt;30, "Clean water", IF(AND(BT1210&gt;=30, BT1210&lt;40), "Hypolimia", IF(AND(BT1210&gt;=40,BT1210&lt;50), "Mesotrophic", IF(AND(BT1210&gt;=50, BT1210&lt;70), "Eutrophic", IF(BT1210&gt;70,"Hypertrophic")))))</f>
        <v>Eutrophic</v>
      </c>
      <c r="BW1210" s="0" t="str">
        <f aca="false">IF(G1210/H1210&gt;=1, "PLS CHECK", "")</f>
        <v/>
      </c>
      <c r="BX1210" s="0" t="str">
        <f aca="false">IF(AC1210/J1210&gt;=1, "PLS CHECK", "")</f>
        <v/>
      </c>
      <c r="BY1210" s="0" t="str">
        <f aca="false">IF(AE1210/J1210&gt;=1, "PLS CHECK", "")</f>
        <v/>
      </c>
      <c r="BZ1210" s="0" t="str">
        <f aca="false">IF(AD1210/J1210&gt;=1, "PLS CHECK", "")</f>
        <v/>
      </c>
      <c r="CA1210" s="0" t="str">
        <f aca="false">IF(AF1210/K1210&gt;=1, "PLS CHECK", "")</f>
        <v/>
      </c>
      <c r="CB1210" s="0" t="str">
        <f aca="false">IF(AG1210/K1210&gt;=1, "PLS CHECK", "")</f>
        <v/>
      </c>
    </row>
    <row r="1211" customFormat="false" ht="12.5" hidden="false" customHeight="false" outlineLevel="0" collapsed="false">
      <c r="A1211" s="0" t="n">
        <v>1208</v>
      </c>
      <c r="B1211" s="15" t="s">
        <v>133</v>
      </c>
      <c r="C1211" s="16" t="s">
        <v>134</v>
      </c>
      <c r="D1211" s="0" t="s">
        <v>182</v>
      </c>
      <c r="E1211" s="37"/>
      <c r="F1211" s="0" t="n">
        <v>13.4</v>
      </c>
      <c r="G1211" s="0" t="n">
        <v>2.8</v>
      </c>
      <c r="H1211" s="0" t="n">
        <v>4.5</v>
      </c>
      <c r="I1211" s="0" t="n">
        <v>21.2</v>
      </c>
      <c r="J1211" s="0" t="n">
        <v>5.73</v>
      </c>
      <c r="K1211" s="0" t="n">
        <v>0.123</v>
      </c>
      <c r="L1211" s="0" t="n">
        <v>2.7</v>
      </c>
      <c r="M1211" s="0" t="n">
        <v>13</v>
      </c>
      <c r="O1211" s="37"/>
      <c r="BD1211" s="0" t="n">
        <v>0.107</v>
      </c>
      <c r="BF1211" s="0" t="n">
        <f aca="false">IF(E1211&lt;11,-3.6797*E1211^2+48.115*E1211-53.83,280.92*EXP(-0.2027*E1211))</f>
        <v>-53.83</v>
      </c>
      <c r="BG1211" s="0" t="n">
        <f aca="false">32.208*LN(F1211)+21.438</f>
        <v>105.025963601667</v>
      </c>
      <c r="BH1211" s="0" t="n">
        <f aca="false">IF(G1211&lt;=2, -10*G1211+100, 88.958*EXP(-0.0755*G1211))</f>
        <v>72.0070728511501</v>
      </c>
      <c r="BI1211" s="0" t="n">
        <f aca="false">IF(I1211&lt;=100, 0.0053*(I1211)^2-1.0332*I1211+100.76, 122.82*EXP(-0.0092*I1211))</f>
        <v>81.238192</v>
      </c>
      <c r="BJ1211" s="0" t="e">
        <f aca="false">IF(P1211&lt;=1000, -6.942*LN(P1211)+107.59, -36.304*LN(P1211)+310.72)</f>
        <v>#VALUE!</v>
      </c>
      <c r="BK1211" s="0" t="e">
        <f aca="false">BF1211^0.04*BG1211^0.22*BH1211^0.51*BI1211^0.06*BJ1211^0.17</f>
        <v>#VALUE!</v>
      </c>
      <c r="BL1211" s="0" t="e">
        <f aca="false">IF(BK1211&gt;=90, "Very Good", IF(BK1211&gt;=80, "Good", IF(BK1211&gt;=70, "Slightly Good", IF(BK1211&gt;=60, "Average", IF(BK1211&gt;=50, "Slightly Poor", IF(BK1211&gt;=40, "Poor", "Very Poor"))))))</f>
        <v>#VALUE!</v>
      </c>
      <c r="BM1211" s="0" t="e">
        <f aca="false">IF(P1211&lt;=1000, -6.942*LN(P1211)+107.59, IF(AND(P1211&gt;1000, P1211&lt;=5213),-36.304*LN(P1211)+310.72, IF(P1211&gt;5213, 10)))</f>
        <v>#VALUE!</v>
      </c>
      <c r="BN1211" s="0" t="e">
        <f aca="false">BF1211^0.04*BG1211^0.22*BH1211^0.51*BI1211^0.06*BM1211^0.17</f>
        <v>#VALUE!</v>
      </c>
      <c r="BO1211" s="0" t="e">
        <f aca="false">IF(BN1211&gt;=90, "Very Good", IF(BN1211&gt;=80, "Good", IF(BN1211&gt;=70, "Slightly Good", IF(BN1211&gt;=60, "Average", IF(BN1211&gt;=50, "Slightly Poor", IF(BN1211&gt;=40, "Poor", "Very Poor"))))))</f>
        <v>#VALUE!</v>
      </c>
      <c r="BP1211" s="0" t="e">
        <f aca="false">IF(AJ1211&lt;=1000, -6.942*LN(AJ1211)+107.59, IF(AND(AJ1211&gt;1000, AJ1211&lt;=5213),-36.304*LN(AJ1211)+310.72, IF(AJ1211&gt;5213, 10)))</f>
        <v>#VALUE!</v>
      </c>
      <c r="BQ1211" s="0" t="e">
        <f aca="false">BF1211^0.04*BG1211^0.22*BH1211^0.51*BI1211^0.06*BP1211^0.17</f>
        <v>#VALUE!</v>
      </c>
      <c r="BR1211" s="0" t="e">
        <f aca="false">IF(BQ1211&gt;=90, "Very Good", IF(BQ1211&gt;=80, "Good", IF(BQ1211&gt;=70, "Slightly Good", IF(BQ1211&gt;=60, "Average", IF(BQ1211&gt;=50, "Slightly Poor", IF(BQ1211&gt;=40, "Poor", "Very Poor"))))))</f>
        <v>#VALUE!</v>
      </c>
      <c r="BT1211" s="0" t="e">
        <f aca="false">9.81*LN(AH1211)+30.6</f>
        <v>#VALUE!</v>
      </c>
      <c r="BU1211" s="0" t="e">
        <f aca="false">IF(BT1211&lt;30, "Clean water", IF(AND(BT1211&gt;=30, BT1211&lt;40), "Hypolimia", IF(AND(BT1211&gt;=40,BT1211&lt;50), "Mesotrophic", IF(AND(BT1211&gt;=50, BT1211&lt;70), "Eutrophic", IF(BT1211&gt;70,"Hypertrophic")))))</f>
        <v>#VALUE!</v>
      </c>
      <c r="BW1211" s="0" t="str">
        <f aca="false">IF(G1211/H1211&gt;=1, "PLS CHECK", "")</f>
        <v/>
      </c>
      <c r="BX1211" s="0" t="str">
        <f aca="false">IF(AC1211/J1211&gt;=1, "PLS CHECK", "")</f>
        <v/>
      </c>
      <c r="BY1211" s="0" t="str">
        <f aca="false">IF(AE1211/J1211&gt;=1, "PLS CHECK", "")</f>
        <v/>
      </c>
      <c r="BZ1211" s="0" t="str">
        <f aca="false">IF(AD1211/J1211&gt;=1, "PLS CHECK", "")</f>
        <v/>
      </c>
      <c r="CA1211" s="0" t="str">
        <f aca="false">IF(AF1211/K1211&gt;=1, "PLS CHECK", "")</f>
        <v/>
      </c>
      <c r="CB1211" s="0" t="str">
        <f aca="false">IF(AG1211/K1211&gt;=1, "PLS CHECK", "")</f>
        <v/>
      </c>
    </row>
    <row r="1212" customFormat="false" ht="12.5" hidden="false" customHeight="false" outlineLevel="0" collapsed="false">
      <c r="A1212" s="0" t="n">
        <v>1209</v>
      </c>
      <c r="B1212" s="15" t="s">
        <v>85</v>
      </c>
      <c r="C1212" s="16" t="s">
        <v>86</v>
      </c>
      <c r="D1212" s="0" t="s">
        <v>182</v>
      </c>
      <c r="E1212" s="0" t="n">
        <v>7.5</v>
      </c>
      <c r="F1212" s="0" t="n">
        <v>8.4</v>
      </c>
      <c r="G1212" s="37"/>
      <c r="H1212" s="0" t="n">
        <v>6.5</v>
      </c>
      <c r="I1212" s="0" t="n">
        <v>9.2</v>
      </c>
      <c r="J1212" s="0" t="n">
        <v>7.379</v>
      </c>
      <c r="K1212" s="0" t="n">
        <v>0.194</v>
      </c>
      <c r="L1212" s="0" t="n">
        <v>4.9</v>
      </c>
      <c r="M1212" s="0" t="n">
        <v>10.5</v>
      </c>
      <c r="N1212" s="0" t="n">
        <v>0</v>
      </c>
      <c r="O1212" s="0" t="n">
        <v>605</v>
      </c>
      <c r="P1212" s="0" t="n">
        <v>63000</v>
      </c>
      <c r="Q1212" s="0" t="n">
        <v>0</v>
      </c>
      <c r="R1212" s="0" t="n">
        <v>0</v>
      </c>
      <c r="S1212" s="0" t="n">
        <v>0</v>
      </c>
      <c r="T1212" s="0" t="n">
        <v>0</v>
      </c>
      <c r="U1212" s="0" t="n">
        <v>0</v>
      </c>
      <c r="V1212" s="0" t="n">
        <v>0</v>
      </c>
      <c r="AC1212" s="0" t="n">
        <v>7.162</v>
      </c>
      <c r="AD1212" s="0" t="n">
        <v>0.721</v>
      </c>
      <c r="AE1212" s="0" t="n">
        <v>4.87</v>
      </c>
      <c r="AF1212" s="0" t="n">
        <v>0.102</v>
      </c>
      <c r="AG1212" s="0" t="n">
        <v>0.079</v>
      </c>
      <c r="AH1212" s="0" t="n">
        <v>12.2</v>
      </c>
      <c r="AJ1212" s="0" t="n">
        <v>2400</v>
      </c>
      <c r="AP1212" s="0" t="n">
        <v>0</v>
      </c>
      <c r="AY1212" s="0" t="n">
        <v>0</v>
      </c>
      <c r="BF1212" s="0" t="n">
        <f aca="false">IF(E1212&lt;11,-3.6797*E1212^2+48.115*E1212-53.83,280.92*EXP(-0.2027*E1212))</f>
        <v>100.049375</v>
      </c>
      <c r="BG1212" s="0" t="n">
        <f aca="false">32.208*LN(F1212)+21.438</f>
        <v>89.9840867819932</v>
      </c>
      <c r="BH1212" s="0" t="n">
        <f aca="false">IF(G1212&lt;=2, -10*G1212+100, 88.958*EXP(-0.0755*G1212))</f>
        <v>100</v>
      </c>
      <c r="BI1212" s="0" t="n">
        <f aca="false">IF(I1212&lt;=100, 0.0053*(I1212)^2-1.0332*I1212+100.76, 122.82*EXP(-0.0092*I1212))</f>
        <v>91.703152</v>
      </c>
      <c r="BJ1212" s="0" t="n">
        <f aca="false">IF(P1212&lt;=1000, -6.942*LN(P1212)+107.59, -36.304*LN(P1212)+310.72)</f>
        <v>-90.4715107550857</v>
      </c>
      <c r="BK1212" s="0" t="e">
        <f aca="false">BF1212^0.04*BG1212^0.22*BH1212^0.51*BI1212^0.06*BJ1212^0.17</f>
        <v>#NUM!</v>
      </c>
      <c r="BL1212" s="0" t="e">
        <f aca="false">IF(BK1212&gt;=90, "Very Good", IF(BK1212&gt;=80, "Good", IF(BK1212&gt;=70, "Slightly Good", IF(BK1212&gt;=60, "Average", IF(BK1212&gt;=50, "Slightly Poor", IF(BK1212&gt;=40, "Poor", "Very Poor"))))))</f>
        <v>#NUM!</v>
      </c>
      <c r="BM1212" s="0" t="n">
        <f aca="false">IF(P1212&lt;=1000, -6.942*LN(P1212)+107.59, IF(AND(P1212&gt;1000, P1212&lt;=5213),-36.304*LN(P1212)+310.72, IF(P1212&gt;5213, 10)))</f>
        <v>10</v>
      </c>
      <c r="BN1212" s="0" t="n">
        <f aca="false">BF1212^0.04*BG1212^0.22*BH1212^0.51*BI1212^0.06*BM1212^0.17</f>
        <v>65.7155410632547</v>
      </c>
      <c r="BO1212" s="0" t="str">
        <f aca="false">IF(BN1212&gt;=90, "Very Good", IF(BN1212&gt;=80, "Good", IF(BN1212&gt;=70, "Slightly Good", IF(BN1212&gt;=60, "Average", IF(BN1212&gt;=50, "Slightly Poor", IF(BN1212&gt;=40, "Poor", "Very Poor"))))))</f>
        <v>Average</v>
      </c>
      <c r="BP1212" s="0" t="n">
        <f aca="false">IF(AJ1212&lt;=1000, -6.942*LN(AJ1212)+107.59, IF(AND(AJ1212&gt;1000, AJ1212&lt;=5213),-36.304*LN(AJ1212)+310.72, IF(AJ1212&gt;5213, 10)))</f>
        <v>28.1578353109365</v>
      </c>
      <c r="BQ1212" s="0" t="n">
        <f aca="false">BF1212^0.04*BG1212^0.22*BH1212^0.51*BI1212^0.06*BP1212^0.17</f>
        <v>78.3609988011996</v>
      </c>
      <c r="BR1212" s="0" t="str">
        <f aca="false">IF(BQ1212&gt;=90, "Very Good", IF(BQ1212&gt;=80, "Good", IF(BQ1212&gt;=70, "Slightly Good", IF(BQ1212&gt;=60, "Average", IF(BQ1212&gt;=50, "Slightly Poor", IF(BQ1212&gt;=40, "Poor", "Very Poor"))))))</f>
        <v>Slightly Good</v>
      </c>
      <c r="BT1212" s="0" t="n">
        <f aca="false">9.81*LN(AH1212)+30.6</f>
        <v>55.1390866865617</v>
      </c>
      <c r="BU1212" s="0" t="str">
        <f aca="false">IF(BT1212&lt;30, "Clean water", IF(AND(BT1212&gt;=30, BT1212&lt;40), "Hypolimia", IF(AND(BT1212&gt;=40,BT1212&lt;50), "Mesotrophic", IF(AND(BT1212&gt;=50, BT1212&lt;70), "Eutrophic", IF(BT1212&gt;70,"Hypertrophic")))))</f>
        <v>Eutrophic</v>
      </c>
      <c r="BW1212" s="0" t="str">
        <f aca="false">IF(G1212/H1212&gt;=1, "PLS CHECK", "")</f>
        <v/>
      </c>
      <c r="BX1212" s="0" t="str">
        <f aca="false">IF(AC1212/J1212&gt;=1, "PLS CHECK", "")</f>
        <v/>
      </c>
      <c r="BY1212" s="0" t="str">
        <f aca="false">IF(AE1212/J1212&gt;=1, "PLS CHECK", "")</f>
        <v/>
      </c>
      <c r="BZ1212" s="0" t="str">
        <f aca="false">IF(AD1212/J1212&gt;=1, "PLS CHECK", "")</f>
        <v/>
      </c>
      <c r="CA1212" s="0" t="str">
        <f aca="false">IF(AF1212/K1212&gt;=1, "PLS CHECK", "")</f>
        <v/>
      </c>
      <c r="CB1212" s="0" t="str">
        <f aca="false">IF(AG1212/K1212&gt;=1, "PLS CHECK", "")</f>
        <v/>
      </c>
    </row>
    <row r="1213" customFormat="false" ht="12.5" hidden="false" customHeight="false" outlineLevel="0" collapsed="false">
      <c r="A1213" s="0" t="n">
        <v>1210</v>
      </c>
      <c r="B1213" s="15" t="s">
        <v>135</v>
      </c>
      <c r="C1213" s="16" t="s">
        <v>136</v>
      </c>
      <c r="D1213" s="0" t="s">
        <v>182</v>
      </c>
      <c r="E1213" s="0" t="n">
        <v>7.7</v>
      </c>
      <c r="F1213" s="0" t="n">
        <v>10.6</v>
      </c>
      <c r="G1213" s="0" t="n">
        <v>4.2</v>
      </c>
      <c r="H1213" s="0" t="n">
        <v>8</v>
      </c>
      <c r="I1213" s="0" t="n">
        <v>20</v>
      </c>
      <c r="J1213" s="0" t="n">
        <v>7.39</v>
      </c>
      <c r="K1213" s="37"/>
      <c r="L1213" s="0" t="n">
        <v>5.2</v>
      </c>
      <c r="M1213" s="0" t="n">
        <v>13.7</v>
      </c>
      <c r="O1213" s="0" t="n">
        <v>530</v>
      </c>
      <c r="BD1213" s="0" t="n">
        <v>0.768</v>
      </c>
      <c r="BF1213" s="0" t="n">
        <f aca="false">IF(E1213&lt;11,-3.6797*E1213^2+48.115*E1213-53.83,280.92*EXP(-0.2027*E1213))</f>
        <v>98.486087</v>
      </c>
      <c r="BG1213" s="0" t="n">
        <f aca="false">32.208*LN(F1213)+21.438</f>
        <v>97.4763856680092</v>
      </c>
      <c r="BH1213" s="0" t="n">
        <f aca="false">IF(G1213&lt;=2, -10*G1213+100, 88.958*EXP(-0.0755*G1213))</f>
        <v>64.7843685536842</v>
      </c>
      <c r="BI1213" s="0" t="n">
        <f aca="false">IF(I1213&lt;=100, 0.0053*(I1213)^2-1.0332*I1213+100.76, 122.82*EXP(-0.0092*I1213))</f>
        <v>82.216</v>
      </c>
      <c r="BJ1213" s="0" t="e">
        <f aca="false">IF(P1213&lt;=1000, -6.942*LN(P1213)+107.59, -36.304*LN(P1213)+310.72)</f>
        <v>#VALUE!</v>
      </c>
      <c r="BK1213" s="0" t="e">
        <f aca="false">BF1213^0.04*BG1213^0.22*BH1213^0.51*BI1213^0.06*BJ1213^0.17</f>
        <v>#VALUE!</v>
      </c>
      <c r="BL1213" s="0" t="e">
        <f aca="false">IF(BK1213&gt;=90, "Very Good", IF(BK1213&gt;=80, "Good", IF(BK1213&gt;=70, "Slightly Good", IF(BK1213&gt;=60, "Average", IF(BK1213&gt;=50, "Slightly Poor", IF(BK1213&gt;=40, "Poor", "Very Poor"))))))</f>
        <v>#VALUE!</v>
      </c>
      <c r="BM1213" s="0" t="e">
        <f aca="false">IF(P1213&lt;=1000, -6.942*LN(P1213)+107.59, IF(AND(P1213&gt;1000, P1213&lt;=5213),-36.304*LN(P1213)+310.72, IF(P1213&gt;5213, 10)))</f>
        <v>#VALUE!</v>
      </c>
      <c r="BN1213" s="0" t="e">
        <f aca="false">BF1213^0.04*BG1213^0.22*BH1213^0.51*BI1213^0.06*BM1213^0.17</f>
        <v>#VALUE!</v>
      </c>
      <c r="BO1213" s="0" t="e">
        <f aca="false">IF(BN1213&gt;=90, "Very Good", IF(BN1213&gt;=80, "Good", IF(BN1213&gt;=70, "Slightly Good", IF(BN1213&gt;=60, "Average", IF(BN1213&gt;=50, "Slightly Poor", IF(BN1213&gt;=40, "Poor", "Very Poor"))))))</f>
        <v>#VALUE!</v>
      </c>
      <c r="BP1213" s="0" t="e">
        <f aca="false">IF(AJ1213&lt;=1000, -6.942*LN(AJ1213)+107.59, IF(AND(AJ1213&gt;1000, AJ1213&lt;=5213),-36.304*LN(AJ1213)+310.72, IF(AJ1213&gt;5213, 10)))</f>
        <v>#VALUE!</v>
      </c>
      <c r="BQ1213" s="0" t="e">
        <f aca="false">BF1213^0.04*BG1213^0.22*BH1213^0.51*BI1213^0.06*BP1213^0.17</f>
        <v>#VALUE!</v>
      </c>
      <c r="BR1213" s="0" t="e">
        <f aca="false">IF(BQ1213&gt;=90, "Very Good", IF(BQ1213&gt;=80, "Good", IF(BQ1213&gt;=70, "Slightly Good", IF(BQ1213&gt;=60, "Average", IF(BQ1213&gt;=50, "Slightly Poor", IF(BQ1213&gt;=40, "Poor", "Very Poor"))))))</f>
        <v>#VALUE!</v>
      </c>
      <c r="BT1213" s="0" t="e">
        <f aca="false">9.81*LN(AH1213)+30.6</f>
        <v>#VALUE!</v>
      </c>
      <c r="BU1213" s="0" t="e">
        <f aca="false">IF(BT1213&lt;30, "Clean water", IF(AND(BT1213&gt;=30, BT1213&lt;40), "Hypolimia", IF(AND(BT1213&gt;=40,BT1213&lt;50), "Mesotrophic", IF(AND(BT1213&gt;=50, BT1213&lt;70), "Eutrophic", IF(BT1213&gt;70,"Hypertrophic")))))</f>
        <v>#VALUE!</v>
      </c>
      <c r="BW1213" s="0" t="str">
        <f aca="false">IF(G1213/H1213&gt;=1, "PLS CHECK", "")</f>
        <v/>
      </c>
      <c r="BX1213" s="0" t="str">
        <f aca="false">IF(AC1213/J1213&gt;=1, "PLS CHECK", "")</f>
        <v/>
      </c>
      <c r="BY1213" s="0" t="str">
        <f aca="false">IF(AE1213/J1213&gt;=1, "PLS CHECK", "")</f>
        <v/>
      </c>
      <c r="BZ1213" s="0" t="str">
        <f aca="false">IF(AD1213/J1213&gt;=1, "PLS CHECK", "")</f>
        <v/>
      </c>
      <c r="CA1213" s="0" t="e">
        <f aca="false">IF(AF1213/K1213&gt;=1, "PLS CHECK", "")</f>
        <v>#DIV/0!</v>
      </c>
      <c r="CB1213" s="0" t="e">
        <f aca="false">IF(AG1213/K1213&gt;=1, "PLS CHECK", "")</f>
        <v>#DIV/0!</v>
      </c>
    </row>
    <row r="1214" customFormat="false" ht="12.5" hidden="false" customHeight="false" outlineLevel="0" collapsed="false">
      <c r="A1214" s="0" t="n">
        <v>1211</v>
      </c>
      <c r="B1214" s="15" t="s">
        <v>87</v>
      </c>
      <c r="C1214" s="16" t="s">
        <v>88</v>
      </c>
      <c r="D1214" s="0" t="s">
        <v>182</v>
      </c>
      <c r="E1214" s="0" t="n">
        <v>7.7</v>
      </c>
      <c r="F1214" s="0" t="n">
        <v>11.6</v>
      </c>
      <c r="G1214" s="0" t="n">
        <v>1.7</v>
      </c>
      <c r="H1214" s="0" t="n">
        <v>5.6</v>
      </c>
      <c r="I1214" s="0" t="n">
        <v>7.5</v>
      </c>
      <c r="J1214" s="0" t="n">
        <v>5.621</v>
      </c>
      <c r="K1214" s="0" t="n">
        <v>0.044</v>
      </c>
      <c r="L1214" s="0" t="n">
        <v>2.8</v>
      </c>
      <c r="M1214" s="0" t="n">
        <v>8.1</v>
      </c>
      <c r="N1214" s="0" t="n">
        <v>0</v>
      </c>
      <c r="O1214" s="0" t="n">
        <v>334</v>
      </c>
      <c r="P1214" s="0" t="n">
        <v>6900</v>
      </c>
      <c r="Q1214" s="0" t="n">
        <v>0</v>
      </c>
      <c r="R1214" s="0" t="n">
        <v>0</v>
      </c>
      <c r="S1214" s="0" t="n">
        <v>0</v>
      </c>
      <c r="T1214" s="0" t="n">
        <v>0</v>
      </c>
      <c r="U1214" s="0" t="n">
        <v>0</v>
      </c>
      <c r="V1214" s="0" t="n">
        <v>0</v>
      </c>
      <c r="AC1214" s="0" t="n">
        <v>5.549</v>
      </c>
      <c r="AD1214" s="0" t="n">
        <v>1.159</v>
      </c>
      <c r="AE1214" s="0" t="n">
        <v>3.53</v>
      </c>
      <c r="AF1214" s="0" t="n">
        <v>0.018</v>
      </c>
      <c r="AG1214" s="0" t="n">
        <v>0.003</v>
      </c>
      <c r="AH1214" s="0" t="n">
        <v>18.3</v>
      </c>
      <c r="AJ1214" s="0" t="n">
        <v>110</v>
      </c>
      <c r="AP1214" s="0" t="n">
        <v>0</v>
      </c>
      <c r="AY1214" s="0" t="n">
        <v>0</v>
      </c>
      <c r="BF1214" s="0" t="n">
        <f aca="false">IF(E1214&lt;11,-3.6797*E1214^2+48.115*E1214-53.83,280.92*EXP(-0.2027*E1214))</f>
        <v>98.486087</v>
      </c>
      <c r="BG1214" s="0" t="n">
        <f aca="false">32.208*LN(F1214)+21.438</f>
        <v>100.379972200002</v>
      </c>
      <c r="BH1214" s="0" t="n">
        <f aca="false">IF(G1214&lt;=2, -10*G1214+100, 88.958*EXP(-0.0755*G1214))</f>
        <v>83</v>
      </c>
      <c r="BI1214" s="0" t="n">
        <f aca="false">IF(I1214&lt;=100, 0.0053*(I1214)^2-1.0332*I1214+100.76, 122.82*EXP(-0.0092*I1214))</f>
        <v>93.309125</v>
      </c>
      <c r="BJ1214" s="0" t="n">
        <f aca="false">IF(P1214&lt;=1000, -6.942*LN(P1214)+107.59, -36.304*LN(P1214)+310.72)</f>
        <v>-10.1811009750106</v>
      </c>
      <c r="BK1214" s="0" t="e">
        <f aca="false">BF1214^0.04*BG1214^0.22*BH1214^0.51*BI1214^0.06*BJ1214^0.17</f>
        <v>#NUM!</v>
      </c>
      <c r="BL1214" s="0" t="e">
        <f aca="false">IF(BK1214&gt;=90, "Very Good", IF(BK1214&gt;=80, "Good", IF(BK1214&gt;=70, "Slightly Good", IF(BK1214&gt;=60, "Average", IF(BK1214&gt;=50, "Slightly Poor", IF(BK1214&gt;=40, "Poor", "Very Poor"))))))</f>
        <v>#NUM!</v>
      </c>
      <c r="BM1214" s="0" t="n">
        <f aca="false">IF(P1214&lt;=1000, -6.942*LN(P1214)+107.59, IF(AND(P1214&gt;1000, P1214&lt;=5213),-36.304*LN(P1214)+310.72, IF(P1214&gt;5213, 10)))</f>
        <v>10</v>
      </c>
      <c r="BN1214" s="0" t="n">
        <f aca="false">BF1214^0.04*BG1214^0.22*BH1214^0.51*BI1214^0.06*BM1214^0.17</f>
        <v>61.2382293645397</v>
      </c>
      <c r="BO1214" s="0" t="str">
        <f aca="false">IF(BN1214&gt;=90, "Very Good", IF(BN1214&gt;=80, "Good", IF(BN1214&gt;=70, "Slightly Good", IF(BN1214&gt;=60, "Average", IF(BN1214&gt;=50, "Slightly Poor", IF(BN1214&gt;=40, "Poor", "Very Poor"))))))</f>
        <v>Average</v>
      </c>
      <c r="BP1214" s="0" t="n">
        <f aca="false">IF(AJ1214&lt;=1000, -6.942*LN(AJ1214)+107.59, IF(AND(AJ1214&gt;1000, AJ1214&lt;=5213),-36.304*LN(AJ1214)+310.72, IF(AJ1214&gt;5213, 10)))</f>
        <v>74.9592653006691</v>
      </c>
      <c r="BQ1214" s="0" t="n">
        <f aca="false">BF1214^0.04*BG1214^0.22*BH1214^0.51*BI1214^0.06*BP1214^0.17</f>
        <v>86.2467879225922</v>
      </c>
      <c r="BR1214" s="0" t="str">
        <f aca="false">IF(BQ1214&gt;=90, "Very Good", IF(BQ1214&gt;=80, "Good", IF(BQ1214&gt;=70, "Slightly Good", IF(BQ1214&gt;=60, "Average", IF(BQ1214&gt;=50, "Slightly Poor", IF(BQ1214&gt;=40, "Poor", "Very Poor"))))))</f>
        <v>Good</v>
      </c>
      <c r="BT1214" s="0" t="n">
        <f aca="false">9.81*LN(AH1214)+30.6</f>
        <v>59.1166993971028</v>
      </c>
      <c r="BU1214" s="0" t="str">
        <f aca="false">IF(BT1214&lt;30, "Clean water", IF(AND(BT1214&gt;=30, BT1214&lt;40), "Hypolimia", IF(AND(BT1214&gt;=40,BT1214&lt;50), "Mesotrophic", IF(AND(BT1214&gt;=50, BT1214&lt;70), "Eutrophic", IF(BT1214&gt;70,"Hypertrophic")))))</f>
        <v>Eutrophic</v>
      </c>
      <c r="BW1214" s="0" t="str">
        <f aca="false">IF(G1214/H1214&gt;=1, "PLS CHECK", "")</f>
        <v/>
      </c>
      <c r="BX1214" s="0" t="str">
        <f aca="false">IF(AC1214/J1214&gt;=1, "PLS CHECK", "")</f>
        <v/>
      </c>
      <c r="BY1214" s="0" t="str">
        <f aca="false">IF(AE1214/J1214&gt;=1, "PLS CHECK", "")</f>
        <v/>
      </c>
      <c r="BZ1214" s="0" t="str">
        <f aca="false">IF(AD1214/J1214&gt;=1, "PLS CHECK", "")</f>
        <v/>
      </c>
      <c r="CA1214" s="0" t="str">
        <f aca="false">IF(AF1214/K1214&gt;=1, "PLS CHECK", "")</f>
        <v/>
      </c>
      <c r="CB1214" s="0" t="str">
        <f aca="false">IF(AG1214/K1214&gt;=1, "PLS CHECK", "")</f>
        <v/>
      </c>
    </row>
    <row r="1215" customFormat="false" ht="12.5" hidden="false" customHeight="false" outlineLevel="0" collapsed="false">
      <c r="A1215" s="0" t="n">
        <v>1212</v>
      </c>
      <c r="B1215" s="15" t="s">
        <v>89</v>
      </c>
      <c r="C1215" s="16" t="s">
        <v>90</v>
      </c>
      <c r="D1215" s="0" t="s">
        <v>182</v>
      </c>
      <c r="E1215" s="0" t="n">
        <v>8</v>
      </c>
      <c r="F1215" s="0" t="n">
        <v>12.5</v>
      </c>
      <c r="G1215" s="0" t="n">
        <v>3.2</v>
      </c>
      <c r="H1215" s="0" t="n">
        <v>4.2</v>
      </c>
      <c r="I1215" s="0" t="n">
        <v>14</v>
      </c>
      <c r="J1215" s="0" t="n">
        <v>3.112</v>
      </c>
      <c r="K1215" s="0" t="n">
        <v>0.072</v>
      </c>
      <c r="L1215" s="0" t="n">
        <v>2.2</v>
      </c>
      <c r="M1215" s="0" t="n">
        <v>9.5</v>
      </c>
      <c r="N1215" s="0" t="n">
        <v>0</v>
      </c>
      <c r="O1215" s="0" t="n">
        <v>470</v>
      </c>
      <c r="P1215" s="37"/>
      <c r="Q1215" s="0" t="n">
        <v>0</v>
      </c>
      <c r="R1215" s="0" t="n">
        <v>0</v>
      </c>
      <c r="S1215" s="0" t="n">
        <v>0</v>
      </c>
      <c r="T1215" s="0" t="n">
        <v>0</v>
      </c>
      <c r="U1215" s="0" t="n">
        <v>0</v>
      </c>
      <c r="V1215" s="0" t="n">
        <v>0</v>
      </c>
      <c r="AC1215" s="0" t="n">
        <v>2.986</v>
      </c>
      <c r="AD1215" s="0" t="n">
        <v>0.435</v>
      </c>
      <c r="AE1215" s="0" t="n">
        <v>2.432</v>
      </c>
      <c r="AF1215" s="0" t="n">
        <v>0.013</v>
      </c>
      <c r="AG1215" s="0" t="n">
        <v>0.007</v>
      </c>
      <c r="AH1215" s="0" t="n">
        <v>16.2</v>
      </c>
      <c r="AJ1215" s="37"/>
      <c r="AP1215" s="0" t="n">
        <v>0</v>
      </c>
      <c r="AY1215" s="0" t="n">
        <v>0</v>
      </c>
      <c r="BF1215" s="0" t="n">
        <f aca="false">IF(E1215&lt;11,-3.6797*E1215^2+48.115*E1215-53.83,280.92*EXP(-0.2027*E1215))</f>
        <v>95.5892</v>
      </c>
      <c r="BG1215" s="0" t="n">
        <f aca="false">32.208*LN(F1215)+21.438</f>
        <v>102.78666817588</v>
      </c>
      <c r="BH1215" s="0" t="n">
        <f aca="false">IF(G1215&lt;=2, -10*G1215+100, 88.958*EXP(-0.0755*G1215))</f>
        <v>69.8649678413399</v>
      </c>
      <c r="BI1215" s="0" t="n">
        <f aca="false">IF(I1215&lt;=100, 0.0053*(I1215)^2-1.0332*I1215+100.76, 122.82*EXP(-0.0092*I1215))</f>
        <v>87.334</v>
      </c>
      <c r="BJ1215" s="0" t="e">
        <f aca="false">IF(P1215&lt;=1000, -6.942*LN(P1215)+107.59, -36.304*LN(P1215)+310.72)</f>
        <v>#VALUE!</v>
      </c>
      <c r="BK1215" s="0" t="e">
        <f aca="false">BF1215^0.04*BG1215^0.22*BH1215^0.51*BI1215^0.06*BJ1215^0.17</f>
        <v>#VALUE!</v>
      </c>
      <c r="BL1215" s="0" t="e">
        <f aca="false">IF(BK1215&gt;=90, "Very Good", IF(BK1215&gt;=80, "Good", IF(BK1215&gt;=70, "Slightly Good", IF(BK1215&gt;=60, "Average", IF(BK1215&gt;=50, "Slightly Poor", IF(BK1215&gt;=40, "Poor", "Very Poor"))))))</f>
        <v>#VALUE!</v>
      </c>
      <c r="BM1215" s="0" t="e">
        <f aca="false">IF(P1215&lt;=1000, -6.942*LN(P1215)+107.59, IF(AND(P1215&gt;1000, P1215&lt;=5213),-36.304*LN(P1215)+310.72, IF(P1215&gt;5213, 10)))</f>
        <v>#VALUE!</v>
      </c>
      <c r="BN1215" s="0" t="e">
        <f aca="false">BF1215^0.04*BG1215^0.22*BH1215^0.51*BI1215^0.06*BM1215^0.17</f>
        <v>#VALUE!</v>
      </c>
      <c r="BO1215" s="0" t="e">
        <f aca="false">IF(BN1215&gt;=90, "Very Good", IF(BN1215&gt;=80, "Good", IF(BN1215&gt;=70, "Slightly Good", IF(BN1215&gt;=60, "Average", IF(BN1215&gt;=50, "Slightly Poor", IF(BN1215&gt;=40, "Poor", "Very Poor"))))))</f>
        <v>#VALUE!</v>
      </c>
      <c r="BP1215" s="0" t="e">
        <f aca="false">IF(AJ1215&lt;=1000, -6.942*LN(AJ1215)+107.59, IF(AND(AJ1215&gt;1000, AJ1215&lt;=5213),-36.304*LN(AJ1215)+310.72, IF(AJ1215&gt;5213, 10)))</f>
        <v>#VALUE!</v>
      </c>
      <c r="BQ1215" s="0" t="e">
        <f aca="false">BF1215^0.04*BG1215^0.22*BH1215^0.51*BI1215^0.06*BP1215^0.17</f>
        <v>#VALUE!</v>
      </c>
      <c r="BR1215" s="0" t="e">
        <f aca="false">IF(BQ1215&gt;=90, "Very Good", IF(BQ1215&gt;=80, "Good", IF(BQ1215&gt;=70, "Slightly Good", IF(BQ1215&gt;=60, "Average", IF(BQ1215&gt;=50, "Slightly Poor", IF(BQ1215&gt;=40, "Poor", "Very Poor"))))))</f>
        <v>#VALUE!</v>
      </c>
      <c r="BT1215" s="0" t="n">
        <f aca="false">9.81*LN(AH1215)+30.6</f>
        <v>57.9209602863581</v>
      </c>
      <c r="BU1215" s="0" t="str">
        <f aca="false">IF(BT1215&lt;30, "Clean water", IF(AND(BT1215&gt;=30, BT1215&lt;40), "Hypolimia", IF(AND(BT1215&gt;=40,BT1215&lt;50), "Mesotrophic", IF(AND(BT1215&gt;=50, BT1215&lt;70), "Eutrophic", IF(BT1215&gt;70,"Hypertrophic")))))</f>
        <v>Eutrophic</v>
      </c>
      <c r="BW1215" s="0" t="str">
        <f aca="false">IF(G1215/H1215&gt;=1, "PLS CHECK", "")</f>
        <v/>
      </c>
      <c r="BX1215" s="0" t="str">
        <f aca="false">IF(AC1215/J1215&gt;=1, "PLS CHECK", "")</f>
        <v/>
      </c>
      <c r="BY1215" s="0" t="str">
        <f aca="false">IF(AE1215/J1215&gt;=1, "PLS CHECK", "")</f>
        <v/>
      </c>
      <c r="BZ1215" s="0" t="str">
        <f aca="false">IF(AD1215/J1215&gt;=1, "PLS CHECK", "")</f>
        <v/>
      </c>
      <c r="CA1215" s="0" t="str">
        <f aca="false">IF(AF1215/K1215&gt;=1, "PLS CHECK", "")</f>
        <v/>
      </c>
      <c r="CB1215" s="0" t="str">
        <f aca="false">IF(AG1215/K1215&gt;=1, "PLS CHECK", "")</f>
        <v/>
      </c>
    </row>
    <row r="1216" customFormat="false" ht="12.5" hidden="false" customHeight="false" outlineLevel="0" collapsed="false">
      <c r="A1216" s="0" t="n">
        <v>1213</v>
      </c>
      <c r="B1216" s="15" t="s">
        <v>91</v>
      </c>
      <c r="C1216" s="16" t="s">
        <v>92</v>
      </c>
      <c r="D1216" s="0" t="s">
        <v>182</v>
      </c>
      <c r="E1216" s="0" t="n">
        <v>7.9</v>
      </c>
      <c r="F1216" s="0" t="n">
        <v>13.3</v>
      </c>
      <c r="G1216" s="0" t="n">
        <v>1.4</v>
      </c>
      <c r="H1216" s="37"/>
      <c r="I1216" s="0" t="n">
        <v>2.6</v>
      </c>
      <c r="J1216" s="0" t="n">
        <v>4.601</v>
      </c>
      <c r="K1216" s="0" t="n">
        <v>0.016</v>
      </c>
      <c r="L1216" s="37"/>
      <c r="M1216" s="0" t="n">
        <v>12.3</v>
      </c>
      <c r="N1216" s="0" t="n">
        <v>0</v>
      </c>
      <c r="O1216" s="0" t="n">
        <v>460</v>
      </c>
      <c r="P1216" s="37"/>
      <c r="Q1216" s="0" t="n">
        <v>0</v>
      </c>
      <c r="R1216" s="0" t="n">
        <v>0</v>
      </c>
      <c r="S1216" s="0" t="n">
        <v>0</v>
      </c>
      <c r="T1216" s="0" t="n">
        <v>0</v>
      </c>
      <c r="U1216" s="0" t="n">
        <v>0</v>
      </c>
      <c r="V1216" s="0" t="n">
        <v>0</v>
      </c>
      <c r="AC1216" s="0" t="n">
        <v>4.571</v>
      </c>
      <c r="AD1216" s="37"/>
      <c r="AE1216" s="0" t="n">
        <v>4.082</v>
      </c>
      <c r="AF1216" s="37"/>
      <c r="AG1216" s="0" t="n">
        <v>0.005</v>
      </c>
      <c r="AH1216" s="0" t="n">
        <v>9.5</v>
      </c>
      <c r="AJ1216" s="37"/>
      <c r="AP1216" s="0" t="n">
        <v>0</v>
      </c>
      <c r="AY1216" s="0" t="n">
        <v>0</v>
      </c>
      <c r="BF1216" s="0" t="n">
        <f aca="false">IF(E1216&lt;11,-3.6797*E1216^2+48.115*E1216-53.83,280.92*EXP(-0.2027*E1216))</f>
        <v>96.6284230000001</v>
      </c>
      <c r="BG1216" s="0" t="n">
        <f aca="false">32.208*LN(F1216)+21.438</f>
        <v>104.784704046614</v>
      </c>
      <c r="BH1216" s="0" t="n">
        <f aca="false">IF(G1216&lt;=2, -10*G1216+100, 88.958*EXP(-0.0755*G1216))</f>
        <v>86</v>
      </c>
      <c r="BI1216" s="0" t="n">
        <f aca="false">IF(I1216&lt;=100, 0.0053*(I1216)^2-1.0332*I1216+100.76, 122.82*EXP(-0.0092*I1216))</f>
        <v>98.109508</v>
      </c>
      <c r="BJ1216" s="0" t="e">
        <f aca="false">IF(P1216&lt;=1000, -6.942*LN(P1216)+107.59, -36.304*LN(P1216)+310.72)</f>
        <v>#VALUE!</v>
      </c>
      <c r="BK1216" s="0" t="e">
        <f aca="false">BF1216^0.04*BG1216^0.22*BH1216^0.51*BI1216^0.06*BJ1216^0.17</f>
        <v>#VALUE!</v>
      </c>
      <c r="BL1216" s="0" t="e">
        <f aca="false">IF(BK1216&gt;=90, "Very Good", IF(BK1216&gt;=80, "Good", IF(BK1216&gt;=70, "Slightly Good", IF(BK1216&gt;=60, "Average", IF(BK1216&gt;=50, "Slightly Poor", IF(BK1216&gt;=40, "Poor", "Very Poor"))))))</f>
        <v>#VALUE!</v>
      </c>
      <c r="BM1216" s="0" t="e">
        <f aca="false">IF(P1216&lt;=1000, -6.942*LN(P1216)+107.59, IF(AND(P1216&gt;1000, P1216&lt;=5213),-36.304*LN(P1216)+310.72, IF(P1216&gt;5213, 10)))</f>
        <v>#VALUE!</v>
      </c>
      <c r="BN1216" s="0" t="e">
        <f aca="false">BF1216^0.04*BG1216^0.22*BH1216^0.51*BI1216^0.06*BM1216^0.17</f>
        <v>#VALUE!</v>
      </c>
      <c r="BO1216" s="0" t="e">
        <f aca="false">IF(BN1216&gt;=90, "Very Good", IF(BN1216&gt;=80, "Good", IF(BN1216&gt;=70, "Slightly Good", IF(BN1216&gt;=60, "Average", IF(BN1216&gt;=50, "Slightly Poor", IF(BN1216&gt;=40, "Poor", "Very Poor"))))))</f>
        <v>#VALUE!</v>
      </c>
      <c r="BP1216" s="0" t="e">
        <f aca="false">IF(AJ1216&lt;=1000, -6.942*LN(AJ1216)+107.59, IF(AND(AJ1216&gt;1000, AJ1216&lt;=5213),-36.304*LN(AJ1216)+310.72, IF(AJ1216&gt;5213, 10)))</f>
        <v>#VALUE!</v>
      </c>
      <c r="BQ1216" s="0" t="e">
        <f aca="false">BF1216^0.04*BG1216^0.22*BH1216^0.51*BI1216^0.06*BP1216^0.17</f>
        <v>#VALUE!</v>
      </c>
      <c r="BR1216" s="0" t="e">
        <f aca="false">IF(BQ1216&gt;=90, "Very Good", IF(BQ1216&gt;=80, "Good", IF(BQ1216&gt;=70, "Slightly Good", IF(BQ1216&gt;=60, "Average", IF(BQ1216&gt;=50, "Slightly Poor", IF(BQ1216&gt;=40, "Poor", "Very Poor"))))))</f>
        <v>#VALUE!</v>
      </c>
      <c r="BT1216" s="0" t="n">
        <f aca="false">9.81*LN(AH1216)+30.6</f>
        <v>52.6851725443297</v>
      </c>
      <c r="BU1216" s="0" t="str">
        <f aca="false">IF(BT1216&lt;30, "Clean water", IF(AND(BT1216&gt;=30, BT1216&lt;40), "Hypolimia", IF(AND(BT1216&gt;=40,BT1216&lt;50), "Mesotrophic", IF(AND(BT1216&gt;=50, BT1216&lt;70), "Eutrophic", IF(BT1216&gt;70,"Hypertrophic")))))</f>
        <v>Eutrophic</v>
      </c>
      <c r="BW1216" s="0" t="e">
        <f aca="false">IF(G1216/H1216&gt;=1, "PLS CHECK", "")</f>
        <v>#DIV/0!</v>
      </c>
      <c r="BX1216" s="0" t="str">
        <f aca="false">IF(AC1216/J1216&gt;=1, "PLS CHECK", "")</f>
        <v/>
      </c>
      <c r="BY1216" s="0" t="str">
        <f aca="false">IF(AE1216/J1216&gt;=1, "PLS CHECK", "")</f>
        <v/>
      </c>
      <c r="BZ1216" s="0" t="str">
        <f aca="false">IF(AD1216/J1216&gt;=1, "PLS CHECK", "")</f>
        <v/>
      </c>
      <c r="CA1216" s="0" t="str">
        <f aca="false">IF(AF1216/K1216&gt;=1, "PLS CHECK", "")</f>
        <v/>
      </c>
      <c r="CB1216" s="0" t="str">
        <f aca="false">IF(AG1216/K1216&gt;=1, "PLS CHECK", "")</f>
        <v/>
      </c>
    </row>
    <row r="1217" customFormat="false" ht="12.5" hidden="false" customHeight="false" outlineLevel="0" collapsed="false">
      <c r="A1217" s="0" t="n">
        <v>1214</v>
      </c>
      <c r="B1217" s="15" t="s">
        <v>137</v>
      </c>
      <c r="C1217" s="16" t="s">
        <v>138</v>
      </c>
      <c r="D1217" s="0" t="s">
        <v>182</v>
      </c>
      <c r="E1217" s="0" t="n">
        <v>7.7</v>
      </c>
      <c r="F1217" s="0" t="n">
        <v>11.3</v>
      </c>
      <c r="G1217" s="0" t="n">
        <v>4.1</v>
      </c>
      <c r="H1217" s="37"/>
      <c r="I1217" s="0" t="n">
        <v>7.4</v>
      </c>
      <c r="J1217" s="37"/>
      <c r="K1217" s="0" t="n">
        <v>0.139</v>
      </c>
      <c r="L1217" s="37"/>
      <c r="M1217" s="0" t="n">
        <v>15.7</v>
      </c>
      <c r="O1217" s="0" t="n">
        <v>636</v>
      </c>
      <c r="BD1217" s="0" t="n">
        <v>4.398</v>
      </c>
      <c r="BF1217" s="0" t="n">
        <f aca="false">IF(E1217&lt;11,-3.6797*E1217^2+48.115*E1217-53.83,280.92*EXP(-0.2027*E1217))</f>
        <v>98.486087</v>
      </c>
      <c r="BG1217" s="0" t="n">
        <f aca="false">32.208*LN(F1217)+21.438</f>
        <v>99.5360461899348</v>
      </c>
      <c r="BH1217" s="0" t="n">
        <f aca="false">IF(G1217&lt;=2, -10*G1217+100, 88.958*EXP(-0.0755*G1217))</f>
        <v>65.2753416273956</v>
      </c>
      <c r="BI1217" s="0" t="n">
        <f aca="false">IF(I1217&lt;=100, 0.0053*(I1217)^2-1.0332*I1217+100.76, 122.82*EXP(-0.0092*I1217))</f>
        <v>93.404548</v>
      </c>
      <c r="BJ1217" s="0" t="e">
        <f aca="false">IF(P1217&lt;=1000, -6.942*LN(P1217)+107.59, -36.304*LN(P1217)+310.72)</f>
        <v>#VALUE!</v>
      </c>
      <c r="BK1217" s="0" t="e">
        <f aca="false">BF1217^0.04*BG1217^0.22*BH1217^0.51*BI1217^0.06*BJ1217^0.17</f>
        <v>#VALUE!</v>
      </c>
      <c r="BL1217" s="0" t="e">
        <f aca="false">IF(BK1217&gt;=90, "Very Good", IF(BK1217&gt;=80, "Good", IF(BK1217&gt;=70, "Slightly Good", IF(BK1217&gt;=60, "Average", IF(BK1217&gt;=50, "Slightly Poor", IF(BK1217&gt;=40, "Poor", "Very Poor"))))))</f>
        <v>#VALUE!</v>
      </c>
      <c r="BM1217" s="0" t="e">
        <f aca="false">IF(P1217&lt;=1000, -6.942*LN(P1217)+107.59, IF(AND(P1217&gt;1000, P1217&lt;=5213),-36.304*LN(P1217)+310.72, IF(P1217&gt;5213, 10)))</f>
        <v>#VALUE!</v>
      </c>
      <c r="BN1217" s="0" t="e">
        <f aca="false">BF1217^0.04*BG1217^0.22*BH1217^0.51*BI1217^0.06*BM1217^0.17</f>
        <v>#VALUE!</v>
      </c>
      <c r="BO1217" s="0" t="e">
        <f aca="false">IF(BN1217&gt;=90, "Very Good", IF(BN1217&gt;=80, "Good", IF(BN1217&gt;=70, "Slightly Good", IF(BN1217&gt;=60, "Average", IF(BN1217&gt;=50, "Slightly Poor", IF(BN1217&gt;=40, "Poor", "Very Poor"))))))</f>
        <v>#VALUE!</v>
      </c>
      <c r="BP1217" s="0" t="e">
        <f aca="false">IF(AJ1217&lt;=1000, -6.942*LN(AJ1217)+107.59, IF(AND(AJ1217&gt;1000, AJ1217&lt;=5213),-36.304*LN(AJ1217)+310.72, IF(AJ1217&gt;5213, 10)))</f>
        <v>#VALUE!</v>
      </c>
      <c r="BQ1217" s="0" t="e">
        <f aca="false">BF1217^0.04*BG1217^0.22*BH1217^0.51*BI1217^0.06*BP1217^0.17</f>
        <v>#VALUE!</v>
      </c>
      <c r="BR1217" s="0" t="e">
        <f aca="false">IF(BQ1217&gt;=90, "Very Good", IF(BQ1217&gt;=80, "Good", IF(BQ1217&gt;=70, "Slightly Good", IF(BQ1217&gt;=60, "Average", IF(BQ1217&gt;=50, "Slightly Poor", IF(BQ1217&gt;=40, "Poor", "Very Poor"))))))</f>
        <v>#VALUE!</v>
      </c>
      <c r="BT1217" s="0" t="e">
        <f aca="false">9.81*LN(AH1217)+30.6</f>
        <v>#VALUE!</v>
      </c>
      <c r="BU1217" s="0" t="e">
        <f aca="false">IF(BT1217&lt;30, "Clean water", IF(AND(BT1217&gt;=30, BT1217&lt;40), "Hypolimia", IF(AND(BT1217&gt;=40,BT1217&lt;50), "Mesotrophic", IF(AND(BT1217&gt;=50, BT1217&lt;70), "Eutrophic", IF(BT1217&gt;70,"Hypertrophic")))))</f>
        <v>#VALUE!</v>
      </c>
      <c r="BW1217" s="0" t="e">
        <f aca="false">IF(G1217/H1217&gt;=1, "PLS CHECK", "")</f>
        <v>#DIV/0!</v>
      </c>
      <c r="BX1217" s="0" t="e">
        <f aca="false">IF(AC1217/J1217&gt;=1, "PLS CHECK", "")</f>
        <v>#DIV/0!</v>
      </c>
      <c r="BY1217" s="0" t="e">
        <f aca="false">IF(AE1217/J1217&gt;=1, "PLS CHECK", "")</f>
        <v>#DIV/0!</v>
      </c>
      <c r="BZ1217" s="0" t="e">
        <f aca="false">IF(AD1217/J1217&gt;=1, "PLS CHECK", "")</f>
        <v>#DIV/0!</v>
      </c>
      <c r="CA1217" s="0" t="str">
        <f aca="false">IF(AF1217/K1217&gt;=1, "PLS CHECK", "")</f>
        <v/>
      </c>
      <c r="CB1217" s="0" t="str">
        <f aca="false">IF(AG1217/K1217&gt;=1, "PLS CHECK", "")</f>
        <v/>
      </c>
    </row>
    <row r="1218" customFormat="false" ht="12.5" hidden="false" customHeight="false" outlineLevel="0" collapsed="false">
      <c r="A1218" s="0" t="n">
        <v>1215</v>
      </c>
      <c r="B1218" s="15" t="s">
        <v>93</v>
      </c>
      <c r="C1218" s="16" t="s">
        <v>94</v>
      </c>
      <c r="D1218" s="0" t="s">
        <v>182</v>
      </c>
      <c r="E1218" s="0" t="n">
        <v>7.4</v>
      </c>
      <c r="F1218" s="0" t="n">
        <v>7.8</v>
      </c>
      <c r="G1218" s="37"/>
      <c r="H1218" s="37"/>
      <c r="I1218" s="0" t="n">
        <v>17.1</v>
      </c>
      <c r="J1218" s="37"/>
      <c r="K1218" s="37"/>
      <c r="L1218" s="37"/>
      <c r="M1218" s="0" t="n">
        <v>12.4</v>
      </c>
      <c r="N1218" s="0" t="n">
        <v>0</v>
      </c>
      <c r="O1218" s="0" t="n">
        <v>689</v>
      </c>
      <c r="P1218" s="0" t="n">
        <v>2400</v>
      </c>
      <c r="Q1218" s="0" t="n">
        <v>0</v>
      </c>
      <c r="R1218" s="0" t="n">
        <v>0</v>
      </c>
      <c r="S1218" s="0" t="n">
        <v>0</v>
      </c>
      <c r="T1218" s="0" t="n">
        <v>0</v>
      </c>
      <c r="U1218" s="0" t="n">
        <v>0</v>
      </c>
      <c r="V1218" s="0" t="n">
        <v>0</v>
      </c>
      <c r="AC1218" s="37"/>
      <c r="AD1218" s="37"/>
      <c r="AE1218" s="0" t="n">
        <v>3.137</v>
      </c>
      <c r="AF1218" s="37"/>
      <c r="AG1218" s="0" t="n">
        <v>0.067</v>
      </c>
      <c r="AH1218" s="0" t="n">
        <v>11</v>
      </c>
      <c r="AJ1218" s="0" t="n">
        <v>310</v>
      </c>
      <c r="AP1218" s="0" t="n">
        <v>0</v>
      </c>
      <c r="AY1218" s="0" t="n">
        <v>0</v>
      </c>
      <c r="BD1218" s="0" t="n">
        <v>4.353</v>
      </c>
      <c r="BF1218" s="0" t="n">
        <f aca="false">IF(E1218&lt;11,-3.6797*E1218^2+48.115*E1218-53.83,280.92*EXP(-0.2027*E1218))</f>
        <v>100.720628</v>
      </c>
      <c r="BG1218" s="0" t="n">
        <f aca="false">32.208*LN(F1218)+21.438</f>
        <v>87.5972172148662</v>
      </c>
      <c r="BH1218" s="0" t="n">
        <f aca="false">IF(G1218&lt;=2, -10*G1218+100, 88.958*EXP(-0.0755*G1218))</f>
        <v>100</v>
      </c>
      <c r="BI1218" s="0" t="n">
        <f aca="false">IF(I1218&lt;=100, 0.0053*(I1218)^2-1.0332*I1218+100.76, 122.82*EXP(-0.0092*I1218))</f>
        <v>84.642053</v>
      </c>
      <c r="BJ1218" s="0" t="n">
        <f aca="false">IF(P1218&lt;=1000, -6.942*LN(P1218)+107.59, -36.304*LN(P1218)+310.72)</f>
        <v>28.1578353109365</v>
      </c>
      <c r="BK1218" s="0" t="n">
        <f aca="false">BF1218^0.04*BG1218^0.22*BH1218^0.51*BI1218^0.06*BJ1218^0.17</f>
        <v>77.5460447466198</v>
      </c>
      <c r="BL1218" s="0" t="str">
        <f aca="false">IF(BK1218&gt;=90, "Very Good", IF(BK1218&gt;=80, "Good", IF(BK1218&gt;=70, "Slightly Good", IF(BK1218&gt;=60, "Average", IF(BK1218&gt;=50, "Slightly Poor", IF(BK1218&gt;=40, "Poor", "Very Poor"))))))</f>
        <v>Slightly Good</v>
      </c>
      <c r="BM1218" s="0" t="n">
        <f aca="false">IF(P1218&lt;=1000, -6.942*LN(P1218)+107.59, IF(AND(P1218&gt;1000, P1218&lt;=5213),-36.304*LN(P1218)+310.72, IF(P1218&gt;5213, 10)))</f>
        <v>28.1578353109365</v>
      </c>
      <c r="BN1218" s="0" t="n">
        <f aca="false">BF1218^0.04*BG1218^0.22*BH1218^0.51*BI1218^0.06*BM1218^0.17</f>
        <v>77.5460447466198</v>
      </c>
      <c r="BO1218" s="0" t="str">
        <f aca="false">IF(BN1218&gt;=90, "Very Good", IF(BN1218&gt;=80, "Good", IF(BN1218&gt;=70, "Slightly Good", IF(BN1218&gt;=60, "Average", IF(BN1218&gt;=50, "Slightly Poor", IF(BN1218&gt;=40, "Poor", "Very Poor"))))))</f>
        <v>Slightly Good</v>
      </c>
      <c r="BP1218" s="0" t="n">
        <f aca="false">IF(AJ1218&lt;=1000, -6.942*LN(AJ1218)+107.59, IF(AND(AJ1218&gt;1000, AJ1218&lt;=5213),-36.304*LN(AJ1218)+310.72, IF(AJ1218&gt;5213, 10)))</f>
        <v>67.7667151108994</v>
      </c>
      <c r="BQ1218" s="0" t="n">
        <f aca="false">BF1218^0.04*BG1218^0.22*BH1218^0.51*BI1218^0.06*BP1218^0.17</f>
        <v>90.0327613348326</v>
      </c>
      <c r="BR1218" s="0" t="str">
        <f aca="false">IF(BQ1218&gt;=90, "Very Good", IF(BQ1218&gt;=80, "Good", IF(BQ1218&gt;=70, "Slightly Good", IF(BQ1218&gt;=60, "Average", IF(BQ1218&gt;=50, "Slightly Poor", IF(BQ1218&gt;=40, "Poor", "Very Poor"))))))</f>
        <v>Very Good</v>
      </c>
      <c r="BT1218" s="0" t="n">
        <f aca="false">9.81*LN(AH1218)+30.6</f>
        <v>54.123352626152</v>
      </c>
      <c r="BU1218" s="0" t="str">
        <f aca="false">IF(BT1218&lt;30, "Clean water", IF(AND(BT1218&gt;=30, BT1218&lt;40), "Hypolimia", IF(AND(BT1218&gt;=40,BT1218&lt;50), "Mesotrophic", IF(AND(BT1218&gt;=50, BT1218&lt;70), "Eutrophic", IF(BT1218&gt;70,"Hypertrophic")))))</f>
        <v>Eutrophic</v>
      </c>
      <c r="BW1218" s="0" t="e">
        <f aca="false">IF(G1218/H1218&gt;=1, "PLS CHECK", "")</f>
        <v>#DIV/0!</v>
      </c>
      <c r="BX1218" s="0" t="e">
        <f aca="false">IF(AC1218/J1218&gt;=1, "PLS CHECK", "")</f>
        <v>#DIV/0!</v>
      </c>
      <c r="BY1218" s="0" t="e">
        <f aca="false">IF(AE1218/J1218&gt;=1, "PLS CHECK", "")</f>
        <v>#DIV/0!</v>
      </c>
      <c r="BZ1218" s="0" t="e">
        <f aca="false">IF(AD1218/J1218&gt;=1, "PLS CHECK", "")</f>
        <v>#DIV/0!</v>
      </c>
      <c r="CA1218" s="0" t="e">
        <f aca="false">IF(AF1218/K1218&gt;=1, "PLS CHECK", "")</f>
        <v>#DIV/0!</v>
      </c>
      <c r="CB1218" s="0" t="e">
        <f aca="false">IF(AG1218/K1218&gt;=1, "PLS CHECK", "")</f>
        <v>#DIV/0!</v>
      </c>
    </row>
    <row r="1219" customFormat="false" ht="12.5" hidden="false" customHeight="false" outlineLevel="0" collapsed="false">
      <c r="A1219" s="0" t="n">
        <v>1216</v>
      </c>
      <c r="B1219" s="15" t="s">
        <v>95</v>
      </c>
      <c r="C1219" s="16" t="s">
        <v>96</v>
      </c>
      <c r="D1219" s="0" t="s">
        <v>182</v>
      </c>
      <c r="E1219" s="0" t="n">
        <v>7.6</v>
      </c>
      <c r="F1219" s="0" t="n">
        <v>9.2</v>
      </c>
      <c r="G1219" s="37"/>
      <c r="H1219" s="37"/>
      <c r="I1219" s="0" t="n">
        <v>16.4</v>
      </c>
      <c r="J1219" s="37"/>
      <c r="K1219" s="0" t="n">
        <v>0.136</v>
      </c>
      <c r="L1219" s="37"/>
      <c r="M1219" s="0" t="n">
        <v>10.8</v>
      </c>
      <c r="N1219" s="0" t="n">
        <v>0</v>
      </c>
      <c r="O1219" s="37"/>
      <c r="P1219" s="0" t="n">
        <v>9000</v>
      </c>
      <c r="Q1219" s="0" t="n">
        <v>0</v>
      </c>
      <c r="R1219" s="0" t="n">
        <v>0</v>
      </c>
      <c r="S1219" s="0" t="n">
        <v>0</v>
      </c>
      <c r="T1219" s="0" t="n">
        <v>0</v>
      </c>
      <c r="U1219" s="0" t="n">
        <v>0</v>
      </c>
      <c r="V1219" s="0" t="n">
        <v>0</v>
      </c>
      <c r="AC1219" s="37"/>
      <c r="AD1219" s="37"/>
      <c r="AE1219" s="0" t="n">
        <v>3.663</v>
      </c>
      <c r="AF1219" s="0" t="n">
        <v>0.033</v>
      </c>
      <c r="AG1219" s="0" t="n">
        <v>0.014</v>
      </c>
      <c r="AH1219" s="0" t="n">
        <v>9.1</v>
      </c>
      <c r="AJ1219" s="0" t="n">
        <v>200</v>
      </c>
      <c r="AP1219" s="0" t="n">
        <v>0</v>
      </c>
      <c r="AY1219" s="0" t="n">
        <v>0</v>
      </c>
      <c r="BF1219" s="0" t="n">
        <f aca="false">IF(E1219&lt;11,-3.6797*E1219^2+48.115*E1219-53.83,280.92*EXP(-0.2027*E1219))</f>
        <v>99.304528</v>
      </c>
      <c r="BG1219" s="0" t="n">
        <f aca="false">32.208*LN(F1219)+21.438</f>
        <v>92.9141058144433</v>
      </c>
      <c r="BH1219" s="0" t="n">
        <f aca="false">IF(G1219&lt;=2, -10*G1219+100, 88.958*EXP(-0.0755*G1219))</f>
        <v>100</v>
      </c>
      <c r="BI1219" s="0" t="n">
        <f aca="false">IF(I1219&lt;=100, 0.0053*(I1219)^2-1.0332*I1219+100.76, 122.82*EXP(-0.0092*I1219))</f>
        <v>85.241008</v>
      </c>
      <c r="BJ1219" s="0" t="n">
        <f aca="false">IF(P1219&lt;=1000, -6.942*LN(P1219)+107.59, -36.304*LN(P1219)+310.72)</f>
        <v>-19.8271887037816</v>
      </c>
      <c r="BK1219" s="0" t="e">
        <f aca="false">BF1219^0.04*BG1219^0.22*BH1219^0.51*BI1219^0.06*BJ1219^0.17</f>
        <v>#NUM!</v>
      </c>
      <c r="BL1219" s="0" t="e">
        <f aca="false">IF(BK1219&gt;=90, "Very Good", IF(BK1219&gt;=80, "Good", IF(BK1219&gt;=70, "Slightly Good", IF(BK1219&gt;=60, "Average", IF(BK1219&gt;=50, "Slightly Poor", IF(BK1219&gt;=40, "Poor", "Very Poor"))))))</f>
        <v>#NUM!</v>
      </c>
      <c r="BM1219" s="0" t="n">
        <f aca="false">IF(P1219&lt;=1000, -6.942*LN(P1219)+107.59, IF(AND(P1219&gt;1000, P1219&lt;=5213),-36.304*LN(P1219)+310.72, IF(P1219&gt;5213, 10)))</f>
        <v>10</v>
      </c>
      <c r="BN1219" s="0" t="n">
        <f aca="false">BF1219^0.04*BG1219^0.22*BH1219^0.51*BI1219^0.06*BM1219^0.17</f>
        <v>65.8712098316283</v>
      </c>
      <c r="BO1219" s="0" t="str">
        <f aca="false">IF(BN1219&gt;=90, "Very Good", IF(BN1219&gt;=80, "Good", IF(BN1219&gt;=70, "Slightly Good", IF(BN1219&gt;=60, "Average", IF(BN1219&gt;=50, "Slightly Poor", IF(BN1219&gt;=40, "Poor", "Very Poor"))))))</f>
        <v>Average</v>
      </c>
      <c r="BP1219" s="0" t="n">
        <f aca="false">IF(AJ1219&lt;=1000, -6.942*LN(AJ1219)+107.59, IF(AND(AJ1219&gt;1000, AJ1219&lt;=5213),-36.304*LN(AJ1219)+310.72, IF(AJ1219&gt;5213, 10)))</f>
        <v>70.8090808414235</v>
      </c>
      <c r="BQ1219" s="0" t="n">
        <f aca="false">BF1219^0.04*BG1219^0.22*BH1219^0.51*BI1219^0.06*BP1219^0.17</f>
        <v>91.8778370613485</v>
      </c>
      <c r="BR1219" s="0" t="str">
        <f aca="false">IF(BQ1219&gt;=90, "Very Good", IF(BQ1219&gt;=80, "Good", IF(BQ1219&gt;=70, "Slightly Good", IF(BQ1219&gt;=60, "Average", IF(BQ1219&gt;=50, "Slightly Poor", IF(BQ1219&gt;=40, "Poor", "Very Poor"))))))</f>
        <v>Very Good</v>
      </c>
      <c r="BT1219" s="0" t="n">
        <f aca="false">9.81*LN(AH1219)+30.6</f>
        <v>52.2631719966587</v>
      </c>
      <c r="BU1219" s="0" t="str">
        <f aca="false">IF(BT1219&lt;30, "Clean water", IF(AND(BT1219&gt;=30, BT1219&lt;40), "Hypolimia", IF(AND(BT1219&gt;=40,BT1219&lt;50), "Mesotrophic", IF(AND(BT1219&gt;=50, BT1219&lt;70), "Eutrophic", IF(BT1219&gt;70,"Hypertrophic")))))</f>
        <v>Eutrophic</v>
      </c>
      <c r="BW1219" s="0" t="e">
        <f aca="false">IF(G1219/H1219&gt;=1, "PLS CHECK", "")</f>
        <v>#DIV/0!</v>
      </c>
      <c r="BX1219" s="0" t="e">
        <f aca="false">IF(AC1219/J1219&gt;=1, "PLS CHECK", "")</f>
        <v>#DIV/0!</v>
      </c>
      <c r="BY1219" s="0" t="e">
        <f aca="false">IF(AE1219/J1219&gt;=1, "PLS CHECK", "")</f>
        <v>#DIV/0!</v>
      </c>
      <c r="BZ1219" s="0" t="e">
        <f aca="false">IF(AD1219/J1219&gt;=1, "PLS CHECK", "")</f>
        <v>#DIV/0!</v>
      </c>
      <c r="CA1219" s="0" t="str">
        <f aca="false">IF(AF1219/K1219&gt;=1, "PLS CHECK", "")</f>
        <v/>
      </c>
      <c r="CB1219" s="0" t="str">
        <f aca="false">IF(AG1219/K1219&gt;=1, "PLS CHECK", "")</f>
        <v/>
      </c>
    </row>
    <row r="1220" customFormat="false" ht="12.5" hidden="false" customHeight="false" outlineLevel="0" collapsed="false">
      <c r="A1220" s="0" t="n">
        <v>1217</v>
      </c>
      <c r="B1220" s="15" t="s">
        <v>97</v>
      </c>
      <c r="C1220" s="16" t="s">
        <v>98</v>
      </c>
      <c r="D1220" s="0" t="s">
        <v>182</v>
      </c>
      <c r="E1220" s="0" t="n">
        <v>8</v>
      </c>
      <c r="F1220" s="0" t="n">
        <v>11.2</v>
      </c>
      <c r="G1220" s="0" t="n">
        <v>0.8</v>
      </c>
      <c r="H1220" s="0" t="n">
        <v>3.6</v>
      </c>
      <c r="I1220" s="0" t="n">
        <v>6</v>
      </c>
      <c r="J1220" s="0" t="n">
        <v>2.575</v>
      </c>
      <c r="K1220" s="0" t="n">
        <v>0.022</v>
      </c>
      <c r="L1220" s="0" t="n">
        <v>1.7</v>
      </c>
      <c r="M1220" s="0" t="n">
        <v>8.1</v>
      </c>
      <c r="N1220" s="0" t="n">
        <v>0</v>
      </c>
      <c r="O1220" s="0" t="n">
        <v>252</v>
      </c>
      <c r="P1220" s="37"/>
      <c r="Q1220" s="0" t="n">
        <v>0</v>
      </c>
      <c r="R1220" s="0" t="n">
        <v>0</v>
      </c>
      <c r="S1220" s="0" t="n">
        <v>0</v>
      </c>
      <c r="T1220" s="0" t="n">
        <v>0</v>
      </c>
      <c r="U1220" s="0" t="n">
        <v>0</v>
      </c>
      <c r="V1220" s="0" t="n">
        <v>0</v>
      </c>
      <c r="AC1220" s="0" t="n">
        <v>2.557</v>
      </c>
      <c r="AD1220" s="0" t="n">
        <v>0.039</v>
      </c>
      <c r="AE1220" s="0" t="n">
        <v>2.318</v>
      </c>
      <c r="AF1220" s="0" t="n">
        <v>0.01</v>
      </c>
      <c r="AG1220" s="0" t="n">
        <v>0.006</v>
      </c>
      <c r="AH1220" s="0" t="n">
        <v>7.9</v>
      </c>
      <c r="AJ1220" s="37"/>
      <c r="AP1220" s="0" t="n">
        <v>0</v>
      </c>
      <c r="AY1220" s="0" t="n">
        <v>0</v>
      </c>
      <c r="BF1220" s="0" t="n">
        <f aca="false">IF(E1220&lt;11,-3.6797*E1220^2+48.115*E1220-53.83,280.92*EXP(-0.2027*E1220))</f>
        <v>95.5892</v>
      </c>
      <c r="BG1220" s="0" t="n">
        <f aca="false">32.208*LN(F1220)+21.438</f>
        <v>99.2497509715202</v>
      </c>
      <c r="BH1220" s="0" t="n">
        <f aca="false">IF(G1220&lt;=2, -10*G1220+100, 88.958*EXP(-0.0755*G1220))</f>
        <v>92</v>
      </c>
      <c r="BI1220" s="0" t="n">
        <f aca="false">IF(I1220&lt;=100, 0.0053*(I1220)^2-1.0332*I1220+100.76, 122.82*EXP(-0.0092*I1220))</f>
        <v>94.7516</v>
      </c>
      <c r="BJ1220" s="0" t="e">
        <f aca="false">IF(P1220&lt;=1000, -6.942*LN(P1220)+107.59, -36.304*LN(P1220)+310.72)</f>
        <v>#VALUE!</v>
      </c>
      <c r="BK1220" s="0" t="e">
        <f aca="false">BF1220^0.04*BG1220^0.22*BH1220^0.51*BI1220^0.06*BJ1220^0.17</f>
        <v>#VALUE!</v>
      </c>
      <c r="BL1220" s="0" t="e">
        <f aca="false">IF(BK1220&gt;=90, "Very Good", IF(BK1220&gt;=80, "Good", IF(BK1220&gt;=70, "Slightly Good", IF(BK1220&gt;=60, "Average", IF(BK1220&gt;=50, "Slightly Poor", IF(BK1220&gt;=40, "Poor", "Very Poor"))))))</f>
        <v>#VALUE!</v>
      </c>
      <c r="BM1220" s="0" t="e">
        <f aca="false">IF(P1220&lt;=1000, -6.942*LN(P1220)+107.59, IF(AND(P1220&gt;1000, P1220&lt;=5213),-36.304*LN(P1220)+310.72, IF(P1220&gt;5213, 10)))</f>
        <v>#VALUE!</v>
      </c>
      <c r="BN1220" s="0" t="e">
        <f aca="false">BF1220^0.04*BG1220^0.22*BH1220^0.51*BI1220^0.06*BM1220^0.17</f>
        <v>#VALUE!</v>
      </c>
      <c r="BO1220" s="0" t="e">
        <f aca="false">IF(BN1220&gt;=90, "Very Good", IF(BN1220&gt;=80, "Good", IF(BN1220&gt;=70, "Slightly Good", IF(BN1220&gt;=60, "Average", IF(BN1220&gt;=50, "Slightly Poor", IF(BN1220&gt;=40, "Poor", "Very Poor"))))))</f>
        <v>#VALUE!</v>
      </c>
      <c r="BP1220" s="0" t="e">
        <f aca="false">IF(AJ1220&lt;=1000, -6.942*LN(AJ1220)+107.59, IF(AND(AJ1220&gt;1000, AJ1220&lt;=5213),-36.304*LN(AJ1220)+310.72, IF(AJ1220&gt;5213, 10)))</f>
        <v>#VALUE!</v>
      </c>
      <c r="BQ1220" s="0" t="e">
        <f aca="false">BF1220^0.04*BG1220^0.22*BH1220^0.51*BI1220^0.06*BP1220^0.17</f>
        <v>#VALUE!</v>
      </c>
      <c r="BR1220" s="0" t="e">
        <f aca="false">IF(BQ1220&gt;=90, "Very Good", IF(BQ1220&gt;=80, "Good", IF(BQ1220&gt;=70, "Slightly Good", IF(BQ1220&gt;=60, "Average", IF(BQ1220&gt;=50, "Slightly Poor", IF(BQ1220&gt;=40, "Poor", "Very Poor"))))))</f>
        <v>#VALUE!</v>
      </c>
      <c r="BT1220" s="0" t="n">
        <f aca="false">9.81*LN(AH1220)+30.6</f>
        <v>50.8759236704299</v>
      </c>
      <c r="BU1220" s="0" t="str">
        <f aca="false">IF(BT1220&lt;30, "Clean water", IF(AND(BT1220&gt;=30, BT1220&lt;40), "Hypolimia", IF(AND(BT1220&gt;=40,BT1220&lt;50), "Mesotrophic", IF(AND(BT1220&gt;=50, BT1220&lt;70), "Eutrophic", IF(BT1220&gt;70,"Hypertrophic")))))</f>
        <v>Eutrophic</v>
      </c>
      <c r="BW1220" s="0" t="str">
        <f aca="false">IF(G1220/H1220&gt;=1, "PLS CHECK", "")</f>
        <v/>
      </c>
      <c r="BX1220" s="0" t="str">
        <f aca="false">IF(AC1220/J1220&gt;=1, "PLS CHECK", "")</f>
        <v/>
      </c>
      <c r="BY1220" s="0" t="str">
        <f aca="false">IF(AE1220/J1220&gt;=1, "PLS CHECK", "")</f>
        <v/>
      </c>
      <c r="BZ1220" s="0" t="str">
        <f aca="false">IF(AD1220/J1220&gt;=1, "PLS CHECK", "")</f>
        <v/>
      </c>
      <c r="CA1220" s="0" t="str">
        <f aca="false">IF(AF1220/K1220&gt;=1, "PLS CHECK", "")</f>
        <v/>
      </c>
      <c r="CB1220" s="0" t="str">
        <f aca="false">IF(AG1220/K1220&gt;=1, "PLS CHECK", "")</f>
        <v/>
      </c>
    </row>
    <row r="1221" customFormat="false" ht="12.5" hidden="false" customHeight="false" outlineLevel="0" collapsed="false">
      <c r="A1221" s="0" t="n">
        <v>1218</v>
      </c>
      <c r="B1221" s="15" t="s">
        <v>99</v>
      </c>
      <c r="C1221" s="16" t="s">
        <v>100</v>
      </c>
      <c r="D1221" s="0" t="s">
        <v>182</v>
      </c>
      <c r="E1221" s="37"/>
      <c r="F1221" s="37"/>
      <c r="G1221" s="0" t="n">
        <v>2.5</v>
      </c>
      <c r="H1221" s="0" t="n">
        <v>4.7</v>
      </c>
      <c r="I1221" s="0" t="n">
        <v>7.4</v>
      </c>
      <c r="J1221" s="0" t="n">
        <v>6.716</v>
      </c>
      <c r="K1221" s="0" t="n">
        <v>0.118</v>
      </c>
      <c r="L1221" s="0" t="n">
        <v>3</v>
      </c>
      <c r="M1221" s="0" t="n">
        <v>12.9</v>
      </c>
      <c r="N1221" s="0" t="n">
        <v>0</v>
      </c>
      <c r="O1221" s="0" t="n">
        <v>310</v>
      </c>
      <c r="P1221" s="37"/>
      <c r="Q1221" s="0" t="n">
        <v>0</v>
      </c>
      <c r="R1221" s="0" t="n">
        <v>0</v>
      </c>
      <c r="S1221" s="0" t="n">
        <v>0</v>
      </c>
      <c r="T1221" s="0" t="n">
        <v>0</v>
      </c>
      <c r="U1221" s="0" t="n">
        <v>0</v>
      </c>
      <c r="V1221" s="0" t="n">
        <v>0</v>
      </c>
      <c r="AC1221" s="0" t="n">
        <v>6.645</v>
      </c>
      <c r="AD1221" s="0" t="n">
        <v>0.073</v>
      </c>
      <c r="AE1221" s="0" t="n">
        <v>5.56</v>
      </c>
      <c r="AF1221" s="0" t="n">
        <v>0.074</v>
      </c>
      <c r="AG1221" s="0" t="n">
        <v>0.059</v>
      </c>
      <c r="AH1221" s="0" t="n">
        <v>17</v>
      </c>
      <c r="AJ1221" s="0" t="n">
        <v>40</v>
      </c>
      <c r="AP1221" s="0" t="n">
        <v>0</v>
      </c>
      <c r="AY1221" s="0" t="n">
        <v>0</v>
      </c>
      <c r="BF1221" s="0" t="n">
        <f aca="false">IF(E1221&lt;11,-3.6797*E1221^2+48.115*E1221-53.83,280.92*EXP(-0.2027*E1221))</f>
        <v>-53.83</v>
      </c>
      <c r="BG1221" s="0" t="e">
        <f aca="false">32.208*LN(F1221)+21.438</f>
        <v>#VALUE!</v>
      </c>
      <c r="BH1221" s="0" t="n">
        <f aca="false">IF(G1221&lt;=2, -10*G1221+100, 88.958*EXP(-0.0755*G1221))</f>
        <v>73.6566439219523</v>
      </c>
      <c r="BI1221" s="0" t="n">
        <f aca="false">IF(I1221&lt;=100, 0.0053*(I1221)^2-1.0332*I1221+100.76, 122.82*EXP(-0.0092*I1221))</f>
        <v>93.404548</v>
      </c>
      <c r="BJ1221" s="0" t="e">
        <f aca="false">IF(P1221&lt;=1000, -6.942*LN(P1221)+107.59, -36.304*LN(P1221)+310.72)</f>
        <v>#VALUE!</v>
      </c>
      <c r="BK1221" s="0" t="e">
        <f aca="false">BF1221^0.04*BG1221^0.22*BH1221^0.51*BI1221^0.06*BJ1221^0.17</f>
        <v>#VALUE!</v>
      </c>
      <c r="BL1221" s="0" t="e">
        <f aca="false">IF(BK1221&gt;=90, "Very Good", IF(BK1221&gt;=80, "Good", IF(BK1221&gt;=70, "Slightly Good", IF(BK1221&gt;=60, "Average", IF(BK1221&gt;=50, "Slightly Poor", IF(BK1221&gt;=40, "Poor", "Very Poor"))))))</f>
        <v>#VALUE!</v>
      </c>
      <c r="BM1221" s="0" t="e">
        <f aca="false">IF(P1221&lt;=1000, -6.942*LN(P1221)+107.59, IF(AND(P1221&gt;1000, P1221&lt;=5213),-36.304*LN(P1221)+310.72, IF(P1221&gt;5213, 10)))</f>
        <v>#VALUE!</v>
      </c>
      <c r="BN1221" s="0" t="e">
        <f aca="false">BF1221^0.04*BG1221^0.22*BH1221^0.51*BI1221^0.06*BM1221^0.17</f>
        <v>#VALUE!</v>
      </c>
      <c r="BO1221" s="0" t="e">
        <f aca="false">IF(BN1221&gt;=90, "Very Good", IF(BN1221&gt;=80, "Good", IF(BN1221&gt;=70, "Slightly Good", IF(BN1221&gt;=60, "Average", IF(BN1221&gt;=50, "Slightly Poor", IF(BN1221&gt;=40, "Poor", "Very Poor"))))))</f>
        <v>#VALUE!</v>
      </c>
      <c r="BP1221" s="0" t="n">
        <f aca="false">IF(AJ1221&lt;=1000, -6.942*LN(AJ1221)+107.59, IF(AND(AJ1221&gt;1000, AJ1221&lt;=5213),-36.304*LN(AJ1221)+310.72, IF(AJ1221&gt;5213, 10)))</f>
        <v>81.981798829541</v>
      </c>
      <c r="BQ1221" s="0" t="e">
        <f aca="false">BF1221^0.04*BG1221^0.22*BH1221^0.51*BI1221^0.06*BP1221^0.17</f>
        <v>#VALUE!</v>
      </c>
      <c r="BR1221" s="0" t="e">
        <f aca="false">IF(BQ1221&gt;=90, "Very Good", IF(BQ1221&gt;=80, "Good", IF(BQ1221&gt;=70, "Slightly Good", IF(BQ1221&gt;=60, "Average", IF(BQ1221&gt;=50, "Slightly Poor", IF(BQ1221&gt;=40, "Poor", "Very Poor"))))))</f>
        <v>#VALUE!</v>
      </c>
      <c r="BT1221" s="0" t="n">
        <f aca="false">9.81*LN(AH1221)+30.6</f>
        <v>58.3938229051915</v>
      </c>
      <c r="BU1221" s="0" t="str">
        <f aca="false">IF(BT1221&lt;30, "Clean water", IF(AND(BT1221&gt;=30, BT1221&lt;40), "Hypolimia", IF(AND(BT1221&gt;=40,BT1221&lt;50), "Mesotrophic", IF(AND(BT1221&gt;=50, BT1221&lt;70), "Eutrophic", IF(BT1221&gt;70,"Hypertrophic")))))</f>
        <v>Eutrophic</v>
      </c>
      <c r="BW1221" s="0" t="str">
        <f aca="false">IF(G1221/H1221&gt;=1, "PLS CHECK", "")</f>
        <v/>
      </c>
      <c r="BX1221" s="0" t="str">
        <f aca="false">IF(AC1221/J1221&gt;=1, "PLS CHECK", "")</f>
        <v/>
      </c>
      <c r="BY1221" s="0" t="str">
        <f aca="false">IF(AE1221/J1221&gt;=1, "PLS CHECK", "")</f>
        <v/>
      </c>
      <c r="BZ1221" s="0" t="str">
        <f aca="false">IF(AD1221/J1221&gt;=1, "PLS CHECK", "")</f>
        <v/>
      </c>
      <c r="CA1221" s="0" t="str">
        <f aca="false">IF(AF1221/K1221&gt;=1, "PLS CHECK", "")</f>
        <v/>
      </c>
      <c r="CB1221" s="0" t="str">
        <f aca="false">IF(AG1221/K1221&gt;=1, "PLS CHECK", "")</f>
        <v/>
      </c>
    </row>
    <row r="1222" customFormat="false" ht="12.5" hidden="false" customHeight="false" outlineLevel="0" collapsed="false">
      <c r="A1222" s="0" t="n">
        <v>1219</v>
      </c>
      <c r="B1222" s="15" t="s">
        <v>99</v>
      </c>
      <c r="C1222" s="16" t="s">
        <v>100</v>
      </c>
      <c r="D1222" s="0" t="s">
        <v>182</v>
      </c>
      <c r="E1222" s="37"/>
      <c r="F1222" s="0" t="n">
        <v>10.6</v>
      </c>
      <c r="G1222" s="0" t="n">
        <v>3.3</v>
      </c>
      <c r="H1222" s="0" t="n">
        <v>6.1</v>
      </c>
      <c r="I1222" s="0" t="n">
        <v>19.4</v>
      </c>
      <c r="J1222" s="0" t="n">
        <v>8.218</v>
      </c>
      <c r="K1222" s="37"/>
      <c r="L1222" s="0" t="n">
        <v>4.3</v>
      </c>
      <c r="M1222" s="0" t="n">
        <v>13.4</v>
      </c>
      <c r="O1222" s="0" t="n">
        <v>537</v>
      </c>
      <c r="BD1222" s="0" t="n">
        <v>0.305</v>
      </c>
      <c r="BF1222" s="0" t="n">
        <f aca="false">IF(E1222&lt;11,-3.6797*E1222^2+48.115*E1222-53.83,280.92*EXP(-0.2027*E1222))</f>
        <v>-53.83</v>
      </c>
      <c r="BG1222" s="0" t="n">
        <f aca="false">32.208*LN(F1222)+21.438</f>
        <v>97.4763856680092</v>
      </c>
      <c r="BH1222" s="0" t="n">
        <f aca="false">IF(G1222&lt;=2, -10*G1222+100, 88.958*EXP(-0.0755*G1222))</f>
        <v>69.3394735712124</v>
      </c>
      <c r="BI1222" s="0" t="n">
        <f aca="false">IF(I1222&lt;=100, 0.0053*(I1222)^2-1.0332*I1222+100.76, 122.82*EXP(-0.0092*I1222))</f>
        <v>82.710628</v>
      </c>
      <c r="BJ1222" s="0" t="e">
        <f aca="false">IF(P1222&lt;=1000, -6.942*LN(P1222)+107.59, -36.304*LN(P1222)+310.72)</f>
        <v>#VALUE!</v>
      </c>
      <c r="BK1222" s="0" t="e">
        <f aca="false">BF1222^0.04*BG1222^0.22*BH1222^0.51*BI1222^0.06*BJ1222^0.17</f>
        <v>#VALUE!</v>
      </c>
      <c r="BL1222" s="0" t="e">
        <f aca="false">IF(BK1222&gt;=90, "Very Good", IF(BK1222&gt;=80, "Good", IF(BK1222&gt;=70, "Slightly Good", IF(BK1222&gt;=60, "Average", IF(BK1222&gt;=50, "Slightly Poor", IF(BK1222&gt;=40, "Poor", "Very Poor"))))))</f>
        <v>#VALUE!</v>
      </c>
      <c r="BM1222" s="0" t="e">
        <f aca="false">IF(P1222&lt;=1000, -6.942*LN(P1222)+107.59, IF(AND(P1222&gt;1000, P1222&lt;=5213),-36.304*LN(P1222)+310.72, IF(P1222&gt;5213, 10)))</f>
        <v>#VALUE!</v>
      </c>
      <c r="BN1222" s="0" t="e">
        <f aca="false">BF1222^0.04*BG1222^0.22*BH1222^0.51*BI1222^0.06*BM1222^0.17</f>
        <v>#VALUE!</v>
      </c>
      <c r="BO1222" s="0" t="e">
        <f aca="false">IF(BN1222&gt;=90, "Very Good", IF(BN1222&gt;=80, "Good", IF(BN1222&gt;=70, "Slightly Good", IF(BN1222&gt;=60, "Average", IF(BN1222&gt;=50, "Slightly Poor", IF(BN1222&gt;=40, "Poor", "Very Poor"))))))</f>
        <v>#VALUE!</v>
      </c>
      <c r="BP1222" s="0" t="e">
        <f aca="false">IF(AJ1222&lt;=1000, -6.942*LN(AJ1222)+107.59, IF(AND(AJ1222&gt;1000, AJ1222&lt;=5213),-36.304*LN(AJ1222)+310.72, IF(AJ1222&gt;5213, 10)))</f>
        <v>#VALUE!</v>
      </c>
      <c r="BQ1222" s="0" t="e">
        <f aca="false">BF1222^0.04*BG1222^0.22*BH1222^0.51*BI1222^0.06*BP1222^0.17</f>
        <v>#VALUE!</v>
      </c>
      <c r="BR1222" s="0" t="e">
        <f aca="false">IF(BQ1222&gt;=90, "Very Good", IF(BQ1222&gt;=80, "Good", IF(BQ1222&gt;=70, "Slightly Good", IF(BQ1222&gt;=60, "Average", IF(BQ1222&gt;=50, "Slightly Poor", IF(BQ1222&gt;=40, "Poor", "Very Poor"))))))</f>
        <v>#VALUE!</v>
      </c>
      <c r="BT1222" s="0" t="e">
        <f aca="false">9.81*LN(AH1222)+30.6</f>
        <v>#VALUE!</v>
      </c>
      <c r="BU1222" s="0" t="e">
        <f aca="false">IF(BT1222&lt;30, "Clean water", IF(AND(BT1222&gt;=30, BT1222&lt;40), "Hypolimia", IF(AND(BT1222&gt;=40,BT1222&lt;50), "Mesotrophic", IF(AND(BT1222&gt;=50, BT1222&lt;70), "Eutrophic", IF(BT1222&gt;70,"Hypertrophic")))))</f>
        <v>#VALUE!</v>
      </c>
      <c r="BW1222" s="0" t="str">
        <f aca="false">IF(G1222/H1222&gt;=1, "PLS CHECK", "")</f>
        <v/>
      </c>
      <c r="BX1222" s="0" t="str">
        <f aca="false">IF(AC1222/J1222&gt;=1, "PLS CHECK", "")</f>
        <v/>
      </c>
      <c r="BY1222" s="0" t="str">
        <f aca="false">IF(AE1222/J1222&gt;=1, "PLS CHECK", "")</f>
        <v/>
      </c>
      <c r="BZ1222" s="0" t="str">
        <f aca="false">IF(AD1222/J1222&gt;=1, "PLS CHECK", "")</f>
        <v/>
      </c>
      <c r="CA1222" s="0" t="e">
        <f aca="false">IF(AF1222/K1222&gt;=1, "PLS CHECK", "")</f>
        <v>#DIV/0!</v>
      </c>
      <c r="CB1222" s="0" t="e">
        <f aca="false">IF(AG1222/K1222&gt;=1, "PLS CHECK", "")</f>
        <v>#DIV/0!</v>
      </c>
    </row>
    <row r="1223" customFormat="false" ht="12.5" hidden="false" customHeight="false" outlineLevel="0" collapsed="false">
      <c r="A1223" s="0" t="n">
        <v>1220</v>
      </c>
      <c r="B1223" s="15" t="s">
        <v>101</v>
      </c>
      <c r="C1223" s="16" t="s">
        <v>102</v>
      </c>
      <c r="D1223" s="0" t="s">
        <v>182</v>
      </c>
      <c r="E1223" s="0" t="n">
        <v>7.7</v>
      </c>
      <c r="F1223" s="0" t="n">
        <v>11.7</v>
      </c>
      <c r="G1223" s="0" t="n">
        <v>3.1</v>
      </c>
      <c r="H1223" s="0" t="n">
        <v>5.9</v>
      </c>
      <c r="I1223" s="0" t="n">
        <v>9.7</v>
      </c>
      <c r="J1223" s="0" t="n">
        <v>5.348</v>
      </c>
      <c r="K1223" s="0" t="n">
        <v>0.045</v>
      </c>
      <c r="L1223" s="0" t="n">
        <v>3.1</v>
      </c>
      <c r="M1223" s="0" t="n">
        <v>8.1</v>
      </c>
      <c r="N1223" s="0" t="n">
        <v>0</v>
      </c>
      <c r="O1223" s="0" t="n">
        <v>322</v>
      </c>
      <c r="P1223" s="37"/>
      <c r="Q1223" s="0" t="n">
        <v>0</v>
      </c>
      <c r="R1223" s="0" t="n">
        <v>0</v>
      </c>
      <c r="S1223" s="0" t="n">
        <v>0</v>
      </c>
      <c r="T1223" s="0" t="n">
        <v>0</v>
      </c>
      <c r="U1223" s="0" t="n">
        <v>0</v>
      </c>
      <c r="V1223" s="0" t="n">
        <v>0</v>
      </c>
      <c r="AC1223" s="0" t="n">
        <v>5.103</v>
      </c>
      <c r="AD1223" s="0" t="n">
        <v>0.869</v>
      </c>
      <c r="AE1223" s="0" t="n">
        <v>3.63</v>
      </c>
      <c r="AF1223" s="0" t="n">
        <v>0.013</v>
      </c>
      <c r="AG1223" s="0" t="n">
        <v>0.002</v>
      </c>
      <c r="AH1223" s="37"/>
      <c r="AI1223" s="0" t="n">
        <v>0</v>
      </c>
      <c r="AJ1223" s="37"/>
      <c r="AP1223" s="0" t="n">
        <v>0</v>
      </c>
      <c r="AQ1223" s="0" t="n">
        <v>0</v>
      </c>
      <c r="AR1223" s="0" t="n">
        <v>0</v>
      </c>
      <c r="AS1223" s="0" t="n">
        <v>0</v>
      </c>
      <c r="AU1223" s="0" t="n">
        <v>0</v>
      </c>
      <c r="AV1223" s="0" t="n">
        <v>0</v>
      </c>
      <c r="AY1223" s="0" t="n">
        <v>0</v>
      </c>
      <c r="AZ1223" s="0" t="n">
        <v>0</v>
      </c>
      <c r="BB1223" s="0" t="n">
        <v>0</v>
      </c>
      <c r="BE1223" s="0" t="n">
        <v>0</v>
      </c>
      <c r="BF1223" s="0" t="n">
        <f aca="false">IF(E1223&lt;11,-3.6797*E1223^2+48.115*E1223-53.83,280.92*EXP(-0.2027*E1223))</f>
        <v>98.486087</v>
      </c>
      <c r="BG1223" s="0" t="n">
        <f aca="false">32.208*LN(F1223)+21.438</f>
        <v>100.656437416814</v>
      </c>
      <c r="BH1223" s="0" t="n">
        <f aca="false">IF(G1223&lt;=2, -10*G1223+100, 88.958*EXP(-0.0755*G1223))</f>
        <v>70.3944446082144</v>
      </c>
      <c r="BI1223" s="0" t="n">
        <f aca="false">IF(I1223&lt;=100, 0.0053*(I1223)^2-1.0332*I1223+100.76, 122.82*EXP(-0.0092*I1223))</f>
        <v>91.236637</v>
      </c>
      <c r="BJ1223" s="0" t="e">
        <f aca="false">IF(P1223&lt;=1000, -6.942*LN(P1223)+107.59, -36.304*LN(P1223)+310.72)</f>
        <v>#VALUE!</v>
      </c>
      <c r="BK1223" s="0" t="e">
        <f aca="false">BF1223^0.04*BG1223^0.22*BH1223^0.51*BI1223^0.06*BJ1223^0.17</f>
        <v>#VALUE!</v>
      </c>
      <c r="BL1223" s="0" t="e">
        <f aca="false">IF(BK1223&gt;=90, "Very Good", IF(BK1223&gt;=80, "Good", IF(BK1223&gt;=70, "Slightly Good", IF(BK1223&gt;=60, "Average", IF(BK1223&gt;=50, "Slightly Poor", IF(BK1223&gt;=40, "Poor", "Very Poor"))))))</f>
        <v>#VALUE!</v>
      </c>
      <c r="BM1223" s="0" t="e">
        <f aca="false">IF(P1223&lt;=1000, -6.942*LN(P1223)+107.59, IF(AND(P1223&gt;1000, P1223&lt;=5213),-36.304*LN(P1223)+310.72, IF(P1223&gt;5213, 10)))</f>
        <v>#VALUE!</v>
      </c>
      <c r="BN1223" s="0" t="e">
        <f aca="false">BF1223^0.04*BG1223^0.22*BH1223^0.51*BI1223^0.06*BM1223^0.17</f>
        <v>#VALUE!</v>
      </c>
      <c r="BO1223" s="0" t="e">
        <f aca="false">IF(BN1223&gt;=90, "Very Good", IF(BN1223&gt;=80, "Good", IF(BN1223&gt;=70, "Slightly Good", IF(BN1223&gt;=60, "Average", IF(BN1223&gt;=50, "Slightly Poor", IF(BN1223&gt;=40, "Poor", "Very Poor"))))))</f>
        <v>#VALUE!</v>
      </c>
      <c r="BP1223" s="0" t="e">
        <f aca="false">IF(AJ1223&lt;=1000, -6.942*LN(AJ1223)+107.59, IF(AND(AJ1223&gt;1000, AJ1223&lt;=5213),-36.304*LN(AJ1223)+310.72, IF(AJ1223&gt;5213, 10)))</f>
        <v>#VALUE!</v>
      </c>
      <c r="BQ1223" s="0" t="e">
        <f aca="false">BF1223^0.04*BG1223^0.22*BH1223^0.51*BI1223^0.06*BP1223^0.17</f>
        <v>#VALUE!</v>
      </c>
      <c r="BR1223" s="0" t="e">
        <f aca="false">IF(BQ1223&gt;=90, "Very Good", IF(BQ1223&gt;=80, "Good", IF(BQ1223&gt;=70, "Slightly Good", IF(BQ1223&gt;=60, "Average", IF(BQ1223&gt;=50, "Slightly Poor", IF(BQ1223&gt;=40, "Poor", "Very Poor"))))))</f>
        <v>#VALUE!</v>
      </c>
      <c r="BT1223" s="0" t="e">
        <f aca="false">9.81*LN(AH1223)+30.6</f>
        <v>#VALUE!</v>
      </c>
      <c r="BU1223" s="0" t="e">
        <f aca="false">IF(BT1223&lt;30, "Clean water", IF(AND(BT1223&gt;=30, BT1223&lt;40), "Hypolimia", IF(AND(BT1223&gt;=40,BT1223&lt;50), "Mesotrophic", IF(AND(BT1223&gt;=50, BT1223&lt;70), "Eutrophic", IF(BT1223&gt;70,"Hypertrophic")))))</f>
        <v>#VALUE!</v>
      </c>
      <c r="BW1223" s="0" t="str">
        <f aca="false">IF(G1223/H1223&gt;=1, "PLS CHECK", "")</f>
        <v/>
      </c>
      <c r="BX1223" s="0" t="str">
        <f aca="false">IF(AC1223/J1223&gt;=1, "PLS CHECK", "")</f>
        <v/>
      </c>
      <c r="BY1223" s="0" t="str">
        <f aca="false">IF(AE1223/J1223&gt;=1, "PLS CHECK", "")</f>
        <v/>
      </c>
      <c r="BZ1223" s="0" t="str">
        <f aca="false">IF(AD1223/J1223&gt;=1, "PLS CHECK", "")</f>
        <v/>
      </c>
      <c r="CA1223" s="0" t="str">
        <f aca="false">IF(AF1223/K1223&gt;=1, "PLS CHECK", "")</f>
        <v/>
      </c>
      <c r="CB1223" s="0" t="str">
        <f aca="false">IF(AG1223/K1223&gt;=1, "PLS CHECK", "")</f>
        <v/>
      </c>
    </row>
    <row r="1224" customFormat="false" ht="12.5" hidden="false" customHeight="false" outlineLevel="0" collapsed="false">
      <c r="A1224" s="0" t="n">
        <v>1221</v>
      </c>
      <c r="B1224" s="15" t="s">
        <v>103</v>
      </c>
      <c r="C1224" s="16" t="s">
        <v>104</v>
      </c>
      <c r="D1224" s="0" t="s">
        <v>182</v>
      </c>
      <c r="E1224" s="37"/>
      <c r="F1224" s="37"/>
      <c r="G1224" s="0" t="n">
        <v>1.6</v>
      </c>
      <c r="H1224" s="0" t="n">
        <v>4.1</v>
      </c>
      <c r="I1224" s="0" t="n">
        <v>3</v>
      </c>
      <c r="J1224" s="0" t="n">
        <v>7.91</v>
      </c>
      <c r="K1224" s="0" t="n">
        <v>0.023</v>
      </c>
      <c r="L1224" s="0" t="n">
        <v>2.3</v>
      </c>
      <c r="M1224" s="0" t="n">
        <v>10.2</v>
      </c>
      <c r="N1224" s="0" t="n">
        <v>0</v>
      </c>
      <c r="O1224" s="0" t="n">
        <v>548</v>
      </c>
      <c r="P1224" s="37"/>
      <c r="Q1224" s="0" t="n">
        <v>0</v>
      </c>
      <c r="R1224" s="0" t="n">
        <v>0</v>
      </c>
      <c r="S1224" s="0" t="n">
        <v>0</v>
      </c>
      <c r="T1224" s="0" t="n">
        <v>0</v>
      </c>
      <c r="U1224" s="0" t="n">
        <v>0</v>
      </c>
      <c r="V1224" s="0" t="n">
        <v>0</v>
      </c>
      <c r="AC1224" s="0" t="n">
        <v>7.797</v>
      </c>
      <c r="AD1224" s="0" t="n">
        <v>0.944</v>
      </c>
      <c r="AE1224" s="0" t="n">
        <v>5.833</v>
      </c>
      <c r="AF1224" s="0" t="n">
        <v>0.011</v>
      </c>
      <c r="AG1224" s="0" t="n">
        <v>0.003</v>
      </c>
      <c r="AH1224" s="0" t="n">
        <v>11.1</v>
      </c>
      <c r="AJ1224" s="37"/>
      <c r="AP1224" s="0" t="n">
        <v>0</v>
      </c>
      <c r="AY1224" s="0" t="n">
        <v>0</v>
      </c>
      <c r="BF1224" s="0" t="n">
        <f aca="false">IF(E1224&lt;11,-3.6797*E1224^2+48.115*E1224-53.83,280.92*EXP(-0.2027*E1224))</f>
        <v>-53.83</v>
      </c>
      <c r="BG1224" s="0" t="e">
        <f aca="false">32.208*LN(F1224)+21.438</f>
        <v>#VALUE!</v>
      </c>
      <c r="BH1224" s="0" t="n">
        <f aca="false">IF(G1224&lt;=2, -10*G1224+100, 88.958*EXP(-0.0755*G1224))</f>
        <v>84</v>
      </c>
      <c r="BI1224" s="0" t="n">
        <f aca="false">IF(I1224&lt;=100, 0.0053*(I1224)^2-1.0332*I1224+100.76, 122.82*EXP(-0.0092*I1224))</f>
        <v>97.7081</v>
      </c>
      <c r="BJ1224" s="0" t="e">
        <f aca="false">IF(P1224&lt;=1000, -6.942*LN(P1224)+107.59, -36.304*LN(P1224)+310.72)</f>
        <v>#VALUE!</v>
      </c>
      <c r="BK1224" s="0" t="e">
        <f aca="false">BF1224^0.04*BG1224^0.22*BH1224^0.51*BI1224^0.06*BJ1224^0.17</f>
        <v>#VALUE!</v>
      </c>
      <c r="BL1224" s="0" t="e">
        <f aca="false">IF(BK1224&gt;=90, "Very Good", IF(BK1224&gt;=80, "Good", IF(BK1224&gt;=70, "Slightly Good", IF(BK1224&gt;=60, "Average", IF(BK1224&gt;=50, "Slightly Poor", IF(BK1224&gt;=40, "Poor", "Very Poor"))))))</f>
        <v>#VALUE!</v>
      </c>
      <c r="BM1224" s="0" t="e">
        <f aca="false">IF(P1224&lt;=1000, -6.942*LN(P1224)+107.59, IF(AND(P1224&gt;1000, P1224&lt;=5213),-36.304*LN(P1224)+310.72, IF(P1224&gt;5213, 10)))</f>
        <v>#VALUE!</v>
      </c>
      <c r="BN1224" s="0" t="e">
        <f aca="false">BF1224^0.04*BG1224^0.22*BH1224^0.51*BI1224^0.06*BM1224^0.17</f>
        <v>#VALUE!</v>
      </c>
      <c r="BO1224" s="0" t="e">
        <f aca="false">IF(BN1224&gt;=90, "Very Good", IF(BN1224&gt;=80, "Good", IF(BN1224&gt;=70, "Slightly Good", IF(BN1224&gt;=60, "Average", IF(BN1224&gt;=50, "Slightly Poor", IF(BN1224&gt;=40, "Poor", "Very Poor"))))))</f>
        <v>#VALUE!</v>
      </c>
      <c r="BP1224" s="0" t="e">
        <f aca="false">IF(AJ1224&lt;=1000, -6.942*LN(AJ1224)+107.59, IF(AND(AJ1224&gt;1000, AJ1224&lt;=5213),-36.304*LN(AJ1224)+310.72, IF(AJ1224&gt;5213, 10)))</f>
        <v>#VALUE!</v>
      </c>
      <c r="BQ1224" s="0" t="e">
        <f aca="false">BF1224^0.04*BG1224^0.22*BH1224^0.51*BI1224^0.06*BP1224^0.17</f>
        <v>#VALUE!</v>
      </c>
      <c r="BR1224" s="0" t="e">
        <f aca="false">IF(BQ1224&gt;=90, "Very Good", IF(BQ1224&gt;=80, "Good", IF(BQ1224&gt;=70, "Slightly Good", IF(BQ1224&gt;=60, "Average", IF(BQ1224&gt;=50, "Slightly Poor", IF(BQ1224&gt;=40, "Poor", "Very Poor"))))))</f>
        <v>#VALUE!</v>
      </c>
      <c r="BT1224" s="0" t="n">
        <f aca="false">9.81*LN(AH1224)+30.6</f>
        <v>54.2121315126024</v>
      </c>
      <c r="BU1224" s="0" t="str">
        <f aca="false">IF(BT1224&lt;30, "Clean water", IF(AND(BT1224&gt;=30, BT1224&lt;40), "Hypolimia", IF(AND(BT1224&gt;=40,BT1224&lt;50), "Mesotrophic", IF(AND(BT1224&gt;=50, BT1224&lt;70), "Eutrophic", IF(BT1224&gt;70,"Hypertrophic")))))</f>
        <v>Eutrophic</v>
      </c>
      <c r="BW1224" s="0" t="str">
        <f aca="false">IF(G1224/H1224&gt;=1, "PLS CHECK", "")</f>
        <v/>
      </c>
      <c r="BX1224" s="0" t="str">
        <f aca="false">IF(AC1224/J1224&gt;=1, "PLS CHECK", "")</f>
        <v/>
      </c>
      <c r="BY1224" s="0" t="str">
        <f aca="false">IF(AE1224/J1224&gt;=1, "PLS CHECK", "")</f>
        <v/>
      </c>
      <c r="BZ1224" s="0" t="str">
        <f aca="false">IF(AD1224/J1224&gt;=1, "PLS CHECK", "")</f>
        <v/>
      </c>
      <c r="CA1224" s="0" t="str">
        <f aca="false">IF(AF1224/K1224&gt;=1, "PLS CHECK", "")</f>
        <v/>
      </c>
      <c r="CB1224" s="0" t="str">
        <f aca="false">IF(AG1224/K1224&gt;=1, "PLS CHECK", "")</f>
        <v/>
      </c>
    </row>
    <row r="1225" customFormat="false" ht="12.5" hidden="false" customHeight="false" outlineLevel="0" collapsed="false">
      <c r="A1225" s="0" t="n">
        <v>1222</v>
      </c>
      <c r="B1225" s="15" t="s">
        <v>105</v>
      </c>
      <c r="C1225" s="16" t="s">
        <v>106</v>
      </c>
      <c r="D1225" s="0" t="s">
        <v>182</v>
      </c>
      <c r="E1225" s="0" t="n">
        <v>8.2</v>
      </c>
      <c r="F1225" s="0" t="n">
        <v>12.7</v>
      </c>
      <c r="G1225" s="0" t="n">
        <v>1.4</v>
      </c>
      <c r="H1225" s="0" t="n">
        <v>4.4</v>
      </c>
      <c r="I1225" s="0" t="n">
        <v>7.7</v>
      </c>
      <c r="J1225" s="0" t="n">
        <v>2.688</v>
      </c>
      <c r="K1225" s="0" t="n">
        <v>0.022</v>
      </c>
      <c r="L1225" s="0" t="n">
        <v>2.3</v>
      </c>
      <c r="M1225" s="0" t="n">
        <v>7.3</v>
      </c>
      <c r="N1225" s="0" t="n">
        <v>0</v>
      </c>
      <c r="O1225" s="0" t="n">
        <v>252</v>
      </c>
      <c r="P1225" s="37"/>
      <c r="Q1225" s="0" t="n">
        <v>0</v>
      </c>
      <c r="R1225" s="0" t="n">
        <v>0</v>
      </c>
      <c r="S1225" s="0" t="n">
        <v>0</v>
      </c>
      <c r="T1225" s="0" t="n">
        <v>0</v>
      </c>
      <c r="U1225" s="0" t="n">
        <v>0</v>
      </c>
      <c r="V1225" s="0" t="n">
        <v>0</v>
      </c>
      <c r="AC1225" s="0" t="n">
        <v>2.579</v>
      </c>
      <c r="AD1225" s="0" t="n">
        <v>0.114</v>
      </c>
      <c r="AE1225" s="0" t="n">
        <v>2.232</v>
      </c>
      <c r="AF1225" s="0" t="n">
        <v>0.008</v>
      </c>
      <c r="AG1225" s="0" t="n">
        <v>0.004</v>
      </c>
      <c r="AH1225" s="0" t="n">
        <v>16.4</v>
      </c>
      <c r="AI1225" s="0" t="n">
        <v>0</v>
      </c>
      <c r="AJ1225" s="37"/>
      <c r="AP1225" s="0" t="n">
        <v>0</v>
      </c>
      <c r="AQ1225" s="0" t="n">
        <v>0</v>
      </c>
      <c r="AR1225" s="0" t="n">
        <v>0</v>
      </c>
      <c r="AS1225" s="0" t="n">
        <v>0</v>
      </c>
      <c r="AU1225" s="0" t="n">
        <v>0</v>
      </c>
      <c r="AV1225" s="0" t="n">
        <v>0</v>
      </c>
      <c r="AY1225" s="0" t="n">
        <v>0</v>
      </c>
      <c r="AZ1225" s="0" t="n">
        <v>0</v>
      </c>
      <c r="BB1225" s="0" t="n">
        <v>0</v>
      </c>
      <c r="BE1225" s="0" t="n">
        <v>0</v>
      </c>
      <c r="BF1225" s="0" t="n">
        <f aca="false">IF(E1225&lt;11,-3.6797*E1225^2+48.115*E1225-53.83,280.92*EXP(-0.2027*E1225))</f>
        <v>93.289972</v>
      </c>
      <c r="BG1225" s="0" t="n">
        <f aca="false">32.208*LN(F1225)+21.438</f>
        <v>103.297917005506</v>
      </c>
      <c r="BH1225" s="0" t="n">
        <f aca="false">IF(G1225&lt;=2, -10*G1225+100, 88.958*EXP(-0.0755*G1225))</f>
        <v>86</v>
      </c>
      <c r="BI1225" s="0" t="n">
        <f aca="false">IF(I1225&lt;=100, 0.0053*(I1225)^2-1.0332*I1225+100.76, 122.82*EXP(-0.0092*I1225))</f>
        <v>93.118597</v>
      </c>
      <c r="BJ1225" s="0" t="e">
        <f aca="false">IF(P1225&lt;=1000, -6.942*LN(P1225)+107.59, -36.304*LN(P1225)+310.72)</f>
        <v>#VALUE!</v>
      </c>
      <c r="BK1225" s="0" t="e">
        <f aca="false">BF1225^0.04*BG1225^0.22*BH1225^0.51*BI1225^0.06*BJ1225^0.17</f>
        <v>#VALUE!</v>
      </c>
      <c r="BL1225" s="0" t="e">
        <f aca="false">IF(BK1225&gt;=90, "Very Good", IF(BK1225&gt;=80, "Good", IF(BK1225&gt;=70, "Slightly Good", IF(BK1225&gt;=60, "Average", IF(BK1225&gt;=50, "Slightly Poor", IF(BK1225&gt;=40, "Poor", "Very Poor"))))))</f>
        <v>#VALUE!</v>
      </c>
      <c r="BM1225" s="0" t="e">
        <f aca="false">IF(P1225&lt;=1000, -6.942*LN(P1225)+107.59, IF(AND(P1225&gt;1000, P1225&lt;=5213),-36.304*LN(P1225)+310.72, IF(P1225&gt;5213, 10)))</f>
        <v>#VALUE!</v>
      </c>
      <c r="BN1225" s="0" t="e">
        <f aca="false">BF1225^0.04*BG1225^0.22*BH1225^0.51*BI1225^0.06*BM1225^0.17</f>
        <v>#VALUE!</v>
      </c>
      <c r="BO1225" s="0" t="e">
        <f aca="false">IF(BN1225&gt;=90, "Very Good", IF(BN1225&gt;=80, "Good", IF(BN1225&gt;=70, "Slightly Good", IF(BN1225&gt;=60, "Average", IF(BN1225&gt;=50, "Slightly Poor", IF(BN1225&gt;=40, "Poor", "Very Poor"))))))</f>
        <v>#VALUE!</v>
      </c>
      <c r="BP1225" s="0" t="e">
        <f aca="false">IF(AJ1225&lt;=1000, -6.942*LN(AJ1225)+107.59, IF(AND(AJ1225&gt;1000, AJ1225&lt;=5213),-36.304*LN(AJ1225)+310.72, IF(AJ1225&gt;5213, 10)))</f>
        <v>#VALUE!</v>
      </c>
      <c r="BQ1225" s="0" t="e">
        <f aca="false">BF1225^0.04*BG1225^0.22*BH1225^0.51*BI1225^0.06*BP1225^0.17</f>
        <v>#VALUE!</v>
      </c>
      <c r="BR1225" s="0" t="e">
        <f aca="false">IF(BQ1225&gt;=90, "Very Good", IF(BQ1225&gt;=80, "Good", IF(BQ1225&gt;=70, "Slightly Good", IF(BQ1225&gt;=60, "Average", IF(BQ1225&gt;=50, "Slightly Poor", IF(BQ1225&gt;=40, "Poor", "Very Poor"))))))</f>
        <v>#VALUE!</v>
      </c>
      <c r="BT1225" s="0" t="n">
        <f aca="false">9.81*LN(AH1225)+30.6</f>
        <v>58.0413298946838</v>
      </c>
      <c r="BU1225" s="0" t="str">
        <f aca="false">IF(BT1225&lt;30, "Clean water", IF(AND(BT1225&gt;=30, BT1225&lt;40), "Hypolimia", IF(AND(BT1225&gt;=40,BT1225&lt;50), "Mesotrophic", IF(AND(BT1225&gt;=50, BT1225&lt;70), "Eutrophic", IF(BT1225&gt;70,"Hypertrophic")))))</f>
        <v>Eutrophic</v>
      </c>
      <c r="BW1225" s="0" t="str">
        <f aca="false">IF(G1225/H1225&gt;=1, "PLS CHECK", "")</f>
        <v/>
      </c>
      <c r="BX1225" s="0" t="str">
        <f aca="false">IF(AC1225/J1225&gt;=1, "PLS CHECK", "")</f>
        <v/>
      </c>
      <c r="BY1225" s="0" t="str">
        <f aca="false">IF(AE1225/J1225&gt;=1, "PLS CHECK", "")</f>
        <v/>
      </c>
      <c r="BZ1225" s="0" t="str">
        <f aca="false">IF(AD1225/J1225&gt;=1, "PLS CHECK", "")</f>
        <v/>
      </c>
      <c r="CA1225" s="0" t="str">
        <f aca="false">IF(AF1225/K1225&gt;=1, "PLS CHECK", "")</f>
        <v/>
      </c>
      <c r="CB1225" s="0" t="str">
        <f aca="false">IF(AG1225/K1225&gt;=1, "PLS CHECK", "")</f>
        <v/>
      </c>
    </row>
    <row r="1226" customFormat="false" ht="12.5" hidden="false" customHeight="false" outlineLevel="0" collapsed="false">
      <c r="A1226" s="0" t="n">
        <v>1223</v>
      </c>
      <c r="B1226" s="15" t="s">
        <v>107</v>
      </c>
      <c r="C1226" s="16" t="s">
        <v>108</v>
      </c>
      <c r="D1226" s="0" t="s">
        <v>182</v>
      </c>
      <c r="E1226" s="37"/>
      <c r="F1226" s="37"/>
      <c r="G1226" s="0" t="n">
        <v>1.9</v>
      </c>
      <c r="H1226" s="0" t="n">
        <v>2.8</v>
      </c>
      <c r="I1226" s="0" t="n">
        <v>10.2</v>
      </c>
      <c r="J1226" s="0" t="n">
        <v>6.89</v>
      </c>
      <c r="K1226" s="0" t="n">
        <v>0.134</v>
      </c>
      <c r="L1226" s="37"/>
      <c r="M1226" s="0" t="n">
        <v>11.9</v>
      </c>
      <c r="N1226" s="0" t="n">
        <v>0</v>
      </c>
      <c r="O1226" s="0" t="n">
        <v>595</v>
      </c>
      <c r="P1226" s="0" t="n">
        <v>2800</v>
      </c>
      <c r="Q1226" s="0" t="n">
        <v>0</v>
      </c>
      <c r="R1226" s="0" t="n">
        <v>0</v>
      </c>
      <c r="S1226" s="0" t="n">
        <v>0</v>
      </c>
      <c r="T1226" s="0" t="n">
        <v>0</v>
      </c>
      <c r="U1226" s="0" t="n">
        <v>0</v>
      </c>
      <c r="V1226" s="0" t="n">
        <v>0</v>
      </c>
      <c r="AC1226" s="0" t="n">
        <v>6.778</v>
      </c>
      <c r="AD1226" s="37"/>
      <c r="AE1226" s="0" t="n">
        <v>6.004</v>
      </c>
      <c r="AF1226" s="0" t="n">
        <v>0.093</v>
      </c>
      <c r="AG1226" s="37"/>
      <c r="AH1226" s="37"/>
      <c r="AJ1226" s="0" t="n">
        <v>280</v>
      </c>
      <c r="AP1226" s="0" t="n">
        <v>0</v>
      </c>
      <c r="AY1226" s="0" t="n">
        <v>0</v>
      </c>
      <c r="BF1226" s="0" t="n">
        <f aca="false">IF(E1226&lt;11,-3.6797*E1226^2+48.115*E1226-53.83,280.92*EXP(-0.2027*E1226))</f>
        <v>-53.83</v>
      </c>
      <c r="BG1226" s="0" t="e">
        <f aca="false">32.208*LN(F1226)+21.438</f>
        <v>#VALUE!</v>
      </c>
      <c r="BH1226" s="0" t="n">
        <f aca="false">IF(G1226&lt;=2, -10*G1226+100, 88.958*EXP(-0.0755*G1226))</f>
        <v>81</v>
      </c>
      <c r="BI1226" s="0" t="n">
        <f aca="false">IF(I1226&lt;=100, 0.0053*(I1226)^2-1.0332*I1226+100.76, 122.82*EXP(-0.0092*I1226))</f>
        <v>90.772772</v>
      </c>
      <c r="BJ1226" s="0" t="n">
        <f aca="false">IF(P1226&lt;=1000, -6.942*LN(P1226)+107.59, -36.304*LN(P1226)+310.72)</f>
        <v>22.5615490304878</v>
      </c>
      <c r="BK1226" s="0" t="e">
        <f aca="false">BF1226^0.04*BG1226^0.22*BH1226^0.51*BI1226^0.06*BJ1226^0.17</f>
        <v>#VALUE!</v>
      </c>
      <c r="BL1226" s="0" t="e">
        <f aca="false">IF(BK1226&gt;=90, "Very Good", IF(BK1226&gt;=80, "Good", IF(BK1226&gt;=70, "Slightly Good", IF(BK1226&gt;=60, "Average", IF(BK1226&gt;=50, "Slightly Poor", IF(BK1226&gt;=40, "Poor", "Very Poor"))))))</f>
        <v>#VALUE!</v>
      </c>
      <c r="BM1226" s="0" t="n">
        <f aca="false">IF(P1226&lt;=1000, -6.942*LN(P1226)+107.59, IF(AND(P1226&gt;1000, P1226&lt;=5213),-36.304*LN(P1226)+310.72, IF(P1226&gt;5213, 10)))</f>
        <v>22.5615490304878</v>
      </c>
      <c r="BN1226" s="0" t="e">
        <f aca="false">BF1226^0.04*BG1226^0.22*BH1226^0.51*BI1226^0.06*BM1226^0.17</f>
        <v>#VALUE!</v>
      </c>
      <c r="BO1226" s="0" t="e">
        <f aca="false">IF(BN1226&gt;=90, "Very Good", IF(BN1226&gt;=80, "Good", IF(BN1226&gt;=70, "Slightly Good", IF(BN1226&gt;=60, "Average", IF(BN1226&gt;=50, "Slightly Poor", IF(BN1226&gt;=40, "Poor", "Very Poor"))))))</f>
        <v>#VALUE!</v>
      </c>
      <c r="BP1226" s="0" t="n">
        <f aca="false">IF(AJ1226&lt;=1000, -6.942*LN(AJ1226)+107.59, IF(AND(AJ1226&gt;1000, AJ1226&lt;=5213),-36.304*LN(AJ1226)+310.72, IF(AJ1226&gt;5213, 10)))</f>
        <v>68.4732905747991</v>
      </c>
      <c r="BQ1226" s="0" t="e">
        <f aca="false">BF1226^0.04*BG1226^0.22*BH1226^0.51*BI1226^0.06*BP1226^0.17</f>
        <v>#VALUE!</v>
      </c>
      <c r="BR1226" s="0" t="e">
        <f aca="false">IF(BQ1226&gt;=90, "Very Good", IF(BQ1226&gt;=80, "Good", IF(BQ1226&gt;=70, "Slightly Good", IF(BQ1226&gt;=60, "Average", IF(BQ1226&gt;=50, "Slightly Poor", IF(BQ1226&gt;=40, "Poor", "Very Poor"))))))</f>
        <v>#VALUE!</v>
      </c>
      <c r="BT1226" s="0" t="e">
        <f aca="false">9.81*LN(AH1226)+30.6</f>
        <v>#VALUE!</v>
      </c>
      <c r="BU1226" s="0" t="e">
        <f aca="false">IF(BT1226&lt;30, "Clean water", IF(AND(BT1226&gt;=30, BT1226&lt;40), "Hypolimia", IF(AND(BT1226&gt;=40,BT1226&lt;50), "Mesotrophic", IF(AND(BT1226&gt;=50, BT1226&lt;70), "Eutrophic", IF(BT1226&gt;70,"Hypertrophic")))))</f>
        <v>#VALUE!</v>
      </c>
      <c r="BW1226" s="0" t="str">
        <f aca="false">IF(G1226/H1226&gt;=1, "PLS CHECK", "")</f>
        <v/>
      </c>
      <c r="BX1226" s="0" t="str">
        <f aca="false">IF(AC1226/J1226&gt;=1, "PLS CHECK", "")</f>
        <v/>
      </c>
      <c r="BY1226" s="0" t="str">
        <f aca="false">IF(AE1226/J1226&gt;=1, "PLS CHECK", "")</f>
        <v/>
      </c>
      <c r="BZ1226" s="0" t="str">
        <f aca="false">IF(AD1226/J1226&gt;=1, "PLS CHECK", "")</f>
        <v/>
      </c>
      <c r="CA1226" s="0" t="str">
        <f aca="false">IF(AF1226/K1226&gt;=1, "PLS CHECK", "")</f>
        <v/>
      </c>
      <c r="CB1226" s="0" t="str">
        <f aca="false">IF(AG1226/K1226&gt;=1, "PLS CHECK", "")</f>
        <v/>
      </c>
    </row>
    <row r="1227" customFormat="false" ht="12.5" hidden="false" customHeight="false" outlineLevel="0" collapsed="false">
      <c r="A1227" s="0" t="n">
        <v>1224</v>
      </c>
      <c r="B1227" s="15" t="s">
        <v>109</v>
      </c>
      <c r="C1227" s="16" t="s">
        <v>110</v>
      </c>
      <c r="D1227" s="0" t="s">
        <v>182</v>
      </c>
      <c r="E1227" s="37"/>
      <c r="F1227" s="0" t="n">
        <v>10.1</v>
      </c>
      <c r="G1227" s="37"/>
      <c r="H1227" s="37"/>
      <c r="I1227" s="0" t="n">
        <v>10.1</v>
      </c>
      <c r="J1227" s="0" t="n">
        <v>9.088</v>
      </c>
      <c r="K1227" s="37"/>
      <c r="L1227" s="0" t="n">
        <v>4.9</v>
      </c>
      <c r="M1227" s="0" t="n">
        <v>13.9</v>
      </c>
      <c r="O1227" s="0" t="n">
        <v>501</v>
      </c>
      <c r="AC1227" s="0" t="n">
        <v>8.885</v>
      </c>
      <c r="AD1227" s="0" t="n">
        <v>1.459</v>
      </c>
      <c r="AE1227" s="0" t="n">
        <v>5.322</v>
      </c>
      <c r="AF1227" s="37"/>
      <c r="AG1227" s="37"/>
      <c r="BD1227" s="0" t="n">
        <v>2.307</v>
      </c>
      <c r="BF1227" s="0" t="n">
        <f aca="false">IF(E1227&lt;11,-3.6797*E1227^2+48.115*E1227-53.83,280.92*EXP(-0.2027*E1227))</f>
        <v>-53.83</v>
      </c>
      <c r="BG1227" s="0" t="n">
        <f aca="false">32.208*LN(F1227)+21.438</f>
        <v>95.9201409312711</v>
      </c>
      <c r="BH1227" s="0" t="n">
        <f aca="false">IF(G1227&lt;=2, -10*G1227+100, 88.958*EXP(-0.0755*G1227))</f>
        <v>100</v>
      </c>
      <c r="BI1227" s="0" t="n">
        <f aca="false">IF(I1227&lt;=100, 0.0053*(I1227)^2-1.0332*I1227+100.76, 122.82*EXP(-0.0092*I1227))</f>
        <v>90.865333</v>
      </c>
      <c r="BJ1227" s="0" t="e">
        <f aca="false">IF(P1227&lt;=1000, -6.942*LN(P1227)+107.59, -36.304*LN(P1227)+310.72)</f>
        <v>#VALUE!</v>
      </c>
      <c r="BK1227" s="0" t="e">
        <f aca="false">BF1227^0.04*BG1227^0.22*BH1227^0.51*BI1227^0.06*BJ1227^0.17</f>
        <v>#VALUE!</v>
      </c>
      <c r="BL1227" s="0" t="e">
        <f aca="false">IF(BK1227&gt;=90, "Very Good", IF(BK1227&gt;=80, "Good", IF(BK1227&gt;=70, "Slightly Good", IF(BK1227&gt;=60, "Average", IF(BK1227&gt;=50, "Slightly Poor", IF(BK1227&gt;=40, "Poor", "Very Poor"))))))</f>
        <v>#VALUE!</v>
      </c>
      <c r="BM1227" s="0" t="e">
        <f aca="false">IF(P1227&lt;=1000, -6.942*LN(P1227)+107.59, IF(AND(P1227&gt;1000, P1227&lt;=5213),-36.304*LN(P1227)+310.72, IF(P1227&gt;5213, 10)))</f>
        <v>#VALUE!</v>
      </c>
      <c r="BN1227" s="0" t="e">
        <f aca="false">BF1227^0.04*BG1227^0.22*BH1227^0.51*BI1227^0.06*BM1227^0.17</f>
        <v>#VALUE!</v>
      </c>
      <c r="BO1227" s="0" t="e">
        <f aca="false">IF(BN1227&gt;=90, "Very Good", IF(BN1227&gt;=80, "Good", IF(BN1227&gt;=70, "Slightly Good", IF(BN1227&gt;=60, "Average", IF(BN1227&gt;=50, "Slightly Poor", IF(BN1227&gt;=40, "Poor", "Very Poor"))))))</f>
        <v>#VALUE!</v>
      </c>
      <c r="BP1227" s="0" t="e">
        <f aca="false">IF(AJ1227&lt;=1000, -6.942*LN(AJ1227)+107.59, IF(AND(AJ1227&gt;1000, AJ1227&lt;=5213),-36.304*LN(AJ1227)+310.72, IF(AJ1227&gt;5213, 10)))</f>
        <v>#VALUE!</v>
      </c>
      <c r="BQ1227" s="0" t="e">
        <f aca="false">BF1227^0.04*BG1227^0.22*BH1227^0.51*BI1227^0.06*BP1227^0.17</f>
        <v>#VALUE!</v>
      </c>
      <c r="BR1227" s="0" t="e">
        <f aca="false">IF(BQ1227&gt;=90, "Very Good", IF(BQ1227&gt;=80, "Good", IF(BQ1227&gt;=70, "Slightly Good", IF(BQ1227&gt;=60, "Average", IF(BQ1227&gt;=50, "Slightly Poor", IF(BQ1227&gt;=40, "Poor", "Very Poor"))))))</f>
        <v>#VALUE!</v>
      </c>
      <c r="BT1227" s="0" t="e">
        <f aca="false">9.81*LN(AH1227)+30.6</f>
        <v>#VALUE!</v>
      </c>
      <c r="BU1227" s="0" t="e">
        <f aca="false">IF(BT1227&lt;30, "Clean water", IF(AND(BT1227&gt;=30, BT1227&lt;40), "Hypolimia", IF(AND(BT1227&gt;=40,BT1227&lt;50), "Mesotrophic", IF(AND(BT1227&gt;=50, BT1227&lt;70), "Eutrophic", IF(BT1227&gt;70,"Hypertrophic")))))</f>
        <v>#VALUE!</v>
      </c>
      <c r="BW1227" s="0" t="e">
        <f aca="false">IF(G1227/H1227&gt;=1, "PLS CHECK", "")</f>
        <v>#DIV/0!</v>
      </c>
      <c r="BX1227" s="0" t="str">
        <f aca="false">IF(AC1227/J1227&gt;=1, "PLS CHECK", "")</f>
        <v/>
      </c>
      <c r="BY1227" s="0" t="str">
        <f aca="false">IF(AE1227/J1227&gt;=1, "PLS CHECK", "")</f>
        <v/>
      </c>
      <c r="BZ1227" s="0" t="str">
        <f aca="false">IF(AD1227/J1227&gt;=1, "PLS CHECK", "")</f>
        <v/>
      </c>
      <c r="CA1227" s="0" t="e">
        <f aca="false">IF(AF1227/K1227&gt;=1, "PLS CHECK", "")</f>
        <v>#DIV/0!</v>
      </c>
      <c r="CB1227" s="0" t="e">
        <f aca="false">IF(AG1227/K1227&gt;=1, "PLS CHECK", "")</f>
        <v>#DIV/0!</v>
      </c>
    </row>
    <row r="1228" customFormat="false" ht="12.5" hidden="false" customHeight="false" outlineLevel="0" collapsed="false">
      <c r="A1228" s="0" t="n">
        <v>1225</v>
      </c>
      <c r="B1228" s="15" t="s">
        <v>111</v>
      </c>
      <c r="C1228" s="16" t="s">
        <v>112</v>
      </c>
      <c r="D1228" s="0" t="s">
        <v>182</v>
      </c>
      <c r="E1228" s="0" t="n">
        <v>7.4</v>
      </c>
      <c r="F1228" s="0" t="n">
        <v>12.2</v>
      </c>
      <c r="G1228" s="0" t="n">
        <v>2.9</v>
      </c>
      <c r="H1228" s="0" t="n">
        <v>6.8</v>
      </c>
      <c r="I1228" s="0" t="n">
        <v>5.4</v>
      </c>
      <c r="J1228" s="0" t="n">
        <v>9.221</v>
      </c>
      <c r="K1228" s="0" t="n">
        <v>0.174</v>
      </c>
      <c r="L1228" s="0" t="n">
        <v>4.2</v>
      </c>
      <c r="M1228" s="0" t="n">
        <v>12.2</v>
      </c>
      <c r="N1228" s="0" t="n">
        <v>0</v>
      </c>
      <c r="O1228" s="0" t="n">
        <v>518</v>
      </c>
      <c r="P1228" s="0" t="n">
        <v>10000</v>
      </c>
      <c r="Q1228" s="0" t="n">
        <v>0</v>
      </c>
      <c r="R1228" s="0" t="n">
        <v>0</v>
      </c>
      <c r="S1228" s="0" t="n">
        <v>0</v>
      </c>
      <c r="T1228" s="0" t="n">
        <v>0</v>
      </c>
      <c r="U1228" s="0" t="n">
        <v>0</v>
      </c>
      <c r="V1228" s="0" t="n">
        <v>0</v>
      </c>
      <c r="AC1228" s="0" t="n">
        <v>8.961</v>
      </c>
      <c r="AD1228" s="0" t="n">
        <v>0.683</v>
      </c>
      <c r="AE1228" s="0" t="n">
        <v>6.67</v>
      </c>
      <c r="AF1228" s="0" t="n">
        <v>0.092</v>
      </c>
      <c r="AG1228" s="0" t="n">
        <v>0.064</v>
      </c>
      <c r="AH1228" s="0" t="n">
        <v>12.8</v>
      </c>
      <c r="AJ1228" s="0" t="n">
        <v>300</v>
      </c>
      <c r="AP1228" s="0" t="n">
        <v>0</v>
      </c>
      <c r="AY1228" s="0" t="n">
        <v>0</v>
      </c>
      <c r="BF1228" s="0" t="n">
        <f aca="false">IF(E1228&lt;11,-3.6797*E1228^2+48.115*E1228-53.83,280.92*EXP(-0.2027*E1228))</f>
        <v>100.720628</v>
      </c>
      <c r="BG1228" s="0" t="n">
        <f aca="false">32.208*LN(F1228)+21.438</f>
        <v>102.004249133617</v>
      </c>
      <c r="BH1228" s="0" t="n">
        <f aca="false">IF(G1228&lt;=2, -10*G1228+100, 88.958*EXP(-0.0755*G1228))</f>
        <v>71.4654665875093</v>
      </c>
      <c r="BI1228" s="0" t="n">
        <f aca="false">IF(I1228&lt;=100, 0.0053*(I1228)^2-1.0332*I1228+100.76, 122.82*EXP(-0.0092*I1228))</f>
        <v>95.335268</v>
      </c>
      <c r="BJ1228" s="0" t="n">
        <f aca="false">IF(P1228&lt;=1000, -6.942*LN(P1228)+107.59, -36.304*LN(P1228)+310.72)</f>
        <v>-23.6521968642234</v>
      </c>
      <c r="BK1228" s="0" t="e">
        <f aca="false">BF1228^0.04*BG1228^0.22*BH1228^0.51*BI1228^0.06*BJ1228^0.17</f>
        <v>#NUM!</v>
      </c>
      <c r="BL1228" s="0" t="e">
        <f aca="false">IF(BK1228&gt;=90, "Very Good", IF(BK1228&gt;=80, "Good", IF(BK1228&gt;=70, "Slightly Good", IF(BK1228&gt;=60, "Average", IF(BK1228&gt;=50, "Slightly Poor", IF(BK1228&gt;=40, "Poor", "Very Poor"))))))</f>
        <v>#NUM!</v>
      </c>
      <c r="BM1228" s="0" t="n">
        <f aca="false">IF(P1228&lt;=1000, -6.942*LN(P1228)+107.59, IF(AND(P1228&gt;1000, P1228&lt;=5213),-36.304*LN(P1228)+310.72, IF(P1228&gt;5213, 10)))</f>
        <v>10</v>
      </c>
      <c r="BN1228" s="0" t="n">
        <f aca="false">BF1228^0.04*BG1228^0.22*BH1228^0.51*BI1228^0.06*BM1228^0.17</f>
        <v>57.0643729655261</v>
      </c>
      <c r="BO1228" s="0" t="str">
        <f aca="false">IF(BN1228&gt;=90, "Very Good", IF(BN1228&gt;=80, "Good", IF(BN1228&gt;=70, "Slightly Good", IF(BN1228&gt;=60, "Average", IF(BN1228&gt;=50, "Slightly Poor", IF(BN1228&gt;=40, "Poor", "Very Poor"))))))</f>
        <v>Slightly Poor</v>
      </c>
      <c r="BP1228" s="0" t="n">
        <f aca="false">IF(AJ1228&lt;=1000, -6.942*LN(AJ1228)+107.59, IF(AND(AJ1228&gt;1000, AJ1228&lt;=5213),-36.304*LN(AJ1228)+310.72, IF(AJ1228&gt;5213, 10)))</f>
        <v>67.9943420609366</v>
      </c>
      <c r="BQ1228" s="0" t="n">
        <f aca="false">BF1228^0.04*BG1228^0.22*BH1228^0.51*BI1228^0.06*BP1228^0.17</f>
        <v>79.0470053146657</v>
      </c>
      <c r="BR1228" s="0" t="str">
        <f aca="false">IF(BQ1228&gt;=90, "Very Good", IF(BQ1228&gt;=80, "Good", IF(BQ1228&gt;=70, "Slightly Good", IF(BQ1228&gt;=60, "Average", IF(BQ1228&gt;=50, "Slightly Poor", IF(BQ1228&gt;=40, "Poor", "Very Poor"))))))</f>
        <v>Slightly Good</v>
      </c>
      <c r="BT1228" s="0" t="n">
        <f aca="false">9.81*LN(AH1228)+30.6</f>
        <v>55.6100571267799</v>
      </c>
      <c r="BU1228" s="0" t="str">
        <f aca="false">IF(BT1228&lt;30, "Clean water", IF(AND(BT1228&gt;=30, BT1228&lt;40), "Hypolimia", IF(AND(BT1228&gt;=40,BT1228&lt;50), "Mesotrophic", IF(AND(BT1228&gt;=50, BT1228&lt;70), "Eutrophic", IF(BT1228&gt;70,"Hypertrophic")))))</f>
        <v>Eutrophic</v>
      </c>
      <c r="BW1228" s="0" t="str">
        <f aca="false">IF(G1228/H1228&gt;=1, "PLS CHECK", "")</f>
        <v/>
      </c>
      <c r="BX1228" s="0" t="str">
        <f aca="false">IF(AC1228/J1228&gt;=1, "PLS CHECK", "")</f>
        <v/>
      </c>
      <c r="BY1228" s="0" t="str">
        <f aca="false">IF(AE1228/J1228&gt;=1, "PLS CHECK", "")</f>
        <v/>
      </c>
      <c r="BZ1228" s="0" t="str">
        <f aca="false">IF(AD1228/J1228&gt;=1, "PLS CHECK", "")</f>
        <v/>
      </c>
      <c r="CA1228" s="0" t="str">
        <f aca="false">IF(AF1228/K1228&gt;=1, "PLS CHECK", "")</f>
        <v/>
      </c>
      <c r="CB1228" s="0" t="str">
        <f aca="false">IF(AG1228/K1228&gt;=1, "PLS CHECK", "")</f>
        <v/>
      </c>
    </row>
    <row r="1229" customFormat="false" ht="12.5" hidden="false" customHeight="false" outlineLevel="0" collapsed="false">
      <c r="A1229" s="0" t="n">
        <v>1226</v>
      </c>
      <c r="B1229" s="15" t="s">
        <v>113</v>
      </c>
      <c r="C1229" s="16" t="s">
        <v>114</v>
      </c>
      <c r="D1229" s="0" t="s">
        <v>182</v>
      </c>
      <c r="E1229" s="0" t="n">
        <v>7.6</v>
      </c>
      <c r="F1229" s="0" t="n">
        <v>11.8</v>
      </c>
      <c r="G1229" s="0" t="n">
        <v>2.3</v>
      </c>
      <c r="H1229" s="0" t="n">
        <v>5.5</v>
      </c>
      <c r="I1229" s="0" t="n">
        <v>6</v>
      </c>
      <c r="J1229" s="0" t="n">
        <v>8.243</v>
      </c>
      <c r="K1229" s="0" t="n">
        <v>0.102</v>
      </c>
      <c r="L1229" s="0" t="n">
        <v>3.6</v>
      </c>
      <c r="M1229" s="0" t="n">
        <v>11.3</v>
      </c>
      <c r="N1229" s="0" t="n">
        <v>0</v>
      </c>
      <c r="O1229" s="0" t="n">
        <v>530</v>
      </c>
      <c r="P1229" s="37"/>
      <c r="Q1229" s="0" t="n">
        <v>0</v>
      </c>
      <c r="R1229" s="0" t="n">
        <v>0</v>
      </c>
      <c r="S1229" s="0" t="n">
        <v>0</v>
      </c>
      <c r="T1229" s="0" t="n">
        <v>0</v>
      </c>
      <c r="U1229" s="0" t="n">
        <v>0</v>
      </c>
      <c r="V1229" s="0" t="n">
        <v>0</v>
      </c>
      <c r="AC1229" s="0" t="n">
        <v>7.956</v>
      </c>
      <c r="AD1229" s="0" t="n">
        <v>0.688</v>
      </c>
      <c r="AE1229" s="0" t="n">
        <v>5.983</v>
      </c>
      <c r="AF1229" s="0" t="n">
        <v>0.048</v>
      </c>
      <c r="AG1229" s="0" t="n">
        <v>0.032</v>
      </c>
      <c r="AH1229" s="0" t="n">
        <v>6.8</v>
      </c>
      <c r="AJ1229" s="0" t="n">
        <v>12</v>
      </c>
      <c r="AP1229" s="0" t="n">
        <v>0</v>
      </c>
      <c r="AY1229" s="0" t="n">
        <v>0</v>
      </c>
      <c r="BF1229" s="0" t="n">
        <f aca="false">IF(E1229&lt;11,-3.6797*E1229^2+48.115*E1229-53.83,280.92*EXP(-0.2027*E1229))</f>
        <v>99.304528</v>
      </c>
      <c r="BG1229" s="0" t="n">
        <f aca="false">32.208*LN(F1229)+21.438</f>
        <v>100.930549709638</v>
      </c>
      <c r="BH1229" s="0" t="n">
        <f aca="false">IF(G1229&lt;=2, -10*G1229+100, 88.958*EXP(-0.0755*G1229))</f>
        <v>74.7772988969374</v>
      </c>
      <c r="BI1229" s="0" t="n">
        <f aca="false">IF(I1229&lt;=100, 0.0053*(I1229)^2-1.0332*I1229+100.76, 122.82*EXP(-0.0092*I1229))</f>
        <v>94.7516</v>
      </c>
      <c r="BJ1229" s="0" t="e">
        <f aca="false">IF(P1229&lt;=1000, -6.942*LN(P1229)+107.59, -36.304*LN(P1229)+310.72)</f>
        <v>#VALUE!</v>
      </c>
      <c r="BK1229" s="0" t="e">
        <f aca="false">BF1229^0.04*BG1229^0.22*BH1229^0.51*BI1229^0.06*BJ1229^0.17</f>
        <v>#VALUE!</v>
      </c>
      <c r="BL1229" s="0" t="e">
        <f aca="false">IF(BK1229&gt;=90, "Very Good", IF(BK1229&gt;=80, "Good", IF(BK1229&gt;=70, "Slightly Good", IF(BK1229&gt;=60, "Average", IF(BK1229&gt;=50, "Slightly Poor", IF(BK1229&gt;=40, "Poor", "Very Poor"))))))</f>
        <v>#VALUE!</v>
      </c>
      <c r="BM1229" s="0" t="e">
        <f aca="false">IF(P1229&lt;=1000, -6.942*LN(P1229)+107.59, IF(AND(P1229&gt;1000, P1229&lt;=5213),-36.304*LN(P1229)+310.72, IF(P1229&gt;5213, 10)))</f>
        <v>#VALUE!</v>
      </c>
      <c r="BN1229" s="0" t="e">
        <f aca="false">BF1229^0.04*BG1229^0.22*BH1229^0.51*BI1229^0.06*BM1229^0.17</f>
        <v>#VALUE!</v>
      </c>
      <c r="BO1229" s="0" t="e">
        <f aca="false">IF(BN1229&gt;=90, "Very Good", IF(BN1229&gt;=80, "Good", IF(BN1229&gt;=70, "Slightly Good", IF(BN1229&gt;=60, "Average", IF(BN1229&gt;=50, "Slightly Poor", IF(BN1229&gt;=40, "Poor", "Very Poor"))))))</f>
        <v>#VALUE!</v>
      </c>
      <c r="BP1229" s="0" t="n">
        <f aca="false">IF(AJ1229&lt;=1000, -6.942*LN(AJ1229)+107.59, IF(AND(AJ1229&gt;1000, AJ1229&lt;=5213),-36.304*LN(AJ1229)+310.72, IF(AJ1229&gt;5213, 10)))</f>
        <v>90.3397780371717</v>
      </c>
      <c r="BQ1229" s="0" t="n">
        <f aca="false">BF1229^0.04*BG1229^0.22*BH1229^0.51*BI1229^0.06*BP1229^0.17</f>
        <v>84.621545611999</v>
      </c>
      <c r="BR1229" s="0" t="str">
        <f aca="false">IF(BQ1229&gt;=90, "Very Good", IF(BQ1229&gt;=80, "Good", IF(BQ1229&gt;=70, "Slightly Good", IF(BQ1229&gt;=60, "Average", IF(BQ1229&gt;=50, "Slightly Poor", IF(BQ1229&gt;=40, "Poor", "Very Poor"))))))</f>
        <v>Good</v>
      </c>
      <c r="BT1229" s="0" t="n">
        <f aca="false">9.81*LN(AH1229)+30.6</f>
        <v>49.405010825506</v>
      </c>
      <c r="BU1229" s="0" t="str">
        <f aca="false">IF(BT1229&lt;30, "Clean water", IF(AND(BT1229&gt;=30, BT1229&lt;40), "Hypolimia", IF(AND(BT1229&gt;=40,BT1229&lt;50), "Mesotrophic", IF(AND(BT1229&gt;=50, BT1229&lt;70), "Eutrophic", IF(BT1229&gt;70,"Hypertrophic")))))</f>
        <v>Mesotrophic</v>
      </c>
      <c r="BW1229" s="0" t="str">
        <f aca="false">IF(G1229/H1229&gt;=1, "PLS CHECK", "")</f>
        <v/>
      </c>
      <c r="BX1229" s="0" t="str">
        <f aca="false">IF(AC1229/J1229&gt;=1, "PLS CHECK", "")</f>
        <v/>
      </c>
      <c r="BY1229" s="0" t="str">
        <f aca="false">IF(AE1229/J1229&gt;=1, "PLS CHECK", "")</f>
        <v/>
      </c>
      <c r="BZ1229" s="0" t="str">
        <f aca="false">IF(AD1229/J1229&gt;=1, "PLS CHECK", "")</f>
        <v/>
      </c>
      <c r="CA1229" s="0" t="str">
        <f aca="false">IF(AF1229/K1229&gt;=1, "PLS CHECK", "")</f>
        <v/>
      </c>
      <c r="CB1229" s="0" t="str">
        <f aca="false">IF(AG1229/K1229&gt;=1, "PLS CHECK", "")</f>
        <v/>
      </c>
    </row>
    <row r="1230" customFormat="false" ht="12.5" hidden="false" customHeight="false" outlineLevel="0" collapsed="false">
      <c r="A1230" s="0" t="n">
        <v>1227</v>
      </c>
      <c r="B1230" s="15" t="s">
        <v>115</v>
      </c>
      <c r="C1230" s="16" t="s">
        <v>116</v>
      </c>
      <c r="D1230" s="0" t="s">
        <v>182</v>
      </c>
      <c r="E1230" s="37"/>
      <c r="F1230" s="0" t="n">
        <v>9.3</v>
      </c>
      <c r="G1230" s="0" t="n">
        <v>3.2</v>
      </c>
      <c r="H1230" s="0" t="n">
        <v>7.8</v>
      </c>
      <c r="I1230" s="0" t="n">
        <v>5.6</v>
      </c>
      <c r="J1230" s="37"/>
      <c r="K1230" s="0" t="n">
        <v>0.111</v>
      </c>
      <c r="L1230" s="0" t="n">
        <v>5</v>
      </c>
      <c r="M1230" s="0" t="n">
        <v>14</v>
      </c>
      <c r="N1230" s="0" t="n">
        <v>0</v>
      </c>
      <c r="O1230" s="0" t="n">
        <v>586</v>
      </c>
      <c r="P1230" s="0" t="n">
        <v>17000</v>
      </c>
      <c r="Q1230" s="0" t="n">
        <v>0</v>
      </c>
      <c r="R1230" s="0" t="n">
        <v>0</v>
      </c>
      <c r="S1230" s="0" t="n">
        <v>0</v>
      </c>
      <c r="T1230" s="0" t="n">
        <v>0</v>
      </c>
      <c r="U1230" s="0" t="n">
        <v>0</v>
      </c>
      <c r="V1230" s="0" t="n">
        <v>0</v>
      </c>
      <c r="AC1230" s="37"/>
      <c r="AD1230" s="37"/>
      <c r="AE1230" s="37"/>
      <c r="AF1230" s="0" t="n">
        <v>0.046</v>
      </c>
      <c r="AG1230" s="0" t="n">
        <v>0.019</v>
      </c>
      <c r="AH1230" s="0" t="n">
        <v>4.3</v>
      </c>
      <c r="AJ1230" s="0" t="n">
        <v>1000</v>
      </c>
      <c r="AP1230" s="0" t="n">
        <v>0</v>
      </c>
      <c r="AY1230" s="0" t="n">
        <v>0</v>
      </c>
      <c r="BF1230" s="0" t="n">
        <f aca="false">IF(E1230&lt;11,-3.6797*E1230^2+48.115*E1230-53.83,280.92*EXP(-0.2027*E1230))</f>
        <v>-53.83</v>
      </c>
      <c r="BG1230" s="0" t="n">
        <f aca="false">32.208*LN(F1230)+21.438</f>
        <v>93.2623038003278</v>
      </c>
      <c r="BH1230" s="0" t="n">
        <f aca="false">IF(G1230&lt;=2, -10*G1230+100, 88.958*EXP(-0.0755*G1230))</f>
        <v>69.8649678413399</v>
      </c>
      <c r="BI1230" s="0" t="n">
        <f aca="false">IF(I1230&lt;=100, 0.0053*(I1230)^2-1.0332*I1230+100.76, 122.82*EXP(-0.0092*I1230))</f>
        <v>95.140288</v>
      </c>
      <c r="BJ1230" s="0" t="n">
        <f aca="false">IF(P1230&lt;=1000, -6.942*LN(P1230)+107.59, -36.304*LN(P1230)+310.72)</f>
        <v>-42.9161248907844</v>
      </c>
      <c r="BK1230" s="0" t="e">
        <f aca="false">BF1230^0.04*BG1230^0.22*BH1230^0.51*BI1230^0.06*BJ1230^0.17</f>
        <v>#NUM!</v>
      </c>
      <c r="BL1230" s="0" t="e">
        <f aca="false">IF(BK1230&gt;=90, "Very Good", IF(BK1230&gt;=80, "Good", IF(BK1230&gt;=70, "Slightly Good", IF(BK1230&gt;=60, "Average", IF(BK1230&gt;=50, "Slightly Poor", IF(BK1230&gt;=40, "Poor", "Very Poor"))))))</f>
        <v>#NUM!</v>
      </c>
      <c r="BM1230" s="0" t="n">
        <f aca="false">IF(P1230&lt;=1000, -6.942*LN(P1230)+107.59, IF(AND(P1230&gt;1000, P1230&lt;=5213),-36.304*LN(P1230)+310.72, IF(P1230&gt;5213, 10)))</f>
        <v>10</v>
      </c>
      <c r="BN1230" s="0" t="n">
        <f aca="false">BF1230^0.04*BG1230^0.22*BH1230^0.51*BI1230^0.06*BM1230^0.17</f>
        <v>-53.9324959997915</v>
      </c>
      <c r="BO1230" s="0" t="str">
        <f aca="false">IF(BN1230&gt;=90, "Very Good", IF(BN1230&gt;=80, "Good", IF(BN1230&gt;=70, "Slightly Good", IF(BN1230&gt;=60, "Average", IF(BN1230&gt;=50, "Slightly Poor", IF(BN1230&gt;=40, "Poor", "Very Poor"))))))</f>
        <v>Very Poor</v>
      </c>
      <c r="BP1230" s="0" t="n">
        <f aca="false">IF(AJ1230&lt;=1000, -6.942*LN(AJ1230)+107.59, IF(AND(AJ1230&gt;1000, AJ1230&lt;=5213),-36.304*LN(AJ1230)+310.72, IF(AJ1230&gt;5213, 10)))</f>
        <v>59.636362853306</v>
      </c>
      <c r="BQ1230" s="0" t="n">
        <f aca="false">BF1230^0.04*BG1230^0.22*BH1230^0.51*BI1230^0.06*BP1230^0.17</f>
        <v>-73.0613033164297</v>
      </c>
      <c r="BR1230" s="0" t="str">
        <f aca="false">IF(BQ1230&gt;=90, "Very Good", IF(BQ1230&gt;=80, "Good", IF(BQ1230&gt;=70, "Slightly Good", IF(BQ1230&gt;=60, "Average", IF(BQ1230&gt;=50, "Slightly Poor", IF(BQ1230&gt;=40, "Poor", "Very Poor"))))))</f>
        <v>Very Poor</v>
      </c>
      <c r="BT1230" s="0" t="n">
        <f aca="false">9.81*LN(AH1230)+30.6</f>
        <v>44.9090133726823</v>
      </c>
      <c r="BU1230" s="0" t="str">
        <f aca="false">IF(BT1230&lt;30, "Clean water", IF(AND(BT1230&gt;=30, BT1230&lt;40), "Hypolimia", IF(AND(BT1230&gt;=40,BT1230&lt;50), "Mesotrophic", IF(AND(BT1230&gt;=50, BT1230&lt;70), "Eutrophic", IF(BT1230&gt;70,"Hypertrophic")))))</f>
        <v>Mesotrophic</v>
      </c>
      <c r="BW1230" s="0" t="str">
        <f aca="false">IF(G1230/H1230&gt;=1, "PLS CHECK", "")</f>
        <v/>
      </c>
      <c r="BX1230" s="0" t="e">
        <f aca="false">IF(AC1230/J1230&gt;=1, "PLS CHECK", "")</f>
        <v>#DIV/0!</v>
      </c>
      <c r="BY1230" s="0" t="e">
        <f aca="false">IF(AE1230/J1230&gt;=1, "PLS CHECK", "")</f>
        <v>#DIV/0!</v>
      </c>
      <c r="BZ1230" s="0" t="e">
        <f aca="false">IF(AD1230/J1230&gt;=1, "PLS CHECK", "")</f>
        <v>#DIV/0!</v>
      </c>
      <c r="CA1230" s="0" t="str">
        <f aca="false">IF(AF1230/K1230&gt;=1, "PLS CHECK", "")</f>
        <v/>
      </c>
      <c r="CB1230" s="0" t="str">
        <f aca="false">IF(AG1230/K1230&gt;=1, "PLS CHECK", "")</f>
        <v/>
      </c>
    </row>
    <row r="1231" customFormat="false" ht="12.5" hidden="false" customHeight="false" outlineLevel="0" collapsed="false">
      <c r="A1231" s="0" t="n">
        <v>1228</v>
      </c>
      <c r="B1231" s="15" t="s">
        <v>117</v>
      </c>
      <c r="C1231" s="16" t="s">
        <v>118</v>
      </c>
      <c r="D1231" s="0" t="s">
        <v>182</v>
      </c>
      <c r="E1231" s="0" t="n">
        <v>8.2</v>
      </c>
      <c r="F1231" s="0" t="n">
        <v>13.4</v>
      </c>
      <c r="G1231" s="0" t="n">
        <v>1.6</v>
      </c>
      <c r="H1231" s="37"/>
      <c r="I1231" s="37"/>
      <c r="J1231" s="0" t="n">
        <v>2.831</v>
      </c>
      <c r="K1231" s="37"/>
      <c r="L1231" s="0" t="n">
        <v>1.4</v>
      </c>
      <c r="M1231" s="0" t="n">
        <v>6.3</v>
      </c>
      <c r="N1231" s="0" t="n">
        <v>0</v>
      </c>
      <c r="O1231" s="0" t="n">
        <v>244</v>
      </c>
      <c r="P1231" s="37"/>
      <c r="Q1231" s="0" t="n">
        <v>0</v>
      </c>
      <c r="R1231" s="0" t="n">
        <v>0</v>
      </c>
      <c r="S1231" s="0" t="n">
        <v>0</v>
      </c>
      <c r="T1231" s="0" t="n">
        <v>0</v>
      </c>
      <c r="U1231" s="0" t="n">
        <v>0</v>
      </c>
      <c r="V1231" s="0" t="n">
        <v>0</v>
      </c>
      <c r="AC1231" s="0" t="n">
        <v>2.785</v>
      </c>
      <c r="AD1231" s="0" t="n">
        <v>0.151</v>
      </c>
      <c r="AE1231" s="0" t="n">
        <v>2.537</v>
      </c>
      <c r="AF1231" s="37"/>
      <c r="AG1231" s="37"/>
      <c r="AH1231" s="0" t="n">
        <v>2.8</v>
      </c>
      <c r="AJ1231" s="37"/>
      <c r="AP1231" s="0" t="n">
        <v>0</v>
      </c>
      <c r="AY1231" s="0" t="n">
        <v>0</v>
      </c>
      <c r="BF1231" s="0" t="n">
        <f aca="false">IF(E1231&lt;11,-3.6797*E1231^2+48.115*E1231-53.83,280.92*EXP(-0.2027*E1231))</f>
        <v>93.289972</v>
      </c>
      <c r="BG1231" s="0" t="n">
        <f aca="false">32.208*LN(F1231)+21.438</f>
        <v>105.025963601667</v>
      </c>
      <c r="BH1231" s="0" t="n">
        <f aca="false">IF(G1231&lt;=2, -10*G1231+100, 88.958*EXP(-0.0755*G1231))</f>
        <v>84</v>
      </c>
      <c r="BI1231" s="0" t="n">
        <f aca="false">IF(I1231&lt;=100, 0.0053*(I1231)^2-1.0332*I1231+100.76, 122.82*EXP(-0.0092*I1231))</f>
        <v>100.76</v>
      </c>
      <c r="BJ1231" s="0" t="e">
        <f aca="false">IF(P1231&lt;=1000, -6.942*LN(P1231)+107.59, -36.304*LN(P1231)+310.72)</f>
        <v>#VALUE!</v>
      </c>
      <c r="BK1231" s="0" t="e">
        <f aca="false">BF1231^0.04*BG1231^0.22*BH1231^0.51*BI1231^0.06*BJ1231^0.17</f>
        <v>#VALUE!</v>
      </c>
      <c r="BL1231" s="0" t="e">
        <f aca="false">IF(BK1231&gt;=90, "Very Good", IF(BK1231&gt;=80, "Good", IF(BK1231&gt;=70, "Slightly Good", IF(BK1231&gt;=60, "Average", IF(BK1231&gt;=50, "Slightly Poor", IF(BK1231&gt;=40, "Poor", "Very Poor"))))))</f>
        <v>#VALUE!</v>
      </c>
      <c r="BM1231" s="0" t="e">
        <f aca="false">IF(P1231&lt;=1000, -6.942*LN(P1231)+107.59, IF(AND(P1231&gt;1000, P1231&lt;=5213),-36.304*LN(P1231)+310.72, IF(P1231&gt;5213, 10)))</f>
        <v>#VALUE!</v>
      </c>
      <c r="BN1231" s="0" t="e">
        <f aca="false">BF1231^0.04*BG1231^0.22*BH1231^0.51*BI1231^0.06*BM1231^0.17</f>
        <v>#VALUE!</v>
      </c>
      <c r="BO1231" s="0" t="e">
        <f aca="false">IF(BN1231&gt;=90, "Very Good", IF(BN1231&gt;=80, "Good", IF(BN1231&gt;=70, "Slightly Good", IF(BN1231&gt;=60, "Average", IF(BN1231&gt;=50, "Slightly Poor", IF(BN1231&gt;=40, "Poor", "Very Poor"))))))</f>
        <v>#VALUE!</v>
      </c>
      <c r="BP1231" s="0" t="e">
        <f aca="false">IF(AJ1231&lt;=1000, -6.942*LN(AJ1231)+107.59, IF(AND(AJ1231&gt;1000, AJ1231&lt;=5213),-36.304*LN(AJ1231)+310.72, IF(AJ1231&gt;5213, 10)))</f>
        <v>#VALUE!</v>
      </c>
      <c r="BQ1231" s="0" t="e">
        <f aca="false">BF1231^0.04*BG1231^0.22*BH1231^0.51*BI1231^0.06*BP1231^0.17</f>
        <v>#VALUE!</v>
      </c>
      <c r="BR1231" s="0" t="e">
        <f aca="false">IF(BQ1231&gt;=90, "Very Good", IF(BQ1231&gt;=80, "Good", IF(BQ1231&gt;=70, "Slightly Good", IF(BQ1231&gt;=60, "Average", IF(BQ1231&gt;=50, "Slightly Poor", IF(BQ1231&gt;=40, "Poor", "Very Poor"))))))</f>
        <v>#VALUE!</v>
      </c>
      <c r="BT1231" s="0" t="n">
        <f aca="false">9.81*LN(AH1231)+30.6</f>
        <v>40.7005664825472</v>
      </c>
      <c r="BU1231" s="0" t="str">
        <f aca="false">IF(BT1231&lt;30, "Clean water", IF(AND(BT1231&gt;=30, BT1231&lt;40), "Hypolimia", IF(AND(BT1231&gt;=40,BT1231&lt;50), "Mesotrophic", IF(AND(BT1231&gt;=50, BT1231&lt;70), "Eutrophic", IF(BT1231&gt;70,"Hypertrophic")))))</f>
        <v>Mesotrophic</v>
      </c>
      <c r="BW1231" s="0" t="e">
        <f aca="false">IF(G1231/H1231&gt;=1, "PLS CHECK", "")</f>
        <v>#DIV/0!</v>
      </c>
      <c r="BX1231" s="0" t="str">
        <f aca="false">IF(AC1231/J1231&gt;=1, "PLS CHECK", "")</f>
        <v/>
      </c>
      <c r="BY1231" s="0" t="str">
        <f aca="false">IF(AE1231/J1231&gt;=1, "PLS CHECK", "")</f>
        <v/>
      </c>
      <c r="BZ1231" s="0" t="str">
        <f aca="false">IF(AD1231/J1231&gt;=1, "PLS CHECK", "")</f>
        <v/>
      </c>
      <c r="CA1231" s="0" t="e">
        <f aca="false">IF(AF1231/K1231&gt;=1, "PLS CHECK", "")</f>
        <v>#DIV/0!</v>
      </c>
      <c r="CB1231" s="0" t="e">
        <f aca="false">IF(AG1231/K1231&gt;=1, "PLS CHECK", "")</f>
        <v>#DIV/0!</v>
      </c>
    </row>
    <row r="1232" customFormat="false" ht="12.5" hidden="false" customHeight="false" outlineLevel="0" collapsed="false">
      <c r="A1232" s="0" t="n">
        <v>1229</v>
      </c>
      <c r="B1232" s="15" t="s">
        <v>119</v>
      </c>
      <c r="C1232" s="16" t="s">
        <v>120</v>
      </c>
      <c r="D1232" s="0" t="s">
        <v>182</v>
      </c>
      <c r="E1232" s="0" t="n">
        <v>8</v>
      </c>
      <c r="F1232" s="0" t="n">
        <v>13.6</v>
      </c>
      <c r="G1232" s="0" t="n">
        <v>1.2</v>
      </c>
      <c r="H1232" s="37"/>
      <c r="I1232" s="37"/>
      <c r="J1232" s="0" t="n">
        <v>2.964</v>
      </c>
      <c r="K1232" s="37"/>
      <c r="L1232" s="0" t="n">
        <v>1.4</v>
      </c>
      <c r="M1232" s="0" t="n">
        <v>8.3</v>
      </c>
      <c r="N1232" s="0" t="n">
        <v>0</v>
      </c>
      <c r="O1232" s="0" t="n">
        <v>274</v>
      </c>
      <c r="P1232" s="37"/>
      <c r="Q1232" s="0" t="n">
        <v>0</v>
      </c>
      <c r="R1232" s="0" t="n">
        <v>0</v>
      </c>
      <c r="S1232" s="0" t="n">
        <v>0</v>
      </c>
      <c r="T1232" s="0" t="n">
        <v>0</v>
      </c>
      <c r="U1232" s="0" t="n">
        <v>0</v>
      </c>
      <c r="V1232" s="0" t="n">
        <v>0</v>
      </c>
      <c r="AC1232" s="0" t="n">
        <v>2.93</v>
      </c>
      <c r="AD1232" s="0" t="n">
        <v>0.102</v>
      </c>
      <c r="AE1232" s="0" t="n">
        <v>2.756</v>
      </c>
      <c r="AF1232" s="37"/>
      <c r="AG1232" s="37"/>
      <c r="AH1232" s="0" t="n">
        <v>2.3</v>
      </c>
      <c r="AJ1232" s="37"/>
      <c r="AP1232" s="0" t="n">
        <v>0</v>
      </c>
      <c r="AY1232" s="0" t="n">
        <v>0</v>
      </c>
      <c r="BF1232" s="0" t="n">
        <f aca="false">IF(E1232&lt;11,-3.6797*E1232^2+48.115*E1232-53.83,280.92*EXP(-0.2027*E1232))</f>
        <v>95.5892</v>
      </c>
      <c r="BG1232" s="0" t="n">
        <f aca="false">32.208*LN(F1232)+21.438</f>
        <v>105.503127884635</v>
      </c>
      <c r="BH1232" s="0" t="n">
        <f aca="false">IF(G1232&lt;=2, -10*G1232+100, 88.958*EXP(-0.0755*G1232))</f>
        <v>88</v>
      </c>
      <c r="BI1232" s="0" t="n">
        <f aca="false">IF(I1232&lt;=100, 0.0053*(I1232)^2-1.0332*I1232+100.76, 122.82*EXP(-0.0092*I1232))</f>
        <v>100.76</v>
      </c>
      <c r="BJ1232" s="0" t="e">
        <f aca="false">IF(P1232&lt;=1000, -6.942*LN(P1232)+107.59, -36.304*LN(P1232)+310.72)</f>
        <v>#VALUE!</v>
      </c>
      <c r="BK1232" s="0" t="e">
        <f aca="false">BF1232^0.04*BG1232^0.22*BH1232^0.51*BI1232^0.06*BJ1232^0.17</f>
        <v>#VALUE!</v>
      </c>
      <c r="BL1232" s="0" t="e">
        <f aca="false">IF(BK1232&gt;=90, "Very Good", IF(BK1232&gt;=80, "Good", IF(BK1232&gt;=70, "Slightly Good", IF(BK1232&gt;=60, "Average", IF(BK1232&gt;=50, "Slightly Poor", IF(BK1232&gt;=40, "Poor", "Very Poor"))))))</f>
        <v>#VALUE!</v>
      </c>
      <c r="BM1232" s="0" t="e">
        <f aca="false">IF(P1232&lt;=1000, -6.942*LN(P1232)+107.59, IF(AND(P1232&gt;1000, P1232&lt;=5213),-36.304*LN(P1232)+310.72, IF(P1232&gt;5213, 10)))</f>
        <v>#VALUE!</v>
      </c>
      <c r="BN1232" s="0" t="e">
        <f aca="false">BF1232^0.04*BG1232^0.22*BH1232^0.51*BI1232^0.06*BM1232^0.17</f>
        <v>#VALUE!</v>
      </c>
      <c r="BO1232" s="0" t="e">
        <f aca="false">IF(BN1232&gt;=90, "Very Good", IF(BN1232&gt;=80, "Good", IF(BN1232&gt;=70, "Slightly Good", IF(BN1232&gt;=60, "Average", IF(BN1232&gt;=50, "Slightly Poor", IF(BN1232&gt;=40, "Poor", "Very Poor"))))))</f>
        <v>#VALUE!</v>
      </c>
      <c r="BP1232" s="0" t="e">
        <f aca="false">IF(AJ1232&lt;=1000, -6.942*LN(AJ1232)+107.59, IF(AND(AJ1232&gt;1000, AJ1232&lt;=5213),-36.304*LN(AJ1232)+310.72, IF(AJ1232&gt;5213, 10)))</f>
        <v>#VALUE!</v>
      </c>
      <c r="BQ1232" s="0" t="e">
        <f aca="false">BF1232^0.04*BG1232^0.22*BH1232^0.51*BI1232^0.06*BP1232^0.17</f>
        <v>#VALUE!</v>
      </c>
      <c r="BR1232" s="0" t="e">
        <f aca="false">IF(BQ1232&gt;=90, "Very Good", IF(BQ1232&gt;=80, "Good", IF(BQ1232&gt;=70, "Slightly Good", IF(BQ1232&gt;=60, "Average", IF(BQ1232&gt;=50, "Slightly Poor", IF(BQ1232&gt;=40, "Poor", "Very Poor"))))))</f>
        <v>#VALUE!</v>
      </c>
      <c r="BT1232" s="0" t="n">
        <f aca="false">9.81*LN(AH1232)+30.6</f>
        <v>38.7708384959934</v>
      </c>
      <c r="BU1232" s="0" t="str">
        <f aca="false">IF(BT1232&lt;30, "Clean water", IF(AND(BT1232&gt;=30, BT1232&lt;40), "Hypolimia", IF(AND(BT1232&gt;=40,BT1232&lt;50), "Mesotrophic", IF(AND(BT1232&gt;=50, BT1232&lt;70), "Eutrophic", IF(BT1232&gt;70,"Hypertrophic")))))</f>
        <v>Hypolimia</v>
      </c>
      <c r="BW1232" s="0" t="e">
        <f aca="false">IF(G1232/H1232&gt;=1, "PLS CHECK", "")</f>
        <v>#DIV/0!</v>
      </c>
      <c r="BX1232" s="0" t="str">
        <f aca="false">IF(AC1232/J1232&gt;=1, "PLS CHECK", "")</f>
        <v/>
      </c>
      <c r="BY1232" s="0" t="str">
        <f aca="false">IF(AE1232/J1232&gt;=1, "PLS CHECK", "")</f>
        <v/>
      </c>
      <c r="BZ1232" s="0" t="str">
        <f aca="false">IF(AD1232/J1232&gt;=1, "PLS CHECK", "")</f>
        <v/>
      </c>
      <c r="CA1232" s="0" t="e">
        <f aca="false">IF(AF1232/K1232&gt;=1, "PLS CHECK", "")</f>
        <v>#DIV/0!</v>
      </c>
      <c r="CB1232" s="0" t="e">
        <f aca="false">IF(AG1232/K1232&gt;=1, "PLS CHECK", "")</f>
        <v>#DIV/0!</v>
      </c>
    </row>
    <row r="1233" customFormat="false" ht="12.5" hidden="false" customHeight="false" outlineLevel="0" collapsed="false">
      <c r="A1233" s="0" t="n">
        <v>1230</v>
      </c>
      <c r="B1233" s="15" t="s">
        <v>121</v>
      </c>
      <c r="C1233" s="16" t="s">
        <v>122</v>
      </c>
      <c r="D1233" s="0" t="s">
        <v>182</v>
      </c>
      <c r="E1233" s="0" t="n">
        <v>8.3</v>
      </c>
      <c r="F1233" s="0" t="n">
        <v>13.9</v>
      </c>
      <c r="G1233" s="0" t="n">
        <v>1.3</v>
      </c>
      <c r="H1233" s="37"/>
      <c r="I1233" s="0" t="n">
        <v>1.8</v>
      </c>
      <c r="J1233" s="0" t="n">
        <v>3.139</v>
      </c>
      <c r="K1233" s="0" t="n">
        <v>0.018</v>
      </c>
      <c r="L1233" s="0" t="n">
        <v>1.4</v>
      </c>
      <c r="M1233" s="0" t="n">
        <v>7.9</v>
      </c>
      <c r="N1233" s="0" t="n">
        <v>0</v>
      </c>
      <c r="O1233" s="0" t="n">
        <v>276</v>
      </c>
      <c r="P1233" s="37"/>
      <c r="Q1233" s="0" t="n">
        <v>0</v>
      </c>
      <c r="R1233" s="0" t="n">
        <v>0</v>
      </c>
      <c r="S1233" s="0" t="n">
        <v>0</v>
      </c>
      <c r="T1233" s="0" t="n">
        <v>0</v>
      </c>
      <c r="U1233" s="0" t="n">
        <v>0</v>
      </c>
      <c r="V1233" s="0" t="n">
        <v>0</v>
      </c>
      <c r="AC1233" s="0" t="n">
        <v>3.039</v>
      </c>
      <c r="AD1233" s="0" t="n">
        <v>0.083</v>
      </c>
      <c r="AE1233" s="0" t="n">
        <v>2.93</v>
      </c>
      <c r="AF1233" s="0" t="n">
        <v>0.011</v>
      </c>
      <c r="AG1233" s="0" t="n">
        <v>0.009</v>
      </c>
      <c r="AH1233" s="0" t="n">
        <v>2.5</v>
      </c>
      <c r="AJ1233" s="37"/>
      <c r="AP1233" s="0" t="n">
        <v>0</v>
      </c>
      <c r="AY1233" s="0" t="n">
        <v>0</v>
      </c>
      <c r="BF1233" s="0" t="n">
        <f aca="false">IF(E1233&lt;11,-3.6797*E1233^2+48.115*E1233-53.83,280.92*EXP(-0.2027*E1233))</f>
        <v>92.029967</v>
      </c>
      <c r="BG1233" s="0" t="n">
        <f aca="false">32.208*LN(F1233)+21.438</f>
        <v>106.205875763121</v>
      </c>
      <c r="BH1233" s="0" t="n">
        <f aca="false">IF(G1233&lt;=2, -10*G1233+100, 88.958*EXP(-0.0755*G1233))</f>
        <v>87</v>
      </c>
      <c r="BI1233" s="0" t="n">
        <f aca="false">IF(I1233&lt;=100, 0.0053*(I1233)^2-1.0332*I1233+100.76, 122.82*EXP(-0.0092*I1233))</f>
        <v>98.917412</v>
      </c>
      <c r="BJ1233" s="0" t="e">
        <f aca="false">IF(P1233&lt;=1000, -6.942*LN(P1233)+107.59, -36.304*LN(P1233)+310.72)</f>
        <v>#VALUE!</v>
      </c>
      <c r="BK1233" s="0" t="e">
        <f aca="false">BF1233^0.04*BG1233^0.22*BH1233^0.51*BI1233^0.06*BJ1233^0.17</f>
        <v>#VALUE!</v>
      </c>
      <c r="BL1233" s="0" t="e">
        <f aca="false">IF(BK1233&gt;=90, "Very Good", IF(BK1233&gt;=80, "Good", IF(BK1233&gt;=70, "Slightly Good", IF(BK1233&gt;=60, "Average", IF(BK1233&gt;=50, "Slightly Poor", IF(BK1233&gt;=40, "Poor", "Very Poor"))))))</f>
        <v>#VALUE!</v>
      </c>
      <c r="BM1233" s="0" t="e">
        <f aca="false">IF(P1233&lt;=1000, -6.942*LN(P1233)+107.59, IF(AND(P1233&gt;1000, P1233&lt;=5213),-36.304*LN(P1233)+310.72, IF(P1233&gt;5213, 10)))</f>
        <v>#VALUE!</v>
      </c>
      <c r="BN1233" s="0" t="e">
        <f aca="false">BF1233^0.04*BG1233^0.22*BH1233^0.51*BI1233^0.06*BM1233^0.17</f>
        <v>#VALUE!</v>
      </c>
      <c r="BO1233" s="0" t="e">
        <f aca="false">IF(BN1233&gt;=90, "Very Good", IF(BN1233&gt;=80, "Good", IF(BN1233&gt;=70, "Slightly Good", IF(BN1233&gt;=60, "Average", IF(BN1233&gt;=50, "Slightly Poor", IF(BN1233&gt;=40, "Poor", "Very Poor"))))))</f>
        <v>#VALUE!</v>
      </c>
      <c r="BP1233" s="0" t="e">
        <f aca="false">IF(AJ1233&lt;=1000, -6.942*LN(AJ1233)+107.59, IF(AND(AJ1233&gt;1000, AJ1233&lt;=5213),-36.304*LN(AJ1233)+310.72, IF(AJ1233&gt;5213, 10)))</f>
        <v>#VALUE!</v>
      </c>
      <c r="BQ1233" s="0" t="e">
        <f aca="false">BF1233^0.04*BG1233^0.22*BH1233^0.51*BI1233^0.06*BP1233^0.17</f>
        <v>#VALUE!</v>
      </c>
      <c r="BR1233" s="0" t="e">
        <f aca="false">IF(BQ1233&gt;=90, "Very Good", IF(BQ1233&gt;=80, "Good", IF(BQ1233&gt;=70, "Slightly Good", IF(BQ1233&gt;=60, "Average", IF(BQ1233&gt;=50, "Slightly Poor", IF(BQ1233&gt;=40, "Poor", "Very Poor"))))))</f>
        <v>#VALUE!</v>
      </c>
      <c r="BT1233" s="0" t="n">
        <f aca="false">9.81*LN(AH1233)+30.6</f>
        <v>39.5888120796855</v>
      </c>
      <c r="BU1233" s="0" t="str">
        <f aca="false">IF(BT1233&lt;30, "Clean water", IF(AND(BT1233&gt;=30, BT1233&lt;40), "Hypolimia", IF(AND(BT1233&gt;=40,BT1233&lt;50), "Mesotrophic", IF(AND(BT1233&gt;=50, BT1233&lt;70), "Eutrophic", IF(BT1233&gt;70,"Hypertrophic")))))</f>
        <v>Hypolimia</v>
      </c>
      <c r="BW1233" s="0" t="e">
        <f aca="false">IF(G1233/H1233&gt;=1, "PLS CHECK", "")</f>
        <v>#DIV/0!</v>
      </c>
      <c r="BX1233" s="0" t="str">
        <f aca="false">IF(AC1233/J1233&gt;=1, "PLS CHECK", "")</f>
        <v/>
      </c>
      <c r="BY1233" s="0" t="str">
        <f aca="false">IF(AE1233/J1233&gt;=1, "PLS CHECK", "")</f>
        <v/>
      </c>
      <c r="BZ1233" s="0" t="str">
        <f aca="false">IF(AD1233/J1233&gt;=1, "PLS CHECK", "")</f>
        <v/>
      </c>
      <c r="CA1233" s="0" t="str">
        <f aca="false">IF(AF1233/K1233&gt;=1, "PLS CHECK", "")</f>
        <v/>
      </c>
      <c r="CB1233" s="0" t="str">
        <f aca="false">IF(AG1233/K1233&gt;=1, "PLS CHECK", "")</f>
        <v/>
      </c>
    </row>
    <row r="1234" customFormat="false" ht="12.5" hidden="false" customHeight="false" outlineLevel="0" collapsed="false">
      <c r="A1234" s="0" t="n">
        <v>1231</v>
      </c>
      <c r="B1234" s="15" t="s">
        <v>140</v>
      </c>
      <c r="C1234" s="16" t="s">
        <v>141</v>
      </c>
      <c r="D1234" s="0" t="s">
        <v>182</v>
      </c>
      <c r="E1234" s="0" t="n">
        <v>8.1</v>
      </c>
      <c r="F1234" s="0" t="n">
        <v>12.2</v>
      </c>
      <c r="G1234" s="37"/>
      <c r="H1234" s="0" t="n">
        <v>5.8</v>
      </c>
      <c r="I1234" s="0" t="n">
        <v>10.4</v>
      </c>
      <c r="J1234" s="0" t="n">
        <v>6</v>
      </c>
      <c r="K1234" s="37"/>
      <c r="L1234" s="0" t="n">
        <v>3.3</v>
      </c>
      <c r="M1234" s="0" t="n">
        <v>12.8</v>
      </c>
      <c r="O1234" s="37"/>
      <c r="BD1234" s="0" t="n">
        <v>0.031</v>
      </c>
      <c r="BF1234" s="0" t="n">
        <f aca="false">IF(E1234&lt;11,-3.6797*E1234^2+48.115*E1234-53.83,280.92*EXP(-0.2027*E1234))</f>
        <v>94.476383</v>
      </c>
      <c r="BG1234" s="0" t="n">
        <f aca="false">32.208*LN(F1234)+21.438</f>
        <v>102.004249133617</v>
      </c>
      <c r="BH1234" s="0" t="n">
        <f aca="false">IF(G1234&lt;=2, -10*G1234+100, 88.958*EXP(-0.0755*G1234))</f>
        <v>100</v>
      </c>
      <c r="BI1234" s="0" t="n">
        <f aca="false">IF(I1234&lt;=100, 0.0053*(I1234)^2-1.0332*I1234+100.76, 122.82*EXP(-0.0092*I1234))</f>
        <v>90.587968</v>
      </c>
      <c r="BJ1234" s="0" t="e">
        <f aca="false">IF(P1234&lt;=1000, -6.942*LN(P1234)+107.59, -36.304*LN(P1234)+310.72)</f>
        <v>#VALUE!</v>
      </c>
      <c r="BK1234" s="0" t="e">
        <f aca="false">BF1234^0.04*BG1234^0.22*BH1234^0.51*BI1234^0.06*BJ1234^0.17</f>
        <v>#VALUE!</v>
      </c>
      <c r="BL1234" s="0" t="e">
        <f aca="false">IF(BK1234&gt;=90, "Very Good", IF(BK1234&gt;=80, "Good", IF(BK1234&gt;=70, "Slightly Good", IF(BK1234&gt;=60, "Average", IF(BK1234&gt;=50, "Slightly Poor", IF(BK1234&gt;=40, "Poor", "Very Poor"))))))</f>
        <v>#VALUE!</v>
      </c>
      <c r="BM1234" s="0" t="e">
        <f aca="false">IF(P1234&lt;=1000, -6.942*LN(P1234)+107.59, IF(AND(P1234&gt;1000, P1234&lt;=5213),-36.304*LN(P1234)+310.72, IF(P1234&gt;5213, 10)))</f>
        <v>#VALUE!</v>
      </c>
      <c r="BN1234" s="0" t="e">
        <f aca="false">BF1234^0.04*BG1234^0.22*BH1234^0.51*BI1234^0.06*BM1234^0.17</f>
        <v>#VALUE!</v>
      </c>
      <c r="BO1234" s="0" t="e">
        <f aca="false">IF(BN1234&gt;=90, "Very Good", IF(BN1234&gt;=80, "Good", IF(BN1234&gt;=70, "Slightly Good", IF(BN1234&gt;=60, "Average", IF(BN1234&gt;=50, "Slightly Poor", IF(BN1234&gt;=40, "Poor", "Very Poor"))))))</f>
        <v>#VALUE!</v>
      </c>
      <c r="BP1234" s="0" t="e">
        <f aca="false">IF(AJ1234&lt;=1000, -6.942*LN(AJ1234)+107.59, IF(AND(AJ1234&gt;1000, AJ1234&lt;=5213),-36.304*LN(AJ1234)+310.72, IF(AJ1234&gt;5213, 10)))</f>
        <v>#VALUE!</v>
      </c>
      <c r="BQ1234" s="0" t="e">
        <f aca="false">BF1234^0.04*BG1234^0.22*BH1234^0.51*BI1234^0.06*BP1234^0.17</f>
        <v>#VALUE!</v>
      </c>
      <c r="BR1234" s="0" t="e">
        <f aca="false">IF(BQ1234&gt;=90, "Very Good", IF(BQ1234&gt;=80, "Good", IF(BQ1234&gt;=70, "Slightly Good", IF(BQ1234&gt;=60, "Average", IF(BQ1234&gt;=50, "Slightly Poor", IF(BQ1234&gt;=40, "Poor", "Very Poor"))))))</f>
        <v>#VALUE!</v>
      </c>
      <c r="BT1234" s="0" t="e">
        <f aca="false">9.81*LN(AH1234)+30.6</f>
        <v>#VALUE!</v>
      </c>
      <c r="BU1234" s="0" t="e">
        <f aca="false">IF(BT1234&lt;30, "Clean water", IF(AND(BT1234&gt;=30, BT1234&lt;40), "Hypolimia", IF(AND(BT1234&gt;=40,BT1234&lt;50), "Mesotrophic", IF(AND(BT1234&gt;=50, BT1234&lt;70), "Eutrophic", IF(BT1234&gt;70,"Hypertrophic")))))</f>
        <v>#VALUE!</v>
      </c>
      <c r="BW1234" s="0" t="str">
        <f aca="false">IF(G1234/H1234&gt;=1, "PLS CHECK", "")</f>
        <v/>
      </c>
      <c r="BX1234" s="0" t="str">
        <f aca="false">IF(AC1234/J1234&gt;=1, "PLS CHECK", "")</f>
        <v/>
      </c>
      <c r="BY1234" s="0" t="str">
        <f aca="false">IF(AE1234/J1234&gt;=1, "PLS CHECK", "")</f>
        <v/>
      </c>
      <c r="BZ1234" s="0" t="str">
        <f aca="false">IF(AD1234/J1234&gt;=1, "PLS CHECK", "")</f>
        <v/>
      </c>
      <c r="CA1234" s="0" t="e">
        <f aca="false">IF(AF1234/K1234&gt;=1, "PLS CHECK", "")</f>
        <v>#DIV/0!</v>
      </c>
      <c r="CB1234" s="0" t="e">
        <f aca="false">IF(AG1234/K1234&gt;=1, "PLS CHECK", "")</f>
        <v>#DIV/0!</v>
      </c>
    </row>
    <row r="1235" customFormat="false" ht="12.5" hidden="false" customHeight="false" outlineLevel="0" collapsed="false">
      <c r="A1235" s="0" t="n">
        <v>1232</v>
      </c>
      <c r="B1235" s="15" t="s">
        <v>123</v>
      </c>
      <c r="C1235" s="16" t="s">
        <v>124</v>
      </c>
      <c r="D1235" s="0" t="s">
        <v>182</v>
      </c>
      <c r="E1235" s="37"/>
      <c r="F1235" s="0" t="n">
        <v>10.4</v>
      </c>
      <c r="G1235" s="37"/>
      <c r="H1235" s="0" t="n">
        <v>7.5</v>
      </c>
      <c r="I1235" s="0" t="n">
        <v>8.8</v>
      </c>
      <c r="J1235" s="37"/>
      <c r="K1235" s="0" t="n">
        <v>0.138</v>
      </c>
      <c r="L1235" s="37"/>
      <c r="M1235" s="0" t="n">
        <v>15.4</v>
      </c>
      <c r="N1235" s="0" t="n">
        <v>0</v>
      </c>
      <c r="O1235" s="0" t="n">
        <v>609</v>
      </c>
      <c r="P1235" s="0" t="n">
        <v>22000</v>
      </c>
      <c r="Q1235" s="0" t="n">
        <v>0</v>
      </c>
      <c r="R1235" s="0" t="n">
        <v>0</v>
      </c>
      <c r="S1235" s="0" t="n">
        <v>0</v>
      </c>
      <c r="T1235" s="0" t="n">
        <v>0</v>
      </c>
      <c r="U1235" s="0" t="n">
        <v>0</v>
      </c>
      <c r="V1235" s="0" t="n">
        <v>0</v>
      </c>
      <c r="AC1235" s="37"/>
      <c r="AD1235" s="37"/>
      <c r="AE1235" s="0" t="n">
        <v>4.76</v>
      </c>
      <c r="AF1235" s="0" t="n">
        <v>0.049</v>
      </c>
      <c r="AG1235" s="0" t="n">
        <v>0.017</v>
      </c>
      <c r="AH1235" s="0" t="n">
        <v>3.7</v>
      </c>
      <c r="AJ1235" s="0" t="n">
        <v>2500</v>
      </c>
      <c r="AP1235" s="0" t="n">
        <v>0</v>
      </c>
      <c r="AY1235" s="0" t="n">
        <v>0</v>
      </c>
      <c r="BF1235" s="0" t="n">
        <f aca="false">IF(E1235&lt;11,-3.6797*E1235^2+48.115*E1235-53.83,280.92*EXP(-0.2027*E1235))</f>
        <v>-53.83</v>
      </c>
      <c r="BG1235" s="0" t="n">
        <f aca="false">32.208*LN(F1235)+21.438</f>
        <v>96.8628814043931</v>
      </c>
      <c r="BH1235" s="0" t="n">
        <f aca="false">IF(G1235&lt;=2, -10*G1235+100, 88.958*EXP(-0.0755*G1235))</f>
        <v>100</v>
      </c>
      <c r="BI1235" s="0" t="n">
        <f aca="false">IF(I1235&lt;=100, 0.0053*(I1235)^2-1.0332*I1235+100.76, 122.82*EXP(-0.0092*I1235))</f>
        <v>92.078272</v>
      </c>
      <c r="BJ1235" s="0" t="n">
        <f aca="false">IF(P1235&lt;=1000, -6.942*LN(P1235)+107.59, -36.304*LN(P1235)+310.72)</f>
        <v>-52.2763528748878</v>
      </c>
      <c r="BK1235" s="0" t="e">
        <f aca="false">BF1235^0.04*BG1235^0.22*BH1235^0.51*BI1235^0.06*BJ1235^0.17</f>
        <v>#NUM!</v>
      </c>
      <c r="BL1235" s="0" t="e">
        <f aca="false">IF(BK1235&gt;=90, "Very Good", IF(BK1235&gt;=80, "Good", IF(BK1235&gt;=70, "Slightly Good", IF(BK1235&gt;=60, "Average", IF(BK1235&gt;=50, "Slightly Poor", IF(BK1235&gt;=40, "Poor", "Very Poor"))))))</f>
        <v>#NUM!</v>
      </c>
      <c r="BM1235" s="0" t="n">
        <f aca="false">IF(P1235&lt;=1000, -6.942*LN(P1235)+107.59, IF(AND(P1235&gt;1000, P1235&lt;=5213),-36.304*LN(P1235)+310.72, IF(P1235&gt;5213, 10)))</f>
        <v>10</v>
      </c>
      <c r="BN1235" s="0" t="n">
        <f aca="false">BF1235^0.04*BG1235^0.22*BH1235^0.51*BI1235^0.06*BM1235^0.17</f>
        <v>-65.1695960857602</v>
      </c>
      <c r="BO1235" s="0" t="str">
        <f aca="false">IF(BN1235&gt;=90, "Very Good", IF(BN1235&gt;=80, "Good", IF(BN1235&gt;=70, "Slightly Good", IF(BN1235&gt;=60, "Average", IF(BN1235&gt;=50, "Slightly Poor", IF(BN1235&gt;=40, "Poor", "Very Poor"))))))</f>
        <v>Very Poor</v>
      </c>
      <c r="BP1235" s="0" t="n">
        <f aca="false">IF(AJ1235&lt;=1000, -6.942*LN(AJ1235)+107.59, IF(AND(AJ1235&gt;1000, AJ1235&lt;=5213),-36.304*LN(AJ1235)+310.72, IF(AJ1235&gt;5213, 10)))</f>
        <v>26.6758336218732</v>
      </c>
      <c r="BQ1235" s="0" t="n">
        <f aca="false">BF1235^0.04*BG1235^0.22*BH1235^0.51*BI1235^0.06*BP1235^0.17</f>
        <v>-76.9990007717166</v>
      </c>
      <c r="BR1235" s="0" t="str">
        <f aca="false">IF(BQ1235&gt;=90, "Very Good", IF(BQ1235&gt;=80, "Good", IF(BQ1235&gt;=70, "Slightly Good", IF(BQ1235&gt;=60, "Average", IF(BQ1235&gt;=50, "Slightly Poor", IF(BQ1235&gt;=40, "Poor", "Very Poor"))))))</f>
        <v>Very Poor</v>
      </c>
      <c r="BT1235" s="0" t="n">
        <f aca="false">9.81*LN(AH1235)+30.6</f>
        <v>43.4347449607683</v>
      </c>
      <c r="BU1235" s="0" t="str">
        <f aca="false">IF(BT1235&lt;30, "Clean water", IF(AND(BT1235&gt;=30, BT1235&lt;40), "Hypolimia", IF(AND(BT1235&gt;=40,BT1235&lt;50), "Mesotrophic", IF(AND(BT1235&gt;=50, BT1235&lt;70), "Eutrophic", IF(BT1235&gt;70,"Hypertrophic")))))</f>
        <v>Mesotrophic</v>
      </c>
      <c r="BW1235" s="0" t="str">
        <f aca="false">IF(G1235/H1235&gt;=1, "PLS CHECK", "")</f>
        <v/>
      </c>
      <c r="BX1235" s="0" t="e">
        <f aca="false">IF(AC1235/J1235&gt;=1, "PLS CHECK", "")</f>
        <v>#DIV/0!</v>
      </c>
      <c r="BY1235" s="0" t="e">
        <f aca="false">IF(AE1235/J1235&gt;=1, "PLS CHECK", "")</f>
        <v>#DIV/0!</v>
      </c>
      <c r="BZ1235" s="0" t="e">
        <f aca="false">IF(AD1235/J1235&gt;=1, "PLS CHECK", "")</f>
        <v>#DIV/0!</v>
      </c>
      <c r="CA1235" s="0" t="str">
        <f aca="false">IF(AF1235/K1235&gt;=1, "PLS CHECK", "")</f>
        <v/>
      </c>
      <c r="CB1235" s="0" t="str">
        <f aca="false">IF(AG1235/K1235&gt;=1, "PLS CHECK", "")</f>
        <v/>
      </c>
    </row>
    <row r="1236" customFormat="false" ht="12.5" hidden="false" customHeight="false" outlineLevel="0" collapsed="false">
      <c r="A1236" s="0" t="n">
        <v>1233</v>
      </c>
      <c r="B1236" s="15" t="s">
        <v>125</v>
      </c>
      <c r="C1236" s="16" t="s">
        <v>126</v>
      </c>
      <c r="D1236" s="0" t="s">
        <v>182</v>
      </c>
      <c r="E1236" s="0" t="n">
        <v>8.1</v>
      </c>
      <c r="F1236" s="0" t="n">
        <v>13.3</v>
      </c>
      <c r="G1236" s="37"/>
      <c r="H1236" s="0" t="n">
        <v>3.2</v>
      </c>
      <c r="I1236" s="0" t="n">
        <v>3.8</v>
      </c>
      <c r="J1236" s="0" t="n">
        <v>8.555</v>
      </c>
      <c r="K1236" s="0" t="n">
        <v>0.033</v>
      </c>
      <c r="L1236" s="0" t="n">
        <v>1.7</v>
      </c>
      <c r="M1236" s="0" t="n">
        <v>10.1</v>
      </c>
      <c r="N1236" s="0" t="n">
        <v>0</v>
      </c>
      <c r="O1236" s="0" t="n">
        <v>567</v>
      </c>
      <c r="P1236" s="37"/>
      <c r="Q1236" s="0" t="n">
        <v>0</v>
      </c>
      <c r="R1236" s="0" t="n">
        <v>0</v>
      </c>
      <c r="S1236" s="0" t="n">
        <v>0</v>
      </c>
      <c r="T1236" s="0" t="n">
        <v>0</v>
      </c>
      <c r="U1236" s="0" t="n">
        <v>0</v>
      </c>
      <c r="V1236" s="0" t="n">
        <v>0</v>
      </c>
      <c r="AC1236" s="0" t="n">
        <v>8.549</v>
      </c>
      <c r="AD1236" s="0" t="n">
        <v>0.94</v>
      </c>
      <c r="AE1236" s="0" t="n">
        <v>6.247</v>
      </c>
      <c r="AF1236" s="0" t="n">
        <v>0.013</v>
      </c>
      <c r="AG1236" s="0" t="n">
        <v>0.008</v>
      </c>
      <c r="AH1236" s="0" t="n">
        <v>11.9</v>
      </c>
      <c r="AJ1236" s="0" t="n">
        <v>40</v>
      </c>
      <c r="AP1236" s="0" t="n">
        <v>0</v>
      </c>
      <c r="AY1236" s="0" t="n">
        <v>0</v>
      </c>
      <c r="BF1236" s="0" t="n">
        <f aca="false">IF(E1236&lt;11,-3.6797*E1236^2+48.115*E1236-53.83,280.92*EXP(-0.2027*E1236))</f>
        <v>94.476383</v>
      </c>
      <c r="BG1236" s="0" t="n">
        <f aca="false">32.208*LN(F1236)+21.438</f>
        <v>104.784704046614</v>
      </c>
      <c r="BH1236" s="0" t="n">
        <f aca="false">IF(G1236&lt;=2, -10*G1236+100, 88.958*EXP(-0.0755*G1236))</f>
        <v>100</v>
      </c>
      <c r="BI1236" s="0" t="n">
        <f aca="false">IF(I1236&lt;=100, 0.0053*(I1236)^2-1.0332*I1236+100.76, 122.82*EXP(-0.0092*I1236))</f>
        <v>96.910372</v>
      </c>
      <c r="BJ1236" s="0" t="e">
        <f aca="false">IF(P1236&lt;=1000, -6.942*LN(P1236)+107.59, -36.304*LN(P1236)+310.72)</f>
        <v>#VALUE!</v>
      </c>
      <c r="BK1236" s="0" t="e">
        <f aca="false">BF1236^0.04*BG1236^0.22*BH1236^0.51*BI1236^0.06*BJ1236^0.17</f>
        <v>#VALUE!</v>
      </c>
      <c r="BL1236" s="0" t="e">
        <f aca="false">IF(BK1236&gt;=90, "Very Good", IF(BK1236&gt;=80, "Good", IF(BK1236&gt;=70, "Slightly Good", IF(BK1236&gt;=60, "Average", IF(BK1236&gt;=50, "Slightly Poor", IF(BK1236&gt;=40, "Poor", "Very Poor"))))))</f>
        <v>#VALUE!</v>
      </c>
      <c r="BM1236" s="0" t="e">
        <f aca="false">IF(P1236&lt;=1000, -6.942*LN(P1236)+107.59, IF(AND(P1236&gt;1000, P1236&lt;=5213),-36.304*LN(P1236)+310.72, IF(P1236&gt;5213, 10)))</f>
        <v>#VALUE!</v>
      </c>
      <c r="BN1236" s="0" t="e">
        <f aca="false">BF1236^0.04*BG1236^0.22*BH1236^0.51*BI1236^0.06*BM1236^0.17</f>
        <v>#VALUE!</v>
      </c>
      <c r="BO1236" s="0" t="e">
        <f aca="false">IF(BN1236&gt;=90, "Very Good", IF(BN1236&gt;=80, "Good", IF(BN1236&gt;=70, "Slightly Good", IF(BN1236&gt;=60, "Average", IF(BN1236&gt;=50, "Slightly Poor", IF(BN1236&gt;=40, "Poor", "Very Poor"))))))</f>
        <v>#VALUE!</v>
      </c>
      <c r="BP1236" s="0" t="n">
        <f aca="false">IF(AJ1236&lt;=1000, -6.942*LN(AJ1236)+107.59, IF(AND(AJ1236&gt;1000, AJ1236&lt;=5213),-36.304*LN(AJ1236)+310.72, IF(AJ1236&gt;5213, 10)))</f>
        <v>81.981798829541</v>
      </c>
      <c r="BQ1236" s="0" t="n">
        <f aca="false">BF1236^0.04*BG1236^0.22*BH1236^0.51*BI1236^0.06*BP1236^0.17</f>
        <v>97.2730755245728</v>
      </c>
      <c r="BR1236" s="0" t="str">
        <f aca="false">IF(BQ1236&gt;=90, "Very Good", IF(BQ1236&gt;=80, "Good", IF(BQ1236&gt;=70, "Slightly Good", IF(BQ1236&gt;=60, "Average", IF(BQ1236&gt;=50, "Slightly Poor", IF(BQ1236&gt;=40, "Poor", "Very Poor"))))))</f>
        <v>Very Good</v>
      </c>
      <c r="BT1236" s="0" t="n">
        <f aca="false">9.81*LN(AH1236)+30.6</f>
        <v>54.8948417051525</v>
      </c>
      <c r="BU1236" s="0" t="str">
        <f aca="false">IF(BT1236&lt;30, "Clean water", IF(AND(BT1236&gt;=30, BT1236&lt;40), "Hypolimia", IF(AND(BT1236&gt;=40,BT1236&lt;50), "Mesotrophic", IF(AND(BT1236&gt;=50, BT1236&lt;70), "Eutrophic", IF(BT1236&gt;70,"Hypertrophic")))))</f>
        <v>Eutrophic</v>
      </c>
      <c r="BW1236" s="0" t="str">
        <f aca="false">IF(G1236/H1236&gt;=1, "PLS CHECK", "")</f>
        <v/>
      </c>
      <c r="BX1236" s="0" t="str">
        <f aca="false">IF(AC1236/J1236&gt;=1, "PLS CHECK", "")</f>
        <v/>
      </c>
      <c r="BY1236" s="0" t="str">
        <f aca="false">IF(AE1236/J1236&gt;=1, "PLS CHECK", "")</f>
        <v/>
      </c>
      <c r="BZ1236" s="0" t="str">
        <f aca="false">IF(AD1236/J1236&gt;=1, "PLS CHECK", "")</f>
        <v/>
      </c>
      <c r="CA1236" s="0" t="str">
        <f aca="false">IF(AF1236/K1236&gt;=1, "PLS CHECK", "")</f>
        <v/>
      </c>
      <c r="CB1236" s="0" t="str">
        <f aca="false">IF(AG1236/K1236&gt;=1, "PLS CHECK", "")</f>
        <v/>
      </c>
    </row>
    <row r="1237" customFormat="false" ht="12.5" hidden="false" customHeight="false" outlineLevel="0" collapsed="false">
      <c r="A1237" s="0" t="n">
        <v>1234</v>
      </c>
      <c r="B1237" s="15" t="s">
        <v>72</v>
      </c>
      <c r="C1237" s="16" t="s">
        <v>73</v>
      </c>
      <c r="D1237" s="0" t="s">
        <v>183</v>
      </c>
      <c r="E1237" s="37"/>
      <c r="F1237" s="0" t="n">
        <v>12.2</v>
      </c>
      <c r="G1237" s="0" t="n">
        <v>3.6</v>
      </c>
      <c r="H1237" s="0" t="n">
        <v>6.2</v>
      </c>
      <c r="I1237" s="0" t="n">
        <v>17</v>
      </c>
      <c r="J1237" s="0" t="n">
        <v>3.737</v>
      </c>
      <c r="K1237" s="0" t="n">
        <v>0.07</v>
      </c>
      <c r="L1237" s="0" t="n">
        <v>2.9</v>
      </c>
      <c r="M1237" s="0" t="n">
        <v>13.2</v>
      </c>
      <c r="N1237" s="0" t="n">
        <v>0</v>
      </c>
      <c r="O1237" s="0" t="n">
        <v>304</v>
      </c>
      <c r="P1237" s="37"/>
      <c r="Q1237" s="0" t="n">
        <v>0</v>
      </c>
      <c r="R1237" s="0" t="n">
        <v>0</v>
      </c>
      <c r="S1237" s="0" t="n">
        <v>0</v>
      </c>
      <c r="T1237" s="0" t="n">
        <v>0</v>
      </c>
      <c r="U1237" s="0" t="n">
        <v>0</v>
      </c>
      <c r="V1237" s="0" t="n">
        <v>0</v>
      </c>
      <c r="AC1237" s="0" t="n">
        <v>3.538</v>
      </c>
      <c r="AD1237" s="0" t="n">
        <v>0.3</v>
      </c>
      <c r="AE1237" s="0" t="n">
        <v>2.821</v>
      </c>
      <c r="AF1237" s="0" t="n">
        <v>0.021</v>
      </c>
      <c r="AG1237" s="0" t="n">
        <v>0.007</v>
      </c>
      <c r="AH1237" s="37"/>
      <c r="AJ1237" s="37"/>
      <c r="AP1237" s="0" t="n">
        <v>0</v>
      </c>
      <c r="AY1237" s="0" t="n">
        <v>0</v>
      </c>
      <c r="BF1237" s="0" t="n">
        <f aca="false">IF(E1237&lt;11,-3.6797*E1237^2+48.115*E1237-53.83,280.92*EXP(-0.2027*E1237))</f>
        <v>-53.83</v>
      </c>
      <c r="BG1237" s="0" t="n">
        <f aca="false">32.208*LN(F1237)+21.438</f>
        <v>102.004249133617</v>
      </c>
      <c r="BH1237" s="0" t="n">
        <f aca="false">IF(G1237&lt;=2, -10*G1237+100, 88.958*EXP(-0.0755*G1237))</f>
        <v>67.7865873198524</v>
      </c>
      <c r="BI1237" s="0" t="n">
        <f aca="false">IF(I1237&lt;=100, 0.0053*(I1237)^2-1.0332*I1237+100.76, 122.82*EXP(-0.0092*I1237))</f>
        <v>84.7273</v>
      </c>
      <c r="BJ1237" s="0" t="e">
        <f aca="false">IF(P1237&lt;=1000, -6.942*LN(P1237)+107.59, -36.304*LN(P1237)+310.72)</f>
        <v>#VALUE!</v>
      </c>
      <c r="BK1237" s="0" t="e">
        <f aca="false">BF1237^0.04*BG1237^0.22*BH1237^0.51*BI1237^0.06*BJ1237^0.17</f>
        <v>#VALUE!</v>
      </c>
      <c r="BL1237" s="0" t="e">
        <f aca="false">IF(BK1237&gt;=90, "Very Good", IF(BK1237&gt;=80, "Good", IF(BK1237&gt;=70, "Slightly Good", IF(BK1237&gt;=60, "Average", IF(BK1237&gt;=50, "Slightly Poor", IF(BK1237&gt;=40, "Poor", "Very Poor"))))))</f>
        <v>#VALUE!</v>
      </c>
      <c r="BM1237" s="0" t="e">
        <f aca="false">IF(P1237&lt;=1000, -6.942*LN(P1237)+107.59, IF(AND(P1237&gt;1000, P1237&lt;=5213),-36.304*LN(P1237)+310.72, IF(P1237&gt;5213, 10)))</f>
        <v>#VALUE!</v>
      </c>
      <c r="BN1237" s="0" t="e">
        <f aca="false">BF1237^0.04*BG1237^0.22*BH1237^0.51*BI1237^0.06*BM1237^0.17</f>
        <v>#VALUE!</v>
      </c>
      <c r="BO1237" s="0" t="e">
        <f aca="false">IF(BN1237&gt;=90, "Very Good", IF(BN1237&gt;=80, "Good", IF(BN1237&gt;=70, "Slightly Good", IF(BN1237&gt;=60, "Average", IF(BN1237&gt;=50, "Slightly Poor", IF(BN1237&gt;=40, "Poor", "Very Poor"))))))</f>
        <v>#VALUE!</v>
      </c>
      <c r="BP1237" s="0" t="e">
        <f aca="false">IF(AJ1237&lt;=1000, -6.942*LN(AJ1237)+107.59, IF(AND(AJ1237&gt;1000, AJ1237&lt;=5213),-36.304*LN(AJ1237)+310.72, IF(AJ1237&gt;5213, 10)))</f>
        <v>#VALUE!</v>
      </c>
      <c r="BQ1237" s="0" t="e">
        <f aca="false">BF1237^0.04*BG1237^0.22*BH1237^0.51*BI1237^0.06*BP1237^0.17</f>
        <v>#VALUE!</v>
      </c>
      <c r="BR1237" s="0" t="e">
        <f aca="false">IF(BQ1237&gt;=90, "Very Good", IF(BQ1237&gt;=80, "Good", IF(BQ1237&gt;=70, "Slightly Good", IF(BQ1237&gt;=60, "Average", IF(BQ1237&gt;=50, "Slightly Poor", IF(BQ1237&gt;=40, "Poor", "Very Poor"))))))</f>
        <v>#VALUE!</v>
      </c>
      <c r="BT1237" s="0" t="e">
        <f aca="false">9.81*LN(AH1237)+30.6</f>
        <v>#VALUE!</v>
      </c>
      <c r="BU1237" s="0" t="e">
        <f aca="false">IF(BT1237&lt;30, "Clean water", IF(AND(BT1237&gt;=30, BT1237&lt;40), "Hypolimia", IF(AND(BT1237&gt;=40,BT1237&lt;50), "Mesotrophic", IF(AND(BT1237&gt;=50, BT1237&lt;70), "Eutrophic", IF(BT1237&gt;70,"Hypertrophic")))))</f>
        <v>#VALUE!</v>
      </c>
      <c r="BW1237" s="0" t="str">
        <f aca="false">IF(G1237/H1237&gt;=1, "PLS CHECK", "")</f>
        <v/>
      </c>
      <c r="BX1237" s="0" t="str">
        <f aca="false">IF(AC1237/J1237&gt;=1, "PLS CHECK", "")</f>
        <v/>
      </c>
      <c r="BY1237" s="0" t="str">
        <f aca="false">IF(AE1237/J1237&gt;=1, "PLS CHECK", "")</f>
        <v/>
      </c>
      <c r="BZ1237" s="0" t="str">
        <f aca="false">IF(AD1237/J1237&gt;=1, "PLS CHECK", "")</f>
        <v/>
      </c>
      <c r="CA1237" s="0" t="str">
        <f aca="false">IF(AF1237/K1237&gt;=1, "PLS CHECK", "")</f>
        <v/>
      </c>
      <c r="CB1237" s="0" t="str">
        <f aca="false">IF(AG1237/K1237&gt;=1, "PLS CHECK", "")</f>
        <v/>
      </c>
    </row>
    <row r="1238" customFormat="false" ht="12.5" hidden="false" customHeight="false" outlineLevel="0" collapsed="false">
      <c r="A1238" s="0" t="n">
        <v>1235</v>
      </c>
      <c r="B1238" s="15" t="s">
        <v>131</v>
      </c>
      <c r="C1238" s="16" t="s">
        <v>132</v>
      </c>
      <c r="D1238" s="0" t="s">
        <v>183</v>
      </c>
      <c r="E1238" s="0" t="n">
        <v>8.1</v>
      </c>
      <c r="F1238" s="0" t="n">
        <v>10.7</v>
      </c>
      <c r="G1238" s="0" t="n">
        <v>2.8</v>
      </c>
      <c r="H1238" s="0" t="n">
        <v>5.7</v>
      </c>
      <c r="I1238" s="37"/>
      <c r="J1238" s="0" t="n">
        <v>4.887</v>
      </c>
      <c r="K1238" s="0" t="n">
        <v>0.162</v>
      </c>
      <c r="L1238" s="0" t="n">
        <v>3.2</v>
      </c>
      <c r="M1238" s="0" t="n">
        <v>15.6</v>
      </c>
      <c r="O1238" s="0" t="n">
        <v>507</v>
      </c>
      <c r="BD1238" s="0" t="n">
        <v>0.048</v>
      </c>
      <c r="BF1238" s="0" t="n">
        <f aca="false">IF(E1238&lt;11,-3.6797*E1238^2+48.115*E1238-53.83,280.92*EXP(-0.2027*E1238))</f>
        <v>94.476383</v>
      </c>
      <c r="BG1238" s="0" t="n">
        <f aca="false">32.208*LN(F1238)+21.438</f>
        <v>97.7788104251968</v>
      </c>
      <c r="BH1238" s="0" t="n">
        <f aca="false">IF(G1238&lt;=2, -10*G1238+100, 88.958*EXP(-0.0755*G1238))</f>
        <v>72.0070728511501</v>
      </c>
      <c r="BI1238" s="0" t="n">
        <f aca="false">IF(I1238&lt;=100, 0.0053*(I1238)^2-1.0332*I1238+100.76, 122.82*EXP(-0.0092*I1238))</f>
        <v>100.76</v>
      </c>
      <c r="BJ1238" s="0" t="e">
        <f aca="false">IF(P1238&lt;=1000, -6.942*LN(P1238)+107.59, -36.304*LN(P1238)+310.72)</f>
        <v>#VALUE!</v>
      </c>
      <c r="BK1238" s="0" t="e">
        <f aca="false">BF1238^0.04*BG1238^0.22*BH1238^0.51*BI1238^0.06*BJ1238^0.17</f>
        <v>#VALUE!</v>
      </c>
      <c r="BL1238" s="0" t="e">
        <f aca="false">IF(BK1238&gt;=90, "Very Good", IF(BK1238&gt;=80, "Good", IF(BK1238&gt;=70, "Slightly Good", IF(BK1238&gt;=60, "Average", IF(BK1238&gt;=50, "Slightly Poor", IF(BK1238&gt;=40, "Poor", "Very Poor"))))))</f>
        <v>#VALUE!</v>
      </c>
      <c r="BM1238" s="0" t="e">
        <f aca="false">IF(P1238&lt;=1000, -6.942*LN(P1238)+107.59, IF(AND(P1238&gt;1000, P1238&lt;=5213),-36.304*LN(P1238)+310.72, IF(P1238&gt;5213, 10)))</f>
        <v>#VALUE!</v>
      </c>
      <c r="BN1238" s="0" t="e">
        <f aca="false">BF1238^0.04*BG1238^0.22*BH1238^0.51*BI1238^0.06*BM1238^0.17</f>
        <v>#VALUE!</v>
      </c>
      <c r="BO1238" s="0" t="e">
        <f aca="false">IF(BN1238&gt;=90, "Very Good", IF(BN1238&gt;=80, "Good", IF(BN1238&gt;=70, "Slightly Good", IF(BN1238&gt;=60, "Average", IF(BN1238&gt;=50, "Slightly Poor", IF(BN1238&gt;=40, "Poor", "Very Poor"))))))</f>
        <v>#VALUE!</v>
      </c>
      <c r="BP1238" s="0" t="e">
        <f aca="false">IF(AJ1238&lt;=1000, -6.942*LN(AJ1238)+107.59, IF(AND(AJ1238&gt;1000, AJ1238&lt;=5213),-36.304*LN(AJ1238)+310.72, IF(AJ1238&gt;5213, 10)))</f>
        <v>#VALUE!</v>
      </c>
      <c r="BQ1238" s="0" t="e">
        <f aca="false">BF1238^0.04*BG1238^0.22*BH1238^0.51*BI1238^0.06*BP1238^0.17</f>
        <v>#VALUE!</v>
      </c>
      <c r="BR1238" s="0" t="e">
        <f aca="false">IF(BQ1238&gt;=90, "Very Good", IF(BQ1238&gt;=80, "Good", IF(BQ1238&gt;=70, "Slightly Good", IF(BQ1238&gt;=60, "Average", IF(BQ1238&gt;=50, "Slightly Poor", IF(BQ1238&gt;=40, "Poor", "Very Poor"))))))</f>
        <v>#VALUE!</v>
      </c>
      <c r="BT1238" s="0" t="e">
        <f aca="false">9.81*LN(AH1238)+30.6</f>
        <v>#VALUE!</v>
      </c>
      <c r="BU1238" s="0" t="e">
        <f aca="false">IF(BT1238&lt;30, "Clean water", IF(AND(BT1238&gt;=30, BT1238&lt;40), "Hypolimia", IF(AND(BT1238&gt;=40,BT1238&lt;50), "Mesotrophic", IF(AND(BT1238&gt;=50, BT1238&lt;70), "Eutrophic", IF(BT1238&gt;70,"Hypertrophic")))))</f>
        <v>#VALUE!</v>
      </c>
      <c r="BW1238" s="0" t="str">
        <f aca="false">IF(G1238/H1238&gt;=1, "PLS CHECK", "")</f>
        <v/>
      </c>
      <c r="BX1238" s="0" t="str">
        <f aca="false">IF(AC1238/J1238&gt;=1, "PLS CHECK", "")</f>
        <v/>
      </c>
      <c r="BY1238" s="0" t="str">
        <f aca="false">IF(AE1238/J1238&gt;=1, "PLS CHECK", "")</f>
        <v/>
      </c>
      <c r="BZ1238" s="0" t="str">
        <f aca="false">IF(AD1238/J1238&gt;=1, "PLS CHECK", "")</f>
        <v/>
      </c>
      <c r="CA1238" s="0" t="str">
        <f aca="false">IF(AF1238/K1238&gt;=1, "PLS CHECK", "")</f>
        <v/>
      </c>
      <c r="CB1238" s="0" t="str">
        <f aca="false">IF(AG1238/K1238&gt;=1, "PLS CHECK", "")</f>
        <v/>
      </c>
    </row>
    <row r="1239" customFormat="false" ht="12.5" hidden="false" customHeight="false" outlineLevel="0" collapsed="false">
      <c r="A1239" s="0" t="n">
        <v>1236</v>
      </c>
      <c r="B1239" s="15" t="s">
        <v>75</v>
      </c>
      <c r="C1239" s="16" t="s">
        <v>76</v>
      </c>
      <c r="D1239" s="0" t="s">
        <v>183</v>
      </c>
      <c r="E1239" s="0" t="n">
        <v>8.1</v>
      </c>
      <c r="F1239" s="0" t="n">
        <v>11.3</v>
      </c>
      <c r="G1239" s="0" t="n">
        <v>2.8</v>
      </c>
      <c r="H1239" s="0" t="n">
        <v>4.4</v>
      </c>
      <c r="I1239" s="0" t="n">
        <v>13</v>
      </c>
      <c r="J1239" s="0" t="n">
        <v>3.811</v>
      </c>
      <c r="K1239" s="0" t="n">
        <v>0.109</v>
      </c>
      <c r="L1239" s="0" t="n">
        <v>2.3</v>
      </c>
      <c r="M1239" s="0" t="n">
        <v>12</v>
      </c>
      <c r="N1239" s="0" t="n">
        <v>0</v>
      </c>
      <c r="O1239" s="37"/>
      <c r="P1239" s="0" t="n">
        <v>5000</v>
      </c>
      <c r="AC1239" s="0" t="n">
        <v>3.627</v>
      </c>
      <c r="AD1239" s="0" t="n">
        <v>0.186</v>
      </c>
      <c r="AE1239" s="0" t="n">
        <v>2.942</v>
      </c>
      <c r="AF1239" s="0" t="n">
        <v>0.048</v>
      </c>
      <c r="AG1239" s="0" t="n">
        <v>0.041</v>
      </c>
      <c r="AH1239" s="0" t="n">
        <v>15.5</v>
      </c>
      <c r="AJ1239" s="0" t="n">
        <v>400</v>
      </c>
      <c r="BF1239" s="0" t="n">
        <f aca="false">IF(E1239&lt;11,-3.6797*E1239^2+48.115*E1239-53.83,280.92*EXP(-0.2027*E1239))</f>
        <v>94.476383</v>
      </c>
      <c r="BG1239" s="0" t="n">
        <f aca="false">32.208*LN(F1239)+21.438</f>
        <v>99.5360461899348</v>
      </c>
      <c r="BH1239" s="0" t="n">
        <f aca="false">IF(G1239&lt;=2, -10*G1239+100, 88.958*EXP(-0.0755*G1239))</f>
        <v>72.0070728511501</v>
      </c>
      <c r="BI1239" s="0" t="n">
        <f aca="false">IF(I1239&lt;=100, 0.0053*(I1239)^2-1.0332*I1239+100.76, 122.82*EXP(-0.0092*I1239))</f>
        <v>88.2241</v>
      </c>
      <c r="BJ1239" s="0" t="n">
        <f aca="false">IF(P1239&lt;=1000, -6.942*LN(P1239)+107.59, -36.304*LN(P1239)+310.72)</f>
        <v>1.5118183788249</v>
      </c>
      <c r="BK1239" s="0" t="n">
        <f aca="false">BF1239^0.04*BG1239^0.22*BH1239^0.51*BI1239^0.06*BJ1239^0.17</f>
        <v>41.0279780826143</v>
      </c>
      <c r="BL1239" s="0" t="str">
        <f aca="false">IF(BK1239&gt;=90, "Very Good", IF(BK1239&gt;=80, "Good", IF(BK1239&gt;=70, "Slightly Good", IF(BK1239&gt;=60, "Average", IF(BK1239&gt;=50, "Slightly Poor", IF(BK1239&gt;=40, "Poor", "Very Poor"))))))</f>
        <v>Poor</v>
      </c>
      <c r="BM1239" s="0" t="n">
        <f aca="false">IF(P1239&lt;=1000, -6.942*LN(P1239)+107.59, IF(AND(P1239&gt;1000, P1239&lt;=5213),-36.304*LN(P1239)+310.72, IF(P1239&gt;5213, 10)))</f>
        <v>1.5118183788249</v>
      </c>
      <c r="BN1239" s="0" t="n">
        <f aca="false">BF1239^0.04*BG1239^0.22*BH1239^0.51*BI1239^0.06*BM1239^0.17</f>
        <v>41.0279780826143</v>
      </c>
      <c r="BO1239" s="0" t="str">
        <f aca="false">IF(BN1239&gt;=90, "Very Good", IF(BN1239&gt;=80, "Good", IF(BN1239&gt;=70, "Slightly Good", IF(BN1239&gt;=60, "Average", IF(BN1239&gt;=50, "Slightly Poor", IF(BN1239&gt;=40, "Poor", "Very Poor"))))))</f>
        <v>Poor</v>
      </c>
      <c r="BP1239" s="0" t="n">
        <f aca="false">IF(AJ1239&lt;=1000, -6.942*LN(AJ1239)+107.59, IF(AND(AJ1239&gt;1000, AJ1239&lt;=5213),-36.304*LN(AJ1239)+310.72, IF(AJ1239&gt;5213, 10)))</f>
        <v>65.9972531139764</v>
      </c>
      <c r="BQ1239" s="0" t="n">
        <f aca="false">BF1239^0.04*BG1239^0.22*BH1239^0.51*BI1239^0.06*BP1239^0.17</f>
        <v>77.9622878994092</v>
      </c>
      <c r="BR1239" s="0" t="str">
        <f aca="false">IF(BQ1239&gt;=90, "Very Good", IF(BQ1239&gt;=80, "Good", IF(BQ1239&gt;=70, "Slightly Good", IF(BQ1239&gt;=60, "Average", IF(BQ1239&gt;=50, "Slightly Poor", IF(BQ1239&gt;=40, "Poor", "Very Poor"))))))</f>
        <v>Slightly Good</v>
      </c>
      <c r="BT1239" s="0" t="n">
        <f aca="false">9.81*LN(AH1239)+30.6</f>
        <v>57.4876406347062</v>
      </c>
      <c r="BU1239" s="0" t="str">
        <f aca="false">IF(BT1239&lt;30, "Clean water", IF(AND(BT1239&gt;=30, BT1239&lt;40), "Hypolimia", IF(AND(BT1239&gt;=40,BT1239&lt;50), "Mesotrophic", IF(AND(BT1239&gt;=50, BT1239&lt;70), "Eutrophic", IF(BT1239&gt;70,"Hypertrophic")))))</f>
        <v>Eutrophic</v>
      </c>
      <c r="BW1239" s="0" t="str">
        <f aca="false">IF(G1239/H1239&gt;=1, "PLS CHECK", "")</f>
        <v/>
      </c>
      <c r="BX1239" s="0" t="str">
        <f aca="false">IF(AC1239/J1239&gt;=1, "PLS CHECK", "")</f>
        <v/>
      </c>
      <c r="BY1239" s="0" t="str">
        <f aca="false">IF(AE1239/J1239&gt;=1, "PLS CHECK", "")</f>
        <v/>
      </c>
      <c r="BZ1239" s="0" t="str">
        <f aca="false">IF(AD1239/J1239&gt;=1, "PLS CHECK", "")</f>
        <v/>
      </c>
      <c r="CA1239" s="0" t="str">
        <f aca="false">IF(AF1239/K1239&gt;=1, "PLS CHECK", "")</f>
        <v/>
      </c>
      <c r="CB1239" s="0" t="str">
        <f aca="false">IF(AG1239/K1239&gt;=1, "PLS CHECK", "")</f>
        <v/>
      </c>
    </row>
    <row r="1240" customFormat="false" ht="12.5" hidden="false" customHeight="false" outlineLevel="0" collapsed="false">
      <c r="A1240" s="0" t="n">
        <v>1237</v>
      </c>
      <c r="B1240" s="15" t="s">
        <v>77</v>
      </c>
      <c r="C1240" s="16" t="s">
        <v>78</v>
      </c>
      <c r="D1240" s="0" t="s">
        <v>183</v>
      </c>
      <c r="E1240" s="0" t="n">
        <v>8.3</v>
      </c>
      <c r="F1240" s="0" t="n">
        <v>11.5</v>
      </c>
      <c r="G1240" s="0" t="n">
        <v>1.7</v>
      </c>
      <c r="H1240" s="0" t="n">
        <v>4.1</v>
      </c>
      <c r="I1240" s="0" t="n">
        <v>6.8</v>
      </c>
      <c r="J1240" s="0" t="n">
        <v>3.089</v>
      </c>
      <c r="K1240" s="0" t="n">
        <v>0.036</v>
      </c>
      <c r="L1240" s="0" t="n">
        <v>2.2</v>
      </c>
      <c r="M1240" s="0" t="n">
        <v>11.8</v>
      </c>
      <c r="N1240" s="0" t="n">
        <v>0</v>
      </c>
      <c r="O1240" s="0" t="n">
        <v>230</v>
      </c>
      <c r="P1240" s="37"/>
      <c r="AC1240" s="0" t="n">
        <v>2.975</v>
      </c>
      <c r="AD1240" s="0" t="n">
        <v>0.037</v>
      </c>
      <c r="AE1240" s="0" t="n">
        <v>2.088</v>
      </c>
      <c r="AF1240" s="0" t="n">
        <v>0.02</v>
      </c>
      <c r="AG1240" s="0" t="n">
        <v>0.001</v>
      </c>
      <c r="AH1240" s="0" t="n">
        <v>15.6</v>
      </c>
      <c r="AJ1240" s="37"/>
      <c r="BD1240" s="0" t="n">
        <v>372.038</v>
      </c>
      <c r="BF1240" s="0" t="n">
        <f aca="false">IF(E1240&lt;11,-3.6797*E1240^2+48.115*E1240-53.83,280.92*EXP(-0.2027*E1240))</f>
        <v>92.029967</v>
      </c>
      <c r="BG1240" s="0" t="n">
        <f aca="false">32.208*LN(F1240)+21.438</f>
        <v>100.101113315171</v>
      </c>
      <c r="BH1240" s="0" t="n">
        <f aca="false">IF(G1240&lt;=2, -10*G1240+100, 88.958*EXP(-0.0755*G1240))</f>
        <v>83</v>
      </c>
      <c r="BI1240" s="0" t="n">
        <f aca="false">IF(I1240&lt;=100, 0.0053*(I1240)^2-1.0332*I1240+100.76, 122.82*EXP(-0.0092*I1240))</f>
        <v>93.979312</v>
      </c>
      <c r="BJ1240" s="0" t="e">
        <f aca="false">IF(P1240&lt;=1000, -6.942*LN(P1240)+107.59, -36.304*LN(P1240)+310.72)</f>
        <v>#VALUE!</v>
      </c>
      <c r="BK1240" s="0" t="e">
        <f aca="false">BF1240^0.04*BG1240^0.22*BH1240^0.51*BI1240^0.06*BJ1240^0.17</f>
        <v>#VALUE!</v>
      </c>
      <c r="BL1240" s="0" t="e">
        <f aca="false">IF(BK1240&gt;=90, "Very Good", IF(BK1240&gt;=80, "Good", IF(BK1240&gt;=70, "Slightly Good", IF(BK1240&gt;=60, "Average", IF(BK1240&gt;=50, "Slightly Poor", IF(BK1240&gt;=40, "Poor", "Very Poor"))))))</f>
        <v>#VALUE!</v>
      </c>
      <c r="BM1240" s="0" t="e">
        <f aca="false">IF(P1240&lt;=1000, -6.942*LN(P1240)+107.59, IF(AND(P1240&gt;1000, P1240&lt;=5213),-36.304*LN(P1240)+310.72, IF(P1240&gt;5213, 10)))</f>
        <v>#VALUE!</v>
      </c>
      <c r="BN1240" s="0" t="e">
        <f aca="false">BF1240^0.04*BG1240^0.22*BH1240^0.51*BI1240^0.06*BM1240^0.17</f>
        <v>#VALUE!</v>
      </c>
      <c r="BO1240" s="0" t="e">
        <f aca="false">IF(BN1240&gt;=90, "Very Good", IF(BN1240&gt;=80, "Good", IF(BN1240&gt;=70, "Slightly Good", IF(BN1240&gt;=60, "Average", IF(BN1240&gt;=50, "Slightly Poor", IF(BN1240&gt;=40, "Poor", "Very Poor"))))))</f>
        <v>#VALUE!</v>
      </c>
      <c r="BP1240" s="0" t="e">
        <f aca="false">IF(AJ1240&lt;=1000, -6.942*LN(AJ1240)+107.59, IF(AND(AJ1240&gt;1000, AJ1240&lt;=5213),-36.304*LN(AJ1240)+310.72, IF(AJ1240&gt;5213, 10)))</f>
        <v>#VALUE!</v>
      </c>
      <c r="BQ1240" s="0" t="e">
        <f aca="false">BF1240^0.04*BG1240^0.22*BH1240^0.51*BI1240^0.06*BP1240^0.17</f>
        <v>#VALUE!</v>
      </c>
      <c r="BR1240" s="0" t="e">
        <f aca="false">IF(BQ1240&gt;=90, "Very Good", IF(BQ1240&gt;=80, "Good", IF(BQ1240&gt;=70, "Slightly Good", IF(BQ1240&gt;=60, "Average", IF(BQ1240&gt;=50, "Slightly Poor", IF(BQ1240&gt;=40, "Poor", "Very Poor"))))))</f>
        <v>#VALUE!</v>
      </c>
      <c r="BT1240" s="0" t="n">
        <f aca="false">9.81*LN(AH1240)+30.6</f>
        <v>57.5507276688464</v>
      </c>
      <c r="BU1240" s="0" t="str">
        <f aca="false">IF(BT1240&lt;30, "Clean water", IF(AND(BT1240&gt;=30, BT1240&lt;40), "Hypolimia", IF(AND(BT1240&gt;=40,BT1240&lt;50), "Mesotrophic", IF(AND(BT1240&gt;=50, BT1240&lt;70), "Eutrophic", IF(BT1240&gt;70,"Hypertrophic")))))</f>
        <v>Eutrophic</v>
      </c>
      <c r="BW1240" s="0" t="str">
        <f aca="false">IF(G1240/H1240&gt;=1, "PLS CHECK", "")</f>
        <v/>
      </c>
      <c r="BX1240" s="0" t="str">
        <f aca="false">IF(AC1240/J1240&gt;=1, "PLS CHECK", "")</f>
        <v/>
      </c>
      <c r="BY1240" s="0" t="str">
        <f aca="false">IF(AE1240/J1240&gt;=1, "PLS CHECK", "")</f>
        <v/>
      </c>
      <c r="BZ1240" s="0" t="str">
        <f aca="false">IF(AD1240/J1240&gt;=1, "PLS CHECK", "")</f>
        <v/>
      </c>
      <c r="CA1240" s="0" t="str">
        <f aca="false">IF(AF1240/K1240&gt;=1, "PLS CHECK", "")</f>
        <v/>
      </c>
      <c r="CB1240" s="0" t="str">
        <f aca="false">IF(AG1240/K1240&gt;=1, "PLS CHECK", "")</f>
        <v/>
      </c>
    </row>
    <row r="1241" customFormat="false" ht="12.5" hidden="false" customHeight="false" outlineLevel="0" collapsed="false">
      <c r="A1241" s="0" t="n">
        <v>1238</v>
      </c>
      <c r="B1241" s="15" t="s">
        <v>79</v>
      </c>
      <c r="C1241" s="16" t="s">
        <v>80</v>
      </c>
      <c r="D1241" s="0" t="s">
        <v>183</v>
      </c>
      <c r="E1241" s="0" t="n">
        <v>8.1</v>
      </c>
      <c r="F1241" s="0" t="n">
        <v>11.8</v>
      </c>
      <c r="G1241" s="0" t="n">
        <v>2.4</v>
      </c>
      <c r="H1241" s="0" t="n">
        <v>5.1</v>
      </c>
      <c r="I1241" s="0" t="n">
        <v>8.9</v>
      </c>
      <c r="J1241" s="0" t="n">
        <v>4.31</v>
      </c>
      <c r="K1241" s="0" t="n">
        <v>0.051</v>
      </c>
      <c r="L1241" s="0" t="n">
        <v>2.7</v>
      </c>
      <c r="M1241" s="0" t="n">
        <v>12.9</v>
      </c>
      <c r="N1241" s="0" t="n">
        <v>0</v>
      </c>
      <c r="O1241" s="0" t="n">
        <v>273</v>
      </c>
      <c r="P1241" s="37"/>
      <c r="Q1241" s="0" t="n">
        <v>0</v>
      </c>
      <c r="R1241" s="0" t="n">
        <v>0</v>
      </c>
      <c r="S1241" s="0" t="n">
        <v>0</v>
      </c>
      <c r="T1241" s="0" t="n">
        <v>0</v>
      </c>
      <c r="U1241" s="0" t="n">
        <v>0</v>
      </c>
      <c r="V1241" s="0" t="n">
        <v>0</v>
      </c>
      <c r="AC1241" s="0" t="n">
        <v>4.1</v>
      </c>
      <c r="AD1241" s="0" t="n">
        <v>0.347</v>
      </c>
      <c r="AE1241" s="0" t="n">
        <v>2.648</v>
      </c>
      <c r="AF1241" s="0" t="n">
        <v>0.014</v>
      </c>
      <c r="AG1241" s="0" t="n">
        <v>0.002</v>
      </c>
      <c r="AH1241" s="0" t="n">
        <v>22.6</v>
      </c>
      <c r="AJ1241" s="0" t="n">
        <v>208</v>
      </c>
      <c r="AP1241" s="0" t="n">
        <v>0</v>
      </c>
      <c r="AY1241" s="0" t="n">
        <v>0</v>
      </c>
      <c r="BD1241" s="0" t="n">
        <v>370.577</v>
      </c>
      <c r="BF1241" s="0" t="n">
        <f aca="false">IF(E1241&lt;11,-3.6797*E1241^2+48.115*E1241-53.83,280.92*EXP(-0.2027*E1241))</f>
        <v>94.476383</v>
      </c>
      <c r="BG1241" s="0" t="n">
        <f aca="false">32.208*LN(F1241)+21.438</f>
        <v>100.930549709638</v>
      </c>
      <c r="BH1241" s="0" t="n">
        <f aca="false">IF(G1241&lt;=2, -10*G1241+100, 88.958*EXP(-0.0755*G1241))</f>
        <v>74.2148561832273</v>
      </c>
      <c r="BI1241" s="0" t="n">
        <f aca="false">IF(I1241&lt;=100, 0.0053*(I1241)^2-1.0332*I1241+100.76, 122.82*EXP(-0.0092*I1241))</f>
        <v>91.984333</v>
      </c>
      <c r="BJ1241" s="0" t="e">
        <f aca="false">IF(P1241&lt;=1000, -6.942*LN(P1241)+107.59, -36.304*LN(P1241)+310.72)</f>
        <v>#VALUE!</v>
      </c>
      <c r="BK1241" s="0" t="e">
        <f aca="false">BF1241^0.04*BG1241^0.22*BH1241^0.51*BI1241^0.06*BJ1241^0.17</f>
        <v>#VALUE!</v>
      </c>
      <c r="BL1241" s="0" t="e">
        <f aca="false">IF(BK1241&gt;=90, "Very Good", IF(BK1241&gt;=80, "Good", IF(BK1241&gt;=70, "Slightly Good", IF(BK1241&gt;=60, "Average", IF(BK1241&gt;=50, "Slightly Poor", IF(BK1241&gt;=40, "Poor", "Very Poor"))))))</f>
        <v>#VALUE!</v>
      </c>
      <c r="BM1241" s="0" t="e">
        <f aca="false">IF(P1241&lt;=1000, -6.942*LN(P1241)+107.59, IF(AND(P1241&gt;1000, P1241&lt;=5213),-36.304*LN(P1241)+310.72, IF(P1241&gt;5213, 10)))</f>
        <v>#VALUE!</v>
      </c>
      <c r="BN1241" s="0" t="e">
        <f aca="false">BF1241^0.04*BG1241^0.22*BH1241^0.51*BI1241^0.06*BM1241^0.17</f>
        <v>#VALUE!</v>
      </c>
      <c r="BO1241" s="0" t="e">
        <f aca="false">IF(BN1241&gt;=90, "Very Good", IF(BN1241&gt;=80, "Good", IF(BN1241&gt;=70, "Slightly Good", IF(BN1241&gt;=60, "Average", IF(BN1241&gt;=50, "Slightly Poor", IF(BN1241&gt;=40, "Poor", "Very Poor"))))))</f>
        <v>#VALUE!</v>
      </c>
      <c r="BP1241" s="0" t="n">
        <f aca="false">IF(AJ1241&lt;=1000, -6.942*LN(AJ1241)+107.59, IF(AND(AJ1241&gt;1000, AJ1241&lt;=5213),-36.304*LN(AJ1241)+310.72, IF(AJ1241&gt;5213, 10)))</f>
        <v>70.5368106507135</v>
      </c>
      <c r="BQ1241" s="0" t="n">
        <f aca="false">BF1241^0.04*BG1241^0.22*BH1241^0.51*BI1241^0.06*BP1241^0.17</f>
        <v>80.5196290511844</v>
      </c>
      <c r="BR1241" s="0" t="str">
        <f aca="false">IF(BQ1241&gt;=90, "Very Good", IF(BQ1241&gt;=80, "Good", IF(BQ1241&gt;=70, "Slightly Good", IF(BQ1241&gt;=60, "Average", IF(BQ1241&gt;=50, "Slightly Poor", IF(BQ1241&gt;=40, "Poor", "Very Poor"))))))</f>
        <v>Good</v>
      </c>
      <c r="BT1241" s="0" t="n">
        <f aca="false">9.81*LN(AH1241)+30.6</f>
        <v>61.1870885805895</v>
      </c>
      <c r="BU1241" s="0" t="str">
        <f aca="false">IF(BT1241&lt;30, "Clean water", IF(AND(BT1241&gt;=30, BT1241&lt;40), "Hypolimia", IF(AND(BT1241&gt;=40,BT1241&lt;50), "Mesotrophic", IF(AND(BT1241&gt;=50, BT1241&lt;70), "Eutrophic", IF(BT1241&gt;70,"Hypertrophic")))))</f>
        <v>Eutrophic</v>
      </c>
      <c r="BW1241" s="0" t="str">
        <f aca="false">IF(G1241/H1241&gt;=1, "PLS CHECK", "")</f>
        <v/>
      </c>
      <c r="BX1241" s="0" t="str">
        <f aca="false">IF(AC1241/J1241&gt;=1, "PLS CHECK", "")</f>
        <v/>
      </c>
      <c r="BY1241" s="0" t="str">
        <f aca="false">IF(AE1241/J1241&gt;=1, "PLS CHECK", "")</f>
        <v/>
      </c>
      <c r="BZ1241" s="0" t="str">
        <f aca="false">IF(AD1241/J1241&gt;=1, "PLS CHECK", "")</f>
        <v/>
      </c>
      <c r="CA1241" s="0" t="str">
        <f aca="false">IF(AF1241/K1241&gt;=1, "PLS CHECK", "")</f>
        <v/>
      </c>
      <c r="CB1241" s="0" t="str">
        <f aca="false">IF(AG1241/K1241&gt;=1, "PLS CHECK", "")</f>
        <v/>
      </c>
    </row>
    <row r="1242" customFormat="false" ht="12.5" hidden="false" customHeight="false" outlineLevel="0" collapsed="false">
      <c r="A1242" s="0" t="n">
        <v>1239</v>
      </c>
      <c r="B1242" s="15" t="s">
        <v>81</v>
      </c>
      <c r="C1242" s="16" t="s">
        <v>82</v>
      </c>
      <c r="D1242" s="0" t="s">
        <v>183</v>
      </c>
      <c r="E1242" s="37"/>
      <c r="F1242" s="0" t="n">
        <v>13</v>
      </c>
      <c r="G1242" s="0" t="n">
        <v>2.8</v>
      </c>
      <c r="H1242" s="0" t="n">
        <v>3.6</v>
      </c>
      <c r="I1242" s="0" t="n">
        <v>3.8</v>
      </c>
      <c r="J1242" s="0" t="n">
        <v>4.049</v>
      </c>
      <c r="K1242" s="0" t="n">
        <v>0.065</v>
      </c>
      <c r="L1242" s="0" t="n">
        <v>2.7</v>
      </c>
      <c r="M1242" s="0" t="n">
        <v>10.9</v>
      </c>
      <c r="N1242" s="0" t="n">
        <v>0</v>
      </c>
      <c r="O1242" s="0" t="n">
        <v>320</v>
      </c>
      <c r="P1242" s="0" t="n">
        <v>42000</v>
      </c>
      <c r="AC1242" s="0" t="n">
        <v>3.967</v>
      </c>
      <c r="AD1242" s="0" t="n">
        <v>0.262</v>
      </c>
      <c r="AE1242" s="0" t="n">
        <v>3.194</v>
      </c>
      <c r="AF1242" s="0" t="n">
        <v>0.042</v>
      </c>
      <c r="AG1242" s="0" t="n">
        <v>0.021</v>
      </c>
      <c r="AH1242" s="0" t="n">
        <v>15.2</v>
      </c>
      <c r="AJ1242" s="0" t="n">
        <v>8100</v>
      </c>
      <c r="BF1242" s="0" t="n">
        <f aca="false">IF(E1242&lt;11,-3.6797*E1242^2+48.115*E1242-53.83,280.92*EXP(-0.2027*E1242))</f>
        <v>-53.83</v>
      </c>
      <c r="BG1242" s="0" t="n">
        <f aca="false">32.208*LN(F1242)+21.438</f>
        <v>104.049888905121</v>
      </c>
      <c r="BH1242" s="0" t="n">
        <f aca="false">IF(G1242&lt;=2, -10*G1242+100, 88.958*EXP(-0.0755*G1242))</f>
        <v>72.0070728511501</v>
      </c>
      <c r="BI1242" s="0" t="n">
        <f aca="false">IF(I1242&lt;=100, 0.0053*(I1242)^2-1.0332*I1242+100.76, 122.82*EXP(-0.0092*I1242))</f>
        <v>96.910372</v>
      </c>
      <c r="BJ1242" s="0" t="n">
        <f aca="false">IF(P1242&lt;=1000, -6.942*LN(P1242)+107.59, -36.304*LN(P1242)+310.72)</f>
        <v>-75.7515054703269</v>
      </c>
      <c r="BK1242" s="0" t="e">
        <f aca="false">BF1242^0.04*BG1242^0.22*BH1242^0.51*BI1242^0.06*BJ1242^0.17</f>
        <v>#NUM!</v>
      </c>
      <c r="BL1242" s="0" t="e">
        <f aca="false">IF(BK1242&gt;=90, "Very Good", IF(BK1242&gt;=80, "Good", IF(BK1242&gt;=70, "Slightly Good", IF(BK1242&gt;=60, "Average", IF(BK1242&gt;=50, "Slightly Poor", IF(BK1242&gt;=40, "Poor", "Very Poor"))))))</f>
        <v>#NUM!</v>
      </c>
      <c r="BM1242" s="0" t="n">
        <f aca="false">IF(P1242&lt;=1000, -6.942*LN(P1242)+107.59, IF(AND(P1242&gt;1000, P1242&lt;=5213),-36.304*LN(P1242)+310.72, IF(P1242&gt;5213, 10)))</f>
        <v>10</v>
      </c>
      <c r="BN1242" s="0" t="n">
        <f aca="false">BF1242^0.04*BG1242^0.22*BH1242^0.51*BI1242^0.06*BM1242^0.17</f>
        <v>-56.1665408196502</v>
      </c>
      <c r="BO1242" s="0" t="str">
        <f aca="false">IF(BN1242&gt;=90, "Very Good", IF(BN1242&gt;=80, "Good", IF(BN1242&gt;=70, "Slightly Good", IF(BN1242&gt;=60, "Average", IF(BN1242&gt;=50, "Slightly Poor", IF(BN1242&gt;=40, "Poor", "Very Poor"))))))</f>
        <v>Very Poor</v>
      </c>
      <c r="BP1242" s="0" t="n">
        <f aca="false">IF(AJ1242&lt;=1000, -6.942*LN(AJ1242)+107.59, IF(AND(AJ1242&gt;1000, AJ1242&lt;=5213),-36.304*LN(AJ1242)+310.72, IF(AJ1242&gt;5213, 10)))</f>
        <v>10</v>
      </c>
      <c r="BQ1242" s="0" t="n">
        <f aca="false">BF1242^0.04*BG1242^0.22*BH1242^0.51*BI1242^0.06*BP1242^0.17</f>
        <v>-56.1665408196502</v>
      </c>
      <c r="BR1242" s="0" t="str">
        <f aca="false">IF(BQ1242&gt;=90, "Very Good", IF(BQ1242&gt;=80, "Good", IF(BQ1242&gt;=70, "Slightly Good", IF(BQ1242&gt;=60, "Average", IF(BQ1242&gt;=50, "Slightly Poor", IF(BQ1242&gt;=40, "Poor", "Very Poor"))))))</f>
        <v>Very Poor</v>
      </c>
      <c r="BT1242" s="0" t="n">
        <f aca="false">9.81*LN(AH1242)+30.6</f>
        <v>57.2959081472304</v>
      </c>
      <c r="BU1242" s="0" t="str">
        <f aca="false">IF(BT1242&lt;30, "Clean water", IF(AND(BT1242&gt;=30, BT1242&lt;40), "Hypolimia", IF(AND(BT1242&gt;=40,BT1242&lt;50), "Mesotrophic", IF(AND(BT1242&gt;=50, BT1242&lt;70), "Eutrophic", IF(BT1242&gt;70,"Hypertrophic")))))</f>
        <v>Eutrophic</v>
      </c>
      <c r="BW1242" s="0" t="str">
        <f aca="false">IF(G1242/H1242&gt;=1, "PLS CHECK", "")</f>
        <v/>
      </c>
      <c r="BX1242" s="0" t="str">
        <f aca="false">IF(AC1242/J1242&gt;=1, "PLS CHECK", "")</f>
        <v/>
      </c>
      <c r="BY1242" s="0" t="str">
        <f aca="false">IF(AE1242/J1242&gt;=1, "PLS CHECK", "")</f>
        <v/>
      </c>
      <c r="BZ1242" s="0" t="str">
        <f aca="false">IF(AD1242/J1242&gt;=1, "PLS CHECK", "")</f>
        <v/>
      </c>
      <c r="CA1242" s="0" t="str">
        <f aca="false">IF(AF1242/K1242&gt;=1, "PLS CHECK", "")</f>
        <v/>
      </c>
      <c r="CB1242" s="0" t="str">
        <f aca="false">IF(AG1242/K1242&gt;=1, "PLS CHECK", "")</f>
        <v/>
      </c>
    </row>
    <row r="1243" customFormat="false" ht="12.5" hidden="false" customHeight="false" outlineLevel="0" collapsed="false">
      <c r="A1243" s="0" t="n">
        <v>1240</v>
      </c>
      <c r="B1243" s="15" t="s">
        <v>83</v>
      </c>
      <c r="C1243" s="16" t="s">
        <v>84</v>
      </c>
      <c r="D1243" s="0" t="s">
        <v>183</v>
      </c>
      <c r="E1243" s="0" t="n">
        <v>7.8</v>
      </c>
      <c r="F1243" s="0" t="n">
        <v>9.9</v>
      </c>
      <c r="G1243" s="0" t="n">
        <v>2.9</v>
      </c>
      <c r="H1243" s="0" t="n">
        <v>6</v>
      </c>
      <c r="I1243" s="0" t="n">
        <v>12.7</v>
      </c>
      <c r="J1243" s="0" t="n">
        <v>4.352</v>
      </c>
      <c r="K1243" s="0" t="n">
        <v>0.111</v>
      </c>
      <c r="L1243" s="0" t="n">
        <v>2.8</v>
      </c>
      <c r="M1243" s="0" t="n">
        <v>10.8</v>
      </c>
      <c r="N1243" s="0" t="n">
        <v>0</v>
      </c>
      <c r="O1243" s="0" t="n">
        <v>303</v>
      </c>
      <c r="P1243" s="37"/>
      <c r="AC1243" s="0" t="n">
        <v>3.85</v>
      </c>
      <c r="AD1243" s="0" t="n">
        <v>1.025</v>
      </c>
      <c r="AE1243" s="0" t="n">
        <v>2.09</v>
      </c>
      <c r="AF1243" s="0" t="n">
        <v>0.034</v>
      </c>
      <c r="AG1243" s="0" t="n">
        <v>0.008</v>
      </c>
      <c r="AH1243" s="0" t="n">
        <v>20.2</v>
      </c>
      <c r="AJ1243" s="37"/>
      <c r="BF1243" s="0" t="n">
        <f aca="false">IF(E1243&lt;11,-3.6797*E1243^2+48.115*E1243-53.83,280.92*EXP(-0.2027*E1243))</f>
        <v>97.5940520000001</v>
      </c>
      <c r="BG1243" s="0" t="n">
        <f aca="false">32.208*LN(F1243)+21.438</f>
        <v>95.2759594579826</v>
      </c>
      <c r="BH1243" s="0" t="n">
        <f aca="false">IF(G1243&lt;=2, -10*G1243+100, 88.958*EXP(-0.0755*G1243))</f>
        <v>71.4654665875093</v>
      </c>
      <c r="BI1243" s="0" t="n">
        <f aca="false">IF(I1243&lt;=100, 0.0053*(I1243)^2-1.0332*I1243+100.76, 122.82*EXP(-0.0092*I1243))</f>
        <v>88.493197</v>
      </c>
      <c r="BJ1243" s="0" t="e">
        <f aca="false">IF(P1243&lt;=1000, -6.942*LN(P1243)+107.59, -36.304*LN(P1243)+310.72)</f>
        <v>#VALUE!</v>
      </c>
      <c r="BK1243" s="0" t="e">
        <f aca="false">BF1243^0.04*BG1243^0.22*BH1243^0.51*BI1243^0.06*BJ1243^0.17</f>
        <v>#VALUE!</v>
      </c>
      <c r="BL1243" s="0" t="e">
        <f aca="false">IF(BK1243&gt;=90, "Very Good", IF(BK1243&gt;=80, "Good", IF(BK1243&gt;=70, "Slightly Good", IF(BK1243&gt;=60, "Average", IF(BK1243&gt;=50, "Slightly Poor", IF(BK1243&gt;=40, "Poor", "Very Poor"))))))</f>
        <v>#VALUE!</v>
      </c>
      <c r="BM1243" s="0" t="e">
        <f aca="false">IF(P1243&lt;=1000, -6.942*LN(P1243)+107.59, IF(AND(P1243&gt;1000, P1243&lt;=5213),-36.304*LN(P1243)+310.72, IF(P1243&gt;5213, 10)))</f>
        <v>#VALUE!</v>
      </c>
      <c r="BN1243" s="0" t="e">
        <f aca="false">BF1243^0.04*BG1243^0.22*BH1243^0.51*BI1243^0.06*BM1243^0.17</f>
        <v>#VALUE!</v>
      </c>
      <c r="BO1243" s="0" t="e">
        <f aca="false">IF(BN1243&gt;=90, "Very Good", IF(BN1243&gt;=80, "Good", IF(BN1243&gt;=70, "Slightly Good", IF(BN1243&gt;=60, "Average", IF(BN1243&gt;=50, "Slightly Poor", IF(BN1243&gt;=40, "Poor", "Very Poor"))))))</f>
        <v>#VALUE!</v>
      </c>
      <c r="BP1243" s="0" t="e">
        <f aca="false">IF(AJ1243&lt;=1000, -6.942*LN(AJ1243)+107.59, IF(AND(AJ1243&gt;1000, AJ1243&lt;=5213),-36.304*LN(AJ1243)+310.72, IF(AJ1243&gt;5213, 10)))</f>
        <v>#VALUE!</v>
      </c>
      <c r="BQ1243" s="0" t="e">
        <f aca="false">BF1243^0.04*BG1243^0.22*BH1243^0.51*BI1243^0.06*BP1243^0.17</f>
        <v>#VALUE!</v>
      </c>
      <c r="BR1243" s="0" t="e">
        <f aca="false">IF(BQ1243&gt;=90, "Very Good", IF(BQ1243&gt;=80, "Good", IF(BQ1243&gt;=70, "Slightly Good", IF(BQ1243&gt;=60, "Average", IF(BQ1243&gt;=50, "Slightly Poor", IF(BQ1243&gt;=40, "Poor", "Very Poor"))))))</f>
        <v>#VALUE!</v>
      </c>
      <c r="BT1243" s="0" t="n">
        <f aca="false">9.81*LN(AH1243)+30.6</f>
        <v>60.0857463492342</v>
      </c>
      <c r="BU1243" s="0" t="str">
        <f aca="false">IF(BT1243&lt;30, "Clean water", IF(AND(BT1243&gt;=30, BT1243&lt;40), "Hypolimia", IF(AND(BT1243&gt;=40,BT1243&lt;50), "Mesotrophic", IF(AND(BT1243&gt;=50, BT1243&lt;70), "Eutrophic", IF(BT1243&gt;70,"Hypertrophic")))))</f>
        <v>Eutrophic</v>
      </c>
      <c r="BW1243" s="0" t="str">
        <f aca="false">IF(G1243/H1243&gt;=1, "PLS CHECK", "")</f>
        <v/>
      </c>
      <c r="BX1243" s="0" t="str">
        <f aca="false">IF(AC1243/J1243&gt;=1, "PLS CHECK", "")</f>
        <v/>
      </c>
      <c r="BY1243" s="0" t="str">
        <f aca="false">IF(AE1243/J1243&gt;=1, "PLS CHECK", "")</f>
        <v/>
      </c>
      <c r="BZ1243" s="0" t="str">
        <f aca="false">IF(AD1243/J1243&gt;=1, "PLS CHECK", "")</f>
        <v/>
      </c>
      <c r="CA1243" s="0" t="str">
        <f aca="false">IF(AF1243/K1243&gt;=1, "PLS CHECK", "")</f>
        <v/>
      </c>
      <c r="CB1243" s="0" t="str">
        <f aca="false">IF(AG1243/K1243&gt;=1, "PLS CHECK", "")</f>
        <v/>
      </c>
    </row>
    <row r="1244" customFormat="false" ht="12.5" hidden="false" customHeight="false" outlineLevel="0" collapsed="false">
      <c r="A1244" s="0" t="n">
        <v>1241</v>
      </c>
      <c r="B1244" s="15" t="s">
        <v>133</v>
      </c>
      <c r="C1244" s="16" t="s">
        <v>134</v>
      </c>
      <c r="D1244" s="0" t="s">
        <v>183</v>
      </c>
      <c r="E1244" s="37"/>
      <c r="F1244" s="0" t="n">
        <v>11.5</v>
      </c>
      <c r="G1244" s="0" t="n">
        <v>3.3</v>
      </c>
      <c r="H1244" s="0" t="n">
        <v>6.2</v>
      </c>
      <c r="I1244" s="37"/>
      <c r="J1244" s="0" t="n">
        <v>6.036</v>
      </c>
      <c r="K1244" s="37"/>
      <c r="L1244" s="0" t="n">
        <v>3.4</v>
      </c>
      <c r="M1244" s="0" t="n">
        <v>16.5</v>
      </c>
      <c r="O1244" s="37"/>
      <c r="BD1244" s="0" t="n">
        <v>0.098</v>
      </c>
      <c r="BF1244" s="0" t="n">
        <f aca="false">IF(E1244&lt;11,-3.6797*E1244^2+48.115*E1244-53.83,280.92*EXP(-0.2027*E1244))</f>
        <v>-53.83</v>
      </c>
      <c r="BG1244" s="0" t="n">
        <f aca="false">32.208*LN(F1244)+21.438</f>
        <v>100.101113315171</v>
      </c>
      <c r="BH1244" s="0" t="n">
        <f aca="false">IF(G1244&lt;=2, -10*G1244+100, 88.958*EXP(-0.0755*G1244))</f>
        <v>69.3394735712124</v>
      </c>
      <c r="BI1244" s="0" t="n">
        <f aca="false">IF(I1244&lt;=100, 0.0053*(I1244)^2-1.0332*I1244+100.76, 122.82*EXP(-0.0092*I1244))</f>
        <v>100.76</v>
      </c>
      <c r="BJ1244" s="0" t="e">
        <f aca="false">IF(P1244&lt;=1000, -6.942*LN(P1244)+107.59, -36.304*LN(P1244)+310.72)</f>
        <v>#VALUE!</v>
      </c>
      <c r="BK1244" s="0" t="e">
        <f aca="false">BF1244^0.04*BG1244^0.22*BH1244^0.51*BI1244^0.06*BJ1244^0.17</f>
        <v>#VALUE!</v>
      </c>
      <c r="BL1244" s="0" t="e">
        <f aca="false">IF(BK1244&gt;=90, "Very Good", IF(BK1244&gt;=80, "Good", IF(BK1244&gt;=70, "Slightly Good", IF(BK1244&gt;=60, "Average", IF(BK1244&gt;=50, "Slightly Poor", IF(BK1244&gt;=40, "Poor", "Very Poor"))))))</f>
        <v>#VALUE!</v>
      </c>
      <c r="BM1244" s="0" t="e">
        <f aca="false">IF(P1244&lt;=1000, -6.942*LN(P1244)+107.59, IF(AND(P1244&gt;1000, P1244&lt;=5213),-36.304*LN(P1244)+310.72, IF(P1244&gt;5213, 10)))</f>
        <v>#VALUE!</v>
      </c>
      <c r="BN1244" s="0" t="e">
        <f aca="false">BF1244^0.04*BG1244^0.22*BH1244^0.51*BI1244^0.06*BM1244^0.17</f>
        <v>#VALUE!</v>
      </c>
      <c r="BO1244" s="0" t="e">
        <f aca="false">IF(BN1244&gt;=90, "Very Good", IF(BN1244&gt;=80, "Good", IF(BN1244&gt;=70, "Slightly Good", IF(BN1244&gt;=60, "Average", IF(BN1244&gt;=50, "Slightly Poor", IF(BN1244&gt;=40, "Poor", "Very Poor"))))))</f>
        <v>#VALUE!</v>
      </c>
      <c r="BP1244" s="0" t="e">
        <f aca="false">IF(AJ1244&lt;=1000, -6.942*LN(AJ1244)+107.59, IF(AND(AJ1244&gt;1000, AJ1244&lt;=5213),-36.304*LN(AJ1244)+310.72, IF(AJ1244&gt;5213, 10)))</f>
        <v>#VALUE!</v>
      </c>
      <c r="BQ1244" s="0" t="e">
        <f aca="false">BF1244^0.04*BG1244^0.22*BH1244^0.51*BI1244^0.06*BP1244^0.17</f>
        <v>#VALUE!</v>
      </c>
      <c r="BR1244" s="0" t="e">
        <f aca="false">IF(BQ1244&gt;=90, "Very Good", IF(BQ1244&gt;=80, "Good", IF(BQ1244&gt;=70, "Slightly Good", IF(BQ1244&gt;=60, "Average", IF(BQ1244&gt;=50, "Slightly Poor", IF(BQ1244&gt;=40, "Poor", "Very Poor"))))))</f>
        <v>#VALUE!</v>
      </c>
      <c r="BT1244" s="0" t="e">
        <f aca="false">9.81*LN(AH1244)+30.6</f>
        <v>#VALUE!</v>
      </c>
      <c r="BU1244" s="0" t="e">
        <f aca="false">IF(BT1244&lt;30, "Clean water", IF(AND(BT1244&gt;=30, BT1244&lt;40), "Hypolimia", IF(AND(BT1244&gt;=40,BT1244&lt;50), "Mesotrophic", IF(AND(BT1244&gt;=50, BT1244&lt;70), "Eutrophic", IF(BT1244&gt;70,"Hypertrophic")))))</f>
        <v>#VALUE!</v>
      </c>
      <c r="BW1244" s="0" t="str">
        <f aca="false">IF(G1244/H1244&gt;=1, "PLS CHECK", "")</f>
        <v/>
      </c>
      <c r="BX1244" s="0" t="str">
        <f aca="false">IF(AC1244/J1244&gt;=1, "PLS CHECK", "")</f>
        <v/>
      </c>
      <c r="BY1244" s="0" t="str">
        <f aca="false">IF(AE1244/J1244&gt;=1, "PLS CHECK", "")</f>
        <v/>
      </c>
      <c r="BZ1244" s="0" t="str">
        <f aca="false">IF(AD1244/J1244&gt;=1, "PLS CHECK", "")</f>
        <v/>
      </c>
      <c r="CA1244" s="0" t="e">
        <f aca="false">IF(AF1244/K1244&gt;=1, "PLS CHECK", "")</f>
        <v>#DIV/0!</v>
      </c>
      <c r="CB1244" s="0" t="e">
        <f aca="false">IF(AG1244/K1244&gt;=1, "PLS CHECK", "")</f>
        <v>#DIV/0!</v>
      </c>
    </row>
    <row r="1245" customFormat="false" ht="12.5" hidden="false" customHeight="false" outlineLevel="0" collapsed="false">
      <c r="A1245" s="0" t="n">
        <v>1242</v>
      </c>
      <c r="B1245" s="15" t="s">
        <v>85</v>
      </c>
      <c r="C1245" s="16" t="s">
        <v>86</v>
      </c>
      <c r="D1245" s="0" t="s">
        <v>183</v>
      </c>
      <c r="E1245" s="0" t="n">
        <v>7.7</v>
      </c>
      <c r="F1245" s="0" t="n">
        <v>11.3</v>
      </c>
      <c r="G1245" s="0" t="n">
        <v>2.7</v>
      </c>
      <c r="H1245" s="0" t="n">
        <v>6.7</v>
      </c>
      <c r="I1245" s="0" t="n">
        <v>6.6</v>
      </c>
      <c r="J1245" s="0" t="n">
        <v>8.388</v>
      </c>
      <c r="K1245" s="0" t="n">
        <v>0.167</v>
      </c>
      <c r="L1245" s="0" t="n">
        <v>5.2</v>
      </c>
      <c r="M1245" s="0" t="n">
        <v>12.8</v>
      </c>
      <c r="N1245" s="0" t="n">
        <v>0</v>
      </c>
      <c r="O1245" s="0" t="n">
        <v>614</v>
      </c>
      <c r="P1245" s="0" t="n">
        <v>30000</v>
      </c>
      <c r="AC1245" s="0" t="n">
        <v>8.066</v>
      </c>
      <c r="AD1245" s="0" t="n">
        <v>0.494</v>
      </c>
      <c r="AE1245" s="0" t="n">
        <v>6.61</v>
      </c>
      <c r="AF1245" s="0" t="n">
        <v>0.085</v>
      </c>
      <c r="AG1245" s="0" t="n">
        <v>0.068</v>
      </c>
      <c r="AH1245" s="0" t="n">
        <v>16.8</v>
      </c>
      <c r="AJ1245" s="0" t="n">
        <v>2000</v>
      </c>
      <c r="BF1245" s="0" t="n">
        <f aca="false">IF(E1245&lt;11,-3.6797*E1245^2+48.115*E1245-53.83,280.92*EXP(-0.2027*E1245))</f>
        <v>98.486087</v>
      </c>
      <c r="BG1245" s="0" t="n">
        <f aca="false">32.208*LN(F1245)+21.438</f>
        <v>99.5360461899348</v>
      </c>
      <c r="BH1245" s="0" t="n">
        <f aca="false">IF(G1245&lt;=2, -10*G1245+100, 88.958*EXP(-0.0755*G1245))</f>
        <v>72.5527837174588</v>
      </c>
      <c r="BI1245" s="0" t="n">
        <f aca="false">IF(I1245&lt;=100, 0.0053*(I1245)^2-1.0332*I1245+100.76, 122.82*EXP(-0.0092*I1245))</f>
        <v>94.171748</v>
      </c>
      <c r="BJ1245" s="0" t="n">
        <f aca="false">IF(P1245&lt;=1000, -6.942*LN(P1245)+107.59, -36.304*LN(P1245)+310.72)</f>
        <v>-63.5362173920304</v>
      </c>
      <c r="BK1245" s="0" t="e">
        <f aca="false">BF1245^0.04*BG1245^0.22*BH1245^0.51*BI1245^0.06*BJ1245^0.17</f>
        <v>#NUM!</v>
      </c>
      <c r="BL1245" s="0" t="e">
        <f aca="false">IF(BK1245&gt;=90, "Very Good", IF(BK1245&gt;=80, "Good", IF(BK1245&gt;=70, "Slightly Good", IF(BK1245&gt;=60, "Average", IF(BK1245&gt;=50, "Slightly Poor", IF(BK1245&gt;=40, "Poor", "Very Poor"))))))</f>
        <v>#NUM!</v>
      </c>
      <c r="BM1245" s="0" t="n">
        <f aca="false">IF(P1245&lt;=1000, -6.942*LN(P1245)+107.59, IF(AND(P1245&gt;1000, P1245&lt;=5213),-36.304*LN(P1245)+310.72, IF(P1245&gt;5213, 10)))</f>
        <v>10</v>
      </c>
      <c r="BN1245" s="0" t="n">
        <f aca="false">BF1245^0.04*BG1245^0.22*BH1245^0.51*BI1245^0.06*BM1245^0.17</f>
        <v>57.1030754327909</v>
      </c>
      <c r="BO1245" s="0" t="str">
        <f aca="false">IF(BN1245&gt;=90, "Very Good", IF(BN1245&gt;=80, "Good", IF(BN1245&gt;=70, "Slightly Good", IF(BN1245&gt;=60, "Average", IF(BN1245&gt;=50, "Slightly Poor", IF(BN1245&gt;=40, "Poor", "Very Poor"))))))</f>
        <v>Slightly Poor</v>
      </c>
      <c r="BP1245" s="0" t="n">
        <f aca="false">IF(AJ1245&lt;=1000, -6.942*LN(AJ1245)+107.59, IF(AND(AJ1245&gt;1000, AJ1245&lt;=5213),-36.304*LN(AJ1245)+310.72, IF(AJ1245&gt;5213, 10)))</f>
        <v>34.7768371087843</v>
      </c>
      <c r="BQ1245" s="0" t="n">
        <f aca="false">BF1245^0.04*BG1245^0.22*BH1245^0.51*BI1245^0.06*BP1245^0.17</f>
        <v>70.5795382423603</v>
      </c>
      <c r="BR1245" s="0" t="str">
        <f aca="false">IF(BQ1245&gt;=90, "Very Good", IF(BQ1245&gt;=80, "Good", IF(BQ1245&gt;=70, "Slightly Good", IF(BQ1245&gt;=60, "Average", IF(BQ1245&gt;=50, "Slightly Poor", IF(BQ1245&gt;=40, "Poor", "Very Poor"))))))</f>
        <v>Slightly Good</v>
      </c>
      <c r="BT1245" s="0" t="n">
        <f aca="false">9.81*LN(AH1245)+30.6</f>
        <v>58.2777268756744</v>
      </c>
      <c r="BU1245" s="0" t="str">
        <f aca="false">IF(BT1245&lt;30, "Clean water", IF(AND(BT1245&gt;=30, BT1245&lt;40), "Hypolimia", IF(AND(BT1245&gt;=40,BT1245&lt;50), "Mesotrophic", IF(AND(BT1245&gt;=50, BT1245&lt;70), "Eutrophic", IF(BT1245&gt;70,"Hypertrophic")))))</f>
        <v>Eutrophic</v>
      </c>
      <c r="BW1245" s="0" t="str">
        <f aca="false">IF(G1245/H1245&gt;=1, "PLS CHECK", "")</f>
        <v/>
      </c>
      <c r="BX1245" s="0" t="str">
        <f aca="false">IF(AC1245/J1245&gt;=1, "PLS CHECK", "")</f>
        <v/>
      </c>
      <c r="BY1245" s="0" t="str">
        <f aca="false">IF(AE1245/J1245&gt;=1, "PLS CHECK", "")</f>
        <v/>
      </c>
      <c r="BZ1245" s="0" t="str">
        <f aca="false">IF(AD1245/J1245&gt;=1, "PLS CHECK", "")</f>
        <v/>
      </c>
      <c r="CA1245" s="0" t="str">
        <f aca="false">IF(AF1245/K1245&gt;=1, "PLS CHECK", "")</f>
        <v/>
      </c>
      <c r="CB1245" s="0" t="str">
        <f aca="false">IF(AG1245/K1245&gt;=1, "PLS CHECK", "")</f>
        <v/>
      </c>
    </row>
    <row r="1246" customFormat="false" ht="12.5" hidden="false" customHeight="false" outlineLevel="0" collapsed="false">
      <c r="A1246" s="0" t="n">
        <v>1243</v>
      </c>
      <c r="B1246" s="15" t="s">
        <v>135</v>
      </c>
      <c r="C1246" s="16" t="s">
        <v>136</v>
      </c>
      <c r="D1246" s="0" t="s">
        <v>183</v>
      </c>
      <c r="E1246" s="0" t="n">
        <v>8.1</v>
      </c>
      <c r="F1246" s="0" t="n">
        <v>12.4</v>
      </c>
      <c r="G1246" s="37"/>
      <c r="H1246" s="37"/>
      <c r="I1246" s="37"/>
      <c r="J1246" s="0" t="n">
        <v>8.613</v>
      </c>
      <c r="K1246" s="37"/>
      <c r="L1246" s="37"/>
      <c r="M1246" s="0" t="n">
        <v>17.4</v>
      </c>
      <c r="O1246" s="0" t="n">
        <v>561</v>
      </c>
      <c r="BD1246" s="0" t="n">
        <v>0.782</v>
      </c>
      <c r="BF1246" s="0" t="n">
        <f aca="false">IF(E1246&lt;11,-3.6797*E1246^2+48.115*E1246-53.83,280.92*EXP(-0.2027*E1246))</f>
        <v>94.476383</v>
      </c>
      <c r="BG1246" s="0" t="n">
        <f aca="false">32.208*LN(F1246)+21.438</f>
        <v>102.527967989855</v>
      </c>
      <c r="BH1246" s="0" t="n">
        <f aca="false">IF(G1246&lt;=2, -10*G1246+100, 88.958*EXP(-0.0755*G1246))</f>
        <v>100</v>
      </c>
      <c r="BI1246" s="0" t="n">
        <f aca="false">IF(I1246&lt;=100, 0.0053*(I1246)^2-1.0332*I1246+100.76, 122.82*EXP(-0.0092*I1246))</f>
        <v>100.76</v>
      </c>
      <c r="BJ1246" s="0" t="e">
        <f aca="false">IF(P1246&lt;=1000, -6.942*LN(P1246)+107.59, -36.304*LN(P1246)+310.72)</f>
        <v>#VALUE!</v>
      </c>
      <c r="BK1246" s="0" t="e">
        <f aca="false">BF1246^0.04*BG1246^0.22*BH1246^0.51*BI1246^0.06*BJ1246^0.17</f>
        <v>#VALUE!</v>
      </c>
      <c r="BL1246" s="0" t="e">
        <f aca="false">IF(BK1246&gt;=90, "Very Good", IF(BK1246&gt;=80, "Good", IF(BK1246&gt;=70, "Slightly Good", IF(BK1246&gt;=60, "Average", IF(BK1246&gt;=50, "Slightly Poor", IF(BK1246&gt;=40, "Poor", "Very Poor"))))))</f>
        <v>#VALUE!</v>
      </c>
      <c r="BM1246" s="0" t="e">
        <f aca="false">IF(P1246&lt;=1000, -6.942*LN(P1246)+107.59, IF(AND(P1246&gt;1000, P1246&lt;=5213),-36.304*LN(P1246)+310.72, IF(P1246&gt;5213, 10)))</f>
        <v>#VALUE!</v>
      </c>
      <c r="BN1246" s="0" t="e">
        <f aca="false">BF1246^0.04*BG1246^0.22*BH1246^0.51*BI1246^0.06*BM1246^0.17</f>
        <v>#VALUE!</v>
      </c>
      <c r="BO1246" s="0" t="e">
        <f aca="false">IF(BN1246&gt;=90, "Very Good", IF(BN1246&gt;=80, "Good", IF(BN1246&gt;=70, "Slightly Good", IF(BN1246&gt;=60, "Average", IF(BN1246&gt;=50, "Slightly Poor", IF(BN1246&gt;=40, "Poor", "Very Poor"))))))</f>
        <v>#VALUE!</v>
      </c>
      <c r="BP1246" s="0" t="e">
        <f aca="false">IF(AJ1246&lt;=1000, -6.942*LN(AJ1246)+107.59, IF(AND(AJ1246&gt;1000, AJ1246&lt;=5213),-36.304*LN(AJ1246)+310.72, IF(AJ1246&gt;5213, 10)))</f>
        <v>#VALUE!</v>
      </c>
      <c r="BQ1246" s="0" t="e">
        <f aca="false">BF1246^0.04*BG1246^0.22*BH1246^0.51*BI1246^0.06*BP1246^0.17</f>
        <v>#VALUE!</v>
      </c>
      <c r="BR1246" s="0" t="e">
        <f aca="false">IF(BQ1246&gt;=90, "Very Good", IF(BQ1246&gt;=80, "Good", IF(BQ1246&gt;=70, "Slightly Good", IF(BQ1246&gt;=60, "Average", IF(BQ1246&gt;=50, "Slightly Poor", IF(BQ1246&gt;=40, "Poor", "Very Poor"))))))</f>
        <v>#VALUE!</v>
      </c>
      <c r="BT1246" s="0" t="e">
        <f aca="false">9.81*LN(AH1246)+30.6</f>
        <v>#VALUE!</v>
      </c>
      <c r="BU1246" s="0" t="e">
        <f aca="false">IF(BT1246&lt;30, "Clean water", IF(AND(BT1246&gt;=30, BT1246&lt;40), "Hypolimia", IF(AND(BT1246&gt;=40,BT1246&lt;50), "Mesotrophic", IF(AND(BT1246&gt;=50, BT1246&lt;70), "Eutrophic", IF(BT1246&gt;70,"Hypertrophic")))))</f>
        <v>#VALUE!</v>
      </c>
      <c r="BW1246" s="0" t="e">
        <f aca="false">IF(G1246/H1246&gt;=1, "PLS CHECK", "")</f>
        <v>#DIV/0!</v>
      </c>
      <c r="BX1246" s="0" t="str">
        <f aca="false">IF(AC1246/J1246&gt;=1, "PLS CHECK", "")</f>
        <v/>
      </c>
      <c r="BY1246" s="0" t="str">
        <f aca="false">IF(AE1246/J1246&gt;=1, "PLS CHECK", "")</f>
        <v/>
      </c>
      <c r="BZ1246" s="0" t="str">
        <f aca="false">IF(AD1246/J1246&gt;=1, "PLS CHECK", "")</f>
        <v/>
      </c>
      <c r="CA1246" s="0" t="e">
        <f aca="false">IF(AF1246/K1246&gt;=1, "PLS CHECK", "")</f>
        <v>#DIV/0!</v>
      </c>
      <c r="CB1246" s="0" t="e">
        <f aca="false">IF(AG1246/K1246&gt;=1, "PLS CHECK", "")</f>
        <v>#DIV/0!</v>
      </c>
    </row>
    <row r="1247" customFormat="false" ht="12.5" hidden="false" customHeight="false" outlineLevel="0" collapsed="false">
      <c r="A1247" s="0" t="n">
        <v>1244</v>
      </c>
      <c r="B1247" s="15" t="s">
        <v>87</v>
      </c>
      <c r="C1247" s="16" t="s">
        <v>88</v>
      </c>
      <c r="D1247" s="0" t="s">
        <v>183</v>
      </c>
      <c r="E1247" s="0" t="n">
        <v>7.8</v>
      </c>
      <c r="F1247" s="0" t="n">
        <v>11.1</v>
      </c>
      <c r="G1247" s="0" t="n">
        <v>3.1</v>
      </c>
      <c r="H1247" s="0" t="n">
        <v>5.8</v>
      </c>
      <c r="I1247" s="0" t="n">
        <v>13.3</v>
      </c>
      <c r="J1247" s="0" t="n">
        <v>3.907</v>
      </c>
      <c r="K1247" s="0" t="n">
        <v>0.046</v>
      </c>
      <c r="L1247" s="0" t="n">
        <v>2.4</v>
      </c>
      <c r="M1247" s="0" t="n">
        <v>10.8</v>
      </c>
      <c r="N1247" s="0" t="n">
        <v>0</v>
      </c>
      <c r="O1247" s="0" t="n">
        <v>300</v>
      </c>
      <c r="P1247" s="0" t="n">
        <v>24000</v>
      </c>
      <c r="AC1247" s="0" t="n">
        <v>3.561</v>
      </c>
      <c r="AD1247" s="0" t="n">
        <v>0.593</v>
      </c>
      <c r="AE1247" s="0" t="n">
        <v>2.345</v>
      </c>
      <c r="AF1247" s="0" t="n">
        <v>0.018</v>
      </c>
      <c r="AG1247" s="0" t="n">
        <v>0.004</v>
      </c>
      <c r="AH1247" s="0" t="n">
        <v>22.8</v>
      </c>
      <c r="AJ1247" s="0" t="n">
        <v>980</v>
      </c>
      <c r="BF1247" s="0" t="n">
        <f aca="false">IF(E1247&lt;11,-3.6797*E1247^2+48.115*E1247-53.83,280.92*EXP(-0.2027*E1247))</f>
        <v>97.5940520000001</v>
      </c>
      <c r="BG1247" s="0" t="n">
        <f aca="false">32.208*LN(F1247)+21.438</f>
        <v>98.9608880487154</v>
      </c>
      <c r="BH1247" s="0" t="n">
        <f aca="false">IF(G1247&lt;=2, -10*G1247+100, 88.958*EXP(-0.0755*G1247))</f>
        <v>70.3944446082144</v>
      </c>
      <c r="BI1247" s="0" t="n">
        <f aca="false">IF(I1247&lt;=100, 0.0053*(I1247)^2-1.0332*I1247+100.76, 122.82*EXP(-0.0092*I1247))</f>
        <v>87.955957</v>
      </c>
      <c r="BJ1247" s="0" t="n">
        <f aca="false">IF(P1247&lt;=1000, -6.942*LN(P1247)+107.59, -36.304*LN(P1247)+310.72)</f>
        <v>-55.4352139051193</v>
      </c>
      <c r="BK1247" s="0" t="e">
        <f aca="false">BF1247^0.04*BG1247^0.22*BH1247^0.51*BI1247^0.06*BJ1247^0.17</f>
        <v>#NUM!</v>
      </c>
      <c r="BL1247" s="0" t="e">
        <f aca="false">IF(BK1247&gt;=90, "Very Good", IF(BK1247&gt;=80, "Good", IF(BK1247&gt;=70, "Slightly Good", IF(BK1247&gt;=60, "Average", IF(BK1247&gt;=50, "Slightly Poor", IF(BK1247&gt;=40, "Poor", "Very Poor"))))))</f>
        <v>#NUM!</v>
      </c>
      <c r="BM1247" s="0" t="n">
        <f aca="false">IF(P1247&lt;=1000, -6.942*LN(P1247)+107.59, IF(AND(P1247&gt;1000, P1247&lt;=5213),-36.304*LN(P1247)+310.72, IF(P1247&gt;5213, 10)))</f>
        <v>10</v>
      </c>
      <c r="BN1247" s="0" t="n">
        <f aca="false">BF1247^0.04*BG1247^0.22*BH1247^0.51*BI1247^0.06*BM1247^0.17</f>
        <v>55.9087027224723</v>
      </c>
      <c r="BO1247" s="0" t="str">
        <f aca="false">IF(BN1247&gt;=90, "Very Good", IF(BN1247&gt;=80, "Good", IF(BN1247&gt;=70, "Slightly Good", IF(BN1247&gt;=60, "Average", IF(BN1247&gt;=50, "Slightly Poor", IF(BN1247&gt;=40, "Poor", "Very Poor"))))))</f>
        <v>Slightly Poor</v>
      </c>
      <c r="BP1247" s="0" t="n">
        <f aca="false">IF(AJ1247&lt;=1000, -6.942*LN(AJ1247)+107.59, IF(AND(AJ1247&gt;1000, AJ1247&lt;=5213),-36.304*LN(AJ1247)+310.72, IF(AJ1247&gt;5213, 10)))</f>
        <v>59.7766100475042</v>
      </c>
      <c r="BQ1247" s="0" t="n">
        <f aca="false">BF1247^0.04*BG1247^0.22*BH1247^0.51*BI1247^0.06*BP1247^0.17</f>
        <v>75.768682085946</v>
      </c>
      <c r="BR1247" s="0" t="str">
        <f aca="false">IF(BQ1247&gt;=90, "Very Good", IF(BQ1247&gt;=80, "Good", IF(BQ1247&gt;=70, "Slightly Good", IF(BQ1247&gt;=60, "Average", IF(BQ1247&gt;=50, "Slightly Poor", IF(BQ1247&gt;=40, "Poor", "Very Poor"))))))</f>
        <v>Slightly Good</v>
      </c>
      <c r="BT1247" s="0" t="n">
        <f aca="false">9.81*LN(AH1247)+30.6</f>
        <v>61.2735208577715</v>
      </c>
      <c r="BU1247" s="0" t="str">
        <f aca="false">IF(BT1247&lt;30, "Clean water", IF(AND(BT1247&gt;=30, BT1247&lt;40), "Hypolimia", IF(AND(BT1247&gt;=40,BT1247&lt;50), "Mesotrophic", IF(AND(BT1247&gt;=50, BT1247&lt;70), "Eutrophic", IF(BT1247&gt;70,"Hypertrophic")))))</f>
        <v>Eutrophic</v>
      </c>
      <c r="BW1247" s="0" t="str">
        <f aca="false">IF(G1247/H1247&gt;=1, "PLS CHECK", "")</f>
        <v/>
      </c>
      <c r="BX1247" s="0" t="str">
        <f aca="false">IF(AC1247/J1247&gt;=1, "PLS CHECK", "")</f>
        <v/>
      </c>
      <c r="BY1247" s="0" t="str">
        <f aca="false">IF(AE1247/J1247&gt;=1, "PLS CHECK", "")</f>
        <v/>
      </c>
      <c r="BZ1247" s="0" t="str">
        <f aca="false">IF(AD1247/J1247&gt;=1, "PLS CHECK", "")</f>
        <v/>
      </c>
      <c r="CA1247" s="0" t="str">
        <f aca="false">IF(AF1247/K1247&gt;=1, "PLS CHECK", "")</f>
        <v/>
      </c>
      <c r="CB1247" s="0" t="str">
        <f aca="false">IF(AG1247/K1247&gt;=1, "PLS CHECK", "")</f>
        <v/>
      </c>
    </row>
    <row r="1248" customFormat="false" ht="12.5" hidden="false" customHeight="false" outlineLevel="0" collapsed="false">
      <c r="A1248" s="0" t="n">
        <v>1245</v>
      </c>
      <c r="B1248" s="15" t="s">
        <v>89</v>
      </c>
      <c r="C1248" s="16" t="s">
        <v>90</v>
      </c>
      <c r="D1248" s="0" t="s">
        <v>183</v>
      </c>
      <c r="E1248" s="0" t="n">
        <v>8.2</v>
      </c>
      <c r="F1248" s="0" t="n">
        <v>11.5</v>
      </c>
      <c r="G1248" s="0" t="n">
        <v>3.5</v>
      </c>
      <c r="H1248" s="0" t="n">
        <v>4.7</v>
      </c>
      <c r="I1248" s="0" t="n">
        <v>14.2</v>
      </c>
      <c r="J1248" s="0" t="n">
        <v>2.763</v>
      </c>
      <c r="K1248" s="0" t="n">
        <v>0.092</v>
      </c>
      <c r="L1248" s="0" t="n">
        <v>2.5</v>
      </c>
      <c r="M1248" s="0" t="n">
        <v>12.2</v>
      </c>
      <c r="N1248" s="0" t="n">
        <v>0</v>
      </c>
      <c r="O1248" s="0" t="n">
        <v>320</v>
      </c>
      <c r="P1248" s="0" t="n">
        <v>5000</v>
      </c>
      <c r="AC1248" s="0" t="n">
        <v>2.627</v>
      </c>
      <c r="AD1248" s="0" t="n">
        <v>0.254</v>
      </c>
      <c r="AE1248" s="0" t="n">
        <v>2.099</v>
      </c>
      <c r="AF1248" s="0" t="n">
        <v>0.022</v>
      </c>
      <c r="AG1248" s="0" t="n">
        <v>0.009</v>
      </c>
      <c r="AH1248" s="0" t="n">
        <v>13.2</v>
      </c>
      <c r="AJ1248" s="0" t="n">
        <v>40</v>
      </c>
      <c r="BF1248" s="0" t="n">
        <f aca="false">IF(E1248&lt;11,-3.6797*E1248^2+48.115*E1248-53.83,280.92*EXP(-0.2027*E1248))</f>
        <v>93.289972</v>
      </c>
      <c r="BG1248" s="0" t="n">
        <f aca="false">32.208*LN(F1248)+21.438</f>
        <v>100.101113315171</v>
      </c>
      <c r="BH1248" s="0" t="n">
        <f aca="false">IF(G1248&lt;=2, -10*G1248+100, 88.958*EXP(-0.0755*G1248))</f>
        <v>68.3003129279866</v>
      </c>
      <c r="BI1248" s="0" t="n">
        <f aca="false">IF(I1248&lt;=100, 0.0053*(I1248)^2-1.0332*I1248+100.76, 122.82*EXP(-0.0092*I1248))</f>
        <v>87.157252</v>
      </c>
      <c r="BJ1248" s="0" t="n">
        <f aca="false">IF(P1248&lt;=1000, -6.942*LN(P1248)+107.59, -36.304*LN(P1248)+310.72)</f>
        <v>1.5118183788249</v>
      </c>
      <c r="BK1248" s="0" t="n">
        <f aca="false">BF1248^0.04*BG1248^0.22*BH1248^0.51*BI1248^0.06*BJ1248^0.17</f>
        <v>39.9372980214933</v>
      </c>
      <c r="BL1248" s="0" t="str">
        <f aca="false">IF(BK1248&gt;=90, "Very Good", IF(BK1248&gt;=80, "Good", IF(BK1248&gt;=70, "Slightly Good", IF(BK1248&gt;=60, "Average", IF(BK1248&gt;=50, "Slightly Poor", IF(BK1248&gt;=40, "Poor", "Very Poor"))))))</f>
        <v>Very Poor</v>
      </c>
      <c r="BM1248" s="0" t="n">
        <f aca="false">IF(P1248&lt;=1000, -6.942*LN(P1248)+107.59, IF(AND(P1248&gt;1000, P1248&lt;=5213),-36.304*LN(P1248)+310.72, IF(P1248&gt;5213, 10)))</f>
        <v>1.5118183788249</v>
      </c>
      <c r="BN1248" s="0" t="n">
        <f aca="false">BF1248^0.04*BG1248^0.22*BH1248^0.51*BI1248^0.06*BM1248^0.17</f>
        <v>39.9372980214933</v>
      </c>
      <c r="BO1248" s="0" t="str">
        <f aca="false">IF(BN1248&gt;=90, "Very Good", IF(BN1248&gt;=80, "Good", IF(BN1248&gt;=70, "Slightly Good", IF(BN1248&gt;=60, "Average", IF(BN1248&gt;=50, "Slightly Poor", IF(BN1248&gt;=40, "Poor", "Very Poor"))))))</f>
        <v>Very Poor</v>
      </c>
      <c r="BP1248" s="0" t="n">
        <f aca="false">IF(AJ1248&lt;=1000, -6.942*LN(AJ1248)+107.59, IF(AND(AJ1248&gt;1000, AJ1248&lt;=5213),-36.304*LN(AJ1248)+310.72, IF(AJ1248&gt;5213, 10)))</f>
        <v>81.981798829541</v>
      </c>
      <c r="BQ1248" s="0" t="n">
        <f aca="false">BF1248^0.04*BG1248^0.22*BH1248^0.51*BI1248^0.06*BP1248^0.17</f>
        <v>78.7400541207902</v>
      </c>
      <c r="BR1248" s="0" t="str">
        <f aca="false">IF(BQ1248&gt;=90, "Very Good", IF(BQ1248&gt;=80, "Good", IF(BQ1248&gt;=70, "Slightly Good", IF(BQ1248&gt;=60, "Average", IF(BQ1248&gt;=50, "Slightly Poor", IF(BQ1248&gt;=40, "Poor", "Very Poor"))))))</f>
        <v>Slightly Good</v>
      </c>
      <c r="BT1248" s="0" t="n">
        <f aca="false">9.81*LN(AH1248)+30.6</f>
        <v>55.9119270983007</v>
      </c>
      <c r="BU1248" s="0" t="str">
        <f aca="false">IF(BT1248&lt;30, "Clean water", IF(AND(BT1248&gt;=30, BT1248&lt;40), "Hypolimia", IF(AND(BT1248&gt;=40,BT1248&lt;50), "Mesotrophic", IF(AND(BT1248&gt;=50, BT1248&lt;70), "Eutrophic", IF(BT1248&gt;70,"Hypertrophic")))))</f>
        <v>Eutrophic</v>
      </c>
      <c r="BW1248" s="0" t="str">
        <f aca="false">IF(G1248/H1248&gt;=1, "PLS CHECK", "")</f>
        <v/>
      </c>
      <c r="BX1248" s="0" t="str">
        <f aca="false">IF(AC1248/J1248&gt;=1, "PLS CHECK", "")</f>
        <v/>
      </c>
      <c r="BY1248" s="0" t="str">
        <f aca="false">IF(AE1248/J1248&gt;=1, "PLS CHECK", "")</f>
        <v/>
      </c>
      <c r="BZ1248" s="0" t="str">
        <f aca="false">IF(AD1248/J1248&gt;=1, "PLS CHECK", "")</f>
        <v/>
      </c>
      <c r="CA1248" s="0" t="str">
        <f aca="false">IF(AF1248/K1248&gt;=1, "PLS CHECK", "")</f>
        <v/>
      </c>
      <c r="CB1248" s="0" t="str">
        <f aca="false">IF(AG1248/K1248&gt;=1, "PLS CHECK", "")</f>
        <v/>
      </c>
    </row>
    <row r="1249" customFormat="false" ht="12.5" hidden="false" customHeight="false" outlineLevel="0" collapsed="false">
      <c r="A1249" s="0" t="n">
        <v>1246</v>
      </c>
      <c r="B1249" s="15" t="s">
        <v>91</v>
      </c>
      <c r="C1249" s="16" t="s">
        <v>92</v>
      </c>
      <c r="D1249" s="0" t="s">
        <v>183</v>
      </c>
      <c r="E1249" s="0" t="n">
        <v>7.8</v>
      </c>
      <c r="F1249" s="0" t="n">
        <v>13.9</v>
      </c>
      <c r="G1249" s="37"/>
      <c r="H1249" s="37"/>
      <c r="I1249" s="0" t="n">
        <v>1</v>
      </c>
      <c r="J1249" s="0" t="n">
        <v>4.541</v>
      </c>
      <c r="K1249" s="37"/>
      <c r="L1249" s="37"/>
      <c r="M1249" s="0" t="n">
        <v>14</v>
      </c>
      <c r="N1249" s="0" t="n">
        <v>0</v>
      </c>
      <c r="O1249" s="0" t="n">
        <v>475</v>
      </c>
      <c r="P1249" s="37"/>
      <c r="AC1249" s="0" t="n">
        <v>4.411</v>
      </c>
      <c r="AD1249" s="0" t="n">
        <v>0.069</v>
      </c>
      <c r="AE1249" s="0" t="n">
        <v>4.181</v>
      </c>
      <c r="AF1249" s="37"/>
      <c r="AG1249" s="0" t="n">
        <v>0.003</v>
      </c>
      <c r="AH1249" s="0" t="n">
        <v>2.9</v>
      </c>
      <c r="AJ1249" s="37"/>
      <c r="BF1249" s="0" t="n">
        <f aca="false">IF(E1249&lt;11,-3.6797*E1249^2+48.115*E1249-53.83,280.92*EXP(-0.2027*E1249))</f>
        <v>97.5940520000001</v>
      </c>
      <c r="BG1249" s="0" t="n">
        <f aca="false">32.208*LN(F1249)+21.438</f>
        <v>106.205875763121</v>
      </c>
      <c r="BH1249" s="0" t="n">
        <f aca="false">IF(G1249&lt;=2, -10*G1249+100, 88.958*EXP(-0.0755*G1249))</f>
        <v>100</v>
      </c>
      <c r="BI1249" s="0" t="n">
        <f aca="false">IF(I1249&lt;=100, 0.0053*(I1249)^2-1.0332*I1249+100.76, 122.82*EXP(-0.0092*I1249))</f>
        <v>99.7321</v>
      </c>
      <c r="BJ1249" s="0" t="e">
        <f aca="false">IF(P1249&lt;=1000, -6.942*LN(P1249)+107.59, -36.304*LN(P1249)+310.72)</f>
        <v>#VALUE!</v>
      </c>
      <c r="BK1249" s="0" t="e">
        <f aca="false">BF1249^0.04*BG1249^0.22*BH1249^0.51*BI1249^0.06*BJ1249^0.17</f>
        <v>#VALUE!</v>
      </c>
      <c r="BL1249" s="0" t="e">
        <f aca="false">IF(BK1249&gt;=90, "Very Good", IF(BK1249&gt;=80, "Good", IF(BK1249&gt;=70, "Slightly Good", IF(BK1249&gt;=60, "Average", IF(BK1249&gt;=50, "Slightly Poor", IF(BK1249&gt;=40, "Poor", "Very Poor"))))))</f>
        <v>#VALUE!</v>
      </c>
      <c r="BM1249" s="0" t="e">
        <f aca="false">IF(P1249&lt;=1000, -6.942*LN(P1249)+107.59, IF(AND(P1249&gt;1000, P1249&lt;=5213),-36.304*LN(P1249)+310.72, IF(P1249&gt;5213, 10)))</f>
        <v>#VALUE!</v>
      </c>
      <c r="BN1249" s="0" t="e">
        <f aca="false">BF1249^0.04*BG1249^0.22*BH1249^0.51*BI1249^0.06*BM1249^0.17</f>
        <v>#VALUE!</v>
      </c>
      <c r="BO1249" s="0" t="e">
        <f aca="false">IF(BN1249&gt;=90, "Very Good", IF(BN1249&gt;=80, "Good", IF(BN1249&gt;=70, "Slightly Good", IF(BN1249&gt;=60, "Average", IF(BN1249&gt;=50, "Slightly Poor", IF(BN1249&gt;=40, "Poor", "Very Poor"))))))</f>
        <v>#VALUE!</v>
      </c>
      <c r="BP1249" s="0" t="e">
        <f aca="false">IF(AJ1249&lt;=1000, -6.942*LN(AJ1249)+107.59, IF(AND(AJ1249&gt;1000, AJ1249&lt;=5213),-36.304*LN(AJ1249)+310.72, IF(AJ1249&gt;5213, 10)))</f>
        <v>#VALUE!</v>
      </c>
      <c r="BQ1249" s="0" t="e">
        <f aca="false">BF1249^0.04*BG1249^0.22*BH1249^0.51*BI1249^0.06*BP1249^0.17</f>
        <v>#VALUE!</v>
      </c>
      <c r="BR1249" s="0" t="e">
        <f aca="false">IF(BQ1249&gt;=90, "Very Good", IF(BQ1249&gt;=80, "Good", IF(BQ1249&gt;=70, "Slightly Good", IF(BQ1249&gt;=60, "Average", IF(BQ1249&gt;=50, "Slightly Poor", IF(BQ1249&gt;=40, "Poor", "Very Poor"))))))</f>
        <v>#VALUE!</v>
      </c>
      <c r="BT1249" s="0" t="n">
        <f aca="false">9.81*LN(AH1249)+30.6</f>
        <v>41.0448123298957</v>
      </c>
      <c r="BU1249" s="0" t="str">
        <f aca="false">IF(BT1249&lt;30, "Clean water", IF(AND(BT1249&gt;=30, BT1249&lt;40), "Hypolimia", IF(AND(BT1249&gt;=40,BT1249&lt;50), "Mesotrophic", IF(AND(BT1249&gt;=50, BT1249&lt;70), "Eutrophic", IF(BT1249&gt;70,"Hypertrophic")))))</f>
        <v>Mesotrophic</v>
      </c>
      <c r="BW1249" s="0" t="e">
        <f aca="false">IF(G1249/H1249&gt;=1, "PLS CHECK", "")</f>
        <v>#DIV/0!</v>
      </c>
      <c r="BX1249" s="0" t="str">
        <f aca="false">IF(AC1249/J1249&gt;=1, "PLS CHECK", "")</f>
        <v/>
      </c>
      <c r="BY1249" s="0" t="str">
        <f aca="false">IF(AE1249/J1249&gt;=1, "PLS CHECK", "")</f>
        <v/>
      </c>
      <c r="BZ1249" s="0" t="str">
        <f aca="false">IF(AD1249/J1249&gt;=1, "PLS CHECK", "")</f>
        <v/>
      </c>
      <c r="CA1249" s="0" t="e">
        <f aca="false">IF(AF1249/K1249&gt;=1, "PLS CHECK", "")</f>
        <v>#DIV/0!</v>
      </c>
      <c r="CB1249" s="0" t="e">
        <f aca="false">IF(AG1249/K1249&gt;=1, "PLS CHECK", "")</f>
        <v>#DIV/0!</v>
      </c>
    </row>
    <row r="1250" customFormat="false" ht="12.5" hidden="false" customHeight="false" outlineLevel="0" collapsed="false">
      <c r="A1250" s="0" t="n">
        <v>1247</v>
      </c>
      <c r="B1250" s="15" t="s">
        <v>137</v>
      </c>
      <c r="C1250" s="16" t="s">
        <v>138</v>
      </c>
      <c r="D1250" s="0" t="s">
        <v>183</v>
      </c>
      <c r="E1250" s="0" t="n">
        <v>7.4</v>
      </c>
      <c r="F1250" s="0" t="n">
        <v>10.7</v>
      </c>
      <c r="G1250" s="37"/>
      <c r="H1250" s="37"/>
      <c r="I1250" s="0" t="n">
        <v>10</v>
      </c>
      <c r="J1250" s="0" t="n">
        <v>9.018</v>
      </c>
      <c r="K1250" s="0" t="n">
        <v>0.169</v>
      </c>
      <c r="L1250" s="37"/>
      <c r="M1250" s="0" t="n">
        <v>19.4</v>
      </c>
      <c r="O1250" s="0" t="n">
        <v>642</v>
      </c>
      <c r="BD1250" s="0" t="n">
        <v>4.709</v>
      </c>
      <c r="BF1250" s="0" t="n">
        <f aca="false">IF(E1250&lt;11,-3.6797*E1250^2+48.115*E1250-53.83,280.92*EXP(-0.2027*E1250))</f>
        <v>100.720628</v>
      </c>
      <c r="BG1250" s="0" t="n">
        <f aca="false">32.208*LN(F1250)+21.438</f>
        <v>97.7788104251968</v>
      </c>
      <c r="BH1250" s="0" t="n">
        <f aca="false">IF(G1250&lt;=2, -10*G1250+100, 88.958*EXP(-0.0755*G1250))</f>
        <v>100</v>
      </c>
      <c r="BI1250" s="0" t="n">
        <f aca="false">IF(I1250&lt;=100, 0.0053*(I1250)^2-1.0332*I1250+100.76, 122.82*EXP(-0.0092*I1250))</f>
        <v>90.958</v>
      </c>
      <c r="BJ1250" s="0" t="e">
        <f aca="false">IF(P1250&lt;=1000, -6.942*LN(P1250)+107.59, -36.304*LN(P1250)+310.72)</f>
        <v>#VALUE!</v>
      </c>
      <c r="BK1250" s="0" t="e">
        <f aca="false">BF1250^0.04*BG1250^0.22*BH1250^0.51*BI1250^0.06*BJ1250^0.17</f>
        <v>#VALUE!</v>
      </c>
      <c r="BL1250" s="0" t="e">
        <f aca="false">IF(BK1250&gt;=90, "Very Good", IF(BK1250&gt;=80, "Good", IF(BK1250&gt;=70, "Slightly Good", IF(BK1250&gt;=60, "Average", IF(BK1250&gt;=50, "Slightly Poor", IF(BK1250&gt;=40, "Poor", "Very Poor"))))))</f>
        <v>#VALUE!</v>
      </c>
      <c r="BM1250" s="0" t="e">
        <f aca="false">IF(P1250&lt;=1000, -6.942*LN(P1250)+107.59, IF(AND(P1250&gt;1000, P1250&lt;=5213),-36.304*LN(P1250)+310.72, IF(P1250&gt;5213, 10)))</f>
        <v>#VALUE!</v>
      </c>
      <c r="BN1250" s="0" t="e">
        <f aca="false">BF1250^0.04*BG1250^0.22*BH1250^0.51*BI1250^0.06*BM1250^0.17</f>
        <v>#VALUE!</v>
      </c>
      <c r="BO1250" s="0" t="e">
        <f aca="false">IF(BN1250&gt;=90, "Very Good", IF(BN1250&gt;=80, "Good", IF(BN1250&gt;=70, "Slightly Good", IF(BN1250&gt;=60, "Average", IF(BN1250&gt;=50, "Slightly Poor", IF(BN1250&gt;=40, "Poor", "Very Poor"))))))</f>
        <v>#VALUE!</v>
      </c>
      <c r="BP1250" s="0" t="e">
        <f aca="false">IF(AJ1250&lt;=1000, -6.942*LN(AJ1250)+107.59, IF(AND(AJ1250&gt;1000, AJ1250&lt;=5213),-36.304*LN(AJ1250)+310.72, IF(AJ1250&gt;5213, 10)))</f>
        <v>#VALUE!</v>
      </c>
      <c r="BQ1250" s="0" t="e">
        <f aca="false">BF1250^0.04*BG1250^0.22*BH1250^0.51*BI1250^0.06*BP1250^0.17</f>
        <v>#VALUE!</v>
      </c>
      <c r="BR1250" s="0" t="e">
        <f aca="false">IF(BQ1250&gt;=90, "Very Good", IF(BQ1250&gt;=80, "Good", IF(BQ1250&gt;=70, "Slightly Good", IF(BQ1250&gt;=60, "Average", IF(BQ1250&gt;=50, "Slightly Poor", IF(BQ1250&gt;=40, "Poor", "Very Poor"))))))</f>
        <v>#VALUE!</v>
      </c>
      <c r="BT1250" s="0" t="e">
        <f aca="false">9.81*LN(AH1250)+30.6</f>
        <v>#VALUE!</v>
      </c>
      <c r="BU1250" s="0" t="e">
        <f aca="false">IF(BT1250&lt;30, "Clean water", IF(AND(BT1250&gt;=30, BT1250&lt;40), "Hypolimia", IF(AND(BT1250&gt;=40,BT1250&lt;50), "Mesotrophic", IF(AND(BT1250&gt;=50, BT1250&lt;70), "Eutrophic", IF(BT1250&gt;70,"Hypertrophic")))))</f>
        <v>#VALUE!</v>
      </c>
      <c r="BW1250" s="0" t="e">
        <f aca="false">IF(G1250/H1250&gt;=1, "PLS CHECK", "")</f>
        <v>#DIV/0!</v>
      </c>
      <c r="BX1250" s="0" t="str">
        <f aca="false">IF(AC1250/J1250&gt;=1, "PLS CHECK", "")</f>
        <v/>
      </c>
      <c r="BY1250" s="0" t="str">
        <f aca="false">IF(AE1250/J1250&gt;=1, "PLS CHECK", "")</f>
        <v/>
      </c>
      <c r="BZ1250" s="0" t="str">
        <f aca="false">IF(AD1250/J1250&gt;=1, "PLS CHECK", "")</f>
        <v/>
      </c>
      <c r="CA1250" s="0" t="str">
        <f aca="false">IF(AF1250/K1250&gt;=1, "PLS CHECK", "")</f>
        <v/>
      </c>
      <c r="CB1250" s="0" t="str">
        <f aca="false">IF(AG1250/K1250&gt;=1, "PLS CHECK", "")</f>
        <v/>
      </c>
    </row>
    <row r="1251" customFormat="false" ht="12.5" hidden="false" customHeight="false" outlineLevel="0" collapsed="false">
      <c r="A1251" s="0" t="n">
        <v>1248</v>
      </c>
      <c r="B1251" s="15" t="s">
        <v>93</v>
      </c>
      <c r="C1251" s="16" t="s">
        <v>94</v>
      </c>
      <c r="D1251" s="0" t="s">
        <v>183</v>
      </c>
      <c r="E1251" s="0" t="n">
        <v>7.5</v>
      </c>
      <c r="F1251" s="0" t="n">
        <v>7.9</v>
      </c>
      <c r="G1251" s="37"/>
      <c r="H1251" s="37"/>
      <c r="I1251" s="0" t="n">
        <v>8.8</v>
      </c>
      <c r="J1251" s="37"/>
      <c r="K1251" s="0" t="n">
        <v>0.144</v>
      </c>
      <c r="L1251" s="37"/>
      <c r="M1251" s="0" t="n">
        <v>15.4</v>
      </c>
      <c r="N1251" s="0" t="n">
        <v>0</v>
      </c>
      <c r="O1251" s="0" t="n">
        <v>654</v>
      </c>
      <c r="P1251" s="37"/>
      <c r="AC1251" s="37"/>
      <c r="AD1251" s="37"/>
      <c r="AE1251" s="0" t="n">
        <v>3.853</v>
      </c>
      <c r="AF1251" s="0" t="n">
        <v>0.053</v>
      </c>
      <c r="AG1251" s="0" t="n">
        <v>0.014</v>
      </c>
      <c r="AH1251" s="0" t="n">
        <v>15</v>
      </c>
      <c r="AJ1251" s="0" t="n">
        <v>220</v>
      </c>
      <c r="BD1251" s="0" t="n">
        <v>3.144</v>
      </c>
      <c r="BF1251" s="0" t="n">
        <f aca="false">IF(E1251&lt;11,-3.6797*E1251^2+48.115*E1251-53.83,280.92*EXP(-0.2027*E1251))</f>
        <v>100.049375</v>
      </c>
      <c r="BG1251" s="0" t="n">
        <f aca="false">32.208*LN(F1251)+21.438</f>
        <v>88.0075157571056</v>
      </c>
      <c r="BH1251" s="0" t="n">
        <f aca="false">IF(G1251&lt;=2, -10*G1251+100, 88.958*EXP(-0.0755*G1251))</f>
        <v>100</v>
      </c>
      <c r="BI1251" s="0" t="n">
        <f aca="false">IF(I1251&lt;=100, 0.0053*(I1251)^2-1.0332*I1251+100.76, 122.82*EXP(-0.0092*I1251))</f>
        <v>92.078272</v>
      </c>
      <c r="BJ1251" s="0" t="e">
        <f aca="false">IF(P1251&lt;=1000, -6.942*LN(P1251)+107.59, -36.304*LN(P1251)+310.72)</f>
        <v>#VALUE!</v>
      </c>
      <c r="BK1251" s="0" t="e">
        <f aca="false">BF1251^0.04*BG1251^0.22*BH1251^0.51*BI1251^0.06*BJ1251^0.17</f>
        <v>#VALUE!</v>
      </c>
      <c r="BL1251" s="0" t="e">
        <f aca="false">IF(BK1251&gt;=90, "Very Good", IF(BK1251&gt;=80, "Good", IF(BK1251&gt;=70, "Slightly Good", IF(BK1251&gt;=60, "Average", IF(BK1251&gt;=50, "Slightly Poor", IF(BK1251&gt;=40, "Poor", "Very Poor"))))))</f>
        <v>#VALUE!</v>
      </c>
      <c r="BM1251" s="0" t="e">
        <f aca="false">IF(P1251&lt;=1000, -6.942*LN(P1251)+107.59, IF(AND(P1251&gt;1000, P1251&lt;=5213),-36.304*LN(P1251)+310.72, IF(P1251&gt;5213, 10)))</f>
        <v>#VALUE!</v>
      </c>
      <c r="BN1251" s="0" t="e">
        <f aca="false">BF1251^0.04*BG1251^0.22*BH1251^0.51*BI1251^0.06*BM1251^0.17</f>
        <v>#VALUE!</v>
      </c>
      <c r="BO1251" s="0" t="e">
        <f aca="false">IF(BN1251&gt;=90, "Very Good", IF(BN1251&gt;=80, "Good", IF(BN1251&gt;=70, "Slightly Good", IF(BN1251&gt;=60, "Average", IF(BN1251&gt;=50, "Slightly Poor", IF(BN1251&gt;=40, "Poor", "Very Poor"))))))</f>
        <v>#VALUE!</v>
      </c>
      <c r="BP1251" s="0" t="n">
        <f aca="false">IF(AJ1251&lt;=1000, -6.942*LN(AJ1251)+107.59, IF(AND(AJ1251&gt;1000, AJ1251&lt;=5213),-36.304*LN(AJ1251)+310.72, IF(AJ1251&gt;5213, 10)))</f>
        <v>70.1474375732219</v>
      </c>
      <c r="BQ1251" s="0" t="n">
        <f aca="false">BF1251^0.04*BG1251^0.22*BH1251^0.51*BI1251^0.06*BP1251^0.17</f>
        <v>91.0907673075868</v>
      </c>
      <c r="BR1251" s="0" t="str">
        <f aca="false">IF(BQ1251&gt;=90, "Very Good", IF(BQ1251&gt;=80, "Good", IF(BQ1251&gt;=70, "Slightly Good", IF(BQ1251&gt;=60, "Average", IF(BQ1251&gt;=50, "Slightly Poor", IF(BQ1251&gt;=40, "Poor", "Very Poor"))))))</f>
        <v>Very Good</v>
      </c>
      <c r="BT1251" s="0" t="n">
        <f aca="false">9.81*LN(AH1251)+30.6</f>
        <v>57.1659724728127</v>
      </c>
      <c r="BU1251" s="0" t="str">
        <f aca="false">IF(BT1251&lt;30, "Clean water", IF(AND(BT1251&gt;=30, BT1251&lt;40), "Hypolimia", IF(AND(BT1251&gt;=40,BT1251&lt;50), "Mesotrophic", IF(AND(BT1251&gt;=50, BT1251&lt;70), "Eutrophic", IF(BT1251&gt;70,"Hypertrophic")))))</f>
        <v>Eutrophic</v>
      </c>
      <c r="BW1251" s="0" t="e">
        <f aca="false">IF(G1251/H1251&gt;=1, "PLS CHECK", "")</f>
        <v>#DIV/0!</v>
      </c>
      <c r="BX1251" s="0" t="e">
        <f aca="false">IF(AC1251/J1251&gt;=1, "PLS CHECK", "")</f>
        <v>#DIV/0!</v>
      </c>
      <c r="BY1251" s="0" t="e">
        <f aca="false">IF(AE1251/J1251&gt;=1, "PLS CHECK", "")</f>
        <v>#DIV/0!</v>
      </c>
      <c r="BZ1251" s="0" t="e">
        <f aca="false">IF(AD1251/J1251&gt;=1, "PLS CHECK", "")</f>
        <v>#DIV/0!</v>
      </c>
      <c r="CA1251" s="0" t="str">
        <f aca="false">IF(AF1251/K1251&gt;=1, "PLS CHECK", "")</f>
        <v/>
      </c>
      <c r="CB1251" s="0" t="str">
        <f aca="false">IF(AG1251/K1251&gt;=1, "PLS CHECK", "")</f>
        <v/>
      </c>
    </row>
    <row r="1252" customFormat="false" ht="12.5" hidden="false" customHeight="false" outlineLevel="0" collapsed="false">
      <c r="A1252" s="0" t="n">
        <v>1249</v>
      </c>
      <c r="B1252" s="15" t="s">
        <v>95</v>
      </c>
      <c r="C1252" s="16" t="s">
        <v>96</v>
      </c>
      <c r="D1252" s="0" t="s">
        <v>183</v>
      </c>
      <c r="E1252" s="0" t="n">
        <v>7.5</v>
      </c>
      <c r="F1252" s="0" t="n">
        <v>8.1</v>
      </c>
      <c r="G1252" s="0" t="n">
        <v>4.6</v>
      </c>
      <c r="H1252" s="37"/>
      <c r="I1252" s="0" t="n">
        <v>7</v>
      </c>
      <c r="J1252" s="0" t="n">
        <v>9.216</v>
      </c>
      <c r="K1252" s="0" t="n">
        <v>0.123</v>
      </c>
      <c r="L1252" s="37"/>
      <c r="M1252" s="0" t="n">
        <v>13.7</v>
      </c>
      <c r="N1252" s="0" t="n">
        <v>0</v>
      </c>
      <c r="O1252" s="37"/>
      <c r="P1252" s="0" t="n">
        <v>6200</v>
      </c>
      <c r="AC1252" s="0" t="n">
        <v>8.803</v>
      </c>
      <c r="AD1252" s="37"/>
      <c r="AE1252" s="0" t="n">
        <v>3.874</v>
      </c>
      <c r="AF1252" s="0" t="n">
        <v>0.033</v>
      </c>
      <c r="AG1252" s="0" t="n">
        <v>0.012</v>
      </c>
      <c r="AH1252" s="0" t="n">
        <v>13.2</v>
      </c>
      <c r="AJ1252" s="0" t="n">
        <v>68</v>
      </c>
      <c r="BF1252" s="0" t="n">
        <f aca="false">IF(E1252&lt;11,-3.6797*E1252^2+48.115*E1252-53.83,280.92*EXP(-0.2027*E1252))</f>
        <v>100.049375</v>
      </c>
      <c r="BG1252" s="0" t="n">
        <f aca="false">32.208*LN(F1252)+21.438</f>
        <v>88.8127576985377</v>
      </c>
      <c r="BH1252" s="0" t="n">
        <f aca="false">IF(G1252&lt;=2, -10*G1252+100, 88.958*EXP(-0.0755*G1252))</f>
        <v>62.8571284237721</v>
      </c>
      <c r="BI1252" s="0" t="n">
        <f aca="false">IF(I1252&lt;=100, 0.0053*(I1252)^2-1.0332*I1252+100.76, 122.82*EXP(-0.0092*I1252))</f>
        <v>93.7873</v>
      </c>
      <c r="BJ1252" s="0" t="n">
        <f aca="false">IF(P1252&lt;=1000, -6.942*LN(P1252)+107.59, -36.304*LN(P1252)+310.72)</f>
        <v>-6.29758514678866</v>
      </c>
      <c r="BK1252" s="0" t="e">
        <f aca="false">BF1252^0.04*BG1252^0.22*BH1252^0.51*BI1252^0.06*BJ1252^0.17</f>
        <v>#NUM!</v>
      </c>
      <c r="BL1252" s="0" t="e">
        <f aca="false">IF(BK1252&gt;=90, "Very Good", IF(BK1252&gt;=80, "Good", IF(BK1252&gt;=70, "Slightly Good", IF(BK1252&gt;=60, "Average", IF(BK1252&gt;=50, "Slightly Poor", IF(BK1252&gt;=40, "Poor", "Very Poor"))))))</f>
        <v>#NUM!</v>
      </c>
      <c r="BM1252" s="0" t="n">
        <f aca="false">IF(P1252&lt;=1000, -6.942*LN(P1252)+107.59, IF(AND(P1252&gt;1000, P1252&lt;=5213),-36.304*LN(P1252)+310.72, IF(P1252&gt;5213, 10)))</f>
        <v>10</v>
      </c>
      <c r="BN1252" s="0" t="n">
        <f aca="false">BF1252^0.04*BG1252^0.22*BH1252^0.51*BI1252^0.06*BM1252^0.17</f>
        <v>51.7800671294156</v>
      </c>
      <c r="BO1252" s="0" t="str">
        <f aca="false">IF(BN1252&gt;=90, "Very Good", IF(BN1252&gt;=80, "Good", IF(BN1252&gt;=70, "Slightly Good", IF(BN1252&gt;=60, "Average", IF(BN1252&gt;=50, "Slightly Poor", IF(BN1252&gt;=40, "Poor", "Very Poor"))))))</f>
        <v>Slightly Poor</v>
      </c>
      <c r="BP1252" s="0" t="n">
        <f aca="false">IF(AJ1252&lt;=1000, -6.942*LN(AJ1252)+107.59, IF(AND(AJ1252&gt;1000, AJ1252&lt;=5213),-36.304*LN(AJ1252)+310.72, IF(AJ1252&gt;5213, 10)))</f>
        <v>78.2981775106675</v>
      </c>
      <c r="BQ1252" s="0" t="n">
        <f aca="false">BF1252^0.04*BG1252^0.22*BH1252^0.51*BI1252^0.06*BP1252^0.17</f>
        <v>73.4683675813436</v>
      </c>
      <c r="BR1252" s="0" t="str">
        <f aca="false">IF(BQ1252&gt;=90, "Very Good", IF(BQ1252&gt;=80, "Good", IF(BQ1252&gt;=70, "Slightly Good", IF(BQ1252&gt;=60, "Average", IF(BQ1252&gt;=50, "Slightly Poor", IF(BQ1252&gt;=40, "Poor", "Very Poor"))))))</f>
        <v>Slightly Good</v>
      </c>
      <c r="BT1252" s="0" t="n">
        <f aca="false">9.81*LN(AH1252)+30.6</f>
        <v>55.9119270983007</v>
      </c>
      <c r="BU1252" s="0" t="str">
        <f aca="false">IF(BT1252&lt;30, "Clean water", IF(AND(BT1252&gt;=30, BT1252&lt;40), "Hypolimia", IF(AND(BT1252&gt;=40,BT1252&lt;50), "Mesotrophic", IF(AND(BT1252&gt;=50, BT1252&lt;70), "Eutrophic", IF(BT1252&gt;70,"Hypertrophic")))))</f>
        <v>Eutrophic</v>
      </c>
      <c r="BW1252" s="0" t="e">
        <f aca="false">IF(G1252/H1252&gt;=1, "PLS CHECK", "")</f>
        <v>#DIV/0!</v>
      </c>
      <c r="BX1252" s="0" t="str">
        <f aca="false">IF(AC1252/J1252&gt;=1, "PLS CHECK", "")</f>
        <v/>
      </c>
      <c r="BY1252" s="0" t="str">
        <f aca="false">IF(AE1252/J1252&gt;=1, "PLS CHECK", "")</f>
        <v/>
      </c>
      <c r="BZ1252" s="0" t="str">
        <f aca="false">IF(AD1252/J1252&gt;=1, "PLS CHECK", "")</f>
        <v/>
      </c>
      <c r="CA1252" s="0" t="str">
        <f aca="false">IF(AF1252/K1252&gt;=1, "PLS CHECK", "")</f>
        <v/>
      </c>
      <c r="CB1252" s="0" t="str">
        <f aca="false">IF(AG1252/K1252&gt;=1, "PLS CHECK", "")</f>
        <v/>
      </c>
    </row>
    <row r="1253" customFormat="false" ht="12.5" hidden="false" customHeight="false" outlineLevel="0" collapsed="false">
      <c r="A1253" s="0" t="n">
        <v>1250</v>
      </c>
      <c r="B1253" s="15" t="s">
        <v>97</v>
      </c>
      <c r="C1253" s="16" t="s">
        <v>98</v>
      </c>
      <c r="D1253" s="0" t="s">
        <v>183</v>
      </c>
      <c r="E1253" s="0" t="n">
        <v>8.3</v>
      </c>
      <c r="F1253" s="0" t="n">
        <v>11.9</v>
      </c>
      <c r="G1253" s="0" t="n">
        <v>1.6</v>
      </c>
      <c r="H1253" s="0" t="n">
        <v>4.3</v>
      </c>
      <c r="I1253" s="0" t="n">
        <v>9.7</v>
      </c>
      <c r="J1253" s="0" t="n">
        <v>2.534</v>
      </c>
      <c r="K1253" s="0" t="n">
        <v>0.041</v>
      </c>
      <c r="L1253" s="0" t="n">
        <v>1.7</v>
      </c>
      <c r="M1253" s="0" t="n">
        <v>9.6</v>
      </c>
      <c r="N1253" s="0" t="n">
        <v>0</v>
      </c>
      <c r="O1253" s="0" t="n">
        <v>237</v>
      </c>
      <c r="P1253" s="37"/>
      <c r="AC1253" s="0" t="n">
        <v>2.411</v>
      </c>
      <c r="AD1253" s="0" t="n">
        <v>0.033</v>
      </c>
      <c r="AE1253" s="0" t="n">
        <v>1.949</v>
      </c>
      <c r="AF1253" s="0" t="n">
        <v>0.014</v>
      </c>
      <c r="AG1253" s="0" t="n">
        <v>0.004</v>
      </c>
      <c r="AH1253" s="0" t="n">
        <v>18.5</v>
      </c>
      <c r="AJ1253" s="0" t="n">
        <v>130</v>
      </c>
      <c r="BF1253" s="0" t="n">
        <f aca="false">IF(E1253&lt;11,-3.6797*E1253^2+48.115*E1253-53.83,280.92*EXP(-0.2027*E1253))</f>
        <v>92.029967</v>
      </c>
      <c r="BG1253" s="0" t="n">
        <f aca="false">32.208*LN(F1253)+21.438</f>
        <v>101.202348790984</v>
      </c>
      <c r="BH1253" s="0" t="n">
        <f aca="false">IF(G1253&lt;=2, -10*G1253+100, 88.958*EXP(-0.0755*G1253))</f>
        <v>84</v>
      </c>
      <c r="BI1253" s="0" t="n">
        <f aca="false">IF(I1253&lt;=100, 0.0053*(I1253)^2-1.0332*I1253+100.76, 122.82*EXP(-0.0092*I1253))</f>
        <v>91.236637</v>
      </c>
      <c r="BJ1253" s="0" t="e">
        <f aca="false">IF(P1253&lt;=1000, -6.942*LN(P1253)+107.59, -36.304*LN(P1253)+310.72)</f>
        <v>#VALUE!</v>
      </c>
      <c r="BK1253" s="0" t="e">
        <f aca="false">BF1253^0.04*BG1253^0.22*BH1253^0.51*BI1253^0.06*BJ1253^0.17</f>
        <v>#VALUE!</v>
      </c>
      <c r="BL1253" s="0" t="e">
        <f aca="false">IF(BK1253&gt;=90, "Very Good", IF(BK1253&gt;=80, "Good", IF(BK1253&gt;=70, "Slightly Good", IF(BK1253&gt;=60, "Average", IF(BK1253&gt;=50, "Slightly Poor", IF(BK1253&gt;=40, "Poor", "Very Poor"))))))</f>
        <v>#VALUE!</v>
      </c>
      <c r="BM1253" s="0" t="e">
        <f aca="false">IF(P1253&lt;=1000, -6.942*LN(P1253)+107.59, IF(AND(P1253&gt;1000, P1253&lt;=5213),-36.304*LN(P1253)+310.72, IF(P1253&gt;5213, 10)))</f>
        <v>#VALUE!</v>
      </c>
      <c r="BN1253" s="0" t="e">
        <f aca="false">BF1253^0.04*BG1253^0.22*BH1253^0.51*BI1253^0.06*BM1253^0.17</f>
        <v>#VALUE!</v>
      </c>
      <c r="BO1253" s="0" t="e">
        <f aca="false">IF(BN1253&gt;=90, "Very Good", IF(BN1253&gt;=80, "Good", IF(BN1253&gt;=70, "Slightly Good", IF(BN1253&gt;=60, "Average", IF(BN1253&gt;=50, "Slightly Poor", IF(BN1253&gt;=40, "Poor", "Very Poor"))))))</f>
        <v>#VALUE!</v>
      </c>
      <c r="BP1253" s="0" t="n">
        <f aca="false">IF(AJ1253&lt;=1000, -6.942*LN(AJ1253)+107.59, IF(AND(AJ1253&gt;1000, AJ1253&lt;=5213),-36.304*LN(AJ1253)+310.72, IF(AJ1253&gt;5213, 10)))</f>
        <v>73.7995758449374</v>
      </c>
      <c r="BQ1253" s="0" t="n">
        <f aca="false">BF1253^0.04*BG1253^0.22*BH1253^0.51*BI1253^0.06*BP1253^0.17</f>
        <v>86.3497033897822</v>
      </c>
      <c r="BR1253" s="0" t="str">
        <f aca="false">IF(BQ1253&gt;=90, "Very Good", IF(BQ1253&gt;=80, "Good", IF(BQ1253&gt;=70, "Slightly Good", IF(BQ1253&gt;=60, "Average", IF(BQ1253&gt;=50, "Slightly Poor", IF(BQ1253&gt;=40, "Poor", "Very Poor"))))))</f>
        <v>Good</v>
      </c>
      <c r="BT1253" s="0" t="n">
        <f aca="false">9.81*LN(AH1253)+30.6</f>
        <v>59.2233308817468</v>
      </c>
      <c r="BU1253" s="0" t="str">
        <f aca="false">IF(BT1253&lt;30, "Clean water", IF(AND(BT1253&gt;=30, BT1253&lt;40), "Hypolimia", IF(AND(BT1253&gt;=40,BT1253&lt;50), "Mesotrophic", IF(AND(BT1253&gt;=50, BT1253&lt;70), "Eutrophic", IF(BT1253&gt;70,"Hypertrophic")))))</f>
        <v>Eutrophic</v>
      </c>
      <c r="BW1253" s="0" t="str">
        <f aca="false">IF(G1253/H1253&gt;=1, "PLS CHECK", "")</f>
        <v/>
      </c>
      <c r="BX1253" s="0" t="str">
        <f aca="false">IF(AC1253/J1253&gt;=1, "PLS CHECK", "")</f>
        <v/>
      </c>
      <c r="BY1253" s="0" t="str">
        <f aca="false">IF(AE1253/J1253&gt;=1, "PLS CHECK", "")</f>
        <v/>
      </c>
      <c r="BZ1253" s="0" t="str">
        <f aca="false">IF(AD1253/J1253&gt;=1, "PLS CHECK", "")</f>
        <v/>
      </c>
      <c r="CA1253" s="0" t="str">
        <f aca="false">IF(AF1253/K1253&gt;=1, "PLS CHECK", "")</f>
        <v/>
      </c>
      <c r="CB1253" s="0" t="str">
        <f aca="false">IF(AG1253/K1253&gt;=1, "PLS CHECK", "")</f>
        <v/>
      </c>
    </row>
    <row r="1254" customFormat="false" ht="12.5" hidden="false" customHeight="false" outlineLevel="0" collapsed="false">
      <c r="A1254" s="0" t="n">
        <v>1251</v>
      </c>
      <c r="B1254" s="15" t="s">
        <v>99</v>
      </c>
      <c r="C1254" s="16" t="s">
        <v>100</v>
      </c>
      <c r="D1254" s="0" t="s">
        <v>183</v>
      </c>
      <c r="E1254" s="37"/>
      <c r="F1254" s="37"/>
      <c r="G1254" s="0" t="n">
        <v>1.8</v>
      </c>
      <c r="H1254" s="0" t="n">
        <v>5.2</v>
      </c>
      <c r="I1254" s="0" t="n">
        <v>7.2</v>
      </c>
      <c r="J1254" s="0" t="n">
        <v>6.348</v>
      </c>
      <c r="K1254" s="0" t="n">
        <v>0.113</v>
      </c>
      <c r="L1254" s="0" t="n">
        <v>3.5</v>
      </c>
      <c r="M1254" s="0" t="n">
        <v>16.3</v>
      </c>
      <c r="N1254" s="0" t="n">
        <v>0</v>
      </c>
      <c r="O1254" s="0" t="n">
        <v>536</v>
      </c>
      <c r="P1254" s="0" t="n">
        <v>1000</v>
      </c>
      <c r="AC1254" s="0" t="n">
        <v>6.018</v>
      </c>
      <c r="AD1254" s="0" t="n">
        <v>0.077</v>
      </c>
      <c r="AE1254" s="0" t="n">
        <v>5.467</v>
      </c>
      <c r="AF1254" s="0" t="n">
        <v>0.068</v>
      </c>
      <c r="AG1254" s="0" t="n">
        <v>0.054</v>
      </c>
      <c r="AH1254" s="0" t="n">
        <v>12.9</v>
      </c>
      <c r="AJ1254" s="0" t="n">
        <v>60</v>
      </c>
      <c r="BF1254" s="0" t="n">
        <f aca="false">IF(E1254&lt;11,-3.6797*E1254^2+48.115*E1254-53.83,280.92*EXP(-0.2027*E1254))</f>
        <v>-53.83</v>
      </c>
      <c r="BG1254" s="0" t="e">
        <f aca="false">32.208*LN(F1254)+21.438</f>
        <v>#VALUE!</v>
      </c>
      <c r="BH1254" s="0" t="n">
        <f aca="false">IF(G1254&lt;=2, -10*G1254+100, 88.958*EXP(-0.0755*G1254))</f>
        <v>82</v>
      </c>
      <c r="BI1254" s="0" t="n">
        <f aca="false">IF(I1254&lt;=100, 0.0053*(I1254)^2-1.0332*I1254+100.76, 122.82*EXP(-0.0092*I1254))</f>
        <v>93.595712</v>
      </c>
      <c r="BJ1254" s="0" t="n">
        <f aca="false">IF(P1254&lt;=1000, -6.942*LN(P1254)+107.59, -36.304*LN(P1254)+310.72)</f>
        <v>59.636362853306</v>
      </c>
      <c r="BK1254" s="0" t="e">
        <f aca="false">BF1254^0.04*BG1254^0.22*BH1254^0.51*BI1254^0.06*BJ1254^0.17</f>
        <v>#VALUE!</v>
      </c>
      <c r="BL1254" s="0" t="e">
        <f aca="false">IF(BK1254&gt;=90, "Very Good", IF(BK1254&gt;=80, "Good", IF(BK1254&gt;=70, "Slightly Good", IF(BK1254&gt;=60, "Average", IF(BK1254&gt;=50, "Slightly Poor", IF(BK1254&gt;=40, "Poor", "Very Poor"))))))</f>
        <v>#VALUE!</v>
      </c>
      <c r="BM1254" s="0" t="n">
        <f aca="false">IF(P1254&lt;=1000, -6.942*LN(P1254)+107.59, IF(AND(P1254&gt;1000, P1254&lt;=5213),-36.304*LN(P1254)+310.72, IF(P1254&gt;5213, 10)))</f>
        <v>59.636362853306</v>
      </c>
      <c r="BN1254" s="0" t="e">
        <f aca="false">BF1254^0.04*BG1254^0.22*BH1254^0.51*BI1254^0.06*BM1254^0.17</f>
        <v>#VALUE!</v>
      </c>
      <c r="BO1254" s="0" t="e">
        <f aca="false">IF(BN1254&gt;=90, "Very Good", IF(BN1254&gt;=80, "Good", IF(BN1254&gt;=70, "Slightly Good", IF(BN1254&gt;=60, "Average", IF(BN1254&gt;=50, "Slightly Poor", IF(BN1254&gt;=40, "Poor", "Very Poor"))))))</f>
        <v>#VALUE!</v>
      </c>
      <c r="BP1254" s="0" t="n">
        <f aca="false">IF(AJ1254&lt;=1000, -6.942*LN(AJ1254)+107.59, IF(AND(AJ1254&gt;1000, AJ1254&lt;=5213),-36.304*LN(AJ1254)+310.72, IF(AJ1254&gt;5213, 10)))</f>
        <v>79.1670600490542</v>
      </c>
      <c r="BQ1254" s="0" t="e">
        <f aca="false">BF1254^0.04*BG1254^0.22*BH1254^0.51*BI1254^0.06*BP1254^0.17</f>
        <v>#VALUE!</v>
      </c>
      <c r="BR1254" s="0" t="e">
        <f aca="false">IF(BQ1254&gt;=90, "Very Good", IF(BQ1254&gt;=80, "Good", IF(BQ1254&gt;=70, "Slightly Good", IF(BQ1254&gt;=60, "Average", IF(BQ1254&gt;=50, "Slightly Poor", IF(BQ1254&gt;=40, "Poor", "Very Poor"))))))</f>
        <v>#VALUE!</v>
      </c>
      <c r="BT1254" s="0" t="n">
        <f aca="false">9.81*LN(AH1254)+30.6</f>
        <v>55.6863999245164</v>
      </c>
      <c r="BU1254" s="0" t="str">
        <f aca="false">IF(BT1254&lt;30, "Clean water", IF(AND(BT1254&gt;=30, BT1254&lt;40), "Hypolimia", IF(AND(BT1254&gt;=40,BT1254&lt;50), "Mesotrophic", IF(AND(BT1254&gt;=50, BT1254&lt;70), "Eutrophic", IF(BT1254&gt;70,"Hypertrophic")))))</f>
        <v>Eutrophic</v>
      </c>
      <c r="BW1254" s="0" t="str">
        <f aca="false">IF(G1254/H1254&gt;=1, "PLS CHECK", "")</f>
        <v/>
      </c>
      <c r="BX1254" s="0" t="str">
        <f aca="false">IF(AC1254/J1254&gt;=1, "PLS CHECK", "")</f>
        <v/>
      </c>
      <c r="BY1254" s="0" t="str">
        <f aca="false">IF(AE1254/J1254&gt;=1, "PLS CHECK", "")</f>
        <v/>
      </c>
      <c r="BZ1254" s="0" t="str">
        <f aca="false">IF(AD1254/J1254&gt;=1, "PLS CHECK", "")</f>
        <v/>
      </c>
      <c r="CA1254" s="0" t="str">
        <f aca="false">IF(AF1254/K1254&gt;=1, "PLS CHECK", "")</f>
        <v/>
      </c>
      <c r="CB1254" s="0" t="str">
        <f aca="false">IF(AG1254/K1254&gt;=1, "PLS CHECK", "")</f>
        <v/>
      </c>
    </row>
    <row r="1255" customFormat="false" ht="12.5" hidden="false" customHeight="false" outlineLevel="0" collapsed="false">
      <c r="A1255" s="0" t="n">
        <v>1252</v>
      </c>
      <c r="B1255" s="15" t="s">
        <v>99</v>
      </c>
      <c r="C1255" s="16" t="s">
        <v>100</v>
      </c>
      <c r="D1255" s="0" t="s">
        <v>183</v>
      </c>
      <c r="E1255" s="0" t="n">
        <v>7.5</v>
      </c>
      <c r="F1255" s="0" t="n">
        <v>9</v>
      </c>
      <c r="G1255" s="0" t="n">
        <v>2.8</v>
      </c>
      <c r="H1255" s="0" t="n">
        <v>6.5</v>
      </c>
      <c r="I1255" s="0" t="n">
        <v>19.3</v>
      </c>
      <c r="J1255" s="0" t="n">
        <v>8.816</v>
      </c>
      <c r="K1255" s="0" t="n">
        <v>0.192</v>
      </c>
      <c r="L1255" s="0" t="n">
        <v>3.6</v>
      </c>
      <c r="M1255" s="0" t="n">
        <v>16.6</v>
      </c>
      <c r="O1255" s="0" t="n">
        <v>510</v>
      </c>
      <c r="BD1255" s="0" t="n">
        <v>0.331</v>
      </c>
      <c r="BF1255" s="0" t="n">
        <f aca="false">IF(E1255&lt;11,-3.6797*E1255^2+48.115*E1255-53.83,280.92*EXP(-0.2027*E1255))</f>
        <v>100.049375</v>
      </c>
      <c r="BG1255" s="0" t="n">
        <f aca="false">32.208*LN(F1255)+21.438</f>
        <v>92.206209186845</v>
      </c>
      <c r="BH1255" s="0" t="n">
        <f aca="false">IF(G1255&lt;=2, -10*G1255+100, 88.958*EXP(-0.0755*G1255))</f>
        <v>72.0070728511501</v>
      </c>
      <c r="BI1255" s="0" t="n">
        <f aca="false">IF(I1255&lt;=100, 0.0053*(I1255)^2-1.0332*I1255+100.76, 122.82*EXP(-0.0092*I1255))</f>
        <v>82.793437</v>
      </c>
      <c r="BJ1255" s="0" t="e">
        <f aca="false">IF(P1255&lt;=1000, -6.942*LN(P1255)+107.59, -36.304*LN(P1255)+310.72)</f>
        <v>#VALUE!</v>
      </c>
      <c r="BK1255" s="0" t="e">
        <f aca="false">BF1255^0.04*BG1255^0.22*BH1255^0.51*BI1255^0.06*BJ1255^0.17</f>
        <v>#VALUE!</v>
      </c>
      <c r="BL1255" s="0" t="e">
        <f aca="false">IF(BK1255&gt;=90, "Very Good", IF(BK1255&gt;=80, "Good", IF(BK1255&gt;=70, "Slightly Good", IF(BK1255&gt;=60, "Average", IF(BK1255&gt;=50, "Slightly Poor", IF(BK1255&gt;=40, "Poor", "Very Poor"))))))</f>
        <v>#VALUE!</v>
      </c>
      <c r="BM1255" s="0" t="e">
        <f aca="false">IF(P1255&lt;=1000, -6.942*LN(P1255)+107.59, IF(AND(P1255&gt;1000, P1255&lt;=5213),-36.304*LN(P1255)+310.72, IF(P1255&gt;5213, 10)))</f>
        <v>#VALUE!</v>
      </c>
      <c r="BN1255" s="0" t="e">
        <f aca="false">BF1255^0.04*BG1255^0.22*BH1255^0.51*BI1255^0.06*BM1255^0.17</f>
        <v>#VALUE!</v>
      </c>
      <c r="BO1255" s="0" t="e">
        <f aca="false">IF(BN1255&gt;=90, "Very Good", IF(BN1255&gt;=80, "Good", IF(BN1255&gt;=70, "Slightly Good", IF(BN1255&gt;=60, "Average", IF(BN1255&gt;=50, "Slightly Poor", IF(BN1255&gt;=40, "Poor", "Very Poor"))))))</f>
        <v>#VALUE!</v>
      </c>
      <c r="BP1255" s="0" t="e">
        <f aca="false">IF(AJ1255&lt;=1000, -6.942*LN(AJ1255)+107.59, IF(AND(AJ1255&gt;1000, AJ1255&lt;=5213),-36.304*LN(AJ1255)+310.72, IF(AJ1255&gt;5213, 10)))</f>
        <v>#VALUE!</v>
      </c>
      <c r="BQ1255" s="0" t="e">
        <f aca="false">BF1255^0.04*BG1255^0.22*BH1255^0.51*BI1255^0.06*BP1255^0.17</f>
        <v>#VALUE!</v>
      </c>
      <c r="BR1255" s="0" t="e">
        <f aca="false">IF(BQ1255&gt;=90, "Very Good", IF(BQ1255&gt;=80, "Good", IF(BQ1255&gt;=70, "Slightly Good", IF(BQ1255&gt;=60, "Average", IF(BQ1255&gt;=50, "Slightly Poor", IF(BQ1255&gt;=40, "Poor", "Very Poor"))))))</f>
        <v>#VALUE!</v>
      </c>
      <c r="BT1255" s="0" t="e">
        <f aca="false">9.81*LN(AH1255)+30.6</f>
        <v>#VALUE!</v>
      </c>
      <c r="BU1255" s="0" t="e">
        <f aca="false">IF(BT1255&lt;30, "Clean water", IF(AND(BT1255&gt;=30, BT1255&lt;40), "Hypolimia", IF(AND(BT1255&gt;=40,BT1255&lt;50), "Mesotrophic", IF(AND(BT1255&gt;=50, BT1255&lt;70), "Eutrophic", IF(BT1255&gt;70,"Hypertrophic")))))</f>
        <v>#VALUE!</v>
      </c>
      <c r="BW1255" s="0" t="str">
        <f aca="false">IF(G1255/H1255&gt;=1, "PLS CHECK", "")</f>
        <v/>
      </c>
      <c r="BX1255" s="0" t="str">
        <f aca="false">IF(AC1255/J1255&gt;=1, "PLS CHECK", "")</f>
        <v/>
      </c>
      <c r="BY1255" s="0" t="str">
        <f aca="false">IF(AE1255/J1255&gt;=1, "PLS CHECK", "")</f>
        <v/>
      </c>
      <c r="BZ1255" s="0" t="str">
        <f aca="false">IF(AD1255/J1255&gt;=1, "PLS CHECK", "")</f>
        <v/>
      </c>
      <c r="CA1255" s="0" t="str">
        <f aca="false">IF(AF1255/K1255&gt;=1, "PLS CHECK", "")</f>
        <v/>
      </c>
      <c r="CB1255" s="0" t="str">
        <f aca="false">IF(AG1255/K1255&gt;=1, "PLS CHECK", "")</f>
        <v/>
      </c>
    </row>
    <row r="1256" customFormat="false" ht="12.5" hidden="false" customHeight="false" outlineLevel="0" collapsed="false">
      <c r="A1256" s="0" t="n">
        <v>1253</v>
      </c>
      <c r="B1256" s="15" t="s">
        <v>101</v>
      </c>
      <c r="C1256" s="16" t="s">
        <v>102</v>
      </c>
      <c r="D1256" s="0" t="s">
        <v>183</v>
      </c>
      <c r="E1256" s="0" t="n">
        <v>8</v>
      </c>
      <c r="F1256" s="0" t="n">
        <v>12.1</v>
      </c>
      <c r="G1256" s="0" t="n">
        <v>3.2</v>
      </c>
      <c r="H1256" s="0" t="n">
        <v>6</v>
      </c>
      <c r="I1256" s="0" t="n">
        <v>13.7</v>
      </c>
      <c r="J1256" s="0" t="n">
        <v>3.93</v>
      </c>
      <c r="K1256" s="0" t="n">
        <v>0.053</v>
      </c>
      <c r="L1256" s="0" t="n">
        <v>2.7</v>
      </c>
      <c r="M1256" s="0" t="n">
        <v>11</v>
      </c>
      <c r="N1256" s="0" t="n">
        <v>0</v>
      </c>
      <c r="O1256" s="0" t="n">
        <v>295</v>
      </c>
      <c r="P1256" s="0" t="n">
        <v>1700</v>
      </c>
      <c r="AC1256" s="0" t="n">
        <v>3.7</v>
      </c>
      <c r="AD1256" s="0" t="n">
        <v>0.36</v>
      </c>
      <c r="AE1256" s="0" t="n">
        <v>2.516</v>
      </c>
      <c r="AF1256" s="0" t="n">
        <v>0.017</v>
      </c>
      <c r="AG1256" s="0" t="n">
        <v>0.004</v>
      </c>
      <c r="AH1256" s="37"/>
      <c r="AJ1256" s="0" t="n">
        <v>130</v>
      </c>
      <c r="BF1256" s="0" t="n">
        <f aca="false">IF(E1256&lt;11,-3.6797*E1256^2+48.115*E1256-53.83,280.92*EXP(-0.2027*E1256))</f>
        <v>95.5892</v>
      </c>
      <c r="BG1256" s="0" t="n">
        <f aca="false">32.208*LN(F1256)+21.438</f>
        <v>101.739161217428</v>
      </c>
      <c r="BH1256" s="0" t="n">
        <f aca="false">IF(G1256&lt;=2, -10*G1256+100, 88.958*EXP(-0.0755*G1256))</f>
        <v>69.8649678413399</v>
      </c>
      <c r="BI1256" s="0" t="n">
        <f aca="false">IF(I1256&lt;=100, 0.0053*(I1256)^2-1.0332*I1256+100.76, 122.82*EXP(-0.0092*I1256))</f>
        <v>87.599917</v>
      </c>
      <c r="BJ1256" s="0" t="n">
        <f aca="false">IF(P1256&lt;=1000, -6.942*LN(P1256)+107.59, -36.304*LN(P1256)+310.72)</f>
        <v>40.6769243252715</v>
      </c>
      <c r="BK1256" s="0" t="n">
        <f aca="false">BF1256^0.04*BG1256^0.22*BH1256^0.51*BI1256^0.06*BJ1256^0.17</f>
        <v>71.051863538037</v>
      </c>
      <c r="BL1256" s="0" t="str">
        <f aca="false">IF(BK1256&gt;=90, "Very Good", IF(BK1256&gt;=80, "Good", IF(BK1256&gt;=70, "Slightly Good", IF(BK1256&gt;=60, "Average", IF(BK1256&gt;=50, "Slightly Poor", IF(BK1256&gt;=40, "Poor", "Very Poor"))))))</f>
        <v>Slightly Good</v>
      </c>
      <c r="BM1256" s="0" t="n">
        <f aca="false">IF(P1256&lt;=1000, -6.942*LN(P1256)+107.59, IF(AND(P1256&gt;1000, P1256&lt;=5213),-36.304*LN(P1256)+310.72, IF(P1256&gt;5213, 10)))</f>
        <v>40.6769243252715</v>
      </c>
      <c r="BN1256" s="0" t="n">
        <f aca="false">BF1256^0.04*BG1256^0.22*BH1256^0.51*BI1256^0.06*BM1256^0.17</f>
        <v>71.051863538037</v>
      </c>
      <c r="BO1256" s="0" t="str">
        <f aca="false">IF(BN1256&gt;=90, "Very Good", IF(BN1256&gt;=80, "Good", IF(BN1256&gt;=70, "Slightly Good", IF(BN1256&gt;=60, "Average", IF(BN1256&gt;=50, "Slightly Poor", IF(BN1256&gt;=40, "Poor", "Very Poor"))))))</f>
        <v>Slightly Good</v>
      </c>
      <c r="BP1256" s="0" t="n">
        <f aca="false">IF(AJ1256&lt;=1000, -6.942*LN(AJ1256)+107.59, IF(AND(AJ1256&gt;1000, AJ1256&lt;=5213),-36.304*LN(AJ1256)+310.72, IF(AJ1256&gt;5213, 10)))</f>
        <v>73.7995758449374</v>
      </c>
      <c r="BQ1256" s="0" t="n">
        <f aca="false">BF1256^0.04*BG1256^0.22*BH1256^0.51*BI1256^0.06*BP1256^0.17</f>
        <v>78.6240574131061</v>
      </c>
      <c r="BR1256" s="0" t="str">
        <f aca="false">IF(BQ1256&gt;=90, "Very Good", IF(BQ1256&gt;=80, "Good", IF(BQ1256&gt;=70, "Slightly Good", IF(BQ1256&gt;=60, "Average", IF(BQ1256&gt;=50, "Slightly Poor", IF(BQ1256&gt;=40, "Poor", "Very Poor"))))))</f>
        <v>Slightly Good</v>
      </c>
      <c r="BT1256" s="0" t="e">
        <f aca="false">9.81*LN(AH1256)+30.6</f>
        <v>#VALUE!</v>
      </c>
      <c r="BU1256" s="0" t="e">
        <f aca="false">IF(BT1256&lt;30, "Clean water", IF(AND(BT1256&gt;=30, BT1256&lt;40), "Hypolimia", IF(AND(BT1256&gt;=40,BT1256&lt;50), "Mesotrophic", IF(AND(BT1256&gt;=50, BT1256&lt;70), "Eutrophic", IF(BT1256&gt;70,"Hypertrophic")))))</f>
        <v>#VALUE!</v>
      </c>
      <c r="BW1256" s="0" t="str">
        <f aca="false">IF(G1256/H1256&gt;=1, "PLS CHECK", "")</f>
        <v/>
      </c>
      <c r="BX1256" s="0" t="str">
        <f aca="false">IF(AC1256/J1256&gt;=1, "PLS CHECK", "")</f>
        <v/>
      </c>
      <c r="BY1256" s="0" t="str">
        <f aca="false">IF(AE1256/J1256&gt;=1, "PLS CHECK", "")</f>
        <v/>
      </c>
      <c r="BZ1256" s="0" t="str">
        <f aca="false">IF(AD1256/J1256&gt;=1, "PLS CHECK", "")</f>
        <v/>
      </c>
      <c r="CA1256" s="0" t="str">
        <f aca="false">IF(AF1256/K1256&gt;=1, "PLS CHECK", "")</f>
        <v/>
      </c>
      <c r="CB1256" s="0" t="str">
        <f aca="false">IF(AG1256/K1256&gt;=1, "PLS CHECK", "")</f>
        <v/>
      </c>
    </row>
    <row r="1257" customFormat="false" ht="12.5" hidden="false" customHeight="false" outlineLevel="0" collapsed="false">
      <c r="A1257" s="0" t="n">
        <v>1254</v>
      </c>
      <c r="B1257" s="15" t="s">
        <v>103</v>
      </c>
      <c r="C1257" s="16" t="s">
        <v>104</v>
      </c>
      <c r="D1257" s="0" t="s">
        <v>183</v>
      </c>
      <c r="E1257" s="37"/>
      <c r="F1257" s="37"/>
      <c r="G1257" s="0" t="n">
        <v>2.3</v>
      </c>
      <c r="H1257" s="0" t="n">
        <v>4</v>
      </c>
      <c r="I1257" s="0" t="n">
        <v>4.6</v>
      </c>
      <c r="J1257" s="0" t="n">
        <v>6.765</v>
      </c>
      <c r="K1257" s="0" t="n">
        <v>0.043</v>
      </c>
      <c r="L1257" s="0" t="n">
        <v>2.9</v>
      </c>
      <c r="M1257" s="0" t="n">
        <v>12.2</v>
      </c>
      <c r="N1257" s="0" t="n">
        <v>0</v>
      </c>
      <c r="O1257" s="0" t="n">
        <v>521</v>
      </c>
      <c r="P1257" s="0" t="n">
        <v>1700</v>
      </c>
      <c r="AC1257" s="0" t="n">
        <v>6.513</v>
      </c>
      <c r="AD1257" s="0" t="n">
        <v>0.018</v>
      </c>
      <c r="AE1257" s="0" t="n">
        <v>5.704</v>
      </c>
      <c r="AF1257" s="0" t="n">
        <v>0.018</v>
      </c>
      <c r="AG1257" s="0" t="n">
        <v>0.003</v>
      </c>
      <c r="AH1257" s="0" t="n">
        <v>16.9</v>
      </c>
      <c r="AJ1257" s="0" t="n">
        <v>150</v>
      </c>
      <c r="BF1257" s="0" t="n">
        <f aca="false">IF(E1257&lt;11,-3.6797*E1257^2+48.115*E1257-53.83,280.92*EXP(-0.2027*E1257))</f>
        <v>-53.83</v>
      </c>
      <c r="BG1257" s="0" t="e">
        <f aca="false">32.208*LN(F1257)+21.438</f>
        <v>#VALUE!</v>
      </c>
      <c r="BH1257" s="0" t="n">
        <f aca="false">IF(G1257&lt;=2, -10*G1257+100, 88.958*EXP(-0.0755*G1257))</f>
        <v>74.7772988969374</v>
      </c>
      <c r="BI1257" s="0" t="n">
        <f aca="false">IF(I1257&lt;=100, 0.0053*(I1257)^2-1.0332*I1257+100.76, 122.82*EXP(-0.0092*I1257))</f>
        <v>96.119428</v>
      </c>
      <c r="BJ1257" s="0" t="n">
        <f aca="false">IF(P1257&lt;=1000, -6.942*LN(P1257)+107.59, -36.304*LN(P1257)+310.72)</f>
        <v>40.6769243252715</v>
      </c>
      <c r="BK1257" s="0" t="e">
        <f aca="false">BF1257^0.04*BG1257^0.22*BH1257^0.51*BI1257^0.06*BJ1257^0.17</f>
        <v>#VALUE!</v>
      </c>
      <c r="BL1257" s="0" t="e">
        <f aca="false">IF(BK1257&gt;=90, "Very Good", IF(BK1257&gt;=80, "Good", IF(BK1257&gt;=70, "Slightly Good", IF(BK1257&gt;=60, "Average", IF(BK1257&gt;=50, "Slightly Poor", IF(BK1257&gt;=40, "Poor", "Very Poor"))))))</f>
        <v>#VALUE!</v>
      </c>
      <c r="BM1257" s="0" t="n">
        <f aca="false">IF(P1257&lt;=1000, -6.942*LN(P1257)+107.59, IF(AND(P1257&gt;1000, P1257&lt;=5213),-36.304*LN(P1257)+310.72, IF(P1257&gt;5213, 10)))</f>
        <v>40.6769243252715</v>
      </c>
      <c r="BN1257" s="0" t="e">
        <f aca="false">BF1257^0.04*BG1257^0.22*BH1257^0.51*BI1257^0.06*BM1257^0.17</f>
        <v>#VALUE!</v>
      </c>
      <c r="BO1257" s="0" t="e">
        <f aca="false">IF(BN1257&gt;=90, "Very Good", IF(BN1257&gt;=80, "Good", IF(BN1257&gt;=70, "Slightly Good", IF(BN1257&gt;=60, "Average", IF(BN1257&gt;=50, "Slightly Poor", IF(BN1257&gt;=40, "Poor", "Very Poor"))))))</f>
        <v>#VALUE!</v>
      </c>
      <c r="BP1257" s="0" t="n">
        <f aca="false">IF(AJ1257&lt;=1000, -6.942*LN(AJ1257)+107.59, IF(AND(AJ1257&gt;1000, AJ1257&lt;=5213),-36.304*LN(AJ1257)+310.72, IF(AJ1257&gt;5213, 10)))</f>
        <v>72.8061697883838</v>
      </c>
      <c r="BQ1257" s="0" t="e">
        <f aca="false">BF1257^0.04*BG1257^0.22*BH1257^0.51*BI1257^0.06*BP1257^0.17</f>
        <v>#VALUE!</v>
      </c>
      <c r="BR1257" s="0" t="e">
        <f aca="false">IF(BQ1257&gt;=90, "Very Good", IF(BQ1257&gt;=80, "Good", IF(BQ1257&gt;=70, "Slightly Good", IF(BQ1257&gt;=60, "Average", IF(BQ1257&gt;=50, "Slightly Poor", IF(BQ1257&gt;=40, "Poor", "Very Poor"))))))</f>
        <v>#VALUE!</v>
      </c>
      <c r="BT1257" s="0" t="n">
        <f aca="false">9.81*LN(AH1257)+30.6</f>
        <v>58.3359466311238</v>
      </c>
      <c r="BU1257" s="0" t="str">
        <f aca="false">IF(BT1257&lt;30, "Clean water", IF(AND(BT1257&gt;=30, BT1257&lt;40), "Hypolimia", IF(AND(BT1257&gt;=40,BT1257&lt;50), "Mesotrophic", IF(AND(BT1257&gt;=50, BT1257&lt;70), "Eutrophic", IF(BT1257&gt;70,"Hypertrophic")))))</f>
        <v>Eutrophic</v>
      </c>
      <c r="BW1257" s="0" t="str">
        <f aca="false">IF(G1257/H1257&gt;=1, "PLS CHECK", "")</f>
        <v/>
      </c>
      <c r="BX1257" s="0" t="str">
        <f aca="false">IF(AC1257/J1257&gt;=1, "PLS CHECK", "")</f>
        <v/>
      </c>
      <c r="BY1257" s="0" t="str">
        <f aca="false">IF(AE1257/J1257&gt;=1, "PLS CHECK", "")</f>
        <v/>
      </c>
      <c r="BZ1257" s="0" t="str">
        <f aca="false">IF(AD1257/J1257&gt;=1, "PLS CHECK", "")</f>
        <v/>
      </c>
      <c r="CA1257" s="0" t="str">
        <f aca="false">IF(AF1257/K1257&gt;=1, "PLS CHECK", "")</f>
        <v/>
      </c>
      <c r="CB1257" s="0" t="str">
        <f aca="false">IF(AG1257/K1257&gt;=1, "PLS CHECK", "")</f>
        <v/>
      </c>
    </row>
    <row r="1258" customFormat="false" ht="12.5" hidden="false" customHeight="false" outlineLevel="0" collapsed="false">
      <c r="A1258" s="0" t="n">
        <v>1255</v>
      </c>
      <c r="B1258" s="15" t="s">
        <v>105</v>
      </c>
      <c r="C1258" s="16" t="s">
        <v>106</v>
      </c>
      <c r="D1258" s="0" t="s">
        <v>183</v>
      </c>
      <c r="E1258" s="0" t="n">
        <v>8.2</v>
      </c>
      <c r="F1258" s="0" t="n">
        <v>11.8</v>
      </c>
      <c r="G1258" s="0" t="n">
        <v>1.8</v>
      </c>
      <c r="H1258" s="0" t="n">
        <v>4.7</v>
      </c>
      <c r="I1258" s="0" t="n">
        <v>9.3</v>
      </c>
      <c r="J1258" s="0" t="n">
        <v>2.563</v>
      </c>
      <c r="K1258" s="0" t="n">
        <v>0.03</v>
      </c>
      <c r="L1258" s="0" t="n">
        <v>1.9</v>
      </c>
      <c r="M1258" s="0" t="n">
        <v>9.9</v>
      </c>
      <c r="N1258" s="0" t="n">
        <v>0</v>
      </c>
      <c r="O1258" s="0" t="n">
        <v>246</v>
      </c>
      <c r="P1258" s="37"/>
      <c r="AC1258" s="0" t="n">
        <v>2.388</v>
      </c>
      <c r="AD1258" s="0" t="n">
        <v>0.084</v>
      </c>
      <c r="AE1258" s="0" t="n">
        <v>1.976</v>
      </c>
      <c r="AF1258" s="0" t="n">
        <v>0.011</v>
      </c>
      <c r="AG1258" s="0" t="n">
        <v>0.005</v>
      </c>
      <c r="AH1258" s="0" t="n">
        <v>20.7</v>
      </c>
      <c r="AJ1258" s="37"/>
      <c r="BF1258" s="0" t="n">
        <f aca="false">IF(E1258&lt;11,-3.6797*E1258^2+48.115*E1258-53.83,280.92*EXP(-0.2027*E1258))</f>
        <v>93.289972</v>
      </c>
      <c r="BG1258" s="0" t="n">
        <f aca="false">32.208*LN(F1258)+21.438</f>
        <v>100.930549709638</v>
      </c>
      <c r="BH1258" s="0" t="n">
        <f aca="false">IF(G1258&lt;=2, -10*G1258+100, 88.958*EXP(-0.0755*G1258))</f>
        <v>82</v>
      </c>
      <c r="BI1258" s="0" t="n">
        <f aca="false">IF(I1258&lt;=100, 0.0053*(I1258)^2-1.0332*I1258+100.76, 122.82*EXP(-0.0092*I1258))</f>
        <v>91.609637</v>
      </c>
      <c r="BJ1258" s="0" t="e">
        <f aca="false">IF(P1258&lt;=1000, -6.942*LN(P1258)+107.59, -36.304*LN(P1258)+310.72)</f>
        <v>#VALUE!</v>
      </c>
      <c r="BK1258" s="0" t="e">
        <f aca="false">BF1258^0.04*BG1258^0.22*BH1258^0.51*BI1258^0.06*BJ1258^0.17</f>
        <v>#VALUE!</v>
      </c>
      <c r="BL1258" s="0" t="e">
        <f aca="false">IF(BK1258&gt;=90, "Very Good", IF(BK1258&gt;=80, "Good", IF(BK1258&gt;=70, "Slightly Good", IF(BK1258&gt;=60, "Average", IF(BK1258&gt;=50, "Slightly Poor", IF(BK1258&gt;=40, "Poor", "Very Poor"))))))</f>
        <v>#VALUE!</v>
      </c>
      <c r="BM1258" s="0" t="e">
        <f aca="false">IF(P1258&lt;=1000, -6.942*LN(P1258)+107.59, IF(AND(P1258&gt;1000, P1258&lt;=5213),-36.304*LN(P1258)+310.72, IF(P1258&gt;5213, 10)))</f>
        <v>#VALUE!</v>
      </c>
      <c r="BN1258" s="0" t="e">
        <f aca="false">BF1258^0.04*BG1258^0.22*BH1258^0.51*BI1258^0.06*BM1258^0.17</f>
        <v>#VALUE!</v>
      </c>
      <c r="BO1258" s="0" t="e">
        <f aca="false">IF(BN1258&gt;=90, "Very Good", IF(BN1258&gt;=80, "Good", IF(BN1258&gt;=70, "Slightly Good", IF(BN1258&gt;=60, "Average", IF(BN1258&gt;=50, "Slightly Poor", IF(BN1258&gt;=40, "Poor", "Very Poor"))))))</f>
        <v>#VALUE!</v>
      </c>
      <c r="BP1258" s="0" t="e">
        <f aca="false">IF(AJ1258&lt;=1000, -6.942*LN(AJ1258)+107.59, IF(AND(AJ1258&gt;1000, AJ1258&lt;=5213),-36.304*LN(AJ1258)+310.72, IF(AJ1258&gt;5213, 10)))</f>
        <v>#VALUE!</v>
      </c>
      <c r="BQ1258" s="0" t="e">
        <f aca="false">BF1258^0.04*BG1258^0.22*BH1258^0.51*BI1258^0.06*BP1258^0.17</f>
        <v>#VALUE!</v>
      </c>
      <c r="BR1258" s="0" t="e">
        <f aca="false">IF(BQ1258&gt;=90, "Very Good", IF(BQ1258&gt;=80, "Good", IF(BQ1258&gt;=70, "Slightly Good", IF(BQ1258&gt;=60, "Average", IF(BQ1258&gt;=50, "Slightly Poor", IF(BQ1258&gt;=40, "Poor", "Very Poor"))))))</f>
        <v>#VALUE!</v>
      </c>
      <c r="BT1258" s="0" t="n">
        <f aca="false">9.81*LN(AH1258)+30.6</f>
        <v>60.3256115996617</v>
      </c>
      <c r="BU1258" s="0" t="str">
        <f aca="false">IF(BT1258&lt;30, "Clean water", IF(AND(BT1258&gt;=30, BT1258&lt;40), "Hypolimia", IF(AND(BT1258&gt;=40,BT1258&lt;50), "Mesotrophic", IF(AND(BT1258&gt;=50, BT1258&lt;70), "Eutrophic", IF(BT1258&gt;70,"Hypertrophic")))))</f>
        <v>Eutrophic</v>
      </c>
      <c r="BW1258" s="0" t="str">
        <f aca="false">IF(G1258/H1258&gt;=1, "PLS CHECK", "")</f>
        <v/>
      </c>
      <c r="BX1258" s="0" t="str">
        <f aca="false">IF(AC1258/J1258&gt;=1, "PLS CHECK", "")</f>
        <v/>
      </c>
      <c r="BY1258" s="0" t="str">
        <f aca="false">IF(AE1258/J1258&gt;=1, "PLS CHECK", "")</f>
        <v/>
      </c>
      <c r="BZ1258" s="0" t="str">
        <f aca="false">IF(AD1258/J1258&gt;=1, "PLS CHECK", "")</f>
        <v/>
      </c>
      <c r="CA1258" s="0" t="str">
        <f aca="false">IF(AF1258/K1258&gt;=1, "PLS CHECK", "")</f>
        <v/>
      </c>
      <c r="CB1258" s="0" t="str">
        <f aca="false">IF(AG1258/K1258&gt;=1, "PLS CHECK", "")</f>
        <v/>
      </c>
    </row>
    <row r="1259" customFormat="false" ht="12.5" hidden="false" customHeight="false" outlineLevel="0" collapsed="false">
      <c r="A1259" s="0" t="n">
        <v>1256</v>
      </c>
      <c r="B1259" s="15" t="s">
        <v>107</v>
      </c>
      <c r="C1259" s="16" t="s">
        <v>108</v>
      </c>
      <c r="D1259" s="0" t="s">
        <v>183</v>
      </c>
      <c r="E1259" s="37"/>
      <c r="F1259" s="37"/>
      <c r="G1259" s="0" t="n">
        <v>1</v>
      </c>
      <c r="H1259" s="0" t="n">
        <v>2.2</v>
      </c>
      <c r="I1259" s="0" t="n">
        <v>2.4</v>
      </c>
      <c r="J1259" s="0" t="n">
        <v>6.659</v>
      </c>
      <c r="K1259" s="0" t="n">
        <v>0.089</v>
      </c>
      <c r="L1259" s="0" t="n">
        <v>1.5</v>
      </c>
      <c r="M1259" s="0" t="n">
        <v>13.4</v>
      </c>
      <c r="N1259" s="0" t="n">
        <v>0</v>
      </c>
      <c r="O1259" s="0" t="n">
        <v>595</v>
      </c>
      <c r="P1259" s="0" t="n">
        <v>5400</v>
      </c>
      <c r="AC1259" s="0" t="n">
        <v>6.464</v>
      </c>
      <c r="AD1259" s="0" t="n">
        <v>0.049</v>
      </c>
      <c r="AE1259" s="0" t="n">
        <v>5.924</v>
      </c>
      <c r="AF1259" s="37"/>
      <c r="AG1259" s="0" t="n">
        <v>0.072</v>
      </c>
      <c r="AH1259" s="0" t="n">
        <v>9</v>
      </c>
      <c r="AJ1259" s="0" t="n">
        <v>680</v>
      </c>
      <c r="BF1259" s="0" t="n">
        <f aca="false">IF(E1259&lt;11,-3.6797*E1259^2+48.115*E1259-53.83,280.92*EXP(-0.2027*E1259))</f>
        <v>-53.83</v>
      </c>
      <c r="BG1259" s="0" t="e">
        <f aca="false">32.208*LN(F1259)+21.438</f>
        <v>#VALUE!</v>
      </c>
      <c r="BH1259" s="0" t="n">
        <f aca="false">IF(G1259&lt;=2, -10*G1259+100, 88.958*EXP(-0.0755*G1259))</f>
        <v>90</v>
      </c>
      <c r="BI1259" s="0" t="n">
        <f aca="false">IF(I1259&lt;=100, 0.0053*(I1259)^2-1.0332*I1259+100.76, 122.82*EXP(-0.0092*I1259))</f>
        <v>98.310848</v>
      </c>
      <c r="BJ1259" s="0" t="n">
        <f aca="false">IF(P1259&lt;=1000, -6.942*LN(P1259)+107.59, -36.304*LN(P1259)+310.72)</f>
        <v>-1.28217525858111</v>
      </c>
      <c r="BK1259" s="0" t="e">
        <f aca="false">BF1259^0.04*BG1259^0.22*BH1259^0.51*BI1259^0.06*BJ1259^0.17</f>
        <v>#VALUE!</v>
      </c>
      <c r="BL1259" s="0" t="e">
        <f aca="false">IF(BK1259&gt;=90, "Very Good", IF(BK1259&gt;=80, "Good", IF(BK1259&gt;=70, "Slightly Good", IF(BK1259&gt;=60, "Average", IF(BK1259&gt;=50, "Slightly Poor", IF(BK1259&gt;=40, "Poor", "Very Poor"))))))</f>
        <v>#VALUE!</v>
      </c>
      <c r="BM1259" s="0" t="n">
        <f aca="false">IF(P1259&lt;=1000, -6.942*LN(P1259)+107.59, IF(AND(P1259&gt;1000, P1259&lt;=5213),-36.304*LN(P1259)+310.72, IF(P1259&gt;5213, 10)))</f>
        <v>10</v>
      </c>
      <c r="BN1259" s="0" t="e">
        <f aca="false">BF1259^0.04*BG1259^0.22*BH1259^0.51*BI1259^0.06*BM1259^0.17</f>
        <v>#VALUE!</v>
      </c>
      <c r="BO1259" s="0" t="e">
        <f aca="false">IF(BN1259&gt;=90, "Very Good", IF(BN1259&gt;=80, "Good", IF(BN1259&gt;=70, "Slightly Good", IF(BN1259&gt;=60, "Average", IF(BN1259&gt;=50, "Slightly Poor", IF(BN1259&gt;=40, "Poor", "Very Poor"))))))</f>
        <v>#VALUE!</v>
      </c>
      <c r="BP1259" s="0" t="n">
        <f aca="false">IF(AJ1259&lt;=1000, -6.942*LN(AJ1259)+107.59, IF(AND(AJ1259&gt;1000, AJ1259&lt;=5213),-36.304*LN(AJ1259)+310.72, IF(AJ1259&gt;5213, 10)))</f>
        <v>62.3136317951028</v>
      </c>
      <c r="BQ1259" s="0" t="e">
        <f aca="false">BF1259^0.04*BG1259^0.22*BH1259^0.51*BI1259^0.06*BP1259^0.17</f>
        <v>#VALUE!</v>
      </c>
      <c r="BR1259" s="0" t="e">
        <f aca="false">IF(BQ1259&gt;=90, "Very Good", IF(BQ1259&gt;=80, "Good", IF(BQ1259&gt;=70, "Slightly Good", IF(BQ1259&gt;=60, "Average", IF(BQ1259&gt;=50, "Slightly Poor", IF(BQ1259&gt;=40, "Poor", "Very Poor"))))))</f>
        <v>#VALUE!</v>
      </c>
      <c r="BT1259" s="0" t="n">
        <f aca="false">9.81*LN(AH1259)+30.6</f>
        <v>52.1547731036683</v>
      </c>
      <c r="BU1259" s="0" t="str">
        <f aca="false">IF(BT1259&lt;30, "Clean water", IF(AND(BT1259&gt;=30, BT1259&lt;40), "Hypolimia", IF(AND(BT1259&gt;=40,BT1259&lt;50), "Mesotrophic", IF(AND(BT1259&gt;=50, BT1259&lt;70), "Eutrophic", IF(BT1259&gt;70,"Hypertrophic")))))</f>
        <v>Eutrophic</v>
      </c>
      <c r="BW1259" s="0" t="str">
        <f aca="false">IF(G1259/H1259&gt;=1, "PLS CHECK", "")</f>
        <v/>
      </c>
      <c r="BX1259" s="0" t="str">
        <f aca="false">IF(AC1259/J1259&gt;=1, "PLS CHECK", "")</f>
        <v/>
      </c>
      <c r="BY1259" s="0" t="str">
        <f aca="false">IF(AE1259/J1259&gt;=1, "PLS CHECK", "")</f>
        <v/>
      </c>
      <c r="BZ1259" s="0" t="str">
        <f aca="false">IF(AD1259/J1259&gt;=1, "PLS CHECK", "")</f>
        <v/>
      </c>
      <c r="CA1259" s="0" t="str">
        <f aca="false">IF(AF1259/K1259&gt;=1, "PLS CHECK", "")</f>
        <v/>
      </c>
      <c r="CB1259" s="0" t="str">
        <f aca="false">IF(AG1259/K1259&gt;=1, "PLS CHECK", "")</f>
        <v/>
      </c>
    </row>
    <row r="1260" customFormat="false" ht="12.5" hidden="false" customHeight="false" outlineLevel="0" collapsed="false">
      <c r="A1260" s="0" t="n">
        <v>1257</v>
      </c>
      <c r="B1260" s="15" t="s">
        <v>109</v>
      </c>
      <c r="C1260" s="16" t="s">
        <v>110</v>
      </c>
      <c r="D1260" s="0" t="s">
        <v>183</v>
      </c>
      <c r="E1260" s="0" t="n">
        <v>7.6</v>
      </c>
      <c r="F1260" s="0" t="n">
        <v>9.7</v>
      </c>
      <c r="G1260" s="37"/>
      <c r="H1260" s="37"/>
      <c r="I1260" s="0" t="n">
        <v>5.9</v>
      </c>
      <c r="J1260" s="0" t="n">
        <v>9.14</v>
      </c>
      <c r="K1260" s="0" t="n">
        <v>0.139</v>
      </c>
      <c r="L1260" s="0" t="n">
        <v>4.6</v>
      </c>
      <c r="M1260" s="0" t="n">
        <v>16.3</v>
      </c>
      <c r="O1260" s="0" t="n">
        <v>535</v>
      </c>
      <c r="AC1260" s="0" t="n">
        <v>8.996</v>
      </c>
      <c r="AD1260" s="37"/>
      <c r="AE1260" s="0" t="n">
        <v>3.936</v>
      </c>
      <c r="AF1260" s="0" t="n">
        <v>0.079</v>
      </c>
      <c r="AG1260" s="0" t="n">
        <v>0.03</v>
      </c>
      <c r="BD1260" s="0" t="n">
        <v>1.991</v>
      </c>
      <c r="BF1260" s="0" t="n">
        <f aca="false">IF(E1260&lt;11,-3.6797*E1260^2+48.115*E1260-53.83,280.92*EXP(-0.2027*E1260))</f>
        <v>99.304528</v>
      </c>
      <c r="BG1260" s="0" t="n">
        <f aca="false">32.208*LN(F1260)+21.438</f>
        <v>94.6186305204847</v>
      </c>
      <c r="BH1260" s="0" t="n">
        <f aca="false">IF(G1260&lt;=2, -10*G1260+100, 88.958*EXP(-0.0755*G1260))</f>
        <v>100</v>
      </c>
      <c r="BI1260" s="0" t="n">
        <f aca="false">IF(I1260&lt;=100, 0.0053*(I1260)^2-1.0332*I1260+100.76, 122.82*EXP(-0.0092*I1260))</f>
        <v>94.848613</v>
      </c>
      <c r="BJ1260" s="0" t="e">
        <f aca="false">IF(P1260&lt;=1000, -6.942*LN(P1260)+107.59, -36.304*LN(P1260)+310.72)</f>
        <v>#VALUE!</v>
      </c>
      <c r="BK1260" s="0" t="e">
        <f aca="false">BF1260^0.04*BG1260^0.22*BH1260^0.51*BI1260^0.06*BJ1260^0.17</f>
        <v>#VALUE!</v>
      </c>
      <c r="BL1260" s="0" t="e">
        <f aca="false">IF(BK1260&gt;=90, "Very Good", IF(BK1260&gt;=80, "Good", IF(BK1260&gt;=70, "Slightly Good", IF(BK1260&gt;=60, "Average", IF(BK1260&gt;=50, "Slightly Poor", IF(BK1260&gt;=40, "Poor", "Very Poor"))))))</f>
        <v>#VALUE!</v>
      </c>
      <c r="BM1260" s="0" t="e">
        <f aca="false">IF(P1260&lt;=1000, -6.942*LN(P1260)+107.59, IF(AND(P1260&gt;1000, P1260&lt;=5213),-36.304*LN(P1260)+310.72, IF(P1260&gt;5213, 10)))</f>
        <v>#VALUE!</v>
      </c>
      <c r="BN1260" s="0" t="e">
        <f aca="false">BF1260^0.04*BG1260^0.22*BH1260^0.51*BI1260^0.06*BM1260^0.17</f>
        <v>#VALUE!</v>
      </c>
      <c r="BO1260" s="0" t="e">
        <f aca="false">IF(BN1260&gt;=90, "Very Good", IF(BN1260&gt;=80, "Good", IF(BN1260&gt;=70, "Slightly Good", IF(BN1260&gt;=60, "Average", IF(BN1260&gt;=50, "Slightly Poor", IF(BN1260&gt;=40, "Poor", "Very Poor"))))))</f>
        <v>#VALUE!</v>
      </c>
      <c r="BP1260" s="0" t="e">
        <f aca="false">IF(AJ1260&lt;=1000, -6.942*LN(AJ1260)+107.59, IF(AND(AJ1260&gt;1000, AJ1260&lt;=5213),-36.304*LN(AJ1260)+310.72, IF(AJ1260&gt;5213, 10)))</f>
        <v>#VALUE!</v>
      </c>
      <c r="BQ1260" s="0" t="e">
        <f aca="false">BF1260^0.04*BG1260^0.22*BH1260^0.51*BI1260^0.06*BP1260^0.17</f>
        <v>#VALUE!</v>
      </c>
      <c r="BR1260" s="0" t="e">
        <f aca="false">IF(BQ1260&gt;=90, "Very Good", IF(BQ1260&gt;=80, "Good", IF(BQ1260&gt;=70, "Slightly Good", IF(BQ1260&gt;=60, "Average", IF(BQ1260&gt;=50, "Slightly Poor", IF(BQ1260&gt;=40, "Poor", "Very Poor"))))))</f>
        <v>#VALUE!</v>
      </c>
      <c r="BT1260" s="0" t="e">
        <f aca="false">9.81*LN(AH1260)+30.6</f>
        <v>#VALUE!</v>
      </c>
      <c r="BU1260" s="0" t="e">
        <f aca="false">IF(BT1260&lt;30, "Clean water", IF(AND(BT1260&gt;=30, BT1260&lt;40), "Hypolimia", IF(AND(BT1260&gt;=40,BT1260&lt;50), "Mesotrophic", IF(AND(BT1260&gt;=50, BT1260&lt;70), "Eutrophic", IF(BT1260&gt;70,"Hypertrophic")))))</f>
        <v>#VALUE!</v>
      </c>
      <c r="BW1260" s="0" t="e">
        <f aca="false">IF(G1260/H1260&gt;=1, "PLS CHECK", "")</f>
        <v>#DIV/0!</v>
      </c>
      <c r="BX1260" s="0" t="str">
        <f aca="false">IF(AC1260/J1260&gt;=1, "PLS CHECK", "")</f>
        <v/>
      </c>
      <c r="BY1260" s="0" t="str">
        <f aca="false">IF(AE1260/J1260&gt;=1, "PLS CHECK", "")</f>
        <v/>
      </c>
      <c r="BZ1260" s="0" t="str">
        <f aca="false">IF(AD1260/J1260&gt;=1, "PLS CHECK", "")</f>
        <v/>
      </c>
      <c r="CA1260" s="0" t="str">
        <f aca="false">IF(AF1260/K1260&gt;=1, "PLS CHECK", "")</f>
        <v/>
      </c>
      <c r="CB1260" s="0" t="str">
        <f aca="false">IF(AG1260/K1260&gt;=1, "PLS CHECK", "")</f>
        <v/>
      </c>
    </row>
    <row r="1261" customFormat="false" ht="12.5" hidden="false" customHeight="false" outlineLevel="0" collapsed="false">
      <c r="A1261" s="0" t="n">
        <v>1258</v>
      </c>
      <c r="B1261" s="15" t="s">
        <v>111</v>
      </c>
      <c r="C1261" s="16" t="s">
        <v>112</v>
      </c>
      <c r="D1261" s="0" t="s">
        <v>183</v>
      </c>
      <c r="E1261" s="0" t="n">
        <v>7.8</v>
      </c>
      <c r="F1261" s="0" t="n">
        <v>12.8</v>
      </c>
      <c r="G1261" s="37"/>
      <c r="H1261" s="0" t="n">
        <v>6.3</v>
      </c>
      <c r="I1261" s="0" t="n">
        <v>4.8</v>
      </c>
      <c r="J1261" s="0" t="n">
        <v>8.266</v>
      </c>
      <c r="K1261" s="0" t="n">
        <v>0.13</v>
      </c>
      <c r="L1261" s="0" t="n">
        <v>4.6</v>
      </c>
      <c r="M1261" s="0" t="n">
        <v>13.7</v>
      </c>
      <c r="N1261" s="0" t="n">
        <v>0</v>
      </c>
      <c r="O1261" s="0" t="n">
        <v>535</v>
      </c>
      <c r="P1261" s="0" t="n">
        <v>30000</v>
      </c>
      <c r="AC1261" s="0" t="n">
        <v>7.944</v>
      </c>
      <c r="AD1261" s="0" t="n">
        <v>1.393</v>
      </c>
      <c r="AE1261" s="0" t="n">
        <v>5.257</v>
      </c>
      <c r="AF1261" s="0" t="n">
        <v>0.053</v>
      </c>
      <c r="AG1261" s="0" t="n">
        <v>0.034</v>
      </c>
      <c r="AH1261" s="0" t="n">
        <v>17.8</v>
      </c>
      <c r="AJ1261" s="0" t="n">
        <v>1700</v>
      </c>
      <c r="BF1261" s="0" t="n">
        <f aca="false">IF(E1261&lt;11,-3.6797*E1261^2+48.115*E1261-53.83,280.92*EXP(-0.2027*E1261))</f>
        <v>97.5940520000001</v>
      </c>
      <c r="BG1261" s="0" t="n">
        <f aca="false">32.208*LN(F1261)+21.438</f>
        <v>103.550530065171</v>
      </c>
      <c r="BH1261" s="0" t="n">
        <f aca="false">IF(G1261&lt;=2, -10*G1261+100, 88.958*EXP(-0.0755*G1261))</f>
        <v>100</v>
      </c>
      <c r="BI1261" s="0" t="n">
        <f aca="false">IF(I1261&lt;=100, 0.0053*(I1261)^2-1.0332*I1261+100.76, 122.82*EXP(-0.0092*I1261))</f>
        <v>95.922752</v>
      </c>
      <c r="BJ1261" s="0" t="n">
        <f aca="false">IF(P1261&lt;=1000, -6.942*LN(P1261)+107.59, -36.304*LN(P1261)+310.72)</f>
        <v>-63.5362173920304</v>
      </c>
      <c r="BK1261" s="0" t="e">
        <f aca="false">BF1261^0.04*BG1261^0.22*BH1261^0.51*BI1261^0.06*BJ1261^0.17</f>
        <v>#NUM!</v>
      </c>
      <c r="BL1261" s="0" t="e">
        <f aca="false">IF(BK1261&gt;=90, "Very Good", IF(BK1261&gt;=80, "Good", IF(BK1261&gt;=70, "Slightly Good", IF(BK1261&gt;=60, "Average", IF(BK1261&gt;=50, "Slightly Poor", IF(BK1261&gt;=40, "Poor", "Very Poor"))))))</f>
        <v>#NUM!</v>
      </c>
      <c r="BM1261" s="0" t="n">
        <f aca="false">IF(P1261&lt;=1000, -6.942*LN(P1261)+107.59, IF(AND(P1261&gt;1000, P1261&lt;=5213),-36.304*LN(P1261)+310.72, IF(P1261&gt;5213, 10)))</f>
        <v>10</v>
      </c>
      <c r="BN1261" s="0" t="n">
        <f aca="false">BF1261^0.04*BG1261^0.22*BH1261^0.51*BI1261^0.06*BM1261^0.17</f>
        <v>67.8931163478958</v>
      </c>
      <c r="BO1261" s="0" t="str">
        <f aca="false">IF(BN1261&gt;=90, "Very Good", IF(BN1261&gt;=80, "Good", IF(BN1261&gt;=70, "Slightly Good", IF(BN1261&gt;=60, "Average", IF(BN1261&gt;=50, "Slightly Poor", IF(BN1261&gt;=40, "Poor", "Very Poor"))))))</f>
        <v>Average</v>
      </c>
      <c r="BP1261" s="0" t="n">
        <f aca="false">IF(AJ1261&lt;=1000, -6.942*LN(AJ1261)+107.59, IF(AND(AJ1261&gt;1000, AJ1261&lt;=5213),-36.304*LN(AJ1261)+310.72, IF(AJ1261&gt;5213, 10)))</f>
        <v>40.6769243252715</v>
      </c>
      <c r="BQ1261" s="0" t="n">
        <f aca="false">BF1261^0.04*BG1261^0.22*BH1261^0.51*BI1261^0.06*BP1261^0.17</f>
        <v>86.1816732581403</v>
      </c>
      <c r="BR1261" s="0" t="str">
        <f aca="false">IF(BQ1261&gt;=90, "Very Good", IF(BQ1261&gt;=80, "Good", IF(BQ1261&gt;=70, "Slightly Good", IF(BQ1261&gt;=60, "Average", IF(BQ1261&gt;=50, "Slightly Poor", IF(BQ1261&gt;=40, "Poor", "Very Poor"))))))</f>
        <v>Good</v>
      </c>
      <c r="BT1261" s="0" t="n">
        <f aca="false">9.81*LN(AH1261)+30.6</f>
        <v>58.8449368660938</v>
      </c>
      <c r="BU1261" s="0" t="str">
        <f aca="false">IF(BT1261&lt;30, "Clean water", IF(AND(BT1261&gt;=30, BT1261&lt;40), "Hypolimia", IF(AND(BT1261&gt;=40,BT1261&lt;50), "Mesotrophic", IF(AND(BT1261&gt;=50, BT1261&lt;70), "Eutrophic", IF(BT1261&gt;70,"Hypertrophic")))))</f>
        <v>Eutrophic</v>
      </c>
      <c r="BW1261" s="0" t="str">
        <f aca="false">IF(G1261/H1261&gt;=1, "PLS CHECK", "")</f>
        <v/>
      </c>
      <c r="BX1261" s="0" t="str">
        <f aca="false">IF(AC1261/J1261&gt;=1, "PLS CHECK", "")</f>
        <v/>
      </c>
      <c r="BY1261" s="0" t="str">
        <f aca="false">IF(AE1261/J1261&gt;=1, "PLS CHECK", "")</f>
        <v/>
      </c>
      <c r="BZ1261" s="0" t="str">
        <f aca="false">IF(AD1261/J1261&gt;=1, "PLS CHECK", "")</f>
        <v/>
      </c>
      <c r="CA1261" s="0" t="str">
        <f aca="false">IF(AF1261/K1261&gt;=1, "PLS CHECK", "")</f>
        <v/>
      </c>
      <c r="CB1261" s="0" t="str">
        <f aca="false">IF(AG1261/K1261&gt;=1, "PLS CHECK", "")</f>
        <v/>
      </c>
    </row>
    <row r="1262" customFormat="false" ht="12.5" hidden="false" customHeight="false" outlineLevel="0" collapsed="false">
      <c r="A1262" s="0" t="n">
        <v>1259</v>
      </c>
      <c r="B1262" s="15" t="s">
        <v>113</v>
      </c>
      <c r="C1262" s="16" t="s">
        <v>114</v>
      </c>
      <c r="D1262" s="0" t="s">
        <v>183</v>
      </c>
      <c r="E1262" s="0" t="n">
        <v>7.7</v>
      </c>
      <c r="F1262" s="0" t="n">
        <v>12.1</v>
      </c>
      <c r="G1262" s="0" t="n">
        <v>1.7</v>
      </c>
      <c r="H1262" s="0" t="n">
        <v>5.3</v>
      </c>
      <c r="I1262" s="0" t="n">
        <v>4.4</v>
      </c>
      <c r="J1262" s="0" t="n">
        <v>6.866</v>
      </c>
      <c r="K1262" s="0" t="n">
        <v>0.086</v>
      </c>
      <c r="L1262" s="0" t="n">
        <v>3.9</v>
      </c>
      <c r="M1262" s="0" t="n">
        <v>12.6</v>
      </c>
      <c r="N1262" s="0" t="n">
        <v>0</v>
      </c>
      <c r="O1262" s="0" t="n">
        <v>541</v>
      </c>
      <c r="P1262" s="0" t="n">
        <v>10000</v>
      </c>
      <c r="AC1262" s="0" t="n">
        <v>6.582</v>
      </c>
      <c r="AD1262" s="0" t="n">
        <v>0.406</v>
      </c>
      <c r="AE1262" s="0" t="n">
        <v>5.327</v>
      </c>
      <c r="AF1262" s="0" t="n">
        <v>0.036</v>
      </c>
      <c r="AG1262" s="0" t="n">
        <v>0.025</v>
      </c>
      <c r="AH1262" s="0" t="n">
        <v>14.4</v>
      </c>
      <c r="AJ1262" s="0" t="n">
        <v>1000</v>
      </c>
      <c r="BF1262" s="0" t="n">
        <f aca="false">IF(E1262&lt;11,-3.6797*E1262^2+48.115*E1262-53.83,280.92*EXP(-0.2027*E1262))</f>
        <v>98.486087</v>
      </c>
      <c r="BG1262" s="0" t="n">
        <f aca="false">32.208*LN(F1262)+21.438</f>
        <v>101.739161217428</v>
      </c>
      <c r="BH1262" s="0" t="n">
        <f aca="false">IF(G1262&lt;=2, -10*G1262+100, 88.958*EXP(-0.0755*G1262))</f>
        <v>83</v>
      </c>
      <c r="BI1262" s="0" t="n">
        <f aca="false">IF(I1262&lt;=100, 0.0053*(I1262)^2-1.0332*I1262+100.76, 122.82*EXP(-0.0092*I1262))</f>
        <v>96.316528</v>
      </c>
      <c r="BJ1262" s="0" t="n">
        <f aca="false">IF(P1262&lt;=1000, -6.942*LN(P1262)+107.59, -36.304*LN(P1262)+310.72)</f>
        <v>-23.6521968642234</v>
      </c>
      <c r="BK1262" s="0" t="e">
        <f aca="false">BF1262^0.04*BG1262^0.22*BH1262^0.51*BI1262^0.06*BJ1262^0.17</f>
        <v>#NUM!</v>
      </c>
      <c r="BL1262" s="0" t="e">
        <f aca="false">IF(BK1262&gt;=90, "Very Good", IF(BK1262&gt;=80, "Good", IF(BK1262&gt;=70, "Slightly Good", IF(BK1262&gt;=60, "Average", IF(BK1262&gt;=50, "Slightly Poor", IF(BK1262&gt;=40, "Poor", "Very Poor"))))))</f>
        <v>#NUM!</v>
      </c>
      <c r="BM1262" s="0" t="n">
        <f aca="false">IF(P1262&lt;=1000, -6.942*LN(P1262)+107.59, IF(AND(P1262&gt;1000, P1262&lt;=5213),-36.304*LN(P1262)+310.72, IF(P1262&gt;5213, 10)))</f>
        <v>10</v>
      </c>
      <c r="BN1262" s="0" t="n">
        <f aca="false">BF1262^0.04*BG1262^0.22*BH1262^0.51*BI1262^0.06*BM1262^0.17</f>
        <v>61.5367088322697</v>
      </c>
      <c r="BO1262" s="0" t="str">
        <f aca="false">IF(BN1262&gt;=90, "Very Good", IF(BN1262&gt;=80, "Good", IF(BN1262&gt;=70, "Slightly Good", IF(BN1262&gt;=60, "Average", IF(BN1262&gt;=50, "Slightly Poor", IF(BN1262&gt;=40, "Poor", "Very Poor"))))))</f>
        <v>Average</v>
      </c>
      <c r="BP1262" s="0" t="n">
        <f aca="false">IF(AJ1262&lt;=1000, -6.942*LN(AJ1262)+107.59, IF(AND(AJ1262&gt;1000, AJ1262&lt;=5213),-36.304*LN(AJ1262)+310.72, IF(AJ1262&gt;5213, 10)))</f>
        <v>59.636362853306</v>
      </c>
      <c r="BQ1262" s="0" t="n">
        <f aca="false">BF1262^0.04*BG1262^0.22*BH1262^0.51*BI1262^0.06*BP1262^0.17</f>
        <v>83.3625825347793</v>
      </c>
      <c r="BR1262" s="0" t="str">
        <f aca="false">IF(BQ1262&gt;=90, "Very Good", IF(BQ1262&gt;=80, "Good", IF(BQ1262&gt;=70, "Slightly Good", IF(BQ1262&gt;=60, "Average", IF(BQ1262&gt;=50, "Slightly Poor", IF(BQ1262&gt;=40, "Poor", "Very Poor"))))))</f>
        <v>Good</v>
      </c>
      <c r="BT1262" s="0" t="n">
        <f aca="false">9.81*LN(AH1262)+30.6</f>
        <v>56.765508706569</v>
      </c>
      <c r="BU1262" s="0" t="str">
        <f aca="false">IF(BT1262&lt;30, "Clean water", IF(AND(BT1262&gt;=30, BT1262&lt;40), "Hypolimia", IF(AND(BT1262&gt;=40,BT1262&lt;50), "Mesotrophic", IF(AND(BT1262&gt;=50, BT1262&lt;70), "Eutrophic", IF(BT1262&gt;70,"Hypertrophic")))))</f>
        <v>Eutrophic</v>
      </c>
      <c r="BW1262" s="0" t="str">
        <f aca="false">IF(G1262/H1262&gt;=1, "PLS CHECK", "")</f>
        <v/>
      </c>
      <c r="BX1262" s="0" t="str">
        <f aca="false">IF(AC1262/J1262&gt;=1, "PLS CHECK", "")</f>
        <v/>
      </c>
      <c r="BY1262" s="0" t="str">
        <f aca="false">IF(AE1262/J1262&gt;=1, "PLS CHECK", "")</f>
        <v/>
      </c>
      <c r="BZ1262" s="0" t="str">
        <f aca="false">IF(AD1262/J1262&gt;=1, "PLS CHECK", "")</f>
        <v/>
      </c>
      <c r="CA1262" s="0" t="str">
        <f aca="false">IF(AF1262/K1262&gt;=1, "PLS CHECK", "")</f>
        <v/>
      </c>
      <c r="CB1262" s="0" t="str">
        <f aca="false">IF(AG1262/K1262&gt;=1, "PLS CHECK", "")</f>
        <v/>
      </c>
    </row>
    <row r="1263" customFormat="false" ht="12.5" hidden="false" customHeight="false" outlineLevel="0" collapsed="false">
      <c r="A1263" s="0" t="n">
        <v>1260</v>
      </c>
      <c r="B1263" s="15" t="s">
        <v>115</v>
      </c>
      <c r="C1263" s="16" t="s">
        <v>116</v>
      </c>
      <c r="D1263" s="0" t="s">
        <v>183</v>
      </c>
      <c r="E1263" s="37"/>
      <c r="F1263" s="0" t="n">
        <v>8.8</v>
      </c>
      <c r="G1263" s="0" t="n">
        <v>2.5</v>
      </c>
      <c r="H1263" s="0" t="n">
        <v>6.9</v>
      </c>
      <c r="I1263" s="0" t="n">
        <v>4.4</v>
      </c>
      <c r="J1263" s="37"/>
      <c r="K1263" s="0" t="n">
        <v>0.161</v>
      </c>
      <c r="L1263" s="0" t="n">
        <v>5.2</v>
      </c>
      <c r="M1263" s="0" t="n">
        <v>14.7</v>
      </c>
      <c r="N1263" s="0" t="n">
        <v>0</v>
      </c>
      <c r="O1263" s="0" t="n">
        <v>588</v>
      </c>
      <c r="P1263" s="0" t="n">
        <v>25000</v>
      </c>
      <c r="AC1263" s="37"/>
      <c r="AD1263" s="0" t="n">
        <v>1.657</v>
      </c>
      <c r="AE1263" s="37"/>
      <c r="AF1263" s="0" t="n">
        <v>0.051</v>
      </c>
      <c r="AG1263" s="0" t="n">
        <v>0.037</v>
      </c>
      <c r="AH1263" s="0" t="n">
        <v>9.1</v>
      </c>
      <c r="AJ1263" s="0" t="n">
        <v>2000</v>
      </c>
      <c r="BF1263" s="0" t="n">
        <f aca="false">IF(E1263&lt;11,-3.6797*E1263^2+48.115*E1263-53.83,280.92*EXP(-0.2027*E1263))</f>
        <v>-53.83</v>
      </c>
      <c r="BG1263" s="0" t="n">
        <f aca="false">32.208*LN(F1263)+21.438</f>
        <v>91.4824034455619</v>
      </c>
      <c r="BH1263" s="0" t="n">
        <f aca="false">IF(G1263&lt;=2, -10*G1263+100, 88.958*EXP(-0.0755*G1263))</f>
        <v>73.6566439219523</v>
      </c>
      <c r="BI1263" s="0" t="n">
        <f aca="false">IF(I1263&lt;=100, 0.0053*(I1263)^2-1.0332*I1263+100.76, 122.82*EXP(-0.0092*I1263))</f>
        <v>96.316528</v>
      </c>
      <c r="BJ1263" s="0" t="n">
        <f aca="false">IF(P1263&lt;=1000, -6.942*LN(P1263)+107.59, -36.304*LN(P1263)+310.72)</f>
        <v>-56.9172155941827</v>
      </c>
      <c r="BK1263" s="0" t="e">
        <f aca="false">BF1263^0.04*BG1263^0.22*BH1263^0.51*BI1263^0.06*BJ1263^0.17</f>
        <v>#NUM!</v>
      </c>
      <c r="BL1263" s="0" t="e">
        <f aca="false">IF(BK1263&gt;=90, "Very Good", IF(BK1263&gt;=80, "Good", IF(BK1263&gt;=70, "Slightly Good", IF(BK1263&gt;=60, "Average", IF(BK1263&gt;=50, "Slightly Poor", IF(BK1263&gt;=40, "Poor", "Very Poor"))))))</f>
        <v>#NUM!</v>
      </c>
      <c r="BM1263" s="0" t="n">
        <f aca="false">IF(P1263&lt;=1000, -6.942*LN(P1263)+107.59, IF(AND(P1263&gt;1000, P1263&lt;=5213),-36.304*LN(P1263)+310.72, IF(P1263&gt;5213, 10)))</f>
        <v>10</v>
      </c>
      <c r="BN1263" s="0" t="n">
        <f aca="false">BF1263^0.04*BG1263^0.22*BH1263^0.51*BI1263^0.06*BM1263^0.17</f>
        <v>-55.2122405587743</v>
      </c>
      <c r="BO1263" s="0" t="str">
        <f aca="false">IF(BN1263&gt;=90, "Very Good", IF(BN1263&gt;=80, "Good", IF(BN1263&gt;=70, "Slightly Good", IF(BN1263&gt;=60, "Average", IF(BN1263&gt;=50, "Slightly Poor", IF(BN1263&gt;=40, "Poor", "Very Poor"))))))</f>
        <v>Very Poor</v>
      </c>
      <c r="BP1263" s="0" t="n">
        <f aca="false">IF(AJ1263&lt;=1000, -6.942*LN(AJ1263)+107.59, IF(AND(AJ1263&gt;1000, AJ1263&lt;=5213),-36.304*LN(AJ1263)+310.72, IF(AJ1263&gt;5213, 10)))</f>
        <v>34.7768371087843</v>
      </c>
      <c r="BQ1263" s="0" t="n">
        <f aca="false">BF1263^0.04*BG1263^0.22*BH1263^0.51*BI1263^0.06*BP1263^0.17</f>
        <v>-68.242461801395</v>
      </c>
      <c r="BR1263" s="0" t="str">
        <f aca="false">IF(BQ1263&gt;=90, "Very Good", IF(BQ1263&gt;=80, "Good", IF(BQ1263&gt;=70, "Slightly Good", IF(BQ1263&gt;=60, "Average", IF(BQ1263&gt;=50, "Slightly Poor", IF(BQ1263&gt;=40, "Poor", "Very Poor"))))))</f>
        <v>Very Poor</v>
      </c>
      <c r="BT1263" s="0" t="n">
        <f aca="false">9.81*LN(AH1263)+30.6</f>
        <v>52.2631719966587</v>
      </c>
      <c r="BU1263" s="0" t="str">
        <f aca="false">IF(BT1263&lt;30, "Clean water", IF(AND(BT1263&gt;=30, BT1263&lt;40), "Hypolimia", IF(AND(BT1263&gt;=40,BT1263&lt;50), "Mesotrophic", IF(AND(BT1263&gt;=50, BT1263&lt;70), "Eutrophic", IF(BT1263&gt;70,"Hypertrophic")))))</f>
        <v>Eutrophic</v>
      </c>
      <c r="BW1263" s="0" t="str">
        <f aca="false">IF(G1263/H1263&gt;=1, "PLS CHECK", "")</f>
        <v/>
      </c>
      <c r="BX1263" s="0" t="e">
        <f aca="false">IF(AC1263/J1263&gt;=1, "PLS CHECK", "")</f>
        <v>#DIV/0!</v>
      </c>
      <c r="BY1263" s="0" t="e">
        <f aca="false">IF(AE1263/J1263&gt;=1, "PLS CHECK", "")</f>
        <v>#DIV/0!</v>
      </c>
      <c r="BZ1263" s="0" t="e">
        <f aca="false">IF(AD1263/J1263&gt;=1, "PLS CHECK", "")</f>
        <v>#DIV/0!</v>
      </c>
      <c r="CA1263" s="0" t="str">
        <f aca="false">IF(AF1263/K1263&gt;=1, "PLS CHECK", "")</f>
        <v/>
      </c>
      <c r="CB1263" s="0" t="str">
        <f aca="false">IF(AG1263/K1263&gt;=1, "PLS CHECK", "")</f>
        <v/>
      </c>
    </row>
    <row r="1264" customFormat="false" ht="12.5" hidden="false" customHeight="false" outlineLevel="0" collapsed="false">
      <c r="A1264" s="0" t="n">
        <v>1261</v>
      </c>
      <c r="B1264" s="15" t="s">
        <v>117</v>
      </c>
      <c r="C1264" s="16" t="s">
        <v>118</v>
      </c>
      <c r="D1264" s="0" t="s">
        <v>183</v>
      </c>
      <c r="E1264" s="0" t="n">
        <v>7.8</v>
      </c>
      <c r="F1264" s="0" t="n">
        <v>12.7</v>
      </c>
      <c r="G1264" s="0" t="n">
        <v>0.9</v>
      </c>
      <c r="H1264" s="37"/>
      <c r="I1264" s="0" t="n">
        <v>2</v>
      </c>
      <c r="J1264" s="0" t="n">
        <v>2.596</v>
      </c>
      <c r="K1264" s="37"/>
      <c r="L1264" s="0" t="n">
        <v>1.5</v>
      </c>
      <c r="M1264" s="0" t="n">
        <v>9.1</v>
      </c>
      <c r="N1264" s="0" t="n">
        <v>0</v>
      </c>
      <c r="O1264" s="0" t="n">
        <v>245</v>
      </c>
      <c r="P1264" s="37"/>
      <c r="AC1264" s="0" t="n">
        <v>2.523</v>
      </c>
      <c r="AD1264" s="0" t="n">
        <v>0.117</v>
      </c>
      <c r="AE1264" s="0" t="n">
        <v>2.129</v>
      </c>
      <c r="AF1264" s="37"/>
      <c r="AG1264" s="37"/>
      <c r="AH1264" s="0" t="n">
        <v>2.3</v>
      </c>
      <c r="AJ1264" s="37"/>
      <c r="BF1264" s="0" t="n">
        <f aca="false">IF(E1264&lt;11,-3.6797*E1264^2+48.115*E1264-53.83,280.92*EXP(-0.2027*E1264))</f>
        <v>97.5940520000001</v>
      </c>
      <c r="BG1264" s="0" t="n">
        <f aca="false">32.208*LN(F1264)+21.438</f>
        <v>103.297917005506</v>
      </c>
      <c r="BH1264" s="0" t="n">
        <f aca="false">IF(G1264&lt;=2, -10*G1264+100, 88.958*EXP(-0.0755*G1264))</f>
        <v>91</v>
      </c>
      <c r="BI1264" s="0" t="n">
        <f aca="false">IF(I1264&lt;=100, 0.0053*(I1264)^2-1.0332*I1264+100.76, 122.82*EXP(-0.0092*I1264))</f>
        <v>98.7148</v>
      </c>
      <c r="BJ1264" s="0" t="e">
        <f aca="false">IF(P1264&lt;=1000, -6.942*LN(P1264)+107.59, -36.304*LN(P1264)+310.72)</f>
        <v>#VALUE!</v>
      </c>
      <c r="BK1264" s="0" t="e">
        <f aca="false">BF1264^0.04*BG1264^0.22*BH1264^0.51*BI1264^0.06*BJ1264^0.17</f>
        <v>#VALUE!</v>
      </c>
      <c r="BL1264" s="0" t="e">
        <f aca="false">IF(BK1264&gt;=90, "Very Good", IF(BK1264&gt;=80, "Good", IF(BK1264&gt;=70, "Slightly Good", IF(BK1264&gt;=60, "Average", IF(BK1264&gt;=50, "Slightly Poor", IF(BK1264&gt;=40, "Poor", "Very Poor"))))))</f>
        <v>#VALUE!</v>
      </c>
      <c r="BM1264" s="0" t="e">
        <f aca="false">IF(P1264&lt;=1000, -6.942*LN(P1264)+107.59, IF(AND(P1264&gt;1000, P1264&lt;=5213),-36.304*LN(P1264)+310.72, IF(P1264&gt;5213, 10)))</f>
        <v>#VALUE!</v>
      </c>
      <c r="BN1264" s="0" t="e">
        <f aca="false">BF1264^0.04*BG1264^0.22*BH1264^0.51*BI1264^0.06*BM1264^0.17</f>
        <v>#VALUE!</v>
      </c>
      <c r="BO1264" s="0" t="e">
        <f aca="false">IF(BN1264&gt;=90, "Very Good", IF(BN1264&gt;=80, "Good", IF(BN1264&gt;=70, "Slightly Good", IF(BN1264&gt;=60, "Average", IF(BN1264&gt;=50, "Slightly Poor", IF(BN1264&gt;=40, "Poor", "Very Poor"))))))</f>
        <v>#VALUE!</v>
      </c>
      <c r="BP1264" s="0" t="e">
        <f aca="false">IF(AJ1264&lt;=1000, -6.942*LN(AJ1264)+107.59, IF(AND(AJ1264&gt;1000, AJ1264&lt;=5213),-36.304*LN(AJ1264)+310.72, IF(AJ1264&gt;5213, 10)))</f>
        <v>#VALUE!</v>
      </c>
      <c r="BQ1264" s="0" t="e">
        <f aca="false">BF1264^0.04*BG1264^0.22*BH1264^0.51*BI1264^0.06*BP1264^0.17</f>
        <v>#VALUE!</v>
      </c>
      <c r="BR1264" s="0" t="e">
        <f aca="false">IF(BQ1264&gt;=90, "Very Good", IF(BQ1264&gt;=80, "Good", IF(BQ1264&gt;=70, "Slightly Good", IF(BQ1264&gt;=60, "Average", IF(BQ1264&gt;=50, "Slightly Poor", IF(BQ1264&gt;=40, "Poor", "Very Poor"))))))</f>
        <v>#VALUE!</v>
      </c>
      <c r="BT1264" s="0" t="n">
        <f aca="false">9.81*LN(AH1264)+30.6</f>
        <v>38.7708384959934</v>
      </c>
      <c r="BU1264" s="0" t="str">
        <f aca="false">IF(BT1264&lt;30, "Clean water", IF(AND(BT1264&gt;=30, BT1264&lt;40), "Hypolimia", IF(AND(BT1264&gt;=40,BT1264&lt;50), "Mesotrophic", IF(AND(BT1264&gt;=50, BT1264&lt;70), "Eutrophic", IF(BT1264&gt;70,"Hypertrophic")))))</f>
        <v>Hypolimia</v>
      </c>
      <c r="BW1264" s="0" t="e">
        <f aca="false">IF(G1264/H1264&gt;=1, "PLS CHECK", "")</f>
        <v>#DIV/0!</v>
      </c>
      <c r="BX1264" s="0" t="str">
        <f aca="false">IF(AC1264/J1264&gt;=1, "PLS CHECK", "")</f>
        <v/>
      </c>
      <c r="BY1264" s="0" t="str">
        <f aca="false">IF(AE1264/J1264&gt;=1, "PLS CHECK", "")</f>
        <v/>
      </c>
      <c r="BZ1264" s="0" t="str">
        <f aca="false">IF(AD1264/J1264&gt;=1, "PLS CHECK", "")</f>
        <v/>
      </c>
      <c r="CA1264" s="0" t="e">
        <f aca="false">IF(AF1264/K1264&gt;=1, "PLS CHECK", "")</f>
        <v>#DIV/0!</v>
      </c>
      <c r="CB1264" s="0" t="e">
        <f aca="false">IF(AG1264/K1264&gt;=1, "PLS CHECK", "")</f>
        <v>#DIV/0!</v>
      </c>
    </row>
    <row r="1265" customFormat="false" ht="12.5" hidden="false" customHeight="false" outlineLevel="0" collapsed="false">
      <c r="A1265" s="0" t="n">
        <v>1262</v>
      </c>
      <c r="B1265" s="15" t="s">
        <v>119</v>
      </c>
      <c r="C1265" s="16" t="s">
        <v>120</v>
      </c>
      <c r="D1265" s="0" t="s">
        <v>183</v>
      </c>
      <c r="E1265" s="0" t="n">
        <v>8.1</v>
      </c>
      <c r="F1265" s="0" t="n">
        <v>13.4</v>
      </c>
      <c r="G1265" s="0" t="n">
        <v>0.7</v>
      </c>
      <c r="H1265" s="0" t="n">
        <v>2.2</v>
      </c>
      <c r="I1265" s="0" t="n">
        <v>2.2</v>
      </c>
      <c r="J1265" s="0" t="n">
        <v>2.792</v>
      </c>
      <c r="K1265" s="37"/>
      <c r="L1265" s="0" t="n">
        <v>1.5</v>
      </c>
      <c r="M1265" s="0" t="n">
        <v>12.2</v>
      </c>
      <c r="N1265" s="0" t="n">
        <v>0</v>
      </c>
      <c r="O1265" s="0" t="n">
        <v>279</v>
      </c>
      <c r="P1265" s="37"/>
      <c r="AC1265" s="0" t="n">
        <v>2.721</v>
      </c>
      <c r="AD1265" s="0" t="n">
        <v>0.057</v>
      </c>
      <c r="AE1265" s="0" t="n">
        <v>2.4</v>
      </c>
      <c r="AF1265" s="37"/>
      <c r="AG1265" s="37"/>
      <c r="AH1265" s="0" t="n">
        <v>6</v>
      </c>
      <c r="AJ1265" s="37"/>
      <c r="BF1265" s="0" t="n">
        <f aca="false">IF(E1265&lt;11,-3.6797*E1265^2+48.115*E1265-53.83,280.92*EXP(-0.2027*E1265))</f>
        <v>94.476383</v>
      </c>
      <c r="BG1265" s="0" t="n">
        <f aca="false">32.208*LN(F1265)+21.438</f>
        <v>105.025963601667</v>
      </c>
      <c r="BH1265" s="0" t="n">
        <f aca="false">IF(G1265&lt;=2, -10*G1265+100, 88.958*EXP(-0.0755*G1265))</f>
        <v>93</v>
      </c>
      <c r="BI1265" s="0" t="n">
        <f aca="false">IF(I1265&lt;=100, 0.0053*(I1265)^2-1.0332*I1265+100.76, 122.82*EXP(-0.0092*I1265))</f>
        <v>98.512612</v>
      </c>
      <c r="BJ1265" s="0" t="e">
        <f aca="false">IF(P1265&lt;=1000, -6.942*LN(P1265)+107.59, -36.304*LN(P1265)+310.72)</f>
        <v>#VALUE!</v>
      </c>
      <c r="BK1265" s="0" t="e">
        <f aca="false">BF1265^0.04*BG1265^0.22*BH1265^0.51*BI1265^0.06*BJ1265^0.17</f>
        <v>#VALUE!</v>
      </c>
      <c r="BL1265" s="0" t="e">
        <f aca="false">IF(BK1265&gt;=90, "Very Good", IF(BK1265&gt;=80, "Good", IF(BK1265&gt;=70, "Slightly Good", IF(BK1265&gt;=60, "Average", IF(BK1265&gt;=50, "Slightly Poor", IF(BK1265&gt;=40, "Poor", "Very Poor"))))))</f>
        <v>#VALUE!</v>
      </c>
      <c r="BM1265" s="0" t="e">
        <f aca="false">IF(P1265&lt;=1000, -6.942*LN(P1265)+107.59, IF(AND(P1265&gt;1000, P1265&lt;=5213),-36.304*LN(P1265)+310.72, IF(P1265&gt;5213, 10)))</f>
        <v>#VALUE!</v>
      </c>
      <c r="BN1265" s="0" t="e">
        <f aca="false">BF1265^0.04*BG1265^0.22*BH1265^0.51*BI1265^0.06*BM1265^0.17</f>
        <v>#VALUE!</v>
      </c>
      <c r="BO1265" s="0" t="e">
        <f aca="false">IF(BN1265&gt;=90, "Very Good", IF(BN1265&gt;=80, "Good", IF(BN1265&gt;=70, "Slightly Good", IF(BN1265&gt;=60, "Average", IF(BN1265&gt;=50, "Slightly Poor", IF(BN1265&gt;=40, "Poor", "Very Poor"))))))</f>
        <v>#VALUE!</v>
      </c>
      <c r="BP1265" s="0" t="e">
        <f aca="false">IF(AJ1265&lt;=1000, -6.942*LN(AJ1265)+107.59, IF(AND(AJ1265&gt;1000, AJ1265&lt;=5213),-36.304*LN(AJ1265)+310.72, IF(AJ1265&gt;5213, 10)))</f>
        <v>#VALUE!</v>
      </c>
      <c r="BQ1265" s="0" t="e">
        <f aca="false">BF1265^0.04*BG1265^0.22*BH1265^0.51*BI1265^0.06*BP1265^0.17</f>
        <v>#VALUE!</v>
      </c>
      <c r="BR1265" s="0" t="e">
        <f aca="false">IF(BQ1265&gt;=90, "Very Good", IF(BQ1265&gt;=80, "Good", IF(BQ1265&gt;=70, "Slightly Good", IF(BQ1265&gt;=60, "Average", IF(BQ1265&gt;=50, "Slightly Poor", IF(BQ1265&gt;=40, "Poor", "Very Poor"))))))</f>
        <v>#VALUE!</v>
      </c>
      <c r="BT1265" s="0" t="n">
        <f aca="false">9.81*LN(AH1265)+30.6</f>
        <v>48.1771603931272</v>
      </c>
      <c r="BU1265" s="0" t="str">
        <f aca="false">IF(BT1265&lt;30, "Clean water", IF(AND(BT1265&gt;=30, BT1265&lt;40), "Hypolimia", IF(AND(BT1265&gt;=40,BT1265&lt;50), "Mesotrophic", IF(AND(BT1265&gt;=50, BT1265&lt;70), "Eutrophic", IF(BT1265&gt;70,"Hypertrophic")))))</f>
        <v>Mesotrophic</v>
      </c>
      <c r="BW1265" s="0" t="str">
        <f aca="false">IF(G1265/H1265&gt;=1, "PLS CHECK", "")</f>
        <v/>
      </c>
      <c r="BX1265" s="0" t="str">
        <f aca="false">IF(AC1265/J1265&gt;=1, "PLS CHECK", "")</f>
        <v/>
      </c>
      <c r="BY1265" s="0" t="str">
        <f aca="false">IF(AE1265/J1265&gt;=1, "PLS CHECK", "")</f>
        <v/>
      </c>
      <c r="BZ1265" s="0" t="str">
        <f aca="false">IF(AD1265/J1265&gt;=1, "PLS CHECK", "")</f>
        <v/>
      </c>
      <c r="CA1265" s="0" t="e">
        <f aca="false">IF(AF1265/K1265&gt;=1, "PLS CHECK", "")</f>
        <v>#DIV/0!</v>
      </c>
      <c r="CB1265" s="0" t="e">
        <f aca="false">IF(AG1265/K1265&gt;=1, "PLS CHECK", "")</f>
        <v>#DIV/0!</v>
      </c>
    </row>
    <row r="1266" customFormat="false" ht="12.5" hidden="false" customHeight="false" outlineLevel="0" collapsed="false">
      <c r="A1266" s="0" t="n">
        <v>1263</v>
      </c>
      <c r="B1266" s="15" t="s">
        <v>121</v>
      </c>
      <c r="C1266" s="16" t="s">
        <v>122</v>
      </c>
      <c r="D1266" s="0" t="s">
        <v>183</v>
      </c>
      <c r="E1266" s="0" t="n">
        <v>7.8</v>
      </c>
      <c r="F1266" s="0" t="n">
        <v>12.2</v>
      </c>
      <c r="G1266" s="0" t="n">
        <v>0.9</v>
      </c>
      <c r="H1266" s="0" t="n">
        <v>2.8</v>
      </c>
      <c r="I1266" s="0" t="n">
        <v>3</v>
      </c>
      <c r="J1266" s="0" t="n">
        <v>3.153</v>
      </c>
      <c r="K1266" s="0" t="n">
        <v>0.028</v>
      </c>
      <c r="L1266" s="0" t="n">
        <v>1.7</v>
      </c>
      <c r="M1266" s="0" t="n">
        <v>9.9</v>
      </c>
      <c r="N1266" s="0" t="n">
        <v>0</v>
      </c>
      <c r="O1266" s="0" t="n">
        <v>332</v>
      </c>
      <c r="P1266" s="37"/>
      <c r="AC1266" s="0" t="n">
        <v>3.079</v>
      </c>
      <c r="AD1266" s="0" t="n">
        <v>0.088</v>
      </c>
      <c r="AE1266" s="0" t="n">
        <v>2.648</v>
      </c>
      <c r="AF1266" s="0" t="n">
        <v>0.009</v>
      </c>
      <c r="AG1266" s="0" t="n">
        <v>0.008</v>
      </c>
      <c r="AH1266" s="0" t="n">
        <v>13.6</v>
      </c>
      <c r="AJ1266" s="0" t="n">
        <v>40</v>
      </c>
      <c r="BF1266" s="0" t="n">
        <f aca="false">IF(E1266&lt;11,-3.6797*E1266^2+48.115*E1266-53.83,280.92*EXP(-0.2027*E1266))</f>
        <v>97.5940520000001</v>
      </c>
      <c r="BG1266" s="0" t="n">
        <f aca="false">32.208*LN(F1266)+21.438</f>
        <v>102.004249133617</v>
      </c>
      <c r="BH1266" s="0" t="n">
        <f aca="false">IF(G1266&lt;=2, -10*G1266+100, 88.958*EXP(-0.0755*G1266))</f>
        <v>91</v>
      </c>
      <c r="BI1266" s="0" t="n">
        <f aca="false">IF(I1266&lt;=100, 0.0053*(I1266)^2-1.0332*I1266+100.76, 122.82*EXP(-0.0092*I1266))</f>
        <v>97.7081</v>
      </c>
      <c r="BJ1266" s="0" t="e">
        <f aca="false">IF(P1266&lt;=1000, -6.942*LN(P1266)+107.59, -36.304*LN(P1266)+310.72)</f>
        <v>#VALUE!</v>
      </c>
      <c r="BK1266" s="0" t="e">
        <f aca="false">BF1266^0.04*BG1266^0.22*BH1266^0.51*BI1266^0.06*BJ1266^0.17</f>
        <v>#VALUE!</v>
      </c>
      <c r="BL1266" s="0" t="e">
        <f aca="false">IF(BK1266&gt;=90, "Very Good", IF(BK1266&gt;=80, "Good", IF(BK1266&gt;=70, "Slightly Good", IF(BK1266&gt;=60, "Average", IF(BK1266&gt;=50, "Slightly Poor", IF(BK1266&gt;=40, "Poor", "Very Poor"))))))</f>
        <v>#VALUE!</v>
      </c>
      <c r="BM1266" s="0" t="e">
        <f aca="false">IF(P1266&lt;=1000, -6.942*LN(P1266)+107.59, IF(AND(P1266&gt;1000, P1266&lt;=5213),-36.304*LN(P1266)+310.72, IF(P1266&gt;5213, 10)))</f>
        <v>#VALUE!</v>
      </c>
      <c r="BN1266" s="0" t="e">
        <f aca="false">BF1266^0.04*BG1266^0.22*BH1266^0.51*BI1266^0.06*BM1266^0.17</f>
        <v>#VALUE!</v>
      </c>
      <c r="BO1266" s="0" t="e">
        <f aca="false">IF(BN1266&gt;=90, "Very Good", IF(BN1266&gt;=80, "Good", IF(BN1266&gt;=70, "Slightly Good", IF(BN1266&gt;=60, "Average", IF(BN1266&gt;=50, "Slightly Poor", IF(BN1266&gt;=40, "Poor", "Very Poor"))))))</f>
        <v>#VALUE!</v>
      </c>
      <c r="BP1266" s="0" t="n">
        <f aca="false">IF(AJ1266&lt;=1000, -6.942*LN(AJ1266)+107.59, IF(AND(AJ1266&gt;1000, AJ1266&lt;=5213),-36.304*LN(AJ1266)+310.72, IF(AJ1266&gt;5213, 10)))</f>
        <v>81.981798829541</v>
      </c>
      <c r="BQ1266" s="0" t="n">
        <f aca="false">BF1266^0.04*BG1266^0.22*BH1266^0.51*BI1266^0.06*BP1266^0.17</f>
        <v>92.3234152118569</v>
      </c>
      <c r="BR1266" s="0" t="str">
        <f aca="false">IF(BQ1266&gt;=90, "Very Good", IF(BQ1266&gt;=80, "Good", IF(BQ1266&gt;=70, "Slightly Good", IF(BQ1266&gt;=60, "Average", IF(BQ1266&gt;=50, "Slightly Poor", IF(BQ1266&gt;=40, "Poor", "Very Poor"))))))</f>
        <v>Very Good</v>
      </c>
      <c r="BT1266" s="0" t="n">
        <f aca="false">9.81*LN(AH1266)+30.6</f>
        <v>56.2047846667991</v>
      </c>
      <c r="BU1266" s="0" t="str">
        <f aca="false">IF(BT1266&lt;30, "Clean water", IF(AND(BT1266&gt;=30, BT1266&lt;40), "Hypolimia", IF(AND(BT1266&gt;=40,BT1266&lt;50), "Mesotrophic", IF(AND(BT1266&gt;=50, BT1266&lt;70), "Eutrophic", IF(BT1266&gt;70,"Hypertrophic")))))</f>
        <v>Eutrophic</v>
      </c>
      <c r="BW1266" s="0" t="str">
        <f aca="false">IF(G1266/H1266&gt;=1, "PLS CHECK", "")</f>
        <v/>
      </c>
      <c r="BX1266" s="0" t="str">
        <f aca="false">IF(AC1266/J1266&gt;=1, "PLS CHECK", "")</f>
        <v/>
      </c>
      <c r="BY1266" s="0" t="str">
        <f aca="false">IF(AE1266/J1266&gt;=1, "PLS CHECK", "")</f>
        <v/>
      </c>
      <c r="BZ1266" s="0" t="str">
        <f aca="false">IF(AD1266/J1266&gt;=1, "PLS CHECK", "")</f>
        <v/>
      </c>
      <c r="CA1266" s="0" t="str">
        <f aca="false">IF(AF1266/K1266&gt;=1, "PLS CHECK", "")</f>
        <v/>
      </c>
      <c r="CB1266" s="0" t="str">
        <f aca="false">IF(AG1266/K1266&gt;=1, "PLS CHECK", "")</f>
        <v/>
      </c>
    </row>
    <row r="1267" customFormat="false" ht="12.5" hidden="false" customHeight="false" outlineLevel="0" collapsed="false">
      <c r="A1267" s="0" t="n">
        <v>1264</v>
      </c>
      <c r="B1267" s="15" t="s">
        <v>140</v>
      </c>
      <c r="C1267" s="16" t="s">
        <v>141</v>
      </c>
      <c r="D1267" s="0" t="s">
        <v>183</v>
      </c>
      <c r="E1267" s="0" t="n">
        <v>8.2</v>
      </c>
      <c r="F1267" s="0" t="n">
        <v>10.3</v>
      </c>
      <c r="G1267" s="0" t="n">
        <v>4.1</v>
      </c>
      <c r="H1267" s="0" t="n">
        <v>6.3</v>
      </c>
      <c r="I1267" s="0" t="n">
        <v>10.1</v>
      </c>
      <c r="J1267" s="0" t="n">
        <v>6.544</v>
      </c>
      <c r="K1267" s="37"/>
      <c r="L1267" s="0" t="n">
        <v>3</v>
      </c>
      <c r="M1267" s="0" t="n">
        <v>15.7</v>
      </c>
      <c r="O1267" s="37"/>
      <c r="BD1267" s="0" t="n">
        <v>0.038</v>
      </c>
      <c r="BF1267" s="0" t="n">
        <f aca="false">IF(E1267&lt;11,-3.6797*E1267^2+48.115*E1267-53.83,280.92*EXP(-0.2027*E1267))</f>
        <v>93.289972</v>
      </c>
      <c r="BG1267" s="0" t="n">
        <f aca="false">32.208*LN(F1267)+21.438</f>
        <v>96.5516905777479</v>
      </c>
      <c r="BH1267" s="0" t="n">
        <f aca="false">IF(G1267&lt;=2, -10*G1267+100, 88.958*EXP(-0.0755*G1267))</f>
        <v>65.2753416273956</v>
      </c>
      <c r="BI1267" s="0" t="n">
        <f aca="false">IF(I1267&lt;=100, 0.0053*(I1267)^2-1.0332*I1267+100.76, 122.82*EXP(-0.0092*I1267))</f>
        <v>90.865333</v>
      </c>
      <c r="BJ1267" s="0" t="e">
        <f aca="false">IF(P1267&lt;=1000, -6.942*LN(P1267)+107.59, -36.304*LN(P1267)+310.72)</f>
        <v>#VALUE!</v>
      </c>
      <c r="BK1267" s="0" t="e">
        <f aca="false">BF1267^0.04*BG1267^0.22*BH1267^0.51*BI1267^0.06*BJ1267^0.17</f>
        <v>#VALUE!</v>
      </c>
      <c r="BL1267" s="0" t="e">
        <f aca="false">IF(BK1267&gt;=90, "Very Good", IF(BK1267&gt;=80, "Good", IF(BK1267&gt;=70, "Slightly Good", IF(BK1267&gt;=60, "Average", IF(BK1267&gt;=50, "Slightly Poor", IF(BK1267&gt;=40, "Poor", "Very Poor"))))))</f>
        <v>#VALUE!</v>
      </c>
      <c r="BM1267" s="0" t="e">
        <f aca="false">IF(P1267&lt;=1000, -6.942*LN(P1267)+107.59, IF(AND(P1267&gt;1000, P1267&lt;=5213),-36.304*LN(P1267)+310.72, IF(P1267&gt;5213, 10)))</f>
        <v>#VALUE!</v>
      </c>
      <c r="BN1267" s="0" t="e">
        <f aca="false">BF1267^0.04*BG1267^0.22*BH1267^0.51*BI1267^0.06*BM1267^0.17</f>
        <v>#VALUE!</v>
      </c>
      <c r="BO1267" s="0" t="e">
        <f aca="false">IF(BN1267&gt;=90, "Very Good", IF(BN1267&gt;=80, "Good", IF(BN1267&gt;=70, "Slightly Good", IF(BN1267&gt;=60, "Average", IF(BN1267&gt;=50, "Slightly Poor", IF(BN1267&gt;=40, "Poor", "Very Poor"))))))</f>
        <v>#VALUE!</v>
      </c>
      <c r="BP1267" s="0" t="e">
        <f aca="false">IF(AJ1267&lt;=1000, -6.942*LN(AJ1267)+107.59, IF(AND(AJ1267&gt;1000, AJ1267&lt;=5213),-36.304*LN(AJ1267)+310.72, IF(AJ1267&gt;5213, 10)))</f>
        <v>#VALUE!</v>
      </c>
      <c r="BQ1267" s="0" t="e">
        <f aca="false">BF1267^0.04*BG1267^0.22*BH1267^0.51*BI1267^0.06*BP1267^0.17</f>
        <v>#VALUE!</v>
      </c>
      <c r="BR1267" s="0" t="e">
        <f aca="false">IF(BQ1267&gt;=90, "Very Good", IF(BQ1267&gt;=80, "Good", IF(BQ1267&gt;=70, "Slightly Good", IF(BQ1267&gt;=60, "Average", IF(BQ1267&gt;=50, "Slightly Poor", IF(BQ1267&gt;=40, "Poor", "Very Poor"))))))</f>
        <v>#VALUE!</v>
      </c>
      <c r="BT1267" s="0" t="e">
        <f aca="false">9.81*LN(AH1267)+30.6</f>
        <v>#VALUE!</v>
      </c>
      <c r="BU1267" s="0" t="e">
        <f aca="false">IF(BT1267&lt;30, "Clean water", IF(AND(BT1267&gt;=30, BT1267&lt;40), "Hypolimia", IF(AND(BT1267&gt;=40,BT1267&lt;50), "Mesotrophic", IF(AND(BT1267&gt;=50, BT1267&lt;70), "Eutrophic", IF(BT1267&gt;70,"Hypertrophic")))))</f>
        <v>#VALUE!</v>
      </c>
      <c r="BW1267" s="0" t="str">
        <f aca="false">IF(G1267/H1267&gt;=1, "PLS CHECK", "")</f>
        <v/>
      </c>
      <c r="BX1267" s="0" t="str">
        <f aca="false">IF(AC1267/J1267&gt;=1, "PLS CHECK", "")</f>
        <v/>
      </c>
      <c r="BY1267" s="0" t="str">
        <f aca="false">IF(AE1267/J1267&gt;=1, "PLS CHECK", "")</f>
        <v/>
      </c>
      <c r="BZ1267" s="0" t="str">
        <f aca="false">IF(AD1267/J1267&gt;=1, "PLS CHECK", "")</f>
        <v/>
      </c>
      <c r="CA1267" s="0" t="e">
        <f aca="false">IF(AF1267/K1267&gt;=1, "PLS CHECK", "")</f>
        <v>#DIV/0!</v>
      </c>
      <c r="CB1267" s="0" t="e">
        <f aca="false">IF(AG1267/K1267&gt;=1, "PLS CHECK", "")</f>
        <v>#DIV/0!</v>
      </c>
    </row>
    <row r="1268" customFormat="false" ht="12.5" hidden="false" customHeight="false" outlineLevel="0" collapsed="false">
      <c r="A1268" s="0" t="n">
        <v>1265</v>
      </c>
      <c r="B1268" s="15" t="s">
        <v>123</v>
      </c>
      <c r="C1268" s="16" t="s">
        <v>124</v>
      </c>
      <c r="D1268" s="0" t="s">
        <v>183</v>
      </c>
      <c r="E1268" s="37"/>
      <c r="F1268" s="0" t="n">
        <v>9.8</v>
      </c>
      <c r="G1268" s="37"/>
      <c r="H1268" s="0" t="n">
        <v>8.2</v>
      </c>
      <c r="I1268" s="0" t="n">
        <v>4.4</v>
      </c>
      <c r="J1268" s="37"/>
      <c r="K1268" s="0" t="n">
        <v>0.127</v>
      </c>
      <c r="L1268" s="37"/>
      <c r="M1268" s="0" t="n">
        <v>17.4</v>
      </c>
      <c r="N1268" s="0" t="n">
        <v>0</v>
      </c>
      <c r="O1268" s="0" t="n">
        <v>621</v>
      </c>
      <c r="P1268" s="0" t="n">
        <v>35000</v>
      </c>
      <c r="AC1268" s="37"/>
      <c r="AD1268" s="37"/>
      <c r="AE1268" s="0" t="n">
        <v>5.336</v>
      </c>
      <c r="AF1268" s="0" t="n">
        <v>0.042</v>
      </c>
      <c r="AG1268" s="0" t="n">
        <v>0.017</v>
      </c>
      <c r="AH1268" s="0" t="n">
        <v>6.8</v>
      </c>
      <c r="AJ1268" s="0" t="n">
        <v>1900</v>
      </c>
      <c r="BF1268" s="0" t="n">
        <f aca="false">IF(E1268&lt;11,-3.6797*E1268^2+48.115*E1268-53.83,280.92*EXP(-0.2027*E1268))</f>
        <v>-53.83</v>
      </c>
      <c r="BG1268" s="0" t="n">
        <f aca="false">32.208*LN(F1268)+21.438</f>
        <v>94.9489718778696</v>
      </c>
      <c r="BH1268" s="0" t="n">
        <f aca="false">IF(G1268&lt;=2, -10*G1268+100, 88.958*EXP(-0.0755*G1268))</f>
        <v>100</v>
      </c>
      <c r="BI1268" s="0" t="n">
        <f aca="false">IF(I1268&lt;=100, 0.0053*(I1268)^2-1.0332*I1268+100.76, 122.82*EXP(-0.0092*I1268))</f>
        <v>96.316528</v>
      </c>
      <c r="BJ1268" s="0" t="n">
        <f aca="false">IF(P1268&lt;=1000, -6.942*LN(P1268)+107.59, -36.304*LN(P1268)+310.72)</f>
        <v>-69.1325036724791</v>
      </c>
      <c r="BK1268" s="0" t="e">
        <f aca="false">BF1268^0.04*BG1268^0.22*BH1268^0.51*BI1268^0.06*BJ1268^0.17</f>
        <v>#NUM!</v>
      </c>
      <c r="BL1268" s="0" t="e">
        <f aca="false">IF(BK1268&gt;=90, "Very Good", IF(BK1268&gt;=80, "Good", IF(BK1268&gt;=70, "Slightly Good", IF(BK1268&gt;=60, "Average", IF(BK1268&gt;=50, "Slightly Poor", IF(BK1268&gt;=40, "Poor", "Very Poor"))))))</f>
        <v>#NUM!</v>
      </c>
      <c r="BM1268" s="0" t="n">
        <f aca="false">IF(P1268&lt;=1000, -6.942*LN(P1268)+107.59, IF(AND(P1268&gt;1000, P1268&lt;=5213),-36.304*LN(P1268)+310.72, IF(P1268&gt;5213, 10)))</f>
        <v>10</v>
      </c>
      <c r="BN1268" s="0" t="n">
        <f aca="false">BF1268^0.04*BG1268^0.22*BH1268^0.51*BI1268^0.06*BM1268^0.17</f>
        <v>-65.0595242179807</v>
      </c>
      <c r="BO1268" s="0" t="str">
        <f aca="false">IF(BN1268&gt;=90, "Very Good", IF(BN1268&gt;=80, "Good", IF(BN1268&gt;=70, "Slightly Good", IF(BN1268&gt;=60, "Average", IF(BN1268&gt;=50, "Slightly Poor", IF(BN1268&gt;=40, "Poor", "Very Poor"))))))</f>
        <v>Very Poor</v>
      </c>
      <c r="BP1268" s="0" t="n">
        <f aca="false">IF(AJ1268&lt;=1000, -6.942*LN(AJ1268)+107.59, IF(AND(AJ1268&gt;1000, AJ1268&lt;=5213),-36.304*LN(AJ1268)+310.72, IF(AJ1268&gt;5213, 10)))</f>
        <v>36.6389888682299</v>
      </c>
      <c r="BQ1268" s="0" t="n">
        <f aca="false">BF1268^0.04*BG1268^0.22*BH1268^0.51*BI1268^0.06*BP1268^0.17</f>
        <v>-81.1299623674812</v>
      </c>
      <c r="BR1268" s="0" t="str">
        <f aca="false">IF(BQ1268&gt;=90, "Very Good", IF(BQ1268&gt;=80, "Good", IF(BQ1268&gt;=70, "Slightly Good", IF(BQ1268&gt;=60, "Average", IF(BQ1268&gt;=50, "Slightly Poor", IF(BQ1268&gt;=40, "Poor", "Very Poor"))))))</f>
        <v>Very Poor</v>
      </c>
      <c r="BT1268" s="0" t="n">
        <f aca="false">9.81*LN(AH1268)+30.6</f>
        <v>49.405010825506</v>
      </c>
      <c r="BU1268" s="0" t="str">
        <f aca="false">IF(BT1268&lt;30, "Clean water", IF(AND(BT1268&gt;=30, BT1268&lt;40), "Hypolimia", IF(AND(BT1268&gt;=40,BT1268&lt;50), "Mesotrophic", IF(AND(BT1268&gt;=50, BT1268&lt;70), "Eutrophic", IF(BT1268&gt;70,"Hypertrophic")))))</f>
        <v>Mesotrophic</v>
      </c>
      <c r="BW1268" s="0" t="str">
        <f aca="false">IF(G1268/H1268&gt;=1, "PLS CHECK", "")</f>
        <v/>
      </c>
      <c r="BX1268" s="0" t="e">
        <f aca="false">IF(AC1268/J1268&gt;=1, "PLS CHECK", "")</f>
        <v>#DIV/0!</v>
      </c>
      <c r="BY1268" s="0" t="e">
        <f aca="false">IF(AE1268/J1268&gt;=1, "PLS CHECK", "")</f>
        <v>#DIV/0!</v>
      </c>
      <c r="BZ1268" s="0" t="e">
        <f aca="false">IF(AD1268/J1268&gt;=1, "PLS CHECK", "")</f>
        <v>#DIV/0!</v>
      </c>
      <c r="CA1268" s="0" t="str">
        <f aca="false">IF(AF1268/K1268&gt;=1, "PLS CHECK", "")</f>
        <v/>
      </c>
      <c r="CB1268" s="0" t="str">
        <f aca="false">IF(AG1268/K1268&gt;=1, "PLS CHECK", "")</f>
        <v/>
      </c>
    </row>
    <row r="1269" customFormat="false" ht="12.5" hidden="false" customHeight="false" outlineLevel="0" collapsed="false">
      <c r="A1269" s="0" t="n">
        <v>1266</v>
      </c>
      <c r="B1269" s="15" t="s">
        <v>125</v>
      </c>
      <c r="C1269" s="16" t="s">
        <v>126</v>
      </c>
      <c r="D1269" s="0" t="s">
        <v>183</v>
      </c>
      <c r="E1269" s="0" t="n">
        <v>8.3</v>
      </c>
      <c r="F1269" s="37"/>
      <c r="G1269" s="0" t="n">
        <v>3.3</v>
      </c>
      <c r="H1269" s="0" t="n">
        <v>3.4</v>
      </c>
      <c r="I1269" s="0" t="n">
        <v>4.2</v>
      </c>
      <c r="J1269" s="0" t="n">
        <v>8.442</v>
      </c>
      <c r="K1269" s="0" t="n">
        <v>0.045</v>
      </c>
      <c r="L1269" s="0" t="n">
        <v>2.2</v>
      </c>
      <c r="M1269" s="0" t="n">
        <v>11.5</v>
      </c>
      <c r="N1269" s="0" t="n">
        <v>0</v>
      </c>
      <c r="O1269" s="0" t="n">
        <v>587</v>
      </c>
      <c r="P1269" s="0" t="n">
        <v>1000</v>
      </c>
      <c r="AC1269" s="0" t="n">
        <v>7.925</v>
      </c>
      <c r="AD1269" s="0" t="n">
        <v>1.015</v>
      </c>
      <c r="AE1269" s="0" t="n">
        <v>6.463</v>
      </c>
      <c r="AF1269" s="0" t="n">
        <v>0.023</v>
      </c>
      <c r="AG1269" s="0" t="n">
        <v>0.005</v>
      </c>
      <c r="AH1269" s="0" t="n">
        <v>21.3</v>
      </c>
      <c r="AJ1269" s="0" t="n">
        <v>130</v>
      </c>
      <c r="BF1269" s="0" t="n">
        <f aca="false">IF(E1269&lt;11,-3.6797*E1269^2+48.115*E1269-53.83,280.92*EXP(-0.2027*E1269))</f>
        <v>92.029967</v>
      </c>
      <c r="BG1269" s="0" t="e">
        <f aca="false">32.208*LN(F1269)+21.438</f>
        <v>#VALUE!</v>
      </c>
      <c r="BH1269" s="0" t="n">
        <f aca="false">IF(G1269&lt;=2, -10*G1269+100, 88.958*EXP(-0.0755*G1269))</f>
        <v>69.3394735712124</v>
      </c>
      <c r="BI1269" s="0" t="n">
        <f aca="false">IF(I1269&lt;=100, 0.0053*(I1269)^2-1.0332*I1269+100.76, 122.82*EXP(-0.0092*I1269))</f>
        <v>96.514052</v>
      </c>
      <c r="BJ1269" s="0" t="n">
        <f aca="false">IF(P1269&lt;=1000, -6.942*LN(P1269)+107.59, -36.304*LN(P1269)+310.72)</f>
        <v>59.636362853306</v>
      </c>
      <c r="BK1269" s="0" t="e">
        <f aca="false">BF1269^0.04*BG1269^0.22*BH1269^0.51*BI1269^0.06*BJ1269^0.17</f>
        <v>#VALUE!</v>
      </c>
      <c r="BL1269" s="0" t="e">
        <f aca="false">IF(BK1269&gt;=90, "Very Good", IF(BK1269&gt;=80, "Good", IF(BK1269&gt;=70, "Slightly Good", IF(BK1269&gt;=60, "Average", IF(BK1269&gt;=50, "Slightly Poor", IF(BK1269&gt;=40, "Poor", "Very Poor"))))))</f>
        <v>#VALUE!</v>
      </c>
      <c r="BM1269" s="0" t="n">
        <f aca="false">IF(P1269&lt;=1000, -6.942*LN(P1269)+107.59, IF(AND(P1269&gt;1000, P1269&lt;=5213),-36.304*LN(P1269)+310.72, IF(P1269&gt;5213, 10)))</f>
        <v>59.636362853306</v>
      </c>
      <c r="BN1269" s="0" t="e">
        <f aca="false">BF1269^0.04*BG1269^0.22*BH1269^0.51*BI1269^0.06*BM1269^0.17</f>
        <v>#VALUE!</v>
      </c>
      <c r="BO1269" s="0" t="e">
        <f aca="false">IF(BN1269&gt;=90, "Very Good", IF(BN1269&gt;=80, "Good", IF(BN1269&gt;=70, "Slightly Good", IF(BN1269&gt;=60, "Average", IF(BN1269&gt;=50, "Slightly Poor", IF(BN1269&gt;=40, "Poor", "Very Poor"))))))</f>
        <v>#VALUE!</v>
      </c>
      <c r="BP1269" s="0" t="n">
        <f aca="false">IF(AJ1269&lt;=1000, -6.942*LN(AJ1269)+107.59, IF(AND(AJ1269&gt;1000, AJ1269&lt;=5213),-36.304*LN(AJ1269)+310.72, IF(AJ1269&gt;5213, 10)))</f>
        <v>73.7995758449374</v>
      </c>
      <c r="BQ1269" s="0" t="e">
        <f aca="false">BF1269^0.04*BG1269^0.22*BH1269^0.51*BI1269^0.06*BP1269^0.17</f>
        <v>#VALUE!</v>
      </c>
      <c r="BR1269" s="0" t="e">
        <f aca="false">IF(BQ1269&gt;=90, "Very Good", IF(BQ1269&gt;=80, "Good", IF(BQ1269&gt;=70, "Slightly Good", IF(BQ1269&gt;=60, "Average", IF(BQ1269&gt;=50, "Slightly Poor", IF(BQ1269&gt;=40, "Poor", "Very Poor"))))))</f>
        <v>#VALUE!</v>
      </c>
      <c r="BT1269" s="0" t="n">
        <f aca="false">9.81*LN(AH1269)+30.6</f>
        <v>60.6059163833379</v>
      </c>
      <c r="BU1269" s="0" t="str">
        <f aca="false">IF(BT1269&lt;30, "Clean water", IF(AND(BT1269&gt;=30, BT1269&lt;40), "Hypolimia", IF(AND(BT1269&gt;=40,BT1269&lt;50), "Mesotrophic", IF(AND(BT1269&gt;=50, BT1269&lt;70), "Eutrophic", IF(BT1269&gt;70,"Hypertrophic")))))</f>
        <v>Eutrophic</v>
      </c>
      <c r="BW1269" s="0" t="str">
        <f aca="false">IF(G1269/H1269&gt;=1, "PLS CHECK", "")</f>
        <v/>
      </c>
      <c r="BX1269" s="0" t="str">
        <f aca="false">IF(AC1269/J1269&gt;=1, "PLS CHECK", "")</f>
        <v/>
      </c>
      <c r="BY1269" s="0" t="str">
        <f aca="false">IF(AE1269/J1269&gt;=1, "PLS CHECK", "")</f>
        <v/>
      </c>
      <c r="BZ1269" s="0" t="str">
        <f aca="false">IF(AD1269/J1269&gt;=1, "PLS CHECK", "")</f>
        <v/>
      </c>
      <c r="CA1269" s="0" t="str">
        <f aca="false">IF(AF1269/K1269&gt;=1, "PLS CHECK", "")</f>
        <v/>
      </c>
      <c r="CB1269" s="0" t="str">
        <f aca="false">IF(AG1269/K1269&gt;=1, "PLS CHECK", "")</f>
        <v/>
      </c>
    </row>
    <row r="1270" customFormat="false" ht="12.5" hidden="false" customHeight="false" outlineLevel="0" collapsed="false">
      <c r="A1270" s="0" t="n">
        <v>1267</v>
      </c>
      <c r="B1270" s="15" t="s">
        <v>72</v>
      </c>
      <c r="C1270" s="16" t="s">
        <v>73</v>
      </c>
      <c r="D1270" s="0" t="s">
        <v>184</v>
      </c>
      <c r="E1270" s="0" t="n">
        <v>8.1</v>
      </c>
      <c r="F1270" s="0" t="n">
        <v>9.6</v>
      </c>
      <c r="G1270" s="0" t="n">
        <v>2</v>
      </c>
      <c r="H1270" s="0" t="n">
        <v>6.1</v>
      </c>
      <c r="I1270" s="37"/>
      <c r="J1270" s="0" t="n">
        <v>3.635</v>
      </c>
      <c r="K1270" s="0" t="n">
        <v>0.048</v>
      </c>
      <c r="L1270" s="0" t="n">
        <v>2.9</v>
      </c>
      <c r="M1270" s="0" t="n">
        <v>20.1</v>
      </c>
      <c r="N1270" s="0" t="n">
        <v>0</v>
      </c>
      <c r="O1270" s="0" t="n">
        <v>300</v>
      </c>
      <c r="P1270" s="0" t="n">
        <v>10992</v>
      </c>
      <c r="Q1270" s="0" t="n">
        <v>0</v>
      </c>
      <c r="R1270" s="0" t="n">
        <v>0</v>
      </c>
      <c r="S1270" s="0" t="n">
        <v>0</v>
      </c>
      <c r="T1270" s="0" t="n">
        <v>0</v>
      </c>
      <c r="U1270" s="0" t="n">
        <v>0</v>
      </c>
      <c r="V1270" s="0" t="n">
        <v>0</v>
      </c>
      <c r="AC1270" s="0" t="n">
        <v>3.445</v>
      </c>
      <c r="AD1270" s="0" t="n">
        <v>0.394</v>
      </c>
      <c r="AE1270" s="0" t="n">
        <v>2.681</v>
      </c>
      <c r="AF1270" s="0" t="n">
        <v>0.024</v>
      </c>
      <c r="AG1270" s="0" t="n">
        <v>0.013</v>
      </c>
      <c r="AH1270" s="0" t="n">
        <v>19.7</v>
      </c>
      <c r="AJ1270" s="0" t="n">
        <v>637</v>
      </c>
      <c r="AP1270" s="0" t="n">
        <v>0</v>
      </c>
      <c r="AY1270" s="0" t="n">
        <v>0</v>
      </c>
      <c r="BF1270" s="0" t="n">
        <f aca="false">IF(E1270&lt;11,-3.6797*E1270^2+48.115*E1270-53.83,280.92*EXP(-0.2027*E1270))</f>
        <v>94.476383</v>
      </c>
      <c r="BG1270" s="0" t="n">
        <f aca="false">32.208*LN(F1270)+21.438</f>
        <v>94.2848658756438</v>
      </c>
      <c r="BH1270" s="0" t="n">
        <f aca="false">IF(G1270&lt;=2, -10*G1270+100, 88.958*EXP(-0.0755*G1270))</f>
        <v>80</v>
      </c>
      <c r="BI1270" s="0" t="n">
        <f aca="false">IF(I1270&lt;=100, 0.0053*(I1270)^2-1.0332*I1270+100.76, 122.82*EXP(-0.0092*I1270))</f>
        <v>100.76</v>
      </c>
      <c r="BJ1270" s="0" t="n">
        <f aca="false">IF(P1270&lt;=1000, -6.942*LN(P1270)+107.59, -36.304*LN(P1270)+310.72)</f>
        <v>-27.0859251170331</v>
      </c>
      <c r="BK1270" s="0" t="e">
        <f aca="false">BF1270^0.04*BG1270^0.22*BH1270^0.51*BI1270^0.06*BJ1270^0.17</f>
        <v>#NUM!</v>
      </c>
      <c r="BL1270" s="0" t="e">
        <f aca="false">IF(BK1270&gt;=90, "Very Good", IF(BK1270&gt;=80, "Good", IF(BK1270&gt;=70, "Slightly Good", IF(BK1270&gt;=60, "Average", IF(BK1270&gt;=50, "Slightly Poor", IF(BK1270&gt;=40, "Poor", "Very Poor"))))))</f>
        <v>#NUM!</v>
      </c>
      <c r="BM1270" s="0" t="n">
        <f aca="false">IF(P1270&lt;=1000, -6.942*LN(P1270)+107.59, IF(AND(P1270&gt;1000, P1270&lt;=5213),-36.304*LN(P1270)+310.72, IF(P1270&gt;5213, 10)))</f>
        <v>10</v>
      </c>
      <c r="BN1270" s="0" t="n">
        <f aca="false">BF1270^0.04*BG1270^0.22*BH1270^0.51*BI1270^0.06*BM1270^0.17</f>
        <v>59.4515730821835</v>
      </c>
      <c r="BO1270" s="0" t="str">
        <f aca="false">IF(BN1270&gt;=90, "Very Good", IF(BN1270&gt;=80, "Good", IF(BN1270&gt;=70, "Slightly Good", IF(BN1270&gt;=60, "Average", IF(BN1270&gt;=50, "Slightly Poor", IF(BN1270&gt;=40, "Poor", "Very Poor"))))))</f>
        <v>Slightly Poor</v>
      </c>
      <c r="BP1270" s="0" t="n">
        <f aca="false">IF(AJ1270&lt;=1000, -6.942*LN(AJ1270)+107.59, IF(AND(AJ1270&gt;1000, AJ1270&lt;=5213),-36.304*LN(AJ1270)+310.72, IF(AJ1270&gt;5213, 10)))</f>
        <v>62.767105051018</v>
      </c>
      <c r="BQ1270" s="0" t="n">
        <f aca="false">BF1270^0.04*BG1270^0.22*BH1270^0.51*BI1270^0.06*BP1270^0.17</f>
        <v>81.2414764027063</v>
      </c>
      <c r="BR1270" s="0" t="str">
        <f aca="false">IF(BQ1270&gt;=90, "Very Good", IF(BQ1270&gt;=80, "Good", IF(BQ1270&gt;=70, "Slightly Good", IF(BQ1270&gt;=60, "Average", IF(BQ1270&gt;=50, "Slightly Poor", IF(BQ1270&gt;=40, "Poor", "Very Poor"))))))</f>
        <v>Good</v>
      </c>
      <c r="BT1270" s="0" t="n">
        <f aca="false">9.81*LN(AH1270)+30.6</f>
        <v>59.8398688166481</v>
      </c>
      <c r="BU1270" s="0" t="str">
        <f aca="false">IF(BT1270&lt;30, "Clean water", IF(AND(BT1270&gt;=30, BT1270&lt;40), "Hypolimia", IF(AND(BT1270&gt;=40,BT1270&lt;50), "Mesotrophic", IF(AND(BT1270&gt;=50, BT1270&lt;70), "Eutrophic", IF(BT1270&gt;70,"Hypertrophic")))))</f>
        <v>Eutrophic</v>
      </c>
      <c r="BW1270" s="0" t="str">
        <f aca="false">IF(G1270/H1270&gt;=1, "PLS CHECK", "")</f>
        <v/>
      </c>
      <c r="BX1270" s="0" t="str">
        <f aca="false">IF(AC1270/J1270&gt;=1, "PLS CHECK", "")</f>
        <v/>
      </c>
      <c r="BY1270" s="0" t="str">
        <f aca="false">IF(AE1270/J1270&gt;=1, "PLS CHECK", "")</f>
        <v/>
      </c>
      <c r="BZ1270" s="0" t="str">
        <f aca="false">IF(AD1270/J1270&gt;=1, "PLS CHECK", "")</f>
        <v/>
      </c>
      <c r="CA1270" s="0" t="str">
        <f aca="false">IF(AF1270/K1270&gt;=1, "PLS CHECK", "")</f>
        <v/>
      </c>
      <c r="CB1270" s="0" t="str">
        <f aca="false">IF(AG1270/K1270&gt;=1, "PLS CHECK", "")</f>
        <v/>
      </c>
    </row>
    <row r="1271" customFormat="false" ht="12.5" hidden="false" customHeight="false" outlineLevel="0" collapsed="false">
      <c r="A1271" s="0" t="n">
        <v>1268</v>
      </c>
      <c r="B1271" s="15" t="s">
        <v>131</v>
      </c>
      <c r="C1271" s="16" t="s">
        <v>132</v>
      </c>
      <c r="D1271" s="0" t="s">
        <v>184</v>
      </c>
      <c r="E1271" s="37"/>
      <c r="F1271" s="0" t="n">
        <v>12.9</v>
      </c>
      <c r="G1271" s="0" t="n">
        <v>2.9</v>
      </c>
      <c r="H1271" s="0" t="n">
        <v>7.2</v>
      </c>
      <c r="I1271" s="0" t="n">
        <v>6.2</v>
      </c>
      <c r="J1271" s="37"/>
      <c r="K1271" s="0" t="n">
        <v>0.072</v>
      </c>
      <c r="L1271" s="0" t="n">
        <v>3.5</v>
      </c>
      <c r="M1271" s="0" t="n">
        <v>26.5</v>
      </c>
      <c r="O1271" s="37"/>
      <c r="BD1271" s="0" t="n">
        <v>0.028</v>
      </c>
      <c r="BF1271" s="0" t="n">
        <f aca="false">IF(E1271&lt;11,-3.6797*E1271^2+48.115*E1271-53.83,280.92*EXP(-0.2027*E1271))</f>
        <v>-53.83</v>
      </c>
      <c r="BG1271" s="0" t="n">
        <f aca="false">32.208*LN(F1271)+21.438</f>
        <v>103.801177244529</v>
      </c>
      <c r="BH1271" s="0" t="n">
        <f aca="false">IF(G1271&lt;=2, -10*G1271+100, 88.958*EXP(-0.0755*G1271))</f>
        <v>71.4654665875093</v>
      </c>
      <c r="BI1271" s="0" t="n">
        <f aca="false">IF(I1271&lt;=100, 0.0053*(I1271)^2-1.0332*I1271+100.76, 122.82*EXP(-0.0092*I1271))</f>
        <v>94.557892</v>
      </c>
      <c r="BJ1271" s="0" t="e">
        <f aca="false">IF(P1271&lt;=1000, -6.942*LN(P1271)+107.59, -36.304*LN(P1271)+310.72)</f>
        <v>#VALUE!</v>
      </c>
      <c r="BK1271" s="0" t="e">
        <f aca="false">BF1271^0.04*BG1271^0.22*BH1271^0.51*BI1271^0.06*BJ1271^0.17</f>
        <v>#VALUE!</v>
      </c>
      <c r="BL1271" s="0" t="e">
        <f aca="false">IF(BK1271&gt;=90, "Very Good", IF(BK1271&gt;=80, "Good", IF(BK1271&gt;=70, "Slightly Good", IF(BK1271&gt;=60, "Average", IF(BK1271&gt;=50, "Slightly Poor", IF(BK1271&gt;=40, "Poor", "Very Poor"))))))</f>
        <v>#VALUE!</v>
      </c>
      <c r="BM1271" s="0" t="e">
        <f aca="false">IF(P1271&lt;=1000, -6.942*LN(P1271)+107.59, IF(AND(P1271&gt;1000, P1271&lt;=5213),-36.304*LN(P1271)+310.72, IF(P1271&gt;5213, 10)))</f>
        <v>#VALUE!</v>
      </c>
      <c r="BN1271" s="0" t="e">
        <f aca="false">BF1271^0.04*BG1271^0.22*BH1271^0.51*BI1271^0.06*BM1271^0.17</f>
        <v>#VALUE!</v>
      </c>
      <c r="BO1271" s="0" t="e">
        <f aca="false">IF(BN1271&gt;=90, "Very Good", IF(BN1271&gt;=80, "Good", IF(BN1271&gt;=70, "Slightly Good", IF(BN1271&gt;=60, "Average", IF(BN1271&gt;=50, "Slightly Poor", IF(BN1271&gt;=40, "Poor", "Very Poor"))))))</f>
        <v>#VALUE!</v>
      </c>
      <c r="BP1271" s="0" t="e">
        <f aca="false">IF(AJ1271&lt;=1000, -6.942*LN(AJ1271)+107.59, IF(AND(AJ1271&gt;1000, AJ1271&lt;=5213),-36.304*LN(AJ1271)+310.72, IF(AJ1271&gt;5213, 10)))</f>
        <v>#VALUE!</v>
      </c>
      <c r="BQ1271" s="0" t="e">
        <f aca="false">BF1271^0.04*BG1271^0.22*BH1271^0.51*BI1271^0.06*BP1271^0.17</f>
        <v>#VALUE!</v>
      </c>
      <c r="BR1271" s="0" t="e">
        <f aca="false">IF(BQ1271&gt;=90, "Very Good", IF(BQ1271&gt;=80, "Good", IF(BQ1271&gt;=70, "Slightly Good", IF(BQ1271&gt;=60, "Average", IF(BQ1271&gt;=50, "Slightly Poor", IF(BQ1271&gt;=40, "Poor", "Very Poor"))))))</f>
        <v>#VALUE!</v>
      </c>
      <c r="BT1271" s="0" t="e">
        <f aca="false">9.81*LN(AH1271)+30.6</f>
        <v>#VALUE!</v>
      </c>
      <c r="BU1271" s="0" t="e">
        <f aca="false">IF(BT1271&lt;30, "Clean water", IF(AND(BT1271&gt;=30, BT1271&lt;40), "Hypolimia", IF(AND(BT1271&gt;=40,BT1271&lt;50), "Mesotrophic", IF(AND(BT1271&gt;=50, BT1271&lt;70), "Eutrophic", IF(BT1271&gt;70,"Hypertrophic")))))</f>
        <v>#VALUE!</v>
      </c>
      <c r="BW1271" s="0" t="str">
        <f aca="false">IF(G1271/H1271&gt;=1, "PLS CHECK", "")</f>
        <v/>
      </c>
      <c r="BX1271" s="0" t="e">
        <f aca="false">IF(AC1271/J1271&gt;=1, "PLS CHECK", "")</f>
        <v>#DIV/0!</v>
      </c>
      <c r="BY1271" s="0" t="e">
        <f aca="false">IF(AE1271/J1271&gt;=1, "PLS CHECK", "")</f>
        <v>#DIV/0!</v>
      </c>
      <c r="BZ1271" s="0" t="e">
        <f aca="false">IF(AD1271/J1271&gt;=1, "PLS CHECK", "")</f>
        <v>#DIV/0!</v>
      </c>
      <c r="CA1271" s="0" t="str">
        <f aca="false">IF(AF1271/K1271&gt;=1, "PLS CHECK", "")</f>
        <v/>
      </c>
      <c r="CB1271" s="0" t="str">
        <f aca="false">IF(AG1271/K1271&gt;=1, "PLS CHECK", "")</f>
        <v/>
      </c>
    </row>
    <row r="1272" customFormat="false" ht="12.5" hidden="false" customHeight="false" outlineLevel="0" collapsed="false">
      <c r="A1272" s="0" t="n">
        <v>1269</v>
      </c>
      <c r="B1272" s="15" t="s">
        <v>75</v>
      </c>
      <c r="C1272" s="16" t="s">
        <v>76</v>
      </c>
      <c r="D1272" s="0" t="s">
        <v>184</v>
      </c>
      <c r="E1272" s="0" t="n">
        <v>7.6</v>
      </c>
      <c r="F1272" s="0" t="n">
        <v>9.3</v>
      </c>
      <c r="G1272" s="0" t="n">
        <v>1.7</v>
      </c>
      <c r="H1272" s="0" t="n">
        <v>5.3</v>
      </c>
      <c r="I1272" s="0" t="n">
        <v>19.6</v>
      </c>
      <c r="J1272" s="0" t="n">
        <v>3.848</v>
      </c>
      <c r="K1272" s="0" t="n">
        <v>0.192</v>
      </c>
      <c r="L1272" s="0" t="n">
        <v>2</v>
      </c>
      <c r="M1272" s="0" t="n">
        <v>15.5</v>
      </c>
      <c r="N1272" s="0" t="n">
        <v>0</v>
      </c>
      <c r="O1272" s="0" t="n">
        <v>729</v>
      </c>
      <c r="P1272" s="0" t="n">
        <v>1000</v>
      </c>
      <c r="AC1272" s="0" t="n">
        <v>3.625</v>
      </c>
      <c r="AD1272" s="0" t="n">
        <v>0.094</v>
      </c>
      <c r="AE1272" s="0" t="n">
        <v>3.029</v>
      </c>
      <c r="AF1272" s="37"/>
      <c r="AG1272" s="37"/>
      <c r="AH1272" s="0" t="n">
        <v>10.8</v>
      </c>
      <c r="AJ1272" s="0" t="n">
        <v>400</v>
      </c>
      <c r="BF1272" s="0" t="n">
        <f aca="false">IF(E1272&lt;11,-3.6797*E1272^2+48.115*E1272-53.83,280.92*EXP(-0.2027*E1272))</f>
        <v>99.304528</v>
      </c>
      <c r="BG1272" s="0" t="n">
        <f aca="false">32.208*LN(F1272)+21.438</f>
        <v>93.2623038003278</v>
      </c>
      <c r="BH1272" s="0" t="n">
        <f aca="false">IF(G1272&lt;=2, -10*G1272+100, 88.958*EXP(-0.0755*G1272))</f>
        <v>83</v>
      </c>
      <c r="BI1272" s="0" t="n">
        <f aca="false">IF(I1272&lt;=100, 0.0053*(I1272)^2-1.0332*I1272+100.76, 122.82*EXP(-0.0092*I1272))</f>
        <v>82.545328</v>
      </c>
      <c r="BJ1272" s="0" t="n">
        <f aca="false">IF(P1272&lt;=1000, -6.942*LN(P1272)+107.59, -36.304*LN(P1272)+310.72)</f>
        <v>59.636362853306</v>
      </c>
      <c r="BK1272" s="0" t="n">
        <f aca="false">BF1272^0.04*BG1272^0.22*BH1272^0.51*BI1272^0.06*BJ1272^0.17</f>
        <v>81.0554805540152</v>
      </c>
      <c r="BL1272" s="0" t="str">
        <f aca="false">IF(BK1272&gt;=90, "Very Good", IF(BK1272&gt;=80, "Good", IF(BK1272&gt;=70, "Slightly Good", IF(BK1272&gt;=60, "Average", IF(BK1272&gt;=50, "Slightly Poor", IF(BK1272&gt;=40, "Poor", "Very Poor"))))))</f>
        <v>Good</v>
      </c>
      <c r="BM1272" s="0" t="n">
        <f aca="false">IF(P1272&lt;=1000, -6.942*LN(P1272)+107.59, IF(AND(P1272&gt;1000, P1272&lt;=5213),-36.304*LN(P1272)+310.72, IF(P1272&gt;5213, 10)))</f>
        <v>59.636362853306</v>
      </c>
      <c r="BN1272" s="0" t="n">
        <f aca="false">BF1272^0.04*BG1272^0.22*BH1272^0.51*BI1272^0.06*BM1272^0.17</f>
        <v>81.0554805540152</v>
      </c>
      <c r="BO1272" s="0" t="str">
        <f aca="false">IF(BN1272&gt;=90, "Very Good", IF(BN1272&gt;=80, "Good", IF(BN1272&gt;=70, "Slightly Good", IF(BN1272&gt;=60, "Average", IF(BN1272&gt;=50, "Slightly Poor", IF(BN1272&gt;=40, "Poor", "Very Poor"))))))</f>
        <v>Good</v>
      </c>
      <c r="BP1272" s="0" t="n">
        <f aca="false">IF(AJ1272&lt;=1000, -6.942*LN(AJ1272)+107.59, IF(AND(AJ1272&gt;1000, AJ1272&lt;=5213),-36.304*LN(AJ1272)+310.72, IF(AJ1272&gt;5213, 10)))</f>
        <v>65.9972531139764</v>
      </c>
      <c r="BQ1272" s="0" t="n">
        <f aca="false">BF1272^0.04*BG1272^0.22*BH1272^0.51*BI1272^0.06*BP1272^0.17</f>
        <v>82.4640928560111</v>
      </c>
      <c r="BR1272" s="0" t="str">
        <f aca="false">IF(BQ1272&gt;=90, "Very Good", IF(BQ1272&gt;=80, "Good", IF(BQ1272&gt;=70, "Slightly Good", IF(BQ1272&gt;=60, "Average", IF(BQ1272&gt;=50, "Slightly Poor", IF(BQ1272&gt;=40, "Poor", "Very Poor"))))))</f>
        <v>Good</v>
      </c>
      <c r="BT1272" s="0" t="n">
        <f aca="false">9.81*LN(AH1272)+30.6</f>
        <v>53.943347575817</v>
      </c>
      <c r="BU1272" s="0" t="str">
        <f aca="false">IF(BT1272&lt;30, "Clean water", IF(AND(BT1272&gt;=30, BT1272&lt;40), "Hypolimia", IF(AND(BT1272&gt;=40,BT1272&lt;50), "Mesotrophic", IF(AND(BT1272&gt;=50, BT1272&lt;70), "Eutrophic", IF(BT1272&gt;70,"Hypertrophic")))))</f>
        <v>Eutrophic</v>
      </c>
      <c r="BW1272" s="0" t="str">
        <f aca="false">IF(G1272/H1272&gt;=1, "PLS CHECK", "")</f>
        <v/>
      </c>
      <c r="BX1272" s="0" t="str">
        <f aca="false">IF(AC1272/J1272&gt;=1, "PLS CHECK", "")</f>
        <v/>
      </c>
      <c r="BY1272" s="0" t="str">
        <f aca="false">IF(AE1272/J1272&gt;=1, "PLS CHECK", "")</f>
        <v/>
      </c>
      <c r="BZ1272" s="0" t="str">
        <f aca="false">IF(AD1272/J1272&gt;=1, "PLS CHECK", "")</f>
        <v/>
      </c>
      <c r="CA1272" s="0" t="str">
        <f aca="false">IF(AF1272/K1272&gt;=1, "PLS CHECK", "")</f>
        <v/>
      </c>
      <c r="CB1272" s="0" t="str">
        <f aca="false">IF(AG1272/K1272&gt;=1, "PLS CHECK", "")</f>
        <v/>
      </c>
    </row>
    <row r="1273" customFormat="false" ht="12.5" hidden="false" customHeight="false" outlineLevel="0" collapsed="false">
      <c r="A1273" s="0" t="n">
        <v>1270</v>
      </c>
      <c r="B1273" s="15" t="s">
        <v>77</v>
      </c>
      <c r="C1273" s="16" t="s">
        <v>78</v>
      </c>
      <c r="D1273" s="0" t="s">
        <v>184</v>
      </c>
      <c r="E1273" s="37"/>
      <c r="F1273" s="0" t="n">
        <v>9.7</v>
      </c>
      <c r="G1273" s="0" t="n">
        <v>1.7</v>
      </c>
      <c r="H1273" s="0" t="n">
        <v>4</v>
      </c>
      <c r="I1273" s="0" t="n">
        <v>4.2</v>
      </c>
      <c r="J1273" s="37"/>
      <c r="K1273" s="0" t="n">
        <v>0.034</v>
      </c>
      <c r="L1273" s="0" t="n">
        <v>2.1</v>
      </c>
      <c r="M1273" s="0" t="n">
        <v>19.3</v>
      </c>
      <c r="N1273" s="0" t="n">
        <v>0</v>
      </c>
      <c r="O1273" s="37"/>
      <c r="P1273" s="37"/>
      <c r="AC1273" s="37"/>
      <c r="AD1273" s="0" t="n">
        <v>0.036</v>
      </c>
      <c r="AE1273" s="37"/>
      <c r="AF1273" s="0" t="n">
        <v>0.016</v>
      </c>
      <c r="AG1273" s="0" t="n">
        <v>0.001</v>
      </c>
      <c r="AH1273" s="0" t="n">
        <v>10.1</v>
      </c>
      <c r="AJ1273" s="0" t="n">
        <v>240</v>
      </c>
      <c r="BD1273" s="0" t="n">
        <v>229.97</v>
      </c>
      <c r="BF1273" s="0" t="n">
        <f aca="false">IF(E1273&lt;11,-3.6797*E1273^2+48.115*E1273-53.83,280.92*EXP(-0.2027*E1273))</f>
        <v>-53.83</v>
      </c>
      <c r="BG1273" s="0" t="n">
        <f aca="false">32.208*LN(F1273)+21.438</f>
        <v>94.6186305204847</v>
      </c>
      <c r="BH1273" s="0" t="n">
        <f aca="false">IF(G1273&lt;=2, -10*G1273+100, 88.958*EXP(-0.0755*G1273))</f>
        <v>83</v>
      </c>
      <c r="BI1273" s="0" t="n">
        <f aca="false">IF(I1273&lt;=100, 0.0053*(I1273)^2-1.0332*I1273+100.76, 122.82*EXP(-0.0092*I1273))</f>
        <v>96.514052</v>
      </c>
      <c r="BJ1273" s="0" t="e">
        <f aca="false">IF(P1273&lt;=1000, -6.942*LN(P1273)+107.59, -36.304*LN(P1273)+310.72)</f>
        <v>#VALUE!</v>
      </c>
      <c r="BK1273" s="0" t="e">
        <f aca="false">BF1273^0.04*BG1273^0.22*BH1273^0.51*BI1273^0.06*BJ1273^0.17</f>
        <v>#VALUE!</v>
      </c>
      <c r="BL1273" s="0" t="e">
        <f aca="false">IF(BK1273&gt;=90, "Very Good", IF(BK1273&gt;=80, "Good", IF(BK1273&gt;=70, "Slightly Good", IF(BK1273&gt;=60, "Average", IF(BK1273&gt;=50, "Slightly Poor", IF(BK1273&gt;=40, "Poor", "Very Poor"))))))</f>
        <v>#VALUE!</v>
      </c>
      <c r="BM1273" s="0" t="e">
        <f aca="false">IF(P1273&lt;=1000, -6.942*LN(P1273)+107.59, IF(AND(P1273&gt;1000, P1273&lt;=5213),-36.304*LN(P1273)+310.72, IF(P1273&gt;5213, 10)))</f>
        <v>#VALUE!</v>
      </c>
      <c r="BN1273" s="0" t="e">
        <f aca="false">BF1273^0.04*BG1273^0.22*BH1273^0.51*BI1273^0.06*BM1273^0.17</f>
        <v>#VALUE!</v>
      </c>
      <c r="BO1273" s="0" t="e">
        <f aca="false">IF(BN1273&gt;=90, "Very Good", IF(BN1273&gt;=80, "Good", IF(BN1273&gt;=70, "Slightly Good", IF(BN1273&gt;=60, "Average", IF(BN1273&gt;=50, "Slightly Poor", IF(BN1273&gt;=40, "Poor", "Very Poor"))))))</f>
        <v>#VALUE!</v>
      </c>
      <c r="BP1273" s="0" t="n">
        <f aca="false">IF(AJ1273&lt;=1000, -6.942*LN(AJ1273)+107.59, IF(AND(AJ1273&gt;1000, AJ1273&lt;=5213),-36.304*LN(AJ1273)+310.72, IF(AJ1273&gt;5213, 10)))</f>
        <v>69.5434045941599</v>
      </c>
      <c r="BQ1273" s="0" t="n">
        <f aca="false">BF1273^0.04*BG1273^0.22*BH1273^0.51*BI1273^0.06*BP1273^0.17</f>
        <v>-82.2137789962864</v>
      </c>
      <c r="BR1273" s="0" t="str">
        <f aca="false">IF(BQ1273&gt;=90, "Very Good", IF(BQ1273&gt;=80, "Good", IF(BQ1273&gt;=70, "Slightly Good", IF(BQ1273&gt;=60, "Average", IF(BQ1273&gt;=50, "Slightly Poor", IF(BQ1273&gt;=40, "Poor", "Very Poor"))))))</f>
        <v>Very Poor</v>
      </c>
      <c r="BT1273" s="0" t="n">
        <f aca="false">9.81*LN(AH1273)+30.6</f>
        <v>53.2859725079412</v>
      </c>
      <c r="BU1273" s="0" t="str">
        <f aca="false">IF(BT1273&lt;30, "Clean water", IF(AND(BT1273&gt;=30, BT1273&lt;40), "Hypolimia", IF(AND(BT1273&gt;=40,BT1273&lt;50), "Mesotrophic", IF(AND(BT1273&gt;=50, BT1273&lt;70), "Eutrophic", IF(BT1273&gt;70,"Hypertrophic")))))</f>
        <v>Eutrophic</v>
      </c>
      <c r="BW1273" s="0" t="str">
        <f aca="false">IF(G1273/H1273&gt;=1, "PLS CHECK", "")</f>
        <v/>
      </c>
      <c r="BX1273" s="0" t="e">
        <f aca="false">IF(AC1273/J1273&gt;=1, "PLS CHECK", "")</f>
        <v>#DIV/0!</v>
      </c>
      <c r="BY1273" s="0" t="e">
        <f aca="false">IF(AE1273/J1273&gt;=1, "PLS CHECK", "")</f>
        <v>#DIV/0!</v>
      </c>
      <c r="BZ1273" s="0" t="e">
        <f aca="false">IF(AD1273/J1273&gt;=1, "PLS CHECK", "")</f>
        <v>#DIV/0!</v>
      </c>
      <c r="CA1273" s="0" t="str">
        <f aca="false">IF(AF1273/K1273&gt;=1, "PLS CHECK", "")</f>
        <v/>
      </c>
      <c r="CB1273" s="0" t="str">
        <f aca="false">IF(AG1273/K1273&gt;=1, "PLS CHECK", "")</f>
        <v/>
      </c>
    </row>
    <row r="1274" customFormat="false" ht="12.5" hidden="false" customHeight="false" outlineLevel="0" collapsed="false">
      <c r="A1274" s="0" t="n">
        <v>1271</v>
      </c>
      <c r="B1274" s="15" t="s">
        <v>79</v>
      </c>
      <c r="C1274" s="16" t="s">
        <v>80</v>
      </c>
      <c r="D1274" s="0" t="s">
        <v>184</v>
      </c>
      <c r="E1274" s="0" t="n">
        <v>8.1</v>
      </c>
      <c r="F1274" s="0" t="n">
        <v>9.1</v>
      </c>
      <c r="G1274" s="0" t="n">
        <v>3.2</v>
      </c>
      <c r="H1274" s="0" t="n">
        <v>5.6</v>
      </c>
      <c r="I1274" s="0" t="n">
        <v>10.3</v>
      </c>
      <c r="J1274" s="0" t="n">
        <v>3.965</v>
      </c>
      <c r="K1274" s="0" t="n">
        <v>0.079</v>
      </c>
      <c r="L1274" s="0" t="n">
        <v>3</v>
      </c>
      <c r="M1274" s="0" t="n">
        <v>20.4</v>
      </c>
      <c r="N1274" s="0" t="n">
        <v>0</v>
      </c>
      <c r="O1274" s="0" t="n">
        <v>261</v>
      </c>
      <c r="P1274" s="0" t="n">
        <v>1235</v>
      </c>
      <c r="Q1274" s="0" t="n">
        <v>0</v>
      </c>
      <c r="R1274" s="0" t="n">
        <v>0</v>
      </c>
      <c r="S1274" s="0" t="n">
        <v>0</v>
      </c>
      <c r="T1274" s="0" t="n">
        <v>0</v>
      </c>
      <c r="U1274" s="0" t="n">
        <v>0</v>
      </c>
      <c r="V1274" s="0" t="n">
        <v>0</v>
      </c>
      <c r="AC1274" s="0" t="n">
        <v>3.758</v>
      </c>
      <c r="AD1274" s="0" t="n">
        <v>0.452</v>
      </c>
      <c r="AE1274" s="0" t="n">
        <v>2.579</v>
      </c>
      <c r="AF1274" s="0" t="n">
        <v>0.035</v>
      </c>
      <c r="AG1274" s="0" t="n">
        <v>0.014</v>
      </c>
      <c r="AH1274" s="37"/>
      <c r="AJ1274" s="0" t="n">
        <v>365</v>
      </c>
      <c r="AP1274" s="0" t="n">
        <v>0</v>
      </c>
      <c r="AY1274" s="0" t="n">
        <v>0</v>
      </c>
      <c r="BD1274" s="0" t="n">
        <v>227.072</v>
      </c>
      <c r="BF1274" s="0" t="n">
        <f aca="false">IF(E1274&lt;11,-3.6797*E1274^2+48.115*E1274-53.83,280.92*EXP(-0.2027*E1274))</f>
        <v>94.476383</v>
      </c>
      <c r="BG1274" s="0" t="n">
        <f aca="false">32.208*LN(F1274)+21.438</f>
        <v>92.5621023107425</v>
      </c>
      <c r="BH1274" s="0" t="n">
        <f aca="false">IF(G1274&lt;=2, -10*G1274+100, 88.958*EXP(-0.0755*G1274))</f>
        <v>69.8649678413399</v>
      </c>
      <c r="BI1274" s="0" t="n">
        <f aca="false">IF(I1274&lt;=100, 0.0053*(I1274)^2-1.0332*I1274+100.76, 122.82*EXP(-0.0092*I1274))</f>
        <v>90.680317</v>
      </c>
      <c r="BJ1274" s="0" t="n">
        <f aca="false">IF(P1274&lt;=1000, -6.942*LN(P1274)+107.59, -36.304*LN(P1274)+310.72)</f>
        <v>52.2781318540504</v>
      </c>
      <c r="BK1274" s="0" t="n">
        <f aca="false">BF1274^0.04*BG1274^0.22*BH1274^0.51*BI1274^0.06*BJ1274^0.17</f>
        <v>72.7387368198696</v>
      </c>
      <c r="BL1274" s="0" t="str">
        <f aca="false">IF(BK1274&gt;=90, "Very Good", IF(BK1274&gt;=80, "Good", IF(BK1274&gt;=70, "Slightly Good", IF(BK1274&gt;=60, "Average", IF(BK1274&gt;=50, "Slightly Poor", IF(BK1274&gt;=40, "Poor", "Very Poor"))))))</f>
        <v>Slightly Good</v>
      </c>
      <c r="BM1274" s="0" t="n">
        <f aca="false">IF(P1274&lt;=1000, -6.942*LN(P1274)+107.59, IF(AND(P1274&gt;1000, P1274&lt;=5213),-36.304*LN(P1274)+310.72, IF(P1274&gt;5213, 10)))</f>
        <v>52.2781318540504</v>
      </c>
      <c r="BN1274" s="0" t="n">
        <f aca="false">BF1274^0.04*BG1274^0.22*BH1274^0.51*BI1274^0.06*BM1274^0.17</f>
        <v>72.7387368198696</v>
      </c>
      <c r="BO1274" s="0" t="str">
        <f aca="false">IF(BN1274&gt;=90, "Very Good", IF(BN1274&gt;=80, "Good", IF(BN1274&gt;=70, "Slightly Good", IF(BN1274&gt;=60, "Average", IF(BN1274&gt;=50, "Slightly Poor", IF(BN1274&gt;=40, "Poor", "Very Poor"))))))</f>
        <v>Slightly Good</v>
      </c>
      <c r="BP1274" s="0" t="n">
        <f aca="false">IF(AJ1274&lt;=1000, -6.942*LN(AJ1274)+107.59, IF(AND(AJ1274&gt;1000, AJ1274&lt;=5213),-36.304*LN(AJ1274)+310.72, IF(AJ1274&gt;5213, 10)))</f>
        <v>66.6329125714304</v>
      </c>
      <c r="BQ1274" s="0" t="n">
        <f aca="false">BF1274^0.04*BG1274^0.22*BH1274^0.51*BI1274^0.06*BP1274^0.17</f>
        <v>75.8016117738974</v>
      </c>
      <c r="BR1274" s="0" t="str">
        <f aca="false">IF(BQ1274&gt;=90, "Very Good", IF(BQ1274&gt;=80, "Good", IF(BQ1274&gt;=70, "Slightly Good", IF(BQ1274&gt;=60, "Average", IF(BQ1274&gt;=50, "Slightly Poor", IF(BQ1274&gt;=40, "Poor", "Very Poor"))))))</f>
        <v>Slightly Good</v>
      </c>
      <c r="BT1274" s="0" t="e">
        <f aca="false">9.81*LN(AH1274)+30.6</f>
        <v>#VALUE!</v>
      </c>
      <c r="BU1274" s="0" t="e">
        <f aca="false">IF(BT1274&lt;30, "Clean water", IF(AND(BT1274&gt;=30, BT1274&lt;40), "Hypolimia", IF(AND(BT1274&gt;=40,BT1274&lt;50), "Mesotrophic", IF(AND(BT1274&gt;=50, BT1274&lt;70), "Eutrophic", IF(BT1274&gt;70,"Hypertrophic")))))</f>
        <v>#VALUE!</v>
      </c>
      <c r="BW1274" s="0" t="str">
        <f aca="false">IF(G1274/H1274&gt;=1, "PLS CHECK", "")</f>
        <v/>
      </c>
      <c r="BX1274" s="0" t="str">
        <f aca="false">IF(AC1274/J1274&gt;=1, "PLS CHECK", "")</f>
        <v/>
      </c>
      <c r="BY1274" s="0" t="str">
        <f aca="false">IF(AE1274/J1274&gt;=1, "PLS CHECK", "")</f>
        <v/>
      </c>
      <c r="BZ1274" s="0" t="str">
        <f aca="false">IF(AD1274/J1274&gt;=1, "PLS CHECK", "")</f>
        <v/>
      </c>
      <c r="CA1274" s="0" t="str">
        <f aca="false">IF(AF1274/K1274&gt;=1, "PLS CHECK", "")</f>
        <v/>
      </c>
      <c r="CB1274" s="0" t="str">
        <f aca="false">IF(AG1274/K1274&gt;=1, "PLS CHECK", "")</f>
        <v/>
      </c>
    </row>
    <row r="1275" customFormat="false" ht="12.5" hidden="false" customHeight="false" outlineLevel="0" collapsed="false">
      <c r="A1275" s="0" t="n">
        <v>1272</v>
      </c>
      <c r="B1275" s="15" t="s">
        <v>81</v>
      </c>
      <c r="C1275" s="16" t="s">
        <v>82</v>
      </c>
      <c r="D1275" s="0" t="s">
        <v>184</v>
      </c>
      <c r="E1275" s="37"/>
      <c r="F1275" s="0" t="n">
        <v>12.3</v>
      </c>
      <c r="G1275" s="0" t="n">
        <v>1.4</v>
      </c>
      <c r="H1275" s="0" t="n">
        <v>3.1</v>
      </c>
      <c r="I1275" s="0" t="n">
        <v>3.2</v>
      </c>
      <c r="J1275" s="0" t="n">
        <v>2.819</v>
      </c>
      <c r="K1275" s="0" t="n">
        <v>0.045</v>
      </c>
      <c r="L1275" s="0" t="n">
        <v>2.2</v>
      </c>
      <c r="M1275" s="0" t="n">
        <v>16.5</v>
      </c>
      <c r="N1275" s="0" t="n">
        <v>0</v>
      </c>
      <c r="O1275" s="0" t="n">
        <v>306</v>
      </c>
      <c r="P1275" s="0" t="n">
        <v>2400</v>
      </c>
      <c r="AC1275" s="0" t="n">
        <v>2.777</v>
      </c>
      <c r="AD1275" s="0" t="n">
        <v>0.074</v>
      </c>
      <c r="AE1275" s="0" t="n">
        <v>2.328</v>
      </c>
      <c r="AF1275" s="0" t="n">
        <v>0.029</v>
      </c>
      <c r="AG1275" s="0" t="n">
        <v>0.02</v>
      </c>
      <c r="AH1275" s="0" t="n">
        <v>8.3</v>
      </c>
      <c r="AJ1275" s="0" t="n">
        <v>300</v>
      </c>
      <c r="BF1275" s="0" t="n">
        <f aca="false">IF(E1275&lt;11,-3.6797*E1275^2+48.115*E1275-53.83,280.92*EXP(-0.2027*E1275))</f>
        <v>-53.83</v>
      </c>
      <c r="BG1275" s="0" t="n">
        <f aca="false">32.208*LN(F1275)+21.438</f>
        <v>102.267173042683</v>
      </c>
      <c r="BH1275" s="0" t="n">
        <f aca="false">IF(G1275&lt;=2, -10*G1275+100, 88.958*EXP(-0.0755*G1275))</f>
        <v>86</v>
      </c>
      <c r="BI1275" s="0" t="n">
        <f aca="false">IF(I1275&lt;=100, 0.0053*(I1275)^2-1.0332*I1275+100.76, 122.82*EXP(-0.0092*I1275))</f>
        <v>97.508032</v>
      </c>
      <c r="BJ1275" s="0" t="n">
        <f aca="false">IF(P1275&lt;=1000, -6.942*LN(P1275)+107.59, -36.304*LN(P1275)+310.72)</f>
        <v>28.1578353109365</v>
      </c>
      <c r="BK1275" s="0" t="n">
        <f aca="false">BF1275^0.04*BG1275^0.22*BH1275^0.51*BI1275^0.06*BJ1275^0.17</f>
        <v>-73.0720781904836</v>
      </c>
      <c r="BL1275" s="0" t="str">
        <f aca="false">IF(BK1275&gt;=90, "Very Good", IF(BK1275&gt;=80, "Good", IF(BK1275&gt;=70, "Slightly Good", IF(BK1275&gt;=60, "Average", IF(BK1275&gt;=50, "Slightly Poor", IF(BK1275&gt;=40, "Poor", "Very Poor"))))))</f>
        <v>Very Poor</v>
      </c>
      <c r="BM1275" s="0" t="n">
        <f aca="false">IF(P1275&lt;=1000, -6.942*LN(P1275)+107.59, IF(AND(P1275&gt;1000, P1275&lt;=5213),-36.304*LN(P1275)+310.72, IF(P1275&gt;5213, 10)))</f>
        <v>28.1578353109365</v>
      </c>
      <c r="BN1275" s="0" t="n">
        <f aca="false">BF1275^0.04*BG1275^0.22*BH1275^0.51*BI1275^0.06*BM1275^0.17</f>
        <v>-73.0720781904836</v>
      </c>
      <c r="BO1275" s="0" t="str">
        <f aca="false">IF(BN1275&gt;=90, "Very Good", IF(BN1275&gt;=80, "Good", IF(BN1275&gt;=70, "Slightly Good", IF(BN1275&gt;=60, "Average", IF(BN1275&gt;=50, "Slightly Poor", IF(BN1275&gt;=40, "Poor", "Very Poor"))))))</f>
        <v>Very Poor</v>
      </c>
      <c r="BP1275" s="0" t="n">
        <f aca="false">IF(AJ1275&lt;=1000, -6.942*LN(AJ1275)+107.59, IF(AND(AJ1275&gt;1000, AJ1275&lt;=5213),-36.304*LN(AJ1275)+310.72, IF(AJ1275&gt;5213, 10)))</f>
        <v>67.9943420609366</v>
      </c>
      <c r="BQ1275" s="0" t="n">
        <f aca="false">BF1275^0.04*BG1275^0.22*BH1275^0.51*BI1275^0.06*BP1275^0.17</f>
        <v>-84.8867596786611</v>
      </c>
      <c r="BR1275" s="0" t="str">
        <f aca="false">IF(BQ1275&gt;=90, "Very Good", IF(BQ1275&gt;=80, "Good", IF(BQ1275&gt;=70, "Slightly Good", IF(BQ1275&gt;=60, "Average", IF(BQ1275&gt;=50, "Slightly Poor", IF(BQ1275&gt;=40, "Poor", "Very Poor"))))))</f>
        <v>Very Poor</v>
      </c>
      <c r="BT1275" s="0" t="n">
        <f aca="false">9.81*LN(AH1275)+30.6</f>
        <v>51.360466600213</v>
      </c>
      <c r="BU1275" s="0" t="str">
        <f aca="false">IF(BT1275&lt;30, "Clean water", IF(AND(BT1275&gt;=30, BT1275&lt;40), "Hypolimia", IF(AND(BT1275&gt;=40,BT1275&lt;50), "Mesotrophic", IF(AND(BT1275&gt;=50, BT1275&lt;70), "Eutrophic", IF(BT1275&gt;70,"Hypertrophic")))))</f>
        <v>Eutrophic</v>
      </c>
      <c r="BW1275" s="0" t="str">
        <f aca="false">IF(G1275/H1275&gt;=1, "PLS CHECK", "")</f>
        <v/>
      </c>
      <c r="BX1275" s="0" t="str">
        <f aca="false">IF(AC1275/J1275&gt;=1, "PLS CHECK", "")</f>
        <v/>
      </c>
      <c r="BY1275" s="0" t="str">
        <f aca="false">IF(AE1275/J1275&gt;=1, "PLS CHECK", "")</f>
        <v/>
      </c>
      <c r="BZ1275" s="0" t="str">
        <f aca="false">IF(AD1275/J1275&gt;=1, "PLS CHECK", "")</f>
        <v/>
      </c>
      <c r="CA1275" s="0" t="str">
        <f aca="false">IF(AF1275/K1275&gt;=1, "PLS CHECK", "")</f>
        <v/>
      </c>
      <c r="CB1275" s="0" t="str">
        <f aca="false">IF(AG1275/K1275&gt;=1, "PLS CHECK", "")</f>
        <v/>
      </c>
    </row>
    <row r="1276" customFormat="false" ht="12.5" hidden="false" customHeight="false" outlineLevel="0" collapsed="false">
      <c r="A1276" s="0" t="n">
        <v>1273</v>
      </c>
      <c r="B1276" s="15" t="s">
        <v>83</v>
      </c>
      <c r="C1276" s="16" t="s">
        <v>84</v>
      </c>
      <c r="D1276" s="0" t="s">
        <v>184</v>
      </c>
      <c r="E1276" s="0" t="n">
        <v>8.3</v>
      </c>
      <c r="F1276" s="0" t="n">
        <v>9.2</v>
      </c>
      <c r="G1276" s="0" t="n">
        <v>1.1</v>
      </c>
      <c r="H1276" s="0" t="n">
        <v>3.9</v>
      </c>
      <c r="I1276" s="0" t="n">
        <v>4.2</v>
      </c>
      <c r="J1276" s="0" t="n">
        <v>2.485</v>
      </c>
      <c r="K1276" s="0" t="n">
        <v>0.019</v>
      </c>
      <c r="L1276" s="0" t="n">
        <v>2.2</v>
      </c>
      <c r="M1276" s="0" t="n">
        <v>20.1</v>
      </c>
      <c r="N1276" s="0" t="n">
        <v>0</v>
      </c>
      <c r="O1276" s="0" t="n">
        <v>224</v>
      </c>
      <c r="P1276" s="37"/>
      <c r="AC1276" s="0" t="n">
        <v>2.39</v>
      </c>
      <c r="AD1276" s="0" t="n">
        <v>0.245</v>
      </c>
      <c r="AE1276" s="0" t="n">
        <v>1.969</v>
      </c>
      <c r="AF1276" s="0" t="n">
        <v>0.01</v>
      </c>
      <c r="AG1276" s="0" t="n">
        <v>0.003</v>
      </c>
      <c r="AH1276" s="0" t="n">
        <v>5.3</v>
      </c>
      <c r="AJ1276" s="0" t="n">
        <v>30</v>
      </c>
      <c r="BF1276" s="0" t="n">
        <f aca="false">IF(E1276&lt;11,-3.6797*E1276^2+48.115*E1276-53.83,280.92*EXP(-0.2027*E1276))</f>
        <v>92.029967</v>
      </c>
      <c r="BG1276" s="0" t="n">
        <f aca="false">32.208*LN(F1276)+21.438</f>
        <v>92.9141058144433</v>
      </c>
      <c r="BH1276" s="0" t="n">
        <f aca="false">IF(G1276&lt;=2, -10*G1276+100, 88.958*EXP(-0.0755*G1276))</f>
        <v>89</v>
      </c>
      <c r="BI1276" s="0" t="n">
        <f aca="false">IF(I1276&lt;=100, 0.0053*(I1276)^2-1.0332*I1276+100.76, 122.82*EXP(-0.0092*I1276))</f>
        <v>96.514052</v>
      </c>
      <c r="BJ1276" s="0" t="e">
        <f aca="false">IF(P1276&lt;=1000, -6.942*LN(P1276)+107.59, -36.304*LN(P1276)+310.72)</f>
        <v>#VALUE!</v>
      </c>
      <c r="BK1276" s="0" t="e">
        <f aca="false">BF1276^0.04*BG1276^0.22*BH1276^0.51*BI1276^0.06*BJ1276^0.17</f>
        <v>#VALUE!</v>
      </c>
      <c r="BL1276" s="0" t="e">
        <f aca="false">IF(BK1276&gt;=90, "Very Good", IF(BK1276&gt;=80, "Good", IF(BK1276&gt;=70, "Slightly Good", IF(BK1276&gt;=60, "Average", IF(BK1276&gt;=50, "Slightly Poor", IF(BK1276&gt;=40, "Poor", "Very Poor"))))))</f>
        <v>#VALUE!</v>
      </c>
      <c r="BM1276" s="0" t="e">
        <f aca="false">IF(P1276&lt;=1000, -6.942*LN(P1276)+107.59, IF(AND(P1276&gt;1000, P1276&lt;=5213),-36.304*LN(P1276)+310.72, IF(P1276&gt;5213, 10)))</f>
        <v>#VALUE!</v>
      </c>
      <c r="BN1276" s="0" t="e">
        <f aca="false">BF1276^0.04*BG1276^0.22*BH1276^0.51*BI1276^0.06*BM1276^0.17</f>
        <v>#VALUE!</v>
      </c>
      <c r="BO1276" s="0" t="e">
        <f aca="false">IF(BN1276&gt;=90, "Very Good", IF(BN1276&gt;=80, "Good", IF(BN1276&gt;=70, "Slightly Good", IF(BN1276&gt;=60, "Average", IF(BN1276&gt;=50, "Slightly Poor", IF(BN1276&gt;=40, "Poor", "Very Poor"))))))</f>
        <v>#VALUE!</v>
      </c>
      <c r="BP1276" s="0" t="n">
        <f aca="false">IF(AJ1276&lt;=1000, -6.942*LN(AJ1276)+107.59, IF(AND(AJ1276&gt;1000, AJ1276&lt;=5213),-36.304*LN(AJ1276)+310.72, IF(AJ1276&gt;5213, 10)))</f>
        <v>83.9788877765013</v>
      </c>
      <c r="BQ1276" s="0" t="n">
        <f aca="false">BF1276^0.04*BG1276^0.22*BH1276^0.51*BI1276^0.06*BP1276^0.17</f>
        <v>89.5175918442002</v>
      </c>
      <c r="BR1276" s="0" t="str">
        <f aca="false">IF(BQ1276&gt;=90, "Very Good", IF(BQ1276&gt;=80, "Good", IF(BQ1276&gt;=70, "Slightly Good", IF(BQ1276&gt;=60, "Average", IF(BQ1276&gt;=50, "Slightly Poor", IF(BQ1276&gt;=40, "Poor", "Very Poor"))))))</f>
        <v>Good</v>
      </c>
      <c r="BT1276" s="0" t="n">
        <f aca="false">9.81*LN(AH1276)+30.6</f>
        <v>46.9602039096747</v>
      </c>
      <c r="BU1276" s="0" t="str">
        <f aca="false">IF(BT1276&lt;30, "Clean water", IF(AND(BT1276&gt;=30, BT1276&lt;40), "Hypolimia", IF(AND(BT1276&gt;=40,BT1276&lt;50), "Mesotrophic", IF(AND(BT1276&gt;=50, BT1276&lt;70), "Eutrophic", IF(BT1276&gt;70,"Hypertrophic")))))</f>
        <v>Mesotrophic</v>
      </c>
      <c r="BW1276" s="0" t="str">
        <f aca="false">IF(G1276/H1276&gt;=1, "PLS CHECK", "")</f>
        <v/>
      </c>
      <c r="BX1276" s="0" t="str">
        <f aca="false">IF(AC1276/J1276&gt;=1, "PLS CHECK", "")</f>
        <v/>
      </c>
      <c r="BY1276" s="0" t="str">
        <f aca="false">IF(AE1276/J1276&gt;=1, "PLS CHECK", "")</f>
        <v/>
      </c>
      <c r="BZ1276" s="0" t="str">
        <f aca="false">IF(AD1276/J1276&gt;=1, "PLS CHECK", "")</f>
        <v/>
      </c>
      <c r="CA1276" s="0" t="str">
        <f aca="false">IF(AF1276/K1276&gt;=1, "PLS CHECK", "")</f>
        <v/>
      </c>
      <c r="CB1276" s="0" t="str">
        <f aca="false">IF(AG1276/K1276&gt;=1, "PLS CHECK", "")</f>
        <v/>
      </c>
    </row>
    <row r="1277" customFormat="false" ht="12.5" hidden="false" customHeight="false" outlineLevel="0" collapsed="false">
      <c r="A1277" s="0" t="n">
        <v>1274</v>
      </c>
      <c r="B1277" s="15" t="s">
        <v>133</v>
      </c>
      <c r="C1277" s="16" t="s">
        <v>134</v>
      </c>
      <c r="D1277" s="0" t="s">
        <v>184</v>
      </c>
      <c r="E1277" s="0" t="n">
        <v>8.3</v>
      </c>
      <c r="F1277" s="0" t="n">
        <v>10</v>
      </c>
      <c r="G1277" s="0" t="n">
        <v>3.2</v>
      </c>
      <c r="H1277" s="0" t="n">
        <v>7.5</v>
      </c>
      <c r="I1277" s="37"/>
      <c r="J1277" s="0" t="n">
        <v>5.174</v>
      </c>
      <c r="K1277" s="37"/>
      <c r="L1277" s="0" t="n">
        <v>3</v>
      </c>
      <c r="M1277" s="0" t="n">
        <v>21</v>
      </c>
      <c r="O1277" s="37"/>
      <c r="BD1277" s="0" t="n">
        <v>0.082</v>
      </c>
      <c r="BF1277" s="0" t="n">
        <f aca="false">IF(E1277&lt;11,-3.6797*E1277^2+48.115*E1277-53.83,280.92*EXP(-0.2027*E1277))</f>
        <v>92.029967</v>
      </c>
      <c r="BG1277" s="0" t="n">
        <f aca="false">32.208*LN(F1277)+21.438</f>
        <v>95.5996606751522</v>
      </c>
      <c r="BH1277" s="0" t="n">
        <f aca="false">IF(G1277&lt;=2, -10*G1277+100, 88.958*EXP(-0.0755*G1277))</f>
        <v>69.8649678413399</v>
      </c>
      <c r="BI1277" s="0" t="n">
        <f aca="false">IF(I1277&lt;=100, 0.0053*(I1277)^2-1.0332*I1277+100.76, 122.82*EXP(-0.0092*I1277))</f>
        <v>100.76</v>
      </c>
      <c r="BJ1277" s="0" t="e">
        <f aca="false">IF(P1277&lt;=1000, -6.942*LN(P1277)+107.59, -36.304*LN(P1277)+310.72)</f>
        <v>#VALUE!</v>
      </c>
      <c r="BK1277" s="0" t="e">
        <f aca="false">BF1277^0.04*BG1277^0.22*BH1277^0.51*BI1277^0.06*BJ1277^0.17</f>
        <v>#VALUE!</v>
      </c>
      <c r="BL1277" s="0" t="e">
        <f aca="false">IF(BK1277&gt;=90, "Very Good", IF(BK1277&gt;=80, "Good", IF(BK1277&gt;=70, "Slightly Good", IF(BK1277&gt;=60, "Average", IF(BK1277&gt;=50, "Slightly Poor", IF(BK1277&gt;=40, "Poor", "Very Poor"))))))</f>
        <v>#VALUE!</v>
      </c>
      <c r="BM1277" s="0" t="e">
        <f aca="false">IF(P1277&lt;=1000, -6.942*LN(P1277)+107.59, IF(AND(P1277&gt;1000, P1277&lt;=5213),-36.304*LN(P1277)+310.72, IF(P1277&gt;5213, 10)))</f>
        <v>#VALUE!</v>
      </c>
      <c r="BN1277" s="0" t="e">
        <f aca="false">BF1277^0.04*BG1277^0.22*BH1277^0.51*BI1277^0.06*BM1277^0.17</f>
        <v>#VALUE!</v>
      </c>
      <c r="BO1277" s="0" t="e">
        <f aca="false">IF(BN1277&gt;=90, "Very Good", IF(BN1277&gt;=80, "Good", IF(BN1277&gt;=70, "Slightly Good", IF(BN1277&gt;=60, "Average", IF(BN1277&gt;=50, "Slightly Poor", IF(BN1277&gt;=40, "Poor", "Very Poor"))))))</f>
        <v>#VALUE!</v>
      </c>
      <c r="BP1277" s="0" t="e">
        <f aca="false">IF(AJ1277&lt;=1000, -6.942*LN(AJ1277)+107.59, IF(AND(AJ1277&gt;1000, AJ1277&lt;=5213),-36.304*LN(AJ1277)+310.72, IF(AJ1277&gt;5213, 10)))</f>
        <v>#VALUE!</v>
      </c>
      <c r="BQ1277" s="0" t="e">
        <f aca="false">BF1277^0.04*BG1277^0.22*BH1277^0.51*BI1277^0.06*BP1277^0.17</f>
        <v>#VALUE!</v>
      </c>
      <c r="BR1277" s="0" t="e">
        <f aca="false">IF(BQ1277&gt;=90, "Very Good", IF(BQ1277&gt;=80, "Good", IF(BQ1277&gt;=70, "Slightly Good", IF(BQ1277&gt;=60, "Average", IF(BQ1277&gt;=50, "Slightly Poor", IF(BQ1277&gt;=40, "Poor", "Very Poor"))))))</f>
        <v>#VALUE!</v>
      </c>
      <c r="BT1277" s="0" t="e">
        <f aca="false">9.81*LN(AH1277)+30.6</f>
        <v>#VALUE!</v>
      </c>
      <c r="BU1277" s="0" t="e">
        <f aca="false">IF(BT1277&lt;30, "Clean water", IF(AND(BT1277&gt;=30, BT1277&lt;40), "Hypolimia", IF(AND(BT1277&gt;=40,BT1277&lt;50), "Mesotrophic", IF(AND(BT1277&gt;=50, BT1277&lt;70), "Eutrophic", IF(BT1277&gt;70,"Hypertrophic")))))</f>
        <v>#VALUE!</v>
      </c>
      <c r="BW1277" s="0" t="str">
        <f aca="false">IF(G1277/H1277&gt;=1, "PLS CHECK", "")</f>
        <v/>
      </c>
      <c r="BX1277" s="0" t="str">
        <f aca="false">IF(AC1277/J1277&gt;=1, "PLS CHECK", "")</f>
        <v/>
      </c>
      <c r="BY1277" s="0" t="str">
        <f aca="false">IF(AE1277/J1277&gt;=1, "PLS CHECK", "")</f>
        <v/>
      </c>
      <c r="BZ1277" s="0" t="str">
        <f aca="false">IF(AD1277/J1277&gt;=1, "PLS CHECK", "")</f>
        <v/>
      </c>
      <c r="CA1277" s="0" t="e">
        <f aca="false">IF(AF1277/K1277&gt;=1, "PLS CHECK", "")</f>
        <v>#DIV/0!</v>
      </c>
      <c r="CB1277" s="0" t="e">
        <f aca="false">IF(AG1277/K1277&gt;=1, "PLS CHECK", "")</f>
        <v>#DIV/0!</v>
      </c>
    </row>
    <row r="1278" customFormat="false" ht="12.5" hidden="false" customHeight="false" outlineLevel="0" collapsed="false">
      <c r="A1278" s="0" t="n">
        <v>1275</v>
      </c>
      <c r="B1278" s="15" t="s">
        <v>85</v>
      </c>
      <c r="C1278" s="16" t="s">
        <v>86</v>
      </c>
      <c r="D1278" s="0" t="s">
        <v>184</v>
      </c>
      <c r="E1278" s="37"/>
      <c r="F1278" s="0" t="n">
        <v>12.9</v>
      </c>
      <c r="G1278" s="0" t="n">
        <v>2.2</v>
      </c>
      <c r="H1278" s="0" t="n">
        <v>6.8</v>
      </c>
      <c r="I1278" s="37"/>
      <c r="J1278" s="0" t="n">
        <v>8.235</v>
      </c>
      <c r="K1278" s="37"/>
      <c r="L1278" s="0" t="n">
        <v>4.6</v>
      </c>
      <c r="M1278" s="0" t="n">
        <v>21.9</v>
      </c>
      <c r="N1278" s="0" t="n">
        <v>0</v>
      </c>
      <c r="O1278" s="0" t="n">
        <v>597</v>
      </c>
      <c r="P1278" s="0" t="n">
        <v>2300</v>
      </c>
      <c r="AC1278" s="0" t="n">
        <v>7.745</v>
      </c>
      <c r="AD1278" s="0" t="n">
        <v>0.39</v>
      </c>
      <c r="AE1278" s="0" t="n">
        <v>6.338</v>
      </c>
      <c r="AF1278" s="0" t="n">
        <v>0.098</v>
      </c>
      <c r="AG1278" s="37"/>
      <c r="AH1278" s="0" t="n">
        <v>18</v>
      </c>
      <c r="AJ1278" s="0" t="n">
        <v>1000</v>
      </c>
      <c r="BF1278" s="0" t="n">
        <f aca="false">IF(E1278&lt;11,-3.6797*E1278^2+48.115*E1278-53.83,280.92*EXP(-0.2027*E1278))</f>
        <v>-53.83</v>
      </c>
      <c r="BG1278" s="0" t="n">
        <f aca="false">32.208*LN(F1278)+21.438</f>
        <v>103.801177244529</v>
      </c>
      <c r="BH1278" s="0" t="n">
        <f aca="false">IF(G1278&lt;=2, -10*G1278+100, 88.958*EXP(-0.0755*G1278))</f>
        <v>75.3440041238757</v>
      </c>
      <c r="BI1278" s="0" t="n">
        <f aca="false">IF(I1278&lt;=100, 0.0053*(I1278)^2-1.0332*I1278+100.76, 122.82*EXP(-0.0092*I1278))</f>
        <v>100.76</v>
      </c>
      <c r="BJ1278" s="0" t="n">
        <f aca="false">IF(P1278&lt;=1000, -6.942*LN(P1278)+107.59, -36.304*LN(P1278)+310.72)</f>
        <v>29.7029195527965</v>
      </c>
      <c r="BK1278" s="0" t="n">
        <f aca="false">BF1278^0.04*BG1278^0.22*BH1278^0.51*BI1278^0.06*BJ1278^0.17</f>
        <v>-69.2904616970125</v>
      </c>
      <c r="BL1278" s="0" t="str">
        <f aca="false">IF(BK1278&gt;=90, "Very Good", IF(BK1278&gt;=80, "Good", IF(BK1278&gt;=70, "Slightly Good", IF(BK1278&gt;=60, "Average", IF(BK1278&gt;=50, "Slightly Poor", IF(BK1278&gt;=40, "Poor", "Very Poor"))))))</f>
        <v>Very Poor</v>
      </c>
      <c r="BM1278" s="0" t="n">
        <f aca="false">IF(P1278&lt;=1000, -6.942*LN(P1278)+107.59, IF(AND(P1278&gt;1000, P1278&lt;=5213),-36.304*LN(P1278)+310.72, IF(P1278&gt;5213, 10)))</f>
        <v>29.7029195527965</v>
      </c>
      <c r="BN1278" s="0" t="n">
        <f aca="false">BF1278^0.04*BG1278^0.22*BH1278^0.51*BI1278^0.06*BM1278^0.17</f>
        <v>-69.2904616970125</v>
      </c>
      <c r="BO1278" s="0" t="str">
        <f aca="false">IF(BN1278&gt;=90, "Very Good", IF(BN1278&gt;=80, "Good", IF(BN1278&gt;=70, "Slightly Good", IF(BN1278&gt;=60, "Average", IF(BN1278&gt;=50, "Slightly Poor", IF(BN1278&gt;=40, "Poor", "Very Poor"))))))</f>
        <v>Very Poor</v>
      </c>
      <c r="BP1278" s="0" t="n">
        <f aca="false">IF(AJ1278&lt;=1000, -6.942*LN(AJ1278)+107.59, IF(AND(AJ1278&gt;1000, AJ1278&lt;=5213),-36.304*LN(AJ1278)+310.72, IF(AJ1278&gt;5213, 10)))</f>
        <v>59.636362853306</v>
      </c>
      <c r="BQ1278" s="0" t="n">
        <f aca="false">BF1278^0.04*BG1278^0.22*BH1278^0.51*BI1278^0.06*BP1278^0.17</f>
        <v>-78.0071653689302</v>
      </c>
      <c r="BR1278" s="0" t="str">
        <f aca="false">IF(BQ1278&gt;=90, "Very Good", IF(BQ1278&gt;=80, "Good", IF(BQ1278&gt;=70, "Slightly Good", IF(BQ1278&gt;=60, "Average", IF(BQ1278&gt;=50, "Slightly Poor", IF(BQ1278&gt;=40, "Poor", "Very Poor"))))))</f>
        <v>Very Poor</v>
      </c>
      <c r="BT1278" s="0" t="n">
        <f aca="false">9.81*LN(AH1278)+30.6</f>
        <v>58.9545469449614</v>
      </c>
      <c r="BU1278" s="0" t="str">
        <f aca="false">IF(BT1278&lt;30, "Clean water", IF(AND(BT1278&gt;=30, BT1278&lt;40), "Hypolimia", IF(AND(BT1278&gt;=40,BT1278&lt;50), "Mesotrophic", IF(AND(BT1278&gt;=50, BT1278&lt;70), "Eutrophic", IF(BT1278&gt;70,"Hypertrophic")))))</f>
        <v>Eutrophic</v>
      </c>
      <c r="BW1278" s="0" t="str">
        <f aca="false">IF(G1278/H1278&gt;=1, "PLS CHECK", "")</f>
        <v/>
      </c>
      <c r="BX1278" s="0" t="str">
        <f aca="false">IF(AC1278/J1278&gt;=1, "PLS CHECK", "")</f>
        <v/>
      </c>
      <c r="BY1278" s="0" t="str">
        <f aca="false">IF(AE1278/J1278&gt;=1, "PLS CHECK", "")</f>
        <v/>
      </c>
      <c r="BZ1278" s="0" t="str">
        <f aca="false">IF(AD1278/J1278&gt;=1, "PLS CHECK", "")</f>
        <v/>
      </c>
      <c r="CA1278" s="0" t="e">
        <f aca="false">IF(AF1278/K1278&gt;=1, "PLS CHECK", "")</f>
        <v>#DIV/0!</v>
      </c>
      <c r="CB1278" s="0" t="e">
        <f aca="false">IF(AG1278/K1278&gt;=1, "PLS CHECK", "")</f>
        <v>#DIV/0!</v>
      </c>
    </row>
    <row r="1279" customFormat="false" ht="12.5" hidden="false" customHeight="false" outlineLevel="0" collapsed="false">
      <c r="A1279" s="0" t="n">
        <v>1276</v>
      </c>
      <c r="B1279" s="15" t="s">
        <v>135</v>
      </c>
      <c r="C1279" s="16" t="s">
        <v>136</v>
      </c>
      <c r="D1279" s="0" t="s">
        <v>184</v>
      </c>
      <c r="E1279" s="0" t="n">
        <v>7.9</v>
      </c>
      <c r="F1279" s="0" t="n">
        <v>11.3</v>
      </c>
      <c r="G1279" s="0" t="n">
        <v>4.5</v>
      </c>
      <c r="H1279" s="37"/>
      <c r="I1279" s="37"/>
      <c r="J1279" s="0" t="n">
        <v>8.448</v>
      </c>
      <c r="K1279" s="37"/>
      <c r="L1279" s="37"/>
      <c r="M1279" s="0" t="n">
        <v>23.8</v>
      </c>
      <c r="O1279" s="0" t="n">
        <v>530</v>
      </c>
      <c r="BD1279" s="0" t="n">
        <v>0.556</v>
      </c>
      <c r="BF1279" s="0" t="n">
        <f aca="false">IF(E1279&lt;11,-3.6797*E1279^2+48.115*E1279-53.83,280.92*EXP(-0.2027*E1279))</f>
        <v>96.6284230000001</v>
      </c>
      <c r="BG1279" s="0" t="n">
        <f aca="false">32.208*LN(F1279)+21.438</f>
        <v>99.5360461899348</v>
      </c>
      <c r="BH1279" s="0" t="n">
        <f aca="false">IF(G1279&lt;=2, -10*G1279+100, 88.958*EXP(-0.0755*G1279))</f>
        <v>63.3334957672512</v>
      </c>
      <c r="BI1279" s="0" t="n">
        <f aca="false">IF(I1279&lt;=100, 0.0053*(I1279)^2-1.0332*I1279+100.76, 122.82*EXP(-0.0092*I1279))</f>
        <v>100.76</v>
      </c>
      <c r="BJ1279" s="0" t="e">
        <f aca="false">IF(P1279&lt;=1000, -6.942*LN(P1279)+107.59, -36.304*LN(P1279)+310.72)</f>
        <v>#VALUE!</v>
      </c>
      <c r="BK1279" s="0" t="e">
        <f aca="false">BF1279^0.04*BG1279^0.22*BH1279^0.51*BI1279^0.06*BJ1279^0.17</f>
        <v>#VALUE!</v>
      </c>
      <c r="BL1279" s="0" t="e">
        <f aca="false">IF(BK1279&gt;=90, "Very Good", IF(BK1279&gt;=80, "Good", IF(BK1279&gt;=70, "Slightly Good", IF(BK1279&gt;=60, "Average", IF(BK1279&gt;=50, "Slightly Poor", IF(BK1279&gt;=40, "Poor", "Very Poor"))))))</f>
        <v>#VALUE!</v>
      </c>
      <c r="BM1279" s="0" t="e">
        <f aca="false">IF(P1279&lt;=1000, -6.942*LN(P1279)+107.59, IF(AND(P1279&gt;1000, P1279&lt;=5213),-36.304*LN(P1279)+310.72, IF(P1279&gt;5213, 10)))</f>
        <v>#VALUE!</v>
      </c>
      <c r="BN1279" s="0" t="e">
        <f aca="false">BF1279^0.04*BG1279^0.22*BH1279^0.51*BI1279^0.06*BM1279^0.17</f>
        <v>#VALUE!</v>
      </c>
      <c r="BO1279" s="0" t="e">
        <f aca="false">IF(BN1279&gt;=90, "Very Good", IF(BN1279&gt;=80, "Good", IF(BN1279&gt;=70, "Slightly Good", IF(BN1279&gt;=60, "Average", IF(BN1279&gt;=50, "Slightly Poor", IF(BN1279&gt;=40, "Poor", "Very Poor"))))))</f>
        <v>#VALUE!</v>
      </c>
      <c r="BP1279" s="0" t="e">
        <f aca="false">IF(AJ1279&lt;=1000, -6.942*LN(AJ1279)+107.59, IF(AND(AJ1279&gt;1000, AJ1279&lt;=5213),-36.304*LN(AJ1279)+310.72, IF(AJ1279&gt;5213, 10)))</f>
        <v>#VALUE!</v>
      </c>
      <c r="BQ1279" s="0" t="e">
        <f aca="false">BF1279^0.04*BG1279^0.22*BH1279^0.51*BI1279^0.06*BP1279^0.17</f>
        <v>#VALUE!</v>
      </c>
      <c r="BR1279" s="0" t="e">
        <f aca="false">IF(BQ1279&gt;=90, "Very Good", IF(BQ1279&gt;=80, "Good", IF(BQ1279&gt;=70, "Slightly Good", IF(BQ1279&gt;=60, "Average", IF(BQ1279&gt;=50, "Slightly Poor", IF(BQ1279&gt;=40, "Poor", "Very Poor"))))))</f>
        <v>#VALUE!</v>
      </c>
      <c r="BT1279" s="0" t="e">
        <f aca="false">9.81*LN(AH1279)+30.6</f>
        <v>#VALUE!</v>
      </c>
      <c r="BU1279" s="0" t="e">
        <f aca="false">IF(BT1279&lt;30, "Clean water", IF(AND(BT1279&gt;=30, BT1279&lt;40), "Hypolimia", IF(AND(BT1279&gt;=40,BT1279&lt;50), "Mesotrophic", IF(AND(BT1279&gt;=50, BT1279&lt;70), "Eutrophic", IF(BT1279&gt;70,"Hypertrophic")))))</f>
        <v>#VALUE!</v>
      </c>
      <c r="BW1279" s="0" t="e">
        <f aca="false">IF(G1279/H1279&gt;=1, "PLS CHECK", "")</f>
        <v>#DIV/0!</v>
      </c>
      <c r="BX1279" s="0" t="str">
        <f aca="false">IF(AC1279/J1279&gt;=1, "PLS CHECK", "")</f>
        <v/>
      </c>
      <c r="BY1279" s="0" t="str">
        <f aca="false">IF(AE1279/J1279&gt;=1, "PLS CHECK", "")</f>
        <v/>
      </c>
      <c r="BZ1279" s="0" t="str">
        <f aca="false">IF(AD1279/J1279&gt;=1, "PLS CHECK", "")</f>
        <v/>
      </c>
      <c r="CA1279" s="0" t="e">
        <f aca="false">IF(AF1279/K1279&gt;=1, "PLS CHECK", "")</f>
        <v>#DIV/0!</v>
      </c>
      <c r="CB1279" s="0" t="e">
        <f aca="false">IF(AG1279/K1279&gt;=1, "PLS CHECK", "")</f>
        <v>#DIV/0!</v>
      </c>
    </row>
    <row r="1280" customFormat="false" ht="12.5" hidden="false" customHeight="false" outlineLevel="0" collapsed="false">
      <c r="A1280" s="0" t="n">
        <v>1277</v>
      </c>
      <c r="B1280" s="15" t="s">
        <v>87</v>
      </c>
      <c r="C1280" s="16" t="s">
        <v>88</v>
      </c>
      <c r="D1280" s="0" t="s">
        <v>184</v>
      </c>
      <c r="E1280" s="0" t="n">
        <v>7.9</v>
      </c>
      <c r="F1280" s="0" t="n">
        <v>9</v>
      </c>
      <c r="G1280" s="0" t="n">
        <v>1.1</v>
      </c>
      <c r="H1280" s="0" t="n">
        <v>4.1</v>
      </c>
      <c r="I1280" s="0" t="n">
        <v>3.8</v>
      </c>
      <c r="J1280" s="0" t="n">
        <v>2.688</v>
      </c>
      <c r="K1280" s="0" t="n">
        <v>0.023</v>
      </c>
      <c r="L1280" s="0" t="n">
        <v>2</v>
      </c>
      <c r="M1280" s="0" t="n">
        <v>19.6</v>
      </c>
      <c r="N1280" s="0" t="n">
        <v>0</v>
      </c>
      <c r="O1280" s="0" t="n">
        <v>239</v>
      </c>
      <c r="P1280" s="37"/>
      <c r="AC1280" s="0" t="n">
        <v>2.633</v>
      </c>
      <c r="AD1280" s="0" t="n">
        <v>0.349</v>
      </c>
      <c r="AE1280" s="0" t="n">
        <v>2.168</v>
      </c>
      <c r="AF1280" s="0" t="n">
        <v>0.012</v>
      </c>
      <c r="AG1280" s="0" t="n">
        <v>0.005</v>
      </c>
      <c r="AH1280" s="0" t="n">
        <v>3.6</v>
      </c>
      <c r="AJ1280" s="0" t="n">
        <v>20</v>
      </c>
      <c r="BF1280" s="0" t="n">
        <f aca="false">IF(E1280&lt;11,-3.6797*E1280^2+48.115*E1280-53.83,280.92*EXP(-0.2027*E1280))</f>
        <v>96.6284230000001</v>
      </c>
      <c r="BG1280" s="0" t="n">
        <f aca="false">32.208*LN(F1280)+21.438</f>
        <v>92.206209186845</v>
      </c>
      <c r="BH1280" s="0" t="n">
        <f aca="false">IF(G1280&lt;=2, -10*G1280+100, 88.958*EXP(-0.0755*G1280))</f>
        <v>89</v>
      </c>
      <c r="BI1280" s="0" t="n">
        <f aca="false">IF(I1280&lt;=100, 0.0053*(I1280)^2-1.0332*I1280+100.76, 122.82*EXP(-0.0092*I1280))</f>
        <v>96.910372</v>
      </c>
      <c r="BJ1280" s="0" t="e">
        <f aca="false">IF(P1280&lt;=1000, -6.942*LN(P1280)+107.59, -36.304*LN(P1280)+310.72)</f>
        <v>#VALUE!</v>
      </c>
      <c r="BK1280" s="0" t="e">
        <f aca="false">BF1280^0.04*BG1280^0.22*BH1280^0.51*BI1280^0.06*BJ1280^0.17</f>
        <v>#VALUE!</v>
      </c>
      <c r="BL1280" s="0" t="e">
        <f aca="false">IF(BK1280&gt;=90, "Very Good", IF(BK1280&gt;=80, "Good", IF(BK1280&gt;=70, "Slightly Good", IF(BK1280&gt;=60, "Average", IF(BK1280&gt;=50, "Slightly Poor", IF(BK1280&gt;=40, "Poor", "Very Poor"))))))</f>
        <v>#VALUE!</v>
      </c>
      <c r="BM1280" s="0" t="e">
        <f aca="false">IF(P1280&lt;=1000, -6.942*LN(P1280)+107.59, IF(AND(P1280&gt;1000, P1280&lt;=5213),-36.304*LN(P1280)+310.72, IF(P1280&gt;5213, 10)))</f>
        <v>#VALUE!</v>
      </c>
      <c r="BN1280" s="0" t="e">
        <f aca="false">BF1280^0.04*BG1280^0.22*BH1280^0.51*BI1280^0.06*BM1280^0.17</f>
        <v>#VALUE!</v>
      </c>
      <c r="BO1280" s="0" t="e">
        <f aca="false">IF(BN1280&gt;=90, "Very Good", IF(BN1280&gt;=80, "Good", IF(BN1280&gt;=70, "Slightly Good", IF(BN1280&gt;=60, "Average", IF(BN1280&gt;=50, "Slightly Poor", IF(BN1280&gt;=40, "Poor", "Very Poor"))))))</f>
        <v>#VALUE!</v>
      </c>
      <c r="BP1280" s="0" t="n">
        <f aca="false">IF(AJ1280&lt;=1000, -6.942*LN(AJ1280)+107.59, IF(AND(AJ1280&gt;1000, AJ1280&lt;=5213),-36.304*LN(AJ1280)+310.72, IF(AJ1280&gt;5213, 10)))</f>
        <v>86.7936265569882</v>
      </c>
      <c r="BQ1280" s="0" t="n">
        <f aca="false">BF1280^0.04*BG1280^0.22*BH1280^0.51*BI1280^0.06*BP1280^0.17</f>
        <v>90.0669556739195</v>
      </c>
      <c r="BR1280" s="0" t="str">
        <f aca="false">IF(BQ1280&gt;=90, "Very Good", IF(BQ1280&gt;=80, "Good", IF(BQ1280&gt;=70, "Slightly Good", IF(BQ1280&gt;=60, "Average", IF(BQ1280&gt;=50, "Slightly Poor", IF(BQ1280&gt;=40, "Poor", "Very Poor"))))))</f>
        <v>Very Good</v>
      </c>
      <c r="BT1280" s="0" t="n">
        <f aca="false">9.81*LN(AH1280)+30.6</f>
        <v>43.1659610239829</v>
      </c>
      <c r="BU1280" s="0" t="str">
        <f aca="false">IF(BT1280&lt;30, "Clean water", IF(AND(BT1280&gt;=30, BT1280&lt;40), "Hypolimia", IF(AND(BT1280&gt;=40,BT1280&lt;50), "Mesotrophic", IF(AND(BT1280&gt;=50, BT1280&lt;70), "Eutrophic", IF(BT1280&gt;70,"Hypertrophic")))))</f>
        <v>Mesotrophic</v>
      </c>
      <c r="BW1280" s="0" t="str">
        <f aca="false">IF(G1280/H1280&gt;=1, "PLS CHECK", "")</f>
        <v/>
      </c>
      <c r="BX1280" s="0" t="str">
        <f aca="false">IF(AC1280/J1280&gt;=1, "PLS CHECK", "")</f>
        <v/>
      </c>
      <c r="BY1280" s="0" t="str">
        <f aca="false">IF(AE1280/J1280&gt;=1, "PLS CHECK", "")</f>
        <v/>
      </c>
      <c r="BZ1280" s="0" t="str">
        <f aca="false">IF(AD1280/J1280&gt;=1, "PLS CHECK", "")</f>
        <v/>
      </c>
      <c r="CA1280" s="0" t="str">
        <f aca="false">IF(AF1280/K1280&gt;=1, "PLS CHECK", "")</f>
        <v/>
      </c>
      <c r="CB1280" s="0" t="str">
        <f aca="false">IF(AG1280/K1280&gt;=1, "PLS CHECK", "")</f>
        <v/>
      </c>
    </row>
    <row r="1281" customFormat="false" ht="12.5" hidden="false" customHeight="false" outlineLevel="0" collapsed="false">
      <c r="A1281" s="0" t="n">
        <v>1278</v>
      </c>
      <c r="B1281" s="15" t="s">
        <v>89</v>
      </c>
      <c r="C1281" s="16" t="s">
        <v>90</v>
      </c>
      <c r="D1281" s="0" t="s">
        <v>184</v>
      </c>
      <c r="E1281" s="0" t="n">
        <v>7.8</v>
      </c>
      <c r="F1281" s="0" t="n">
        <v>8</v>
      </c>
      <c r="G1281" s="0" t="n">
        <v>2.2</v>
      </c>
      <c r="H1281" s="0" t="n">
        <v>4.7</v>
      </c>
      <c r="I1281" s="0" t="n">
        <v>20.6</v>
      </c>
      <c r="J1281" s="0" t="n">
        <v>2.398</v>
      </c>
      <c r="K1281" s="0" t="n">
        <v>0.118</v>
      </c>
      <c r="L1281" s="0" t="n">
        <v>2.3</v>
      </c>
      <c r="M1281" s="0" t="n">
        <v>16.7</v>
      </c>
      <c r="N1281" s="0" t="n">
        <v>0</v>
      </c>
      <c r="O1281" s="0" t="n">
        <v>313</v>
      </c>
      <c r="P1281" s="0" t="n">
        <v>2000</v>
      </c>
      <c r="AC1281" s="0" t="n">
        <v>2.215</v>
      </c>
      <c r="AD1281" s="0" t="n">
        <v>0.33</v>
      </c>
      <c r="AE1281" s="37"/>
      <c r="AF1281" s="0" t="n">
        <v>0.036</v>
      </c>
      <c r="AG1281" s="0" t="n">
        <v>0.028</v>
      </c>
      <c r="AH1281" s="0" t="n">
        <v>17.9</v>
      </c>
      <c r="AJ1281" s="0" t="n">
        <v>100</v>
      </c>
      <c r="BF1281" s="0" t="n">
        <f aca="false">IF(E1281&lt;11,-3.6797*E1281^2+48.115*E1281-53.83,280.92*EXP(-0.2027*E1281))</f>
        <v>97.5940520000001</v>
      </c>
      <c r="BG1281" s="0" t="n">
        <f aca="false">32.208*LN(F1281)+21.438</f>
        <v>88.4126531744242</v>
      </c>
      <c r="BH1281" s="0" t="n">
        <f aca="false">IF(G1281&lt;=2, -10*G1281+100, 88.958*EXP(-0.0755*G1281))</f>
        <v>75.3440041238757</v>
      </c>
      <c r="BI1281" s="0" t="n">
        <f aca="false">IF(I1281&lt;=100, 0.0053*(I1281)^2-1.0332*I1281+100.76, 122.82*EXP(-0.0092*I1281))</f>
        <v>81.725188</v>
      </c>
      <c r="BJ1281" s="0" t="n">
        <f aca="false">IF(P1281&lt;=1000, -6.942*LN(P1281)+107.59, -36.304*LN(P1281)+310.72)</f>
        <v>34.7768371087843</v>
      </c>
      <c r="BK1281" s="0" t="n">
        <f aca="false">BF1281^0.04*BG1281^0.22*BH1281^0.51*BI1281^0.06*BJ1281^0.17</f>
        <v>69.4809282769134</v>
      </c>
      <c r="BL1281" s="0" t="str">
        <f aca="false">IF(BK1281&gt;=90, "Very Good", IF(BK1281&gt;=80, "Good", IF(BK1281&gt;=70, "Slightly Good", IF(BK1281&gt;=60, "Average", IF(BK1281&gt;=50, "Slightly Poor", IF(BK1281&gt;=40, "Poor", "Very Poor"))))))</f>
        <v>Average</v>
      </c>
      <c r="BM1281" s="0" t="n">
        <f aca="false">IF(P1281&lt;=1000, -6.942*LN(P1281)+107.59, IF(AND(P1281&gt;1000, P1281&lt;=5213),-36.304*LN(P1281)+310.72, IF(P1281&gt;5213, 10)))</f>
        <v>34.7768371087843</v>
      </c>
      <c r="BN1281" s="0" t="n">
        <f aca="false">BF1281^0.04*BG1281^0.22*BH1281^0.51*BI1281^0.06*BM1281^0.17</f>
        <v>69.4809282769134</v>
      </c>
      <c r="BO1281" s="0" t="str">
        <f aca="false">IF(BN1281&gt;=90, "Very Good", IF(BN1281&gt;=80, "Good", IF(BN1281&gt;=70, "Slightly Good", IF(BN1281&gt;=60, "Average", IF(BN1281&gt;=50, "Slightly Poor", IF(BN1281&gt;=40, "Poor", "Very Poor"))))))</f>
        <v>Average</v>
      </c>
      <c r="BP1281" s="0" t="n">
        <f aca="false">IF(AJ1281&lt;=1000, -6.942*LN(AJ1281)+107.59, IF(AND(AJ1281&gt;1000, AJ1281&lt;=5213),-36.304*LN(AJ1281)+310.72, IF(AJ1281&gt;5213, 10)))</f>
        <v>75.6209085688707</v>
      </c>
      <c r="BQ1281" s="0" t="n">
        <f aca="false">BF1281^0.04*BG1281^0.22*BH1281^0.51*BI1281^0.06*BP1281^0.17</f>
        <v>79.2894526302296</v>
      </c>
      <c r="BR1281" s="0" t="str">
        <f aca="false">IF(BQ1281&gt;=90, "Very Good", IF(BQ1281&gt;=80, "Good", IF(BQ1281&gt;=70, "Slightly Good", IF(BQ1281&gt;=60, "Average", IF(BQ1281&gt;=50, "Slightly Poor", IF(BQ1281&gt;=40, "Poor", "Very Poor"))))))</f>
        <v>Slightly Good</v>
      </c>
      <c r="BT1281" s="0" t="n">
        <f aca="false">9.81*LN(AH1281)+30.6</f>
        <v>58.8998949930262</v>
      </c>
      <c r="BU1281" s="0" t="str">
        <f aca="false">IF(BT1281&lt;30, "Clean water", IF(AND(BT1281&gt;=30, BT1281&lt;40), "Hypolimia", IF(AND(BT1281&gt;=40,BT1281&lt;50), "Mesotrophic", IF(AND(BT1281&gt;=50, BT1281&lt;70), "Eutrophic", IF(BT1281&gt;70,"Hypertrophic")))))</f>
        <v>Eutrophic</v>
      </c>
      <c r="BW1281" s="0" t="str">
        <f aca="false">IF(G1281/H1281&gt;=1, "PLS CHECK", "")</f>
        <v/>
      </c>
      <c r="BX1281" s="0" t="str">
        <f aca="false">IF(AC1281/J1281&gt;=1, "PLS CHECK", "")</f>
        <v/>
      </c>
      <c r="BY1281" s="0" t="str">
        <f aca="false">IF(AE1281/J1281&gt;=1, "PLS CHECK", "")</f>
        <v/>
      </c>
      <c r="BZ1281" s="0" t="str">
        <f aca="false">IF(AD1281/J1281&gt;=1, "PLS CHECK", "")</f>
        <v/>
      </c>
      <c r="CA1281" s="0" t="str">
        <f aca="false">IF(AF1281/K1281&gt;=1, "PLS CHECK", "")</f>
        <v/>
      </c>
      <c r="CB1281" s="0" t="str">
        <f aca="false">IF(AG1281/K1281&gt;=1, "PLS CHECK", "")</f>
        <v/>
      </c>
    </row>
    <row r="1282" customFormat="false" ht="12.5" hidden="false" customHeight="false" outlineLevel="0" collapsed="false">
      <c r="A1282" s="0" t="n">
        <v>1279</v>
      </c>
      <c r="B1282" s="15" t="s">
        <v>91</v>
      </c>
      <c r="C1282" s="16" t="s">
        <v>92</v>
      </c>
      <c r="D1282" s="0" t="s">
        <v>184</v>
      </c>
      <c r="E1282" s="37"/>
      <c r="F1282" s="0" t="n">
        <v>9.7</v>
      </c>
      <c r="G1282" s="37"/>
      <c r="H1282" s="37"/>
      <c r="I1282" s="0" t="n">
        <v>2</v>
      </c>
      <c r="J1282" s="0" t="n">
        <v>4.175</v>
      </c>
      <c r="K1282" s="0" t="n">
        <v>0.018</v>
      </c>
      <c r="L1282" s="37"/>
      <c r="M1282" s="0" t="n">
        <v>15.4</v>
      </c>
      <c r="N1282" s="0" t="n">
        <v>0</v>
      </c>
      <c r="O1282" s="0" t="n">
        <v>497</v>
      </c>
      <c r="P1282" s="0" t="n">
        <v>1300</v>
      </c>
      <c r="AC1282" s="0" t="n">
        <v>4.003</v>
      </c>
      <c r="AD1282" s="0" t="n">
        <v>0.101</v>
      </c>
      <c r="AE1282" s="0" t="n">
        <v>3.642</v>
      </c>
      <c r="AF1282" s="0" t="n">
        <v>0.01</v>
      </c>
      <c r="AG1282" s="0" t="n">
        <v>0.01</v>
      </c>
      <c r="AH1282" s="0" t="n">
        <v>4.2</v>
      </c>
      <c r="AJ1282" s="0" t="n">
        <v>120</v>
      </c>
      <c r="BF1282" s="0" t="n">
        <f aca="false">IF(E1282&lt;11,-3.6797*E1282^2+48.115*E1282-53.83,280.92*EXP(-0.2027*E1282))</f>
        <v>-53.83</v>
      </c>
      <c r="BG1282" s="0" t="n">
        <f aca="false">32.208*LN(F1282)+21.438</f>
        <v>94.6186305204847</v>
      </c>
      <c r="BH1282" s="0" t="n">
        <f aca="false">IF(G1282&lt;=2, -10*G1282+100, 88.958*EXP(-0.0755*G1282))</f>
        <v>100</v>
      </c>
      <c r="BI1282" s="0" t="n">
        <f aca="false">IF(I1282&lt;=100, 0.0053*(I1282)^2-1.0332*I1282+100.76, 122.82*EXP(-0.0092*I1282))</f>
        <v>98.7148</v>
      </c>
      <c r="BJ1282" s="0" t="n">
        <f aca="false">IF(P1282&lt;=1000, -6.942*LN(P1282)+107.59, -36.304*LN(P1282)+310.72)</f>
        <v>50.4159800946047</v>
      </c>
      <c r="BK1282" s="0" t="n">
        <f aca="false">BF1282^0.04*BG1282^0.22*BH1282^0.51*BI1282^0.06*BJ1282^0.17</f>
        <v>-85.7147124576098</v>
      </c>
      <c r="BL1282" s="0" t="str">
        <f aca="false">IF(BK1282&gt;=90, "Very Good", IF(BK1282&gt;=80, "Good", IF(BK1282&gt;=70, "Slightly Good", IF(BK1282&gt;=60, "Average", IF(BK1282&gt;=50, "Slightly Poor", IF(BK1282&gt;=40, "Poor", "Very Poor"))))))</f>
        <v>Very Poor</v>
      </c>
      <c r="BM1282" s="0" t="n">
        <f aca="false">IF(P1282&lt;=1000, -6.942*LN(P1282)+107.59, IF(AND(P1282&gt;1000, P1282&lt;=5213),-36.304*LN(P1282)+310.72, IF(P1282&gt;5213, 10)))</f>
        <v>50.4159800946047</v>
      </c>
      <c r="BN1282" s="0" t="n">
        <f aca="false">BF1282^0.04*BG1282^0.22*BH1282^0.51*BI1282^0.06*BM1282^0.17</f>
        <v>-85.7147124576098</v>
      </c>
      <c r="BO1282" s="0" t="str">
        <f aca="false">IF(BN1282&gt;=90, "Very Good", IF(BN1282&gt;=80, "Good", IF(BN1282&gt;=70, "Slightly Good", IF(BN1282&gt;=60, "Average", IF(BN1282&gt;=50, "Slightly Poor", IF(BN1282&gt;=40, "Poor", "Very Poor"))))))</f>
        <v>Very Poor</v>
      </c>
      <c r="BP1282" s="0" t="n">
        <f aca="false">IF(AJ1282&lt;=1000, -6.942*LN(AJ1282)+107.59, IF(AND(AJ1282&gt;1000, AJ1282&lt;=5213),-36.304*LN(AJ1282)+310.72, IF(AJ1282&gt;5213, 10)))</f>
        <v>74.3552323216071</v>
      </c>
      <c r="BQ1282" s="0" t="n">
        <f aca="false">BF1282^0.04*BG1282^0.22*BH1282^0.51*BI1282^0.06*BP1282^0.17</f>
        <v>-91.5675801074672</v>
      </c>
      <c r="BR1282" s="0" t="str">
        <f aca="false">IF(BQ1282&gt;=90, "Very Good", IF(BQ1282&gt;=80, "Good", IF(BQ1282&gt;=70, "Slightly Good", IF(BQ1282&gt;=60, "Average", IF(BQ1282&gt;=50, "Slightly Poor", IF(BQ1282&gt;=40, "Poor", "Very Poor"))))))</f>
        <v>Very Poor</v>
      </c>
      <c r="BT1282" s="0" t="n">
        <f aca="false">9.81*LN(AH1282)+30.6</f>
        <v>44.6781791930883</v>
      </c>
      <c r="BU1282" s="0" t="str">
        <f aca="false">IF(BT1282&lt;30, "Clean water", IF(AND(BT1282&gt;=30, BT1282&lt;40), "Hypolimia", IF(AND(BT1282&gt;=40,BT1282&lt;50), "Mesotrophic", IF(AND(BT1282&gt;=50, BT1282&lt;70), "Eutrophic", IF(BT1282&gt;70,"Hypertrophic")))))</f>
        <v>Mesotrophic</v>
      </c>
      <c r="BW1282" s="0" t="e">
        <f aca="false">IF(G1282/H1282&gt;=1, "PLS CHECK", "")</f>
        <v>#DIV/0!</v>
      </c>
      <c r="BX1282" s="0" t="str">
        <f aca="false">IF(AC1282/J1282&gt;=1, "PLS CHECK", "")</f>
        <v/>
      </c>
      <c r="BY1282" s="0" t="str">
        <f aca="false">IF(AE1282/J1282&gt;=1, "PLS CHECK", "")</f>
        <v/>
      </c>
      <c r="BZ1282" s="0" t="str">
        <f aca="false">IF(AD1282/J1282&gt;=1, "PLS CHECK", "")</f>
        <v/>
      </c>
      <c r="CA1282" s="0" t="str">
        <f aca="false">IF(AF1282/K1282&gt;=1, "PLS CHECK", "")</f>
        <v/>
      </c>
      <c r="CB1282" s="0" t="str">
        <f aca="false">IF(AG1282/K1282&gt;=1, "PLS CHECK", "")</f>
        <v/>
      </c>
    </row>
    <row r="1283" customFormat="false" ht="12.5" hidden="false" customHeight="false" outlineLevel="0" collapsed="false">
      <c r="A1283" s="0" t="n">
        <v>1280</v>
      </c>
      <c r="B1283" s="15" t="s">
        <v>137</v>
      </c>
      <c r="C1283" s="16" t="s">
        <v>138</v>
      </c>
      <c r="D1283" s="0" t="s">
        <v>184</v>
      </c>
      <c r="E1283" s="0" t="n">
        <v>7.5</v>
      </c>
      <c r="F1283" s="0" t="n">
        <v>11.6</v>
      </c>
      <c r="G1283" s="37"/>
      <c r="H1283" s="37"/>
      <c r="I1283" s="0" t="n">
        <v>20.3</v>
      </c>
      <c r="J1283" s="0" t="n">
        <v>9.625</v>
      </c>
      <c r="K1283" s="37"/>
      <c r="L1283" s="37"/>
      <c r="M1283" s="0" t="n">
        <v>25.9</v>
      </c>
      <c r="O1283" s="0" t="n">
        <v>663</v>
      </c>
      <c r="BD1283" s="0" t="n">
        <v>3.533</v>
      </c>
      <c r="BF1283" s="0" t="n">
        <f aca="false">IF(E1283&lt;11,-3.6797*E1283^2+48.115*E1283-53.83,280.92*EXP(-0.2027*E1283))</f>
        <v>100.049375</v>
      </c>
      <c r="BG1283" s="0" t="n">
        <f aca="false">32.208*LN(F1283)+21.438</f>
        <v>100.379972200002</v>
      </c>
      <c r="BH1283" s="0" t="n">
        <f aca="false">IF(G1283&lt;=2, -10*G1283+100, 88.958*EXP(-0.0755*G1283))</f>
        <v>100</v>
      </c>
      <c r="BI1283" s="0" t="n">
        <f aca="false">IF(I1283&lt;=100, 0.0053*(I1283)^2-1.0332*I1283+100.76, 122.82*EXP(-0.0092*I1283))</f>
        <v>81.970117</v>
      </c>
      <c r="BJ1283" s="0" t="e">
        <f aca="false">IF(P1283&lt;=1000, -6.942*LN(P1283)+107.59, -36.304*LN(P1283)+310.72)</f>
        <v>#VALUE!</v>
      </c>
      <c r="BK1283" s="0" t="e">
        <f aca="false">BF1283^0.04*BG1283^0.22*BH1283^0.51*BI1283^0.06*BJ1283^0.17</f>
        <v>#VALUE!</v>
      </c>
      <c r="BL1283" s="0" t="e">
        <f aca="false">IF(BK1283&gt;=90, "Very Good", IF(BK1283&gt;=80, "Good", IF(BK1283&gt;=70, "Slightly Good", IF(BK1283&gt;=60, "Average", IF(BK1283&gt;=50, "Slightly Poor", IF(BK1283&gt;=40, "Poor", "Very Poor"))))))</f>
        <v>#VALUE!</v>
      </c>
      <c r="BM1283" s="0" t="e">
        <f aca="false">IF(P1283&lt;=1000, -6.942*LN(P1283)+107.59, IF(AND(P1283&gt;1000, P1283&lt;=5213),-36.304*LN(P1283)+310.72, IF(P1283&gt;5213, 10)))</f>
        <v>#VALUE!</v>
      </c>
      <c r="BN1283" s="0" t="e">
        <f aca="false">BF1283^0.04*BG1283^0.22*BH1283^0.51*BI1283^0.06*BM1283^0.17</f>
        <v>#VALUE!</v>
      </c>
      <c r="BO1283" s="0" t="e">
        <f aca="false">IF(BN1283&gt;=90, "Very Good", IF(BN1283&gt;=80, "Good", IF(BN1283&gt;=70, "Slightly Good", IF(BN1283&gt;=60, "Average", IF(BN1283&gt;=50, "Slightly Poor", IF(BN1283&gt;=40, "Poor", "Very Poor"))))))</f>
        <v>#VALUE!</v>
      </c>
      <c r="BP1283" s="0" t="e">
        <f aca="false">IF(AJ1283&lt;=1000, -6.942*LN(AJ1283)+107.59, IF(AND(AJ1283&gt;1000, AJ1283&lt;=5213),-36.304*LN(AJ1283)+310.72, IF(AJ1283&gt;5213, 10)))</f>
        <v>#VALUE!</v>
      </c>
      <c r="BQ1283" s="0" t="e">
        <f aca="false">BF1283^0.04*BG1283^0.22*BH1283^0.51*BI1283^0.06*BP1283^0.17</f>
        <v>#VALUE!</v>
      </c>
      <c r="BR1283" s="0" t="e">
        <f aca="false">IF(BQ1283&gt;=90, "Very Good", IF(BQ1283&gt;=80, "Good", IF(BQ1283&gt;=70, "Slightly Good", IF(BQ1283&gt;=60, "Average", IF(BQ1283&gt;=50, "Slightly Poor", IF(BQ1283&gt;=40, "Poor", "Very Poor"))))))</f>
        <v>#VALUE!</v>
      </c>
      <c r="BT1283" s="0" t="e">
        <f aca="false">9.81*LN(AH1283)+30.6</f>
        <v>#VALUE!</v>
      </c>
      <c r="BU1283" s="0" t="e">
        <f aca="false">IF(BT1283&lt;30, "Clean water", IF(AND(BT1283&gt;=30, BT1283&lt;40), "Hypolimia", IF(AND(BT1283&gt;=40,BT1283&lt;50), "Mesotrophic", IF(AND(BT1283&gt;=50, BT1283&lt;70), "Eutrophic", IF(BT1283&gt;70,"Hypertrophic")))))</f>
        <v>#VALUE!</v>
      </c>
      <c r="BW1283" s="0" t="e">
        <f aca="false">IF(G1283/H1283&gt;=1, "PLS CHECK", "")</f>
        <v>#DIV/0!</v>
      </c>
      <c r="BX1283" s="0" t="str">
        <f aca="false">IF(AC1283/J1283&gt;=1, "PLS CHECK", "")</f>
        <v/>
      </c>
      <c r="BY1283" s="0" t="str">
        <f aca="false">IF(AE1283/J1283&gt;=1, "PLS CHECK", "")</f>
        <v/>
      </c>
      <c r="BZ1283" s="0" t="str">
        <f aca="false">IF(AD1283/J1283&gt;=1, "PLS CHECK", "")</f>
        <v/>
      </c>
      <c r="CA1283" s="0" t="e">
        <f aca="false">IF(AF1283/K1283&gt;=1, "PLS CHECK", "")</f>
        <v>#DIV/0!</v>
      </c>
      <c r="CB1283" s="0" t="e">
        <f aca="false">IF(AG1283/K1283&gt;=1, "PLS CHECK", "")</f>
        <v>#DIV/0!</v>
      </c>
    </row>
    <row r="1284" customFormat="false" ht="12.5" hidden="false" customHeight="false" outlineLevel="0" collapsed="false">
      <c r="A1284" s="0" t="n">
        <v>1281</v>
      </c>
      <c r="B1284" s="15" t="s">
        <v>93</v>
      </c>
      <c r="C1284" s="16" t="s">
        <v>94</v>
      </c>
      <c r="D1284" s="0" t="s">
        <v>184</v>
      </c>
      <c r="E1284" s="0" t="n">
        <v>7.6</v>
      </c>
      <c r="F1284" s="37"/>
      <c r="G1284" s="37"/>
      <c r="H1284" s="37"/>
      <c r="I1284" s="0" t="n">
        <v>15.9</v>
      </c>
      <c r="J1284" s="37"/>
      <c r="K1284" s="37"/>
      <c r="L1284" s="37"/>
      <c r="M1284" s="0" t="n">
        <v>21.6</v>
      </c>
      <c r="N1284" s="0" t="n">
        <v>0</v>
      </c>
      <c r="O1284" s="0" t="n">
        <v>669</v>
      </c>
      <c r="P1284" s="0" t="n">
        <v>3900</v>
      </c>
      <c r="AC1284" s="0" t="n">
        <v>9.77</v>
      </c>
      <c r="AD1284" s="37"/>
      <c r="AE1284" s="0" t="n">
        <v>4.42</v>
      </c>
      <c r="AF1284" s="0" t="n">
        <v>0.061</v>
      </c>
      <c r="AG1284" s="0" t="n">
        <v>0.019</v>
      </c>
      <c r="AH1284" s="0" t="n">
        <v>23.9</v>
      </c>
      <c r="AJ1284" s="0" t="n">
        <v>3000</v>
      </c>
      <c r="BD1284" s="0" t="n">
        <v>2.778</v>
      </c>
      <c r="BF1284" s="0" t="n">
        <f aca="false">IF(E1284&lt;11,-3.6797*E1284^2+48.115*E1284-53.83,280.92*EXP(-0.2027*E1284))</f>
        <v>99.304528</v>
      </c>
      <c r="BG1284" s="0" t="e">
        <f aca="false">32.208*LN(F1284)+21.438</f>
        <v>#VALUE!</v>
      </c>
      <c r="BH1284" s="0" t="n">
        <f aca="false">IF(G1284&lt;=2, -10*G1284+100, 88.958*EXP(-0.0755*G1284))</f>
        <v>100</v>
      </c>
      <c r="BI1284" s="0" t="n">
        <f aca="false">IF(I1284&lt;=100, 0.0053*(I1284)^2-1.0332*I1284+100.76, 122.82*EXP(-0.0092*I1284))</f>
        <v>85.672013</v>
      </c>
      <c r="BJ1284" s="0" t="n">
        <f aca="false">IF(P1284&lt;=1000, -6.942*LN(P1284)+107.59, -36.304*LN(P1284)+310.72)</f>
        <v>10.5319595667977</v>
      </c>
      <c r="BK1284" s="0" t="e">
        <f aca="false">BF1284^0.04*BG1284^0.22*BH1284^0.51*BI1284^0.06*BJ1284^0.17</f>
        <v>#VALUE!</v>
      </c>
      <c r="BL1284" s="0" t="e">
        <f aca="false">IF(BK1284&gt;=90, "Very Good", IF(BK1284&gt;=80, "Good", IF(BK1284&gt;=70, "Slightly Good", IF(BK1284&gt;=60, "Average", IF(BK1284&gt;=50, "Slightly Poor", IF(BK1284&gt;=40, "Poor", "Very Poor"))))))</f>
        <v>#VALUE!</v>
      </c>
      <c r="BM1284" s="0" t="n">
        <f aca="false">IF(P1284&lt;=1000, -6.942*LN(P1284)+107.59, IF(AND(P1284&gt;1000, P1284&lt;=5213),-36.304*LN(P1284)+310.72, IF(P1284&gt;5213, 10)))</f>
        <v>10.5319595667977</v>
      </c>
      <c r="BN1284" s="0" t="e">
        <f aca="false">BF1284^0.04*BG1284^0.22*BH1284^0.51*BI1284^0.06*BM1284^0.17</f>
        <v>#VALUE!</v>
      </c>
      <c r="BO1284" s="0" t="e">
        <f aca="false">IF(BN1284&gt;=90, "Very Good", IF(BN1284&gt;=80, "Good", IF(BN1284&gt;=70, "Slightly Good", IF(BN1284&gt;=60, "Average", IF(BN1284&gt;=50, "Slightly Poor", IF(BN1284&gt;=40, "Poor", "Very Poor"))))))</f>
        <v>#VALUE!</v>
      </c>
      <c r="BP1284" s="0" t="n">
        <f aca="false">IF(AJ1284&lt;=1000, -6.942*LN(AJ1284)+107.59, IF(AND(AJ1284&gt;1000, AJ1284&lt;=5213),-36.304*LN(AJ1284)+310.72, IF(AJ1284&gt;5213, 10)))</f>
        <v>20.0568318240255</v>
      </c>
      <c r="BQ1284" s="0" t="e">
        <f aca="false">BF1284^0.04*BG1284^0.22*BH1284^0.51*BI1284^0.06*BP1284^0.17</f>
        <v>#VALUE!</v>
      </c>
      <c r="BR1284" s="0" t="e">
        <f aca="false">IF(BQ1284&gt;=90, "Very Good", IF(BQ1284&gt;=80, "Good", IF(BQ1284&gt;=70, "Slightly Good", IF(BQ1284&gt;=60, "Average", IF(BQ1284&gt;=50, "Slightly Poor", IF(BQ1284&gt;=40, "Poor", "Very Poor"))))))</f>
        <v>#VALUE!</v>
      </c>
      <c r="BT1284" s="0" t="n">
        <f aca="false">9.81*LN(AH1284)+30.6</f>
        <v>61.7357476821765</v>
      </c>
      <c r="BU1284" s="0" t="str">
        <f aca="false">IF(BT1284&lt;30, "Clean water", IF(AND(BT1284&gt;=30, BT1284&lt;40), "Hypolimia", IF(AND(BT1284&gt;=40,BT1284&lt;50), "Mesotrophic", IF(AND(BT1284&gt;=50, BT1284&lt;70), "Eutrophic", IF(BT1284&gt;70,"Hypertrophic")))))</f>
        <v>Eutrophic</v>
      </c>
      <c r="BW1284" s="0" t="e">
        <f aca="false">IF(G1284/H1284&gt;=1, "PLS CHECK", "")</f>
        <v>#DIV/0!</v>
      </c>
      <c r="BX1284" s="0" t="e">
        <f aca="false">IF(AC1284/J1284&gt;=1, "PLS CHECK", "")</f>
        <v>#DIV/0!</v>
      </c>
      <c r="BY1284" s="0" t="e">
        <f aca="false">IF(AE1284/J1284&gt;=1, "PLS CHECK", "")</f>
        <v>#DIV/0!</v>
      </c>
      <c r="BZ1284" s="0" t="e">
        <f aca="false">IF(AD1284/J1284&gt;=1, "PLS CHECK", "")</f>
        <v>#DIV/0!</v>
      </c>
      <c r="CA1284" s="0" t="e">
        <f aca="false">IF(AF1284/K1284&gt;=1, "PLS CHECK", "")</f>
        <v>#DIV/0!</v>
      </c>
      <c r="CB1284" s="0" t="e">
        <f aca="false">IF(AG1284/K1284&gt;=1, "PLS CHECK", "")</f>
        <v>#DIV/0!</v>
      </c>
    </row>
    <row r="1285" customFormat="false" ht="12.5" hidden="false" customHeight="false" outlineLevel="0" collapsed="false">
      <c r="A1285" s="0" t="n">
        <v>1282</v>
      </c>
      <c r="B1285" s="15" t="s">
        <v>95</v>
      </c>
      <c r="C1285" s="16" t="s">
        <v>96</v>
      </c>
      <c r="D1285" s="0" t="s">
        <v>184</v>
      </c>
      <c r="E1285" s="0" t="n">
        <v>7.6</v>
      </c>
      <c r="F1285" s="0" t="n">
        <v>8.2</v>
      </c>
      <c r="G1285" s="37"/>
      <c r="H1285" s="37"/>
      <c r="I1285" s="0" t="n">
        <v>10.2</v>
      </c>
      <c r="J1285" s="0" t="n">
        <v>8.686</v>
      </c>
      <c r="K1285" s="0" t="n">
        <v>0.139</v>
      </c>
      <c r="L1285" s="37"/>
      <c r="M1285" s="0" t="n">
        <v>18.9</v>
      </c>
      <c r="N1285" s="0" t="n">
        <v>0</v>
      </c>
      <c r="O1285" s="0" t="n">
        <v>654</v>
      </c>
      <c r="P1285" s="0" t="n">
        <v>3000</v>
      </c>
      <c r="AC1285" s="0" t="n">
        <v>8.135</v>
      </c>
      <c r="AD1285" s="0" t="n">
        <v>1.861</v>
      </c>
      <c r="AE1285" s="0" t="n">
        <v>4.182</v>
      </c>
      <c r="AF1285" s="0" t="n">
        <v>0.048</v>
      </c>
      <c r="AG1285" s="0" t="n">
        <v>0.02</v>
      </c>
      <c r="AH1285" s="0" t="n">
        <v>19.8</v>
      </c>
      <c r="AJ1285" s="0" t="n">
        <v>200</v>
      </c>
      <c r="BF1285" s="0" t="n">
        <f aca="false">IF(E1285&lt;11,-3.6797*E1285^2+48.115*E1285-53.83,280.92*EXP(-0.2027*E1285))</f>
        <v>99.304528</v>
      </c>
      <c r="BG1285" s="0" t="n">
        <f aca="false">32.208*LN(F1285)+21.438</f>
        <v>89.2079528407348</v>
      </c>
      <c r="BH1285" s="0" t="n">
        <f aca="false">IF(G1285&lt;=2, -10*G1285+100, 88.958*EXP(-0.0755*G1285))</f>
        <v>100</v>
      </c>
      <c r="BI1285" s="0" t="n">
        <f aca="false">IF(I1285&lt;=100, 0.0053*(I1285)^2-1.0332*I1285+100.76, 122.82*EXP(-0.0092*I1285))</f>
        <v>90.772772</v>
      </c>
      <c r="BJ1285" s="0" t="n">
        <f aca="false">IF(P1285&lt;=1000, -6.942*LN(P1285)+107.59, -36.304*LN(P1285)+310.72)</f>
        <v>20.0568318240255</v>
      </c>
      <c r="BK1285" s="0" t="n">
        <f aca="false">BF1285^0.04*BG1285^0.22*BH1285^0.51*BI1285^0.06*BJ1285^0.17</f>
        <v>73.7614559753416</v>
      </c>
      <c r="BL1285" s="0" t="str">
        <f aca="false">IF(BK1285&gt;=90, "Very Good", IF(BK1285&gt;=80, "Good", IF(BK1285&gt;=70, "Slightly Good", IF(BK1285&gt;=60, "Average", IF(BK1285&gt;=50, "Slightly Poor", IF(BK1285&gt;=40, "Poor", "Very Poor"))))))</f>
        <v>Slightly Good</v>
      </c>
      <c r="BM1285" s="0" t="n">
        <f aca="false">IF(P1285&lt;=1000, -6.942*LN(P1285)+107.59, IF(AND(P1285&gt;1000, P1285&lt;=5213),-36.304*LN(P1285)+310.72, IF(P1285&gt;5213, 10)))</f>
        <v>20.0568318240255</v>
      </c>
      <c r="BN1285" s="0" t="n">
        <f aca="false">BF1285^0.04*BG1285^0.22*BH1285^0.51*BI1285^0.06*BM1285^0.17</f>
        <v>73.7614559753416</v>
      </c>
      <c r="BO1285" s="0" t="str">
        <f aca="false">IF(BN1285&gt;=90, "Very Good", IF(BN1285&gt;=80, "Good", IF(BN1285&gt;=70, "Slightly Good", IF(BN1285&gt;=60, "Average", IF(BN1285&gt;=50, "Slightly Poor", IF(BN1285&gt;=40, "Poor", "Very Poor"))))))</f>
        <v>Slightly Good</v>
      </c>
      <c r="BP1285" s="0" t="n">
        <f aca="false">IF(AJ1285&lt;=1000, -6.942*LN(AJ1285)+107.59, IF(AND(AJ1285&gt;1000, AJ1285&lt;=5213),-36.304*LN(AJ1285)+310.72, IF(AJ1285&gt;5213, 10)))</f>
        <v>70.8090808414235</v>
      </c>
      <c r="BQ1285" s="0" t="n">
        <f aca="false">BF1285^0.04*BG1285^0.22*BH1285^0.51*BI1285^0.06*BP1285^0.17</f>
        <v>91.4029066571633</v>
      </c>
      <c r="BR1285" s="0" t="str">
        <f aca="false">IF(BQ1285&gt;=90, "Very Good", IF(BQ1285&gt;=80, "Good", IF(BQ1285&gt;=70, "Slightly Good", IF(BQ1285&gt;=60, "Average", IF(BQ1285&gt;=50, "Slightly Poor", IF(BQ1285&gt;=40, "Poor", "Very Poor"))))))</f>
        <v>Very Good</v>
      </c>
      <c r="BT1285" s="0" t="n">
        <f aca="false">9.81*LN(AH1285)+30.6</f>
        <v>59.8895398088418</v>
      </c>
      <c r="BU1285" s="0" t="str">
        <f aca="false">IF(BT1285&lt;30, "Clean water", IF(AND(BT1285&gt;=30, BT1285&lt;40), "Hypolimia", IF(AND(BT1285&gt;=40,BT1285&lt;50), "Mesotrophic", IF(AND(BT1285&gt;=50, BT1285&lt;70), "Eutrophic", IF(BT1285&gt;70,"Hypertrophic")))))</f>
        <v>Eutrophic</v>
      </c>
      <c r="BW1285" s="0" t="e">
        <f aca="false">IF(G1285/H1285&gt;=1, "PLS CHECK", "")</f>
        <v>#DIV/0!</v>
      </c>
      <c r="BX1285" s="0" t="str">
        <f aca="false">IF(AC1285/J1285&gt;=1, "PLS CHECK", "")</f>
        <v/>
      </c>
      <c r="BY1285" s="0" t="str">
        <f aca="false">IF(AE1285/J1285&gt;=1, "PLS CHECK", "")</f>
        <v/>
      </c>
      <c r="BZ1285" s="0" t="str">
        <f aca="false">IF(AD1285/J1285&gt;=1, "PLS CHECK", "")</f>
        <v/>
      </c>
      <c r="CA1285" s="0" t="str">
        <f aca="false">IF(AF1285/K1285&gt;=1, "PLS CHECK", "")</f>
        <v/>
      </c>
      <c r="CB1285" s="0" t="str">
        <f aca="false">IF(AG1285/K1285&gt;=1, "PLS CHECK", "")</f>
        <v/>
      </c>
    </row>
    <row r="1286" customFormat="false" ht="12.5" hidden="false" customHeight="false" outlineLevel="0" collapsed="false">
      <c r="A1286" s="0" t="n">
        <v>1283</v>
      </c>
      <c r="B1286" s="15" t="s">
        <v>97</v>
      </c>
      <c r="C1286" s="16" t="s">
        <v>98</v>
      </c>
      <c r="D1286" s="0" t="s">
        <v>184</v>
      </c>
      <c r="E1286" s="0" t="n">
        <v>7.8</v>
      </c>
      <c r="F1286" s="0" t="n">
        <v>9.5</v>
      </c>
      <c r="G1286" s="37"/>
      <c r="H1286" s="0" t="n">
        <v>3.4</v>
      </c>
      <c r="I1286" s="0" t="n">
        <v>3.6</v>
      </c>
      <c r="J1286" s="37"/>
      <c r="K1286" s="0" t="n">
        <v>0.017</v>
      </c>
      <c r="L1286" s="0" t="n">
        <v>1.8</v>
      </c>
      <c r="M1286" s="0" t="n">
        <v>18.3</v>
      </c>
      <c r="N1286" s="0" t="n">
        <v>0</v>
      </c>
      <c r="O1286" s="0" t="n">
        <v>193</v>
      </c>
      <c r="P1286" s="37"/>
      <c r="AC1286" s="37"/>
      <c r="AD1286" s="0" t="n">
        <v>0.136</v>
      </c>
      <c r="AE1286" s="37"/>
      <c r="AF1286" s="0" t="n">
        <v>0.009</v>
      </c>
      <c r="AG1286" s="0" t="n">
        <v>0.005</v>
      </c>
      <c r="AH1286" s="0" t="n">
        <v>2.9</v>
      </c>
      <c r="AJ1286" s="37"/>
      <c r="BF1286" s="0" t="n">
        <f aca="false">IF(E1286&lt;11,-3.6797*E1286^2+48.115*E1286-53.83,280.92*EXP(-0.2027*E1286))</f>
        <v>97.5940520000001</v>
      </c>
      <c r="BG1286" s="0" t="n">
        <f aca="false">32.208*LN(F1286)+21.438</f>
        <v>93.947606249518</v>
      </c>
      <c r="BH1286" s="0" t="n">
        <f aca="false">IF(G1286&lt;=2, -10*G1286+100, 88.958*EXP(-0.0755*G1286))</f>
        <v>100</v>
      </c>
      <c r="BI1286" s="0" t="n">
        <f aca="false">IF(I1286&lt;=100, 0.0053*(I1286)^2-1.0332*I1286+100.76, 122.82*EXP(-0.0092*I1286))</f>
        <v>97.109168</v>
      </c>
      <c r="BJ1286" s="0" t="e">
        <f aca="false">IF(P1286&lt;=1000, -6.942*LN(P1286)+107.59, -36.304*LN(P1286)+310.72)</f>
        <v>#VALUE!</v>
      </c>
      <c r="BK1286" s="0" t="e">
        <f aca="false">BF1286^0.04*BG1286^0.22*BH1286^0.51*BI1286^0.06*BJ1286^0.17</f>
        <v>#VALUE!</v>
      </c>
      <c r="BL1286" s="0" t="e">
        <f aca="false">IF(BK1286&gt;=90, "Very Good", IF(BK1286&gt;=80, "Good", IF(BK1286&gt;=70, "Slightly Good", IF(BK1286&gt;=60, "Average", IF(BK1286&gt;=50, "Slightly Poor", IF(BK1286&gt;=40, "Poor", "Very Poor"))))))</f>
        <v>#VALUE!</v>
      </c>
      <c r="BM1286" s="0" t="e">
        <f aca="false">IF(P1286&lt;=1000, -6.942*LN(P1286)+107.59, IF(AND(P1286&gt;1000, P1286&lt;=5213),-36.304*LN(P1286)+310.72, IF(P1286&gt;5213, 10)))</f>
        <v>#VALUE!</v>
      </c>
      <c r="BN1286" s="0" t="e">
        <f aca="false">BF1286^0.04*BG1286^0.22*BH1286^0.51*BI1286^0.06*BM1286^0.17</f>
        <v>#VALUE!</v>
      </c>
      <c r="BO1286" s="0" t="e">
        <f aca="false">IF(BN1286&gt;=90, "Very Good", IF(BN1286&gt;=80, "Good", IF(BN1286&gt;=70, "Slightly Good", IF(BN1286&gt;=60, "Average", IF(BN1286&gt;=50, "Slightly Poor", IF(BN1286&gt;=40, "Poor", "Very Poor"))))))</f>
        <v>#VALUE!</v>
      </c>
      <c r="BP1286" s="0" t="e">
        <f aca="false">IF(AJ1286&lt;=1000, -6.942*LN(AJ1286)+107.59, IF(AND(AJ1286&gt;1000, AJ1286&lt;=5213),-36.304*LN(AJ1286)+310.72, IF(AJ1286&gt;5213, 10)))</f>
        <v>#VALUE!</v>
      </c>
      <c r="BQ1286" s="0" t="e">
        <f aca="false">BF1286^0.04*BG1286^0.22*BH1286^0.51*BI1286^0.06*BP1286^0.17</f>
        <v>#VALUE!</v>
      </c>
      <c r="BR1286" s="0" t="e">
        <f aca="false">IF(BQ1286&gt;=90, "Very Good", IF(BQ1286&gt;=80, "Good", IF(BQ1286&gt;=70, "Slightly Good", IF(BQ1286&gt;=60, "Average", IF(BQ1286&gt;=50, "Slightly Poor", IF(BQ1286&gt;=40, "Poor", "Very Poor"))))))</f>
        <v>#VALUE!</v>
      </c>
      <c r="BT1286" s="0" t="n">
        <f aca="false">9.81*LN(AH1286)+30.6</f>
        <v>41.0448123298957</v>
      </c>
      <c r="BU1286" s="0" t="str">
        <f aca="false">IF(BT1286&lt;30, "Clean water", IF(AND(BT1286&gt;=30, BT1286&lt;40), "Hypolimia", IF(AND(BT1286&gt;=40,BT1286&lt;50), "Mesotrophic", IF(AND(BT1286&gt;=50, BT1286&lt;70), "Eutrophic", IF(BT1286&gt;70,"Hypertrophic")))))</f>
        <v>Mesotrophic</v>
      </c>
      <c r="BW1286" s="0" t="str">
        <f aca="false">IF(G1286/H1286&gt;=1, "PLS CHECK", "")</f>
        <v/>
      </c>
      <c r="BX1286" s="0" t="e">
        <f aca="false">IF(AC1286/J1286&gt;=1, "PLS CHECK", "")</f>
        <v>#DIV/0!</v>
      </c>
      <c r="BY1286" s="0" t="e">
        <f aca="false">IF(AE1286/J1286&gt;=1, "PLS CHECK", "")</f>
        <v>#DIV/0!</v>
      </c>
      <c r="BZ1286" s="0" t="e">
        <f aca="false">IF(AD1286/J1286&gt;=1, "PLS CHECK", "")</f>
        <v>#DIV/0!</v>
      </c>
      <c r="CA1286" s="0" t="str">
        <f aca="false">IF(AF1286/K1286&gt;=1, "PLS CHECK", "")</f>
        <v/>
      </c>
      <c r="CB1286" s="0" t="str">
        <f aca="false">IF(AG1286/K1286&gt;=1, "PLS CHECK", "")</f>
        <v/>
      </c>
    </row>
    <row r="1287" customFormat="false" ht="12.5" hidden="false" customHeight="false" outlineLevel="0" collapsed="false">
      <c r="A1287" s="0" t="n">
        <v>1284</v>
      </c>
      <c r="B1287" s="15" t="s">
        <v>99</v>
      </c>
      <c r="C1287" s="16" t="s">
        <v>100</v>
      </c>
      <c r="D1287" s="0" t="s">
        <v>184</v>
      </c>
      <c r="E1287" s="0" t="n">
        <v>8</v>
      </c>
      <c r="F1287" s="0" t="n">
        <v>9.9</v>
      </c>
      <c r="G1287" s="0" t="n">
        <v>1.4</v>
      </c>
      <c r="H1287" s="0" t="n">
        <v>4.5</v>
      </c>
      <c r="I1287" s="37"/>
      <c r="J1287" s="0" t="n">
        <v>5.383</v>
      </c>
      <c r="K1287" s="0" t="n">
        <v>0.174</v>
      </c>
      <c r="L1287" s="0" t="n">
        <v>3</v>
      </c>
      <c r="M1287" s="0" t="n">
        <v>16.4</v>
      </c>
      <c r="N1287" s="0" t="n">
        <v>0</v>
      </c>
      <c r="O1287" s="0" t="n">
        <v>512</v>
      </c>
      <c r="P1287" s="37"/>
      <c r="AC1287" s="0" t="n">
        <v>5.135</v>
      </c>
      <c r="AD1287" s="0" t="n">
        <v>0.091</v>
      </c>
      <c r="AE1287" s="0" t="n">
        <v>4.419</v>
      </c>
      <c r="AF1287" s="0" t="n">
        <v>0.058</v>
      </c>
      <c r="AG1287" s="0" t="n">
        <v>0.044</v>
      </c>
      <c r="AH1287" s="37"/>
      <c r="AJ1287" s="0" t="n">
        <v>15</v>
      </c>
      <c r="BF1287" s="0" t="n">
        <f aca="false">IF(E1287&lt;11,-3.6797*E1287^2+48.115*E1287-53.83,280.92*EXP(-0.2027*E1287))</f>
        <v>95.5892</v>
      </c>
      <c r="BG1287" s="0" t="n">
        <f aca="false">32.208*LN(F1287)+21.438</f>
        <v>95.2759594579826</v>
      </c>
      <c r="BH1287" s="0" t="n">
        <f aca="false">IF(G1287&lt;=2, -10*G1287+100, 88.958*EXP(-0.0755*G1287))</f>
        <v>86</v>
      </c>
      <c r="BI1287" s="0" t="n">
        <f aca="false">IF(I1287&lt;=100, 0.0053*(I1287)^2-1.0332*I1287+100.76, 122.82*EXP(-0.0092*I1287))</f>
        <v>100.76</v>
      </c>
      <c r="BJ1287" s="0" t="e">
        <f aca="false">IF(P1287&lt;=1000, -6.942*LN(P1287)+107.59, -36.304*LN(P1287)+310.72)</f>
        <v>#VALUE!</v>
      </c>
      <c r="BK1287" s="0" t="e">
        <f aca="false">BF1287^0.04*BG1287^0.22*BH1287^0.51*BI1287^0.06*BJ1287^0.17</f>
        <v>#VALUE!</v>
      </c>
      <c r="BL1287" s="0" t="e">
        <f aca="false">IF(BK1287&gt;=90, "Very Good", IF(BK1287&gt;=80, "Good", IF(BK1287&gt;=70, "Slightly Good", IF(BK1287&gt;=60, "Average", IF(BK1287&gt;=50, "Slightly Poor", IF(BK1287&gt;=40, "Poor", "Very Poor"))))))</f>
        <v>#VALUE!</v>
      </c>
      <c r="BM1287" s="0" t="e">
        <f aca="false">IF(P1287&lt;=1000, -6.942*LN(P1287)+107.59, IF(AND(P1287&gt;1000, P1287&lt;=5213),-36.304*LN(P1287)+310.72, IF(P1287&gt;5213, 10)))</f>
        <v>#VALUE!</v>
      </c>
      <c r="BN1287" s="0" t="e">
        <f aca="false">BF1287^0.04*BG1287^0.22*BH1287^0.51*BI1287^0.06*BM1287^0.17</f>
        <v>#VALUE!</v>
      </c>
      <c r="BO1287" s="0" t="e">
        <f aca="false">IF(BN1287&gt;=90, "Very Good", IF(BN1287&gt;=80, "Good", IF(BN1287&gt;=70, "Slightly Good", IF(BN1287&gt;=60, "Average", IF(BN1287&gt;=50, "Slightly Poor", IF(BN1287&gt;=40, "Poor", "Very Poor"))))))</f>
        <v>#VALUE!</v>
      </c>
      <c r="BP1287" s="0" t="n">
        <f aca="false">IF(AJ1287&lt;=1000, -6.942*LN(AJ1287)+107.59, IF(AND(AJ1287&gt;1000, AJ1287&lt;=5213),-36.304*LN(AJ1287)+310.72, IF(AJ1287&gt;5213, 10)))</f>
        <v>88.7907155039485</v>
      </c>
      <c r="BQ1287" s="0" t="n">
        <f aca="false">BF1287^0.04*BG1287^0.22*BH1287^0.51*BI1287^0.06*BP1287^0.17</f>
        <v>89.6616382943625</v>
      </c>
      <c r="BR1287" s="0" t="str">
        <f aca="false">IF(BQ1287&gt;=90, "Very Good", IF(BQ1287&gt;=80, "Good", IF(BQ1287&gt;=70, "Slightly Good", IF(BQ1287&gt;=60, "Average", IF(BQ1287&gt;=50, "Slightly Poor", IF(BQ1287&gt;=40, "Poor", "Very Poor"))))))</f>
        <v>Good</v>
      </c>
      <c r="BT1287" s="0" t="e">
        <f aca="false">9.81*LN(AH1287)+30.6</f>
        <v>#VALUE!</v>
      </c>
      <c r="BU1287" s="0" t="e">
        <f aca="false">IF(BT1287&lt;30, "Clean water", IF(AND(BT1287&gt;=30, BT1287&lt;40), "Hypolimia", IF(AND(BT1287&gt;=40,BT1287&lt;50), "Mesotrophic", IF(AND(BT1287&gt;=50, BT1287&lt;70), "Eutrophic", IF(BT1287&gt;70,"Hypertrophic")))))</f>
        <v>#VALUE!</v>
      </c>
      <c r="BW1287" s="0" t="str">
        <f aca="false">IF(G1287/H1287&gt;=1, "PLS CHECK", "")</f>
        <v/>
      </c>
      <c r="BX1287" s="0" t="str">
        <f aca="false">IF(AC1287/J1287&gt;=1, "PLS CHECK", "")</f>
        <v/>
      </c>
      <c r="BY1287" s="0" t="str">
        <f aca="false">IF(AE1287/J1287&gt;=1, "PLS CHECK", "")</f>
        <v/>
      </c>
      <c r="BZ1287" s="0" t="str">
        <f aca="false">IF(AD1287/J1287&gt;=1, "PLS CHECK", "")</f>
        <v/>
      </c>
      <c r="CA1287" s="0" t="str">
        <f aca="false">IF(AF1287/K1287&gt;=1, "PLS CHECK", "")</f>
        <v/>
      </c>
      <c r="CB1287" s="0" t="str">
        <f aca="false">IF(AG1287/K1287&gt;=1, "PLS CHECK", "")</f>
        <v/>
      </c>
    </row>
    <row r="1288" customFormat="false" ht="12.5" hidden="false" customHeight="false" outlineLevel="0" collapsed="false">
      <c r="A1288" s="0" t="n">
        <v>1285</v>
      </c>
      <c r="B1288" s="15" t="s">
        <v>99</v>
      </c>
      <c r="C1288" s="16" t="s">
        <v>100</v>
      </c>
      <c r="D1288" s="0" t="s">
        <v>184</v>
      </c>
      <c r="E1288" s="0" t="n">
        <v>7.5</v>
      </c>
      <c r="F1288" s="37"/>
      <c r="G1288" s="0" t="n">
        <v>2.8</v>
      </c>
      <c r="H1288" s="0" t="n">
        <v>6.8</v>
      </c>
      <c r="I1288" s="0" t="n">
        <v>15.3</v>
      </c>
      <c r="J1288" s="0" t="n">
        <v>7.962</v>
      </c>
      <c r="K1288" s="0" t="n">
        <v>0.151</v>
      </c>
      <c r="L1288" s="0" t="n">
        <v>3.2</v>
      </c>
      <c r="M1288" s="0" t="n">
        <v>22.5</v>
      </c>
      <c r="O1288" s="0" t="n">
        <v>497</v>
      </c>
      <c r="BD1288" s="0" t="n">
        <v>0.364</v>
      </c>
      <c r="BF1288" s="0" t="n">
        <f aca="false">IF(E1288&lt;11,-3.6797*E1288^2+48.115*E1288-53.83,280.92*EXP(-0.2027*E1288))</f>
        <v>100.049375</v>
      </c>
      <c r="BG1288" s="0" t="e">
        <f aca="false">32.208*LN(F1288)+21.438</f>
        <v>#VALUE!</v>
      </c>
      <c r="BH1288" s="0" t="n">
        <f aca="false">IF(G1288&lt;=2, -10*G1288+100, 88.958*EXP(-0.0755*G1288))</f>
        <v>72.0070728511501</v>
      </c>
      <c r="BI1288" s="0" t="n">
        <f aca="false">IF(I1288&lt;=100, 0.0053*(I1288)^2-1.0332*I1288+100.76, 122.82*EXP(-0.0092*I1288))</f>
        <v>86.192717</v>
      </c>
      <c r="BJ1288" s="0" t="e">
        <f aca="false">IF(P1288&lt;=1000, -6.942*LN(P1288)+107.59, -36.304*LN(P1288)+310.72)</f>
        <v>#VALUE!</v>
      </c>
      <c r="BK1288" s="0" t="e">
        <f aca="false">BF1288^0.04*BG1288^0.22*BH1288^0.51*BI1288^0.06*BJ1288^0.17</f>
        <v>#VALUE!</v>
      </c>
      <c r="BL1288" s="0" t="e">
        <f aca="false">IF(BK1288&gt;=90, "Very Good", IF(BK1288&gt;=80, "Good", IF(BK1288&gt;=70, "Slightly Good", IF(BK1288&gt;=60, "Average", IF(BK1288&gt;=50, "Slightly Poor", IF(BK1288&gt;=40, "Poor", "Very Poor"))))))</f>
        <v>#VALUE!</v>
      </c>
      <c r="BM1288" s="0" t="e">
        <f aca="false">IF(P1288&lt;=1000, -6.942*LN(P1288)+107.59, IF(AND(P1288&gt;1000, P1288&lt;=5213),-36.304*LN(P1288)+310.72, IF(P1288&gt;5213, 10)))</f>
        <v>#VALUE!</v>
      </c>
      <c r="BN1288" s="0" t="e">
        <f aca="false">BF1288^0.04*BG1288^0.22*BH1288^0.51*BI1288^0.06*BM1288^0.17</f>
        <v>#VALUE!</v>
      </c>
      <c r="BO1288" s="0" t="e">
        <f aca="false">IF(BN1288&gt;=90, "Very Good", IF(BN1288&gt;=80, "Good", IF(BN1288&gt;=70, "Slightly Good", IF(BN1288&gt;=60, "Average", IF(BN1288&gt;=50, "Slightly Poor", IF(BN1288&gt;=40, "Poor", "Very Poor"))))))</f>
        <v>#VALUE!</v>
      </c>
      <c r="BP1288" s="0" t="e">
        <f aca="false">IF(AJ1288&lt;=1000, -6.942*LN(AJ1288)+107.59, IF(AND(AJ1288&gt;1000, AJ1288&lt;=5213),-36.304*LN(AJ1288)+310.72, IF(AJ1288&gt;5213, 10)))</f>
        <v>#VALUE!</v>
      </c>
      <c r="BQ1288" s="0" t="e">
        <f aca="false">BF1288^0.04*BG1288^0.22*BH1288^0.51*BI1288^0.06*BP1288^0.17</f>
        <v>#VALUE!</v>
      </c>
      <c r="BR1288" s="0" t="e">
        <f aca="false">IF(BQ1288&gt;=90, "Very Good", IF(BQ1288&gt;=80, "Good", IF(BQ1288&gt;=70, "Slightly Good", IF(BQ1288&gt;=60, "Average", IF(BQ1288&gt;=50, "Slightly Poor", IF(BQ1288&gt;=40, "Poor", "Very Poor"))))))</f>
        <v>#VALUE!</v>
      </c>
      <c r="BT1288" s="0" t="e">
        <f aca="false">9.81*LN(AH1288)+30.6</f>
        <v>#VALUE!</v>
      </c>
      <c r="BU1288" s="0" t="e">
        <f aca="false">IF(BT1288&lt;30, "Clean water", IF(AND(BT1288&gt;=30, BT1288&lt;40), "Hypolimia", IF(AND(BT1288&gt;=40,BT1288&lt;50), "Mesotrophic", IF(AND(BT1288&gt;=50, BT1288&lt;70), "Eutrophic", IF(BT1288&gt;70,"Hypertrophic")))))</f>
        <v>#VALUE!</v>
      </c>
      <c r="BW1288" s="0" t="str">
        <f aca="false">IF(G1288/H1288&gt;=1, "PLS CHECK", "")</f>
        <v/>
      </c>
      <c r="BX1288" s="0" t="str">
        <f aca="false">IF(AC1288/J1288&gt;=1, "PLS CHECK", "")</f>
        <v/>
      </c>
      <c r="BY1288" s="0" t="str">
        <f aca="false">IF(AE1288/J1288&gt;=1, "PLS CHECK", "")</f>
        <v/>
      </c>
      <c r="BZ1288" s="0" t="str">
        <f aca="false">IF(AD1288/J1288&gt;=1, "PLS CHECK", "")</f>
        <v/>
      </c>
      <c r="CA1288" s="0" t="str">
        <f aca="false">IF(AF1288/K1288&gt;=1, "PLS CHECK", "")</f>
        <v/>
      </c>
      <c r="CB1288" s="0" t="str">
        <f aca="false">IF(AG1288/K1288&gt;=1, "PLS CHECK", "")</f>
        <v/>
      </c>
    </row>
    <row r="1289" customFormat="false" ht="12.5" hidden="false" customHeight="false" outlineLevel="0" collapsed="false">
      <c r="A1289" s="0" t="n">
        <v>1286</v>
      </c>
      <c r="B1289" s="15" t="s">
        <v>101</v>
      </c>
      <c r="C1289" s="16" t="s">
        <v>102</v>
      </c>
      <c r="D1289" s="0" t="s">
        <v>184</v>
      </c>
      <c r="E1289" s="0" t="n">
        <v>7.9</v>
      </c>
      <c r="F1289" s="0" t="n">
        <v>10.3</v>
      </c>
      <c r="G1289" s="0" t="n">
        <v>2</v>
      </c>
      <c r="H1289" s="0" t="n">
        <v>5.5</v>
      </c>
      <c r="I1289" s="0" t="n">
        <v>6</v>
      </c>
      <c r="J1289" s="0" t="n">
        <v>3.477</v>
      </c>
      <c r="K1289" s="0" t="n">
        <v>0.033</v>
      </c>
      <c r="L1289" s="0" t="n">
        <v>2.4</v>
      </c>
      <c r="M1289" s="0" t="n">
        <v>20.8</v>
      </c>
      <c r="N1289" s="0" t="n">
        <v>0</v>
      </c>
      <c r="O1289" s="0" t="n">
        <v>284</v>
      </c>
      <c r="P1289" s="37"/>
      <c r="AC1289" s="0" t="n">
        <v>3.351</v>
      </c>
      <c r="AD1289" s="0" t="n">
        <v>0.256</v>
      </c>
      <c r="AE1289" s="0" t="n">
        <v>2.755</v>
      </c>
      <c r="AF1289" s="0" t="n">
        <v>0.012</v>
      </c>
      <c r="AG1289" s="0" t="n">
        <v>0.003</v>
      </c>
      <c r="AH1289" s="37"/>
      <c r="AJ1289" s="37"/>
      <c r="BF1289" s="0" t="n">
        <f aca="false">IF(E1289&lt;11,-3.6797*E1289^2+48.115*E1289-53.83,280.92*EXP(-0.2027*E1289))</f>
        <v>96.6284230000001</v>
      </c>
      <c r="BG1289" s="0" t="n">
        <f aca="false">32.208*LN(F1289)+21.438</f>
        <v>96.5516905777479</v>
      </c>
      <c r="BH1289" s="0" t="n">
        <f aca="false">IF(G1289&lt;=2, -10*G1289+100, 88.958*EXP(-0.0755*G1289))</f>
        <v>80</v>
      </c>
      <c r="BI1289" s="0" t="n">
        <f aca="false">IF(I1289&lt;=100, 0.0053*(I1289)^2-1.0332*I1289+100.76, 122.82*EXP(-0.0092*I1289))</f>
        <v>94.7516</v>
      </c>
      <c r="BJ1289" s="0" t="e">
        <f aca="false">IF(P1289&lt;=1000, -6.942*LN(P1289)+107.59, -36.304*LN(P1289)+310.72)</f>
        <v>#VALUE!</v>
      </c>
      <c r="BK1289" s="0" t="e">
        <f aca="false">BF1289^0.04*BG1289^0.22*BH1289^0.51*BI1289^0.06*BJ1289^0.17</f>
        <v>#VALUE!</v>
      </c>
      <c r="BL1289" s="0" t="e">
        <f aca="false">IF(BK1289&gt;=90, "Very Good", IF(BK1289&gt;=80, "Good", IF(BK1289&gt;=70, "Slightly Good", IF(BK1289&gt;=60, "Average", IF(BK1289&gt;=50, "Slightly Poor", IF(BK1289&gt;=40, "Poor", "Very Poor"))))))</f>
        <v>#VALUE!</v>
      </c>
      <c r="BM1289" s="0" t="e">
        <f aca="false">IF(P1289&lt;=1000, -6.942*LN(P1289)+107.59, IF(AND(P1289&gt;1000, P1289&lt;=5213),-36.304*LN(P1289)+310.72, IF(P1289&gt;5213, 10)))</f>
        <v>#VALUE!</v>
      </c>
      <c r="BN1289" s="0" t="e">
        <f aca="false">BF1289^0.04*BG1289^0.22*BH1289^0.51*BI1289^0.06*BM1289^0.17</f>
        <v>#VALUE!</v>
      </c>
      <c r="BO1289" s="0" t="e">
        <f aca="false">IF(BN1289&gt;=90, "Very Good", IF(BN1289&gt;=80, "Good", IF(BN1289&gt;=70, "Slightly Good", IF(BN1289&gt;=60, "Average", IF(BN1289&gt;=50, "Slightly Poor", IF(BN1289&gt;=40, "Poor", "Very Poor"))))))</f>
        <v>#VALUE!</v>
      </c>
      <c r="BP1289" s="0" t="e">
        <f aca="false">IF(AJ1289&lt;=1000, -6.942*LN(AJ1289)+107.59, IF(AND(AJ1289&gt;1000, AJ1289&lt;=5213),-36.304*LN(AJ1289)+310.72, IF(AJ1289&gt;5213, 10)))</f>
        <v>#VALUE!</v>
      </c>
      <c r="BQ1289" s="0" t="e">
        <f aca="false">BF1289^0.04*BG1289^0.22*BH1289^0.51*BI1289^0.06*BP1289^0.17</f>
        <v>#VALUE!</v>
      </c>
      <c r="BR1289" s="0" t="e">
        <f aca="false">IF(BQ1289&gt;=90, "Very Good", IF(BQ1289&gt;=80, "Good", IF(BQ1289&gt;=70, "Slightly Good", IF(BQ1289&gt;=60, "Average", IF(BQ1289&gt;=50, "Slightly Poor", IF(BQ1289&gt;=40, "Poor", "Very Poor"))))))</f>
        <v>#VALUE!</v>
      </c>
      <c r="BT1289" s="0" t="e">
        <f aca="false">9.81*LN(AH1289)+30.6</f>
        <v>#VALUE!</v>
      </c>
      <c r="BU1289" s="0" t="e">
        <f aca="false">IF(BT1289&lt;30, "Clean water", IF(AND(BT1289&gt;=30, BT1289&lt;40), "Hypolimia", IF(AND(BT1289&gt;=40,BT1289&lt;50), "Mesotrophic", IF(AND(BT1289&gt;=50, BT1289&lt;70), "Eutrophic", IF(BT1289&gt;70,"Hypertrophic")))))</f>
        <v>#VALUE!</v>
      </c>
      <c r="BW1289" s="0" t="str">
        <f aca="false">IF(G1289/H1289&gt;=1, "PLS CHECK", "")</f>
        <v/>
      </c>
      <c r="BX1289" s="0" t="str">
        <f aca="false">IF(AC1289/J1289&gt;=1, "PLS CHECK", "")</f>
        <v/>
      </c>
      <c r="BY1289" s="0" t="str">
        <f aca="false">IF(AE1289/J1289&gt;=1, "PLS CHECK", "")</f>
        <v/>
      </c>
      <c r="BZ1289" s="0" t="str">
        <f aca="false">IF(AD1289/J1289&gt;=1, "PLS CHECK", "")</f>
        <v/>
      </c>
      <c r="CA1289" s="0" t="str">
        <f aca="false">IF(AF1289/K1289&gt;=1, "PLS CHECK", "")</f>
        <v/>
      </c>
      <c r="CB1289" s="0" t="str">
        <f aca="false">IF(AG1289/K1289&gt;=1, "PLS CHECK", "")</f>
        <v/>
      </c>
    </row>
    <row r="1290" customFormat="false" ht="12.5" hidden="false" customHeight="false" outlineLevel="0" collapsed="false">
      <c r="A1290" s="0" t="n">
        <v>1287</v>
      </c>
      <c r="B1290" s="15" t="s">
        <v>103</v>
      </c>
      <c r="C1290" s="16" t="s">
        <v>104</v>
      </c>
      <c r="D1290" s="0" t="s">
        <v>184</v>
      </c>
      <c r="E1290" s="37"/>
      <c r="F1290" s="37"/>
      <c r="G1290" s="0" t="n">
        <v>1.9</v>
      </c>
      <c r="H1290" s="0" t="n">
        <v>5.6</v>
      </c>
      <c r="I1290" s="0" t="n">
        <v>12</v>
      </c>
      <c r="J1290" s="0" t="n">
        <v>5.148</v>
      </c>
      <c r="K1290" s="0" t="n">
        <v>0.065</v>
      </c>
      <c r="L1290" s="0" t="n">
        <v>2.6</v>
      </c>
      <c r="M1290" s="0" t="n">
        <v>22.2</v>
      </c>
      <c r="N1290" s="0" t="n">
        <v>0</v>
      </c>
      <c r="O1290" s="0" t="n">
        <v>438</v>
      </c>
      <c r="P1290" s="0" t="n">
        <v>2000</v>
      </c>
      <c r="AC1290" s="0" t="n">
        <v>4.841</v>
      </c>
      <c r="AD1290" s="0" t="n">
        <v>0.087</v>
      </c>
      <c r="AE1290" s="0" t="n">
        <v>4.192</v>
      </c>
      <c r="AF1290" s="0" t="n">
        <v>0.017</v>
      </c>
      <c r="AG1290" s="0" t="n">
        <v>0.007</v>
      </c>
      <c r="AH1290" s="37"/>
      <c r="AJ1290" s="0" t="n">
        <v>170</v>
      </c>
      <c r="BF1290" s="0" t="n">
        <f aca="false">IF(E1290&lt;11,-3.6797*E1290^2+48.115*E1290-53.83,280.92*EXP(-0.2027*E1290))</f>
        <v>-53.83</v>
      </c>
      <c r="BG1290" s="0" t="e">
        <f aca="false">32.208*LN(F1290)+21.438</f>
        <v>#VALUE!</v>
      </c>
      <c r="BH1290" s="0" t="n">
        <f aca="false">IF(G1290&lt;=2, -10*G1290+100, 88.958*EXP(-0.0755*G1290))</f>
        <v>81</v>
      </c>
      <c r="BI1290" s="0" t="n">
        <f aca="false">IF(I1290&lt;=100, 0.0053*(I1290)^2-1.0332*I1290+100.76, 122.82*EXP(-0.0092*I1290))</f>
        <v>89.1248</v>
      </c>
      <c r="BJ1290" s="0" t="n">
        <f aca="false">IF(P1290&lt;=1000, -6.942*LN(P1290)+107.59, -36.304*LN(P1290)+310.72)</f>
        <v>34.7768371087843</v>
      </c>
      <c r="BK1290" s="0" t="e">
        <f aca="false">BF1290^0.04*BG1290^0.22*BH1290^0.51*BI1290^0.06*BJ1290^0.17</f>
        <v>#VALUE!</v>
      </c>
      <c r="BL1290" s="0" t="e">
        <f aca="false">IF(BK1290&gt;=90, "Very Good", IF(BK1290&gt;=80, "Good", IF(BK1290&gt;=70, "Slightly Good", IF(BK1290&gt;=60, "Average", IF(BK1290&gt;=50, "Slightly Poor", IF(BK1290&gt;=40, "Poor", "Very Poor"))))))</f>
        <v>#VALUE!</v>
      </c>
      <c r="BM1290" s="0" t="n">
        <f aca="false">IF(P1290&lt;=1000, -6.942*LN(P1290)+107.59, IF(AND(P1290&gt;1000, P1290&lt;=5213),-36.304*LN(P1290)+310.72, IF(P1290&gt;5213, 10)))</f>
        <v>34.7768371087843</v>
      </c>
      <c r="BN1290" s="0" t="e">
        <f aca="false">BF1290^0.04*BG1290^0.22*BH1290^0.51*BI1290^0.06*BM1290^0.17</f>
        <v>#VALUE!</v>
      </c>
      <c r="BO1290" s="0" t="e">
        <f aca="false">IF(BN1290&gt;=90, "Very Good", IF(BN1290&gt;=80, "Good", IF(BN1290&gt;=70, "Slightly Good", IF(BN1290&gt;=60, "Average", IF(BN1290&gt;=50, "Slightly Poor", IF(BN1290&gt;=40, "Poor", "Very Poor"))))))</f>
        <v>#VALUE!</v>
      </c>
      <c r="BP1290" s="0" t="n">
        <f aca="false">IF(AJ1290&lt;=1000, -6.942*LN(AJ1290)+107.59, IF(AND(AJ1290&gt;1000, AJ1290&lt;=5213),-36.304*LN(AJ1290)+310.72, IF(AJ1290&gt;5213, 10)))</f>
        <v>71.9372872499971</v>
      </c>
      <c r="BQ1290" s="0" t="e">
        <f aca="false">BF1290^0.04*BG1290^0.22*BH1290^0.51*BI1290^0.06*BP1290^0.17</f>
        <v>#VALUE!</v>
      </c>
      <c r="BR1290" s="0" t="e">
        <f aca="false">IF(BQ1290&gt;=90, "Very Good", IF(BQ1290&gt;=80, "Good", IF(BQ1290&gt;=70, "Slightly Good", IF(BQ1290&gt;=60, "Average", IF(BQ1290&gt;=50, "Slightly Poor", IF(BQ1290&gt;=40, "Poor", "Very Poor"))))))</f>
        <v>#VALUE!</v>
      </c>
      <c r="BT1290" s="0" t="e">
        <f aca="false">9.81*LN(AH1290)+30.6</f>
        <v>#VALUE!</v>
      </c>
      <c r="BU1290" s="0" t="e">
        <f aca="false">IF(BT1290&lt;30, "Clean water", IF(AND(BT1290&gt;=30, BT1290&lt;40), "Hypolimia", IF(AND(BT1290&gt;=40,BT1290&lt;50), "Mesotrophic", IF(AND(BT1290&gt;=50, BT1290&lt;70), "Eutrophic", IF(BT1290&gt;70,"Hypertrophic")))))</f>
        <v>#VALUE!</v>
      </c>
      <c r="BW1290" s="0" t="str">
        <f aca="false">IF(G1290/H1290&gt;=1, "PLS CHECK", "")</f>
        <v/>
      </c>
      <c r="BX1290" s="0" t="str">
        <f aca="false">IF(AC1290/J1290&gt;=1, "PLS CHECK", "")</f>
        <v/>
      </c>
      <c r="BY1290" s="0" t="str">
        <f aca="false">IF(AE1290/J1290&gt;=1, "PLS CHECK", "")</f>
        <v/>
      </c>
      <c r="BZ1290" s="0" t="str">
        <f aca="false">IF(AD1290/J1290&gt;=1, "PLS CHECK", "")</f>
        <v/>
      </c>
      <c r="CA1290" s="0" t="str">
        <f aca="false">IF(AF1290/K1290&gt;=1, "PLS CHECK", "")</f>
        <v/>
      </c>
      <c r="CB1290" s="0" t="str">
        <f aca="false">IF(AG1290/K1290&gt;=1, "PLS CHECK", "")</f>
        <v/>
      </c>
    </row>
    <row r="1291" customFormat="false" ht="12.5" hidden="false" customHeight="false" outlineLevel="0" collapsed="false">
      <c r="A1291" s="0" t="n">
        <v>1288</v>
      </c>
      <c r="B1291" s="15" t="s">
        <v>105</v>
      </c>
      <c r="C1291" s="16" t="s">
        <v>106</v>
      </c>
      <c r="D1291" s="0" t="s">
        <v>184</v>
      </c>
      <c r="E1291" s="0" t="n">
        <v>8</v>
      </c>
      <c r="F1291" s="0" t="n">
        <v>10.1</v>
      </c>
      <c r="G1291" s="0" t="n">
        <v>0.7</v>
      </c>
      <c r="H1291" s="0" t="n">
        <v>3.5</v>
      </c>
      <c r="I1291" s="0" t="n">
        <v>3.6</v>
      </c>
      <c r="J1291" s="37"/>
      <c r="K1291" s="37"/>
      <c r="L1291" s="0" t="n">
        <v>1.8</v>
      </c>
      <c r="M1291" s="0" t="n">
        <v>18.7</v>
      </c>
      <c r="N1291" s="0" t="n">
        <v>0</v>
      </c>
      <c r="O1291" s="0" t="n">
        <v>193</v>
      </c>
      <c r="P1291" s="37"/>
      <c r="AC1291" s="37"/>
      <c r="AD1291" s="0" t="n">
        <v>0.045</v>
      </c>
      <c r="AE1291" s="37"/>
      <c r="AF1291" s="37"/>
      <c r="AG1291" s="0" t="n">
        <v>0.003</v>
      </c>
      <c r="AH1291" s="0" t="n">
        <v>5.2</v>
      </c>
      <c r="AJ1291" s="37"/>
      <c r="BF1291" s="0" t="n">
        <f aca="false">IF(E1291&lt;11,-3.6797*E1291^2+48.115*E1291-53.83,280.92*EXP(-0.2027*E1291))</f>
        <v>95.5892</v>
      </c>
      <c r="BG1291" s="0" t="n">
        <f aca="false">32.208*LN(F1291)+21.438</f>
        <v>95.9201409312711</v>
      </c>
      <c r="BH1291" s="0" t="n">
        <f aca="false">IF(G1291&lt;=2, -10*G1291+100, 88.958*EXP(-0.0755*G1291))</f>
        <v>93</v>
      </c>
      <c r="BI1291" s="0" t="n">
        <f aca="false">IF(I1291&lt;=100, 0.0053*(I1291)^2-1.0332*I1291+100.76, 122.82*EXP(-0.0092*I1291))</f>
        <v>97.109168</v>
      </c>
      <c r="BJ1291" s="0" t="e">
        <f aca="false">IF(P1291&lt;=1000, -6.942*LN(P1291)+107.59, -36.304*LN(P1291)+310.72)</f>
        <v>#VALUE!</v>
      </c>
      <c r="BK1291" s="0" t="e">
        <f aca="false">BF1291^0.04*BG1291^0.22*BH1291^0.51*BI1291^0.06*BJ1291^0.17</f>
        <v>#VALUE!</v>
      </c>
      <c r="BL1291" s="0" t="e">
        <f aca="false">IF(BK1291&gt;=90, "Very Good", IF(BK1291&gt;=80, "Good", IF(BK1291&gt;=70, "Slightly Good", IF(BK1291&gt;=60, "Average", IF(BK1291&gt;=50, "Slightly Poor", IF(BK1291&gt;=40, "Poor", "Very Poor"))))))</f>
        <v>#VALUE!</v>
      </c>
      <c r="BM1291" s="0" t="e">
        <f aca="false">IF(P1291&lt;=1000, -6.942*LN(P1291)+107.59, IF(AND(P1291&gt;1000, P1291&lt;=5213),-36.304*LN(P1291)+310.72, IF(P1291&gt;5213, 10)))</f>
        <v>#VALUE!</v>
      </c>
      <c r="BN1291" s="0" t="e">
        <f aca="false">BF1291^0.04*BG1291^0.22*BH1291^0.51*BI1291^0.06*BM1291^0.17</f>
        <v>#VALUE!</v>
      </c>
      <c r="BO1291" s="0" t="e">
        <f aca="false">IF(BN1291&gt;=90, "Very Good", IF(BN1291&gt;=80, "Good", IF(BN1291&gt;=70, "Slightly Good", IF(BN1291&gt;=60, "Average", IF(BN1291&gt;=50, "Slightly Poor", IF(BN1291&gt;=40, "Poor", "Very Poor"))))))</f>
        <v>#VALUE!</v>
      </c>
      <c r="BP1291" s="0" t="e">
        <f aca="false">IF(AJ1291&lt;=1000, -6.942*LN(AJ1291)+107.59, IF(AND(AJ1291&gt;1000, AJ1291&lt;=5213),-36.304*LN(AJ1291)+310.72, IF(AJ1291&gt;5213, 10)))</f>
        <v>#VALUE!</v>
      </c>
      <c r="BQ1291" s="0" t="e">
        <f aca="false">BF1291^0.04*BG1291^0.22*BH1291^0.51*BI1291^0.06*BP1291^0.17</f>
        <v>#VALUE!</v>
      </c>
      <c r="BR1291" s="0" t="e">
        <f aca="false">IF(BQ1291&gt;=90, "Very Good", IF(BQ1291&gt;=80, "Good", IF(BQ1291&gt;=70, "Slightly Good", IF(BQ1291&gt;=60, "Average", IF(BQ1291&gt;=50, "Slightly Poor", IF(BQ1291&gt;=40, "Poor", "Very Poor"))))))</f>
        <v>#VALUE!</v>
      </c>
      <c r="BT1291" s="0" t="n">
        <f aca="false">9.81*LN(AH1291)+30.6</f>
        <v>46.7733411170122</v>
      </c>
      <c r="BU1291" s="0" t="str">
        <f aca="false">IF(BT1291&lt;30, "Clean water", IF(AND(BT1291&gt;=30, BT1291&lt;40), "Hypolimia", IF(AND(BT1291&gt;=40,BT1291&lt;50), "Mesotrophic", IF(AND(BT1291&gt;=50, BT1291&lt;70), "Eutrophic", IF(BT1291&gt;70,"Hypertrophic")))))</f>
        <v>Mesotrophic</v>
      </c>
      <c r="BW1291" s="0" t="str">
        <f aca="false">IF(G1291/H1291&gt;=1, "PLS CHECK", "")</f>
        <v/>
      </c>
      <c r="BX1291" s="0" t="e">
        <f aca="false">IF(AC1291/J1291&gt;=1, "PLS CHECK", "")</f>
        <v>#DIV/0!</v>
      </c>
      <c r="BY1291" s="0" t="e">
        <f aca="false">IF(AE1291/J1291&gt;=1, "PLS CHECK", "")</f>
        <v>#DIV/0!</v>
      </c>
      <c r="BZ1291" s="0" t="e">
        <f aca="false">IF(AD1291/J1291&gt;=1, "PLS CHECK", "")</f>
        <v>#DIV/0!</v>
      </c>
      <c r="CA1291" s="0" t="e">
        <f aca="false">IF(AF1291/K1291&gt;=1, "PLS CHECK", "")</f>
        <v>#DIV/0!</v>
      </c>
      <c r="CB1291" s="0" t="e">
        <f aca="false">IF(AG1291/K1291&gt;=1, "PLS CHECK", "")</f>
        <v>#DIV/0!</v>
      </c>
    </row>
    <row r="1292" customFormat="false" ht="12.5" hidden="false" customHeight="false" outlineLevel="0" collapsed="false">
      <c r="A1292" s="0" t="n">
        <v>1289</v>
      </c>
      <c r="B1292" s="15" t="s">
        <v>107</v>
      </c>
      <c r="C1292" s="16" t="s">
        <v>108</v>
      </c>
      <c r="D1292" s="0" t="s">
        <v>184</v>
      </c>
      <c r="E1292" s="0" t="n">
        <v>8.3</v>
      </c>
      <c r="F1292" s="0" t="n">
        <v>13.3</v>
      </c>
      <c r="G1292" s="0" t="n">
        <v>1</v>
      </c>
      <c r="H1292" s="37"/>
      <c r="I1292" s="0" t="n">
        <v>5.4</v>
      </c>
      <c r="J1292" s="0" t="n">
        <v>6.57</v>
      </c>
      <c r="K1292" s="0" t="n">
        <v>0.13</v>
      </c>
      <c r="L1292" s="0" t="n">
        <v>1.4</v>
      </c>
      <c r="M1292" s="0" t="n">
        <v>16.1</v>
      </c>
      <c r="N1292" s="0" t="n">
        <v>0</v>
      </c>
      <c r="O1292" s="0" t="n">
        <v>629</v>
      </c>
      <c r="P1292" s="0" t="n">
        <v>2000</v>
      </c>
      <c r="AC1292" s="0" t="n">
        <v>6.277</v>
      </c>
      <c r="AD1292" s="0" t="n">
        <v>0.028</v>
      </c>
      <c r="AE1292" s="0" t="n">
        <v>5.941</v>
      </c>
      <c r="AF1292" s="0" t="n">
        <v>0.105</v>
      </c>
      <c r="AG1292" s="37"/>
      <c r="AH1292" s="0" t="n">
        <v>13.5</v>
      </c>
      <c r="AJ1292" s="0" t="n">
        <v>600</v>
      </c>
      <c r="BF1292" s="0" t="n">
        <f aca="false">IF(E1292&lt;11,-3.6797*E1292^2+48.115*E1292-53.83,280.92*EXP(-0.2027*E1292))</f>
        <v>92.029967</v>
      </c>
      <c r="BG1292" s="0" t="n">
        <f aca="false">32.208*LN(F1292)+21.438</f>
        <v>104.784704046614</v>
      </c>
      <c r="BH1292" s="0" t="n">
        <f aca="false">IF(G1292&lt;=2, -10*G1292+100, 88.958*EXP(-0.0755*G1292))</f>
        <v>90</v>
      </c>
      <c r="BI1292" s="0" t="n">
        <f aca="false">IF(I1292&lt;=100, 0.0053*(I1292)^2-1.0332*I1292+100.76, 122.82*EXP(-0.0092*I1292))</f>
        <v>95.335268</v>
      </c>
      <c r="BJ1292" s="0" t="n">
        <f aca="false">IF(P1292&lt;=1000, -6.942*LN(P1292)+107.59, -36.304*LN(P1292)+310.72)</f>
        <v>34.7768371087843</v>
      </c>
      <c r="BK1292" s="0" t="n">
        <f aca="false">BF1292^0.04*BG1292^0.22*BH1292^0.51*BI1292^0.06*BJ1292^0.17</f>
        <v>79.5171701100959</v>
      </c>
      <c r="BL1292" s="0" t="str">
        <f aca="false">IF(BK1292&gt;=90, "Very Good", IF(BK1292&gt;=80, "Good", IF(BK1292&gt;=70, "Slightly Good", IF(BK1292&gt;=60, "Average", IF(BK1292&gt;=50, "Slightly Poor", IF(BK1292&gt;=40, "Poor", "Very Poor"))))))</f>
        <v>Slightly Good</v>
      </c>
      <c r="BM1292" s="0" t="n">
        <f aca="false">IF(P1292&lt;=1000, -6.942*LN(P1292)+107.59, IF(AND(P1292&gt;1000, P1292&lt;=5213),-36.304*LN(P1292)+310.72, IF(P1292&gt;5213, 10)))</f>
        <v>34.7768371087843</v>
      </c>
      <c r="BN1292" s="0" t="n">
        <f aca="false">BF1292^0.04*BG1292^0.22*BH1292^0.51*BI1292^0.06*BM1292^0.17</f>
        <v>79.5171701100959</v>
      </c>
      <c r="BO1292" s="0" t="str">
        <f aca="false">IF(BN1292&gt;=90, "Very Good", IF(BN1292&gt;=80, "Good", IF(BN1292&gt;=70, "Slightly Good", IF(BN1292&gt;=60, "Average", IF(BN1292&gt;=50, "Slightly Poor", IF(BN1292&gt;=40, "Poor", "Very Poor"))))))</f>
        <v>Slightly Good</v>
      </c>
      <c r="BP1292" s="0" t="n">
        <f aca="false">IF(AJ1292&lt;=1000, -6.942*LN(AJ1292)+107.59, IF(AND(AJ1292&gt;1000, AJ1292&lt;=5213),-36.304*LN(AJ1292)+310.72, IF(AJ1292&gt;5213, 10)))</f>
        <v>63.1825143334895</v>
      </c>
      <c r="BQ1292" s="0" t="n">
        <f aca="false">BF1292^0.04*BG1292^0.22*BH1292^0.51*BI1292^0.06*BP1292^0.17</f>
        <v>88.0122402893769</v>
      </c>
      <c r="BR1292" s="0" t="str">
        <f aca="false">IF(BQ1292&gt;=90, "Very Good", IF(BQ1292&gt;=80, "Good", IF(BQ1292&gt;=70, "Slightly Good", IF(BQ1292&gt;=60, "Average", IF(BQ1292&gt;=50, "Slightly Poor", IF(BQ1292&gt;=40, "Poor", "Very Poor"))))))</f>
        <v>Good</v>
      </c>
      <c r="BT1292" s="0" t="n">
        <f aca="false">9.81*LN(AH1292)+30.6</f>
        <v>56.1323858142094</v>
      </c>
      <c r="BU1292" s="0" t="str">
        <f aca="false">IF(BT1292&lt;30, "Clean water", IF(AND(BT1292&gt;=30, BT1292&lt;40), "Hypolimia", IF(AND(BT1292&gt;=40,BT1292&lt;50), "Mesotrophic", IF(AND(BT1292&gt;=50, BT1292&lt;70), "Eutrophic", IF(BT1292&gt;70,"Hypertrophic")))))</f>
        <v>Eutrophic</v>
      </c>
      <c r="BW1292" s="0" t="e">
        <f aca="false">IF(G1292/H1292&gt;=1, "PLS CHECK", "")</f>
        <v>#DIV/0!</v>
      </c>
      <c r="BX1292" s="0" t="str">
        <f aca="false">IF(AC1292/J1292&gt;=1, "PLS CHECK", "")</f>
        <v/>
      </c>
      <c r="BY1292" s="0" t="str">
        <f aca="false">IF(AE1292/J1292&gt;=1, "PLS CHECK", "")</f>
        <v/>
      </c>
      <c r="BZ1292" s="0" t="str">
        <f aca="false">IF(AD1292/J1292&gt;=1, "PLS CHECK", "")</f>
        <v/>
      </c>
      <c r="CA1292" s="0" t="str">
        <f aca="false">IF(AF1292/K1292&gt;=1, "PLS CHECK", "")</f>
        <v/>
      </c>
      <c r="CB1292" s="0" t="str">
        <f aca="false">IF(AG1292/K1292&gt;=1, "PLS CHECK", "")</f>
        <v/>
      </c>
    </row>
    <row r="1293" customFormat="false" ht="12.5" hidden="false" customHeight="false" outlineLevel="0" collapsed="false">
      <c r="A1293" s="0" t="n">
        <v>1290</v>
      </c>
      <c r="B1293" s="15" t="s">
        <v>109</v>
      </c>
      <c r="C1293" s="16" t="s">
        <v>110</v>
      </c>
      <c r="D1293" s="0" t="s">
        <v>184</v>
      </c>
      <c r="E1293" s="0" t="n">
        <v>7.7</v>
      </c>
      <c r="F1293" s="0" t="n">
        <v>9.3</v>
      </c>
      <c r="G1293" s="37"/>
      <c r="H1293" s="37"/>
      <c r="I1293" s="0" t="n">
        <v>11.5</v>
      </c>
      <c r="J1293" s="0" t="n">
        <v>7.634</v>
      </c>
      <c r="K1293" s="37"/>
      <c r="L1293" s="0" t="n">
        <v>4.8</v>
      </c>
      <c r="M1293" s="0" t="n">
        <v>23</v>
      </c>
      <c r="O1293" s="0" t="n">
        <v>513</v>
      </c>
      <c r="AC1293" s="0" t="n">
        <v>6.951</v>
      </c>
      <c r="AD1293" s="0" t="n">
        <v>0.554</v>
      </c>
      <c r="AE1293" s="0" t="n">
        <v>5.01</v>
      </c>
      <c r="AF1293" s="0" t="n">
        <v>0.094</v>
      </c>
      <c r="AG1293" s="0" t="n">
        <v>0.049</v>
      </c>
      <c r="BD1293" s="0" t="n">
        <v>1.866</v>
      </c>
      <c r="BF1293" s="0" t="n">
        <f aca="false">IF(E1293&lt;11,-3.6797*E1293^2+48.115*E1293-53.83,280.92*EXP(-0.2027*E1293))</f>
        <v>98.486087</v>
      </c>
      <c r="BG1293" s="0" t="n">
        <f aca="false">32.208*LN(F1293)+21.438</f>
        <v>93.2623038003278</v>
      </c>
      <c r="BH1293" s="0" t="n">
        <f aca="false">IF(G1293&lt;=2, -10*G1293+100, 88.958*EXP(-0.0755*G1293))</f>
        <v>100</v>
      </c>
      <c r="BI1293" s="0" t="n">
        <f aca="false">IF(I1293&lt;=100, 0.0053*(I1293)^2-1.0332*I1293+100.76, 122.82*EXP(-0.0092*I1293))</f>
        <v>89.579125</v>
      </c>
      <c r="BJ1293" s="0" t="e">
        <f aca="false">IF(P1293&lt;=1000, -6.942*LN(P1293)+107.59, -36.304*LN(P1293)+310.72)</f>
        <v>#VALUE!</v>
      </c>
      <c r="BK1293" s="0" t="e">
        <f aca="false">BF1293^0.04*BG1293^0.22*BH1293^0.51*BI1293^0.06*BJ1293^0.17</f>
        <v>#VALUE!</v>
      </c>
      <c r="BL1293" s="0" t="e">
        <f aca="false">IF(BK1293&gt;=90, "Very Good", IF(BK1293&gt;=80, "Good", IF(BK1293&gt;=70, "Slightly Good", IF(BK1293&gt;=60, "Average", IF(BK1293&gt;=50, "Slightly Poor", IF(BK1293&gt;=40, "Poor", "Very Poor"))))))</f>
        <v>#VALUE!</v>
      </c>
      <c r="BM1293" s="0" t="e">
        <f aca="false">IF(P1293&lt;=1000, -6.942*LN(P1293)+107.59, IF(AND(P1293&gt;1000, P1293&lt;=5213),-36.304*LN(P1293)+310.72, IF(P1293&gt;5213, 10)))</f>
        <v>#VALUE!</v>
      </c>
      <c r="BN1293" s="0" t="e">
        <f aca="false">BF1293^0.04*BG1293^0.22*BH1293^0.51*BI1293^0.06*BM1293^0.17</f>
        <v>#VALUE!</v>
      </c>
      <c r="BO1293" s="0" t="e">
        <f aca="false">IF(BN1293&gt;=90, "Very Good", IF(BN1293&gt;=80, "Good", IF(BN1293&gt;=70, "Slightly Good", IF(BN1293&gt;=60, "Average", IF(BN1293&gt;=50, "Slightly Poor", IF(BN1293&gt;=40, "Poor", "Very Poor"))))))</f>
        <v>#VALUE!</v>
      </c>
      <c r="BP1293" s="0" t="e">
        <f aca="false">IF(AJ1293&lt;=1000, -6.942*LN(AJ1293)+107.59, IF(AND(AJ1293&gt;1000, AJ1293&lt;=5213),-36.304*LN(AJ1293)+310.72, IF(AJ1293&gt;5213, 10)))</f>
        <v>#VALUE!</v>
      </c>
      <c r="BQ1293" s="0" t="e">
        <f aca="false">BF1293^0.04*BG1293^0.22*BH1293^0.51*BI1293^0.06*BP1293^0.17</f>
        <v>#VALUE!</v>
      </c>
      <c r="BR1293" s="0" t="e">
        <f aca="false">IF(BQ1293&gt;=90, "Very Good", IF(BQ1293&gt;=80, "Good", IF(BQ1293&gt;=70, "Slightly Good", IF(BQ1293&gt;=60, "Average", IF(BQ1293&gt;=50, "Slightly Poor", IF(BQ1293&gt;=40, "Poor", "Very Poor"))))))</f>
        <v>#VALUE!</v>
      </c>
      <c r="BT1293" s="0" t="e">
        <f aca="false">9.81*LN(AH1293)+30.6</f>
        <v>#VALUE!</v>
      </c>
      <c r="BU1293" s="0" t="e">
        <f aca="false">IF(BT1293&lt;30, "Clean water", IF(AND(BT1293&gt;=30, BT1293&lt;40), "Hypolimia", IF(AND(BT1293&gt;=40,BT1293&lt;50), "Mesotrophic", IF(AND(BT1293&gt;=50, BT1293&lt;70), "Eutrophic", IF(BT1293&gt;70,"Hypertrophic")))))</f>
        <v>#VALUE!</v>
      </c>
      <c r="BW1293" s="0" t="e">
        <f aca="false">IF(G1293/H1293&gt;=1, "PLS CHECK", "")</f>
        <v>#DIV/0!</v>
      </c>
      <c r="BX1293" s="0" t="str">
        <f aca="false">IF(AC1293/J1293&gt;=1, "PLS CHECK", "")</f>
        <v/>
      </c>
      <c r="BY1293" s="0" t="str">
        <f aca="false">IF(AE1293/J1293&gt;=1, "PLS CHECK", "")</f>
        <v/>
      </c>
      <c r="BZ1293" s="0" t="str">
        <f aca="false">IF(AD1293/J1293&gt;=1, "PLS CHECK", "")</f>
        <v/>
      </c>
      <c r="CA1293" s="0" t="e">
        <f aca="false">IF(AF1293/K1293&gt;=1, "PLS CHECK", "")</f>
        <v>#DIV/0!</v>
      </c>
      <c r="CB1293" s="0" t="e">
        <f aca="false">IF(AG1293/K1293&gt;=1, "PLS CHECK", "")</f>
        <v>#DIV/0!</v>
      </c>
    </row>
    <row r="1294" customFormat="false" ht="12.5" hidden="false" customHeight="false" outlineLevel="0" collapsed="false">
      <c r="A1294" s="0" t="n">
        <v>1291</v>
      </c>
      <c r="B1294" s="15" t="s">
        <v>111</v>
      </c>
      <c r="C1294" s="16" t="s">
        <v>112</v>
      </c>
      <c r="D1294" s="0" t="s">
        <v>184</v>
      </c>
      <c r="E1294" s="0" t="n">
        <v>7.7</v>
      </c>
      <c r="F1294" s="0" t="n">
        <v>11.1</v>
      </c>
      <c r="G1294" s="37"/>
      <c r="H1294" s="0" t="n">
        <v>7</v>
      </c>
      <c r="I1294" s="0" t="n">
        <v>12.4</v>
      </c>
      <c r="J1294" s="0" t="n">
        <v>6.753</v>
      </c>
      <c r="K1294" s="0" t="n">
        <v>0.186</v>
      </c>
      <c r="L1294" s="0" t="n">
        <v>4.4</v>
      </c>
      <c r="M1294" s="0" t="n">
        <v>20.4</v>
      </c>
      <c r="N1294" s="0" t="n">
        <v>0</v>
      </c>
      <c r="O1294" s="0" t="n">
        <v>538</v>
      </c>
      <c r="P1294" s="37"/>
      <c r="AC1294" s="0" t="n">
        <v>6.232</v>
      </c>
      <c r="AD1294" s="0" t="n">
        <v>1.402</v>
      </c>
      <c r="AE1294" s="0" t="n">
        <v>3.709</v>
      </c>
      <c r="AF1294" s="0" t="n">
        <v>0.054</v>
      </c>
      <c r="AG1294" s="0" t="n">
        <v>0.027</v>
      </c>
      <c r="AH1294" s="0" t="n">
        <v>16.3</v>
      </c>
      <c r="AJ1294" s="37"/>
      <c r="BF1294" s="0" t="n">
        <f aca="false">IF(E1294&lt;11,-3.6797*E1294^2+48.115*E1294-53.83,280.92*EXP(-0.2027*E1294))</f>
        <v>98.486087</v>
      </c>
      <c r="BG1294" s="0" t="n">
        <f aca="false">32.208*LN(F1294)+21.438</f>
        <v>98.9608880487154</v>
      </c>
      <c r="BH1294" s="0" t="n">
        <f aca="false">IF(G1294&lt;=2, -10*G1294+100, 88.958*EXP(-0.0755*G1294))</f>
        <v>100</v>
      </c>
      <c r="BI1294" s="0" t="n">
        <f aca="false">IF(I1294&lt;=100, 0.0053*(I1294)^2-1.0332*I1294+100.76, 122.82*EXP(-0.0092*I1294))</f>
        <v>88.763248</v>
      </c>
      <c r="BJ1294" s="0" t="e">
        <f aca="false">IF(P1294&lt;=1000, -6.942*LN(P1294)+107.59, -36.304*LN(P1294)+310.72)</f>
        <v>#VALUE!</v>
      </c>
      <c r="BK1294" s="0" t="e">
        <f aca="false">BF1294^0.04*BG1294^0.22*BH1294^0.51*BI1294^0.06*BJ1294^0.17</f>
        <v>#VALUE!</v>
      </c>
      <c r="BL1294" s="0" t="e">
        <f aca="false">IF(BK1294&gt;=90, "Very Good", IF(BK1294&gt;=80, "Good", IF(BK1294&gt;=70, "Slightly Good", IF(BK1294&gt;=60, "Average", IF(BK1294&gt;=50, "Slightly Poor", IF(BK1294&gt;=40, "Poor", "Very Poor"))))))</f>
        <v>#VALUE!</v>
      </c>
      <c r="BM1294" s="0" t="e">
        <f aca="false">IF(P1294&lt;=1000, -6.942*LN(P1294)+107.59, IF(AND(P1294&gt;1000, P1294&lt;=5213),-36.304*LN(P1294)+310.72, IF(P1294&gt;5213, 10)))</f>
        <v>#VALUE!</v>
      </c>
      <c r="BN1294" s="0" t="e">
        <f aca="false">BF1294^0.04*BG1294^0.22*BH1294^0.51*BI1294^0.06*BM1294^0.17</f>
        <v>#VALUE!</v>
      </c>
      <c r="BO1294" s="0" t="e">
        <f aca="false">IF(BN1294&gt;=90, "Very Good", IF(BN1294&gt;=80, "Good", IF(BN1294&gt;=70, "Slightly Good", IF(BN1294&gt;=60, "Average", IF(BN1294&gt;=50, "Slightly Poor", IF(BN1294&gt;=40, "Poor", "Very Poor"))))))</f>
        <v>#VALUE!</v>
      </c>
      <c r="BP1294" s="0" t="e">
        <f aca="false">IF(AJ1294&lt;=1000, -6.942*LN(AJ1294)+107.59, IF(AND(AJ1294&gt;1000, AJ1294&lt;=5213),-36.304*LN(AJ1294)+310.72, IF(AJ1294&gt;5213, 10)))</f>
        <v>#VALUE!</v>
      </c>
      <c r="BQ1294" s="0" t="e">
        <f aca="false">BF1294^0.04*BG1294^0.22*BH1294^0.51*BI1294^0.06*BP1294^0.17</f>
        <v>#VALUE!</v>
      </c>
      <c r="BR1294" s="0" t="e">
        <f aca="false">IF(BQ1294&gt;=90, "Very Good", IF(BQ1294&gt;=80, "Good", IF(BQ1294&gt;=70, "Slightly Good", IF(BQ1294&gt;=60, "Average", IF(BQ1294&gt;=50, "Slightly Poor", IF(BQ1294&gt;=40, "Poor", "Very Poor"))))))</f>
        <v>#VALUE!</v>
      </c>
      <c r="BT1294" s="0" t="n">
        <f aca="false">9.81*LN(AH1294)+30.6</f>
        <v>57.9813297076428</v>
      </c>
      <c r="BU1294" s="0" t="str">
        <f aca="false">IF(BT1294&lt;30, "Clean water", IF(AND(BT1294&gt;=30, BT1294&lt;40), "Hypolimia", IF(AND(BT1294&gt;=40,BT1294&lt;50), "Mesotrophic", IF(AND(BT1294&gt;=50, BT1294&lt;70), "Eutrophic", IF(BT1294&gt;70,"Hypertrophic")))))</f>
        <v>Eutrophic</v>
      </c>
      <c r="BW1294" s="0" t="str">
        <f aca="false">IF(G1294/H1294&gt;=1, "PLS CHECK", "")</f>
        <v/>
      </c>
      <c r="BX1294" s="0" t="str">
        <f aca="false">IF(AC1294/J1294&gt;=1, "PLS CHECK", "")</f>
        <v/>
      </c>
      <c r="BY1294" s="0" t="str">
        <f aca="false">IF(AE1294/J1294&gt;=1, "PLS CHECK", "")</f>
        <v/>
      </c>
      <c r="BZ1294" s="0" t="str">
        <f aca="false">IF(AD1294/J1294&gt;=1, "PLS CHECK", "")</f>
        <v/>
      </c>
      <c r="CA1294" s="0" t="str">
        <f aca="false">IF(AF1294/K1294&gt;=1, "PLS CHECK", "")</f>
        <v/>
      </c>
      <c r="CB1294" s="0" t="str">
        <f aca="false">IF(AG1294/K1294&gt;=1, "PLS CHECK", "")</f>
        <v/>
      </c>
    </row>
    <row r="1295" customFormat="false" ht="12.5" hidden="false" customHeight="false" outlineLevel="0" collapsed="false">
      <c r="A1295" s="0" t="n">
        <v>1292</v>
      </c>
      <c r="B1295" s="15" t="s">
        <v>113</v>
      </c>
      <c r="C1295" s="16" t="s">
        <v>114</v>
      </c>
      <c r="D1295" s="0" t="s">
        <v>184</v>
      </c>
      <c r="E1295" s="0" t="n">
        <v>7.9</v>
      </c>
      <c r="F1295" s="0" t="n">
        <v>11</v>
      </c>
      <c r="G1295" s="0" t="n">
        <v>3.5</v>
      </c>
      <c r="H1295" s="0" t="n">
        <v>6.1</v>
      </c>
      <c r="I1295" s="0" t="n">
        <v>13.8</v>
      </c>
      <c r="J1295" s="0" t="n">
        <v>5.739</v>
      </c>
      <c r="K1295" s="0" t="n">
        <v>0.103</v>
      </c>
      <c r="L1295" s="0" t="n">
        <v>3.9</v>
      </c>
      <c r="M1295" s="0" t="n">
        <v>18</v>
      </c>
      <c r="N1295" s="0" t="n">
        <v>0</v>
      </c>
      <c r="O1295" s="0" t="n">
        <v>542</v>
      </c>
      <c r="P1295" s="37"/>
      <c r="AC1295" s="0" t="n">
        <v>5.44</v>
      </c>
      <c r="AD1295" s="0" t="n">
        <v>0.219</v>
      </c>
      <c r="AE1295" s="0" t="n">
        <v>4.479</v>
      </c>
      <c r="AF1295" s="0" t="n">
        <v>0.04</v>
      </c>
      <c r="AG1295" s="0" t="n">
        <v>0.019</v>
      </c>
      <c r="AH1295" s="37"/>
      <c r="AJ1295" s="0" t="n">
        <v>18</v>
      </c>
      <c r="BF1295" s="0" t="n">
        <f aca="false">IF(E1295&lt;11,-3.6797*E1295^2+48.115*E1295-53.83,280.92*EXP(-0.2027*E1295))</f>
        <v>96.6284230000001</v>
      </c>
      <c r="BG1295" s="0" t="n">
        <f aca="false">32.208*LN(F1295)+21.438</f>
        <v>98.6694109462899</v>
      </c>
      <c r="BH1295" s="0" t="n">
        <f aca="false">IF(G1295&lt;=2, -10*G1295+100, 88.958*EXP(-0.0755*G1295))</f>
        <v>68.3003129279866</v>
      </c>
      <c r="BI1295" s="0" t="n">
        <f aca="false">IF(I1295&lt;=100, 0.0053*(I1295)^2-1.0332*I1295+100.76, 122.82*EXP(-0.0092*I1295))</f>
        <v>87.511172</v>
      </c>
      <c r="BJ1295" s="0" t="e">
        <f aca="false">IF(P1295&lt;=1000, -6.942*LN(P1295)+107.59, -36.304*LN(P1295)+310.72)</f>
        <v>#VALUE!</v>
      </c>
      <c r="BK1295" s="0" t="e">
        <f aca="false">BF1295^0.04*BG1295^0.22*BH1295^0.51*BI1295^0.06*BJ1295^0.17</f>
        <v>#VALUE!</v>
      </c>
      <c r="BL1295" s="0" t="e">
        <f aca="false">IF(BK1295&gt;=90, "Very Good", IF(BK1295&gt;=80, "Good", IF(BK1295&gt;=70, "Slightly Good", IF(BK1295&gt;=60, "Average", IF(BK1295&gt;=50, "Slightly Poor", IF(BK1295&gt;=40, "Poor", "Very Poor"))))))</f>
        <v>#VALUE!</v>
      </c>
      <c r="BM1295" s="0" t="e">
        <f aca="false">IF(P1295&lt;=1000, -6.942*LN(P1295)+107.59, IF(AND(P1295&gt;1000, P1295&lt;=5213),-36.304*LN(P1295)+310.72, IF(P1295&gt;5213, 10)))</f>
        <v>#VALUE!</v>
      </c>
      <c r="BN1295" s="0" t="e">
        <f aca="false">BF1295^0.04*BG1295^0.22*BH1295^0.51*BI1295^0.06*BM1295^0.17</f>
        <v>#VALUE!</v>
      </c>
      <c r="BO1295" s="0" t="e">
        <f aca="false">IF(BN1295&gt;=90, "Very Good", IF(BN1295&gt;=80, "Good", IF(BN1295&gt;=70, "Slightly Good", IF(BN1295&gt;=60, "Average", IF(BN1295&gt;=50, "Slightly Poor", IF(BN1295&gt;=40, "Poor", "Very Poor"))))))</f>
        <v>#VALUE!</v>
      </c>
      <c r="BP1295" s="0" t="n">
        <f aca="false">IF(AJ1295&lt;=1000, -6.942*LN(AJ1295)+107.59, IF(AND(AJ1295&gt;1000, AJ1295&lt;=5213),-36.304*LN(AJ1295)+310.72, IF(AJ1295&gt;5213, 10)))</f>
        <v>87.5250392566848</v>
      </c>
      <c r="BQ1295" s="0" t="n">
        <f aca="false">BF1295^0.04*BG1295^0.22*BH1295^0.51*BI1295^0.06*BP1295^0.17</f>
        <v>79.4998356021636</v>
      </c>
      <c r="BR1295" s="0" t="str">
        <f aca="false">IF(BQ1295&gt;=90, "Very Good", IF(BQ1295&gt;=80, "Good", IF(BQ1295&gt;=70, "Slightly Good", IF(BQ1295&gt;=60, "Average", IF(BQ1295&gt;=50, "Slightly Poor", IF(BQ1295&gt;=40, "Poor", "Very Poor"))))))</f>
        <v>Slightly Good</v>
      </c>
      <c r="BT1295" s="0" t="e">
        <f aca="false">9.81*LN(AH1295)+30.6</f>
        <v>#VALUE!</v>
      </c>
      <c r="BU1295" s="0" t="e">
        <f aca="false">IF(BT1295&lt;30, "Clean water", IF(AND(BT1295&gt;=30, BT1295&lt;40), "Hypolimia", IF(AND(BT1295&gt;=40,BT1295&lt;50), "Mesotrophic", IF(AND(BT1295&gt;=50, BT1295&lt;70), "Eutrophic", IF(BT1295&gt;70,"Hypertrophic")))))</f>
        <v>#VALUE!</v>
      </c>
      <c r="BW1295" s="0" t="str">
        <f aca="false">IF(G1295/H1295&gt;=1, "PLS CHECK", "")</f>
        <v/>
      </c>
      <c r="BX1295" s="0" t="str">
        <f aca="false">IF(AC1295/J1295&gt;=1, "PLS CHECK", "")</f>
        <v/>
      </c>
      <c r="BY1295" s="0" t="str">
        <f aca="false">IF(AE1295/J1295&gt;=1, "PLS CHECK", "")</f>
        <v/>
      </c>
      <c r="BZ1295" s="0" t="str">
        <f aca="false">IF(AD1295/J1295&gt;=1, "PLS CHECK", "")</f>
        <v/>
      </c>
      <c r="CA1295" s="0" t="str">
        <f aca="false">IF(AF1295/K1295&gt;=1, "PLS CHECK", "")</f>
        <v/>
      </c>
      <c r="CB1295" s="0" t="str">
        <f aca="false">IF(AG1295/K1295&gt;=1, "PLS CHECK", "")</f>
        <v/>
      </c>
    </row>
    <row r="1296" customFormat="false" ht="12.5" hidden="false" customHeight="false" outlineLevel="0" collapsed="false">
      <c r="A1296" s="0" t="n">
        <v>1293</v>
      </c>
      <c r="B1296" s="15" t="s">
        <v>115</v>
      </c>
      <c r="C1296" s="16" t="s">
        <v>116</v>
      </c>
      <c r="D1296" s="0" t="s">
        <v>184</v>
      </c>
      <c r="E1296" s="0" t="n">
        <v>7.7</v>
      </c>
      <c r="F1296" s="0" t="n">
        <v>9.8</v>
      </c>
      <c r="G1296" s="37"/>
      <c r="H1296" s="0" t="n">
        <v>7.7</v>
      </c>
      <c r="I1296" s="0" t="n">
        <v>12.4</v>
      </c>
      <c r="J1296" s="37"/>
      <c r="K1296" s="0" t="n">
        <v>0.191</v>
      </c>
      <c r="L1296" s="0" t="n">
        <v>4.6</v>
      </c>
      <c r="M1296" s="0" t="n">
        <v>21.2</v>
      </c>
      <c r="N1296" s="0" t="n">
        <v>0</v>
      </c>
      <c r="O1296" s="0" t="n">
        <v>574</v>
      </c>
      <c r="P1296" s="0" t="n">
        <v>40000</v>
      </c>
      <c r="AC1296" s="37"/>
      <c r="AD1296" s="0" t="n">
        <v>1.114</v>
      </c>
      <c r="AE1296" s="37"/>
      <c r="AF1296" s="0" t="n">
        <v>0.082</v>
      </c>
      <c r="AG1296" s="0" t="n">
        <v>0.058</v>
      </c>
      <c r="AH1296" s="37"/>
      <c r="AJ1296" s="37"/>
      <c r="BF1296" s="0" t="n">
        <f aca="false">IF(E1296&lt;11,-3.6797*E1296^2+48.115*E1296-53.83,280.92*EXP(-0.2027*E1296))</f>
        <v>98.486087</v>
      </c>
      <c r="BG1296" s="0" t="n">
        <f aca="false">32.208*LN(F1296)+21.438</f>
        <v>94.9489718778696</v>
      </c>
      <c r="BH1296" s="0" t="n">
        <f aca="false">IF(G1296&lt;=2, -10*G1296+100, 88.958*EXP(-0.0755*G1296))</f>
        <v>100</v>
      </c>
      <c r="BI1296" s="0" t="n">
        <f aca="false">IF(I1296&lt;=100, 0.0053*(I1296)^2-1.0332*I1296+100.76, 122.82*EXP(-0.0092*I1296))</f>
        <v>88.763248</v>
      </c>
      <c r="BJ1296" s="0" t="n">
        <f aca="false">IF(P1296&lt;=1000, -6.942*LN(P1296)+107.59, -36.304*LN(P1296)+310.72)</f>
        <v>-73.9802273503198</v>
      </c>
      <c r="BK1296" s="0" t="e">
        <f aca="false">BF1296^0.04*BG1296^0.22*BH1296^0.51*BI1296^0.06*BJ1296^0.17</f>
        <v>#NUM!</v>
      </c>
      <c r="BL1296" s="0" t="e">
        <f aca="false">IF(BK1296&gt;=90, "Very Good", IF(BK1296&gt;=80, "Good", IF(BK1296&gt;=70, "Slightly Good", IF(BK1296&gt;=60, "Average", IF(BK1296&gt;=50, "Slightly Poor", IF(BK1296&gt;=40, "Poor", "Very Poor"))))))</f>
        <v>#NUM!</v>
      </c>
      <c r="BM1296" s="0" t="n">
        <f aca="false">IF(P1296&lt;=1000, -6.942*LN(P1296)+107.59, IF(AND(P1296&gt;1000, P1296&lt;=5213),-36.304*LN(P1296)+310.72, IF(P1296&gt;5213, 10)))</f>
        <v>10</v>
      </c>
      <c r="BN1296" s="0" t="n">
        <f aca="false">BF1296^0.04*BG1296^0.22*BH1296^0.51*BI1296^0.06*BM1296^0.17</f>
        <v>66.3249368361439</v>
      </c>
      <c r="BO1296" s="0" t="str">
        <f aca="false">IF(BN1296&gt;=90, "Very Good", IF(BN1296&gt;=80, "Good", IF(BN1296&gt;=70, "Slightly Good", IF(BN1296&gt;=60, "Average", IF(BN1296&gt;=50, "Slightly Poor", IF(BN1296&gt;=40, "Poor", "Very Poor"))))))</f>
        <v>Average</v>
      </c>
      <c r="BP1296" s="0" t="e">
        <f aca="false">IF(AJ1296&lt;=1000, -6.942*LN(AJ1296)+107.59, IF(AND(AJ1296&gt;1000, AJ1296&lt;=5213),-36.304*LN(AJ1296)+310.72, IF(AJ1296&gt;5213, 10)))</f>
        <v>#VALUE!</v>
      </c>
      <c r="BQ1296" s="0" t="e">
        <f aca="false">BF1296^0.04*BG1296^0.22*BH1296^0.51*BI1296^0.06*BP1296^0.17</f>
        <v>#VALUE!</v>
      </c>
      <c r="BR1296" s="0" t="e">
        <f aca="false">IF(BQ1296&gt;=90, "Very Good", IF(BQ1296&gt;=80, "Good", IF(BQ1296&gt;=70, "Slightly Good", IF(BQ1296&gt;=60, "Average", IF(BQ1296&gt;=50, "Slightly Poor", IF(BQ1296&gt;=40, "Poor", "Very Poor"))))))</f>
        <v>#VALUE!</v>
      </c>
      <c r="BT1296" s="0" t="e">
        <f aca="false">9.81*LN(AH1296)+30.6</f>
        <v>#VALUE!</v>
      </c>
      <c r="BU1296" s="0" t="e">
        <f aca="false">IF(BT1296&lt;30, "Clean water", IF(AND(BT1296&gt;=30, BT1296&lt;40), "Hypolimia", IF(AND(BT1296&gt;=40,BT1296&lt;50), "Mesotrophic", IF(AND(BT1296&gt;=50, BT1296&lt;70), "Eutrophic", IF(BT1296&gt;70,"Hypertrophic")))))</f>
        <v>#VALUE!</v>
      </c>
      <c r="BW1296" s="0" t="str">
        <f aca="false">IF(G1296/H1296&gt;=1, "PLS CHECK", "")</f>
        <v/>
      </c>
      <c r="BX1296" s="0" t="e">
        <f aca="false">IF(AC1296/J1296&gt;=1, "PLS CHECK", "")</f>
        <v>#DIV/0!</v>
      </c>
      <c r="BY1296" s="0" t="e">
        <f aca="false">IF(AE1296/J1296&gt;=1, "PLS CHECK", "")</f>
        <v>#DIV/0!</v>
      </c>
      <c r="BZ1296" s="0" t="e">
        <f aca="false">IF(AD1296/J1296&gt;=1, "PLS CHECK", "")</f>
        <v>#DIV/0!</v>
      </c>
      <c r="CA1296" s="0" t="str">
        <f aca="false">IF(AF1296/K1296&gt;=1, "PLS CHECK", "")</f>
        <v/>
      </c>
      <c r="CB1296" s="0" t="str">
        <f aca="false">IF(AG1296/K1296&gt;=1, "PLS CHECK", "")</f>
        <v/>
      </c>
    </row>
    <row r="1297" customFormat="false" ht="12.5" hidden="false" customHeight="false" outlineLevel="0" collapsed="false">
      <c r="A1297" s="0" t="n">
        <v>1294</v>
      </c>
      <c r="B1297" s="15" t="s">
        <v>117</v>
      </c>
      <c r="C1297" s="16" t="s">
        <v>118</v>
      </c>
      <c r="D1297" s="0" t="s">
        <v>184</v>
      </c>
      <c r="E1297" s="0" t="n">
        <v>7.7</v>
      </c>
      <c r="F1297" s="0" t="n">
        <v>10.1</v>
      </c>
      <c r="G1297" s="37"/>
      <c r="H1297" s="37"/>
      <c r="I1297" s="0" t="n">
        <v>2.4</v>
      </c>
      <c r="J1297" s="37"/>
      <c r="K1297" s="37"/>
      <c r="L1297" s="37"/>
      <c r="M1297" s="0" t="n">
        <v>15.9</v>
      </c>
      <c r="N1297" s="0" t="n">
        <v>0</v>
      </c>
      <c r="O1297" s="0" t="n">
        <v>231</v>
      </c>
      <c r="P1297" s="37"/>
      <c r="AC1297" s="0" t="n">
        <v>2.12</v>
      </c>
      <c r="AD1297" s="0" t="n">
        <v>0.026</v>
      </c>
      <c r="AE1297" s="0" t="n">
        <v>1.911</v>
      </c>
      <c r="AF1297" s="37"/>
      <c r="AG1297" s="0" t="n">
        <v>0.004</v>
      </c>
      <c r="AH1297" s="0" t="n">
        <v>1.8</v>
      </c>
      <c r="AJ1297" s="37"/>
      <c r="BF1297" s="0" t="n">
        <f aca="false">IF(E1297&lt;11,-3.6797*E1297^2+48.115*E1297-53.83,280.92*EXP(-0.2027*E1297))</f>
        <v>98.486087</v>
      </c>
      <c r="BG1297" s="0" t="n">
        <f aca="false">32.208*LN(F1297)+21.438</f>
        <v>95.9201409312711</v>
      </c>
      <c r="BH1297" s="0" t="n">
        <f aca="false">IF(G1297&lt;=2, -10*G1297+100, 88.958*EXP(-0.0755*G1297))</f>
        <v>100</v>
      </c>
      <c r="BI1297" s="0" t="n">
        <f aca="false">IF(I1297&lt;=100, 0.0053*(I1297)^2-1.0332*I1297+100.76, 122.82*EXP(-0.0092*I1297))</f>
        <v>98.310848</v>
      </c>
      <c r="BJ1297" s="0" t="e">
        <f aca="false">IF(P1297&lt;=1000, -6.942*LN(P1297)+107.59, -36.304*LN(P1297)+310.72)</f>
        <v>#VALUE!</v>
      </c>
      <c r="BK1297" s="0" t="e">
        <f aca="false">BF1297^0.04*BG1297^0.22*BH1297^0.51*BI1297^0.06*BJ1297^0.17</f>
        <v>#VALUE!</v>
      </c>
      <c r="BL1297" s="0" t="e">
        <f aca="false">IF(BK1297&gt;=90, "Very Good", IF(BK1297&gt;=80, "Good", IF(BK1297&gt;=70, "Slightly Good", IF(BK1297&gt;=60, "Average", IF(BK1297&gt;=50, "Slightly Poor", IF(BK1297&gt;=40, "Poor", "Very Poor"))))))</f>
        <v>#VALUE!</v>
      </c>
      <c r="BM1297" s="0" t="e">
        <f aca="false">IF(P1297&lt;=1000, -6.942*LN(P1297)+107.59, IF(AND(P1297&gt;1000, P1297&lt;=5213),-36.304*LN(P1297)+310.72, IF(P1297&gt;5213, 10)))</f>
        <v>#VALUE!</v>
      </c>
      <c r="BN1297" s="0" t="e">
        <f aca="false">BF1297^0.04*BG1297^0.22*BH1297^0.51*BI1297^0.06*BM1297^0.17</f>
        <v>#VALUE!</v>
      </c>
      <c r="BO1297" s="0" t="e">
        <f aca="false">IF(BN1297&gt;=90, "Very Good", IF(BN1297&gt;=80, "Good", IF(BN1297&gt;=70, "Slightly Good", IF(BN1297&gt;=60, "Average", IF(BN1297&gt;=50, "Slightly Poor", IF(BN1297&gt;=40, "Poor", "Very Poor"))))))</f>
        <v>#VALUE!</v>
      </c>
      <c r="BP1297" s="0" t="e">
        <f aca="false">IF(AJ1297&lt;=1000, -6.942*LN(AJ1297)+107.59, IF(AND(AJ1297&gt;1000, AJ1297&lt;=5213),-36.304*LN(AJ1297)+310.72, IF(AJ1297&gt;5213, 10)))</f>
        <v>#VALUE!</v>
      </c>
      <c r="BQ1297" s="0" t="e">
        <f aca="false">BF1297^0.04*BG1297^0.22*BH1297^0.51*BI1297^0.06*BP1297^0.17</f>
        <v>#VALUE!</v>
      </c>
      <c r="BR1297" s="0" t="e">
        <f aca="false">IF(BQ1297&gt;=90, "Very Good", IF(BQ1297&gt;=80, "Good", IF(BQ1297&gt;=70, "Slightly Good", IF(BQ1297&gt;=60, "Average", IF(BQ1297&gt;=50, "Slightly Poor", IF(BQ1297&gt;=40, "Poor", "Very Poor"))))))</f>
        <v>#VALUE!</v>
      </c>
      <c r="BT1297" s="0" t="n">
        <f aca="false">9.81*LN(AH1297)+30.6</f>
        <v>36.3661871826898</v>
      </c>
      <c r="BU1297" s="0" t="str">
        <f aca="false">IF(BT1297&lt;30, "Clean water", IF(AND(BT1297&gt;=30, BT1297&lt;40), "Hypolimia", IF(AND(BT1297&gt;=40,BT1297&lt;50), "Mesotrophic", IF(AND(BT1297&gt;=50, BT1297&lt;70), "Eutrophic", IF(BT1297&gt;70,"Hypertrophic")))))</f>
        <v>Hypolimia</v>
      </c>
      <c r="BW1297" s="0" t="e">
        <f aca="false">IF(G1297/H1297&gt;=1, "PLS CHECK", "")</f>
        <v>#DIV/0!</v>
      </c>
      <c r="BX1297" s="0" t="e">
        <f aca="false">IF(AC1297/J1297&gt;=1, "PLS CHECK", "")</f>
        <v>#DIV/0!</v>
      </c>
      <c r="BY1297" s="0" t="e">
        <f aca="false">IF(AE1297/J1297&gt;=1, "PLS CHECK", "")</f>
        <v>#DIV/0!</v>
      </c>
      <c r="BZ1297" s="0" t="e">
        <f aca="false">IF(AD1297/J1297&gt;=1, "PLS CHECK", "")</f>
        <v>#DIV/0!</v>
      </c>
      <c r="CA1297" s="0" t="e">
        <f aca="false">IF(AF1297/K1297&gt;=1, "PLS CHECK", "")</f>
        <v>#DIV/0!</v>
      </c>
      <c r="CB1297" s="0" t="e">
        <f aca="false">IF(AG1297/K1297&gt;=1, "PLS CHECK", "")</f>
        <v>#DIV/0!</v>
      </c>
    </row>
    <row r="1298" customFormat="false" ht="12.5" hidden="false" customHeight="false" outlineLevel="0" collapsed="false">
      <c r="A1298" s="0" t="n">
        <v>1295</v>
      </c>
      <c r="B1298" s="15" t="s">
        <v>119</v>
      </c>
      <c r="C1298" s="16" t="s">
        <v>120</v>
      </c>
      <c r="D1298" s="0" t="s">
        <v>184</v>
      </c>
      <c r="E1298" s="0" t="n">
        <v>8</v>
      </c>
      <c r="F1298" s="0" t="n">
        <v>11</v>
      </c>
      <c r="G1298" s="37"/>
      <c r="H1298" s="37"/>
      <c r="I1298" s="0" t="n">
        <v>1.6</v>
      </c>
      <c r="J1298" s="37"/>
      <c r="K1298" s="37"/>
      <c r="L1298" s="37"/>
      <c r="M1298" s="0" t="n">
        <v>16</v>
      </c>
      <c r="N1298" s="0" t="n">
        <v>0</v>
      </c>
      <c r="O1298" s="0" t="n">
        <v>255</v>
      </c>
      <c r="P1298" s="37"/>
      <c r="AC1298" s="0" t="n">
        <v>2.19</v>
      </c>
      <c r="AD1298" s="0" t="n">
        <v>0.041</v>
      </c>
      <c r="AE1298" s="0" t="n">
        <v>2.011</v>
      </c>
      <c r="AF1298" s="37"/>
      <c r="AG1298" s="37"/>
      <c r="AH1298" s="0" t="n">
        <v>2</v>
      </c>
      <c r="AJ1298" s="0" t="n">
        <v>52</v>
      </c>
      <c r="BF1298" s="0" t="n">
        <f aca="false">IF(E1298&lt;11,-3.6797*E1298^2+48.115*E1298-53.83,280.92*EXP(-0.2027*E1298))</f>
        <v>95.5892</v>
      </c>
      <c r="BG1298" s="0" t="n">
        <f aca="false">32.208*LN(F1298)+21.438</f>
        <v>98.6694109462899</v>
      </c>
      <c r="BH1298" s="0" t="n">
        <f aca="false">IF(G1298&lt;=2, -10*G1298+100, 88.958*EXP(-0.0755*G1298))</f>
        <v>100</v>
      </c>
      <c r="BI1298" s="0" t="n">
        <f aca="false">IF(I1298&lt;=100, 0.0053*(I1298)^2-1.0332*I1298+100.76, 122.82*EXP(-0.0092*I1298))</f>
        <v>99.120448</v>
      </c>
      <c r="BJ1298" s="0" t="e">
        <f aca="false">IF(P1298&lt;=1000, -6.942*LN(P1298)+107.59, -36.304*LN(P1298)+310.72)</f>
        <v>#VALUE!</v>
      </c>
      <c r="BK1298" s="0" t="e">
        <f aca="false">BF1298^0.04*BG1298^0.22*BH1298^0.51*BI1298^0.06*BJ1298^0.17</f>
        <v>#VALUE!</v>
      </c>
      <c r="BL1298" s="0" t="e">
        <f aca="false">IF(BK1298&gt;=90, "Very Good", IF(BK1298&gt;=80, "Good", IF(BK1298&gt;=70, "Slightly Good", IF(BK1298&gt;=60, "Average", IF(BK1298&gt;=50, "Slightly Poor", IF(BK1298&gt;=40, "Poor", "Very Poor"))))))</f>
        <v>#VALUE!</v>
      </c>
      <c r="BM1298" s="0" t="e">
        <f aca="false">IF(P1298&lt;=1000, -6.942*LN(P1298)+107.59, IF(AND(P1298&gt;1000, P1298&lt;=5213),-36.304*LN(P1298)+310.72, IF(P1298&gt;5213, 10)))</f>
        <v>#VALUE!</v>
      </c>
      <c r="BN1298" s="0" t="e">
        <f aca="false">BF1298^0.04*BG1298^0.22*BH1298^0.51*BI1298^0.06*BM1298^0.17</f>
        <v>#VALUE!</v>
      </c>
      <c r="BO1298" s="0" t="e">
        <f aca="false">IF(BN1298&gt;=90, "Very Good", IF(BN1298&gt;=80, "Good", IF(BN1298&gt;=70, "Slightly Good", IF(BN1298&gt;=60, "Average", IF(BN1298&gt;=50, "Slightly Poor", IF(BN1298&gt;=40, "Poor", "Very Poor"))))))</f>
        <v>#VALUE!</v>
      </c>
      <c r="BP1298" s="0" t="n">
        <f aca="false">IF(AJ1298&lt;=1000, -6.942*LN(AJ1298)+107.59, IF(AND(AJ1298&gt;1000, AJ1298&lt;=5213),-36.304*LN(AJ1298)+310.72, IF(AJ1298&gt;5213, 10)))</f>
        <v>80.1604661056077</v>
      </c>
      <c r="BQ1298" s="0" t="n">
        <f aca="false">BF1298^0.04*BG1298^0.22*BH1298^0.51*BI1298^0.06*BP1298^0.17</f>
        <v>95.8030964232614</v>
      </c>
      <c r="BR1298" s="0" t="str">
        <f aca="false">IF(BQ1298&gt;=90, "Very Good", IF(BQ1298&gt;=80, "Good", IF(BQ1298&gt;=70, "Slightly Good", IF(BQ1298&gt;=60, "Average", IF(BQ1298&gt;=50, "Slightly Poor", IF(BQ1298&gt;=40, "Poor", "Very Poor"))))))</f>
        <v>Very Good</v>
      </c>
      <c r="BT1298" s="0" t="n">
        <f aca="false">9.81*LN(AH1298)+30.6</f>
        <v>37.3997738412931</v>
      </c>
      <c r="BU1298" s="0" t="str">
        <f aca="false">IF(BT1298&lt;30, "Clean water", IF(AND(BT1298&gt;=30, BT1298&lt;40), "Hypolimia", IF(AND(BT1298&gt;=40,BT1298&lt;50), "Mesotrophic", IF(AND(BT1298&gt;=50, BT1298&lt;70), "Eutrophic", IF(BT1298&gt;70,"Hypertrophic")))))</f>
        <v>Hypolimia</v>
      </c>
      <c r="BW1298" s="0" t="e">
        <f aca="false">IF(G1298/H1298&gt;=1, "PLS CHECK", "")</f>
        <v>#DIV/0!</v>
      </c>
      <c r="BX1298" s="0" t="e">
        <f aca="false">IF(AC1298/J1298&gt;=1, "PLS CHECK", "")</f>
        <v>#DIV/0!</v>
      </c>
      <c r="BY1298" s="0" t="e">
        <f aca="false">IF(AE1298/J1298&gt;=1, "PLS CHECK", "")</f>
        <v>#DIV/0!</v>
      </c>
      <c r="BZ1298" s="0" t="e">
        <f aca="false">IF(AD1298/J1298&gt;=1, "PLS CHECK", "")</f>
        <v>#DIV/0!</v>
      </c>
      <c r="CA1298" s="0" t="e">
        <f aca="false">IF(AF1298/K1298&gt;=1, "PLS CHECK", "")</f>
        <v>#DIV/0!</v>
      </c>
      <c r="CB1298" s="0" t="e">
        <f aca="false">IF(AG1298/K1298&gt;=1, "PLS CHECK", "")</f>
        <v>#DIV/0!</v>
      </c>
    </row>
    <row r="1299" customFormat="false" ht="12.5" hidden="false" customHeight="false" outlineLevel="0" collapsed="false">
      <c r="A1299" s="0" t="n">
        <v>1296</v>
      </c>
      <c r="B1299" s="15" t="s">
        <v>121</v>
      </c>
      <c r="C1299" s="16" t="s">
        <v>122</v>
      </c>
      <c r="D1299" s="0" t="s">
        <v>184</v>
      </c>
      <c r="E1299" s="0" t="n">
        <v>8.4</v>
      </c>
      <c r="F1299" s="0" t="n">
        <v>12.1</v>
      </c>
      <c r="G1299" s="0" t="n">
        <v>1.3</v>
      </c>
      <c r="H1299" s="0" t="n">
        <v>2.7</v>
      </c>
      <c r="I1299" s="0" t="n">
        <v>7</v>
      </c>
      <c r="J1299" s="37"/>
      <c r="K1299" s="0" t="n">
        <v>0.03</v>
      </c>
      <c r="L1299" s="0" t="n">
        <v>1.5</v>
      </c>
      <c r="M1299" s="0" t="n">
        <v>19.6</v>
      </c>
      <c r="N1299" s="0" t="n">
        <v>0</v>
      </c>
      <c r="O1299" s="0" t="n">
        <v>274</v>
      </c>
      <c r="P1299" s="37"/>
      <c r="AC1299" s="0" t="n">
        <v>2.143</v>
      </c>
      <c r="AD1299" s="0" t="n">
        <v>0.088</v>
      </c>
      <c r="AE1299" s="0" t="n">
        <v>1.813</v>
      </c>
      <c r="AF1299" s="0" t="n">
        <v>0.017</v>
      </c>
      <c r="AG1299" s="0" t="n">
        <v>0.013</v>
      </c>
      <c r="AH1299" s="0" t="n">
        <v>13.7</v>
      </c>
      <c r="AJ1299" s="0" t="n">
        <v>27</v>
      </c>
      <c r="BF1299" s="0" t="n">
        <f aca="false">IF(E1299&lt;11,-3.6797*E1299^2+48.115*E1299-53.83,280.92*EXP(-0.2027*E1299))</f>
        <v>90.6963680000001</v>
      </c>
      <c r="BG1299" s="0" t="n">
        <f aca="false">32.208*LN(F1299)+21.438</f>
        <v>101.739161217428</v>
      </c>
      <c r="BH1299" s="0" t="n">
        <f aca="false">IF(G1299&lt;=2, -10*G1299+100, 88.958*EXP(-0.0755*G1299))</f>
        <v>87</v>
      </c>
      <c r="BI1299" s="0" t="n">
        <f aca="false">IF(I1299&lt;=100, 0.0053*(I1299)^2-1.0332*I1299+100.76, 122.82*EXP(-0.0092*I1299))</f>
        <v>93.7873</v>
      </c>
      <c r="BJ1299" s="0" t="e">
        <f aca="false">IF(P1299&lt;=1000, -6.942*LN(P1299)+107.59, -36.304*LN(P1299)+310.72)</f>
        <v>#VALUE!</v>
      </c>
      <c r="BK1299" s="0" t="e">
        <f aca="false">BF1299^0.04*BG1299^0.22*BH1299^0.51*BI1299^0.06*BJ1299^0.17</f>
        <v>#VALUE!</v>
      </c>
      <c r="BL1299" s="0" t="e">
        <f aca="false">IF(BK1299&gt;=90, "Very Good", IF(BK1299&gt;=80, "Good", IF(BK1299&gt;=70, "Slightly Good", IF(BK1299&gt;=60, "Average", IF(BK1299&gt;=50, "Slightly Poor", IF(BK1299&gt;=40, "Poor", "Very Poor"))))))</f>
        <v>#VALUE!</v>
      </c>
      <c r="BM1299" s="0" t="e">
        <f aca="false">IF(P1299&lt;=1000, -6.942*LN(P1299)+107.59, IF(AND(P1299&gt;1000, P1299&lt;=5213),-36.304*LN(P1299)+310.72, IF(P1299&gt;5213, 10)))</f>
        <v>#VALUE!</v>
      </c>
      <c r="BN1299" s="0" t="e">
        <f aca="false">BF1299^0.04*BG1299^0.22*BH1299^0.51*BI1299^0.06*BM1299^0.17</f>
        <v>#VALUE!</v>
      </c>
      <c r="BO1299" s="0" t="e">
        <f aca="false">IF(BN1299&gt;=90, "Very Good", IF(BN1299&gt;=80, "Good", IF(BN1299&gt;=70, "Slightly Good", IF(BN1299&gt;=60, "Average", IF(BN1299&gt;=50, "Slightly Poor", IF(BN1299&gt;=40, "Poor", "Very Poor"))))))</f>
        <v>#VALUE!</v>
      </c>
      <c r="BP1299" s="0" t="n">
        <f aca="false">IF(AJ1299&lt;=1000, -6.942*LN(AJ1299)+107.59, IF(AND(AJ1299&gt;1000, AJ1299&lt;=5213),-36.304*LN(AJ1299)+310.72, IF(AJ1299&gt;5213, 10)))</f>
        <v>84.710300476198</v>
      </c>
      <c r="BQ1299" s="0" t="n">
        <f aca="false">BF1299^0.04*BG1299^0.22*BH1299^0.51*BI1299^0.06*BP1299^0.17</f>
        <v>90.1952378289653</v>
      </c>
      <c r="BR1299" s="0" t="str">
        <f aca="false">IF(BQ1299&gt;=90, "Very Good", IF(BQ1299&gt;=80, "Good", IF(BQ1299&gt;=70, "Slightly Good", IF(BQ1299&gt;=60, "Average", IF(BQ1299&gt;=50, "Slightly Poor", IF(BQ1299&gt;=40, "Poor", "Very Poor"))))))</f>
        <v>Very Good</v>
      </c>
      <c r="BT1299" s="0" t="n">
        <f aca="false">9.81*LN(AH1299)+30.6</f>
        <v>56.2766531201023</v>
      </c>
      <c r="BU1299" s="0" t="str">
        <f aca="false">IF(BT1299&lt;30, "Clean water", IF(AND(BT1299&gt;=30, BT1299&lt;40), "Hypolimia", IF(AND(BT1299&gt;=40,BT1299&lt;50), "Mesotrophic", IF(AND(BT1299&gt;=50, BT1299&lt;70), "Eutrophic", IF(BT1299&gt;70,"Hypertrophic")))))</f>
        <v>Eutrophic</v>
      </c>
      <c r="BW1299" s="0" t="str">
        <f aca="false">IF(G1299/H1299&gt;=1, "PLS CHECK", "")</f>
        <v/>
      </c>
      <c r="BX1299" s="0" t="e">
        <f aca="false">IF(AC1299/J1299&gt;=1, "PLS CHECK", "")</f>
        <v>#DIV/0!</v>
      </c>
      <c r="BY1299" s="0" t="e">
        <f aca="false">IF(AE1299/J1299&gt;=1, "PLS CHECK", "")</f>
        <v>#DIV/0!</v>
      </c>
      <c r="BZ1299" s="0" t="e">
        <f aca="false">IF(AD1299/J1299&gt;=1, "PLS CHECK", "")</f>
        <v>#DIV/0!</v>
      </c>
      <c r="CA1299" s="0" t="str">
        <f aca="false">IF(AF1299/K1299&gt;=1, "PLS CHECK", "")</f>
        <v/>
      </c>
      <c r="CB1299" s="0" t="str">
        <f aca="false">IF(AG1299/K1299&gt;=1, "PLS CHECK", "")</f>
        <v/>
      </c>
    </row>
    <row r="1300" customFormat="false" ht="12.5" hidden="false" customHeight="false" outlineLevel="0" collapsed="false">
      <c r="A1300" s="0" t="n">
        <v>1297</v>
      </c>
      <c r="B1300" s="15" t="s">
        <v>140</v>
      </c>
      <c r="C1300" s="16" t="s">
        <v>141</v>
      </c>
      <c r="D1300" s="0" t="s">
        <v>184</v>
      </c>
      <c r="E1300" s="37"/>
      <c r="F1300" s="0" t="n">
        <v>11.8</v>
      </c>
      <c r="G1300" s="37"/>
      <c r="H1300" s="0" t="n">
        <v>7.2</v>
      </c>
      <c r="I1300" s="0" t="n">
        <v>6.5</v>
      </c>
      <c r="J1300" s="0" t="n">
        <v>4.817</v>
      </c>
      <c r="K1300" s="37"/>
      <c r="L1300" s="0" t="n">
        <v>2.9</v>
      </c>
      <c r="M1300" s="0" t="n">
        <v>22.4</v>
      </c>
      <c r="O1300" s="37"/>
      <c r="BD1300" s="0" t="n">
        <v>0.036</v>
      </c>
      <c r="BF1300" s="0" t="n">
        <f aca="false">IF(E1300&lt;11,-3.6797*E1300^2+48.115*E1300-53.83,280.92*EXP(-0.2027*E1300))</f>
        <v>-53.83</v>
      </c>
      <c r="BG1300" s="0" t="n">
        <f aca="false">32.208*LN(F1300)+21.438</f>
        <v>100.930549709638</v>
      </c>
      <c r="BH1300" s="0" t="n">
        <f aca="false">IF(G1300&lt;=2, -10*G1300+100, 88.958*EXP(-0.0755*G1300))</f>
        <v>100</v>
      </c>
      <c r="BI1300" s="0" t="n">
        <f aca="false">IF(I1300&lt;=100, 0.0053*(I1300)^2-1.0332*I1300+100.76, 122.82*EXP(-0.0092*I1300))</f>
        <v>94.268125</v>
      </c>
      <c r="BJ1300" s="0" t="e">
        <f aca="false">IF(P1300&lt;=1000, -6.942*LN(P1300)+107.59, -36.304*LN(P1300)+310.72)</f>
        <v>#VALUE!</v>
      </c>
      <c r="BK1300" s="0" t="e">
        <f aca="false">BF1300^0.04*BG1300^0.22*BH1300^0.51*BI1300^0.06*BJ1300^0.17</f>
        <v>#VALUE!</v>
      </c>
      <c r="BL1300" s="0" t="e">
        <f aca="false">IF(BK1300&gt;=90, "Very Good", IF(BK1300&gt;=80, "Good", IF(BK1300&gt;=70, "Slightly Good", IF(BK1300&gt;=60, "Average", IF(BK1300&gt;=50, "Slightly Poor", IF(BK1300&gt;=40, "Poor", "Very Poor"))))))</f>
        <v>#VALUE!</v>
      </c>
      <c r="BM1300" s="0" t="e">
        <f aca="false">IF(P1300&lt;=1000, -6.942*LN(P1300)+107.59, IF(AND(P1300&gt;1000, P1300&lt;=5213),-36.304*LN(P1300)+310.72, IF(P1300&gt;5213, 10)))</f>
        <v>#VALUE!</v>
      </c>
      <c r="BN1300" s="0" t="e">
        <f aca="false">BF1300^0.04*BG1300^0.22*BH1300^0.51*BI1300^0.06*BM1300^0.17</f>
        <v>#VALUE!</v>
      </c>
      <c r="BO1300" s="0" t="e">
        <f aca="false">IF(BN1300&gt;=90, "Very Good", IF(BN1300&gt;=80, "Good", IF(BN1300&gt;=70, "Slightly Good", IF(BN1300&gt;=60, "Average", IF(BN1300&gt;=50, "Slightly Poor", IF(BN1300&gt;=40, "Poor", "Very Poor"))))))</f>
        <v>#VALUE!</v>
      </c>
      <c r="BP1300" s="0" t="e">
        <f aca="false">IF(AJ1300&lt;=1000, -6.942*LN(AJ1300)+107.59, IF(AND(AJ1300&gt;1000, AJ1300&lt;=5213),-36.304*LN(AJ1300)+310.72, IF(AJ1300&gt;5213, 10)))</f>
        <v>#VALUE!</v>
      </c>
      <c r="BQ1300" s="0" t="e">
        <f aca="false">BF1300^0.04*BG1300^0.22*BH1300^0.51*BI1300^0.06*BP1300^0.17</f>
        <v>#VALUE!</v>
      </c>
      <c r="BR1300" s="0" t="e">
        <f aca="false">IF(BQ1300&gt;=90, "Very Good", IF(BQ1300&gt;=80, "Good", IF(BQ1300&gt;=70, "Slightly Good", IF(BQ1300&gt;=60, "Average", IF(BQ1300&gt;=50, "Slightly Poor", IF(BQ1300&gt;=40, "Poor", "Very Poor"))))))</f>
        <v>#VALUE!</v>
      </c>
      <c r="BT1300" s="0" t="e">
        <f aca="false">9.81*LN(AH1300)+30.6</f>
        <v>#VALUE!</v>
      </c>
      <c r="BU1300" s="0" t="e">
        <f aca="false">IF(BT1300&lt;30, "Clean water", IF(AND(BT1300&gt;=30, BT1300&lt;40), "Hypolimia", IF(AND(BT1300&gt;=40,BT1300&lt;50), "Mesotrophic", IF(AND(BT1300&gt;=50, BT1300&lt;70), "Eutrophic", IF(BT1300&gt;70,"Hypertrophic")))))</f>
        <v>#VALUE!</v>
      </c>
      <c r="BW1300" s="0" t="str">
        <f aca="false">IF(G1300/H1300&gt;=1, "PLS CHECK", "")</f>
        <v/>
      </c>
      <c r="BX1300" s="0" t="str">
        <f aca="false">IF(AC1300/J1300&gt;=1, "PLS CHECK", "")</f>
        <v/>
      </c>
      <c r="BY1300" s="0" t="str">
        <f aca="false">IF(AE1300/J1300&gt;=1, "PLS CHECK", "")</f>
        <v/>
      </c>
      <c r="BZ1300" s="0" t="str">
        <f aca="false">IF(AD1300/J1300&gt;=1, "PLS CHECK", "")</f>
        <v/>
      </c>
      <c r="CA1300" s="0" t="e">
        <f aca="false">IF(AF1300/K1300&gt;=1, "PLS CHECK", "")</f>
        <v>#DIV/0!</v>
      </c>
      <c r="CB1300" s="0" t="e">
        <f aca="false">IF(AG1300/K1300&gt;=1, "PLS CHECK", "")</f>
        <v>#DIV/0!</v>
      </c>
    </row>
    <row r="1301" customFormat="false" ht="12.5" hidden="false" customHeight="false" outlineLevel="0" collapsed="false">
      <c r="A1301" s="0" t="n">
        <v>1298</v>
      </c>
      <c r="B1301" s="15" t="s">
        <v>123</v>
      </c>
      <c r="C1301" s="16" t="s">
        <v>124</v>
      </c>
      <c r="D1301" s="0" t="s">
        <v>184</v>
      </c>
      <c r="E1301" s="0" t="n">
        <v>7.6</v>
      </c>
      <c r="F1301" s="0" t="n">
        <v>8.2</v>
      </c>
      <c r="G1301" s="0" t="n">
        <v>4.5</v>
      </c>
      <c r="H1301" s="0" t="n">
        <v>6.6</v>
      </c>
      <c r="I1301" s="0" t="n">
        <v>7.4</v>
      </c>
      <c r="J1301" s="0" t="n">
        <v>9.986</v>
      </c>
      <c r="K1301" s="0" t="n">
        <v>0.106</v>
      </c>
      <c r="L1301" s="0" t="n">
        <v>4.7</v>
      </c>
      <c r="M1301" s="0" t="n">
        <v>18.9</v>
      </c>
      <c r="N1301" s="0" t="n">
        <v>0</v>
      </c>
      <c r="O1301" s="0" t="n">
        <v>585</v>
      </c>
      <c r="P1301" s="0" t="n">
        <v>6000</v>
      </c>
      <c r="AC1301" s="0" t="n">
        <v>9.577</v>
      </c>
      <c r="AD1301" s="37"/>
      <c r="AE1301" s="0" t="n">
        <v>4.716</v>
      </c>
      <c r="AF1301" s="0" t="n">
        <v>0.056</v>
      </c>
      <c r="AG1301" s="0" t="n">
        <v>0.029</v>
      </c>
      <c r="AH1301" s="0" t="n">
        <v>5.3</v>
      </c>
      <c r="AJ1301" s="0" t="n">
        <v>800</v>
      </c>
      <c r="BF1301" s="0" t="n">
        <f aca="false">IF(E1301&lt;11,-3.6797*E1301^2+48.115*E1301-53.83,280.92*EXP(-0.2027*E1301))</f>
        <v>99.304528</v>
      </c>
      <c r="BG1301" s="0" t="n">
        <f aca="false">32.208*LN(F1301)+21.438</f>
        <v>89.2079528407348</v>
      </c>
      <c r="BH1301" s="0" t="n">
        <f aca="false">IF(G1301&lt;=2, -10*G1301+100, 88.958*EXP(-0.0755*G1301))</f>
        <v>63.3334957672512</v>
      </c>
      <c r="BI1301" s="0" t="n">
        <f aca="false">IF(I1301&lt;=100, 0.0053*(I1301)^2-1.0332*I1301+100.76, 122.82*EXP(-0.0092*I1301))</f>
        <v>93.404548</v>
      </c>
      <c r="BJ1301" s="0" t="n">
        <f aca="false">IF(P1301&lt;=1000, -6.942*LN(P1301)+107.59, -36.304*LN(P1301)+310.72)</f>
        <v>-5.10718341902276</v>
      </c>
      <c r="BK1301" s="0" t="e">
        <f aca="false">BF1301^0.04*BG1301^0.22*BH1301^0.51*BI1301^0.06*BJ1301^0.17</f>
        <v>#NUM!</v>
      </c>
      <c r="BL1301" s="0" t="e">
        <f aca="false">IF(BK1301&gt;=90, "Very Good", IF(BK1301&gt;=80, "Good", IF(BK1301&gt;=70, "Slightly Good", IF(BK1301&gt;=60, "Average", IF(BK1301&gt;=50, "Slightly Poor", IF(BK1301&gt;=40, "Poor", "Very Poor"))))))</f>
        <v>#NUM!</v>
      </c>
      <c r="BM1301" s="0" t="n">
        <f aca="false">IF(P1301&lt;=1000, -6.942*LN(P1301)+107.59, IF(AND(P1301&gt;1000, P1301&lt;=5213),-36.304*LN(P1301)+310.72, IF(P1301&gt;5213, 10)))</f>
        <v>10</v>
      </c>
      <c r="BN1301" s="0" t="n">
        <f aca="false">BF1301^0.04*BG1301^0.22*BH1301^0.51*BI1301^0.06*BM1301^0.17</f>
        <v>52.0023169807921</v>
      </c>
      <c r="BO1301" s="0" t="str">
        <f aca="false">IF(BN1301&gt;=90, "Very Good", IF(BN1301&gt;=80, "Good", IF(BN1301&gt;=70, "Slightly Good", IF(BN1301&gt;=60, "Average", IF(BN1301&gt;=50, "Slightly Poor", IF(BN1301&gt;=40, "Poor", "Very Poor"))))))</f>
        <v>Slightly Poor</v>
      </c>
      <c r="BP1301" s="0" t="n">
        <f aca="false">IF(AJ1301&lt;=1000, -6.942*LN(AJ1301)+107.59, IF(AND(AJ1301&gt;1000, AJ1301&lt;=5213),-36.304*LN(AJ1301)+310.72, IF(AJ1301&gt;5213, 10)))</f>
        <v>61.1854253865293</v>
      </c>
      <c r="BQ1301" s="0" t="n">
        <f aca="false">BF1301^0.04*BG1301^0.22*BH1301^0.51*BI1301^0.06*BP1301^0.17</f>
        <v>70.754302080198</v>
      </c>
      <c r="BR1301" s="0" t="str">
        <f aca="false">IF(BQ1301&gt;=90, "Very Good", IF(BQ1301&gt;=80, "Good", IF(BQ1301&gt;=70, "Slightly Good", IF(BQ1301&gt;=60, "Average", IF(BQ1301&gt;=50, "Slightly Poor", IF(BQ1301&gt;=40, "Poor", "Very Poor"))))))</f>
        <v>Slightly Good</v>
      </c>
      <c r="BT1301" s="0" t="n">
        <f aca="false">9.81*LN(AH1301)+30.6</f>
        <v>46.9602039096747</v>
      </c>
      <c r="BU1301" s="0" t="str">
        <f aca="false">IF(BT1301&lt;30, "Clean water", IF(AND(BT1301&gt;=30, BT1301&lt;40), "Hypolimia", IF(AND(BT1301&gt;=40,BT1301&lt;50), "Mesotrophic", IF(AND(BT1301&gt;=50, BT1301&lt;70), "Eutrophic", IF(BT1301&gt;70,"Hypertrophic")))))</f>
        <v>Mesotrophic</v>
      </c>
      <c r="BW1301" s="0" t="str">
        <f aca="false">IF(G1301/H1301&gt;=1, "PLS CHECK", "")</f>
        <v/>
      </c>
      <c r="BX1301" s="0" t="str">
        <f aca="false">IF(AC1301/J1301&gt;=1, "PLS CHECK", "")</f>
        <v/>
      </c>
      <c r="BY1301" s="0" t="str">
        <f aca="false">IF(AE1301/J1301&gt;=1, "PLS CHECK", "")</f>
        <v/>
      </c>
      <c r="BZ1301" s="0" t="str">
        <f aca="false">IF(AD1301/J1301&gt;=1, "PLS CHECK", "")</f>
        <v/>
      </c>
      <c r="CA1301" s="0" t="str">
        <f aca="false">IF(AF1301/K1301&gt;=1, "PLS CHECK", "")</f>
        <v/>
      </c>
      <c r="CB1301" s="0" t="str">
        <f aca="false">IF(AG1301/K1301&gt;=1, "PLS CHECK", "")</f>
        <v/>
      </c>
    </row>
    <row r="1302" customFormat="false" ht="12.5" hidden="false" customHeight="false" outlineLevel="0" collapsed="false">
      <c r="A1302" s="0" t="n">
        <v>1299</v>
      </c>
      <c r="B1302" s="15" t="s">
        <v>125</v>
      </c>
      <c r="C1302" s="16" t="s">
        <v>126</v>
      </c>
      <c r="D1302" s="0" t="s">
        <v>184</v>
      </c>
      <c r="E1302" s="0" t="n">
        <v>8.2</v>
      </c>
      <c r="F1302" s="0" t="n">
        <v>12.9</v>
      </c>
      <c r="G1302" s="0" t="n">
        <v>2.1</v>
      </c>
      <c r="H1302" s="0" t="n">
        <v>3.6</v>
      </c>
      <c r="I1302" s="0" t="n">
        <v>8.8</v>
      </c>
      <c r="J1302" s="0" t="n">
        <v>7.715</v>
      </c>
      <c r="K1302" s="0" t="n">
        <v>0.069</v>
      </c>
      <c r="L1302" s="0" t="n">
        <v>2.1</v>
      </c>
      <c r="M1302" s="0" t="n">
        <v>17.7</v>
      </c>
      <c r="N1302" s="0" t="n">
        <v>0</v>
      </c>
      <c r="O1302" s="0" t="n">
        <v>565</v>
      </c>
      <c r="P1302" s="0" t="n">
        <v>3000</v>
      </c>
      <c r="AC1302" s="0" t="n">
        <v>7.307</v>
      </c>
      <c r="AD1302" s="0" t="n">
        <v>0.794</v>
      </c>
      <c r="AE1302" s="0" t="n">
        <v>5.691</v>
      </c>
      <c r="AF1302" s="0" t="n">
        <v>0.026</v>
      </c>
      <c r="AG1302" s="0" t="n">
        <v>0.021</v>
      </c>
      <c r="AH1302" s="37"/>
      <c r="AJ1302" s="0" t="n">
        <v>460</v>
      </c>
      <c r="BF1302" s="0" t="n">
        <f aca="false">IF(E1302&lt;11,-3.6797*E1302^2+48.115*E1302-53.83,280.92*EXP(-0.2027*E1302))</f>
        <v>93.289972</v>
      </c>
      <c r="BG1302" s="0" t="n">
        <f aca="false">32.208*LN(F1302)+21.438</f>
        <v>103.801177244529</v>
      </c>
      <c r="BH1302" s="0" t="n">
        <f aca="false">IF(G1302&lt;=2, -10*G1302+100, 88.958*EXP(-0.0755*G1302))</f>
        <v>75.9150041678102</v>
      </c>
      <c r="BI1302" s="0" t="n">
        <f aca="false">IF(I1302&lt;=100, 0.0053*(I1302)^2-1.0332*I1302+100.76, 122.82*EXP(-0.0092*I1302))</f>
        <v>92.078272</v>
      </c>
      <c r="BJ1302" s="0" t="n">
        <f aca="false">IF(P1302&lt;=1000, -6.942*LN(P1302)+107.59, -36.304*LN(P1302)+310.72)</f>
        <v>20.0568318240255</v>
      </c>
      <c r="BK1302" s="0" t="n">
        <f aca="false">BF1302^0.04*BG1302^0.22*BH1302^0.51*BI1302^0.06*BJ1302^0.17</f>
        <v>66.1544422791338</v>
      </c>
      <c r="BL1302" s="0" t="str">
        <f aca="false">IF(BK1302&gt;=90, "Very Good", IF(BK1302&gt;=80, "Good", IF(BK1302&gt;=70, "Slightly Good", IF(BK1302&gt;=60, "Average", IF(BK1302&gt;=50, "Slightly Poor", IF(BK1302&gt;=40, "Poor", "Very Poor"))))))</f>
        <v>Average</v>
      </c>
      <c r="BM1302" s="0" t="n">
        <f aca="false">IF(P1302&lt;=1000, -6.942*LN(P1302)+107.59, IF(AND(P1302&gt;1000, P1302&lt;=5213),-36.304*LN(P1302)+310.72, IF(P1302&gt;5213, 10)))</f>
        <v>20.0568318240255</v>
      </c>
      <c r="BN1302" s="0" t="n">
        <f aca="false">BF1302^0.04*BG1302^0.22*BH1302^0.51*BI1302^0.06*BM1302^0.17</f>
        <v>66.1544422791338</v>
      </c>
      <c r="BO1302" s="0" t="str">
        <f aca="false">IF(BN1302&gt;=90, "Very Good", IF(BN1302&gt;=80, "Good", IF(BN1302&gt;=70, "Slightly Good", IF(BN1302&gt;=60, "Average", IF(BN1302&gt;=50, "Slightly Poor", IF(BN1302&gt;=40, "Poor", "Very Poor"))))))</f>
        <v>Average</v>
      </c>
      <c r="BP1302" s="0" t="n">
        <f aca="false">IF(AJ1302&lt;=1000, -6.942*LN(AJ1302)+107.59, IF(AND(AJ1302&gt;1000, AJ1302&lt;=5213),-36.304*LN(AJ1302)+310.72, IF(AJ1302&gt;5213, 10)))</f>
        <v>65.0270257100081</v>
      </c>
      <c r="BQ1302" s="0" t="n">
        <f aca="false">BF1302^0.04*BG1302^0.22*BH1302^0.51*BI1302^0.06*BP1302^0.17</f>
        <v>80.7979565349755</v>
      </c>
      <c r="BR1302" s="0" t="str">
        <f aca="false">IF(BQ1302&gt;=90, "Very Good", IF(BQ1302&gt;=80, "Good", IF(BQ1302&gt;=70, "Slightly Good", IF(BQ1302&gt;=60, "Average", IF(BQ1302&gt;=50, "Slightly Poor", IF(BQ1302&gt;=40, "Poor", "Very Poor"))))))</f>
        <v>Good</v>
      </c>
      <c r="BT1302" s="0" t="e">
        <f aca="false">9.81*LN(AH1302)+30.6</f>
        <v>#VALUE!</v>
      </c>
      <c r="BU1302" s="0" t="e">
        <f aca="false">IF(BT1302&lt;30, "Clean water", IF(AND(BT1302&gt;=30, BT1302&lt;40), "Hypolimia", IF(AND(BT1302&gt;=40,BT1302&lt;50), "Mesotrophic", IF(AND(BT1302&gt;=50, BT1302&lt;70), "Eutrophic", IF(BT1302&gt;70,"Hypertrophic")))))</f>
        <v>#VALUE!</v>
      </c>
      <c r="BW1302" s="0" t="str">
        <f aca="false">IF(G1302/H1302&gt;=1, "PLS CHECK", "")</f>
        <v/>
      </c>
      <c r="BX1302" s="0" t="str">
        <f aca="false">IF(AC1302/J1302&gt;=1, "PLS CHECK", "")</f>
        <v/>
      </c>
      <c r="BY1302" s="0" t="str">
        <f aca="false">IF(AE1302/J1302&gt;=1, "PLS CHECK", "")</f>
        <v/>
      </c>
      <c r="BZ1302" s="0" t="str">
        <f aca="false">IF(AD1302/J1302&gt;=1, "PLS CHECK", "")</f>
        <v/>
      </c>
      <c r="CA1302" s="0" t="str">
        <f aca="false">IF(AF1302/K1302&gt;=1, "PLS CHECK", "")</f>
        <v/>
      </c>
      <c r="CB1302" s="0" t="str">
        <f aca="false">IF(AG1302/K1302&gt;=1, "PLS CHECK", "")</f>
        <v/>
      </c>
    </row>
    <row r="1303" customFormat="false" ht="12.5" hidden="false" customHeight="false" outlineLevel="0" collapsed="false">
      <c r="A1303" s="0" t="n">
        <v>1300</v>
      </c>
      <c r="B1303" s="15" t="s">
        <v>72</v>
      </c>
      <c r="C1303" s="16" t="s">
        <v>73</v>
      </c>
      <c r="D1303" s="0" t="s">
        <v>185</v>
      </c>
      <c r="E1303" s="0" t="n">
        <v>8.1</v>
      </c>
      <c r="F1303" s="0" t="n">
        <v>8.5</v>
      </c>
      <c r="G1303" s="0" t="n">
        <v>3.1</v>
      </c>
      <c r="H1303" s="0" t="n">
        <v>6</v>
      </c>
      <c r="I1303" s="0" t="n">
        <v>16.3</v>
      </c>
      <c r="J1303" s="0" t="n">
        <v>3.466</v>
      </c>
      <c r="K1303" s="0" t="n">
        <v>0.095</v>
      </c>
      <c r="L1303" s="0" t="n">
        <v>2.9</v>
      </c>
      <c r="M1303" s="0" t="n">
        <v>24</v>
      </c>
      <c r="N1303" s="0" t="n">
        <v>0</v>
      </c>
      <c r="O1303" s="0" t="n">
        <v>501</v>
      </c>
      <c r="P1303" s="0" t="n">
        <v>56700</v>
      </c>
      <c r="Q1303" s="0" t="n">
        <v>0</v>
      </c>
      <c r="R1303" s="0" t="n">
        <v>0</v>
      </c>
      <c r="S1303" s="0" t="n">
        <v>0</v>
      </c>
      <c r="T1303" s="0" t="n">
        <v>0</v>
      </c>
      <c r="U1303" s="0" t="n">
        <v>0</v>
      </c>
      <c r="V1303" s="0" t="n">
        <v>0</v>
      </c>
      <c r="AC1303" s="0" t="n">
        <v>3.205</v>
      </c>
      <c r="AD1303" s="0" t="n">
        <v>0.652</v>
      </c>
      <c r="AE1303" s="37"/>
      <c r="AF1303" s="0" t="n">
        <v>0.049</v>
      </c>
      <c r="AG1303" s="0" t="n">
        <v>0.035</v>
      </c>
      <c r="AH1303" s="37"/>
      <c r="AJ1303" s="0" t="n">
        <v>6029</v>
      </c>
      <c r="AP1303" s="0" t="n">
        <v>0</v>
      </c>
      <c r="AY1303" s="0" t="n">
        <v>0</v>
      </c>
      <c r="BF1303" s="0" t="n">
        <f aca="false">IF(E1303&lt;11,-3.6797*E1303^2+48.115*E1303-53.83,280.92*EXP(-0.2027*E1303))</f>
        <v>94.476383</v>
      </c>
      <c r="BG1303" s="0" t="n">
        <f aca="false">32.208*LN(F1303)+21.438</f>
        <v>90.3652509938879</v>
      </c>
      <c r="BH1303" s="0" t="n">
        <f aca="false">IF(G1303&lt;=2, -10*G1303+100, 88.958*EXP(-0.0755*G1303))</f>
        <v>70.3944446082144</v>
      </c>
      <c r="BI1303" s="0" t="n">
        <f aca="false">IF(I1303&lt;=100, 0.0053*(I1303)^2-1.0332*I1303+100.76, 122.82*EXP(-0.0092*I1303))</f>
        <v>85.326997</v>
      </c>
      <c r="BJ1303" s="0" t="n">
        <f aca="false">IF(P1303&lt;=1000, -6.942*LN(P1303)+107.59, -36.304*LN(P1303)+310.72)</f>
        <v>-86.646502594644</v>
      </c>
      <c r="BK1303" s="0" t="e">
        <f aca="false">BF1303^0.04*BG1303^0.22*BH1303^0.51*BI1303^0.06*BJ1303^0.17</f>
        <v>#NUM!</v>
      </c>
      <c r="BL1303" s="0" t="e">
        <f aca="false">IF(BK1303&gt;=90, "Very Good", IF(BK1303&gt;=80, "Good", IF(BK1303&gt;=70, "Slightly Good", IF(BK1303&gt;=60, "Average", IF(BK1303&gt;=50, "Slightly Poor", IF(BK1303&gt;=40, "Poor", "Very Poor"))))))</f>
        <v>#NUM!</v>
      </c>
      <c r="BM1303" s="0" t="n">
        <f aca="false">IF(P1303&lt;=1000, -6.942*LN(P1303)+107.59, IF(AND(P1303&gt;1000, P1303&lt;=5213),-36.304*LN(P1303)+310.72, IF(P1303&gt;5213, 10)))</f>
        <v>10</v>
      </c>
      <c r="BN1303" s="0" t="n">
        <f aca="false">BF1303^0.04*BG1303^0.22*BH1303^0.51*BI1303^0.06*BM1303^0.17</f>
        <v>54.6314863316309</v>
      </c>
      <c r="BO1303" s="0" t="str">
        <f aca="false">IF(BN1303&gt;=90, "Very Good", IF(BN1303&gt;=80, "Good", IF(BN1303&gt;=70, "Slightly Good", IF(BN1303&gt;=60, "Average", IF(BN1303&gt;=50, "Slightly Poor", IF(BN1303&gt;=40, "Poor", "Very Poor"))))))</f>
        <v>Slightly Poor</v>
      </c>
      <c r="BP1303" s="0" t="n">
        <f aca="false">IF(AJ1303&lt;=1000, -6.942*LN(AJ1303)+107.59, IF(AND(AJ1303&gt;1000, AJ1303&lt;=5213),-36.304*LN(AJ1303)+310.72, IF(AJ1303&gt;5213, 10)))</f>
        <v>10</v>
      </c>
      <c r="BQ1303" s="0" t="n">
        <f aca="false">BF1303^0.04*BG1303^0.22*BH1303^0.51*BI1303^0.06*BP1303^0.17</f>
        <v>54.6314863316309</v>
      </c>
      <c r="BR1303" s="0" t="str">
        <f aca="false">IF(BQ1303&gt;=90, "Very Good", IF(BQ1303&gt;=80, "Good", IF(BQ1303&gt;=70, "Slightly Good", IF(BQ1303&gt;=60, "Average", IF(BQ1303&gt;=50, "Slightly Poor", IF(BQ1303&gt;=40, "Poor", "Very Poor"))))))</f>
        <v>Slightly Poor</v>
      </c>
      <c r="BT1303" s="0" t="e">
        <f aca="false">9.81*LN(AH1303)+30.6</f>
        <v>#VALUE!</v>
      </c>
      <c r="BU1303" s="0" t="e">
        <f aca="false">IF(BT1303&lt;30, "Clean water", IF(AND(BT1303&gt;=30, BT1303&lt;40), "Hypolimia", IF(AND(BT1303&gt;=40,BT1303&lt;50), "Mesotrophic", IF(AND(BT1303&gt;=50, BT1303&lt;70), "Eutrophic", IF(BT1303&gt;70,"Hypertrophic")))))</f>
        <v>#VALUE!</v>
      </c>
      <c r="BW1303" s="0" t="str">
        <f aca="false">IF(G1303/H1303&gt;=1, "PLS CHECK", "")</f>
        <v/>
      </c>
      <c r="BX1303" s="0" t="str">
        <f aca="false">IF(AC1303/J1303&gt;=1, "PLS CHECK", "")</f>
        <v/>
      </c>
      <c r="BY1303" s="0" t="str">
        <f aca="false">IF(AE1303/J1303&gt;=1, "PLS CHECK", "")</f>
        <v/>
      </c>
      <c r="BZ1303" s="0" t="str">
        <f aca="false">IF(AD1303/J1303&gt;=1, "PLS CHECK", "")</f>
        <v/>
      </c>
      <c r="CA1303" s="0" t="str">
        <f aca="false">IF(AF1303/K1303&gt;=1, "PLS CHECK", "")</f>
        <v/>
      </c>
      <c r="CB1303" s="0" t="str">
        <f aca="false">IF(AG1303/K1303&gt;=1, "PLS CHECK", "")</f>
        <v/>
      </c>
    </row>
    <row r="1304" customFormat="false" ht="12.5" hidden="false" customHeight="false" outlineLevel="0" collapsed="false">
      <c r="A1304" s="0" t="n">
        <v>1301</v>
      </c>
      <c r="B1304" s="15" t="s">
        <v>131</v>
      </c>
      <c r="C1304" s="16" t="s">
        <v>132</v>
      </c>
      <c r="D1304" s="0" t="s">
        <v>185</v>
      </c>
      <c r="E1304" s="37"/>
      <c r="F1304" s="0" t="n">
        <v>10</v>
      </c>
      <c r="G1304" s="0" t="n">
        <v>3.2</v>
      </c>
      <c r="H1304" s="37"/>
      <c r="I1304" s="0" t="n">
        <v>16</v>
      </c>
      <c r="J1304" s="37"/>
      <c r="K1304" s="0" t="n">
        <v>0.173</v>
      </c>
      <c r="L1304" s="0" t="n">
        <v>3.7</v>
      </c>
      <c r="M1304" s="0" t="n">
        <v>30.8</v>
      </c>
      <c r="O1304" s="37"/>
      <c r="BD1304" s="0" t="n">
        <v>0.01</v>
      </c>
      <c r="BF1304" s="0" t="n">
        <f aca="false">IF(E1304&lt;11,-3.6797*E1304^2+48.115*E1304-53.83,280.92*EXP(-0.2027*E1304))</f>
        <v>-53.83</v>
      </c>
      <c r="BG1304" s="0" t="n">
        <f aca="false">32.208*LN(F1304)+21.438</f>
        <v>95.5996606751522</v>
      </c>
      <c r="BH1304" s="0" t="n">
        <f aca="false">IF(G1304&lt;=2, -10*G1304+100, 88.958*EXP(-0.0755*G1304))</f>
        <v>69.8649678413399</v>
      </c>
      <c r="BI1304" s="0" t="n">
        <f aca="false">IF(I1304&lt;=100, 0.0053*(I1304)^2-1.0332*I1304+100.76, 122.82*EXP(-0.0092*I1304))</f>
        <v>85.5856</v>
      </c>
      <c r="BJ1304" s="0" t="e">
        <f aca="false">IF(P1304&lt;=1000, -6.942*LN(P1304)+107.59, -36.304*LN(P1304)+310.72)</f>
        <v>#VALUE!</v>
      </c>
      <c r="BK1304" s="0" t="e">
        <f aca="false">BF1304^0.04*BG1304^0.22*BH1304^0.51*BI1304^0.06*BJ1304^0.17</f>
        <v>#VALUE!</v>
      </c>
      <c r="BL1304" s="0" t="e">
        <f aca="false">IF(BK1304&gt;=90, "Very Good", IF(BK1304&gt;=80, "Good", IF(BK1304&gt;=70, "Slightly Good", IF(BK1304&gt;=60, "Average", IF(BK1304&gt;=50, "Slightly Poor", IF(BK1304&gt;=40, "Poor", "Very Poor"))))))</f>
        <v>#VALUE!</v>
      </c>
      <c r="BM1304" s="0" t="e">
        <f aca="false">IF(P1304&lt;=1000, -6.942*LN(P1304)+107.59, IF(AND(P1304&gt;1000, P1304&lt;=5213),-36.304*LN(P1304)+310.72, IF(P1304&gt;5213, 10)))</f>
        <v>#VALUE!</v>
      </c>
      <c r="BN1304" s="0" t="e">
        <f aca="false">BF1304^0.04*BG1304^0.22*BH1304^0.51*BI1304^0.06*BM1304^0.17</f>
        <v>#VALUE!</v>
      </c>
      <c r="BO1304" s="0" t="e">
        <f aca="false">IF(BN1304&gt;=90, "Very Good", IF(BN1304&gt;=80, "Good", IF(BN1304&gt;=70, "Slightly Good", IF(BN1304&gt;=60, "Average", IF(BN1304&gt;=50, "Slightly Poor", IF(BN1304&gt;=40, "Poor", "Very Poor"))))))</f>
        <v>#VALUE!</v>
      </c>
      <c r="BP1304" s="0" t="e">
        <f aca="false">IF(AJ1304&lt;=1000, -6.942*LN(AJ1304)+107.59, IF(AND(AJ1304&gt;1000, AJ1304&lt;=5213),-36.304*LN(AJ1304)+310.72, IF(AJ1304&gt;5213, 10)))</f>
        <v>#VALUE!</v>
      </c>
      <c r="BQ1304" s="0" t="e">
        <f aca="false">BF1304^0.04*BG1304^0.22*BH1304^0.51*BI1304^0.06*BP1304^0.17</f>
        <v>#VALUE!</v>
      </c>
      <c r="BR1304" s="0" t="e">
        <f aca="false">IF(BQ1304&gt;=90, "Very Good", IF(BQ1304&gt;=80, "Good", IF(BQ1304&gt;=70, "Slightly Good", IF(BQ1304&gt;=60, "Average", IF(BQ1304&gt;=50, "Slightly Poor", IF(BQ1304&gt;=40, "Poor", "Very Poor"))))))</f>
        <v>#VALUE!</v>
      </c>
      <c r="BT1304" s="0" t="e">
        <f aca="false">9.81*LN(AH1304)+30.6</f>
        <v>#VALUE!</v>
      </c>
      <c r="BU1304" s="0" t="e">
        <f aca="false">IF(BT1304&lt;30, "Clean water", IF(AND(BT1304&gt;=30, BT1304&lt;40), "Hypolimia", IF(AND(BT1304&gt;=40,BT1304&lt;50), "Mesotrophic", IF(AND(BT1304&gt;=50, BT1304&lt;70), "Eutrophic", IF(BT1304&gt;70,"Hypertrophic")))))</f>
        <v>#VALUE!</v>
      </c>
      <c r="BW1304" s="0" t="e">
        <f aca="false">IF(G1304/H1304&gt;=1, "PLS CHECK", "")</f>
        <v>#DIV/0!</v>
      </c>
      <c r="BX1304" s="0" t="e">
        <f aca="false">IF(AC1304/J1304&gt;=1, "PLS CHECK", "")</f>
        <v>#DIV/0!</v>
      </c>
      <c r="BY1304" s="0" t="e">
        <f aca="false">IF(AE1304/J1304&gt;=1, "PLS CHECK", "")</f>
        <v>#DIV/0!</v>
      </c>
      <c r="BZ1304" s="0" t="e">
        <f aca="false">IF(AD1304/J1304&gt;=1, "PLS CHECK", "")</f>
        <v>#DIV/0!</v>
      </c>
      <c r="CA1304" s="0" t="str">
        <f aca="false">IF(AF1304/K1304&gt;=1, "PLS CHECK", "")</f>
        <v/>
      </c>
      <c r="CB1304" s="0" t="str">
        <f aca="false">IF(AG1304/K1304&gt;=1, "PLS CHECK", "")</f>
        <v/>
      </c>
    </row>
    <row r="1305" customFormat="false" ht="12.5" hidden="false" customHeight="false" outlineLevel="0" collapsed="false">
      <c r="A1305" s="0" t="n">
        <v>1302</v>
      </c>
      <c r="B1305" s="15" t="s">
        <v>75</v>
      </c>
      <c r="C1305" s="16" t="s">
        <v>76</v>
      </c>
      <c r="D1305" s="0" t="s">
        <v>185</v>
      </c>
      <c r="E1305" s="0" t="n">
        <v>7.8</v>
      </c>
      <c r="F1305" s="0" t="n">
        <v>8.4</v>
      </c>
      <c r="G1305" s="0" t="n">
        <v>1.4</v>
      </c>
      <c r="H1305" s="0" t="n">
        <v>4.3</v>
      </c>
      <c r="I1305" s="0" t="n">
        <v>14</v>
      </c>
      <c r="J1305" s="0" t="n">
        <v>2.482</v>
      </c>
      <c r="K1305" s="0" t="n">
        <v>0.106</v>
      </c>
      <c r="L1305" s="0" t="n">
        <v>2.2</v>
      </c>
      <c r="M1305" s="0" t="n">
        <v>21.5</v>
      </c>
      <c r="N1305" s="0" t="n">
        <v>0</v>
      </c>
      <c r="O1305" s="37"/>
      <c r="P1305" s="0" t="n">
        <v>17000</v>
      </c>
      <c r="Q1305" s="0" t="n">
        <v>0</v>
      </c>
      <c r="R1305" s="0" t="n">
        <v>0</v>
      </c>
      <c r="S1305" s="0" t="n">
        <v>0</v>
      </c>
      <c r="T1305" s="0" t="n">
        <v>0</v>
      </c>
      <c r="U1305" s="0" t="n">
        <v>0</v>
      </c>
      <c r="V1305" s="0" t="n">
        <v>0</v>
      </c>
      <c r="AC1305" s="0" t="n">
        <v>2.341</v>
      </c>
      <c r="AD1305" s="0" t="n">
        <v>0.126</v>
      </c>
      <c r="AE1305" s="0" t="n">
        <v>1.996</v>
      </c>
      <c r="AF1305" s="0" t="n">
        <v>0.058</v>
      </c>
      <c r="AG1305" s="0" t="n">
        <v>0.043</v>
      </c>
      <c r="AH1305" s="0" t="n">
        <v>5.4</v>
      </c>
      <c r="AJ1305" s="0" t="n">
        <v>800</v>
      </c>
      <c r="AP1305" s="0" t="n">
        <v>0</v>
      </c>
      <c r="AY1305" s="0" t="n">
        <v>0</v>
      </c>
      <c r="BF1305" s="0" t="n">
        <f aca="false">IF(E1305&lt;11,-3.6797*E1305^2+48.115*E1305-53.83,280.92*EXP(-0.2027*E1305))</f>
        <v>97.5940520000001</v>
      </c>
      <c r="BG1305" s="0" t="n">
        <f aca="false">32.208*LN(F1305)+21.438</f>
        <v>89.9840867819932</v>
      </c>
      <c r="BH1305" s="0" t="n">
        <f aca="false">IF(G1305&lt;=2, -10*G1305+100, 88.958*EXP(-0.0755*G1305))</f>
        <v>86</v>
      </c>
      <c r="BI1305" s="0" t="n">
        <f aca="false">IF(I1305&lt;=100, 0.0053*(I1305)^2-1.0332*I1305+100.76, 122.82*EXP(-0.0092*I1305))</f>
        <v>87.334</v>
      </c>
      <c r="BJ1305" s="0" t="n">
        <f aca="false">IF(P1305&lt;=1000, -6.942*LN(P1305)+107.59, -36.304*LN(P1305)+310.72)</f>
        <v>-42.9161248907844</v>
      </c>
      <c r="BK1305" s="0" t="e">
        <f aca="false">BF1305^0.04*BG1305^0.22*BH1305^0.51*BI1305^0.06*BJ1305^0.17</f>
        <v>#NUM!</v>
      </c>
      <c r="BL1305" s="0" t="e">
        <f aca="false">IF(BK1305&gt;=90, "Very Good", IF(BK1305&gt;=80, "Good", IF(BK1305&gt;=70, "Slightly Good", IF(BK1305&gt;=60, "Average", IF(BK1305&gt;=50, "Slightly Poor", IF(BK1305&gt;=40, "Poor", "Very Poor"))))))</f>
        <v>#NUM!</v>
      </c>
      <c r="BM1305" s="0" t="n">
        <f aca="false">IF(P1305&lt;=1000, -6.942*LN(P1305)+107.59, IF(AND(P1305&gt;1000, P1305&lt;=5213),-36.304*LN(P1305)+310.72, IF(P1305&gt;5213, 10)))</f>
        <v>10</v>
      </c>
      <c r="BN1305" s="0" t="n">
        <f aca="false">BF1305^0.04*BG1305^0.22*BH1305^0.51*BI1305^0.06*BM1305^0.17</f>
        <v>60.6119982760123</v>
      </c>
      <c r="BO1305" s="0" t="str">
        <f aca="false">IF(BN1305&gt;=90, "Very Good", IF(BN1305&gt;=80, "Good", IF(BN1305&gt;=70, "Slightly Good", IF(BN1305&gt;=60, "Average", IF(BN1305&gt;=50, "Slightly Poor", IF(BN1305&gt;=40, "Poor", "Very Poor"))))))</f>
        <v>Average</v>
      </c>
      <c r="BP1305" s="0" t="n">
        <f aca="false">IF(AJ1305&lt;=1000, -6.942*LN(AJ1305)+107.59, IF(AND(AJ1305&gt;1000, AJ1305&lt;=5213),-36.304*LN(AJ1305)+310.72, IF(AJ1305&gt;5213, 10)))</f>
        <v>61.1854253865293</v>
      </c>
      <c r="BQ1305" s="0" t="n">
        <f aca="false">BF1305^0.04*BG1305^0.22*BH1305^0.51*BI1305^0.06*BP1305^0.17</f>
        <v>82.468626105438</v>
      </c>
      <c r="BR1305" s="0" t="str">
        <f aca="false">IF(BQ1305&gt;=90, "Very Good", IF(BQ1305&gt;=80, "Good", IF(BQ1305&gt;=70, "Slightly Good", IF(BQ1305&gt;=60, "Average", IF(BQ1305&gt;=50, "Slightly Poor", IF(BQ1305&gt;=40, "Poor", "Very Poor"))))))</f>
        <v>Good</v>
      </c>
      <c r="BT1305" s="0" t="n">
        <f aca="false">9.81*LN(AH1305)+30.6</f>
        <v>47.143573734524</v>
      </c>
      <c r="BU1305" s="0" t="str">
        <f aca="false">IF(BT1305&lt;30, "Clean water", IF(AND(BT1305&gt;=30, BT1305&lt;40), "Hypolimia", IF(AND(BT1305&gt;=40,BT1305&lt;50), "Mesotrophic", IF(AND(BT1305&gt;=50, BT1305&lt;70), "Eutrophic", IF(BT1305&gt;70,"Hypertrophic")))))</f>
        <v>Mesotrophic</v>
      </c>
      <c r="BW1305" s="0" t="str">
        <f aca="false">IF(G1305/H1305&gt;=1, "PLS CHECK", "")</f>
        <v/>
      </c>
      <c r="BX1305" s="0" t="str">
        <f aca="false">IF(AC1305/J1305&gt;=1, "PLS CHECK", "")</f>
        <v/>
      </c>
      <c r="BY1305" s="0" t="str">
        <f aca="false">IF(AE1305/J1305&gt;=1, "PLS CHECK", "")</f>
        <v/>
      </c>
      <c r="BZ1305" s="0" t="str">
        <f aca="false">IF(AD1305/J1305&gt;=1, "PLS CHECK", "")</f>
        <v/>
      </c>
      <c r="CA1305" s="0" t="str">
        <f aca="false">IF(AF1305/K1305&gt;=1, "PLS CHECK", "")</f>
        <v/>
      </c>
      <c r="CB1305" s="0" t="str">
        <f aca="false">IF(AG1305/K1305&gt;=1, "PLS CHECK", "")</f>
        <v/>
      </c>
    </row>
    <row r="1306" customFormat="false" ht="12.5" hidden="false" customHeight="false" outlineLevel="0" collapsed="false">
      <c r="A1306" s="0" t="n">
        <v>1303</v>
      </c>
      <c r="B1306" s="15" t="s">
        <v>77</v>
      </c>
      <c r="C1306" s="16" t="s">
        <v>78</v>
      </c>
      <c r="D1306" s="0" t="s">
        <v>185</v>
      </c>
      <c r="E1306" s="37"/>
      <c r="F1306" s="0" t="n">
        <v>9.5</v>
      </c>
      <c r="G1306" s="0" t="n">
        <v>1.3</v>
      </c>
      <c r="H1306" s="0" t="n">
        <v>4.3</v>
      </c>
      <c r="I1306" s="0" t="n">
        <v>3.2</v>
      </c>
      <c r="J1306" s="37"/>
      <c r="K1306" s="0" t="n">
        <v>0.026</v>
      </c>
      <c r="L1306" s="0" t="n">
        <v>2.3</v>
      </c>
      <c r="M1306" s="0" t="n">
        <v>23.2</v>
      </c>
      <c r="N1306" s="0" t="n">
        <v>0</v>
      </c>
      <c r="O1306" s="37"/>
      <c r="P1306" s="0" t="n">
        <v>2300</v>
      </c>
      <c r="Q1306" s="0" t="n">
        <v>0</v>
      </c>
      <c r="R1306" s="0" t="n">
        <v>0</v>
      </c>
      <c r="S1306" s="0" t="n">
        <v>0</v>
      </c>
      <c r="T1306" s="0" t="n">
        <v>0</v>
      </c>
      <c r="U1306" s="0" t="n">
        <v>0</v>
      </c>
      <c r="V1306" s="0" t="n">
        <v>0</v>
      </c>
      <c r="AC1306" s="37"/>
      <c r="AD1306" s="0" t="n">
        <v>0.056</v>
      </c>
      <c r="AE1306" s="37"/>
      <c r="AF1306" s="0" t="n">
        <v>0.018</v>
      </c>
      <c r="AG1306" s="0" t="n">
        <v>0.002</v>
      </c>
      <c r="AH1306" s="0" t="n">
        <v>7.4</v>
      </c>
      <c r="AJ1306" s="37"/>
      <c r="AP1306" s="0" t="n">
        <v>0</v>
      </c>
      <c r="AY1306" s="0" t="n">
        <v>0</v>
      </c>
      <c r="BD1306" s="0" t="n">
        <v>146.12</v>
      </c>
      <c r="BF1306" s="0" t="n">
        <f aca="false">IF(E1306&lt;11,-3.6797*E1306^2+48.115*E1306-53.83,280.92*EXP(-0.2027*E1306))</f>
        <v>-53.83</v>
      </c>
      <c r="BG1306" s="0" t="n">
        <f aca="false">32.208*LN(F1306)+21.438</f>
        <v>93.947606249518</v>
      </c>
      <c r="BH1306" s="0" t="n">
        <f aca="false">IF(G1306&lt;=2, -10*G1306+100, 88.958*EXP(-0.0755*G1306))</f>
        <v>87</v>
      </c>
      <c r="BI1306" s="0" t="n">
        <f aca="false">IF(I1306&lt;=100, 0.0053*(I1306)^2-1.0332*I1306+100.76, 122.82*EXP(-0.0092*I1306))</f>
        <v>97.508032</v>
      </c>
      <c r="BJ1306" s="0" t="n">
        <f aca="false">IF(P1306&lt;=1000, -6.942*LN(P1306)+107.59, -36.304*LN(P1306)+310.72)</f>
        <v>29.7029195527965</v>
      </c>
      <c r="BK1306" s="0" t="n">
        <f aca="false">BF1306^0.04*BG1306^0.22*BH1306^0.51*BI1306^0.06*BJ1306^0.17</f>
        <v>-72.8029419301884</v>
      </c>
      <c r="BL1306" s="0" t="str">
        <f aca="false">IF(BK1306&gt;=90, "Very Good", IF(BK1306&gt;=80, "Good", IF(BK1306&gt;=70, "Slightly Good", IF(BK1306&gt;=60, "Average", IF(BK1306&gt;=50, "Slightly Poor", IF(BK1306&gt;=40, "Poor", "Very Poor"))))))</f>
        <v>Very Poor</v>
      </c>
      <c r="BM1306" s="0" t="n">
        <f aca="false">IF(P1306&lt;=1000, -6.942*LN(P1306)+107.59, IF(AND(P1306&gt;1000, P1306&lt;=5213),-36.304*LN(P1306)+310.72, IF(P1306&gt;5213, 10)))</f>
        <v>29.7029195527965</v>
      </c>
      <c r="BN1306" s="0" t="n">
        <f aca="false">BF1306^0.04*BG1306^0.22*BH1306^0.51*BI1306^0.06*BM1306^0.17</f>
        <v>-72.8029419301884</v>
      </c>
      <c r="BO1306" s="0" t="str">
        <f aca="false">IF(BN1306&gt;=90, "Very Good", IF(BN1306&gt;=80, "Good", IF(BN1306&gt;=70, "Slightly Good", IF(BN1306&gt;=60, "Average", IF(BN1306&gt;=50, "Slightly Poor", IF(BN1306&gt;=40, "Poor", "Very Poor"))))))</f>
        <v>Very Poor</v>
      </c>
      <c r="BP1306" s="0" t="e">
        <f aca="false">IF(AJ1306&lt;=1000, -6.942*LN(AJ1306)+107.59, IF(AND(AJ1306&gt;1000, AJ1306&lt;=5213),-36.304*LN(AJ1306)+310.72, IF(AJ1306&gt;5213, 10)))</f>
        <v>#VALUE!</v>
      </c>
      <c r="BQ1306" s="0" t="e">
        <f aca="false">BF1306^0.04*BG1306^0.22*BH1306^0.51*BI1306^0.06*BP1306^0.17</f>
        <v>#VALUE!</v>
      </c>
      <c r="BR1306" s="0" t="e">
        <f aca="false">IF(BQ1306&gt;=90, "Very Good", IF(BQ1306&gt;=80, "Good", IF(BQ1306&gt;=70, "Slightly Good", IF(BQ1306&gt;=60, "Average", IF(BQ1306&gt;=50, "Slightly Poor", IF(BQ1306&gt;=40, "Poor", "Very Poor"))))))</f>
        <v>#VALUE!</v>
      </c>
      <c r="BT1306" s="0" t="n">
        <f aca="false">9.81*LN(AH1306)+30.6</f>
        <v>50.2345188020613</v>
      </c>
      <c r="BU1306" s="0" t="str">
        <f aca="false">IF(BT1306&lt;30, "Clean water", IF(AND(BT1306&gt;=30, BT1306&lt;40), "Hypolimia", IF(AND(BT1306&gt;=40,BT1306&lt;50), "Mesotrophic", IF(AND(BT1306&gt;=50, BT1306&lt;70), "Eutrophic", IF(BT1306&gt;70,"Hypertrophic")))))</f>
        <v>Eutrophic</v>
      </c>
      <c r="BW1306" s="0" t="str">
        <f aca="false">IF(G1306/H1306&gt;=1, "PLS CHECK", "")</f>
        <v/>
      </c>
      <c r="BX1306" s="0" t="e">
        <f aca="false">IF(AC1306/J1306&gt;=1, "PLS CHECK", "")</f>
        <v>#DIV/0!</v>
      </c>
      <c r="BY1306" s="0" t="e">
        <f aca="false">IF(AE1306/J1306&gt;=1, "PLS CHECK", "")</f>
        <v>#DIV/0!</v>
      </c>
      <c r="BZ1306" s="0" t="e">
        <f aca="false">IF(AD1306/J1306&gt;=1, "PLS CHECK", "")</f>
        <v>#DIV/0!</v>
      </c>
      <c r="CA1306" s="0" t="str">
        <f aca="false">IF(AF1306/K1306&gt;=1, "PLS CHECK", "")</f>
        <v/>
      </c>
      <c r="CB1306" s="0" t="str">
        <f aca="false">IF(AG1306/K1306&gt;=1, "PLS CHECK", "")</f>
        <v/>
      </c>
    </row>
    <row r="1307" customFormat="false" ht="12.5" hidden="false" customHeight="false" outlineLevel="0" collapsed="false">
      <c r="A1307" s="0" t="n">
        <v>1304</v>
      </c>
      <c r="B1307" s="15" t="s">
        <v>79</v>
      </c>
      <c r="C1307" s="16" t="s">
        <v>80</v>
      </c>
      <c r="D1307" s="0" t="s">
        <v>185</v>
      </c>
      <c r="E1307" s="0" t="n">
        <v>7.9</v>
      </c>
      <c r="F1307" s="0" t="n">
        <v>8</v>
      </c>
      <c r="G1307" s="0" t="n">
        <v>2.5</v>
      </c>
      <c r="H1307" s="0" t="n">
        <v>5.3</v>
      </c>
      <c r="I1307" s="0" t="n">
        <v>8.4</v>
      </c>
      <c r="J1307" s="0" t="n">
        <v>3.985</v>
      </c>
      <c r="K1307" s="0" t="n">
        <v>0.073</v>
      </c>
      <c r="L1307" s="0" t="n">
        <v>3</v>
      </c>
      <c r="M1307" s="0" t="n">
        <v>24.1</v>
      </c>
      <c r="N1307" s="0" t="n">
        <v>0</v>
      </c>
      <c r="O1307" s="0" t="n">
        <v>271</v>
      </c>
      <c r="P1307" s="0" t="n">
        <v>1728</v>
      </c>
      <c r="Q1307" s="0" t="n">
        <v>0</v>
      </c>
      <c r="R1307" s="0" t="n">
        <v>0</v>
      </c>
      <c r="S1307" s="0" t="n">
        <v>0</v>
      </c>
      <c r="T1307" s="0" t="n">
        <v>0</v>
      </c>
      <c r="U1307" s="0" t="n">
        <v>0</v>
      </c>
      <c r="V1307" s="0" t="n">
        <v>0</v>
      </c>
      <c r="AC1307" s="0" t="n">
        <v>3.85</v>
      </c>
      <c r="AD1307" s="0" t="n">
        <v>0.472</v>
      </c>
      <c r="AE1307" s="0" t="n">
        <v>2.55</v>
      </c>
      <c r="AF1307" s="0" t="n">
        <v>0.038</v>
      </c>
      <c r="AG1307" s="0" t="n">
        <v>0.019</v>
      </c>
      <c r="AH1307" s="0" t="n">
        <v>23.3</v>
      </c>
      <c r="AJ1307" s="0" t="n">
        <v>155</v>
      </c>
      <c r="AP1307" s="0" t="n">
        <v>0</v>
      </c>
      <c r="AY1307" s="0" t="n">
        <v>0</v>
      </c>
      <c r="BD1307" s="0" t="n">
        <v>141.814</v>
      </c>
      <c r="BF1307" s="0" t="n">
        <f aca="false">IF(E1307&lt;11,-3.6797*E1307^2+48.115*E1307-53.83,280.92*EXP(-0.2027*E1307))</f>
        <v>96.6284230000001</v>
      </c>
      <c r="BG1307" s="0" t="n">
        <f aca="false">32.208*LN(F1307)+21.438</f>
        <v>88.4126531744242</v>
      </c>
      <c r="BH1307" s="0" t="n">
        <f aca="false">IF(G1307&lt;=2, -10*G1307+100, 88.958*EXP(-0.0755*G1307))</f>
        <v>73.6566439219523</v>
      </c>
      <c r="BI1307" s="0" t="n">
        <f aca="false">IF(I1307&lt;=100, 0.0053*(I1307)^2-1.0332*I1307+100.76, 122.82*EXP(-0.0092*I1307))</f>
        <v>92.455088</v>
      </c>
      <c r="BJ1307" s="0" t="n">
        <f aca="false">IF(P1307&lt;=1000, -6.942*LN(P1307)+107.59, -36.304*LN(P1307)+310.72)</f>
        <v>40.0838469582893</v>
      </c>
      <c r="BK1307" s="0" t="n">
        <f aca="false">BF1307^0.04*BG1307^0.22*BH1307^0.51*BI1307^0.06*BJ1307^0.17</f>
        <v>70.8559128849698</v>
      </c>
      <c r="BL1307" s="0" t="str">
        <f aca="false">IF(BK1307&gt;=90, "Very Good", IF(BK1307&gt;=80, "Good", IF(BK1307&gt;=70, "Slightly Good", IF(BK1307&gt;=60, "Average", IF(BK1307&gt;=50, "Slightly Poor", IF(BK1307&gt;=40, "Poor", "Very Poor"))))))</f>
        <v>Slightly Good</v>
      </c>
      <c r="BM1307" s="0" t="n">
        <f aca="false">IF(P1307&lt;=1000, -6.942*LN(P1307)+107.59, IF(AND(P1307&gt;1000, P1307&lt;=5213),-36.304*LN(P1307)+310.72, IF(P1307&gt;5213, 10)))</f>
        <v>40.0838469582893</v>
      </c>
      <c r="BN1307" s="0" t="n">
        <f aca="false">BF1307^0.04*BG1307^0.22*BH1307^0.51*BI1307^0.06*BM1307^0.17</f>
        <v>70.8559128849698</v>
      </c>
      <c r="BO1307" s="0" t="str">
        <f aca="false">IF(BN1307&gt;=90, "Very Good", IF(BN1307&gt;=80, "Good", IF(BN1307&gt;=70, "Slightly Good", IF(BN1307&gt;=60, "Average", IF(BN1307&gt;=50, "Slightly Poor", IF(BN1307&gt;=40, "Poor", "Very Poor"))))))</f>
        <v>Slightly Good</v>
      </c>
      <c r="BP1307" s="0" t="n">
        <f aca="false">IF(AJ1307&lt;=1000, -6.942*LN(AJ1307)+107.59, IF(AND(AJ1307&gt;1000, AJ1307&lt;=5213),-36.304*LN(AJ1307)+310.72, IF(AJ1307&gt;5213, 10)))</f>
        <v>72.5785428383466</v>
      </c>
      <c r="BQ1307" s="0" t="n">
        <f aca="false">BF1307^0.04*BG1307^0.22*BH1307^0.51*BI1307^0.06*BP1307^0.17</f>
        <v>78.3806213758862</v>
      </c>
      <c r="BR1307" s="0" t="str">
        <f aca="false">IF(BQ1307&gt;=90, "Very Good", IF(BQ1307&gt;=80, "Good", IF(BQ1307&gt;=70, "Slightly Good", IF(BQ1307&gt;=60, "Average", IF(BQ1307&gt;=50, "Slightly Poor", IF(BQ1307&gt;=40, "Poor", "Very Poor"))))))</f>
        <v>Slightly Good</v>
      </c>
      <c r="BT1307" s="0" t="n">
        <f aca="false">9.81*LN(AH1307)+30.6</f>
        <v>61.4863274672079</v>
      </c>
      <c r="BU1307" s="0" t="str">
        <f aca="false">IF(BT1307&lt;30, "Clean water", IF(AND(BT1307&gt;=30, BT1307&lt;40), "Hypolimia", IF(AND(BT1307&gt;=40,BT1307&lt;50), "Mesotrophic", IF(AND(BT1307&gt;=50, BT1307&lt;70), "Eutrophic", IF(BT1307&gt;70,"Hypertrophic")))))</f>
        <v>Eutrophic</v>
      </c>
      <c r="BW1307" s="0" t="str">
        <f aca="false">IF(G1307/H1307&gt;=1, "PLS CHECK", "")</f>
        <v/>
      </c>
      <c r="BX1307" s="0" t="str">
        <f aca="false">IF(AC1307/J1307&gt;=1, "PLS CHECK", "")</f>
        <v/>
      </c>
      <c r="BY1307" s="0" t="str">
        <f aca="false">IF(AE1307/J1307&gt;=1, "PLS CHECK", "")</f>
        <v/>
      </c>
      <c r="BZ1307" s="0" t="str">
        <f aca="false">IF(AD1307/J1307&gt;=1, "PLS CHECK", "")</f>
        <v/>
      </c>
      <c r="CA1307" s="0" t="str">
        <f aca="false">IF(AF1307/K1307&gt;=1, "PLS CHECK", "")</f>
        <v/>
      </c>
      <c r="CB1307" s="0" t="str">
        <f aca="false">IF(AG1307/K1307&gt;=1, "PLS CHECK", "")</f>
        <v/>
      </c>
    </row>
    <row r="1308" customFormat="false" ht="12.5" hidden="false" customHeight="false" outlineLevel="0" collapsed="false">
      <c r="A1308" s="0" t="n">
        <v>1305</v>
      </c>
      <c r="B1308" s="15" t="s">
        <v>81</v>
      </c>
      <c r="C1308" s="16" t="s">
        <v>82</v>
      </c>
      <c r="D1308" s="0" t="s">
        <v>185</v>
      </c>
      <c r="E1308" s="37"/>
      <c r="F1308" s="0" t="n">
        <v>11.2</v>
      </c>
      <c r="G1308" s="0" t="n">
        <v>1.4</v>
      </c>
      <c r="H1308" s="0" t="n">
        <v>3.3</v>
      </c>
      <c r="I1308" s="0" t="n">
        <v>2</v>
      </c>
      <c r="J1308" s="37"/>
      <c r="K1308" s="0" t="n">
        <v>0.06</v>
      </c>
      <c r="L1308" s="0" t="n">
        <v>2.3</v>
      </c>
      <c r="M1308" s="0" t="n">
        <v>21.3</v>
      </c>
      <c r="N1308" s="0" t="n">
        <v>0</v>
      </c>
      <c r="O1308" s="0" t="n">
        <v>250</v>
      </c>
      <c r="P1308" s="0" t="n">
        <v>5700</v>
      </c>
      <c r="Q1308" s="0" t="n">
        <v>0</v>
      </c>
      <c r="R1308" s="0" t="n">
        <v>0</v>
      </c>
      <c r="S1308" s="0" t="n">
        <v>0</v>
      </c>
      <c r="T1308" s="0" t="n">
        <v>0</v>
      </c>
      <c r="U1308" s="0" t="n">
        <v>0</v>
      </c>
      <c r="V1308" s="0" t="n">
        <v>0</v>
      </c>
      <c r="AC1308" s="37"/>
      <c r="AD1308" s="0" t="n">
        <v>0.074</v>
      </c>
      <c r="AE1308" s="37"/>
      <c r="AF1308" s="0" t="n">
        <v>0.049</v>
      </c>
      <c r="AG1308" s="0" t="n">
        <v>0.032</v>
      </c>
      <c r="AH1308" s="0" t="n">
        <v>7.3</v>
      </c>
      <c r="AJ1308" s="0" t="n">
        <v>1800</v>
      </c>
      <c r="AP1308" s="0" t="n">
        <v>0</v>
      </c>
      <c r="AY1308" s="0" t="n">
        <v>0</v>
      </c>
      <c r="BF1308" s="0" t="n">
        <f aca="false">IF(E1308&lt;11,-3.6797*E1308^2+48.115*E1308-53.83,280.92*EXP(-0.2027*E1308))</f>
        <v>-53.83</v>
      </c>
      <c r="BG1308" s="0" t="n">
        <f aca="false">32.208*LN(F1308)+21.438</f>
        <v>99.2497509715202</v>
      </c>
      <c r="BH1308" s="0" t="n">
        <f aca="false">IF(G1308&lt;=2, -10*G1308+100, 88.958*EXP(-0.0755*G1308))</f>
        <v>86</v>
      </c>
      <c r="BI1308" s="0" t="n">
        <f aca="false">IF(I1308&lt;=100, 0.0053*(I1308)^2-1.0332*I1308+100.76, 122.82*EXP(-0.0092*I1308))</f>
        <v>98.7148</v>
      </c>
      <c r="BJ1308" s="0" t="n">
        <f aca="false">IF(P1308&lt;=1000, -6.942*LN(P1308)+107.59, -36.304*LN(P1308)+310.72)</f>
        <v>-3.24503165957714</v>
      </c>
      <c r="BK1308" s="0" t="e">
        <f aca="false">BF1308^0.04*BG1308^0.22*BH1308^0.51*BI1308^0.06*BJ1308^0.17</f>
        <v>#NUM!</v>
      </c>
      <c r="BL1308" s="0" t="e">
        <f aca="false">IF(BK1308&gt;=90, "Very Good", IF(BK1308&gt;=80, "Good", IF(BK1308&gt;=70, "Slightly Good", IF(BK1308&gt;=60, "Average", IF(BK1308&gt;=50, "Slightly Poor", IF(BK1308&gt;=40, "Poor", "Very Poor"))))))</f>
        <v>#NUM!</v>
      </c>
      <c r="BM1308" s="0" t="n">
        <f aca="false">IF(P1308&lt;=1000, -6.942*LN(P1308)+107.59, IF(AND(P1308&gt;1000, P1308&lt;=5213),-36.304*LN(P1308)+310.72, IF(P1308&gt;5213, 10)))</f>
        <v>10</v>
      </c>
      <c r="BN1308" s="0" t="n">
        <f aca="false">BF1308^0.04*BG1308^0.22*BH1308^0.51*BI1308^0.06*BM1308^0.17</f>
        <v>-60.9226232441443</v>
      </c>
      <c r="BO1308" s="0" t="str">
        <f aca="false">IF(BN1308&gt;=90, "Very Good", IF(BN1308&gt;=80, "Good", IF(BN1308&gt;=70, "Slightly Good", IF(BN1308&gt;=60, "Average", IF(BN1308&gt;=50, "Slightly Poor", IF(BN1308&gt;=40, "Poor", "Very Poor"))))))</f>
        <v>Very Poor</v>
      </c>
      <c r="BP1308" s="0" t="n">
        <f aca="false">IF(AJ1308&lt;=1000, -6.942*LN(AJ1308)+107.59, IF(AND(AJ1308&gt;1000, AJ1308&lt;=5213),-36.304*LN(AJ1308)+310.72, IF(AJ1308&gt;5213, 10)))</f>
        <v>38.601845269226</v>
      </c>
      <c r="BQ1308" s="0" t="n">
        <f aca="false">BF1308^0.04*BG1308^0.22*BH1308^0.51*BI1308^0.06*BP1308^0.17</f>
        <v>-76.6482010523069</v>
      </c>
      <c r="BR1308" s="0" t="str">
        <f aca="false">IF(BQ1308&gt;=90, "Very Good", IF(BQ1308&gt;=80, "Good", IF(BQ1308&gt;=70, "Slightly Good", IF(BQ1308&gt;=60, "Average", IF(BQ1308&gt;=50, "Slightly Poor", IF(BQ1308&gt;=40, "Poor", "Very Poor"))))))</f>
        <v>Very Poor</v>
      </c>
      <c r="BT1308" s="0" t="n">
        <f aca="false">9.81*LN(AH1308)+30.6</f>
        <v>50.1010473553941</v>
      </c>
      <c r="BU1308" s="0" t="str">
        <f aca="false">IF(BT1308&lt;30, "Clean water", IF(AND(BT1308&gt;=30, BT1308&lt;40), "Hypolimia", IF(AND(BT1308&gt;=40,BT1308&lt;50), "Mesotrophic", IF(AND(BT1308&gt;=50, BT1308&lt;70), "Eutrophic", IF(BT1308&gt;70,"Hypertrophic")))))</f>
        <v>Eutrophic</v>
      </c>
      <c r="BW1308" s="0" t="str">
        <f aca="false">IF(G1308/H1308&gt;=1, "PLS CHECK", "")</f>
        <v/>
      </c>
      <c r="BX1308" s="0" t="e">
        <f aca="false">IF(AC1308/J1308&gt;=1, "PLS CHECK", "")</f>
        <v>#DIV/0!</v>
      </c>
      <c r="BY1308" s="0" t="e">
        <f aca="false">IF(AE1308/J1308&gt;=1, "PLS CHECK", "")</f>
        <v>#DIV/0!</v>
      </c>
      <c r="BZ1308" s="0" t="e">
        <f aca="false">IF(AD1308/J1308&gt;=1, "PLS CHECK", "")</f>
        <v>#DIV/0!</v>
      </c>
      <c r="CA1308" s="0" t="str">
        <f aca="false">IF(AF1308/K1308&gt;=1, "PLS CHECK", "")</f>
        <v/>
      </c>
      <c r="CB1308" s="0" t="str">
        <f aca="false">IF(AG1308/K1308&gt;=1, "PLS CHECK", "")</f>
        <v/>
      </c>
    </row>
    <row r="1309" customFormat="false" ht="12.5" hidden="false" customHeight="false" outlineLevel="0" collapsed="false">
      <c r="A1309" s="0" t="n">
        <v>1306</v>
      </c>
      <c r="B1309" s="15" t="s">
        <v>83</v>
      </c>
      <c r="C1309" s="16" t="s">
        <v>84</v>
      </c>
      <c r="D1309" s="0" t="s">
        <v>185</v>
      </c>
      <c r="E1309" s="0" t="n">
        <v>7.7</v>
      </c>
      <c r="F1309" s="0" t="n">
        <v>7.9</v>
      </c>
      <c r="G1309" s="0" t="n">
        <v>0.8</v>
      </c>
      <c r="H1309" s="0" t="n">
        <v>4.5</v>
      </c>
      <c r="I1309" s="0" t="n">
        <v>4.8</v>
      </c>
      <c r="J1309" s="0" t="n">
        <v>3.067</v>
      </c>
      <c r="K1309" s="0" t="n">
        <v>0.028</v>
      </c>
      <c r="L1309" s="0" t="n">
        <v>2.2</v>
      </c>
      <c r="M1309" s="0" t="n">
        <v>22.3</v>
      </c>
      <c r="N1309" s="0" t="n">
        <v>0</v>
      </c>
      <c r="O1309" s="0" t="n">
        <v>251</v>
      </c>
      <c r="P1309" s="0" t="n">
        <v>2100</v>
      </c>
      <c r="Q1309" s="0" t="n">
        <v>0</v>
      </c>
      <c r="R1309" s="0" t="n">
        <v>0</v>
      </c>
      <c r="S1309" s="0" t="n">
        <v>0</v>
      </c>
      <c r="T1309" s="0" t="n">
        <v>0</v>
      </c>
      <c r="U1309" s="0" t="n">
        <v>0</v>
      </c>
      <c r="V1309" s="0" t="n">
        <v>0</v>
      </c>
      <c r="AC1309" s="0" t="n">
        <v>3.019</v>
      </c>
      <c r="AD1309" s="0" t="n">
        <v>0.281</v>
      </c>
      <c r="AE1309" s="0" t="n">
        <v>2.364</v>
      </c>
      <c r="AF1309" s="0" t="n">
        <v>0.02</v>
      </c>
      <c r="AG1309" s="0" t="n">
        <v>0.009</v>
      </c>
      <c r="AH1309" s="0" t="n">
        <v>14.9</v>
      </c>
      <c r="AJ1309" s="0" t="n">
        <v>86</v>
      </c>
      <c r="AP1309" s="0" t="n">
        <v>0</v>
      </c>
      <c r="AY1309" s="0" t="n">
        <v>0</v>
      </c>
      <c r="BF1309" s="0" t="n">
        <f aca="false">IF(E1309&lt;11,-3.6797*E1309^2+48.115*E1309-53.83,280.92*EXP(-0.2027*E1309))</f>
        <v>98.486087</v>
      </c>
      <c r="BG1309" s="0" t="n">
        <f aca="false">32.208*LN(F1309)+21.438</f>
        <v>88.0075157571056</v>
      </c>
      <c r="BH1309" s="0" t="n">
        <f aca="false">IF(G1309&lt;=2, -10*G1309+100, 88.958*EXP(-0.0755*G1309))</f>
        <v>92</v>
      </c>
      <c r="BI1309" s="0" t="n">
        <f aca="false">IF(I1309&lt;=100, 0.0053*(I1309)^2-1.0332*I1309+100.76, 122.82*EXP(-0.0092*I1309))</f>
        <v>95.922752</v>
      </c>
      <c r="BJ1309" s="0" t="n">
        <f aca="false">IF(P1309&lt;=1000, -6.942*LN(P1309)+107.59, -36.304*LN(P1309)+310.72)</f>
        <v>33.0055589887772</v>
      </c>
      <c r="BK1309" s="0" t="n">
        <f aca="false">BF1309^0.04*BG1309^0.22*BH1309^0.51*BI1309^0.06*BJ1309^0.17</f>
        <v>76.9371754790984</v>
      </c>
      <c r="BL1309" s="0" t="str">
        <f aca="false">IF(BK1309&gt;=90, "Very Good", IF(BK1309&gt;=80, "Good", IF(BK1309&gt;=70, "Slightly Good", IF(BK1309&gt;=60, "Average", IF(BK1309&gt;=50, "Slightly Poor", IF(BK1309&gt;=40, "Poor", "Very Poor"))))))</f>
        <v>Slightly Good</v>
      </c>
      <c r="BM1309" s="0" t="n">
        <f aca="false">IF(P1309&lt;=1000, -6.942*LN(P1309)+107.59, IF(AND(P1309&gt;1000, P1309&lt;=5213),-36.304*LN(P1309)+310.72, IF(P1309&gt;5213, 10)))</f>
        <v>33.0055589887772</v>
      </c>
      <c r="BN1309" s="0" t="n">
        <f aca="false">BF1309^0.04*BG1309^0.22*BH1309^0.51*BI1309^0.06*BM1309^0.17</f>
        <v>76.9371754790984</v>
      </c>
      <c r="BO1309" s="0" t="str">
        <f aca="false">IF(BN1309&gt;=90, "Very Good", IF(BN1309&gt;=80, "Good", IF(BN1309&gt;=70, "Slightly Good", IF(BN1309&gt;=60, "Average", IF(BN1309&gt;=50, "Slightly Poor", IF(BN1309&gt;=40, "Poor", "Very Poor"))))))</f>
        <v>Slightly Good</v>
      </c>
      <c r="BP1309" s="0" t="n">
        <f aca="false">IF(AJ1309&lt;=1000, -6.942*LN(AJ1309)+107.59, IF(AND(AJ1309&gt;1000, AJ1309&lt;=5213),-36.304*LN(AJ1309)+310.72, IF(AJ1309&gt;5213, 10)))</f>
        <v>76.6679210694082</v>
      </c>
      <c r="BQ1309" s="0" t="n">
        <f aca="false">BF1309^0.04*BG1309^0.22*BH1309^0.51*BI1309^0.06*BP1309^0.17</f>
        <v>88.7893260492172</v>
      </c>
      <c r="BR1309" s="0" t="str">
        <f aca="false">IF(BQ1309&gt;=90, "Very Good", IF(BQ1309&gt;=80, "Good", IF(BQ1309&gt;=70, "Slightly Good", IF(BQ1309&gt;=60, "Average", IF(BQ1309&gt;=50, "Slightly Poor", IF(BQ1309&gt;=40, "Poor", "Very Poor"))))))</f>
        <v>Good</v>
      </c>
      <c r="BT1309" s="0" t="n">
        <f aca="false">9.81*LN(AH1309)+30.6</f>
        <v>57.1003534990534</v>
      </c>
      <c r="BU1309" s="0" t="str">
        <f aca="false">IF(BT1309&lt;30, "Clean water", IF(AND(BT1309&gt;=30, BT1309&lt;40), "Hypolimia", IF(AND(BT1309&gt;=40,BT1309&lt;50), "Mesotrophic", IF(AND(BT1309&gt;=50, BT1309&lt;70), "Eutrophic", IF(BT1309&gt;70,"Hypertrophic")))))</f>
        <v>Eutrophic</v>
      </c>
      <c r="BW1309" s="0" t="str">
        <f aca="false">IF(G1309/H1309&gt;=1, "PLS CHECK", "")</f>
        <v/>
      </c>
      <c r="BX1309" s="0" t="str">
        <f aca="false">IF(AC1309/J1309&gt;=1, "PLS CHECK", "")</f>
        <v/>
      </c>
      <c r="BY1309" s="0" t="str">
        <f aca="false">IF(AE1309/J1309&gt;=1, "PLS CHECK", "")</f>
        <v/>
      </c>
      <c r="BZ1309" s="0" t="str">
        <f aca="false">IF(AD1309/J1309&gt;=1, "PLS CHECK", "")</f>
        <v/>
      </c>
      <c r="CA1309" s="0" t="str">
        <f aca="false">IF(AF1309/K1309&gt;=1, "PLS CHECK", "")</f>
        <v/>
      </c>
      <c r="CB1309" s="0" t="str">
        <f aca="false">IF(AG1309/K1309&gt;=1, "PLS CHECK", "")</f>
        <v/>
      </c>
    </row>
    <row r="1310" customFormat="false" ht="12.5" hidden="false" customHeight="false" outlineLevel="0" collapsed="false">
      <c r="A1310" s="0" t="n">
        <v>1307</v>
      </c>
      <c r="B1310" s="15" t="s">
        <v>133</v>
      </c>
      <c r="C1310" s="16" t="s">
        <v>134</v>
      </c>
      <c r="D1310" s="0" t="s">
        <v>185</v>
      </c>
      <c r="E1310" s="0" t="n">
        <v>8.4</v>
      </c>
      <c r="F1310" s="0" t="n">
        <v>8.8</v>
      </c>
      <c r="G1310" s="0" t="n">
        <v>4.3</v>
      </c>
      <c r="H1310" s="0" t="n">
        <v>7.4</v>
      </c>
      <c r="I1310" s="37"/>
      <c r="J1310" s="0" t="n">
        <v>4.442</v>
      </c>
      <c r="K1310" s="37"/>
      <c r="L1310" s="0" t="n">
        <v>2.7</v>
      </c>
      <c r="M1310" s="0" t="n">
        <v>26</v>
      </c>
      <c r="O1310" s="37"/>
      <c r="BD1310" s="0" t="n">
        <v>0.124</v>
      </c>
      <c r="BF1310" s="0" t="n">
        <f aca="false">IF(E1310&lt;11,-3.6797*E1310^2+48.115*E1310-53.83,280.92*EXP(-0.2027*E1310))</f>
        <v>90.6963680000001</v>
      </c>
      <c r="BG1310" s="0" t="n">
        <f aca="false">32.208*LN(F1310)+21.438</f>
        <v>91.4824034455619</v>
      </c>
      <c r="BH1310" s="0" t="n">
        <f aca="false">IF(G1310&lt;=2, -10*G1310+100, 88.958*EXP(-0.0755*G1310))</f>
        <v>64.2970883684832</v>
      </c>
      <c r="BI1310" s="0" t="n">
        <f aca="false">IF(I1310&lt;=100, 0.0053*(I1310)^2-1.0332*I1310+100.76, 122.82*EXP(-0.0092*I1310))</f>
        <v>100.76</v>
      </c>
      <c r="BJ1310" s="0" t="e">
        <f aca="false">IF(P1310&lt;=1000, -6.942*LN(P1310)+107.59, -36.304*LN(P1310)+310.72)</f>
        <v>#VALUE!</v>
      </c>
      <c r="BK1310" s="0" t="e">
        <f aca="false">BF1310^0.04*BG1310^0.22*BH1310^0.51*BI1310^0.06*BJ1310^0.17</f>
        <v>#VALUE!</v>
      </c>
      <c r="BL1310" s="0" t="e">
        <f aca="false">IF(BK1310&gt;=90, "Very Good", IF(BK1310&gt;=80, "Good", IF(BK1310&gt;=70, "Slightly Good", IF(BK1310&gt;=60, "Average", IF(BK1310&gt;=50, "Slightly Poor", IF(BK1310&gt;=40, "Poor", "Very Poor"))))))</f>
        <v>#VALUE!</v>
      </c>
      <c r="BM1310" s="0" t="e">
        <f aca="false">IF(P1310&lt;=1000, -6.942*LN(P1310)+107.59, IF(AND(P1310&gt;1000, P1310&lt;=5213),-36.304*LN(P1310)+310.72, IF(P1310&gt;5213, 10)))</f>
        <v>#VALUE!</v>
      </c>
      <c r="BN1310" s="0" t="e">
        <f aca="false">BF1310^0.04*BG1310^0.22*BH1310^0.51*BI1310^0.06*BM1310^0.17</f>
        <v>#VALUE!</v>
      </c>
      <c r="BO1310" s="0" t="e">
        <f aca="false">IF(BN1310&gt;=90, "Very Good", IF(BN1310&gt;=80, "Good", IF(BN1310&gt;=70, "Slightly Good", IF(BN1310&gt;=60, "Average", IF(BN1310&gt;=50, "Slightly Poor", IF(BN1310&gt;=40, "Poor", "Very Poor"))))))</f>
        <v>#VALUE!</v>
      </c>
      <c r="BP1310" s="0" t="e">
        <f aca="false">IF(AJ1310&lt;=1000, -6.942*LN(AJ1310)+107.59, IF(AND(AJ1310&gt;1000, AJ1310&lt;=5213),-36.304*LN(AJ1310)+310.72, IF(AJ1310&gt;5213, 10)))</f>
        <v>#VALUE!</v>
      </c>
      <c r="BQ1310" s="0" t="e">
        <f aca="false">BF1310^0.04*BG1310^0.22*BH1310^0.51*BI1310^0.06*BP1310^0.17</f>
        <v>#VALUE!</v>
      </c>
      <c r="BR1310" s="0" t="e">
        <f aca="false">IF(BQ1310&gt;=90, "Very Good", IF(BQ1310&gt;=80, "Good", IF(BQ1310&gt;=70, "Slightly Good", IF(BQ1310&gt;=60, "Average", IF(BQ1310&gt;=50, "Slightly Poor", IF(BQ1310&gt;=40, "Poor", "Very Poor"))))))</f>
        <v>#VALUE!</v>
      </c>
      <c r="BT1310" s="0" t="e">
        <f aca="false">9.81*LN(AH1310)+30.6</f>
        <v>#VALUE!</v>
      </c>
      <c r="BU1310" s="0" t="e">
        <f aca="false">IF(BT1310&lt;30, "Clean water", IF(AND(BT1310&gt;=30, BT1310&lt;40), "Hypolimia", IF(AND(BT1310&gt;=40,BT1310&lt;50), "Mesotrophic", IF(AND(BT1310&gt;=50, BT1310&lt;70), "Eutrophic", IF(BT1310&gt;70,"Hypertrophic")))))</f>
        <v>#VALUE!</v>
      </c>
      <c r="BW1310" s="0" t="str">
        <f aca="false">IF(G1310/H1310&gt;=1, "PLS CHECK", "")</f>
        <v/>
      </c>
      <c r="BX1310" s="0" t="str">
        <f aca="false">IF(AC1310/J1310&gt;=1, "PLS CHECK", "")</f>
        <v/>
      </c>
      <c r="BY1310" s="0" t="str">
        <f aca="false">IF(AE1310/J1310&gt;=1, "PLS CHECK", "")</f>
        <v/>
      </c>
      <c r="BZ1310" s="0" t="str">
        <f aca="false">IF(AD1310/J1310&gt;=1, "PLS CHECK", "")</f>
        <v/>
      </c>
      <c r="CA1310" s="0" t="e">
        <f aca="false">IF(AF1310/K1310&gt;=1, "PLS CHECK", "")</f>
        <v>#DIV/0!</v>
      </c>
      <c r="CB1310" s="0" t="e">
        <f aca="false">IF(AG1310/K1310&gt;=1, "PLS CHECK", "")</f>
        <v>#DIV/0!</v>
      </c>
    </row>
    <row r="1311" customFormat="false" ht="12.5" hidden="false" customHeight="false" outlineLevel="0" collapsed="false">
      <c r="A1311" s="0" t="n">
        <v>1308</v>
      </c>
      <c r="B1311" s="15" t="s">
        <v>85</v>
      </c>
      <c r="C1311" s="16" t="s">
        <v>86</v>
      </c>
      <c r="D1311" s="0" t="s">
        <v>185</v>
      </c>
      <c r="E1311" s="37"/>
      <c r="F1311" s="37"/>
      <c r="G1311" s="0" t="n">
        <v>2</v>
      </c>
      <c r="H1311" s="0" t="n">
        <v>6.7</v>
      </c>
      <c r="I1311" s="0" t="n">
        <v>17.4</v>
      </c>
      <c r="J1311" s="0" t="n">
        <v>7.481</v>
      </c>
      <c r="K1311" s="0" t="n">
        <v>0.183</v>
      </c>
      <c r="L1311" s="0" t="n">
        <v>4.5</v>
      </c>
      <c r="M1311" s="0" t="n">
        <v>23.5</v>
      </c>
      <c r="N1311" s="0" t="n">
        <v>0</v>
      </c>
      <c r="O1311" s="0" t="n">
        <v>570</v>
      </c>
      <c r="P1311" s="0" t="n">
        <v>26000</v>
      </c>
      <c r="Q1311" s="0" t="n">
        <v>0</v>
      </c>
      <c r="R1311" s="0" t="n">
        <v>0</v>
      </c>
      <c r="S1311" s="0" t="n">
        <v>0</v>
      </c>
      <c r="T1311" s="0" t="n">
        <v>0</v>
      </c>
      <c r="U1311" s="0" t="n">
        <v>0</v>
      </c>
      <c r="V1311" s="0" t="n">
        <v>0</v>
      </c>
      <c r="AC1311" s="0" t="n">
        <v>7.388</v>
      </c>
      <c r="AD1311" s="0" t="n">
        <v>0.514</v>
      </c>
      <c r="AE1311" s="0" t="n">
        <v>6.212</v>
      </c>
      <c r="AF1311" s="37"/>
      <c r="AG1311" s="37"/>
      <c r="AH1311" s="0" t="n">
        <v>8.7</v>
      </c>
      <c r="AJ1311" s="0" t="n">
        <v>3000</v>
      </c>
      <c r="AP1311" s="0" t="n">
        <v>0</v>
      </c>
      <c r="AY1311" s="0" t="n">
        <v>0</v>
      </c>
      <c r="BF1311" s="0" t="n">
        <f aca="false">IF(E1311&lt;11,-3.6797*E1311^2+48.115*E1311-53.83,280.92*EXP(-0.2027*E1311))</f>
        <v>-53.83</v>
      </c>
      <c r="BG1311" s="0" t="e">
        <f aca="false">32.208*LN(F1311)+21.438</f>
        <v>#VALUE!</v>
      </c>
      <c r="BH1311" s="0" t="n">
        <f aca="false">IF(G1311&lt;=2, -10*G1311+100, 88.958*EXP(-0.0755*G1311))</f>
        <v>80</v>
      </c>
      <c r="BI1311" s="0" t="n">
        <f aca="false">IF(I1311&lt;=100, 0.0053*(I1311)^2-1.0332*I1311+100.76, 122.82*EXP(-0.0092*I1311))</f>
        <v>84.386948</v>
      </c>
      <c r="BJ1311" s="0" t="n">
        <f aca="false">IF(P1311&lt;=1000, -6.942*LN(P1311)+107.59, -36.304*LN(P1311)+310.72)</f>
        <v>-58.3410843644994</v>
      </c>
      <c r="BK1311" s="0" t="e">
        <f aca="false">BF1311^0.04*BG1311^0.22*BH1311^0.51*BI1311^0.06*BJ1311^0.17</f>
        <v>#VALUE!</v>
      </c>
      <c r="BL1311" s="0" t="e">
        <f aca="false">IF(BK1311&gt;=90, "Very Good", IF(BK1311&gt;=80, "Good", IF(BK1311&gt;=70, "Slightly Good", IF(BK1311&gt;=60, "Average", IF(BK1311&gt;=50, "Slightly Poor", IF(BK1311&gt;=40, "Poor", "Very Poor"))))))</f>
        <v>#VALUE!</v>
      </c>
      <c r="BM1311" s="0" t="n">
        <f aca="false">IF(P1311&lt;=1000, -6.942*LN(P1311)+107.59, IF(AND(P1311&gt;1000, P1311&lt;=5213),-36.304*LN(P1311)+310.72, IF(P1311&gt;5213, 10)))</f>
        <v>10</v>
      </c>
      <c r="BN1311" s="0" t="e">
        <f aca="false">BF1311^0.04*BG1311^0.22*BH1311^0.51*BI1311^0.06*BM1311^0.17</f>
        <v>#VALUE!</v>
      </c>
      <c r="BO1311" s="0" t="e">
        <f aca="false">IF(BN1311&gt;=90, "Very Good", IF(BN1311&gt;=80, "Good", IF(BN1311&gt;=70, "Slightly Good", IF(BN1311&gt;=60, "Average", IF(BN1311&gt;=50, "Slightly Poor", IF(BN1311&gt;=40, "Poor", "Very Poor"))))))</f>
        <v>#VALUE!</v>
      </c>
      <c r="BP1311" s="0" t="n">
        <f aca="false">IF(AJ1311&lt;=1000, -6.942*LN(AJ1311)+107.59, IF(AND(AJ1311&gt;1000, AJ1311&lt;=5213),-36.304*LN(AJ1311)+310.72, IF(AJ1311&gt;5213, 10)))</f>
        <v>20.0568318240255</v>
      </c>
      <c r="BQ1311" s="0" t="e">
        <f aca="false">BF1311^0.04*BG1311^0.22*BH1311^0.51*BI1311^0.06*BP1311^0.17</f>
        <v>#VALUE!</v>
      </c>
      <c r="BR1311" s="0" t="e">
        <f aca="false">IF(BQ1311&gt;=90, "Very Good", IF(BQ1311&gt;=80, "Good", IF(BQ1311&gt;=70, "Slightly Good", IF(BQ1311&gt;=60, "Average", IF(BQ1311&gt;=50, "Slightly Poor", IF(BQ1311&gt;=40, "Poor", "Very Poor"))))))</f>
        <v>#VALUE!</v>
      </c>
      <c r="BT1311" s="0" t="n">
        <f aca="false">9.81*LN(AH1311)+30.6</f>
        <v>51.8221988817299</v>
      </c>
      <c r="BU1311" s="0" t="str">
        <f aca="false">IF(BT1311&lt;30, "Clean water", IF(AND(BT1311&gt;=30, BT1311&lt;40), "Hypolimia", IF(AND(BT1311&gt;=40,BT1311&lt;50), "Mesotrophic", IF(AND(BT1311&gt;=50, BT1311&lt;70), "Eutrophic", IF(BT1311&gt;70,"Hypertrophic")))))</f>
        <v>Eutrophic</v>
      </c>
      <c r="BW1311" s="0" t="str">
        <f aca="false">IF(G1311/H1311&gt;=1, "PLS CHECK", "")</f>
        <v/>
      </c>
      <c r="BX1311" s="0" t="str">
        <f aca="false">IF(AC1311/J1311&gt;=1, "PLS CHECK", "")</f>
        <v/>
      </c>
      <c r="BY1311" s="0" t="str">
        <f aca="false">IF(AE1311/J1311&gt;=1, "PLS CHECK", "")</f>
        <v/>
      </c>
      <c r="BZ1311" s="0" t="str">
        <f aca="false">IF(AD1311/J1311&gt;=1, "PLS CHECK", "")</f>
        <v/>
      </c>
      <c r="CA1311" s="0" t="str">
        <f aca="false">IF(AF1311/K1311&gt;=1, "PLS CHECK", "")</f>
        <v/>
      </c>
      <c r="CB1311" s="0" t="str">
        <f aca="false">IF(AG1311/K1311&gt;=1, "PLS CHECK", "")</f>
        <v/>
      </c>
    </row>
    <row r="1312" customFormat="false" ht="12.5" hidden="false" customHeight="false" outlineLevel="0" collapsed="false">
      <c r="A1312" s="0" t="n">
        <v>1309</v>
      </c>
      <c r="B1312" s="15" t="s">
        <v>135</v>
      </c>
      <c r="C1312" s="16" t="s">
        <v>136</v>
      </c>
      <c r="D1312" s="0" t="s">
        <v>185</v>
      </c>
      <c r="E1312" s="0" t="n">
        <v>7.8</v>
      </c>
      <c r="F1312" s="0" t="n">
        <v>10.7</v>
      </c>
      <c r="G1312" s="0" t="n">
        <v>3.2</v>
      </c>
      <c r="H1312" s="37"/>
      <c r="I1312" s="37"/>
      <c r="J1312" s="0" t="n">
        <v>7.187</v>
      </c>
      <c r="K1312" s="37"/>
      <c r="L1312" s="0" t="n">
        <v>4.6</v>
      </c>
      <c r="M1312" s="0" t="n">
        <v>26</v>
      </c>
      <c r="O1312" s="0" t="n">
        <v>526</v>
      </c>
      <c r="BD1312" s="0" t="n">
        <v>0.574</v>
      </c>
      <c r="BF1312" s="0" t="n">
        <f aca="false">IF(E1312&lt;11,-3.6797*E1312^2+48.115*E1312-53.83,280.92*EXP(-0.2027*E1312))</f>
        <v>97.5940520000001</v>
      </c>
      <c r="BG1312" s="0" t="n">
        <f aca="false">32.208*LN(F1312)+21.438</f>
        <v>97.7788104251968</v>
      </c>
      <c r="BH1312" s="0" t="n">
        <f aca="false">IF(G1312&lt;=2, -10*G1312+100, 88.958*EXP(-0.0755*G1312))</f>
        <v>69.8649678413399</v>
      </c>
      <c r="BI1312" s="0" t="n">
        <f aca="false">IF(I1312&lt;=100, 0.0053*(I1312)^2-1.0332*I1312+100.76, 122.82*EXP(-0.0092*I1312))</f>
        <v>100.76</v>
      </c>
      <c r="BJ1312" s="0" t="e">
        <f aca="false">IF(P1312&lt;=1000, -6.942*LN(P1312)+107.59, -36.304*LN(P1312)+310.72)</f>
        <v>#VALUE!</v>
      </c>
      <c r="BK1312" s="0" t="e">
        <f aca="false">BF1312^0.04*BG1312^0.22*BH1312^0.51*BI1312^0.06*BJ1312^0.17</f>
        <v>#VALUE!</v>
      </c>
      <c r="BL1312" s="0" t="e">
        <f aca="false">IF(BK1312&gt;=90, "Very Good", IF(BK1312&gt;=80, "Good", IF(BK1312&gt;=70, "Slightly Good", IF(BK1312&gt;=60, "Average", IF(BK1312&gt;=50, "Slightly Poor", IF(BK1312&gt;=40, "Poor", "Very Poor"))))))</f>
        <v>#VALUE!</v>
      </c>
      <c r="BM1312" s="0" t="e">
        <f aca="false">IF(P1312&lt;=1000, -6.942*LN(P1312)+107.59, IF(AND(P1312&gt;1000, P1312&lt;=5213),-36.304*LN(P1312)+310.72, IF(P1312&gt;5213, 10)))</f>
        <v>#VALUE!</v>
      </c>
      <c r="BN1312" s="0" t="e">
        <f aca="false">BF1312^0.04*BG1312^0.22*BH1312^0.51*BI1312^0.06*BM1312^0.17</f>
        <v>#VALUE!</v>
      </c>
      <c r="BO1312" s="0" t="e">
        <f aca="false">IF(BN1312&gt;=90, "Very Good", IF(BN1312&gt;=80, "Good", IF(BN1312&gt;=70, "Slightly Good", IF(BN1312&gt;=60, "Average", IF(BN1312&gt;=50, "Slightly Poor", IF(BN1312&gt;=40, "Poor", "Very Poor"))))))</f>
        <v>#VALUE!</v>
      </c>
      <c r="BP1312" s="0" t="e">
        <f aca="false">IF(AJ1312&lt;=1000, -6.942*LN(AJ1312)+107.59, IF(AND(AJ1312&gt;1000, AJ1312&lt;=5213),-36.304*LN(AJ1312)+310.72, IF(AJ1312&gt;5213, 10)))</f>
        <v>#VALUE!</v>
      </c>
      <c r="BQ1312" s="0" t="e">
        <f aca="false">BF1312^0.04*BG1312^0.22*BH1312^0.51*BI1312^0.06*BP1312^0.17</f>
        <v>#VALUE!</v>
      </c>
      <c r="BR1312" s="0" t="e">
        <f aca="false">IF(BQ1312&gt;=90, "Very Good", IF(BQ1312&gt;=80, "Good", IF(BQ1312&gt;=70, "Slightly Good", IF(BQ1312&gt;=60, "Average", IF(BQ1312&gt;=50, "Slightly Poor", IF(BQ1312&gt;=40, "Poor", "Very Poor"))))))</f>
        <v>#VALUE!</v>
      </c>
      <c r="BT1312" s="0" t="e">
        <f aca="false">9.81*LN(AH1312)+30.6</f>
        <v>#VALUE!</v>
      </c>
      <c r="BU1312" s="0" t="e">
        <f aca="false">IF(BT1312&lt;30, "Clean water", IF(AND(BT1312&gt;=30, BT1312&lt;40), "Hypolimia", IF(AND(BT1312&gt;=40,BT1312&lt;50), "Mesotrophic", IF(AND(BT1312&gt;=50, BT1312&lt;70), "Eutrophic", IF(BT1312&gt;70,"Hypertrophic")))))</f>
        <v>#VALUE!</v>
      </c>
      <c r="BW1312" s="0" t="e">
        <f aca="false">IF(G1312/H1312&gt;=1, "PLS CHECK", "")</f>
        <v>#DIV/0!</v>
      </c>
      <c r="BX1312" s="0" t="str">
        <f aca="false">IF(AC1312/J1312&gt;=1, "PLS CHECK", "")</f>
        <v/>
      </c>
      <c r="BY1312" s="0" t="str">
        <f aca="false">IF(AE1312/J1312&gt;=1, "PLS CHECK", "")</f>
        <v/>
      </c>
      <c r="BZ1312" s="0" t="str">
        <f aca="false">IF(AD1312/J1312&gt;=1, "PLS CHECK", "")</f>
        <v/>
      </c>
      <c r="CA1312" s="0" t="e">
        <f aca="false">IF(AF1312/K1312&gt;=1, "PLS CHECK", "")</f>
        <v>#DIV/0!</v>
      </c>
      <c r="CB1312" s="0" t="e">
        <f aca="false">IF(AG1312/K1312&gt;=1, "PLS CHECK", "")</f>
        <v>#DIV/0!</v>
      </c>
    </row>
    <row r="1313" customFormat="false" ht="12.5" hidden="false" customHeight="false" outlineLevel="0" collapsed="false">
      <c r="A1313" s="0" t="n">
        <v>1310</v>
      </c>
      <c r="B1313" s="15" t="s">
        <v>87</v>
      </c>
      <c r="C1313" s="16" t="s">
        <v>88</v>
      </c>
      <c r="D1313" s="0" t="s">
        <v>185</v>
      </c>
      <c r="E1313" s="0" t="n">
        <v>7.6</v>
      </c>
      <c r="F1313" s="0" t="n">
        <v>8.1</v>
      </c>
      <c r="G1313" s="0" t="n">
        <v>0.8</v>
      </c>
      <c r="H1313" s="0" t="n">
        <v>4.6</v>
      </c>
      <c r="I1313" s="0" t="n">
        <v>4.4</v>
      </c>
      <c r="J1313" s="0" t="n">
        <v>3.343</v>
      </c>
      <c r="K1313" s="0" t="n">
        <v>0.033</v>
      </c>
      <c r="L1313" s="0" t="n">
        <v>2.3</v>
      </c>
      <c r="M1313" s="0" t="n">
        <v>22.5</v>
      </c>
      <c r="N1313" s="0" t="n">
        <v>0</v>
      </c>
      <c r="O1313" s="0" t="n">
        <v>255</v>
      </c>
      <c r="P1313" s="0" t="n">
        <v>1700</v>
      </c>
      <c r="Q1313" s="0" t="n">
        <v>0</v>
      </c>
      <c r="R1313" s="0" t="n">
        <v>0</v>
      </c>
      <c r="S1313" s="0" t="n">
        <v>0</v>
      </c>
      <c r="T1313" s="0" t="n">
        <v>0</v>
      </c>
      <c r="U1313" s="0" t="n">
        <v>0</v>
      </c>
      <c r="V1313" s="0" t="n">
        <v>0</v>
      </c>
      <c r="AC1313" s="0" t="n">
        <v>3.171</v>
      </c>
      <c r="AD1313" s="0" t="n">
        <v>0.326</v>
      </c>
      <c r="AE1313" s="0" t="n">
        <v>2.462</v>
      </c>
      <c r="AF1313" s="0" t="n">
        <v>0.022</v>
      </c>
      <c r="AG1313" s="0" t="n">
        <v>0.009</v>
      </c>
      <c r="AH1313" s="0" t="n">
        <v>17.3</v>
      </c>
      <c r="AJ1313" s="0" t="n">
        <v>29</v>
      </c>
      <c r="AP1313" s="0" t="n">
        <v>0</v>
      </c>
      <c r="AY1313" s="0" t="n">
        <v>0</v>
      </c>
      <c r="BF1313" s="0" t="n">
        <f aca="false">IF(E1313&lt;11,-3.6797*E1313^2+48.115*E1313-53.83,280.92*EXP(-0.2027*E1313))</f>
        <v>99.304528</v>
      </c>
      <c r="BG1313" s="0" t="n">
        <f aca="false">32.208*LN(F1313)+21.438</f>
        <v>88.8127576985377</v>
      </c>
      <c r="BH1313" s="0" t="n">
        <f aca="false">IF(G1313&lt;=2, -10*G1313+100, 88.958*EXP(-0.0755*G1313))</f>
        <v>92</v>
      </c>
      <c r="BI1313" s="0" t="n">
        <f aca="false">IF(I1313&lt;=100, 0.0053*(I1313)^2-1.0332*I1313+100.76, 122.82*EXP(-0.0092*I1313))</f>
        <v>96.316528</v>
      </c>
      <c r="BJ1313" s="0" t="n">
        <f aca="false">IF(P1313&lt;=1000, -6.942*LN(P1313)+107.59, -36.304*LN(P1313)+310.72)</f>
        <v>40.6769243252715</v>
      </c>
      <c r="BK1313" s="0" t="n">
        <f aca="false">BF1313^0.04*BG1313^0.22*BH1313^0.51*BI1313^0.06*BJ1313^0.17</f>
        <v>79.9256836271478</v>
      </c>
      <c r="BL1313" s="0" t="str">
        <f aca="false">IF(BK1313&gt;=90, "Very Good", IF(BK1313&gt;=80, "Good", IF(BK1313&gt;=70, "Slightly Good", IF(BK1313&gt;=60, "Average", IF(BK1313&gt;=50, "Slightly Poor", IF(BK1313&gt;=40, "Poor", "Very Poor"))))))</f>
        <v>Slightly Good</v>
      </c>
      <c r="BM1313" s="0" t="n">
        <f aca="false">IF(P1313&lt;=1000, -6.942*LN(P1313)+107.59, IF(AND(P1313&gt;1000, P1313&lt;=5213),-36.304*LN(P1313)+310.72, IF(P1313&gt;5213, 10)))</f>
        <v>40.6769243252715</v>
      </c>
      <c r="BN1313" s="0" t="n">
        <f aca="false">BF1313^0.04*BG1313^0.22*BH1313^0.51*BI1313^0.06*BM1313^0.17</f>
        <v>79.9256836271478</v>
      </c>
      <c r="BO1313" s="0" t="str">
        <f aca="false">IF(BN1313&gt;=90, "Very Good", IF(BN1313&gt;=80, "Good", IF(BN1313&gt;=70, "Slightly Good", IF(BN1313&gt;=60, "Average", IF(BN1313&gt;=50, "Slightly Poor", IF(BN1313&gt;=40, "Poor", "Very Poor"))))))</f>
        <v>Slightly Good</v>
      </c>
      <c r="BP1313" s="0" t="n">
        <f aca="false">IF(AJ1313&lt;=1000, -6.942*LN(AJ1313)+107.59, IF(AND(AJ1313&gt;1000, AJ1313&lt;=5213),-36.304*LN(AJ1313)+310.72, IF(AJ1313&gt;5213, 10)))</f>
        <v>84.2142323482339</v>
      </c>
      <c r="BQ1313" s="0" t="n">
        <f aca="false">BF1313^0.04*BG1313^0.22*BH1313^0.51*BI1313^0.06*BP1313^0.17</f>
        <v>90.45086310107</v>
      </c>
      <c r="BR1313" s="0" t="str">
        <f aca="false">IF(BQ1313&gt;=90, "Very Good", IF(BQ1313&gt;=80, "Good", IF(BQ1313&gt;=70, "Slightly Good", IF(BQ1313&gt;=60, "Average", IF(BQ1313&gt;=50, "Slightly Poor", IF(BQ1313&gt;=40, "Poor", "Very Poor"))))))</f>
        <v>Very Good</v>
      </c>
      <c r="BT1313" s="0" t="n">
        <f aca="false">9.81*LN(AH1313)+30.6</f>
        <v>58.5654307797516</v>
      </c>
      <c r="BU1313" s="0" t="str">
        <f aca="false">IF(BT1313&lt;30, "Clean water", IF(AND(BT1313&gt;=30, BT1313&lt;40), "Hypolimia", IF(AND(BT1313&gt;=40,BT1313&lt;50), "Mesotrophic", IF(AND(BT1313&gt;=50, BT1313&lt;70), "Eutrophic", IF(BT1313&gt;70,"Hypertrophic")))))</f>
        <v>Eutrophic</v>
      </c>
      <c r="BW1313" s="0" t="str">
        <f aca="false">IF(G1313/H1313&gt;=1, "PLS CHECK", "")</f>
        <v/>
      </c>
      <c r="BX1313" s="0" t="str">
        <f aca="false">IF(AC1313/J1313&gt;=1, "PLS CHECK", "")</f>
        <v/>
      </c>
      <c r="BY1313" s="0" t="str">
        <f aca="false">IF(AE1313/J1313&gt;=1, "PLS CHECK", "")</f>
        <v/>
      </c>
      <c r="BZ1313" s="0" t="str">
        <f aca="false">IF(AD1313/J1313&gt;=1, "PLS CHECK", "")</f>
        <v/>
      </c>
      <c r="CA1313" s="0" t="str">
        <f aca="false">IF(AF1313/K1313&gt;=1, "PLS CHECK", "")</f>
        <v/>
      </c>
      <c r="CB1313" s="0" t="str">
        <f aca="false">IF(AG1313/K1313&gt;=1, "PLS CHECK", "")</f>
        <v/>
      </c>
    </row>
    <row r="1314" customFormat="false" ht="12.5" hidden="false" customHeight="false" outlineLevel="0" collapsed="false">
      <c r="A1314" s="0" t="n">
        <v>1311</v>
      </c>
      <c r="B1314" s="15" t="s">
        <v>89</v>
      </c>
      <c r="C1314" s="16" t="s">
        <v>90</v>
      </c>
      <c r="D1314" s="0" t="s">
        <v>185</v>
      </c>
      <c r="E1314" s="0" t="n">
        <v>7.8</v>
      </c>
      <c r="F1314" s="37"/>
      <c r="G1314" s="0" t="n">
        <v>2.1</v>
      </c>
      <c r="H1314" s="0" t="n">
        <v>4.2</v>
      </c>
      <c r="I1314" s="0" t="n">
        <v>8.8</v>
      </c>
      <c r="J1314" s="37"/>
      <c r="K1314" s="0" t="n">
        <v>0.097</v>
      </c>
      <c r="L1314" s="0" t="n">
        <v>2.5</v>
      </c>
      <c r="M1314" s="0" t="n">
        <v>24.3</v>
      </c>
      <c r="N1314" s="0" t="n">
        <v>0</v>
      </c>
      <c r="O1314" s="0" t="n">
        <v>268</v>
      </c>
      <c r="P1314" s="0" t="n">
        <v>10000</v>
      </c>
      <c r="Q1314" s="0" t="n">
        <v>0</v>
      </c>
      <c r="R1314" s="0" t="n">
        <v>0</v>
      </c>
      <c r="S1314" s="0" t="n">
        <v>0</v>
      </c>
      <c r="T1314" s="0" t="n">
        <v>0</v>
      </c>
      <c r="U1314" s="0" t="n">
        <v>0</v>
      </c>
      <c r="V1314" s="0" t="n">
        <v>0</v>
      </c>
      <c r="AC1314" s="37"/>
      <c r="AD1314" s="0" t="n">
        <v>0.308</v>
      </c>
      <c r="AE1314" s="37"/>
      <c r="AF1314" s="0" t="n">
        <v>0.055</v>
      </c>
      <c r="AG1314" s="0" t="n">
        <v>0.038</v>
      </c>
      <c r="AH1314" s="0" t="n">
        <v>6.9</v>
      </c>
      <c r="AJ1314" s="0" t="n">
        <v>1000</v>
      </c>
      <c r="AP1314" s="0" t="n">
        <v>0</v>
      </c>
      <c r="AY1314" s="0" t="n">
        <v>0</v>
      </c>
      <c r="BF1314" s="0" t="n">
        <f aca="false">IF(E1314&lt;11,-3.6797*E1314^2+48.115*E1314-53.83,280.92*EXP(-0.2027*E1314))</f>
        <v>97.5940520000001</v>
      </c>
      <c r="BG1314" s="0" t="e">
        <f aca="false">32.208*LN(F1314)+21.438</f>
        <v>#VALUE!</v>
      </c>
      <c r="BH1314" s="0" t="n">
        <f aca="false">IF(G1314&lt;=2, -10*G1314+100, 88.958*EXP(-0.0755*G1314))</f>
        <v>75.9150041678102</v>
      </c>
      <c r="BI1314" s="0" t="n">
        <f aca="false">IF(I1314&lt;=100, 0.0053*(I1314)^2-1.0332*I1314+100.76, 122.82*EXP(-0.0092*I1314))</f>
        <v>92.078272</v>
      </c>
      <c r="BJ1314" s="0" t="n">
        <f aca="false">IF(P1314&lt;=1000, -6.942*LN(P1314)+107.59, -36.304*LN(P1314)+310.72)</f>
        <v>-23.6521968642234</v>
      </c>
      <c r="BK1314" s="0" t="e">
        <f aca="false">BF1314^0.04*BG1314^0.22*BH1314^0.51*BI1314^0.06*BJ1314^0.17</f>
        <v>#VALUE!</v>
      </c>
      <c r="BL1314" s="0" t="e">
        <f aca="false">IF(BK1314&gt;=90, "Very Good", IF(BK1314&gt;=80, "Good", IF(BK1314&gt;=70, "Slightly Good", IF(BK1314&gt;=60, "Average", IF(BK1314&gt;=50, "Slightly Poor", IF(BK1314&gt;=40, "Poor", "Very Poor"))))))</f>
        <v>#VALUE!</v>
      </c>
      <c r="BM1314" s="0" t="n">
        <f aca="false">IF(P1314&lt;=1000, -6.942*LN(P1314)+107.59, IF(AND(P1314&gt;1000, P1314&lt;=5213),-36.304*LN(P1314)+310.72, IF(P1314&gt;5213, 10)))</f>
        <v>10</v>
      </c>
      <c r="BN1314" s="0" t="e">
        <f aca="false">BF1314^0.04*BG1314^0.22*BH1314^0.51*BI1314^0.06*BM1314^0.17</f>
        <v>#VALUE!</v>
      </c>
      <c r="BO1314" s="0" t="e">
        <f aca="false">IF(BN1314&gt;=90, "Very Good", IF(BN1314&gt;=80, "Good", IF(BN1314&gt;=70, "Slightly Good", IF(BN1314&gt;=60, "Average", IF(BN1314&gt;=50, "Slightly Poor", IF(BN1314&gt;=40, "Poor", "Very Poor"))))))</f>
        <v>#VALUE!</v>
      </c>
      <c r="BP1314" s="0" t="n">
        <f aca="false">IF(AJ1314&lt;=1000, -6.942*LN(AJ1314)+107.59, IF(AND(AJ1314&gt;1000, AJ1314&lt;=5213),-36.304*LN(AJ1314)+310.72, IF(AJ1314&gt;5213, 10)))</f>
        <v>59.636362853306</v>
      </c>
      <c r="BQ1314" s="0" t="e">
        <f aca="false">BF1314^0.04*BG1314^0.22*BH1314^0.51*BI1314^0.06*BP1314^0.17</f>
        <v>#VALUE!</v>
      </c>
      <c r="BR1314" s="0" t="e">
        <f aca="false">IF(BQ1314&gt;=90, "Very Good", IF(BQ1314&gt;=80, "Good", IF(BQ1314&gt;=70, "Slightly Good", IF(BQ1314&gt;=60, "Average", IF(BQ1314&gt;=50, "Slightly Poor", IF(BQ1314&gt;=40, "Poor", "Very Poor"))))))</f>
        <v>#VALUE!</v>
      </c>
      <c r="BT1314" s="0" t="n">
        <f aca="false">9.81*LN(AH1314)+30.6</f>
        <v>49.5482250478275</v>
      </c>
      <c r="BU1314" s="0" t="str">
        <f aca="false">IF(BT1314&lt;30, "Clean water", IF(AND(BT1314&gt;=30, BT1314&lt;40), "Hypolimia", IF(AND(BT1314&gt;=40,BT1314&lt;50), "Mesotrophic", IF(AND(BT1314&gt;=50, BT1314&lt;70), "Eutrophic", IF(BT1314&gt;70,"Hypertrophic")))))</f>
        <v>Mesotrophic</v>
      </c>
      <c r="BW1314" s="0" t="str">
        <f aca="false">IF(G1314/H1314&gt;=1, "PLS CHECK", "")</f>
        <v/>
      </c>
      <c r="BX1314" s="0" t="e">
        <f aca="false">IF(AC1314/J1314&gt;=1, "PLS CHECK", "")</f>
        <v>#DIV/0!</v>
      </c>
      <c r="BY1314" s="0" t="e">
        <f aca="false">IF(AE1314/J1314&gt;=1, "PLS CHECK", "")</f>
        <v>#DIV/0!</v>
      </c>
      <c r="BZ1314" s="0" t="e">
        <f aca="false">IF(AD1314/J1314&gt;=1, "PLS CHECK", "")</f>
        <v>#DIV/0!</v>
      </c>
      <c r="CA1314" s="0" t="str">
        <f aca="false">IF(AF1314/K1314&gt;=1, "PLS CHECK", "")</f>
        <v/>
      </c>
      <c r="CB1314" s="0" t="str">
        <f aca="false">IF(AG1314/K1314&gt;=1, "PLS CHECK", "")</f>
        <v/>
      </c>
    </row>
    <row r="1315" customFormat="false" ht="12.5" hidden="false" customHeight="false" outlineLevel="0" collapsed="false">
      <c r="A1315" s="0" t="n">
        <v>1312</v>
      </c>
      <c r="B1315" s="15" t="s">
        <v>91</v>
      </c>
      <c r="C1315" s="16" t="s">
        <v>92</v>
      </c>
      <c r="D1315" s="0" t="s">
        <v>185</v>
      </c>
      <c r="E1315" s="0" t="n">
        <v>7.7</v>
      </c>
      <c r="F1315" s="0" t="n">
        <v>11.3</v>
      </c>
      <c r="G1315" s="0" t="n">
        <v>1.2</v>
      </c>
      <c r="H1315" s="0" t="n">
        <v>2.3</v>
      </c>
      <c r="I1315" s="0" t="n">
        <v>4.2</v>
      </c>
      <c r="J1315" s="0" t="n">
        <v>3.865</v>
      </c>
      <c r="K1315" s="0" t="n">
        <v>0.025</v>
      </c>
      <c r="L1315" s="0" t="n">
        <v>1.4</v>
      </c>
      <c r="M1315" s="0" t="n">
        <v>24.4</v>
      </c>
      <c r="N1315" s="0" t="n">
        <v>0</v>
      </c>
      <c r="O1315" s="0" t="n">
        <v>231</v>
      </c>
      <c r="P1315" s="0" t="n">
        <v>2000</v>
      </c>
      <c r="Q1315" s="0" t="n">
        <v>0</v>
      </c>
      <c r="R1315" s="0" t="n">
        <v>0</v>
      </c>
      <c r="S1315" s="0" t="n">
        <v>0</v>
      </c>
      <c r="T1315" s="0" t="n">
        <v>0</v>
      </c>
      <c r="U1315" s="0" t="n">
        <v>0</v>
      </c>
      <c r="V1315" s="0" t="n">
        <v>0</v>
      </c>
      <c r="AC1315" s="0" t="n">
        <v>3.751</v>
      </c>
      <c r="AD1315" s="0" t="n">
        <v>0.049</v>
      </c>
      <c r="AE1315" s="0" t="n">
        <v>3.448</v>
      </c>
      <c r="AF1315" s="0" t="n">
        <v>0.022</v>
      </c>
      <c r="AG1315" s="0" t="n">
        <v>0.006</v>
      </c>
      <c r="AH1315" s="0" t="n">
        <v>14.6</v>
      </c>
      <c r="AJ1315" s="0" t="n">
        <v>150</v>
      </c>
      <c r="AP1315" s="0" t="n">
        <v>0</v>
      </c>
      <c r="AY1315" s="0" t="n">
        <v>0</v>
      </c>
      <c r="BF1315" s="0" t="n">
        <f aca="false">IF(E1315&lt;11,-3.6797*E1315^2+48.115*E1315-53.83,280.92*EXP(-0.2027*E1315))</f>
        <v>98.486087</v>
      </c>
      <c r="BG1315" s="0" t="n">
        <f aca="false">32.208*LN(F1315)+21.438</f>
        <v>99.5360461899348</v>
      </c>
      <c r="BH1315" s="0" t="n">
        <f aca="false">IF(G1315&lt;=2, -10*G1315+100, 88.958*EXP(-0.0755*G1315))</f>
        <v>88</v>
      </c>
      <c r="BI1315" s="0" t="n">
        <f aca="false">IF(I1315&lt;=100, 0.0053*(I1315)^2-1.0332*I1315+100.76, 122.82*EXP(-0.0092*I1315))</f>
        <v>96.514052</v>
      </c>
      <c r="BJ1315" s="0" t="n">
        <f aca="false">IF(P1315&lt;=1000, -6.942*LN(P1315)+107.59, -36.304*LN(P1315)+310.72)</f>
        <v>34.7768371087843</v>
      </c>
      <c r="BK1315" s="0" t="n">
        <f aca="false">BF1315^0.04*BG1315^0.22*BH1315^0.51*BI1315^0.06*BJ1315^0.17</f>
        <v>77.9958669330476</v>
      </c>
      <c r="BL1315" s="0" t="str">
        <f aca="false">IF(BK1315&gt;=90, "Very Good", IF(BK1315&gt;=80, "Good", IF(BK1315&gt;=70, "Slightly Good", IF(BK1315&gt;=60, "Average", IF(BK1315&gt;=50, "Slightly Poor", IF(BK1315&gt;=40, "Poor", "Very Poor"))))))</f>
        <v>Slightly Good</v>
      </c>
      <c r="BM1315" s="0" t="n">
        <f aca="false">IF(P1315&lt;=1000, -6.942*LN(P1315)+107.59, IF(AND(P1315&gt;1000, P1315&lt;=5213),-36.304*LN(P1315)+310.72, IF(P1315&gt;5213, 10)))</f>
        <v>34.7768371087843</v>
      </c>
      <c r="BN1315" s="0" t="n">
        <f aca="false">BF1315^0.04*BG1315^0.22*BH1315^0.51*BI1315^0.06*BM1315^0.17</f>
        <v>77.9958669330476</v>
      </c>
      <c r="BO1315" s="0" t="str">
        <f aca="false">IF(BN1315&gt;=90, "Very Good", IF(BN1315&gt;=80, "Good", IF(BN1315&gt;=70, "Slightly Good", IF(BN1315&gt;=60, "Average", IF(BN1315&gt;=50, "Slightly Poor", IF(BN1315&gt;=40, "Poor", "Very Poor"))))))</f>
        <v>Slightly Good</v>
      </c>
      <c r="BP1315" s="0" t="n">
        <f aca="false">IF(AJ1315&lt;=1000, -6.942*LN(AJ1315)+107.59, IF(AND(AJ1315&gt;1000, AJ1315&lt;=5213),-36.304*LN(AJ1315)+310.72, IF(AJ1315&gt;5213, 10)))</f>
        <v>72.8061697883838</v>
      </c>
      <c r="BQ1315" s="0" t="n">
        <f aca="false">BF1315^0.04*BG1315^0.22*BH1315^0.51*BI1315^0.06*BP1315^0.17</f>
        <v>88.4343253835836</v>
      </c>
      <c r="BR1315" s="0" t="str">
        <f aca="false">IF(BQ1315&gt;=90, "Very Good", IF(BQ1315&gt;=80, "Good", IF(BQ1315&gt;=70, "Slightly Good", IF(BQ1315&gt;=60, "Average", IF(BQ1315&gt;=50, "Slightly Poor", IF(BQ1315&gt;=40, "Poor", "Very Poor"))))))</f>
        <v>Good</v>
      </c>
      <c r="BT1315" s="0" t="n">
        <f aca="false">9.81*LN(AH1315)+30.6</f>
        <v>56.9008211966872</v>
      </c>
      <c r="BU1315" s="0" t="str">
        <f aca="false">IF(BT1315&lt;30, "Clean water", IF(AND(BT1315&gt;=30, BT1315&lt;40), "Hypolimia", IF(AND(BT1315&gt;=40,BT1315&lt;50), "Mesotrophic", IF(AND(BT1315&gt;=50, BT1315&lt;70), "Eutrophic", IF(BT1315&gt;70,"Hypertrophic")))))</f>
        <v>Eutrophic</v>
      </c>
      <c r="BW1315" s="0" t="str">
        <f aca="false">IF(G1315/H1315&gt;=1, "PLS CHECK", "")</f>
        <v/>
      </c>
      <c r="BX1315" s="0" t="str">
        <f aca="false">IF(AC1315/J1315&gt;=1, "PLS CHECK", "")</f>
        <v/>
      </c>
      <c r="BY1315" s="0" t="str">
        <f aca="false">IF(AE1315/J1315&gt;=1, "PLS CHECK", "")</f>
        <v/>
      </c>
      <c r="BZ1315" s="0" t="str">
        <f aca="false">IF(AD1315/J1315&gt;=1, "PLS CHECK", "")</f>
        <v/>
      </c>
      <c r="CA1315" s="0" t="str">
        <f aca="false">IF(AF1315/K1315&gt;=1, "PLS CHECK", "")</f>
        <v/>
      </c>
      <c r="CB1315" s="0" t="str">
        <f aca="false">IF(AG1315/K1315&gt;=1, "PLS CHECK", "")</f>
        <v/>
      </c>
    </row>
    <row r="1316" customFormat="false" ht="12.5" hidden="false" customHeight="false" outlineLevel="0" collapsed="false">
      <c r="A1316" s="0" t="n">
        <v>1313</v>
      </c>
      <c r="B1316" s="15" t="s">
        <v>137</v>
      </c>
      <c r="C1316" s="16" t="s">
        <v>138</v>
      </c>
      <c r="D1316" s="0" t="s">
        <v>185</v>
      </c>
      <c r="E1316" s="0" t="n">
        <v>7.7</v>
      </c>
      <c r="F1316" s="0" t="n">
        <v>10.6</v>
      </c>
      <c r="G1316" s="0" t="n">
        <v>3.3</v>
      </c>
      <c r="H1316" s="37"/>
      <c r="I1316" s="0" t="n">
        <v>12.5</v>
      </c>
      <c r="J1316" s="0" t="n">
        <v>7.111</v>
      </c>
      <c r="K1316" s="37"/>
      <c r="L1316" s="0" t="n">
        <v>5</v>
      </c>
      <c r="M1316" s="0" t="n">
        <v>27.3</v>
      </c>
      <c r="O1316" s="0" t="n">
        <v>631</v>
      </c>
      <c r="BD1316" s="0" t="n">
        <v>4.665</v>
      </c>
      <c r="BF1316" s="0" t="n">
        <f aca="false">IF(E1316&lt;11,-3.6797*E1316^2+48.115*E1316-53.83,280.92*EXP(-0.2027*E1316))</f>
        <v>98.486087</v>
      </c>
      <c r="BG1316" s="0" t="n">
        <f aca="false">32.208*LN(F1316)+21.438</f>
        <v>97.4763856680092</v>
      </c>
      <c r="BH1316" s="0" t="n">
        <f aca="false">IF(G1316&lt;=2, -10*G1316+100, 88.958*EXP(-0.0755*G1316))</f>
        <v>69.3394735712124</v>
      </c>
      <c r="BI1316" s="0" t="n">
        <f aca="false">IF(I1316&lt;=100, 0.0053*(I1316)^2-1.0332*I1316+100.76, 122.82*EXP(-0.0092*I1316))</f>
        <v>88.673125</v>
      </c>
      <c r="BJ1316" s="0" t="e">
        <f aca="false">IF(P1316&lt;=1000, -6.942*LN(P1316)+107.59, -36.304*LN(P1316)+310.72)</f>
        <v>#VALUE!</v>
      </c>
      <c r="BK1316" s="0" t="e">
        <f aca="false">BF1316^0.04*BG1316^0.22*BH1316^0.51*BI1316^0.06*BJ1316^0.17</f>
        <v>#VALUE!</v>
      </c>
      <c r="BL1316" s="0" t="e">
        <f aca="false">IF(BK1316&gt;=90, "Very Good", IF(BK1316&gt;=80, "Good", IF(BK1316&gt;=70, "Slightly Good", IF(BK1316&gt;=60, "Average", IF(BK1316&gt;=50, "Slightly Poor", IF(BK1316&gt;=40, "Poor", "Very Poor"))))))</f>
        <v>#VALUE!</v>
      </c>
      <c r="BM1316" s="0" t="e">
        <f aca="false">IF(P1316&lt;=1000, -6.942*LN(P1316)+107.59, IF(AND(P1316&gt;1000, P1316&lt;=5213),-36.304*LN(P1316)+310.72, IF(P1316&gt;5213, 10)))</f>
        <v>#VALUE!</v>
      </c>
      <c r="BN1316" s="0" t="e">
        <f aca="false">BF1316^0.04*BG1316^0.22*BH1316^0.51*BI1316^0.06*BM1316^0.17</f>
        <v>#VALUE!</v>
      </c>
      <c r="BO1316" s="0" t="e">
        <f aca="false">IF(BN1316&gt;=90, "Very Good", IF(BN1316&gt;=80, "Good", IF(BN1316&gt;=70, "Slightly Good", IF(BN1316&gt;=60, "Average", IF(BN1316&gt;=50, "Slightly Poor", IF(BN1316&gt;=40, "Poor", "Very Poor"))))))</f>
        <v>#VALUE!</v>
      </c>
      <c r="BP1316" s="0" t="e">
        <f aca="false">IF(AJ1316&lt;=1000, -6.942*LN(AJ1316)+107.59, IF(AND(AJ1316&gt;1000, AJ1316&lt;=5213),-36.304*LN(AJ1316)+310.72, IF(AJ1316&gt;5213, 10)))</f>
        <v>#VALUE!</v>
      </c>
      <c r="BQ1316" s="0" t="e">
        <f aca="false">BF1316^0.04*BG1316^0.22*BH1316^0.51*BI1316^0.06*BP1316^0.17</f>
        <v>#VALUE!</v>
      </c>
      <c r="BR1316" s="0" t="e">
        <f aca="false">IF(BQ1316&gt;=90, "Very Good", IF(BQ1316&gt;=80, "Good", IF(BQ1316&gt;=70, "Slightly Good", IF(BQ1316&gt;=60, "Average", IF(BQ1316&gt;=50, "Slightly Poor", IF(BQ1316&gt;=40, "Poor", "Very Poor"))))))</f>
        <v>#VALUE!</v>
      </c>
      <c r="BT1316" s="0" t="e">
        <f aca="false">9.81*LN(AH1316)+30.6</f>
        <v>#VALUE!</v>
      </c>
      <c r="BU1316" s="0" t="e">
        <f aca="false">IF(BT1316&lt;30, "Clean water", IF(AND(BT1316&gt;=30, BT1316&lt;40), "Hypolimia", IF(AND(BT1316&gt;=40,BT1316&lt;50), "Mesotrophic", IF(AND(BT1316&gt;=50, BT1316&lt;70), "Eutrophic", IF(BT1316&gt;70,"Hypertrophic")))))</f>
        <v>#VALUE!</v>
      </c>
      <c r="BW1316" s="0" t="e">
        <f aca="false">IF(G1316/H1316&gt;=1, "PLS CHECK", "")</f>
        <v>#DIV/0!</v>
      </c>
      <c r="BX1316" s="0" t="str">
        <f aca="false">IF(AC1316/J1316&gt;=1, "PLS CHECK", "")</f>
        <v/>
      </c>
      <c r="BY1316" s="0" t="str">
        <f aca="false">IF(AE1316/J1316&gt;=1, "PLS CHECK", "")</f>
        <v/>
      </c>
      <c r="BZ1316" s="0" t="str">
        <f aca="false">IF(AD1316/J1316&gt;=1, "PLS CHECK", "")</f>
        <v/>
      </c>
      <c r="CA1316" s="0" t="e">
        <f aca="false">IF(AF1316/K1316&gt;=1, "PLS CHECK", "")</f>
        <v>#DIV/0!</v>
      </c>
      <c r="CB1316" s="0" t="e">
        <f aca="false">IF(AG1316/K1316&gt;=1, "PLS CHECK", "")</f>
        <v>#DIV/0!</v>
      </c>
    </row>
    <row r="1317" customFormat="false" ht="12.5" hidden="false" customHeight="false" outlineLevel="0" collapsed="false">
      <c r="A1317" s="0" t="n">
        <v>1314</v>
      </c>
      <c r="B1317" s="15" t="s">
        <v>93</v>
      </c>
      <c r="C1317" s="16" t="s">
        <v>94</v>
      </c>
      <c r="D1317" s="0" t="s">
        <v>185</v>
      </c>
      <c r="E1317" s="0" t="n">
        <v>7.7</v>
      </c>
      <c r="F1317" s="37"/>
      <c r="G1317" s="0" t="n">
        <v>4.1</v>
      </c>
      <c r="H1317" s="37"/>
      <c r="I1317" s="0" t="n">
        <v>13.2</v>
      </c>
      <c r="J1317" s="0" t="n">
        <v>7.578</v>
      </c>
      <c r="K1317" s="0" t="n">
        <v>0.143</v>
      </c>
      <c r="L1317" s="37"/>
      <c r="M1317" s="0" t="n">
        <v>24.5</v>
      </c>
      <c r="N1317" s="0" t="n">
        <v>0</v>
      </c>
      <c r="O1317" s="0" t="n">
        <v>652</v>
      </c>
      <c r="P1317" s="0" t="n">
        <v>3100</v>
      </c>
      <c r="Q1317" s="0" t="n">
        <v>0</v>
      </c>
      <c r="R1317" s="0" t="n">
        <v>0</v>
      </c>
      <c r="S1317" s="0" t="n">
        <v>0</v>
      </c>
      <c r="T1317" s="0" t="n">
        <v>0</v>
      </c>
      <c r="U1317" s="0" t="n">
        <v>0</v>
      </c>
      <c r="V1317" s="0" t="n">
        <v>0</v>
      </c>
      <c r="AC1317" s="0" t="n">
        <v>7.465</v>
      </c>
      <c r="AD1317" s="0" t="n">
        <v>0.915</v>
      </c>
      <c r="AE1317" s="0" t="n">
        <v>4.98</v>
      </c>
      <c r="AF1317" s="0" t="n">
        <v>0.058</v>
      </c>
      <c r="AG1317" s="0" t="n">
        <v>0.02</v>
      </c>
      <c r="AH1317" s="0" t="n">
        <v>23.4</v>
      </c>
      <c r="AJ1317" s="0" t="n">
        <v>1000</v>
      </c>
      <c r="AP1317" s="0" t="n">
        <v>0</v>
      </c>
      <c r="AY1317" s="0" t="n">
        <v>0</v>
      </c>
      <c r="BD1317" s="0" t="n">
        <v>2.983</v>
      </c>
      <c r="BF1317" s="0" t="n">
        <f aca="false">IF(E1317&lt;11,-3.6797*E1317^2+48.115*E1317-53.83,280.92*EXP(-0.2027*E1317))</f>
        <v>98.486087</v>
      </c>
      <c r="BG1317" s="0" t="e">
        <f aca="false">32.208*LN(F1317)+21.438</f>
        <v>#VALUE!</v>
      </c>
      <c r="BH1317" s="0" t="n">
        <f aca="false">IF(G1317&lt;=2, -10*G1317+100, 88.958*EXP(-0.0755*G1317))</f>
        <v>65.2753416273956</v>
      </c>
      <c r="BI1317" s="0" t="n">
        <f aca="false">IF(I1317&lt;=100, 0.0053*(I1317)^2-1.0332*I1317+100.76, 122.82*EXP(-0.0092*I1317))</f>
        <v>88.045232</v>
      </c>
      <c r="BJ1317" s="0" t="n">
        <f aca="false">IF(P1317&lt;=1000, -6.942*LN(P1317)+107.59, -36.304*LN(P1317)+310.72)</f>
        <v>18.8664300962596</v>
      </c>
      <c r="BK1317" s="0" t="e">
        <f aca="false">BF1317^0.04*BG1317^0.22*BH1317^0.51*BI1317^0.06*BJ1317^0.17</f>
        <v>#VALUE!</v>
      </c>
      <c r="BL1317" s="0" t="e">
        <f aca="false">IF(BK1317&gt;=90, "Very Good", IF(BK1317&gt;=80, "Good", IF(BK1317&gt;=70, "Slightly Good", IF(BK1317&gt;=60, "Average", IF(BK1317&gt;=50, "Slightly Poor", IF(BK1317&gt;=40, "Poor", "Very Poor"))))))</f>
        <v>#VALUE!</v>
      </c>
      <c r="BM1317" s="0" t="n">
        <f aca="false">IF(P1317&lt;=1000, -6.942*LN(P1317)+107.59, IF(AND(P1317&gt;1000, P1317&lt;=5213),-36.304*LN(P1317)+310.72, IF(P1317&gt;5213, 10)))</f>
        <v>18.8664300962596</v>
      </c>
      <c r="BN1317" s="0" t="e">
        <f aca="false">BF1317^0.04*BG1317^0.22*BH1317^0.51*BI1317^0.06*BM1317^0.17</f>
        <v>#VALUE!</v>
      </c>
      <c r="BO1317" s="0" t="e">
        <f aca="false">IF(BN1317&gt;=90, "Very Good", IF(BN1317&gt;=80, "Good", IF(BN1317&gt;=70, "Slightly Good", IF(BN1317&gt;=60, "Average", IF(BN1317&gt;=50, "Slightly Poor", IF(BN1317&gt;=40, "Poor", "Very Poor"))))))</f>
        <v>#VALUE!</v>
      </c>
      <c r="BP1317" s="0" t="n">
        <f aca="false">IF(AJ1317&lt;=1000, -6.942*LN(AJ1317)+107.59, IF(AND(AJ1317&gt;1000, AJ1317&lt;=5213),-36.304*LN(AJ1317)+310.72, IF(AJ1317&gt;5213, 10)))</f>
        <v>59.636362853306</v>
      </c>
      <c r="BQ1317" s="0" t="e">
        <f aca="false">BF1317^0.04*BG1317^0.22*BH1317^0.51*BI1317^0.06*BP1317^0.17</f>
        <v>#VALUE!</v>
      </c>
      <c r="BR1317" s="0" t="e">
        <f aca="false">IF(BQ1317&gt;=90, "Very Good", IF(BQ1317&gt;=80, "Good", IF(BQ1317&gt;=70, "Slightly Good", IF(BQ1317&gt;=60, "Average", IF(BQ1317&gt;=50, "Slightly Poor", IF(BQ1317&gt;=40, "Poor", "Very Poor"))))))</f>
        <v>#VALUE!</v>
      </c>
      <c r="BT1317" s="0" t="n">
        <f aca="false">9.81*LN(AH1317)+30.6</f>
        <v>61.5283403793875</v>
      </c>
      <c r="BU1317" s="0" t="str">
        <f aca="false">IF(BT1317&lt;30, "Clean water", IF(AND(BT1317&gt;=30, BT1317&lt;40), "Hypolimia", IF(AND(BT1317&gt;=40,BT1317&lt;50), "Mesotrophic", IF(AND(BT1317&gt;=50, BT1317&lt;70), "Eutrophic", IF(BT1317&gt;70,"Hypertrophic")))))</f>
        <v>Eutrophic</v>
      </c>
      <c r="BW1317" s="0" t="e">
        <f aca="false">IF(G1317/H1317&gt;=1, "PLS CHECK", "")</f>
        <v>#DIV/0!</v>
      </c>
      <c r="BX1317" s="0" t="str">
        <f aca="false">IF(AC1317/J1317&gt;=1, "PLS CHECK", "")</f>
        <v/>
      </c>
      <c r="BY1317" s="0" t="str">
        <f aca="false">IF(AE1317/J1317&gt;=1, "PLS CHECK", "")</f>
        <v/>
      </c>
      <c r="BZ1317" s="0" t="str">
        <f aca="false">IF(AD1317/J1317&gt;=1, "PLS CHECK", "")</f>
        <v/>
      </c>
      <c r="CA1317" s="0" t="str">
        <f aca="false">IF(AF1317/K1317&gt;=1, "PLS CHECK", "")</f>
        <v/>
      </c>
      <c r="CB1317" s="0" t="str">
        <f aca="false">IF(AG1317/K1317&gt;=1, "PLS CHECK", "")</f>
        <v/>
      </c>
    </row>
    <row r="1318" customFormat="false" ht="12.5" hidden="false" customHeight="false" outlineLevel="0" collapsed="false">
      <c r="A1318" s="0" t="n">
        <v>1315</v>
      </c>
      <c r="B1318" s="15" t="s">
        <v>95</v>
      </c>
      <c r="C1318" s="16" t="s">
        <v>96</v>
      </c>
      <c r="D1318" s="0" t="s">
        <v>185</v>
      </c>
      <c r="E1318" s="37"/>
      <c r="F1318" s="37"/>
      <c r="G1318" s="0" t="n">
        <v>2.3</v>
      </c>
      <c r="H1318" s="0" t="n">
        <v>6.8</v>
      </c>
      <c r="I1318" s="0" t="n">
        <v>16.6</v>
      </c>
      <c r="J1318" s="0" t="n">
        <v>4.45</v>
      </c>
      <c r="K1318" s="0" t="n">
        <v>0.158</v>
      </c>
      <c r="L1318" s="0" t="n">
        <v>4.9</v>
      </c>
      <c r="M1318" s="0" t="n">
        <v>24.8</v>
      </c>
      <c r="N1318" s="0" t="n">
        <v>0</v>
      </c>
      <c r="O1318" s="0" t="n">
        <v>647</v>
      </c>
      <c r="P1318" s="0" t="n">
        <v>15000</v>
      </c>
      <c r="Q1318" s="0" t="n">
        <v>0</v>
      </c>
      <c r="R1318" s="0" t="n">
        <v>0</v>
      </c>
      <c r="S1318" s="0" t="n">
        <v>0</v>
      </c>
      <c r="T1318" s="0" t="n">
        <v>0</v>
      </c>
      <c r="U1318" s="0" t="n">
        <v>0</v>
      </c>
      <c r="V1318" s="0" t="n">
        <v>0</v>
      </c>
      <c r="AC1318" s="0" t="n">
        <v>4.222</v>
      </c>
      <c r="AD1318" s="0" t="n">
        <v>0.585</v>
      </c>
      <c r="AE1318" s="0" t="n">
        <v>2.8</v>
      </c>
      <c r="AF1318" s="0" t="n">
        <v>0.067</v>
      </c>
      <c r="AG1318" s="0" t="n">
        <v>0.036</v>
      </c>
      <c r="AH1318" s="0" t="n">
        <v>16.1</v>
      </c>
      <c r="AJ1318" s="0" t="n">
        <v>1500</v>
      </c>
      <c r="AP1318" s="0" t="n">
        <v>0</v>
      </c>
      <c r="AY1318" s="0" t="n">
        <v>0</v>
      </c>
      <c r="BF1318" s="0" t="n">
        <f aca="false">IF(E1318&lt;11,-3.6797*E1318^2+48.115*E1318-53.83,280.92*EXP(-0.2027*E1318))</f>
        <v>-53.83</v>
      </c>
      <c r="BG1318" s="0" t="e">
        <f aca="false">32.208*LN(F1318)+21.438</f>
        <v>#VALUE!</v>
      </c>
      <c r="BH1318" s="0" t="n">
        <f aca="false">IF(G1318&lt;=2, -10*G1318+100, 88.958*EXP(-0.0755*G1318))</f>
        <v>74.7772988969374</v>
      </c>
      <c r="BI1318" s="0" t="n">
        <f aca="false">IF(I1318&lt;=100, 0.0053*(I1318)^2-1.0332*I1318+100.76, 122.82*EXP(-0.0092*I1318))</f>
        <v>85.069348</v>
      </c>
      <c r="BJ1318" s="0" t="n">
        <f aca="false">IF(P1318&lt;=1000, -6.942*LN(P1318)+107.59, -36.304*LN(P1318)+310.72)</f>
        <v>-38.3722021489821</v>
      </c>
      <c r="BK1318" s="0" t="e">
        <f aca="false">BF1318^0.04*BG1318^0.22*BH1318^0.51*BI1318^0.06*BJ1318^0.17</f>
        <v>#VALUE!</v>
      </c>
      <c r="BL1318" s="0" t="e">
        <f aca="false">IF(BK1318&gt;=90, "Very Good", IF(BK1318&gt;=80, "Good", IF(BK1318&gt;=70, "Slightly Good", IF(BK1318&gt;=60, "Average", IF(BK1318&gt;=50, "Slightly Poor", IF(BK1318&gt;=40, "Poor", "Very Poor"))))))</f>
        <v>#VALUE!</v>
      </c>
      <c r="BM1318" s="0" t="n">
        <f aca="false">IF(P1318&lt;=1000, -6.942*LN(P1318)+107.59, IF(AND(P1318&gt;1000, P1318&lt;=5213),-36.304*LN(P1318)+310.72, IF(P1318&gt;5213, 10)))</f>
        <v>10</v>
      </c>
      <c r="BN1318" s="0" t="e">
        <f aca="false">BF1318^0.04*BG1318^0.22*BH1318^0.51*BI1318^0.06*BM1318^0.17</f>
        <v>#VALUE!</v>
      </c>
      <c r="BO1318" s="0" t="e">
        <f aca="false">IF(BN1318&gt;=90, "Very Good", IF(BN1318&gt;=80, "Good", IF(BN1318&gt;=70, "Slightly Good", IF(BN1318&gt;=60, "Average", IF(BN1318&gt;=50, "Slightly Poor", IF(BN1318&gt;=40, "Poor", "Very Poor"))))))</f>
        <v>#VALUE!</v>
      </c>
      <c r="BP1318" s="0" t="n">
        <f aca="false">IF(AJ1318&lt;=1000, -6.942*LN(AJ1318)+107.59, IF(AND(AJ1318&gt;1000, AJ1318&lt;=5213),-36.304*LN(AJ1318)+310.72, IF(AJ1318&gt;5213, 10)))</f>
        <v>45.2208470670737</v>
      </c>
      <c r="BQ1318" s="0" t="e">
        <f aca="false">BF1318^0.04*BG1318^0.22*BH1318^0.51*BI1318^0.06*BP1318^0.17</f>
        <v>#VALUE!</v>
      </c>
      <c r="BR1318" s="0" t="e">
        <f aca="false">IF(BQ1318&gt;=90, "Very Good", IF(BQ1318&gt;=80, "Good", IF(BQ1318&gt;=70, "Slightly Good", IF(BQ1318&gt;=60, "Average", IF(BQ1318&gt;=50, "Slightly Poor", IF(BQ1318&gt;=40, "Poor", "Very Poor"))))))</f>
        <v>#VALUE!</v>
      </c>
      <c r="BT1318" s="0" t="n">
        <f aca="false">9.81*LN(AH1318)+30.6</f>
        <v>57.860217058226</v>
      </c>
      <c r="BU1318" s="0" t="str">
        <f aca="false">IF(BT1318&lt;30, "Clean water", IF(AND(BT1318&gt;=30, BT1318&lt;40), "Hypolimia", IF(AND(BT1318&gt;=40,BT1318&lt;50), "Mesotrophic", IF(AND(BT1318&gt;=50, BT1318&lt;70), "Eutrophic", IF(BT1318&gt;70,"Hypertrophic")))))</f>
        <v>Eutrophic</v>
      </c>
      <c r="BW1318" s="0" t="str">
        <f aca="false">IF(G1318/H1318&gt;=1, "PLS CHECK", "")</f>
        <v/>
      </c>
      <c r="BX1318" s="0" t="str">
        <f aca="false">IF(AC1318/J1318&gt;=1, "PLS CHECK", "")</f>
        <v/>
      </c>
      <c r="BY1318" s="0" t="str">
        <f aca="false">IF(AE1318/J1318&gt;=1, "PLS CHECK", "")</f>
        <v/>
      </c>
      <c r="BZ1318" s="0" t="str">
        <f aca="false">IF(AD1318/J1318&gt;=1, "PLS CHECK", "")</f>
        <v/>
      </c>
      <c r="CA1318" s="0" t="str">
        <f aca="false">IF(AF1318/K1318&gt;=1, "PLS CHECK", "")</f>
        <v/>
      </c>
      <c r="CB1318" s="0" t="str">
        <f aca="false">IF(AG1318/K1318&gt;=1, "PLS CHECK", "")</f>
        <v/>
      </c>
    </row>
    <row r="1319" customFormat="false" ht="12.5" hidden="false" customHeight="false" outlineLevel="0" collapsed="false">
      <c r="A1319" s="0" t="n">
        <v>1316</v>
      </c>
      <c r="B1319" s="15" t="s">
        <v>97</v>
      </c>
      <c r="C1319" s="16" t="s">
        <v>98</v>
      </c>
      <c r="D1319" s="0" t="s">
        <v>185</v>
      </c>
      <c r="E1319" s="37"/>
      <c r="F1319" s="0" t="n">
        <v>10.3</v>
      </c>
      <c r="G1319" s="37"/>
      <c r="H1319" s="0" t="n">
        <v>4.1</v>
      </c>
      <c r="I1319" s="0" t="n">
        <v>4</v>
      </c>
      <c r="J1319" s="37"/>
      <c r="K1319" s="0" t="n">
        <v>0.016</v>
      </c>
      <c r="L1319" s="0" t="n">
        <v>2.3</v>
      </c>
      <c r="M1319" s="0" t="n">
        <v>22.7</v>
      </c>
      <c r="N1319" s="0" t="n">
        <v>0</v>
      </c>
      <c r="O1319" s="0" t="n">
        <v>197</v>
      </c>
      <c r="P1319" s="37"/>
      <c r="Q1319" s="0" t="n">
        <v>0</v>
      </c>
      <c r="R1319" s="0" t="n">
        <v>0</v>
      </c>
      <c r="S1319" s="0" t="n">
        <v>0</v>
      </c>
      <c r="T1319" s="0" t="n">
        <v>0</v>
      </c>
      <c r="U1319" s="0" t="n">
        <v>0</v>
      </c>
      <c r="V1319" s="0" t="n">
        <v>0</v>
      </c>
      <c r="AC1319" s="37"/>
      <c r="AD1319" s="0" t="n">
        <v>0.129</v>
      </c>
      <c r="AE1319" s="37"/>
      <c r="AF1319" s="0" t="n">
        <v>0.009</v>
      </c>
      <c r="AG1319" s="0" t="n">
        <v>0.002</v>
      </c>
      <c r="AH1319" s="0" t="n">
        <v>6.9</v>
      </c>
      <c r="AJ1319" s="37"/>
      <c r="AP1319" s="0" t="n">
        <v>0</v>
      </c>
      <c r="AY1319" s="0" t="n">
        <v>0</v>
      </c>
      <c r="BF1319" s="0" t="n">
        <f aca="false">IF(E1319&lt;11,-3.6797*E1319^2+48.115*E1319-53.83,280.92*EXP(-0.2027*E1319))</f>
        <v>-53.83</v>
      </c>
      <c r="BG1319" s="0" t="n">
        <f aca="false">32.208*LN(F1319)+21.438</f>
        <v>96.5516905777479</v>
      </c>
      <c r="BH1319" s="0" t="n">
        <f aca="false">IF(G1319&lt;=2, -10*G1319+100, 88.958*EXP(-0.0755*G1319))</f>
        <v>100</v>
      </c>
      <c r="BI1319" s="0" t="n">
        <f aca="false">IF(I1319&lt;=100, 0.0053*(I1319)^2-1.0332*I1319+100.76, 122.82*EXP(-0.0092*I1319))</f>
        <v>96.712</v>
      </c>
      <c r="BJ1319" s="0" t="e">
        <f aca="false">IF(P1319&lt;=1000, -6.942*LN(P1319)+107.59, -36.304*LN(P1319)+310.72)</f>
        <v>#VALUE!</v>
      </c>
      <c r="BK1319" s="0" t="e">
        <f aca="false">BF1319^0.04*BG1319^0.22*BH1319^0.51*BI1319^0.06*BJ1319^0.17</f>
        <v>#VALUE!</v>
      </c>
      <c r="BL1319" s="0" t="e">
        <f aca="false">IF(BK1319&gt;=90, "Very Good", IF(BK1319&gt;=80, "Good", IF(BK1319&gt;=70, "Slightly Good", IF(BK1319&gt;=60, "Average", IF(BK1319&gt;=50, "Slightly Poor", IF(BK1319&gt;=40, "Poor", "Very Poor"))))))</f>
        <v>#VALUE!</v>
      </c>
      <c r="BM1319" s="0" t="e">
        <f aca="false">IF(P1319&lt;=1000, -6.942*LN(P1319)+107.59, IF(AND(P1319&gt;1000, P1319&lt;=5213),-36.304*LN(P1319)+310.72, IF(P1319&gt;5213, 10)))</f>
        <v>#VALUE!</v>
      </c>
      <c r="BN1319" s="0" t="e">
        <f aca="false">BF1319^0.04*BG1319^0.22*BH1319^0.51*BI1319^0.06*BM1319^0.17</f>
        <v>#VALUE!</v>
      </c>
      <c r="BO1319" s="0" t="e">
        <f aca="false">IF(BN1319&gt;=90, "Very Good", IF(BN1319&gt;=80, "Good", IF(BN1319&gt;=70, "Slightly Good", IF(BN1319&gt;=60, "Average", IF(BN1319&gt;=50, "Slightly Poor", IF(BN1319&gt;=40, "Poor", "Very Poor"))))))</f>
        <v>#VALUE!</v>
      </c>
      <c r="BP1319" s="0" t="e">
        <f aca="false">IF(AJ1319&lt;=1000, -6.942*LN(AJ1319)+107.59, IF(AND(AJ1319&gt;1000, AJ1319&lt;=5213),-36.304*LN(AJ1319)+310.72, IF(AJ1319&gt;5213, 10)))</f>
        <v>#VALUE!</v>
      </c>
      <c r="BQ1319" s="0" t="e">
        <f aca="false">BF1319^0.04*BG1319^0.22*BH1319^0.51*BI1319^0.06*BP1319^0.17</f>
        <v>#VALUE!</v>
      </c>
      <c r="BR1319" s="0" t="e">
        <f aca="false">IF(BQ1319&gt;=90, "Very Good", IF(BQ1319&gt;=80, "Good", IF(BQ1319&gt;=70, "Slightly Good", IF(BQ1319&gt;=60, "Average", IF(BQ1319&gt;=50, "Slightly Poor", IF(BQ1319&gt;=40, "Poor", "Very Poor"))))))</f>
        <v>#VALUE!</v>
      </c>
      <c r="BT1319" s="0" t="n">
        <f aca="false">9.81*LN(AH1319)+30.6</f>
        <v>49.5482250478275</v>
      </c>
      <c r="BU1319" s="0" t="str">
        <f aca="false">IF(BT1319&lt;30, "Clean water", IF(AND(BT1319&gt;=30, BT1319&lt;40), "Hypolimia", IF(AND(BT1319&gt;=40,BT1319&lt;50), "Mesotrophic", IF(AND(BT1319&gt;=50, BT1319&lt;70), "Eutrophic", IF(BT1319&gt;70,"Hypertrophic")))))</f>
        <v>Mesotrophic</v>
      </c>
      <c r="BW1319" s="0" t="str">
        <f aca="false">IF(G1319/H1319&gt;=1, "PLS CHECK", "")</f>
        <v/>
      </c>
      <c r="BX1319" s="0" t="e">
        <f aca="false">IF(AC1319/J1319&gt;=1, "PLS CHECK", "")</f>
        <v>#DIV/0!</v>
      </c>
      <c r="BY1319" s="0" t="e">
        <f aca="false">IF(AE1319/J1319&gt;=1, "PLS CHECK", "")</f>
        <v>#DIV/0!</v>
      </c>
      <c r="BZ1319" s="0" t="e">
        <f aca="false">IF(AD1319/J1319&gt;=1, "PLS CHECK", "")</f>
        <v>#DIV/0!</v>
      </c>
      <c r="CA1319" s="0" t="str">
        <f aca="false">IF(AF1319/K1319&gt;=1, "PLS CHECK", "")</f>
        <v/>
      </c>
      <c r="CB1319" s="0" t="str">
        <f aca="false">IF(AG1319/K1319&gt;=1, "PLS CHECK", "")</f>
        <v/>
      </c>
    </row>
    <row r="1320" customFormat="false" ht="12.5" hidden="false" customHeight="false" outlineLevel="0" collapsed="false">
      <c r="A1320" s="0" t="n">
        <v>1317</v>
      </c>
      <c r="B1320" s="15" t="s">
        <v>99</v>
      </c>
      <c r="C1320" s="16" t="s">
        <v>100</v>
      </c>
      <c r="D1320" s="0" t="s">
        <v>185</v>
      </c>
      <c r="E1320" s="0" t="n">
        <v>8.4</v>
      </c>
      <c r="F1320" s="0" t="n">
        <v>12.6</v>
      </c>
      <c r="G1320" s="0" t="n">
        <v>1.3</v>
      </c>
      <c r="H1320" s="0" t="n">
        <v>4.3</v>
      </c>
      <c r="I1320" s="0" t="n">
        <v>4.6</v>
      </c>
      <c r="J1320" s="0" t="n">
        <v>4.489</v>
      </c>
      <c r="K1320" s="0" t="n">
        <v>0.104</v>
      </c>
      <c r="L1320" s="0" t="n">
        <v>2.8</v>
      </c>
      <c r="M1320" s="0" t="n">
        <v>27.8</v>
      </c>
      <c r="N1320" s="0" t="n">
        <v>0</v>
      </c>
      <c r="O1320" s="0" t="n">
        <v>490</v>
      </c>
      <c r="P1320" s="0" t="n">
        <v>1000</v>
      </c>
      <c r="Q1320" s="0" t="n">
        <v>0</v>
      </c>
      <c r="R1320" s="0" t="n">
        <v>0</v>
      </c>
      <c r="S1320" s="0" t="n">
        <v>0</v>
      </c>
      <c r="T1320" s="0" t="n">
        <v>0</v>
      </c>
      <c r="U1320" s="0" t="n">
        <v>0</v>
      </c>
      <c r="V1320" s="0" t="n">
        <v>0</v>
      </c>
      <c r="AC1320" s="0" t="n">
        <v>4.485</v>
      </c>
      <c r="AD1320" s="0" t="n">
        <v>0.043</v>
      </c>
      <c r="AE1320" s="0" t="n">
        <v>4.032</v>
      </c>
      <c r="AF1320" s="0" t="n">
        <v>0.073</v>
      </c>
      <c r="AG1320" s="0" t="n">
        <v>0.054</v>
      </c>
      <c r="AH1320" s="0" t="n">
        <v>6.7</v>
      </c>
      <c r="AJ1320" s="0" t="n">
        <v>200</v>
      </c>
      <c r="AP1320" s="0" t="n">
        <v>0</v>
      </c>
      <c r="AY1320" s="0" t="n">
        <v>0</v>
      </c>
      <c r="BF1320" s="0" t="n">
        <f aca="false">IF(E1320&lt;11,-3.6797*E1320^2+48.115*E1320-53.83,280.92*EXP(-0.2027*E1320))</f>
        <v>90.6963680000001</v>
      </c>
      <c r="BG1320" s="0" t="n">
        <f aca="false">32.208*LN(F1320)+21.438</f>
        <v>103.043306983941</v>
      </c>
      <c r="BH1320" s="0" t="n">
        <f aca="false">IF(G1320&lt;=2, -10*G1320+100, 88.958*EXP(-0.0755*G1320))</f>
        <v>87</v>
      </c>
      <c r="BI1320" s="0" t="n">
        <f aca="false">IF(I1320&lt;=100, 0.0053*(I1320)^2-1.0332*I1320+100.76, 122.82*EXP(-0.0092*I1320))</f>
        <v>96.119428</v>
      </c>
      <c r="BJ1320" s="0" t="n">
        <f aca="false">IF(P1320&lt;=1000, -6.942*LN(P1320)+107.59, -36.304*LN(P1320)+310.72)</f>
        <v>59.636362853306</v>
      </c>
      <c r="BK1320" s="0" t="n">
        <f aca="false">BF1320^0.04*BG1320^0.22*BH1320^0.51*BI1320^0.06*BJ1320^0.17</f>
        <v>85.3352242236059</v>
      </c>
      <c r="BL1320" s="0" t="str">
        <f aca="false">IF(BK1320&gt;=90, "Very Good", IF(BK1320&gt;=80, "Good", IF(BK1320&gt;=70, "Slightly Good", IF(BK1320&gt;=60, "Average", IF(BK1320&gt;=50, "Slightly Poor", IF(BK1320&gt;=40, "Poor", "Very Poor"))))))</f>
        <v>Good</v>
      </c>
      <c r="BM1320" s="0" t="n">
        <f aca="false">IF(P1320&lt;=1000, -6.942*LN(P1320)+107.59, IF(AND(P1320&gt;1000, P1320&lt;=5213),-36.304*LN(P1320)+310.72, IF(P1320&gt;5213, 10)))</f>
        <v>59.636362853306</v>
      </c>
      <c r="BN1320" s="0" t="n">
        <f aca="false">BF1320^0.04*BG1320^0.22*BH1320^0.51*BI1320^0.06*BM1320^0.17</f>
        <v>85.3352242236059</v>
      </c>
      <c r="BO1320" s="0" t="str">
        <f aca="false">IF(BN1320&gt;=90, "Very Good", IF(BN1320&gt;=80, "Good", IF(BN1320&gt;=70, "Slightly Good", IF(BN1320&gt;=60, "Average", IF(BN1320&gt;=50, "Slightly Poor", IF(BN1320&gt;=40, "Poor", "Very Poor"))))))</f>
        <v>Good</v>
      </c>
      <c r="BP1320" s="0" t="n">
        <f aca="false">IF(AJ1320&lt;=1000, -6.942*LN(AJ1320)+107.59, IF(AND(AJ1320&gt;1000, AJ1320&lt;=5213),-36.304*LN(AJ1320)+310.72, IF(AJ1320&gt;5213, 10)))</f>
        <v>70.8090808414235</v>
      </c>
      <c r="BQ1320" s="0" t="n">
        <f aca="false">BF1320^0.04*BG1320^0.22*BH1320^0.51*BI1320^0.06*BP1320^0.17</f>
        <v>87.863107959883</v>
      </c>
      <c r="BR1320" s="0" t="str">
        <f aca="false">IF(BQ1320&gt;=90, "Very Good", IF(BQ1320&gt;=80, "Good", IF(BQ1320&gt;=70, "Slightly Good", IF(BQ1320&gt;=60, "Average", IF(BQ1320&gt;=50, "Slightly Poor", IF(BQ1320&gt;=40, "Poor", "Very Poor"))))))</f>
        <v>Good</v>
      </c>
      <c r="BT1320" s="0" t="n">
        <f aca="false">9.81*LN(AH1320)+30.6</f>
        <v>49.2596748339538</v>
      </c>
      <c r="BU1320" s="0" t="str">
        <f aca="false">IF(BT1320&lt;30, "Clean water", IF(AND(BT1320&gt;=30, BT1320&lt;40), "Hypolimia", IF(AND(BT1320&gt;=40,BT1320&lt;50), "Mesotrophic", IF(AND(BT1320&gt;=50, BT1320&lt;70), "Eutrophic", IF(BT1320&gt;70,"Hypertrophic")))))</f>
        <v>Mesotrophic</v>
      </c>
      <c r="BW1320" s="0" t="str">
        <f aca="false">IF(G1320/H1320&gt;=1, "PLS CHECK", "")</f>
        <v/>
      </c>
      <c r="BX1320" s="0" t="str">
        <f aca="false">IF(AC1320/J1320&gt;=1, "PLS CHECK", "")</f>
        <v/>
      </c>
      <c r="BY1320" s="0" t="str">
        <f aca="false">IF(AE1320/J1320&gt;=1, "PLS CHECK", "")</f>
        <v/>
      </c>
      <c r="BZ1320" s="0" t="str">
        <f aca="false">IF(AD1320/J1320&gt;=1, "PLS CHECK", "")</f>
        <v/>
      </c>
      <c r="CA1320" s="0" t="str">
        <f aca="false">IF(AF1320/K1320&gt;=1, "PLS CHECK", "")</f>
        <v/>
      </c>
      <c r="CB1320" s="0" t="str">
        <f aca="false">IF(AG1320/K1320&gt;=1, "PLS CHECK", "")</f>
        <v/>
      </c>
    </row>
    <row r="1321" customFormat="false" ht="12.5" hidden="false" customHeight="false" outlineLevel="0" collapsed="false">
      <c r="A1321" s="0" t="n">
        <v>1318</v>
      </c>
      <c r="B1321" s="15" t="s">
        <v>99</v>
      </c>
      <c r="C1321" s="16" t="s">
        <v>100</v>
      </c>
      <c r="D1321" s="0" t="s">
        <v>185</v>
      </c>
      <c r="E1321" s="0" t="n">
        <v>7.6</v>
      </c>
      <c r="F1321" s="37"/>
      <c r="G1321" s="0" t="n">
        <v>1.7</v>
      </c>
      <c r="H1321" s="0" t="n">
        <v>6</v>
      </c>
      <c r="I1321" s="0" t="n">
        <v>11.3</v>
      </c>
      <c r="J1321" s="0" t="n">
        <v>6.545</v>
      </c>
      <c r="K1321" s="0" t="n">
        <v>0.132</v>
      </c>
      <c r="L1321" s="0" t="n">
        <v>2.7</v>
      </c>
      <c r="M1321" s="0" t="n">
        <v>26.3</v>
      </c>
      <c r="O1321" s="0" t="n">
        <v>494</v>
      </c>
      <c r="BD1321" s="0" t="n">
        <v>0.395</v>
      </c>
      <c r="BF1321" s="0" t="n">
        <f aca="false">IF(E1321&lt;11,-3.6797*E1321^2+48.115*E1321-53.83,280.92*EXP(-0.2027*E1321))</f>
        <v>99.304528</v>
      </c>
      <c r="BG1321" s="0" t="e">
        <f aca="false">32.208*LN(F1321)+21.438</f>
        <v>#VALUE!</v>
      </c>
      <c r="BH1321" s="0" t="n">
        <f aca="false">IF(G1321&lt;=2, -10*G1321+100, 88.958*EXP(-0.0755*G1321))</f>
        <v>83</v>
      </c>
      <c r="BI1321" s="0" t="n">
        <f aca="false">IF(I1321&lt;=100, 0.0053*(I1321)^2-1.0332*I1321+100.76, 122.82*EXP(-0.0092*I1321))</f>
        <v>89.761597</v>
      </c>
      <c r="BJ1321" s="0" t="e">
        <f aca="false">IF(P1321&lt;=1000, -6.942*LN(P1321)+107.59, -36.304*LN(P1321)+310.72)</f>
        <v>#VALUE!</v>
      </c>
      <c r="BK1321" s="0" t="e">
        <f aca="false">BF1321^0.04*BG1321^0.22*BH1321^0.51*BI1321^0.06*BJ1321^0.17</f>
        <v>#VALUE!</v>
      </c>
      <c r="BL1321" s="0" t="e">
        <f aca="false">IF(BK1321&gt;=90, "Very Good", IF(BK1321&gt;=80, "Good", IF(BK1321&gt;=70, "Slightly Good", IF(BK1321&gt;=60, "Average", IF(BK1321&gt;=50, "Slightly Poor", IF(BK1321&gt;=40, "Poor", "Very Poor"))))))</f>
        <v>#VALUE!</v>
      </c>
      <c r="BM1321" s="0" t="e">
        <f aca="false">IF(P1321&lt;=1000, -6.942*LN(P1321)+107.59, IF(AND(P1321&gt;1000, P1321&lt;=5213),-36.304*LN(P1321)+310.72, IF(P1321&gt;5213, 10)))</f>
        <v>#VALUE!</v>
      </c>
      <c r="BN1321" s="0" t="e">
        <f aca="false">BF1321^0.04*BG1321^0.22*BH1321^0.51*BI1321^0.06*BM1321^0.17</f>
        <v>#VALUE!</v>
      </c>
      <c r="BO1321" s="0" t="e">
        <f aca="false">IF(BN1321&gt;=90, "Very Good", IF(BN1321&gt;=80, "Good", IF(BN1321&gt;=70, "Slightly Good", IF(BN1321&gt;=60, "Average", IF(BN1321&gt;=50, "Slightly Poor", IF(BN1321&gt;=40, "Poor", "Very Poor"))))))</f>
        <v>#VALUE!</v>
      </c>
      <c r="BP1321" s="0" t="e">
        <f aca="false">IF(AJ1321&lt;=1000, -6.942*LN(AJ1321)+107.59, IF(AND(AJ1321&gt;1000, AJ1321&lt;=5213),-36.304*LN(AJ1321)+310.72, IF(AJ1321&gt;5213, 10)))</f>
        <v>#VALUE!</v>
      </c>
      <c r="BQ1321" s="0" t="e">
        <f aca="false">BF1321^0.04*BG1321^0.22*BH1321^0.51*BI1321^0.06*BP1321^0.17</f>
        <v>#VALUE!</v>
      </c>
      <c r="BR1321" s="0" t="e">
        <f aca="false">IF(BQ1321&gt;=90, "Very Good", IF(BQ1321&gt;=80, "Good", IF(BQ1321&gt;=70, "Slightly Good", IF(BQ1321&gt;=60, "Average", IF(BQ1321&gt;=50, "Slightly Poor", IF(BQ1321&gt;=40, "Poor", "Very Poor"))))))</f>
        <v>#VALUE!</v>
      </c>
      <c r="BT1321" s="0" t="e">
        <f aca="false">9.81*LN(AH1321)+30.6</f>
        <v>#VALUE!</v>
      </c>
      <c r="BU1321" s="0" t="e">
        <f aca="false">IF(BT1321&lt;30, "Clean water", IF(AND(BT1321&gt;=30, BT1321&lt;40), "Hypolimia", IF(AND(BT1321&gt;=40,BT1321&lt;50), "Mesotrophic", IF(AND(BT1321&gt;=50, BT1321&lt;70), "Eutrophic", IF(BT1321&gt;70,"Hypertrophic")))))</f>
        <v>#VALUE!</v>
      </c>
      <c r="BW1321" s="0" t="str">
        <f aca="false">IF(G1321/H1321&gt;=1, "PLS CHECK", "")</f>
        <v/>
      </c>
      <c r="BX1321" s="0" t="str">
        <f aca="false">IF(AC1321/J1321&gt;=1, "PLS CHECK", "")</f>
        <v/>
      </c>
      <c r="BY1321" s="0" t="str">
        <f aca="false">IF(AE1321/J1321&gt;=1, "PLS CHECK", "")</f>
        <v/>
      </c>
      <c r="BZ1321" s="0" t="str">
        <f aca="false">IF(AD1321/J1321&gt;=1, "PLS CHECK", "")</f>
        <v/>
      </c>
      <c r="CA1321" s="0" t="str">
        <f aca="false">IF(AF1321/K1321&gt;=1, "PLS CHECK", "")</f>
        <v/>
      </c>
      <c r="CB1321" s="0" t="str">
        <f aca="false">IF(AG1321/K1321&gt;=1, "PLS CHECK", "")</f>
        <v/>
      </c>
    </row>
    <row r="1322" customFormat="false" ht="12.5" hidden="false" customHeight="false" outlineLevel="0" collapsed="false">
      <c r="A1322" s="0" t="n">
        <v>1319</v>
      </c>
      <c r="B1322" s="15" t="s">
        <v>101</v>
      </c>
      <c r="C1322" s="16" t="s">
        <v>102</v>
      </c>
      <c r="D1322" s="0" t="s">
        <v>185</v>
      </c>
      <c r="E1322" s="0" t="n">
        <v>7.7</v>
      </c>
      <c r="F1322" s="0" t="n">
        <v>8.7</v>
      </c>
      <c r="G1322" s="0" t="n">
        <v>2</v>
      </c>
      <c r="H1322" s="0" t="n">
        <v>5.1</v>
      </c>
      <c r="I1322" s="0" t="n">
        <v>10.6</v>
      </c>
      <c r="J1322" s="0" t="n">
        <v>2.967</v>
      </c>
      <c r="K1322" s="0" t="n">
        <v>0.04</v>
      </c>
      <c r="L1322" s="0" t="n">
        <v>2.4</v>
      </c>
      <c r="M1322" s="0" t="n">
        <v>22.8</v>
      </c>
      <c r="N1322" s="0" t="n">
        <v>0</v>
      </c>
      <c r="O1322" s="0" t="n">
        <v>252</v>
      </c>
      <c r="P1322" s="0" t="n">
        <v>2800</v>
      </c>
      <c r="Q1322" s="0" t="n">
        <v>0</v>
      </c>
      <c r="R1322" s="0" t="n">
        <v>0</v>
      </c>
      <c r="S1322" s="0" t="n">
        <v>0</v>
      </c>
      <c r="T1322" s="0" t="n">
        <v>0</v>
      </c>
      <c r="U1322" s="0" t="n">
        <v>0</v>
      </c>
      <c r="V1322" s="0" t="n">
        <v>0</v>
      </c>
      <c r="AC1322" s="0" t="n">
        <v>2.828</v>
      </c>
      <c r="AD1322" s="0" t="n">
        <v>0.244</v>
      </c>
      <c r="AE1322" s="0" t="n">
        <v>2.266</v>
      </c>
      <c r="AF1322" s="0" t="n">
        <v>0.036</v>
      </c>
      <c r="AG1322" s="0" t="n">
        <v>0.018</v>
      </c>
      <c r="AH1322" s="0" t="n">
        <v>22.2</v>
      </c>
      <c r="AJ1322" s="37"/>
      <c r="AP1322" s="0" t="n">
        <v>0</v>
      </c>
      <c r="AY1322" s="0" t="n">
        <v>0</v>
      </c>
      <c r="BF1322" s="0" t="n">
        <f aca="false">IF(E1322&lt;11,-3.6797*E1322^2+48.115*E1322-53.83,280.92*EXP(-0.2027*E1322))</f>
        <v>98.486087</v>
      </c>
      <c r="BG1322" s="0" t="n">
        <f aca="false">32.208*LN(F1322)+21.438</f>
        <v>91.1143080104746</v>
      </c>
      <c r="BH1322" s="0" t="n">
        <f aca="false">IF(G1322&lt;=2, -10*G1322+100, 88.958*EXP(-0.0755*G1322))</f>
        <v>80</v>
      </c>
      <c r="BI1322" s="0" t="n">
        <f aca="false">IF(I1322&lt;=100, 0.0053*(I1322)^2-1.0332*I1322+100.76, 122.82*EXP(-0.0092*I1322))</f>
        <v>90.403588</v>
      </c>
      <c r="BJ1322" s="0" t="n">
        <f aca="false">IF(P1322&lt;=1000, -6.942*LN(P1322)+107.59, -36.304*LN(P1322)+310.72)</f>
        <v>22.5615490304878</v>
      </c>
      <c r="BK1322" s="0" t="n">
        <f aca="false">BF1322^0.04*BG1322^0.22*BH1322^0.51*BI1322^0.06*BJ1322^0.17</f>
        <v>67.431650825523</v>
      </c>
      <c r="BL1322" s="0" t="str">
        <f aca="false">IF(BK1322&gt;=90, "Very Good", IF(BK1322&gt;=80, "Good", IF(BK1322&gt;=70, "Slightly Good", IF(BK1322&gt;=60, "Average", IF(BK1322&gt;=50, "Slightly Poor", IF(BK1322&gt;=40, "Poor", "Very Poor"))))))</f>
        <v>Average</v>
      </c>
      <c r="BM1322" s="0" t="n">
        <f aca="false">IF(P1322&lt;=1000, -6.942*LN(P1322)+107.59, IF(AND(P1322&gt;1000, P1322&lt;=5213),-36.304*LN(P1322)+310.72, IF(P1322&gt;5213, 10)))</f>
        <v>22.5615490304878</v>
      </c>
      <c r="BN1322" s="0" t="n">
        <f aca="false">BF1322^0.04*BG1322^0.22*BH1322^0.51*BI1322^0.06*BM1322^0.17</f>
        <v>67.431650825523</v>
      </c>
      <c r="BO1322" s="0" t="str">
        <f aca="false">IF(BN1322&gt;=90, "Very Good", IF(BN1322&gt;=80, "Good", IF(BN1322&gt;=70, "Slightly Good", IF(BN1322&gt;=60, "Average", IF(BN1322&gt;=50, "Slightly Poor", IF(BN1322&gt;=40, "Poor", "Very Poor"))))))</f>
        <v>Average</v>
      </c>
      <c r="BP1322" s="0" t="e">
        <f aca="false">IF(AJ1322&lt;=1000, -6.942*LN(AJ1322)+107.59, IF(AND(AJ1322&gt;1000, AJ1322&lt;=5213),-36.304*LN(AJ1322)+310.72, IF(AJ1322&gt;5213, 10)))</f>
        <v>#VALUE!</v>
      </c>
      <c r="BQ1322" s="0" t="e">
        <f aca="false">BF1322^0.04*BG1322^0.22*BH1322^0.51*BI1322^0.06*BP1322^0.17</f>
        <v>#VALUE!</v>
      </c>
      <c r="BR1322" s="0" t="e">
        <f aca="false">IF(BQ1322&gt;=90, "Very Good", IF(BQ1322&gt;=80, "Good", IF(BQ1322&gt;=70, "Slightly Good", IF(BQ1322&gt;=60, "Average", IF(BQ1322&gt;=50, "Slightly Poor", IF(BQ1322&gt;=40, "Poor", "Very Poor"))))))</f>
        <v>#VALUE!</v>
      </c>
      <c r="BT1322" s="0" t="n">
        <f aca="false">9.81*LN(AH1322)+30.6</f>
        <v>61.0119053538955</v>
      </c>
      <c r="BU1322" s="0" t="str">
        <f aca="false">IF(BT1322&lt;30, "Clean water", IF(AND(BT1322&gt;=30, BT1322&lt;40), "Hypolimia", IF(AND(BT1322&gt;=40,BT1322&lt;50), "Mesotrophic", IF(AND(BT1322&gt;=50, BT1322&lt;70), "Eutrophic", IF(BT1322&gt;70,"Hypertrophic")))))</f>
        <v>Eutrophic</v>
      </c>
      <c r="BW1322" s="0" t="str">
        <f aca="false">IF(G1322/H1322&gt;=1, "PLS CHECK", "")</f>
        <v/>
      </c>
      <c r="BX1322" s="0" t="str">
        <f aca="false">IF(AC1322/J1322&gt;=1, "PLS CHECK", "")</f>
        <v/>
      </c>
      <c r="BY1322" s="0" t="str">
        <f aca="false">IF(AE1322/J1322&gt;=1, "PLS CHECK", "")</f>
        <v/>
      </c>
      <c r="BZ1322" s="0" t="str">
        <f aca="false">IF(AD1322/J1322&gt;=1, "PLS CHECK", "")</f>
        <v/>
      </c>
      <c r="CA1322" s="0" t="str">
        <f aca="false">IF(AF1322/K1322&gt;=1, "PLS CHECK", "")</f>
        <v/>
      </c>
      <c r="CB1322" s="0" t="str">
        <f aca="false">IF(AG1322/K1322&gt;=1, "PLS CHECK", "")</f>
        <v/>
      </c>
    </row>
    <row r="1323" customFormat="false" ht="12.5" hidden="false" customHeight="false" outlineLevel="0" collapsed="false">
      <c r="A1323" s="0" t="n">
        <v>1320</v>
      </c>
      <c r="B1323" s="15" t="s">
        <v>103</v>
      </c>
      <c r="C1323" s="16" t="s">
        <v>104</v>
      </c>
      <c r="D1323" s="0" t="s">
        <v>185</v>
      </c>
      <c r="E1323" s="37"/>
      <c r="F1323" s="0" t="n">
        <v>12.5</v>
      </c>
      <c r="G1323" s="0" t="n">
        <v>1.3</v>
      </c>
      <c r="H1323" s="0" t="n">
        <v>3.4</v>
      </c>
      <c r="I1323" s="0" t="n">
        <v>2.4</v>
      </c>
      <c r="J1323" s="0" t="n">
        <v>3.805</v>
      </c>
      <c r="K1323" s="0" t="n">
        <v>0.056</v>
      </c>
      <c r="L1323" s="0" t="n">
        <v>2.2</v>
      </c>
      <c r="M1323" s="0" t="n">
        <v>24.8</v>
      </c>
      <c r="N1323" s="0" t="n">
        <v>0</v>
      </c>
      <c r="O1323" s="0" t="n">
        <v>445</v>
      </c>
      <c r="P1323" s="0" t="n">
        <v>5300</v>
      </c>
      <c r="Q1323" s="0" t="n">
        <v>0</v>
      </c>
      <c r="R1323" s="0" t="n">
        <v>0</v>
      </c>
      <c r="S1323" s="0" t="n">
        <v>0</v>
      </c>
      <c r="T1323" s="0" t="n">
        <v>0</v>
      </c>
      <c r="U1323" s="0" t="n">
        <v>0</v>
      </c>
      <c r="V1323" s="0" t="n">
        <v>0</v>
      </c>
      <c r="AC1323" s="0" t="n">
        <v>3.489</v>
      </c>
      <c r="AD1323" s="0" t="n">
        <v>0.057</v>
      </c>
      <c r="AE1323" s="0" t="n">
        <v>3.226</v>
      </c>
      <c r="AF1323" s="0" t="n">
        <v>0.027</v>
      </c>
      <c r="AG1323" s="0" t="n">
        <v>0.009</v>
      </c>
      <c r="AH1323" s="0" t="n">
        <v>17.3</v>
      </c>
      <c r="AJ1323" s="0" t="n">
        <v>590</v>
      </c>
      <c r="AP1323" s="0" t="n">
        <v>0</v>
      </c>
      <c r="AY1323" s="0" t="n">
        <v>0</v>
      </c>
      <c r="BF1323" s="0" t="n">
        <f aca="false">IF(E1323&lt;11,-3.6797*E1323^2+48.115*E1323-53.83,280.92*EXP(-0.2027*E1323))</f>
        <v>-53.83</v>
      </c>
      <c r="BG1323" s="0" t="n">
        <f aca="false">32.208*LN(F1323)+21.438</f>
        <v>102.78666817588</v>
      </c>
      <c r="BH1323" s="0" t="n">
        <f aca="false">IF(G1323&lt;=2, -10*G1323+100, 88.958*EXP(-0.0755*G1323))</f>
        <v>87</v>
      </c>
      <c r="BI1323" s="0" t="n">
        <f aca="false">IF(I1323&lt;=100, 0.0053*(I1323)^2-1.0332*I1323+100.76, 122.82*EXP(-0.0092*I1323))</f>
        <v>98.310848</v>
      </c>
      <c r="BJ1323" s="0" t="n">
        <f aca="false">IF(P1323&lt;=1000, -6.942*LN(P1323)+107.59, -36.304*LN(P1323)+310.72)</f>
        <v>-0.603576061707884</v>
      </c>
      <c r="BK1323" s="0" t="e">
        <f aca="false">BF1323^0.04*BG1323^0.22*BH1323^0.51*BI1323^0.06*BJ1323^0.17</f>
        <v>#NUM!</v>
      </c>
      <c r="BL1323" s="0" t="e">
        <f aca="false">IF(BK1323&gt;=90, "Very Good", IF(BK1323&gt;=80, "Good", IF(BK1323&gt;=70, "Slightly Good", IF(BK1323&gt;=60, "Average", IF(BK1323&gt;=50, "Slightly Poor", IF(BK1323&gt;=40, "Poor", "Very Poor"))))))</f>
        <v>#NUM!</v>
      </c>
      <c r="BM1323" s="0" t="n">
        <f aca="false">IF(P1323&lt;=1000, -6.942*LN(P1323)+107.59, IF(AND(P1323&gt;1000, P1323&lt;=5213),-36.304*LN(P1323)+310.72, IF(P1323&gt;5213, 10)))</f>
        <v>10</v>
      </c>
      <c r="BN1323" s="0" t="n">
        <f aca="false">BF1323^0.04*BG1323^0.22*BH1323^0.51*BI1323^0.06*BM1323^0.17</f>
        <v>-61.7416134016269</v>
      </c>
      <c r="BO1323" s="0" t="str">
        <f aca="false">IF(BN1323&gt;=90, "Very Good", IF(BN1323&gt;=80, "Good", IF(BN1323&gt;=70, "Slightly Good", IF(BN1323&gt;=60, "Average", IF(BN1323&gt;=50, "Slightly Poor", IF(BN1323&gt;=40, "Poor", "Very Poor"))))))</f>
        <v>Very Poor</v>
      </c>
      <c r="BP1323" s="0" t="n">
        <f aca="false">IF(AJ1323&lt;=1000, -6.942*LN(AJ1323)+107.59, IF(AND(AJ1323&gt;1000, AJ1323&lt;=5213),-36.304*LN(AJ1323)+310.72, IF(AJ1323&gt;5213, 10)))</f>
        <v>63.2991893488418</v>
      </c>
      <c r="BQ1323" s="0" t="n">
        <f aca="false">BF1323^0.04*BG1323^0.22*BH1323^0.51*BI1323^0.06*BP1323^0.17</f>
        <v>-84.4920134029213</v>
      </c>
      <c r="BR1323" s="0" t="str">
        <f aca="false">IF(BQ1323&gt;=90, "Very Good", IF(BQ1323&gt;=80, "Good", IF(BQ1323&gt;=70, "Slightly Good", IF(BQ1323&gt;=60, "Average", IF(BQ1323&gt;=50, "Slightly Poor", IF(BQ1323&gt;=40, "Poor", "Very Poor"))))))</f>
        <v>Very Poor</v>
      </c>
      <c r="BT1323" s="0" t="n">
        <f aca="false">9.81*LN(AH1323)+30.6</f>
        <v>58.5654307797516</v>
      </c>
      <c r="BU1323" s="0" t="str">
        <f aca="false">IF(BT1323&lt;30, "Clean water", IF(AND(BT1323&gt;=30, BT1323&lt;40), "Hypolimia", IF(AND(BT1323&gt;=40,BT1323&lt;50), "Mesotrophic", IF(AND(BT1323&gt;=50, BT1323&lt;70), "Eutrophic", IF(BT1323&gt;70,"Hypertrophic")))))</f>
        <v>Eutrophic</v>
      </c>
      <c r="BW1323" s="0" t="str">
        <f aca="false">IF(G1323/H1323&gt;=1, "PLS CHECK", "")</f>
        <v/>
      </c>
      <c r="BX1323" s="0" t="str">
        <f aca="false">IF(AC1323/J1323&gt;=1, "PLS CHECK", "")</f>
        <v/>
      </c>
      <c r="BY1323" s="0" t="str">
        <f aca="false">IF(AE1323/J1323&gt;=1, "PLS CHECK", "")</f>
        <v/>
      </c>
      <c r="BZ1323" s="0" t="str">
        <f aca="false">IF(AD1323/J1323&gt;=1, "PLS CHECK", "")</f>
        <v/>
      </c>
      <c r="CA1323" s="0" t="str">
        <f aca="false">IF(AF1323/K1323&gt;=1, "PLS CHECK", "")</f>
        <v/>
      </c>
      <c r="CB1323" s="0" t="str">
        <f aca="false">IF(AG1323/K1323&gt;=1, "PLS CHECK", "")</f>
        <v/>
      </c>
    </row>
    <row r="1324" customFormat="false" ht="12.5" hidden="false" customHeight="false" outlineLevel="0" collapsed="false">
      <c r="A1324" s="0" t="n">
        <v>1321</v>
      </c>
      <c r="B1324" s="15" t="s">
        <v>105</v>
      </c>
      <c r="C1324" s="16" t="s">
        <v>106</v>
      </c>
      <c r="D1324" s="0" t="s">
        <v>185</v>
      </c>
      <c r="E1324" s="37"/>
      <c r="F1324" s="0" t="n">
        <v>10.4</v>
      </c>
      <c r="G1324" s="0" t="n">
        <v>0.7</v>
      </c>
      <c r="H1324" s="0" t="n">
        <v>3.8</v>
      </c>
      <c r="I1324" s="0" t="n">
        <v>2.8</v>
      </c>
      <c r="J1324" s="37"/>
      <c r="K1324" s="37"/>
      <c r="L1324" s="0" t="n">
        <v>2</v>
      </c>
      <c r="M1324" s="0" t="n">
        <v>22.5</v>
      </c>
      <c r="N1324" s="0" t="n">
        <v>0</v>
      </c>
      <c r="O1324" s="37"/>
      <c r="P1324" s="0" t="n">
        <v>2000</v>
      </c>
      <c r="Q1324" s="0" t="n">
        <v>0</v>
      </c>
      <c r="R1324" s="0" t="n">
        <v>0</v>
      </c>
      <c r="S1324" s="0" t="n">
        <v>0</v>
      </c>
      <c r="T1324" s="0" t="n">
        <v>0</v>
      </c>
      <c r="U1324" s="0" t="n">
        <v>0</v>
      </c>
      <c r="V1324" s="0" t="n">
        <v>0</v>
      </c>
      <c r="AC1324" s="37"/>
      <c r="AD1324" s="0" t="n">
        <v>0.045</v>
      </c>
      <c r="AE1324" s="37"/>
      <c r="AF1324" s="37"/>
      <c r="AG1324" s="0" t="n">
        <v>0.004</v>
      </c>
      <c r="AH1324" s="0" t="n">
        <v>5.7</v>
      </c>
      <c r="AJ1324" s="37"/>
      <c r="AP1324" s="0" t="n">
        <v>0</v>
      </c>
      <c r="AY1324" s="0" t="n">
        <v>0</v>
      </c>
      <c r="BF1324" s="0" t="n">
        <f aca="false">IF(E1324&lt;11,-3.6797*E1324^2+48.115*E1324-53.83,280.92*EXP(-0.2027*E1324))</f>
        <v>-53.83</v>
      </c>
      <c r="BG1324" s="0" t="n">
        <f aca="false">32.208*LN(F1324)+21.438</f>
        <v>96.8628814043931</v>
      </c>
      <c r="BH1324" s="0" t="n">
        <f aca="false">IF(G1324&lt;=2, -10*G1324+100, 88.958*EXP(-0.0755*G1324))</f>
        <v>93</v>
      </c>
      <c r="BI1324" s="0" t="n">
        <f aca="false">IF(I1324&lt;=100, 0.0053*(I1324)^2-1.0332*I1324+100.76, 122.82*EXP(-0.0092*I1324))</f>
        <v>97.908592</v>
      </c>
      <c r="BJ1324" s="0" t="n">
        <f aca="false">IF(P1324&lt;=1000, -6.942*LN(P1324)+107.59, -36.304*LN(P1324)+310.72)</f>
        <v>34.7768371087843</v>
      </c>
      <c r="BK1324" s="0" t="n">
        <f aca="false">BF1324^0.04*BG1324^0.22*BH1324^0.51*BI1324^0.06*BJ1324^0.17</f>
        <v>-77.9095086731937</v>
      </c>
      <c r="BL1324" s="0" t="str">
        <f aca="false">IF(BK1324&gt;=90, "Very Good", IF(BK1324&gt;=80, "Good", IF(BK1324&gt;=70, "Slightly Good", IF(BK1324&gt;=60, "Average", IF(BK1324&gt;=50, "Slightly Poor", IF(BK1324&gt;=40, "Poor", "Very Poor"))))))</f>
        <v>Very Poor</v>
      </c>
      <c r="BM1324" s="0" t="n">
        <f aca="false">IF(P1324&lt;=1000, -6.942*LN(P1324)+107.59, IF(AND(P1324&gt;1000, P1324&lt;=5213),-36.304*LN(P1324)+310.72, IF(P1324&gt;5213, 10)))</f>
        <v>34.7768371087843</v>
      </c>
      <c r="BN1324" s="0" t="n">
        <f aca="false">BF1324^0.04*BG1324^0.22*BH1324^0.51*BI1324^0.06*BM1324^0.17</f>
        <v>-77.9095086731937</v>
      </c>
      <c r="BO1324" s="0" t="str">
        <f aca="false">IF(BN1324&gt;=90, "Very Good", IF(BN1324&gt;=80, "Good", IF(BN1324&gt;=70, "Slightly Good", IF(BN1324&gt;=60, "Average", IF(BN1324&gt;=50, "Slightly Poor", IF(BN1324&gt;=40, "Poor", "Very Poor"))))))</f>
        <v>Very Poor</v>
      </c>
      <c r="BP1324" s="0" t="e">
        <f aca="false">IF(AJ1324&lt;=1000, -6.942*LN(AJ1324)+107.59, IF(AND(AJ1324&gt;1000, AJ1324&lt;=5213),-36.304*LN(AJ1324)+310.72, IF(AJ1324&gt;5213, 10)))</f>
        <v>#VALUE!</v>
      </c>
      <c r="BQ1324" s="0" t="e">
        <f aca="false">BF1324^0.04*BG1324^0.22*BH1324^0.51*BI1324^0.06*BP1324^0.17</f>
        <v>#VALUE!</v>
      </c>
      <c r="BR1324" s="0" t="e">
        <f aca="false">IF(BQ1324&gt;=90, "Very Good", IF(BQ1324&gt;=80, "Good", IF(BQ1324&gt;=70, "Slightly Good", IF(BQ1324&gt;=60, "Average", IF(BQ1324&gt;=50, "Slightly Poor", IF(BQ1324&gt;=40, "Poor", "Very Poor"))))))</f>
        <v>#VALUE!</v>
      </c>
      <c r="BT1324" s="0" t="n">
        <f aca="false">9.81*LN(AH1324)+30.6</f>
        <v>47.6739731751854</v>
      </c>
      <c r="BU1324" s="0" t="str">
        <f aca="false">IF(BT1324&lt;30, "Clean water", IF(AND(BT1324&gt;=30, BT1324&lt;40), "Hypolimia", IF(AND(BT1324&gt;=40,BT1324&lt;50), "Mesotrophic", IF(AND(BT1324&gt;=50, BT1324&lt;70), "Eutrophic", IF(BT1324&gt;70,"Hypertrophic")))))</f>
        <v>Mesotrophic</v>
      </c>
      <c r="BW1324" s="0" t="str">
        <f aca="false">IF(G1324/H1324&gt;=1, "PLS CHECK", "")</f>
        <v/>
      </c>
      <c r="BX1324" s="0" t="e">
        <f aca="false">IF(AC1324/J1324&gt;=1, "PLS CHECK", "")</f>
        <v>#DIV/0!</v>
      </c>
      <c r="BY1324" s="0" t="e">
        <f aca="false">IF(AE1324/J1324&gt;=1, "PLS CHECK", "")</f>
        <v>#DIV/0!</v>
      </c>
      <c r="BZ1324" s="0" t="e">
        <f aca="false">IF(AD1324/J1324&gt;=1, "PLS CHECK", "")</f>
        <v>#DIV/0!</v>
      </c>
      <c r="CA1324" s="0" t="e">
        <f aca="false">IF(AF1324/K1324&gt;=1, "PLS CHECK", "")</f>
        <v>#DIV/0!</v>
      </c>
      <c r="CB1324" s="0" t="e">
        <f aca="false">IF(AG1324/K1324&gt;=1, "PLS CHECK", "")</f>
        <v>#DIV/0!</v>
      </c>
    </row>
    <row r="1325" customFormat="false" ht="12.5" hidden="false" customHeight="false" outlineLevel="0" collapsed="false">
      <c r="A1325" s="0" t="n">
        <v>1322</v>
      </c>
      <c r="B1325" s="15" t="s">
        <v>107</v>
      </c>
      <c r="C1325" s="16" t="s">
        <v>108</v>
      </c>
      <c r="D1325" s="0" t="s">
        <v>185</v>
      </c>
      <c r="E1325" s="0" t="n">
        <v>7.4</v>
      </c>
      <c r="F1325" s="37"/>
      <c r="G1325" s="0" t="n">
        <v>1.7</v>
      </c>
      <c r="H1325" s="0" t="n">
        <v>3.4</v>
      </c>
      <c r="I1325" s="0" t="n">
        <v>1</v>
      </c>
      <c r="J1325" s="0" t="n">
        <v>3.771</v>
      </c>
      <c r="K1325" s="0" t="n">
        <v>0.182</v>
      </c>
      <c r="L1325" s="0" t="n">
        <v>2.1</v>
      </c>
      <c r="M1325" s="0" t="n">
        <v>19.1</v>
      </c>
      <c r="N1325" s="0" t="n">
        <v>0</v>
      </c>
      <c r="O1325" s="0" t="n">
        <v>614</v>
      </c>
      <c r="P1325" s="0" t="n">
        <v>5400</v>
      </c>
      <c r="Q1325" s="0" t="n">
        <v>0</v>
      </c>
      <c r="R1325" s="0" t="n">
        <v>0</v>
      </c>
      <c r="S1325" s="0" t="n">
        <v>0</v>
      </c>
      <c r="T1325" s="0" t="n">
        <v>0</v>
      </c>
      <c r="U1325" s="0" t="n">
        <v>0</v>
      </c>
      <c r="V1325" s="0" t="n">
        <v>0</v>
      </c>
      <c r="AC1325" s="0" t="n">
        <v>3.733</v>
      </c>
      <c r="AD1325" s="0" t="n">
        <v>0.853</v>
      </c>
      <c r="AE1325" s="0" t="n">
        <v>2.593</v>
      </c>
      <c r="AF1325" s="37"/>
      <c r="AG1325" s="37"/>
      <c r="AH1325" s="0" t="n">
        <v>5</v>
      </c>
      <c r="AJ1325" s="0" t="n">
        <v>2900</v>
      </c>
      <c r="AP1325" s="0" t="n">
        <v>0</v>
      </c>
      <c r="AY1325" s="0" t="n">
        <v>0</v>
      </c>
      <c r="BF1325" s="0" t="n">
        <f aca="false">IF(E1325&lt;11,-3.6797*E1325^2+48.115*E1325-53.83,280.92*EXP(-0.2027*E1325))</f>
        <v>100.720628</v>
      </c>
      <c r="BG1325" s="0" t="e">
        <f aca="false">32.208*LN(F1325)+21.438</f>
        <v>#VALUE!</v>
      </c>
      <c r="BH1325" s="0" t="n">
        <f aca="false">IF(G1325&lt;=2, -10*G1325+100, 88.958*EXP(-0.0755*G1325))</f>
        <v>83</v>
      </c>
      <c r="BI1325" s="0" t="n">
        <f aca="false">IF(I1325&lt;=100, 0.0053*(I1325)^2-1.0332*I1325+100.76, 122.82*EXP(-0.0092*I1325))</f>
        <v>99.7321</v>
      </c>
      <c r="BJ1325" s="0" t="n">
        <f aca="false">IF(P1325&lt;=1000, -6.942*LN(P1325)+107.59, -36.304*LN(P1325)+310.72)</f>
        <v>-1.28217525858111</v>
      </c>
      <c r="BK1325" s="0" t="e">
        <f aca="false">BF1325^0.04*BG1325^0.22*BH1325^0.51*BI1325^0.06*BJ1325^0.17</f>
        <v>#VALUE!</v>
      </c>
      <c r="BL1325" s="0" t="e">
        <f aca="false">IF(BK1325&gt;=90, "Very Good", IF(BK1325&gt;=80, "Good", IF(BK1325&gt;=70, "Slightly Good", IF(BK1325&gt;=60, "Average", IF(BK1325&gt;=50, "Slightly Poor", IF(BK1325&gt;=40, "Poor", "Very Poor"))))))</f>
        <v>#VALUE!</v>
      </c>
      <c r="BM1325" s="0" t="n">
        <f aca="false">IF(P1325&lt;=1000, -6.942*LN(P1325)+107.59, IF(AND(P1325&gt;1000, P1325&lt;=5213),-36.304*LN(P1325)+310.72, IF(P1325&gt;5213, 10)))</f>
        <v>10</v>
      </c>
      <c r="BN1325" s="0" t="e">
        <f aca="false">BF1325^0.04*BG1325^0.22*BH1325^0.51*BI1325^0.06*BM1325^0.17</f>
        <v>#VALUE!</v>
      </c>
      <c r="BO1325" s="0" t="e">
        <f aca="false">IF(BN1325&gt;=90, "Very Good", IF(BN1325&gt;=80, "Good", IF(BN1325&gt;=70, "Slightly Good", IF(BN1325&gt;=60, "Average", IF(BN1325&gt;=50, "Slightly Poor", IF(BN1325&gt;=40, "Poor", "Very Poor"))))))</f>
        <v>#VALUE!</v>
      </c>
      <c r="BP1325" s="0" t="n">
        <f aca="false">IF(AJ1325&lt;=1000, -6.942*LN(AJ1325)+107.59, IF(AND(AJ1325&gt;1000, AJ1325&lt;=5213),-36.304*LN(AJ1325)+310.72, IF(AJ1325&gt;5213, 10)))</f>
        <v>21.2875937560594</v>
      </c>
      <c r="BQ1325" s="0" t="e">
        <f aca="false">BF1325^0.04*BG1325^0.22*BH1325^0.51*BI1325^0.06*BP1325^0.17</f>
        <v>#VALUE!</v>
      </c>
      <c r="BR1325" s="0" t="e">
        <f aca="false">IF(BQ1325&gt;=90, "Very Good", IF(BQ1325&gt;=80, "Good", IF(BQ1325&gt;=70, "Slightly Good", IF(BQ1325&gt;=60, "Average", IF(BQ1325&gt;=50, "Slightly Poor", IF(BQ1325&gt;=40, "Poor", "Very Poor"))))))</f>
        <v>#VALUE!</v>
      </c>
      <c r="BT1325" s="0" t="n">
        <f aca="false">9.81*LN(AH1325)+30.6</f>
        <v>46.3885859209785</v>
      </c>
      <c r="BU1325" s="0" t="str">
        <f aca="false">IF(BT1325&lt;30, "Clean water", IF(AND(BT1325&gt;=30, BT1325&lt;40), "Hypolimia", IF(AND(BT1325&gt;=40,BT1325&lt;50), "Mesotrophic", IF(AND(BT1325&gt;=50, BT1325&lt;70), "Eutrophic", IF(BT1325&gt;70,"Hypertrophic")))))</f>
        <v>Mesotrophic</v>
      </c>
      <c r="BW1325" s="0" t="str">
        <f aca="false">IF(G1325/H1325&gt;=1, "PLS CHECK", "")</f>
        <v/>
      </c>
      <c r="BX1325" s="0" t="str">
        <f aca="false">IF(AC1325/J1325&gt;=1, "PLS CHECK", "")</f>
        <v/>
      </c>
      <c r="BY1325" s="0" t="str">
        <f aca="false">IF(AE1325/J1325&gt;=1, "PLS CHECK", "")</f>
        <v/>
      </c>
      <c r="BZ1325" s="0" t="str">
        <f aca="false">IF(AD1325/J1325&gt;=1, "PLS CHECK", "")</f>
        <v/>
      </c>
      <c r="CA1325" s="0" t="str">
        <f aca="false">IF(AF1325/K1325&gt;=1, "PLS CHECK", "")</f>
        <v/>
      </c>
      <c r="CB1325" s="0" t="str">
        <f aca="false">IF(AG1325/K1325&gt;=1, "PLS CHECK", "")</f>
        <v/>
      </c>
    </row>
    <row r="1326" customFormat="false" ht="12.5" hidden="false" customHeight="false" outlineLevel="0" collapsed="false">
      <c r="A1326" s="0" t="n">
        <v>1323</v>
      </c>
      <c r="B1326" s="15" t="s">
        <v>109</v>
      </c>
      <c r="C1326" s="16" t="s">
        <v>110</v>
      </c>
      <c r="D1326" s="0" t="s">
        <v>185</v>
      </c>
      <c r="E1326" s="0" t="n">
        <v>7.7</v>
      </c>
      <c r="F1326" s="0" t="n">
        <v>8.6</v>
      </c>
      <c r="G1326" s="0" t="n">
        <v>3.8</v>
      </c>
      <c r="H1326" s="37"/>
      <c r="I1326" s="0" t="n">
        <v>11.5</v>
      </c>
      <c r="J1326" s="0" t="n">
        <v>6.03</v>
      </c>
      <c r="K1326" s="0" t="n">
        <v>0.199</v>
      </c>
      <c r="L1326" s="0" t="n">
        <v>4.6</v>
      </c>
      <c r="M1326" s="0" t="n">
        <v>25.7</v>
      </c>
      <c r="O1326" s="0" t="n">
        <v>506</v>
      </c>
      <c r="AC1326" s="0" t="n">
        <v>5.816</v>
      </c>
      <c r="AD1326" s="0" t="n">
        <v>0.387</v>
      </c>
      <c r="AE1326" s="0" t="n">
        <v>4.105</v>
      </c>
      <c r="AF1326" s="0" t="n">
        <v>0.096</v>
      </c>
      <c r="AG1326" s="0" t="n">
        <v>0.059</v>
      </c>
      <c r="AH1326" s="37"/>
      <c r="BD1326" s="0" t="n">
        <v>2.042</v>
      </c>
      <c r="BF1326" s="0" t="n">
        <f aca="false">IF(E1326&lt;11,-3.6797*E1326^2+48.115*E1326-53.83,280.92*EXP(-0.2027*E1326))</f>
        <v>98.486087</v>
      </c>
      <c r="BG1326" s="0" t="n">
        <f aca="false">32.208*LN(F1326)+21.438</f>
        <v>90.7419570425808</v>
      </c>
      <c r="BH1326" s="0" t="n">
        <f aca="false">IF(G1326&lt;=2, -10*G1326+100, 88.958*EXP(-0.0755*G1326))</f>
        <v>66.7706991099565</v>
      </c>
      <c r="BI1326" s="0" t="n">
        <f aca="false">IF(I1326&lt;=100, 0.0053*(I1326)^2-1.0332*I1326+100.76, 122.82*EXP(-0.0092*I1326))</f>
        <v>89.579125</v>
      </c>
      <c r="BJ1326" s="0" t="e">
        <f aca="false">IF(P1326&lt;=1000, -6.942*LN(P1326)+107.59, -36.304*LN(P1326)+310.72)</f>
        <v>#VALUE!</v>
      </c>
      <c r="BK1326" s="0" t="e">
        <f aca="false">BF1326^0.04*BG1326^0.22*BH1326^0.51*BI1326^0.06*BJ1326^0.17</f>
        <v>#VALUE!</v>
      </c>
      <c r="BL1326" s="0" t="e">
        <f aca="false">IF(BK1326&gt;=90, "Very Good", IF(BK1326&gt;=80, "Good", IF(BK1326&gt;=70, "Slightly Good", IF(BK1326&gt;=60, "Average", IF(BK1326&gt;=50, "Slightly Poor", IF(BK1326&gt;=40, "Poor", "Very Poor"))))))</f>
        <v>#VALUE!</v>
      </c>
      <c r="BM1326" s="0" t="e">
        <f aca="false">IF(P1326&lt;=1000, -6.942*LN(P1326)+107.59, IF(AND(P1326&gt;1000, P1326&lt;=5213),-36.304*LN(P1326)+310.72, IF(P1326&gt;5213, 10)))</f>
        <v>#VALUE!</v>
      </c>
      <c r="BN1326" s="0" t="e">
        <f aca="false">BF1326^0.04*BG1326^0.22*BH1326^0.51*BI1326^0.06*BM1326^0.17</f>
        <v>#VALUE!</v>
      </c>
      <c r="BO1326" s="0" t="e">
        <f aca="false">IF(BN1326&gt;=90, "Very Good", IF(BN1326&gt;=80, "Good", IF(BN1326&gt;=70, "Slightly Good", IF(BN1326&gt;=60, "Average", IF(BN1326&gt;=50, "Slightly Poor", IF(BN1326&gt;=40, "Poor", "Very Poor"))))))</f>
        <v>#VALUE!</v>
      </c>
      <c r="BP1326" s="0" t="e">
        <f aca="false">IF(AJ1326&lt;=1000, -6.942*LN(AJ1326)+107.59, IF(AND(AJ1326&gt;1000, AJ1326&lt;=5213),-36.304*LN(AJ1326)+310.72, IF(AJ1326&gt;5213, 10)))</f>
        <v>#VALUE!</v>
      </c>
      <c r="BQ1326" s="0" t="e">
        <f aca="false">BF1326^0.04*BG1326^0.22*BH1326^0.51*BI1326^0.06*BP1326^0.17</f>
        <v>#VALUE!</v>
      </c>
      <c r="BR1326" s="0" t="e">
        <f aca="false">IF(BQ1326&gt;=90, "Very Good", IF(BQ1326&gt;=80, "Good", IF(BQ1326&gt;=70, "Slightly Good", IF(BQ1326&gt;=60, "Average", IF(BQ1326&gt;=50, "Slightly Poor", IF(BQ1326&gt;=40, "Poor", "Very Poor"))))))</f>
        <v>#VALUE!</v>
      </c>
      <c r="BT1326" s="0" t="e">
        <f aca="false">9.81*LN(AH1326)+30.6</f>
        <v>#VALUE!</v>
      </c>
      <c r="BU1326" s="0" t="e">
        <f aca="false">IF(BT1326&lt;30, "Clean water", IF(AND(BT1326&gt;=30, BT1326&lt;40), "Hypolimia", IF(AND(BT1326&gt;=40,BT1326&lt;50), "Mesotrophic", IF(AND(BT1326&gt;=50, BT1326&lt;70), "Eutrophic", IF(BT1326&gt;70,"Hypertrophic")))))</f>
        <v>#VALUE!</v>
      </c>
      <c r="BW1326" s="0" t="e">
        <f aca="false">IF(G1326/H1326&gt;=1, "PLS CHECK", "")</f>
        <v>#DIV/0!</v>
      </c>
      <c r="BX1326" s="0" t="str">
        <f aca="false">IF(AC1326/J1326&gt;=1, "PLS CHECK", "")</f>
        <v/>
      </c>
      <c r="BY1326" s="0" t="str">
        <f aca="false">IF(AE1326/J1326&gt;=1, "PLS CHECK", "")</f>
        <v/>
      </c>
      <c r="BZ1326" s="0" t="str">
        <f aca="false">IF(AD1326/J1326&gt;=1, "PLS CHECK", "")</f>
        <v/>
      </c>
      <c r="CA1326" s="0" t="str">
        <f aca="false">IF(AF1326/K1326&gt;=1, "PLS CHECK", "")</f>
        <v/>
      </c>
      <c r="CB1326" s="0" t="str">
        <f aca="false">IF(AG1326/K1326&gt;=1, "PLS CHECK", "")</f>
        <v/>
      </c>
    </row>
    <row r="1327" customFormat="false" ht="12.5" hidden="false" customHeight="false" outlineLevel="0" collapsed="false">
      <c r="A1327" s="0" t="n">
        <v>1324</v>
      </c>
      <c r="B1327" s="15" t="s">
        <v>111</v>
      </c>
      <c r="C1327" s="16" t="s">
        <v>112</v>
      </c>
      <c r="D1327" s="0" t="s">
        <v>185</v>
      </c>
      <c r="E1327" s="0" t="n">
        <v>7.8</v>
      </c>
      <c r="F1327" s="0" t="n">
        <v>9.1</v>
      </c>
      <c r="G1327" s="0" t="n">
        <v>1.4</v>
      </c>
      <c r="H1327" s="0" t="n">
        <v>5.5</v>
      </c>
      <c r="I1327" s="0" t="n">
        <v>5.8</v>
      </c>
      <c r="J1327" s="0" t="n">
        <v>4.501</v>
      </c>
      <c r="K1327" s="0" t="n">
        <v>0.109</v>
      </c>
      <c r="L1327" s="0" t="n">
        <v>3.8</v>
      </c>
      <c r="M1327" s="0" t="n">
        <v>23.7</v>
      </c>
      <c r="N1327" s="0" t="n">
        <v>0</v>
      </c>
      <c r="O1327" s="0" t="n">
        <v>507</v>
      </c>
      <c r="P1327" s="0" t="n">
        <v>23000</v>
      </c>
      <c r="Q1327" s="0" t="n">
        <v>0</v>
      </c>
      <c r="R1327" s="0" t="n">
        <v>0</v>
      </c>
      <c r="S1327" s="0" t="n">
        <v>0</v>
      </c>
      <c r="T1327" s="0" t="n">
        <v>0</v>
      </c>
      <c r="U1327" s="0" t="n">
        <v>0</v>
      </c>
      <c r="V1327" s="0" t="n">
        <v>0</v>
      </c>
      <c r="AC1327" s="0" t="n">
        <v>4.384</v>
      </c>
      <c r="AD1327" s="0" t="n">
        <v>0.313</v>
      </c>
      <c r="AE1327" s="0" t="n">
        <v>3.441</v>
      </c>
      <c r="AF1327" s="0" t="n">
        <v>0.085</v>
      </c>
      <c r="AG1327" s="0" t="n">
        <v>0.056</v>
      </c>
      <c r="AH1327" s="0" t="n">
        <v>22.4</v>
      </c>
      <c r="AJ1327" s="0" t="n">
        <v>2000</v>
      </c>
      <c r="AP1327" s="0" t="n">
        <v>0</v>
      </c>
      <c r="AY1327" s="0" t="n">
        <v>0</v>
      </c>
      <c r="BF1327" s="0" t="n">
        <f aca="false">IF(E1327&lt;11,-3.6797*E1327^2+48.115*E1327-53.83,280.92*EXP(-0.2027*E1327))</f>
        <v>97.5940520000001</v>
      </c>
      <c r="BG1327" s="0" t="n">
        <f aca="false">32.208*LN(F1327)+21.438</f>
        <v>92.5621023107425</v>
      </c>
      <c r="BH1327" s="0" t="n">
        <f aca="false">IF(G1327&lt;=2, -10*G1327+100, 88.958*EXP(-0.0755*G1327))</f>
        <v>86</v>
      </c>
      <c r="BI1327" s="0" t="n">
        <f aca="false">IF(I1327&lt;=100, 0.0053*(I1327)^2-1.0332*I1327+100.76, 122.82*EXP(-0.0092*I1327))</f>
        <v>94.945732</v>
      </c>
      <c r="BJ1327" s="0" t="n">
        <f aca="false">IF(P1327&lt;=1000, -6.942*LN(P1327)+107.59, -36.304*LN(P1327)+310.72)</f>
        <v>-53.8901296632594</v>
      </c>
      <c r="BK1327" s="0" t="e">
        <f aca="false">BF1327^0.04*BG1327^0.22*BH1327^0.51*BI1327^0.06*BJ1327^0.17</f>
        <v>#NUM!</v>
      </c>
      <c r="BL1327" s="0" t="e">
        <f aca="false">IF(BK1327&gt;=90, "Very Good", IF(BK1327&gt;=80, "Good", IF(BK1327&gt;=70, "Slightly Good", IF(BK1327&gt;=60, "Average", IF(BK1327&gt;=50, "Slightly Poor", IF(BK1327&gt;=40, "Poor", "Very Poor"))))))</f>
        <v>#NUM!</v>
      </c>
      <c r="BM1327" s="0" t="n">
        <f aca="false">IF(P1327&lt;=1000, -6.942*LN(P1327)+107.59, IF(AND(P1327&gt;1000, P1327&lt;=5213),-36.304*LN(P1327)+310.72, IF(P1327&gt;5213, 10)))</f>
        <v>10</v>
      </c>
      <c r="BN1327" s="0" t="n">
        <f aca="false">BF1327^0.04*BG1327^0.22*BH1327^0.51*BI1327^0.06*BM1327^0.17</f>
        <v>61.2964011898402</v>
      </c>
      <c r="BO1327" s="0" t="str">
        <f aca="false">IF(BN1327&gt;=90, "Very Good", IF(BN1327&gt;=80, "Good", IF(BN1327&gt;=70, "Slightly Good", IF(BN1327&gt;=60, "Average", IF(BN1327&gt;=50, "Slightly Poor", IF(BN1327&gt;=40, "Poor", "Very Poor"))))))</f>
        <v>Average</v>
      </c>
      <c r="BP1327" s="0" t="n">
        <f aca="false">IF(AJ1327&lt;=1000, -6.942*LN(AJ1327)+107.59, IF(AND(AJ1327&gt;1000, AJ1327&lt;=5213),-36.304*LN(AJ1327)+310.72, IF(AJ1327&gt;5213, 10)))</f>
        <v>34.7768371087843</v>
      </c>
      <c r="BQ1327" s="0" t="n">
        <f aca="false">BF1327^0.04*BG1327^0.22*BH1327^0.51*BI1327^0.06*BP1327^0.17</f>
        <v>75.7624989391214</v>
      </c>
      <c r="BR1327" s="0" t="str">
        <f aca="false">IF(BQ1327&gt;=90, "Very Good", IF(BQ1327&gt;=80, "Good", IF(BQ1327&gt;=70, "Slightly Good", IF(BQ1327&gt;=60, "Average", IF(BQ1327&gt;=50, "Slightly Poor", IF(BQ1327&gt;=40, "Poor", "Very Poor"))))))</f>
        <v>Slightly Good</v>
      </c>
      <c r="BT1327" s="0" t="n">
        <f aca="false">9.81*LN(AH1327)+30.6</f>
        <v>61.0998880064264</v>
      </c>
      <c r="BU1327" s="0" t="str">
        <f aca="false">IF(BT1327&lt;30, "Clean water", IF(AND(BT1327&gt;=30, BT1327&lt;40), "Hypolimia", IF(AND(BT1327&gt;=40,BT1327&lt;50), "Mesotrophic", IF(AND(BT1327&gt;=50, BT1327&lt;70), "Eutrophic", IF(BT1327&gt;70,"Hypertrophic")))))</f>
        <v>Eutrophic</v>
      </c>
      <c r="BW1327" s="0" t="str">
        <f aca="false">IF(G1327/H1327&gt;=1, "PLS CHECK", "")</f>
        <v/>
      </c>
      <c r="BX1327" s="0" t="str">
        <f aca="false">IF(AC1327/J1327&gt;=1, "PLS CHECK", "")</f>
        <v/>
      </c>
      <c r="BY1327" s="0" t="str">
        <f aca="false">IF(AE1327/J1327&gt;=1, "PLS CHECK", "")</f>
        <v/>
      </c>
      <c r="BZ1327" s="0" t="str">
        <f aca="false">IF(AD1327/J1327&gt;=1, "PLS CHECK", "")</f>
        <v/>
      </c>
      <c r="CA1327" s="0" t="str">
        <f aca="false">IF(AF1327/K1327&gt;=1, "PLS CHECK", "")</f>
        <v/>
      </c>
      <c r="CB1327" s="0" t="str">
        <f aca="false">IF(AG1327/K1327&gt;=1, "PLS CHECK", "")</f>
        <v/>
      </c>
    </row>
    <row r="1328" customFormat="false" ht="12.5" hidden="false" customHeight="false" outlineLevel="0" collapsed="false">
      <c r="A1328" s="0" t="n">
        <v>1325</v>
      </c>
      <c r="B1328" s="15" t="s">
        <v>113</v>
      </c>
      <c r="C1328" s="16" t="s">
        <v>114</v>
      </c>
      <c r="D1328" s="0" t="s">
        <v>185</v>
      </c>
      <c r="E1328" s="0" t="n">
        <v>7.6</v>
      </c>
      <c r="F1328" s="0" t="n">
        <v>8.3</v>
      </c>
      <c r="G1328" s="0" t="n">
        <v>1.7</v>
      </c>
      <c r="H1328" s="0" t="n">
        <v>4.8</v>
      </c>
      <c r="I1328" s="0" t="n">
        <v>6.6</v>
      </c>
      <c r="J1328" s="0" t="n">
        <v>3.789</v>
      </c>
      <c r="K1328" s="0" t="n">
        <v>0.103</v>
      </c>
      <c r="L1328" s="0" t="n">
        <v>3.4</v>
      </c>
      <c r="M1328" s="0" t="n">
        <v>24.4</v>
      </c>
      <c r="N1328" s="0" t="n">
        <v>0</v>
      </c>
      <c r="O1328" s="0" t="n">
        <v>491</v>
      </c>
      <c r="P1328" s="0" t="n">
        <v>7000</v>
      </c>
      <c r="Q1328" s="0" t="n">
        <v>0</v>
      </c>
      <c r="R1328" s="0" t="n">
        <v>0</v>
      </c>
      <c r="S1328" s="0" t="n">
        <v>0</v>
      </c>
      <c r="T1328" s="0" t="n">
        <v>0</v>
      </c>
      <c r="U1328" s="0" t="n">
        <v>0</v>
      </c>
      <c r="V1328" s="0" t="n">
        <v>0</v>
      </c>
      <c r="AC1328" s="0" t="n">
        <v>3.612</v>
      </c>
      <c r="AD1328" s="0" t="n">
        <v>0.295</v>
      </c>
      <c r="AE1328" s="0" t="n">
        <v>2.866</v>
      </c>
      <c r="AF1328" s="0" t="n">
        <v>0.057</v>
      </c>
      <c r="AG1328" s="0" t="n">
        <v>0.033</v>
      </c>
      <c r="AH1328" s="0" t="n">
        <v>12.4</v>
      </c>
      <c r="AJ1328" s="0" t="n">
        <v>900</v>
      </c>
      <c r="AP1328" s="0" t="n">
        <v>0</v>
      </c>
      <c r="AY1328" s="0" t="n">
        <v>0</v>
      </c>
      <c r="BF1328" s="0" t="n">
        <f aca="false">IF(E1328&lt;11,-3.6797*E1328^2+48.115*E1328-53.83,280.92*EXP(-0.2027*E1328))</f>
        <v>99.304528</v>
      </c>
      <c r="BG1328" s="0" t="n">
        <f aca="false">32.208*LN(F1328)+21.438</f>
        <v>89.5983576207606</v>
      </c>
      <c r="BH1328" s="0" t="n">
        <f aca="false">IF(G1328&lt;=2, -10*G1328+100, 88.958*EXP(-0.0755*G1328))</f>
        <v>83</v>
      </c>
      <c r="BI1328" s="0" t="n">
        <f aca="false">IF(I1328&lt;=100, 0.0053*(I1328)^2-1.0332*I1328+100.76, 122.82*EXP(-0.0092*I1328))</f>
        <v>94.171748</v>
      </c>
      <c r="BJ1328" s="0" t="n">
        <f aca="false">IF(P1328&lt;=1000, -6.942*LN(P1328)+107.59, -36.304*LN(P1328)+310.72)</f>
        <v>-10.7034696994716</v>
      </c>
      <c r="BK1328" s="0" t="e">
        <f aca="false">BF1328^0.04*BG1328^0.22*BH1328^0.51*BI1328^0.06*BJ1328^0.17</f>
        <v>#NUM!</v>
      </c>
      <c r="BL1328" s="0" t="e">
        <f aca="false">IF(BK1328&gt;=90, "Very Good", IF(BK1328&gt;=80, "Good", IF(BK1328&gt;=70, "Slightly Good", IF(BK1328&gt;=60, "Average", IF(BK1328&gt;=50, "Slightly Poor", IF(BK1328&gt;=40, "Poor", "Very Poor"))))))</f>
        <v>#NUM!</v>
      </c>
      <c r="BM1328" s="0" t="n">
        <f aca="false">IF(P1328&lt;=1000, -6.942*LN(P1328)+107.59, IF(AND(P1328&gt;1000, P1328&lt;=5213),-36.304*LN(P1328)+310.72, IF(P1328&gt;5213, 10)))</f>
        <v>10</v>
      </c>
      <c r="BN1328" s="0" t="n">
        <f aca="false">BF1328^0.04*BG1328^0.22*BH1328^0.51*BI1328^0.06*BM1328^0.17</f>
        <v>59.7791640853901</v>
      </c>
      <c r="BO1328" s="0" t="str">
        <f aca="false">IF(BN1328&gt;=90, "Very Good", IF(BN1328&gt;=80, "Good", IF(BN1328&gt;=70, "Slightly Good", IF(BN1328&gt;=60, "Average", IF(BN1328&gt;=50, "Slightly Poor", IF(BN1328&gt;=40, "Poor", "Very Poor"))))))</f>
        <v>Slightly Poor</v>
      </c>
      <c r="BP1328" s="0" t="n">
        <f aca="false">IF(AJ1328&lt;=1000, -6.942*LN(AJ1328)+107.59, IF(AND(AJ1328&gt;1000, AJ1328&lt;=5213),-36.304*LN(AJ1328)+310.72, IF(AJ1328&gt;5213, 10)))</f>
        <v>60.3677755530026</v>
      </c>
      <c r="BQ1328" s="0" t="n">
        <f aca="false">BF1328^0.04*BG1328^0.22*BH1328^0.51*BI1328^0.06*BP1328^0.17</f>
        <v>81.149662375853</v>
      </c>
      <c r="BR1328" s="0" t="str">
        <f aca="false">IF(BQ1328&gt;=90, "Very Good", IF(BQ1328&gt;=80, "Good", IF(BQ1328&gt;=70, "Slightly Good", IF(BQ1328&gt;=60, "Average", IF(BQ1328&gt;=50, "Slightly Poor", IF(BQ1328&gt;=40, "Poor", "Very Poor"))))))</f>
        <v>Good</v>
      </c>
      <c r="BT1328" s="0" t="n">
        <f aca="false">9.81*LN(AH1328)+30.6</f>
        <v>55.2986023963138</v>
      </c>
      <c r="BU1328" s="0" t="str">
        <f aca="false">IF(BT1328&lt;30, "Clean water", IF(AND(BT1328&gt;=30, BT1328&lt;40), "Hypolimia", IF(AND(BT1328&gt;=40,BT1328&lt;50), "Mesotrophic", IF(AND(BT1328&gt;=50, BT1328&lt;70), "Eutrophic", IF(BT1328&gt;70,"Hypertrophic")))))</f>
        <v>Eutrophic</v>
      </c>
      <c r="BW1328" s="0" t="str">
        <f aca="false">IF(G1328/H1328&gt;=1, "PLS CHECK", "")</f>
        <v/>
      </c>
      <c r="BX1328" s="0" t="str">
        <f aca="false">IF(AC1328/J1328&gt;=1, "PLS CHECK", "")</f>
        <v/>
      </c>
      <c r="BY1328" s="0" t="str">
        <f aca="false">IF(AE1328/J1328&gt;=1, "PLS CHECK", "")</f>
        <v/>
      </c>
      <c r="BZ1328" s="0" t="str">
        <f aca="false">IF(AD1328/J1328&gt;=1, "PLS CHECK", "")</f>
        <v/>
      </c>
      <c r="CA1328" s="0" t="str">
        <f aca="false">IF(AF1328/K1328&gt;=1, "PLS CHECK", "")</f>
        <v/>
      </c>
      <c r="CB1328" s="0" t="str">
        <f aca="false">IF(AG1328/K1328&gt;=1, "PLS CHECK", "")</f>
        <v/>
      </c>
    </row>
    <row r="1329" customFormat="false" ht="12.5" hidden="false" customHeight="false" outlineLevel="0" collapsed="false">
      <c r="A1329" s="0" t="n">
        <v>1326</v>
      </c>
      <c r="B1329" s="15" t="s">
        <v>115</v>
      </c>
      <c r="C1329" s="16" t="s">
        <v>116</v>
      </c>
      <c r="D1329" s="0" t="s">
        <v>185</v>
      </c>
      <c r="E1329" s="37"/>
      <c r="F1329" s="37"/>
      <c r="G1329" s="0" t="n">
        <v>2.5</v>
      </c>
      <c r="H1329" s="0" t="n">
        <v>7.5</v>
      </c>
      <c r="I1329" s="0" t="n">
        <v>4.6</v>
      </c>
      <c r="J1329" s="37"/>
      <c r="K1329" s="37"/>
      <c r="L1329" s="0" t="n">
        <v>4.7</v>
      </c>
      <c r="M1329" s="0" t="n">
        <v>23.6</v>
      </c>
      <c r="N1329" s="0" t="n">
        <v>0</v>
      </c>
      <c r="O1329" s="0" t="n">
        <v>556</v>
      </c>
      <c r="P1329" s="37"/>
      <c r="Q1329" s="0" t="n">
        <v>0</v>
      </c>
      <c r="R1329" s="0" t="n">
        <v>0</v>
      </c>
      <c r="S1329" s="0" t="n">
        <v>0</v>
      </c>
      <c r="T1329" s="0" t="n">
        <v>0</v>
      </c>
      <c r="U1329" s="0" t="n">
        <v>0</v>
      </c>
      <c r="V1329" s="0" t="n">
        <v>0</v>
      </c>
      <c r="AC1329" s="37"/>
      <c r="AD1329" s="37"/>
      <c r="AE1329" s="0" t="n">
        <v>6.278</v>
      </c>
      <c r="AF1329" s="37"/>
      <c r="AG1329" s="37"/>
      <c r="AH1329" s="0" t="n">
        <v>16.5</v>
      </c>
      <c r="AJ1329" s="37"/>
      <c r="AP1329" s="0" t="n">
        <v>0</v>
      </c>
      <c r="AY1329" s="0" t="n">
        <v>0</v>
      </c>
      <c r="BF1329" s="0" t="n">
        <f aca="false">IF(E1329&lt;11,-3.6797*E1329^2+48.115*E1329-53.83,280.92*EXP(-0.2027*E1329))</f>
        <v>-53.83</v>
      </c>
      <c r="BG1329" s="0" t="e">
        <f aca="false">32.208*LN(F1329)+21.438</f>
        <v>#VALUE!</v>
      </c>
      <c r="BH1329" s="0" t="n">
        <f aca="false">IF(G1329&lt;=2, -10*G1329+100, 88.958*EXP(-0.0755*G1329))</f>
        <v>73.6566439219523</v>
      </c>
      <c r="BI1329" s="0" t="n">
        <f aca="false">IF(I1329&lt;=100, 0.0053*(I1329)^2-1.0332*I1329+100.76, 122.82*EXP(-0.0092*I1329))</f>
        <v>96.119428</v>
      </c>
      <c r="BJ1329" s="0" t="e">
        <f aca="false">IF(P1329&lt;=1000, -6.942*LN(P1329)+107.59, -36.304*LN(P1329)+310.72)</f>
        <v>#VALUE!</v>
      </c>
      <c r="BK1329" s="0" t="e">
        <f aca="false">BF1329^0.04*BG1329^0.22*BH1329^0.51*BI1329^0.06*BJ1329^0.17</f>
        <v>#VALUE!</v>
      </c>
      <c r="BL1329" s="0" t="e">
        <f aca="false">IF(BK1329&gt;=90, "Very Good", IF(BK1329&gt;=80, "Good", IF(BK1329&gt;=70, "Slightly Good", IF(BK1329&gt;=60, "Average", IF(BK1329&gt;=50, "Slightly Poor", IF(BK1329&gt;=40, "Poor", "Very Poor"))))))</f>
        <v>#VALUE!</v>
      </c>
      <c r="BM1329" s="0" t="e">
        <f aca="false">IF(P1329&lt;=1000, -6.942*LN(P1329)+107.59, IF(AND(P1329&gt;1000, P1329&lt;=5213),-36.304*LN(P1329)+310.72, IF(P1329&gt;5213, 10)))</f>
        <v>#VALUE!</v>
      </c>
      <c r="BN1329" s="0" t="e">
        <f aca="false">BF1329^0.04*BG1329^0.22*BH1329^0.51*BI1329^0.06*BM1329^0.17</f>
        <v>#VALUE!</v>
      </c>
      <c r="BO1329" s="0" t="e">
        <f aca="false">IF(BN1329&gt;=90, "Very Good", IF(BN1329&gt;=80, "Good", IF(BN1329&gt;=70, "Slightly Good", IF(BN1329&gt;=60, "Average", IF(BN1329&gt;=50, "Slightly Poor", IF(BN1329&gt;=40, "Poor", "Very Poor"))))))</f>
        <v>#VALUE!</v>
      </c>
      <c r="BP1329" s="0" t="e">
        <f aca="false">IF(AJ1329&lt;=1000, -6.942*LN(AJ1329)+107.59, IF(AND(AJ1329&gt;1000, AJ1329&lt;=5213),-36.304*LN(AJ1329)+310.72, IF(AJ1329&gt;5213, 10)))</f>
        <v>#VALUE!</v>
      </c>
      <c r="BQ1329" s="0" t="e">
        <f aca="false">BF1329^0.04*BG1329^0.22*BH1329^0.51*BI1329^0.06*BP1329^0.17</f>
        <v>#VALUE!</v>
      </c>
      <c r="BR1329" s="0" t="e">
        <f aca="false">IF(BQ1329&gt;=90, "Very Good", IF(BQ1329&gt;=80, "Good", IF(BQ1329&gt;=70, "Slightly Good", IF(BQ1329&gt;=60, "Average", IF(BQ1329&gt;=50, "Slightly Poor", IF(BQ1329&gt;=40, "Poor", "Very Poor"))))))</f>
        <v>#VALUE!</v>
      </c>
      <c r="BT1329" s="0" t="n">
        <f aca="false">9.81*LN(AH1329)+30.6</f>
        <v>58.1009653366931</v>
      </c>
      <c r="BU1329" s="0" t="str">
        <f aca="false">IF(BT1329&lt;30, "Clean water", IF(AND(BT1329&gt;=30, BT1329&lt;40), "Hypolimia", IF(AND(BT1329&gt;=40,BT1329&lt;50), "Mesotrophic", IF(AND(BT1329&gt;=50, BT1329&lt;70), "Eutrophic", IF(BT1329&gt;70,"Hypertrophic")))))</f>
        <v>Eutrophic</v>
      </c>
      <c r="BW1329" s="0" t="str">
        <f aca="false">IF(G1329/H1329&gt;=1, "PLS CHECK", "")</f>
        <v/>
      </c>
      <c r="BX1329" s="0" t="e">
        <f aca="false">IF(AC1329/J1329&gt;=1, "PLS CHECK", "")</f>
        <v>#DIV/0!</v>
      </c>
      <c r="BY1329" s="0" t="e">
        <f aca="false">IF(AE1329/J1329&gt;=1, "PLS CHECK", "")</f>
        <v>#DIV/0!</v>
      </c>
      <c r="BZ1329" s="0" t="e">
        <f aca="false">IF(AD1329/J1329&gt;=1, "PLS CHECK", "")</f>
        <v>#DIV/0!</v>
      </c>
      <c r="CA1329" s="0" t="e">
        <f aca="false">IF(AF1329/K1329&gt;=1, "PLS CHECK", "")</f>
        <v>#DIV/0!</v>
      </c>
      <c r="CB1329" s="0" t="e">
        <f aca="false">IF(AG1329/K1329&gt;=1, "PLS CHECK", "")</f>
        <v>#DIV/0!</v>
      </c>
    </row>
    <row r="1330" customFormat="false" ht="12.5" hidden="false" customHeight="false" outlineLevel="0" collapsed="false">
      <c r="A1330" s="0" t="n">
        <v>1327</v>
      </c>
      <c r="B1330" s="15" t="s">
        <v>117</v>
      </c>
      <c r="C1330" s="16" t="s">
        <v>118</v>
      </c>
      <c r="D1330" s="0" t="s">
        <v>185</v>
      </c>
      <c r="E1330" s="0" t="n">
        <v>7.6</v>
      </c>
      <c r="F1330" s="0" t="n">
        <v>9.2</v>
      </c>
      <c r="G1330" s="37"/>
      <c r="H1330" s="37"/>
      <c r="I1330" s="0" t="n">
        <v>1.8</v>
      </c>
      <c r="J1330" s="37"/>
      <c r="K1330" s="37"/>
      <c r="L1330" s="0" t="n">
        <v>1.5</v>
      </c>
      <c r="M1330" s="0" t="n">
        <v>22</v>
      </c>
      <c r="N1330" s="0" t="n">
        <v>0</v>
      </c>
      <c r="O1330" s="0" t="n">
        <v>201</v>
      </c>
      <c r="P1330" s="37"/>
      <c r="Q1330" s="0" t="n">
        <v>0</v>
      </c>
      <c r="R1330" s="0" t="n">
        <v>0</v>
      </c>
      <c r="S1330" s="0" t="n">
        <v>0</v>
      </c>
      <c r="T1330" s="0" t="n">
        <v>0</v>
      </c>
      <c r="U1330" s="0" t="n">
        <v>0</v>
      </c>
      <c r="V1330" s="0" t="n">
        <v>0</v>
      </c>
      <c r="AC1330" s="37"/>
      <c r="AD1330" s="37"/>
      <c r="AE1330" s="37"/>
      <c r="AF1330" s="37"/>
      <c r="AG1330" s="37"/>
      <c r="AH1330" s="37"/>
      <c r="AJ1330" s="37"/>
      <c r="AP1330" s="0" t="n">
        <v>0</v>
      </c>
      <c r="AY1330" s="0" t="n">
        <v>0</v>
      </c>
      <c r="BF1330" s="0" t="n">
        <f aca="false">IF(E1330&lt;11,-3.6797*E1330^2+48.115*E1330-53.83,280.92*EXP(-0.2027*E1330))</f>
        <v>99.304528</v>
      </c>
      <c r="BG1330" s="0" t="n">
        <f aca="false">32.208*LN(F1330)+21.438</f>
        <v>92.9141058144433</v>
      </c>
      <c r="BH1330" s="0" t="n">
        <f aca="false">IF(G1330&lt;=2, -10*G1330+100, 88.958*EXP(-0.0755*G1330))</f>
        <v>100</v>
      </c>
      <c r="BI1330" s="0" t="n">
        <f aca="false">IF(I1330&lt;=100, 0.0053*(I1330)^2-1.0332*I1330+100.76, 122.82*EXP(-0.0092*I1330))</f>
        <v>98.917412</v>
      </c>
      <c r="BJ1330" s="0" t="e">
        <f aca="false">IF(P1330&lt;=1000, -6.942*LN(P1330)+107.59, -36.304*LN(P1330)+310.72)</f>
        <v>#VALUE!</v>
      </c>
      <c r="BK1330" s="0" t="e">
        <f aca="false">BF1330^0.04*BG1330^0.22*BH1330^0.51*BI1330^0.06*BJ1330^0.17</f>
        <v>#VALUE!</v>
      </c>
      <c r="BL1330" s="0" t="e">
        <f aca="false">IF(BK1330&gt;=90, "Very Good", IF(BK1330&gt;=80, "Good", IF(BK1330&gt;=70, "Slightly Good", IF(BK1330&gt;=60, "Average", IF(BK1330&gt;=50, "Slightly Poor", IF(BK1330&gt;=40, "Poor", "Very Poor"))))))</f>
        <v>#VALUE!</v>
      </c>
      <c r="BM1330" s="0" t="e">
        <f aca="false">IF(P1330&lt;=1000, -6.942*LN(P1330)+107.59, IF(AND(P1330&gt;1000, P1330&lt;=5213),-36.304*LN(P1330)+310.72, IF(P1330&gt;5213, 10)))</f>
        <v>#VALUE!</v>
      </c>
      <c r="BN1330" s="0" t="e">
        <f aca="false">BF1330^0.04*BG1330^0.22*BH1330^0.51*BI1330^0.06*BM1330^0.17</f>
        <v>#VALUE!</v>
      </c>
      <c r="BO1330" s="0" t="e">
        <f aca="false">IF(BN1330&gt;=90, "Very Good", IF(BN1330&gt;=80, "Good", IF(BN1330&gt;=70, "Slightly Good", IF(BN1330&gt;=60, "Average", IF(BN1330&gt;=50, "Slightly Poor", IF(BN1330&gt;=40, "Poor", "Very Poor"))))))</f>
        <v>#VALUE!</v>
      </c>
      <c r="BP1330" s="0" t="e">
        <f aca="false">IF(AJ1330&lt;=1000, -6.942*LN(AJ1330)+107.59, IF(AND(AJ1330&gt;1000, AJ1330&lt;=5213),-36.304*LN(AJ1330)+310.72, IF(AJ1330&gt;5213, 10)))</f>
        <v>#VALUE!</v>
      </c>
      <c r="BQ1330" s="0" t="e">
        <f aca="false">BF1330^0.04*BG1330^0.22*BH1330^0.51*BI1330^0.06*BP1330^0.17</f>
        <v>#VALUE!</v>
      </c>
      <c r="BR1330" s="0" t="e">
        <f aca="false">IF(BQ1330&gt;=90, "Very Good", IF(BQ1330&gt;=80, "Good", IF(BQ1330&gt;=70, "Slightly Good", IF(BQ1330&gt;=60, "Average", IF(BQ1330&gt;=50, "Slightly Poor", IF(BQ1330&gt;=40, "Poor", "Very Poor"))))))</f>
        <v>#VALUE!</v>
      </c>
      <c r="BT1330" s="0" t="e">
        <f aca="false">9.81*LN(AH1330)+30.6</f>
        <v>#VALUE!</v>
      </c>
      <c r="BU1330" s="0" t="e">
        <f aca="false">IF(BT1330&lt;30, "Clean water", IF(AND(BT1330&gt;=30, BT1330&lt;40), "Hypolimia", IF(AND(BT1330&gt;=40,BT1330&lt;50), "Mesotrophic", IF(AND(BT1330&gt;=50, BT1330&lt;70), "Eutrophic", IF(BT1330&gt;70,"Hypertrophic")))))</f>
        <v>#VALUE!</v>
      </c>
      <c r="BW1330" s="0" t="e">
        <f aca="false">IF(G1330/H1330&gt;=1, "PLS CHECK", "")</f>
        <v>#DIV/0!</v>
      </c>
      <c r="BX1330" s="0" t="e">
        <f aca="false">IF(AC1330/J1330&gt;=1, "PLS CHECK", "")</f>
        <v>#DIV/0!</v>
      </c>
      <c r="BY1330" s="0" t="e">
        <f aca="false">IF(AE1330/J1330&gt;=1, "PLS CHECK", "")</f>
        <v>#DIV/0!</v>
      </c>
      <c r="BZ1330" s="0" t="e">
        <f aca="false">IF(AD1330/J1330&gt;=1, "PLS CHECK", "")</f>
        <v>#DIV/0!</v>
      </c>
      <c r="CA1330" s="0" t="e">
        <f aca="false">IF(AF1330/K1330&gt;=1, "PLS CHECK", "")</f>
        <v>#DIV/0!</v>
      </c>
      <c r="CB1330" s="0" t="e">
        <f aca="false">IF(AG1330/K1330&gt;=1, "PLS CHECK", "")</f>
        <v>#DIV/0!</v>
      </c>
    </row>
    <row r="1331" customFormat="false" ht="12.5" hidden="false" customHeight="false" outlineLevel="0" collapsed="false">
      <c r="A1331" s="0" t="n">
        <v>1328</v>
      </c>
      <c r="B1331" s="15" t="s">
        <v>119</v>
      </c>
      <c r="C1331" s="16" t="s">
        <v>120</v>
      </c>
      <c r="D1331" s="0" t="s">
        <v>185</v>
      </c>
      <c r="E1331" s="0" t="n">
        <v>8</v>
      </c>
      <c r="F1331" s="0" t="n">
        <v>10</v>
      </c>
      <c r="G1331" s="0" t="n">
        <v>0.7</v>
      </c>
      <c r="H1331" s="0" t="n">
        <v>2.1</v>
      </c>
      <c r="I1331" s="37"/>
      <c r="J1331" s="37"/>
      <c r="K1331" s="0" t="n">
        <v>0.02</v>
      </c>
      <c r="L1331" s="0" t="n">
        <v>1.7</v>
      </c>
      <c r="M1331" s="0" t="n">
        <v>25.4</v>
      </c>
      <c r="N1331" s="0" t="n">
        <v>0</v>
      </c>
      <c r="O1331" s="0" t="n">
        <v>227</v>
      </c>
      <c r="P1331" s="0" t="n">
        <v>7600</v>
      </c>
      <c r="Q1331" s="0" t="n">
        <v>0</v>
      </c>
      <c r="R1331" s="0" t="n">
        <v>0</v>
      </c>
      <c r="S1331" s="0" t="n">
        <v>0</v>
      </c>
      <c r="T1331" s="0" t="n">
        <v>0</v>
      </c>
      <c r="U1331" s="0" t="n">
        <v>0</v>
      </c>
      <c r="V1331" s="0" t="n">
        <v>0</v>
      </c>
      <c r="AC1331" s="37"/>
      <c r="AD1331" s="0" t="n">
        <v>0.018</v>
      </c>
      <c r="AE1331" s="37"/>
      <c r="AF1331" s="37"/>
      <c r="AG1331" s="37"/>
      <c r="AH1331" s="0" t="n">
        <v>2.8</v>
      </c>
      <c r="AJ1331" s="0" t="n">
        <v>540</v>
      </c>
      <c r="AP1331" s="0" t="n">
        <v>0</v>
      </c>
      <c r="AY1331" s="0" t="n">
        <v>0</v>
      </c>
      <c r="BF1331" s="0" t="n">
        <f aca="false">IF(E1331&lt;11,-3.6797*E1331^2+48.115*E1331-53.83,280.92*EXP(-0.2027*E1331))</f>
        <v>95.5892</v>
      </c>
      <c r="BG1331" s="0" t="n">
        <f aca="false">32.208*LN(F1331)+21.438</f>
        <v>95.5996606751522</v>
      </c>
      <c r="BH1331" s="0" t="n">
        <f aca="false">IF(G1331&lt;=2, -10*G1331+100, 88.958*EXP(-0.0755*G1331))</f>
        <v>93</v>
      </c>
      <c r="BI1331" s="0" t="n">
        <f aca="false">IF(I1331&lt;=100, 0.0053*(I1331)^2-1.0332*I1331+100.76, 122.82*EXP(-0.0092*I1331))</f>
        <v>100.76</v>
      </c>
      <c r="BJ1331" s="0" t="n">
        <f aca="false">IF(P1331&lt;=1000, -6.942*LN(P1331)+107.59, -36.304*LN(P1331)+310.72)</f>
        <v>-13.6890416178666</v>
      </c>
      <c r="BK1331" s="0" t="e">
        <f aca="false">BF1331^0.04*BG1331^0.22*BH1331^0.51*BI1331^0.06*BJ1331^0.17</f>
        <v>#NUM!</v>
      </c>
      <c r="BL1331" s="0" t="e">
        <f aca="false">IF(BK1331&gt;=90, "Very Good", IF(BK1331&gt;=80, "Good", IF(BK1331&gt;=70, "Slightly Good", IF(BK1331&gt;=60, "Average", IF(BK1331&gt;=50, "Slightly Poor", IF(BK1331&gt;=40, "Poor", "Very Poor"))))))</f>
        <v>#NUM!</v>
      </c>
      <c r="BM1331" s="0" t="n">
        <f aca="false">IF(P1331&lt;=1000, -6.942*LN(P1331)+107.59, IF(AND(P1331&gt;1000, P1331&lt;=5213),-36.304*LN(P1331)+310.72, IF(P1331&gt;5213, 10)))</f>
        <v>10</v>
      </c>
      <c r="BN1331" s="0" t="n">
        <f aca="false">BF1331^0.04*BG1331^0.22*BH1331^0.51*BI1331^0.06*BM1331^0.17</f>
        <v>64.422910803572</v>
      </c>
      <c r="BO1331" s="0" t="str">
        <f aca="false">IF(BN1331&gt;=90, "Very Good", IF(BN1331&gt;=80, "Good", IF(BN1331&gt;=70, "Slightly Good", IF(BN1331&gt;=60, "Average", IF(BN1331&gt;=50, "Slightly Poor", IF(BN1331&gt;=40, "Poor", "Very Poor"))))))</f>
        <v>Average</v>
      </c>
      <c r="BP1331" s="0" t="n">
        <f aca="false">IF(AJ1331&lt;=1000, -6.942*LN(AJ1331)+107.59, IF(AND(AJ1331&gt;1000, AJ1331&lt;=5213),-36.304*LN(AJ1331)+310.72, IF(AJ1331&gt;5213, 10)))</f>
        <v>63.9139270331861</v>
      </c>
      <c r="BQ1331" s="0" t="n">
        <f aca="false">BF1331^0.04*BG1331^0.22*BH1331^0.51*BI1331^0.06*BP1331^0.17</f>
        <v>88.3062777542203</v>
      </c>
      <c r="BR1331" s="0" t="str">
        <f aca="false">IF(BQ1331&gt;=90, "Very Good", IF(BQ1331&gt;=80, "Good", IF(BQ1331&gt;=70, "Slightly Good", IF(BQ1331&gt;=60, "Average", IF(BQ1331&gt;=50, "Slightly Poor", IF(BQ1331&gt;=40, "Poor", "Very Poor"))))))</f>
        <v>Good</v>
      </c>
      <c r="BT1331" s="0" t="n">
        <f aca="false">9.81*LN(AH1331)+30.6</f>
        <v>40.7005664825472</v>
      </c>
      <c r="BU1331" s="0" t="str">
        <f aca="false">IF(BT1331&lt;30, "Clean water", IF(AND(BT1331&gt;=30, BT1331&lt;40), "Hypolimia", IF(AND(BT1331&gt;=40,BT1331&lt;50), "Mesotrophic", IF(AND(BT1331&gt;=50, BT1331&lt;70), "Eutrophic", IF(BT1331&gt;70,"Hypertrophic")))))</f>
        <v>Mesotrophic</v>
      </c>
      <c r="BW1331" s="0" t="str">
        <f aca="false">IF(G1331/H1331&gt;=1, "PLS CHECK", "")</f>
        <v/>
      </c>
      <c r="BX1331" s="0" t="e">
        <f aca="false">IF(AC1331/J1331&gt;=1, "PLS CHECK", "")</f>
        <v>#DIV/0!</v>
      </c>
      <c r="BY1331" s="0" t="e">
        <f aca="false">IF(AE1331/J1331&gt;=1, "PLS CHECK", "")</f>
        <v>#DIV/0!</v>
      </c>
      <c r="BZ1331" s="0" t="e">
        <f aca="false">IF(AD1331/J1331&gt;=1, "PLS CHECK", "")</f>
        <v>#DIV/0!</v>
      </c>
      <c r="CA1331" s="0" t="str">
        <f aca="false">IF(AF1331/K1331&gt;=1, "PLS CHECK", "")</f>
        <v/>
      </c>
      <c r="CB1331" s="0" t="str">
        <f aca="false">IF(AG1331/K1331&gt;=1, "PLS CHECK", "")</f>
        <v/>
      </c>
    </row>
    <row r="1332" customFormat="false" ht="12.5" hidden="false" customHeight="false" outlineLevel="0" collapsed="false">
      <c r="A1332" s="0" t="n">
        <v>1329</v>
      </c>
      <c r="B1332" s="15" t="s">
        <v>121</v>
      </c>
      <c r="C1332" s="16" t="s">
        <v>122</v>
      </c>
      <c r="D1332" s="0" t="s">
        <v>185</v>
      </c>
      <c r="E1332" s="0" t="n">
        <v>7.9</v>
      </c>
      <c r="F1332" s="0" t="n">
        <v>9.6</v>
      </c>
      <c r="G1332" s="0" t="n">
        <v>1.7</v>
      </c>
      <c r="H1332" s="0" t="n">
        <v>2.8</v>
      </c>
      <c r="I1332" s="0" t="n">
        <v>2.6</v>
      </c>
      <c r="J1332" s="37"/>
      <c r="K1332" s="0" t="n">
        <v>0.05</v>
      </c>
      <c r="L1332" s="0" t="n">
        <v>2.1</v>
      </c>
      <c r="M1332" s="0" t="n">
        <v>22.9</v>
      </c>
      <c r="N1332" s="0" t="n">
        <v>0</v>
      </c>
      <c r="O1332" s="0" t="n">
        <v>288</v>
      </c>
      <c r="P1332" s="0" t="n">
        <v>8000</v>
      </c>
      <c r="Q1332" s="0" t="n">
        <v>0</v>
      </c>
      <c r="R1332" s="0" t="n">
        <v>0</v>
      </c>
      <c r="S1332" s="0" t="n">
        <v>0</v>
      </c>
      <c r="T1332" s="0" t="n">
        <v>0</v>
      </c>
      <c r="U1332" s="0" t="n">
        <v>0</v>
      </c>
      <c r="V1332" s="0" t="n">
        <v>0</v>
      </c>
      <c r="AC1332" s="37"/>
      <c r="AD1332" s="0" t="n">
        <v>0.091</v>
      </c>
      <c r="AE1332" s="37"/>
      <c r="AF1332" s="0" t="n">
        <v>0.019</v>
      </c>
      <c r="AG1332" s="0" t="n">
        <v>0.009</v>
      </c>
      <c r="AH1332" s="0" t="n">
        <v>2.7</v>
      </c>
      <c r="AJ1332" s="0" t="n">
        <v>1200</v>
      </c>
      <c r="AP1332" s="0" t="n">
        <v>0</v>
      </c>
      <c r="AY1332" s="0" t="n">
        <v>0</v>
      </c>
      <c r="BF1332" s="0" t="n">
        <f aca="false">IF(E1332&lt;11,-3.6797*E1332^2+48.115*E1332-53.83,280.92*EXP(-0.2027*E1332))</f>
        <v>96.6284230000001</v>
      </c>
      <c r="BG1332" s="0" t="n">
        <f aca="false">32.208*LN(F1332)+21.438</f>
        <v>94.2848658756438</v>
      </c>
      <c r="BH1332" s="0" t="n">
        <f aca="false">IF(G1332&lt;=2, -10*G1332+100, 88.958*EXP(-0.0755*G1332))</f>
        <v>83</v>
      </c>
      <c r="BI1332" s="0" t="n">
        <f aca="false">IF(I1332&lt;=100, 0.0053*(I1332)^2-1.0332*I1332+100.76, 122.82*EXP(-0.0092*I1332))</f>
        <v>98.109508</v>
      </c>
      <c r="BJ1332" s="0" t="n">
        <f aca="false">IF(P1332&lt;=1000, -6.942*LN(P1332)+107.59, -36.304*LN(P1332)+310.72)</f>
        <v>-15.5511933773122</v>
      </c>
      <c r="BK1332" s="0" t="e">
        <f aca="false">BF1332^0.04*BG1332^0.22*BH1332^0.51*BI1332^0.06*BJ1332^0.17</f>
        <v>#NUM!</v>
      </c>
      <c r="BL1332" s="0" t="e">
        <f aca="false">IF(BK1332&gt;=90, "Very Good", IF(BK1332&gt;=80, "Good", IF(BK1332&gt;=70, "Slightly Good", IF(BK1332&gt;=60, "Average", IF(BK1332&gt;=50, "Slightly Poor", IF(BK1332&gt;=40, "Poor", "Very Poor"))))))</f>
        <v>#NUM!</v>
      </c>
      <c r="BM1332" s="0" t="n">
        <f aca="false">IF(P1332&lt;=1000, -6.942*LN(P1332)+107.59, IF(AND(P1332&gt;1000, P1332&lt;=5213),-36.304*LN(P1332)+310.72, IF(P1332&gt;5213, 10)))</f>
        <v>10</v>
      </c>
      <c r="BN1332" s="0" t="n">
        <f aca="false">BF1332^0.04*BG1332^0.22*BH1332^0.51*BI1332^0.06*BM1332^0.17</f>
        <v>60.5360285700779</v>
      </c>
      <c r="BO1332" s="0" t="str">
        <f aca="false">IF(BN1332&gt;=90, "Very Good", IF(BN1332&gt;=80, "Good", IF(BN1332&gt;=70, "Slightly Good", IF(BN1332&gt;=60, "Average", IF(BN1332&gt;=50, "Slightly Poor", IF(BN1332&gt;=40, "Poor", "Very Poor"))))))</f>
        <v>Average</v>
      </c>
      <c r="BP1332" s="0" t="n">
        <f aca="false">IF(AJ1332&lt;=1000, -6.942*LN(AJ1332)+107.59, IF(AND(AJ1332&gt;1000, AJ1332&lt;=5213),-36.304*LN(AJ1332)+310.72, IF(AJ1332&gt;5213, 10)))</f>
        <v>53.3218505539848</v>
      </c>
      <c r="BQ1332" s="0" t="n">
        <f aca="false">BF1332^0.04*BG1332^0.22*BH1332^0.51*BI1332^0.06*BP1332^0.17</f>
        <v>80.4614421159772</v>
      </c>
      <c r="BR1332" s="0" t="str">
        <f aca="false">IF(BQ1332&gt;=90, "Very Good", IF(BQ1332&gt;=80, "Good", IF(BQ1332&gt;=70, "Slightly Good", IF(BQ1332&gt;=60, "Average", IF(BQ1332&gt;=50, "Slightly Poor", IF(BQ1332&gt;=40, "Poor", "Very Poor"))))))</f>
        <v>Good</v>
      </c>
      <c r="BT1332" s="0" t="n">
        <f aca="false">9.81*LN(AH1332)+30.6</f>
        <v>40.3437998932309</v>
      </c>
      <c r="BU1332" s="0" t="str">
        <f aca="false">IF(BT1332&lt;30, "Clean water", IF(AND(BT1332&gt;=30, BT1332&lt;40), "Hypolimia", IF(AND(BT1332&gt;=40,BT1332&lt;50), "Mesotrophic", IF(AND(BT1332&gt;=50, BT1332&lt;70), "Eutrophic", IF(BT1332&gt;70,"Hypertrophic")))))</f>
        <v>Mesotrophic</v>
      </c>
      <c r="BW1332" s="0" t="str">
        <f aca="false">IF(G1332/H1332&gt;=1, "PLS CHECK", "")</f>
        <v/>
      </c>
      <c r="BX1332" s="0" t="e">
        <f aca="false">IF(AC1332/J1332&gt;=1, "PLS CHECK", "")</f>
        <v>#DIV/0!</v>
      </c>
      <c r="BY1332" s="0" t="e">
        <f aca="false">IF(AE1332/J1332&gt;=1, "PLS CHECK", "")</f>
        <v>#DIV/0!</v>
      </c>
      <c r="BZ1332" s="0" t="e">
        <f aca="false">IF(AD1332/J1332&gt;=1, "PLS CHECK", "")</f>
        <v>#DIV/0!</v>
      </c>
      <c r="CA1332" s="0" t="str">
        <f aca="false">IF(AF1332/K1332&gt;=1, "PLS CHECK", "")</f>
        <v/>
      </c>
      <c r="CB1332" s="0" t="str">
        <f aca="false">IF(AG1332/K1332&gt;=1, "PLS CHECK", "")</f>
        <v/>
      </c>
    </row>
    <row r="1333" customFormat="false" ht="12.5" hidden="false" customHeight="false" outlineLevel="0" collapsed="false">
      <c r="A1333" s="0" t="n">
        <v>1330</v>
      </c>
      <c r="B1333" s="15" t="s">
        <v>140</v>
      </c>
      <c r="C1333" s="16" t="s">
        <v>141</v>
      </c>
      <c r="D1333" s="0" t="s">
        <v>185</v>
      </c>
      <c r="E1333" s="0" t="n">
        <v>8.4</v>
      </c>
      <c r="F1333" s="0" t="n">
        <v>10.1</v>
      </c>
      <c r="G1333" s="0" t="n">
        <v>4.5</v>
      </c>
      <c r="H1333" s="0" t="n">
        <v>6.2</v>
      </c>
      <c r="I1333" s="0" t="n">
        <v>6.5</v>
      </c>
      <c r="J1333" s="0" t="n">
        <v>3.693</v>
      </c>
      <c r="K1333" s="37"/>
      <c r="L1333" s="0" t="n">
        <v>2.4</v>
      </c>
      <c r="M1333" s="0" t="n">
        <v>25.9</v>
      </c>
      <c r="O1333" s="37"/>
      <c r="BD1333" s="0" t="n">
        <v>0.028</v>
      </c>
      <c r="BF1333" s="0" t="n">
        <f aca="false">IF(E1333&lt;11,-3.6797*E1333^2+48.115*E1333-53.83,280.92*EXP(-0.2027*E1333))</f>
        <v>90.6963680000001</v>
      </c>
      <c r="BG1333" s="0" t="n">
        <f aca="false">32.208*LN(F1333)+21.438</f>
        <v>95.9201409312711</v>
      </c>
      <c r="BH1333" s="0" t="n">
        <f aca="false">IF(G1333&lt;=2, -10*G1333+100, 88.958*EXP(-0.0755*G1333))</f>
        <v>63.3334957672512</v>
      </c>
      <c r="BI1333" s="0" t="n">
        <f aca="false">IF(I1333&lt;=100, 0.0053*(I1333)^2-1.0332*I1333+100.76, 122.82*EXP(-0.0092*I1333))</f>
        <v>94.268125</v>
      </c>
      <c r="BJ1333" s="0" t="e">
        <f aca="false">IF(P1333&lt;=1000, -6.942*LN(P1333)+107.59, -36.304*LN(P1333)+310.72)</f>
        <v>#VALUE!</v>
      </c>
      <c r="BK1333" s="0" t="e">
        <f aca="false">BF1333^0.04*BG1333^0.22*BH1333^0.51*BI1333^0.06*BJ1333^0.17</f>
        <v>#VALUE!</v>
      </c>
      <c r="BL1333" s="0" t="e">
        <f aca="false">IF(BK1333&gt;=90, "Very Good", IF(BK1333&gt;=80, "Good", IF(BK1333&gt;=70, "Slightly Good", IF(BK1333&gt;=60, "Average", IF(BK1333&gt;=50, "Slightly Poor", IF(BK1333&gt;=40, "Poor", "Very Poor"))))))</f>
        <v>#VALUE!</v>
      </c>
      <c r="BM1333" s="0" t="e">
        <f aca="false">IF(P1333&lt;=1000, -6.942*LN(P1333)+107.59, IF(AND(P1333&gt;1000, P1333&lt;=5213),-36.304*LN(P1333)+310.72, IF(P1333&gt;5213, 10)))</f>
        <v>#VALUE!</v>
      </c>
      <c r="BN1333" s="0" t="e">
        <f aca="false">BF1333^0.04*BG1333^0.22*BH1333^0.51*BI1333^0.06*BM1333^0.17</f>
        <v>#VALUE!</v>
      </c>
      <c r="BO1333" s="0" t="e">
        <f aca="false">IF(BN1333&gt;=90, "Very Good", IF(BN1333&gt;=80, "Good", IF(BN1333&gt;=70, "Slightly Good", IF(BN1333&gt;=60, "Average", IF(BN1333&gt;=50, "Slightly Poor", IF(BN1333&gt;=40, "Poor", "Very Poor"))))))</f>
        <v>#VALUE!</v>
      </c>
      <c r="BP1333" s="0" t="e">
        <f aca="false">IF(AJ1333&lt;=1000, -6.942*LN(AJ1333)+107.59, IF(AND(AJ1333&gt;1000, AJ1333&lt;=5213),-36.304*LN(AJ1333)+310.72, IF(AJ1333&gt;5213, 10)))</f>
        <v>#VALUE!</v>
      </c>
      <c r="BQ1333" s="0" t="e">
        <f aca="false">BF1333^0.04*BG1333^0.22*BH1333^0.51*BI1333^0.06*BP1333^0.17</f>
        <v>#VALUE!</v>
      </c>
      <c r="BR1333" s="0" t="e">
        <f aca="false">IF(BQ1333&gt;=90, "Very Good", IF(BQ1333&gt;=80, "Good", IF(BQ1333&gt;=70, "Slightly Good", IF(BQ1333&gt;=60, "Average", IF(BQ1333&gt;=50, "Slightly Poor", IF(BQ1333&gt;=40, "Poor", "Very Poor"))))))</f>
        <v>#VALUE!</v>
      </c>
      <c r="BT1333" s="0" t="e">
        <f aca="false">9.81*LN(AH1333)+30.6</f>
        <v>#VALUE!</v>
      </c>
      <c r="BU1333" s="0" t="e">
        <f aca="false">IF(BT1333&lt;30, "Clean water", IF(AND(BT1333&gt;=30, BT1333&lt;40), "Hypolimia", IF(AND(BT1333&gt;=40,BT1333&lt;50), "Mesotrophic", IF(AND(BT1333&gt;=50, BT1333&lt;70), "Eutrophic", IF(BT1333&gt;70,"Hypertrophic")))))</f>
        <v>#VALUE!</v>
      </c>
      <c r="BW1333" s="0" t="str">
        <f aca="false">IF(G1333/H1333&gt;=1, "PLS CHECK", "")</f>
        <v/>
      </c>
      <c r="BX1333" s="0" t="str">
        <f aca="false">IF(AC1333/J1333&gt;=1, "PLS CHECK", "")</f>
        <v/>
      </c>
      <c r="BY1333" s="0" t="str">
        <f aca="false">IF(AE1333/J1333&gt;=1, "PLS CHECK", "")</f>
        <v/>
      </c>
      <c r="BZ1333" s="0" t="str">
        <f aca="false">IF(AD1333/J1333&gt;=1, "PLS CHECK", "")</f>
        <v/>
      </c>
      <c r="CA1333" s="0" t="e">
        <f aca="false">IF(AF1333/K1333&gt;=1, "PLS CHECK", "")</f>
        <v>#DIV/0!</v>
      </c>
      <c r="CB1333" s="0" t="e">
        <f aca="false">IF(AG1333/K1333&gt;=1, "PLS CHECK", "")</f>
        <v>#DIV/0!</v>
      </c>
    </row>
    <row r="1334" customFormat="false" ht="12.5" hidden="false" customHeight="false" outlineLevel="0" collapsed="false">
      <c r="A1334" s="0" t="n">
        <v>1331</v>
      </c>
      <c r="B1334" s="15" t="s">
        <v>123</v>
      </c>
      <c r="C1334" s="16" t="s">
        <v>124</v>
      </c>
      <c r="D1334" s="0" t="s">
        <v>185</v>
      </c>
      <c r="E1334" s="37"/>
      <c r="F1334" s="0" t="n">
        <v>7.6</v>
      </c>
      <c r="G1334" s="0" t="n">
        <v>3</v>
      </c>
      <c r="H1334" s="0" t="n">
        <v>7.3</v>
      </c>
      <c r="I1334" s="0" t="n">
        <v>5.6</v>
      </c>
      <c r="J1334" s="0" t="n">
        <v>8.091</v>
      </c>
      <c r="K1334" s="0" t="n">
        <v>0.083</v>
      </c>
      <c r="L1334" s="0" t="n">
        <v>4.7</v>
      </c>
      <c r="M1334" s="0" t="n">
        <v>26.4</v>
      </c>
      <c r="N1334" s="0" t="n">
        <v>0</v>
      </c>
      <c r="O1334" s="0" t="n">
        <v>585</v>
      </c>
      <c r="P1334" s="0" t="n">
        <v>40000</v>
      </c>
      <c r="Q1334" s="0" t="n">
        <v>0</v>
      </c>
      <c r="R1334" s="0" t="n">
        <v>0</v>
      </c>
      <c r="S1334" s="0" t="n">
        <v>0</v>
      </c>
      <c r="T1334" s="0" t="n">
        <v>0</v>
      </c>
      <c r="U1334" s="0" t="n">
        <v>0</v>
      </c>
      <c r="V1334" s="0" t="n">
        <v>0</v>
      </c>
      <c r="AC1334" s="0" t="n">
        <v>7.889</v>
      </c>
      <c r="AD1334" s="37"/>
      <c r="AE1334" s="0" t="n">
        <v>4.275</v>
      </c>
      <c r="AF1334" s="0" t="n">
        <v>0.046</v>
      </c>
      <c r="AG1334" s="0" t="n">
        <v>0.014</v>
      </c>
      <c r="AH1334" s="0" t="n">
        <v>5.6</v>
      </c>
      <c r="AJ1334" s="0" t="n">
        <v>7000</v>
      </c>
      <c r="AP1334" s="0" t="n">
        <v>0</v>
      </c>
      <c r="AY1334" s="0" t="n">
        <v>0</v>
      </c>
      <c r="BF1334" s="0" t="n">
        <f aca="false">IF(E1334&lt;11,-3.6797*E1334^2+48.115*E1334-53.83,280.92*EXP(-0.2027*E1334))</f>
        <v>-53.83</v>
      </c>
      <c r="BG1334" s="0" t="n">
        <f aca="false">32.208*LN(F1334)+21.438</f>
        <v>86.7605987487899</v>
      </c>
      <c r="BH1334" s="0" t="n">
        <f aca="false">IF(G1334&lt;=2, -10*G1334+100, 88.958*EXP(-0.0755*G1334))</f>
        <v>70.9279340534787</v>
      </c>
      <c r="BI1334" s="0" t="n">
        <f aca="false">IF(I1334&lt;=100, 0.0053*(I1334)^2-1.0332*I1334+100.76, 122.82*EXP(-0.0092*I1334))</f>
        <v>95.140288</v>
      </c>
      <c r="BJ1334" s="0" t="n">
        <f aca="false">IF(P1334&lt;=1000, -6.942*LN(P1334)+107.59, -36.304*LN(P1334)+310.72)</f>
        <v>-73.9802273503198</v>
      </c>
      <c r="BK1334" s="0" t="e">
        <f aca="false">BF1334^0.04*BG1334^0.22*BH1334^0.51*BI1334^0.06*BJ1334^0.17</f>
        <v>#NUM!</v>
      </c>
      <c r="BL1334" s="0" t="e">
        <f aca="false">IF(BK1334&gt;=90, "Very Good", IF(BK1334&gt;=80, "Good", IF(BK1334&gt;=70, "Slightly Good", IF(BK1334&gt;=60, "Average", IF(BK1334&gt;=50, "Slightly Poor", IF(BK1334&gt;=40, "Poor", "Very Poor"))))))</f>
        <v>#NUM!</v>
      </c>
      <c r="BM1334" s="0" t="n">
        <f aca="false">IF(P1334&lt;=1000, -6.942*LN(P1334)+107.59, IF(AND(P1334&gt;1000, P1334&lt;=5213),-36.304*LN(P1334)+310.72, IF(P1334&gt;5213, 10)))</f>
        <v>10</v>
      </c>
      <c r="BN1334" s="0" t="n">
        <f aca="false">BF1334^0.04*BG1334^0.22*BH1334^0.51*BI1334^0.06*BM1334^0.17</f>
        <v>-53.4922209737538</v>
      </c>
      <c r="BO1334" s="0" t="str">
        <f aca="false">IF(BN1334&gt;=90, "Very Good", IF(BN1334&gt;=80, "Good", IF(BN1334&gt;=70, "Slightly Good", IF(BN1334&gt;=60, "Average", IF(BN1334&gt;=50, "Slightly Poor", IF(BN1334&gt;=40, "Poor", "Very Poor"))))))</f>
        <v>Very Poor</v>
      </c>
      <c r="BP1334" s="0" t="n">
        <f aca="false">IF(AJ1334&lt;=1000, -6.942*LN(AJ1334)+107.59, IF(AND(AJ1334&gt;1000, AJ1334&lt;=5213),-36.304*LN(AJ1334)+310.72, IF(AJ1334&gt;5213, 10)))</f>
        <v>10</v>
      </c>
      <c r="BQ1334" s="0" t="n">
        <f aca="false">BF1334^0.04*BG1334^0.22*BH1334^0.51*BI1334^0.06*BP1334^0.17</f>
        <v>-53.4922209737538</v>
      </c>
      <c r="BR1334" s="0" t="str">
        <f aca="false">IF(BQ1334&gt;=90, "Very Good", IF(BQ1334&gt;=80, "Good", IF(BQ1334&gt;=70, "Slightly Good", IF(BQ1334&gt;=60, "Average", IF(BQ1334&gt;=50, "Slightly Poor", IF(BQ1334&gt;=40, "Poor", "Very Poor"))))))</f>
        <v>Very Poor</v>
      </c>
      <c r="BT1334" s="0" t="n">
        <f aca="false">9.81*LN(AH1334)+30.6</f>
        <v>47.5003403238402</v>
      </c>
      <c r="BU1334" s="0" t="str">
        <f aca="false">IF(BT1334&lt;30, "Clean water", IF(AND(BT1334&gt;=30, BT1334&lt;40), "Hypolimia", IF(AND(BT1334&gt;=40,BT1334&lt;50), "Mesotrophic", IF(AND(BT1334&gt;=50, BT1334&lt;70), "Eutrophic", IF(BT1334&gt;70,"Hypertrophic")))))</f>
        <v>Mesotrophic</v>
      </c>
      <c r="BW1334" s="0" t="str">
        <f aca="false">IF(G1334/H1334&gt;=1, "PLS CHECK", "")</f>
        <v/>
      </c>
      <c r="BX1334" s="0" t="str">
        <f aca="false">IF(AC1334/J1334&gt;=1, "PLS CHECK", "")</f>
        <v/>
      </c>
      <c r="BY1334" s="0" t="str">
        <f aca="false">IF(AE1334/J1334&gt;=1, "PLS CHECK", "")</f>
        <v/>
      </c>
      <c r="BZ1334" s="0" t="str">
        <f aca="false">IF(AD1334/J1334&gt;=1, "PLS CHECK", "")</f>
        <v/>
      </c>
      <c r="CA1334" s="0" t="str">
        <f aca="false">IF(AF1334/K1334&gt;=1, "PLS CHECK", "")</f>
        <v/>
      </c>
      <c r="CB1334" s="0" t="str">
        <f aca="false">IF(AG1334/K1334&gt;=1, "PLS CHECK", "")</f>
        <v/>
      </c>
    </row>
    <row r="1335" customFormat="false" ht="12.5" hidden="false" customHeight="false" outlineLevel="0" collapsed="false">
      <c r="A1335" s="0" t="n">
        <v>1332</v>
      </c>
      <c r="B1335" s="15" t="s">
        <v>125</v>
      </c>
      <c r="C1335" s="16" t="s">
        <v>126</v>
      </c>
      <c r="D1335" s="0" t="s">
        <v>185</v>
      </c>
      <c r="E1335" s="0" t="n">
        <v>7.9</v>
      </c>
      <c r="F1335" s="0" t="n">
        <v>11.2</v>
      </c>
      <c r="G1335" s="0" t="n">
        <v>2</v>
      </c>
      <c r="H1335" s="0" t="n">
        <v>3.5</v>
      </c>
      <c r="I1335" s="37"/>
      <c r="J1335" s="0" t="n">
        <v>5.321</v>
      </c>
      <c r="K1335" s="0" t="n">
        <v>0.076</v>
      </c>
      <c r="L1335" s="0" t="n">
        <v>2.3</v>
      </c>
      <c r="M1335" s="0" t="n">
        <v>22.3</v>
      </c>
      <c r="N1335" s="0" t="n">
        <v>0</v>
      </c>
      <c r="O1335" s="0" t="n">
        <v>548</v>
      </c>
      <c r="P1335" s="0" t="n">
        <v>9000</v>
      </c>
      <c r="Q1335" s="0" t="n">
        <v>0</v>
      </c>
      <c r="R1335" s="0" t="n">
        <v>0</v>
      </c>
      <c r="S1335" s="0" t="n">
        <v>0</v>
      </c>
      <c r="T1335" s="0" t="n">
        <v>0</v>
      </c>
      <c r="U1335" s="0" t="n">
        <v>0</v>
      </c>
      <c r="V1335" s="0" t="n">
        <v>0</v>
      </c>
      <c r="AC1335" s="0" t="n">
        <v>4.606</v>
      </c>
      <c r="AD1335" s="0" t="n">
        <v>0.895</v>
      </c>
      <c r="AE1335" s="0" t="n">
        <v>3.887</v>
      </c>
      <c r="AF1335" s="0" t="n">
        <v>0.054</v>
      </c>
      <c r="AG1335" s="0" t="n">
        <v>0.033</v>
      </c>
      <c r="AH1335" s="0" t="n">
        <v>10.2</v>
      </c>
      <c r="AJ1335" s="0" t="n">
        <v>1300</v>
      </c>
      <c r="AP1335" s="0" t="n">
        <v>0</v>
      </c>
      <c r="AY1335" s="0" t="n">
        <v>0</v>
      </c>
      <c r="BF1335" s="0" t="n">
        <f aca="false">IF(E1335&lt;11,-3.6797*E1335^2+48.115*E1335-53.83,280.92*EXP(-0.2027*E1335))</f>
        <v>96.6284230000001</v>
      </c>
      <c r="BG1335" s="0" t="n">
        <f aca="false">32.208*LN(F1335)+21.438</f>
        <v>99.2497509715202</v>
      </c>
      <c r="BH1335" s="0" t="n">
        <f aca="false">IF(G1335&lt;=2, -10*G1335+100, 88.958*EXP(-0.0755*G1335))</f>
        <v>80</v>
      </c>
      <c r="BI1335" s="0" t="n">
        <f aca="false">IF(I1335&lt;=100, 0.0053*(I1335)^2-1.0332*I1335+100.76, 122.82*EXP(-0.0092*I1335))</f>
        <v>100.76</v>
      </c>
      <c r="BJ1335" s="0" t="n">
        <f aca="false">IF(P1335&lt;=1000, -6.942*LN(P1335)+107.59, -36.304*LN(P1335)+310.72)</f>
        <v>-19.8271887037816</v>
      </c>
      <c r="BK1335" s="0" t="e">
        <f aca="false">BF1335^0.04*BG1335^0.22*BH1335^0.51*BI1335^0.06*BJ1335^0.17</f>
        <v>#NUM!</v>
      </c>
      <c r="BL1335" s="0" t="e">
        <f aca="false">IF(BK1335&gt;=90, "Very Good", IF(BK1335&gt;=80, "Good", IF(BK1335&gt;=70, "Slightly Good", IF(BK1335&gt;=60, "Average", IF(BK1335&gt;=50, "Slightly Poor", IF(BK1335&gt;=40, "Poor", "Very Poor"))))))</f>
        <v>#NUM!</v>
      </c>
      <c r="BM1335" s="0" t="n">
        <f aca="false">IF(P1335&lt;=1000, -6.942*LN(P1335)+107.59, IF(AND(P1335&gt;1000, P1335&lt;=5213),-36.304*LN(P1335)+310.72, IF(P1335&gt;5213, 10)))</f>
        <v>10</v>
      </c>
      <c r="BN1335" s="0" t="n">
        <f aca="false">BF1335^0.04*BG1335^0.22*BH1335^0.51*BI1335^0.06*BM1335^0.17</f>
        <v>60.1807855320823</v>
      </c>
      <c r="BO1335" s="0" t="str">
        <f aca="false">IF(BN1335&gt;=90, "Very Good", IF(BN1335&gt;=80, "Good", IF(BN1335&gt;=70, "Slightly Good", IF(BN1335&gt;=60, "Average", IF(BN1335&gt;=50, "Slightly Poor", IF(BN1335&gt;=40, "Poor", "Very Poor"))))))</f>
        <v>Average</v>
      </c>
      <c r="BP1335" s="0" t="n">
        <f aca="false">IF(AJ1335&lt;=1000, -6.942*LN(AJ1335)+107.59, IF(AND(AJ1335&gt;1000, AJ1335&lt;=5213),-36.304*LN(AJ1335)+310.72, IF(AJ1335&gt;5213, 10)))</f>
        <v>50.4159800946047</v>
      </c>
      <c r="BQ1335" s="0" t="n">
        <f aca="false">BF1335^0.04*BG1335^0.22*BH1335^0.51*BI1335^0.06*BP1335^0.17</f>
        <v>79.230874363766</v>
      </c>
      <c r="BR1335" s="0" t="str">
        <f aca="false">IF(BQ1335&gt;=90, "Very Good", IF(BQ1335&gt;=80, "Good", IF(BQ1335&gt;=70, "Slightly Good", IF(BQ1335&gt;=60, "Average", IF(BQ1335&gt;=50, "Slightly Poor", IF(BQ1335&gt;=40, "Poor", "Very Poor"))))))</f>
        <v>Slightly Good</v>
      </c>
      <c r="BT1335" s="0" t="n">
        <f aca="false">9.81*LN(AH1335)+30.6</f>
        <v>53.3826235360471</v>
      </c>
      <c r="BU1335" s="0" t="str">
        <f aca="false">IF(BT1335&lt;30, "Clean water", IF(AND(BT1335&gt;=30, BT1335&lt;40), "Hypolimia", IF(AND(BT1335&gt;=40,BT1335&lt;50), "Mesotrophic", IF(AND(BT1335&gt;=50, BT1335&lt;70), "Eutrophic", IF(BT1335&gt;70,"Hypertrophic")))))</f>
        <v>Eutrophic</v>
      </c>
      <c r="BW1335" s="0" t="str">
        <f aca="false">IF(G1335/H1335&gt;=1, "PLS CHECK", "")</f>
        <v/>
      </c>
      <c r="BX1335" s="0" t="str">
        <f aca="false">IF(AC1335/J1335&gt;=1, "PLS CHECK", "")</f>
        <v/>
      </c>
      <c r="BY1335" s="0" t="str">
        <f aca="false">IF(AE1335/J1335&gt;=1, "PLS CHECK", "")</f>
        <v/>
      </c>
      <c r="BZ1335" s="0" t="str">
        <f aca="false">IF(AD1335/J1335&gt;=1, "PLS CHECK", "")</f>
        <v/>
      </c>
      <c r="CA1335" s="0" t="str">
        <f aca="false">IF(AF1335/K1335&gt;=1, "PLS CHECK", "")</f>
        <v/>
      </c>
      <c r="CB1335" s="0" t="str">
        <f aca="false">IF(AG1335/K1335&gt;=1, "PLS CHECK", "")</f>
        <v/>
      </c>
    </row>
    <row r="1336" customFormat="false" ht="12.5" hidden="false" customHeight="false" outlineLevel="0" collapsed="false">
      <c r="A1336" s="0" t="n">
        <v>1333</v>
      </c>
      <c r="B1336" s="15" t="s">
        <v>72</v>
      </c>
      <c r="C1336" s="16" t="s">
        <v>73</v>
      </c>
      <c r="D1336" s="0" t="s">
        <v>186</v>
      </c>
      <c r="E1336" s="0" t="n">
        <v>8.1</v>
      </c>
      <c r="F1336" s="37"/>
      <c r="G1336" s="0" t="n">
        <v>2</v>
      </c>
      <c r="H1336" s="0" t="n">
        <v>6.1</v>
      </c>
      <c r="I1336" s="0" t="n">
        <v>18.3</v>
      </c>
      <c r="J1336" s="0" t="n">
        <v>3.66</v>
      </c>
      <c r="K1336" s="0" t="n">
        <v>0.096</v>
      </c>
      <c r="L1336" s="0" t="n">
        <v>2.9</v>
      </c>
      <c r="M1336" s="0" t="n">
        <v>26.3</v>
      </c>
      <c r="N1336" s="0" t="n">
        <v>0</v>
      </c>
      <c r="O1336" s="0" t="n">
        <v>302</v>
      </c>
      <c r="P1336" s="0" t="n">
        <v>10120</v>
      </c>
      <c r="Q1336" s="0" t="n">
        <v>0</v>
      </c>
      <c r="R1336" s="0" t="n">
        <v>0</v>
      </c>
      <c r="S1336" s="0" t="n">
        <v>0</v>
      </c>
      <c r="T1336" s="0" t="n">
        <v>0</v>
      </c>
      <c r="U1336" s="0" t="n">
        <v>0</v>
      </c>
      <c r="V1336" s="0" t="n">
        <v>0</v>
      </c>
      <c r="AC1336" s="0" t="n">
        <v>3.433</v>
      </c>
      <c r="AD1336" s="0" t="n">
        <v>0.616</v>
      </c>
      <c r="AE1336" s="0" t="n">
        <v>2.434</v>
      </c>
      <c r="AF1336" s="0" t="n">
        <v>0.054</v>
      </c>
      <c r="AG1336" s="0" t="n">
        <v>0.041</v>
      </c>
      <c r="AH1336" s="0" t="n">
        <v>21.7</v>
      </c>
      <c r="AJ1336" s="0" t="n">
        <v>627</v>
      </c>
      <c r="AP1336" s="0" t="n">
        <v>0</v>
      </c>
      <c r="AW1336" s="0" t="n">
        <v>0</v>
      </c>
      <c r="AX1336" s="0" t="n">
        <v>0</v>
      </c>
      <c r="AY1336" s="0" t="n">
        <v>0</v>
      </c>
      <c r="BF1336" s="0" t="n">
        <f aca="false">IF(E1336&lt;11,-3.6797*E1336^2+48.115*E1336-53.83,280.92*EXP(-0.2027*E1336))</f>
        <v>94.476383</v>
      </c>
      <c r="BG1336" s="0" t="e">
        <f aca="false">32.208*LN(F1336)+21.438</f>
        <v>#VALUE!</v>
      </c>
      <c r="BH1336" s="0" t="n">
        <f aca="false">IF(G1336&lt;=2, -10*G1336+100, 88.958*EXP(-0.0755*G1336))</f>
        <v>80</v>
      </c>
      <c r="BI1336" s="0" t="n">
        <f aca="false">IF(I1336&lt;=100, 0.0053*(I1336)^2-1.0332*I1336+100.76, 122.82*EXP(-0.0092*I1336))</f>
        <v>83.627357</v>
      </c>
      <c r="BJ1336" s="0" t="n">
        <f aca="false">IF(P1336&lt;=1000, -6.942*LN(P1336)+107.59, -36.304*LN(P1336)+310.72)</f>
        <v>-24.0852517009162</v>
      </c>
      <c r="BK1336" s="0" t="e">
        <f aca="false">BF1336^0.04*BG1336^0.22*BH1336^0.51*BI1336^0.06*BJ1336^0.17</f>
        <v>#VALUE!</v>
      </c>
      <c r="BL1336" s="0" t="e">
        <f aca="false">IF(BK1336&gt;=90, "Very Good", IF(BK1336&gt;=80, "Good", IF(BK1336&gt;=70, "Slightly Good", IF(BK1336&gt;=60, "Average", IF(BK1336&gt;=50, "Slightly Poor", IF(BK1336&gt;=40, "Poor", "Very Poor"))))))</f>
        <v>#VALUE!</v>
      </c>
      <c r="BM1336" s="0" t="n">
        <f aca="false">IF(P1336&lt;=1000, -6.942*LN(P1336)+107.59, IF(AND(P1336&gt;1000, P1336&lt;=5213),-36.304*LN(P1336)+310.72, IF(P1336&gt;5213, 10)))</f>
        <v>10</v>
      </c>
      <c r="BN1336" s="0" t="e">
        <f aca="false">BF1336^0.04*BG1336^0.22*BH1336^0.51*BI1336^0.06*BM1336^0.17</f>
        <v>#VALUE!</v>
      </c>
      <c r="BO1336" s="0" t="e">
        <f aca="false">IF(BN1336&gt;=90, "Very Good", IF(BN1336&gt;=80, "Good", IF(BN1336&gt;=70, "Slightly Good", IF(BN1336&gt;=60, "Average", IF(BN1336&gt;=50, "Slightly Poor", IF(BN1336&gt;=40, "Poor", "Very Poor"))))))</f>
        <v>#VALUE!</v>
      </c>
      <c r="BP1336" s="0" t="n">
        <f aca="false">IF(AJ1336&lt;=1000, -6.942*LN(AJ1336)+107.59, IF(AND(AJ1336&gt;1000, AJ1336&lt;=5213),-36.304*LN(AJ1336)+310.72, IF(AJ1336&gt;5213, 10)))</f>
        <v>62.8769491149263</v>
      </c>
      <c r="BQ1336" s="0" t="e">
        <f aca="false">BF1336^0.04*BG1336^0.22*BH1336^0.51*BI1336^0.06*BP1336^0.17</f>
        <v>#VALUE!</v>
      </c>
      <c r="BR1336" s="0" t="e">
        <f aca="false">IF(BQ1336&gt;=90, "Very Good", IF(BQ1336&gt;=80, "Good", IF(BQ1336&gt;=70, "Slightly Good", IF(BQ1336&gt;=60, "Average", IF(BQ1336&gt;=50, "Slightly Poor", IF(BQ1336&gt;=40, "Poor", "Very Poor"))))))</f>
        <v>#VALUE!</v>
      </c>
      <c r="BT1336" s="0" t="n">
        <f aca="false">9.81*LN(AH1336)+30.6</f>
        <v>60.7884332759603</v>
      </c>
      <c r="BU1336" s="0" t="str">
        <f aca="false">IF(BT1336&lt;30, "Clean water", IF(AND(BT1336&gt;=30, BT1336&lt;40), "Hypolimia", IF(AND(BT1336&gt;=40,BT1336&lt;50), "Mesotrophic", IF(AND(BT1336&gt;=50, BT1336&lt;70), "Eutrophic", IF(BT1336&gt;70,"Hypertrophic")))))</f>
        <v>Eutrophic</v>
      </c>
      <c r="BW1336" s="0" t="str">
        <f aca="false">IF(G1336/H1336&gt;=1, "PLS CHECK", "")</f>
        <v/>
      </c>
      <c r="BX1336" s="0" t="str">
        <f aca="false">IF(AC1336/J1336&gt;=1, "PLS CHECK", "")</f>
        <v/>
      </c>
      <c r="BY1336" s="0" t="str">
        <f aca="false">IF(AE1336/J1336&gt;=1, "PLS CHECK", "")</f>
        <v/>
      </c>
      <c r="BZ1336" s="0" t="str">
        <f aca="false">IF(AD1336/J1336&gt;=1, "PLS CHECK", "")</f>
        <v/>
      </c>
      <c r="CA1336" s="0" t="str">
        <f aca="false">IF(AF1336/K1336&gt;=1, "PLS CHECK", "")</f>
        <v/>
      </c>
      <c r="CB1336" s="0" t="str">
        <f aca="false">IF(AG1336/K1336&gt;=1, "PLS CHECK", "")</f>
        <v/>
      </c>
    </row>
    <row r="1337" customFormat="false" ht="12.5" hidden="false" customHeight="false" outlineLevel="0" collapsed="false">
      <c r="A1337" s="0" t="n">
        <v>1334</v>
      </c>
      <c r="B1337" s="15" t="s">
        <v>131</v>
      </c>
      <c r="C1337" s="16" t="s">
        <v>132</v>
      </c>
      <c r="D1337" s="0" t="s">
        <v>186</v>
      </c>
      <c r="E1337" s="37"/>
      <c r="F1337" s="0" t="n">
        <v>11</v>
      </c>
      <c r="G1337" s="0" t="n">
        <v>3</v>
      </c>
      <c r="H1337" s="0" t="n">
        <v>6.1</v>
      </c>
      <c r="I1337" s="0" t="n">
        <v>6.9</v>
      </c>
      <c r="J1337" s="0" t="n">
        <v>2.57</v>
      </c>
      <c r="K1337" s="0" t="n">
        <v>0.151</v>
      </c>
      <c r="L1337" s="0" t="n">
        <v>3.5</v>
      </c>
      <c r="M1337" s="0" t="n">
        <v>27.5</v>
      </c>
      <c r="O1337" s="37"/>
      <c r="BD1337" s="0" t="n">
        <v>0.038</v>
      </c>
      <c r="BF1337" s="0" t="n">
        <f aca="false">IF(E1337&lt;11,-3.6797*E1337^2+48.115*E1337-53.83,280.92*EXP(-0.2027*E1337))</f>
        <v>-53.83</v>
      </c>
      <c r="BG1337" s="0" t="n">
        <f aca="false">32.208*LN(F1337)+21.438</f>
        <v>98.6694109462899</v>
      </c>
      <c r="BH1337" s="0" t="n">
        <f aca="false">IF(G1337&lt;=2, -10*G1337+100, 88.958*EXP(-0.0755*G1337))</f>
        <v>70.9279340534787</v>
      </c>
      <c r="BI1337" s="0" t="n">
        <f aca="false">IF(I1337&lt;=100, 0.0053*(I1337)^2-1.0332*I1337+100.76, 122.82*EXP(-0.0092*I1337))</f>
        <v>93.883253</v>
      </c>
      <c r="BJ1337" s="0" t="e">
        <f aca="false">IF(P1337&lt;=1000, -6.942*LN(P1337)+107.59, -36.304*LN(P1337)+310.72)</f>
        <v>#VALUE!</v>
      </c>
      <c r="BK1337" s="0" t="e">
        <f aca="false">BF1337^0.04*BG1337^0.22*BH1337^0.51*BI1337^0.06*BJ1337^0.17</f>
        <v>#VALUE!</v>
      </c>
      <c r="BL1337" s="0" t="e">
        <f aca="false">IF(BK1337&gt;=90, "Very Good", IF(BK1337&gt;=80, "Good", IF(BK1337&gt;=70, "Slightly Good", IF(BK1337&gt;=60, "Average", IF(BK1337&gt;=50, "Slightly Poor", IF(BK1337&gt;=40, "Poor", "Very Poor"))))))</f>
        <v>#VALUE!</v>
      </c>
      <c r="BM1337" s="0" t="e">
        <f aca="false">IF(P1337&lt;=1000, -6.942*LN(P1337)+107.59, IF(AND(P1337&gt;1000, P1337&lt;=5213),-36.304*LN(P1337)+310.72, IF(P1337&gt;5213, 10)))</f>
        <v>#VALUE!</v>
      </c>
      <c r="BN1337" s="0" t="e">
        <f aca="false">BF1337^0.04*BG1337^0.22*BH1337^0.51*BI1337^0.06*BM1337^0.17</f>
        <v>#VALUE!</v>
      </c>
      <c r="BO1337" s="0" t="e">
        <f aca="false">IF(BN1337&gt;=90, "Very Good", IF(BN1337&gt;=80, "Good", IF(BN1337&gt;=70, "Slightly Good", IF(BN1337&gt;=60, "Average", IF(BN1337&gt;=50, "Slightly Poor", IF(BN1337&gt;=40, "Poor", "Very Poor"))))))</f>
        <v>#VALUE!</v>
      </c>
      <c r="BP1337" s="0" t="e">
        <f aca="false">IF(AJ1337&lt;=1000, -6.942*LN(AJ1337)+107.59, IF(AND(AJ1337&gt;1000, AJ1337&lt;=5213),-36.304*LN(AJ1337)+310.72, IF(AJ1337&gt;5213, 10)))</f>
        <v>#VALUE!</v>
      </c>
      <c r="BQ1337" s="0" t="e">
        <f aca="false">BF1337^0.04*BG1337^0.22*BH1337^0.51*BI1337^0.06*BP1337^0.17</f>
        <v>#VALUE!</v>
      </c>
      <c r="BR1337" s="0" t="e">
        <f aca="false">IF(BQ1337&gt;=90, "Very Good", IF(BQ1337&gt;=80, "Good", IF(BQ1337&gt;=70, "Slightly Good", IF(BQ1337&gt;=60, "Average", IF(BQ1337&gt;=50, "Slightly Poor", IF(BQ1337&gt;=40, "Poor", "Very Poor"))))))</f>
        <v>#VALUE!</v>
      </c>
      <c r="BT1337" s="0" t="e">
        <f aca="false">9.81*LN(AH1337)+30.6</f>
        <v>#VALUE!</v>
      </c>
      <c r="BU1337" s="0" t="e">
        <f aca="false">IF(BT1337&lt;30, "Clean water", IF(AND(BT1337&gt;=30, BT1337&lt;40), "Hypolimia", IF(AND(BT1337&gt;=40,BT1337&lt;50), "Mesotrophic", IF(AND(BT1337&gt;=50, BT1337&lt;70), "Eutrophic", IF(BT1337&gt;70,"Hypertrophic")))))</f>
        <v>#VALUE!</v>
      </c>
      <c r="BW1337" s="0" t="str">
        <f aca="false">IF(G1337/H1337&gt;=1, "PLS CHECK", "")</f>
        <v/>
      </c>
      <c r="BX1337" s="0" t="str">
        <f aca="false">IF(AC1337/J1337&gt;=1, "PLS CHECK", "")</f>
        <v/>
      </c>
      <c r="BY1337" s="0" t="str">
        <f aca="false">IF(AE1337/J1337&gt;=1, "PLS CHECK", "")</f>
        <v/>
      </c>
      <c r="BZ1337" s="0" t="str">
        <f aca="false">IF(AD1337/J1337&gt;=1, "PLS CHECK", "")</f>
        <v/>
      </c>
      <c r="CA1337" s="0" t="str">
        <f aca="false">IF(AF1337/K1337&gt;=1, "PLS CHECK", "")</f>
        <v/>
      </c>
      <c r="CB1337" s="0" t="str">
        <f aca="false">IF(AG1337/K1337&gt;=1, "PLS CHECK", "")</f>
        <v/>
      </c>
    </row>
    <row r="1338" customFormat="false" ht="12.5" hidden="false" customHeight="false" outlineLevel="0" collapsed="false">
      <c r="A1338" s="0" t="n">
        <v>1335</v>
      </c>
      <c r="B1338" s="15" t="s">
        <v>75</v>
      </c>
      <c r="C1338" s="16" t="s">
        <v>76</v>
      </c>
      <c r="D1338" s="0" t="s">
        <v>186</v>
      </c>
      <c r="E1338" s="0" t="n">
        <v>7.9</v>
      </c>
      <c r="F1338" s="0" t="n">
        <v>9.1</v>
      </c>
      <c r="G1338" s="37"/>
      <c r="H1338" s="0" t="n">
        <v>3.7</v>
      </c>
      <c r="I1338" s="0" t="n">
        <v>18.2</v>
      </c>
      <c r="J1338" s="0" t="n">
        <v>2.494</v>
      </c>
      <c r="K1338" s="0" t="n">
        <v>0.094</v>
      </c>
      <c r="L1338" s="0" t="n">
        <v>1.4</v>
      </c>
      <c r="M1338" s="0" t="n">
        <v>22.8</v>
      </c>
      <c r="N1338" s="0" t="n">
        <v>0</v>
      </c>
      <c r="O1338" s="37"/>
      <c r="P1338" s="0" t="n">
        <v>7000</v>
      </c>
      <c r="AC1338" s="0" t="n">
        <v>2.415</v>
      </c>
      <c r="AD1338" s="37"/>
      <c r="AE1338" s="0" t="n">
        <v>2.11</v>
      </c>
      <c r="AF1338" s="0" t="n">
        <v>0.053</v>
      </c>
      <c r="AG1338" s="0" t="n">
        <v>0.042</v>
      </c>
      <c r="AH1338" s="0" t="n">
        <v>17.7</v>
      </c>
      <c r="AJ1338" s="0" t="n">
        <v>400</v>
      </c>
      <c r="BF1338" s="0" t="n">
        <f aca="false">IF(E1338&lt;11,-3.6797*E1338^2+48.115*E1338-53.83,280.92*EXP(-0.2027*E1338))</f>
        <v>96.6284230000001</v>
      </c>
      <c r="BG1338" s="0" t="n">
        <f aca="false">32.208*LN(F1338)+21.438</f>
        <v>92.5621023107425</v>
      </c>
      <c r="BH1338" s="0" t="n">
        <f aca="false">IF(G1338&lt;=2, -10*G1338+100, 88.958*EXP(-0.0755*G1338))</f>
        <v>100</v>
      </c>
      <c r="BI1338" s="0" t="n">
        <f aca="false">IF(I1338&lt;=100, 0.0053*(I1338)^2-1.0332*I1338+100.76, 122.82*EXP(-0.0092*I1338))</f>
        <v>83.711332</v>
      </c>
      <c r="BJ1338" s="0" t="n">
        <f aca="false">IF(P1338&lt;=1000, -6.942*LN(P1338)+107.59, -36.304*LN(P1338)+310.72)</f>
        <v>-10.7034696994716</v>
      </c>
      <c r="BK1338" s="0" t="e">
        <f aca="false">BF1338^0.04*BG1338^0.22*BH1338^0.51*BI1338^0.06*BJ1338^0.17</f>
        <v>#NUM!</v>
      </c>
      <c r="BL1338" s="0" t="e">
        <f aca="false">IF(BK1338&gt;=90, "Very Good", IF(BK1338&gt;=80, "Good", IF(BK1338&gt;=70, "Slightly Good", IF(BK1338&gt;=60, "Average", IF(BK1338&gt;=50, "Slightly Poor", IF(BK1338&gt;=40, "Poor", "Very Poor"))))))</f>
        <v>#NUM!</v>
      </c>
      <c r="BM1338" s="0" t="n">
        <f aca="false">IF(P1338&lt;=1000, -6.942*LN(P1338)+107.59, IF(AND(P1338&gt;1000, P1338&lt;=5213),-36.304*LN(P1338)+310.72, IF(P1338&gt;5213, 10)))</f>
        <v>10</v>
      </c>
      <c r="BN1338" s="0" t="n">
        <f aca="false">BF1338^0.04*BG1338^0.22*BH1338^0.51*BI1338^0.06*BM1338^0.17</f>
        <v>65.6729548329911</v>
      </c>
      <c r="BO1338" s="0" t="str">
        <f aca="false">IF(BN1338&gt;=90, "Very Good", IF(BN1338&gt;=80, "Good", IF(BN1338&gt;=70, "Slightly Good", IF(BN1338&gt;=60, "Average", IF(BN1338&gt;=50, "Slightly Poor", IF(BN1338&gt;=40, "Poor", "Very Poor"))))))</f>
        <v>Average</v>
      </c>
      <c r="BP1338" s="0" t="n">
        <f aca="false">IF(AJ1338&lt;=1000, -6.942*LN(AJ1338)+107.59, IF(AND(AJ1338&gt;1000, AJ1338&lt;=5213),-36.304*LN(AJ1338)+310.72, IF(AJ1338&gt;5213, 10)))</f>
        <v>65.9972531139764</v>
      </c>
      <c r="BQ1338" s="0" t="n">
        <f aca="false">BF1338^0.04*BG1338^0.22*BH1338^0.51*BI1338^0.06*BP1338^0.17</f>
        <v>90.5119566120249</v>
      </c>
      <c r="BR1338" s="0" t="str">
        <f aca="false">IF(BQ1338&gt;=90, "Very Good", IF(BQ1338&gt;=80, "Good", IF(BQ1338&gt;=70, "Slightly Good", IF(BQ1338&gt;=60, "Average", IF(BQ1338&gt;=50, "Slightly Poor", IF(BQ1338&gt;=40, "Poor", "Very Poor"))))))</f>
        <v>Very Good</v>
      </c>
      <c r="BT1338" s="0" t="n">
        <f aca="false">9.81*LN(AH1338)+30.6</f>
        <v>58.7896691142777</v>
      </c>
      <c r="BU1338" s="0" t="str">
        <f aca="false">IF(BT1338&lt;30, "Clean water", IF(AND(BT1338&gt;=30, BT1338&lt;40), "Hypolimia", IF(AND(BT1338&gt;=40,BT1338&lt;50), "Mesotrophic", IF(AND(BT1338&gt;=50, BT1338&lt;70), "Eutrophic", IF(BT1338&gt;70,"Hypertrophic")))))</f>
        <v>Eutrophic</v>
      </c>
      <c r="BW1338" s="0" t="str">
        <f aca="false">IF(G1338/H1338&gt;=1, "PLS CHECK", "")</f>
        <v/>
      </c>
      <c r="BX1338" s="0" t="str">
        <f aca="false">IF(AC1338/J1338&gt;=1, "PLS CHECK", "")</f>
        <v/>
      </c>
      <c r="BY1338" s="0" t="str">
        <f aca="false">IF(AE1338/J1338&gt;=1, "PLS CHECK", "")</f>
        <v/>
      </c>
      <c r="BZ1338" s="0" t="str">
        <f aca="false">IF(AD1338/J1338&gt;=1, "PLS CHECK", "")</f>
        <v/>
      </c>
      <c r="CA1338" s="0" t="str">
        <f aca="false">IF(AF1338/K1338&gt;=1, "PLS CHECK", "")</f>
        <v/>
      </c>
      <c r="CB1338" s="0" t="str">
        <f aca="false">IF(AG1338/K1338&gt;=1, "PLS CHECK", "")</f>
        <v/>
      </c>
    </row>
    <row r="1339" customFormat="false" ht="12.5" hidden="false" customHeight="false" outlineLevel="0" collapsed="false">
      <c r="A1339" s="0" t="n">
        <v>1336</v>
      </c>
      <c r="B1339" s="15" t="s">
        <v>77</v>
      </c>
      <c r="C1339" s="16" t="s">
        <v>78</v>
      </c>
      <c r="D1339" s="0" t="s">
        <v>186</v>
      </c>
      <c r="E1339" s="0" t="n">
        <v>8.2</v>
      </c>
      <c r="F1339" s="0" t="n">
        <v>8.2</v>
      </c>
      <c r="G1339" s="0" t="n">
        <v>1.4</v>
      </c>
      <c r="H1339" s="0" t="n">
        <v>4.8</v>
      </c>
      <c r="I1339" s="0" t="n">
        <v>6.3</v>
      </c>
      <c r="J1339" s="37"/>
      <c r="K1339" s="0" t="n">
        <v>0.059</v>
      </c>
      <c r="L1339" s="0" t="n">
        <v>2.4</v>
      </c>
      <c r="M1339" s="0" t="n">
        <v>24.4</v>
      </c>
      <c r="N1339" s="0" t="n">
        <v>0</v>
      </c>
      <c r="O1339" s="37"/>
      <c r="P1339" s="37"/>
      <c r="AC1339" s="37"/>
      <c r="AD1339" s="0" t="n">
        <v>0.076</v>
      </c>
      <c r="AE1339" s="37"/>
      <c r="AF1339" s="0" t="n">
        <v>0.029</v>
      </c>
      <c r="AG1339" s="0" t="n">
        <v>0.01</v>
      </c>
      <c r="AH1339" s="0" t="n">
        <v>17.6</v>
      </c>
      <c r="AJ1339" s="37"/>
      <c r="BD1339" s="0" t="n">
        <v>253.276</v>
      </c>
      <c r="BF1339" s="0" t="n">
        <f aca="false">IF(E1339&lt;11,-3.6797*E1339^2+48.115*E1339-53.83,280.92*EXP(-0.2027*E1339))</f>
        <v>93.289972</v>
      </c>
      <c r="BG1339" s="0" t="n">
        <f aca="false">32.208*LN(F1339)+21.438</f>
        <v>89.2079528407348</v>
      </c>
      <c r="BH1339" s="0" t="n">
        <f aca="false">IF(G1339&lt;=2, -10*G1339+100, 88.958*EXP(-0.0755*G1339))</f>
        <v>86</v>
      </c>
      <c r="BI1339" s="0" t="n">
        <f aca="false">IF(I1339&lt;=100, 0.0053*(I1339)^2-1.0332*I1339+100.76, 122.82*EXP(-0.0092*I1339))</f>
        <v>94.461197</v>
      </c>
      <c r="BJ1339" s="0" t="e">
        <f aca="false">IF(P1339&lt;=1000, -6.942*LN(P1339)+107.59, -36.304*LN(P1339)+310.72)</f>
        <v>#VALUE!</v>
      </c>
      <c r="BK1339" s="0" t="e">
        <f aca="false">BF1339^0.04*BG1339^0.22*BH1339^0.51*BI1339^0.06*BJ1339^0.17</f>
        <v>#VALUE!</v>
      </c>
      <c r="BL1339" s="0" t="e">
        <f aca="false">IF(BK1339&gt;=90, "Very Good", IF(BK1339&gt;=80, "Good", IF(BK1339&gt;=70, "Slightly Good", IF(BK1339&gt;=60, "Average", IF(BK1339&gt;=50, "Slightly Poor", IF(BK1339&gt;=40, "Poor", "Very Poor"))))))</f>
        <v>#VALUE!</v>
      </c>
      <c r="BM1339" s="0" t="e">
        <f aca="false">IF(P1339&lt;=1000, -6.942*LN(P1339)+107.59, IF(AND(P1339&gt;1000, P1339&lt;=5213),-36.304*LN(P1339)+310.72, IF(P1339&gt;5213, 10)))</f>
        <v>#VALUE!</v>
      </c>
      <c r="BN1339" s="0" t="e">
        <f aca="false">BF1339^0.04*BG1339^0.22*BH1339^0.51*BI1339^0.06*BM1339^0.17</f>
        <v>#VALUE!</v>
      </c>
      <c r="BO1339" s="0" t="e">
        <f aca="false">IF(BN1339&gt;=90, "Very Good", IF(BN1339&gt;=80, "Good", IF(BN1339&gt;=70, "Slightly Good", IF(BN1339&gt;=60, "Average", IF(BN1339&gt;=50, "Slightly Poor", IF(BN1339&gt;=40, "Poor", "Very Poor"))))))</f>
        <v>#VALUE!</v>
      </c>
      <c r="BP1339" s="0" t="e">
        <f aca="false">IF(AJ1339&lt;=1000, -6.942*LN(AJ1339)+107.59, IF(AND(AJ1339&gt;1000, AJ1339&lt;=5213),-36.304*LN(AJ1339)+310.72, IF(AJ1339&gt;5213, 10)))</f>
        <v>#VALUE!</v>
      </c>
      <c r="BQ1339" s="0" t="e">
        <f aca="false">BF1339^0.04*BG1339^0.22*BH1339^0.51*BI1339^0.06*BP1339^0.17</f>
        <v>#VALUE!</v>
      </c>
      <c r="BR1339" s="0" t="e">
        <f aca="false">IF(BQ1339&gt;=90, "Very Good", IF(BQ1339&gt;=80, "Good", IF(BQ1339&gt;=70, "Slightly Good", IF(BQ1339&gt;=60, "Average", IF(BQ1339&gt;=50, "Slightly Poor", IF(BQ1339&gt;=40, "Poor", "Very Poor"))))))</f>
        <v>#VALUE!</v>
      </c>
      <c r="BT1339" s="0" t="n">
        <f aca="false">9.81*LN(AH1339)+30.6</f>
        <v>58.7340882290527</v>
      </c>
      <c r="BU1339" s="0" t="str">
        <f aca="false">IF(BT1339&lt;30, "Clean water", IF(AND(BT1339&gt;=30, BT1339&lt;40), "Hypolimia", IF(AND(BT1339&gt;=40,BT1339&lt;50), "Mesotrophic", IF(AND(BT1339&gt;=50, BT1339&lt;70), "Eutrophic", IF(BT1339&gt;70,"Hypertrophic")))))</f>
        <v>Eutrophic</v>
      </c>
      <c r="BW1339" s="0" t="str">
        <f aca="false">IF(G1339/H1339&gt;=1, "PLS CHECK", "")</f>
        <v/>
      </c>
      <c r="BX1339" s="0" t="e">
        <f aca="false">IF(AC1339/J1339&gt;=1, "PLS CHECK", "")</f>
        <v>#DIV/0!</v>
      </c>
      <c r="BY1339" s="0" t="e">
        <f aca="false">IF(AE1339/J1339&gt;=1, "PLS CHECK", "")</f>
        <v>#DIV/0!</v>
      </c>
      <c r="BZ1339" s="0" t="e">
        <f aca="false">IF(AD1339/J1339&gt;=1, "PLS CHECK", "")</f>
        <v>#DIV/0!</v>
      </c>
      <c r="CA1339" s="0" t="str">
        <f aca="false">IF(AF1339/K1339&gt;=1, "PLS CHECK", "")</f>
        <v/>
      </c>
      <c r="CB1339" s="0" t="str">
        <f aca="false">IF(AG1339/K1339&gt;=1, "PLS CHECK", "")</f>
        <v/>
      </c>
    </row>
    <row r="1340" customFormat="false" ht="12.5" hidden="false" customHeight="false" outlineLevel="0" collapsed="false">
      <c r="A1340" s="0" t="n">
        <v>1337</v>
      </c>
      <c r="B1340" s="15" t="s">
        <v>79</v>
      </c>
      <c r="C1340" s="16" t="s">
        <v>80</v>
      </c>
      <c r="D1340" s="0" t="s">
        <v>186</v>
      </c>
      <c r="E1340" s="0" t="n">
        <v>7.7</v>
      </c>
      <c r="F1340" s="37"/>
      <c r="G1340" s="0" t="n">
        <v>2.4</v>
      </c>
      <c r="H1340" s="0" t="n">
        <v>5.8</v>
      </c>
      <c r="I1340" s="0" t="n">
        <v>10.1</v>
      </c>
      <c r="J1340" s="0" t="n">
        <v>3.981</v>
      </c>
      <c r="K1340" s="0" t="n">
        <v>0.106</v>
      </c>
      <c r="L1340" s="0" t="n">
        <v>3</v>
      </c>
      <c r="M1340" s="0" t="n">
        <v>25.7</v>
      </c>
      <c r="N1340" s="0" t="n">
        <v>0</v>
      </c>
      <c r="O1340" s="0" t="n">
        <v>231</v>
      </c>
      <c r="P1340" s="0" t="n">
        <v>2888</v>
      </c>
      <c r="Q1340" s="0" t="n">
        <v>0</v>
      </c>
      <c r="R1340" s="0" t="n">
        <v>0</v>
      </c>
      <c r="S1340" s="0" t="n">
        <v>0</v>
      </c>
      <c r="T1340" s="0" t="n">
        <v>0</v>
      </c>
      <c r="U1340" s="0" t="n">
        <v>0</v>
      </c>
      <c r="V1340" s="0" t="n">
        <v>0</v>
      </c>
      <c r="AC1340" s="0" t="n">
        <v>3.65</v>
      </c>
      <c r="AD1340" s="0" t="n">
        <v>0.437</v>
      </c>
      <c r="AE1340" s="0" t="n">
        <v>2.373</v>
      </c>
      <c r="AF1340" s="0" t="n">
        <v>0.065</v>
      </c>
      <c r="AG1340" s="0" t="n">
        <v>0.032</v>
      </c>
      <c r="AH1340" s="0" t="n">
        <v>22.8</v>
      </c>
      <c r="AJ1340" s="0" t="n">
        <v>2044</v>
      </c>
      <c r="AP1340" s="0" t="n">
        <v>0</v>
      </c>
      <c r="AW1340" s="0" t="n">
        <v>0</v>
      </c>
      <c r="AX1340" s="0" t="n">
        <v>0</v>
      </c>
      <c r="AY1340" s="0" t="n">
        <v>0</v>
      </c>
      <c r="BD1340" s="0" t="n">
        <v>280.694</v>
      </c>
      <c r="BF1340" s="0" t="n">
        <f aca="false">IF(E1340&lt;11,-3.6797*E1340^2+48.115*E1340-53.83,280.92*EXP(-0.2027*E1340))</f>
        <v>98.486087</v>
      </c>
      <c r="BG1340" s="0" t="e">
        <f aca="false">32.208*LN(F1340)+21.438</f>
        <v>#VALUE!</v>
      </c>
      <c r="BH1340" s="0" t="n">
        <f aca="false">IF(G1340&lt;=2, -10*G1340+100, 88.958*EXP(-0.0755*G1340))</f>
        <v>74.2148561832273</v>
      </c>
      <c r="BI1340" s="0" t="n">
        <f aca="false">IF(I1340&lt;=100, 0.0053*(I1340)^2-1.0332*I1340+100.76, 122.82*EXP(-0.0092*I1340))</f>
        <v>90.865333</v>
      </c>
      <c r="BJ1340" s="0" t="n">
        <f aca="false">IF(P1340&lt;=1000, -6.942*LN(P1340)+107.59, -36.304*LN(P1340)+310.72)</f>
        <v>21.4381288715384</v>
      </c>
      <c r="BK1340" s="0" t="e">
        <f aca="false">BF1340^0.04*BG1340^0.22*BH1340^0.51*BI1340^0.06*BJ1340^0.17</f>
        <v>#VALUE!</v>
      </c>
      <c r="BL1340" s="0" t="e">
        <f aca="false">IF(BK1340&gt;=90, "Very Good", IF(BK1340&gt;=80, "Good", IF(BK1340&gt;=70, "Slightly Good", IF(BK1340&gt;=60, "Average", IF(BK1340&gt;=50, "Slightly Poor", IF(BK1340&gt;=40, "Poor", "Very Poor"))))))</f>
        <v>#VALUE!</v>
      </c>
      <c r="BM1340" s="0" t="n">
        <f aca="false">IF(P1340&lt;=1000, -6.942*LN(P1340)+107.59, IF(AND(P1340&gt;1000, P1340&lt;=5213),-36.304*LN(P1340)+310.72, IF(P1340&gt;5213, 10)))</f>
        <v>21.4381288715384</v>
      </c>
      <c r="BN1340" s="0" t="e">
        <f aca="false">BF1340^0.04*BG1340^0.22*BH1340^0.51*BI1340^0.06*BM1340^0.17</f>
        <v>#VALUE!</v>
      </c>
      <c r="BO1340" s="0" t="e">
        <f aca="false">IF(BN1340&gt;=90, "Very Good", IF(BN1340&gt;=80, "Good", IF(BN1340&gt;=70, "Slightly Good", IF(BN1340&gt;=60, "Average", IF(BN1340&gt;=50, "Slightly Poor", IF(BN1340&gt;=40, "Poor", "Very Poor"))))))</f>
        <v>#VALUE!</v>
      </c>
      <c r="BP1340" s="0" t="n">
        <f aca="false">IF(AJ1340&lt;=1000, -6.942*LN(AJ1340)+107.59, IF(AND(AJ1340&gt;1000, AJ1340&lt;=5213),-36.304*LN(AJ1340)+310.72, IF(AJ1340&gt;5213, 10)))</f>
        <v>33.9868079111482</v>
      </c>
      <c r="BQ1340" s="0" t="e">
        <f aca="false">BF1340^0.04*BG1340^0.22*BH1340^0.51*BI1340^0.06*BP1340^0.17</f>
        <v>#VALUE!</v>
      </c>
      <c r="BR1340" s="0" t="e">
        <f aca="false">IF(BQ1340&gt;=90, "Very Good", IF(BQ1340&gt;=80, "Good", IF(BQ1340&gt;=70, "Slightly Good", IF(BQ1340&gt;=60, "Average", IF(BQ1340&gt;=50, "Slightly Poor", IF(BQ1340&gt;=40, "Poor", "Very Poor"))))))</f>
        <v>#VALUE!</v>
      </c>
      <c r="BT1340" s="0" t="n">
        <f aca="false">9.81*LN(AH1340)+30.6</f>
        <v>61.2735208577715</v>
      </c>
      <c r="BU1340" s="0" t="str">
        <f aca="false">IF(BT1340&lt;30, "Clean water", IF(AND(BT1340&gt;=30, BT1340&lt;40), "Hypolimia", IF(AND(BT1340&gt;=40,BT1340&lt;50), "Mesotrophic", IF(AND(BT1340&gt;=50, BT1340&lt;70), "Eutrophic", IF(BT1340&gt;70,"Hypertrophic")))))</f>
        <v>Eutrophic</v>
      </c>
      <c r="BW1340" s="0" t="str">
        <f aca="false">IF(G1340/H1340&gt;=1, "PLS CHECK", "")</f>
        <v/>
      </c>
      <c r="BX1340" s="0" t="str">
        <f aca="false">IF(AC1340/J1340&gt;=1, "PLS CHECK", "")</f>
        <v/>
      </c>
      <c r="BY1340" s="0" t="str">
        <f aca="false">IF(AE1340/J1340&gt;=1, "PLS CHECK", "")</f>
        <v/>
      </c>
      <c r="BZ1340" s="0" t="str">
        <f aca="false">IF(AD1340/J1340&gt;=1, "PLS CHECK", "")</f>
        <v/>
      </c>
      <c r="CA1340" s="0" t="str">
        <f aca="false">IF(AF1340/K1340&gt;=1, "PLS CHECK", "")</f>
        <v/>
      </c>
      <c r="CB1340" s="0" t="str">
        <f aca="false">IF(AG1340/K1340&gt;=1, "PLS CHECK", "")</f>
        <v/>
      </c>
    </row>
    <row r="1341" customFormat="false" ht="12.5" hidden="false" customHeight="false" outlineLevel="0" collapsed="false">
      <c r="A1341" s="0" t="n">
        <v>1338</v>
      </c>
      <c r="B1341" s="15" t="s">
        <v>81</v>
      </c>
      <c r="C1341" s="16" t="s">
        <v>82</v>
      </c>
      <c r="D1341" s="0" t="s">
        <v>186</v>
      </c>
      <c r="E1341" s="37"/>
      <c r="F1341" s="37"/>
      <c r="G1341" s="0" t="n">
        <v>2.4</v>
      </c>
      <c r="H1341" s="0" t="n">
        <v>5.1</v>
      </c>
      <c r="I1341" s="0" t="n">
        <v>3.8</v>
      </c>
      <c r="J1341" s="37"/>
      <c r="K1341" s="0" t="n">
        <v>0.116</v>
      </c>
      <c r="L1341" s="0" t="n">
        <v>2.6</v>
      </c>
      <c r="M1341" s="0" t="n">
        <v>26.2</v>
      </c>
      <c r="N1341" s="0" t="n">
        <v>0</v>
      </c>
      <c r="O1341" s="0" t="n">
        <v>299</v>
      </c>
      <c r="P1341" s="0" t="n">
        <v>1900</v>
      </c>
      <c r="AC1341" s="37"/>
      <c r="AD1341" s="0" t="n">
        <v>0.13</v>
      </c>
      <c r="AE1341" s="37"/>
      <c r="AF1341" s="0" t="n">
        <v>0.078</v>
      </c>
      <c r="AG1341" s="0" t="n">
        <v>0.062</v>
      </c>
      <c r="AH1341" s="37"/>
      <c r="AJ1341" s="0" t="n">
        <v>550</v>
      </c>
      <c r="BF1341" s="0" t="n">
        <f aca="false">IF(E1341&lt;11,-3.6797*E1341^2+48.115*E1341-53.83,280.92*EXP(-0.2027*E1341))</f>
        <v>-53.83</v>
      </c>
      <c r="BG1341" s="0" t="e">
        <f aca="false">32.208*LN(F1341)+21.438</f>
        <v>#VALUE!</v>
      </c>
      <c r="BH1341" s="0" t="n">
        <f aca="false">IF(G1341&lt;=2, -10*G1341+100, 88.958*EXP(-0.0755*G1341))</f>
        <v>74.2148561832273</v>
      </c>
      <c r="BI1341" s="0" t="n">
        <f aca="false">IF(I1341&lt;=100, 0.0053*(I1341)^2-1.0332*I1341+100.76, 122.82*EXP(-0.0092*I1341))</f>
        <v>96.910372</v>
      </c>
      <c r="BJ1341" s="0" t="n">
        <f aca="false">IF(P1341&lt;=1000, -6.942*LN(P1341)+107.59, -36.304*LN(P1341)+310.72)</f>
        <v>36.6389888682299</v>
      </c>
      <c r="BK1341" s="0" t="e">
        <f aca="false">BF1341^0.04*BG1341^0.22*BH1341^0.51*BI1341^0.06*BJ1341^0.17</f>
        <v>#VALUE!</v>
      </c>
      <c r="BL1341" s="0" t="e">
        <f aca="false">IF(BK1341&gt;=90, "Very Good", IF(BK1341&gt;=80, "Good", IF(BK1341&gt;=70, "Slightly Good", IF(BK1341&gt;=60, "Average", IF(BK1341&gt;=50, "Slightly Poor", IF(BK1341&gt;=40, "Poor", "Very Poor"))))))</f>
        <v>#VALUE!</v>
      </c>
      <c r="BM1341" s="0" t="n">
        <f aca="false">IF(P1341&lt;=1000, -6.942*LN(P1341)+107.59, IF(AND(P1341&gt;1000, P1341&lt;=5213),-36.304*LN(P1341)+310.72, IF(P1341&gt;5213, 10)))</f>
        <v>36.6389888682299</v>
      </c>
      <c r="BN1341" s="0" t="e">
        <f aca="false">BF1341^0.04*BG1341^0.22*BH1341^0.51*BI1341^0.06*BM1341^0.17</f>
        <v>#VALUE!</v>
      </c>
      <c r="BO1341" s="0" t="e">
        <f aca="false">IF(BN1341&gt;=90, "Very Good", IF(BN1341&gt;=80, "Good", IF(BN1341&gt;=70, "Slightly Good", IF(BN1341&gt;=60, "Average", IF(BN1341&gt;=50, "Slightly Poor", IF(BN1341&gt;=40, "Poor", "Very Poor"))))))</f>
        <v>#VALUE!</v>
      </c>
      <c r="BP1341" s="0" t="n">
        <f aca="false">IF(AJ1341&lt;=1000, -6.942*LN(AJ1341)+107.59, IF(AND(AJ1341&gt;1000, AJ1341&lt;=5213),-36.304*LN(AJ1341)+310.72, IF(AJ1341&gt;5213, 10)))</f>
        <v>63.7865473125515</v>
      </c>
      <c r="BQ1341" s="0" t="e">
        <f aca="false">BF1341^0.04*BG1341^0.22*BH1341^0.51*BI1341^0.06*BP1341^0.17</f>
        <v>#VALUE!</v>
      </c>
      <c r="BR1341" s="0" t="e">
        <f aca="false">IF(BQ1341&gt;=90, "Very Good", IF(BQ1341&gt;=80, "Good", IF(BQ1341&gt;=70, "Slightly Good", IF(BQ1341&gt;=60, "Average", IF(BQ1341&gt;=50, "Slightly Poor", IF(BQ1341&gt;=40, "Poor", "Very Poor"))))))</f>
        <v>#VALUE!</v>
      </c>
      <c r="BT1341" s="0" t="e">
        <f aca="false">9.81*LN(AH1341)+30.6</f>
        <v>#VALUE!</v>
      </c>
      <c r="BU1341" s="0" t="e">
        <f aca="false">IF(BT1341&lt;30, "Clean water", IF(AND(BT1341&gt;=30, BT1341&lt;40), "Hypolimia", IF(AND(BT1341&gt;=40,BT1341&lt;50), "Mesotrophic", IF(AND(BT1341&gt;=50, BT1341&lt;70), "Eutrophic", IF(BT1341&gt;70,"Hypertrophic")))))</f>
        <v>#VALUE!</v>
      </c>
      <c r="BW1341" s="0" t="str">
        <f aca="false">IF(G1341/H1341&gt;=1, "PLS CHECK", "")</f>
        <v/>
      </c>
      <c r="BX1341" s="0" t="e">
        <f aca="false">IF(AC1341/J1341&gt;=1, "PLS CHECK", "")</f>
        <v>#DIV/0!</v>
      </c>
      <c r="BY1341" s="0" t="e">
        <f aca="false">IF(AE1341/J1341&gt;=1, "PLS CHECK", "")</f>
        <v>#DIV/0!</v>
      </c>
      <c r="BZ1341" s="0" t="e">
        <f aca="false">IF(AD1341/J1341&gt;=1, "PLS CHECK", "")</f>
        <v>#DIV/0!</v>
      </c>
      <c r="CA1341" s="0" t="str">
        <f aca="false">IF(AF1341/K1341&gt;=1, "PLS CHECK", "")</f>
        <v/>
      </c>
      <c r="CB1341" s="0" t="str">
        <f aca="false">IF(AG1341/K1341&gt;=1, "PLS CHECK", "")</f>
        <v/>
      </c>
    </row>
    <row r="1342" customFormat="false" ht="12.5" hidden="false" customHeight="false" outlineLevel="0" collapsed="false">
      <c r="A1342" s="0" t="n">
        <v>1339</v>
      </c>
      <c r="B1342" s="15" t="s">
        <v>83</v>
      </c>
      <c r="C1342" s="16" t="s">
        <v>84</v>
      </c>
      <c r="D1342" s="0" t="s">
        <v>186</v>
      </c>
      <c r="E1342" s="0" t="n">
        <v>7.5</v>
      </c>
      <c r="F1342" s="37"/>
      <c r="G1342" s="0" t="n">
        <v>1.7</v>
      </c>
      <c r="H1342" s="0" t="n">
        <v>5.4</v>
      </c>
      <c r="I1342" s="0" t="n">
        <v>5</v>
      </c>
      <c r="J1342" s="0" t="n">
        <v>2.435</v>
      </c>
      <c r="K1342" s="0" t="n">
        <v>0.065</v>
      </c>
      <c r="L1342" s="0" t="n">
        <v>2.5</v>
      </c>
      <c r="M1342" s="0" t="n">
        <v>25.4</v>
      </c>
      <c r="N1342" s="0" t="n">
        <v>0</v>
      </c>
      <c r="O1342" s="0" t="n">
        <v>234</v>
      </c>
      <c r="P1342" s="0" t="n">
        <v>24000</v>
      </c>
      <c r="AC1342" s="0" t="n">
        <v>2.359</v>
      </c>
      <c r="AD1342" s="0" t="n">
        <v>0.206</v>
      </c>
      <c r="AE1342" s="0" t="n">
        <v>1.817</v>
      </c>
      <c r="AF1342" s="0" t="n">
        <v>0.029</v>
      </c>
      <c r="AG1342" s="0" t="n">
        <v>0.018</v>
      </c>
      <c r="AH1342" s="0" t="n">
        <v>24</v>
      </c>
      <c r="AJ1342" s="0" t="n">
        <v>520</v>
      </c>
      <c r="BF1342" s="0" t="n">
        <f aca="false">IF(E1342&lt;11,-3.6797*E1342^2+48.115*E1342-53.83,280.92*EXP(-0.2027*E1342))</f>
        <v>100.049375</v>
      </c>
      <c r="BG1342" s="0" t="e">
        <f aca="false">32.208*LN(F1342)+21.438</f>
        <v>#VALUE!</v>
      </c>
      <c r="BH1342" s="0" t="n">
        <f aca="false">IF(G1342&lt;=2, -10*G1342+100, 88.958*EXP(-0.0755*G1342))</f>
        <v>83</v>
      </c>
      <c r="BI1342" s="0" t="n">
        <f aca="false">IF(I1342&lt;=100, 0.0053*(I1342)^2-1.0332*I1342+100.76, 122.82*EXP(-0.0092*I1342))</f>
        <v>95.7265</v>
      </c>
      <c r="BJ1342" s="0" t="n">
        <f aca="false">IF(P1342&lt;=1000, -6.942*LN(P1342)+107.59, -36.304*LN(P1342)+310.72)</f>
        <v>-55.4352139051193</v>
      </c>
      <c r="BK1342" s="0" t="e">
        <f aca="false">BF1342^0.04*BG1342^0.22*BH1342^0.51*BI1342^0.06*BJ1342^0.17</f>
        <v>#VALUE!</v>
      </c>
      <c r="BL1342" s="0" t="e">
        <f aca="false">IF(BK1342&gt;=90, "Very Good", IF(BK1342&gt;=80, "Good", IF(BK1342&gt;=70, "Slightly Good", IF(BK1342&gt;=60, "Average", IF(BK1342&gt;=50, "Slightly Poor", IF(BK1342&gt;=40, "Poor", "Very Poor"))))))</f>
        <v>#VALUE!</v>
      </c>
      <c r="BM1342" s="0" t="n">
        <f aca="false">IF(P1342&lt;=1000, -6.942*LN(P1342)+107.59, IF(AND(P1342&gt;1000, P1342&lt;=5213),-36.304*LN(P1342)+310.72, IF(P1342&gt;5213, 10)))</f>
        <v>10</v>
      </c>
      <c r="BN1342" s="0" t="e">
        <f aca="false">BF1342^0.04*BG1342^0.22*BH1342^0.51*BI1342^0.06*BM1342^0.17</f>
        <v>#VALUE!</v>
      </c>
      <c r="BO1342" s="0" t="e">
        <f aca="false">IF(BN1342&gt;=90, "Very Good", IF(BN1342&gt;=80, "Good", IF(BN1342&gt;=70, "Slightly Good", IF(BN1342&gt;=60, "Average", IF(BN1342&gt;=50, "Slightly Poor", IF(BN1342&gt;=40, "Poor", "Very Poor"))))))</f>
        <v>#VALUE!</v>
      </c>
      <c r="BP1342" s="0" t="n">
        <f aca="false">IF(AJ1342&lt;=1000, -6.942*LN(AJ1342)+107.59, IF(AND(AJ1342&gt;1000, AJ1342&lt;=5213),-36.304*LN(AJ1342)+310.72, IF(AJ1342&gt;5213, 10)))</f>
        <v>64.1759203900431</v>
      </c>
      <c r="BQ1342" s="0" t="e">
        <f aca="false">BF1342^0.04*BG1342^0.22*BH1342^0.51*BI1342^0.06*BP1342^0.17</f>
        <v>#VALUE!</v>
      </c>
      <c r="BR1342" s="0" t="e">
        <f aca="false">IF(BQ1342&gt;=90, "Very Good", IF(BQ1342&gt;=80, "Good", IF(BQ1342&gt;=70, "Slightly Good", IF(BQ1342&gt;=60, "Average", IF(BQ1342&gt;=50, "Slightly Poor", IF(BQ1342&gt;=40, "Poor", "Very Poor"))))))</f>
        <v>#VALUE!</v>
      </c>
      <c r="BT1342" s="0" t="n">
        <f aca="false">9.81*LN(AH1342)+30.6</f>
        <v>61.7767080757134</v>
      </c>
      <c r="BU1342" s="0" t="str">
        <f aca="false">IF(BT1342&lt;30, "Clean water", IF(AND(BT1342&gt;=30, BT1342&lt;40), "Hypolimia", IF(AND(BT1342&gt;=40,BT1342&lt;50), "Mesotrophic", IF(AND(BT1342&gt;=50, BT1342&lt;70), "Eutrophic", IF(BT1342&gt;70,"Hypertrophic")))))</f>
        <v>Eutrophic</v>
      </c>
      <c r="BW1342" s="0" t="str">
        <f aca="false">IF(G1342/H1342&gt;=1, "PLS CHECK", "")</f>
        <v/>
      </c>
      <c r="BX1342" s="0" t="str">
        <f aca="false">IF(AC1342/J1342&gt;=1, "PLS CHECK", "")</f>
        <v/>
      </c>
      <c r="BY1342" s="0" t="str">
        <f aca="false">IF(AE1342/J1342&gt;=1, "PLS CHECK", "")</f>
        <v/>
      </c>
      <c r="BZ1342" s="0" t="str">
        <f aca="false">IF(AD1342/J1342&gt;=1, "PLS CHECK", "")</f>
        <v/>
      </c>
      <c r="CA1342" s="0" t="str">
        <f aca="false">IF(AF1342/K1342&gt;=1, "PLS CHECK", "")</f>
        <v/>
      </c>
      <c r="CB1342" s="0" t="str">
        <f aca="false">IF(AG1342/K1342&gt;=1, "PLS CHECK", "")</f>
        <v/>
      </c>
    </row>
    <row r="1343" customFormat="false" ht="12.5" hidden="false" customHeight="false" outlineLevel="0" collapsed="false">
      <c r="A1343" s="0" t="n">
        <v>1340</v>
      </c>
      <c r="B1343" s="15" t="s">
        <v>133</v>
      </c>
      <c r="C1343" s="16" t="s">
        <v>134</v>
      </c>
      <c r="D1343" s="0" t="s">
        <v>186</v>
      </c>
      <c r="E1343" s="37"/>
      <c r="F1343" s="0" t="n">
        <v>7.8</v>
      </c>
      <c r="G1343" s="0" t="n">
        <v>3.4</v>
      </c>
      <c r="H1343" s="0" t="n">
        <v>7</v>
      </c>
      <c r="I1343" s="37"/>
      <c r="J1343" s="0" t="n">
        <v>3.731</v>
      </c>
      <c r="K1343" s="0" t="n">
        <v>0.165</v>
      </c>
      <c r="L1343" s="0" t="n">
        <v>3.3</v>
      </c>
      <c r="M1343" s="0" t="n">
        <v>25.7</v>
      </c>
      <c r="O1343" s="37"/>
      <c r="BD1343" s="0" t="n">
        <v>0.429</v>
      </c>
      <c r="BF1343" s="0" t="n">
        <f aca="false">IF(E1343&lt;11,-3.6797*E1343^2+48.115*E1343-53.83,280.92*EXP(-0.2027*E1343))</f>
        <v>-53.83</v>
      </c>
      <c r="BG1343" s="0" t="n">
        <f aca="false">32.208*LN(F1343)+21.438</f>
        <v>87.5972172148662</v>
      </c>
      <c r="BH1343" s="0" t="n">
        <f aca="false">IF(G1343&lt;=2, -10*G1343+100, 88.958*EXP(-0.0755*G1343))</f>
        <v>68.8179318432025</v>
      </c>
      <c r="BI1343" s="0" t="n">
        <f aca="false">IF(I1343&lt;=100, 0.0053*(I1343)^2-1.0332*I1343+100.76, 122.82*EXP(-0.0092*I1343))</f>
        <v>100.76</v>
      </c>
      <c r="BJ1343" s="0" t="e">
        <f aca="false">IF(P1343&lt;=1000, -6.942*LN(P1343)+107.59, -36.304*LN(P1343)+310.72)</f>
        <v>#VALUE!</v>
      </c>
      <c r="BK1343" s="0" t="e">
        <f aca="false">BF1343^0.04*BG1343^0.22*BH1343^0.51*BI1343^0.06*BJ1343^0.17</f>
        <v>#VALUE!</v>
      </c>
      <c r="BL1343" s="0" t="e">
        <f aca="false">IF(BK1343&gt;=90, "Very Good", IF(BK1343&gt;=80, "Good", IF(BK1343&gt;=70, "Slightly Good", IF(BK1343&gt;=60, "Average", IF(BK1343&gt;=50, "Slightly Poor", IF(BK1343&gt;=40, "Poor", "Very Poor"))))))</f>
        <v>#VALUE!</v>
      </c>
      <c r="BM1343" s="0" t="e">
        <f aca="false">IF(P1343&lt;=1000, -6.942*LN(P1343)+107.59, IF(AND(P1343&gt;1000, P1343&lt;=5213),-36.304*LN(P1343)+310.72, IF(P1343&gt;5213, 10)))</f>
        <v>#VALUE!</v>
      </c>
      <c r="BN1343" s="0" t="e">
        <f aca="false">BF1343^0.04*BG1343^0.22*BH1343^0.51*BI1343^0.06*BM1343^0.17</f>
        <v>#VALUE!</v>
      </c>
      <c r="BO1343" s="0" t="e">
        <f aca="false">IF(BN1343&gt;=90, "Very Good", IF(BN1343&gt;=80, "Good", IF(BN1343&gt;=70, "Slightly Good", IF(BN1343&gt;=60, "Average", IF(BN1343&gt;=50, "Slightly Poor", IF(BN1343&gt;=40, "Poor", "Very Poor"))))))</f>
        <v>#VALUE!</v>
      </c>
      <c r="BP1343" s="0" t="e">
        <f aca="false">IF(AJ1343&lt;=1000, -6.942*LN(AJ1343)+107.59, IF(AND(AJ1343&gt;1000, AJ1343&lt;=5213),-36.304*LN(AJ1343)+310.72, IF(AJ1343&gt;5213, 10)))</f>
        <v>#VALUE!</v>
      </c>
      <c r="BQ1343" s="0" t="e">
        <f aca="false">BF1343^0.04*BG1343^0.22*BH1343^0.51*BI1343^0.06*BP1343^0.17</f>
        <v>#VALUE!</v>
      </c>
      <c r="BR1343" s="0" t="e">
        <f aca="false">IF(BQ1343&gt;=90, "Very Good", IF(BQ1343&gt;=80, "Good", IF(BQ1343&gt;=70, "Slightly Good", IF(BQ1343&gt;=60, "Average", IF(BQ1343&gt;=50, "Slightly Poor", IF(BQ1343&gt;=40, "Poor", "Very Poor"))))))</f>
        <v>#VALUE!</v>
      </c>
      <c r="BT1343" s="0" t="e">
        <f aca="false">9.81*LN(AH1343)+30.6</f>
        <v>#VALUE!</v>
      </c>
      <c r="BU1343" s="0" t="e">
        <f aca="false">IF(BT1343&lt;30, "Clean water", IF(AND(BT1343&gt;=30, BT1343&lt;40), "Hypolimia", IF(AND(BT1343&gt;=40,BT1343&lt;50), "Mesotrophic", IF(AND(BT1343&gt;=50, BT1343&lt;70), "Eutrophic", IF(BT1343&gt;70,"Hypertrophic")))))</f>
        <v>#VALUE!</v>
      </c>
      <c r="BW1343" s="0" t="str">
        <f aca="false">IF(G1343/H1343&gt;=1, "PLS CHECK", "")</f>
        <v/>
      </c>
      <c r="BX1343" s="0" t="str">
        <f aca="false">IF(AC1343/J1343&gt;=1, "PLS CHECK", "")</f>
        <v/>
      </c>
      <c r="BY1343" s="0" t="str">
        <f aca="false">IF(AE1343/J1343&gt;=1, "PLS CHECK", "")</f>
        <v/>
      </c>
      <c r="BZ1343" s="0" t="str">
        <f aca="false">IF(AD1343/J1343&gt;=1, "PLS CHECK", "")</f>
        <v/>
      </c>
      <c r="CA1343" s="0" t="str">
        <f aca="false">IF(AF1343/K1343&gt;=1, "PLS CHECK", "")</f>
        <v/>
      </c>
      <c r="CB1343" s="0" t="str">
        <f aca="false">IF(AG1343/K1343&gt;=1, "PLS CHECK", "")</f>
        <v/>
      </c>
    </row>
    <row r="1344" customFormat="false" ht="12.5" hidden="false" customHeight="false" outlineLevel="0" collapsed="false">
      <c r="A1344" s="0" t="n">
        <v>1341</v>
      </c>
      <c r="B1344" s="15" t="s">
        <v>85</v>
      </c>
      <c r="C1344" s="16" t="s">
        <v>86</v>
      </c>
      <c r="D1344" s="0" t="s">
        <v>186</v>
      </c>
      <c r="E1344" s="0" t="n">
        <v>7.8</v>
      </c>
      <c r="F1344" s="0" t="n">
        <v>10</v>
      </c>
      <c r="G1344" s="0" t="n">
        <v>1.2</v>
      </c>
      <c r="H1344" s="0" t="n">
        <v>7.2</v>
      </c>
      <c r="I1344" s="0" t="n">
        <v>19.8</v>
      </c>
      <c r="J1344" s="0" t="n">
        <v>7.685</v>
      </c>
      <c r="K1344" s="37"/>
      <c r="L1344" s="0" t="n">
        <v>3.9</v>
      </c>
      <c r="M1344" s="0" t="n">
        <v>28.2</v>
      </c>
      <c r="N1344" s="0" t="n">
        <v>0</v>
      </c>
      <c r="O1344" s="0" t="n">
        <v>559</v>
      </c>
      <c r="P1344" s="0" t="n">
        <v>4000</v>
      </c>
      <c r="AC1344" s="0" t="n">
        <v>7.174</v>
      </c>
      <c r="AD1344" s="0" t="n">
        <v>0.167</v>
      </c>
      <c r="AE1344" s="0" t="n">
        <v>6.156</v>
      </c>
      <c r="AF1344" s="37"/>
      <c r="AG1344" s="37"/>
      <c r="AH1344" s="0" t="n">
        <v>12.3</v>
      </c>
      <c r="AJ1344" s="0" t="n">
        <v>2800</v>
      </c>
      <c r="BF1344" s="0" t="n">
        <f aca="false">IF(E1344&lt;11,-3.6797*E1344^2+48.115*E1344-53.83,280.92*EXP(-0.2027*E1344))</f>
        <v>97.5940520000001</v>
      </c>
      <c r="BG1344" s="0" t="n">
        <f aca="false">32.208*LN(F1344)+21.438</f>
        <v>95.5996606751522</v>
      </c>
      <c r="BH1344" s="0" t="n">
        <f aca="false">IF(G1344&lt;=2, -10*G1344+100, 88.958*EXP(-0.0755*G1344))</f>
        <v>88</v>
      </c>
      <c r="BI1344" s="0" t="n">
        <f aca="false">IF(I1344&lt;=100, 0.0053*(I1344)^2-1.0332*I1344+100.76, 122.82*EXP(-0.0092*I1344))</f>
        <v>82.380452</v>
      </c>
      <c r="BJ1344" s="0" t="n">
        <f aca="false">IF(P1344&lt;=1000, -6.942*LN(P1344)+107.59, -36.304*LN(P1344)+310.72)</f>
        <v>9.61282186573601</v>
      </c>
      <c r="BK1344" s="0" t="n">
        <f aca="false">BF1344^0.04*BG1344^0.22*BH1344^0.51*BI1344^0.06*BJ1344^0.17</f>
        <v>61.5173467825382</v>
      </c>
      <c r="BL1344" s="0" t="str">
        <f aca="false">IF(BK1344&gt;=90, "Very Good", IF(BK1344&gt;=80, "Good", IF(BK1344&gt;=70, "Slightly Good", IF(BK1344&gt;=60, "Average", IF(BK1344&gt;=50, "Slightly Poor", IF(BK1344&gt;=40, "Poor", "Very Poor"))))))</f>
        <v>Average</v>
      </c>
      <c r="BM1344" s="0" t="n">
        <f aca="false">IF(P1344&lt;=1000, -6.942*LN(P1344)+107.59, IF(AND(P1344&gt;1000, P1344&lt;=5213),-36.304*LN(P1344)+310.72, IF(P1344&gt;5213, 10)))</f>
        <v>9.61282186573601</v>
      </c>
      <c r="BN1344" s="0" t="n">
        <f aca="false">BF1344^0.04*BG1344^0.22*BH1344^0.51*BI1344^0.06*BM1344^0.17</f>
        <v>61.5173467825382</v>
      </c>
      <c r="BO1344" s="0" t="str">
        <f aca="false">IF(BN1344&gt;=90, "Very Good", IF(BN1344&gt;=80, "Good", IF(BN1344&gt;=70, "Slightly Good", IF(BN1344&gt;=60, "Average", IF(BN1344&gt;=50, "Slightly Poor", IF(BN1344&gt;=40, "Poor", "Very Poor"))))))</f>
        <v>Average</v>
      </c>
      <c r="BP1344" s="0" t="n">
        <f aca="false">IF(AJ1344&lt;=1000, -6.942*LN(AJ1344)+107.59, IF(AND(AJ1344&gt;1000, AJ1344&lt;=5213),-36.304*LN(AJ1344)+310.72, IF(AJ1344&gt;5213, 10)))</f>
        <v>22.5615490304878</v>
      </c>
      <c r="BQ1344" s="0" t="n">
        <f aca="false">BF1344^0.04*BG1344^0.22*BH1344^0.51*BI1344^0.06*BP1344^0.17</f>
        <v>71.119002976051</v>
      </c>
      <c r="BR1344" s="0" t="str">
        <f aca="false">IF(BQ1344&gt;=90, "Very Good", IF(BQ1344&gt;=80, "Good", IF(BQ1344&gt;=70, "Slightly Good", IF(BQ1344&gt;=60, "Average", IF(BQ1344&gt;=50, "Slightly Poor", IF(BQ1344&gt;=40, "Poor", "Very Poor"))))))</f>
        <v>Slightly Good</v>
      </c>
      <c r="BT1344" s="0" t="n">
        <f aca="false">9.81*LN(AH1344)+30.6</f>
        <v>55.2191687639318</v>
      </c>
      <c r="BU1344" s="0" t="str">
        <f aca="false">IF(BT1344&lt;30, "Clean water", IF(AND(BT1344&gt;=30, BT1344&lt;40), "Hypolimia", IF(AND(BT1344&gt;=40,BT1344&lt;50), "Mesotrophic", IF(AND(BT1344&gt;=50, BT1344&lt;70), "Eutrophic", IF(BT1344&gt;70,"Hypertrophic")))))</f>
        <v>Eutrophic</v>
      </c>
      <c r="BW1344" s="0" t="str">
        <f aca="false">IF(G1344/H1344&gt;=1, "PLS CHECK", "")</f>
        <v/>
      </c>
      <c r="BX1344" s="0" t="str">
        <f aca="false">IF(AC1344/J1344&gt;=1, "PLS CHECK", "")</f>
        <v/>
      </c>
      <c r="BY1344" s="0" t="str">
        <f aca="false">IF(AE1344/J1344&gt;=1, "PLS CHECK", "")</f>
        <v/>
      </c>
      <c r="BZ1344" s="0" t="str">
        <f aca="false">IF(AD1344/J1344&gt;=1, "PLS CHECK", "")</f>
        <v/>
      </c>
      <c r="CA1344" s="0" t="e">
        <f aca="false">IF(AF1344/K1344&gt;=1, "PLS CHECK", "")</f>
        <v>#DIV/0!</v>
      </c>
      <c r="CB1344" s="0" t="e">
        <f aca="false">IF(AG1344/K1344&gt;=1, "PLS CHECK", "")</f>
        <v>#DIV/0!</v>
      </c>
    </row>
    <row r="1345" customFormat="false" ht="12.5" hidden="false" customHeight="false" outlineLevel="0" collapsed="false">
      <c r="A1345" s="0" t="n">
        <v>1342</v>
      </c>
      <c r="B1345" s="15" t="s">
        <v>135</v>
      </c>
      <c r="C1345" s="16" t="s">
        <v>136</v>
      </c>
      <c r="D1345" s="0" t="s">
        <v>186</v>
      </c>
      <c r="E1345" s="0" t="n">
        <v>7.7</v>
      </c>
      <c r="F1345" s="0" t="n">
        <v>8.1</v>
      </c>
      <c r="G1345" s="0" t="n">
        <v>3.6</v>
      </c>
      <c r="H1345" s="0" t="n">
        <v>7.5</v>
      </c>
      <c r="I1345" s="37"/>
      <c r="J1345" s="0" t="n">
        <v>8.195</v>
      </c>
      <c r="K1345" s="37"/>
      <c r="L1345" s="0" t="n">
        <v>4.8</v>
      </c>
      <c r="M1345" s="0" t="n">
        <v>26.1</v>
      </c>
      <c r="O1345" s="0" t="n">
        <v>561</v>
      </c>
      <c r="BD1345" s="0" t="n">
        <v>0.387</v>
      </c>
      <c r="BF1345" s="0" t="n">
        <f aca="false">IF(E1345&lt;11,-3.6797*E1345^2+48.115*E1345-53.83,280.92*EXP(-0.2027*E1345))</f>
        <v>98.486087</v>
      </c>
      <c r="BG1345" s="0" t="n">
        <f aca="false">32.208*LN(F1345)+21.438</f>
        <v>88.8127576985377</v>
      </c>
      <c r="BH1345" s="0" t="n">
        <f aca="false">IF(G1345&lt;=2, -10*G1345+100, 88.958*EXP(-0.0755*G1345))</f>
        <v>67.7865873198524</v>
      </c>
      <c r="BI1345" s="0" t="n">
        <f aca="false">IF(I1345&lt;=100, 0.0053*(I1345)^2-1.0332*I1345+100.76, 122.82*EXP(-0.0092*I1345))</f>
        <v>100.76</v>
      </c>
      <c r="BJ1345" s="0" t="e">
        <f aca="false">IF(P1345&lt;=1000, -6.942*LN(P1345)+107.59, -36.304*LN(P1345)+310.72)</f>
        <v>#VALUE!</v>
      </c>
      <c r="BK1345" s="0" t="e">
        <f aca="false">BF1345^0.04*BG1345^0.22*BH1345^0.51*BI1345^0.06*BJ1345^0.17</f>
        <v>#VALUE!</v>
      </c>
      <c r="BL1345" s="0" t="e">
        <f aca="false">IF(BK1345&gt;=90, "Very Good", IF(BK1345&gt;=80, "Good", IF(BK1345&gt;=70, "Slightly Good", IF(BK1345&gt;=60, "Average", IF(BK1345&gt;=50, "Slightly Poor", IF(BK1345&gt;=40, "Poor", "Very Poor"))))))</f>
        <v>#VALUE!</v>
      </c>
      <c r="BM1345" s="0" t="e">
        <f aca="false">IF(P1345&lt;=1000, -6.942*LN(P1345)+107.59, IF(AND(P1345&gt;1000, P1345&lt;=5213),-36.304*LN(P1345)+310.72, IF(P1345&gt;5213, 10)))</f>
        <v>#VALUE!</v>
      </c>
      <c r="BN1345" s="0" t="e">
        <f aca="false">BF1345^0.04*BG1345^0.22*BH1345^0.51*BI1345^0.06*BM1345^0.17</f>
        <v>#VALUE!</v>
      </c>
      <c r="BO1345" s="0" t="e">
        <f aca="false">IF(BN1345&gt;=90, "Very Good", IF(BN1345&gt;=80, "Good", IF(BN1345&gt;=70, "Slightly Good", IF(BN1345&gt;=60, "Average", IF(BN1345&gt;=50, "Slightly Poor", IF(BN1345&gt;=40, "Poor", "Very Poor"))))))</f>
        <v>#VALUE!</v>
      </c>
      <c r="BP1345" s="0" t="e">
        <f aca="false">IF(AJ1345&lt;=1000, -6.942*LN(AJ1345)+107.59, IF(AND(AJ1345&gt;1000, AJ1345&lt;=5213),-36.304*LN(AJ1345)+310.72, IF(AJ1345&gt;5213, 10)))</f>
        <v>#VALUE!</v>
      </c>
      <c r="BQ1345" s="0" t="e">
        <f aca="false">BF1345^0.04*BG1345^0.22*BH1345^0.51*BI1345^0.06*BP1345^0.17</f>
        <v>#VALUE!</v>
      </c>
      <c r="BR1345" s="0" t="e">
        <f aca="false">IF(BQ1345&gt;=90, "Very Good", IF(BQ1345&gt;=80, "Good", IF(BQ1345&gt;=70, "Slightly Good", IF(BQ1345&gt;=60, "Average", IF(BQ1345&gt;=50, "Slightly Poor", IF(BQ1345&gt;=40, "Poor", "Very Poor"))))))</f>
        <v>#VALUE!</v>
      </c>
      <c r="BT1345" s="0" t="e">
        <f aca="false">9.81*LN(AH1345)+30.6</f>
        <v>#VALUE!</v>
      </c>
      <c r="BU1345" s="0" t="e">
        <f aca="false">IF(BT1345&lt;30, "Clean water", IF(AND(BT1345&gt;=30, BT1345&lt;40), "Hypolimia", IF(AND(BT1345&gt;=40,BT1345&lt;50), "Mesotrophic", IF(AND(BT1345&gt;=50, BT1345&lt;70), "Eutrophic", IF(BT1345&gt;70,"Hypertrophic")))))</f>
        <v>#VALUE!</v>
      </c>
      <c r="BW1345" s="0" t="str">
        <f aca="false">IF(G1345/H1345&gt;=1, "PLS CHECK", "")</f>
        <v/>
      </c>
      <c r="BX1345" s="0" t="str">
        <f aca="false">IF(AC1345/J1345&gt;=1, "PLS CHECK", "")</f>
        <v/>
      </c>
      <c r="BY1345" s="0" t="str">
        <f aca="false">IF(AE1345/J1345&gt;=1, "PLS CHECK", "")</f>
        <v/>
      </c>
      <c r="BZ1345" s="0" t="str">
        <f aca="false">IF(AD1345/J1345&gt;=1, "PLS CHECK", "")</f>
        <v/>
      </c>
      <c r="CA1345" s="0" t="e">
        <f aca="false">IF(AF1345/K1345&gt;=1, "PLS CHECK", "")</f>
        <v>#DIV/0!</v>
      </c>
      <c r="CB1345" s="0" t="e">
        <f aca="false">IF(AG1345/K1345&gt;=1, "PLS CHECK", "")</f>
        <v>#DIV/0!</v>
      </c>
    </row>
    <row r="1346" customFormat="false" ht="12.5" hidden="false" customHeight="false" outlineLevel="0" collapsed="false">
      <c r="A1346" s="0" t="n">
        <v>1343</v>
      </c>
      <c r="B1346" s="15" t="s">
        <v>87</v>
      </c>
      <c r="C1346" s="16" t="s">
        <v>88</v>
      </c>
      <c r="D1346" s="0" t="s">
        <v>186</v>
      </c>
      <c r="E1346" s="0" t="n">
        <v>7.4</v>
      </c>
      <c r="F1346" s="37"/>
      <c r="G1346" s="0" t="n">
        <v>2</v>
      </c>
      <c r="H1346" s="0" t="n">
        <v>5.6</v>
      </c>
      <c r="I1346" s="0" t="n">
        <v>5.4</v>
      </c>
      <c r="J1346" s="0" t="n">
        <v>3.167</v>
      </c>
      <c r="K1346" s="0" t="n">
        <v>0.084</v>
      </c>
      <c r="L1346" s="0" t="n">
        <v>2.6</v>
      </c>
      <c r="M1346" s="0" t="n">
        <v>25</v>
      </c>
      <c r="N1346" s="0" t="n">
        <v>0</v>
      </c>
      <c r="O1346" s="0" t="n">
        <v>249</v>
      </c>
      <c r="P1346" s="37"/>
      <c r="AC1346" s="0" t="n">
        <v>3.072</v>
      </c>
      <c r="AD1346" s="0" t="n">
        <v>0.778</v>
      </c>
      <c r="AE1346" s="0" t="n">
        <v>1.95</v>
      </c>
      <c r="AF1346" s="0" t="n">
        <v>0.059</v>
      </c>
      <c r="AG1346" s="0" t="n">
        <v>0.047</v>
      </c>
      <c r="AH1346" s="0" t="n">
        <v>18.1</v>
      </c>
      <c r="AJ1346" s="0" t="n">
        <v>2400</v>
      </c>
      <c r="BF1346" s="0" t="n">
        <f aca="false">IF(E1346&lt;11,-3.6797*E1346^2+48.115*E1346-53.83,280.92*EXP(-0.2027*E1346))</f>
        <v>100.720628</v>
      </c>
      <c r="BG1346" s="0" t="e">
        <f aca="false">32.208*LN(F1346)+21.438</f>
        <v>#VALUE!</v>
      </c>
      <c r="BH1346" s="0" t="n">
        <f aca="false">IF(G1346&lt;=2, -10*G1346+100, 88.958*EXP(-0.0755*G1346))</f>
        <v>80</v>
      </c>
      <c r="BI1346" s="0" t="n">
        <f aca="false">IF(I1346&lt;=100, 0.0053*(I1346)^2-1.0332*I1346+100.76, 122.82*EXP(-0.0092*I1346))</f>
        <v>95.335268</v>
      </c>
      <c r="BJ1346" s="0" t="e">
        <f aca="false">IF(P1346&lt;=1000, -6.942*LN(P1346)+107.59, -36.304*LN(P1346)+310.72)</f>
        <v>#VALUE!</v>
      </c>
      <c r="BK1346" s="0" t="e">
        <f aca="false">BF1346^0.04*BG1346^0.22*BH1346^0.51*BI1346^0.06*BJ1346^0.17</f>
        <v>#VALUE!</v>
      </c>
      <c r="BL1346" s="0" t="e">
        <f aca="false">IF(BK1346&gt;=90, "Very Good", IF(BK1346&gt;=80, "Good", IF(BK1346&gt;=70, "Slightly Good", IF(BK1346&gt;=60, "Average", IF(BK1346&gt;=50, "Slightly Poor", IF(BK1346&gt;=40, "Poor", "Very Poor"))))))</f>
        <v>#VALUE!</v>
      </c>
      <c r="BM1346" s="0" t="e">
        <f aca="false">IF(P1346&lt;=1000, -6.942*LN(P1346)+107.59, IF(AND(P1346&gt;1000, P1346&lt;=5213),-36.304*LN(P1346)+310.72, IF(P1346&gt;5213, 10)))</f>
        <v>#VALUE!</v>
      </c>
      <c r="BN1346" s="0" t="e">
        <f aca="false">BF1346^0.04*BG1346^0.22*BH1346^0.51*BI1346^0.06*BM1346^0.17</f>
        <v>#VALUE!</v>
      </c>
      <c r="BO1346" s="0" t="e">
        <f aca="false">IF(BN1346&gt;=90, "Very Good", IF(BN1346&gt;=80, "Good", IF(BN1346&gt;=70, "Slightly Good", IF(BN1346&gt;=60, "Average", IF(BN1346&gt;=50, "Slightly Poor", IF(BN1346&gt;=40, "Poor", "Very Poor"))))))</f>
        <v>#VALUE!</v>
      </c>
      <c r="BP1346" s="0" t="n">
        <f aca="false">IF(AJ1346&lt;=1000, -6.942*LN(AJ1346)+107.59, IF(AND(AJ1346&gt;1000, AJ1346&lt;=5213),-36.304*LN(AJ1346)+310.72, IF(AJ1346&gt;5213, 10)))</f>
        <v>28.1578353109365</v>
      </c>
      <c r="BQ1346" s="0" t="e">
        <f aca="false">BF1346^0.04*BG1346^0.22*BH1346^0.51*BI1346^0.06*BP1346^0.17</f>
        <v>#VALUE!</v>
      </c>
      <c r="BR1346" s="0" t="e">
        <f aca="false">IF(BQ1346&gt;=90, "Very Good", IF(BQ1346&gt;=80, "Good", IF(BQ1346&gt;=70, "Slightly Good", IF(BQ1346&gt;=60, "Average", IF(BQ1346&gt;=50, "Slightly Poor", IF(BQ1346&gt;=40, "Poor", "Very Poor"))))))</f>
        <v>#VALUE!</v>
      </c>
      <c r="BT1346" s="0" t="n">
        <f aca="false">9.81*LN(AH1346)+30.6</f>
        <v>59.0088961144462</v>
      </c>
      <c r="BU1346" s="0" t="str">
        <f aca="false">IF(BT1346&lt;30, "Clean water", IF(AND(BT1346&gt;=30, BT1346&lt;40), "Hypolimia", IF(AND(BT1346&gt;=40,BT1346&lt;50), "Mesotrophic", IF(AND(BT1346&gt;=50, BT1346&lt;70), "Eutrophic", IF(BT1346&gt;70,"Hypertrophic")))))</f>
        <v>Eutrophic</v>
      </c>
      <c r="BW1346" s="0" t="str">
        <f aca="false">IF(G1346/H1346&gt;=1, "PLS CHECK", "")</f>
        <v/>
      </c>
      <c r="BX1346" s="0" t="str">
        <f aca="false">IF(AC1346/J1346&gt;=1, "PLS CHECK", "")</f>
        <v/>
      </c>
      <c r="BY1346" s="0" t="str">
        <f aca="false">IF(AE1346/J1346&gt;=1, "PLS CHECK", "")</f>
        <v/>
      </c>
      <c r="BZ1346" s="0" t="str">
        <f aca="false">IF(AD1346/J1346&gt;=1, "PLS CHECK", "")</f>
        <v/>
      </c>
      <c r="CA1346" s="0" t="str">
        <f aca="false">IF(AF1346/K1346&gt;=1, "PLS CHECK", "")</f>
        <v/>
      </c>
      <c r="CB1346" s="0" t="str">
        <f aca="false">IF(AG1346/K1346&gt;=1, "PLS CHECK", "")</f>
        <v/>
      </c>
    </row>
    <row r="1347" customFormat="false" ht="12.5" hidden="false" customHeight="false" outlineLevel="0" collapsed="false">
      <c r="A1347" s="0" t="n">
        <v>1344</v>
      </c>
      <c r="B1347" s="15" t="s">
        <v>89</v>
      </c>
      <c r="C1347" s="16" t="s">
        <v>90</v>
      </c>
      <c r="D1347" s="0" t="s">
        <v>186</v>
      </c>
      <c r="E1347" s="0" t="n">
        <v>7.9</v>
      </c>
      <c r="F1347" s="0" t="n">
        <v>7.7</v>
      </c>
      <c r="G1347" s="37"/>
      <c r="H1347" s="37"/>
      <c r="I1347" s="0" t="n">
        <v>17.4</v>
      </c>
      <c r="J1347" s="37"/>
      <c r="K1347" s="0" t="n">
        <v>0.175</v>
      </c>
      <c r="L1347" s="0" t="n">
        <v>3.7</v>
      </c>
      <c r="M1347" s="0" t="n">
        <v>24.3</v>
      </c>
      <c r="N1347" s="0" t="n">
        <v>0</v>
      </c>
      <c r="O1347" s="0" t="n">
        <v>261</v>
      </c>
      <c r="P1347" s="0" t="n">
        <v>17000</v>
      </c>
      <c r="AC1347" s="37"/>
      <c r="AD1347" s="0" t="n">
        <v>0.138</v>
      </c>
      <c r="AE1347" s="37"/>
      <c r="AF1347" s="0" t="n">
        <v>0.022</v>
      </c>
      <c r="AG1347" s="0" t="n">
        <v>0.004</v>
      </c>
      <c r="AH1347" s="37"/>
      <c r="AJ1347" s="0" t="n">
        <v>2000</v>
      </c>
      <c r="BF1347" s="0" t="n">
        <f aca="false">IF(E1347&lt;11,-3.6797*E1347^2+48.115*E1347-53.83,280.92*EXP(-0.2027*E1347))</f>
        <v>96.6284230000001</v>
      </c>
      <c r="BG1347" s="0" t="n">
        <f aca="false">32.208*LN(F1347)+21.438</f>
        <v>87.1816243519112</v>
      </c>
      <c r="BH1347" s="0" t="n">
        <f aca="false">IF(G1347&lt;=2, -10*G1347+100, 88.958*EXP(-0.0755*G1347))</f>
        <v>100</v>
      </c>
      <c r="BI1347" s="0" t="n">
        <f aca="false">IF(I1347&lt;=100, 0.0053*(I1347)^2-1.0332*I1347+100.76, 122.82*EXP(-0.0092*I1347))</f>
        <v>84.386948</v>
      </c>
      <c r="BJ1347" s="0" t="n">
        <f aca="false">IF(P1347&lt;=1000, -6.942*LN(P1347)+107.59, -36.304*LN(P1347)+310.72)</f>
        <v>-42.9161248907844</v>
      </c>
      <c r="BK1347" s="0" t="e">
        <f aca="false">BF1347^0.04*BG1347^0.22*BH1347^0.51*BI1347^0.06*BJ1347^0.17</f>
        <v>#NUM!</v>
      </c>
      <c r="BL1347" s="0" t="e">
        <f aca="false">IF(BK1347&gt;=90, "Very Good", IF(BK1347&gt;=80, "Good", IF(BK1347&gt;=70, "Slightly Good", IF(BK1347&gt;=60, "Average", IF(BK1347&gt;=50, "Slightly Poor", IF(BK1347&gt;=40, "Poor", "Very Poor"))))))</f>
        <v>#NUM!</v>
      </c>
      <c r="BM1347" s="0" t="n">
        <f aca="false">IF(P1347&lt;=1000, -6.942*LN(P1347)+107.59, IF(AND(P1347&gt;1000, P1347&lt;=5213),-36.304*LN(P1347)+310.72, IF(P1347&gt;5213, 10)))</f>
        <v>10</v>
      </c>
      <c r="BN1347" s="0" t="n">
        <f aca="false">BF1347^0.04*BG1347^0.22*BH1347^0.51*BI1347^0.06*BM1347^0.17</f>
        <v>64.8446578263126</v>
      </c>
      <c r="BO1347" s="0" t="str">
        <f aca="false">IF(BN1347&gt;=90, "Very Good", IF(BN1347&gt;=80, "Good", IF(BN1347&gt;=70, "Slightly Good", IF(BN1347&gt;=60, "Average", IF(BN1347&gt;=50, "Slightly Poor", IF(BN1347&gt;=40, "Poor", "Very Poor"))))))</f>
        <v>Average</v>
      </c>
      <c r="BP1347" s="0" t="n">
        <f aca="false">IF(AJ1347&lt;=1000, -6.942*LN(AJ1347)+107.59, IF(AND(AJ1347&gt;1000, AJ1347&lt;=5213),-36.304*LN(AJ1347)+310.72, IF(AJ1347&gt;5213, 10)))</f>
        <v>34.7768371087843</v>
      </c>
      <c r="BQ1347" s="0" t="n">
        <f aca="false">BF1347^0.04*BG1347^0.22*BH1347^0.51*BI1347^0.06*BP1347^0.17</f>
        <v>80.1481526551348</v>
      </c>
      <c r="BR1347" s="0" t="str">
        <f aca="false">IF(BQ1347&gt;=90, "Very Good", IF(BQ1347&gt;=80, "Good", IF(BQ1347&gt;=70, "Slightly Good", IF(BQ1347&gt;=60, "Average", IF(BQ1347&gt;=50, "Slightly Poor", IF(BQ1347&gt;=40, "Poor", "Very Poor"))))))</f>
        <v>Good</v>
      </c>
      <c r="BT1347" s="0" t="e">
        <f aca="false">9.81*LN(AH1347)+30.6</f>
        <v>#VALUE!</v>
      </c>
      <c r="BU1347" s="0" t="e">
        <f aca="false">IF(BT1347&lt;30, "Clean water", IF(AND(BT1347&gt;=30, BT1347&lt;40), "Hypolimia", IF(AND(BT1347&gt;=40,BT1347&lt;50), "Mesotrophic", IF(AND(BT1347&gt;=50, BT1347&lt;70), "Eutrophic", IF(BT1347&gt;70,"Hypertrophic")))))</f>
        <v>#VALUE!</v>
      </c>
      <c r="BW1347" s="0" t="e">
        <f aca="false">IF(G1347/H1347&gt;=1, "PLS CHECK", "")</f>
        <v>#DIV/0!</v>
      </c>
      <c r="BX1347" s="0" t="e">
        <f aca="false">IF(AC1347/J1347&gt;=1, "PLS CHECK", "")</f>
        <v>#DIV/0!</v>
      </c>
      <c r="BY1347" s="0" t="e">
        <f aca="false">IF(AE1347/J1347&gt;=1, "PLS CHECK", "")</f>
        <v>#DIV/0!</v>
      </c>
      <c r="BZ1347" s="0" t="e">
        <f aca="false">IF(AD1347/J1347&gt;=1, "PLS CHECK", "")</f>
        <v>#DIV/0!</v>
      </c>
      <c r="CA1347" s="0" t="str">
        <f aca="false">IF(AF1347/K1347&gt;=1, "PLS CHECK", "")</f>
        <v/>
      </c>
      <c r="CB1347" s="0" t="str">
        <f aca="false">IF(AG1347/K1347&gt;=1, "PLS CHECK", "")</f>
        <v/>
      </c>
    </row>
    <row r="1348" customFormat="false" ht="12.5" hidden="false" customHeight="false" outlineLevel="0" collapsed="false">
      <c r="A1348" s="0" t="n">
        <v>1345</v>
      </c>
      <c r="B1348" s="15" t="s">
        <v>91</v>
      </c>
      <c r="C1348" s="16" t="s">
        <v>92</v>
      </c>
      <c r="D1348" s="0" t="s">
        <v>186</v>
      </c>
      <c r="E1348" s="0" t="n">
        <v>7.4</v>
      </c>
      <c r="F1348" s="37"/>
      <c r="G1348" s="0" t="n">
        <v>0.9</v>
      </c>
      <c r="H1348" s="37"/>
      <c r="I1348" s="0" t="n">
        <v>1.8</v>
      </c>
      <c r="J1348" s="0" t="n">
        <v>3.555</v>
      </c>
      <c r="K1348" s="0" t="n">
        <v>0.035</v>
      </c>
      <c r="L1348" s="37"/>
      <c r="M1348" s="0" t="n">
        <v>21.2</v>
      </c>
      <c r="N1348" s="0" t="n">
        <v>0</v>
      </c>
      <c r="O1348" s="0" t="n">
        <v>506</v>
      </c>
      <c r="P1348" s="0" t="n">
        <v>2700</v>
      </c>
      <c r="AC1348" s="0" t="n">
        <v>3.47</v>
      </c>
      <c r="AD1348" s="0" t="n">
        <v>0.13</v>
      </c>
      <c r="AE1348" s="0" t="n">
        <v>2.996</v>
      </c>
      <c r="AF1348" s="0" t="n">
        <v>0.017</v>
      </c>
      <c r="AG1348" s="0" t="n">
        <v>0.01</v>
      </c>
      <c r="AH1348" s="0" t="n">
        <v>5.8</v>
      </c>
      <c r="AJ1348" s="0" t="n">
        <v>580</v>
      </c>
      <c r="BF1348" s="0" t="n">
        <f aca="false">IF(E1348&lt;11,-3.6797*E1348^2+48.115*E1348-53.83,280.92*EXP(-0.2027*E1348))</f>
        <v>100.720628</v>
      </c>
      <c r="BG1348" s="0" t="e">
        <f aca="false">32.208*LN(F1348)+21.438</f>
        <v>#VALUE!</v>
      </c>
      <c r="BH1348" s="0" t="n">
        <f aca="false">IF(G1348&lt;=2, -10*G1348+100, 88.958*EXP(-0.0755*G1348))</f>
        <v>91</v>
      </c>
      <c r="BI1348" s="0" t="n">
        <f aca="false">IF(I1348&lt;=100, 0.0053*(I1348)^2-1.0332*I1348+100.76, 122.82*EXP(-0.0092*I1348))</f>
        <v>98.917412</v>
      </c>
      <c r="BJ1348" s="0" t="n">
        <f aca="false">IF(P1348&lt;=1000, -6.942*LN(P1348)+107.59, -36.304*LN(P1348)+310.72)</f>
        <v>23.8818399844672</v>
      </c>
      <c r="BK1348" s="0" t="e">
        <f aca="false">BF1348^0.04*BG1348^0.22*BH1348^0.51*BI1348^0.06*BJ1348^0.17</f>
        <v>#VALUE!</v>
      </c>
      <c r="BL1348" s="0" t="e">
        <f aca="false">IF(BK1348&gt;=90, "Very Good", IF(BK1348&gt;=80, "Good", IF(BK1348&gt;=70, "Slightly Good", IF(BK1348&gt;=60, "Average", IF(BK1348&gt;=50, "Slightly Poor", IF(BK1348&gt;=40, "Poor", "Very Poor"))))))</f>
        <v>#VALUE!</v>
      </c>
      <c r="BM1348" s="0" t="n">
        <f aca="false">IF(P1348&lt;=1000, -6.942*LN(P1348)+107.59, IF(AND(P1348&gt;1000, P1348&lt;=5213),-36.304*LN(P1348)+310.72, IF(P1348&gt;5213, 10)))</f>
        <v>23.8818399844672</v>
      </c>
      <c r="BN1348" s="0" t="e">
        <f aca="false">BF1348^0.04*BG1348^0.22*BH1348^0.51*BI1348^0.06*BM1348^0.17</f>
        <v>#VALUE!</v>
      </c>
      <c r="BO1348" s="0" t="e">
        <f aca="false">IF(BN1348&gt;=90, "Very Good", IF(BN1348&gt;=80, "Good", IF(BN1348&gt;=70, "Slightly Good", IF(BN1348&gt;=60, "Average", IF(BN1348&gt;=50, "Slightly Poor", IF(BN1348&gt;=40, "Poor", "Very Poor"))))))</f>
        <v>#VALUE!</v>
      </c>
      <c r="BP1348" s="0" t="n">
        <f aca="false">IF(AJ1348&lt;=1000, -6.942*LN(AJ1348)+107.59, IF(AND(AJ1348&gt;1000, AJ1348&lt;=5213),-36.304*LN(AJ1348)+310.72, IF(AJ1348&gt;5213, 10)))</f>
        <v>63.4178589052221</v>
      </c>
      <c r="BQ1348" s="0" t="e">
        <f aca="false">BF1348^0.04*BG1348^0.22*BH1348^0.51*BI1348^0.06*BP1348^0.17</f>
        <v>#VALUE!</v>
      </c>
      <c r="BR1348" s="0" t="e">
        <f aca="false">IF(BQ1348&gt;=90, "Very Good", IF(BQ1348&gt;=80, "Good", IF(BQ1348&gt;=70, "Slightly Good", IF(BQ1348&gt;=60, "Average", IF(BQ1348&gt;=50, "Slightly Poor", IF(BQ1348&gt;=40, "Poor", "Very Poor"))))))</f>
        <v>#VALUE!</v>
      </c>
      <c r="BT1348" s="0" t="n">
        <f aca="false">9.81*LN(AH1348)+30.6</f>
        <v>47.8445861711888</v>
      </c>
      <c r="BU1348" s="0" t="str">
        <f aca="false">IF(BT1348&lt;30, "Clean water", IF(AND(BT1348&gt;=30, BT1348&lt;40), "Hypolimia", IF(AND(BT1348&gt;=40,BT1348&lt;50), "Mesotrophic", IF(AND(BT1348&gt;=50, BT1348&lt;70), "Eutrophic", IF(BT1348&gt;70,"Hypertrophic")))))</f>
        <v>Mesotrophic</v>
      </c>
      <c r="BW1348" s="0" t="e">
        <f aca="false">IF(G1348/H1348&gt;=1, "PLS CHECK", "")</f>
        <v>#DIV/0!</v>
      </c>
      <c r="BX1348" s="0" t="str">
        <f aca="false">IF(AC1348/J1348&gt;=1, "PLS CHECK", "")</f>
        <v/>
      </c>
      <c r="BY1348" s="0" t="str">
        <f aca="false">IF(AE1348/J1348&gt;=1, "PLS CHECK", "")</f>
        <v/>
      </c>
      <c r="BZ1348" s="0" t="str">
        <f aca="false">IF(AD1348/J1348&gt;=1, "PLS CHECK", "")</f>
        <v/>
      </c>
      <c r="CA1348" s="0" t="str">
        <f aca="false">IF(AF1348/K1348&gt;=1, "PLS CHECK", "")</f>
        <v/>
      </c>
      <c r="CB1348" s="0" t="str">
        <f aca="false">IF(AG1348/K1348&gt;=1, "PLS CHECK", "")</f>
        <v/>
      </c>
    </row>
    <row r="1349" customFormat="false" ht="12.5" hidden="false" customHeight="false" outlineLevel="0" collapsed="false">
      <c r="A1349" s="0" t="n">
        <v>1346</v>
      </c>
      <c r="B1349" s="15" t="s">
        <v>137</v>
      </c>
      <c r="C1349" s="16" t="s">
        <v>138</v>
      </c>
      <c r="D1349" s="0" t="s">
        <v>186</v>
      </c>
      <c r="E1349" s="0" t="n">
        <v>7.5</v>
      </c>
      <c r="F1349" s="37"/>
      <c r="G1349" s="0" t="n">
        <v>4.1</v>
      </c>
      <c r="H1349" s="37"/>
      <c r="I1349" s="0" t="n">
        <v>19.7</v>
      </c>
      <c r="J1349" s="0" t="n">
        <v>6.775</v>
      </c>
      <c r="K1349" s="0" t="n">
        <v>0.123</v>
      </c>
      <c r="L1349" s="37"/>
      <c r="M1349" s="0" t="n">
        <v>26.7</v>
      </c>
      <c r="O1349" s="0" t="n">
        <v>618</v>
      </c>
      <c r="BD1349" s="0" t="n">
        <v>5.032</v>
      </c>
      <c r="BF1349" s="0" t="n">
        <f aca="false">IF(E1349&lt;11,-3.6797*E1349^2+48.115*E1349-53.83,280.92*EXP(-0.2027*E1349))</f>
        <v>100.049375</v>
      </c>
      <c r="BG1349" s="0" t="e">
        <f aca="false">32.208*LN(F1349)+21.438</f>
        <v>#VALUE!</v>
      </c>
      <c r="BH1349" s="0" t="n">
        <f aca="false">IF(G1349&lt;=2, -10*G1349+100, 88.958*EXP(-0.0755*G1349))</f>
        <v>65.2753416273956</v>
      </c>
      <c r="BI1349" s="0" t="n">
        <f aca="false">IF(I1349&lt;=100, 0.0053*(I1349)^2-1.0332*I1349+100.76, 122.82*EXP(-0.0092*I1349))</f>
        <v>82.462837</v>
      </c>
      <c r="BJ1349" s="0" t="e">
        <f aca="false">IF(P1349&lt;=1000, -6.942*LN(P1349)+107.59, -36.304*LN(P1349)+310.72)</f>
        <v>#VALUE!</v>
      </c>
      <c r="BK1349" s="0" t="e">
        <f aca="false">BF1349^0.04*BG1349^0.22*BH1349^0.51*BI1349^0.06*BJ1349^0.17</f>
        <v>#VALUE!</v>
      </c>
      <c r="BL1349" s="0" t="e">
        <f aca="false">IF(BK1349&gt;=90, "Very Good", IF(BK1349&gt;=80, "Good", IF(BK1349&gt;=70, "Slightly Good", IF(BK1349&gt;=60, "Average", IF(BK1349&gt;=50, "Slightly Poor", IF(BK1349&gt;=40, "Poor", "Very Poor"))))))</f>
        <v>#VALUE!</v>
      </c>
      <c r="BM1349" s="0" t="e">
        <f aca="false">IF(P1349&lt;=1000, -6.942*LN(P1349)+107.59, IF(AND(P1349&gt;1000, P1349&lt;=5213),-36.304*LN(P1349)+310.72, IF(P1349&gt;5213, 10)))</f>
        <v>#VALUE!</v>
      </c>
      <c r="BN1349" s="0" t="e">
        <f aca="false">BF1349^0.04*BG1349^0.22*BH1349^0.51*BI1349^0.06*BM1349^0.17</f>
        <v>#VALUE!</v>
      </c>
      <c r="BO1349" s="0" t="e">
        <f aca="false">IF(BN1349&gt;=90, "Very Good", IF(BN1349&gt;=80, "Good", IF(BN1349&gt;=70, "Slightly Good", IF(BN1349&gt;=60, "Average", IF(BN1349&gt;=50, "Slightly Poor", IF(BN1349&gt;=40, "Poor", "Very Poor"))))))</f>
        <v>#VALUE!</v>
      </c>
      <c r="BP1349" s="0" t="e">
        <f aca="false">IF(AJ1349&lt;=1000, -6.942*LN(AJ1349)+107.59, IF(AND(AJ1349&gt;1000, AJ1349&lt;=5213),-36.304*LN(AJ1349)+310.72, IF(AJ1349&gt;5213, 10)))</f>
        <v>#VALUE!</v>
      </c>
      <c r="BQ1349" s="0" t="e">
        <f aca="false">BF1349^0.04*BG1349^0.22*BH1349^0.51*BI1349^0.06*BP1349^0.17</f>
        <v>#VALUE!</v>
      </c>
      <c r="BR1349" s="0" t="e">
        <f aca="false">IF(BQ1349&gt;=90, "Very Good", IF(BQ1349&gt;=80, "Good", IF(BQ1349&gt;=70, "Slightly Good", IF(BQ1349&gt;=60, "Average", IF(BQ1349&gt;=50, "Slightly Poor", IF(BQ1349&gt;=40, "Poor", "Very Poor"))))))</f>
        <v>#VALUE!</v>
      </c>
      <c r="BT1349" s="0" t="e">
        <f aca="false">9.81*LN(AH1349)+30.6</f>
        <v>#VALUE!</v>
      </c>
      <c r="BU1349" s="0" t="e">
        <f aca="false">IF(BT1349&lt;30, "Clean water", IF(AND(BT1349&gt;=30, BT1349&lt;40), "Hypolimia", IF(AND(BT1349&gt;=40,BT1349&lt;50), "Mesotrophic", IF(AND(BT1349&gt;=50, BT1349&lt;70), "Eutrophic", IF(BT1349&gt;70,"Hypertrophic")))))</f>
        <v>#VALUE!</v>
      </c>
      <c r="BW1349" s="0" t="e">
        <f aca="false">IF(G1349/H1349&gt;=1, "PLS CHECK", "")</f>
        <v>#DIV/0!</v>
      </c>
      <c r="BX1349" s="0" t="str">
        <f aca="false">IF(AC1349/J1349&gt;=1, "PLS CHECK", "")</f>
        <v/>
      </c>
      <c r="BY1349" s="0" t="str">
        <f aca="false">IF(AE1349/J1349&gt;=1, "PLS CHECK", "")</f>
        <v/>
      </c>
      <c r="BZ1349" s="0" t="str">
        <f aca="false">IF(AD1349/J1349&gt;=1, "PLS CHECK", "")</f>
        <v/>
      </c>
      <c r="CA1349" s="0" t="str">
        <f aca="false">IF(AF1349/K1349&gt;=1, "PLS CHECK", "")</f>
        <v/>
      </c>
      <c r="CB1349" s="0" t="str">
        <f aca="false">IF(AG1349/K1349&gt;=1, "PLS CHECK", "")</f>
        <v/>
      </c>
    </row>
    <row r="1350" customFormat="false" ht="12.5" hidden="false" customHeight="false" outlineLevel="0" collapsed="false">
      <c r="A1350" s="0" t="n">
        <v>1347</v>
      </c>
      <c r="B1350" s="15" t="s">
        <v>93</v>
      </c>
      <c r="C1350" s="16" t="s">
        <v>94</v>
      </c>
      <c r="D1350" s="0" t="s">
        <v>186</v>
      </c>
      <c r="E1350" s="0" t="n">
        <v>7.4</v>
      </c>
      <c r="F1350" s="37"/>
      <c r="G1350" s="37"/>
      <c r="H1350" s="37"/>
      <c r="I1350" s="37"/>
      <c r="J1350" s="0" t="n">
        <v>7.679</v>
      </c>
      <c r="K1350" s="37"/>
      <c r="L1350" s="37"/>
      <c r="M1350" s="0" t="n">
        <v>26</v>
      </c>
      <c r="N1350" s="0" t="n">
        <v>0</v>
      </c>
      <c r="O1350" s="0" t="n">
        <v>568</v>
      </c>
      <c r="P1350" s="0" t="n">
        <v>4300</v>
      </c>
      <c r="AC1350" s="0" t="n">
        <v>7.039</v>
      </c>
      <c r="AD1350" s="0" t="n">
        <v>1.19</v>
      </c>
      <c r="AE1350" s="0" t="n">
        <v>4.414</v>
      </c>
      <c r="AF1350" s="0" t="n">
        <v>0.08</v>
      </c>
      <c r="AG1350" s="0" t="n">
        <v>0.032</v>
      </c>
      <c r="AH1350" s="0" t="n">
        <v>11.6</v>
      </c>
      <c r="AJ1350" s="0" t="n">
        <v>780</v>
      </c>
      <c r="BD1350" s="0" t="n">
        <v>21.758</v>
      </c>
      <c r="BF1350" s="0" t="n">
        <f aca="false">IF(E1350&lt;11,-3.6797*E1350^2+48.115*E1350-53.83,280.92*EXP(-0.2027*E1350))</f>
        <v>100.720628</v>
      </c>
      <c r="BG1350" s="0" t="e">
        <f aca="false">32.208*LN(F1350)+21.438</f>
        <v>#VALUE!</v>
      </c>
      <c r="BH1350" s="0" t="n">
        <f aca="false">IF(G1350&lt;=2, -10*G1350+100, 88.958*EXP(-0.0755*G1350))</f>
        <v>100</v>
      </c>
      <c r="BI1350" s="0" t="n">
        <f aca="false">IF(I1350&lt;=100, 0.0053*(I1350)^2-1.0332*I1350+100.76, 122.82*EXP(-0.0092*I1350))</f>
        <v>100.76</v>
      </c>
      <c r="BJ1350" s="0" t="n">
        <f aca="false">IF(P1350&lt;=1000, -6.942*LN(P1350)+107.59, -36.304*LN(P1350)+310.72)</f>
        <v>6.98729256774925</v>
      </c>
      <c r="BK1350" s="0" t="e">
        <f aca="false">BF1350^0.04*BG1350^0.22*BH1350^0.51*BI1350^0.06*BJ1350^0.17</f>
        <v>#VALUE!</v>
      </c>
      <c r="BL1350" s="0" t="e">
        <f aca="false">IF(BK1350&gt;=90, "Very Good", IF(BK1350&gt;=80, "Good", IF(BK1350&gt;=70, "Slightly Good", IF(BK1350&gt;=60, "Average", IF(BK1350&gt;=50, "Slightly Poor", IF(BK1350&gt;=40, "Poor", "Very Poor"))))))</f>
        <v>#VALUE!</v>
      </c>
      <c r="BM1350" s="0" t="n">
        <f aca="false">IF(P1350&lt;=1000, -6.942*LN(P1350)+107.59, IF(AND(P1350&gt;1000, P1350&lt;=5213),-36.304*LN(P1350)+310.72, IF(P1350&gt;5213, 10)))</f>
        <v>6.98729256774925</v>
      </c>
      <c r="BN1350" s="0" t="e">
        <f aca="false">BF1350^0.04*BG1350^0.22*BH1350^0.51*BI1350^0.06*BM1350^0.17</f>
        <v>#VALUE!</v>
      </c>
      <c r="BO1350" s="0" t="e">
        <f aca="false">IF(BN1350&gt;=90, "Very Good", IF(BN1350&gt;=80, "Good", IF(BN1350&gt;=70, "Slightly Good", IF(BN1350&gt;=60, "Average", IF(BN1350&gt;=50, "Slightly Poor", IF(BN1350&gt;=40, "Poor", "Very Poor"))))))</f>
        <v>#VALUE!</v>
      </c>
      <c r="BP1350" s="0" t="n">
        <f aca="false">IF(AJ1350&lt;=1000, -6.942*LN(AJ1350)+107.59, IF(AND(AJ1350&gt;1000, AJ1350&lt;=5213),-36.304*LN(AJ1350)+310.72, IF(AJ1350&gt;5213, 10)))</f>
        <v>61.3611816095562</v>
      </c>
      <c r="BQ1350" s="0" t="e">
        <f aca="false">BF1350^0.04*BG1350^0.22*BH1350^0.51*BI1350^0.06*BP1350^0.17</f>
        <v>#VALUE!</v>
      </c>
      <c r="BR1350" s="0" t="e">
        <f aca="false">IF(BQ1350&gt;=90, "Very Good", IF(BQ1350&gt;=80, "Good", IF(BQ1350&gt;=70, "Slightly Good", IF(BQ1350&gt;=60, "Average", IF(BQ1350&gt;=50, "Slightly Poor", IF(BQ1350&gt;=40, "Poor", "Very Poor"))))))</f>
        <v>#VALUE!</v>
      </c>
      <c r="BT1350" s="0" t="n">
        <f aca="false">9.81*LN(AH1350)+30.6</f>
        <v>54.6443600124819</v>
      </c>
      <c r="BU1350" s="0" t="str">
        <f aca="false">IF(BT1350&lt;30, "Clean water", IF(AND(BT1350&gt;=30, BT1350&lt;40), "Hypolimia", IF(AND(BT1350&gt;=40,BT1350&lt;50), "Mesotrophic", IF(AND(BT1350&gt;=50, BT1350&lt;70), "Eutrophic", IF(BT1350&gt;70,"Hypertrophic")))))</f>
        <v>Eutrophic</v>
      </c>
      <c r="BW1350" s="0" t="e">
        <f aca="false">IF(G1350/H1350&gt;=1, "PLS CHECK", "")</f>
        <v>#DIV/0!</v>
      </c>
      <c r="BX1350" s="0" t="str">
        <f aca="false">IF(AC1350/J1350&gt;=1, "PLS CHECK", "")</f>
        <v/>
      </c>
      <c r="BY1350" s="0" t="str">
        <f aca="false">IF(AE1350/J1350&gt;=1, "PLS CHECK", "")</f>
        <v/>
      </c>
      <c r="BZ1350" s="0" t="str">
        <f aca="false">IF(AD1350/J1350&gt;=1, "PLS CHECK", "")</f>
        <v/>
      </c>
      <c r="CA1350" s="0" t="e">
        <f aca="false">IF(AF1350/K1350&gt;=1, "PLS CHECK", "")</f>
        <v>#DIV/0!</v>
      </c>
      <c r="CB1350" s="0" t="e">
        <f aca="false">IF(AG1350/K1350&gt;=1, "PLS CHECK", "")</f>
        <v>#DIV/0!</v>
      </c>
    </row>
    <row r="1351" customFormat="false" ht="12.5" hidden="false" customHeight="false" outlineLevel="0" collapsed="false">
      <c r="A1351" s="0" t="n">
        <v>1348</v>
      </c>
      <c r="B1351" s="15" t="s">
        <v>95</v>
      </c>
      <c r="C1351" s="16" t="s">
        <v>96</v>
      </c>
      <c r="D1351" s="0" t="s">
        <v>186</v>
      </c>
      <c r="E1351" s="0" t="n">
        <v>7.4</v>
      </c>
      <c r="F1351" s="37"/>
      <c r="G1351" s="0" t="n">
        <v>1.8</v>
      </c>
      <c r="H1351" s="0" t="n">
        <v>7.8</v>
      </c>
      <c r="I1351" s="0" t="n">
        <v>7</v>
      </c>
      <c r="J1351" s="0" t="n">
        <v>5.168</v>
      </c>
      <c r="K1351" s="0" t="n">
        <v>0.115</v>
      </c>
      <c r="L1351" s="0" t="n">
        <v>4.2</v>
      </c>
      <c r="M1351" s="0" t="n">
        <v>26.6</v>
      </c>
      <c r="N1351" s="0" t="n">
        <v>0</v>
      </c>
      <c r="O1351" s="0" t="n">
        <v>615</v>
      </c>
      <c r="P1351" s="0" t="n">
        <v>1700</v>
      </c>
      <c r="AC1351" s="0" t="n">
        <v>4.799</v>
      </c>
      <c r="AD1351" s="0" t="n">
        <v>0.296</v>
      </c>
      <c r="AE1351" s="0" t="n">
        <v>3.601</v>
      </c>
      <c r="AF1351" s="0" t="n">
        <v>0.05</v>
      </c>
      <c r="AG1351" s="0" t="n">
        <v>0.032</v>
      </c>
      <c r="AH1351" s="0" t="n">
        <v>19.8</v>
      </c>
      <c r="AJ1351" s="0" t="n">
        <v>450</v>
      </c>
      <c r="BF1351" s="0" t="n">
        <f aca="false">IF(E1351&lt;11,-3.6797*E1351^2+48.115*E1351-53.83,280.92*EXP(-0.2027*E1351))</f>
        <v>100.720628</v>
      </c>
      <c r="BG1351" s="0" t="e">
        <f aca="false">32.208*LN(F1351)+21.438</f>
        <v>#VALUE!</v>
      </c>
      <c r="BH1351" s="0" t="n">
        <f aca="false">IF(G1351&lt;=2, -10*G1351+100, 88.958*EXP(-0.0755*G1351))</f>
        <v>82</v>
      </c>
      <c r="BI1351" s="0" t="n">
        <f aca="false">IF(I1351&lt;=100, 0.0053*(I1351)^2-1.0332*I1351+100.76, 122.82*EXP(-0.0092*I1351))</f>
        <v>93.7873</v>
      </c>
      <c r="BJ1351" s="0" t="n">
        <f aca="false">IF(P1351&lt;=1000, -6.942*LN(P1351)+107.59, -36.304*LN(P1351)+310.72)</f>
        <v>40.6769243252715</v>
      </c>
      <c r="BK1351" s="0" t="e">
        <f aca="false">BF1351^0.04*BG1351^0.22*BH1351^0.51*BI1351^0.06*BJ1351^0.17</f>
        <v>#VALUE!</v>
      </c>
      <c r="BL1351" s="0" t="e">
        <f aca="false">IF(BK1351&gt;=90, "Very Good", IF(BK1351&gt;=80, "Good", IF(BK1351&gt;=70, "Slightly Good", IF(BK1351&gt;=60, "Average", IF(BK1351&gt;=50, "Slightly Poor", IF(BK1351&gt;=40, "Poor", "Very Poor"))))))</f>
        <v>#VALUE!</v>
      </c>
      <c r="BM1351" s="0" t="n">
        <f aca="false">IF(P1351&lt;=1000, -6.942*LN(P1351)+107.59, IF(AND(P1351&gt;1000, P1351&lt;=5213),-36.304*LN(P1351)+310.72, IF(P1351&gt;5213, 10)))</f>
        <v>40.6769243252715</v>
      </c>
      <c r="BN1351" s="0" t="e">
        <f aca="false">BF1351^0.04*BG1351^0.22*BH1351^0.51*BI1351^0.06*BM1351^0.17</f>
        <v>#VALUE!</v>
      </c>
      <c r="BO1351" s="0" t="e">
        <f aca="false">IF(BN1351&gt;=90, "Very Good", IF(BN1351&gt;=80, "Good", IF(BN1351&gt;=70, "Slightly Good", IF(BN1351&gt;=60, "Average", IF(BN1351&gt;=50, "Slightly Poor", IF(BN1351&gt;=40, "Poor", "Very Poor"))))))</f>
        <v>#VALUE!</v>
      </c>
      <c r="BP1351" s="0" t="n">
        <f aca="false">IF(AJ1351&lt;=1000, -6.942*LN(AJ1351)+107.59, IF(AND(AJ1351&gt;1000, AJ1351&lt;=5213),-36.304*LN(AJ1351)+310.72, IF(AJ1351&gt;5213, 10)))</f>
        <v>65.1796032804498</v>
      </c>
      <c r="BQ1351" s="0" t="e">
        <f aca="false">BF1351^0.04*BG1351^0.22*BH1351^0.51*BI1351^0.06*BP1351^0.17</f>
        <v>#VALUE!</v>
      </c>
      <c r="BR1351" s="0" t="e">
        <f aca="false">IF(BQ1351&gt;=90, "Very Good", IF(BQ1351&gt;=80, "Good", IF(BQ1351&gt;=70, "Slightly Good", IF(BQ1351&gt;=60, "Average", IF(BQ1351&gt;=50, "Slightly Poor", IF(BQ1351&gt;=40, "Poor", "Very Poor"))))))</f>
        <v>#VALUE!</v>
      </c>
      <c r="BT1351" s="0" t="n">
        <f aca="false">9.81*LN(AH1351)+30.6</f>
        <v>59.8895398088418</v>
      </c>
      <c r="BU1351" s="0" t="str">
        <f aca="false">IF(BT1351&lt;30, "Clean water", IF(AND(BT1351&gt;=30, BT1351&lt;40), "Hypolimia", IF(AND(BT1351&gt;=40,BT1351&lt;50), "Mesotrophic", IF(AND(BT1351&gt;=50, BT1351&lt;70), "Eutrophic", IF(BT1351&gt;70,"Hypertrophic")))))</f>
        <v>Eutrophic</v>
      </c>
      <c r="BW1351" s="0" t="str">
        <f aca="false">IF(G1351/H1351&gt;=1, "PLS CHECK", "")</f>
        <v/>
      </c>
      <c r="BX1351" s="0" t="str">
        <f aca="false">IF(AC1351/J1351&gt;=1, "PLS CHECK", "")</f>
        <v/>
      </c>
      <c r="BY1351" s="0" t="str">
        <f aca="false">IF(AE1351/J1351&gt;=1, "PLS CHECK", "")</f>
        <v/>
      </c>
      <c r="BZ1351" s="0" t="str">
        <f aca="false">IF(AD1351/J1351&gt;=1, "PLS CHECK", "")</f>
        <v/>
      </c>
      <c r="CA1351" s="0" t="str">
        <f aca="false">IF(AF1351/K1351&gt;=1, "PLS CHECK", "")</f>
        <v/>
      </c>
      <c r="CB1351" s="0" t="str">
        <f aca="false">IF(AG1351/K1351&gt;=1, "PLS CHECK", "")</f>
        <v/>
      </c>
    </row>
    <row r="1352" customFormat="false" ht="12.5" hidden="false" customHeight="false" outlineLevel="0" collapsed="false">
      <c r="A1352" s="0" t="n">
        <v>1349</v>
      </c>
      <c r="B1352" s="15" t="s">
        <v>97</v>
      </c>
      <c r="C1352" s="16" t="s">
        <v>98</v>
      </c>
      <c r="D1352" s="0" t="s">
        <v>186</v>
      </c>
      <c r="E1352" s="0" t="n">
        <v>8</v>
      </c>
      <c r="F1352" s="0" t="n">
        <v>8.1</v>
      </c>
      <c r="G1352" s="0" t="n">
        <v>1.8</v>
      </c>
      <c r="H1352" s="0" t="n">
        <v>4.5</v>
      </c>
      <c r="I1352" s="0" t="n">
        <v>9.6</v>
      </c>
      <c r="J1352" s="37"/>
      <c r="K1352" s="0" t="n">
        <v>0.053</v>
      </c>
      <c r="L1352" s="0" t="n">
        <v>2.4</v>
      </c>
      <c r="M1352" s="0" t="n">
        <v>25.6</v>
      </c>
      <c r="N1352" s="0" t="n">
        <v>0</v>
      </c>
      <c r="O1352" s="0" t="n">
        <v>217</v>
      </c>
      <c r="P1352" s="0" t="n">
        <v>19900</v>
      </c>
      <c r="AC1352" s="0" t="n">
        <v>2.194</v>
      </c>
      <c r="AD1352" s="0" t="n">
        <v>0.379</v>
      </c>
      <c r="AE1352" s="37"/>
      <c r="AF1352" s="0" t="n">
        <v>0.026</v>
      </c>
      <c r="AG1352" s="0" t="n">
        <v>0.014</v>
      </c>
      <c r="AH1352" s="0" t="n">
        <v>15.5</v>
      </c>
      <c r="AJ1352" s="0" t="n">
        <v>870</v>
      </c>
      <c r="BF1352" s="0" t="n">
        <f aca="false">IF(E1352&lt;11,-3.6797*E1352^2+48.115*E1352-53.83,280.92*EXP(-0.2027*E1352))</f>
        <v>95.5892</v>
      </c>
      <c r="BG1352" s="0" t="n">
        <f aca="false">32.208*LN(F1352)+21.438</f>
        <v>88.8127576985377</v>
      </c>
      <c r="BH1352" s="0" t="n">
        <f aca="false">IF(G1352&lt;=2, -10*G1352+100, 88.958*EXP(-0.0755*G1352))</f>
        <v>82</v>
      </c>
      <c r="BI1352" s="0" t="n">
        <f aca="false">IF(I1352&lt;=100, 0.0053*(I1352)^2-1.0332*I1352+100.76, 122.82*EXP(-0.0092*I1352))</f>
        <v>91.329728</v>
      </c>
      <c r="BJ1352" s="0" t="n">
        <f aca="false">IF(P1352&lt;=1000, -6.942*LN(P1352)+107.59, -36.304*LN(P1352)+310.72)</f>
        <v>-48.6342367889096</v>
      </c>
      <c r="BK1352" s="0" t="e">
        <f aca="false">BF1352^0.04*BG1352^0.22*BH1352^0.51*BI1352^0.06*BJ1352^0.17</f>
        <v>#NUM!</v>
      </c>
      <c r="BL1352" s="0" t="e">
        <f aca="false">IF(BK1352&gt;=90, "Very Good", IF(BK1352&gt;=80, "Good", IF(BK1352&gt;=70, "Slightly Good", IF(BK1352&gt;=60, "Average", IF(BK1352&gt;=50, "Slightly Poor", IF(BK1352&gt;=40, "Poor", "Very Poor"))))))</f>
        <v>#NUM!</v>
      </c>
      <c r="BM1352" s="0" t="n">
        <f aca="false">IF(P1352&lt;=1000, -6.942*LN(P1352)+107.59, IF(AND(P1352&gt;1000, P1352&lt;=5213),-36.304*LN(P1352)+310.72, IF(P1352&gt;5213, 10)))</f>
        <v>10</v>
      </c>
      <c r="BN1352" s="0" t="n">
        <f aca="false">BF1352^0.04*BG1352^0.22*BH1352^0.51*BI1352^0.06*BM1352^0.17</f>
        <v>59.0966313611229</v>
      </c>
      <c r="BO1352" s="0" t="str">
        <f aca="false">IF(BN1352&gt;=90, "Very Good", IF(BN1352&gt;=80, "Good", IF(BN1352&gt;=70, "Slightly Good", IF(BN1352&gt;=60, "Average", IF(BN1352&gt;=50, "Slightly Poor", IF(BN1352&gt;=40, "Poor", "Very Poor"))))))</f>
        <v>Slightly Poor</v>
      </c>
      <c r="BP1352" s="0" t="n">
        <f aca="false">IF(AJ1352&lt;=1000, -6.942*LN(AJ1352)+107.59, IF(AND(AJ1352&gt;1000, AJ1352&lt;=5213),-36.304*LN(AJ1352)+310.72, IF(AJ1352&gt;5213, 10)))</f>
        <v>60.6031201247352</v>
      </c>
      <c r="BQ1352" s="0" t="n">
        <f aca="false">BF1352^0.04*BG1352^0.22*BH1352^0.51*BI1352^0.06*BP1352^0.17</f>
        <v>80.2762123591193</v>
      </c>
      <c r="BR1352" s="0" t="str">
        <f aca="false">IF(BQ1352&gt;=90, "Very Good", IF(BQ1352&gt;=80, "Good", IF(BQ1352&gt;=70, "Slightly Good", IF(BQ1352&gt;=60, "Average", IF(BQ1352&gt;=50, "Slightly Poor", IF(BQ1352&gt;=40, "Poor", "Very Poor"))))))</f>
        <v>Good</v>
      </c>
      <c r="BT1352" s="0" t="n">
        <f aca="false">9.81*LN(AH1352)+30.6</f>
        <v>57.4876406347062</v>
      </c>
      <c r="BU1352" s="0" t="str">
        <f aca="false">IF(BT1352&lt;30, "Clean water", IF(AND(BT1352&gt;=30, BT1352&lt;40), "Hypolimia", IF(AND(BT1352&gt;=40,BT1352&lt;50), "Mesotrophic", IF(AND(BT1352&gt;=50, BT1352&lt;70), "Eutrophic", IF(BT1352&gt;70,"Hypertrophic")))))</f>
        <v>Eutrophic</v>
      </c>
      <c r="BW1352" s="0" t="str">
        <f aca="false">IF(G1352/H1352&gt;=1, "PLS CHECK", "")</f>
        <v/>
      </c>
      <c r="BX1352" s="0" t="e">
        <f aca="false">IF(AC1352/J1352&gt;=1, "PLS CHECK", "")</f>
        <v>#DIV/0!</v>
      </c>
      <c r="BY1352" s="0" t="e">
        <f aca="false">IF(AE1352/J1352&gt;=1, "PLS CHECK", "")</f>
        <v>#DIV/0!</v>
      </c>
      <c r="BZ1352" s="0" t="e">
        <f aca="false">IF(AD1352/J1352&gt;=1, "PLS CHECK", "")</f>
        <v>#DIV/0!</v>
      </c>
      <c r="CA1352" s="0" t="str">
        <f aca="false">IF(AF1352/K1352&gt;=1, "PLS CHECK", "")</f>
        <v/>
      </c>
      <c r="CB1352" s="0" t="str">
        <f aca="false">IF(AG1352/K1352&gt;=1, "PLS CHECK", "")</f>
        <v/>
      </c>
    </row>
    <row r="1353" customFormat="false" ht="12.5" hidden="false" customHeight="false" outlineLevel="0" collapsed="false">
      <c r="A1353" s="0" t="n">
        <v>1350</v>
      </c>
      <c r="B1353" s="15" t="s">
        <v>99</v>
      </c>
      <c r="C1353" s="16" t="s">
        <v>100</v>
      </c>
      <c r="D1353" s="0" t="s">
        <v>186</v>
      </c>
      <c r="E1353" s="0" t="n">
        <v>7.8</v>
      </c>
      <c r="F1353" s="0" t="n">
        <v>10.3</v>
      </c>
      <c r="G1353" s="37"/>
      <c r="H1353" s="0" t="n">
        <v>4.5</v>
      </c>
      <c r="I1353" s="0" t="n">
        <v>12.6</v>
      </c>
      <c r="J1353" s="0" t="n">
        <v>5.55</v>
      </c>
      <c r="K1353" s="0" t="n">
        <v>0.107</v>
      </c>
      <c r="L1353" s="0" t="n">
        <v>2.4</v>
      </c>
      <c r="M1353" s="0" t="n">
        <v>24</v>
      </c>
      <c r="N1353" s="0" t="n">
        <v>0</v>
      </c>
      <c r="O1353" s="0" t="n">
        <v>530</v>
      </c>
      <c r="P1353" s="0" t="n">
        <v>6000</v>
      </c>
      <c r="AC1353" s="0" t="n">
        <v>5.127</v>
      </c>
      <c r="AD1353" s="0" t="n">
        <v>0.032</v>
      </c>
      <c r="AE1353" s="0" t="n">
        <v>4.66</v>
      </c>
      <c r="AF1353" s="0" t="n">
        <v>0.06</v>
      </c>
      <c r="AG1353" s="0" t="n">
        <v>0.049</v>
      </c>
      <c r="AH1353" s="0" t="n">
        <v>22.4</v>
      </c>
      <c r="AJ1353" s="0" t="n">
        <v>1600</v>
      </c>
      <c r="BF1353" s="0" t="n">
        <f aca="false">IF(E1353&lt;11,-3.6797*E1353^2+48.115*E1353-53.83,280.92*EXP(-0.2027*E1353))</f>
        <v>97.5940520000001</v>
      </c>
      <c r="BG1353" s="0" t="n">
        <f aca="false">32.208*LN(F1353)+21.438</f>
        <v>96.5516905777479</v>
      </c>
      <c r="BH1353" s="0" t="n">
        <f aca="false">IF(G1353&lt;=2, -10*G1353+100, 88.958*EXP(-0.0755*G1353))</f>
        <v>100</v>
      </c>
      <c r="BI1353" s="0" t="n">
        <f aca="false">IF(I1353&lt;=100, 0.0053*(I1353)^2-1.0332*I1353+100.76, 122.82*EXP(-0.0092*I1353))</f>
        <v>88.583108</v>
      </c>
      <c r="BJ1353" s="0" t="n">
        <f aca="false">IF(P1353&lt;=1000, -6.942*LN(P1353)+107.59, -36.304*LN(P1353)+310.72)</f>
        <v>-5.10718341902276</v>
      </c>
      <c r="BK1353" s="0" t="e">
        <f aca="false">BF1353^0.04*BG1353^0.22*BH1353^0.51*BI1353^0.06*BJ1353^0.17</f>
        <v>#NUM!</v>
      </c>
      <c r="BL1353" s="0" t="e">
        <f aca="false">IF(BK1353&gt;=90, "Very Good", IF(BK1353&gt;=80, "Good", IF(BK1353&gt;=70, "Slightly Good", IF(BK1353&gt;=60, "Average", IF(BK1353&gt;=50, "Slightly Poor", IF(BK1353&gt;=40, "Poor", "Very Poor"))))))</f>
        <v>#NUM!</v>
      </c>
      <c r="BM1353" s="0" t="n">
        <f aca="false">IF(P1353&lt;=1000, -6.942*LN(P1353)+107.59, IF(AND(P1353&gt;1000, P1353&lt;=5213),-36.304*LN(P1353)+310.72, IF(P1353&gt;5213, 10)))</f>
        <v>10</v>
      </c>
      <c r="BN1353" s="0" t="n">
        <f aca="false">BF1353^0.04*BG1353^0.22*BH1353^0.51*BI1353^0.06*BM1353^0.17</f>
        <v>66.5372983450782</v>
      </c>
      <c r="BO1353" s="0" t="str">
        <f aca="false">IF(BN1353&gt;=90, "Very Good", IF(BN1353&gt;=80, "Good", IF(BN1353&gt;=70, "Slightly Good", IF(BN1353&gt;=60, "Average", IF(BN1353&gt;=50, "Slightly Poor", IF(BN1353&gt;=40, "Poor", "Very Poor"))))))</f>
        <v>Average</v>
      </c>
      <c r="BP1353" s="0" t="n">
        <f aca="false">IF(AJ1353&lt;=1000, -6.942*LN(AJ1353)+107.59, IF(AND(AJ1353&gt;1000, AJ1353&lt;=5213),-36.304*LN(AJ1353)+310.72, IF(AJ1353&gt;5213, 10)))</f>
        <v>42.8778405956953</v>
      </c>
      <c r="BQ1353" s="0" t="n">
        <f aca="false">BF1353^0.04*BG1353^0.22*BH1353^0.51*BI1353^0.06*BP1353^0.17</f>
        <v>85.2206332279111</v>
      </c>
      <c r="BR1353" s="0" t="str">
        <f aca="false">IF(BQ1353&gt;=90, "Very Good", IF(BQ1353&gt;=80, "Good", IF(BQ1353&gt;=70, "Slightly Good", IF(BQ1353&gt;=60, "Average", IF(BQ1353&gt;=50, "Slightly Poor", IF(BQ1353&gt;=40, "Poor", "Very Poor"))))))</f>
        <v>Good</v>
      </c>
      <c r="BT1353" s="0" t="n">
        <f aca="false">9.81*LN(AH1353)+30.6</f>
        <v>61.0998880064264</v>
      </c>
      <c r="BU1353" s="0" t="str">
        <f aca="false">IF(BT1353&lt;30, "Clean water", IF(AND(BT1353&gt;=30, BT1353&lt;40), "Hypolimia", IF(AND(BT1353&gt;=40,BT1353&lt;50), "Mesotrophic", IF(AND(BT1353&gt;=50, BT1353&lt;70), "Eutrophic", IF(BT1353&gt;70,"Hypertrophic")))))</f>
        <v>Eutrophic</v>
      </c>
      <c r="BW1353" s="0" t="str">
        <f aca="false">IF(G1353/H1353&gt;=1, "PLS CHECK", "")</f>
        <v/>
      </c>
      <c r="BX1353" s="0" t="str">
        <f aca="false">IF(AC1353/J1353&gt;=1, "PLS CHECK", "")</f>
        <v/>
      </c>
      <c r="BY1353" s="0" t="str">
        <f aca="false">IF(AE1353/J1353&gt;=1, "PLS CHECK", "")</f>
        <v/>
      </c>
      <c r="BZ1353" s="0" t="str">
        <f aca="false">IF(AD1353/J1353&gt;=1, "PLS CHECK", "")</f>
        <v/>
      </c>
      <c r="CA1353" s="0" t="str">
        <f aca="false">IF(AF1353/K1353&gt;=1, "PLS CHECK", "")</f>
        <v/>
      </c>
      <c r="CB1353" s="0" t="str">
        <f aca="false">IF(AG1353/K1353&gt;=1, "PLS CHECK", "")</f>
        <v/>
      </c>
    </row>
    <row r="1354" customFormat="false" ht="12.5" hidden="false" customHeight="false" outlineLevel="0" collapsed="false">
      <c r="A1354" s="0" t="n">
        <v>1351</v>
      </c>
      <c r="B1354" s="15" t="s">
        <v>99</v>
      </c>
      <c r="C1354" s="16" t="s">
        <v>100</v>
      </c>
      <c r="D1354" s="0" t="s">
        <v>186</v>
      </c>
      <c r="E1354" s="0" t="n">
        <v>7.8</v>
      </c>
      <c r="F1354" s="0" t="n">
        <v>7.7</v>
      </c>
      <c r="G1354" s="0" t="n">
        <v>1.6</v>
      </c>
      <c r="H1354" s="0" t="n">
        <v>5.7</v>
      </c>
      <c r="I1354" s="0" t="n">
        <v>14.5</v>
      </c>
      <c r="J1354" s="0" t="n">
        <v>5.506</v>
      </c>
      <c r="K1354" s="0" t="n">
        <v>0.125</v>
      </c>
      <c r="L1354" s="0" t="n">
        <v>3</v>
      </c>
      <c r="M1354" s="0" t="n">
        <v>26.4</v>
      </c>
      <c r="O1354" s="0" t="n">
        <v>451</v>
      </c>
      <c r="BD1354" s="0" t="n">
        <v>0.395</v>
      </c>
      <c r="BF1354" s="0" t="n">
        <f aca="false">IF(E1354&lt;11,-3.6797*E1354^2+48.115*E1354-53.83,280.92*EXP(-0.2027*E1354))</f>
        <v>97.5940520000001</v>
      </c>
      <c r="BG1354" s="0" t="n">
        <f aca="false">32.208*LN(F1354)+21.438</f>
        <v>87.1816243519112</v>
      </c>
      <c r="BH1354" s="0" t="n">
        <f aca="false">IF(G1354&lt;=2, -10*G1354+100, 88.958*EXP(-0.0755*G1354))</f>
        <v>84</v>
      </c>
      <c r="BI1354" s="0" t="n">
        <f aca="false">IF(I1354&lt;=100, 0.0053*(I1354)^2-1.0332*I1354+100.76, 122.82*EXP(-0.0092*I1354))</f>
        <v>86.892925</v>
      </c>
      <c r="BJ1354" s="0" t="e">
        <f aca="false">IF(P1354&lt;=1000, -6.942*LN(P1354)+107.59, -36.304*LN(P1354)+310.72)</f>
        <v>#VALUE!</v>
      </c>
      <c r="BK1354" s="0" t="e">
        <f aca="false">BF1354^0.04*BG1354^0.22*BH1354^0.51*BI1354^0.06*BJ1354^0.17</f>
        <v>#VALUE!</v>
      </c>
      <c r="BL1354" s="0" t="e">
        <f aca="false">IF(BK1354&gt;=90, "Very Good", IF(BK1354&gt;=80, "Good", IF(BK1354&gt;=70, "Slightly Good", IF(BK1354&gt;=60, "Average", IF(BK1354&gt;=50, "Slightly Poor", IF(BK1354&gt;=40, "Poor", "Very Poor"))))))</f>
        <v>#VALUE!</v>
      </c>
      <c r="BM1354" s="0" t="e">
        <f aca="false">IF(P1354&lt;=1000, -6.942*LN(P1354)+107.59, IF(AND(P1354&gt;1000, P1354&lt;=5213),-36.304*LN(P1354)+310.72, IF(P1354&gt;5213, 10)))</f>
        <v>#VALUE!</v>
      </c>
      <c r="BN1354" s="0" t="e">
        <f aca="false">BF1354^0.04*BG1354^0.22*BH1354^0.51*BI1354^0.06*BM1354^0.17</f>
        <v>#VALUE!</v>
      </c>
      <c r="BO1354" s="0" t="e">
        <f aca="false">IF(BN1354&gt;=90, "Very Good", IF(BN1354&gt;=80, "Good", IF(BN1354&gt;=70, "Slightly Good", IF(BN1354&gt;=60, "Average", IF(BN1354&gt;=50, "Slightly Poor", IF(BN1354&gt;=40, "Poor", "Very Poor"))))))</f>
        <v>#VALUE!</v>
      </c>
      <c r="BP1354" s="0" t="e">
        <f aca="false">IF(AJ1354&lt;=1000, -6.942*LN(AJ1354)+107.59, IF(AND(AJ1354&gt;1000, AJ1354&lt;=5213),-36.304*LN(AJ1354)+310.72, IF(AJ1354&gt;5213, 10)))</f>
        <v>#VALUE!</v>
      </c>
      <c r="BQ1354" s="0" t="e">
        <f aca="false">BF1354^0.04*BG1354^0.22*BH1354^0.51*BI1354^0.06*BP1354^0.17</f>
        <v>#VALUE!</v>
      </c>
      <c r="BR1354" s="0" t="e">
        <f aca="false">IF(BQ1354&gt;=90, "Very Good", IF(BQ1354&gt;=80, "Good", IF(BQ1354&gt;=70, "Slightly Good", IF(BQ1354&gt;=60, "Average", IF(BQ1354&gt;=50, "Slightly Poor", IF(BQ1354&gt;=40, "Poor", "Very Poor"))))))</f>
        <v>#VALUE!</v>
      </c>
      <c r="BT1354" s="0" t="e">
        <f aca="false">9.81*LN(AH1354)+30.6</f>
        <v>#VALUE!</v>
      </c>
      <c r="BU1354" s="0" t="e">
        <f aca="false">IF(BT1354&lt;30, "Clean water", IF(AND(BT1354&gt;=30, BT1354&lt;40), "Hypolimia", IF(AND(BT1354&gt;=40,BT1354&lt;50), "Mesotrophic", IF(AND(BT1354&gt;=50, BT1354&lt;70), "Eutrophic", IF(BT1354&gt;70,"Hypertrophic")))))</f>
        <v>#VALUE!</v>
      </c>
      <c r="BW1354" s="0" t="str">
        <f aca="false">IF(G1354/H1354&gt;=1, "PLS CHECK", "")</f>
        <v/>
      </c>
      <c r="BX1354" s="0" t="str">
        <f aca="false">IF(AC1354/J1354&gt;=1, "PLS CHECK", "")</f>
        <v/>
      </c>
      <c r="BY1354" s="0" t="str">
        <f aca="false">IF(AE1354/J1354&gt;=1, "PLS CHECK", "")</f>
        <v/>
      </c>
      <c r="BZ1354" s="0" t="str">
        <f aca="false">IF(AD1354/J1354&gt;=1, "PLS CHECK", "")</f>
        <v/>
      </c>
      <c r="CA1354" s="0" t="str">
        <f aca="false">IF(AF1354/K1354&gt;=1, "PLS CHECK", "")</f>
        <v/>
      </c>
      <c r="CB1354" s="0" t="str">
        <f aca="false">IF(AG1354/K1354&gt;=1, "PLS CHECK", "")</f>
        <v/>
      </c>
    </row>
    <row r="1355" customFormat="false" ht="12.5" hidden="false" customHeight="false" outlineLevel="0" collapsed="false">
      <c r="A1355" s="0" t="n">
        <v>1352</v>
      </c>
      <c r="B1355" s="15" t="s">
        <v>101</v>
      </c>
      <c r="C1355" s="16" t="s">
        <v>102</v>
      </c>
      <c r="D1355" s="0" t="s">
        <v>186</v>
      </c>
      <c r="E1355" s="0" t="n">
        <v>7.7</v>
      </c>
      <c r="F1355" s="0" t="n">
        <v>8.5</v>
      </c>
      <c r="G1355" s="0" t="n">
        <v>1.9</v>
      </c>
      <c r="H1355" s="0" t="n">
        <v>5.9</v>
      </c>
      <c r="I1355" s="0" t="n">
        <v>8.8</v>
      </c>
      <c r="J1355" s="0" t="n">
        <v>3.135</v>
      </c>
      <c r="K1355" s="0" t="n">
        <v>0.06</v>
      </c>
      <c r="L1355" s="0" t="n">
        <v>2.6</v>
      </c>
      <c r="M1355" s="0" t="n">
        <v>25.7</v>
      </c>
      <c r="N1355" s="0" t="n">
        <v>0</v>
      </c>
      <c r="O1355" s="0" t="n">
        <v>273</v>
      </c>
      <c r="P1355" s="0" t="n">
        <v>5200</v>
      </c>
      <c r="AC1355" s="0" t="n">
        <v>2.98</v>
      </c>
      <c r="AD1355" s="0" t="n">
        <v>0.212</v>
      </c>
      <c r="AE1355" s="0" t="n">
        <v>2.428</v>
      </c>
      <c r="AF1355" s="0" t="n">
        <v>0.034</v>
      </c>
      <c r="AG1355" s="0" t="n">
        <v>0.021</v>
      </c>
      <c r="AH1355" s="37"/>
      <c r="AJ1355" s="0" t="n">
        <v>66</v>
      </c>
      <c r="AW1355" s="0" t="n">
        <v>0</v>
      </c>
      <c r="AX1355" s="0" t="n">
        <v>0</v>
      </c>
      <c r="BF1355" s="0" t="n">
        <f aca="false">IF(E1355&lt;11,-3.6797*E1355^2+48.115*E1355-53.83,280.92*EXP(-0.2027*E1355))</f>
        <v>98.486087</v>
      </c>
      <c r="BG1355" s="0" t="n">
        <f aca="false">32.208*LN(F1355)+21.438</f>
        <v>90.3652509938879</v>
      </c>
      <c r="BH1355" s="0" t="n">
        <f aca="false">IF(G1355&lt;=2, -10*G1355+100, 88.958*EXP(-0.0755*G1355))</f>
        <v>81</v>
      </c>
      <c r="BI1355" s="0" t="n">
        <f aca="false">IF(I1355&lt;=100, 0.0053*(I1355)^2-1.0332*I1355+100.76, 122.82*EXP(-0.0092*I1355))</f>
        <v>92.078272</v>
      </c>
      <c r="BJ1355" s="0" t="n">
        <f aca="false">IF(P1355&lt;=1000, -6.942*LN(P1355)+107.59, -36.304*LN(P1355)+310.72)</f>
        <v>0.087949608508211</v>
      </c>
      <c r="BK1355" s="0" t="n">
        <f aca="false">BF1355^0.04*BG1355^0.22*BH1355^0.51*BI1355^0.06*BJ1355^0.17</f>
        <v>26.4089947590874</v>
      </c>
      <c r="BL1355" s="0" t="str">
        <f aca="false">IF(BK1355&gt;=90, "Very Good", IF(BK1355&gt;=80, "Good", IF(BK1355&gt;=70, "Slightly Good", IF(BK1355&gt;=60, "Average", IF(BK1355&gt;=50, "Slightly Poor", IF(BK1355&gt;=40, "Poor", "Very Poor"))))))</f>
        <v>Very Poor</v>
      </c>
      <c r="BM1355" s="0" t="n">
        <f aca="false">IF(P1355&lt;=1000, -6.942*LN(P1355)+107.59, IF(AND(P1355&gt;1000, P1355&lt;=5213),-36.304*LN(P1355)+310.72, IF(P1355&gt;5213, 10)))</f>
        <v>0.087949608508211</v>
      </c>
      <c r="BN1355" s="0" t="n">
        <f aca="false">BF1355^0.04*BG1355^0.22*BH1355^0.51*BI1355^0.06*BM1355^0.17</f>
        <v>26.4089947590874</v>
      </c>
      <c r="BO1355" s="0" t="str">
        <f aca="false">IF(BN1355&gt;=90, "Very Good", IF(BN1355&gt;=80, "Good", IF(BN1355&gt;=70, "Slightly Good", IF(BN1355&gt;=60, "Average", IF(BN1355&gt;=50, "Slightly Poor", IF(BN1355&gt;=40, "Poor", "Very Poor"))))))</f>
        <v>Very Poor</v>
      </c>
      <c r="BP1355" s="0" t="n">
        <f aca="false">IF(AJ1355&lt;=1000, -6.942*LN(AJ1355)+107.59, IF(AND(AJ1355&gt;1000, AJ1355&lt;=5213),-36.304*LN(AJ1355)+310.72, IF(AJ1355&gt;5213, 10)))</f>
        <v>78.5054167808526</v>
      </c>
      <c r="BQ1355" s="0" t="n">
        <f aca="false">BF1355^0.04*BG1355^0.22*BH1355^0.51*BI1355^0.06*BP1355^0.17</f>
        <v>83.8233554374206</v>
      </c>
      <c r="BR1355" s="0" t="str">
        <f aca="false">IF(BQ1355&gt;=90, "Very Good", IF(BQ1355&gt;=80, "Good", IF(BQ1355&gt;=70, "Slightly Good", IF(BQ1355&gt;=60, "Average", IF(BQ1355&gt;=50, "Slightly Poor", IF(BQ1355&gt;=40, "Poor", "Very Poor"))))))</f>
        <v>Good</v>
      </c>
      <c r="BT1355" s="0" t="e">
        <f aca="false">9.81*LN(AH1355)+30.6</f>
        <v>#VALUE!</v>
      </c>
      <c r="BU1355" s="0" t="e">
        <f aca="false">IF(BT1355&lt;30, "Clean water", IF(AND(BT1355&gt;=30, BT1355&lt;40), "Hypolimia", IF(AND(BT1355&gt;=40,BT1355&lt;50), "Mesotrophic", IF(AND(BT1355&gt;=50, BT1355&lt;70), "Eutrophic", IF(BT1355&gt;70,"Hypertrophic")))))</f>
        <v>#VALUE!</v>
      </c>
      <c r="BW1355" s="0" t="str">
        <f aca="false">IF(G1355/H1355&gt;=1, "PLS CHECK", "")</f>
        <v/>
      </c>
      <c r="BX1355" s="0" t="str">
        <f aca="false">IF(AC1355/J1355&gt;=1, "PLS CHECK", "")</f>
        <v/>
      </c>
      <c r="BY1355" s="0" t="str">
        <f aca="false">IF(AE1355/J1355&gt;=1, "PLS CHECK", "")</f>
        <v/>
      </c>
      <c r="BZ1355" s="0" t="str">
        <f aca="false">IF(AD1355/J1355&gt;=1, "PLS CHECK", "")</f>
        <v/>
      </c>
      <c r="CA1355" s="0" t="str">
        <f aca="false">IF(AF1355/K1355&gt;=1, "PLS CHECK", "")</f>
        <v/>
      </c>
      <c r="CB1355" s="0" t="str">
        <f aca="false">IF(AG1355/K1355&gt;=1, "PLS CHECK", "")</f>
        <v/>
      </c>
    </row>
    <row r="1356" customFormat="false" ht="12.5" hidden="false" customHeight="false" outlineLevel="0" collapsed="false">
      <c r="A1356" s="0" t="n">
        <v>1353</v>
      </c>
      <c r="B1356" s="15" t="s">
        <v>103</v>
      </c>
      <c r="C1356" s="16" t="s">
        <v>104</v>
      </c>
      <c r="D1356" s="0" t="s">
        <v>186</v>
      </c>
      <c r="E1356" s="37"/>
      <c r="F1356" s="0" t="n">
        <v>13.2</v>
      </c>
      <c r="G1356" s="0" t="n">
        <v>1.2</v>
      </c>
      <c r="H1356" s="0" t="n">
        <v>4</v>
      </c>
      <c r="I1356" s="0" t="n">
        <v>4.6</v>
      </c>
      <c r="J1356" s="0" t="n">
        <v>4.263</v>
      </c>
      <c r="K1356" s="0" t="n">
        <v>0.071</v>
      </c>
      <c r="L1356" s="0" t="n">
        <v>2.1</v>
      </c>
      <c r="M1356" s="0" t="n">
        <v>29.8</v>
      </c>
      <c r="N1356" s="0" t="n">
        <v>0</v>
      </c>
      <c r="O1356" s="0" t="n">
        <v>511</v>
      </c>
      <c r="P1356" s="37"/>
      <c r="AC1356" s="0" t="n">
        <v>4.142</v>
      </c>
      <c r="AD1356" s="0" t="n">
        <v>0.159</v>
      </c>
      <c r="AE1356" s="0" t="n">
        <v>3.563</v>
      </c>
      <c r="AF1356" s="0" t="n">
        <v>0.027</v>
      </c>
      <c r="AG1356" s="0" t="n">
        <v>0.014</v>
      </c>
      <c r="AH1356" s="0" t="n">
        <v>16.9</v>
      </c>
      <c r="AJ1356" s="0" t="n">
        <v>300</v>
      </c>
      <c r="BF1356" s="0" t="n">
        <f aca="false">IF(E1356&lt;11,-3.6797*E1356^2+48.115*E1356-53.83,280.92*EXP(-0.2027*E1356))</f>
        <v>-53.83</v>
      </c>
      <c r="BG1356" s="0" t="n">
        <f aca="false">32.208*LN(F1356)+21.438</f>
        <v>104.54162364751</v>
      </c>
      <c r="BH1356" s="0" t="n">
        <f aca="false">IF(G1356&lt;=2, -10*G1356+100, 88.958*EXP(-0.0755*G1356))</f>
        <v>88</v>
      </c>
      <c r="BI1356" s="0" t="n">
        <f aca="false">IF(I1356&lt;=100, 0.0053*(I1356)^2-1.0332*I1356+100.76, 122.82*EXP(-0.0092*I1356))</f>
        <v>96.119428</v>
      </c>
      <c r="BJ1356" s="0" t="e">
        <f aca="false">IF(P1356&lt;=1000, -6.942*LN(P1356)+107.59, -36.304*LN(P1356)+310.72)</f>
        <v>#VALUE!</v>
      </c>
      <c r="BK1356" s="0" t="e">
        <f aca="false">BF1356^0.04*BG1356^0.22*BH1356^0.51*BI1356^0.06*BJ1356^0.17</f>
        <v>#VALUE!</v>
      </c>
      <c r="BL1356" s="0" t="e">
        <f aca="false">IF(BK1356&gt;=90, "Very Good", IF(BK1356&gt;=80, "Good", IF(BK1356&gt;=70, "Slightly Good", IF(BK1356&gt;=60, "Average", IF(BK1356&gt;=50, "Slightly Poor", IF(BK1356&gt;=40, "Poor", "Very Poor"))))))</f>
        <v>#VALUE!</v>
      </c>
      <c r="BM1356" s="0" t="e">
        <f aca="false">IF(P1356&lt;=1000, -6.942*LN(P1356)+107.59, IF(AND(P1356&gt;1000, P1356&lt;=5213),-36.304*LN(P1356)+310.72, IF(P1356&gt;5213, 10)))</f>
        <v>#VALUE!</v>
      </c>
      <c r="BN1356" s="0" t="e">
        <f aca="false">BF1356^0.04*BG1356^0.22*BH1356^0.51*BI1356^0.06*BM1356^0.17</f>
        <v>#VALUE!</v>
      </c>
      <c r="BO1356" s="0" t="e">
        <f aca="false">IF(BN1356&gt;=90, "Very Good", IF(BN1356&gt;=80, "Good", IF(BN1356&gt;=70, "Slightly Good", IF(BN1356&gt;=60, "Average", IF(BN1356&gt;=50, "Slightly Poor", IF(BN1356&gt;=40, "Poor", "Very Poor"))))))</f>
        <v>#VALUE!</v>
      </c>
      <c r="BP1356" s="0" t="n">
        <f aca="false">IF(AJ1356&lt;=1000, -6.942*LN(AJ1356)+107.59, IF(AND(AJ1356&gt;1000, AJ1356&lt;=5213),-36.304*LN(AJ1356)+310.72, IF(AJ1356&gt;5213, 10)))</f>
        <v>67.9943420609366</v>
      </c>
      <c r="BQ1356" s="0" t="n">
        <f aca="false">BF1356^0.04*BG1356^0.22*BH1356^0.51*BI1356^0.06*BP1356^0.17</f>
        <v>-86.2302834175392</v>
      </c>
      <c r="BR1356" s="0" t="str">
        <f aca="false">IF(BQ1356&gt;=90, "Very Good", IF(BQ1356&gt;=80, "Good", IF(BQ1356&gt;=70, "Slightly Good", IF(BQ1356&gt;=60, "Average", IF(BQ1356&gt;=50, "Slightly Poor", IF(BQ1356&gt;=40, "Poor", "Very Poor"))))))</f>
        <v>Very Poor</v>
      </c>
      <c r="BT1356" s="0" t="n">
        <f aca="false">9.81*LN(AH1356)+30.6</f>
        <v>58.3359466311238</v>
      </c>
      <c r="BU1356" s="0" t="str">
        <f aca="false">IF(BT1356&lt;30, "Clean water", IF(AND(BT1356&gt;=30, BT1356&lt;40), "Hypolimia", IF(AND(BT1356&gt;=40,BT1356&lt;50), "Mesotrophic", IF(AND(BT1356&gt;=50, BT1356&lt;70), "Eutrophic", IF(BT1356&gt;70,"Hypertrophic")))))</f>
        <v>Eutrophic</v>
      </c>
      <c r="BW1356" s="0" t="str">
        <f aca="false">IF(G1356/H1356&gt;=1, "PLS CHECK", "")</f>
        <v/>
      </c>
      <c r="BX1356" s="0" t="str">
        <f aca="false">IF(AC1356/J1356&gt;=1, "PLS CHECK", "")</f>
        <v/>
      </c>
      <c r="BY1356" s="0" t="str">
        <f aca="false">IF(AE1356/J1356&gt;=1, "PLS CHECK", "")</f>
        <v/>
      </c>
      <c r="BZ1356" s="0" t="str">
        <f aca="false">IF(AD1356/J1356&gt;=1, "PLS CHECK", "")</f>
        <v/>
      </c>
      <c r="CA1356" s="0" t="str">
        <f aca="false">IF(AF1356/K1356&gt;=1, "PLS CHECK", "")</f>
        <v/>
      </c>
      <c r="CB1356" s="0" t="str">
        <f aca="false">IF(AG1356/K1356&gt;=1, "PLS CHECK", "")</f>
        <v/>
      </c>
    </row>
    <row r="1357" customFormat="false" ht="12.5" hidden="false" customHeight="false" outlineLevel="0" collapsed="false">
      <c r="A1357" s="0" t="n">
        <v>1354</v>
      </c>
      <c r="B1357" s="15" t="s">
        <v>105</v>
      </c>
      <c r="C1357" s="16" t="s">
        <v>106</v>
      </c>
      <c r="D1357" s="0" t="s">
        <v>186</v>
      </c>
      <c r="E1357" s="37"/>
      <c r="F1357" s="0" t="n">
        <v>8.9</v>
      </c>
      <c r="G1357" s="0" t="n">
        <v>1.7</v>
      </c>
      <c r="H1357" s="0" t="n">
        <v>5</v>
      </c>
      <c r="I1357" s="0" t="n">
        <v>6.4</v>
      </c>
      <c r="J1357" s="37"/>
      <c r="K1357" s="0" t="n">
        <v>0.024</v>
      </c>
      <c r="L1357" s="0" t="n">
        <v>2.2</v>
      </c>
      <c r="M1357" s="0" t="n">
        <v>25.6</v>
      </c>
      <c r="N1357" s="0" t="n">
        <v>0</v>
      </c>
      <c r="O1357" s="0" t="n">
        <v>189</v>
      </c>
      <c r="P1357" s="0" t="n">
        <v>5200</v>
      </c>
      <c r="AC1357" s="37"/>
      <c r="AD1357" s="0" t="n">
        <v>0.045</v>
      </c>
      <c r="AE1357" s="37"/>
      <c r="AF1357" s="0" t="n">
        <v>0.011</v>
      </c>
      <c r="AG1357" s="0" t="n">
        <v>0.002</v>
      </c>
      <c r="AH1357" s="37"/>
      <c r="AJ1357" s="0" t="n">
        <v>100</v>
      </c>
      <c r="AW1357" s="0" t="n">
        <v>0</v>
      </c>
      <c r="AX1357" s="0" t="n">
        <v>0</v>
      </c>
      <c r="BF1357" s="0" t="n">
        <f aca="false">IF(E1357&lt;11,-3.6797*E1357^2+48.115*E1357-53.83,280.92*EXP(-0.2027*E1357))</f>
        <v>-53.83</v>
      </c>
      <c r="BG1357" s="0" t="n">
        <f aca="false">32.208*LN(F1357)+21.438</f>
        <v>91.8463395211805</v>
      </c>
      <c r="BH1357" s="0" t="n">
        <f aca="false">IF(G1357&lt;=2, -10*G1357+100, 88.958*EXP(-0.0755*G1357))</f>
        <v>83</v>
      </c>
      <c r="BI1357" s="0" t="n">
        <f aca="false">IF(I1357&lt;=100, 0.0053*(I1357)^2-1.0332*I1357+100.76, 122.82*EXP(-0.0092*I1357))</f>
        <v>94.364608</v>
      </c>
      <c r="BJ1357" s="0" t="n">
        <f aca="false">IF(P1357&lt;=1000, -6.942*LN(P1357)+107.59, -36.304*LN(P1357)+310.72)</f>
        <v>0.087949608508211</v>
      </c>
      <c r="BK1357" s="0" t="n">
        <f aca="false">BF1357^0.04*BG1357^0.22*BH1357^0.51*BI1357^0.06*BJ1357^0.17</f>
        <v>-26.2332877531744</v>
      </c>
      <c r="BL1357" s="0" t="str">
        <f aca="false">IF(BK1357&gt;=90, "Very Good", IF(BK1357&gt;=80, "Good", IF(BK1357&gt;=70, "Slightly Good", IF(BK1357&gt;=60, "Average", IF(BK1357&gt;=50, "Slightly Poor", IF(BK1357&gt;=40, "Poor", "Very Poor"))))))</f>
        <v>Very Poor</v>
      </c>
      <c r="BM1357" s="0" t="n">
        <f aca="false">IF(P1357&lt;=1000, -6.942*LN(P1357)+107.59, IF(AND(P1357&gt;1000, P1357&lt;=5213),-36.304*LN(P1357)+310.72, IF(P1357&gt;5213, 10)))</f>
        <v>0.087949608508211</v>
      </c>
      <c r="BN1357" s="0" t="n">
        <f aca="false">BF1357^0.04*BG1357^0.22*BH1357^0.51*BI1357^0.06*BM1357^0.17</f>
        <v>-26.2332877531744</v>
      </c>
      <c r="BO1357" s="0" t="str">
        <f aca="false">IF(BN1357&gt;=90, "Very Good", IF(BN1357&gt;=80, "Good", IF(BN1357&gt;=70, "Slightly Good", IF(BN1357&gt;=60, "Average", IF(BN1357&gt;=50, "Slightly Poor", IF(BN1357&gt;=40, "Poor", "Very Poor"))))))</f>
        <v>Very Poor</v>
      </c>
      <c r="BP1357" s="0" t="n">
        <f aca="false">IF(AJ1357&lt;=1000, -6.942*LN(AJ1357)+107.59, IF(AND(AJ1357&gt;1000, AJ1357&lt;=5213),-36.304*LN(AJ1357)+310.72, IF(AJ1357&gt;5213, 10)))</f>
        <v>75.6209085688707</v>
      </c>
      <c r="BQ1357" s="0" t="n">
        <f aca="false">BF1357^0.04*BG1357^0.22*BH1357^0.51*BI1357^0.06*BP1357^0.17</f>
        <v>-82.7374401089162</v>
      </c>
      <c r="BR1357" s="0" t="str">
        <f aca="false">IF(BQ1357&gt;=90, "Very Good", IF(BQ1357&gt;=80, "Good", IF(BQ1357&gt;=70, "Slightly Good", IF(BQ1357&gt;=60, "Average", IF(BQ1357&gt;=50, "Slightly Poor", IF(BQ1357&gt;=40, "Poor", "Very Poor"))))))</f>
        <v>Very Poor</v>
      </c>
      <c r="BT1357" s="0" t="e">
        <f aca="false">9.81*LN(AH1357)+30.6</f>
        <v>#VALUE!</v>
      </c>
      <c r="BU1357" s="0" t="e">
        <f aca="false">IF(BT1357&lt;30, "Clean water", IF(AND(BT1357&gt;=30, BT1357&lt;40), "Hypolimia", IF(AND(BT1357&gt;=40,BT1357&lt;50), "Mesotrophic", IF(AND(BT1357&gt;=50, BT1357&lt;70), "Eutrophic", IF(BT1357&gt;70,"Hypertrophic")))))</f>
        <v>#VALUE!</v>
      </c>
      <c r="BW1357" s="0" t="str">
        <f aca="false">IF(G1357/H1357&gt;=1, "PLS CHECK", "")</f>
        <v/>
      </c>
      <c r="BX1357" s="0" t="e">
        <f aca="false">IF(AC1357/J1357&gt;=1, "PLS CHECK", "")</f>
        <v>#DIV/0!</v>
      </c>
      <c r="BY1357" s="0" t="e">
        <f aca="false">IF(AE1357/J1357&gt;=1, "PLS CHECK", "")</f>
        <v>#DIV/0!</v>
      </c>
      <c r="BZ1357" s="0" t="e">
        <f aca="false">IF(AD1357/J1357&gt;=1, "PLS CHECK", "")</f>
        <v>#DIV/0!</v>
      </c>
      <c r="CA1357" s="0" t="str">
        <f aca="false">IF(AF1357/K1357&gt;=1, "PLS CHECK", "")</f>
        <v/>
      </c>
      <c r="CB1357" s="0" t="str">
        <f aca="false">IF(AG1357/K1357&gt;=1, "PLS CHECK", "")</f>
        <v/>
      </c>
    </row>
    <row r="1358" customFormat="false" ht="12.5" hidden="false" customHeight="false" outlineLevel="0" collapsed="false">
      <c r="A1358" s="0" t="n">
        <v>1355</v>
      </c>
      <c r="B1358" s="15" t="s">
        <v>107</v>
      </c>
      <c r="C1358" s="16" t="s">
        <v>108</v>
      </c>
      <c r="D1358" s="0" t="s">
        <v>186</v>
      </c>
      <c r="E1358" s="0" t="n">
        <v>8.3</v>
      </c>
      <c r="F1358" s="0" t="n">
        <v>11.9</v>
      </c>
      <c r="G1358" s="37"/>
      <c r="H1358" s="0" t="n">
        <v>2.3</v>
      </c>
      <c r="I1358" s="37"/>
      <c r="J1358" s="0" t="n">
        <v>5.452</v>
      </c>
      <c r="K1358" s="0" t="n">
        <v>0.044</v>
      </c>
      <c r="L1358" s="37"/>
      <c r="M1358" s="0" t="n">
        <v>22.3</v>
      </c>
      <c r="N1358" s="0" t="n">
        <v>0</v>
      </c>
      <c r="O1358" s="0" t="n">
        <v>626</v>
      </c>
      <c r="P1358" s="0" t="n">
        <v>4100</v>
      </c>
      <c r="AC1358" s="0" t="n">
        <v>5.073</v>
      </c>
      <c r="AD1358" s="0" t="n">
        <v>0.034</v>
      </c>
      <c r="AE1358" s="0" t="n">
        <v>4.801</v>
      </c>
      <c r="AF1358" s="0" t="n">
        <v>0.034</v>
      </c>
      <c r="AG1358" s="0" t="n">
        <v>0.028</v>
      </c>
      <c r="AH1358" s="0" t="n">
        <v>5.6</v>
      </c>
      <c r="AJ1358" s="0" t="n">
        <v>2800</v>
      </c>
      <c r="BF1358" s="0" t="n">
        <f aca="false">IF(E1358&lt;11,-3.6797*E1358^2+48.115*E1358-53.83,280.92*EXP(-0.2027*E1358))</f>
        <v>92.029967</v>
      </c>
      <c r="BG1358" s="0" t="n">
        <f aca="false">32.208*LN(F1358)+21.438</f>
        <v>101.202348790984</v>
      </c>
      <c r="BH1358" s="0" t="n">
        <f aca="false">IF(G1358&lt;=2, -10*G1358+100, 88.958*EXP(-0.0755*G1358))</f>
        <v>100</v>
      </c>
      <c r="BI1358" s="0" t="n">
        <f aca="false">IF(I1358&lt;=100, 0.0053*(I1358)^2-1.0332*I1358+100.76, 122.82*EXP(-0.0092*I1358))</f>
        <v>100.76</v>
      </c>
      <c r="BJ1358" s="0" t="n">
        <f aca="false">IF(P1358&lt;=1000, -6.942*LN(P1358)+107.59, -36.304*LN(P1358)+310.72)</f>
        <v>8.71638125825518</v>
      </c>
      <c r="BK1358" s="0" t="n">
        <f aca="false">BF1358^0.04*BG1358^0.22*BH1358^0.51*BI1358^0.06*BJ1358^0.17</f>
        <v>66.0318625531512</v>
      </c>
      <c r="BL1358" s="0" t="str">
        <f aca="false">IF(BK1358&gt;=90, "Very Good", IF(BK1358&gt;=80, "Good", IF(BK1358&gt;=70, "Slightly Good", IF(BK1358&gt;=60, "Average", IF(BK1358&gt;=50, "Slightly Poor", IF(BK1358&gt;=40, "Poor", "Very Poor"))))))</f>
        <v>Average</v>
      </c>
      <c r="BM1358" s="0" t="n">
        <f aca="false">IF(P1358&lt;=1000, -6.942*LN(P1358)+107.59, IF(AND(P1358&gt;1000, P1358&lt;=5213),-36.304*LN(P1358)+310.72, IF(P1358&gt;5213, 10)))</f>
        <v>8.71638125825518</v>
      </c>
      <c r="BN1358" s="0" t="n">
        <f aca="false">BF1358^0.04*BG1358^0.22*BH1358^0.51*BI1358^0.06*BM1358^0.17</f>
        <v>66.0318625531512</v>
      </c>
      <c r="BO1358" s="0" t="str">
        <f aca="false">IF(BN1358&gt;=90, "Very Good", IF(BN1358&gt;=80, "Good", IF(BN1358&gt;=70, "Slightly Good", IF(BN1358&gt;=60, "Average", IF(BN1358&gt;=50, "Slightly Poor", IF(BN1358&gt;=40, "Poor", "Very Poor"))))))</f>
        <v>Average</v>
      </c>
      <c r="BP1358" s="0" t="n">
        <f aca="false">IF(AJ1358&lt;=1000, -6.942*LN(AJ1358)+107.59, IF(AND(AJ1358&gt;1000, AJ1358&lt;=5213),-36.304*LN(AJ1358)+310.72, IF(AJ1358&gt;5213, 10)))</f>
        <v>22.5615490304878</v>
      </c>
      <c r="BQ1358" s="0" t="n">
        <f aca="false">BF1358^0.04*BG1358^0.22*BH1358^0.51*BI1358^0.06*BP1358^0.17</f>
        <v>77.6191899148794</v>
      </c>
      <c r="BR1358" s="0" t="str">
        <f aca="false">IF(BQ1358&gt;=90, "Very Good", IF(BQ1358&gt;=80, "Good", IF(BQ1358&gt;=70, "Slightly Good", IF(BQ1358&gt;=60, "Average", IF(BQ1358&gt;=50, "Slightly Poor", IF(BQ1358&gt;=40, "Poor", "Very Poor"))))))</f>
        <v>Slightly Good</v>
      </c>
      <c r="BT1358" s="0" t="n">
        <f aca="false">9.81*LN(AH1358)+30.6</f>
        <v>47.5003403238402</v>
      </c>
      <c r="BU1358" s="0" t="str">
        <f aca="false">IF(BT1358&lt;30, "Clean water", IF(AND(BT1358&gt;=30, BT1358&lt;40), "Hypolimia", IF(AND(BT1358&gt;=40,BT1358&lt;50), "Mesotrophic", IF(AND(BT1358&gt;=50, BT1358&lt;70), "Eutrophic", IF(BT1358&gt;70,"Hypertrophic")))))</f>
        <v>Mesotrophic</v>
      </c>
      <c r="BW1358" s="0" t="str">
        <f aca="false">IF(G1358/H1358&gt;=1, "PLS CHECK", "")</f>
        <v/>
      </c>
      <c r="BX1358" s="0" t="str">
        <f aca="false">IF(AC1358/J1358&gt;=1, "PLS CHECK", "")</f>
        <v/>
      </c>
      <c r="BY1358" s="0" t="str">
        <f aca="false">IF(AE1358/J1358&gt;=1, "PLS CHECK", "")</f>
        <v/>
      </c>
      <c r="BZ1358" s="0" t="str">
        <f aca="false">IF(AD1358/J1358&gt;=1, "PLS CHECK", "")</f>
        <v/>
      </c>
      <c r="CA1358" s="0" t="str">
        <f aca="false">IF(AF1358/K1358&gt;=1, "PLS CHECK", "")</f>
        <v/>
      </c>
      <c r="CB1358" s="0" t="str">
        <f aca="false">IF(AG1358/K1358&gt;=1, "PLS CHECK", "")</f>
        <v/>
      </c>
    </row>
    <row r="1359" customFormat="false" ht="12.5" hidden="false" customHeight="false" outlineLevel="0" collapsed="false">
      <c r="A1359" s="0" t="n">
        <v>1356</v>
      </c>
      <c r="B1359" s="15" t="s">
        <v>109</v>
      </c>
      <c r="C1359" s="16" t="s">
        <v>110</v>
      </c>
      <c r="D1359" s="0" t="s">
        <v>186</v>
      </c>
      <c r="E1359" s="0" t="n">
        <v>7.6</v>
      </c>
      <c r="F1359" s="0" t="n">
        <v>7.5</v>
      </c>
      <c r="G1359" s="37"/>
      <c r="H1359" s="37"/>
      <c r="I1359" s="37"/>
      <c r="J1359" s="0" t="n">
        <v>6.58</v>
      </c>
      <c r="K1359" s="37"/>
      <c r="L1359" s="0" t="n">
        <v>4.3</v>
      </c>
      <c r="M1359" s="0" t="n">
        <v>26.4</v>
      </c>
      <c r="O1359" s="0" t="n">
        <v>405</v>
      </c>
      <c r="AC1359" s="0" t="n">
        <v>6.356</v>
      </c>
      <c r="AD1359" s="0" t="n">
        <v>0.776</v>
      </c>
      <c r="AE1359" s="0" t="n">
        <v>4.092</v>
      </c>
      <c r="AF1359" s="37"/>
      <c r="AG1359" s="37"/>
      <c r="BD1359" s="0" t="n">
        <v>6.802</v>
      </c>
      <c r="BF1359" s="0" t="n">
        <f aca="false">IF(E1359&lt;11,-3.6797*E1359^2+48.115*E1359-53.83,280.92*EXP(-0.2027*E1359))</f>
        <v>99.304528</v>
      </c>
      <c r="BG1359" s="0" t="n">
        <f aca="false">32.208*LN(F1359)+21.438</f>
        <v>86.3339964856253</v>
      </c>
      <c r="BH1359" s="0" t="n">
        <f aca="false">IF(G1359&lt;=2, -10*G1359+100, 88.958*EXP(-0.0755*G1359))</f>
        <v>100</v>
      </c>
      <c r="BI1359" s="0" t="n">
        <f aca="false">IF(I1359&lt;=100, 0.0053*(I1359)^2-1.0332*I1359+100.76, 122.82*EXP(-0.0092*I1359))</f>
        <v>100.76</v>
      </c>
      <c r="BJ1359" s="0" t="e">
        <f aca="false">IF(P1359&lt;=1000, -6.942*LN(P1359)+107.59, -36.304*LN(P1359)+310.72)</f>
        <v>#VALUE!</v>
      </c>
      <c r="BK1359" s="0" t="e">
        <f aca="false">BF1359^0.04*BG1359^0.22*BH1359^0.51*BI1359^0.06*BJ1359^0.17</f>
        <v>#VALUE!</v>
      </c>
      <c r="BL1359" s="0" t="e">
        <f aca="false">IF(BK1359&gt;=90, "Very Good", IF(BK1359&gt;=80, "Good", IF(BK1359&gt;=70, "Slightly Good", IF(BK1359&gt;=60, "Average", IF(BK1359&gt;=50, "Slightly Poor", IF(BK1359&gt;=40, "Poor", "Very Poor"))))))</f>
        <v>#VALUE!</v>
      </c>
      <c r="BM1359" s="0" t="e">
        <f aca="false">IF(P1359&lt;=1000, -6.942*LN(P1359)+107.59, IF(AND(P1359&gt;1000, P1359&lt;=5213),-36.304*LN(P1359)+310.72, IF(P1359&gt;5213, 10)))</f>
        <v>#VALUE!</v>
      </c>
      <c r="BN1359" s="0" t="e">
        <f aca="false">BF1359^0.04*BG1359^0.22*BH1359^0.51*BI1359^0.06*BM1359^0.17</f>
        <v>#VALUE!</v>
      </c>
      <c r="BO1359" s="0" t="e">
        <f aca="false">IF(BN1359&gt;=90, "Very Good", IF(BN1359&gt;=80, "Good", IF(BN1359&gt;=70, "Slightly Good", IF(BN1359&gt;=60, "Average", IF(BN1359&gt;=50, "Slightly Poor", IF(BN1359&gt;=40, "Poor", "Very Poor"))))))</f>
        <v>#VALUE!</v>
      </c>
      <c r="BP1359" s="0" t="e">
        <f aca="false">IF(AJ1359&lt;=1000, -6.942*LN(AJ1359)+107.59, IF(AND(AJ1359&gt;1000, AJ1359&lt;=5213),-36.304*LN(AJ1359)+310.72, IF(AJ1359&gt;5213, 10)))</f>
        <v>#VALUE!</v>
      </c>
      <c r="BQ1359" s="0" t="e">
        <f aca="false">BF1359^0.04*BG1359^0.22*BH1359^0.51*BI1359^0.06*BP1359^0.17</f>
        <v>#VALUE!</v>
      </c>
      <c r="BR1359" s="0" t="e">
        <f aca="false">IF(BQ1359&gt;=90, "Very Good", IF(BQ1359&gt;=80, "Good", IF(BQ1359&gt;=70, "Slightly Good", IF(BQ1359&gt;=60, "Average", IF(BQ1359&gt;=50, "Slightly Poor", IF(BQ1359&gt;=40, "Poor", "Very Poor"))))))</f>
        <v>#VALUE!</v>
      </c>
      <c r="BT1359" s="0" t="e">
        <f aca="false">9.81*LN(AH1359)+30.6</f>
        <v>#VALUE!</v>
      </c>
      <c r="BU1359" s="0" t="e">
        <f aca="false">IF(BT1359&lt;30, "Clean water", IF(AND(BT1359&gt;=30, BT1359&lt;40), "Hypolimia", IF(AND(BT1359&gt;=40,BT1359&lt;50), "Mesotrophic", IF(AND(BT1359&gt;=50, BT1359&lt;70), "Eutrophic", IF(BT1359&gt;70,"Hypertrophic")))))</f>
        <v>#VALUE!</v>
      </c>
      <c r="BW1359" s="0" t="e">
        <f aca="false">IF(G1359/H1359&gt;=1, "PLS CHECK", "")</f>
        <v>#DIV/0!</v>
      </c>
      <c r="BX1359" s="0" t="str">
        <f aca="false">IF(AC1359/J1359&gt;=1, "PLS CHECK", "")</f>
        <v/>
      </c>
      <c r="BY1359" s="0" t="str">
        <f aca="false">IF(AE1359/J1359&gt;=1, "PLS CHECK", "")</f>
        <v/>
      </c>
      <c r="BZ1359" s="0" t="str">
        <f aca="false">IF(AD1359/J1359&gt;=1, "PLS CHECK", "")</f>
        <v/>
      </c>
      <c r="CA1359" s="0" t="e">
        <f aca="false">IF(AF1359/K1359&gt;=1, "PLS CHECK", "")</f>
        <v>#DIV/0!</v>
      </c>
      <c r="CB1359" s="0" t="e">
        <f aca="false">IF(AG1359/K1359&gt;=1, "PLS CHECK", "")</f>
        <v>#DIV/0!</v>
      </c>
    </row>
    <row r="1360" customFormat="false" ht="12.5" hidden="false" customHeight="false" outlineLevel="0" collapsed="false">
      <c r="A1360" s="0" t="n">
        <v>1357</v>
      </c>
      <c r="B1360" s="15" t="s">
        <v>111</v>
      </c>
      <c r="C1360" s="16" t="s">
        <v>112</v>
      </c>
      <c r="D1360" s="0" t="s">
        <v>186</v>
      </c>
      <c r="E1360" s="0" t="n">
        <v>8</v>
      </c>
      <c r="F1360" s="0" t="n">
        <v>10.7</v>
      </c>
      <c r="G1360" s="0" t="n">
        <v>1.9</v>
      </c>
      <c r="H1360" s="0" t="n">
        <v>6.7</v>
      </c>
      <c r="I1360" s="0" t="n">
        <v>11.4</v>
      </c>
      <c r="J1360" s="0" t="n">
        <v>6.052</v>
      </c>
      <c r="K1360" s="0" t="n">
        <v>0.183</v>
      </c>
      <c r="L1360" s="0" t="n">
        <v>3.5</v>
      </c>
      <c r="M1360" s="0" t="n">
        <v>27.1</v>
      </c>
      <c r="N1360" s="0" t="n">
        <v>0</v>
      </c>
      <c r="O1360" s="0" t="n">
        <v>516</v>
      </c>
      <c r="P1360" s="0" t="n">
        <v>10000</v>
      </c>
      <c r="AC1360" s="0" t="n">
        <v>5.497</v>
      </c>
      <c r="AD1360" s="0" t="n">
        <v>0.34</v>
      </c>
      <c r="AE1360" s="0" t="n">
        <v>4.294</v>
      </c>
      <c r="AF1360" s="0" t="n">
        <v>0.079</v>
      </c>
      <c r="AG1360" s="0" t="n">
        <v>0.058</v>
      </c>
      <c r="AH1360" s="0" t="n">
        <v>21.1</v>
      </c>
      <c r="AJ1360" s="0" t="n">
        <v>6000</v>
      </c>
      <c r="BF1360" s="0" t="n">
        <f aca="false">IF(E1360&lt;11,-3.6797*E1360^2+48.115*E1360-53.83,280.92*EXP(-0.2027*E1360))</f>
        <v>95.5892</v>
      </c>
      <c r="BG1360" s="0" t="n">
        <f aca="false">32.208*LN(F1360)+21.438</f>
        <v>97.7788104251968</v>
      </c>
      <c r="BH1360" s="0" t="n">
        <f aca="false">IF(G1360&lt;=2, -10*G1360+100, 88.958*EXP(-0.0755*G1360))</f>
        <v>81</v>
      </c>
      <c r="BI1360" s="0" t="n">
        <f aca="false">IF(I1360&lt;=100, 0.0053*(I1360)^2-1.0332*I1360+100.76, 122.82*EXP(-0.0092*I1360))</f>
        <v>89.670308</v>
      </c>
      <c r="BJ1360" s="0" t="n">
        <f aca="false">IF(P1360&lt;=1000, -6.942*LN(P1360)+107.59, -36.304*LN(P1360)+310.72)</f>
        <v>-23.6521968642234</v>
      </c>
      <c r="BK1360" s="0" t="e">
        <f aca="false">BF1360^0.04*BG1360^0.22*BH1360^0.51*BI1360^0.06*BJ1360^0.17</f>
        <v>#NUM!</v>
      </c>
      <c r="BL1360" s="0" t="e">
        <f aca="false">IF(BK1360&gt;=90, "Very Good", IF(BK1360&gt;=80, "Good", IF(BK1360&gt;=70, "Slightly Good", IF(BK1360&gt;=60, "Average", IF(BK1360&gt;=50, "Slightly Poor", IF(BK1360&gt;=40, "Poor", "Very Poor"))))))</f>
        <v>#NUM!</v>
      </c>
      <c r="BM1360" s="0" t="n">
        <f aca="false">IF(P1360&lt;=1000, -6.942*LN(P1360)+107.59, IF(AND(P1360&gt;1000, P1360&lt;=5213),-36.304*LN(P1360)+310.72, IF(P1360&gt;5213, 10)))</f>
        <v>10</v>
      </c>
      <c r="BN1360" s="0" t="n">
        <f aca="false">BF1360^0.04*BG1360^0.22*BH1360^0.51*BI1360^0.06*BM1360^0.17</f>
        <v>59.9178852964783</v>
      </c>
      <c r="BO1360" s="0" t="str">
        <f aca="false">IF(BN1360&gt;=90, "Very Good", IF(BN1360&gt;=80, "Good", IF(BN1360&gt;=70, "Slightly Good", IF(BN1360&gt;=60, "Average", IF(BN1360&gt;=50, "Slightly Poor", IF(BN1360&gt;=40, "Poor", "Very Poor"))))))</f>
        <v>Slightly Poor</v>
      </c>
      <c r="BP1360" s="0" t="n">
        <f aca="false">IF(AJ1360&lt;=1000, -6.942*LN(AJ1360)+107.59, IF(AND(AJ1360&gt;1000, AJ1360&lt;=5213),-36.304*LN(AJ1360)+310.72, IF(AJ1360&gt;5213, 10)))</f>
        <v>10</v>
      </c>
      <c r="BQ1360" s="0" t="n">
        <f aca="false">BF1360^0.04*BG1360^0.22*BH1360^0.51*BI1360^0.06*BP1360^0.17</f>
        <v>59.9178852964783</v>
      </c>
      <c r="BR1360" s="0" t="str">
        <f aca="false">IF(BQ1360&gt;=90, "Very Good", IF(BQ1360&gt;=80, "Good", IF(BQ1360&gt;=70, "Slightly Good", IF(BQ1360&gt;=60, "Average", IF(BQ1360&gt;=50, "Slightly Poor", IF(BQ1360&gt;=40, "Poor", "Very Poor"))))))</f>
        <v>Slightly Poor</v>
      </c>
      <c r="BT1360" s="0" t="n">
        <f aca="false">9.81*LN(AH1360)+30.6</f>
        <v>60.5133685271286</v>
      </c>
      <c r="BU1360" s="0" t="str">
        <f aca="false">IF(BT1360&lt;30, "Clean water", IF(AND(BT1360&gt;=30, BT1360&lt;40), "Hypolimia", IF(AND(BT1360&gt;=40,BT1360&lt;50), "Mesotrophic", IF(AND(BT1360&gt;=50, BT1360&lt;70), "Eutrophic", IF(BT1360&gt;70,"Hypertrophic")))))</f>
        <v>Eutrophic</v>
      </c>
      <c r="BW1360" s="0" t="str">
        <f aca="false">IF(G1360/H1360&gt;=1, "PLS CHECK", "")</f>
        <v/>
      </c>
      <c r="BX1360" s="0" t="str">
        <f aca="false">IF(AC1360/J1360&gt;=1, "PLS CHECK", "")</f>
        <v/>
      </c>
      <c r="BY1360" s="0" t="str">
        <f aca="false">IF(AE1360/J1360&gt;=1, "PLS CHECK", "")</f>
        <v/>
      </c>
      <c r="BZ1360" s="0" t="str">
        <f aca="false">IF(AD1360/J1360&gt;=1, "PLS CHECK", "")</f>
        <v/>
      </c>
      <c r="CA1360" s="0" t="str">
        <f aca="false">IF(AF1360/K1360&gt;=1, "PLS CHECK", "")</f>
        <v/>
      </c>
      <c r="CB1360" s="0" t="str">
        <f aca="false">IF(AG1360/K1360&gt;=1, "PLS CHECK", "")</f>
        <v/>
      </c>
    </row>
    <row r="1361" customFormat="false" ht="12.5" hidden="false" customHeight="false" outlineLevel="0" collapsed="false">
      <c r="A1361" s="0" t="n">
        <v>1358</v>
      </c>
      <c r="B1361" s="15" t="s">
        <v>113</v>
      </c>
      <c r="C1361" s="16" t="s">
        <v>114</v>
      </c>
      <c r="D1361" s="0" t="s">
        <v>186</v>
      </c>
      <c r="E1361" s="0" t="n">
        <v>8.3</v>
      </c>
      <c r="F1361" s="0" t="n">
        <v>10.7</v>
      </c>
      <c r="G1361" s="0" t="n">
        <v>1.3</v>
      </c>
      <c r="H1361" s="0" t="n">
        <v>5</v>
      </c>
      <c r="I1361" s="0" t="n">
        <v>6.2</v>
      </c>
      <c r="J1361" s="0" t="n">
        <v>5.508</v>
      </c>
      <c r="K1361" s="0" t="n">
        <v>0.079</v>
      </c>
      <c r="L1361" s="0" t="n">
        <v>2.9</v>
      </c>
      <c r="M1361" s="0" t="n">
        <v>25.3</v>
      </c>
      <c r="N1361" s="0" t="n">
        <v>0</v>
      </c>
      <c r="O1361" s="0" t="n">
        <v>518</v>
      </c>
      <c r="P1361" s="0" t="n">
        <v>2000</v>
      </c>
      <c r="AC1361" s="0" t="n">
        <v>5.013</v>
      </c>
      <c r="AD1361" s="0" t="n">
        <v>0.078</v>
      </c>
      <c r="AE1361" s="0" t="n">
        <v>4.363</v>
      </c>
      <c r="AF1361" s="0" t="n">
        <v>0.035</v>
      </c>
      <c r="AG1361" s="0" t="n">
        <v>0.024</v>
      </c>
      <c r="AH1361" s="0" t="n">
        <v>22.8</v>
      </c>
      <c r="AJ1361" s="0" t="n">
        <v>800</v>
      </c>
      <c r="BF1361" s="0" t="n">
        <f aca="false">IF(E1361&lt;11,-3.6797*E1361^2+48.115*E1361-53.83,280.92*EXP(-0.2027*E1361))</f>
        <v>92.029967</v>
      </c>
      <c r="BG1361" s="0" t="n">
        <f aca="false">32.208*LN(F1361)+21.438</f>
        <v>97.7788104251968</v>
      </c>
      <c r="BH1361" s="0" t="n">
        <f aca="false">IF(G1361&lt;=2, -10*G1361+100, 88.958*EXP(-0.0755*G1361))</f>
        <v>87</v>
      </c>
      <c r="BI1361" s="0" t="n">
        <f aca="false">IF(I1361&lt;=100, 0.0053*(I1361)^2-1.0332*I1361+100.76, 122.82*EXP(-0.0092*I1361))</f>
        <v>94.557892</v>
      </c>
      <c r="BJ1361" s="0" t="n">
        <f aca="false">IF(P1361&lt;=1000, -6.942*LN(P1361)+107.59, -36.304*LN(P1361)+310.72)</f>
        <v>34.7768371087843</v>
      </c>
      <c r="BK1361" s="0" t="n">
        <f aca="false">BF1361^0.04*BG1361^0.22*BH1361^0.51*BI1361^0.06*BJ1361^0.17</f>
        <v>76.9355415346748</v>
      </c>
      <c r="BL1361" s="0" t="str">
        <f aca="false">IF(BK1361&gt;=90, "Very Good", IF(BK1361&gt;=80, "Good", IF(BK1361&gt;=70, "Slightly Good", IF(BK1361&gt;=60, "Average", IF(BK1361&gt;=50, "Slightly Poor", IF(BK1361&gt;=40, "Poor", "Very Poor"))))))</f>
        <v>Slightly Good</v>
      </c>
      <c r="BM1361" s="0" t="n">
        <f aca="false">IF(P1361&lt;=1000, -6.942*LN(P1361)+107.59, IF(AND(P1361&gt;1000, P1361&lt;=5213),-36.304*LN(P1361)+310.72, IF(P1361&gt;5213, 10)))</f>
        <v>34.7768371087843</v>
      </c>
      <c r="BN1361" s="0" t="n">
        <f aca="false">BF1361^0.04*BG1361^0.22*BH1361^0.51*BI1361^0.06*BM1361^0.17</f>
        <v>76.9355415346748</v>
      </c>
      <c r="BO1361" s="0" t="str">
        <f aca="false">IF(BN1361&gt;=90, "Very Good", IF(BN1361&gt;=80, "Good", IF(BN1361&gt;=70, "Slightly Good", IF(BN1361&gt;=60, "Average", IF(BN1361&gt;=50, "Slightly Poor", IF(BN1361&gt;=40, "Poor", "Very Poor"))))))</f>
        <v>Slightly Good</v>
      </c>
      <c r="BP1361" s="0" t="n">
        <f aca="false">IF(AJ1361&lt;=1000, -6.942*LN(AJ1361)+107.59, IF(AND(AJ1361&gt;1000, AJ1361&lt;=5213),-36.304*LN(AJ1361)+310.72, IF(AJ1361&gt;5213, 10)))</f>
        <v>61.1854253865293</v>
      </c>
      <c r="BQ1361" s="0" t="n">
        <f aca="false">BF1361^0.04*BG1361^0.22*BH1361^0.51*BI1361^0.06*BP1361^0.17</f>
        <v>84.6911165387994</v>
      </c>
      <c r="BR1361" s="0" t="str">
        <f aca="false">IF(BQ1361&gt;=90, "Very Good", IF(BQ1361&gt;=80, "Good", IF(BQ1361&gt;=70, "Slightly Good", IF(BQ1361&gt;=60, "Average", IF(BQ1361&gt;=50, "Slightly Poor", IF(BQ1361&gt;=40, "Poor", "Very Poor"))))))</f>
        <v>Good</v>
      </c>
      <c r="BT1361" s="0" t="n">
        <f aca="false">9.81*LN(AH1361)+30.6</f>
        <v>61.2735208577715</v>
      </c>
      <c r="BU1361" s="0" t="str">
        <f aca="false">IF(BT1361&lt;30, "Clean water", IF(AND(BT1361&gt;=30, BT1361&lt;40), "Hypolimia", IF(AND(BT1361&gt;=40,BT1361&lt;50), "Mesotrophic", IF(AND(BT1361&gt;=50, BT1361&lt;70), "Eutrophic", IF(BT1361&gt;70,"Hypertrophic")))))</f>
        <v>Eutrophic</v>
      </c>
      <c r="BW1361" s="0" t="str">
        <f aca="false">IF(G1361/H1361&gt;=1, "PLS CHECK", "")</f>
        <v/>
      </c>
      <c r="BX1361" s="0" t="str">
        <f aca="false">IF(AC1361/J1361&gt;=1, "PLS CHECK", "")</f>
        <v/>
      </c>
      <c r="BY1361" s="0" t="str">
        <f aca="false">IF(AE1361/J1361&gt;=1, "PLS CHECK", "")</f>
        <v/>
      </c>
      <c r="BZ1361" s="0" t="str">
        <f aca="false">IF(AD1361/J1361&gt;=1, "PLS CHECK", "")</f>
        <v/>
      </c>
      <c r="CA1361" s="0" t="str">
        <f aca="false">IF(AF1361/K1361&gt;=1, "PLS CHECK", "")</f>
        <v/>
      </c>
      <c r="CB1361" s="0" t="str">
        <f aca="false">IF(AG1361/K1361&gt;=1, "PLS CHECK", "")</f>
        <v/>
      </c>
    </row>
    <row r="1362" customFormat="false" ht="12.5" hidden="false" customHeight="false" outlineLevel="0" collapsed="false">
      <c r="A1362" s="0" t="n">
        <v>1359</v>
      </c>
      <c r="B1362" s="15" t="s">
        <v>115</v>
      </c>
      <c r="C1362" s="16" t="s">
        <v>116</v>
      </c>
      <c r="D1362" s="0" t="s">
        <v>186</v>
      </c>
      <c r="E1362" s="0" t="n">
        <v>7.7</v>
      </c>
      <c r="F1362" s="0" t="n">
        <v>7.9</v>
      </c>
      <c r="G1362" s="0" t="n">
        <v>4</v>
      </c>
      <c r="H1362" s="0" t="n">
        <v>8</v>
      </c>
      <c r="I1362" s="0" t="n">
        <v>13</v>
      </c>
      <c r="J1362" s="37"/>
      <c r="K1362" s="37"/>
      <c r="L1362" s="0" t="n">
        <v>3.8</v>
      </c>
      <c r="M1362" s="0" t="n">
        <v>27.5</v>
      </c>
      <c r="N1362" s="0" t="n">
        <v>0</v>
      </c>
      <c r="O1362" s="0" t="n">
        <v>544</v>
      </c>
      <c r="P1362" s="0" t="n">
        <v>13000</v>
      </c>
      <c r="AC1362" s="37"/>
      <c r="AD1362" s="37"/>
      <c r="AE1362" s="37"/>
      <c r="AF1362" s="0" t="n">
        <v>0.072</v>
      </c>
      <c r="AG1362" s="0" t="n">
        <v>0.056</v>
      </c>
      <c r="AH1362" s="37"/>
      <c r="AJ1362" s="0" t="n">
        <v>5200</v>
      </c>
      <c r="BF1362" s="0" t="n">
        <f aca="false">IF(E1362&lt;11,-3.6797*E1362^2+48.115*E1362-53.83,280.92*EXP(-0.2027*E1362))</f>
        <v>98.486087</v>
      </c>
      <c r="BG1362" s="0" t="n">
        <f aca="false">32.208*LN(F1362)+21.438</f>
        <v>88.0075157571056</v>
      </c>
      <c r="BH1362" s="0" t="n">
        <f aca="false">IF(G1362&lt;=2, -10*G1362+100, 88.958*EXP(-0.0755*G1362))</f>
        <v>65.770035576443</v>
      </c>
      <c r="BI1362" s="0" t="n">
        <f aca="false">IF(I1362&lt;=100, 0.0053*(I1362)^2-1.0332*I1362+100.76, 122.82*EXP(-0.0092*I1362))</f>
        <v>88.2241</v>
      </c>
      <c r="BJ1362" s="0" t="n">
        <f aca="false">IF(P1362&lt;=1000, -6.942*LN(P1362)+107.59, -36.304*LN(P1362)+310.72)</f>
        <v>-33.1770691214511</v>
      </c>
      <c r="BK1362" s="0" t="e">
        <f aca="false">BF1362^0.04*BG1362^0.22*BH1362^0.51*BI1362^0.06*BJ1362^0.17</f>
        <v>#NUM!</v>
      </c>
      <c r="BL1362" s="0" t="e">
        <f aca="false">IF(BK1362&gt;=90, "Very Good", IF(BK1362&gt;=80, "Good", IF(BK1362&gt;=70, "Slightly Good", IF(BK1362&gt;=60, "Average", IF(BK1362&gt;=50, "Slightly Poor", IF(BK1362&gt;=40, "Poor", "Very Poor"))))))</f>
        <v>#NUM!</v>
      </c>
      <c r="BM1362" s="0" t="n">
        <f aca="false">IF(P1362&lt;=1000, -6.942*LN(P1362)+107.59, IF(AND(P1362&gt;1000, P1362&lt;=5213),-36.304*LN(P1362)+310.72, IF(P1362&gt;5213, 10)))</f>
        <v>10</v>
      </c>
      <c r="BN1362" s="0" t="n">
        <f aca="false">BF1362^0.04*BG1362^0.22*BH1362^0.51*BI1362^0.06*BM1362^0.17</f>
        <v>52.6573375142216</v>
      </c>
      <c r="BO1362" s="0" t="str">
        <f aca="false">IF(BN1362&gt;=90, "Very Good", IF(BN1362&gt;=80, "Good", IF(BN1362&gt;=70, "Slightly Good", IF(BN1362&gt;=60, "Average", IF(BN1362&gt;=50, "Slightly Poor", IF(BN1362&gt;=40, "Poor", "Very Poor"))))))</f>
        <v>Slightly Poor</v>
      </c>
      <c r="BP1362" s="0" t="n">
        <f aca="false">IF(AJ1362&lt;=1000, -6.942*LN(AJ1362)+107.59, IF(AND(AJ1362&gt;1000, AJ1362&lt;=5213),-36.304*LN(AJ1362)+310.72, IF(AJ1362&gt;5213, 10)))</f>
        <v>0.087949608508211</v>
      </c>
      <c r="BQ1362" s="0" t="n">
        <f aca="false">BF1362^0.04*BG1362^0.22*BH1362^0.51*BI1362^0.06*BP1362^0.17</f>
        <v>23.5493357237511</v>
      </c>
      <c r="BR1362" s="0" t="str">
        <f aca="false">IF(BQ1362&gt;=90, "Very Good", IF(BQ1362&gt;=80, "Good", IF(BQ1362&gt;=70, "Slightly Good", IF(BQ1362&gt;=60, "Average", IF(BQ1362&gt;=50, "Slightly Poor", IF(BQ1362&gt;=40, "Poor", "Very Poor"))))))</f>
        <v>Very Poor</v>
      </c>
      <c r="BT1362" s="0" t="e">
        <f aca="false">9.81*LN(AH1362)+30.6</f>
        <v>#VALUE!</v>
      </c>
      <c r="BU1362" s="0" t="e">
        <f aca="false">IF(BT1362&lt;30, "Clean water", IF(AND(BT1362&gt;=30, BT1362&lt;40), "Hypolimia", IF(AND(BT1362&gt;=40,BT1362&lt;50), "Mesotrophic", IF(AND(BT1362&gt;=50, BT1362&lt;70), "Eutrophic", IF(BT1362&gt;70,"Hypertrophic")))))</f>
        <v>#VALUE!</v>
      </c>
      <c r="BW1362" s="0" t="str">
        <f aca="false">IF(G1362/H1362&gt;=1, "PLS CHECK", "")</f>
        <v/>
      </c>
      <c r="BX1362" s="0" t="e">
        <f aca="false">IF(AC1362/J1362&gt;=1, "PLS CHECK", "")</f>
        <v>#DIV/0!</v>
      </c>
      <c r="BY1362" s="0" t="e">
        <f aca="false">IF(AE1362/J1362&gt;=1, "PLS CHECK", "")</f>
        <v>#DIV/0!</v>
      </c>
      <c r="BZ1362" s="0" t="e">
        <f aca="false">IF(AD1362/J1362&gt;=1, "PLS CHECK", "")</f>
        <v>#DIV/0!</v>
      </c>
      <c r="CA1362" s="0" t="e">
        <f aca="false">IF(AF1362/K1362&gt;=1, "PLS CHECK", "")</f>
        <v>#DIV/0!</v>
      </c>
      <c r="CB1362" s="0" t="e">
        <f aca="false">IF(AG1362/K1362&gt;=1, "PLS CHECK", "")</f>
        <v>#DIV/0!</v>
      </c>
    </row>
    <row r="1363" customFormat="false" ht="12.5" hidden="false" customHeight="false" outlineLevel="0" collapsed="false">
      <c r="A1363" s="0" t="n">
        <v>1360</v>
      </c>
      <c r="B1363" s="15" t="s">
        <v>117</v>
      </c>
      <c r="C1363" s="16" t="s">
        <v>118</v>
      </c>
      <c r="D1363" s="0" t="s">
        <v>186</v>
      </c>
      <c r="E1363" s="0" t="n">
        <v>7.5</v>
      </c>
      <c r="F1363" s="0" t="n">
        <v>8.7</v>
      </c>
      <c r="G1363" s="37"/>
      <c r="H1363" s="37"/>
      <c r="I1363" s="0" t="n">
        <v>1</v>
      </c>
      <c r="J1363" s="37"/>
      <c r="K1363" s="37"/>
      <c r="L1363" s="37"/>
      <c r="M1363" s="0" t="n">
        <v>24.1</v>
      </c>
      <c r="N1363" s="0" t="n">
        <v>0</v>
      </c>
      <c r="O1363" s="37"/>
      <c r="P1363" s="37"/>
      <c r="AC1363" s="37"/>
      <c r="AD1363" s="37"/>
      <c r="AE1363" s="37"/>
      <c r="AF1363" s="37"/>
      <c r="AG1363" s="37"/>
      <c r="AH1363" s="0" t="n">
        <v>1.8</v>
      </c>
      <c r="AJ1363" s="37"/>
      <c r="BF1363" s="0" t="n">
        <f aca="false">IF(E1363&lt;11,-3.6797*E1363^2+48.115*E1363-53.83,280.92*EXP(-0.2027*E1363))</f>
        <v>100.049375</v>
      </c>
      <c r="BG1363" s="0" t="n">
        <f aca="false">32.208*LN(F1363)+21.438</f>
        <v>91.1143080104746</v>
      </c>
      <c r="BH1363" s="0" t="n">
        <f aca="false">IF(G1363&lt;=2, -10*G1363+100, 88.958*EXP(-0.0755*G1363))</f>
        <v>100</v>
      </c>
      <c r="BI1363" s="0" t="n">
        <f aca="false">IF(I1363&lt;=100, 0.0053*(I1363)^2-1.0332*I1363+100.76, 122.82*EXP(-0.0092*I1363))</f>
        <v>99.7321</v>
      </c>
      <c r="BJ1363" s="0" t="e">
        <f aca="false">IF(P1363&lt;=1000, -6.942*LN(P1363)+107.59, -36.304*LN(P1363)+310.72)</f>
        <v>#VALUE!</v>
      </c>
      <c r="BK1363" s="0" t="e">
        <f aca="false">BF1363^0.04*BG1363^0.22*BH1363^0.51*BI1363^0.06*BJ1363^0.17</f>
        <v>#VALUE!</v>
      </c>
      <c r="BL1363" s="0" t="e">
        <f aca="false">IF(BK1363&gt;=90, "Very Good", IF(BK1363&gt;=80, "Good", IF(BK1363&gt;=70, "Slightly Good", IF(BK1363&gt;=60, "Average", IF(BK1363&gt;=50, "Slightly Poor", IF(BK1363&gt;=40, "Poor", "Very Poor"))))))</f>
        <v>#VALUE!</v>
      </c>
      <c r="BM1363" s="0" t="e">
        <f aca="false">IF(P1363&lt;=1000, -6.942*LN(P1363)+107.59, IF(AND(P1363&gt;1000, P1363&lt;=5213),-36.304*LN(P1363)+310.72, IF(P1363&gt;5213, 10)))</f>
        <v>#VALUE!</v>
      </c>
      <c r="BN1363" s="0" t="e">
        <f aca="false">BF1363^0.04*BG1363^0.22*BH1363^0.51*BI1363^0.06*BM1363^0.17</f>
        <v>#VALUE!</v>
      </c>
      <c r="BO1363" s="0" t="e">
        <f aca="false">IF(BN1363&gt;=90, "Very Good", IF(BN1363&gt;=80, "Good", IF(BN1363&gt;=70, "Slightly Good", IF(BN1363&gt;=60, "Average", IF(BN1363&gt;=50, "Slightly Poor", IF(BN1363&gt;=40, "Poor", "Very Poor"))))))</f>
        <v>#VALUE!</v>
      </c>
      <c r="BP1363" s="0" t="e">
        <f aca="false">IF(AJ1363&lt;=1000, -6.942*LN(AJ1363)+107.59, IF(AND(AJ1363&gt;1000, AJ1363&lt;=5213),-36.304*LN(AJ1363)+310.72, IF(AJ1363&gt;5213, 10)))</f>
        <v>#VALUE!</v>
      </c>
      <c r="BQ1363" s="0" t="e">
        <f aca="false">BF1363^0.04*BG1363^0.22*BH1363^0.51*BI1363^0.06*BP1363^0.17</f>
        <v>#VALUE!</v>
      </c>
      <c r="BR1363" s="0" t="e">
        <f aca="false">IF(BQ1363&gt;=90, "Very Good", IF(BQ1363&gt;=80, "Good", IF(BQ1363&gt;=70, "Slightly Good", IF(BQ1363&gt;=60, "Average", IF(BQ1363&gt;=50, "Slightly Poor", IF(BQ1363&gt;=40, "Poor", "Very Poor"))))))</f>
        <v>#VALUE!</v>
      </c>
      <c r="BT1363" s="0" t="n">
        <f aca="false">9.81*LN(AH1363)+30.6</f>
        <v>36.3661871826898</v>
      </c>
      <c r="BU1363" s="0" t="str">
        <f aca="false">IF(BT1363&lt;30, "Clean water", IF(AND(BT1363&gt;=30, BT1363&lt;40), "Hypolimia", IF(AND(BT1363&gt;=40,BT1363&lt;50), "Mesotrophic", IF(AND(BT1363&gt;=50, BT1363&lt;70), "Eutrophic", IF(BT1363&gt;70,"Hypertrophic")))))</f>
        <v>Hypolimia</v>
      </c>
      <c r="BW1363" s="0" t="e">
        <f aca="false">IF(G1363/H1363&gt;=1, "PLS CHECK", "")</f>
        <v>#DIV/0!</v>
      </c>
      <c r="BX1363" s="0" t="e">
        <f aca="false">IF(AC1363/J1363&gt;=1, "PLS CHECK", "")</f>
        <v>#DIV/0!</v>
      </c>
      <c r="BY1363" s="0" t="e">
        <f aca="false">IF(AE1363/J1363&gt;=1, "PLS CHECK", "")</f>
        <v>#DIV/0!</v>
      </c>
      <c r="BZ1363" s="0" t="e">
        <f aca="false">IF(AD1363/J1363&gt;=1, "PLS CHECK", "")</f>
        <v>#DIV/0!</v>
      </c>
      <c r="CA1363" s="0" t="e">
        <f aca="false">IF(AF1363/K1363&gt;=1, "PLS CHECK", "")</f>
        <v>#DIV/0!</v>
      </c>
      <c r="CB1363" s="0" t="e">
        <f aca="false">IF(AG1363/K1363&gt;=1, "PLS CHECK", "")</f>
        <v>#DIV/0!</v>
      </c>
    </row>
    <row r="1364" customFormat="false" ht="12.5" hidden="false" customHeight="false" outlineLevel="0" collapsed="false">
      <c r="A1364" s="0" t="n">
        <v>1361</v>
      </c>
      <c r="B1364" s="15" t="s">
        <v>119</v>
      </c>
      <c r="C1364" s="16" t="s">
        <v>120</v>
      </c>
      <c r="D1364" s="0" t="s">
        <v>186</v>
      </c>
      <c r="E1364" s="0" t="n">
        <v>7.5</v>
      </c>
      <c r="F1364" s="0" t="n">
        <v>8.9</v>
      </c>
      <c r="G1364" s="37"/>
      <c r="H1364" s="0" t="n">
        <v>2.3</v>
      </c>
      <c r="I1364" s="0" t="n">
        <v>5</v>
      </c>
      <c r="J1364" s="37"/>
      <c r="K1364" s="37"/>
      <c r="L1364" s="37"/>
      <c r="M1364" s="0" t="n">
        <v>24.1</v>
      </c>
      <c r="N1364" s="0" t="n">
        <v>0</v>
      </c>
      <c r="O1364" s="0" t="n">
        <v>189</v>
      </c>
      <c r="P1364" s="0" t="n">
        <v>3600</v>
      </c>
      <c r="AC1364" s="37"/>
      <c r="AD1364" s="0" t="n">
        <v>0.019</v>
      </c>
      <c r="AE1364" s="37"/>
      <c r="AF1364" s="37"/>
      <c r="AG1364" s="37"/>
      <c r="AH1364" s="0" t="n">
        <v>5.5</v>
      </c>
      <c r="AJ1364" s="0" t="n">
        <v>600</v>
      </c>
      <c r="BF1364" s="0" t="n">
        <f aca="false">IF(E1364&lt;11,-3.6797*E1364^2+48.115*E1364-53.83,280.92*EXP(-0.2027*E1364))</f>
        <v>100.049375</v>
      </c>
      <c r="BG1364" s="0" t="n">
        <f aca="false">32.208*LN(F1364)+21.438</f>
        <v>91.8463395211805</v>
      </c>
      <c r="BH1364" s="0" t="n">
        <f aca="false">IF(G1364&lt;=2, -10*G1364+100, 88.958*EXP(-0.0755*G1364))</f>
        <v>100</v>
      </c>
      <c r="BI1364" s="0" t="n">
        <f aca="false">IF(I1364&lt;=100, 0.0053*(I1364)^2-1.0332*I1364+100.76, 122.82*EXP(-0.0092*I1364))</f>
        <v>95.7265</v>
      </c>
      <c r="BJ1364" s="0" t="n">
        <f aca="false">IF(P1364&lt;=1000, -6.942*LN(P1364)+107.59, -36.304*LN(P1364)+310.72)</f>
        <v>13.4378300261777</v>
      </c>
      <c r="BK1364" s="0" t="n">
        <f aca="false">BF1364^0.04*BG1364^0.22*BH1364^0.51*BI1364^0.06*BJ1364^0.17</f>
        <v>69.59212019823</v>
      </c>
      <c r="BL1364" s="0" t="str">
        <f aca="false">IF(BK1364&gt;=90, "Very Good", IF(BK1364&gt;=80, "Good", IF(BK1364&gt;=70, "Slightly Good", IF(BK1364&gt;=60, "Average", IF(BK1364&gt;=50, "Slightly Poor", IF(BK1364&gt;=40, "Poor", "Very Poor"))))))</f>
        <v>Average</v>
      </c>
      <c r="BM1364" s="0" t="n">
        <f aca="false">IF(P1364&lt;=1000, -6.942*LN(P1364)+107.59, IF(AND(P1364&gt;1000, P1364&lt;=5213),-36.304*LN(P1364)+310.72, IF(P1364&gt;5213, 10)))</f>
        <v>13.4378300261777</v>
      </c>
      <c r="BN1364" s="0" t="n">
        <f aca="false">BF1364^0.04*BG1364^0.22*BH1364^0.51*BI1364^0.06*BM1364^0.17</f>
        <v>69.59212019823</v>
      </c>
      <c r="BO1364" s="0" t="str">
        <f aca="false">IF(BN1364&gt;=90, "Very Good", IF(BN1364&gt;=80, "Good", IF(BN1364&gt;=70, "Slightly Good", IF(BN1364&gt;=60, "Average", IF(BN1364&gt;=50, "Slightly Poor", IF(BN1364&gt;=40, "Poor", "Very Poor"))))))</f>
        <v>Average</v>
      </c>
      <c r="BP1364" s="0" t="n">
        <f aca="false">IF(AJ1364&lt;=1000, -6.942*LN(AJ1364)+107.59, IF(AND(AJ1364&gt;1000, AJ1364&lt;=5213),-36.304*LN(AJ1364)+310.72, IF(AJ1364&gt;5213, 10)))</f>
        <v>63.1825143334895</v>
      </c>
      <c r="BQ1364" s="0" t="n">
        <f aca="false">BF1364^0.04*BG1364^0.22*BH1364^0.51*BI1364^0.06*BP1364^0.17</f>
        <v>90.5410626447607</v>
      </c>
      <c r="BR1364" s="0" t="str">
        <f aca="false">IF(BQ1364&gt;=90, "Very Good", IF(BQ1364&gt;=80, "Good", IF(BQ1364&gt;=70, "Slightly Good", IF(BQ1364&gt;=60, "Average", IF(BQ1364&gt;=50, "Slightly Poor", IF(BQ1364&gt;=40, "Poor", "Very Poor"))))))</f>
        <v>Very Good</v>
      </c>
      <c r="BT1364" s="0" t="n">
        <f aca="false">9.81*LN(AH1364)+30.6</f>
        <v>47.323578784859</v>
      </c>
      <c r="BU1364" s="0" t="str">
        <f aca="false">IF(BT1364&lt;30, "Clean water", IF(AND(BT1364&gt;=30, BT1364&lt;40), "Hypolimia", IF(AND(BT1364&gt;=40,BT1364&lt;50), "Mesotrophic", IF(AND(BT1364&gt;=50, BT1364&lt;70), "Eutrophic", IF(BT1364&gt;70,"Hypertrophic")))))</f>
        <v>Mesotrophic</v>
      </c>
      <c r="BW1364" s="0" t="str">
        <f aca="false">IF(G1364/H1364&gt;=1, "PLS CHECK", "")</f>
        <v/>
      </c>
      <c r="BX1364" s="0" t="e">
        <f aca="false">IF(AC1364/J1364&gt;=1, "PLS CHECK", "")</f>
        <v>#DIV/0!</v>
      </c>
      <c r="BY1364" s="0" t="e">
        <f aca="false">IF(AE1364/J1364&gt;=1, "PLS CHECK", "")</f>
        <v>#DIV/0!</v>
      </c>
      <c r="BZ1364" s="0" t="e">
        <f aca="false">IF(AD1364/J1364&gt;=1, "PLS CHECK", "")</f>
        <v>#DIV/0!</v>
      </c>
      <c r="CA1364" s="0" t="e">
        <f aca="false">IF(AF1364/K1364&gt;=1, "PLS CHECK", "")</f>
        <v>#DIV/0!</v>
      </c>
      <c r="CB1364" s="0" t="e">
        <f aca="false">IF(AG1364/K1364&gt;=1, "PLS CHECK", "")</f>
        <v>#DIV/0!</v>
      </c>
    </row>
    <row r="1365" customFormat="false" ht="12.5" hidden="false" customHeight="false" outlineLevel="0" collapsed="false">
      <c r="A1365" s="0" t="n">
        <v>1362</v>
      </c>
      <c r="B1365" s="15" t="s">
        <v>121</v>
      </c>
      <c r="C1365" s="16" t="s">
        <v>122</v>
      </c>
      <c r="D1365" s="0" t="s">
        <v>186</v>
      </c>
      <c r="E1365" s="37"/>
      <c r="F1365" s="0" t="n">
        <v>12</v>
      </c>
      <c r="G1365" s="0" t="n">
        <v>0.8</v>
      </c>
      <c r="H1365" s="0" t="n">
        <v>3.3</v>
      </c>
      <c r="I1365" s="0" t="n">
        <v>4</v>
      </c>
      <c r="J1365" s="37"/>
      <c r="K1365" s="0" t="n">
        <v>0.054</v>
      </c>
      <c r="L1365" s="0" t="n">
        <v>1.4</v>
      </c>
      <c r="M1365" s="0" t="n">
        <v>27.6</v>
      </c>
      <c r="N1365" s="0" t="n">
        <v>0</v>
      </c>
      <c r="O1365" s="0" t="n">
        <v>229</v>
      </c>
      <c r="P1365" s="37"/>
      <c r="AC1365" s="37"/>
      <c r="AD1365" s="0" t="n">
        <v>0.03</v>
      </c>
      <c r="AE1365" s="37"/>
      <c r="AF1365" s="0" t="n">
        <v>0.013</v>
      </c>
      <c r="AG1365" s="0" t="n">
        <v>0.008</v>
      </c>
      <c r="AH1365" s="0" t="n">
        <v>20.8</v>
      </c>
      <c r="AJ1365" s="0" t="n">
        <v>110</v>
      </c>
      <c r="BF1365" s="0" t="n">
        <f aca="false">IF(E1365&lt;11,-3.6797*E1365^2+48.115*E1365-53.83,280.92*EXP(-0.2027*E1365))</f>
        <v>-53.83</v>
      </c>
      <c r="BG1365" s="0" t="n">
        <f aca="false">32.208*LN(F1365)+21.438</f>
        <v>101.471873376372</v>
      </c>
      <c r="BH1365" s="0" t="n">
        <f aca="false">IF(G1365&lt;=2, -10*G1365+100, 88.958*EXP(-0.0755*G1365))</f>
        <v>92</v>
      </c>
      <c r="BI1365" s="0" t="n">
        <f aca="false">IF(I1365&lt;=100, 0.0053*(I1365)^2-1.0332*I1365+100.76, 122.82*EXP(-0.0092*I1365))</f>
        <v>96.712</v>
      </c>
      <c r="BJ1365" s="0" t="e">
        <f aca="false">IF(P1365&lt;=1000, -6.942*LN(P1365)+107.59, -36.304*LN(P1365)+310.72)</f>
        <v>#VALUE!</v>
      </c>
      <c r="BK1365" s="0" t="e">
        <f aca="false">BF1365^0.04*BG1365^0.22*BH1365^0.51*BI1365^0.06*BJ1365^0.17</f>
        <v>#VALUE!</v>
      </c>
      <c r="BL1365" s="0" t="e">
        <f aca="false">IF(BK1365&gt;=90, "Very Good", IF(BK1365&gt;=80, "Good", IF(BK1365&gt;=70, "Slightly Good", IF(BK1365&gt;=60, "Average", IF(BK1365&gt;=50, "Slightly Poor", IF(BK1365&gt;=40, "Poor", "Very Poor"))))))</f>
        <v>#VALUE!</v>
      </c>
      <c r="BM1365" s="0" t="e">
        <f aca="false">IF(P1365&lt;=1000, -6.942*LN(P1365)+107.59, IF(AND(P1365&gt;1000, P1365&lt;=5213),-36.304*LN(P1365)+310.72, IF(P1365&gt;5213, 10)))</f>
        <v>#VALUE!</v>
      </c>
      <c r="BN1365" s="0" t="e">
        <f aca="false">BF1365^0.04*BG1365^0.22*BH1365^0.51*BI1365^0.06*BM1365^0.17</f>
        <v>#VALUE!</v>
      </c>
      <c r="BO1365" s="0" t="e">
        <f aca="false">IF(BN1365&gt;=90, "Very Good", IF(BN1365&gt;=80, "Good", IF(BN1365&gt;=70, "Slightly Good", IF(BN1365&gt;=60, "Average", IF(BN1365&gt;=50, "Slightly Poor", IF(BN1365&gt;=40, "Poor", "Very Poor"))))))</f>
        <v>#VALUE!</v>
      </c>
      <c r="BP1365" s="0" t="n">
        <f aca="false">IF(AJ1365&lt;=1000, -6.942*LN(AJ1365)+107.59, IF(AND(AJ1365&gt;1000, AJ1365&lt;=5213),-36.304*LN(AJ1365)+310.72, IF(AJ1365&gt;5213, 10)))</f>
        <v>74.9592653006691</v>
      </c>
      <c r="BQ1365" s="0" t="n">
        <f aca="false">BF1365^0.04*BG1365^0.22*BH1365^0.51*BI1365^0.06*BP1365^0.17</f>
        <v>-89.1287760921213</v>
      </c>
      <c r="BR1365" s="0" t="str">
        <f aca="false">IF(BQ1365&gt;=90, "Very Good", IF(BQ1365&gt;=80, "Good", IF(BQ1365&gt;=70, "Slightly Good", IF(BQ1365&gt;=60, "Average", IF(BQ1365&gt;=50, "Slightly Poor", IF(BQ1365&gt;=40, "Poor", "Very Poor"))))))</f>
        <v>Very Poor</v>
      </c>
      <c r="BT1365" s="0" t="n">
        <f aca="false">9.81*LN(AH1365)+30.6</f>
        <v>60.3728887995983</v>
      </c>
      <c r="BU1365" s="0" t="str">
        <f aca="false">IF(BT1365&lt;30, "Clean water", IF(AND(BT1365&gt;=30, BT1365&lt;40), "Hypolimia", IF(AND(BT1365&gt;=40,BT1365&lt;50), "Mesotrophic", IF(AND(BT1365&gt;=50, BT1365&lt;70), "Eutrophic", IF(BT1365&gt;70,"Hypertrophic")))))</f>
        <v>Eutrophic</v>
      </c>
      <c r="BW1365" s="0" t="str">
        <f aca="false">IF(G1365/H1365&gt;=1, "PLS CHECK", "")</f>
        <v/>
      </c>
      <c r="BX1365" s="0" t="e">
        <f aca="false">IF(AC1365/J1365&gt;=1, "PLS CHECK", "")</f>
        <v>#DIV/0!</v>
      </c>
      <c r="BY1365" s="0" t="e">
        <f aca="false">IF(AE1365/J1365&gt;=1, "PLS CHECK", "")</f>
        <v>#DIV/0!</v>
      </c>
      <c r="BZ1365" s="0" t="e">
        <f aca="false">IF(AD1365/J1365&gt;=1, "PLS CHECK", "")</f>
        <v>#DIV/0!</v>
      </c>
      <c r="CA1365" s="0" t="str">
        <f aca="false">IF(AF1365/K1365&gt;=1, "PLS CHECK", "")</f>
        <v/>
      </c>
      <c r="CB1365" s="0" t="str">
        <f aca="false">IF(AG1365/K1365&gt;=1, "PLS CHECK", "")</f>
        <v/>
      </c>
    </row>
    <row r="1366" customFormat="false" ht="12.5" hidden="false" customHeight="false" outlineLevel="0" collapsed="false">
      <c r="A1366" s="0" t="n">
        <v>1363</v>
      </c>
      <c r="B1366" s="15" t="s">
        <v>140</v>
      </c>
      <c r="C1366" s="16" t="s">
        <v>141</v>
      </c>
      <c r="D1366" s="0" t="s">
        <v>186</v>
      </c>
      <c r="E1366" s="0" t="n">
        <v>8.1</v>
      </c>
      <c r="F1366" s="0" t="n">
        <v>7.5</v>
      </c>
      <c r="G1366" s="0" t="n">
        <v>3.8</v>
      </c>
      <c r="H1366" s="0" t="n">
        <v>6</v>
      </c>
      <c r="I1366" s="0" t="n">
        <v>8.4</v>
      </c>
      <c r="J1366" s="0" t="n">
        <v>3.393</v>
      </c>
      <c r="K1366" s="37"/>
      <c r="L1366" s="0" t="n">
        <v>2.6</v>
      </c>
      <c r="M1366" s="0" t="n">
        <v>25.5</v>
      </c>
      <c r="O1366" s="37"/>
      <c r="BD1366" s="0" t="n">
        <v>0.029</v>
      </c>
      <c r="BF1366" s="0" t="n">
        <f aca="false">IF(E1366&lt;11,-3.6797*E1366^2+48.115*E1366-53.83,280.92*EXP(-0.2027*E1366))</f>
        <v>94.476383</v>
      </c>
      <c r="BG1366" s="0" t="n">
        <f aca="false">32.208*LN(F1366)+21.438</f>
        <v>86.3339964856253</v>
      </c>
      <c r="BH1366" s="0" t="n">
        <f aca="false">IF(G1366&lt;=2, -10*G1366+100, 88.958*EXP(-0.0755*G1366))</f>
        <v>66.7706991099565</v>
      </c>
      <c r="BI1366" s="0" t="n">
        <f aca="false">IF(I1366&lt;=100, 0.0053*(I1366)^2-1.0332*I1366+100.76, 122.82*EXP(-0.0092*I1366))</f>
        <v>92.455088</v>
      </c>
      <c r="BJ1366" s="0" t="e">
        <f aca="false">IF(P1366&lt;=1000, -6.942*LN(P1366)+107.59, -36.304*LN(P1366)+310.72)</f>
        <v>#VALUE!</v>
      </c>
      <c r="BK1366" s="0" t="e">
        <f aca="false">BF1366^0.04*BG1366^0.22*BH1366^0.51*BI1366^0.06*BJ1366^0.17</f>
        <v>#VALUE!</v>
      </c>
      <c r="BL1366" s="0" t="e">
        <f aca="false">IF(BK1366&gt;=90, "Very Good", IF(BK1366&gt;=80, "Good", IF(BK1366&gt;=70, "Slightly Good", IF(BK1366&gt;=60, "Average", IF(BK1366&gt;=50, "Slightly Poor", IF(BK1366&gt;=40, "Poor", "Very Poor"))))))</f>
        <v>#VALUE!</v>
      </c>
      <c r="BM1366" s="0" t="e">
        <f aca="false">IF(P1366&lt;=1000, -6.942*LN(P1366)+107.59, IF(AND(P1366&gt;1000, P1366&lt;=5213),-36.304*LN(P1366)+310.72, IF(P1366&gt;5213, 10)))</f>
        <v>#VALUE!</v>
      </c>
      <c r="BN1366" s="0" t="e">
        <f aca="false">BF1366^0.04*BG1366^0.22*BH1366^0.51*BI1366^0.06*BM1366^0.17</f>
        <v>#VALUE!</v>
      </c>
      <c r="BO1366" s="0" t="e">
        <f aca="false">IF(BN1366&gt;=90, "Very Good", IF(BN1366&gt;=80, "Good", IF(BN1366&gt;=70, "Slightly Good", IF(BN1366&gt;=60, "Average", IF(BN1366&gt;=50, "Slightly Poor", IF(BN1366&gt;=40, "Poor", "Very Poor"))))))</f>
        <v>#VALUE!</v>
      </c>
      <c r="BP1366" s="0" t="e">
        <f aca="false">IF(AJ1366&lt;=1000, -6.942*LN(AJ1366)+107.59, IF(AND(AJ1366&gt;1000, AJ1366&lt;=5213),-36.304*LN(AJ1366)+310.72, IF(AJ1366&gt;5213, 10)))</f>
        <v>#VALUE!</v>
      </c>
      <c r="BQ1366" s="0" t="e">
        <f aca="false">BF1366^0.04*BG1366^0.22*BH1366^0.51*BI1366^0.06*BP1366^0.17</f>
        <v>#VALUE!</v>
      </c>
      <c r="BR1366" s="0" t="e">
        <f aca="false">IF(BQ1366&gt;=90, "Very Good", IF(BQ1366&gt;=80, "Good", IF(BQ1366&gt;=70, "Slightly Good", IF(BQ1366&gt;=60, "Average", IF(BQ1366&gt;=50, "Slightly Poor", IF(BQ1366&gt;=40, "Poor", "Very Poor"))))))</f>
        <v>#VALUE!</v>
      </c>
      <c r="BT1366" s="0" t="e">
        <f aca="false">9.81*LN(AH1366)+30.6</f>
        <v>#VALUE!</v>
      </c>
      <c r="BU1366" s="0" t="e">
        <f aca="false">IF(BT1366&lt;30, "Clean water", IF(AND(BT1366&gt;=30, BT1366&lt;40), "Hypolimia", IF(AND(BT1366&gt;=40,BT1366&lt;50), "Mesotrophic", IF(AND(BT1366&gt;=50, BT1366&lt;70), "Eutrophic", IF(BT1366&gt;70,"Hypertrophic")))))</f>
        <v>#VALUE!</v>
      </c>
      <c r="BW1366" s="0" t="str">
        <f aca="false">IF(G1366/H1366&gt;=1, "PLS CHECK", "")</f>
        <v/>
      </c>
      <c r="BX1366" s="0" t="str">
        <f aca="false">IF(AC1366/J1366&gt;=1, "PLS CHECK", "")</f>
        <v/>
      </c>
      <c r="BY1366" s="0" t="str">
        <f aca="false">IF(AE1366/J1366&gt;=1, "PLS CHECK", "")</f>
        <v/>
      </c>
      <c r="BZ1366" s="0" t="str">
        <f aca="false">IF(AD1366/J1366&gt;=1, "PLS CHECK", "")</f>
        <v/>
      </c>
      <c r="CA1366" s="0" t="e">
        <f aca="false">IF(AF1366/K1366&gt;=1, "PLS CHECK", "")</f>
        <v>#DIV/0!</v>
      </c>
      <c r="CB1366" s="0" t="e">
        <f aca="false">IF(AG1366/K1366&gt;=1, "PLS CHECK", "")</f>
        <v>#DIV/0!</v>
      </c>
    </row>
    <row r="1367" customFormat="false" ht="12.5" hidden="false" customHeight="false" outlineLevel="0" collapsed="false">
      <c r="A1367" s="0" t="n">
        <v>1364</v>
      </c>
      <c r="B1367" s="15" t="s">
        <v>123</v>
      </c>
      <c r="C1367" s="16" t="s">
        <v>124</v>
      </c>
      <c r="D1367" s="0" t="s">
        <v>186</v>
      </c>
      <c r="E1367" s="0" t="n">
        <v>7.7</v>
      </c>
      <c r="F1367" s="0" t="n">
        <v>8.1</v>
      </c>
      <c r="G1367" s="0" t="n">
        <v>1.7</v>
      </c>
      <c r="H1367" s="0" t="n">
        <v>6.5</v>
      </c>
      <c r="I1367" s="0" t="n">
        <v>2.4</v>
      </c>
      <c r="J1367" s="0" t="n">
        <v>8.136</v>
      </c>
      <c r="K1367" s="0" t="n">
        <v>0.107</v>
      </c>
      <c r="L1367" s="0" t="n">
        <v>3.9</v>
      </c>
      <c r="M1367" s="0" t="n">
        <v>25.7</v>
      </c>
      <c r="N1367" s="0" t="n">
        <v>0</v>
      </c>
      <c r="O1367" s="0" t="n">
        <v>544</v>
      </c>
      <c r="P1367" s="0" t="n">
        <v>7000</v>
      </c>
      <c r="AC1367" s="0" t="n">
        <v>7.586</v>
      </c>
      <c r="AD1367" s="0" t="n">
        <v>0.927</v>
      </c>
      <c r="AE1367" s="0" t="n">
        <v>5.784</v>
      </c>
      <c r="AF1367" s="0" t="n">
        <v>0.062</v>
      </c>
      <c r="AG1367" s="0" t="n">
        <v>0.043</v>
      </c>
      <c r="AH1367" s="0" t="n">
        <v>4.8</v>
      </c>
      <c r="AJ1367" s="0" t="n">
        <v>3200</v>
      </c>
      <c r="BF1367" s="0" t="n">
        <f aca="false">IF(E1367&lt;11,-3.6797*E1367^2+48.115*E1367-53.83,280.92*EXP(-0.2027*E1367))</f>
        <v>98.486087</v>
      </c>
      <c r="BG1367" s="0" t="n">
        <f aca="false">32.208*LN(F1367)+21.438</f>
        <v>88.8127576985377</v>
      </c>
      <c r="BH1367" s="0" t="n">
        <f aca="false">IF(G1367&lt;=2, -10*G1367+100, 88.958*EXP(-0.0755*G1367))</f>
        <v>83</v>
      </c>
      <c r="BI1367" s="0" t="n">
        <f aca="false">IF(I1367&lt;=100, 0.0053*(I1367)^2-1.0332*I1367+100.76, 122.82*EXP(-0.0092*I1367))</f>
        <v>98.310848</v>
      </c>
      <c r="BJ1367" s="0" t="n">
        <f aca="false">IF(P1367&lt;=1000, -6.942*LN(P1367)+107.59, -36.304*LN(P1367)+310.72)</f>
        <v>-10.7034696994716</v>
      </c>
      <c r="BK1367" s="0" t="e">
        <f aca="false">BF1367^0.04*BG1367^0.22*BH1367^0.51*BI1367^0.06*BJ1367^0.17</f>
        <v>#NUM!</v>
      </c>
      <c r="BL1367" s="0" t="e">
        <f aca="false">IF(BK1367&gt;=90, "Very Good", IF(BK1367&gt;=80, "Good", IF(BK1367&gt;=70, "Slightly Good", IF(BK1367&gt;=60, "Average", IF(BK1367&gt;=50, "Slightly Poor", IF(BK1367&gt;=40, "Poor", "Very Poor"))))))</f>
        <v>#NUM!</v>
      </c>
      <c r="BM1367" s="0" t="n">
        <f aca="false">IF(P1367&lt;=1000, -6.942*LN(P1367)+107.59, IF(AND(P1367&gt;1000, P1367&lt;=5213),-36.304*LN(P1367)+310.72, IF(P1367&gt;5213, 10)))</f>
        <v>10</v>
      </c>
      <c r="BN1367" s="0" t="n">
        <f aca="false">BF1367^0.04*BG1367^0.22*BH1367^0.51*BI1367^0.06*BM1367^0.17</f>
        <v>59.7978386682045</v>
      </c>
      <c r="BO1367" s="0" t="str">
        <f aca="false">IF(BN1367&gt;=90, "Very Good", IF(BN1367&gt;=80, "Good", IF(BN1367&gt;=70, "Slightly Good", IF(BN1367&gt;=60, "Average", IF(BN1367&gt;=50, "Slightly Poor", IF(BN1367&gt;=40, "Poor", "Very Poor"))))))</f>
        <v>Slightly Poor</v>
      </c>
      <c r="BP1367" s="0" t="n">
        <f aca="false">IF(AJ1367&lt;=1000, -6.942*LN(AJ1367)+107.59, IF(AND(AJ1367&gt;1000, AJ1367&lt;=5213),-36.304*LN(AJ1367)+310.72, IF(AJ1367&gt;5213, 10)))</f>
        <v>17.7138253526471</v>
      </c>
      <c r="BQ1367" s="0" t="n">
        <f aca="false">BF1367^0.04*BG1367^0.22*BH1367^0.51*BI1367^0.06*BP1367^0.17</f>
        <v>65.9019989804977</v>
      </c>
      <c r="BR1367" s="0" t="str">
        <f aca="false">IF(BQ1367&gt;=90, "Very Good", IF(BQ1367&gt;=80, "Good", IF(BQ1367&gt;=70, "Slightly Good", IF(BQ1367&gt;=60, "Average", IF(BQ1367&gt;=50, "Slightly Poor", IF(BQ1367&gt;=40, "Poor", "Very Poor"))))))</f>
        <v>Average</v>
      </c>
      <c r="BT1367" s="0" t="n">
        <f aca="false">9.81*LN(AH1367)+30.6</f>
        <v>45.9881221547348</v>
      </c>
      <c r="BU1367" s="0" t="str">
        <f aca="false">IF(BT1367&lt;30, "Clean water", IF(AND(BT1367&gt;=30, BT1367&lt;40), "Hypolimia", IF(AND(BT1367&gt;=40,BT1367&lt;50), "Mesotrophic", IF(AND(BT1367&gt;=50, BT1367&lt;70), "Eutrophic", IF(BT1367&gt;70,"Hypertrophic")))))</f>
        <v>Mesotrophic</v>
      </c>
      <c r="BW1367" s="0" t="str">
        <f aca="false">IF(G1367/H1367&gt;=1, "PLS CHECK", "")</f>
        <v/>
      </c>
      <c r="BX1367" s="0" t="str">
        <f aca="false">IF(AC1367/J1367&gt;=1, "PLS CHECK", "")</f>
        <v/>
      </c>
      <c r="BY1367" s="0" t="str">
        <f aca="false">IF(AE1367/J1367&gt;=1, "PLS CHECK", "")</f>
        <v/>
      </c>
      <c r="BZ1367" s="0" t="str">
        <f aca="false">IF(AD1367/J1367&gt;=1, "PLS CHECK", "")</f>
        <v/>
      </c>
      <c r="CA1367" s="0" t="str">
        <f aca="false">IF(AF1367/K1367&gt;=1, "PLS CHECK", "")</f>
        <v/>
      </c>
      <c r="CB1367" s="0" t="str">
        <f aca="false">IF(AG1367/K1367&gt;=1, "PLS CHECK", "")</f>
        <v/>
      </c>
    </row>
    <row r="1368" customFormat="false" ht="12.5" hidden="false" customHeight="false" outlineLevel="0" collapsed="false">
      <c r="A1368" s="0" t="n">
        <v>1365</v>
      </c>
      <c r="B1368" s="15" t="s">
        <v>125</v>
      </c>
      <c r="C1368" s="16" t="s">
        <v>126</v>
      </c>
      <c r="D1368" s="0" t="s">
        <v>186</v>
      </c>
      <c r="E1368" s="0" t="n">
        <v>7.9</v>
      </c>
      <c r="F1368" s="0" t="n">
        <v>8.9</v>
      </c>
      <c r="G1368" s="37"/>
      <c r="H1368" s="0" t="n">
        <v>5.2</v>
      </c>
      <c r="I1368" s="0" t="n">
        <v>9.2</v>
      </c>
      <c r="J1368" s="0" t="n">
        <v>3.179</v>
      </c>
      <c r="K1368" s="0" t="n">
        <v>0.081</v>
      </c>
      <c r="L1368" s="0" t="n">
        <v>2.5</v>
      </c>
      <c r="M1368" s="0" t="n">
        <v>26</v>
      </c>
      <c r="N1368" s="0" t="n">
        <v>0</v>
      </c>
      <c r="O1368" s="0" t="n">
        <v>306</v>
      </c>
      <c r="P1368" s="0" t="n">
        <v>1300</v>
      </c>
      <c r="AC1368" s="0" t="n">
        <v>2.867</v>
      </c>
      <c r="AD1368" s="0" t="n">
        <v>0.303</v>
      </c>
      <c r="AE1368" s="0" t="n">
        <v>2.256</v>
      </c>
      <c r="AF1368" s="0" t="n">
        <v>0.03</v>
      </c>
      <c r="AG1368" s="0" t="n">
        <v>0.019</v>
      </c>
      <c r="AH1368" s="37"/>
      <c r="AJ1368" s="0" t="n">
        <v>620</v>
      </c>
      <c r="BF1368" s="0" t="n">
        <f aca="false">IF(E1368&lt;11,-3.6797*E1368^2+48.115*E1368-53.83,280.92*EXP(-0.2027*E1368))</f>
        <v>96.6284230000001</v>
      </c>
      <c r="BG1368" s="0" t="n">
        <f aca="false">32.208*LN(F1368)+21.438</f>
        <v>91.8463395211805</v>
      </c>
      <c r="BH1368" s="0" t="n">
        <f aca="false">IF(G1368&lt;=2, -10*G1368+100, 88.958*EXP(-0.0755*G1368))</f>
        <v>100</v>
      </c>
      <c r="BI1368" s="0" t="n">
        <f aca="false">IF(I1368&lt;=100, 0.0053*(I1368)^2-1.0332*I1368+100.76, 122.82*EXP(-0.0092*I1368))</f>
        <v>91.703152</v>
      </c>
      <c r="BJ1368" s="0" t="n">
        <f aca="false">IF(P1368&lt;=1000, -6.942*LN(P1368)+107.59, -36.304*LN(P1368)+310.72)</f>
        <v>50.4159800946047</v>
      </c>
      <c r="BK1368" s="0" t="n">
        <f aca="false">BF1368^0.04*BG1368^0.22*BH1368^0.51*BI1368^0.06*BJ1368^0.17</f>
        <v>86.7875553927777</v>
      </c>
      <c r="BL1368" s="0" t="str">
        <f aca="false">IF(BK1368&gt;=90, "Very Good", IF(BK1368&gt;=80, "Good", IF(BK1368&gt;=70, "Slightly Good", IF(BK1368&gt;=60, "Average", IF(BK1368&gt;=50, "Slightly Poor", IF(BK1368&gt;=40, "Poor", "Very Poor"))))))</f>
        <v>Good</v>
      </c>
      <c r="BM1368" s="0" t="n">
        <f aca="false">IF(P1368&lt;=1000, -6.942*LN(P1368)+107.59, IF(AND(P1368&gt;1000, P1368&lt;=5213),-36.304*LN(P1368)+310.72, IF(P1368&gt;5213, 10)))</f>
        <v>50.4159800946047</v>
      </c>
      <c r="BN1368" s="0" t="n">
        <f aca="false">BF1368^0.04*BG1368^0.22*BH1368^0.51*BI1368^0.06*BM1368^0.17</f>
        <v>86.7875553927777</v>
      </c>
      <c r="BO1368" s="0" t="str">
        <f aca="false">IF(BN1368&gt;=90, "Very Good", IF(BN1368&gt;=80, "Good", IF(BN1368&gt;=70, "Slightly Good", IF(BN1368&gt;=60, "Average", IF(BN1368&gt;=50, "Slightly Poor", IF(BN1368&gt;=40, "Poor", "Very Poor"))))))</f>
        <v>Good</v>
      </c>
      <c r="BP1368" s="0" t="n">
        <f aca="false">IF(AJ1368&lt;=1000, -6.942*LN(AJ1368)+107.59, IF(AND(AJ1368&gt;1000, AJ1368&lt;=5213),-36.304*LN(AJ1368)+310.72, IF(AJ1368&gt;5213, 10)))</f>
        <v>62.9548873834523</v>
      </c>
      <c r="BQ1368" s="0" t="n">
        <f aca="false">BF1368^0.04*BG1368^0.22*BH1368^0.51*BI1368^0.06*BP1368^0.17</f>
        <v>90.1271972583076</v>
      </c>
      <c r="BR1368" s="0" t="str">
        <f aca="false">IF(BQ1368&gt;=90, "Very Good", IF(BQ1368&gt;=80, "Good", IF(BQ1368&gt;=70, "Slightly Good", IF(BQ1368&gt;=60, "Average", IF(BQ1368&gt;=50, "Slightly Poor", IF(BQ1368&gt;=40, "Poor", "Very Poor"))))))</f>
        <v>Very Good</v>
      </c>
      <c r="BT1368" s="0" t="e">
        <f aca="false">9.81*LN(AH1368)+30.6</f>
        <v>#VALUE!</v>
      </c>
      <c r="BU1368" s="0" t="e">
        <f aca="false">IF(BT1368&lt;30, "Clean water", IF(AND(BT1368&gt;=30, BT1368&lt;40), "Hypolimia", IF(AND(BT1368&gt;=40,BT1368&lt;50), "Mesotrophic", IF(AND(BT1368&gt;=50, BT1368&lt;70), "Eutrophic", IF(BT1368&gt;70,"Hypertrophic")))))</f>
        <v>#VALUE!</v>
      </c>
      <c r="BW1368" s="0" t="str">
        <f aca="false">IF(G1368/H1368&gt;=1, "PLS CHECK", "")</f>
        <v/>
      </c>
      <c r="BX1368" s="0" t="str">
        <f aca="false">IF(AC1368/J1368&gt;=1, "PLS CHECK", "")</f>
        <v/>
      </c>
      <c r="BY1368" s="0" t="str">
        <f aca="false">IF(AE1368/J1368&gt;=1, "PLS CHECK", "")</f>
        <v/>
      </c>
      <c r="BZ1368" s="0" t="str">
        <f aca="false">IF(AD1368/J1368&gt;=1, "PLS CHECK", "")</f>
        <v/>
      </c>
      <c r="CA1368" s="0" t="str">
        <f aca="false">IF(AF1368/K1368&gt;=1, "PLS CHECK", "")</f>
        <v/>
      </c>
      <c r="CB1368" s="0" t="str">
        <f aca="false">IF(AG1368/K1368&gt;=1, "PLS CHECK", "")</f>
        <v/>
      </c>
    </row>
    <row r="1369" customFormat="false" ht="12.5" hidden="false" customHeight="false" outlineLevel="0" collapsed="false">
      <c r="A1369" s="0" t="n">
        <v>1366</v>
      </c>
      <c r="B1369" s="15" t="s">
        <v>72</v>
      </c>
      <c r="C1369" s="16" t="s">
        <v>73</v>
      </c>
      <c r="D1369" s="0" t="s">
        <v>187</v>
      </c>
      <c r="E1369" s="0" t="n">
        <v>8.2</v>
      </c>
      <c r="F1369" s="37"/>
      <c r="G1369" s="0" t="n">
        <v>1.5</v>
      </c>
      <c r="H1369" s="0" t="n">
        <v>5.7</v>
      </c>
      <c r="I1369" s="0" t="n">
        <v>13.2</v>
      </c>
      <c r="J1369" s="0" t="n">
        <v>2.904</v>
      </c>
      <c r="K1369" s="0" t="n">
        <v>0.109</v>
      </c>
      <c r="L1369" s="0" t="n">
        <v>2.8</v>
      </c>
      <c r="M1369" s="0" t="n">
        <v>27.9</v>
      </c>
      <c r="N1369" s="0" t="n">
        <v>0</v>
      </c>
      <c r="O1369" s="0" t="n">
        <v>229</v>
      </c>
      <c r="P1369" s="0" t="n">
        <v>8950</v>
      </c>
      <c r="Q1369" s="0" t="n">
        <v>0</v>
      </c>
      <c r="R1369" s="0" t="n">
        <v>0</v>
      </c>
      <c r="S1369" s="0" t="n">
        <v>0</v>
      </c>
      <c r="T1369" s="0" t="n">
        <v>0</v>
      </c>
      <c r="U1369" s="0" t="n">
        <v>0</v>
      </c>
      <c r="V1369" s="0" t="n">
        <v>0</v>
      </c>
      <c r="AC1369" s="0" t="n">
        <v>2.784</v>
      </c>
      <c r="AD1369" s="0" t="n">
        <v>0.243</v>
      </c>
      <c r="AE1369" s="0" t="n">
        <v>2.24</v>
      </c>
      <c r="AF1369" s="0" t="n">
        <v>0.054</v>
      </c>
      <c r="AG1369" s="0" t="n">
        <v>0.036</v>
      </c>
      <c r="AH1369" s="37"/>
      <c r="AJ1369" s="0" t="n">
        <v>345</v>
      </c>
      <c r="AP1369" s="0" t="n">
        <v>0</v>
      </c>
      <c r="AY1369" s="0" t="n">
        <v>0</v>
      </c>
      <c r="BF1369" s="0" t="n">
        <f aca="false">IF(E1369&lt;11,-3.6797*E1369^2+48.115*E1369-53.83,280.92*EXP(-0.2027*E1369))</f>
        <v>93.289972</v>
      </c>
      <c r="BG1369" s="0" t="e">
        <f aca="false">32.208*LN(F1369)+21.438</f>
        <v>#VALUE!</v>
      </c>
      <c r="BH1369" s="0" t="n">
        <f aca="false">IF(G1369&lt;=2, -10*G1369+100, 88.958*EXP(-0.0755*G1369))</f>
        <v>85</v>
      </c>
      <c r="BI1369" s="0" t="n">
        <f aca="false">IF(I1369&lt;=100, 0.0053*(I1369)^2-1.0332*I1369+100.76, 122.82*EXP(-0.0092*I1369))</f>
        <v>88.045232</v>
      </c>
      <c r="BJ1369" s="0" t="n">
        <f aca="false">IF(P1369&lt;=1000, -6.942*LN(P1369)+107.59, -36.304*LN(P1369)+310.72)</f>
        <v>-19.6249374843062</v>
      </c>
      <c r="BK1369" s="0" t="e">
        <f aca="false">BF1369^0.04*BG1369^0.22*BH1369^0.51*BI1369^0.06*BJ1369^0.17</f>
        <v>#VALUE!</v>
      </c>
      <c r="BL1369" s="0" t="e">
        <f aca="false">IF(BK1369&gt;=90, "Very Good", IF(BK1369&gt;=80, "Good", IF(BK1369&gt;=70, "Slightly Good", IF(BK1369&gt;=60, "Average", IF(BK1369&gt;=50, "Slightly Poor", IF(BK1369&gt;=40, "Poor", "Very Poor"))))))</f>
        <v>#VALUE!</v>
      </c>
      <c r="BM1369" s="0" t="n">
        <f aca="false">IF(P1369&lt;=1000, -6.942*LN(P1369)+107.59, IF(AND(P1369&gt;1000, P1369&lt;=5213),-36.304*LN(P1369)+310.72, IF(P1369&gt;5213, 10)))</f>
        <v>10</v>
      </c>
      <c r="BN1369" s="0" t="e">
        <f aca="false">BF1369^0.04*BG1369^0.22*BH1369^0.51*BI1369^0.06*BM1369^0.17</f>
        <v>#VALUE!</v>
      </c>
      <c r="BO1369" s="0" t="e">
        <f aca="false">IF(BN1369&gt;=90, "Very Good", IF(BN1369&gt;=80, "Good", IF(BN1369&gt;=70, "Slightly Good", IF(BN1369&gt;=60, "Average", IF(BN1369&gt;=50, "Slightly Poor", IF(BN1369&gt;=40, "Poor", "Very Poor"))))))</f>
        <v>#VALUE!</v>
      </c>
      <c r="BP1369" s="0" t="n">
        <f aca="false">IF(AJ1369&lt;=1000, -6.942*LN(AJ1369)+107.59, IF(AND(AJ1369&gt;1000, AJ1369&lt;=5213),-36.304*LN(AJ1369)+310.72, IF(AJ1369&gt;5213, 10)))</f>
        <v>67.0241146569683</v>
      </c>
      <c r="BQ1369" s="0" t="e">
        <f aca="false">BF1369^0.04*BG1369^0.22*BH1369^0.51*BI1369^0.06*BP1369^0.17</f>
        <v>#VALUE!</v>
      </c>
      <c r="BR1369" s="0" t="e">
        <f aca="false">IF(BQ1369&gt;=90, "Very Good", IF(BQ1369&gt;=80, "Good", IF(BQ1369&gt;=70, "Slightly Good", IF(BQ1369&gt;=60, "Average", IF(BQ1369&gt;=50, "Slightly Poor", IF(BQ1369&gt;=40, "Poor", "Very Poor"))))))</f>
        <v>#VALUE!</v>
      </c>
      <c r="BT1369" s="0" t="e">
        <f aca="false">9.81*LN(AH1369)+30.6</f>
        <v>#VALUE!</v>
      </c>
      <c r="BU1369" s="0" t="e">
        <f aca="false">IF(BT1369&lt;30, "Clean water", IF(AND(BT1369&gt;=30, BT1369&lt;40), "Hypolimia", IF(AND(BT1369&gt;=40,BT1369&lt;50), "Mesotrophic", IF(AND(BT1369&gt;=50, BT1369&lt;70), "Eutrophic", IF(BT1369&gt;70,"Hypertrophic")))))</f>
        <v>#VALUE!</v>
      </c>
      <c r="BW1369" s="0" t="str">
        <f aca="false">IF(G1369/H1369&gt;=1, "PLS CHECK", "")</f>
        <v/>
      </c>
      <c r="BX1369" s="0" t="str">
        <f aca="false">IF(AC1369/J1369&gt;=1, "PLS CHECK", "")</f>
        <v/>
      </c>
      <c r="BY1369" s="0" t="str">
        <f aca="false">IF(AE1369/J1369&gt;=1, "PLS CHECK", "")</f>
        <v/>
      </c>
      <c r="BZ1369" s="0" t="str">
        <f aca="false">IF(AD1369/J1369&gt;=1, "PLS CHECK", "")</f>
        <v/>
      </c>
      <c r="CA1369" s="0" t="str">
        <f aca="false">IF(AF1369/K1369&gt;=1, "PLS CHECK", "")</f>
        <v/>
      </c>
      <c r="CB1369" s="0" t="str">
        <f aca="false">IF(AG1369/K1369&gt;=1, "PLS CHECK", "")</f>
        <v/>
      </c>
    </row>
    <row r="1370" customFormat="false" ht="12.5" hidden="false" customHeight="false" outlineLevel="0" collapsed="false">
      <c r="A1370" s="0" t="n">
        <v>1367</v>
      </c>
      <c r="B1370" s="15" t="s">
        <v>131</v>
      </c>
      <c r="C1370" s="16" t="s">
        <v>132</v>
      </c>
      <c r="D1370" s="0" t="s">
        <v>187</v>
      </c>
      <c r="E1370" s="0" t="n">
        <v>8.3</v>
      </c>
      <c r="F1370" s="0" t="n">
        <v>9.8</v>
      </c>
      <c r="G1370" s="0" t="n">
        <v>3.7</v>
      </c>
      <c r="H1370" s="0" t="n">
        <v>7</v>
      </c>
      <c r="I1370" s="37"/>
      <c r="J1370" s="0" t="n">
        <v>2.741</v>
      </c>
      <c r="K1370" s="0" t="n">
        <v>0.167</v>
      </c>
      <c r="L1370" s="0" t="n">
        <v>4.2</v>
      </c>
      <c r="M1370" s="0" t="n">
        <v>28.5</v>
      </c>
      <c r="O1370" s="0" t="n">
        <v>710</v>
      </c>
      <c r="BD1370" s="0" t="n">
        <v>0.029</v>
      </c>
      <c r="BF1370" s="0" t="n">
        <f aca="false">IF(E1370&lt;11,-3.6797*E1370^2+48.115*E1370-53.83,280.92*EXP(-0.2027*E1370))</f>
        <v>92.029967</v>
      </c>
      <c r="BG1370" s="0" t="n">
        <f aca="false">32.208*LN(F1370)+21.438</f>
        <v>94.9489718778696</v>
      </c>
      <c r="BH1370" s="0" t="n">
        <f aca="false">IF(G1370&lt;=2, -10*G1370+100, 88.958*EXP(-0.0755*G1370))</f>
        <v>67.2767257350167</v>
      </c>
      <c r="BI1370" s="0" t="n">
        <f aca="false">IF(I1370&lt;=100, 0.0053*(I1370)^2-1.0332*I1370+100.76, 122.82*EXP(-0.0092*I1370))</f>
        <v>100.76</v>
      </c>
      <c r="BJ1370" s="0" t="e">
        <f aca="false">IF(P1370&lt;=1000, -6.942*LN(P1370)+107.59, -36.304*LN(P1370)+310.72)</f>
        <v>#VALUE!</v>
      </c>
      <c r="BK1370" s="0" t="e">
        <f aca="false">BF1370^0.04*BG1370^0.22*BH1370^0.51*BI1370^0.06*BJ1370^0.17</f>
        <v>#VALUE!</v>
      </c>
      <c r="BL1370" s="0" t="e">
        <f aca="false">IF(BK1370&gt;=90, "Very Good", IF(BK1370&gt;=80, "Good", IF(BK1370&gt;=70, "Slightly Good", IF(BK1370&gt;=60, "Average", IF(BK1370&gt;=50, "Slightly Poor", IF(BK1370&gt;=40, "Poor", "Very Poor"))))))</f>
        <v>#VALUE!</v>
      </c>
      <c r="BM1370" s="0" t="e">
        <f aca="false">IF(P1370&lt;=1000, -6.942*LN(P1370)+107.59, IF(AND(P1370&gt;1000, P1370&lt;=5213),-36.304*LN(P1370)+310.72, IF(P1370&gt;5213, 10)))</f>
        <v>#VALUE!</v>
      </c>
      <c r="BN1370" s="0" t="e">
        <f aca="false">BF1370^0.04*BG1370^0.22*BH1370^0.51*BI1370^0.06*BM1370^0.17</f>
        <v>#VALUE!</v>
      </c>
      <c r="BO1370" s="0" t="e">
        <f aca="false">IF(BN1370&gt;=90, "Very Good", IF(BN1370&gt;=80, "Good", IF(BN1370&gt;=70, "Slightly Good", IF(BN1370&gt;=60, "Average", IF(BN1370&gt;=50, "Slightly Poor", IF(BN1370&gt;=40, "Poor", "Very Poor"))))))</f>
        <v>#VALUE!</v>
      </c>
      <c r="BP1370" s="0" t="e">
        <f aca="false">IF(AJ1370&lt;=1000, -6.942*LN(AJ1370)+107.59, IF(AND(AJ1370&gt;1000, AJ1370&lt;=5213),-36.304*LN(AJ1370)+310.72, IF(AJ1370&gt;5213, 10)))</f>
        <v>#VALUE!</v>
      </c>
      <c r="BQ1370" s="0" t="e">
        <f aca="false">BF1370^0.04*BG1370^0.22*BH1370^0.51*BI1370^0.06*BP1370^0.17</f>
        <v>#VALUE!</v>
      </c>
      <c r="BR1370" s="0" t="e">
        <f aca="false">IF(BQ1370&gt;=90, "Very Good", IF(BQ1370&gt;=80, "Good", IF(BQ1370&gt;=70, "Slightly Good", IF(BQ1370&gt;=60, "Average", IF(BQ1370&gt;=50, "Slightly Poor", IF(BQ1370&gt;=40, "Poor", "Very Poor"))))))</f>
        <v>#VALUE!</v>
      </c>
      <c r="BT1370" s="0" t="e">
        <f aca="false">9.81*LN(AH1370)+30.6</f>
        <v>#VALUE!</v>
      </c>
      <c r="BU1370" s="0" t="e">
        <f aca="false">IF(BT1370&lt;30, "Clean water", IF(AND(BT1370&gt;=30, BT1370&lt;40), "Hypolimia", IF(AND(BT1370&gt;=40,BT1370&lt;50), "Mesotrophic", IF(AND(BT1370&gt;=50, BT1370&lt;70), "Eutrophic", IF(BT1370&gt;70,"Hypertrophic")))))</f>
        <v>#VALUE!</v>
      </c>
      <c r="BW1370" s="0" t="str">
        <f aca="false">IF(G1370/H1370&gt;=1, "PLS CHECK", "")</f>
        <v/>
      </c>
      <c r="BX1370" s="0" t="str">
        <f aca="false">IF(AC1370/J1370&gt;=1, "PLS CHECK", "")</f>
        <v/>
      </c>
      <c r="BY1370" s="0" t="str">
        <f aca="false">IF(AE1370/J1370&gt;=1, "PLS CHECK", "")</f>
        <v/>
      </c>
      <c r="BZ1370" s="0" t="str">
        <f aca="false">IF(AD1370/J1370&gt;=1, "PLS CHECK", "")</f>
        <v/>
      </c>
      <c r="CA1370" s="0" t="str">
        <f aca="false">IF(AF1370/K1370&gt;=1, "PLS CHECK", "")</f>
        <v/>
      </c>
      <c r="CB1370" s="0" t="str">
        <f aca="false">IF(AG1370/K1370&gt;=1, "PLS CHECK", "")</f>
        <v/>
      </c>
    </row>
    <row r="1371" customFormat="false" ht="12.5" hidden="false" customHeight="false" outlineLevel="0" collapsed="false">
      <c r="A1371" s="0" t="n">
        <v>1368</v>
      </c>
      <c r="B1371" s="15" t="s">
        <v>75</v>
      </c>
      <c r="C1371" s="16" t="s">
        <v>76</v>
      </c>
      <c r="D1371" s="0" t="s">
        <v>187</v>
      </c>
      <c r="E1371" s="0" t="n">
        <v>8</v>
      </c>
      <c r="F1371" s="0" t="n">
        <v>8.4</v>
      </c>
      <c r="G1371" s="0" t="n">
        <v>0.7</v>
      </c>
      <c r="H1371" s="0" t="n">
        <v>3.9</v>
      </c>
      <c r="I1371" s="0" t="n">
        <v>3.6</v>
      </c>
      <c r="J1371" s="0" t="n">
        <v>3.302</v>
      </c>
      <c r="K1371" s="0" t="n">
        <v>0.135</v>
      </c>
      <c r="L1371" s="0" t="n">
        <v>2.5</v>
      </c>
      <c r="M1371" s="0" t="n">
        <v>26</v>
      </c>
      <c r="N1371" s="0" t="n">
        <v>0</v>
      </c>
      <c r="O1371" s="37"/>
      <c r="P1371" s="37"/>
      <c r="AC1371" s="0" t="n">
        <v>3.076</v>
      </c>
      <c r="AD1371" s="0" t="n">
        <v>0.021</v>
      </c>
      <c r="AE1371" s="0" t="n">
        <v>2.548</v>
      </c>
      <c r="AF1371" s="0" t="n">
        <v>0.098</v>
      </c>
      <c r="AG1371" s="37"/>
      <c r="AH1371" s="0" t="n">
        <v>12.5</v>
      </c>
      <c r="AJ1371" s="37"/>
      <c r="BF1371" s="0" t="n">
        <f aca="false">IF(E1371&lt;11,-3.6797*E1371^2+48.115*E1371-53.83,280.92*EXP(-0.2027*E1371))</f>
        <v>95.5892</v>
      </c>
      <c r="BG1371" s="0" t="n">
        <f aca="false">32.208*LN(F1371)+21.438</f>
        <v>89.9840867819932</v>
      </c>
      <c r="BH1371" s="0" t="n">
        <f aca="false">IF(G1371&lt;=2, -10*G1371+100, 88.958*EXP(-0.0755*G1371))</f>
        <v>93</v>
      </c>
      <c r="BI1371" s="0" t="n">
        <f aca="false">IF(I1371&lt;=100, 0.0053*(I1371)^2-1.0332*I1371+100.76, 122.82*EXP(-0.0092*I1371))</f>
        <v>97.109168</v>
      </c>
      <c r="BJ1371" s="0" t="e">
        <f aca="false">IF(P1371&lt;=1000, -6.942*LN(P1371)+107.59, -36.304*LN(P1371)+310.72)</f>
        <v>#VALUE!</v>
      </c>
      <c r="BK1371" s="0" t="e">
        <f aca="false">BF1371^0.04*BG1371^0.22*BH1371^0.51*BI1371^0.06*BJ1371^0.17</f>
        <v>#VALUE!</v>
      </c>
      <c r="BL1371" s="0" t="e">
        <f aca="false">IF(BK1371&gt;=90, "Very Good", IF(BK1371&gt;=80, "Good", IF(BK1371&gt;=70, "Slightly Good", IF(BK1371&gt;=60, "Average", IF(BK1371&gt;=50, "Slightly Poor", IF(BK1371&gt;=40, "Poor", "Very Poor"))))))</f>
        <v>#VALUE!</v>
      </c>
      <c r="BM1371" s="0" t="e">
        <f aca="false">IF(P1371&lt;=1000, -6.942*LN(P1371)+107.59, IF(AND(P1371&gt;1000, P1371&lt;=5213),-36.304*LN(P1371)+310.72, IF(P1371&gt;5213, 10)))</f>
        <v>#VALUE!</v>
      </c>
      <c r="BN1371" s="0" t="e">
        <f aca="false">BF1371^0.04*BG1371^0.22*BH1371^0.51*BI1371^0.06*BM1371^0.17</f>
        <v>#VALUE!</v>
      </c>
      <c r="BO1371" s="0" t="e">
        <f aca="false">IF(BN1371&gt;=90, "Very Good", IF(BN1371&gt;=80, "Good", IF(BN1371&gt;=70, "Slightly Good", IF(BN1371&gt;=60, "Average", IF(BN1371&gt;=50, "Slightly Poor", IF(BN1371&gt;=40, "Poor", "Very Poor"))))))</f>
        <v>#VALUE!</v>
      </c>
      <c r="BP1371" s="0" t="e">
        <f aca="false">IF(AJ1371&lt;=1000, -6.942*LN(AJ1371)+107.59, IF(AND(AJ1371&gt;1000, AJ1371&lt;=5213),-36.304*LN(AJ1371)+310.72, IF(AJ1371&gt;5213, 10)))</f>
        <v>#VALUE!</v>
      </c>
      <c r="BQ1371" s="0" t="e">
        <f aca="false">BF1371^0.04*BG1371^0.22*BH1371^0.51*BI1371^0.06*BP1371^0.17</f>
        <v>#VALUE!</v>
      </c>
      <c r="BR1371" s="0" t="e">
        <f aca="false">IF(BQ1371&gt;=90, "Very Good", IF(BQ1371&gt;=80, "Good", IF(BQ1371&gt;=70, "Slightly Good", IF(BQ1371&gt;=60, "Average", IF(BQ1371&gt;=50, "Slightly Poor", IF(BQ1371&gt;=40, "Poor", "Very Poor"))))))</f>
        <v>#VALUE!</v>
      </c>
      <c r="BT1371" s="0" t="n">
        <f aca="false">9.81*LN(AH1371)+30.6</f>
        <v>55.377398000664</v>
      </c>
      <c r="BU1371" s="0" t="str">
        <f aca="false">IF(BT1371&lt;30, "Clean water", IF(AND(BT1371&gt;=30, BT1371&lt;40), "Hypolimia", IF(AND(BT1371&gt;=40,BT1371&lt;50), "Mesotrophic", IF(AND(BT1371&gt;=50, BT1371&lt;70), "Eutrophic", IF(BT1371&gt;70,"Hypertrophic")))))</f>
        <v>Eutrophic</v>
      </c>
      <c r="BW1371" s="0" t="str">
        <f aca="false">IF(G1371/H1371&gt;=1, "PLS CHECK", "")</f>
        <v/>
      </c>
      <c r="BX1371" s="0" t="str">
        <f aca="false">IF(AC1371/J1371&gt;=1, "PLS CHECK", "")</f>
        <v/>
      </c>
      <c r="BY1371" s="0" t="str">
        <f aca="false">IF(AE1371/J1371&gt;=1, "PLS CHECK", "")</f>
        <v/>
      </c>
      <c r="BZ1371" s="0" t="str">
        <f aca="false">IF(AD1371/J1371&gt;=1, "PLS CHECK", "")</f>
        <v/>
      </c>
      <c r="CA1371" s="0" t="str">
        <f aca="false">IF(AF1371/K1371&gt;=1, "PLS CHECK", "")</f>
        <v/>
      </c>
      <c r="CB1371" s="0" t="str">
        <f aca="false">IF(AG1371/K1371&gt;=1, "PLS CHECK", "")</f>
        <v/>
      </c>
    </row>
    <row r="1372" customFormat="false" ht="12.5" hidden="false" customHeight="false" outlineLevel="0" collapsed="false">
      <c r="A1372" s="0" t="n">
        <v>1369</v>
      </c>
      <c r="B1372" s="15" t="s">
        <v>77</v>
      </c>
      <c r="C1372" s="16" t="s">
        <v>78</v>
      </c>
      <c r="D1372" s="0" t="s">
        <v>187</v>
      </c>
      <c r="E1372" s="0" t="n">
        <v>8.2</v>
      </c>
      <c r="F1372" s="0" t="n">
        <v>9.2</v>
      </c>
      <c r="G1372" s="0" t="n">
        <v>1.7</v>
      </c>
      <c r="H1372" s="0" t="n">
        <v>4.9</v>
      </c>
      <c r="I1372" s="0" t="n">
        <v>8.2</v>
      </c>
      <c r="J1372" s="0" t="n">
        <v>2.425</v>
      </c>
      <c r="K1372" s="0" t="n">
        <v>0.052</v>
      </c>
      <c r="L1372" s="0" t="n">
        <v>2.4</v>
      </c>
      <c r="M1372" s="0" t="n">
        <v>26.4</v>
      </c>
      <c r="N1372" s="0" t="n">
        <v>0</v>
      </c>
      <c r="O1372" s="37"/>
      <c r="P1372" s="37"/>
      <c r="AC1372" s="0" t="n">
        <v>2.197</v>
      </c>
      <c r="AD1372" s="0" t="n">
        <v>0.023</v>
      </c>
      <c r="AE1372" s="37"/>
      <c r="AF1372" s="0" t="n">
        <v>0.018</v>
      </c>
      <c r="AG1372" s="0" t="n">
        <v>0.001</v>
      </c>
      <c r="AH1372" s="0" t="n">
        <v>17</v>
      </c>
      <c r="AJ1372" s="0" t="n">
        <v>120</v>
      </c>
      <c r="BD1372" s="0" t="n">
        <v>255.88</v>
      </c>
      <c r="BF1372" s="0" t="n">
        <f aca="false">IF(E1372&lt;11,-3.6797*E1372^2+48.115*E1372-53.83,280.92*EXP(-0.2027*E1372))</f>
        <v>93.289972</v>
      </c>
      <c r="BG1372" s="0" t="n">
        <f aca="false">32.208*LN(F1372)+21.438</f>
        <v>92.9141058144433</v>
      </c>
      <c r="BH1372" s="0" t="n">
        <f aca="false">IF(G1372&lt;=2, -10*G1372+100, 88.958*EXP(-0.0755*G1372))</f>
        <v>83</v>
      </c>
      <c r="BI1372" s="0" t="n">
        <f aca="false">IF(I1372&lt;=100, 0.0053*(I1372)^2-1.0332*I1372+100.76, 122.82*EXP(-0.0092*I1372))</f>
        <v>92.644132</v>
      </c>
      <c r="BJ1372" s="0" t="e">
        <f aca="false">IF(P1372&lt;=1000, -6.942*LN(P1372)+107.59, -36.304*LN(P1372)+310.72)</f>
        <v>#VALUE!</v>
      </c>
      <c r="BK1372" s="0" t="e">
        <f aca="false">BF1372^0.04*BG1372^0.22*BH1372^0.51*BI1372^0.06*BJ1372^0.17</f>
        <v>#VALUE!</v>
      </c>
      <c r="BL1372" s="0" t="e">
        <f aca="false">IF(BK1372&gt;=90, "Very Good", IF(BK1372&gt;=80, "Good", IF(BK1372&gt;=70, "Slightly Good", IF(BK1372&gt;=60, "Average", IF(BK1372&gt;=50, "Slightly Poor", IF(BK1372&gt;=40, "Poor", "Very Poor"))))))</f>
        <v>#VALUE!</v>
      </c>
      <c r="BM1372" s="0" t="e">
        <f aca="false">IF(P1372&lt;=1000, -6.942*LN(P1372)+107.59, IF(AND(P1372&gt;1000, P1372&lt;=5213),-36.304*LN(P1372)+310.72, IF(P1372&gt;5213, 10)))</f>
        <v>#VALUE!</v>
      </c>
      <c r="BN1372" s="0" t="e">
        <f aca="false">BF1372^0.04*BG1372^0.22*BH1372^0.51*BI1372^0.06*BM1372^0.17</f>
        <v>#VALUE!</v>
      </c>
      <c r="BO1372" s="0" t="e">
        <f aca="false">IF(BN1372&gt;=90, "Very Good", IF(BN1372&gt;=80, "Good", IF(BN1372&gt;=70, "Slightly Good", IF(BN1372&gt;=60, "Average", IF(BN1372&gt;=50, "Slightly Poor", IF(BN1372&gt;=40, "Poor", "Very Poor"))))))</f>
        <v>#VALUE!</v>
      </c>
      <c r="BP1372" s="0" t="n">
        <f aca="false">IF(AJ1372&lt;=1000, -6.942*LN(AJ1372)+107.59, IF(AND(AJ1372&gt;1000, AJ1372&lt;=5213),-36.304*LN(AJ1372)+310.72, IF(AJ1372&gt;5213, 10)))</f>
        <v>74.3552323216071</v>
      </c>
      <c r="BQ1372" s="0" t="n">
        <f aca="false">BF1372^0.04*BG1372^0.22*BH1372^0.51*BI1372^0.06*BP1372^0.17</f>
        <v>84.4565282487002</v>
      </c>
      <c r="BR1372" s="0" t="str">
        <f aca="false">IF(BQ1372&gt;=90, "Very Good", IF(BQ1372&gt;=80, "Good", IF(BQ1372&gt;=70, "Slightly Good", IF(BQ1372&gt;=60, "Average", IF(BQ1372&gt;=50, "Slightly Poor", IF(BQ1372&gt;=40, "Poor", "Very Poor"))))))</f>
        <v>Good</v>
      </c>
      <c r="BT1372" s="0" t="n">
        <f aca="false">9.81*LN(AH1372)+30.6</f>
        <v>58.3938229051915</v>
      </c>
      <c r="BU1372" s="0" t="str">
        <f aca="false">IF(BT1372&lt;30, "Clean water", IF(AND(BT1372&gt;=30, BT1372&lt;40), "Hypolimia", IF(AND(BT1372&gt;=40,BT1372&lt;50), "Mesotrophic", IF(AND(BT1372&gt;=50, BT1372&lt;70), "Eutrophic", IF(BT1372&gt;70,"Hypertrophic")))))</f>
        <v>Eutrophic</v>
      </c>
      <c r="BW1372" s="0" t="str">
        <f aca="false">IF(G1372/H1372&gt;=1, "PLS CHECK", "")</f>
        <v/>
      </c>
      <c r="BX1372" s="0" t="str">
        <f aca="false">IF(AC1372/J1372&gt;=1, "PLS CHECK", "")</f>
        <v/>
      </c>
      <c r="BY1372" s="0" t="str">
        <f aca="false">IF(AE1372/J1372&gt;=1, "PLS CHECK", "")</f>
        <v/>
      </c>
      <c r="BZ1372" s="0" t="str">
        <f aca="false">IF(AD1372/J1372&gt;=1, "PLS CHECK", "")</f>
        <v/>
      </c>
      <c r="CA1372" s="0" t="str">
        <f aca="false">IF(AF1372/K1372&gt;=1, "PLS CHECK", "")</f>
        <v/>
      </c>
      <c r="CB1372" s="0" t="str">
        <f aca="false">IF(AG1372/K1372&gt;=1, "PLS CHECK", "")</f>
        <v/>
      </c>
    </row>
    <row r="1373" customFormat="false" ht="12.5" hidden="false" customHeight="false" outlineLevel="0" collapsed="false">
      <c r="A1373" s="0" t="n">
        <v>1370</v>
      </c>
      <c r="B1373" s="15" t="s">
        <v>79</v>
      </c>
      <c r="C1373" s="16" t="s">
        <v>80</v>
      </c>
      <c r="D1373" s="0" t="s">
        <v>187</v>
      </c>
      <c r="E1373" s="0" t="n">
        <v>7.7</v>
      </c>
      <c r="F1373" s="0" t="n">
        <v>8.5</v>
      </c>
      <c r="G1373" s="0" t="n">
        <v>1.7</v>
      </c>
      <c r="H1373" s="0" t="n">
        <v>5.2</v>
      </c>
      <c r="I1373" s="0" t="n">
        <v>14.2</v>
      </c>
      <c r="J1373" s="0" t="n">
        <v>3.78</v>
      </c>
      <c r="K1373" s="0" t="n">
        <v>0.117</v>
      </c>
      <c r="L1373" s="0" t="n">
        <v>2.9</v>
      </c>
      <c r="M1373" s="0" t="n">
        <v>27</v>
      </c>
      <c r="N1373" s="0" t="n">
        <v>0</v>
      </c>
      <c r="O1373" s="37"/>
      <c r="P1373" s="0" t="n">
        <v>3350</v>
      </c>
      <c r="Q1373" s="0" t="n">
        <v>0</v>
      </c>
      <c r="R1373" s="0" t="n">
        <v>0</v>
      </c>
      <c r="S1373" s="0" t="n">
        <v>0</v>
      </c>
      <c r="T1373" s="0" t="n">
        <v>0</v>
      </c>
      <c r="U1373" s="0" t="n">
        <v>0</v>
      </c>
      <c r="V1373" s="0" t="n">
        <v>0</v>
      </c>
      <c r="AC1373" s="0" t="n">
        <v>3.524</v>
      </c>
      <c r="AD1373" s="0" t="n">
        <v>0.208</v>
      </c>
      <c r="AE1373" s="0" t="n">
        <v>2.442</v>
      </c>
      <c r="AF1373" s="0" t="n">
        <v>0.058</v>
      </c>
      <c r="AG1373" s="0" t="n">
        <v>0.029</v>
      </c>
      <c r="AH1373" s="0" t="n">
        <v>16.8</v>
      </c>
      <c r="AJ1373" s="0" t="n">
        <v>1833</v>
      </c>
      <c r="AP1373" s="0" t="n">
        <v>0</v>
      </c>
      <c r="AY1373" s="0" t="n">
        <v>0</v>
      </c>
      <c r="BD1373" s="0" t="n">
        <v>296.612</v>
      </c>
      <c r="BF1373" s="0" t="n">
        <f aca="false">IF(E1373&lt;11,-3.6797*E1373^2+48.115*E1373-53.83,280.92*EXP(-0.2027*E1373))</f>
        <v>98.486087</v>
      </c>
      <c r="BG1373" s="0" t="n">
        <f aca="false">32.208*LN(F1373)+21.438</f>
        <v>90.3652509938879</v>
      </c>
      <c r="BH1373" s="0" t="n">
        <f aca="false">IF(G1373&lt;=2, -10*G1373+100, 88.958*EXP(-0.0755*G1373))</f>
        <v>83</v>
      </c>
      <c r="BI1373" s="0" t="n">
        <f aca="false">IF(I1373&lt;=100, 0.0053*(I1373)^2-1.0332*I1373+100.76, 122.82*EXP(-0.0092*I1373))</f>
        <v>87.157252</v>
      </c>
      <c r="BJ1373" s="0" t="n">
        <f aca="false">IF(P1373&lt;=1000, -6.942*LN(P1373)+107.59, -36.304*LN(P1373)+310.72)</f>
        <v>16.050755956567</v>
      </c>
      <c r="BK1373" s="0" t="n">
        <f aca="false">BF1373^0.04*BG1373^0.22*BH1373^0.51*BI1373^0.06*BJ1373^0.17</f>
        <v>64.5858811012691</v>
      </c>
      <c r="BL1373" s="0" t="str">
        <f aca="false">IF(BK1373&gt;=90, "Very Good", IF(BK1373&gt;=80, "Good", IF(BK1373&gt;=70, "Slightly Good", IF(BK1373&gt;=60, "Average", IF(BK1373&gt;=50, "Slightly Poor", IF(BK1373&gt;=40, "Poor", "Very Poor"))))))</f>
        <v>Average</v>
      </c>
      <c r="BM1373" s="0" t="n">
        <f aca="false">IF(P1373&lt;=1000, -6.942*LN(P1373)+107.59, IF(AND(P1373&gt;1000, P1373&lt;=5213),-36.304*LN(P1373)+310.72, IF(P1373&gt;5213, 10)))</f>
        <v>16.050755956567</v>
      </c>
      <c r="BN1373" s="0" t="n">
        <f aca="false">BF1373^0.04*BG1373^0.22*BH1373^0.51*BI1373^0.06*BM1373^0.17</f>
        <v>64.5858811012691</v>
      </c>
      <c r="BO1373" s="0" t="str">
        <f aca="false">IF(BN1373&gt;=90, "Very Good", IF(BN1373&gt;=80, "Good", IF(BN1373&gt;=70, "Slightly Good", IF(BN1373&gt;=60, "Average", IF(BN1373&gt;=50, "Slightly Poor", IF(BN1373&gt;=40, "Poor", "Very Poor"))))))</f>
        <v>Average</v>
      </c>
      <c r="BP1373" s="0" t="n">
        <f aca="false">IF(AJ1373&lt;=1000, -6.942*LN(AJ1373)+107.59, IF(AND(AJ1373&gt;1000, AJ1373&lt;=5213),-36.304*LN(AJ1373)+310.72, IF(AJ1373&gt;5213, 10)))</f>
        <v>37.9422994664274</v>
      </c>
      <c r="BQ1373" s="0" t="n">
        <f aca="false">BF1373^0.04*BG1373^0.22*BH1373^0.51*BI1373^0.06*BP1373^0.17</f>
        <v>74.7574321325194</v>
      </c>
      <c r="BR1373" s="0" t="str">
        <f aca="false">IF(BQ1373&gt;=90, "Very Good", IF(BQ1373&gt;=80, "Good", IF(BQ1373&gt;=70, "Slightly Good", IF(BQ1373&gt;=60, "Average", IF(BQ1373&gt;=50, "Slightly Poor", IF(BQ1373&gt;=40, "Poor", "Very Poor"))))))</f>
        <v>Slightly Good</v>
      </c>
      <c r="BT1373" s="0" t="n">
        <f aca="false">9.81*LN(AH1373)+30.6</f>
        <v>58.2777268756744</v>
      </c>
      <c r="BU1373" s="0" t="str">
        <f aca="false">IF(BT1373&lt;30, "Clean water", IF(AND(BT1373&gt;=30, BT1373&lt;40), "Hypolimia", IF(AND(BT1373&gt;=40,BT1373&lt;50), "Mesotrophic", IF(AND(BT1373&gt;=50, BT1373&lt;70), "Eutrophic", IF(BT1373&gt;70,"Hypertrophic")))))</f>
        <v>Eutrophic</v>
      </c>
      <c r="BW1373" s="0" t="str">
        <f aca="false">IF(G1373/H1373&gt;=1, "PLS CHECK", "")</f>
        <v/>
      </c>
      <c r="BX1373" s="0" t="str">
        <f aca="false">IF(AC1373/J1373&gt;=1, "PLS CHECK", "")</f>
        <v/>
      </c>
      <c r="BY1373" s="0" t="str">
        <f aca="false">IF(AE1373/J1373&gt;=1, "PLS CHECK", "")</f>
        <v/>
      </c>
      <c r="BZ1373" s="0" t="str">
        <f aca="false">IF(AD1373/J1373&gt;=1, "PLS CHECK", "")</f>
        <v/>
      </c>
      <c r="CA1373" s="0" t="str">
        <f aca="false">IF(AF1373/K1373&gt;=1, "PLS CHECK", "")</f>
        <v/>
      </c>
      <c r="CB1373" s="0" t="str">
        <f aca="false">IF(AG1373/K1373&gt;=1, "PLS CHECK", "")</f>
        <v/>
      </c>
    </row>
    <row r="1374" customFormat="false" ht="12.5" hidden="false" customHeight="false" outlineLevel="0" collapsed="false">
      <c r="A1374" s="0" t="n">
        <v>1371</v>
      </c>
      <c r="B1374" s="15" t="s">
        <v>81</v>
      </c>
      <c r="C1374" s="16" t="s">
        <v>82</v>
      </c>
      <c r="D1374" s="0" t="s">
        <v>187</v>
      </c>
      <c r="E1374" s="0" t="n">
        <v>7.7</v>
      </c>
      <c r="F1374" s="0" t="n">
        <v>7.5</v>
      </c>
      <c r="G1374" s="0" t="n">
        <v>0.7</v>
      </c>
      <c r="H1374" s="0" t="n">
        <v>2.6</v>
      </c>
      <c r="I1374" s="0" t="n">
        <v>1.2</v>
      </c>
      <c r="J1374" s="0" t="n">
        <v>2.428</v>
      </c>
      <c r="K1374" s="0" t="n">
        <v>0.071</v>
      </c>
      <c r="L1374" s="0" t="n">
        <v>2.1</v>
      </c>
      <c r="M1374" s="0" t="n">
        <v>27.2</v>
      </c>
      <c r="N1374" s="0" t="n">
        <v>0</v>
      </c>
      <c r="O1374" s="37"/>
      <c r="P1374" s="0" t="n">
        <v>19000</v>
      </c>
      <c r="AC1374" s="0" t="n">
        <v>2.232</v>
      </c>
      <c r="AD1374" s="0" t="n">
        <v>0.127</v>
      </c>
      <c r="AE1374" s="0" t="n">
        <v>1.91</v>
      </c>
      <c r="AF1374" s="0" t="n">
        <v>0.056</v>
      </c>
      <c r="AG1374" s="0" t="n">
        <v>0.049</v>
      </c>
      <c r="AH1374" s="37"/>
      <c r="AJ1374" s="0" t="n">
        <v>5500</v>
      </c>
      <c r="BF1374" s="0" t="n">
        <f aca="false">IF(E1374&lt;11,-3.6797*E1374^2+48.115*E1374-53.83,280.92*EXP(-0.2027*E1374))</f>
        <v>98.486087</v>
      </c>
      <c r="BG1374" s="0" t="n">
        <f aca="false">32.208*LN(F1374)+21.438</f>
        <v>86.3339964856253</v>
      </c>
      <c r="BH1374" s="0" t="n">
        <f aca="false">IF(G1374&lt;=2, -10*G1374+100, 88.958*EXP(-0.0755*G1374))</f>
        <v>93</v>
      </c>
      <c r="BI1374" s="0" t="n">
        <f aca="false">IF(I1374&lt;=100, 0.0053*(I1374)^2-1.0332*I1374+100.76, 122.82*EXP(-0.0092*I1374))</f>
        <v>99.527792</v>
      </c>
      <c r="BJ1374" s="0" t="n">
        <f aca="false">IF(P1374&lt;=1000, -6.942*LN(P1374)+107.59, -36.304*LN(P1374)+310.72)</f>
        <v>-46.9540603478259</v>
      </c>
      <c r="BK1374" s="0" t="e">
        <f aca="false">BF1374^0.04*BG1374^0.22*BH1374^0.51*BI1374^0.06*BJ1374^0.17</f>
        <v>#NUM!</v>
      </c>
      <c r="BL1374" s="0" t="e">
        <f aca="false">IF(BK1374&gt;=90, "Very Good", IF(BK1374&gt;=80, "Good", IF(BK1374&gt;=70, "Slightly Good", IF(BK1374&gt;=60, "Average", IF(BK1374&gt;=50, "Slightly Poor", IF(BK1374&gt;=40, "Poor", "Very Poor"))))))</f>
        <v>#NUM!</v>
      </c>
      <c r="BM1374" s="0" t="n">
        <f aca="false">IF(P1374&lt;=1000, -6.942*LN(P1374)+107.59, IF(AND(P1374&gt;1000, P1374&lt;=5213),-36.304*LN(P1374)+310.72, IF(P1374&gt;5213, 10)))</f>
        <v>10</v>
      </c>
      <c r="BN1374" s="0" t="n">
        <f aca="false">BF1374^0.04*BG1374^0.22*BH1374^0.51*BI1374^0.06*BM1374^0.17</f>
        <v>63.0228396076736</v>
      </c>
      <c r="BO1374" s="0" t="str">
        <f aca="false">IF(BN1374&gt;=90, "Very Good", IF(BN1374&gt;=80, "Good", IF(BN1374&gt;=70, "Slightly Good", IF(BN1374&gt;=60, "Average", IF(BN1374&gt;=50, "Slightly Poor", IF(BN1374&gt;=40, "Poor", "Very Poor"))))))</f>
        <v>Average</v>
      </c>
      <c r="BP1374" s="0" t="n">
        <f aca="false">IF(AJ1374&lt;=1000, -6.942*LN(AJ1374)+107.59, IF(AND(AJ1374&gt;1000, AJ1374&lt;=5213),-36.304*LN(AJ1374)+310.72, IF(AJ1374&gt;5213, 10)))</f>
        <v>10</v>
      </c>
      <c r="BQ1374" s="0" t="n">
        <f aca="false">BF1374^0.04*BG1374^0.22*BH1374^0.51*BI1374^0.06*BP1374^0.17</f>
        <v>63.0228396076736</v>
      </c>
      <c r="BR1374" s="0" t="str">
        <f aca="false">IF(BQ1374&gt;=90, "Very Good", IF(BQ1374&gt;=80, "Good", IF(BQ1374&gt;=70, "Slightly Good", IF(BQ1374&gt;=60, "Average", IF(BQ1374&gt;=50, "Slightly Poor", IF(BQ1374&gt;=40, "Poor", "Very Poor"))))))</f>
        <v>Average</v>
      </c>
      <c r="BT1374" s="0" t="e">
        <f aca="false">9.81*LN(AH1374)+30.6</f>
        <v>#VALUE!</v>
      </c>
      <c r="BU1374" s="0" t="e">
        <f aca="false">IF(BT1374&lt;30, "Clean water", IF(AND(BT1374&gt;=30, BT1374&lt;40), "Hypolimia", IF(AND(BT1374&gt;=40,BT1374&lt;50), "Mesotrophic", IF(AND(BT1374&gt;=50, BT1374&lt;70), "Eutrophic", IF(BT1374&gt;70,"Hypertrophic")))))</f>
        <v>#VALUE!</v>
      </c>
      <c r="BW1374" s="0" t="str">
        <f aca="false">IF(G1374/H1374&gt;=1, "PLS CHECK", "")</f>
        <v/>
      </c>
      <c r="BX1374" s="0" t="str">
        <f aca="false">IF(AC1374/J1374&gt;=1, "PLS CHECK", "")</f>
        <v/>
      </c>
      <c r="BY1374" s="0" t="str">
        <f aca="false">IF(AE1374/J1374&gt;=1, "PLS CHECK", "")</f>
        <v/>
      </c>
      <c r="BZ1374" s="0" t="str">
        <f aca="false">IF(AD1374/J1374&gt;=1, "PLS CHECK", "")</f>
        <v/>
      </c>
      <c r="CA1374" s="0" t="str">
        <f aca="false">IF(AF1374/K1374&gt;=1, "PLS CHECK", "")</f>
        <v/>
      </c>
      <c r="CB1374" s="0" t="str">
        <f aca="false">IF(AG1374/K1374&gt;=1, "PLS CHECK", "")</f>
        <v/>
      </c>
    </row>
    <row r="1375" customFormat="false" ht="12.5" hidden="false" customHeight="false" outlineLevel="0" collapsed="false">
      <c r="A1375" s="0" t="n">
        <v>1372</v>
      </c>
      <c r="B1375" s="15" t="s">
        <v>83</v>
      </c>
      <c r="C1375" s="16" t="s">
        <v>84</v>
      </c>
      <c r="D1375" s="0" t="s">
        <v>187</v>
      </c>
      <c r="E1375" s="37"/>
      <c r="F1375" s="0" t="n">
        <v>8</v>
      </c>
      <c r="G1375" s="0" t="n">
        <v>0.9</v>
      </c>
      <c r="H1375" s="0" t="n">
        <v>4.1</v>
      </c>
      <c r="I1375" s="0" t="n">
        <v>5.4</v>
      </c>
      <c r="J1375" s="37"/>
      <c r="K1375" s="0" t="n">
        <v>0.046</v>
      </c>
      <c r="L1375" s="0" t="n">
        <v>2.2</v>
      </c>
      <c r="M1375" s="0" t="n">
        <v>26.6</v>
      </c>
      <c r="N1375" s="0" t="n">
        <v>0</v>
      </c>
      <c r="O1375" s="37"/>
      <c r="P1375" s="0" t="n">
        <v>39000</v>
      </c>
      <c r="AC1375" s="37"/>
      <c r="AD1375" s="0" t="n">
        <v>0.072</v>
      </c>
      <c r="AE1375" s="37"/>
      <c r="AF1375" s="0" t="n">
        <v>0.024</v>
      </c>
      <c r="AG1375" s="0" t="n">
        <v>0.011</v>
      </c>
      <c r="AH1375" s="0" t="n">
        <v>15.4</v>
      </c>
      <c r="AJ1375" s="0" t="n">
        <v>2400</v>
      </c>
      <c r="BF1375" s="0" t="n">
        <f aca="false">IF(E1375&lt;11,-3.6797*E1375^2+48.115*E1375-53.83,280.92*EXP(-0.2027*E1375))</f>
        <v>-53.83</v>
      </c>
      <c r="BG1375" s="0" t="n">
        <f aca="false">32.208*LN(F1375)+21.438</f>
        <v>88.4126531744242</v>
      </c>
      <c r="BH1375" s="0" t="n">
        <f aca="false">IF(G1375&lt;=2, -10*G1375+100, 88.958*EXP(-0.0755*G1375))</f>
        <v>91</v>
      </c>
      <c r="BI1375" s="0" t="n">
        <f aca="false">IF(I1375&lt;=100, 0.0053*(I1375)^2-1.0332*I1375+100.76, 122.82*EXP(-0.0092*I1375))</f>
        <v>95.335268</v>
      </c>
      <c r="BJ1375" s="0" t="n">
        <f aca="false">IF(P1375&lt;=1000, -6.942*LN(P1375)+107.59, -36.304*LN(P1375)+310.72)</f>
        <v>-73.0610896492582</v>
      </c>
      <c r="BK1375" s="0" t="e">
        <f aca="false">BF1375^0.04*BG1375^0.22*BH1375^0.51*BI1375^0.06*BJ1375^0.17</f>
        <v>#NUM!</v>
      </c>
      <c r="BL1375" s="0" t="e">
        <f aca="false">IF(BK1375&gt;=90, "Very Good", IF(BK1375&gt;=80, "Good", IF(BK1375&gt;=70, "Slightly Good", IF(BK1375&gt;=60, "Average", IF(BK1375&gt;=50, "Slightly Poor", IF(BK1375&gt;=40, "Poor", "Very Poor"))))))</f>
        <v>#NUM!</v>
      </c>
      <c r="BM1375" s="0" t="n">
        <f aca="false">IF(P1375&lt;=1000, -6.942*LN(P1375)+107.59, IF(AND(P1375&gt;1000, P1375&lt;=5213),-36.304*LN(P1375)+310.72, IF(P1375&gt;5213, 10)))</f>
        <v>10</v>
      </c>
      <c r="BN1375" s="0" t="n">
        <f aca="false">BF1375^0.04*BG1375^0.22*BH1375^0.51*BI1375^0.06*BM1375^0.17</f>
        <v>-61.0014943395776</v>
      </c>
      <c r="BO1375" s="0" t="str">
        <f aca="false">IF(BN1375&gt;=90, "Very Good", IF(BN1375&gt;=80, "Good", IF(BN1375&gt;=70, "Slightly Good", IF(BN1375&gt;=60, "Average", IF(BN1375&gt;=50, "Slightly Poor", IF(BN1375&gt;=40, "Poor", "Very Poor"))))))</f>
        <v>Very Poor</v>
      </c>
      <c r="BP1375" s="0" t="n">
        <f aca="false">IF(AJ1375&lt;=1000, -6.942*LN(AJ1375)+107.59, IF(AND(AJ1375&gt;1000, AJ1375&lt;=5213),-36.304*LN(AJ1375)+310.72, IF(AJ1375&gt;5213, 10)))</f>
        <v>28.1578353109365</v>
      </c>
      <c r="BQ1375" s="0" t="n">
        <f aca="false">BF1375^0.04*BG1375^0.22*BH1375^0.51*BI1375^0.06*BP1375^0.17</f>
        <v>-72.7398412532871</v>
      </c>
      <c r="BR1375" s="0" t="str">
        <f aca="false">IF(BQ1375&gt;=90, "Very Good", IF(BQ1375&gt;=80, "Good", IF(BQ1375&gt;=70, "Slightly Good", IF(BQ1375&gt;=60, "Average", IF(BQ1375&gt;=50, "Slightly Poor", IF(BQ1375&gt;=40, "Poor", "Very Poor"))))))</f>
        <v>Very Poor</v>
      </c>
      <c r="BT1375" s="0" t="n">
        <f aca="false">9.81*LN(AH1375)+30.6</f>
        <v>57.4241452674061</v>
      </c>
      <c r="BU1375" s="0" t="str">
        <f aca="false">IF(BT1375&lt;30, "Clean water", IF(AND(BT1375&gt;=30, BT1375&lt;40), "Hypolimia", IF(AND(BT1375&gt;=40,BT1375&lt;50), "Mesotrophic", IF(AND(BT1375&gt;=50, BT1375&lt;70), "Eutrophic", IF(BT1375&gt;70,"Hypertrophic")))))</f>
        <v>Eutrophic</v>
      </c>
      <c r="BW1375" s="0" t="str">
        <f aca="false">IF(G1375/H1375&gt;=1, "PLS CHECK", "")</f>
        <v/>
      </c>
      <c r="BX1375" s="0" t="e">
        <f aca="false">IF(AC1375/J1375&gt;=1, "PLS CHECK", "")</f>
        <v>#DIV/0!</v>
      </c>
      <c r="BY1375" s="0" t="e">
        <f aca="false">IF(AE1375/J1375&gt;=1, "PLS CHECK", "")</f>
        <v>#DIV/0!</v>
      </c>
      <c r="BZ1375" s="0" t="e">
        <f aca="false">IF(AD1375/J1375&gt;=1, "PLS CHECK", "")</f>
        <v>#DIV/0!</v>
      </c>
      <c r="CA1375" s="0" t="str">
        <f aca="false">IF(AF1375/K1375&gt;=1, "PLS CHECK", "")</f>
        <v/>
      </c>
      <c r="CB1375" s="0" t="str">
        <f aca="false">IF(AG1375/K1375&gt;=1, "PLS CHECK", "")</f>
        <v/>
      </c>
    </row>
    <row r="1376" customFormat="false" ht="12.5" hidden="false" customHeight="false" outlineLevel="0" collapsed="false">
      <c r="A1376" s="0" t="n">
        <v>1373</v>
      </c>
      <c r="B1376" s="15" t="s">
        <v>133</v>
      </c>
      <c r="C1376" s="16" t="s">
        <v>134</v>
      </c>
      <c r="D1376" s="0" t="s">
        <v>187</v>
      </c>
      <c r="E1376" s="37"/>
      <c r="F1376" s="0" t="n">
        <v>7.8</v>
      </c>
      <c r="G1376" s="0" t="n">
        <v>3.8</v>
      </c>
      <c r="H1376" s="0" t="n">
        <v>5.9</v>
      </c>
      <c r="I1376" s="37"/>
      <c r="J1376" s="0" t="n">
        <v>3.22</v>
      </c>
      <c r="K1376" s="0" t="n">
        <v>0.163</v>
      </c>
      <c r="L1376" s="0" t="n">
        <v>2.9</v>
      </c>
      <c r="M1376" s="0" t="n">
        <v>28.2</v>
      </c>
      <c r="O1376" s="37"/>
      <c r="BD1376" s="0" t="n">
        <v>0.491</v>
      </c>
      <c r="BF1376" s="0" t="n">
        <f aca="false">IF(E1376&lt;11,-3.6797*E1376^2+48.115*E1376-53.83,280.92*EXP(-0.2027*E1376))</f>
        <v>-53.83</v>
      </c>
      <c r="BG1376" s="0" t="n">
        <f aca="false">32.208*LN(F1376)+21.438</f>
        <v>87.5972172148662</v>
      </c>
      <c r="BH1376" s="0" t="n">
        <f aca="false">IF(G1376&lt;=2, -10*G1376+100, 88.958*EXP(-0.0755*G1376))</f>
        <v>66.7706991099565</v>
      </c>
      <c r="BI1376" s="0" t="n">
        <f aca="false">IF(I1376&lt;=100, 0.0053*(I1376)^2-1.0332*I1376+100.76, 122.82*EXP(-0.0092*I1376))</f>
        <v>100.76</v>
      </c>
      <c r="BJ1376" s="0" t="e">
        <f aca="false">IF(P1376&lt;=1000, -6.942*LN(P1376)+107.59, -36.304*LN(P1376)+310.72)</f>
        <v>#VALUE!</v>
      </c>
      <c r="BK1376" s="0" t="e">
        <f aca="false">BF1376^0.04*BG1376^0.22*BH1376^0.51*BI1376^0.06*BJ1376^0.17</f>
        <v>#VALUE!</v>
      </c>
      <c r="BL1376" s="0" t="e">
        <f aca="false">IF(BK1376&gt;=90, "Very Good", IF(BK1376&gt;=80, "Good", IF(BK1376&gt;=70, "Slightly Good", IF(BK1376&gt;=60, "Average", IF(BK1376&gt;=50, "Slightly Poor", IF(BK1376&gt;=40, "Poor", "Very Poor"))))))</f>
        <v>#VALUE!</v>
      </c>
      <c r="BM1376" s="0" t="e">
        <f aca="false">IF(P1376&lt;=1000, -6.942*LN(P1376)+107.59, IF(AND(P1376&gt;1000, P1376&lt;=5213),-36.304*LN(P1376)+310.72, IF(P1376&gt;5213, 10)))</f>
        <v>#VALUE!</v>
      </c>
      <c r="BN1376" s="0" t="e">
        <f aca="false">BF1376^0.04*BG1376^0.22*BH1376^0.51*BI1376^0.06*BM1376^0.17</f>
        <v>#VALUE!</v>
      </c>
      <c r="BO1376" s="0" t="e">
        <f aca="false">IF(BN1376&gt;=90, "Very Good", IF(BN1376&gt;=80, "Good", IF(BN1376&gt;=70, "Slightly Good", IF(BN1376&gt;=60, "Average", IF(BN1376&gt;=50, "Slightly Poor", IF(BN1376&gt;=40, "Poor", "Very Poor"))))))</f>
        <v>#VALUE!</v>
      </c>
      <c r="BP1376" s="0" t="e">
        <f aca="false">IF(AJ1376&lt;=1000, -6.942*LN(AJ1376)+107.59, IF(AND(AJ1376&gt;1000, AJ1376&lt;=5213),-36.304*LN(AJ1376)+310.72, IF(AJ1376&gt;5213, 10)))</f>
        <v>#VALUE!</v>
      </c>
      <c r="BQ1376" s="0" t="e">
        <f aca="false">BF1376^0.04*BG1376^0.22*BH1376^0.51*BI1376^0.06*BP1376^0.17</f>
        <v>#VALUE!</v>
      </c>
      <c r="BR1376" s="0" t="e">
        <f aca="false">IF(BQ1376&gt;=90, "Very Good", IF(BQ1376&gt;=80, "Good", IF(BQ1376&gt;=70, "Slightly Good", IF(BQ1376&gt;=60, "Average", IF(BQ1376&gt;=50, "Slightly Poor", IF(BQ1376&gt;=40, "Poor", "Very Poor"))))))</f>
        <v>#VALUE!</v>
      </c>
      <c r="BT1376" s="0" t="e">
        <f aca="false">9.81*LN(AH1376)+30.6</f>
        <v>#VALUE!</v>
      </c>
      <c r="BU1376" s="0" t="e">
        <f aca="false">IF(BT1376&lt;30, "Clean water", IF(AND(BT1376&gt;=30, BT1376&lt;40), "Hypolimia", IF(AND(BT1376&gt;=40,BT1376&lt;50), "Mesotrophic", IF(AND(BT1376&gt;=50, BT1376&lt;70), "Eutrophic", IF(BT1376&gt;70,"Hypertrophic")))))</f>
        <v>#VALUE!</v>
      </c>
      <c r="BW1376" s="0" t="str">
        <f aca="false">IF(G1376/H1376&gt;=1, "PLS CHECK", "")</f>
        <v/>
      </c>
      <c r="BX1376" s="0" t="str">
        <f aca="false">IF(AC1376/J1376&gt;=1, "PLS CHECK", "")</f>
        <v/>
      </c>
      <c r="BY1376" s="0" t="str">
        <f aca="false">IF(AE1376/J1376&gt;=1, "PLS CHECK", "")</f>
        <v/>
      </c>
      <c r="BZ1376" s="0" t="str">
        <f aca="false">IF(AD1376/J1376&gt;=1, "PLS CHECK", "")</f>
        <v/>
      </c>
      <c r="CA1376" s="0" t="str">
        <f aca="false">IF(AF1376/K1376&gt;=1, "PLS CHECK", "")</f>
        <v/>
      </c>
      <c r="CB1376" s="0" t="str">
        <f aca="false">IF(AG1376/K1376&gt;=1, "PLS CHECK", "")</f>
        <v/>
      </c>
    </row>
    <row r="1377" customFormat="false" ht="12.5" hidden="false" customHeight="false" outlineLevel="0" collapsed="false">
      <c r="A1377" s="0" t="n">
        <v>1374</v>
      </c>
      <c r="B1377" s="15" t="s">
        <v>85</v>
      </c>
      <c r="C1377" s="16" t="s">
        <v>86</v>
      </c>
      <c r="D1377" s="0" t="s">
        <v>187</v>
      </c>
      <c r="E1377" s="0" t="n">
        <v>8.2</v>
      </c>
      <c r="F1377" s="0" t="n">
        <v>10.7</v>
      </c>
      <c r="G1377" s="0" t="n">
        <v>3.2</v>
      </c>
      <c r="H1377" s="0" t="n">
        <v>7</v>
      </c>
      <c r="I1377" s="0" t="n">
        <v>10.4</v>
      </c>
      <c r="J1377" s="0" t="n">
        <v>6.408</v>
      </c>
      <c r="K1377" s="0" t="n">
        <v>0.151</v>
      </c>
      <c r="L1377" s="37"/>
      <c r="M1377" s="0" t="n">
        <v>30.9</v>
      </c>
      <c r="N1377" s="0" t="n">
        <v>0</v>
      </c>
      <c r="O1377" s="0" t="n">
        <v>619</v>
      </c>
      <c r="P1377" s="0" t="n">
        <v>26000</v>
      </c>
      <c r="AC1377" s="0" t="n">
        <v>5.846</v>
      </c>
      <c r="AD1377" s="0" t="n">
        <v>0.15</v>
      </c>
      <c r="AE1377" s="0" t="n">
        <v>4.769</v>
      </c>
      <c r="AF1377" s="0" t="n">
        <v>0.084</v>
      </c>
      <c r="AG1377" s="0" t="n">
        <v>0.071</v>
      </c>
      <c r="AH1377" s="37"/>
      <c r="AJ1377" s="0" t="n">
        <v>2300</v>
      </c>
      <c r="BF1377" s="0" t="n">
        <f aca="false">IF(E1377&lt;11,-3.6797*E1377^2+48.115*E1377-53.83,280.92*EXP(-0.2027*E1377))</f>
        <v>93.289972</v>
      </c>
      <c r="BG1377" s="0" t="n">
        <f aca="false">32.208*LN(F1377)+21.438</f>
        <v>97.7788104251968</v>
      </c>
      <c r="BH1377" s="0" t="n">
        <f aca="false">IF(G1377&lt;=2, -10*G1377+100, 88.958*EXP(-0.0755*G1377))</f>
        <v>69.8649678413399</v>
      </c>
      <c r="BI1377" s="0" t="n">
        <f aca="false">IF(I1377&lt;=100, 0.0053*(I1377)^2-1.0332*I1377+100.76, 122.82*EXP(-0.0092*I1377))</f>
        <v>90.587968</v>
      </c>
      <c r="BJ1377" s="0" t="n">
        <f aca="false">IF(P1377&lt;=1000, -6.942*LN(P1377)+107.59, -36.304*LN(P1377)+310.72)</f>
        <v>-58.3410843644994</v>
      </c>
      <c r="BK1377" s="0" t="e">
        <f aca="false">BF1377^0.04*BG1377^0.22*BH1377^0.51*BI1377^0.06*BJ1377^0.17</f>
        <v>#NUM!</v>
      </c>
      <c r="BL1377" s="0" t="e">
        <f aca="false">IF(BK1377&gt;=90, "Very Good", IF(BK1377&gt;=80, "Good", IF(BK1377&gt;=70, "Slightly Good", IF(BK1377&gt;=60, "Average", IF(BK1377&gt;=50, "Slightly Poor", IF(BK1377&gt;=40, "Poor", "Very Poor"))))))</f>
        <v>#NUM!</v>
      </c>
      <c r="BM1377" s="0" t="n">
        <f aca="false">IF(P1377&lt;=1000, -6.942*LN(P1377)+107.59, IF(AND(P1377&gt;1000, P1377&lt;=5213),-36.304*LN(P1377)+310.72, IF(P1377&gt;5213, 10)))</f>
        <v>10</v>
      </c>
      <c r="BN1377" s="0" t="n">
        <f aca="false">BF1377^0.04*BG1377^0.22*BH1377^0.51*BI1377^0.06*BM1377^0.17</f>
        <v>55.5448503244671</v>
      </c>
      <c r="BO1377" s="0" t="str">
        <f aca="false">IF(BN1377&gt;=90, "Very Good", IF(BN1377&gt;=80, "Good", IF(BN1377&gt;=70, "Slightly Good", IF(BN1377&gt;=60, "Average", IF(BN1377&gt;=50, "Slightly Poor", IF(BN1377&gt;=40, "Poor", "Very Poor"))))))</f>
        <v>Slightly Poor</v>
      </c>
      <c r="BP1377" s="0" t="n">
        <f aca="false">IF(AJ1377&lt;=1000, -6.942*LN(AJ1377)+107.59, IF(AND(AJ1377&gt;1000, AJ1377&lt;=5213),-36.304*LN(AJ1377)+310.72, IF(AJ1377&gt;5213, 10)))</f>
        <v>29.7029195527965</v>
      </c>
      <c r="BQ1377" s="0" t="n">
        <f aca="false">BF1377^0.04*BG1377^0.22*BH1377^0.51*BI1377^0.06*BP1377^0.17</f>
        <v>66.8374164856438</v>
      </c>
      <c r="BR1377" s="0" t="str">
        <f aca="false">IF(BQ1377&gt;=90, "Very Good", IF(BQ1377&gt;=80, "Good", IF(BQ1377&gt;=70, "Slightly Good", IF(BQ1377&gt;=60, "Average", IF(BQ1377&gt;=50, "Slightly Poor", IF(BQ1377&gt;=40, "Poor", "Very Poor"))))))</f>
        <v>Average</v>
      </c>
      <c r="BT1377" s="0" t="e">
        <f aca="false">9.81*LN(AH1377)+30.6</f>
        <v>#VALUE!</v>
      </c>
      <c r="BU1377" s="0" t="e">
        <f aca="false">IF(BT1377&lt;30, "Clean water", IF(AND(BT1377&gt;=30, BT1377&lt;40), "Hypolimia", IF(AND(BT1377&gt;=40,BT1377&lt;50), "Mesotrophic", IF(AND(BT1377&gt;=50, BT1377&lt;70), "Eutrophic", IF(BT1377&gt;70,"Hypertrophic")))))</f>
        <v>#VALUE!</v>
      </c>
      <c r="BW1377" s="0" t="str">
        <f aca="false">IF(G1377/H1377&gt;=1, "PLS CHECK", "")</f>
        <v/>
      </c>
      <c r="BX1377" s="0" t="str">
        <f aca="false">IF(AC1377/J1377&gt;=1, "PLS CHECK", "")</f>
        <v/>
      </c>
      <c r="BY1377" s="0" t="str">
        <f aca="false">IF(AE1377/J1377&gt;=1, "PLS CHECK", "")</f>
        <v/>
      </c>
      <c r="BZ1377" s="0" t="str">
        <f aca="false">IF(AD1377/J1377&gt;=1, "PLS CHECK", "")</f>
        <v/>
      </c>
      <c r="CA1377" s="0" t="str">
        <f aca="false">IF(AF1377/K1377&gt;=1, "PLS CHECK", "")</f>
        <v/>
      </c>
      <c r="CB1377" s="0" t="str">
        <f aca="false">IF(AG1377/K1377&gt;=1, "PLS CHECK", "")</f>
        <v/>
      </c>
    </row>
    <row r="1378" customFormat="false" ht="12.5" hidden="false" customHeight="false" outlineLevel="0" collapsed="false">
      <c r="A1378" s="0" t="n">
        <v>1375</v>
      </c>
      <c r="B1378" s="15" t="s">
        <v>135</v>
      </c>
      <c r="C1378" s="16" t="s">
        <v>136</v>
      </c>
      <c r="D1378" s="0" t="s">
        <v>187</v>
      </c>
      <c r="E1378" s="0" t="n">
        <v>8.4</v>
      </c>
      <c r="F1378" s="0" t="n">
        <v>10.8</v>
      </c>
      <c r="G1378" s="0" t="n">
        <v>2.4</v>
      </c>
      <c r="H1378" s="0" t="n">
        <v>7.8</v>
      </c>
      <c r="I1378" s="0" t="n">
        <v>12.6</v>
      </c>
      <c r="J1378" s="0" t="n">
        <v>4.761</v>
      </c>
      <c r="K1378" s="0" t="n">
        <v>0.193</v>
      </c>
      <c r="L1378" s="0" t="n">
        <v>4.7</v>
      </c>
      <c r="M1378" s="0" t="n">
        <v>30.8</v>
      </c>
      <c r="O1378" s="0" t="n">
        <v>573</v>
      </c>
      <c r="BD1378" s="0" t="n">
        <v>0.959</v>
      </c>
      <c r="BF1378" s="0" t="n">
        <f aca="false">IF(E1378&lt;11,-3.6797*E1378^2+48.115*E1378-53.83,280.92*EXP(-0.2027*E1378))</f>
        <v>90.6963680000001</v>
      </c>
      <c r="BG1378" s="0" t="n">
        <f aca="false">32.208*LN(F1378)+21.438</f>
        <v>98.0784218880646</v>
      </c>
      <c r="BH1378" s="0" t="n">
        <f aca="false">IF(G1378&lt;=2, -10*G1378+100, 88.958*EXP(-0.0755*G1378))</f>
        <v>74.2148561832273</v>
      </c>
      <c r="BI1378" s="0" t="n">
        <f aca="false">IF(I1378&lt;=100, 0.0053*(I1378)^2-1.0332*I1378+100.76, 122.82*EXP(-0.0092*I1378))</f>
        <v>88.583108</v>
      </c>
      <c r="BJ1378" s="0" t="e">
        <f aca="false">IF(P1378&lt;=1000, -6.942*LN(P1378)+107.59, -36.304*LN(P1378)+310.72)</f>
        <v>#VALUE!</v>
      </c>
      <c r="BK1378" s="0" t="e">
        <f aca="false">BF1378^0.04*BG1378^0.22*BH1378^0.51*BI1378^0.06*BJ1378^0.17</f>
        <v>#VALUE!</v>
      </c>
      <c r="BL1378" s="0" t="e">
        <f aca="false">IF(BK1378&gt;=90, "Very Good", IF(BK1378&gt;=80, "Good", IF(BK1378&gt;=70, "Slightly Good", IF(BK1378&gt;=60, "Average", IF(BK1378&gt;=50, "Slightly Poor", IF(BK1378&gt;=40, "Poor", "Very Poor"))))))</f>
        <v>#VALUE!</v>
      </c>
      <c r="BM1378" s="0" t="e">
        <f aca="false">IF(P1378&lt;=1000, -6.942*LN(P1378)+107.59, IF(AND(P1378&gt;1000, P1378&lt;=5213),-36.304*LN(P1378)+310.72, IF(P1378&gt;5213, 10)))</f>
        <v>#VALUE!</v>
      </c>
      <c r="BN1378" s="0" t="e">
        <f aca="false">BF1378^0.04*BG1378^0.22*BH1378^0.51*BI1378^0.06*BM1378^0.17</f>
        <v>#VALUE!</v>
      </c>
      <c r="BO1378" s="0" t="e">
        <f aca="false">IF(BN1378&gt;=90, "Very Good", IF(BN1378&gt;=80, "Good", IF(BN1378&gt;=70, "Slightly Good", IF(BN1378&gt;=60, "Average", IF(BN1378&gt;=50, "Slightly Poor", IF(BN1378&gt;=40, "Poor", "Very Poor"))))))</f>
        <v>#VALUE!</v>
      </c>
      <c r="BP1378" s="0" t="e">
        <f aca="false">IF(AJ1378&lt;=1000, -6.942*LN(AJ1378)+107.59, IF(AND(AJ1378&gt;1000, AJ1378&lt;=5213),-36.304*LN(AJ1378)+310.72, IF(AJ1378&gt;5213, 10)))</f>
        <v>#VALUE!</v>
      </c>
      <c r="BQ1378" s="0" t="e">
        <f aca="false">BF1378^0.04*BG1378^0.22*BH1378^0.51*BI1378^0.06*BP1378^0.17</f>
        <v>#VALUE!</v>
      </c>
      <c r="BR1378" s="0" t="e">
        <f aca="false">IF(BQ1378&gt;=90, "Very Good", IF(BQ1378&gt;=80, "Good", IF(BQ1378&gt;=70, "Slightly Good", IF(BQ1378&gt;=60, "Average", IF(BQ1378&gt;=50, "Slightly Poor", IF(BQ1378&gt;=40, "Poor", "Very Poor"))))))</f>
        <v>#VALUE!</v>
      </c>
      <c r="BT1378" s="0" t="e">
        <f aca="false">9.81*LN(AH1378)+30.6</f>
        <v>#VALUE!</v>
      </c>
      <c r="BU1378" s="0" t="e">
        <f aca="false">IF(BT1378&lt;30, "Clean water", IF(AND(BT1378&gt;=30, BT1378&lt;40), "Hypolimia", IF(AND(BT1378&gt;=40,BT1378&lt;50), "Mesotrophic", IF(AND(BT1378&gt;=50, BT1378&lt;70), "Eutrophic", IF(BT1378&gt;70,"Hypertrophic")))))</f>
        <v>#VALUE!</v>
      </c>
      <c r="BW1378" s="0" t="str">
        <f aca="false">IF(G1378/H1378&gt;=1, "PLS CHECK", "")</f>
        <v/>
      </c>
      <c r="BX1378" s="0" t="str">
        <f aca="false">IF(AC1378/J1378&gt;=1, "PLS CHECK", "")</f>
        <v/>
      </c>
      <c r="BY1378" s="0" t="str">
        <f aca="false">IF(AE1378/J1378&gt;=1, "PLS CHECK", "")</f>
        <v/>
      </c>
      <c r="BZ1378" s="0" t="str">
        <f aca="false">IF(AD1378/J1378&gt;=1, "PLS CHECK", "")</f>
        <v/>
      </c>
      <c r="CA1378" s="0" t="str">
        <f aca="false">IF(AF1378/K1378&gt;=1, "PLS CHECK", "")</f>
        <v/>
      </c>
      <c r="CB1378" s="0" t="str">
        <f aca="false">IF(AG1378/K1378&gt;=1, "PLS CHECK", "")</f>
        <v/>
      </c>
    </row>
    <row r="1379" customFormat="false" ht="12.5" hidden="false" customHeight="false" outlineLevel="0" collapsed="false">
      <c r="A1379" s="0" t="n">
        <v>1376</v>
      </c>
      <c r="B1379" s="15" t="s">
        <v>87</v>
      </c>
      <c r="C1379" s="16" t="s">
        <v>88</v>
      </c>
      <c r="D1379" s="0" t="s">
        <v>187</v>
      </c>
      <c r="E1379" s="0" t="n">
        <v>7.9</v>
      </c>
      <c r="F1379" s="0" t="n">
        <v>7.4</v>
      </c>
      <c r="G1379" s="0" t="n">
        <v>1.1</v>
      </c>
      <c r="H1379" s="0" t="n">
        <v>4.8</v>
      </c>
      <c r="I1379" s="0" t="n">
        <v>8.8</v>
      </c>
      <c r="J1379" s="0" t="n">
        <v>2.319</v>
      </c>
      <c r="K1379" s="0" t="n">
        <v>0.066</v>
      </c>
      <c r="L1379" s="0" t="n">
        <v>2.2</v>
      </c>
      <c r="M1379" s="0" t="n">
        <v>26.9</v>
      </c>
      <c r="N1379" s="0" t="n">
        <v>0</v>
      </c>
      <c r="O1379" s="37"/>
      <c r="P1379" s="37"/>
      <c r="AC1379" s="0" t="n">
        <v>2.253</v>
      </c>
      <c r="AD1379" s="0" t="n">
        <v>0.143</v>
      </c>
      <c r="AE1379" s="0" t="n">
        <v>1.762</v>
      </c>
      <c r="AF1379" s="0" t="n">
        <v>0.032</v>
      </c>
      <c r="AG1379" s="0" t="n">
        <v>0.019</v>
      </c>
      <c r="AH1379" s="0" t="n">
        <v>15.4</v>
      </c>
      <c r="AJ1379" s="37"/>
      <c r="BF1379" s="0" t="n">
        <f aca="false">IF(E1379&lt;11,-3.6797*E1379^2+48.115*E1379-53.83,280.92*EXP(-0.2027*E1379))</f>
        <v>96.6284230000001</v>
      </c>
      <c r="BG1379" s="0" t="n">
        <f aca="false">32.208*LN(F1379)+21.438</f>
        <v>85.9016678467677</v>
      </c>
      <c r="BH1379" s="0" t="n">
        <f aca="false">IF(G1379&lt;=2, -10*G1379+100, 88.958*EXP(-0.0755*G1379))</f>
        <v>89</v>
      </c>
      <c r="BI1379" s="0" t="n">
        <f aca="false">IF(I1379&lt;=100, 0.0053*(I1379)^2-1.0332*I1379+100.76, 122.82*EXP(-0.0092*I1379))</f>
        <v>92.078272</v>
      </c>
      <c r="BJ1379" s="0" t="e">
        <f aca="false">IF(P1379&lt;=1000, -6.942*LN(P1379)+107.59, -36.304*LN(P1379)+310.72)</f>
        <v>#VALUE!</v>
      </c>
      <c r="BK1379" s="0" t="e">
        <f aca="false">BF1379^0.04*BG1379^0.22*BH1379^0.51*BI1379^0.06*BJ1379^0.17</f>
        <v>#VALUE!</v>
      </c>
      <c r="BL1379" s="0" t="e">
        <f aca="false">IF(BK1379&gt;=90, "Very Good", IF(BK1379&gt;=80, "Good", IF(BK1379&gt;=70, "Slightly Good", IF(BK1379&gt;=60, "Average", IF(BK1379&gt;=50, "Slightly Poor", IF(BK1379&gt;=40, "Poor", "Very Poor"))))))</f>
        <v>#VALUE!</v>
      </c>
      <c r="BM1379" s="0" t="e">
        <f aca="false">IF(P1379&lt;=1000, -6.942*LN(P1379)+107.59, IF(AND(P1379&gt;1000, P1379&lt;=5213),-36.304*LN(P1379)+310.72, IF(P1379&gt;5213, 10)))</f>
        <v>#VALUE!</v>
      </c>
      <c r="BN1379" s="0" t="e">
        <f aca="false">BF1379^0.04*BG1379^0.22*BH1379^0.51*BI1379^0.06*BM1379^0.17</f>
        <v>#VALUE!</v>
      </c>
      <c r="BO1379" s="0" t="e">
        <f aca="false">IF(BN1379&gt;=90, "Very Good", IF(BN1379&gt;=80, "Good", IF(BN1379&gt;=70, "Slightly Good", IF(BN1379&gt;=60, "Average", IF(BN1379&gt;=50, "Slightly Poor", IF(BN1379&gt;=40, "Poor", "Very Poor"))))))</f>
        <v>#VALUE!</v>
      </c>
      <c r="BP1379" s="0" t="e">
        <f aca="false">IF(AJ1379&lt;=1000, -6.942*LN(AJ1379)+107.59, IF(AND(AJ1379&gt;1000, AJ1379&lt;=5213),-36.304*LN(AJ1379)+310.72, IF(AJ1379&gt;5213, 10)))</f>
        <v>#VALUE!</v>
      </c>
      <c r="BQ1379" s="0" t="e">
        <f aca="false">BF1379^0.04*BG1379^0.22*BH1379^0.51*BI1379^0.06*BP1379^0.17</f>
        <v>#VALUE!</v>
      </c>
      <c r="BR1379" s="0" t="e">
        <f aca="false">IF(BQ1379&gt;=90, "Very Good", IF(BQ1379&gt;=80, "Good", IF(BQ1379&gt;=70, "Slightly Good", IF(BQ1379&gt;=60, "Average", IF(BQ1379&gt;=50, "Slightly Poor", IF(BQ1379&gt;=40, "Poor", "Very Poor"))))))</f>
        <v>#VALUE!</v>
      </c>
      <c r="BT1379" s="0" t="n">
        <f aca="false">9.81*LN(AH1379)+30.6</f>
        <v>57.4241452674061</v>
      </c>
      <c r="BU1379" s="0" t="str">
        <f aca="false">IF(BT1379&lt;30, "Clean water", IF(AND(BT1379&gt;=30, BT1379&lt;40), "Hypolimia", IF(AND(BT1379&gt;=40,BT1379&lt;50), "Mesotrophic", IF(AND(BT1379&gt;=50, BT1379&lt;70), "Eutrophic", IF(BT1379&gt;70,"Hypertrophic")))))</f>
        <v>Eutrophic</v>
      </c>
      <c r="BW1379" s="0" t="str">
        <f aca="false">IF(G1379/H1379&gt;=1, "PLS CHECK", "")</f>
        <v/>
      </c>
      <c r="BX1379" s="0" t="str">
        <f aca="false">IF(AC1379/J1379&gt;=1, "PLS CHECK", "")</f>
        <v/>
      </c>
      <c r="BY1379" s="0" t="str">
        <f aca="false">IF(AE1379/J1379&gt;=1, "PLS CHECK", "")</f>
        <v/>
      </c>
      <c r="BZ1379" s="0" t="str">
        <f aca="false">IF(AD1379/J1379&gt;=1, "PLS CHECK", "")</f>
        <v/>
      </c>
      <c r="CA1379" s="0" t="str">
        <f aca="false">IF(AF1379/K1379&gt;=1, "PLS CHECK", "")</f>
        <v/>
      </c>
      <c r="CB1379" s="0" t="str">
        <f aca="false">IF(AG1379/K1379&gt;=1, "PLS CHECK", "")</f>
        <v/>
      </c>
    </row>
    <row r="1380" customFormat="false" ht="12.5" hidden="false" customHeight="false" outlineLevel="0" collapsed="false">
      <c r="A1380" s="0" t="n">
        <v>1377</v>
      </c>
      <c r="B1380" s="15" t="s">
        <v>89</v>
      </c>
      <c r="C1380" s="16" t="s">
        <v>90</v>
      </c>
      <c r="D1380" s="0" t="s">
        <v>187</v>
      </c>
      <c r="E1380" s="0" t="n">
        <v>8</v>
      </c>
      <c r="F1380" s="37"/>
      <c r="G1380" s="0" t="n">
        <v>2</v>
      </c>
      <c r="H1380" s="0" t="n">
        <v>4.7</v>
      </c>
      <c r="I1380" s="0" t="n">
        <v>3.4</v>
      </c>
      <c r="J1380" s="0" t="n">
        <v>3.064</v>
      </c>
      <c r="K1380" s="0" t="n">
        <v>0.173</v>
      </c>
      <c r="L1380" s="0" t="n">
        <v>3</v>
      </c>
      <c r="M1380" s="0" t="n">
        <v>27.5</v>
      </c>
      <c r="N1380" s="0" t="n">
        <v>0</v>
      </c>
      <c r="O1380" s="0" t="n">
        <v>271</v>
      </c>
      <c r="P1380" s="0" t="n">
        <v>29000</v>
      </c>
      <c r="AC1380" s="0" t="n">
        <v>2.722</v>
      </c>
      <c r="AD1380" s="0" t="n">
        <v>0.593</v>
      </c>
      <c r="AE1380" s="0" t="n">
        <v>1.718</v>
      </c>
      <c r="AF1380" s="37"/>
      <c r="AG1380" s="37"/>
      <c r="AH1380" s="0" t="n">
        <v>8.6</v>
      </c>
      <c r="AJ1380" s="0" t="n">
        <v>7000</v>
      </c>
      <c r="BF1380" s="0" t="n">
        <f aca="false">IF(E1380&lt;11,-3.6797*E1380^2+48.115*E1380-53.83,280.92*EXP(-0.2027*E1380))</f>
        <v>95.5892</v>
      </c>
      <c r="BG1380" s="0" t="e">
        <f aca="false">32.208*LN(F1380)+21.438</f>
        <v>#VALUE!</v>
      </c>
      <c r="BH1380" s="0" t="n">
        <f aca="false">IF(G1380&lt;=2, -10*G1380+100, 88.958*EXP(-0.0755*G1380))</f>
        <v>80</v>
      </c>
      <c r="BI1380" s="0" t="n">
        <f aca="false">IF(I1380&lt;=100, 0.0053*(I1380)^2-1.0332*I1380+100.76, 122.82*EXP(-0.0092*I1380))</f>
        <v>97.308388</v>
      </c>
      <c r="BJ1380" s="0" t="n">
        <f aca="false">IF(P1380&lt;=1000, -6.942*LN(P1380)+107.59, -36.304*LN(P1380)+310.72)</f>
        <v>-62.3054554599964</v>
      </c>
      <c r="BK1380" s="0" t="e">
        <f aca="false">BF1380^0.04*BG1380^0.22*BH1380^0.51*BI1380^0.06*BJ1380^0.17</f>
        <v>#VALUE!</v>
      </c>
      <c r="BL1380" s="0" t="e">
        <f aca="false">IF(BK1380&gt;=90, "Very Good", IF(BK1380&gt;=80, "Good", IF(BK1380&gt;=70, "Slightly Good", IF(BK1380&gt;=60, "Average", IF(BK1380&gt;=50, "Slightly Poor", IF(BK1380&gt;=40, "Poor", "Very Poor"))))))</f>
        <v>#VALUE!</v>
      </c>
      <c r="BM1380" s="0" t="n">
        <f aca="false">IF(P1380&lt;=1000, -6.942*LN(P1380)+107.59, IF(AND(P1380&gt;1000, P1380&lt;=5213),-36.304*LN(P1380)+310.72, IF(P1380&gt;5213, 10)))</f>
        <v>10</v>
      </c>
      <c r="BN1380" s="0" t="e">
        <f aca="false">BF1380^0.04*BG1380^0.22*BH1380^0.51*BI1380^0.06*BM1380^0.17</f>
        <v>#VALUE!</v>
      </c>
      <c r="BO1380" s="0" t="e">
        <f aca="false">IF(BN1380&gt;=90, "Very Good", IF(BN1380&gt;=80, "Good", IF(BN1380&gt;=70, "Slightly Good", IF(BN1380&gt;=60, "Average", IF(BN1380&gt;=50, "Slightly Poor", IF(BN1380&gt;=40, "Poor", "Very Poor"))))))</f>
        <v>#VALUE!</v>
      </c>
      <c r="BP1380" s="0" t="n">
        <f aca="false">IF(AJ1380&lt;=1000, -6.942*LN(AJ1380)+107.59, IF(AND(AJ1380&gt;1000, AJ1380&lt;=5213),-36.304*LN(AJ1380)+310.72, IF(AJ1380&gt;5213, 10)))</f>
        <v>10</v>
      </c>
      <c r="BQ1380" s="0" t="e">
        <f aca="false">BF1380^0.04*BG1380^0.22*BH1380^0.51*BI1380^0.06*BP1380^0.17</f>
        <v>#VALUE!</v>
      </c>
      <c r="BR1380" s="0" t="e">
        <f aca="false">IF(BQ1380&gt;=90, "Very Good", IF(BQ1380&gt;=80, "Good", IF(BQ1380&gt;=70, "Slightly Good", IF(BQ1380&gt;=60, "Average", IF(BQ1380&gt;=50, "Slightly Poor", IF(BQ1380&gt;=40, "Poor", "Very Poor"))))))</f>
        <v>#VALUE!</v>
      </c>
      <c r="BT1380" s="0" t="n">
        <f aca="false">9.81*LN(AH1380)+30.6</f>
        <v>51.7087872139753</v>
      </c>
      <c r="BU1380" s="0" t="str">
        <f aca="false">IF(BT1380&lt;30, "Clean water", IF(AND(BT1380&gt;=30, BT1380&lt;40), "Hypolimia", IF(AND(BT1380&gt;=40,BT1380&lt;50), "Mesotrophic", IF(AND(BT1380&gt;=50, BT1380&lt;70), "Eutrophic", IF(BT1380&gt;70,"Hypertrophic")))))</f>
        <v>Eutrophic</v>
      </c>
      <c r="BW1380" s="0" t="str">
        <f aca="false">IF(G1380/H1380&gt;=1, "PLS CHECK", "")</f>
        <v/>
      </c>
      <c r="BX1380" s="0" t="str">
        <f aca="false">IF(AC1380/J1380&gt;=1, "PLS CHECK", "")</f>
        <v/>
      </c>
      <c r="BY1380" s="0" t="str">
        <f aca="false">IF(AE1380/J1380&gt;=1, "PLS CHECK", "")</f>
        <v/>
      </c>
      <c r="BZ1380" s="0" t="str">
        <f aca="false">IF(AD1380/J1380&gt;=1, "PLS CHECK", "")</f>
        <v/>
      </c>
      <c r="CA1380" s="0" t="str">
        <f aca="false">IF(AF1380/K1380&gt;=1, "PLS CHECK", "")</f>
        <v/>
      </c>
      <c r="CB1380" s="0" t="str">
        <f aca="false">IF(AG1380/K1380&gt;=1, "PLS CHECK", "")</f>
        <v/>
      </c>
    </row>
    <row r="1381" customFormat="false" ht="12.5" hidden="false" customHeight="false" outlineLevel="0" collapsed="false">
      <c r="A1381" s="0" t="n">
        <v>1378</v>
      </c>
      <c r="B1381" s="15" t="s">
        <v>91</v>
      </c>
      <c r="C1381" s="16" t="s">
        <v>92</v>
      </c>
      <c r="D1381" s="0" t="s">
        <v>187</v>
      </c>
      <c r="E1381" s="0" t="n">
        <v>7.4</v>
      </c>
      <c r="F1381" s="0" t="n">
        <v>7.6</v>
      </c>
      <c r="G1381" s="37"/>
      <c r="H1381" s="37"/>
      <c r="I1381" s="37"/>
      <c r="J1381" s="0" t="n">
        <v>5.6</v>
      </c>
      <c r="K1381" s="0" t="n">
        <v>0.059</v>
      </c>
      <c r="L1381" s="0" t="n">
        <v>1.6</v>
      </c>
      <c r="M1381" s="0" t="n">
        <v>24.7</v>
      </c>
      <c r="N1381" s="0" t="n">
        <v>0</v>
      </c>
      <c r="O1381" s="0" t="n">
        <v>453</v>
      </c>
      <c r="P1381" s="0" t="n">
        <v>16000</v>
      </c>
      <c r="AC1381" s="0" t="n">
        <v>5.288</v>
      </c>
      <c r="AD1381" s="0" t="n">
        <v>0.111</v>
      </c>
      <c r="AE1381" s="0" t="n">
        <v>4.654</v>
      </c>
      <c r="AF1381" s="0" t="n">
        <v>0.051</v>
      </c>
      <c r="AG1381" s="0" t="n">
        <v>0.046</v>
      </c>
      <c r="AH1381" s="37"/>
      <c r="AJ1381" s="0" t="n">
        <v>2500</v>
      </c>
      <c r="BF1381" s="0" t="n">
        <f aca="false">IF(E1381&lt;11,-3.6797*E1381^2+48.115*E1381-53.83,280.92*EXP(-0.2027*E1381))</f>
        <v>100.720628</v>
      </c>
      <c r="BG1381" s="0" t="n">
        <f aca="false">32.208*LN(F1381)+21.438</f>
        <v>86.7605987487899</v>
      </c>
      <c r="BH1381" s="0" t="n">
        <f aca="false">IF(G1381&lt;=2, -10*G1381+100, 88.958*EXP(-0.0755*G1381))</f>
        <v>100</v>
      </c>
      <c r="BI1381" s="0" t="n">
        <f aca="false">IF(I1381&lt;=100, 0.0053*(I1381)^2-1.0332*I1381+100.76, 122.82*EXP(-0.0092*I1381))</f>
        <v>100.76</v>
      </c>
      <c r="BJ1381" s="0" t="n">
        <f aca="false">IF(P1381&lt;=1000, -6.942*LN(P1381)+107.59, -36.304*LN(P1381)+310.72)</f>
        <v>-40.7152086203605</v>
      </c>
      <c r="BK1381" s="0" t="e">
        <f aca="false">BF1381^0.04*BG1381^0.22*BH1381^0.51*BI1381^0.06*BJ1381^0.17</f>
        <v>#NUM!</v>
      </c>
      <c r="BL1381" s="0" t="e">
        <f aca="false">IF(BK1381&gt;=90, "Very Good", IF(BK1381&gt;=80, "Good", IF(BK1381&gt;=70, "Slightly Good", IF(BK1381&gt;=60, "Average", IF(BK1381&gt;=50, "Slightly Poor", IF(BK1381&gt;=40, "Poor", "Very Poor"))))))</f>
        <v>#NUM!</v>
      </c>
      <c r="BM1381" s="0" t="n">
        <f aca="false">IF(P1381&lt;=1000, -6.942*LN(P1381)+107.59, IF(AND(P1381&gt;1000, P1381&lt;=5213),-36.304*LN(P1381)+310.72, IF(P1381&gt;5213, 10)))</f>
        <v>10</v>
      </c>
      <c r="BN1381" s="0" t="n">
        <f aca="false">BF1381^0.04*BG1381^0.22*BH1381^0.51*BI1381^0.06*BM1381^0.17</f>
        <v>65.577217532408</v>
      </c>
      <c r="BO1381" s="0" t="str">
        <f aca="false">IF(BN1381&gt;=90, "Very Good", IF(BN1381&gt;=80, "Good", IF(BN1381&gt;=70, "Slightly Good", IF(BN1381&gt;=60, "Average", IF(BN1381&gt;=50, "Slightly Poor", IF(BN1381&gt;=40, "Poor", "Very Poor"))))))</f>
        <v>Average</v>
      </c>
      <c r="BP1381" s="0" t="n">
        <f aca="false">IF(AJ1381&lt;=1000, -6.942*LN(AJ1381)+107.59, IF(AND(AJ1381&gt;1000, AJ1381&lt;=5213),-36.304*LN(AJ1381)+310.72, IF(AJ1381&gt;5213, 10)))</f>
        <v>26.6758336218732</v>
      </c>
      <c r="BQ1381" s="0" t="n">
        <f aca="false">BF1381^0.04*BG1381^0.22*BH1381^0.51*BI1381^0.06*BP1381^0.17</f>
        <v>77.4806125350257</v>
      </c>
      <c r="BR1381" s="0" t="str">
        <f aca="false">IF(BQ1381&gt;=90, "Very Good", IF(BQ1381&gt;=80, "Good", IF(BQ1381&gt;=70, "Slightly Good", IF(BQ1381&gt;=60, "Average", IF(BQ1381&gt;=50, "Slightly Poor", IF(BQ1381&gt;=40, "Poor", "Very Poor"))))))</f>
        <v>Slightly Good</v>
      </c>
      <c r="BT1381" s="0" t="e">
        <f aca="false">9.81*LN(AH1381)+30.6</f>
        <v>#VALUE!</v>
      </c>
      <c r="BU1381" s="0" t="e">
        <f aca="false">IF(BT1381&lt;30, "Clean water", IF(AND(BT1381&gt;=30, BT1381&lt;40), "Hypolimia", IF(AND(BT1381&gt;=40,BT1381&lt;50), "Mesotrophic", IF(AND(BT1381&gt;=50, BT1381&lt;70), "Eutrophic", IF(BT1381&gt;70,"Hypertrophic")))))</f>
        <v>#VALUE!</v>
      </c>
      <c r="BW1381" s="0" t="e">
        <f aca="false">IF(G1381/H1381&gt;=1, "PLS CHECK", "")</f>
        <v>#DIV/0!</v>
      </c>
      <c r="BX1381" s="0" t="str">
        <f aca="false">IF(AC1381/J1381&gt;=1, "PLS CHECK", "")</f>
        <v/>
      </c>
      <c r="BY1381" s="0" t="str">
        <f aca="false">IF(AE1381/J1381&gt;=1, "PLS CHECK", "")</f>
        <v/>
      </c>
      <c r="BZ1381" s="0" t="str">
        <f aca="false">IF(AD1381/J1381&gt;=1, "PLS CHECK", "")</f>
        <v/>
      </c>
      <c r="CA1381" s="0" t="str">
        <f aca="false">IF(AF1381/K1381&gt;=1, "PLS CHECK", "")</f>
        <v/>
      </c>
      <c r="CB1381" s="0" t="str">
        <f aca="false">IF(AG1381/K1381&gt;=1, "PLS CHECK", "")</f>
        <v/>
      </c>
    </row>
    <row r="1382" customFormat="false" ht="12.5" hidden="false" customHeight="false" outlineLevel="0" collapsed="false">
      <c r="A1382" s="0" t="n">
        <v>1379</v>
      </c>
      <c r="B1382" s="15" t="s">
        <v>137</v>
      </c>
      <c r="C1382" s="16" t="s">
        <v>138</v>
      </c>
      <c r="D1382" s="0" t="s">
        <v>187</v>
      </c>
      <c r="E1382" s="0" t="n">
        <v>8</v>
      </c>
      <c r="F1382" s="0" t="n">
        <v>7.6</v>
      </c>
      <c r="G1382" s="0" t="n">
        <v>2.1</v>
      </c>
      <c r="H1382" s="0" t="n">
        <v>7.5</v>
      </c>
      <c r="I1382" s="0" t="n">
        <v>13</v>
      </c>
      <c r="J1382" s="0" t="n">
        <v>3.545</v>
      </c>
      <c r="K1382" s="0" t="n">
        <v>0.158</v>
      </c>
      <c r="L1382" s="0" t="n">
        <v>4.8</v>
      </c>
      <c r="M1382" s="0" t="n">
        <v>31.3</v>
      </c>
      <c r="O1382" s="0" t="n">
        <v>505</v>
      </c>
      <c r="BD1382" s="0" t="n">
        <v>6.554</v>
      </c>
      <c r="BF1382" s="0" t="n">
        <f aca="false">IF(E1382&lt;11,-3.6797*E1382^2+48.115*E1382-53.83,280.92*EXP(-0.2027*E1382))</f>
        <v>95.5892</v>
      </c>
      <c r="BG1382" s="0" t="n">
        <f aca="false">32.208*LN(F1382)+21.438</f>
        <v>86.7605987487899</v>
      </c>
      <c r="BH1382" s="0" t="n">
        <f aca="false">IF(G1382&lt;=2, -10*G1382+100, 88.958*EXP(-0.0755*G1382))</f>
        <v>75.9150041678102</v>
      </c>
      <c r="BI1382" s="0" t="n">
        <f aca="false">IF(I1382&lt;=100, 0.0053*(I1382)^2-1.0332*I1382+100.76, 122.82*EXP(-0.0092*I1382))</f>
        <v>88.2241</v>
      </c>
      <c r="BJ1382" s="0" t="e">
        <f aca="false">IF(P1382&lt;=1000, -6.942*LN(P1382)+107.59, -36.304*LN(P1382)+310.72)</f>
        <v>#VALUE!</v>
      </c>
      <c r="BK1382" s="0" t="e">
        <f aca="false">BF1382^0.04*BG1382^0.22*BH1382^0.51*BI1382^0.06*BJ1382^0.17</f>
        <v>#VALUE!</v>
      </c>
      <c r="BL1382" s="0" t="e">
        <f aca="false">IF(BK1382&gt;=90, "Very Good", IF(BK1382&gt;=80, "Good", IF(BK1382&gt;=70, "Slightly Good", IF(BK1382&gt;=60, "Average", IF(BK1382&gt;=50, "Slightly Poor", IF(BK1382&gt;=40, "Poor", "Very Poor"))))))</f>
        <v>#VALUE!</v>
      </c>
      <c r="BM1382" s="0" t="e">
        <f aca="false">IF(P1382&lt;=1000, -6.942*LN(P1382)+107.59, IF(AND(P1382&gt;1000, P1382&lt;=5213),-36.304*LN(P1382)+310.72, IF(P1382&gt;5213, 10)))</f>
        <v>#VALUE!</v>
      </c>
      <c r="BN1382" s="0" t="e">
        <f aca="false">BF1382^0.04*BG1382^0.22*BH1382^0.51*BI1382^0.06*BM1382^0.17</f>
        <v>#VALUE!</v>
      </c>
      <c r="BO1382" s="0" t="e">
        <f aca="false">IF(BN1382&gt;=90, "Very Good", IF(BN1382&gt;=80, "Good", IF(BN1382&gt;=70, "Slightly Good", IF(BN1382&gt;=60, "Average", IF(BN1382&gt;=50, "Slightly Poor", IF(BN1382&gt;=40, "Poor", "Very Poor"))))))</f>
        <v>#VALUE!</v>
      </c>
      <c r="BP1382" s="0" t="e">
        <f aca="false">IF(AJ1382&lt;=1000, -6.942*LN(AJ1382)+107.59, IF(AND(AJ1382&gt;1000, AJ1382&lt;=5213),-36.304*LN(AJ1382)+310.72, IF(AJ1382&gt;5213, 10)))</f>
        <v>#VALUE!</v>
      </c>
      <c r="BQ1382" s="0" t="e">
        <f aca="false">BF1382^0.04*BG1382^0.22*BH1382^0.51*BI1382^0.06*BP1382^0.17</f>
        <v>#VALUE!</v>
      </c>
      <c r="BR1382" s="0" t="e">
        <f aca="false">IF(BQ1382&gt;=90, "Very Good", IF(BQ1382&gt;=80, "Good", IF(BQ1382&gt;=70, "Slightly Good", IF(BQ1382&gt;=60, "Average", IF(BQ1382&gt;=50, "Slightly Poor", IF(BQ1382&gt;=40, "Poor", "Very Poor"))))))</f>
        <v>#VALUE!</v>
      </c>
      <c r="BT1382" s="0" t="e">
        <f aca="false">9.81*LN(AH1382)+30.6</f>
        <v>#VALUE!</v>
      </c>
      <c r="BU1382" s="0" t="e">
        <f aca="false">IF(BT1382&lt;30, "Clean water", IF(AND(BT1382&gt;=30, BT1382&lt;40), "Hypolimia", IF(AND(BT1382&gt;=40,BT1382&lt;50), "Mesotrophic", IF(AND(BT1382&gt;=50, BT1382&lt;70), "Eutrophic", IF(BT1382&gt;70,"Hypertrophic")))))</f>
        <v>#VALUE!</v>
      </c>
      <c r="BW1382" s="0" t="str">
        <f aca="false">IF(G1382/H1382&gt;=1, "PLS CHECK", "")</f>
        <v/>
      </c>
      <c r="BX1382" s="0" t="str">
        <f aca="false">IF(AC1382/J1382&gt;=1, "PLS CHECK", "")</f>
        <v/>
      </c>
      <c r="BY1382" s="0" t="str">
        <f aca="false">IF(AE1382/J1382&gt;=1, "PLS CHECK", "")</f>
        <v/>
      </c>
      <c r="BZ1382" s="0" t="str">
        <f aca="false">IF(AD1382/J1382&gt;=1, "PLS CHECK", "")</f>
        <v/>
      </c>
      <c r="CA1382" s="0" t="str">
        <f aca="false">IF(AF1382/K1382&gt;=1, "PLS CHECK", "")</f>
        <v/>
      </c>
      <c r="CB1382" s="0" t="str">
        <f aca="false">IF(AG1382/K1382&gt;=1, "PLS CHECK", "")</f>
        <v/>
      </c>
    </row>
    <row r="1383" customFormat="false" ht="12.5" hidden="false" customHeight="false" outlineLevel="0" collapsed="false">
      <c r="A1383" s="0" t="n">
        <v>1380</v>
      </c>
      <c r="B1383" s="15" t="s">
        <v>93</v>
      </c>
      <c r="C1383" s="16" t="s">
        <v>94</v>
      </c>
      <c r="D1383" s="0" t="s">
        <v>187</v>
      </c>
      <c r="E1383" s="0" t="n">
        <v>7.4</v>
      </c>
      <c r="F1383" s="37"/>
      <c r="G1383" s="0" t="n">
        <v>3.6</v>
      </c>
      <c r="H1383" s="37"/>
      <c r="I1383" s="0" t="n">
        <v>7.7</v>
      </c>
      <c r="J1383" s="0" t="n">
        <v>8.073</v>
      </c>
      <c r="K1383" s="0" t="n">
        <v>0.19</v>
      </c>
      <c r="L1383" s="0" t="n">
        <v>4.8</v>
      </c>
      <c r="M1383" s="0" t="n">
        <v>27.3</v>
      </c>
      <c r="N1383" s="0" t="n">
        <v>0</v>
      </c>
      <c r="O1383" s="0" t="n">
        <v>559</v>
      </c>
      <c r="P1383" s="0" t="n">
        <v>5300</v>
      </c>
      <c r="AC1383" s="0" t="n">
        <v>7.795</v>
      </c>
      <c r="AD1383" s="0" t="n">
        <v>1.407</v>
      </c>
      <c r="AE1383" s="0" t="n">
        <v>4.428</v>
      </c>
      <c r="AF1383" s="0" t="n">
        <v>0.11</v>
      </c>
      <c r="AG1383" s="0" t="n">
        <v>0.072</v>
      </c>
      <c r="AH1383" s="0" t="n">
        <v>10.6</v>
      </c>
      <c r="AJ1383" s="0" t="n">
        <v>590</v>
      </c>
      <c r="BD1383" s="0" t="n">
        <v>4.585</v>
      </c>
      <c r="BF1383" s="0" t="n">
        <f aca="false">IF(E1383&lt;11,-3.6797*E1383^2+48.115*E1383-53.83,280.92*EXP(-0.2027*E1383))</f>
        <v>100.720628</v>
      </c>
      <c r="BG1383" s="0" t="e">
        <f aca="false">32.208*LN(F1383)+21.438</f>
        <v>#VALUE!</v>
      </c>
      <c r="BH1383" s="0" t="n">
        <f aca="false">IF(G1383&lt;=2, -10*G1383+100, 88.958*EXP(-0.0755*G1383))</f>
        <v>67.7865873198524</v>
      </c>
      <c r="BI1383" s="0" t="n">
        <f aca="false">IF(I1383&lt;=100, 0.0053*(I1383)^2-1.0332*I1383+100.76, 122.82*EXP(-0.0092*I1383))</f>
        <v>93.118597</v>
      </c>
      <c r="BJ1383" s="0" t="n">
        <f aca="false">IF(P1383&lt;=1000, -6.942*LN(P1383)+107.59, -36.304*LN(P1383)+310.72)</f>
        <v>-0.603576061707884</v>
      </c>
      <c r="BK1383" s="0" t="e">
        <f aca="false">BF1383^0.04*BG1383^0.22*BH1383^0.51*BI1383^0.06*BJ1383^0.17</f>
        <v>#VALUE!</v>
      </c>
      <c r="BL1383" s="0" t="e">
        <f aca="false">IF(BK1383&gt;=90, "Very Good", IF(BK1383&gt;=80, "Good", IF(BK1383&gt;=70, "Slightly Good", IF(BK1383&gt;=60, "Average", IF(BK1383&gt;=50, "Slightly Poor", IF(BK1383&gt;=40, "Poor", "Very Poor"))))))</f>
        <v>#VALUE!</v>
      </c>
      <c r="BM1383" s="0" t="n">
        <f aca="false">IF(P1383&lt;=1000, -6.942*LN(P1383)+107.59, IF(AND(P1383&gt;1000, P1383&lt;=5213),-36.304*LN(P1383)+310.72, IF(P1383&gt;5213, 10)))</f>
        <v>10</v>
      </c>
      <c r="BN1383" s="0" t="e">
        <f aca="false">BF1383^0.04*BG1383^0.22*BH1383^0.51*BI1383^0.06*BM1383^0.17</f>
        <v>#VALUE!</v>
      </c>
      <c r="BO1383" s="0" t="e">
        <f aca="false">IF(BN1383&gt;=90, "Very Good", IF(BN1383&gt;=80, "Good", IF(BN1383&gt;=70, "Slightly Good", IF(BN1383&gt;=60, "Average", IF(BN1383&gt;=50, "Slightly Poor", IF(BN1383&gt;=40, "Poor", "Very Poor"))))))</f>
        <v>#VALUE!</v>
      </c>
      <c r="BP1383" s="0" t="n">
        <f aca="false">IF(AJ1383&lt;=1000, -6.942*LN(AJ1383)+107.59, IF(AND(AJ1383&gt;1000, AJ1383&lt;=5213),-36.304*LN(AJ1383)+310.72, IF(AJ1383&gt;5213, 10)))</f>
        <v>63.2991893488418</v>
      </c>
      <c r="BQ1383" s="0" t="e">
        <f aca="false">BF1383^0.04*BG1383^0.22*BH1383^0.51*BI1383^0.06*BP1383^0.17</f>
        <v>#VALUE!</v>
      </c>
      <c r="BR1383" s="0" t="e">
        <f aca="false">IF(BQ1383&gt;=90, "Very Good", IF(BQ1383&gt;=80, "Good", IF(BQ1383&gt;=70, "Slightly Good", IF(BQ1383&gt;=60, "Average", IF(BQ1383&gt;=50, "Slightly Poor", IF(BQ1383&gt;=40, "Poor", "Very Poor"))))))</f>
        <v>#VALUE!</v>
      </c>
      <c r="BT1383" s="0" t="n">
        <f aca="false">9.81*LN(AH1383)+30.6</f>
        <v>53.7599777509678</v>
      </c>
      <c r="BU1383" s="0" t="str">
        <f aca="false">IF(BT1383&lt;30, "Clean water", IF(AND(BT1383&gt;=30, BT1383&lt;40), "Hypolimia", IF(AND(BT1383&gt;=40,BT1383&lt;50), "Mesotrophic", IF(AND(BT1383&gt;=50, BT1383&lt;70), "Eutrophic", IF(BT1383&gt;70,"Hypertrophic")))))</f>
        <v>Eutrophic</v>
      </c>
      <c r="BW1383" s="0" t="e">
        <f aca="false">IF(G1383/H1383&gt;=1, "PLS CHECK", "")</f>
        <v>#DIV/0!</v>
      </c>
      <c r="BX1383" s="0" t="str">
        <f aca="false">IF(AC1383/J1383&gt;=1, "PLS CHECK", "")</f>
        <v/>
      </c>
      <c r="BY1383" s="0" t="str">
        <f aca="false">IF(AE1383/J1383&gt;=1, "PLS CHECK", "")</f>
        <v/>
      </c>
      <c r="BZ1383" s="0" t="str">
        <f aca="false">IF(AD1383/J1383&gt;=1, "PLS CHECK", "")</f>
        <v/>
      </c>
      <c r="CA1383" s="0" t="str">
        <f aca="false">IF(AF1383/K1383&gt;=1, "PLS CHECK", "")</f>
        <v/>
      </c>
      <c r="CB1383" s="0" t="str">
        <f aca="false">IF(AG1383/K1383&gt;=1, "PLS CHECK", "")</f>
        <v/>
      </c>
    </row>
    <row r="1384" customFormat="false" ht="12.5" hidden="false" customHeight="false" outlineLevel="0" collapsed="false">
      <c r="A1384" s="0" t="n">
        <v>1381</v>
      </c>
      <c r="B1384" s="15" t="s">
        <v>95</v>
      </c>
      <c r="C1384" s="16" t="s">
        <v>96</v>
      </c>
      <c r="D1384" s="0" t="s">
        <v>187</v>
      </c>
      <c r="E1384" s="37"/>
      <c r="F1384" s="37"/>
      <c r="G1384" s="0" t="n">
        <v>2.1</v>
      </c>
      <c r="H1384" s="0" t="n">
        <v>5.4</v>
      </c>
      <c r="I1384" s="0" t="n">
        <v>13.8</v>
      </c>
      <c r="J1384" s="0" t="n">
        <v>3.896</v>
      </c>
      <c r="K1384" s="0" t="n">
        <v>0.142</v>
      </c>
      <c r="L1384" s="0" t="n">
        <v>3.5</v>
      </c>
      <c r="M1384" s="0" t="n">
        <v>28.5</v>
      </c>
      <c r="N1384" s="0" t="n">
        <v>0</v>
      </c>
      <c r="O1384" s="0" t="n">
        <v>359</v>
      </c>
      <c r="P1384" s="0" t="n">
        <v>7000</v>
      </c>
      <c r="AC1384" s="0" t="n">
        <v>3.692</v>
      </c>
      <c r="AD1384" s="0" t="n">
        <v>0.432</v>
      </c>
      <c r="AE1384" s="0" t="n">
        <v>2.718</v>
      </c>
      <c r="AF1384" s="0" t="n">
        <v>0.08</v>
      </c>
      <c r="AG1384" s="0" t="n">
        <v>0.07</v>
      </c>
      <c r="AH1384" s="0" t="n">
        <v>5.2</v>
      </c>
      <c r="AJ1384" s="0" t="n">
        <v>2800</v>
      </c>
      <c r="BF1384" s="0" t="n">
        <f aca="false">IF(E1384&lt;11,-3.6797*E1384^2+48.115*E1384-53.83,280.92*EXP(-0.2027*E1384))</f>
        <v>-53.83</v>
      </c>
      <c r="BG1384" s="0" t="e">
        <f aca="false">32.208*LN(F1384)+21.438</f>
        <v>#VALUE!</v>
      </c>
      <c r="BH1384" s="0" t="n">
        <f aca="false">IF(G1384&lt;=2, -10*G1384+100, 88.958*EXP(-0.0755*G1384))</f>
        <v>75.9150041678102</v>
      </c>
      <c r="BI1384" s="0" t="n">
        <f aca="false">IF(I1384&lt;=100, 0.0053*(I1384)^2-1.0332*I1384+100.76, 122.82*EXP(-0.0092*I1384))</f>
        <v>87.511172</v>
      </c>
      <c r="BJ1384" s="0" t="n">
        <f aca="false">IF(P1384&lt;=1000, -6.942*LN(P1384)+107.59, -36.304*LN(P1384)+310.72)</f>
        <v>-10.7034696994716</v>
      </c>
      <c r="BK1384" s="0" t="e">
        <f aca="false">BF1384^0.04*BG1384^0.22*BH1384^0.51*BI1384^0.06*BJ1384^0.17</f>
        <v>#VALUE!</v>
      </c>
      <c r="BL1384" s="0" t="e">
        <f aca="false">IF(BK1384&gt;=90, "Very Good", IF(BK1384&gt;=80, "Good", IF(BK1384&gt;=70, "Slightly Good", IF(BK1384&gt;=60, "Average", IF(BK1384&gt;=50, "Slightly Poor", IF(BK1384&gt;=40, "Poor", "Very Poor"))))))</f>
        <v>#VALUE!</v>
      </c>
      <c r="BM1384" s="0" t="n">
        <f aca="false">IF(P1384&lt;=1000, -6.942*LN(P1384)+107.59, IF(AND(P1384&gt;1000, P1384&lt;=5213),-36.304*LN(P1384)+310.72, IF(P1384&gt;5213, 10)))</f>
        <v>10</v>
      </c>
      <c r="BN1384" s="0" t="e">
        <f aca="false">BF1384^0.04*BG1384^0.22*BH1384^0.51*BI1384^0.06*BM1384^0.17</f>
        <v>#VALUE!</v>
      </c>
      <c r="BO1384" s="0" t="e">
        <f aca="false">IF(BN1384&gt;=90, "Very Good", IF(BN1384&gt;=80, "Good", IF(BN1384&gt;=70, "Slightly Good", IF(BN1384&gt;=60, "Average", IF(BN1384&gt;=50, "Slightly Poor", IF(BN1384&gt;=40, "Poor", "Very Poor"))))))</f>
        <v>#VALUE!</v>
      </c>
      <c r="BP1384" s="0" t="n">
        <f aca="false">IF(AJ1384&lt;=1000, -6.942*LN(AJ1384)+107.59, IF(AND(AJ1384&gt;1000, AJ1384&lt;=5213),-36.304*LN(AJ1384)+310.72, IF(AJ1384&gt;5213, 10)))</f>
        <v>22.5615490304878</v>
      </c>
      <c r="BQ1384" s="0" t="e">
        <f aca="false">BF1384^0.04*BG1384^0.22*BH1384^0.51*BI1384^0.06*BP1384^0.17</f>
        <v>#VALUE!</v>
      </c>
      <c r="BR1384" s="0" t="e">
        <f aca="false">IF(BQ1384&gt;=90, "Very Good", IF(BQ1384&gt;=80, "Good", IF(BQ1384&gt;=70, "Slightly Good", IF(BQ1384&gt;=60, "Average", IF(BQ1384&gt;=50, "Slightly Poor", IF(BQ1384&gt;=40, "Poor", "Very Poor"))))))</f>
        <v>#VALUE!</v>
      </c>
      <c r="BT1384" s="0" t="n">
        <f aca="false">9.81*LN(AH1384)+30.6</f>
        <v>46.7733411170122</v>
      </c>
      <c r="BU1384" s="0" t="str">
        <f aca="false">IF(BT1384&lt;30, "Clean water", IF(AND(BT1384&gt;=30, BT1384&lt;40), "Hypolimia", IF(AND(BT1384&gt;=40,BT1384&lt;50), "Mesotrophic", IF(AND(BT1384&gt;=50, BT1384&lt;70), "Eutrophic", IF(BT1384&gt;70,"Hypertrophic")))))</f>
        <v>Mesotrophic</v>
      </c>
      <c r="BW1384" s="0" t="str">
        <f aca="false">IF(G1384/H1384&gt;=1, "PLS CHECK", "")</f>
        <v/>
      </c>
      <c r="BX1384" s="0" t="str">
        <f aca="false">IF(AC1384/J1384&gt;=1, "PLS CHECK", "")</f>
        <v/>
      </c>
      <c r="BY1384" s="0" t="str">
        <f aca="false">IF(AE1384/J1384&gt;=1, "PLS CHECK", "")</f>
        <v/>
      </c>
      <c r="BZ1384" s="0" t="str">
        <f aca="false">IF(AD1384/J1384&gt;=1, "PLS CHECK", "")</f>
        <v/>
      </c>
      <c r="CA1384" s="0" t="str">
        <f aca="false">IF(AF1384/K1384&gt;=1, "PLS CHECK", "")</f>
        <v/>
      </c>
      <c r="CB1384" s="0" t="str">
        <f aca="false">IF(AG1384/K1384&gt;=1, "PLS CHECK", "")</f>
        <v/>
      </c>
    </row>
    <row r="1385" customFormat="false" ht="12.5" hidden="false" customHeight="false" outlineLevel="0" collapsed="false">
      <c r="A1385" s="0" t="n">
        <v>1382</v>
      </c>
      <c r="B1385" s="15" t="s">
        <v>97</v>
      </c>
      <c r="C1385" s="16" t="s">
        <v>98</v>
      </c>
      <c r="D1385" s="0" t="s">
        <v>187</v>
      </c>
      <c r="E1385" s="0" t="n">
        <v>7.6</v>
      </c>
      <c r="F1385" s="0" t="n">
        <v>7.4</v>
      </c>
      <c r="G1385" s="0" t="n">
        <v>0.8</v>
      </c>
      <c r="H1385" s="0" t="n">
        <v>4.1</v>
      </c>
      <c r="I1385" s="0" t="n">
        <v>6.6</v>
      </c>
      <c r="J1385" s="37"/>
      <c r="K1385" s="0" t="n">
        <v>0.036</v>
      </c>
      <c r="L1385" s="0" t="n">
        <v>2.2</v>
      </c>
      <c r="M1385" s="0" t="n">
        <v>26.2</v>
      </c>
      <c r="N1385" s="0" t="n">
        <v>0</v>
      </c>
      <c r="O1385" s="37"/>
      <c r="P1385" s="0" t="n">
        <v>24000</v>
      </c>
      <c r="AC1385" s="37"/>
      <c r="AD1385" s="0" t="n">
        <v>0.057</v>
      </c>
      <c r="AE1385" s="37"/>
      <c r="AF1385" s="0" t="n">
        <v>0.017</v>
      </c>
      <c r="AG1385" s="0" t="n">
        <v>0.006</v>
      </c>
      <c r="AH1385" s="0" t="n">
        <v>13.9</v>
      </c>
      <c r="AJ1385" s="0" t="n">
        <v>130</v>
      </c>
      <c r="BF1385" s="0" t="n">
        <f aca="false">IF(E1385&lt;11,-3.6797*E1385^2+48.115*E1385-53.83,280.92*EXP(-0.2027*E1385))</f>
        <v>99.304528</v>
      </c>
      <c r="BG1385" s="0" t="n">
        <f aca="false">32.208*LN(F1385)+21.438</f>
        <v>85.9016678467677</v>
      </c>
      <c r="BH1385" s="0" t="n">
        <f aca="false">IF(G1385&lt;=2, -10*G1385+100, 88.958*EXP(-0.0755*G1385))</f>
        <v>92</v>
      </c>
      <c r="BI1385" s="0" t="n">
        <f aca="false">IF(I1385&lt;=100, 0.0053*(I1385)^2-1.0332*I1385+100.76, 122.82*EXP(-0.0092*I1385))</f>
        <v>94.171748</v>
      </c>
      <c r="BJ1385" s="0" t="n">
        <f aca="false">IF(P1385&lt;=1000, -6.942*LN(P1385)+107.59, -36.304*LN(P1385)+310.72)</f>
        <v>-55.4352139051193</v>
      </c>
      <c r="BK1385" s="0" t="e">
        <f aca="false">BF1385^0.04*BG1385^0.22*BH1385^0.51*BI1385^0.06*BJ1385^0.17</f>
        <v>#NUM!</v>
      </c>
      <c r="BL1385" s="0" t="e">
        <f aca="false">IF(BK1385&gt;=90, "Very Good", IF(BK1385&gt;=80, "Good", IF(BK1385&gt;=70, "Slightly Good", IF(BK1385&gt;=60, "Average", IF(BK1385&gt;=50, "Slightly Poor", IF(BK1385&gt;=40, "Poor", "Very Poor"))))))</f>
        <v>#NUM!</v>
      </c>
      <c r="BM1385" s="0" t="n">
        <f aca="false">IF(P1385&lt;=1000, -6.942*LN(P1385)+107.59, IF(AND(P1385&gt;1000, P1385&lt;=5213),-36.304*LN(P1385)+310.72, IF(P1385&gt;5213, 10)))</f>
        <v>10</v>
      </c>
      <c r="BN1385" s="0" t="n">
        <f aca="false">BF1385^0.04*BG1385^0.22*BH1385^0.51*BI1385^0.06*BM1385^0.17</f>
        <v>62.4203418883297</v>
      </c>
      <c r="BO1385" s="0" t="str">
        <f aca="false">IF(BN1385&gt;=90, "Very Good", IF(BN1385&gt;=80, "Good", IF(BN1385&gt;=70, "Slightly Good", IF(BN1385&gt;=60, "Average", IF(BN1385&gt;=50, "Slightly Poor", IF(BN1385&gt;=40, "Poor", "Very Poor"))))))</f>
        <v>Average</v>
      </c>
      <c r="BP1385" s="0" t="n">
        <f aca="false">IF(AJ1385&lt;=1000, -6.942*LN(AJ1385)+107.59, IF(AND(AJ1385&gt;1000, AJ1385&lt;=5213),-36.304*LN(AJ1385)+310.72, IF(AJ1385&gt;5213, 10)))</f>
        <v>73.7995758449374</v>
      </c>
      <c r="BQ1385" s="0" t="n">
        <f aca="false">BF1385^0.04*BG1385^0.22*BH1385^0.51*BI1385^0.06*BP1385^0.17</f>
        <v>87.6789419159187</v>
      </c>
      <c r="BR1385" s="0" t="str">
        <f aca="false">IF(BQ1385&gt;=90, "Very Good", IF(BQ1385&gt;=80, "Good", IF(BQ1385&gt;=70, "Slightly Good", IF(BQ1385&gt;=60, "Average", IF(BQ1385&gt;=50, "Slightly Poor", IF(BQ1385&gt;=40, "Poor", "Very Poor"))))))</f>
        <v>Good</v>
      </c>
      <c r="BT1385" s="0" t="n">
        <f aca="false">9.81*LN(AH1385)+30.6</f>
        <v>56.4188295217405</v>
      </c>
      <c r="BU1385" s="0" t="str">
        <f aca="false">IF(BT1385&lt;30, "Clean water", IF(AND(BT1385&gt;=30, BT1385&lt;40), "Hypolimia", IF(AND(BT1385&gt;=40,BT1385&lt;50), "Mesotrophic", IF(AND(BT1385&gt;=50, BT1385&lt;70), "Eutrophic", IF(BT1385&gt;70,"Hypertrophic")))))</f>
        <v>Eutrophic</v>
      </c>
      <c r="BW1385" s="0" t="str">
        <f aca="false">IF(G1385/H1385&gt;=1, "PLS CHECK", "")</f>
        <v/>
      </c>
      <c r="BX1385" s="0" t="e">
        <f aca="false">IF(AC1385/J1385&gt;=1, "PLS CHECK", "")</f>
        <v>#DIV/0!</v>
      </c>
      <c r="BY1385" s="0" t="e">
        <f aca="false">IF(AE1385/J1385&gt;=1, "PLS CHECK", "")</f>
        <v>#DIV/0!</v>
      </c>
      <c r="BZ1385" s="0" t="e">
        <f aca="false">IF(AD1385/J1385&gt;=1, "PLS CHECK", "")</f>
        <v>#DIV/0!</v>
      </c>
      <c r="CA1385" s="0" t="str">
        <f aca="false">IF(AF1385/K1385&gt;=1, "PLS CHECK", "")</f>
        <v/>
      </c>
      <c r="CB1385" s="0" t="str">
        <f aca="false">IF(AG1385/K1385&gt;=1, "PLS CHECK", "")</f>
        <v/>
      </c>
    </row>
    <row r="1386" customFormat="false" ht="12.5" hidden="false" customHeight="false" outlineLevel="0" collapsed="false">
      <c r="A1386" s="0" t="n">
        <v>1383</v>
      </c>
      <c r="B1386" s="15" t="s">
        <v>99</v>
      </c>
      <c r="C1386" s="16" t="s">
        <v>100</v>
      </c>
      <c r="D1386" s="0" t="s">
        <v>187</v>
      </c>
      <c r="E1386" s="0" t="n">
        <v>8.3</v>
      </c>
      <c r="F1386" s="0" t="n">
        <v>8.3</v>
      </c>
      <c r="G1386" s="37"/>
      <c r="H1386" s="0" t="n">
        <v>3.1</v>
      </c>
      <c r="I1386" s="0" t="n">
        <v>1.4</v>
      </c>
      <c r="J1386" s="0" t="n">
        <v>3.781</v>
      </c>
      <c r="K1386" s="0" t="n">
        <v>0.074</v>
      </c>
      <c r="L1386" s="0" t="n">
        <v>2.2</v>
      </c>
      <c r="M1386" s="0" t="n">
        <v>27.4</v>
      </c>
      <c r="N1386" s="0" t="n">
        <v>0</v>
      </c>
      <c r="O1386" s="0" t="n">
        <v>377</v>
      </c>
      <c r="P1386" s="0" t="n">
        <v>27000</v>
      </c>
      <c r="AC1386" s="0" t="n">
        <v>3.489</v>
      </c>
      <c r="AD1386" s="0" t="n">
        <v>0.035</v>
      </c>
      <c r="AE1386" s="0" t="n">
        <v>3.032</v>
      </c>
      <c r="AF1386" s="0" t="n">
        <v>0.054</v>
      </c>
      <c r="AG1386" s="0" t="n">
        <v>0.047</v>
      </c>
      <c r="AH1386" s="0" t="n">
        <v>7</v>
      </c>
      <c r="AJ1386" s="0" t="n">
        <v>3600</v>
      </c>
      <c r="BF1386" s="0" t="n">
        <f aca="false">IF(E1386&lt;11,-3.6797*E1386^2+48.115*E1386-53.83,280.92*EXP(-0.2027*E1386))</f>
        <v>92.029967</v>
      </c>
      <c r="BG1386" s="0" t="n">
        <f aca="false">32.208*LN(F1386)+21.438</f>
        <v>89.5983576207606</v>
      </c>
      <c r="BH1386" s="0" t="n">
        <f aca="false">IF(G1386&lt;=2, -10*G1386+100, 88.958*EXP(-0.0755*G1386))</f>
        <v>100</v>
      </c>
      <c r="BI1386" s="0" t="n">
        <f aca="false">IF(I1386&lt;=100, 0.0053*(I1386)^2-1.0332*I1386+100.76, 122.82*EXP(-0.0092*I1386))</f>
        <v>99.323908</v>
      </c>
      <c r="BJ1386" s="0" t="n">
        <f aca="false">IF(P1386&lt;=1000, -6.942*LN(P1386)+107.59, -36.304*LN(P1386)+310.72)</f>
        <v>-59.7112092315887</v>
      </c>
      <c r="BK1386" s="0" t="e">
        <f aca="false">BF1386^0.04*BG1386^0.22*BH1386^0.51*BI1386^0.06*BJ1386^0.17</f>
        <v>#NUM!</v>
      </c>
      <c r="BL1386" s="0" t="e">
        <f aca="false">IF(BK1386&gt;=90, "Very Good", IF(BK1386&gt;=80, "Good", IF(BK1386&gt;=70, "Slightly Good", IF(BK1386&gt;=60, "Average", IF(BK1386&gt;=50, "Slightly Poor", IF(BK1386&gt;=40, "Poor", "Very Poor"))))))</f>
        <v>#NUM!</v>
      </c>
      <c r="BM1386" s="0" t="n">
        <f aca="false">IF(P1386&lt;=1000, -6.942*LN(P1386)+107.59, IF(AND(P1386&gt;1000, P1386&lt;=5213),-36.304*LN(P1386)+310.72, IF(P1386&gt;5213, 10)))</f>
        <v>10</v>
      </c>
      <c r="BN1386" s="0" t="n">
        <f aca="false">BF1386^0.04*BG1386^0.22*BH1386^0.51*BI1386^0.06*BM1386^0.17</f>
        <v>65.7485848038747</v>
      </c>
      <c r="BO1386" s="0" t="str">
        <f aca="false">IF(BN1386&gt;=90, "Very Good", IF(BN1386&gt;=80, "Good", IF(BN1386&gt;=70, "Slightly Good", IF(BN1386&gt;=60, "Average", IF(BN1386&gt;=50, "Slightly Poor", IF(BN1386&gt;=40, "Poor", "Very Poor"))))))</f>
        <v>Average</v>
      </c>
      <c r="BP1386" s="0" t="n">
        <f aca="false">IF(AJ1386&lt;=1000, -6.942*LN(AJ1386)+107.59, IF(AND(AJ1386&gt;1000, AJ1386&lt;=5213),-36.304*LN(AJ1386)+310.72, IF(AJ1386&gt;5213, 10)))</f>
        <v>13.4378300261777</v>
      </c>
      <c r="BQ1386" s="0" t="n">
        <f aca="false">BF1386^0.04*BG1386^0.22*BH1386^0.51*BI1386^0.06*BP1386^0.17</f>
        <v>69.1356998879673</v>
      </c>
      <c r="BR1386" s="0" t="str">
        <f aca="false">IF(BQ1386&gt;=90, "Very Good", IF(BQ1386&gt;=80, "Good", IF(BQ1386&gt;=70, "Slightly Good", IF(BQ1386&gt;=60, "Average", IF(BQ1386&gt;=50, "Slightly Poor", IF(BQ1386&gt;=40, "Poor", "Very Poor"))))))</f>
        <v>Average</v>
      </c>
      <c r="BT1386" s="0" t="n">
        <f aca="false">9.81*LN(AH1386)+30.6</f>
        <v>49.6893785622326</v>
      </c>
      <c r="BU1386" s="0" t="str">
        <f aca="false">IF(BT1386&lt;30, "Clean water", IF(AND(BT1386&gt;=30, BT1386&lt;40), "Hypolimia", IF(AND(BT1386&gt;=40,BT1386&lt;50), "Mesotrophic", IF(AND(BT1386&gt;=50, BT1386&lt;70), "Eutrophic", IF(BT1386&gt;70,"Hypertrophic")))))</f>
        <v>Mesotrophic</v>
      </c>
      <c r="BW1386" s="0" t="str">
        <f aca="false">IF(G1386/H1386&gt;=1, "PLS CHECK", "")</f>
        <v/>
      </c>
      <c r="BX1386" s="0" t="str">
        <f aca="false">IF(AC1386/J1386&gt;=1, "PLS CHECK", "")</f>
        <v/>
      </c>
      <c r="BY1386" s="0" t="str">
        <f aca="false">IF(AE1386/J1386&gt;=1, "PLS CHECK", "")</f>
        <v/>
      </c>
      <c r="BZ1386" s="0" t="str">
        <f aca="false">IF(AD1386/J1386&gt;=1, "PLS CHECK", "")</f>
        <v/>
      </c>
      <c r="CA1386" s="0" t="str">
        <f aca="false">IF(AF1386/K1386&gt;=1, "PLS CHECK", "")</f>
        <v/>
      </c>
      <c r="CB1386" s="0" t="str">
        <f aca="false">IF(AG1386/K1386&gt;=1, "PLS CHECK", "")</f>
        <v/>
      </c>
    </row>
    <row r="1387" customFormat="false" ht="12.5" hidden="false" customHeight="false" outlineLevel="0" collapsed="false">
      <c r="A1387" s="0" t="n">
        <v>1384</v>
      </c>
      <c r="B1387" s="15" t="s">
        <v>99</v>
      </c>
      <c r="C1387" s="16" t="s">
        <v>100</v>
      </c>
      <c r="D1387" s="0" t="s">
        <v>187</v>
      </c>
      <c r="E1387" s="0" t="n">
        <v>8.2</v>
      </c>
      <c r="F1387" s="0" t="n">
        <v>8.8</v>
      </c>
      <c r="G1387" s="0" t="n">
        <v>1.4</v>
      </c>
      <c r="H1387" s="0" t="n">
        <v>4.2</v>
      </c>
      <c r="I1387" s="0" t="n">
        <v>5.8</v>
      </c>
      <c r="J1387" s="0" t="n">
        <v>4.625</v>
      </c>
      <c r="K1387" s="0" t="n">
        <v>0.083</v>
      </c>
      <c r="L1387" s="0" t="n">
        <v>2.1</v>
      </c>
      <c r="M1387" s="0" t="n">
        <v>28.2</v>
      </c>
      <c r="O1387" s="0" t="n">
        <v>376</v>
      </c>
      <c r="BD1387" s="0" t="n">
        <v>0.773</v>
      </c>
      <c r="BF1387" s="0" t="n">
        <f aca="false">IF(E1387&lt;11,-3.6797*E1387^2+48.115*E1387-53.83,280.92*EXP(-0.2027*E1387))</f>
        <v>93.289972</v>
      </c>
      <c r="BG1387" s="0" t="n">
        <f aca="false">32.208*LN(F1387)+21.438</f>
        <v>91.4824034455619</v>
      </c>
      <c r="BH1387" s="0" t="n">
        <f aca="false">IF(G1387&lt;=2, -10*G1387+100, 88.958*EXP(-0.0755*G1387))</f>
        <v>86</v>
      </c>
      <c r="BI1387" s="0" t="n">
        <f aca="false">IF(I1387&lt;=100, 0.0053*(I1387)^2-1.0332*I1387+100.76, 122.82*EXP(-0.0092*I1387))</f>
        <v>94.945732</v>
      </c>
      <c r="BJ1387" s="0" t="e">
        <f aca="false">IF(P1387&lt;=1000, -6.942*LN(P1387)+107.59, -36.304*LN(P1387)+310.72)</f>
        <v>#VALUE!</v>
      </c>
      <c r="BK1387" s="0" t="e">
        <f aca="false">BF1387^0.04*BG1387^0.22*BH1387^0.51*BI1387^0.06*BJ1387^0.17</f>
        <v>#VALUE!</v>
      </c>
      <c r="BL1387" s="0" t="e">
        <f aca="false">IF(BK1387&gt;=90, "Very Good", IF(BK1387&gt;=80, "Good", IF(BK1387&gt;=70, "Slightly Good", IF(BK1387&gt;=60, "Average", IF(BK1387&gt;=50, "Slightly Poor", IF(BK1387&gt;=40, "Poor", "Very Poor"))))))</f>
        <v>#VALUE!</v>
      </c>
      <c r="BM1387" s="0" t="e">
        <f aca="false">IF(P1387&lt;=1000, -6.942*LN(P1387)+107.59, IF(AND(P1387&gt;1000, P1387&lt;=5213),-36.304*LN(P1387)+310.72, IF(P1387&gt;5213, 10)))</f>
        <v>#VALUE!</v>
      </c>
      <c r="BN1387" s="0" t="e">
        <f aca="false">BF1387^0.04*BG1387^0.22*BH1387^0.51*BI1387^0.06*BM1387^0.17</f>
        <v>#VALUE!</v>
      </c>
      <c r="BO1387" s="0" t="e">
        <f aca="false">IF(BN1387&gt;=90, "Very Good", IF(BN1387&gt;=80, "Good", IF(BN1387&gt;=70, "Slightly Good", IF(BN1387&gt;=60, "Average", IF(BN1387&gt;=50, "Slightly Poor", IF(BN1387&gt;=40, "Poor", "Very Poor"))))))</f>
        <v>#VALUE!</v>
      </c>
      <c r="BP1387" s="0" t="e">
        <f aca="false">IF(AJ1387&lt;=1000, -6.942*LN(AJ1387)+107.59, IF(AND(AJ1387&gt;1000, AJ1387&lt;=5213),-36.304*LN(AJ1387)+310.72, IF(AJ1387&gt;5213, 10)))</f>
        <v>#VALUE!</v>
      </c>
      <c r="BQ1387" s="0" t="e">
        <f aca="false">BF1387^0.04*BG1387^0.22*BH1387^0.51*BI1387^0.06*BP1387^0.17</f>
        <v>#VALUE!</v>
      </c>
      <c r="BR1387" s="0" t="e">
        <f aca="false">IF(BQ1387&gt;=90, "Very Good", IF(BQ1387&gt;=80, "Good", IF(BQ1387&gt;=70, "Slightly Good", IF(BQ1387&gt;=60, "Average", IF(BQ1387&gt;=50, "Slightly Poor", IF(BQ1387&gt;=40, "Poor", "Very Poor"))))))</f>
        <v>#VALUE!</v>
      </c>
      <c r="BT1387" s="0" t="e">
        <f aca="false">9.81*LN(AH1387)+30.6</f>
        <v>#VALUE!</v>
      </c>
      <c r="BU1387" s="0" t="e">
        <f aca="false">IF(BT1387&lt;30, "Clean water", IF(AND(BT1387&gt;=30, BT1387&lt;40), "Hypolimia", IF(AND(BT1387&gt;=40,BT1387&lt;50), "Mesotrophic", IF(AND(BT1387&gt;=50, BT1387&lt;70), "Eutrophic", IF(BT1387&gt;70,"Hypertrophic")))))</f>
        <v>#VALUE!</v>
      </c>
      <c r="BW1387" s="0" t="str">
        <f aca="false">IF(G1387/H1387&gt;=1, "PLS CHECK", "")</f>
        <v/>
      </c>
      <c r="BX1387" s="0" t="str">
        <f aca="false">IF(AC1387/J1387&gt;=1, "PLS CHECK", "")</f>
        <v/>
      </c>
      <c r="BY1387" s="0" t="str">
        <f aca="false">IF(AE1387/J1387&gt;=1, "PLS CHECK", "")</f>
        <v/>
      </c>
      <c r="BZ1387" s="0" t="str">
        <f aca="false">IF(AD1387/J1387&gt;=1, "PLS CHECK", "")</f>
        <v/>
      </c>
      <c r="CA1387" s="0" t="str">
        <f aca="false">IF(AF1387/K1387&gt;=1, "PLS CHECK", "")</f>
        <v/>
      </c>
      <c r="CB1387" s="0" t="str">
        <f aca="false">IF(AG1387/K1387&gt;=1, "PLS CHECK", "")</f>
        <v/>
      </c>
    </row>
    <row r="1388" customFormat="false" ht="12.5" hidden="false" customHeight="false" outlineLevel="0" collapsed="false">
      <c r="A1388" s="0" t="n">
        <v>1385</v>
      </c>
      <c r="B1388" s="15" t="s">
        <v>101</v>
      </c>
      <c r="C1388" s="16" t="s">
        <v>102</v>
      </c>
      <c r="D1388" s="0" t="s">
        <v>187</v>
      </c>
      <c r="E1388" s="0" t="n">
        <v>7.6</v>
      </c>
      <c r="F1388" s="37"/>
      <c r="G1388" s="0" t="n">
        <v>1.7</v>
      </c>
      <c r="H1388" s="0" t="n">
        <v>4.8</v>
      </c>
      <c r="I1388" s="0" t="n">
        <v>8.8</v>
      </c>
      <c r="J1388" s="0" t="n">
        <v>2.946</v>
      </c>
      <c r="K1388" s="0" t="n">
        <v>0.108</v>
      </c>
      <c r="L1388" s="0" t="n">
        <v>2.5</v>
      </c>
      <c r="M1388" s="0" t="n">
        <v>27.2</v>
      </c>
      <c r="N1388" s="0" t="n">
        <v>0</v>
      </c>
      <c r="O1388" s="37"/>
      <c r="P1388" s="0" t="n">
        <v>4900</v>
      </c>
      <c r="AC1388" s="0" t="n">
        <v>2.731</v>
      </c>
      <c r="AD1388" s="0" t="n">
        <v>0.65</v>
      </c>
      <c r="AE1388" s="0" t="n">
        <v>1.75</v>
      </c>
      <c r="AF1388" s="0" t="n">
        <v>0.074</v>
      </c>
      <c r="AG1388" s="0" t="n">
        <v>0.056</v>
      </c>
      <c r="AH1388" s="0" t="n">
        <v>21.2</v>
      </c>
      <c r="AJ1388" s="0" t="n">
        <v>650</v>
      </c>
      <c r="BF1388" s="0" t="n">
        <f aca="false">IF(E1388&lt;11,-3.6797*E1388^2+48.115*E1388-53.83,280.92*EXP(-0.2027*E1388))</f>
        <v>99.304528</v>
      </c>
      <c r="BG1388" s="0" t="e">
        <f aca="false">32.208*LN(F1388)+21.438</f>
        <v>#VALUE!</v>
      </c>
      <c r="BH1388" s="0" t="n">
        <f aca="false">IF(G1388&lt;=2, -10*G1388+100, 88.958*EXP(-0.0755*G1388))</f>
        <v>83</v>
      </c>
      <c r="BI1388" s="0" t="n">
        <f aca="false">IF(I1388&lt;=100, 0.0053*(I1388)^2-1.0332*I1388+100.76, 122.82*EXP(-0.0092*I1388))</f>
        <v>92.078272</v>
      </c>
      <c r="BJ1388" s="0" t="n">
        <f aca="false">IF(P1388&lt;=1000, -6.942*LN(P1388)+107.59, -36.304*LN(P1388)+310.72)</f>
        <v>2.24525746528013</v>
      </c>
      <c r="BK1388" s="0" t="e">
        <f aca="false">BF1388^0.04*BG1388^0.22*BH1388^0.51*BI1388^0.06*BJ1388^0.17</f>
        <v>#VALUE!</v>
      </c>
      <c r="BL1388" s="0" t="e">
        <f aca="false">IF(BK1388&gt;=90, "Very Good", IF(BK1388&gt;=80, "Good", IF(BK1388&gt;=70, "Slightly Good", IF(BK1388&gt;=60, "Average", IF(BK1388&gt;=50, "Slightly Poor", IF(BK1388&gt;=40, "Poor", "Very Poor"))))))</f>
        <v>#VALUE!</v>
      </c>
      <c r="BM1388" s="0" t="n">
        <f aca="false">IF(P1388&lt;=1000, -6.942*LN(P1388)+107.59, IF(AND(P1388&gt;1000, P1388&lt;=5213),-36.304*LN(P1388)+310.72, IF(P1388&gt;5213, 10)))</f>
        <v>2.24525746528013</v>
      </c>
      <c r="BN1388" s="0" t="e">
        <f aca="false">BF1388^0.04*BG1388^0.22*BH1388^0.51*BI1388^0.06*BM1388^0.17</f>
        <v>#VALUE!</v>
      </c>
      <c r="BO1388" s="0" t="e">
        <f aca="false">IF(BN1388&gt;=90, "Very Good", IF(BN1388&gt;=80, "Good", IF(BN1388&gt;=70, "Slightly Good", IF(BN1388&gt;=60, "Average", IF(BN1388&gt;=50, "Slightly Poor", IF(BN1388&gt;=40, "Poor", "Very Poor"))))))</f>
        <v>#VALUE!</v>
      </c>
      <c r="BP1388" s="0" t="n">
        <f aca="false">IF(AJ1388&lt;=1000, -6.942*LN(AJ1388)+107.59, IF(AND(AJ1388&gt;1000, AJ1388&lt;=5213),-36.304*LN(AJ1388)+310.72, IF(AJ1388&gt;5213, 10)))</f>
        <v>62.6268578568198</v>
      </c>
      <c r="BQ1388" s="0" t="e">
        <f aca="false">BF1388^0.04*BG1388^0.22*BH1388^0.51*BI1388^0.06*BP1388^0.17</f>
        <v>#VALUE!</v>
      </c>
      <c r="BR1388" s="0" t="e">
        <f aca="false">IF(BQ1388&gt;=90, "Very Good", IF(BQ1388&gt;=80, "Good", IF(BQ1388&gt;=70, "Slightly Good", IF(BQ1388&gt;=60, "Average", IF(BQ1388&gt;=50, "Slightly Poor", IF(BQ1388&gt;=40, "Poor", "Very Poor"))))))</f>
        <v>#VALUE!</v>
      </c>
      <c r="BT1388" s="0" t="n">
        <f aca="false">9.81*LN(AH1388)+30.6</f>
        <v>60.5597515922609</v>
      </c>
      <c r="BU1388" s="0" t="str">
        <f aca="false">IF(BT1388&lt;30, "Clean water", IF(AND(BT1388&gt;=30, BT1388&lt;40), "Hypolimia", IF(AND(BT1388&gt;=40,BT1388&lt;50), "Mesotrophic", IF(AND(BT1388&gt;=50, BT1388&lt;70), "Eutrophic", IF(BT1388&gt;70,"Hypertrophic")))))</f>
        <v>Eutrophic</v>
      </c>
      <c r="BW1388" s="0" t="str">
        <f aca="false">IF(G1388/H1388&gt;=1, "PLS CHECK", "")</f>
        <v/>
      </c>
      <c r="BX1388" s="0" t="str">
        <f aca="false">IF(AC1388/J1388&gt;=1, "PLS CHECK", "")</f>
        <v/>
      </c>
      <c r="BY1388" s="0" t="str">
        <f aca="false">IF(AE1388/J1388&gt;=1, "PLS CHECK", "")</f>
        <v/>
      </c>
      <c r="BZ1388" s="0" t="str">
        <f aca="false">IF(AD1388/J1388&gt;=1, "PLS CHECK", "")</f>
        <v/>
      </c>
      <c r="CA1388" s="0" t="str">
        <f aca="false">IF(AF1388/K1388&gt;=1, "PLS CHECK", "")</f>
        <v/>
      </c>
      <c r="CB1388" s="0" t="str">
        <f aca="false">IF(AG1388/K1388&gt;=1, "PLS CHECK", "")</f>
        <v/>
      </c>
    </row>
    <row r="1389" customFormat="false" ht="12.5" hidden="false" customHeight="false" outlineLevel="0" collapsed="false">
      <c r="A1389" s="0" t="n">
        <v>1386</v>
      </c>
      <c r="B1389" s="15" t="s">
        <v>103</v>
      </c>
      <c r="C1389" s="16" t="s">
        <v>104</v>
      </c>
      <c r="D1389" s="0" t="s">
        <v>187</v>
      </c>
      <c r="E1389" s="0" t="n">
        <v>7.9</v>
      </c>
      <c r="F1389" s="0" t="n">
        <v>7.5</v>
      </c>
      <c r="G1389" s="0" t="n">
        <v>2</v>
      </c>
      <c r="H1389" s="0" t="n">
        <v>4.1</v>
      </c>
      <c r="I1389" s="37"/>
      <c r="J1389" s="0" t="n">
        <v>5.46</v>
      </c>
      <c r="K1389" s="37"/>
      <c r="L1389" s="0" t="n">
        <v>2.8</v>
      </c>
      <c r="M1389" s="0" t="n">
        <v>28.9</v>
      </c>
      <c r="N1389" s="0" t="n">
        <v>0</v>
      </c>
      <c r="O1389" s="0" t="n">
        <v>340</v>
      </c>
      <c r="P1389" s="0" t="n">
        <v>5200</v>
      </c>
      <c r="AC1389" s="0" t="n">
        <v>5.133</v>
      </c>
      <c r="AD1389" s="37"/>
      <c r="AE1389" s="0" t="n">
        <v>2.316</v>
      </c>
      <c r="AF1389" s="37"/>
      <c r="AG1389" s="37"/>
      <c r="AH1389" s="37"/>
      <c r="AJ1389" s="0" t="n">
        <v>520</v>
      </c>
      <c r="BF1389" s="0" t="n">
        <f aca="false">IF(E1389&lt;11,-3.6797*E1389^2+48.115*E1389-53.83,280.92*EXP(-0.2027*E1389))</f>
        <v>96.6284230000001</v>
      </c>
      <c r="BG1389" s="0" t="n">
        <f aca="false">32.208*LN(F1389)+21.438</f>
        <v>86.3339964856253</v>
      </c>
      <c r="BH1389" s="0" t="n">
        <f aca="false">IF(G1389&lt;=2, -10*G1389+100, 88.958*EXP(-0.0755*G1389))</f>
        <v>80</v>
      </c>
      <c r="BI1389" s="0" t="n">
        <f aca="false">IF(I1389&lt;=100, 0.0053*(I1389)^2-1.0332*I1389+100.76, 122.82*EXP(-0.0092*I1389))</f>
        <v>100.76</v>
      </c>
      <c r="BJ1389" s="0" t="n">
        <f aca="false">IF(P1389&lt;=1000, -6.942*LN(P1389)+107.59, -36.304*LN(P1389)+310.72)</f>
        <v>0.087949608508211</v>
      </c>
      <c r="BK1389" s="0" t="n">
        <f aca="false">BF1389^0.04*BG1389^0.22*BH1389^0.51*BI1389^0.06*BJ1389^0.17</f>
        <v>26.1010001611952</v>
      </c>
      <c r="BL1389" s="0" t="str">
        <f aca="false">IF(BK1389&gt;=90, "Very Good", IF(BK1389&gt;=80, "Good", IF(BK1389&gt;=70, "Slightly Good", IF(BK1389&gt;=60, "Average", IF(BK1389&gt;=50, "Slightly Poor", IF(BK1389&gt;=40, "Poor", "Very Poor"))))))</f>
        <v>Very Poor</v>
      </c>
      <c r="BM1389" s="0" t="n">
        <f aca="false">IF(P1389&lt;=1000, -6.942*LN(P1389)+107.59, IF(AND(P1389&gt;1000, P1389&lt;=5213),-36.304*LN(P1389)+310.72, IF(P1389&gt;5213, 10)))</f>
        <v>0.087949608508211</v>
      </c>
      <c r="BN1389" s="0" t="n">
        <f aca="false">BF1389^0.04*BG1389^0.22*BH1389^0.51*BI1389^0.06*BM1389^0.17</f>
        <v>26.1010001611952</v>
      </c>
      <c r="BO1389" s="0" t="str">
        <f aca="false">IF(BN1389&gt;=90, "Very Good", IF(BN1389&gt;=80, "Good", IF(BN1389&gt;=70, "Slightly Good", IF(BN1389&gt;=60, "Average", IF(BN1389&gt;=50, "Slightly Poor", IF(BN1389&gt;=40, "Poor", "Very Poor"))))))</f>
        <v>Very Poor</v>
      </c>
      <c r="BP1389" s="0" t="n">
        <f aca="false">IF(AJ1389&lt;=1000, -6.942*LN(AJ1389)+107.59, IF(AND(AJ1389&gt;1000, AJ1389&lt;=5213),-36.304*LN(AJ1389)+310.72, IF(AJ1389&gt;5213, 10)))</f>
        <v>64.1759203900431</v>
      </c>
      <c r="BQ1389" s="0" t="n">
        <f aca="false">BF1389^0.04*BG1389^0.22*BH1389^0.51*BI1389^0.06*BP1389^0.17</f>
        <v>80.0554019725063</v>
      </c>
      <c r="BR1389" s="0" t="str">
        <f aca="false">IF(BQ1389&gt;=90, "Very Good", IF(BQ1389&gt;=80, "Good", IF(BQ1389&gt;=70, "Slightly Good", IF(BQ1389&gt;=60, "Average", IF(BQ1389&gt;=50, "Slightly Poor", IF(BQ1389&gt;=40, "Poor", "Very Poor"))))))</f>
        <v>Good</v>
      </c>
      <c r="BT1389" s="0" t="e">
        <f aca="false">9.81*LN(AH1389)+30.6</f>
        <v>#VALUE!</v>
      </c>
      <c r="BU1389" s="0" t="e">
        <f aca="false">IF(BT1389&lt;30, "Clean water", IF(AND(BT1389&gt;=30, BT1389&lt;40), "Hypolimia", IF(AND(BT1389&gt;=40,BT1389&lt;50), "Mesotrophic", IF(AND(BT1389&gt;=50, BT1389&lt;70), "Eutrophic", IF(BT1389&gt;70,"Hypertrophic")))))</f>
        <v>#VALUE!</v>
      </c>
      <c r="BW1389" s="0" t="str">
        <f aca="false">IF(G1389/H1389&gt;=1, "PLS CHECK", "")</f>
        <v/>
      </c>
      <c r="BX1389" s="0" t="str">
        <f aca="false">IF(AC1389/J1389&gt;=1, "PLS CHECK", "")</f>
        <v/>
      </c>
      <c r="BY1389" s="0" t="str">
        <f aca="false">IF(AE1389/J1389&gt;=1, "PLS CHECK", "")</f>
        <v/>
      </c>
      <c r="BZ1389" s="0" t="str">
        <f aca="false">IF(AD1389/J1389&gt;=1, "PLS CHECK", "")</f>
        <v/>
      </c>
      <c r="CA1389" s="0" t="e">
        <f aca="false">IF(AF1389/K1389&gt;=1, "PLS CHECK", "")</f>
        <v>#DIV/0!</v>
      </c>
      <c r="CB1389" s="0" t="e">
        <f aca="false">IF(AG1389/K1389&gt;=1, "PLS CHECK", "")</f>
        <v>#DIV/0!</v>
      </c>
    </row>
    <row r="1390" customFormat="false" ht="12.5" hidden="false" customHeight="false" outlineLevel="0" collapsed="false">
      <c r="A1390" s="0" t="n">
        <v>1387</v>
      </c>
      <c r="B1390" s="15" t="s">
        <v>105</v>
      </c>
      <c r="C1390" s="16" t="s">
        <v>106</v>
      </c>
      <c r="D1390" s="0" t="s">
        <v>187</v>
      </c>
      <c r="E1390" s="0" t="n">
        <v>7.7</v>
      </c>
      <c r="F1390" s="0" t="n">
        <v>7.5</v>
      </c>
      <c r="G1390" s="0" t="n">
        <v>0.8</v>
      </c>
      <c r="H1390" s="0" t="n">
        <v>4</v>
      </c>
      <c r="I1390" s="0" t="n">
        <v>12.2</v>
      </c>
      <c r="J1390" s="37"/>
      <c r="K1390" s="0" t="n">
        <v>0.049</v>
      </c>
      <c r="L1390" s="0" t="n">
        <v>2.1</v>
      </c>
      <c r="M1390" s="0" t="n">
        <v>26.2</v>
      </c>
      <c r="N1390" s="0" t="n">
        <v>0</v>
      </c>
      <c r="O1390" s="37"/>
      <c r="P1390" s="0" t="n">
        <v>33000</v>
      </c>
      <c r="AC1390" s="37"/>
      <c r="AD1390" s="0" t="n">
        <v>0.067</v>
      </c>
      <c r="AE1390" s="37"/>
      <c r="AF1390" s="0" t="n">
        <v>0.028</v>
      </c>
      <c r="AG1390" s="0" t="n">
        <v>0.016</v>
      </c>
      <c r="AH1390" s="0" t="n">
        <v>12.5</v>
      </c>
      <c r="AJ1390" s="0" t="n">
        <v>1300</v>
      </c>
      <c r="BF1390" s="0" t="n">
        <f aca="false">IF(E1390&lt;11,-3.6797*E1390^2+48.115*E1390-53.83,280.92*EXP(-0.2027*E1390))</f>
        <v>98.486087</v>
      </c>
      <c r="BG1390" s="0" t="n">
        <f aca="false">32.208*LN(F1390)+21.438</f>
        <v>86.3339964856253</v>
      </c>
      <c r="BH1390" s="0" t="n">
        <f aca="false">IF(G1390&lt;=2, -10*G1390+100, 88.958*EXP(-0.0755*G1390))</f>
        <v>92</v>
      </c>
      <c r="BI1390" s="0" t="n">
        <f aca="false">IF(I1390&lt;=100, 0.0053*(I1390)^2-1.0332*I1390+100.76, 122.82*EXP(-0.0092*I1390))</f>
        <v>88.943812</v>
      </c>
      <c r="BJ1390" s="0" t="n">
        <f aca="false">IF(P1390&lt;=1000, -6.942*LN(P1390)+107.59, -36.304*LN(P1390)+310.72)</f>
        <v>-66.9963581596466</v>
      </c>
      <c r="BK1390" s="0" t="e">
        <f aca="false">BF1390^0.04*BG1390^0.22*BH1390^0.51*BI1390^0.06*BJ1390^0.17</f>
        <v>#NUM!</v>
      </c>
      <c r="BL1390" s="0" t="e">
        <f aca="false">IF(BK1390&gt;=90, "Very Good", IF(BK1390&gt;=80, "Good", IF(BK1390&gt;=70, "Slightly Good", IF(BK1390&gt;=60, "Average", IF(BK1390&gt;=50, "Slightly Poor", IF(BK1390&gt;=40, "Poor", "Very Poor"))))))</f>
        <v>#NUM!</v>
      </c>
      <c r="BM1390" s="0" t="n">
        <f aca="false">IF(P1390&lt;=1000, -6.942*LN(P1390)+107.59, IF(AND(P1390&gt;1000, P1390&lt;=5213),-36.304*LN(P1390)+310.72, IF(P1390&gt;5213, 10)))</f>
        <v>10</v>
      </c>
      <c r="BN1390" s="0" t="n">
        <f aca="false">BF1390^0.04*BG1390^0.22*BH1390^0.51*BI1390^0.06*BM1390^0.17</f>
        <v>62.2549283380729</v>
      </c>
      <c r="BO1390" s="0" t="str">
        <f aca="false">IF(BN1390&gt;=90, "Very Good", IF(BN1390&gt;=80, "Good", IF(BN1390&gt;=70, "Slightly Good", IF(BN1390&gt;=60, "Average", IF(BN1390&gt;=50, "Slightly Poor", IF(BN1390&gt;=40, "Poor", "Very Poor"))))))</f>
        <v>Average</v>
      </c>
      <c r="BP1390" s="0" t="n">
        <f aca="false">IF(AJ1390&lt;=1000, -6.942*LN(AJ1390)+107.59, IF(AND(AJ1390&gt;1000, AJ1390&lt;=5213),-36.304*LN(AJ1390)+310.72, IF(AJ1390&gt;5213, 10)))</f>
        <v>50.4159800946047</v>
      </c>
      <c r="BQ1390" s="0" t="n">
        <f aca="false">BF1390^0.04*BG1390^0.22*BH1390^0.51*BI1390^0.06*BP1390^0.17</f>
        <v>81.961582290241</v>
      </c>
      <c r="BR1390" s="0" t="str">
        <f aca="false">IF(BQ1390&gt;=90, "Very Good", IF(BQ1390&gt;=80, "Good", IF(BQ1390&gt;=70, "Slightly Good", IF(BQ1390&gt;=60, "Average", IF(BQ1390&gt;=50, "Slightly Poor", IF(BQ1390&gt;=40, "Poor", "Very Poor"))))))</f>
        <v>Good</v>
      </c>
      <c r="BT1390" s="0" t="n">
        <f aca="false">9.81*LN(AH1390)+30.6</f>
        <v>55.377398000664</v>
      </c>
      <c r="BU1390" s="0" t="str">
        <f aca="false">IF(BT1390&lt;30, "Clean water", IF(AND(BT1390&gt;=30, BT1390&lt;40), "Hypolimia", IF(AND(BT1390&gt;=40,BT1390&lt;50), "Mesotrophic", IF(AND(BT1390&gt;=50, BT1390&lt;70), "Eutrophic", IF(BT1390&gt;70,"Hypertrophic")))))</f>
        <v>Eutrophic</v>
      </c>
      <c r="BW1390" s="0" t="str">
        <f aca="false">IF(G1390/H1390&gt;=1, "PLS CHECK", "")</f>
        <v/>
      </c>
      <c r="BX1390" s="0" t="e">
        <f aca="false">IF(AC1390/J1390&gt;=1, "PLS CHECK", "")</f>
        <v>#DIV/0!</v>
      </c>
      <c r="BY1390" s="0" t="e">
        <f aca="false">IF(AE1390/J1390&gt;=1, "PLS CHECK", "")</f>
        <v>#DIV/0!</v>
      </c>
      <c r="BZ1390" s="0" t="e">
        <f aca="false">IF(AD1390/J1390&gt;=1, "PLS CHECK", "")</f>
        <v>#DIV/0!</v>
      </c>
      <c r="CA1390" s="0" t="str">
        <f aca="false">IF(AF1390/K1390&gt;=1, "PLS CHECK", "")</f>
        <v/>
      </c>
      <c r="CB1390" s="0" t="str">
        <f aca="false">IF(AG1390/K1390&gt;=1, "PLS CHECK", "")</f>
        <v/>
      </c>
    </row>
    <row r="1391" customFormat="false" ht="12.5" hidden="false" customHeight="false" outlineLevel="0" collapsed="false">
      <c r="A1391" s="0" t="n">
        <v>1388</v>
      </c>
      <c r="B1391" s="15" t="s">
        <v>107</v>
      </c>
      <c r="C1391" s="16" t="s">
        <v>108</v>
      </c>
      <c r="D1391" s="0" t="s">
        <v>187</v>
      </c>
      <c r="E1391" s="0" t="n">
        <v>7.4</v>
      </c>
      <c r="F1391" s="37"/>
      <c r="G1391" s="37"/>
      <c r="H1391" s="0" t="n">
        <v>2.2</v>
      </c>
      <c r="I1391" s="37"/>
      <c r="J1391" s="0" t="n">
        <v>4.935</v>
      </c>
      <c r="K1391" s="0" t="n">
        <v>0.15</v>
      </c>
      <c r="L1391" s="0" t="n">
        <v>2</v>
      </c>
      <c r="M1391" s="0" t="n">
        <v>24.8</v>
      </c>
      <c r="N1391" s="0" t="n">
        <v>0</v>
      </c>
      <c r="O1391" s="0" t="n">
        <v>377</v>
      </c>
      <c r="P1391" s="0" t="n">
        <v>12000</v>
      </c>
      <c r="AC1391" s="0" t="n">
        <v>4.643</v>
      </c>
      <c r="AD1391" s="0" t="n">
        <v>0.187</v>
      </c>
      <c r="AE1391" s="0" t="n">
        <v>3.923</v>
      </c>
      <c r="AF1391" s="37"/>
      <c r="AG1391" s="37"/>
      <c r="AH1391" s="37"/>
      <c r="AJ1391" s="0" t="n">
        <v>3400</v>
      </c>
      <c r="BF1391" s="0" t="n">
        <f aca="false">IF(E1391&lt;11,-3.6797*E1391^2+48.115*E1391-53.83,280.92*EXP(-0.2027*E1391))</f>
        <v>100.720628</v>
      </c>
      <c r="BG1391" s="0" t="e">
        <f aca="false">32.208*LN(F1391)+21.438</f>
        <v>#VALUE!</v>
      </c>
      <c r="BH1391" s="0" t="n">
        <f aca="false">IF(G1391&lt;=2, -10*G1391+100, 88.958*EXP(-0.0755*G1391))</f>
        <v>100</v>
      </c>
      <c r="BI1391" s="0" t="n">
        <f aca="false">IF(I1391&lt;=100, 0.0053*(I1391)^2-1.0332*I1391+100.76, 122.82*EXP(-0.0092*I1391))</f>
        <v>100.76</v>
      </c>
      <c r="BJ1391" s="0" t="n">
        <f aca="false">IF(P1391&lt;=1000, -6.942*LN(P1391)+107.59, -36.304*LN(P1391)+310.72)</f>
        <v>-30.271198662071</v>
      </c>
      <c r="BK1391" s="0" t="e">
        <f aca="false">BF1391^0.04*BG1391^0.22*BH1391^0.51*BI1391^0.06*BJ1391^0.17</f>
        <v>#VALUE!</v>
      </c>
      <c r="BL1391" s="0" t="e">
        <f aca="false">IF(BK1391&gt;=90, "Very Good", IF(BK1391&gt;=80, "Good", IF(BK1391&gt;=70, "Slightly Good", IF(BK1391&gt;=60, "Average", IF(BK1391&gt;=50, "Slightly Poor", IF(BK1391&gt;=40, "Poor", "Very Poor"))))))</f>
        <v>#VALUE!</v>
      </c>
      <c r="BM1391" s="0" t="n">
        <f aca="false">IF(P1391&lt;=1000, -6.942*LN(P1391)+107.59, IF(AND(P1391&gt;1000, P1391&lt;=5213),-36.304*LN(P1391)+310.72, IF(P1391&gt;5213, 10)))</f>
        <v>10</v>
      </c>
      <c r="BN1391" s="0" t="e">
        <f aca="false">BF1391^0.04*BG1391^0.22*BH1391^0.51*BI1391^0.06*BM1391^0.17</f>
        <v>#VALUE!</v>
      </c>
      <c r="BO1391" s="0" t="e">
        <f aca="false">IF(BN1391&gt;=90, "Very Good", IF(BN1391&gt;=80, "Good", IF(BN1391&gt;=70, "Slightly Good", IF(BN1391&gt;=60, "Average", IF(BN1391&gt;=50, "Slightly Poor", IF(BN1391&gt;=40, "Poor", "Very Poor"))))))</f>
        <v>#VALUE!</v>
      </c>
      <c r="BP1391" s="0" t="n">
        <f aca="false">IF(AJ1391&lt;=1000, -6.942*LN(AJ1391)+107.59, IF(AND(AJ1391&gt;1000, AJ1391&lt;=5213),-36.304*LN(AJ1391)+310.72, IF(AJ1391&gt;5213, 10)))</f>
        <v>15.5129090822232</v>
      </c>
      <c r="BQ1391" s="0" t="e">
        <f aca="false">BF1391^0.04*BG1391^0.22*BH1391^0.51*BI1391^0.06*BP1391^0.17</f>
        <v>#VALUE!</v>
      </c>
      <c r="BR1391" s="0" t="e">
        <f aca="false">IF(BQ1391&gt;=90, "Very Good", IF(BQ1391&gt;=80, "Good", IF(BQ1391&gt;=70, "Slightly Good", IF(BQ1391&gt;=60, "Average", IF(BQ1391&gt;=50, "Slightly Poor", IF(BQ1391&gt;=40, "Poor", "Very Poor"))))))</f>
        <v>#VALUE!</v>
      </c>
      <c r="BT1391" s="0" t="e">
        <f aca="false">9.81*LN(AH1391)+30.6</f>
        <v>#VALUE!</v>
      </c>
      <c r="BU1391" s="0" t="e">
        <f aca="false">IF(BT1391&lt;30, "Clean water", IF(AND(BT1391&gt;=30, BT1391&lt;40), "Hypolimia", IF(AND(BT1391&gt;=40,BT1391&lt;50), "Mesotrophic", IF(AND(BT1391&gt;=50, BT1391&lt;70), "Eutrophic", IF(BT1391&gt;70,"Hypertrophic")))))</f>
        <v>#VALUE!</v>
      </c>
      <c r="BW1391" s="0" t="str">
        <f aca="false">IF(G1391/H1391&gt;=1, "PLS CHECK", "")</f>
        <v/>
      </c>
      <c r="BX1391" s="0" t="str">
        <f aca="false">IF(AC1391/J1391&gt;=1, "PLS CHECK", "")</f>
        <v/>
      </c>
      <c r="BY1391" s="0" t="str">
        <f aca="false">IF(AE1391/J1391&gt;=1, "PLS CHECK", "")</f>
        <v/>
      </c>
      <c r="BZ1391" s="0" t="str">
        <f aca="false">IF(AD1391/J1391&gt;=1, "PLS CHECK", "")</f>
        <v/>
      </c>
      <c r="CA1391" s="0" t="str">
        <f aca="false">IF(AF1391/K1391&gt;=1, "PLS CHECK", "")</f>
        <v/>
      </c>
      <c r="CB1391" s="0" t="str">
        <f aca="false">IF(AG1391/K1391&gt;=1, "PLS CHECK", "")</f>
        <v/>
      </c>
    </row>
    <row r="1392" customFormat="false" ht="12.5" hidden="false" customHeight="false" outlineLevel="0" collapsed="false">
      <c r="A1392" s="0" t="n">
        <v>1389</v>
      </c>
      <c r="B1392" s="15" t="s">
        <v>109</v>
      </c>
      <c r="C1392" s="16" t="s">
        <v>110</v>
      </c>
      <c r="D1392" s="0" t="s">
        <v>187</v>
      </c>
      <c r="E1392" s="0" t="n">
        <v>7.5</v>
      </c>
      <c r="F1392" s="0" t="n">
        <v>7.9</v>
      </c>
      <c r="G1392" s="0" t="n">
        <v>4.3</v>
      </c>
      <c r="H1392" s="0" t="n">
        <v>6.8</v>
      </c>
      <c r="I1392" s="0" t="n">
        <v>8.4</v>
      </c>
      <c r="J1392" s="0" t="n">
        <v>6.657</v>
      </c>
      <c r="K1392" s="37"/>
      <c r="L1392" s="0" t="n">
        <v>3.5</v>
      </c>
      <c r="M1392" s="0" t="n">
        <v>27.2</v>
      </c>
      <c r="O1392" s="0" t="n">
        <v>338</v>
      </c>
      <c r="AC1392" s="0" t="n">
        <v>6.353</v>
      </c>
      <c r="AD1392" s="0" t="n">
        <v>0.878</v>
      </c>
      <c r="AE1392" s="0" t="n">
        <v>3.985</v>
      </c>
      <c r="AF1392" s="37"/>
      <c r="AG1392" s="37"/>
      <c r="BD1392" s="0" t="n">
        <v>3.698</v>
      </c>
      <c r="BF1392" s="0" t="n">
        <f aca="false">IF(E1392&lt;11,-3.6797*E1392^2+48.115*E1392-53.83,280.92*EXP(-0.2027*E1392))</f>
        <v>100.049375</v>
      </c>
      <c r="BG1392" s="0" t="n">
        <f aca="false">32.208*LN(F1392)+21.438</f>
        <v>88.0075157571056</v>
      </c>
      <c r="BH1392" s="0" t="n">
        <f aca="false">IF(G1392&lt;=2, -10*G1392+100, 88.958*EXP(-0.0755*G1392))</f>
        <v>64.2970883684832</v>
      </c>
      <c r="BI1392" s="0" t="n">
        <f aca="false">IF(I1392&lt;=100, 0.0053*(I1392)^2-1.0332*I1392+100.76, 122.82*EXP(-0.0092*I1392))</f>
        <v>92.455088</v>
      </c>
      <c r="BJ1392" s="0" t="e">
        <f aca="false">IF(P1392&lt;=1000, -6.942*LN(P1392)+107.59, -36.304*LN(P1392)+310.72)</f>
        <v>#VALUE!</v>
      </c>
      <c r="BK1392" s="0" t="e">
        <f aca="false">BF1392^0.04*BG1392^0.22*BH1392^0.51*BI1392^0.06*BJ1392^0.17</f>
        <v>#VALUE!</v>
      </c>
      <c r="BL1392" s="0" t="e">
        <f aca="false">IF(BK1392&gt;=90, "Very Good", IF(BK1392&gt;=80, "Good", IF(BK1392&gt;=70, "Slightly Good", IF(BK1392&gt;=60, "Average", IF(BK1392&gt;=50, "Slightly Poor", IF(BK1392&gt;=40, "Poor", "Very Poor"))))))</f>
        <v>#VALUE!</v>
      </c>
      <c r="BM1392" s="0" t="e">
        <f aca="false">IF(P1392&lt;=1000, -6.942*LN(P1392)+107.59, IF(AND(P1392&gt;1000, P1392&lt;=5213),-36.304*LN(P1392)+310.72, IF(P1392&gt;5213, 10)))</f>
        <v>#VALUE!</v>
      </c>
      <c r="BN1392" s="0" t="e">
        <f aca="false">BF1392^0.04*BG1392^0.22*BH1392^0.51*BI1392^0.06*BM1392^0.17</f>
        <v>#VALUE!</v>
      </c>
      <c r="BO1392" s="0" t="e">
        <f aca="false">IF(BN1392&gt;=90, "Very Good", IF(BN1392&gt;=80, "Good", IF(BN1392&gt;=70, "Slightly Good", IF(BN1392&gt;=60, "Average", IF(BN1392&gt;=50, "Slightly Poor", IF(BN1392&gt;=40, "Poor", "Very Poor"))))))</f>
        <v>#VALUE!</v>
      </c>
      <c r="BP1392" s="0" t="e">
        <f aca="false">IF(AJ1392&lt;=1000, -6.942*LN(AJ1392)+107.59, IF(AND(AJ1392&gt;1000, AJ1392&lt;=5213),-36.304*LN(AJ1392)+310.72, IF(AJ1392&gt;5213, 10)))</f>
        <v>#VALUE!</v>
      </c>
      <c r="BQ1392" s="0" t="e">
        <f aca="false">BF1392^0.04*BG1392^0.22*BH1392^0.51*BI1392^0.06*BP1392^0.17</f>
        <v>#VALUE!</v>
      </c>
      <c r="BR1392" s="0" t="e">
        <f aca="false">IF(BQ1392&gt;=90, "Very Good", IF(BQ1392&gt;=80, "Good", IF(BQ1392&gt;=70, "Slightly Good", IF(BQ1392&gt;=60, "Average", IF(BQ1392&gt;=50, "Slightly Poor", IF(BQ1392&gt;=40, "Poor", "Very Poor"))))))</f>
        <v>#VALUE!</v>
      </c>
      <c r="BT1392" s="0" t="e">
        <f aca="false">9.81*LN(AH1392)+30.6</f>
        <v>#VALUE!</v>
      </c>
      <c r="BU1392" s="0" t="e">
        <f aca="false">IF(BT1392&lt;30, "Clean water", IF(AND(BT1392&gt;=30, BT1392&lt;40), "Hypolimia", IF(AND(BT1392&gt;=40,BT1392&lt;50), "Mesotrophic", IF(AND(BT1392&gt;=50, BT1392&lt;70), "Eutrophic", IF(BT1392&gt;70,"Hypertrophic")))))</f>
        <v>#VALUE!</v>
      </c>
      <c r="BW1392" s="0" t="str">
        <f aca="false">IF(G1392/H1392&gt;=1, "PLS CHECK", "")</f>
        <v/>
      </c>
      <c r="BX1392" s="0" t="str">
        <f aca="false">IF(AC1392/J1392&gt;=1, "PLS CHECK", "")</f>
        <v/>
      </c>
      <c r="BY1392" s="0" t="str">
        <f aca="false">IF(AE1392/J1392&gt;=1, "PLS CHECK", "")</f>
        <v/>
      </c>
      <c r="BZ1392" s="0" t="str">
        <f aca="false">IF(AD1392/J1392&gt;=1, "PLS CHECK", "")</f>
        <v/>
      </c>
      <c r="CA1392" s="0" t="e">
        <f aca="false">IF(AF1392/K1392&gt;=1, "PLS CHECK", "")</f>
        <v>#DIV/0!</v>
      </c>
      <c r="CB1392" s="0" t="e">
        <f aca="false">IF(AG1392/K1392&gt;=1, "PLS CHECK", "")</f>
        <v>#DIV/0!</v>
      </c>
    </row>
    <row r="1393" customFormat="false" ht="12.5" hidden="false" customHeight="false" outlineLevel="0" collapsed="false">
      <c r="A1393" s="0" t="n">
        <v>1390</v>
      </c>
      <c r="B1393" s="15" t="s">
        <v>111</v>
      </c>
      <c r="C1393" s="16" t="s">
        <v>112</v>
      </c>
      <c r="D1393" s="0" t="s">
        <v>187</v>
      </c>
      <c r="E1393" s="0" t="n">
        <v>8.3</v>
      </c>
      <c r="F1393" s="0" t="n">
        <v>8.3</v>
      </c>
      <c r="G1393" s="37"/>
      <c r="H1393" s="0" t="n">
        <v>3.3</v>
      </c>
      <c r="I1393" s="0" t="n">
        <v>1.2</v>
      </c>
      <c r="J1393" s="0" t="n">
        <v>5.961</v>
      </c>
      <c r="K1393" s="0" t="n">
        <v>0.098</v>
      </c>
      <c r="L1393" s="0" t="n">
        <v>2.3</v>
      </c>
      <c r="M1393" s="0" t="n">
        <v>27.6</v>
      </c>
      <c r="N1393" s="0" t="n">
        <v>0</v>
      </c>
      <c r="O1393" s="0" t="n">
        <v>250</v>
      </c>
      <c r="P1393" s="0" t="n">
        <v>11000</v>
      </c>
      <c r="AC1393" s="0" t="n">
        <v>5.631</v>
      </c>
      <c r="AD1393" s="0" t="n">
        <v>0.085</v>
      </c>
      <c r="AE1393" s="0" t="n">
        <v>4.905</v>
      </c>
      <c r="AF1393" s="0" t="n">
        <v>0.087</v>
      </c>
      <c r="AG1393" s="37"/>
      <c r="AH1393" s="37"/>
      <c r="AJ1393" s="0" t="n">
        <v>2900</v>
      </c>
      <c r="BF1393" s="0" t="n">
        <f aca="false">IF(E1393&lt;11,-3.6797*E1393^2+48.115*E1393-53.83,280.92*EXP(-0.2027*E1393))</f>
        <v>92.029967</v>
      </c>
      <c r="BG1393" s="0" t="n">
        <f aca="false">32.208*LN(F1393)+21.438</f>
        <v>89.5983576207606</v>
      </c>
      <c r="BH1393" s="0" t="n">
        <f aca="false">IF(G1393&lt;=2, -10*G1393+100, 88.958*EXP(-0.0755*G1393))</f>
        <v>100</v>
      </c>
      <c r="BI1393" s="0" t="n">
        <f aca="false">IF(I1393&lt;=100, 0.0053*(I1393)^2-1.0332*I1393+100.76, 122.82*EXP(-0.0092*I1393))</f>
        <v>99.527792</v>
      </c>
      <c r="BJ1393" s="0" t="n">
        <f aca="false">IF(P1393&lt;=1000, -6.942*LN(P1393)+107.59, -36.304*LN(P1393)+310.72)</f>
        <v>-27.1123376318395</v>
      </c>
      <c r="BK1393" s="0" t="e">
        <f aca="false">BF1393^0.04*BG1393^0.22*BH1393^0.51*BI1393^0.06*BJ1393^0.17</f>
        <v>#NUM!</v>
      </c>
      <c r="BL1393" s="0" t="e">
        <f aca="false">IF(BK1393&gt;=90, "Very Good", IF(BK1393&gt;=80, "Good", IF(BK1393&gt;=70, "Slightly Good", IF(BK1393&gt;=60, "Average", IF(BK1393&gt;=50, "Slightly Poor", IF(BK1393&gt;=40, "Poor", "Very Poor"))))))</f>
        <v>#NUM!</v>
      </c>
      <c r="BM1393" s="0" t="n">
        <f aca="false">IF(P1393&lt;=1000, -6.942*LN(P1393)+107.59, IF(AND(P1393&gt;1000, P1393&lt;=5213),-36.304*LN(P1393)+310.72, IF(P1393&gt;5213, 10)))</f>
        <v>10</v>
      </c>
      <c r="BN1393" s="0" t="n">
        <f aca="false">BF1393^0.04*BG1393^0.22*BH1393^0.51*BI1393^0.06*BM1393^0.17</f>
        <v>65.7566748009059</v>
      </c>
      <c r="BO1393" s="0" t="str">
        <f aca="false">IF(BN1393&gt;=90, "Very Good", IF(BN1393&gt;=80, "Good", IF(BN1393&gt;=70, "Slightly Good", IF(BN1393&gt;=60, "Average", IF(BN1393&gt;=50, "Slightly Poor", IF(BN1393&gt;=40, "Poor", "Very Poor"))))))</f>
        <v>Average</v>
      </c>
      <c r="BP1393" s="0" t="n">
        <f aca="false">IF(AJ1393&lt;=1000, -6.942*LN(AJ1393)+107.59, IF(AND(AJ1393&gt;1000, AJ1393&lt;=5213),-36.304*LN(AJ1393)+310.72, IF(AJ1393&gt;5213, 10)))</f>
        <v>21.2875937560594</v>
      </c>
      <c r="BQ1393" s="0" t="n">
        <f aca="false">BF1393^0.04*BG1393^0.22*BH1393^0.51*BI1393^0.06*BP1393^0.17</f>
        <v>74.76896365854</v>
      </c>
      <c r="BR1393" s="0" t="str">
        <f aca="false">IF(BQ1393&gt;=90, "Very Good", IF(BQ1393&gt;=80, "Good", IF(BQ1393&gt;=70, "Slightly Good", IF(BQ1393&gt;=60, "Average", IF(BQ1393&gt;=50, "Slightly Poor", IF(BQ1393&gt;=40, "Poor", "Very Poor"))))))</f>
        <v>Slightly Good</v>
      </c>
      <c r="BT1393" s="0" t="e">
        <f aca="false">9.81*LN(AH1393)+30.6</f>
        <v>#VALUE!</v>
      </c>
      <c r="BU1393" s="0" t="e">
        <f aca="false">IF(BT1393&lt;30, "Clean water", IF(AND(BT1393&gt;=30, BT1393&lt;40), "Hypolimia", IF(AND(BT1393&gt;=40,BT1393&lt;50), "Mesotrophic", IF(AND(BT1393&gt;=50, BT1393&lt;70), "Eutrophic", IF(BT1393&gt;70,"Hypertrophic")))))</f>
        <v>#VALUE!</v>
      </c>
      <c r="BW1393" s="0" t="str">
        <f aca="false">IF(G1393/H1393&gt;=1, "PLS CHECK", "")</f>
        <v/>
      </c>
      <c r="BX1393" s="0" t="str">
        <f aca="false">IF(AC1393/J1393&gt;=1, "PLS CHECK", "")</f>
        <v/>
      </c>
      <c r="BY1393" s="0" t="str">
        <f aca="false">IF(AE1393/J1393&gt;=1, "PLS CHECK", "")</f>
        <v/>
      </c>
      <c r="BZ1393" s="0" t="str">
        <f aca="false">IF(AD1393/J1393&gt;=1, "PLS CHECK", "")</f>
        <v/>
      </c>
      <c r="CA1393" s="0" t="str">
        <f aca="false">IF(AF1393/K1393&gt;=1, "PLS CHECK", "")</f>
        <v/>
      </c>
      <c r="CB1393" s="0" t="str">
        <f aca="false">IF(AG1393/K1393&gt;=1, "PLS CHECK", "")</f>
        <v/>
      </c>
    </row>
    <row r="1394" customFormat="false" ht="12.5" hidden="false" customHeight="false" outlineLevel="0" collapsed="false">
      <c r="A1394" s="0" t="n">
        <v>1391</v>
      </c>
      <c r="B1394" s="15" t="s">
        <v>113</v>
      </c>
      <c r="C1394" s="16" t="s">
        <v>114</v>
      </c>
      <c r="D1394" s="0" t="s">
        <v>187</v>
      </c>
      <c r="E1394" s="0" t="n">
        <v>8.2</v>
      </c>
      <c r="F1394" s="37"/>
      <c r="G1394" s="0" t="n">
        <v>1.6</v>
      </c>
      <c r="H1394" s="0" t="n">
        <v>4.3</v>
      </c>
      <c r="I1394" s="0" t="n">
        <v>4.2</v>
      </c>
      <c r="J1394" s="0" t="n">
        <v>4.448</v>
      </c>
      <c r="K1394" s="0" t="n">
        <v>0.184</v>
      </c>
      <c r="L1394" s="0" t="n">
        <v>2.9</v>
      </c>
      <c r="M1394" s="0" t="n">
        <v>28.1</v>
      </c>
      <c r="N1394" s="0" t="n">
        <v>0</v>
      </c>
      <c r="O1394" s="0" t="n">
        <v>394</v>
      </c>
      <c r="P1394" s="0" t="n">
        <v>25000</v>
      </c>
      <c r="AC1394" s="0" t="n">
        <v>4.237</v>
      </c>
      <c r="AD1394" s="0" t="n">
        <v>0.808</v>
      </c>
      <c r="AE1394" s="0" t="n">
        <v>2.741</v>
      </c>
      <c r="AF1394" s="37"/>
      <c r="AG1394" s="37"/>
      <c r="AH1394" s="0" t="n">
        <v>1.7</v>
      </c>
      <c r="AJ1394" s="0" t="n">
        <v>4500</v>
      </c>
      <c r="BF1394" s="0" t="n">
        <f aca="false">IF(E1394&lt;11,-3.6797*E1394^2+48.115*E1394-53.83,280.92*EXP(-0.2027*E1394))</f>
        <v>93.289972</v>
      </c>
      <c r="BG1394" s="0" t="e">
        <f aca="false">32.208*LN(F1394)+21.438</f>
        <v>#VALUE!</v>
      </c>
      <c r="BH1394" s="0" t="n">
        <f aca="false">IF(G1394&lt;=2, -10*G1394+100, 88.958*EXP(-0.0755*G1394))</f>
        <v>84</v>
      </c>
      <c r="BI1394" s="0" t="n">
        <f aca="false">IF(I1394&lt;=100, 0.0053*(I1394)^2-1.0332*I1394+100.76, 122.82*EXP(-0.0092*I1394))</f>
        <v>96.514052</v>
      </c>
      <c r="BJ1394" s="0" t="n">
        <f aca="false">IF(P1394&lt;=1000, -6.942*LN(P1394)+107.59, -36.304*LN(P1394)+310.72)</f>
        <v>-56.9172155941827</v>
      </c>
      <c r="BK1394" s="0" t="e">
        <f aca="false">BF1394^0.04*BG1394^0.22*BH1394^0.51*BI1394^0.06*BJ1394^0.17</f>
        <v>#VALUE!</v>
      </c>
      <c r="BL1394" s="0" t="e">
        <f aca="false">IF(BK1394&gt;=90, "Very Good", IF(BK1394&gt;=80, "Good", IF(BK1394&gt;=70, "Slightly Good", IF(BK1394&gt;=60, "Average", IF(BK1394&gt;=50, "Slightly Poor", IF(BK1394&gt;=40, "Poor", "Very Poor"))))))</f>
        <v>#VALUE!</v>
      </c>
      <c r="BM1394" s="0" t="n">
        <f aca="false">IF(P1394&lt;=1000, -6.942*LN(P1394)+107.59, IF(AND(P1394&gt;1000, P1394&lt;=5213),-36.304*LN(P1394)+310.72, IF(P1394&gt;5213, 10)))</f>
        <v>10</v>
      </c>
      <c r="BN1394" s="0" t="e">
        <f aca="false">BF1394^0.04*BG1394^0.22*BH1394^0.51*BI1394^0.06*BM1394^0.17</f>
        <v>#VALUE!</v>
      </c>
      <c r="BO1394" s="0" t="e">
        <f aca="false">IF(BN1394&gt;=90, "Very Good", IF(BN1394&gt;=80, "Good", IF(BN1394&gt;=70, "Slightly Good", IF(BN1394&gt;=60, "Average", IF(BN1394&gt;=50, "Slightly Poor", IF(BN1394&gt;=40, "Poor", "Very Poor"))))))</f>
        <v>#VALUE!</v>
      </c>
      <c r="BP1394" s="0" t="n">
        <f aca="false">IF(AJ1394&lt;=1000, -6.942*LN(AJ1394)+107.59, IF(AND(AJ1394&gt;1000, AJ1394&lt;=5213),-36.304*LN(AJ1394)+310.72, IF(AJ1394&gt;5213, 10)))</f>
        <v>5.33682653926667</v>
      </c>
      <c r="BQ1394" s="0" t="e">
        <f aca="false">BF1394^0.04*BG1394^0.22*BH1394^0.51*BI1394^0.06*BP1394^0.17</f>
        <v>#VALUE!</v>
      </c>
      <c r="BR1394" s="0" t="e">
        <f aca="false">IF(BQ1394&gt;=90, "Very Good", IF(BQ1394&gt;=80, "Good", IF(BQ1394&gt;=70, "Slightly Good", IF(BQ1394&gt;=60, "Average", IF(BQ1394&gt;=50, "Slightly Poor", IF(BQ1394&gt;=40, "Poor", "Very Poor"))))))</f>
        <v>#VALUE!</v>
      </c>
      <c r="BT1394" s="0" t="n">
        <f aca="false">9.81*LN(AH1394)+30.6</f>
        <v>35.8054631429199</v>
      </c>
      <c r="BU1394" s="0" t="str">
        <f aca="false">IF(BT1394&lt;30, "Clean water", IF(AND(BT1394&gt;=30, BT1394&lt;40), "Hypolimia", IF(AND(BT1394&gt;=40,BT1394&lt;50), "Mesotrophic", IF(AND(BT1394&gt;=50, BT1394&lt;70), "Eutrophic", IF(BT1394&gt;70,"Hypertrophic")))))</f>
        <v>Hypolimia</v>
      </c>
      <c r="BW1394" s="0" t="str">
        <f aca="false">IF(G1394/H1394&gt;=1, "PLS CHECK", "")</f>
        <v/>
      </c>
      <c r="BX1394" s="0" t="str">
        <f aca="false">IF(AC1394/J1394&gt;=1, "PLS CHECK", "")</f>
        <v/>
      </c>
      <c r="BY1394" s="0" t="str">
        <f aca="false">IF(AE1394/J1394&gt;=1, "PLS CHECK", "")</f>
        <v/>
      </c>
      <c r="BZ1394" s="0" t="str">
        <f aca="false">IF(AD1394/J1394&gt;=1, "PLS CHECK", "")</f>
        <v/>
      </c>
      <c r="CA1394" s="0" t="str">
        <f aca="false">IF(AF1394/K1394&gt;=1, "PLS CHECK", "")</f>
        <v/>
      </c>
      <c r="CB1394" s="0" t="str">
        <f aca="false">IF(AG1394/K1394&gt;=1, "PLS CHECK", "")</f>
        <v/>
      </c>
    </row>
    <row r="1395" customFormat="false" ht="12.5" hidden="false" customHeight="false" outlineLevel="0" collapsed="false">
      <c r="A1395" s="0" t="n">
        <v>1392</v>
      </c>
      <c r="B1395" s="15" t="s">
        <v>115</v>
      </c>
      <c r="C1395" s="16" t="s">
        <v>116</v>
      </c>
      <c r="D1395" s="0" t="s">
        <v>187</v>
      </c>
      <c r="E1395" s="0" t="n">
        <v>7.5</v>
      </c>
      <c r="F1395" s="37"/>
      <c r="G1395" s="0" t="n">
        <v>3</v>
      </c>
      <c r="H1395" s="0" t="n">
        <v>5.1</v>
      </c>
      <c r="I1395" s="0" t="n">
        <v>6.6</v>
      </c>
      <c r="J1395" s="0" t="n">
        <v>8.438</v>
      </c>
      <c r="K1395" s="37"/>
      <c r="L1395" s="0" t="n">
        <v>3.6</v>
      </c>
      <c r="M1395" s="0" t="n">
        <v>28.9</v>
      </c>
      <c r="N1395" s="0" t="n">
        <v>0</v>
      </c>
      <c r="O1395" s="0" t="n">
        <v>444</v>
      </c>
      <c r="P1395" s="37"/>
      <c r="AC1395" s="0" t="n">
        <v>7.731</v>
      </c>
      <c r="AD1395" s="0" t="n">
        <v>1.046</v>
      </c>
      <c r="AE1395" s="0" t="n">
        <v>5.952</v>
      </c>
      <c r="AF1395" s="37"/>
      <c r="AG1395" s="37"/>
      <c r="AH1395" s="0" t="n">
        <v>1.6</v>
      </c>
      <c r="AJ1395" s="37"/>
      <c r="BF1395" s="0" t="n">
        <f aca="false">IF(E1395&lt;11,-3.6797*E1395^2+48.115*E1395-53.83,280.92*EXP(-0.2027*E1395))</f>
        <v>100.049375</v>
      </c>
      <c r="BG1395" s="0" t="e">
        <f aca="false">32.208*LN(F1395)+21.438</f>
        <v>#VALUE!</v>
      </c>
      <c r="BH1395" s="0" t="n">
        <f aca="false">IF(G1395&lt;=2, -10*G1395+100, 88.958*EXP(-0.0755*G1395))</f>
        <v>70.9279340534787</v>
      </c>
      <c r="BI1395" s="0" t="n">
        <f aca="false">IF(I1395&lt;=100, 0.0053*(I1395)^2-1.0332*I1395+100.76, 122.82*EXP(-0.0092*I1395))</f>
        <v>94.171748</v>
      </c>
      <c r="BJ1395" s="0" t="e">
        <f aca="false">IF(P1395&lt;=1000, -6.942*LN(P1395)+107.59, -36.304*LN(P1395)+310.72)</f>
        <v>#VALUE!</v>
      </c>
      <c r="BK1395" s="0" t="e">
        <f aca="false">BF1395^0.04*BG1395^0.22*BH1395^0.51*BI1395^0.06*BJ1395^0.17</f>
        <v>#VALUE!</v>
      </c>
      <c r="BL1395" s="0" t="e">
        <f aca="false">IF(BK1395&gt;=90, "Very Good", IF(BK1395&gt;=80, "Good", IF(BK1395&gt;=70, "Slightly Good", IF(BK1395&gt;=60, "Average", IF(BK1395&gt;=50, "Slightly Poor", IF(BK1395&gt;=40, "Poor", "Very Poor"))))))</f>
        <v>#VALUE!</v>
      </c>
      <c r="BM1395" s="0" t="e">
        <f aca="false">IF(P1395&lt;=1000, -6.942*LN(P1395)+107.59, IF(AND(P1395&gt;1000, P1395&lt;=5213),-36.304*LN(P1395)+310.72, IF(P1395&gt;5213, 10)))</f>
        <v>#VALUE!</v>
      </c>
      <c r="BN1395" s="0" t="e">
        <f aca="false">BF1395^0.04*BG1395^0.22*BH1395^0.51*BI1395^0.06*BM1395^0.17</f>
        <v>#VALUE!</v>
      </c>
      <c r="BO1395" s="0" t="e">
        <f aca="false">IF(BN1395&gt;=90, "Very Good", IF(BN1395&gt;=80, "Good", IF(BN1395&gt;=70, "Slightly Good", IF(BN1395&gt;=60, "Average", IF(BN1395&gt;=50, "Slightly Poor", IF(BN1395&gt;=40, "Poor", "Very Poor"))))))</f>
        <v>#VALUE!</v>
      </c>
      <c r="BP1395" s="0" t="e">
        <f aca="false">IF(AJ1395&lt;=1000, -6.942*LN(AJ1395)+107.59, IF(AND(AJ1395&gt;1000, AJ1395&lt;=5213),-36.304*LN(AJ1395)+310.72, IF(AJ1395&gt;5213, 10)))</f>
        <v>#VALUE!</v>
      </c>
      <c r="BQ1395" s="0" t="e">
        <f aca="false">BF1395^0.04*BG1395^0.22*BH1395^0.51*BI1395^0.06*BP1395^0.17</f>
        <v>#VALUE!</v>
      </c>
      <c r="BR1395" s="0" t="e">
        <f aca="false">IF(BQ1395&gt;=90, "Very Good", IF(BQ1395&gt;=80, "Good", IF(BQ1395&gt;=70, "Slightly Good", IF(BQ1395&gt;=60, "Average", IF(BQ1395&gt;=50, "Slightly Poor", IF(BQ1395&gt;=40, "Poor", "Very Poor"))))))</f>
        <v>#VALUE!</v>
      </c>
      <c r="BT1395" s="0" t="n">
        <f aca="false">9.81*LN(AH1395)+30.6</f>
        <v>35.2107356029007</v>
      </c>
      <c r="BU1395" s="0" t="str">
        <f aca="false">IF(BT1395&lt;30, "Clean water", IF(AND(BT1395&gt;=30, BT1395&lt;40), "Hypolimia", IF(AND(BT1395&gt;=40,BT1395&lt;50), "Mesotrophic", IF(AND(BT1395&gt;=50, BT1395&lt;70), "Eutrophic", IF(BT1395&gt;70,"Hypertrophic")))))</f>
        <v>Hypolimia</v>
      </c>
      <c r="BW1395" s="0" t="str">
        <f aca="false">IF(G1395/H1395&gt;=1, "PLS CHECK", "")</f>
        <v/>
      </c>
      <c r="BX1395" s="0" t="str">
        <f aca="false">IF(AC1395/J1395&gt;=1, "PLS CHECK", "")</f>
        <v/>
      </c>
      <c r="BY1395" s="0" t="str">
        <f aca="false">IF(AE1395/J1395&gt;=1, "PLS CHECK", "")</f>
        <v/>
      </c>
      <c r="BZ1395" s="0" t="str">
        <f aca="false">IF(AD1395/J1395&gt;=1, "PLS CHECK", "")</f>
        <v/>
      </c>
      <c r="CA1395" s="0" t="e">
        <f aca="false">IF(AF1395/K1395&gt;=1, "PLS CHECK", "")</f>
        <v>#DIV/0!</v>
      </c>
      <c r="CB1395" s="0" t="e">
        <f aca="false">IF(AG1395/K1395&gt;=1, "PLS CHECK", "")</f>
        <v>#DIV/0!</v>
      </c>
    </row>
    <row r="1396" customFormat="false" ht="12.5" hidden="false" customHeight="false" outlineLevel="0" collapsed="false">
      <c r="A1396" s="0" t="n">
        <v>1393</v>
      </c>
      <c r="B1396" s="15" t="s">
        <v>117</v>
      </c>
      <c r="C1396" s="16" t="s">
        <v>118</v>
      </c>
      <c r="D1396" s="0" t="s">
        <v>187</v>
      </c>
      <c r="E1396" s="0" t="n">
        <v>7.4</v>
      </c>
      <c r="F1396" s="0" t="n">
        <v>8.4</v>
      </c>
      <c r="G1396" s="37"/>
      <c r="H1396" s="37"/>
      <c r="I1396" s="0" t="n">
        <v>2.2</v>
      </c>
      <c r="J1396" s="37"/>
      <c r="K1396" s="37"/>
      <c r="L1396" s="0" t="n">
        <v>1.5</v>
      </c>
      <c r="M1396" s="0" t="n">
        <v>25</v>
      </c>
      <c r="N1396" s="0" t="n">
        <v>0</v>
      </c>
      <c r="O1396" s="37"/>
      <c r="P1396" s="37"/>
      <c r="AC1396" s="0" t="n">
        <v>2.174</v>
      </c>
      <c r="AD1396" s="0" t="n">
        <v>0.029</v>
      </c>
      <c r="AE1396" s="0" t="n">
        <v>2.061</v>
      </c>
      <c r="AF1396" s="37"/>
      <c r="AG1396" s="37"/>
      <c r="AH1396" s="0" t="n">
        <v>1</v>
      </c>
      <c r="AJ1396" s="0" t="n">
        <v>16</v>
      </c>
      <c r="BF1396" s="0" t="n">
        <f aca="false">IF(E1396&lt;11,-3.6797*E1396^2+48.115*E1396-53.83,280.92*EXP(-0.2027*E1396))</f>
        <v>100.720628</v>
      </c>
      <c r="BG1396" s="0" t="n">
        <f aca="false">32.208*LN(F1396)+21.438</f>
        <v>89.9840867819932</v>
      </c>
      <c r="BH1396" s="0" t="n">
        <f aca="false">IF(G1396&lt;=2, -10*G1396+100, 88.958*EXP(-0.0755*G1396))</f>
        <v>100</v>
      </c>
      <c r="BI1396" s="0" t="n">
        <f aca="false">IF(I1396&lt;=100, 0.0053*(I1396)^2-1.0332*I1396+100.76, 122.82*EXP(-0.0092*I1396))</f>
        <v>98.512612</v>
      </c>
      <c r="BJ1396" s="0" t="e">
        <f aca="false">IF(P1396&lt;=1000, -6.942*LN(P1396)+107.59, -36.304*LN(P1396)+310.72)</f>
        <v>#VALUE!</v>
      </c>
      <c r="BK1396" s="0" t="e">
        <f aca="false">BF1396^0.04*BG1396^0.22*BH1396^0.51*BI1396^0.06*BJ1396^0.17</f>
        <v>#VALUE!</v>
      </c>
      <c r="BL1396" s="0" t="e">
        <f aca="false">IF(BK1396&gt;=90, "Very Good", IF(BK1396&gt;=80, "Good", IF(BK1396&gt;=70, "Slightly Good", IF(BK1396&gt;=60, "Average", IF(BK1396&gt;=50, "Slightly Poor", IF(BK1396&gt;=40, "Poor", "Very Poor"))))))</f>
        <v>#VALUE!</v>
      </c>
      <c r="BM1396" s="0" t="e">
        <f aca="false">IF(P1396&lt;=1000, -6.942*LN(P1396)+107.59, IF(AND(P1396&gt;1000, P1396&lt;=5213),-36.304*LN(P1396)+310.72, IF(P1396&gt;5213, 10)))</f>
        <v>#VALUE!</v>
      </c>
      <c r="BN1396" s="0" t="e">
        <f aca="false">BF1396^0.04*BG1396^0.22*BH1396^0.51*BI1396^0.06*BM1396^0.17</f>
        <v>#VALUE!</v>
      </c>
      <c r="BO1396" s="0" t="e">
        <f aca="false">IF(BN1396&gt;=90, "Very Good", IF(BN1396&gt;=80, "Good", IF(BN1396&gt;=70, "Slightly Good", IF(BN1396&gt;=60, "Average", IF(BN1396&gt;=50, "Slightly Poor", IF(BN1396&gt;=40, "Poor", "Very Poor"))))))</f>
        <v>#VALUE!</v>
      </c>
      <c r="BP1396" s="0" t="n">
        <f aca="false">IF(AJ1396&lt;=1000, -6.942*LN(AJ1396)+107.59, IF(AND(AJ1396&gt;1000, AJ1396&lt;=5213),-36.304*LN(AJ1396)+310.72, IF(AJ1396&gt;5213, 10)))</f>
        <v>88.3426890902114</v>
      </c>
      <c r="BQ1396" s="0" t="n">
        <f aca="false">BF1396^0.04*BG1396^0.22*BH1396^0.51*BI1396^0.06*BP1396^0.17</f>
        <v>95.6092053360516</v>
      </c>
      <c r="BR1396" s="0" t="str">
        <f aca="false">IF(BQ1396&gt;=90, "Very Good", IF(BQ1396&gt;=80, "Good", IF(BQ1396&gt;=70, "Slightly Good", IF(BQ1396&gt;=60, "Average", IF(BQ1396&gt;=50, "Slightly Poor", IF(BQ1396&gt;=40, "Poor", "Very Poor"))))))</f>
        <v>Very Good</v>
      </c>
      <c r="BT1396" s="0" t="n">
        <f aca="false">9.81*LN(AH1396)+30.6</f>
        <v>30.6</v>
      </c>
      <c r="BU1396" s="0" t="str">
        <f aca="false">IF(BT1396&lt;30, "Clean water", IF(AND(BT1396&gt;=30, BT1396&lt;40), "Hypolimia", IF(AND(BT1396&gt;=40,BT1396&lt;50), "Mesotrophic", IF(AND(BT1396&gt;=50, BT1396&lt;70), "Eutrophic", IF(BT1396&gt;70,"Hypertrophic")))))</f>
        <v>Hypolimia</v>
      </c>
      <c r="BW1396" s="0" t="e">
        <f aca="false">IF(G1396/H1396&gt;=1, "PLS CHECK", "")</f>
        <v>#DIV/0!</v>
      </c>
      <c r="BX1396" s="0" t="e">
        <f aca="false">IF(AC1396/J1396&gt;=1, "PLS CHECK", "")</f>
        <v>#DIV/0!</v>
      </c>
      <c r="BY1396" s="0" t="e">
        <f aca="false">IF(AE1396/J1396&gt;=1, "PLS CHECK", "")</f>
        <v>#DIV/0!</v>
      </c>
      <c r="BZ1396" s="0" t="e">
        <f aca="false">IF(AD1396/J1396&gt;=1, "PLS CHECK", "")</f>
        <v>#DIV/0!</v>
      </c>
      <c r="CA1396" s="0" t="e">
        <f aca="false">IF(AF1396/K1396&gt;=1, "PLS CHECK", "")</f>
        <v>#DIV/0!</v>
      </c>
      <c r="CB1396" s="0" t="e">
        <f aca="false">IF(AG1396/K1396&gt;=1, "PLS CHECK", "")</f>
        <v>#DIV/0!</v>
      </c>
    </row>
    <row r="1397" customFormat="false" ht="12.5" hidden="false" customHeight="false" outlineLevel="0" collapsed="false">
      <c r="A1397" s="0" t="n">
        <v>1394</v>
      </c>
      <c r="B1397" s="15" t="s">
        <v>119</v>
      </c>
      <c r="C1397" s="16" t="s">
        <v>120</v>
      </c>
      <c r="D1397" s="0" t="s">
        <v>187</v>
      </c>
      <c r="E1397" s="0" t="n">
        <v>7.5</v>
      </c>
      <c r="F1397" s="37"/>
      <c r="G1397" s="37"/>
      <c r="H1397" s="37"/>
      <c r="I1397" s="0" t="n">
        <v>4.6</v>
      </c>
      <c r="J1397" s="0" t="n">
        <v>2.533</v>
      </c>
      <c r="K1397" s="0" t="n">
        <v>0.028</v>
      </c>
      <c r="L1397" s="0" t="n">
        <v>1.6</v>
      </c>
      <c r="M1397" s="0" t="n">
        <v>26.3</v>
      </c>
      <c r="N1397" s="0" t="n">
        <v>0</v>
      </c>
      <c r="O1397" s="0" t="n">
        <v>195</v>
      </c>
      <c r="P1397" s="0" t="n">
        <v>63000</v>
      </c>
      <c r="AC1397" s="0" t="n">
        <v>2.408</v>
      </c>
      <c r="AD1397" s="0" t="n">
        <v>0.074</v>
      </c>
      <c r="AE1397" s="0" t="n">
        <v>2.092</v>
      </c>
      <c r="AF1397" s="0" t="n">
        <v>0.013</v>
      </c>
      <c r="AG1397" s="0" t="n">
        <v>0.011</v>
      </c>
      <c r="AH1397" s="0" t="n">
        <v>1.3</v>
      </c>
      <c r="AJ1397" s="0" t="n">
        <v>5200</v>
      </c>
      <c r="BF1397" s="0" t="n">
        <f aca="false">IF(E1397&lt;11,-3.6797*E1397^2+48.115*E1397-53.83,280.92*EXP(-0.2027*E1397))</f>
        <v>100.049375</v>
      </c>
      <c r="BG1397" s="0" t="e">
        <f aca="false">32.208*LN(F1397)+21.438</f>
        <v>#VALUE!</v>
      </c>
      <c r="BH1397" s="0" t="n">
        <f aca="false">IF(G1397&lt;=2, -10*G1397+100, 88.958*EXP(-0.0755*G1397))</f>
        <v>100</v>
      </c>
      <c r="BI1397" s="0" t="n">
        <f aca="false">IF(I1397&lt;=100, 0.0053*(I1397)^2-1.0332*I1397+100.76, 122.82*EXP(-0.0092*I1397))</f>
        <v>96.119428</v>
      </c>
      <c r="BJ1397" s="0" t="n">
        <f aca="false">IF(P1397&lt;=1000, -6.942*LN(P1397)+107.59, -36.304*LN(P1397)+310.72)</f>
        <v>-90.4715107550857</v>
      </c>
      <c r="BK1397" s="0" t="e">
        <f aca="false">BF1397^0.04*BG1397^0.22*BH1397^0.51*BI1397^0.06*BJ1397^0.17</f>
        <v>#VALUE!</v>
      </c>
      <c r="BL1397" s="0" t="e">
        <f aca="false">IF(BK1397&gt;=90, "Very Good", IF(BK1397&gt;=80, "Good", IF(BK1397&gt;=70, "Slightly Good", IF(BK1397&gt;=60, "Average", IF(BK1397&gt;=50, "Slightly Poor", IF(BK1397&gt;=40, "Poor", "Very Poor"))))))</f>
        <v>#VALUE!</v>
      </c>
      <c r="BM1397" s="0" t="n">
        <f aca="false">IF(P1397&lt;=1000, -6.942*LN(P1397)+107.59, IF(AND(P1397&gt;1000, P1397&lt;=5213),-36.304*LN(P1397)+310.72, IF(P1397&gt;5213, 10)))</f>
        <v>10</v>
      </c>
      <c r="BN1397" s="0" t="e">
        <f aca="false">BF1397^0.04*BG1397^0.22*BH1397^0.51*BI1397^0.06*BM1397^0.17</f>
        <v>#VALUE!</v>
      </c>
      <c r="BO1397" s="0" t="e">
        <f aca="false">IF(BN1397&gt;=90, "Very Good", IF(BN1397&gt;=80, "Good", IF(BN1397&gt;=70, "Slightly Good", IF(BN1397&gt;=60, "Average", IF(BN1397&gt;=50, "Slightly Poor", IF(BN1397&gt;=40, "Poor", "Very Poor"))))))</f>
        <v>#VALUE!</v>
      </c>
      <c r="BP1397" s="0" t="n">
        <f aca="false">IF(AJ1397&lt;=1000, -6.942*LN(AJ1397)+107.59, IF(AND(AJ1397&gt;1000, AJ1397&lt;=5213),-36.304*LN(AJ1397)+310.72, IF(AJ1397&gt;5213, 10)))</f>
        <v>0.087949608508211</v>
      </c>
      <c r="BQ1397" s="0" t="e">
        <f aca="false">BF1397^0.04*BG1397^0.22*BH1397^0.51*BI1397^0.06*BP1397^0.17</f>
        <v>#VALUE!</v>
      </c>
      <c r="BR1397" s="0" t="e">
        <f aca="false">IF(BQ1397&gt;=90, "Very Good", IF(BQ1397&gt;=80, "Good", IF(BQ1397&gt;=70, "Slightly Good", IF(BQ1397&gt;=60, "Average", IF(BQ1397&gt;=50, "Slightly Poor", IF(BQ1397&gt;=40, "Poor", "Very Poor"))))))</f>
        <v>#VALUE!</v>
      </c>
      <c r="BT1397" s="0" t="n">
        <f aca="false">9.81*LN(AH1397)+30.6</f>
        <v>33.1737934344261</v>
      </c>
      <c r="BU1397" s="0" t="str">
        <f aca="false">IF(BT1397&lt;30, "Clean water", IF(AND(BT1397&gt;=30, BT1397&lt;40), "Hypolimia", IF(AND(BT1397&gt;=40,BT1397&lt;50), "Mesotrophic", IF(AND(BT1397&gt;=50, BT1397&lt;70), "Eutrophic", IF(BT1397&gt;70,"Hypertrophic")))))</f>
        <v>Hypolimia</v>
      </c>
      <c r="BW1397" s="0" t="e">
        <f aca="false">IF(G1397/H1397&gt;=1, "PLS CHECK", "")</f>
        <v>#DIV/0!</v>
      </c>
      <c r="BX1397" s="0" t="str">
        <f aca="false">IF(AC1397/J1397&gt;=1, "PLS CHECK", "")</f>
        <v/>
      </c>
      <c r="BY1397" s="0" t="str">
        <f aca="false">IF(AE1397/J1397&gt;=1, "PLS CHECK", "")</f>
        <v/>
      </c>
      <c r="BZ1397" s="0" t="str">
        <f aca="false">IF(AD1397/J1397&gt;=1, "PLS CHECK", "")</f>
        <v/>
      </c>
      <c r="CA1397" s="0" t="str">
        <f aca="false">IF(AF1397/K1397&gt;=1, "PLS CHECK", "")</f>
        <v/>
      </c>
      <c r="CB1397" s="0" t="str">
        <f aca="false">IF(AG1397/K1397&gt;=1, "PLS CHECK", "")</f>
        <v/>
      </c>
    </row>
    <row r="1398" customFormat="false" ht="12.5" hidden="false" customHeight="false" outlineLevel="0" collapsed="false">
      <c r="A1398" s="0" t="n">
        <v>1395</v>
      </c>
      <c r="B1398" s="15" t="s">
        <v>121</v>
      </c>
      <c r="C1398" s="16" t="s">
        <v>122</v>
      </c>
      <c r="D1398" s="0" t="s">
        <v>187</v>
      </c>
      <c r="E1398" s="0" t="n">
        <v>7.8</v>
      </c>
      <c r="F1398" s="37"/>
      <c r="G1398" s="0" t="n">
        <v>0.8</v>
      </c>
      <c r="H1398" s="0" t="n">
        <v>2.4</v>
      </c>
      <c r="I1398" s="0" t="n">
        <v>2</v>
      </c>
      <c r="J1398" s="0" t="n">
        <v>2.929</v>
      </c>
      <c r="K1398" s="0" t="n">
        <v>0.099</v>
      </c>
      <c r="L1398" s="0" t="n">
        <v>2.1</v>
      </c>
      <c r="M1398" s="0" t="n">
        <v>30.1</v>
      </c>
      <c r="N1398" s="0" t="n">
        <v>0</v>
      </c>
      <c r="O1398" s="0" t="n">
        <v>242</v>
      </c>
      <c r="P1398" s="0" t="n">
        <v>6000</v>
      </c>
      <c r="AC1398" s="0" t="n">
        <v>2.715</v>
      </c>
      <c r="AD1398" s="0" t="n">
        <v>0.179</v>
      </c>
      <c r="AE1398" s="0" t="n">
        <v>2.213</v>
      </c>
      <c r="AF1398" s="0" t="n">
        <v>0.076</v>
      </c>
      <c r="AG1398" s="0" t="n">
        <v>0.074</v>
      </c>
      <c r="AH1398" s="0" t="n">
        <v>1.5</v>
      </c>
      <c r="AJ1398" s="0" t="n">
        <v>1300</v>
      </c>
      <c r="BF1398" s="0" t="n">
        <f aca="false">IF(E1398&lt;11,-3.6797*E1398^2+48.115*E1398-53.83,280.92*EXP(-0.2027*E1398))</f>
        <v>97.5940520000001</v>
      </c>
      <c r="BG1398" s="0" t="e">
        <f aca="false">32.208*LN(F1398)+21.438</f>
        <v>#VALUE!</v>
      </c>
      <c r="BH1398" s="0" t="n">
        <f aca="false">IF(G1398&lt;=2, -10*G1398+100, 88.958*EXP(-0.0755*G1398))</f>
        <v>92</v>
      </c>
      <c r="BI1398" s="0" t="n">
        <f aca="false">IF(I1398&lt;=100, 0.0053*(I1398)^2-1.0332*I1398+100.76, 122.82*EXP(-0.0092*I1398))</f>
        <v>98.7148</v>
      </c>
      <c r="BJ1398" s="0" t="n">
        <f aca="false">IF(P1398&lt;=1000, -6.942*LN(P1398)+107.59, -36.304*LN(P1398)+310.72)</f>
        <v>-5.10718341902276</v>
      </c>
      <c r="BK1398" s="0" t="e">
        <f aca="false">BF1398^0.04*BG1398^0.22*BH1398^0.51*BI1398^0.06*BJ1398^0.17</f>
        <v>#VALUE!</v>
      </c>
      <c r="BL1398" s="0" t="e">
        <f aca="false">IF(BK1398&gt;=90, "Very Good", IF(BK1398&gt;=80, "Good", IF(BK1398&gt;=70, "Slightly Good", IF(BK1398&gt;=60, "Average", IF(BK1398&gt;=50, "Slightly Poor", IF(BK1398&gt;=40, "Poor", "Very Poor"))))))</f>
        <v>#VALUE!</v>
      </c>
      <c r="BM1398" s="0" t="n">
        <f aca="false">IF(P1398&lt;=1000, -6.942*LN(P1398)+107.59, IF(AND(P1398&gt;1000, P1398&lt;=5213),-36.304*LN(P1398)+310.72, IF(P1398&gt;5213, 10)))</f>
        <v>10</v>
      </c>
      <c r="BN1398" s="0" t="e">
        <f aca="false">BF1398^0.04*BG1398^0.22*BH1398^0.51*BI1398^0.06*BM1398^0.17</f>
        <v>#VALUE!</v>
      </c>
      <c r="BO1398" s="0" t="e">
        <f aca="false">IF(BN1398&gt;=90, "Very Good", IF(BN1398&gt;=80, "Good", IF(BN1398&gt;=70, "Slightly Good", IF(BN1398&gt;=60, "Average", IF(BN1398&gt;=50, "Slightly Poor", IF(BN1398&gt;=40, "Poor", "Very Poor"))))))</f>
        <v>#VALUE!</v>
      </c>
      <c r="BP1398" s="0" t="n">
        <f aca="false">IF(AJ1398&lt;=1000, -6.942*LN(AJ1398)+107.59, IF(AND(AJ1398&gt;1000, AJ1398&lt;=5213),-36.304*LN(AJ1398)+310.72, IF(AJ1398&gt;5213, 10)))</f>
        <v>50.4159800946047</v>
      </c>
      <c r="BQ1398" s="0" t="e">
        <f aca="false">BF1398^0.04*BG1398^0.22*BH1398^0.51*BI1398^0.06*BP1398^0.17</f>
        <v>#VALUE!</v>
      </c>
      <c r="BR1398" s="0" t="e">
        <f aca="false">IF(BQ1398&gt;=90, "Very Good", IF(BQ1398&gt;=80, "Good", IF(BQ1398&gt;=70, "Slightly Good", IF(BQ1398&gt;=60, "Average", IF(BQ1398&gt;=50, "Slightly Poor", IF(BQ1398&gt;=40, "Poor", "Very Poor"))))))</f>
        <v>#VALUE!</v>
      </c>
      <c r="BT1398" s="0" t="n">
        <f aca="false">9.81*LN(AH1398)+30.6</f>
        <v>34.5776127105411</v>
      </c>
      <c r="BU1398" s="0" t="str">
        <f aca="false">IF(BT1398&lt;30, "Clean water", IF(AND(BT1398&gt;=30, BT1398&lt;40), "Hypolimia", IF(AND(BT1398&gt;=40,BT1398&lt;50), "Mesotrophic", IF(AND(BT1398&gt;=50, BT1398&lt;70), "Eutrophic", IF(BT1398&gt;70,"Hypertrophic")))))</f>
        <v>Hypolimia</v>
      </c>
      <c r="BW1398" s="0" t="str">
        <f aca="false">IF(G1398/H1398&gt;=1, "PLS CHECK", "")</f>
        <v/>
      </c>
      <c r="BX1398" s="0" t="str">
        <f aca="false">IF(AC1398/J1398&gt;=1, "PLS CHECK", "")</f>
        <v/>
      </c>
      <c r="BY1398" s="0" t="str">
        <f aca="false">IF(AE1398/J1398&gt;=1, "PLS CHECK", "")</f>
        <v/>
      </c>
      <c r="BZ1398" s="0" t="str">
        <f aca="false">IF(AD1398/J1398&gt;=1, "PLS CHECK", "")</f>
        <v/>
      </c>
      <c r="CA1398" s="0" t="str">
        <f aca="false">IF(AF1398/K1398&gt;=1, "PLS CHECK", "")</f>
        <v/>
      </c>
      <c r="CB1398" s="0" t="str">
        <f aca="false">IF(AG1398/K1398&gt;=1, "PLS CHECK", "")</f>
        <v/>
      </c>
    </row>
    <row r="1399" customFormat="false" ht="12.5" hidden="false" customHeight="false" outlineLevel="0" collapsed="false">
      <c r="A1399" s="0" t="n">
        <v>1396</v>
      </c>
      <c r="B1399" s="15" t="s">
        <v>140</v>
      </c>
      <c r="C1399" s="16" t="s">
        <v>141</v>
      </c>
      <c r="D1399" s="0" t="s">
        <v>187</v>
      </c>
      <c r="E1399" s="0" t="n">
        <v>8</v>
      </c>
      <c r="F1399" s="0" t="n">
        <v>7.5</v>
      </c>
      <c r="G1399" s="0" t="n">
        <v>1.6</v>
      </c>
      <c r="H1399" s="0" t="n">
        <v>4.8</v>
      </c>
      <c r="I1399" s="0" t="n">
        <v>3.3</v>
      </c>
      <c r="J1399" s="0" t="n">
        <v>3.764</v>
      </c>
      <c r="K1399" s="0" t="n">
        <v>0.154</v>
      </c>
      <c r="L1399" s="0" t="n">
        <v>2.4</v>
      </c>
      <c r="M1399" s="0" t="n">
        <v>26.7</v>
      </c>
      <c r="O1399" s="37"/>
      <c r="BD1399" s="0" t="n">
        <v>0.07</v>
      </c>
      <c r="BF1399" s="0" t="n">
        <f aca="false">IF(E1399&lt;11,-3.6797*E1399^2+48.115*E1399-53.83,280.92*EXP(-0.2027*E1399))</f>
        <v>95.5892</v>
      </c>
      <c r="BG1399" s="0" t="n">
        <f aca="false">32.208*LN(F1399)+21.438</f>
        <v>86.3339964856253</v>
      </c>
      <c r="BH1399" s="0" t="n">
        <f aca="false">IF(G1399&lt;=2, -10*G1399+100, 88.958*EXP(-0.0755*G1399))</f>
        <v>84</v>
      </c>
      <c r="BI1399" s="0" t="n">
        <f aca="false">IF(I1399&lt;=100, 0.0053*(I1399)^2-1.0332*I1399+100.76, 122.82*EXP(-0.0092*I1399))</f>
        <v>97.408157</v>
      </c>
      <c r="BJ1399" s="0" t="e">
        <f aca="false">IF(P1399&lt;=1000, -6.942*LN(P1399)+107.59, -36.304*LN(P1399)+310.72)</f>
        <v>#VALUE!</v>
      </c>
      <c r="BK1399" s="0" t="e">
        <f aca="false">BF1399^0.04*BG1399^0.22*BH1399^0.51*BI1399^0.06*BJ1399^0.17</f>
        <v>#VALUE!</v>
      </c>
      <c r="BL1399" s="0" t="e">
        <f aca="false">IF(BK1399&gt;=90, "Very Good", IF(BK1399&gt;=80, "Good", IF(BK1399&gt;=70, "Slightly Good", IF(BK1399&gt;=60, "Average", IF(BK1399&gt;=50, "Slightly Poor", IF(BK1399&gt;=40, "Poor", "Very Poor"))))))</f>
        <v>#VALUE!</v>
      </c>
      <c r="BM1399" s="0" t="e">
        <f aca="false">IF(P1399&lt;=1000, -6.942*LN(P1399)+107.59, IF(AND(P1399&gt;1000, P1399&lt;=5213),-36.304*LN(P1399)+310.72, IF(P1399&gt;5213, 10)))</f>
        <v>#VALUE!</v>
      </c>
      <c r="BN1399" s="0" t="e">
        <f aca="false">BF1399^0.04*BG1399^0.22*BH1399^0.51*BI1399^0.06*BM1399^0.17</f>
        <v>#VALUE!</v>
      </c>
      <c r="BO1399" s="0" t="e">
        <f aca="false">IF(BN1399&gt;=90, "Very Good", IF(BN1399&gt;=80, "Good", IF(BN1399&gt;=70, "Slightly Good", IF(BN1399&gt;=60, "Average", IF(BN1399&gt;=50, "Slightly Poor", IF(BN1399&gt;=40, "Poor", "Very Poor"))))))</f>
        <v>#VALUE!</v>
      </c>
      <c r="BP1399" s="0" t="e">
        <f aca="false">IF(AJ1399&lt;=1000, -6.942*LN(AJ1399)+107.59, IF(AND(AJ1399&gt;1000, AJ1399&lt;=5213),-36.304*LN(AJ1399)+310.72, IF(AJ1399&gt;5213, 10)))</f>
        <v>#VALUE!</v>
      </c>
      <c r="BQ1399" s="0" t="e">
        <f aca="false">BF1399^0.04*BG1399^0.22*BH1399^0.51*BI1399^0.06*BP1399^0.17</f>
        <v>#VALUE!</v>
      </c>
      <c r="BR1399" s="0" t="e">
        <f aca="false">IF(BQ1399&gt;=90, "Very Good", IF(BQ1399&gt;=80, "Good", IF(BQ1399&gt;=70, "Slightly Good", IF(BQ1399&gt;=60, "Average", IF(BQ1399&gt;=50, "Slightly Poor", IF(BQ1399&gt;=40, "Poor", "Very Poor"))))))</f>
        <v>#VALUE!</v>
      </c>
      <c r="BT1399" s="0" t="e">
        <f aca="false">9.81*LN(AH1399)+30.6</f>
        <v>#VALUE!</v>
      </c>
      <c r="BU1399" s="0" t="e">
        <f aca="false">IF(BT1399&lt;30, "Clean water", IF(AND(BT1399&gt;=30, BT1399&lt;40), "Hypolimia", IF(AND(BT1399&gt;=40,BT1399&lt;50), "Mesotrophic", IF(AND(BT1399&gt;=50, BT1399&lt;70), "Eutrophic", IF(BT1399&gt;70,"Hypertrophic")))))</f>
        <v>#VALUE!</v>
      </c>
      <c r="BW1399" s="0" t="str">
        <f aca="false">IF(G1399/H1399&gt;=1, "PLS CHECK", "")</f>
        <v/>
      </c>
      <c r="BX1399" s="0" t="str">
        <f aca="false">IF(AC1399/J1399&gt;=1, "PLS CHECK", "")</f>
        <v/>
      </c>
      <c r="BY1399" s="0" t="str">
        <f aca="false">IF(AE1399/J1399&gt;=1, "PLS CHECK", "")</f>
        <v/>
      </c>
      <c r="BZ1399" s="0" t="str">
        <f aca="false">IF(AD1399/J1399&gt;=1, "PLS CHECK", "")</f>
        <v/>
      </c>
      <c r="CA1399" s="0" t="str">
        <f aca="false">IF(AF1399/K1399&gt;=1, "PLS CHECK", "")</f>
        <v/>
      </c>
      <c r="CB1399" s="0" t="str">
        <f aca="false">IF(AG1399/K1399&gt;=1, "PLS CHECK", "")</f>
        <v/>
      </c>
    </row>
    <row r="1400" customFormat="false" ht="12.5" hidden="false" customHeight="false" outlineLevel="0" collapsed="false">
      <c r="A1400" s="0" t="n">
        <v>1397</v>
      </c>
      <c r="B1400" s="15" t="s">
        <v>123</v>
      </c>
      <c r="C1400" s="16" t="s">
        <v>124</v>
      </c>
      <c r="D1400" s="0" t="s">
        <v>187</v>
      </c>
      <c r="E1400" s="0" t="n">
        <v>7.7</v>
      </c>
      <c r="F1400" s="37"/>
      <c r="G1400" s="0" t="n">
        <v>1.9</v>
      </c>
      <c r="H1400" s="0" t="n">
        <v>5.4</v>
      </c>
      <c r="I1400" s="0" t="n">
        <v>3.4</v>
      </c>
      <c r="J1400" s="0" t="n">
        <v>6.849</v>
      </c>
      <c r="K1400" s="0" t="n">
        <v>0.087</v>
      </c>
      <c r="L1400" s="0" t="n">
        <v>3.7</v>
      </c>
      <c r="M1400" s="0" t="n">
        <v>28</v>
      </c>
      <c r="N1400" s="0" t="n">
        <v>0</v>
      </c>
      <c r="O1400" s="0" t="n">
        <v>489</v>
      </c>
      <c r="P1400" s="0" t="n">
        <v>19000</v>
      </c>
      <c r="AC1400" s="0" t="n">
        <v>6.252</v>
      </c>
      <c r="AD1400" s="0" t="n">
        <v>1.219</v>
      </c>
      <c r="AE1400" s="0" t="n">
        <v>4.307</v>
      </c>
      <c r="AF1400" s="0" t="n">
        <v>0.054</v>
      </c>
      <c r="AG1400" s="0" t="n">
        <v>0.039</v>
      </c>
      <c r="AH1400" s="0" t="n">
        <v>4.5</v>
      </c>
      <c r="AJ1400" s="0" t="n">
        <v>3900</v>
      </c>
      <c r="BF1400" s="0" t="n">
        <f aca="false">IF(E1400&lt;11,-3.6797*E1400^2+48.115*E1400-53.83,280.92*EXP(-0.2027*E1400))</f>
        <v>98.486087</v>
      </c>
      <c r="BG1400" s="0" t="e">
        <f aca="false">32.208*LN(F1400)+21.438</f>
        <v>#VALUE!</v>
      </c>
      <c r="BH1400" s="0" t="n">
        <f aca="false">IF(G1400&lt;=2, -10*G1400+100, 88.958*EXP(-0.0755*G1400))</f>
        <v>81</v>
      </c>
      <c r="BI1400" s="0" t="n">
        <f aca="false">IF(I1400&lt;=100, 0.0053*(I1400)^2-1.0332*I1400+100.76, 122.82*EXP(-0.0092*I1400))</f>
        <v>97.308388</v>
      </c>
      <c r="BJ1400" s="0" t="n">
        <f aca="false">IF(P1400&lt;=1000, -6.942*LN(P1400)+107.59, -36.304*LN(P1400)+310.72)</f>
        <v>-46.9540603478259</v>
      </c>
      <c r="BK1400" s="0" t="e">
        <f aca="false">BF1400^0.04*BG1400^0.22*BH1400^0.51*BI1400^0.06*BJ1400^0.17</f>
        <v>#VALUE!</v>
      </c>
      <c r="BL1400" s="0" t="e">
        <f aca="false">IF(BK1400&gt;=90, "Very Good", IF(BK1400&gt;=80, "Good", IF(BK1400&gt;=70, "Slightly Good", IF(BK1400&gt;=60, "Average", IF(BK1400&gt;=50, "Slightly Poor", IF(BK1400&gt;=40, "Poor", "Very Poor"))))))</f>
        <v>#VALUE!</v>
      </c>
      <c r="BM1400" s="0" t="n">
        <f aca="false">IF(P1400&lt;=1000, -6.942*LN(P1400)+107.59, IF(AND(P1400&gt;1000, P1400&lt;=5213),-36.304*LN(P1400)+310.72, IF(P1400&gt;5213, 10)))</f>
        <v>10</v>
      </c>
      <c r="BN1400" s="0" t="e">
        <f aca="false">BF1400^0.04*BG1400^0.22*BH1400^0.51*BI1400^0.06*BM1400^0.17</f>
        <v>#VALUE!</v>
      </c>
      <c r="BO1400" s="0" t="e">
        <f aca="false">IF(BN1400&gt;=90, "Very Good", IF(BN1400&gt;=80, "Good", IF(BN1400&gt;=70, "Slightly Good", IF(BN1400&gt;=60, "Average", IF(BN1400&gt;=50, "Slightly Poor", IF(BN1400&gt;=40, "Poor", "Very Poor"))))))</f>
        <v>#VALUE!</v>
      </c>
      <c r="BP1400" s="0" t="n">
        <f aca="false">IF(AJ1400&lt;=1000, -6.942*LN(AJ1400)+107.59, IF(AND(AJ1400&gt;1000, AJ1400&lt;=5213),-36.304*LN(AJ1400)+310.72, IF(AJ1400&gt;5213, 10)))</f>
        <v>10.5319595667977</v>
      </c>
      <c r="BQ1400" s="0" t="e">
        <f aca="false">BF1400^0.04*BG1400^0.22*BH1400^0.51*BI1400^0.06*BP1400^0.17</f>
        <v>#VALUE!</v>
      </c>
      <c r="BR1400" s="0" t="e">
        <f aca="false">IF(BQ1400&gt;=90, "Very Good", IF(BQ1400&gt;=80, "Good", IF(BQ1400&gt;=70, "Slightly Good", IF(BQ1400&gt;=60, "Average", IF(BQ1400&gt;=50, "Slightly Poor", IF(BQ1400&gt;=40, "Poor", "Very Poor"))))))</f>
        <v>#VALUE!</v>
      </c>
      <c r="BT1400" s="0" t="n">
        <f aca="false">9.81*LN(AH1400)+30.6</f>
        <v>45.3549992623753</v>
      </c>
      <c r="BU1400" s="0" t="str">
        <f aca="false">IF(BT1400&lt;30, "Clean water", IF(AND(BT1400&gt;=30, BT1400&lt;40), "Hypolimia", IF(AND(BT1400&gt;=40,BT1400&lt;50), "Mesotrophic", IF(AND(BT1400&gt;=50, BT1400&lt;70), "Eutrophic", IF(BT1400&gt;70,"Hypertrophic")))))</f>
        <v>Mesotrophic</v>
      </c>
      <c r="BW1400" s="0" t="str">
        <f aca="false">IF(G1400/H1400&gt;=1, "PLS CHECK", "")</f>
        <v/>
      </c>
      <c r="BX1400" s="0" t="str">
        <f aca="false">IF(AC1400/J1400&gt;=1, "PLS CHECK", "")</f>
        <v/>
      </c>
      <c r="BY1400" s="0" t="str">
        <f aca="false">IF(AE1400/J1400&gt;=1, "PLS CHECK", "")</f>
        <v/>
      </c>
      <c r="BZ1400" s="0" t="str">
        <f aca="false">IF(AD1400/J1400&gt;=1, "PLS CHECK", "")</f>
        <v/>
      </c>
      <c r="CA1400" s="0" t="str">
        <f aca="false">IF(AF1400/K1400&gt;=1, "PLS CHECK", "")</f>
        <v/>
      </c>
      <c r="CB1400" s="0" t="str">
        <f aca="false">IF(AG1400/K1400&gt;=1, "PLS CHECK", "")</f>
        <v/>
      </c>
    </row>
    <row r="1401" customFormat="false" ht="12.5" hidden="false" customHeight="false" outlineLevel="0" collapsed="false">
      <c r="A1401" s="0" t="n">
        <v>1398</v>
      </c>
      <c r="B1401" s="15" t="s">
        <v>125</v>
      </c>
      <c r="C1401" s="16" t="s">
        <v>126</v>
      </c>
      <c r="D1401" s="0" t="s">
        <v>187</v>
      </c>
      <c r="E1401" s="0" t="n">
        <v>7.9</v>
      </c>
      <c r="F1401" s="0" t="n">
        <v>8.4</v>
      </c>
      <c r="G1401" s="0" t="n">
        <v>1.6</v>
      </c>
      <c r="H1401" s="0" t="n">
        <v>4</v>
      </c>
      <c r="I1401" s="0" t="n">
        <v>7.6</v>
      </c>
      <c r="J1401" s="0" t="n">
        <v>3.378</v>
      </c>
      <c r="K1401" s="0" t="n">
        <v>0.106</v>
      </c>
      <c r="L1401" s="0" t="n">
        <v>2.6</v>
      </c>
      <c r="M1401" s="0" t="n">
        <v>28</v>
      </c>
      <c r="N1401" s="0" t="n">
        <v>0</v>
      </c>
      <c r="O1401" s="0" t="n">
        <v>266</v>
      </c>
      <c r="P1401" s="0" t="n">
        <v>17000</v>
      </c>
      <c r="AC1401" s="0" t="n">
        <v>3.035</v>
      </c>
      <c r="AD1401" s="0" t="n">
        <v>0.093</v>
      </c>
      <c r="AE1401" s="0" t="n">
        <v>2.61</v>
      </c>
      <c r="AF1401" s="0" t="n">
        <v>0.059</v>
      </c>
      <c r="AG1401" s="0" t="n">
        <v>0.054</v>
      </c>
      <c r="AH1401" s="0" t="n">
        <v>17.7</v>
      </c>
      <c r="AJ1401" s="0" t="n">
        <v>2600</v>
      </c>
      <c r="BF1401" s="0" t="n">
        <f aca="false">IF(E1401&lt;11,-3.6797*E1401^2+48.115*E1401-53.83,280.92*EXP(-0.2027*E1401))</f>
        <v>96.6284230000001</v>
      </c>
      <c r="BG1401" s="0" t="n">
        <f aca="false">32.208*LN(F1401)+21.438</f>
        <v>89.9840867819932</v>
      </c>
      <c r="BH1401" s="0" t="n">
        <f aca="false">IF(G1401&lt;=2, -10*G1401+100, 88.958*EXP(-0.0755*G1401))</f>
        <v>84</v>
      </c>
      <c r="BI1401" s="0" t="n">
        <f aca="false">IF(I1401&lt;=100, 0.0053*(I1401)^2-1.0332*I1401+100.76, 122.82*EXP(-0.0092*I1401))</f>
        <v>93.213808</v>
      </c>
      <c r="BJ1401" s="0" t="n">
        <f aca="false">IF(P1401&lt;=1000, -6.942*LN(P1401)+107.59, -36.304*LN(P1401)+310.72)</f>
        <v>-42.9161248907844</v>
      </c>
      <c r="BK1401" s="0" t="e">
        <f aca="false">BF1401^0.04*BG1401^0.22*BH1401^0.51*BI1401^0.06*BJ1401^0.17</f>
        <v>#NUM!</v>
      </c>
      <c r="BL1401" s="0" t="e">
        <f aca="false">IF(BK1401&gt;=90, "Very Good", IF(BK1401&gt;=80, "Good", IF(BK1401&gt;=70, "Slightly Good", IF(BK1401&gt;=60, "Average", IF(BK1401&gt;=50, "Slightly Poor", IF(BK1401&gt;=40, "Poor", "Very Poor"))))))</f>
        <v>#NUM!</v>
      </c>
      <c r="BM1401" s="0" t="n">
        <f aca="false">IF(P1401&lt;=1000, -6.942*LN(P1401)+107.59, IF(AND(P1401&gt;1000, P1401&lt;=5213),-36.304*LN(P1401)+310.72, IF(P1401&gt;5213, 10)))</f>
        <v>10</v>
      </c>
      <c r="BN1401" s="0" t="n">
        <f aca="false">BF1401^0.04*BG1401^0.22*BH1401^0.51*BI1401^0.06*BM1401^0.17</f>
        <v>60.0996445650306</v>
      </c>
      <c r="BO1401" s="0" t="str">
        <f aca="false">IF(BN1401&gt;=90, "Very Good", IF(BN1401&gt;=80, "Good", IF(BN1401&gt;=70, "Slightly Good", IF(BN1401&gt;=60, "Average", IF(BN1401&gt;=50, "Slightly Poor", IF(BN1401&gt;=40, "Poor", "Very Poor"))))))</f>
        <v>Average</v>
      </c>
      <c r="BP1401" s="0" t="n">
        <f aca="false">IF(AJ1401&lt;=1000, -6.942*LN(AJ1401)+107.59, IF(AND(AJ1401&gt;1000, AJ1401&lt;=5213),-36.304*LN(AJ1401)+310.72, IF(AJ1401&gt;5213, 10)))</f>
        <v>25.2519648515565</v>
      </c>
      <c r="BQ1401" s="0" t="n">
        <f aca="false">BF1401^0.04*BG1401^0.22*BH1401^0.51*BI1401^0.06*BP1401^0.17</f>
        <v>70.3496730671727</v>
      </c>
      <c r="BR1401" s="0" t="str">
        <f aca="false">IF(BQ1401&gt;=90, "Very Good", IF(BQ1401&gt;=80, "Good", IF(BQ1401&gt;=70, "Slightly Good", IF(BQ1401&gt;=60, "Average", IF(BQ1401&gt;=50, "Slightly Poor", IF(BQ1401&gt;=40, "Poor", "Very Poor"))))))</f>
        <v>Slightly Good</v>
      </c>
      <c r="BT1401" s="0" t="n">
        <f aca="false">9.81*LN(AH1401)+30.6</f>
        <v>58.7896691142777</v>
      </c>
      <c r="BU1401" s="0" t="str">
        <f aca="false">IF(BT1401&lt;30, "Clean water", IF(AND(BT1401&gt;=30, BT1401&lt;40), "Hypolimia", IF(AND(BT1401&gt;=40,BT1401&lt;50), "Mesotrophic", IF(AND(BT1401&gt;=50, BT1401&lt;70), "Eutrophic", IF(BT1401&gt;70,"Hypertrophic")))))</f>
        <v>Eutrophic</v>
      </c>
      <c r="BW1401" s="0" t="str">
        <f aca="false">IF(G1401/H1401&gt;=1, "PLS CHECK", "")</f>
        <v/>
      </c>
      <c r="BX1401" s="0" t="str">
        <f aca="false">IF(AC1401/J1401&gt;=1, "PLS CHECK", "")</f>
        <v/>
      </c>
      <c r="BY1401" s="0" t="str">
        <f aca="false">IF(AE1401/J1401&gt;=1, "PLS CHECK", "")</f>
        <v/>
      </c>
      <c r="BZ1401" s="0" t="str">
        <f aca="false">IF(AD1401/J1401&gt;=1, "PLS CHECK", "")</f>
        <v/>
      </c>
      <c r="CA1401" s="0" t="str">
        <f aca="false">IF(AF1401/K1401&gt;=1, "PLS CHECK", "")</f>
        <v/>
      </c>
      <c r="CB1401" s="0" t="str">
        <f aca="false">IF(AG1401/K1401&gt;=1, "PLS CHECK", "")</f>
        <v/>
      </c>
    </row>
    <row r="1402" customFormat="false" ht="12.5" hidden="false" customHeight="false" outlineLevel="0" collapsed="false">
      <c r="A1402" s="0" t="n">
        <v>1399</v>
      </c>
      <c r="B1402" s="15" t="s">
        <v>72</v>
      </c>
      <c r="C1402" s="16" t="s">
        <v>73</v>
      </c>
      <c r="D1402" s="0" t="s">
        <v>188</v>
      </c>
      <c r="E1402" s="0" t="n">
        <v>7.9</v>
      </c>
      <c r="F1402" s="0" t="n">
        <v>8</v>
      </c>
      <c r="G1402" s="0" t="n">
        <v>1.3</v>
      </c>
      <c r="H1402" s="0" t="n">
        <v>5.1</v>
      </c>
      <c r="I1402" s="0" t="n">
        <v>18.1</v>
      </c>
      <c r="J1402" s="0" t="n">
        <v>2.574</v>
      </c>
      <c r="K1402" s="0" t="n">
        <v>0.087</v>
      </c>
      <c r="L1402" s="0" t="n">
        <v>2.4</v>
      </c>
      <c r="M1402" s="0" t="n">
        <v>23.4</v>
      </c>
      <c r="N1402" s="0" t="n">
        <v>0</v>
      </c>
      <c r="O1402" s="0" t="n">
        <v>232</v>
      </c>
      <c r="P1402" s="0" t="n">
        <v>6533</v>
      </c>
      <c r="Q1402" s="0" t="n">
        <v>0</v>
      </c>
      <c r="R1402" s="0" t="n">
        <v>0</v>
      </c>
      <c r="S1402" s="0" t="n">
        <v>0</v>
      </c>
      <c r="T1402" s="0" t="n">
        <v>0</v>
      </c>
      <c r="U1402" s="0" t="n">
        <v>0</v>
      </c>
      <c r="V1402" s="0" t="n">
        <v>0</v>
      </c>
      <c r="AC1402" s="0" t="n">
        <v>2.457</v>
      </c>
      <c r="AD1402" s="0" t="n">
        <v>0.079</v>
      </c>
      <c r="AE1402" s="0" t="n">
        <v>2.047</v>
      </c>
      <c r="AF1402" s="0" t="n">
        <v>0.042</v>
      </c>
      <c r="AG1402" s="0" t="n">
        <v>0.032</v>
      </c>
      <c r="AH1402" s="0" t="n">
        <v>25</v>
      </c>
      <c r="AI1402" s="0" t="n">
        <v>0</v>
      </c>
      <c r="AJ1402" s="0" t="n">
        <v>293</v>
      </c>
      <c r="AP1402" s="0" t="n">
        <v>0</v>
      </c>
      <c r="AQ1402" s="0" t="n">
        <v>0</v>
      </c>
      <c r="AR1402" s="0" t="n">
        <v>0</v>
      </c>
      <c r="AS1402" s="0" t="n">
        <v>0</v>
      </c>
      <c r="AU1402" s="0" t="n">
        <v>0</v>
      </c>
      <c r="AV1402" s="0" t="n">
        <v>0</v>
      </c>
      <c r="AY1402" s="0" t="n">
        <v>0</v>
      </c>
      <c r="AZ1402" s="0" t="n">
        <v>0</v>
      </c>
      <c r="BB1402" s="0" t="n">
        <v>0</v>
      </c>
      <c r="BE1402" s="0" t="n">
        <v>0</v>
      </c>
      <c r="BF1402" s="0" t="n">
        <f aca="false">IF(E1402&lt;11,-3.6797*E1402^2+48.115*E1402-53.83,280.92*EXP(-0.2027*E1402))</f>
        <v>96.6284230000001</v>
      </c>
      <c r="BG1402" s="0" t="n">
        <f aca="false">32.208*LN(F1402)+21.438</f>
        <v>88.4126531744242</v>
      </c>
      <c r="BH1402" s="0" t="n">
        <f aca="false">IF(G1402&lt;=2, -10*G1402+100, 88.958*EXP(-0.0755*G1402))</f>
        <v>87</v>
      </c>
      <c r="BI1402" s="0" t="n">
        <f aca="false">IF(I1402&lt;=100, 0.0053*(I1402)^2-1.0332*I1402+100.76, 122.82*EXP(-0.0092*I1402))</f>
        <v>83.795413</v>
      </c>
      <c r="BJ1402" s="0" t="n">
        <f aca="false">IF(P1402&lt;=1000, -6.942*LN(P1402)+107.59, -36.304*LN(P1402)+310.72)</f>
        <v>-8.19690020085864</v>
      </c>
      <c r="BK1402" s="0" t="e">
        <f aca="false">BF1402^0.04*BG1402^0.22*BH1402^0.51*BI1402^0.06*BJ1402^0.17</f>
        <v>#NUM!</v>
      </c>
      <c r="BL1402" s="0" t="e">
        <f aca="false">IF(BK1402&gt;=90, "Very Good", IF(BK1402&gt;=80, "Good", IF(BK1402&gt;=70, "Slightly Good", IF(BK1402&gt;=60, "Average", IF(BK1402&gt;=50, "Slightly Poor", IF(BK1402&gt;=40, "Poor", "Very Poor"))))))</f>
        <v>#NUM!</v>
      </c>
      <c r="BM1402" s="0" t="n">
        <f aca="false">IF(P1402&lt;=1000, -6.942*LN(P1402)+107.59, IF(AND(P1402&gt;1000, P1402&lt;=5213),-36.304*LN(P1402)+310.72, IF(P1402&gt;5213, 10)))</f>
        <v>10</v>
      </c>
      <c r="BN1402" s="0" t="n">
        <f aca="false">BF1402^0.04*BG1402^0.22*BH1402^0.51*BI1402^0.06*BM1402^0.17</f>
        <v>60.5599352886076</v>
      </c>
      <c r="BO1402" s="0" t="str">
        <f aca="false">IF(BN1402&gt;=90, "Very Good", IF(BN1402&gt;=80, "Good", IF(BN1402&gt;=70, "Slightly Good", IF(BN1402&gt;=60, "Average", IF(BN1402&gt;=50, "Slightly Poor", IF(BN1402&gt;=40, "Poor", "Very Poor"))))))</f>
        <v>Average</v>
      </c>
      <c r="BP1402" s="0" t="n">
        <f aca="false">IF(AJ1402&lt;=1000, -6.942*LN(AJ1402)+107.59, IF(AND(AJ1402&gt;1000, AJ1402&lt;=5213),-36.304*LN(AJ1402)+310.72, IF(AJ1402&gt;5213, 10)))</f>
        <v>68.1582417482035</v>
      </c>
      <c r="BQ1402" s="0" t="n">
        <f aca="false">BF1402^0.04*BG1402^0.22*BH1402^0.51*BI1402^0.06*BP1402^0.17</f>
        <v>83.9234882360307</v>
      </c>
      <c r="BR1402" s="0" t="str">
        <f aca="false">IF(BQ1402&gt;=90, "Very Good", IF(BQ1402&gt;=80, "Good", IF(BQ1402&gt;=70, "Slightly Good", IF(BQ1402&gt;=60, "Average", IF(BQ1402&gt;=50, "Slightly Poor", IF(BQ1402&gt;=40, "Poor", "Very Poor"))))))</f>
        <v>Good</v>
      </c>
      <c r="BT1402" s="0" t="n">
        <f aca="false">9.81*LN(AH1402)+30.6</f>
        <v>62.177171841957</v>
      </c>
      <c r="BU1402" s="0" t="str">
        <f aca="false">IF(BT1402&lt;30, "Clean water", IF(AND(BT1402&gt;=30, BT1402&lt;40), "Hypolimia", IF(AND(BT1402&gt;=40,BT1402&lt;50), "Mesotrophic", IF(AND(BT1402&gt;=50, BT1402&lt;70), "Eutrophic", IF(BT1402&gt;70,"Hypertrophic")))))</f>
        <v>Eutrophic</v>
      </c>
      <c r="BW1402" s="0" t="str">
        <f aca="false">IF(G1402/H1402&gt;=1, "PLS CHECK", "")</f>
        <v/>
      </c>
      <c r="BX1402" s="0" t="str">
        <f aca="false">IF(AC1402/J1402&gt;=1, "PLS CHECK", "")</f>
        <v/>
      </c>
      <c r="BY1402" s="0" t="str">
        <f aca="false">IF(AE1402/J1402&gt;=1, "PLS CHECK", "")</f>
        <v/>
      </c>
      <c r="BZ1402" s="0" t="str">
        <f aca="false">IF(AD1402/J1402&gt;=1, "PLS CHECK", "")</f>
        <v/>
      </c>
      <c r="CA1402" s="0" t="str">
        <f aca="false">IF(AF1402/K1402&gt;=1, "PLS CHECK", "")</f>
        <v/>
      </c>
      <c r="CB1402" s="0" t="str">
        <f aca="false">IF(AG1402/K1402&gt;=1, "PLS CHECK", "")</f>
        <v/>
      </c>
    </row>
    <row r="1403" customFormat="false" ht="12.5" hidden="false" customHeight="false" outlineLevel="0" collapsed="false">
      <c r="A1403" s="0" t="n">
        <v>1400</v>
      </c>
      <c r="B1403" s="15" t="s">
        <v>131</v>
      </c>
      <c r="C1403" s="16" t="s">
        <v>132</v>
      </c>
      <c r="D1403" s="0" t="s">
        <v>188</v>
      </c>
      <c r="E1403" s="37"/>
      <c r="F1403" s="0" t="n">
        <v>12.6</v>
      </c>
      <c r="G1403" s="0" t="n">
        <v>2.2</v>
      </c>
      <c r="H1403" s="0" t="n">
        <v>5.2</v>
      </c>
      <c r="I1403" s="37"/>
      <c r="J1403" s="0" t="n">
        <v>3.206</v>
      </c>
      <c r="K1403" s="0" t="n">
        <v>0.118</v>
      </c>
      <c r="L1403" s="0" t="n">
        <v>3.5</v>
      </c>
      <c r="M1403" s="0" t="n">
        <v>25.1</v>
      </c>
      <c r="O1403" s="0" t="n">
        <v>645</v>
      </c>
      <c r="BD1403" s="0" t="n">
        <v>0.044</v>
      </c>
      <c r="BF1403" s="0" t="n">
        <f aca="false">IF(E1403&lt;11,-3.6797*E1403^2+48.115*E1403-53.83,280.92*EXP(-0.2027*E1403))</f>
        <v>-53.83</v>
      </c>
      <c r="BG1403" s="0" t="n">
        <f aca="false">32.208*LN(F1403)+21.438</f>
        <v>103.043306983941</v>
      </c>
      <c r="BH1403" s="0" t="n">
        <f aca="false">IF(G1403&lt;=2, -10*G1403+100, 88.958*EXP(-0.0755*G1403))</f>
        <v>75.3440041238757</v>
      </c>
      <c r="BI1403" s="0" t="n">
        <f aca="false">IF(I1403&lt;=100, 0.0053*(I1403)^2-1.0332*I1403+100.76, 122.82*EXP(-0.0092*I1403))</f>
        <v>100.76</v>
      </c>
      <c r="BJ1403" s="0" t="e">
        <f aca="false">IF(P1403&lt;=1000, -6.942*LN(P1403)+107.59, -36.304*LN(P1403)+310.72)</f>
        <v>#VALUE!</v>
      </c>
      <c r="BK1403" s="0" t="e">
        <f aca="false">BF1403^0.04*BG1403^0.22*BH1403^0.51*BI1403^0.06*BJ1403^0.17</f>
        <v>#VALUE!</v>
      </c>
      <c r="BL1403" s="0" t="e">
        <f aca="false">IF(BK1403&gt;=90, "Very Good", IF(BK1403&gt;=80, "Good", IF(BK1403&gt;=70, "Slightly Good", IF(BK1403&gt;=60, "Average", IF(BK1403&gt;=50, "Slightly Poor", IF(BK1403&gt;=40, "Poor", "Very Poor"))))))</f>
        <v>#VALUE!</v>
      </c>
      <c r="BM1403" s="0" t="e">
        <f aca="false">IF(P1403&lt;=1000, -6.942*LN(P1403)+107.59, IF(AND(P1403&gt;1000, P1403&lt;=5213),-36.304*LN(P1403)+310.72, IF(P1403&gt;5213, 10)))</f>
        <v>#VALUE!</v>
      </c>
      <c r="BN1403" s="0" t="e">
        <f aca="false">BF1403^0.04*BG1403^0.22*BH1403^0.51*BI1403^0.06*BM1403^0.17</f>
        <v>#VALUE!</v>
      </c>
      <c r="BO1403" s="0" t="e">
        <f aca="false">IF(BN1403&gt;=90, "Very Good", IF(BN1403&gt;=80, "Good", IF(BN1403&gt;=70, "Slightly Good", IF(BN1403&gt;=60, "Average", IF(BN1403&gt;=50, "Slightly Poor", IF(BN1403&gt;=40, "Poor", "Very Poor"))))))</f>
        <v>#VALUE!</v>
      </c>
      <c r="BP1403" s="0" t="e">
        <f aca="false">IF(AJ1403&lt;=1000, -6.942*LN(AJ1403)+107.59, IF(AND(AJ1403&gt;1000, AJ1403&lt;=5213),-36.304*LN(AJ1403)+310.72, IF(AJ1403&gt;5213, 10)))</f>
        <v>#VALUE!</v>
      </c>
      <c r="BQ1403" s="0" t="e">
        <f aca="false">BF1403^0.04*BG1403^0.22*BH1403^0.51*BI1403^0.06*BP1403^0.17</f>
        <v>#VALUE!</v>
      </c>
      <c r="BR1403" s="0" t="e">
        <f aca="false">IF(BQ1403&gt;=90, "Very Good", IF(BQ1403&gt;=80, "Good", IF(BQ1403&gt;=70, "Slightly Good", IF(BQ1403&gt;=60, "Average", IF(BQ1403&gt;=50, "Slightly Poor", IF(BQ1403&gt;=40, "Poor", "Very Poor"))))))</f>
        <v>#VALUE!</v>
      </c>
      <c r="BT1403" s="0" t="e">
        <f aca="false">9.81*LN(AH1403)+30.6</f>
        <v>#VALUE!</v>
      </c>
      <c r="BU1403" s="0" t="e">
        <f aca="false">IF(BT1403&lt;30, "Clean water", IF(AND(BT1403&gt;=30, BT1403&lt;40), "Hypolimia", IF(AND(BT1403&gt;=40,BT1403&lt;50), "Mesotrophic", IF(AND(BT1403&gt;=50, BT1403&lt;70), "Eutrophic", IF(BT1403&gt;70,"Hypertrophic")))))</f>
        <v>#VALUE!</v>
      </c>
      <c r="BW1403" s="0" t="str">
        <f aca="false">IF(G1403/H1403&gt;=1, "PLS CHECK", "")</f>
        <v/>
      </c>
      <c r="BX1403" s="0" t="str">
        <f aca="false">IF(AC1403/J1403&gt;=1, "PLS CHECK", "")</f>
        <v/>
      </c>
      <c r="BY1403" s="0" t="str">
        <f aca="false">IF(AE1403/J1403&gt;=1, "PLS CHECK", "")</f>
        <v/>
      </c>
      <c r="BZ1403" s="0" t="str">
        <f aca="false">IF(AD1403/J1403&gt;=1, "PLS CHECK", "")</f>
        <v/>
      </c>
      <c r="CA1403" s="0" t="str">
        <f aca="false">IF(AF1403/K1403&gt;=1, "PLS CHECK", "")</f>
        <v/>
      </c>
      <c r="CB1403" s="0" t="str">
        <f aca="false">IF(AG1403/K1403&gt;=1, "PLS CHECK", "")</f>
        <v/>
      </c>
    </row>
    <row r="1404" customFormat="false" ht="12.5" hidden="false" customHeight="false" outlineLevel="0" collapsed="false">
      <c r="A1404" s="0" t="n">
        <v>1401</v>
      </c>
      <c r="B1404" s="15" t="s">
        <v>75</v>
      </c>
      <c r="C1404" s="16" t="s">
        <v>76</v>
      </c>
      <c r="D1404" s="0" t="s">
        <v>188</v>
      </c>
      <c r="E1404" s="0" t="n">
        <v>7.9</v>
      </c>
      <c r="F1404" s="0" t="n">
        <v>8.9</v>
      </c>
      <c r="G1404" s="0" t="n">
        <v>1.1</v>
      </c>
      <c r="H1404" s="0" t="n">
        <v>3</v>
      </c>
      <c r="I1404" s="0" t="n">
        <v>5.4</v>
      </c>
      <c r="J1404" s="37"/>
      <c r="K1404" s="0" t="n">
        <v>0.089</v>
      </c>
      <c r="L1404" s="0" t="n">
        <v>1.9</v>
      </c>
      <c r="M1404" s="0" t="n">
        <v>23.3</v>
      </c>
      <c r="N1404" s="0" t="n">
        <v>0</v>
      </c>
      <c r="O1404" s="37"/>
      <c r="P1404" s="0" t="n">
        <v>20000</v>
      </c>
      <c r="Q1404" s="0" t="n">
        <v>0</v>
      </c>
      <c r="R1404" s="0" t="n">
        <v>0</v>
      </c>
      <c r="S1404" s="0" t="n">
        <v>0</v>
      </c>
      <c r="T1404" s="0" t="n">
        <v>0</v>
      </c>
      <c r="U1404" s="0" t="n">
        <v>0</v>
      </c>
      <c r="V1404" s="0" t="n">
        <v>0</v>
      </c>
      <c r="AC1404" s="0" t="n">
        <v>2.135</v>
      </c>
      <c r="AD1404" s="37"/>
      <c r="AE1404" s="0" t="n">
        <v>1.884</v>
      </c>
      <c r="AF1404" s="0" t="n">
        <v>0.074</v>
      </c>
      <c r="AG1404" s="0" t="n">
        <v>0.06</v>
      </c>
      <c r="AH1404" s="0" t="n">
        <v>3.5</v>
      </c>
      <c r="AJ1404" s="0" t="n">
        <v>2000</v>
      </c>
      <c r="AP1404" s="0" t="n">
        <v>0</v>
      </c>
      <c r="AY1404" s="0" t="n">
        <v>0</v>
      </c>
      <c r="BF1404" s="0" t="n">
        <f aca="false">IF(E1404&lt;11,-3.6797*E1404^2+48.115*E1404-53.83,280.92*EXP(-0.2027*E1404))</f>
        <v>96.6284230000001</v>
      </c>
      <c r="BG1404" s="0" t="n">
        <f aca="false">32.208*LN(F1404)+21.438</f>
        <v>91.8463395211805</v>
      </c>
      <c r="BH1404" s="0" t="n">
        <f aca="false">IF(G1404&lt;=2, -10*G1404+100, 88.958*EXP(-0.0755*G1404))</f>
        <v>89</v>
      </c>
      <c r="BI1404" s="0" t="n">
        <f aca="false">IF(I1404&lt;=100, 0.0053*(I1404)^2-1.0332*I1404+100.76, 122.82*EXP(-0.0092*I1404))</f>
        <v>95.335268</v>
      </c>
      <c r="BJ1404" s="0" t="n">
        <f aca="false">IF(P1404&lt;=1000, -6.942*LN(P1404)+107.59, -36.304*LN(P1404)+310.72)</f>
        <v>-48.8162121072716</v>
      </c>
      <c r="BK1404" s="0" t="e">
        <f aca="false">BF1404^0.04*BG1404^0.22*BH1404^0.51*BI1404^0.06*BJ1404^0.17</f>
        <v>#NUM!</v>
      </c>
      <c r="BL1404" s="0" t="e">
        <f aca="false">IF(BK1404&gt;=90, "Very Good", IF(BK1404&gt;=80, "Good", IF(BK1404&gt;=70, "Slightly Good", IF(BK1404&gt;=60, "Average", IF(BK1404&gt;=50, "Slightly Poor", IF(BK1404&gt;=40, "Poor", "Very Poor"))))))</f>
        <v>#NUM!</v>
      </c>
      <c r="BM1404" s="0" t="n">
        <f aca="false">IF(P1404&lt;=1000, -6.942*LN(P1404)+107.59, IF(AND(P1404&gt;1000, P1404&lt;=5213),-36.304*LN(P1404)+310.72, IF(P1404&gt;5213, 10)))</f>
        <v>10</v>
      </c>
      <c r="BN1404" s="0" t="n">
        <f aca="false">BF1404^0.04*BG1404^0.22*BH1404^0.51*BI1404^0.06*BM1404^0.17</f>
        <v>62.2618358472562</v>
      </c>
      <c r="BO1404" s="0" t="str">
        <f aca="false">IF(BN1404&gt;=90, "Very Good", IF(BN1404&gt;=80, "Good", IF(BN1404&gt;=70, "Slightly Good", IF(BN1404&gt;=60, "Average", IF(BN1404&gt;=50, "Slightly Poor", IF(BN1404&gt;=40, "Poor", "Very Poor"))))))</f>
        <v>Average</v>
      </c>
      <c r="BP1404" s="0" t="n">
        <f aca="false">IF(AJ1404&lt;=1000, -6.942*LN(AJ1404)+107.59, IF(AND(AJ1404&gt;1000, AJ1404&lt;=5213),-36.304*LN(AJ1404)+310.72, IF(AJ1404&gt;5213, 10)))</f>
        <v>34.7768371087843</v>
      </c>
      <c r="BQ1404" s="0" t="n">
        <f aca="false">BF1404^0.04*BG1404^0.22*BH1404^0.51*BI1404^0.06*BP1404^0.17</f>
        <v>76.9557784920553</v>
      </c>
      <c r="BR1404" s="0" t="str">
        <f aca="false">IF(BQ1404&gt;=90, "Very Good", IF(BQ1404&gt;=80, "Good", IF(BQ1404&gt;=70, "Slightly Good", IF(BQ1404&gt;=60, "Average", IF(BQ1404&gt;=50, "Slightly Poor", IF(BQ1404&gt;=40, "Poor", "Very Poor"))))))</f>
        <v>Slightly Good</v>
      </c>
      <c r="BT1404" s="0" t="n">
        <f aca="false">9.81*LN(AH1404)+30.6</f>
        <v>42.8896047209396</v>
      </c>
      <c r="BU1404" s="0" t="str">
        <f aca="false">IF(BT1404&lt;30, "Clean water", IF(AND(BT1404&gt;=30, BT1404&lt;40), "Hypolimia", IF(AND(BT1404&gt;=40,BT1404&lt;50), "Mesotrophic", IF(AND(BT1404&gt;=50, BT1404&lt;70), "Eutrophic", IF(BT1404&gt;70,"Hypertrophic")))))</f>
        <v>Mesotrophic</v>
      </c>
      <c r="BW1404" s="0" t="str">
        <f aca="false">IF(G1404/H1404&gt;=1, "PLS CHECK", "")</f>
        <v/>
      </c>
      <c r="BX1404" s="0" t="e">
        <f aca="false">IF(AC1404/J1404&gt;=1, "PLS CHECK", "")</f>
        <v>#DIV/0!</v>
      </c>
      <c r="BY1404" s="0" t="e">
        <f aca="false">IF(AE1404/J1404&gt;=1, "PLS CHECK", "")</f>
        <v>#DIV/0!</v>
      </c>
      <c r="BZ1404" s="0" t="e">
        <f aca="false">IF(AD1404/J1404&gt;=1, "PLS CHECK", "")</f>
        <v>#DIV/0!</v>
      </c>
      <c r="CA1404" s="0" t="str">
        <f aca="false">IF(AF1404/K1404&gt;=1, "PLS CHECK", "")</f>
        <v/>
      </c>
      <c r="CB1404" s="0" t="str">
        <f aca="false">IF(AG1404/K1404&gt;=1, "PLS CHECK", "")</f>
        <v/>
      </c>
    </row>
    <row r="1405" customFormat="false" ht="12.5" hidden="false" customHeight="false" outlineLevel="0" collapsed="false">
      <c r="A1405" s="0" t="n">
        <v>1402</v>
      </c>
      <c r="B1405" s="15" t="s">
        <v>77</v>
      </c>
      <c r="C1405" s="16" t="s">
        <v>78</v>
      </c>
      <c r="D1405" s="0" t="s">
        <v>188</v>
      </c>
      <c r="E1405" s="0" t="n">
        <v>8.1</v>
      </c>
      <c r="F1405" s="0" t="n">
        <v>8.8</v>
      </c>
      <c r="G1405" s="0" t="n">
        <v>1.6</v>
      </c>
      <c r="H1405" s="0" t="n">
        <v>4.5</v>
      </c>
      <c r="I1405" s="0" t="n">
        <v>5.9</v>
      </c>
      <c r="J1405" s="0" t="n">
        <v>2.455</v>
      </c>
      <c r="K1405" s="0" t="n">
        <v>0.057</v>
      </c>
      <c r="L1405" s="0" t="n">
        <v>2.7</v>
      </c>
      <c r="M1405" s="0" t="n">
        <v>23.2</v>
      </c>
      <c r="N1405" s="0" t="n">
        <v>0</v>
      </c>
      <c r="O1405" s="0" t="n">
        <v>198</v>
      </c>
      <c r="P1405" s="37"/>
      <c r="Q1405" s="0" t="n">
        <v>0</v>
      </c>
      <c r="R1405" s="0" t="n">
        <v>0</v>
      </c>
      <c r="S1405" s="0" t="n">
        <v>0</v>
      </c>
      <c r="T1405" s="0" t="n">
        <v>0</v>
      </c>
      <c r="U1405" s="0" t="n">
        <v>0</v>
      </c>
      <c r="V1405" s="0" t="n">
        <v>0</v>
      </c>
      <c r="AC1405" s="0" t="n">
        <v>2.303</v>
      </c>
      <c r="AD1405" s="0" t="n">
        <v>0.03</v>
      </c>
      <c r="AE1405" s="37"/>
      <c r="AF1405" s="0" t="n">
        <v>0.022</v>
      </c>
      <c r="AG1405" s="0" t="n">
        <v>0.008</v>
      </c>
      <c r="AH1405" s="0" t="n">
        <v>20.9</v>
      </c>
      <c r="AJ1405" s="0" t="n">
        <v>390</v>
      </c>
      <c r="AP1405" s="0" t="n">
        <v>0</v>
      </c>
      <c r="AY1405" s="0" t="n">
        <v>0</v>
      </c>
      <c r="BD1405" s="0" t="n">
        <v>235.787</v>
      </c>
      <c r="BF1405" s="0" t="n">
        <f aca="false">IF(E1405&lt;11,-3.6797*E1405^2+48.115*E1405-53.83,280.92*EXP(-0.2027*E1405))</f>
        <v>94.476383</v>
      </c>
      <c r="BG1405" s="0" t="n">
        <f aca="false">32.208*LN(F1405)+21.438</f>
        <v>91.4824034455619</v>
      </c>
      <c r="BH1405" s="0" t="n">
        <f aca="false">IF(G1405&lt;=2, -10*G1405+100, 88.958*EXP(-0.0755*G1405))</f>
        <v>84</v>
      </c>
      <c r="BI1405" s="0" t="n">
        <f aca="false">IF(I1405&lt;=100, 0.0053*(I1405)^2-1.0332*I1405+100.76, 122.82*EXP(-0.0092*I1405))</f>
        <v>94.848613</v>
      </c>
      <c r="BJ1405" s="0" t="e">
        <f aca="false">IF(P1405&lt;=1000, -6.942*LN(P1405)+107.59, -36.304*LN(P1405)+310.72)</f>
        <v>#VALUE!</v>
      </c>
      <c r="BK1405" s="0" t="e">
        <f aca="false">BF1405^0.04*BG1405^0.22*BH1405^0.51*BI1405^0.06*BJ1405^0.17</f>
        <v>#VALUE!</v>
      </c>
      <c r="BL1405" s="0" t="e">
        <f aca="false">IF(BK1405&gt;=90, "Very Good", IF(BK1405&gt;=80, "Good", IF(BK1405&gt;=70, "Slightly Good", IF(BK1405&gt;=60, "Average", IF(BK1405&gt;=50, "Slightly Poor", IF(BK1405&gt;=40, "Poor", "Very Poor"))))))</f>
        <v>#VALUE!</v>
      </c>
      <c r="BM1405" s="0" t="e">
        <f aca="false">IF(P1405&lt;=1000, -6.942*LN(P1405)+107.59, IF(AND(P1405&gt;1000, P1405&lt;=5213),-36.304*LN(P1405)+310.72, IF(P1405&gt;5213, 10)))</f>
        <v>#VALUE!</v>
      </c>
      <c r="BN1405" s="0" t="e">
        <f aca="false">BF1405^0.04*BG1405^0.22*BH1405^0.51*BI1405^0.06*BM1405^0.17</f>
        <v>#VALUE!</v>
      </c>
      <c r="BO1405" s="0" t="e">
        <f aca="false">IF(BN1405&gt;=90, "Very Good", IF(BN1405&gt;=80, "Good", IF(BN1405&gt;=70, "Slightly Good", IF(BN1405&gt;=60, "Average", IF(BN1405&gt;=50, "Slightly Poor", IF(BN1405&gt;=40, "Poor", "Very Poor"))))))</f>
        <v>#VALUE!</v>
      </c>
      <c r="BP1405" s="0" t="n">
        <f aca="false">IF(AJ1405&lt;=1000, -6.942*LN(AJ1405)+107.59, IF(AND(AJ1405&gt;1000, AJ1405&lt;=5213),-36.304*LN(AJ1405)+310.72, IF(AJ1405&gt;5213, 10)))</f>
        <v>66.1730093370033</v>
      </c>
      <c r="BQ1405" s="0" t="n">
        <f aca="false">BF1405^0.04*BG1405^0.22*BH1405^0.51*BI1405^0.06*BP1405^0.17</f>
        <v>83.1815943577493</v>
      </c>
      <c r="BR1405" s="0" t="str">
        <f aca="false">IF(BQ1405&gt;=90, "Very Good", IF(BQ1405&gt;=80, "Good", IF(BQ1405&gt;=70, "Slightly Good", IF(BQ1405&gt;=60, "Average", IF(BQ1405&gt;=50, "Slightly Poor", IF(BQ1405&gt;=40, "Poor", "Very Poor"))))))</f>
        <v>Good</v>
      </c>
      <c r="BT1405" s="0" t="n">
        <f aca="false">9.81*LN(AH1405)+30.6</f>
        <v>60.4199392495032</v>
      </c>
      <c r="BU1405" s="0" t="str">
        <f aca="false">IF(BT1405&lt;30, "Clean water", IF(AND(BT1405&gt;=30, BT1405&lt;40), "Hypolimia", IF(AND(BT1405&gt;=40,BT1405&lt;50), "Mesotrophic", IF(AND(BT1405&gt;=50, BT1405&lt;70), "Eutrophic", IF(BT1405&gt;70,"Hypertrophic")))))</f>
        <v>Eutrophic</v>
      </c>
      <c r="BW1405" s="0" t="str">
        <f aca="false">IF(G1405/H1405&gt;=1, "PLS CHECK", "")</f>
        <v/>
      </c>
      <c r="BX1405" s="0" t="str">
        <f aca="false">IF(AC1405/J1405&gt;=1, "PLS CHECK", "")</f>
        <v/>
      </c>
      <c r="BY1405" s="0" t="str">
        <f aca="false">IF(AE1405/J1405&gt;=1, "PLS CHECK", "")</f>
        <v/>
      </c>
      <c r="BZ1405" s="0" t="str">
        <f aca="false">IF(AD1405/J1405&gt;=1, "PLS CHECK", "")</f>
        <v/>
      </c>
      <c r="CA1405" s="0" t="str">
        <f aca="false">IF(AF1405/K1405&gt;=1, "PLS CHECK", "")</f>
        <v/>
      </c>
      <c r="CB1405" s="0" t="str">
        <f aca="false">IF(AG1405/K1405&gt;=1, "PLS CHECK", "")</f>
        <v/>
      </c>
    </row>
    <row r="1406" customFormat="false" ht="12.5" hidden="false" customHeight="false" outlineLevel="0" collapsed="false">
      <c r="A1406" s="0" t="n">
        <v>1403</v>
      </c>
      <c r="B1406" s="15" t="s">
        <v>79</v>
      </c>
      <c r="C1406" s="16" t="s">
        <v>80</v>
      </c>
      <c r="D1406" s="0" t="s">
        <v>188</v>
      </c>
      <c r="E1406" s="0" t="n">
        <v>7.9</v>
      </c>
      <c r="F1406" s="0" t="n">
        <v>8.1</v>
      </c>
      <c r="G1406" s="0" t="n">
        <v>2</v>
      </c>
      <c r="H1406" s="0" t="n">
        <v>5</v>
      </c>
      <c r="I1406" s="0" t="n">
        <v>10.8</v>
      </c>
      <c r="J1406" s="0" t="n">
        <v>3.907</v>
      </c>
      <c r="K1406" s="0" t="n">
        <v>0.094</v>
      </c>
      <c r="L1406" s="0" t="n">
        <v>2.9</v>
      </c>
      <c r="M1406" s="0" t="n">
        <v>24</v>
      </c>
      <c r="N1406" s="0" t="n">
        <v>0</v>
      </c>
      <c r="O1406" s="0" t="n">
        <v>193</v>
      </c>
      <c r="P1406" s="0" t="n">
        <v>7298</v>
      </c>
      <c r="Q1406" s="0" t="n">
        <v>0</v>
      </c>
      <c r="R1406" s="0" t="n">
        <v>0</v>
      </c>
      <c r="S1406" s="0" t="n">
        <v>0</v>
      </c>
      <c r="T1406" s="0" t="n">
        <v>0</v>
      </c>
      <c r="U1406" s="0" t="n">
        <v>0</v>
      </c>
      <c r="V1406" s="0" t="n">
        <v>0</v>
      </c>
      <c r="AC1406" s="0" t="n">
        <v>3.616</v>
      </c>
      <c r="AD1406" s="0" t="n">
        <v>0.258</v>
      </c>
      <c r="AE1406" s="0" t="n">
        <v>2.342</v>
      </c>
      <c r="AF1406" s="0" t="n">
        <v>0.049</v>
      </c>
      <c r="AG1406" s="0" t="n">
        <v>0.03</v>
      </c>
      <c r="AH1406" s="0" t="n">
        <v>25.1</v>
      </c>
      <c r="AI1406" s="0" t="n">
        <v>0</v>
      </c>
      <c r="AJ1406" s="0" t="n">
        <v>6190</v>
      </c>
      <c r="AP1406" s="0" t="n">
        <v>0</v>
      </c>
      <c r="AQ1406" s="0" t="n">
        <v>0</v>
      </c>
      <c r="AR1406" s="0" t="n">
        <v>0</v>
      </c>
      <c r="AS1406" s="0" t="n">
        <v>0</v>
      </c>
      <c r="AU1406" s="0" t="n">
        <v>0</v>
      </c>
      <c r="AV1406" s="0" t="n">
        <v>0</v>
      </c>
      <c r="AY1406" s="0" t="n">
        <v>0</v>
      </c>
      <c r="AZ1406" s="0" t="n">
        <v>0</v>
      </c>
      <c r="BB1406" s="0" t="n">
        <v>0</v>
      </c>
      <c r="BD1406" s="0" t="n">
        <v>263.742</v>
      </c>
      <c r="BE1406" s="0" t="n">
        <v>0</v>
      </c>
      <c r="BF1406" s="0" t="n">
        <f aca="false">IF(E1406&lt;11,-3.6797*E1406^2+48.115*E1406-53.83,280.92*EXP(-0.2027*E1406))</f>
        <v>96.6284230000001</v>
      </c>
      <c r="BG1406" s="0" t="n">
        <f aca="false">32.208*LN(F1406)+21.438</f>
        <v>88.8127576985377</v>
      </c>
      <c r="BH1406" s="0" t="n">
        <f aca="false">IF(G1406&lt;=2, -10*G1406+100, 88.958*EXP(-0.0755*G1406))</f>
        <v>80</v>
      </c>
      <c r="BI1406" s="0" t="n">
        <f aca="false">IF(I1406&lt;=100, 0.0053*(I1406)^2-1.0332*I1406+100.76, 122.82*EXP(-0.0092*I1406))</f>
        <v>90.219632</v>
      </c>
      <c r="BJ1406" s="0" t="n">
        <f aca="false">IF(P1406&lt;=1000, -6.942*LN(P1406)+107.59, -36.304*LN(P1406)+310.72)</f>
        <v>-12.216990319437</v>
      </c>
      <c r="BK1406" s="0" t="e">
        <f aca="false">BF1406^0.04*BG1406^0.22*BH1406^0.51*BI1406^0.06*BJ1406^0.17</f>
        <v>#NUM!</v>
      </c>
      <c r="BL1406" s="0" t="e">
        <f aca="false">IF(BK1406&gt;=90, "Very Good", IF(BK1406&gt;=80, "Good", IF(BK1406&gt;=70, "Slightly Good", IF(BK1406&gt;=60, "Average", IF(BK1406&gt;=50, "Slightly Poor", IF(BK1406&gt;=40, "Poor", "Very Poor"))))))</f>
        <v>#NUM!</v>
      </c>
      <c r="BM1406" s="0" t="n">
        <f aca="false">IF(P1406&lt;=1000, -6.942*LN(P1406)+107.59, IF(AND(P1406&gt;1000, P1406&lt;=5213),-36.304*LN(P1406)+310.72, IF(P1406&gt;5213, 10)))</f>
        <v>10</v>
      </c>
      <c r="BN1406" s="0" t="n">
        <f aca="false">BF1406^0.04*BG1406^0.22*BH1406^0.51*BI1406^0.06*BM1406^0.17</f>
        <v>58.3395037126132</v>
      </c>
      <c r="BO1406" s="0" t="str">
        <f aca="false">IF(BN1406&gt;=90, "Very Good", IF(BN1406&gt;=80, "Good", IF(BN1406&gt;=70, "Slightly Good", IF(BN1406&gt;=60, "Average", IF(BN1406&gt;=50, "Slightly Poor", IF(BN1406&gt;=40, "Poor", "Very Poor"))))))</f>
        <v>Slightly Poor</v>
      </c>
      <c r="BP1406" s="0" t="n">
        <f aca="false">IF(AJ1406&lt;=1000, -6.942*LN(AJ1406)+107.59, IF(AND(AJ1406&gt;1000, AJ1406&lt;=5213),-36.304*LN(AJ1406)+310.72, IF(AJ1406&gt;5213, 10)))</f>
        <v>10</v>
      </c>
      <c r="BQ1406" s="0" t="n">
        <f aca="false">BF1406^0.04*BG1406^0.22*BH1406^0.51*BI1406^0.06*BP1406^0.17</f>
        <v>58.3395037126132</v>
      </c>
      <c r="BR1406" s="0" t="str">
        <f aca="false">IF(BQ1406&gt;=90, "Very Good", IF(BQ1406&gt;=80, "Good", IF(BQ1406&gt;=70, "Slightly Good", IF(BQ1406&gt;=60, "Average", IF(BQ1406&gt;=50, "Slightly Poor", IF(BQ1406&gt;=40, "Poor", "Very Poor"))))))</f>
        <v>Slightly Poor</v>
      </c>
      <c r="BT1406" s="0" t="n">
        <f aca="false">9.81*LN(AH1406)+30.6</f>
        <v>62.2163335706112</v>
      </c>
      <c r="BU1406" s="0" t="str">
        <f aca="false">IF(BT1406&lt;30, "Clean water", IF(AND(BT1406&gt;=30, BT1406&lt;40), "Hypolimia", IF(AND(BT1406&gt;=40,BT1406&lt;50), "Mesotrophic", IF(AND(BT1406&gt;=50, BT1406&lt;70), "Eutrophic", IF(BT1406&gt;70,"Hypertrophic")))))</f>
        <v>Eutrophic</v>
      </c>
      <c r="BW1406" s="0" t="str">
        <f aca="false">IF(G1406/H1406&gt;=1, "PLS CHECK", "")</f>
        <v/>
      </c>
      <c r="BX1406" s="0" t="str">
        <f aca="false">IF(AC1406/J1406&gt;=1, "PLS CHECK", "")</f>
        <v/>
      </c>
      <c r="BY1406" s="0" t="str">
        <f aca="false">IF(AE1406/J1406&gt;=1, "PLS CHECK", "")</f>
        <v/>
      </c>
      <c r="BZ1406" s="0" t="str">
        <f aca="false">IF(AD1406/J1406&gt;=1, "PLS CHECK", "")</f>
        <v/>
      </c>
      <c r="CA1406" s="0" t="str">
        <f aca="false">IF(AF1406/K1406&gt;=1, "PLS CHECK", "")</f>
        <v/>
      </c>
      <c r="CB1406" s="0" t="str">
        <f aca="false">IF(AG1406/K1406&gt;=1, "PLS CHECK", "")</f>
        <v/>
      </c>
    </row>
    <row r="1407" customFormat="false" ht="12.5" hidden="false" customHeight="false" outlineLevel="0" collapsed="false">
      <c r="A1407" s="0" t="n">
        <v>1404</v>
      </c>
      <c r="B1407" s="15" t="s">
        <v>81</v>
      </c>
      <c r="C1407" s="16" t="s">
        <v>82</v>
      </c>
      <c r="D1407" s="0" t="s">
        <v>188</v>
      </c>
      <c r="E1407" s="37"/>
      <c r="F1407" s="0" t="n">
        <v>10.6</v>
      </c>
      <c r="G1407" s="37"/>
      <c r="H1407" s="0" t="n">
        <v>2.7</v>
      </c>
      <c r="I1407" s="37"/>
      <c r="J1407" s="0" t="n">
        <v>2.479</v>
      </c>
      <c r="K1407" s="0" t="n">
        <v>0.075</v>
      </c>
      <c r="L1407" s="0" t="n">
        <v>2</v>
      </c>
      <c r="M1407" s="0" t="n">
        <v>24.7</v>
      </c>
      <c r="N1407" s="0" t="n">
        <v>0</v>
      </c>
      <c r="O1407" s="0" t="n">
        <v>283</v>
      </c>
      <c r="P1407" s="0" t="n">
        <v>20000</v>
      </c>
      <c r="Q1407" s="0" t="n">
        <v>0</v>
      </c>
      <c r="R1407" s="0" t="n">
        <v>0</v>
      </c>
      <c r="S1407" s="0" t="n">
        <v>0</v>
      </c>
      <c r="T1407" s="0" t="n">
        <v>0</v>
      </c>
      <c r="U1407" s="0" t="n">
        <v>0</v>
      </c>
      <c r="V1407" s="0" t="n">
        <v>0</v>
      </c>
      <c r="AC1407" s="0" t="n">
        <v>2.414</v>
      </c>
      <c r="AD1407" s="0" t="n">
        <v>0.06</v>
      </c>
      <c r="AE1407" s="0" t="n">
        <v>2.103</v>
      </c>
      <c r="AF1407" s="0" t="n">
        <v>0.064</v>
      </c>
      <c r="AG1407" s="0" t="n">
        <v>0.055</v>
      </c>
      <c r="AH1407" s="0" t="n">
        <v>1.1</v>
      </c>
      <c r="AJ1407" s="0" t="n">
        <v>6700</v>
      </c>
      <c r="AP1407" s="0" t="n">
        <v>0</v>
      </c>
      <c r="AY1407" s="0" t="n">
        <v>0</v>
      </c>
      <c r="BF1407" s="0" t="n">
        <f aca="false">IF(E1407&lt;11,-3.6797*E1407^2+48.115*E1407-53.83,280.92*EXP(-0.2027*E1407))</f>
        <v>-53.83</v>
      </c>
      <c r="BG1407" s="0" t="n">
        <f aca="false">32.208*LN(F1407)+21.438</f>
        <v>97.4763856680092</v>
      </c>
      <c r="BH1407" s="0" t="n">
        <f aca="false">IF(G1407&lt;=2, -10*G1407+100, 88.958*EXP(-0.0755*G1407))</f>
        <v>100</v>
      </c>
      <c r="BI1407" s="0" t="n">
        <f aca="false">IF(I1407&lt;=100, 0.0053*(I1407)^2-1.0332*I1407+100.76, 122.82*EXP(-0.0092*I1407))</f>
        <v>100.76</v>
      </c>
      <c r="BJ1407" s="0" t="n">
        <f aca="false">IF(P1407&lt;=1000, -6.942*LN(P1407)+107.59, -36.304*LN(P1407)+310.72)</f>
        <v>-48.8162121072716</v>
      </c>
      <c r="BK1407" s="0" t="e">
        <f aca="false">BF1407^0.04*BG1407^0.22*BH1407^0.51*BI1407^0.06*BJ1407^0.17</f>
        <v>#NUM!</v>
      </c>
      <c r="BL1407" s="0" t="e">
        <f aca="false">IF(BK1407&gt;=90, "Very Good", IF(BK1407&gt;=80, "Good", IF(BK1407&gt;=70, "Slightly Good", IF(BK1407&gt;=60, "Average", IF(BK1407&gt;=50, "Slightly Poor", IF(BK1407&gt;=40, "Poor", "Very Poor"))))))</f>
        <v>#NUM!</v>
      </c>
      <c r="BM1407" s="0" t="n">
        <f aca="false">IF(P1407&lt;=1000, -6.942*LN(P1407)+107.59, IF(AND(P1407&gt;1000, P1407&lt;=5213),-36.304*LN(P1407)+310.72, IF(P1407&gt;5213, 10)))</f>
        <v>10</v>
      </c>
      <c r="BN1407" s="0" t="n">
        <f aca="false">BF1407^0.04*BG1407^0.22*BH1407^0.51*BI1407^0.06*BM1407^0.17</f>
        <v>-65.6139429372782</v>
      </c>
      <c r="BO1407" s="0" t="str">
        <f aca="false">IF(BN1407&gt;=90, "Very Good", IF(BN1407&gt;=80, "Good", IF(BN1407&gt;=70, "Slightly Good", IF(BN1407&gt;=60, "Average", IF(BN1407&gt;=50, "Slightly Poor", IF(BN1407&gt;=40, "Poor", "Very Poor"))))))</f>
        <v>Very Poor</v>
      </c>
      <c r="BP1407" s="0" t="n">
        <f aca="false">IF(AJ1407&lt;=1000, -6.942*LN(AJ1407)+107.59, IF(AND(AJ1407&gt;1000, AJ1407&lt;=5213),-36.304*LN(AJ1407)+310.72, IF(AJ1407&gt;5213, 10)))</f>
        <v>10</v>
      </c>
      <c r="BQ1407" s="0" t="n">
        <f aca="false">BF1407^0.04*BG1407^0.22*BH1407^0.51*BI1407^0.06*BP1407^0.17</f>
        <v>-65.6139429372782</v>
      </c>
      <c r="BR1407" s="0" t="str">
        <f aca="false">IF(BQ1407&gt;=90, "Very Good", IF(BQ1407&gt;=80, "Good", IF(BQ1407&gt;=70, "Slightly Good", IF(BQ1407&gt;=60, "Average", IF(BQ1407&gt;=50, "Slightly Poor", IF(BQ1407&gt;=40, "Poor", "Very Poor"))))))</f>
        <v>Very Poor</v>
      </c>
      <c r="BT1407" s="0" t="n">
        <f aca="false">9.81*LN(AH1407)+30.6</f>
        <v>31.5349928638804</v>
      </c>
      <c r="BU1407" s="0" t="str">
        <f aca="false">IF(BT1407&lt;30, "Clean water", IF(AND(BT1407&gt;=30, BT1407&lt;40), "Hypolimia", IF(AND(BT1407&gt;=40,BT1407&lt;50), "Mesotrophic", IF(AND(BT1407&gt;=50, BT1407&lt;70), "Eutrophic", IF(BT1407&gt;70,"Hypertrophic")))))</f>
        <v>Hypolimia</v>
      </c>
      <c r="BW1407" s="0" t="str">
        <f aca="false">IF(G1407/H1407&gt;=1, "PLS CHECK", "")</f>
        <v/>
      </c>
      <c r="BX1407" s="0" t="str">
        <f aca="false">IF(AC1407/J1407&gt;=1, "PLS CHECK", "")</f>
        <v/>
      </c>
      <c r="BY1407" s="0" t="str">
        <f aca="false">IF(AE1407/J1407&gt;=1, "PLS CHECK", "")</f>
        <v/>
      </c>
      <c r="BZ1407" s="0" t="str">
        <f aca="false">IF(AD1407/J1407&gt;=1, "PLS CHECK", "")</f>
        <v/>
      </c>
      <c r="CA1407" s="0" t="str">
        <f aca="false">IF(AF1407/K1407&gt;=1, "PLS CHECK", "")</f>
        <v/>
      </c>
      <c r="CB1407" s="0" t="str">
        <f aca="false">IF(AG1407/K1407&gt;=1, "PLS CHECK", "")</f>
        <v/>
      </c>
    </row>
    <row r="1408" customFormat="false" ht="12.5" hidden="false" customHeight="false" outlineLevel="0" collapsed="false">
      <c r="A1408" s="0" t="n">
        <v>1405</v>
      </c>
      <c r="B1408" s="15" t="s">
        <v>83</v>
      </c>
      <c r="C1408" s="16" t="s">
        <v>84</v>
      </c>
      <c r="D1408" s="0" t="s">
        <v>188</v>
      </c>
      <c r="E1408" s="0" t="n">
        <v>8.4</v>
      </c>
      <c r="F1408" s="0" t="n">
        <v>8.2</v>
      </c>
      <c r="G1408" s="0" t="n">
        <v>1</v>
      </c>
      <c r="H1408" s="0" t="n">
        <v>4</v>
      </c>
      <c r="I1408" s="0" t="n">
        <v>8.2</v>
      </c>
      <c r="J1408" s="0" t="n">
        <v>2.398</v>
      </c>
      <c r="K1408" s="0" t="n">
        <v>0.067</v>
      </c>
      <c r="L1408" s="0" t="n">
        <v>2.3</v>
      </c>
      <c r="M1408" s="0" t="n">
        <v>23.7</v>
      </c>
      <c r="N1408" s="0" t="n">
        <v>0</v>
      </c>
      <c r="O1408" s="0" t="n">
        <v>191</v>
      </c>
      <c r="P1408" s="0" t="n">
        <v>24000</v>
      </c>
      <c r="Q1408" s="0" t="n">
        <v>0</v>
      </c>
      <c r="R1408" s="0" t="n">
        <v>0</v>
      </c>
      <c r="S1408" s="0" t="n">
        <v>0</v>
      </c>
      <c r="T1408" s="0" t="n">
        <v>0</v>
      </c>
      <c r="U1408" s="0" t="n">
        <v>0</v>
      </c>
      <c r="V1408" s="0" t="n">
        <v>0</v>
      </c>
      <c r="AC1408" s="0" t="n">
        <v>2.211</v>
      </c>
      <c r="AD1408" s="37"/>
      <c r="AE1408" s="0" t="n">
        <v>1.968</v>
      </c>
      <c r="AF1408" s="0" t="n">
        <v>0.043</v>
      </c>
      <c r="AG1408" s="0" t="n">
        <v>0.029</v>
      </c>
      <c r="AH1408" s="0" t="n">
        <v>9.8</v>
      </c>
      <c r="AJ1408" s="0" t="n">
        <v>16</v>
      </c>
      <c r="AP1408" s="0" t="n">
        <v>0</v>
      </c>
      <c r="AY1408" s="0" t="n">
        <v>0</v>
      </c>
      <c r="BF1408" s="0" t="n">
        <f aca="false">IF(E1408&lt;11,-3.6797*E1408^2+48.115*E1408-53.83,280.92*EXP(-0.2027*E1408))</f>
        <v>90.6963680000001</v>
      </c>
      <c r="BG1408" s="0" t="n">
        <f aca="false">32.208*LN(F1408)+21.438</f>
        <v>89.2079528407348</v>
      </c>
      <c r="BH1408" s="0" t="n">
        <f aca="false">IF(G1408&lt;=2, -10*G1408+100, 88.958*EXP(-0.0755*G1408))</f>
        <v>90</v>
      </c>
      <c r="BI1408" s="0" t="n">
        <f aca="false">IF(I1408&lt;=100, 0.0053*(I1408)^2-1.0332*I1408+100.76, 122.82*EXP(-0.0092*I1408))</f>
        <v>92.644132</v>
      </c>
      <c r="BJ1408" s="0" t="n">
        <f aca="false">IF(P1408&lt;=1000, -6.942*LN(P1408)+107.59, -36.304*LN(P1408)+310.72)</f>
        <v>-55.4352139051193</v>
      </c>
      <c r="BK1408" s="0" t="e">
        <f aca="false">BF1408^0.04*BG1408^0.22*BH1408^0.51*BI1408^0.06*BJ1408^0.17</f>
        <v>#NUM!</v>
      </c>
      <c r="BL1408" s="0" t="e">
        <f aca="false">IF(BK1408&gt;=90, "Very Good", IF(BK1408&gt;=80, "Good", IF(BK1408&gt;=70, "Slightly Good", IF(BK1408&gt;=60, "Average", IF(BK1408&gt;=50, "Slightly Poor", IF(BK1408&gt;=40, "Poor", "Very Poor"))))))</f>
        <v>#NUM!</v>
      </c>
      <c r="BM1408" s="0" t="n">
        <f aca="false">IF(P1408&lt;=1000, -6.942*LN(P1408)+107.59, IF(AND(P1408&gt;1000, P1408&lt;=5213),-36.304*LN(P1408)+310.72, IF(P1408&gt;5213, 10)))</f>
        <v>10</v>
      </c>
      <c r="BN1408" s="0" t="n">
        <f aca="false">BF1408^0.04*BG1408^0.22*BH1408^0.51*BI1408^0.06*BM1408^0.17</f>
        <v>61.9533987625832</v>
      </c>
      <c r="BO1408" s="0" t="str">
        <f aca="false">IF(BN1408&gt;=90, "Very Good", IF(BN1408&gt;=80, "Good", IF(BN1408&gt;=70, "Slightly Good", IF(BN1408&gt;=60, "Average", IF(BN1408&gt;=50, "Slightly Poor", IF(BN1408&gt;=40, "Poor", "Very Poor"))))))</f>
        <v>Average</v>
      </c>
      <c r="BP1408" s="0" t="n">
        <f aca="false">IF(AJ1408&lt;=1000, -6.942*LN(AJ1408)+107.59, IF(AND(AJ1408&gt;1000, AJ1408&lt;=5213),-36.304*LN(AJ1408)+310.72, IF(AJ1408&gt;5213, 10)))</f>
        <v>88.3426890902114</v>
      </c>
      <c r="BQ1408" s="0" t="n">
        <f aca="false">BF1408^0.04*BG1408^0.22*BH1408^0.51*BI1408^0.06*BP1408^0.17</f>
        <v>89.7251393011133</v>
      </c>
      <c r="BR1408" s="0" t="str">
        <f aca="false">IF(BQ1408&gt;=90, "Very Good", IF(BQ1408&gt;=80, "Good", IF(BQ1408&gt;=70, "Slightly Good", IF(BQ1408&gt;=60, "Average", IF(BQ1408&gt;=50, "Slightly Poor", IF(BQ1408&gt;=40, "Poor", "Very Poor"))))))</f>
        <v>Good</v>
      </c>
      <c r="BT1408" s="0" t="n">
        <f aca="false">9.81*LN(AH1408)+30.6</f>
        <v>52.9901712034867</v>
      </c>
      <c r="BU1408" s="0" t="str">
        <f aca="false">IF(BT1408&lt;30, "Clean water", IF(AND(BT1408&gt;=30, BT1408&lt;40), "Hypolimia", IF(AND(BT1408&gt;=40,BT1408&lt;50), "Mesotrophic", IF(AND(BT1408&gt;=50, BT1408&lt;70), "Eutrophic", IF(BT1408&gt;70,"Hypertrophic")))))</f>
        <v>Eutrophic</v>
      </c>
      <c r="BW1408" s="0" t="str">
        <f aca="false">IF(G1408/H1408&gt;=1, "PLS CHECK", "")</f>
        <v/>
      </c>
      <c r="BX1408" s="0" t="str">
        <f aca="false">IF(AC1408/J1408&gt;=1, "PLS CHECK", "")</f>
        <v/>
      </c>
      <c r="BY1408" s="0" t="str">
        <f aca="false">IF(AE1408/J1408&gt;=1, "PLS CHECK", "")</f>
        <v/>
      </c>
      <c r="BZ1408" s="0" t="str">
        <f aca="false">IF(AD1408/J1408&gt;=1, "PLS CHECK", "")</f>
        <v/>
      </c>
      <c r="CA1408" s="0" t="str">
        <f aca="false">IF(AF1408/K1408&gt;=1, "PLS CHECK", "")</f>
        <v/>
      </c>
      <c r="CB1408" s="0" t="str">
        <f aca="false">IF(AG1408/K1408&gt;=1, "PLS CHECK", "")</f>
        <v/>
      </c>
    </row>
    <row r="1409" customFormat="false" ht="12.5" hidden="false" customHeight="false" outlineLevel="0" collapsed="false">
      <c r="A1409" s="0" t="n">
        <v>1406</v>
      </c>
      <c r="B1409" s="15" t="s">
        <v>133</v>
      </c>
      <c r="C1409" s="16" t="s">
        <v>134</v>
      </c>
      <c r="D1409" s="0" t="s">
        <v>188</v>
      </c>
      <c r="E1409" s="0" t="n">
        <v>8.4</v>
      </c>
      <c r="F1409" s="0" t="n">
        <v>9.7</v>
      </c>
      <c r="G1409" s="0" t="n">
        <v>3.4</v>
      </c>
      <c r="H1409" s="0" t="n">
        <v>5.4</v>
      </c>
      <c r="I1409" s="37"/>
      <c r="J1409" s="0" t="n">
        <v>3.245</v>
      </c>
      <c r="K1409" s="37"/>
      <c r="L1409" s="0" t="n">
        <v>2.8</v>
      </c>
      <c r="M1409" s="0" t="n">
        <v>23.7</v>
      </c>
      <c r="O1409" s="37"/>
      <c r="BD1409" s="0" t="n">
        <v>0.284</v>
      </c>
      <c r="BF1409" s="0" t="n">
        <f aca="false">IF(E1409&lt;11,-3.6797*E1409^2+48.115*E1409-53.83,280.92*EXP(-0.2027*E1409))</f>
        <v>90.6963680000001</v>
      </c>
      <c r="BG1409" s="0" t="n">
        <f aca="false">32.208*LN(F1409)+21.438</f>
        <v>94.6186305204847</v>
      </c>
      <c r="BH1409" s="0" t="n">
        <f aca="false">IF(G1409&lt;=2, -10*G1409+100, 88.958*EXP(-0.0755*G1409))</f>
        <v>68.8179318432025</v>
      </c>
      <c r="BI1409" s="0" t="n">
        <f aca="false">IF(I1409&lt;=100, 0.0053*(I1409)^2-1.0332*I1409+100.76, 122.82*EXP(-0.0092*I1409))</f>
        <v>100.76</v>
      </c>
      <c r="BJ1409" s="0" t="e">
        <f aca="false">IF(P1409&lt;=1000, -6.942*LN(P1409)+107.59, -36.304*LN(P1409)+310.72)</f>
        <v>#VALUE!</v>
      </c>
      <c r="BK1409" s="0" t="e">
        <f aca="false">BF1409^0.04*BG1409^0.22*BH1409^0.51*BI1409^0.06*BJ1409^0.17</f>
        <v>#VALUE!</v>
      </c>
      <c r="BL1409" s="0" t="e">
        <f aca="false">IF(BK1409&gt;=90, "Very Good", IF(BK1409&gt;=80, "Good", IF(BK1409&gt;=70, "Slightly Good", IF(BK1409&gt;=60, "Average", IF(BK1409&gt;=50, "Slightly Poor", IF(BK1409&gt;=40, "Poor", "Very Poor"))))))</f>
        <v>#VALUE!</v>
      </c>
      <c r="BM1409" s="0" t="e">
        <f aca="false">IF(P1409&lt;=1000, -6.942*LN(P1409)+107.59, IF(AND(P1409&gt;1000, P1409&lt;=5213),-36.304*LN(P1409)+310.72, IF(P1409&gt;5213, 10)))</f>
        <v>#VALUE!</v>
      </c>
      <c r="BN1409" s="0" t="e">
        <f aca="false">BF1409^0.04*BG1409^0.22*BH1409^0.51*BI1409^0.06*BM1409^0.17</f>
        <v>#VALUE!</v>
      </c>
      <c r="BO1409" s="0" t="e">
        <f aca="false">IF(BN1409&gt;=90, "Very Good", IF(BN1409&gt;=80, "Good", IF(BN1409&gt;=70, "Slightly Good", IF(BN1409&gt;=60, "Average", IF(BN1409&gt;=50, "Slightly Poor", IF(BN1409&gt;=40, "Poor", "Very Poor"))))))</f>
        <v>#VALUE!</v>
      </c>
      <c r="BP1409" s="0" t="e">
        <f aca="false">IF(AJ1409&lt;=1000, -6.942*LN(AJ1409)+107.59, IF(AND(AJ1409&gt;1000, AJ1409&lt;=5213),-36.304*LN(AJ1409)+310.72, IF(AJ1409&gt;5213, 10)))</f>
        <v>#VALUE!</v>
      </c>
      <c r="BQ1409" s="0" t="e">
        <f aca="false">BF1409^0.04*BG1409^0.22*BH1409^0.51*BI1409^0.06*BP1409^0.17</f>
        <v>#VALUE!</v>
      </c>
      <c r="BR1409" s="0" t="e">
        <f aca="false">IF(BQ1409&gt;=90, "Very Good", IF(BQ1409&gt;=80, "Good", IF(BQ1409&gt;=70, "Slightly Good", IF(BQ1409&gt;=60, "Average", IF(BQ1409&gt;=50, "Slightly Poor", IF(BQ1409&gt;=40, "Poor", "Very Poor"))))))</f>
        <v>#VALUE!</v>
      </c>
      <c r="BT1409" s="0" t="e">
        <f aca="false">9.81*LN(AH1409)+30.6</f>
        <v>#VALUE!</v>
      </c>
      <c r="BU1409" s="0" t="e">
        <f aca="false">IF(BT1409&lt;30, "Clean water", IF(AND(BT1409&gt;=30, BT1409&lt;40), "Hypolimia", IF(AND(BT1409&gt;=40,BT1409&lt;50), "Mesotrophic", IF(AND(BT1409&gt;=50, BT1409&lt;70), "Eutrophic", IF(BT1409&gt;70,"Hypertrophic")))))</f>
        <v>#VALUE!</v>
      </c>
      <c r="BW1409" s="0" t="str">
        <f aca="false">IF(G1409/H1409&gt;=1, "PLS CHECK", "")</f>
        <v/>
      </c>
      <c r="BX1409" s="0" t="str">
        <f aca="false">IF(AC1409/J1409&gt;=1, "PLS CHECK", "")</f>
        <v/>
      </c>
      <c r="BY1409" s="0" t="str">
        <f aca="false">IF(AE1409/J1409&gt;=1, "PLS CHECK", "")</f>
        <v/>
      </c>
      <c r="BZ1409" s="0" t="str">
        <f aca="false">IF(AD1409/J1409&gt;=1, "PLS CHECK", "")</f>
        <v/>
      </c>
      <c r="CA1409" s="0" t="e">
        <f aca="false">IF(AF1409/K1409&gt;=1, "PLS CHECK", "")</f>
        <v>#DIV/0!</v>
      </c>
      <c r="CB1409" s="0" t="e">
        <f aca="false">IF(AG1409/K1409&gt;=1, "PLS CHECK", "")</f>
        <v>#DIV/0!</v>
      </c>
    </row>
    <row r="1410" customFormat="false" ht="12.5" hidden="false" customHeight="false" outlineLevel="0" collapsed="false">
      <c r="A1410" s="0" t="n">
        <v>1407</v>
      </c>
      <c r="B1410" s="15" t="s">
        <v>85</v>
      </c>
      <c r="C1410" s="16" t="s">
        <v>86</v>
      </c>
      <c r="D1410" s="0" t="s">
        <v>188</v>
      </c>
      <c r="E1410" s="0" t="n">
        <v>7.7</v>
      </c>
      <c r="F1410" s="0" t="n">
        <v>8.8</v>
      </c>
      <c r="G1410" s="0" t="n">
        <v>1.3</v>
      </c>
      <c r="H1410" s="0" t="n">
        <v>5.6</v>
      </c>
      <c r="I1410" s="0" t="n">
        <v>6.4</v>
      </c>
      <c r="J1410" s="0" t="n">
        <v>7.88</v>
      </c>
      <c r="K1410" s="0" t="n">
        <v>0.115</v>
      </c>
      <c r="L1410" s="0" t="n">
        <v>3.7</v>
      </c>
      <c r="M1410" s="0" t="n">
        <v>26.5</v>
      </c>
      <c r="N1410" s="0" t="n">
        <v>0</v>
      </c>
      <c r="O1410" s="0" t="n">
        <v>641</v>
      </c>
      <c r="P1410" s="0" t="n">
        <v>10000</v>
      </c>
      <c r="Q1410" s="0" t="n">
        <v>0</v>
      </c>
      <c r="R1410" s="0" t="n">
        <v>0</v>
      </c>
      <c r="S1410" s="0" t="n">
        <v>0</v>
      </c>
      <c r="T1410" s="0" t="n">
        <v>0</v>
      </c>
      <c r="U1410" s="0" t="n">
        <v>0</v>
      </c>
      <c r="V1410" s="0" t="n">
        <v>0</v>
      </c>
      <c r="AC1410" s="0" t="n">
        <v>7.711</v>
      </c>
      <c r="AD1410" s="0" t="n">
        <v>0.157</v>
      </c>
      <c r="AE1410" s="0" t="n">
        <v>6.769</v>
      </c>
      <c r="AF1410" s="37"/>
      <c r="AG1410" s="37"/>
      <c r="AH1410" s="0" t="n">
        <v>2.8</v>
      </c>
      <c r="AJ1410" s="0" t="n">
        <v>1200</v>
      </c>
      <c r="AP1410" s="0" t="n">
        <v>0</v>
      </c>
      <c r="AY1410" s="0" t="n">
        <v>0</v>
      </c>
      <c r="BF1410" s="0" t="n">
        <f aca="false">IF(E1410&lt;11,-3.6797*E1410^2+48.115*E1410-53.83,280.92*EXP(-0.2027*E1410))</f>
        <v>98.486087</v>
      </c>
      <c r="BG1410" s="0" t="n">
        <f aca="false">32.208*LN(F1410)+21.438</f>
        <v>91.4824034455619</v>
      </c>
      <c r="BH1410" s="0" t="n">
        <f aca="false">IF(G1410&lt;=2, -10*G1410+100, 88.958*EXP(-0.0755*G1410))</f>
        <v>87</v>
      </c>
      <c r="BI1410" s="0" t="n">
        <f aca="false">IF(I1410&lt;=100, 0.0053*(I1410)^2-1.0332*I1410+100.76, 122.82*EXP(-0.0092*I1410))</f>
        <v>94.364608</v>
      </c>
      <c r="BJ1410" s="0" t="n">
        <f aca="false">IF(P1410&lt;=1000, -6.942*LN(P1410)+107.59, -36.304*LN(P1410)+310.72)</f>
        <v>-23.6521968642234</v>
      </c>
      <c r="BK1410" s="0" t="e">
        <f aca="false">BF1410^0.04*BG1410^0.22*BH1410^0.51*BI1410^0.06*BJ1410^0.17</f>
        <v>#NUM!</v>
      </c>
      <c r="BL1410" s="0" t="e">
        <f aca="false">IF(BK1410&gt;=90, "Very Good", IF(BK1410&gt;=80, "Good", IF(BK1410&gt;=70, "Slightly Good", IF(BK1410&gt;=60, "Average", IF(BK1410&gt;=50, "Slightly Poor", IF(BK1410&gt;=40, "Poor", "Very Poor"))))))</f>
        <v>#NUM!</v>
      </c>
      <c r="BM1410" s="0" t="n">
        <f aca="false">IF(P1410&lt;=1000, -6.942*LN(P1410)+107.59, IF(AND(P1410&gt;1000, P1410&lt;=5213),-36.304*LN(P1410)+310.72, IF(P1410&gt;5213, 10)))</f>
        <v>10</v>
      </c>
      <c r="BN1410" s="0" t="n">
        <f aca="false">BF1410^0.04*BG1410^0.22*BH1410^0.51*BI1410^0.06*BM1410^0.17</f>
        <v>61.499647576662</v>
      </c>
      <c r="BO1410" s="0" t="str">
        <f aca="false">IF(BN1410&gt;=90, "Very Good", IF(BN1410&gt;=80, "Good", IF(BN1410&gt;=70, "Slightly Good", IF(BN1410&gt;=60, "Average", IF(BN1410&gt;=50, "Slightly Poor", IF(BN1410&gt;=40, "Poor", "Very Poor"))))))</f>
        <v>Average</v>
      </c>
      <c r="BP1410" s="0" t="n">
        <f aca="false">IF(AJ1410&lt;=1000, -6.942*LN(AJ1410)+107.59, IF(AND(AJ1410&gt;1000, AJ1410&lt;=5213),-36.304*LN(AJ1410)+310.72, IF(AJ1410&gt;5213, 10)))</f>
        <v>53.3218505539848</v>
      </c>
      <c r="BQ1410" s="0" t="n">
        <f aca="false">BF1410^0.04*BG1410^0.22*BH1410^0.51*BI1410^0.06*BP1410^0.17</f>
        <v>81.7422359961104</v>
      </c>
      <c r="BR1410" s="0" t="str">
        <f aca="false">IF(BQ1410&gt;=90, "Very Good", IF(BQ1410&gt;=80, "Good", IF(BQ1410&gt;=70, "Slightly Good", IF(BQ1410&gt;=60, "Average", IF(BQ1410&gt;=50, "Slightly Poor", IF(BQ1410&gt;=40, "Poor", "Very Poor"))))))</f>
        <v>Good</v>
      </c>
      <c r="BT1410" s="0" t="n">
        <f aca="false">9.81*LN(AH1410)+30.6</f>
        <v>40.7005664825472</v>
      </c>
      <c r="BU1410" s="0" t="str">
        <f aca="false">IF(BT1410&lt;30, "Clean water", IF(AND(BT1410&gt;=30, BT1410&lt;40), "Hypolimia", IF(AND(BT1410&gt;=40,BT1410&lt;50), "Mesotrophic", IF(AND(BT1410&gt;=50, BT1410&lt;70), "Eutrophic", IF(BT1410&gt;70,"Hypertrophic")))))</f>
        <v>Mesotrophic</v>
      </c>
      <c r="BW1410" s="0" t="str">
        <f aca="false">IF(G1410/H1410&gt;=1, "PLS CHECK", "")</f>
        <v/>
      </c>
      <c r="BX1410" s="0" t="str">
        <f aca="false">IF(AC1410/J1410&gt;=1, "PLS CHECK", "")</f>
        <v/>
      </c>
      <c r="BY1410" s="0" t="str">
        <f aca="false">IF(AE1410/J1410&gt;=1, "PLS CHECK", "")</f>
        <v/>
      </c>
      <c r="BZ1410" s="0" t="str">
        <f aca="false">IF(AD1410/J1410&gt;=1, "PLS CHECK", "")</f>
        <v/>
      </c>
      <c r="CA1410" s="0" t="str">
        <f aca="false">IF(AF1410/K1410&gt;=1, "PLS CHECK", "")</f>
        <v/>
      </c>
      <c r="CB1410" s="0" t="str">
        <f aca="false">IF(AG1410/K1410&gt;=1, "PLS CHECK", "")</f>
        <v/>
      </c>
    </row>
    <row r="1411" customFormat="false" ht="12.5" hidden="false" customHeight="false" outlineLevel="0" collapsed="false">
      <c r="A1411" s="0" t="n">
        <v>1408</v>
      </c>
      <c r="B1411" s="15" t="s">
        <v>135</v>
      </c>
      <c r="C1411" s="16" t="s">
        <v>136</v>
      </c>
      <c r="D1411" s="0" t="s">
        <v>188</v>
      </c>
      <c r="E1411" s="0" t="n">
        <v>7.6</v>
      </c>
      <c r="F1411" s="0" t="n">
        <v>8.2</v>
      </c>
      <c r="G1411" s="0" t="n">
        <v>2.3</v>
      </c>
      <c r="H1411" s="0" t="n">
        <v>6.6</v>
      </c>
      <c r="I1411" s="37"/>
      <c r="J1411" s="0" t="n">
        <v>6.318</v>
      </c>
      <c r="K1411" s="37"/>
      <c r="L1411" s="0" t="n">
        <v>4.6</v>
      </c>
      <c r="M1411" s="0" t="n">
        <v>25.1</v>
      </c>
      <c r="O1411" s="0" t="n">
        <v>427</v>
      </c>
      <c r="BD1411" s="0" t="n">
        <v>2.581</v>
      </c>
      <c r="BF1411" s="0" t="n">
        <f aca="false">IF(E1411&lt;11,-3.6797*E1411^2+48.115*E1411-53.83,280.92*EXP(-0.2027*E1411))</f>
        <v>99.304528</v>
      </c>
      <c r="BG1411" s="0" t="n">
        <f aca="false">32.208*LN(F1411)+21.438</f>
        <v>89.2079528407348</v>
      </c>
      <c r="BH1411" s="0" t="n">
        <f aca="false">IF(G1411&lt;=2, -10*G1411+100, 88.958*EXP(-0.0755*G1411))</f>
        <v>74.7772988969374</v>
      </c>
      <c r="BI1411" s="0" t="n">
        <f aca="false">IF(I1411&lt;=100, 0.0053*(I1411)^2-1.0332*I1411+100.76, 122.82*EXP(-0.0092*I1411))</f>
        <v>100.76</v>
      </c>
      <c r="BJ1411" s="0" t="e">
        <f aca="false">IF(P1411&lt;=1000, -6.942*LN(P1411)+107.59, -36.304*LN(P1411)+310.72)</f>
        <v>#VALUE!</v>
      </c>
      <c r="BK1411" s="0" t="e">
        <f aca="false">BF1411^0.04*BG1411^0.22*BH1411^0.51*BI1411^0.06*BJ1411^0.17</f>
        <v>#VALUE!</v>
      </c>
      <c r="BL1411" s="0" t="e">
        <f aca="false">IF(BK1411&gt;=90, "Very Good", IF(BK1411&gt;=80, "Good", IF(BK1411&gt;=70, "Slightly Good", IF(BK1411&gt;=60, "Average", IF(BK1411&gt;=50, "Slightly Poor", IF(BK1411&gt;=40, "Poor", "Very Poor"))))))</f>
        <v>#VALUE!</v>
      </c>
      <c r="BM1411" s="0" t="e">
        <f aca="false">IF(P1411&lt;=1000, -6.942*LN(P1411)+107.59, IF(AND(P1411&gt;1000, P1411&lt;=5213),-36.304*LN(P1411)+310.72, IF(P1411&gt;5213, 10)))</f>
        <v>#VALUE!</v>
      </c>
      <c r="BN1411" s="0" t="e">
        <f aca="false">BF1411^0.04*BG1411^0.22*BH1411^0.51*BI1411^0.06*BM1411^0.17</f>
        <v>#VALUE!</v>
      </c>
      <c r="BO1411" s="0" t="e">
        <f aca="false">IF(BN1411&gt;=90, "Very Good", IF(BN1411&gt;=80, "Good", IF(BN1411&gt;=70, "Slightly Good", IF(BN1411&gt;=60, "Average", IF(BN1411&gt;=50, "Slightly Poor", IF(BN1411&gt;=40, "Poor", "Very Poor"))))))</f>
        <v>#VALUE!</v>
      </c>
      <c r="BP1411" s="0" t="e">
        <f aca="false">IF(AJ1411&lt;=1000, -6.942*LN(AJ1411)+107.59, IF(AND(AJ1411&gt;1000, AJ1411&lt;=5213),-36.304*LN(AJ1411)+310.72, IF(AJ1411&gt;5213, 10)))</f>
        <v>#VALUE!</v>
      </c>
      <c r="BQ1411" s="0" t="e">
        <f aca="false">BF1411^0.04*BG1411^0.22*BH1411^0.51*BI1411^0.06*BP1411^0.17</f>
        <v>#VALUE!</v>
      </c>
      <c r="BR1411" s="0" t="e">
        <f aca="false">IF(BQ1411&gt;=90, "Very Good", IF(BQ1411&gt;=80, "Good", IF(BQ1411&gt;=70, "Slightly Good", IF(BQ1411&gt;=60, "Average", IF(BQ1411&gt;=50, "Slightly Poor", IF(BQ1411&gt;=40, "Poor", "Very Poor"))))))</f>
        <v>#VALUE!</v>
      </c>
      <c r="BT1411" s="0" t="e">
        <f aca="false">9.81*LN(AH1411)+30.6</f>
        <v>#VALUE!</v>
      </c>
      <c r="BU1411" s="0" t="e">
        <f aca="false">IF(BT1411&lt;30, "Clean water", IF(AND(BT1411&gt;=30, BT1411&lt;40), "Hypolimia", IF(AND(BT1411&gt;=40,BT1411&lt;50), "Mesotrophic", IF(AND(BT1411&gt;=50, BT1411&lt;70), "Eutrophic", IF(BT1411&gt;70,"Hypertrophic")))))</f>
        <v>#VALUE!</v>
      </c>
      <c r="BW1411" s="0" t="str">
        <f aca="false">IF(G1411/H1411&gt;=1, "PLS CHECK", "")</f>
        <v/>
      </c>
      <c r="BX1411" s="0" t="str">
        <f aca="false">IF(AC1411/J1411&gt;=1, "PLS CHECK", "")</f>
        <v/>
      </c>
      <c r="BY1411" s="0" t="str">
        <f aca="false">IF(AE1411/J1411&gt;=1, "PLS CHECK", "")</f>
        <v/>
      </c>
      <c r="BZ1411" s="0" t="str">
        <f aca="false">IF(AD1411/J1411&gt;=1, "PLS CHECK", "")</f>
        <v/>
      </c>
      <c r="CA1411" s="0" t="e">
        <f aca="false">IF(AF1411/K1411&gt;=1, "PLS CHECK", "")</f>
        <v>#DIV/0!</v>
      </c>
      <c r="CB1411" s="0" t="e">
        <f aca="false">IF(AG1411/K1411&gt;=1, "PLS CHECK", "")</f>
        <v>#DIV/0!</v>
      </c>
    </row>
    <row r="1412" customFormat="false" ht="12.5" hidden="false" customHeight="false" outlineLevel="0" collapsed="false">
      <c r="A1412" s="0" t="n">
        <v>1409</v>
      </c>
      <c r="B1412" s="15" t="s">
        <v>87</v>
      </c>
      <c r="C1412" s="16" t="s">
        <v>88</v>
      </c>
      <c r="D1412" s="0" t="s">
        <v>188</v>
      </c>
      <c r="E1412" s="0" t="n">
        <v>7.8</v>
      </c>
      <c r="F1412" s="0" t="n">
        <v>7.7</v>
      </c>
      <c r="G1412" s="0" t="n">
        <v>1.1</v>
      </c>
      <c r="H1412" s="0" t="n">
        <v>4.6</v>
      </c>
      <c r="I1412" s="0" t="n">
        <v>12</v>
      </c>
      <c r="J1412" s="0" t="n">
        <v>3.273</v>
      </c>
      <c r="K1412" s="0" t="n">
        <v>0.084</v>
      </c>
      <c r="L1412" s="0" t="n">
        <v>2.3</v>
      </c>
      <c r="M1412" s="0" t="n">
        <v>23.5</v>
      </c>
      <c r="N1412" s="0" t="n">
        <v>0</v>
      </c>
      <c r="O1412" s="0" t="n">
        <v>230</v>
      </c>
      <c r="P1412" s="0" t="n">
        <v>5500</v>
      </c>
      <c r="Q1412" s="0" t="n">
        <v>0</v>
      </c>
      <c r="R1412" s="0" t="n">
        <v>0</v>
      </c>
      <c r="S1412" s="0" t="n">
        <v>0</v>
      </c>
      <c r="T1412" s="0" t="n">
        <v>0</v>
      </c>
      <c r="U1412" s="0" t="n">
        <v>0</v>
      </c>
      <c r="V1412" s="0" t="n">
        <v>0</v>
      </c>
      <c r="AC1412" s="0" t="n">
        <v>3.014</v>
      </c>
      <c r="AD1412" s="0" t="n">
        <v>0.076</v>
      </c>
      <c r="AE1412" s="0" t="n">
        <v>2.626</v>
      </c>
      <c r="AF1412" s="0" t="n">
        <v>0.049</v>
      </c>
      <c r="AG1412" s="0" t="n">
        <v>0.037</v>
      </c>
      <c r="AH1412" s="0" t="n">
        <v>9</v>
      </c>
      <c r="AJ1412" s="0" t="n">
        <v>1100</v>
      </c>
      <c r="AP1412" s="0" t="n">
        <v>0</v>
      </c>
      <c r="AY1412" s="0" t="n">
        <v>0</v>
      </c>
      <c r="BF1412" s="0" t="n">
        <f aca="false">IF(E1412&lt;11,-3.6797*E1412^2+48.115*E1412-53.83,280.92*EXP(-0.2027*E1412))</f>
        <v>97.5940520000001</v>
      </c>
      <c r="BG1412" s="0" t="n">
        <f aca="false">32.208*LN(F1412)+21.438</f>
        <v>87.1816243519112</v>
      </c>
      <c r="BH1412" s="0" t="n">
        <f aca="false">IF(G1412&lt;=2, -10*G1412+100, 88.958*EXP(-0.0755*G1412))</f>
        <v>89</v>
      </c>
      <c r="BI1412" s="0" t="n">
        <f aca="false">IF(I1412&lt;=100, 0.0053*(I1412)^2-1.0332*I1412+100.76, 122.82*EXP(-0.0092*I1412))</f>
        <v>89.1248</v>
      </c>
      <c r="BJ1412" s="0" t="n">
        <f aca="false">IF(P1412&lt;=1000, -6.942*LN(P1412)+107.59, -36.304*LN(P1412)+310.72)</f>
        <v>-1.94832238879127</v>
      </c>
      <c r="BK1412" s="0" t="e">
        <f aca="false">BF1412^0.04*BG1412^0.22*BH1412^0.51*BI1412^0.06*BJ1412^0.17</f>
        <v>#NUM!</v>
      </c>
      <c r="BL1412" s="0" t="e">
        <f aca="false">IF(BK1412&gt;=90, "Very Good", IF(BK1412&gt;=80, "Good", IF(BK1412&gt;=70, "Slightly Good", IF(BK1412&gt;=60, "Average", IF(BK1412&gt;=50, "Slightly Poor", IF(BK1412&gt;=40, "Poor", "Very Poor"))))))</f>
        <v>#NUM!</v>
      </c>
      <c r="BM1412" s="0" t="n">
        <f aca="false">IF(P1412&lt;=1000, -6.942*LN(P1412)+107.59, IF(AND(P1412&gt;1000, P1412&lt;=5213),-36.304*LN(P1412)+310.72, IF(P1412&gt;5213, 10)))</f>
        <v>10</v>
      </c>
      <c r="BN1412" s="0" t="n">
        <f aca="false">BF1412^0.04*BG1412^0.22*BH1412^0.51*BI1412^0.06*BM1412^0.17</f>
        <v>61.3280621319851</v>
      </c>
      <c r="BO1412" s="0" t="str">
        <f aca="false">IF(BN1412&gt;=90, "Very Good", IF(BN1412&gt;=80, "Good", IF(BN1412&gt;=70, "Slightly Good", IF(BN1412&gt;=60, "Average", IF(BN1412&gt;=50, "Slightly Poor", IF(BN1412&gt;=40, "Poor", "Very Poor"))))))</f>
        <v>Average</v>
      </c>
      <c r="BP1412" s="0" t="n">
        <f aca="false">IF(AJ1412&lt;=1000, -6.942*LN(AJ1412)+107.59, IF(AND(AJ1412&gt;1000, AJ1412&lt;=5213),-36.304*LN(AJ1412)+310.72, IF(AJ1412&gt;5213, 10)))</f>
        <v>56.4807115842163</v>
      </c>
      <c r="BQ1412" s="0" t="n">
        <f aca="false">BF1412^0.04*BG1412^0.22*BH1412^0.51*BI1412^0.06*BP1412^0.17</f>
        <v>82.3156229190021</v>
      </c>
      <c r="BR1412" s="0" t="str">
        <f aca="false">IF(BQ1412&gt;=90, "Very Good", IF(BQ1412&gt;=80, "Good", IF(BQ1412&gt;=70, "Slightly Good", IF(BQ1412&gt;=60, "Average", IF(BQ1412&gt;=50, "Slightly Poor", IF(BQ1412&gt;=40, "Poor", "Very Poor"))))))</f>
        <v>Good</v>
      </c>
      <c r="BT1412" s="0" t="n">
        <f aca="false">9.81*LN(AH1412)+30.6</f>
        <v>52.1547731036683</v>
      </c>
      <c r="BU1412" s="0" t="str">
        <f aca="false">IF(BT1412&lt;30, "Clean water", IF(AND(BT1412&gt;=30, BT1412&lt;40), "Hypolimia", IF(AND(BT1412&gt;=40,BT1412&lt;50), "Mesotrophic", IF(AND(BT1412&gt;=50, BT1412&lt;70), "Eutrophic", IF(BT1412&gt;70,"Hypertrophic")))))</f>
        <v>Eutrophic</v>
      </c>
      <c r="BW1412" s="0" t="str">
        <f aca="false">IF(G1412/H1412&gt;=1, "PLS CHECK", "")</f>
        <v/>
      </c>
      <c r="BX1412" s="0" t="str">
        <f aca="false">IF(AC1412/J1412&gt;=1, "PLS CHECK", "")</f>
        <v/>
      </c>
      <c r="BY1412" s="0" t="str">
        <f aca="false">IF(AE1412/J1412&gt;=1, "PLS CHECK", "")</f>
        <v/>
      </c>
      <c r="BZ1412" s="0" t="str">
        <f aca="false">IF(AD1412/J1412&gt;=1, "PLS CHECK", "")</f>
        <v/>
      </c>
      <c r="CA1412" s="0" t="str">
        <f aca="false">IF(AF1412/K1412&gt;=1, "PLS CHECK", "")</f>
        <v/>
      </c>
      <c r="CB1412" s="0" t="str">
        <f aca="false">IF(AG1412/K1412&gt;=1, "PLS CHECK", "")</f>
        <v/>
      </c>
    </row>
    <row r="1413" customFormat="false" ht="12.5" hidden="false" customHeight="false" outlineLevel="0" collapsed="false">
      <c r="A1413" s="0" t="n">
        <v>1410</v>
      </c>
      <c r="B1413" s="15" t="s">
        <v>89</v>
      </c>
      <c r="C1413" s="16" t="s">
        <v>90</v>
      </c>
      <c r="D1413" s="0" t="s">
        <v>188</v>
      </c>
      <c r="E1413" s="0" t="n">
        <v>7.7</v>
      </c>
      <c r="F1413" s="37"/>
      <c r="G1413" s="0" t="n">
        <v>2.8</v>
      </c>
      <c r="H1413" s="0" t="n">
        <v>4.1</v>
      </c>
      <c r="I1413" s="0" t="n">
        <v>15</v>
      </c>
      <c r="J1413" s="37"/>
      <c r="K1413" s="0" t="n">
        <v>0.105</v>
      </c>
      <c r="L1413" s="0" t="n">
        <v>2.4</v>
      </c>
      <c r="M1413" s="0" t="n">
        <v>23.4</v>
      </c>
      <c r="N1413" s="0" t="n">
        <v>0</v>
      </c>
      <c r="O1413" s="0" t="n">
        <v>268</v>
      </c>
      <c r="P1413" s="0" t="n">
        <v>20000</v>
      </c>
      <c r="Q1413" s="0" t="n">
        <v>0</v>
      </c>
      <c r="R1413" s="0" t="n">
        <v>0</v>
      </c>
      <c r="S1413" s="0" t="n">
        <v>0</v>
      </c>
      <c r="T1413" s="0" t="n">
        <v>0</v>
      </c>
      <c r="U1413" s="0" t="n">
        <v>0</v>
      </c>
      <c r="V1413" s="0" t="n">
        <v>0</v>
      </c>
      <c r="AC1413" s="37"/>
      <c r="AD1413" s="0" t="n">
        <v>0.556</v>
      </c>
      <c r="AE1413" s="37"/>
      <c r="AF1413" s="0" t="n">
        <v>0.059</v>
      </c>
      <c r="AG1413" s="0" t="n">
        <v>0.048</v>
      </c>
      <c r="AH1413" s="0" t="n">
        <v>5.5</v>
      </c>
      <c r="AJ1413" s="0" t="n">
        <v>7000</v>
      </c>
      <c r="AP1413" s="0" t="n">
        <v>0</v>
      </c>
      <c r="AY1413" s="0" t="n">
        <v>0</v>
      </c>
      <c r="BF1413" s="0" t="n">
        <f aca="false">IF(E1413&lt;11,-3.6797*E1413^2+48.115*E1413-53.83,280.92*EXP(-0.2027*E1413))</f>
        <v>98.486087</v>
      </c>
      <c r="BG1413" s="0" t="e">
        <f aca="false">32.208*LN(F1413)+21.438</f>
        <v>#VALUE!</v>
      </c>
      <c r="BH1413" s="0" t="n">
        <f aca="false">IF(G1413&lt;=2, -10*G1413+100, 88.958*EXP(-0.0755*G1413))</f>
        <v>72.0070728511501</v>
      </c>
      <c r="BI1413" s="0" t="n">
        <f aca="false">IF(I1413&lt;=100, 0.0053*(I1413)^2-1.0332*I1413+100.76, 122.82*EXP(-0.0092*I1413))</f>
        <v>86.4545</v>
      </c>
      <c r="BJ1413" s="0" t="n">
        <f aca="false">IF(P1413&lt;=1000, -6.942*LN(P1413)+107.59, -36.304*LN(P1413)+310.72)</f>
        <v>-48.8162121072716</v>
      </c>
      <c r="BK1413" s="0" t="e">
        <f aca="false">BF1413^0.04*BG1413^0.22*BH1413^0.51*BI1413^0.06*BJ1413^0.17</f>
        <v>#VALUE!</v>
      </c>
      <c r="BL1413" s="0" t="e">
        <f aca="false">IF(BK1413&gt;=90, "Very Good", IF(BK1413&gt;=80, "Good", IF(BK1413&gt;=70, "Slightly Good", IF(BK1413&gt;=60, "Average", IF(BK1413&gt;=50, "Slightly Poor", IF(BK1413&gt;=40, "Poor", "Very Poor"))))))</f>
        <v>#VALUE!</v>
      </c>
      <c r="BM1413" s="0" t="n">
        <f aca="false">IF(P1413&lt;=1000, -6.942*LN(P1413)+107.59, IF(AND(P1413&gt;1000, P1413&lt;=5213),-36.304*LN(P1413)+310.72, IF(P1413&gt;5213, 10)))</f>
        <v>10</v>
      </c>
      <c r="BN1413" s="0" t="e">
        <f aca="false">BF1413^0.04*BG1413^0.22*BH1413^0.51*BI1413^0.06*BM1413^0.17</f>
        <v>#VALUE!</v>
      </c>
      <c r="BO1413" s="0" t="e">
        <f aca="false">IF(BN1413&gt;=90, "Very Good", IF(BN1413&gt;=80, "Good", IF(BN1413&gt;=70, "Slightly Good", IF(BN1413&gt;=60, "Average", IF(BN1413&gt;=50, "Slightly Poor", IF(BN1413&gt;=40, "Poor", "Very Poor"))))))</f>
        <v>#VALUE!</v>
      </c>
      <c r="BP1413" s="0" t="n">
        <f aca="false">IF(AJ1413&lt;=1000, -6.942*LN(AJ1413)+107.59, IF(AND(AJ1413&gt;1000, AJ1413&lt;=5213),-36.304*LN(AJ1413)+310.72, IF(AJ1413&gt;5213, 10)))</f>
        <v>10</v>
      </c>
      <c r="BQ1413" s="0" t="e">
        <f aca="false">BF1413^0.04*BG1413^0.22*BH1413^0.51*BI1413^0.06*BP1413^0.17</f>
        <v>#VALUE!</v>
      </c>
      <c r="BR1413" s="0" t="e">
        <f aca="false">IF(BQ1413&gt;=90, "Very Good", IF(BQ1413&gt;=80, "Good", IF(BQ1413&gt;=70, "Slightly Good", IF(BQ1413&gt;=60, "Average", IF(BQ1413&gt;=50, "Slightly Poor", IF(BQ1413&gt;=40, "Poor", "Very Poor"))))))</f>
        <v>#VALUE!</v>
      </c>
      <c r="BT1413" s="0" t="n">
        <f aca="false">9.81*LN(AH1413)+30.6</f>
        <v>47.323578784859</v>
      </c>
      <c r="BU1413" s="0" t="str">
        <f aca="false">IF(BT1413&lt;30, "Clean water", IF(AND(BT1413&gt;=30, BT1413&lt;40), "Hypolimia", IF(AND(BT1413&gt;=40,BT1413&lt;50), "Mesotrophic", IF(AND(BT1413&gt;=50, BT1413&lt;70), "Eutrophic", IF(BT1413&gt;70,"Hypertrophic")))))</f>
        <v>Mesotrophic</v>
      </c>
      <c r="BW1413" s="0" t="str">
        <f aca="false">IF(G1413/H1413&gt;=1, "PLS CHECK", "")</f>
        <v/>
      </c>
      <c r="BX1413" s="0" t="e">
        <f aca="false">IF(AC1413/J1413&gt;=1, "PLS CHECK", "")</f>
        <v>#DIV/0!</v>
      </c>
      <c r="BY1413" s="0" t="e">
        <f aca="false">IF(AE1413/J1413&gt;=1, "PLS CHECK", "")</f>
        <v>#DIV/0!</v>
      </c>
      <c r="BZ1413" s="0" t="e">
        <f aca="false">IF(AD1413/J1413&gt;=1, "PLS CHECK", "")</f>
        <v>#DIV/0!</v>
      </c>
      <c r="CA1413" s="0" t="str">
        <f aca="false">IF(AF1413/K1413&gt;=1, "PLS CHECK", "")</f>
        <v/>
      </c>
      <c r="CB1413" s="0" t="str">
        <f aca="false">IF(AG1413/K1413&gt;=1, "PLS CHECK", "")</f>
        <v/>
      </c>
    </row>
    <row r="1414" customFormat="false" ht="12.5" hidden="false" customHeight="false" outlineLevel="0" collapsed="false">
      <c r="A1414" s="0" t="n">
        <v>1411</v>
      </c>
      <c r="B1414" s="15" t="s">
        <v>91</v>
      </c>
      <c r="C1414" s="16" t="s">
        <v>92</v>
      </c>
      <c r="D1414" s="0" t="s">
        <v>188</v>
      </c>
      <c r="E1414" s="37"/>
      <c r="F1414" s="0" t="n">
        <v>8.7</v>
      </c>
      <c r="G1414" s="0" t="n">
        <v>0.8</v>
      </c>
      <c r="H1414" s="37"/>
      <c r="I1414" s="0" t="n">
        <v>1.6</v>
      </c>
      <c r="J1414" s="0" t="n">
        <v>5.454</v>
      </c>
      <c r="K1414" s="0" t="n">
        <v>0.03</v>
      </c>
      <c r="L1414" s="37"/>
      <c r="M1414" s="0" t="n">
        <v>21.5</v>
      </c>
      <c r="N1414" s="0" t="n">
        <v>0</v>
      </c>
      <c r="O1414" s="0" t="n">
        <v>501</v>
      </c>
      <c r="P1414" s="0" t="n">
        <v>10000</v>
      </c>
      <c r="Q1414" s="0" t="n">
        <v>0</v>
      </c>
      <c r="R1414" s="0" t="n">
        <v>0</v>
      </c>
      <c r="S1414" s="0" t="n">
        <v>0</v>
      </c>
      <c r="T1414" s="0" t="n">
        <v>0</v>
      </c>
      <c r="U1414" s="0" t="n">
        <v>0</v>
      </c>
      <c r="V1414" s="0" t="n">
        <v>0</v>
      </c>
      <c r="AC1414" s="0" t="n">
        <v>5.403</v>
      </c>
      <c r="AD1414" s="0" t="n">
        <v>0.069</v>
      </c>
      <c r="AE1414" s="0" t="n">
        <v>4.951</v>
      </c>
      <c r="AF1414" s="0" t="n">
        <v>0.019</v>
      </c>
      <c r="AG1414" s="0" t="n">
        <v>0.017</v>
      </c>
      <c r="AH1414" s="37"/>
      <c r="AJ1414" s="0" t="n">
        <v>2400</v>
      </c>
      <c r="AP1414" s="0" t="n">
        <v>0</v>
      </c>
      <c r="AY1414" s="0" t="n">
        <v>0</v>
      </c>
      <c r="BF1414" s="0" t="n">
        <f aca="false">IF(E1414&lt;11,-3.6797*E1414^2+48.115*E1414-53.83,280.92*EXP(-0.2027*E1414))</f>
        <v>-53.83</v>
      </c>
      <c r="BG1414" s="0" t="n">
        <f aca="false">32.208*LN(F1414)+21.438</f>
        <v>91.1143080104746</v>
      </c>
      <c r="BH1414" s="0" t="n">
        <f aca="false">IF(G1414&lt;=2, -10*G1414+100, 88.958*EXP(-0.0755*G1414))</f>
        <v>92</v>
      </c>
      <c r="BI1414" s="0" t="n">
        <f aca="false">IF(I1414&lt;=100, 0.0053*(I1414)^2-1.0332*I1414+100.76, 122.82*EXP(-0.0092*I1414))</f>
        <v>99.120448</v>
      </c>
      <c r="BJ1414" s="0" t="n">
        <f aca="false">IF(P1414&lt;=1000, -6.942*LN(P1414)+107.59, -36.304*LN(P1414)+310.72)</f>
        <v>-23.6521968642234</v>
      </c>
      <c r="BK1414" s="0" t="e">
        <f aca="false">BF1414^0.04*BG1414^0.22*BH1414^0.51*BI1414^0.06*BJ1414^0.17</f>
        <v>#NUM!</v>
      </c>
      <c r="BL1414" s="0" t="e">
        <f aca="false">IF(BK1414&gt;=90, "Very Good", IF(BK1414&gt;=80, "Good", IF(BK1414&gt;=70, "Slightly Good", IF(BK1414&gt;=60, "Average", IF(BK1414&gt;=50, "Slightly Poor", IF(BK1414&gt;=40, "Poor", "Very Poor"))))))</f>
        <v>#NUM!</v>
      </c>
      <c r="BM1414" s="0" t="n">
        <f aca="false">IF(P1414&lt;=1000, -6.942*LN(P1414)+107.59, IF(AND(P1414&gt;1000, P1414&lt;=5213),-36.304*LN(P1414)+310.72, IF(P1414&gt;5213, 10)))</f>
        <v>10</v>
      </c>
      <c r="BN1414" s="0" t="n">
        <f aca="false">BF1414^0.04*BG1414^0.22*BH1414^0.51*BI1414^0.06*BM1414^0.17</f>
        <v>-61.8944360709119</v>
      </c>
      <c r="BO1414" s="0" t="str">
        <f aca="false">IF(BN1414&gt;=90, "Very Good", IF(BN1414&gt;=80, "Good", IF(BN1414&gt;=70, "Slightly Good", IF(BN1414&gt;=60, "Average", IF(BN1414&gt;=50, "Slightly Poor", IF(BN1414&gt;=40, "Poor", "Very Poor"))))))</f>
        <v>Very Poor</v>
      </c>
      <c r="BP1414" s="0" t="n">
        <f aca="false">IF(AJ1414&lt;=1000, -6.942*LN(AJ1414)+107.59, IF(AND(AJ1414&gt;1000, AJ1414&lt;=5213),-36.304*LN(AJ1414)+310.72, IF(AJ1414&gt;5213, 10)))</f>
        <v>28.1578353109365</v>
      </c>
      <c r="BQ1414" s="0" t="n">
        <f aca="false">BF1414^0.04*BG1414^0.22*BH1414^0.51*BI1414^0.06*BP1414^0.17</f>
        <v>-73.8046092641185</v>
      </c>
      <c r="BR1414" s="0" t="str">
        <f aca="false">IF(BQ1414&gt;=90, "Very Good", IF(BQ1414&gt;=80, "Good", IF(BQ1414&gt;=70, "Slightly Good", IF(BQ1414&gt;=60, "Average", IF(BQ1414&gt;=50, "Slightly Poor", IF(BQ1414&gt;=40, "Poor", "Very Poor"))))))</f>
        <v>Very Poor</v>
      </c>
      <c r="BT1414" s="0" t="e">
        <f aca="false">9.81*LN(AH1414)+30.6</f>
        <v>#VALUE!</v>
      </c>
      <c r="BU1414" s="0" t="e">
        <f aca="false">IF(BT1414&lt;30, "Clean water", IF(AND(BT1414&gt;=30, BT1414&lt;40), "Hypolimia", IF(AND(BT1414&gt;=40,BT1414&lt;50), "Mesotrophic", IF(AND(BT1414&gt;=50, BT1414&lt;70), "Eutrophic", IF(BT1414&gt;70,"Hypertrophic")))))</f>
        <v>#VALUE!</v>
      </c>
      <c r="BW1414" s="0" t="e">
        <f aca="false">IF(G1414/H1414&gt;=1, "PLS CHECK", "")</f>
        <v>#DIV/0!</v>
      </c>
      <c r="BX1414" s="0" t="str">
        <f aca="false">IF(AC1414/J1414&gt;=1, "PLS CHECK", "")</f>
        <v/>
      </c>
      <c r="BY1414" s="0" t="str">
        <f aca="false">IF(AE1414/J1414&gt;=1, "PLS CHECK", "")</f>
        <v/>
      </c>
      <c r="BZ1414" s="0" t="str">
        <f aca="false">IF(AD1414/J1414&gt;=1, "PLS CHECK", "")</f>
        <v/>
      </c>
      <c r="CA1414" s="0" t="str">
        <f aca="false">IF(AF1414/K1414&gt;=1, "PLS CHECK", "")</f>
        <v/>
      </c>
      <c r="CB1414" s="0" t="str">
        <f aca="false">IF(AG1414/K1414&gt;=1, "PLS CHECK", "")</f>
        <v/>
      </c>
    </row>
    <row r="1415" customFormat="false" ht="12.5" hidden="false" customHeight="false" outlineLevel="0" collapsed="false">
      <c r="A1415" s="0" t="n">
        <v>1412</v>
      </c>
      <c r="B1415" s="15" t="s">
        <v>137</v>
      </c>
      <c r="C1415" s="16" t="s">
        <v>138</v>
      </c>
      <c r="D1415" s="0" t="s">
        <v>188</v>
      </c>
      <c r="E1415" s="0" t="n">
        <v>7.4</v>
      </c>
      <c r="F1415" s="0" t="n">
        <v>7.7</v>
      </c>
      <c r="G1415" s="0" t="n">
        <v>2.8</v>
      </c>
      <c r="H1415" s="0" t="n">
        <v>7.5</v>
      </c>
      <c r="I1415" s="0" t="n">
        <v>20.9</v>
      </c>
      <c r="J1415" s="0" t="n">
        <v>5.694</v>
      </c>
      <c r="K1415" s="0" t="n">
        <v>0.196</v>
      </c>
      <c r="L1415" s="0" t="n">
        <v>4.9</v>
      </c>
      <c r="M1415" s="0" t="n">
        <v>26</v>
      </c>
      <c r="O1415" s="0" t="n">
        <v>467</v>
      </c>
      <c r="BD1415" s="0" t="n">
        <v>9.715</v>
      </c>
      <c r="BF1415" s="0" t="n">
        <f aca="false">IF(E1415&lt;11,-3.6797*E1415^2+48.115*E1415-53.83,280.92*EXP(-0.2027*E1415))</f>
        <v>100.720628</v>
      </c>
      <c r="BG1415" s="0" t="n">
        <f aca="false">32.208*LN(F1415)+21.438</f>
        <v>87.1816243519112</v>
      </c>
      <c r="BH1415" s="0" t="n">
        <f aca="false">IF(G1415&lt;=2, -10*G1415+100, 88.958*EXP(-0.0755*G1415))</f>
        <v>72.0070728511501</v>
      </c>
      <c r="BI1415" s="0" t="n">
        <f aca="false">IF(I1415&lt;=100, 0.0053*(I1415)^2-1.0332*I1415+100.76, 122.82*EXP(-0.0092*I1415))</f>
        <v>81.481213</v>
      </c>
      <c r="BJ1415" s="0" t="e">
        <f aca="false">IF(P1415&lt;=1000, -6.942*LN(P1415)+107.59, -36.304*LN(P1415)+310.72)</f>
        <v>#VALUE!</v>
      </c>
      <c r="BK1415" s="0" t="e">
        <f aca="false">BF1415^0.04*BG1415^0.22*BH1415^0.51*BI1415^0.06*BJ1415^0.17</f>
        <v>#VALUE!</v>
      </c>
      <c r="BL1415" s="0" t="e">
        <f aca="false">IF(BK1415&gt;=90, "Very Good", IF(BK1415&gt;=80, "Good", IF(BK1415&gt;=70, "Slightly Good", IF(BK1415&gt;=60, "Average", IF(BK1415&gt;=50, "Slightly Poor", IF(BK1415&gt;=40, "Poor", "Very Poor"))))))</f>
        <v>#VALUE!</v>
      </c>
      <c r="BM1415" s="0" t="e">
        <f aca="false">IF(P1415&lt;=1000, -6.942*LN(P1415)+107.59, IF(AND(P1415&gt;1000, P1415&lt;=5213),-36.304*LN(P1415)+310.72, IF(P1415&gt;5213, 10)))</f>
        <v>#VALUE!</v>
      </c>
      <c r="BN1415" s="0" t="e">
        <f aca="false">BF1415^0.04*BG1415^0.22*BH1415^0.51*BI1415^0.06*BM1415^0.17</f>
        <v>#VALUE!</v>
      </c>
      <c r="BO1415" s="0" t="e">
        <f aca="false">IF(BN1415&gt;=90, "Very Good", IF(BN1415&gt;=80, "Good", IF(BN1415&gt;=70, "Slightly Good", IF(BN1415&gt;=60, "Average", IF(BN1415&gt;=50, "Slightly Poor", IF(BN1415&gt;=40, "Poor", "Very Poor"))))))</f>
        <v>#VALUE!</v>
      </c>
      <c r="BP1415" s="0" t="e">
        <f aca="false">IF(AJ1415&lt;=1000, -6.942*LN(AJ1415)+107.59, IF(AND(AJ1415&gt;1000, AJ1415&lt;=5213),-36.304*LN(AJ1415)+310.72, IF(AJ1415&gt;5213, 10)))</f>
        <v>#VALUE!</v>
      </c>
      <c r="BQ1415" s="0" t="e">
        <f aca="false">BF1415^0.04*BG1415^0.22*BH1415^0.51*BI1415^0.06*BP1415^0.17</f>
        <v>#VALUE!</v>
      </c>
      <c r="BR1415" s="0" t="e">
        <f aca="false">IF(BQ1415&gt;=90, "Very Good", IF(BQ1415&gt;=80, "Good", IF(BQ1415&gt;=70, "Slightly Good", IF(BQ1415&gt;=60, "Average", IF(BQ1415&gt;=50, "Slightly Poor", IF(BQ1415&gt;=40, "Poor", "Very Poor"))))))</f>
        <v>#VALUE!</v>
      </c>
      <c r="BT1415" s="0" t="e">
        <f aca="false">9.81*LN(AH1415)+30.6</f>
        <v>#VALUE!</v>
      </c>
      <c r="BU1415" s="0" t="e">
        <f aca="false">IF(BT1415&lt;30, "Clean water", IF(AND(BT1415&gt;=30, BT1415&lt;40), "Hypolimia", IF(AND(BT1415&gt;=40,BT1415&lt;50), "Mesotrophic", IF(AND(BT1415&gt;=50, BT1415&lt;70), "Eutrophic", IF(BT1415&gt;70,"Hypertrophic")))))</f>
        <v>#VALUE!</v>
      </c>
      <c r="BW1415" s="0" t="str">
        <f aca="false">IF(G1415/H1415&gt;=1, "PLS CHECK", "")</f>
        <v/>
      </c>
      <c r="BX1415" s="0" t="str">
        <f aca="false">IF(AC1415/J1415&gt;=1, "PLS CHECK", "")</f>
        <v/>
      </c>
      <c r="BY1415" s="0" t="str">
        <f aca="false">IF(AE1415/J1415&gt;=1, "PLS CHECK", "")</f>
        <v/>
      </c>
      <c r="BZ1415" s="0" t="str">
        <f aca="false">IF(AD1415/J1415&gt;=1, "PLS CHECK", "")</f>
        <v/>
      </c>
      <c r="CA1415" s="0" t="str">
        <f aca="false">IF(AF1415/K1415&gt;=1, "PLS CHECK", "")</f>
        <v/>
      </c>
      <c r="CB1415" s="0" t="str">
        <f aca="false">IF(AG1415/K1415&gt;=1, "PLS CHECK", "")</f>
        <v/>
      </c>
    </row>
    <row r="1416" customFormat="false" ht="12.5" hidden="false" customHeight="false" outlineLevel="0" collapsed="false">
      <c r="A1416" s="0" t="n">
        <v>1413</v>
      </c>
      <c r="B1416" s="15" t="s">
        <v>93</v>
      </c>
      <c r="C1416" s="16" t="s">
        <v>94</v>
      </c>
      <c r="D1416" s="0" t="s">
        <v>188</v>
      </c>
      <c r="E1416" s="0" t="n">
        <v>7.5</v>
      </c>
      <c r="F1416" s="37"/>
      <c r="G1416" s="0" t="n">
        <v>2.9</v>
      </c>
      <c r="H1416" s="0" t="n">
        <v>7.9</v>
      </c>
      <c r="I1416" s="0" t="n">
        <v>9.2</v>
      </c>
      <c r="J1416" s="0" t="n">
        <v>8.52</v>
      </c>
      <c r="K1416" s="0" t="n">
        <v>0.153</v>
      </c>
      <c r="L1416" s="0" t="n">
        <v>4.8</v>
      </c>
      <c r="M1416" s="0" t="n">
        <v>24</v>
      </c>
      <c r="N1416" s="0" t="n">
        <v>0</v>
      </c>
      <c r="O1416" s="0" t="n">
        <v>582</v>
      </c>
      <c r="P1416" s="0" t="n">
        <v>21000</v>
      </c>
      <c r="Q1416" s="0" t="n">
        <v>0</v>
      </c>
      <c r="R1416" s="0" t="n">
        <v>0</v>
      </c>
      <c r="S1416" s="0" t="n">
        <v>0</v>
      </c>
      <c r="T1416" s="0" t="n">
        <v>0</v>
      </c>
      <c r="U1416" s="0" t="n">
        <v>0</v>
      </c>
      <c r="V1416" s="0" t="n">
        <v>0</v>
      </c>
      <c r="AC1416" s="0" t="n">
        <v>7.985</v>
      </c>
      <c r="AD1416" s="0" t="n">
        <v>0.527</v>
      </c>
      <c r="AE1416" s="0" t="n">
        <v>5.445</v>
      </c>
      <c r="AF1416" s="0" t="n">
        <v>0.085</v>
      </c>
      <c r="AG1416" s="0" t="n">
        <v>0.052</v>
      </c>
      <c r="AH1416" s="0" t="n">
        <v>4.1</v>
      </c>
      <c r="AJ1416" s="37"/>
      <c r="AP1416" s="0" t="n">
        <v>0</v>
      </c>
      <c r="AY1416" s="0" t="n">
        <v>0</v>
      </c>
      <c r="BD1416" s="0" t="n">
        <v>3.94</v>
      </c>
      <c r="BF1416" s="0" t="n">
        <f aca="false">IF(E1416&lt;11,-3.6797*E1416^2+48.115*E1416-53.83,280.92*EXP(-0.2027*E1416))</f>
        <v>100.049375</v>
      </c>
      <c r="BG1416" s="0" t="e">
        <f aca="false">32.208*LN(F1416)+21.438</f>
        <v>#VALUE!</v>
      </c>
      <c r="BH1416" s="0" t="n">
        <f aca="false">IF(G1416&lt;=2, -10*G1416+100, 88.958*EXP(-0.0755*G1416))</f>
        <v>71.4654665875093</v>
      </c>
      <c r="BI1416" s="0" t="n">
        <f aca="false">IF(I1416&lt;=100, 0.0053*(I1416)^2-1.0332*I1416+100.76, 122.82*EXP(-0.0092*I1416))</f>
        <v>91.703152</v>
      </c>
      <c r="BJ1416" s="0" t="n">
        <f aca="false">IF(P1416&lt;=1000, -6.942*LN(P1416)+107.59, -36.304*LN(P1416)+310.72)</f>
        <v>-50.5874902272786</v>
      </c>
      <c r="BK1416" s="0" t="e">
        <f aca="false">BF1416^0.04*BG1416^0.22*BH1416^0.51*BI1416^0.06*BJ1416^0.17</f>
        <v>#VALUE!</v>
      </c>
      <c r="BL1416" s="0" t="e">
        <f aca="false">IF(BK1416&gt;=90, "Very Good", IF(BK1416&gt;=80, "Good", IF(BK1416&gt;=70, "Slightly Good", IF(BK1416&gt;=60, "Average", IF(BK1416&gt;=50, "Slightly Poor", IF(BK1416&gt;=40, "Poor", "Very Poor"))))))</f>
        <v>#VALUE!</v>
      </c>
      <c r="BM1416" s="0" t="n">
        <f aca="false">IF(P1416&lt;=1000, -6.942*LN(P1416)+107.59, IF(AND(P1416&gt;1000, P1416&lt;=5213),-36.304*LN(P1416)+310.72, IF(P1416&gt;5213, 10)))</f>
        <v>10</v>
      </c>
      <c r="BN1416" s="0" t="e">
        <f aca="false">BF1416^0.04*BG1416^0.22*BH1416^0.51*BI1416^0.06*BM1416^0.17</f>
        <v>#VALUE!</v>
      </c>
      <c r="BO1416" s="0" t="e">
        <f aca="false">IF(BN1416&gt;=90, "Very Good", IF(BN1416&gt;=80, "Good", IF(BN1416&gt;=70, "Slightly Good", IF(BN1416&gt;=60, "Average", IF(BN1416&gt;=50, "Slightly Poor", IF(BN1416&gt;=40, "Poor", "Very Poor"))))))</f>
        <v>#VALUE!</v>
      </c>
      <c r="BP1416" s="0" t="e">
        <f aca="false">IF(AJ1416&lt;=1000, -6.942*LN(AJ1416)+107.59, IF(AND(AJ1416&gt;1000, AJ1416&lt;=5213),-36.304*LN(AJ1416)+310.72, IF(AJ1416&gt;5213, 10)))</f>
        <v>#VALUE!</v>
      </c>
      <c r="BQ1416" s="0" t="e">
        <f aca="false">BF1416^0.04*BG1416^0.22*BH1416^0.51*BI1416^0.06*BP1416^0.17</f>
        <v>#VALUE!</v>
      </c>
      <c r="BR1416" s="0" t="e">
        <f aca="false">IF(BQ1416&gt;=90, "Very Good", IF(BQ1416&gt;=80, "Good", IF(BQ1416&gt;=70, "Slightly Good", IF(BQ1416&gt;=60, "Average", IF(BQ1416&gt;=50, "Slightly Poor", IF(BQ1416&gt;=40, "Poor", "Very Poor"))))))</f>
        <v>#VALUE!</v>
      </c>
      <c r="BT1416" s="0" t="n">
        <f aca="false">9.81*LN(AH1416)+30.6</f>
        <v>44.4417822120977</v>
      </c>
      <c r="BU1416" s="0" t="str">
        <f aca="false">IF(BT1416&lt;30, "Clean water", IF(AND(BT1416&gt;=30, BT1416&lt;40), "Hypolimia", IF(AND(BT1416&gt;=40,BT1416&lt;50), "Mesotrophic", IF(AND(BT1416&gt;=50, BT1416&lt;70), "Eutrophic", IF(BT1416&gt;70,"Hypertrophic")))))</f>
        <v>Mesotrophic</v>
      </c>
      <c r="BW1416" s="0" t="str">
        <f aca="false">IF(G1416/H1416&gt;=1, "PLS CHECK", "")</f>
        <v/>
      </c>
      <c r="BX1416" s="0" t="str">
        <f aca="false">IF(AC1416/J1416&gt;=1, "PLS CHECK", "")</f>
        <v/>
      </c>
      <c r="BY1416" s="0" t="str">
        <f aca="false">IF(AE1416/J1416&gt;=1, "PLS CHECK", "")</f>
        <v/>
      </c>
      <c r="BZ1416" s="0" t="str">
        <f aca="false">IF(AD1416/J1416&gt;=1, "PLS CHECK", "")</f>
        <v/>
      </c>
      <c r="CA1416" s="0" t="str">
        <f aca="false">IF(AF1416/K1416&gt;=1, "PLS CHECK", "")</f>
        <v/>
      </c>
      <c r="CB1416" s="0" t="str">
        <f aca="false">IF(AG1416/K1416&gt;=1, "PLS CHECK", "")</f>
        <v/>
      </c>
    </row>
    <row r="1417" customFormat="false" ht="12.5" hidden="false" customHeight="false" outlineLevel="0" collapsed="false">
      <c r="A1417" s="0" t="n">
        <v>1414</v>
      </c>
      <c r="B1417" s="15" t="s">
        <v>95</v>
      </c>
      <c r="C1417" s="16" t="s">
        <v>96</v>
      </c>
      <c r="D1417" s="0" t="s">
        <v>188</v>
      </c>
      <c r="E1417" s="37"/>
      <c r="F1417" s="37"/>
      <c r="G1417" s="0" t="n">
        <v>2.8</v>
      </c>
      <c r="H1417" s="0" t="n">
        <v>4.9</v>
      </c>
      <c r="I1417" s="0" t="n">
        <v>16.4</v>
      </c>
      <c r="J1417" s="0" t="n">
        <v>3.997</v>
      </c>
      <c r="K1417" s="0" t="n">
        <v>0.138</v>
      </c>
      <c r="L1417" s="0" t="n">
        <v>3</v>
      </c>
      <c r="M1417" s="0" t="n">
        <v>25.8</v>
      </c>
      <c r="N1417" s="0" t="n">
        <v>0</v>
      </c>
      <c r="O1417" s="0" t="n">
        <v>375</v>
      </c>
      <c r="P1417" s="0" t="n">
        <v>16000</v>
      </c>
      <c r="Q1417" s="0" t="n">
        <v>0</v>
      </c>
      <c r="R1417" s="0" t="n">
        <v>0</v>
      </c>
      <c r="S1417" s="0" t="n">
        <v>0</v>
      </c>
      <c r="T1417" s="0" t="n">
        <v>0</v>
      </c>
      <c r="U1417" s="0" t="n">
        <v>0</v>
      </c>
      <c r="V1417" s="0" t="n">
        <v>0</v>
      </c>
      <c r="AC1417" s="0" t="n">
        <v>3.915</v>
      </c>
      <c r="AD1417" s="0" t="n">
        <v>0.568</v>
      </c>
      <c r="AE1417" s="0" t="n">
        <v>2.717</v>
      </c>
      <c r="AF1417" s="0" t="n">
        <v>0.072</v>
      </c>
      <c r="AG1417" s="0" t="n">
        <v>0.061</v>
      </c>
      <c r="AH1417" s="0" t="n">
        <v>1.7</v>
      </c>
      <c r="AJ1417" s="0" t="n">
        <v>3200</v>
      </c>
      <c r="AP1417" s="0" t="n">
        <v>0</v>
      </c>
      <c r="AY1417" s="0" t="n">
        <v>0</v>
      </c>
      <c r="BF1417" s="0" t="n">
        <f aca="false">IF(E1417&lt;11,-3.6797*E1417^2+48.115*E1417-53.83,280.92*EXP(-0.2027*E1417))</f>
        <v>-53.83</v>
      </c>
      <c r="BG1417" s="0" t="e">
        <f aca="false">32.208*LN(F1417)+21.438</f>
        <v>#VALUE!</v>
      </c>
      <c r="BH1417" s="0" t="n">
        <f aca="false">IF(G1417&lt;=2, -10*G1417+100, 88.958*EXP(-0.0755*G1417))</f>
        <v>72.0070728511501</v>
      </c>
      <c r="BI1417" s="0" t="n">
        <f aca="false">IF(I1417&lt;=100, 0.0053*(I1417)^2-1.0332*I1417+100.76, 122.82*EXP(-0.0092*I1417))</f>
        <v>85.241008</v>
      </c>
      <c r="BJ1417" s="0" t="n">
        <f aca="false">IF(P1417&lt;=1000, -6.942*LN(P1417)+107.59, -36.304*LN(P1417)+310.72)</f>
        <v>-40.7152086203605</v>
      </c>
      <c r="BK1417" s="0" t="e">
        <f aca="false">BF1417^0.04*BG1417^0.22*BH1417^0.51*BI1417^0.06*BJ1417^0.17</f>
        <v>#VALUE!</v>
      </c>
      <c r="BL1417" s="0" t="e">
        <f aca="false">IF(BK1417&gt;=90, "Very Good", IF(BK1417&gt;=80, "Good", IF(BK1417&gt;=70, "Slightly Good", IF(BK1417&gt;=60, "Average", IF(BK1417&gt;=50, "Slightly Poor", IF(BK1417&gt;=40, "Poor", "Very Poor"))))))</f>
        <v>#VALUE!</v>
      </c>
      <c r="BM1417" s="0" t="n">
        <f aca="false">IF(P1417&lt;=1000, -6.942*LN(P1417)+107.59, IF(AND(P1417&gt;1000, P1417&lt;=5213),-36.304*LN(P1417)+310.72, IF(P1417&gt;5213, 10)))</f>
        <v>10</v>
      </c>
      <c r="BN1417" s="0" t="e">
        <f aca="false">BF1417^0.04*BG1417^0.22*BH1417^0.51*BI1417^0.06*BM1417^0.17</f>
        <v>#VALUE!</v>
      </c>
      <c r="BO1417" s="0" t="e">
        <f aca="false">IF(BN1417&gt;=90, "Very Good", IF(BN1417&gt;=80, "Good", IF(BN1417&gt;=70, "Slightly Good", IF(BN1417&gt;=60, "Average", IF(BN1417&gt;=50, "Slightly Poor", IF(BN1417&gt;=40, "Poor", "Very Poor"))))))</f>
        <v>#VALUE!</v>
      </c>
      <c r="BP1417" s="0" t="n">
        <f aca="false">IF(AJ1417&lt;=1000, -6.942*LN(AJ1417)+107.59, IF(AND(AJ1417&gt;1000, AJ1417&lt;=5213),-36.304*LN(AJ1417)+310.72, IF(AJ1417&gt;5213, 10)))</f>
        <v>17.7138253526471</v>
      </c>
      <c r="BQ1417" s="0" t="e">
        <f aca="false">BF1417^0.04*BG1417^0.22*BH1417^0.51*BI1417^0.06*BP1417^0.17</f>
        <v>#VALUE!</v>
      </c>
      <c r="BR1417" s="0" t="e">
        <f aca="false">IF(BQ1417&gt;=90, "Very Good", IF(BQ1417&gt;=80, "Good", IF(BQ1417&gt;=70, "Slightly Good", IF(BQ1417&gt;=60, "Average", IF(BQ1417&gt;=50, "Slightly Poor", IF(BQ1417&gt;=40, "Poor", "Very Poor"))))))</f>
        <v>#VALUE!</v>
      </c>
      <c r="BT1417" s="0" t="n">
        <f aca="false">9.81*LN(AH1417)+30.6</f>
        <v>35.8054631429199</v>
      </c>
      <c r="BU1417" s="0" t="str">
        <f aca="false">IF(BT1417&lt;30, "Clean water", IF(AND(BT1417&gt;=30, BT1417&lt;40), "Hypolimia", IF(AND(BT1417&gt;=40,BT1417&lt;50), "Mesotrophic", IF(AND(BT1417&gt;=50, BT1417&lt;70), "Eutrophic", IF(BT1417&gt;70,"Hypertrophic")))))</f>
        <v>Hypolimia</v>
      </c>
      <c r="BW1417" s="0" t="str">
        <f aca="false">IF(G1417/H1417&gt;=1, "PLS CHECK", "")</f>
        <v/>
      </c>
      <c r="BX1417" s="0" t="str">
        <f aca="false">IF(AC1417/J1417&gt;=1, "PLS CHECK", "")</f>
        <v/>
      </c>
      <c r="BY1417" s="0" t="str">
        <f aca="false">IF(AE1417/J1417&gt;=1, "PLS CHECK", "")</f>
        <v/>
      </c>
      <c r="BZ1417" s="0" t="str">
        <f aca="false">IF(AD1417/J1417&gt;=1, "PLS CHECK", "")</f>
        <v/>
      </c>
      <c r="CA1417" s="0" t="str">
        <f aca="false">IF(AF1417/K1417&gt;=1, "PLS CHECK", "")</f>
        <v/>
      </c>
      <c r="CB1417" s="0" t="str">
        <f aca="false">IF(AG1417/K1417&gt;=1, "PLS CHECK", "")</f>
        <v/>
      </c>
    </row>
    <row r="1418" customFormat="false" ht="12.5" hidden="false" customHeight="false" outlineLevel="0" collapsed="false">
      <c r="A1418" s="0" t="n">
        <v>1415</v>
      </c>
      <c r="B1418" s="15" t="s">
        <v>97</v>
      </c>
      <c r="C1418" s="16" t="s">
        <v>98</v>
      </c>
      <c r="D1418" s="0" t="s">
        <v>188</v>
      </c>
      <c r="E1418" s="0" t="n">
        <v>8</v>
      </c>
      <c r="F1418" s="0" t="n">
        <v>8</v>
      </c>
      <c r="G1418" s="0" t="n">
        <v>0.8</v>
      </c>
      <c r="H1418" s="0" t="n">
        <v>3.9</v>
      </c>
      <c r="I1418" s="0" t="n">
        <v>8.6</v>
      </c>
      <c r="J1418" s="37"/>
      <c r="K1418" s="0" t="n">
        <v>0.075</v>
      </c>
      <c r="L1418" s="0" t="n">
        <v>2.1</v>
      </c>
      <c r="M1418" s="0" t="n">
        <v>23</v>
      </c>
      <c r="N1418" s="0" t="n">
        <v>0</v>
      </c>
      <c r="O1418" s="37"/>
      <c r="P1418" s="0" t="n">
        <v>2200</v>
      </c>
      <c r="Q1418" s="0" t="n">
        <v>0</v>
      </c>
      <c r="R1418" s="0" t="n">
        <v>0</v>
      </c>
      <c r="S1418" s="0" t="n">
        <v>0</v>
      </c>
      <c r="T1418" s="0" t="n">
        <v>0</v>
      </c>
      <c r="U1418" s="0" t="n">
        <v>0</v>
      </c>
      <c r="V1418" s="0" t="n">
        <v>0</v>
      </c>
      <c r="AC1418" s="37"/>
      <c r="AD1418" s="37"/>
      <c r="AE1418" s="37"/>
      <c r="AF1418" s="0" t="n">
        <v>0.047</v>
      </c>
      <c r="AG1418" s="0" t="n">
        <v>0.033</v>
      </c>
      <c r="AH1418" s="0" t="n">
        <v>7.5</v>
      </c>
      <c r="AJ1418" s="0" t="n">
        <v>82</v>
      </c>
      <c r="AP1418" s="0" t="n">
        <v>0</v>
      </c>
      <c r="AY1418" s="0" t="n">
        <v>0</v>
      </c>
      <c r="BF1418" s="0" t="n">
        <f aca="false">IF(E1418&lt;11,-3.6797*E1418^2+48.115*E1418-53.83,280.92*EXP(-0.2027*E1418))</f>
        <v>95.5892</v>
      </c>
      <c r="BG1418" s="0" t="n">
        <f aca="false">32.208*LN(F1418)+21.438</f>
        <v>88.4126531744242</v>
      </c>
      <c r="BH1418" s="0" t="n">
        <f aca="false">IF(G1418&lt;=2, -10*G1418+100, 88.958*EXP(-0.0755*G1418))</f>
        <v>92</v>
      </c>
      <c r="BI1418" s="0" t="n">
        <f aca="false">IF(I1418&lt;=100, 0.0053*(I1418)^2-1.0332*I1418+100.76, 122.82*EXP(-0.0092*I1418))</f>
        <v>92.266468</v>
      </c>
      <c r="BJ1418" s="0" t="n">
        <f aca="false">IF(P1418&lt;=1000, -6.942*LN(P1418)+107.59, -36.304*LN(P1418)+310.72)</f>
        <v>31.316696341168</v>
      </c>
      <c r="BK1418" s="0" t="n">
        <f aca="false">BF1418^0.04*BG1418^0.22*BH1418^0.51*BI1418^0.06*BJ1418^0.17</f>
        <v>76.0616709579772</v>
      </c>
      <c r="BL1418" s="0" t="str">
        <f aca="false">IF(BK1418&gt;=90, "Very Good", IF(BK1418&gt;=80, "Good", IF(BK1418&gt;=70, "Slightly Good", IF(BK1418&gt;=60, "Average", IF(BK1418&gt;=50, "Slightly Poor", IF(BK1418&gt;=40, "Poor", "Very Poor"))))))</f>
        <v>Slightly Good</v>
      </c>
      <c r="BM1418" s="0" t="n">
        <f aca="false">IF(P1418&lt;=1000, -6.942*LN(P1418)+107.59, IF(AND(P1418&gt;1000, P1418&lt;=5213),-36.304*LN(P1418)+310.72, IF(P1418&gt;5213, 10)))</f>
        <v>31.316696341168</v>
      </c>
      <c r="BN1418" s="0" t="n">
        <f aca="false">BF1418^0.04*BG1418^0.22*BH1418^0.51*BI1418^0.06*BM1418^0.17</f>
        <v>76.0616709579772</v>
      </c>
      <c r="BO1418" s="0" t="str">
        <f aca="false">IF(BN1418&gt;=90, "Very Good", IF(BN1418&gt;=80, "Good", IF(BN1418&gt;=70, "Slightly Good", IF(BN1418&gt;=60, "Average", IF(BN1418&gt;=50, "Slightly Poor", IF(BN1418&gt;=40, "Poor", "Very Poor"))))))</f>
        <v>Slightly Good</v>
      </c>
      <c r="BP1418" s="0" t="n">
        <f aca="false">IF(AJ1418&lt;=1000, -6.942*LN(AJ1418)+107.59, IF(AND(AJ1418&gt;1000, AJ1418&lt;=5213),-36.304*LN(AJ1418)+310.72, IF(AJ1418&gt;5213, 10)))</f>
        <v>76.9985549854916</v>
      </c>
      <c r="BQ1418" s="0" t="n">
        <f aca="false">BF1418^0.04*BG1418^0.22*BH1418^0.51*BI1418^0.06*BP1418^0.17</f>
        <v>88.6310694549487</v>
      </c>
      <c r="BR1418" s="0" t="str">
        <f aca="false">IF(BQ1418&gt;=90, "Very Good", IF(BQ1418&gt;=80, "Good", IF(BQ1418&gt;=70, "Slightly Good", IF(BQ1418&gt;=60, "Average", IF(BQ1418&gt;=50, "Slightly Poor", IF(BQ1418&gt;=40, "Poor", "Very Poor"))))))</f>
        <v>Good</v>
      </c>
      <c r="BT1418" s="0" t="n">
        <f aca="false">9.81*LN(AH1418)+30.6</f>
        <v>50.3661986315196</v>
      </c>
      <c r="BU1418" s="0" t="str">
        <f aca="false">IF(BT1418&lt;30, "Clean water", IF(AND(BT1418&gt;=30, BT1418&lt;40), "Hypolimia", IF(AND(BT1418&gt;=40,BT1418&lt;50), "Mesotrophic", IF(AND(BT1418&gt;=50, BT1418&lt;70), "Eutrophic", IF(BT1418&gt;70,"Hypertrophic")))))</f>
        <v>Eutrophic</v>
      </c>
      <c r="BW1418" s="0" t="str">
        <f aca="false">IF(G1418/H1418&gt;=1, "PLS CHECK", "")</f>
        <v/>
      </c>
      <c r="BX1418" s="0" t="e">
        <f aca="false">IF(AC1418/J1418&gt;=1, "PLS CHECK", "")</f>
        <v>#DIV/0!</v>
      </c>
      <c r="BY1418" s="0" t="e">
        <f aca="false">IF(AE1418/J1418&gt;=1, "PLS CHECK", "")</f>
        <v>#DIV/0!</v>
      </c>
      <c r="BZ1418" s="0" t="e">
        <f aca="false">IF(AD1418/J1418&gt;=1, "PLS CHECK", "")</f>
        <v>#DIV/0!</v>
      </c>
      <c r="CA1418" s="0" t="str">
        <f aca="false">IF(AF1418/K1418&gt;=1, "PLS CHECK", "")</f>
        <v/>
      </c>
      <c r="CB1418" s="0" t="str">
        <f aca="false">IF(AG1418/K1418&gt;=1, "PLS CHECK", "")</f>
        <v/>
      </c>
    </row>
    <row r="1419" customFormat="false" ht="12.5" hidden="false" customHeight="false" outlineLevel="0" collapsed="false">
      <c r="A1419" s="0" t="n">
        <v>1416</v>
      </c>
      <c r="B1419" s="15" t="s">
        <v>99</v>
      </c>
      <c r="C1419" s="16" t="s">
        <v>100</v>
      </c>
      <c r="D1419" s="0" t="s">
        <v>188</v>
      </c>
      <c r="E1419" s="0" t="n">
        <v>7.9</v>
      </c>
      <c r="F1419" s="0" t="n">
        <v>8.3</v>
      </c>
      <c r="G1419" s="0" t="n">
        <v>2.2</v>
      </c>
      <c r="H1419" s="0" t="n">
        <v>5.1</v>
      </c>
      <c r="I1419" s="0" t="n">
        <v>18.4</v>
      </c>
      <c r="J1419" s="0" t="n">
        <v>4.556</v>
      </c>
      <c r="K1419" s="37"/>
      <c r="L1419" s="0" t="n">
        <v>2.9</v>
      </c>
      <c r="M1419" s="0" t="n">
        <v>24.1</v>
      </c>
      <c r="O1419" s="0" t="n">
        <v>418</v>
      </c>
      <c r="BD1419" s="0" t="n">
        <v>1.125</v>
      </c>
      <c r="BF1419" s="0" t="n">
        <f aca="false">IF(E1419&lt;11,-3.6797*E1419^2+48.115*E1419-53.83,280.92*EXP(-0.2027*E1419))</f>
        <v>96.6284230000001</v>
      </c>
      <c r="BG1419" s="0" t="n">
        <f aca="false">32.208*LN(F1419)+21.438</f>
        <v>89.5983576207606</v>
      </c>
      <c r="BH1419" s="0" t="n">
        <f aca="false">IF(G1419&lt;=2, -10*G1419+100, 88.958*EXP(-0.0755*G1419))</f>
        <v>75.3440041238757</v>
      </c>
      <c r="BI1419" s="0" t="n">
        <f aca="false">IF(I1419&lt;=100, 0.0053*(I1419)^2-1.0332*I1419+100.76, 122.82*EXP(-0.0092*I1419))</f>
        <v>83.543488</v>
      </c>
      <c r="BJ1419" s="0" t="e">
        <f aca="false">IF(P1419&lt;=1000, -6.942*LN(P1419)+107.59, -36.304*LN(P1419)+310.72)</f>
        <v>#VALUE!</v>
      </c>
      <c r="BK1419" s="0" t="e">
        <f aca="false">BF1419^0.04*BG1419^0.22*BH1419^0.51*BI1419^0.06*BJ1419^0.17</f>
        <v>#VALUE!</v>
      </c>
      <c r="BL1419" s="0" t="e">
        <f aca="false">IF(BK1419&gt;=90, "Very Good", IF(BK1419&gt;=80, "Good", IF(BK1419&gt;=70, "Slightly Good", IF(BK1419&gt;=60, "Average", IF(BK1419&gt;=50, "Slightly Poor", IF(BK1419&gt;=40, "Poor", "Very Poor"))))))</f>
        <v>#VALUE!</v>
      </c>
      <c r="BM1419" s="0" t="e">
        <f aca="false">IF(P1419&lt;=1000, -6.942*LN(P1419)+107.59, IF(AND(P1419&gt;1000, P1419&lt;=5213),-36.304*LN(P1419)+310.72, IF(P1419&gt;5213, 10)))</f>
        <v>#VALUE!</v>
      </c>
      <c r="BN1419" s="0" t="e">
        <f aca="false">BF1419^0.04*BG1419^0.22*BH1419^0.51*BI1419^0.06*BM1419^0.17</f>
        <v>#VALUE!</v>
      </c>
      <c r="BO1419" s="0" t="e">
        <f aca="false">IF(BN1419&gt;=90, "Very Good", IF(BN1419&gt;=80, "Good", IF(BN1419&gt;=70, "Slightly Good", IF(BN1419&gt;=60, "Average", IF(BN1419&gt;=50, "Slightly Poor", IF(BN1419&gt;=40, "Poor", "Very Poor"))))))</f>
        <v>#VALUE!</v>
      </c>
      <c r="BP1419" s="0" t="e">
        <f aca="false">IF(AJ1419&lt;=1000, -6.942*LN(AJ1419)+107.59, IF(AND(AJ1419&gt;1000, AJ1419&lt;=5213),-36.304*LN(AJ1419)+310.72, IF(AJ1419&gt;5213, 10)))</f>
        <v>#VALUE!</v>
      </c>
      <c r="BQ1419" s="0" t="e">
        <f aca="false">BF1419^0.04*BG1419^0.22*BH1419^0.51*BI1419^0.06*BP1419^0.17</f>
        <v>#VALUE!</v>
      </c>
      <c r="BR1419" s="0" t="e">
        <f aca="false">IF(BQ1419&gt;=90, "Very Good", IF(BQ1419&gt;=80, "Good", IF(BQ1419&gt;=70, "Slightly Good", IF(BQ1419&gt;=60, "Average", IF(BQ1419&gt;=50, "Slightly Poor", IF(BQ1419&gt;=40, "Poor", "Very Poor"))))))</f>
        <v>#VALUE!</v>
      </c>
      <c r="BT1419" s="0" t="e">
        <f aca="false">9.81*LN(AH1419)+30.6</f>
        <v>#VALUE!</v>
      </c>
      <c r="BU1419" s="0" t="e">
        <f aca="false">IF(BT1419&lt;30, "Clean water", IF(AND(BT1419&gt;=30, BT1419&lt;40), "Hypolimia", IF(AND(BT1419&gt;=40,BT1419&lt;50), "Mesotrophic", IF(AND(BT1419&gt;=50, BT1419&lt;70), "Eutrophic", IF(BT1419&gt;70,"Hypertrophic")))))</f>
        <v>#VALUE!</v>
      </c>
      <c r="BW1419" s="0" t="str">
        <f aca="false">IF(G1419/H1419&gt;=1, "PLS CHECK", "")</f>
        <v/>
      </c>
      <c r="BX1419" s="0" t="str">
        <f aca="false">IF(AC1419/J1419&gt;=1, "PLS CHECK", "")</f>
        <v/>
      </c>
      <c r="BY1419" s="0" t="str">
        <f aca="false">IF(AE1419/J1419&gt;=1, "PLS CHECK", "")</f>
        <v/>
      </c>
      <c r="BZ1419" s="0" t="str">
        <f aca="false">IF(AD1419/J1419&gt;=1, "PLS CHECK", "")</f>
        <v/>
      </c>
      <c r="CA1419" s="0" t="e">
        <f aca="false">IF(AF1419/K1419&gt;=1, "PLS CHECK", "")</f>
        <v>#DIV/0!</v>
      </c>
      <c r="CB1419" s="0" t="e">
        <f aca="false">IF(AG1419/K1419&gt;=1, "PLS CHECK", "")</f>
        <v>#DIV/0!</v>
      </c>
    </row>
    <row r="1420" customFormat="false" ht="12.5" hidden="false" customHeight="false" outlineLevel="0" collapsed="false">
      <c r="A1420" s="0" t="n">
        <v>1417</v>
      </c>
      <c r="B1420" s="15" t="s">
        <v>99</v>
      </c>
      <c r="C1420" s="16" t="s">
        <v>100</v>
      </c>
      <c r="D1420" s="0" t="s">
        <v>188</v>
      </c>
      <c r="E1420" s="0" t="n">
        <v>7.5</v>
      </c>
      <c r="F1420" s="0" t="n">
        <v>8.9</v>
      </c>
      <c r="G1420" s="0" t="n">
        <v>0.8</v>
      </c>
      <c r="H1420" s="0" t="n">
        <v>3.2</v>
      </c>
      <c r="I1420" s="0" t="n">
        <v>3.4</v>
      </c>
      <c r="J1420" s="0" t="n">
        <v>4.06</v>
      </c>
      <c r="K1420" s="0" t="n">
        <v>0.073</v>
      </c>
      <c r="L1420" s="0" t="n">
        <v>2.1</v>
      </c>
      <c r="M1420" s="0" t="n">
        <v>23.9</v>
      </c>
      <c r="N1420" s="0" t="n">
        <v>0</v>
      </c>
      <c r="O1420" s="0" t="n">
        <v>462</v>
      </c>
      <c r="P1420" s="0" t="n">
        <v>14000</v>
      </c>
      <c r="Q1420" s="0" t="n">
        <v>0</v>
      </c>
      <c r="R1420" s="0" t="n">
        <v>0</v>
      </c>
      <c r="S1420" s="0" t="n">
        <v>0</v>
      </c>
      <c r="T1420" s="0" t="n">
        <v>0</v>
      </c>
      <c r="U1420" s="0" t="n">
        <v>0</v>
      </c>
      <c r="V1420" s="0" t="n">
        <v>0</v>
      </c>
      <c r="AC1420" s="0" t="n">
        <v>3.991</v>
      </c>
      <c r="AD1420" s="0" t="n">
        <v>0.03</v>
      </c>
      <c r="AE1420" s="0" t="n">
        <v>3.55</v>
      </c>
      <c r="AF1420" s="0" t="n">
        <v>0.062</v>
      </c>
      <c r="AG1420" s="0" t="n">
        <v>0.052</v>
      </c>
      <c r="AH1420" s="0" t="n">
        <v>2.6</v>
      </c>
      <c r="AJ1420" s="0" t="n">
        <v>3800</v>
      </c>
      <c r="AP1420" s="0" t="n">
        <v>0</v>
      </c>
      <c r="AY1420" s="0" t="n">
        <v>0</v>
      </c>
      <c r="BF1420" s="0" t="n">
        <f aca="false">IF(E1420&lt;11,-3.6797*E1420^2+48.115*E1420-53.83,280.92*EXP(-0.2027*E1420))</f>
        <v>100.049375</v>
      </c>
      <c r="BG1420" s="0" t="n">
        <f aca="false">32.208*LN(F1420)+21.438</f>
        <v>91.8463395211805</v>
      </c>
      <c r="BH1420" s="0" t="n">
        <f aca="false">IF(G1420&lt;=2, -10*G1420+100, 88.958*EXP(-0.0755*G1420))</f>
        <v>92</v>
      </c>
      <c r="BI1420" s="0" t="n">
        <f aca="false">IF(I1420&lt;=100, 0.0053*(I1420)^2-1.0332*I1420+100.76, 122.82*EXP(-0.0092*I1420))</f>
        <v>97.308388</v>
      </c>
      <c r="BJ1420" s="0" t="n">
        <f aca="false">IF(P1420&lt;=1000, -6.942*LN(P1420)+107.59, -36.304*LN(P1420)+310.72)</f>
        <v>-35.8674849425199</v>
      </c>
      <c r="BK1420" s="0" t="e">
        <f aca="false">BF1420^0.04*BG1420^0.22*BH1420^0.51*BI1420^0.06*BJ1420^0.17</f>
        <v>#NUM!</v>
      </c>
      <c r="BL1420" s="0" t="e">
        <f aca="false">IF(BK1420&gt;=90, "Very Good", IF(BK1420&gt;=80, "Good", IF(BK1420&gt;=70, "Slightly Good", IF(BK1420&gt;=60, "Average", IF(BK1420&gt;=50, "Slightly Poor", IF(BK1420&gt;=40, "Poor", "Very Poor"))))))</f>
        <v>#NUM!</v>
      </c>
      <c r="BM1420" s="0" t="n">
        <f aca="false">IF(P1420&lt;=1000, -6.942*LN(P1420)+107.59, IF(AND(P1420&gt;1000, P1420&lt;=5213),-36.304*LN(P1420)+310.72, IF(P1420&gt;5213, 10)))</f>
        <v>10</v>
      </c>
      <c r="BN1420" s="0" t="n">
        <f aca="false">BF1420^0.04*BG1420^0.22*BH1420^0.51*BI1420^0.06*BM1420^0.17</f>
        <v>63.4896585420912</v>
      </c>
      <c r="BO1420" s="0" t="str">
        <f aca="false">IF(BN1420&gt;=90, "Very Good", IF(BN1420&gt;=80, "Good", IF(BN1420&gt;=70, "Slightly Good", IF(BN1420&gt;=60, "Average", IF(BN1420&gt;=50, "Slightly Poor", IF(BN1420&gt;=40, "Poor", "Very Poor"))))))</f>
        <v>Average</v>
      </c>
      <c r="BP1420" s="0" t="n">
        <f aca="false">IF(AJ1420&lt;=1000, -6.942*LN(AJ1420)+107.59, IF(AND(AJ1420&gt;1000, AJ1420&lt;=5213),-36.304*LN(AJ1420)+310.72, IF(AJ1420&gt;5213, 10)))</f>
        <v>11.4749736251816</v>
      </c>
      <c r="BQ1420" s="0" t="n">
        <f aca="false">BF1420^0.04*BG1420^0.22*BH1420^0.51*BI1420^0.06*BP1420^0.17</f>
        <v>64.9921313877329</v>
      </c>
      <c r="BR1420" s="0" t="str">
        <f aca="false">IF(BQ1420&gt;=90, "Very Good", IF(BQ1420&gt;=80, "Good", IF(BQ1420&gt;=70, "Slightly Good", IF(BQ1420&gt;=60, "Average", IF(BQ1420&gt;=50, "Slightly Poor", IF(BQ1420&gt;=40, "Poor", "Very Poor"))))))</f>
        <v>Average</v>
      </c>
      <c r="BT1420" s="0" t="n">
        <f aca="false">9.81*LN(AH1420)+30.6</f>
        <v>39.9735672757191</v>
      </c>
      <c r="BU1420" s="0" t="str">
        <f aca="false">IF(BT1420&lt;30, "Clean water", IF(AND(BT1420&gt;=30, BT1420&lt;40), "Hypolimia", IF(AND(BT1420&gt;=40,BT1420&lt;50), "Mesotrophic", IF(AND(BT1420&gt;=50, BT1420&lt;70), "Eutrophic", IF(BT1420&gt;70,"Hypertrophic")))))</f>
        <v>Hypolimia</v>
      </c>
      <c r="BW1420" s="0" t="str">
        <f aca="false">IF(G1420/H1420&gt;=1, "PLS CHECK", "")</f>
        <v/>
      </c>
      <c r="BX1420" s="0" t="str">
        <f aca="false">IF(AC1420/J1420&gt;=1, "PLS CHECK", "")</f>
        <v/>
      </c>
      <c r="BY1420" s="0" t="str">
        <f aca="false">IF(AE1420/J1420&gt;=1, "PLS CHECK", "")</f>
        <v/>
      </c>
      <c r="BZ1420" s="0" t="str">
        <f aca="false">IF(AD1420/J1420&gt;=1, "PLS CHECK", "")</f>
        <v/>
      </c>
      <c r="CA1420" s="0" t="str">
        <f aca="false">IF(AF1420/K1420&gt;=1, "PLS CHECK", "")</f>
        <v/>
      </c>
      <c r="CB1420" s="0" t="str">
        <f aca="false">IF(AG1420/K1420&gt;=1, "PLS CHECK", "")</f>
        <v/>
      </c>
    </row>
    <row r="1421" customFormat="false" ht="12.5" hidden="false" customHeight="false" outlineLevel="0" collapsed="false">
      <c r="A1421" s="0" t="n">
        <v>1418</v>
      </c>
      <c r="B1421" s="15" t="s">
        <v>101</v>
      </c>
      <c r="C1421" s="16" t="s">
        <v>102</v>
      </c>
      <c r="D1421" s="0" t="s">
        <v>188</v>
      </c>
      <c r="E1421" s="0" t="n">
        <v>7.8</v>
      </c>
      <c r="F1421" s="0" t="n">
        <v>7.8</v>
      </c>
      <c r="G1421" s="0" t="n">
        <v>0.8</v>
      </c>
      <c r="H1421" s="0" t="n">
        <v>4.8</v>
      </c>
      <c r="I1421" s="0" t="n">
        <v>16</v>
      </c>
      <c r="J1421" s="0" t="n">
        <v>2.625</v>
      </c>
      <c r="K1421" s="0" t="n">
        <v>0.155</v>
      </c>
      <c r="L1421" s="0" t="n">
        <v>2.4</v>
      </c>
      <c r="M1421" s="0" t="n">
        <v>23.5</v>
      </c>
      <c r="N1421" s="0" t="n">
        <v>0</v>
      </c>
      <c r="O1421" s="0" t="n">
        <v>198</v>
      </c>
      <c r="P1421" s="0" t="n">
        <v>2600</v>
      </c>
      <c r="Q1421" s="0" t="n">
        <v>0</v>
      </c>
      <c r="R1421" s="0" t="n">
        <v>0</v>
      </c>
      <c r="S1421" s="0" t="n">
        <v>0</v>
      </c>
      <c r="T1421" s="0" t="n">
        <v>0</v>
      </c>
      <c r="U1421" s="0" t="n">
        <v>0</v>
      </c>
      <c r="V1421" s="0" t="n">
        <v>0</v>
      </c>
      <c r="AC1421" s="0" t="n">
        <v>2.523</v>
      </c>
      <c r="AD1421" s="0" t="n">
        <v>0.038</v>
      </c>
      <c r="AE1421" s="0" t="n">
        <v>1.928</v>
      </c>
      <c r="AF1421" s="0" t="n">
        <v>0.086</v>
      </c>
      <c r="AG1421" s="0" t="n">
        <v>0.049</v>
      </c>
      <c r="AH1421" s="0" t="n">
        <v>12.1</v>
      </c>
      <c r="AI1421" s="0" t="n">
        <v>0</v>
      </c>
      <c r="AJ1421" s="37"/>
      <c r="AP1421" s="0" t="n">
        <v>0</v>
      </c>
      <c r="AQ1421" s="0" t="n">
        <v>0</v>
      </c>
      <c r="AR1421" s="0" t="n">
        <v>0</v>
      </c>
      <c r="AS1421" s="0" t="n">
        <v>0</v>
      </c>
      <c r="AU1421" s="0" t="n">
        <v>0</v>
      </c>
      <c r="AV1421" s="0" t="n">
        <v>0</v>
      </c>
      <c r="AY1421" s="0" t="n">
        <v>0</v>
      </c>
      <c r="AZ1421" s="0" t="n">
        <v>0</v>
      </c>
      <c r="BB1421" s="0" t="n">
        <v>0</v>
      </c>
      <c r="BE1421" s="0" t="n">
        <v>0</v>
      </c>
      <c r="BF1421" s="0" t="n">
        <f aca="false">IF(E1421&lt;11,-3.6797*E1421^2+48.115*E1421-53.83,280.92*EXP(-0.2027*E1421))</f>
        <v>97.5940520000001</v>
      </c>
      <c r="BG1421" s="0" t="n">
        <f aca="false">32.208*LN(F1421)+21.438</f>
        <v>87.5972172148662</v>
      </c>
      <c r="BH1421" s="0" t="n">
        <f aca="false">IF(G1421&lt;=2, -10*G1421+100, 88.958*EXP(-0.0755*G1421))</f>
        <v>92</v>
      </c>
      <c r="BI1421" s="0" t="n">
        <f aca="false">IF(I1421&lt;=100, 0.0053*(I1421)^2-1.0332*I1421+100.76, 122.82*EXP(-0.0092*I1421))</f>
        <v>85.5856</v>
      </c>
      <c r="BJ1421" s="0" t="n">
        <f aca="false">IF(P1421&lt;=1000, -6.942*LN(P1421)+107.59, -36.304*LN(P1421)+310.72)</f>
        <v>25.2519648515565</v>
      </c>
      <c r="BK1421" s="0" t="n">
        <f aca="false">BF1421^0.04*BG1421^0.22*BH1421^0.51*BI1421^0.06*BJ1421^0.17</f>
        <v>72.9106241475672</v>
      </c>
      <c r="BL1421" s="0" t="str">
        <f aca="false">IF(BK1421&gt;=90, "Very Good", IF(BK1421&gt;=80, "Good", IF(BK1421&gt;=70, "Slightly Good", IF(BK1421&gt;=60, "Average", IF(BK1421&gt;=50, "Slightly Poor", IF(BK1421&gt;=40, "Poor", "Very Poor"))))))</f>
        <v>Slightly Good</v>
      </c>
      <c r="BM1421" s="0" t="n">
        <f aca="false">IF(P1421&lt;=1000, -6.942*LN(P1421)+107.59, IF(AND(P1421&gt;1000, P1421&lt;=5213),-36.304*LN(P1421)+310.72, IF(P1421&gt;5213, 10)))</f>
        <v>25.2519648515565</v>
      </c>
      <c r="BN1421" s="0" t="n">
        <f aca="false">BF1421^0.04*BG1421^0.22*BH1421^0.51*BI1421^0.06*BM1421^0.17</f>
        <v>72.9106241475672</v>
      </c>
      <c r="BO1421" s="0" t="str">
        <f aca="false">IF(BN1421&gt;=90, "Very Good", IF(BN1421&gt;=80, "Good", IF(BN1421&gt;=70, "Slightly Good", IF(BN1421&gt;=60, "Average", IF(BN1421&gt;=50, "Slightly Poor", IF(BN1421&gt;=40, "Poor", "Very Poor"))))))</f>
        <v>Slightly Good</v>
      </c>
      <c r="BP1421" s="0" t="e">
        <f aca="false">IF(AJ1421&lt;=1000, -6.942*LN(AJ1421)+107.59, IF(AND(AJ1421&gt;1000, AJ1421&lt;=5213),-36.304*LN(AJ1421)+310.72, IF(AJ1421&gt;5213, 10)))</f>
        <v>#VALUE!</v>
      </c>
      <c r="BQ1421" s="0" t="e">
        <f aca="false">BF1421^0.04*BG1421^0.22*BH1421^0.51*BI1421^0.06*BP1421^0.17</f>
        <v>#VALUE!</v>
      </c>
      <c r="BR1421" s="0" t="e">
        <f aca="false">IF(BQ1421&gt;=90, "Very Good", IF(BQ1421&gt;=80, "Good", IF(BQ1421&gt;=70, "Slightly Good", IF(BQ1421&gt;=60, "Average", IF(BQ1421&gt;=50, "Slightly Poor", IF(BQ1421&gt;=40, "Poor", "Very Poor"))))))</f>
        <v>#VALUE!</v>
      </c>
      <c r="BT1421" s="0" t="n">
        <f aca="false">9.81*LN(AH1421)+30.6</f>
        <v>55.0583454900325</v>
      </c>
      <c r="BU1421" s="0" t="str">
        <f aca="false">IF(BT1421&lt;30, "Clean water", IF(AND(BT1421&gt;=30, BT1421&lt;40), "Hypolimia", IF(AND(BT1421&gt;=40,BT1421&lt;50), "Mesotrophic", IF(AND(BT1421&gt;=50, BT1421&lt;70), "Eutrophic", IF(BT1421&gt;70,"Hypertrophic")))))</f>
        <v>Eutrophic</v>
      </c>
      <c r="BW1421" s="0" t="str">
        <f aca="false">IF(G1421/H1421&gt;=1, "PLS CHECK", "")</f>
        <v/>
      </c>
      <c r="BX1421" s="0" t="str">
        <f aca="false">IF(AC1421/J1421&gt;=1, "PLS CHECK", "")</f>
        <v/>
      </c>
      <c r="BY1421" s="0" t="str">
        <f aca="false">IF(AE1421/J1421&gt;=1, "PLS CHECK", "")</f>
        <v/>
      </c>
      <c r="BZ1421" s="0" t="str">
        <f aca="false">IF(AD1421/J1421&gt;=1, "PLS CHECK", "")</f>
        <v/>
      </c>
      <c r="CA1421" s="0" t="str">
        <f aca="false">IF(AF1421/K1421&gt;=1, "PLS CHECK", "")</f>
        <v/>
      </c>
      <c r="CB1421" s="0" t="str">
        <f aca="false">IF(AG1421/K1421&gt;=1, "PLS CHECK", "")</f>
        <v/>
      </c>
    </row>
    <row r="1422" customFormat="false" ht="12.5" hidden="false" customHeight="false" outlineLevel="0" collapsed="false">
      <c r="A1422" s="0" t="n">
        <v>1419</v>
      </c>
      <c r="B1422" s="15" t="s">
        <v>103</v>
      </c>
      <c r="C1422" s="16" t="s">
        <v>104</v>
      </c>
      <c r="D1422" s="0" t="s">
        <v>188</v>
      </c>
      <c r="E1422" s="37"/>
      <c r="F1422" s="0" t="n">
        <v>11.3</v>
      </c>
      <c r="G1422" s="0" t="n">
        <v>0.8</v>
      </c>
      <c r="H1422" s="0" t="n">
        <v>2.6</v>
      </c>
      <c r="I1422" s="0" t="n">
        <v>1.4</v>
      </c>
      <c r="J1422" s="0" t="n">
        <v>3.915</v>
      </c>
      <c r="K1422" s="0" t="n">
        <v>0.049</v>
      </c>
      <c r="L1422" s="0" t="n">
        <v>1.9</v>
      </c>
      <c r="M1422" s="0" t="n">
        <v>24.9</v>
      </c>
      <c r="N1422" s="0" t="n">
        <v>0</v>
      </c>
      <c r="O1422" s="0" t="n">
        <v>461</v>
      </c>
      <c r="P1422" s="0" t="n">
        <v>11000</v>
      </c>
      <c r="Q1422" s="0" t="n">
        <v>0</v>
      </c>
      <c r="R1422" s="0" t="n">
        <v>0</v>
      </c>
      <c r="S1422" s="0" t="n">
        <v>0</v>
      </c>
      <c r="T1422" s="0" t="n">
        <v>0</v>
      </c>
      <c r="U1422" s="0" t="n">
        <v>0</v>
      </c>
      <c r="V1422" s="0" t="n">
        <v>0</v>
      </c>
      <c r="AC1422" s="0" t="n">
        <v>3.804</v>
      </c>
      <c r="AD1422" s="0" t="n">
        <v>0.341</v>
      </c>
      <c r="AE1422" s="0" t="n">
        <v>3.299</v>
      </c>
      <c r="AF1422" s="0" t="n">
        <v>0.036</v>
      </c>
      <c r="AG1422" s="0" t="n">
        <v>0.031</v>
      </c>
      <c r="AH1422" s="0" t="n">
        <v>2.4</v>
      </c>
      <c r="AJ1422" s="0" t="n">
        <v>1800</v>
      </c>
      <c r="AP1422" s="0" t="n">
        <v>0</v>
      </c>
      <c r="AY1422" s="0" t="n">
        <v>0</v>
      </c>
      <c r="BF1422" s="0" t="n">
        <f aca="false">IF(E1422&lt;11,-3.6797*E1422^2+48.115*E1422-53.83,280.92*EXP(-0.2027*E1422))</f>
        <v>-53.83</v>
      </c>
      <c r="BG1422" s="0" t="n">
        <f aca="false">32.208*LN(F1422)+21.438</f>
        <v>99.5360461899348</v>
      </c>
      <c r="BH1422" s="0" t="n">
        <f aca="false">IF(G1422&lt;=2, -10*G1422+100, 88.958*EXP(-0.0755*G1422))</f>
        <v>92</v>
      </c>
      <c r="BI1422" s="0" t="n">
        <f aca="false">IF(I1422&lt;=100, 0.0053*(I1422)^2-1.0332*I1422+100.76, 122.82*EXP(-0.0092*I1422))</f>
        <v>99.323908</v>
      </c>
      <c r="BJ1422" s="0" t="n">
        <f aca="false">IF(P1422&lt;=1000, -6.942*LN(P1422)+107.59, -36.304*LN(P1422)+310.72)</f>
        <v>-27.1123376318395</v>
      </c>
      <c r="BK1422" s="0" t="e">
        <f aca="false">BF1422^0.04*BG1422^0.22*BH1422^0.51*BI1422^0.06*BJ1422^0.17</f>
        <v>#NUM!</v>
      </c>
      <c r="BL1422" s="0" t="e">
        <f aca="false">IF(BK1422&gt;=90, "Very Good", IF(BK1422&gt;=80, "Good", IF(BK1422&gt;=70, "Slightly Good", IF(BK1422&gt;=60, "Average", IF(BK1422&gt;=50, "Slightly Poor", IF(BK1422&gt;=40, "Poor", "Very Poor"))))))</f>
        <v>#NUM!</v>
      </c>
      <c r="BM1422" s="0" t="n">
        <f aca="false">IF(P1422&lt;=1000, -6.942*LN(P1422)+107.59, IF(AND(P1422&gt;1000, P1422&lt;=5213),-36.304*LN(P1422)+310.72, IF(P1422&gt;5213, 10)))</f>
        <v>10</v>
      </c>
      <c r="BN1422" s="0" t="n">
        <f aca="false">BF1422^0.04*BG1422^0.22*BH1422^0.51*BI1422^0.06*BM1422^0.17</f>
        <v>-63.1177748519724</v>
      </c>
      <c r="BO1422" s="0" t="str">
        <f aca="false">IF(BN1422&gt;=90, "Very Good", IF(BN1422&gt;=80, "Good", IF(BN1422&gt;=70, "Slightly Good", IF(BN1422&gt;=60, "Average", IF(BN1422&gt;=50, "Slightly Poor", IF(BN1422&gt;=40, "Poor", "Very Poor"))))))</f>
        <v>Very Poor</v>
      </c>
      <c r="BP1422" s="0" t="n">
        <f aca="false">IF(AJ1422&lt;=1000, -6.942*LN(AJ1422)+107.59, IF(AND(AJ1422&gt;1000, AJ1422&lt;=5213),-36.304*LN(AJ1422)+310.72, IF(AJ1422&gt;5213, 10)))</f>
        <v>38.601845269226</v>
      </c>
      <c r="BQ1422" s="0" t="n">
        <f aca="false">BF1422^0.04*BG1422^0.22*BH1422^0.51*BI1422^0.06*BP1422^0.17</f>
        <v>-79.4099734911402</v>
      </c>
      <c r="BR1422" s="0" t="str">
        <f aca="false">IF(BQ1422&gt;=90, "Very Good", IF(BQ1422&gt;=80, "Good", IF(BQ1422&gt;=70, "Slightly Good", IF(BQ1422&gt;=60, "Average", IF(BQ1422&gt;=50, "Slightly Poor", IF(BQ1422&gt;=40, "Poor", "Very Poor"))))))</f>
        <v>Very Poor</v>
      </c>
      <c r="BT1422" s="0" t="n">
        <f aca="false">9.81*LN(AH1422)+30.6</f>
        <v>39.1883483134418</v>
      </c>
      <c r="BU1422" s="0" t="str">
        <f aca="false">IF(BT1422&lt;30, "Clean water", IF(AND(BT1422&gt;=30, BT1422&lt;40), "Hypolimia", IF(AND(BT1422&gt;=40,BT1422&lt;50), "Mesotrophic", IF(AND(BT1422&gt;=50, BT1422&lt;70), "Eutrophic", IF(BT1422&gt;70,"Hypertrophic")))))</f>
        <v>Hypolimia</v>
      </c>
      <c r="BW1422" s="0" t="str">
        <f aca="false">IF(G1422/H1422&gt;=1, "PLS CHECK", "")</f>
        <v/>
      </c>
      <c r="BX1422" s="0" t="str">
        <f aca="false">IF(AC1422/J1422&gt;=1, "PLS CHECK", "")</f>
        <v/>
      </c>
      <c r="BY1422" s="0" t="str">
        <f aca="false">IF(AE1422/J1422&gt;=1, "PLS CHECK", "")</f>
        <v/>
      </c>
      <c r="BZ1422" s="0" t="str">
        <f aca="false">IF(AD1422/J1422&gt;=1, "PLS CHECK", "")</f>
        <v/>
      </c>
      <c r="CA1422" s="0" t="str">
        <f aca="false">IF(AF1422/K1422&gt;=1, "PLS CHECK", "")</f>
        <v/>
      </c>
      <c r="CB1422" s="0" t="str">
        <f aca="false">IF(AG1422/K1422&gt;=1, "PLS CHECK", "")</f>
        <v/>
      </c>
    </row>
    <row r="1423" customFormat="false" ht="12.5" hidden="false" customHeight="false" outlineLevel="0" collapsed="false">
      <c r="A1423" s="0" t="n">
        <v>1420</v>
      </c>
      <c r="B1423" s="15" t="s">
        <v>105</v>
      </c>
      <c r="C1423" s="16" t="s">
        <v>106</v>
      </c>
      <c r="D1423" s="0" t="s">
        <v>188</v>
      </c>
      <c r="E1423" s="0" t="n">
        <v>7.8</v>
      </c>
      <c r="F1423" s="0" t="n">
        <v>8.4</v>
      </c>
      <c r="G1423" s="0" t="n">
        <v>0.7</v>
      </c>
      <c r="H1423" s="0" t="n">
        <v>4.2</v>
      </c>
      <c r="I1423" s="0" t="n">
        <v>7</v>
      </c>
      <c r="J1423" s="37"/>
      <c r="K1423" s="0" t="n">
        <v>0.068</v>
      </c>
      <c r="L1423" s="0" t="n">
        <v>2.2</v>
      </c>
      <c r="M1423" s="0" t="n">
        <v>23.2</v>
      </c>
      <c r="N1423" s="0" t="n">
        <v>0</v>
      </c>
      <c r="O1423" s="37"/>
      <c r="P1423" s="0" t="n">
        <v>4100</v>
      </c>
      <c r="Q1423" s="0" t="n">
        <v>0</v>
      </c>
      <c r="R1423" s="0" t="n">
        <v>0</v>
      </c>
      <c r="S1423" s="0" t="n">
        <v>0</v>
      </c>
      <c r="T1423" s="0" t="n">
        <v>0</v>
      </c>
      <c r="U1423" s="0" t="n">
        <v>0</v>
      </c>
      <c r="V1423" s="0" t="n">
        <v>0</v>
      </c>
      <c r="AC1423" s="37"/>
      <c r="AD1423" s="37"/>
      <c r="AE1423" s="37"/>
      <c r="AF1423" s="0" t="n">
        <v>0.042</v>
      </c>
      <c r="AG1423" s="0" t="n">
        <v>0.026</v>
      </c>
      <c r="AH1423" s="0" t="n">
        <v>6.1</v>
      </c>
      <c r="AI1423" s="0" t="n">
        <v>0</v>
      </c>
      <c r="AJ1423" s="0" t="n">
        <v>23</v>
      </c>
      <c r="AP1423" s="0" t="n">
        <v>0</v>
      </c>
      <c r="AQ1423" s="0" t="n">
        <v>0</v>
      </c>
      <c r="AR1423" s="0" t="n">
        <v>0</v>
      </c>
      <c r="AS1423" s="0" t="n">
        <v>0</v>
      </c>
      <c r="AU1423" s="0" t="n">
        <v>0</v>
      </c>
      <c r="AV1423" s="0" t="n">
        <v>0</v>
      </c>
      <c r="AY1423" s="0" t="n">
        <v>0</v>
      </c>
      <c r="AZ1423" s="0" t="n">
        <v>0</v>
      </c>
      <c r="BB1423" s="0" t="n">
        <v>0</v>
      </c>
      <c r="BE1423" s="0" t="n">
        <v>0</v>
      </c>
      <c r="BF1423" s="0" t="n">
        <f aca="false">IF(E1423&lt;11,-3.6797*E1423^2+48.115*E1423-53.83,280.92*EXP(-0.2027*E1423))</f>
        <v>97.5940520000001</v>
      </c>
      <c r="BG1423" s="0" t="n">
        <f aca="false">32.208*LN(F1423)+21.438</f>
        <v>89.9840867819932</v>
      </c>
      <c r="BH1423" s="0" t="n">
        <f aca="false">IF(G1423&lt;=2, -10*G1423+100, 88.958*EXP(-0.0755*G1423))</f>
        <v>93</v>
      </c>
      <c r="BI1423" s="0" t="n">
        <f aca="false">IF(I1423&lt;=100, 0.0053*(I1423)^2-1.0332*I1423+100.76, 122.82*EXP(-0.0092*I1423))</f>
        <v>93.7873</v>
      </c>
      <c r="BJ1423" s="0" t="n">
        <f aca="false">IF(P1423&lt;=1000, -6.942*LN(P1423)+107.59, -36.304*LN(P1423)+310.72)</f>
        <v>8.71638125825518</v>
      </c>
      <c r="BK1423" s="0" t="n">
        <f aca="false">BF1423^0.04*BG1423^0.22*BH1423^0.51*BI1423^0.06*BJ1423^0.17</f>
        <v>61.8878640182126</v>
      </c>
      <c r="BL1423" s="0" t="str">
        <f aca="false">IF(BK1423&gt;=90, "Very Good", IF(BK1423&gt;=80, "Good", IF(BK1423&gt;=70, "Slightly Good", IF(BK1423&gt;=60, "Average", IF(BK1423&gt;=50, "Slightly Poor", IF(BK1423&gt;=40, "Poor", "Very Poor"))))))</f>
        <v>Average</v>
      </c>
      <c r="BM1423" s="0" t="n">
        <f aca="false">IF(P1423&lt;=1000, -6.942*LN(P1423)+107.59, IF(AND(P1423&gt;1000, P1423&lt;=5213),-36.304*LN(P1423)+310.72, IF(P1423&gt;5213, 10)))</f>
        <v>8.71638125825518</v>
      </c>
      <c r="BN1423" s="0" t="n">
        <f aca="false">BF1423^0.04*BG1423^0.22*BH1423^0.51*BI1423^0.06*BM1423^0.17</f>
        <v>61.8878640182126</v>
      </c>
      <c r="BO1423" s="0" t="str">
        <f aca="false">IF(BN1423&gt;=90, "Very Good", IF(BN1423&gt;=80, "Good", IF(BN1423&gt;=70, "Slightly Good", IF(BN1423&gt;=60, "Average", IF(BN1423&gt;=50, "Slightly Poor", IF(BN1423&gt;=40, "Poor", "Very Poor"))))))</f>
        <v>Average</v>
      </c>
      <c r="BP1423" s="0" t="n">
        <f aca="false">IF(AJ1423&lt;=1000, -6.942*LN(AJ1423)+107.59, IF(AND(AJ1423&gt;1000, AJ1423&lt;=5213),-36.304*LN(AJ1423)+310.72, IF(AJ1423&gt;5213, 10)))</f>
        <v>85.8233991530198</v>
      </c>
      <c r="BQ1423" s="0" t="n">
        <f aca="false">BF1423^0.04*BG1423^0.22*BH1423^0.51*BI1423^0.06*BP1423^0.17</f>
        <v>91.2980092074543</v>
      </c>
      <c r="BR1423" s="0" t="str">
        <f aca="false">IF(BQ1423&gt;=90, "Very Good", IF(BQ1423&gt;=80, "Good", IF(BQ1423&gt;=70, "Slightly Good", IF(BQ1423&gt;=60, "Average", IF(BQ1423&gt;=50, "Slightly Poor", IF(BQ1423&gt;=40, "Poor", "Very Poor"))))))</f>
        <v>Very Good</v>
      </c>
      <c r="BT1423" s="0" t="n">
        <f aca="false">9.81*LN(AH1423)+30.6</f>
        <v>48.3393128452686</v>
      </c>
      <c r="BU1423" s="0" t="str">
        <f aca="false">IF(BT1423&lt;30, "Clean water", IF(AND(BT1423&gt;=30, BT1423&lt;40), "Hypolimia", IF(AND(BT1423&gt;=40,BT1423&lt;50), "Mesotrophic", IF(AND(BT1423&gt;=50, BT1423&lt;70), "Eutrophic", IF(BT1423&gt;70,"Hypertrophic")))))</f>
        <v>Mesotrophic</v>
      </c>
      <c r="BW1423" s="0" t="str">
        <f aca="false">IF(G1423/H1423&gt;=1, "PLS CHECK", "")</f>
        <v/>
      </c>
      <c r="BX1423" s="0" t="e">
        <f aca="false">IF(AC1423/J1423&gt;=1, "PLS CHECK", "")</f>
        <v>#DIV/0!</v>
      </c>
      <c r="BY1423" s="0" t="e">
        <f aca="false">IF(AE1423/J1423&gt;=1, "PLS CHECK", "")</f>
        <v>#DIV/0!</v>
      </c>
      <c r="BZ1423" s="0" t="e">
        <f aca="false">IF(AD1423/J1423&gt;=1, "PLS CHECK", "")</f>
        <v>#DIV/0!</v>
      </c>
      <c r="CA1423" s="0" t="str">
        <f aca="false">IF(AF1423/K1423&gt;=1, "PLS CHECK", "")</f>
        <v/>
      </c>
      <c r="CB1423" s="0" t="str">
        <f aca="false">IF(AG1423/K1423&gt;=1, "PLS CHECK", "")</f>
        <v/>
      </c>
    </row>
    <row r="1424" customFormat="false" ht="12.5" hidden="false" customHeight="false" outlineLevel="0" collapsed="false">
      <c r="A1424" s="0" t="n">
        <v>1421</v>
      </c>
      <c r="B1424" s="15" t="s">
        <v>107</v>
      </c>
      <c r="C1424" s="16" t="s">
        <v>108</v>
      </c>
      <c r="D1424" s="0" t="s">
        <v>188</v>
      </c>
      <c r="E1424" s="0" t="n">
        <v>8</v>
      </c>
      <c r="F1424" s="0" t="n">
        <v>12.1</v>
      </c>
      <c r="G1424" s="37"/>
      <c r="H1424" s="37"/>
      <c r="I1424" s="0" t="n">
        <v>2.4</v>
      </c>
      <c r="J1424" s="0" t="n">
        <v>5.544</v>
      </c>
      <c r="K1424" s="0" t="n">
        <v>0.113</v>
      </c>
      <c r="L1424" s="37"/>
      <c r="M1424" s="0" t="n">
        <v>21.9</v>
      </c>
      <c r="N1424" s="0" t="n">
        <v>0</v>
      </c>
      <c r="O1424" s="0" t="n">
        <v>592</v>
      </c>
      <c r="P1424" s="0" t="n">
        <v>21000</v>
      </c>
      <c r="Q1424" s="0" t="n">
        <v>0</v>
      </c>
      <c r="R1424" s="0" t="n">
        <v>0</v>
      </c>
      <c r="S1424" s="0" t="n">
        <v>0</v>
      </c>
      <c r="T1424" s="0" t="n">
        <v>0</v>
      </c>
      <c r="U1424" s="0" t="n">
        <v>0</v>
      </c>
      <c r="V1424" s="0" t="n">
        <v>0</v>
      </c>
      <c r="AC1424" s="0" t="n">
        <v>5.404</v>
      </c>
      <c r="AD1424" s="0" t="n">
        <v>0.045</v>
      </c>
      <c r="AE1424" s="0" t="n">
        <v>5.044</v>
      </c>
      <c r="AF1424" s="0" t="n">
        <v>0.098</v>
      </c>
      <c r="AG1424" s="37"/>
      <c r="AH1424" s="0" t="n">
        <v>1.4</v>
      </c>
      <c r="AJ1424" s="0" t="n">
        <v>5200</v>
      </c>
      <c r="AP1424" s="0" t="n">
        <v>0</v>
      </c>
      <c r="AY1424" s="0" t="n">
        <v>0</v>
      </c>
      <c r="BF1424" s="0" t="n">
        <f aca="false">IF(E1424&lt;11,-3.6797*E1424^2+48.115*E1424-53.83,280.92*EXP(-0.2027*E1424))</f>
        <v>95.5892</v>
      </c>
      <c r="BG1424" s="0" t="n">
        <f aca="false">32.208*LN(F1424)+21.438</f>
        <v>101.739161217428</v>
      </c>
      <c r="BH1424" s="0" t="n">
        <f aca="false">IF(G1424&lt;=2, -10*G1424+100, 88.958*EXP(-0.0755*G1424))</f>
        <v>100</v>
      </c>
      <c r="BI1424" s="0" t="n">
        <f aca="false">IF(I1424&lt;=100, 0.0053*(I1424)^2-1.0332*I1424+100.76, 122.82*EXP(-0.0092*I1424))</f>
        <v>98.310848</v>
      </c>
      <c r="BJ1424" s="0" t="n">
        <f aca="false">IF(P1424&lt;=1000, -6.942*LN(P1424)+107.59, -36.304*LN(P1424)+310.72)</f>
        <v>-50.5874902272786</v>
      </c>
      <c r="BK1424" s="0" t="e">
        <f aca="false">BF1424^0.04*BG1424^0.22*BH1424^0.51*BI1424^0.06*BJ1424^0.17</f>
        <v>#NUM!</v>
      </c>
      <c r="BL1424" s="0" t="e">
        <f aca="false">IF(BK1424&gt;=90, "Very Good", IF(BK1424&gt;=80, "Good", IF(BK1424&gt;=70, "Slightly Good", IF(BK1424&gt;=60, "Average", IF(BK1424&gt;=50, "Slightly Poor", IF(BK1424&gt;=40, "Poor", "Very Poor"))))))</f>
        <v>#NUM!</v>
      </c>
      <c r="BM1424" s="0" t="n">
        <f aca="false">IF(P1424&lt;=1000, -6.942*LN(P1424)+107.59, IF(AND(P1424&gt;1000, P1424&lt;=5213),-36.304*LN(P1424)+310.72, IF(P1424&gt;5213, 10)))</f>
        <v>10</v>
      </c>
      <c r="BN1424" s="0" t="n">
        <f aca="false">BF1424^0.04*BG1424^0.22*BH1424^0.51*BI1424^0.06*BM1424^0.17</f>
        <v>67.6736861977317</v>
      </c>
      <c r="BO1424" s="0" t="str">
        <f aca="false">IF(BN1424&gt;=90, "Very Good", IF(BN1424&gt;=80, "Good", IF(BN1424&gt;=70, "Slightly Good", IF(BN1424&gt;=60, "Average", IF(BN1424&gt;=50, "Slightly Poor", IF(BN1424&gt;=40, "Poor", "Very Poor"))))))</f>
        <v>Average</v>
      </c>
      <c r="BP1424" s="0" t="n">
        <f aca="false">IF(AJ1424&lt;=1000, -6.942*LN(AJ1424)+107.59, IF(AND(AJ1424&gt;1000, AJ1424&lt;=5213),-36.304*LN(AJ1424)+310.72, IF(AJ1424&gt;5213, 10)))</f>
        <v>0.087949608508211</v>
      </c>
      <c r="BQ1424" s="0" t="n">
        <f aca="false">BF1424^0.04*BG1424^0.22*BH1424^0.51*BI1424^0.06*BP1424^0.17</f>
        <v>30.2649247221006</v>
      </c>
      <c r="BR1424" s="0" t="str">
        <f aca="false">IF(BQ1424&gt;=90, "Very Good", IF(BQ1424&gt;=80, "Good", IF(BQ1424&gt;=70, "Slightly Good", IF(BQ1424&gt;=60, "Average", IF(BQ1424&gt;=50, "Slightly Poor", IF(BQ1424&gt;=40, "Poor", "Very Poor"))))))</f>
        <v>Very Poor</v>
      </c>
      <c r="BT1424" s="0" t="n">
        <f aca="false">9.81*LN(AH1424)+30.6</f>
        <v>33.9007926412541</v>
      </c>
      <c r="BU1424" s="0" t="str">
        <f aca="false">IF(BT1424&lt;30, "Clean water", IF(AND(BT1424&gt;=30, BT1424&lt;40), "Hypolimia", IF(AND(BT1424&gt;=40,BT1424&lt;50), "Mesotrophic", IF(AND(BT1424&gt;=50, BT1424&lt;70), "Eutrophic", IF(BT1424&gt;70,"Hypertrophic")))))</f>
        <v>Hypolimia</v>
      </c>
      <c r="BW1424" s="0" t="e">
        <f aca="false">IF(G1424/H1424&gt;=1, "PLS CHECK", "")</f>
        <v>#DIV/0!</v>
      </c>
      <c r="BX1424" s="0" t="str">
        <f aca="false">IF(AC1424/J1424&gt;=1, "PLS CHECK", "")</f>
        <v/>
      </c>
      <c r="BY1424" s="0" t="str">
        <f aca="false">IF(AE1424/J1424&gt;=1, "PLS CHECK", "")</f>
        <v/>
      </c>
      <c r="BZ1424" s="0" t="str">
        <f aca="false">IF(AD1424/J1424&gt;=1, "PLS CHECK", "")</f>
        <v/>
      </c>
      <c r="CA1424" s="0" t="str">
        <f aca="false">IF(AF1424/K1424&gt;=1, "PLS CHECK", "")</f>
        <v/>
      </c>
      <c r="CB1424" s="0" t="str">
        <f aca="false">IF(AG1424/K1424&gt;=1, "PLS CHECK", "")</f>
        <v/>
      </c>
    </row>
    <row r="1425" customFormat="false" ht="12.5" hidden="false" customHeight="false" outlineLevel="0" collapsed="false">
      <c r="A1425" s="0" t="n">
        <v>1422</v>
      </c>
      <c r="B1425" s="15" t="s">
        <v>109</v>
      </c>
      <c r="C1425" s="16" t="s">
        <v>110</v>
      </c>
      <c r="D1425" s="0" t="s">
        <v>188</v>
      </c>
      <c r="E1425" s="0" t="n">
        <v>7.5</v>
      </c>
      <c r="F1425" s="0" t="n">
        <v>7.9</v>
      </c>
      <c r="G1425" s="0" t="n">
        <v>4.3</v>
      </c>
      <c r="H1425" s="0" t="n">
        <v>6.5</v>
      </c>
      <c r="I1425" s="0" t="n">
        <v>8</v>
      </c>
      <c r="J1425" s="0" t="n">
        <v>6.828</v>
      </c>
      <c r="K1425" s="37"/>
      <c r="L1425" s="0" t="n">
        <v>3.6</v>
      </c>
      <c r="M1425" s="0" t="n">
        <v>24</v>
      </c>
      <c r="O1425" s="0" t="n">
        <v>337</v>
      </c>
      <c r="AC1425" s="0" t="n">
        <v>6.46</v>
      </c>
      <c r="AD1425" s="0" t="n">
        <v>0.735</v>
      </c>
      <c r="AE1425" s="0" t="n">
        <v>4.138</v>
      </c>
      <c r="AF1425" s="37"/>
      <c r="AG1425" s="37"/>
      <c r="BD1425" s="0" t="n">
        <v>3.359</v>
      </c>
      <c r="BF1425" s="0" t="n">
        <f aca="false">IF(E1425&lt;11,-3.6797*E1425^2+48.115*E1425-53.83,280.92*EXP(-0.2027*E1425))</f>
        <v>100.049375</v>
      </c>
      <c r="BG1425" s="0" t="n">
        <f aca="false">32.208*LN(F1425)+21.438</f>
        <v>88.0075157571056</v>
      </c>
      <c r="BH1425" s="0" t="n">
        <f aca="false">IF(G1425&lt;=2, -10*G1425+100, 88.958*EXP(-0.0755*G1425))</f>
        <v>64.2970883684832</v>
      </c>
      <c r="BI1425" s="0" t="n">
        <f aca="false">IF(I1425&lt;=100, 0.0053*(I1425)^2-1.0332*I1425+100.76, 122.82*EXP(-0.0092*I1425))</f>
        <v>92.8336</v>
      </c>
      <c r="BJ1425" s="0" t="e">
        <f aca="false">IF(P1425&lt;=1000, -6.942*LN(P1425)+107.59, -36.304*LN(P1425)+310.72)</f>
        <v>#VALUE!</v>
      </c>
      <c r="BK1425" s="0" t="e">
        <f aca="false">BF1425^0.04*BG1425^0.22*BH1425^0.51*BI1425^0.06*BJ1425^0.17</f>
        <v>#VALUE!</v>
      </c>
      <c r="BL1425" s="0" t="e">
        <f aca="false">IF(BK1425&gt;=90, "Very Good", IF(BK1425&gt;=80, "Good", IF(BK1425&gt;=70, "Slightly Good", IF(BK1425&gt;=60, "Average", IF(BK1425&gt;=50, "Slightly Poor", IF(BK1425&gt;=40, "Poor", "Very Poor"))))))</f>
        <v>#VALUE!</v>
      </c>
      <c r="BM1425" s="0" t="e">
        <f aca="false">IF(P1425&lt;=1000, -6.942*LN(P1425)+107.59, IF(AND(P1425&gt;1000, P1425&lt;=5213),-36.304*LN(P1425)+310.72, IF(P1425&gt;5213, 10)))</f>
        <v>#VALUE!</v>
      </c>
      <c r="BN1425" s="0" t="e">
        <f aca="false">BF1425^0.04*BG1425^0.22*BH1425^0.51*BI1425^0.06*BM1425^0.17</f>
        <v>#VALUE!</v>
      </c>
      <c r="BO1425" s="0" t="e">
        <f aca="false">IF(BN1425&gt;=90, "Very Good", IF(BN1425&gt;=80, "Good", IF(BN1425&gt;=70, "Slightly Good", IF(BN1425&gt;=60, "Average", IF(BN1425&gt;=50, "Slightly Poor", IF(BN1425&gt;=40, "Poor", "Very Poor"))))))</f>
        <v>#VALUE!</v>
      </c>
      <c r="BP1425" s="0" t="e">
        <f aca="false">IF(AJ1425&lt;=1000, -6.942*LN(AJ1425)+107.59, IF(AND(AJ1425&gt;1000, AJ1425&lt;=5213),-36.304*LN(AJ1425)+310.72, IF(AJ1425&gt;5213, 10)))</f>
        <v>#VALUE!</v>
      </c>
      <c r="BQ1425" s="0" t="e">
        <f aca="false">BF1425^0.04*BG1425^0.22*BH1425^0.51*BI1425^0.06*BP1425^0.17</f>
        <v>#VALUE!</v>
      </c>
      <c r="BR1425" s="0" t="e">
        <f aca="false">IF(BQ1425&gt;=90, "Very Good", IF(BQ1425&gt;=80, "Good", IF(BQ1425&gt;=70, "Slightly Good", IF(BQ1425&gt;=60, "Average", IF(BQ1425&gt;=50, "Slightly Poor", IF(BQ1425&gt;=40, "Poor", "Very Poor"))))))</f>
        <v>#VALUE!</v>
      </c>
      <c r="BT1425" s="0" t="e">
        <f aca="false">9.81*LN(AH1425)+30.6</f>
        <v>#VALUE!</v>
      </c>
      <c r="BU1425" s="0" t="e">
        <f aca="false">IF(BT1425&lt;30, "Clean water", IF(AND(BT1425&gt;=30, BT1425&lt;40), "Hypolimia", IF(AND(BT1425&gt;=40,BT1425&lt;50), "Mesotrophic", IF(AND(BT1425&gt;=50, BT1425&lt;70), "Eutrophic", IF(BT1425&gt;70,"Hypertrophic")))))</f>
        <v>#VALUE!</v>
      </c>
      <c r="BW1425" s="0" t="str">
        <f aca="false">IF(G1425/H1425&gt;=1, "PLS CHECK", "")</f>
        <v/>
      </c>
      <c r="BX1425" s="0" t="str">
        <f aca="false">IF(AC1425/J1425&gt;=1, "PLS CHECK", "")</f>
        <v/>
      </c>
      <c r="BY1425" s="0" t="str">
        <f aca="false">IF(AE1425/J1425&gt;=1, "PLS CHECK", "")</f>
        <v/>
      </c>
      <c r="BZ1425" s="0" t="str">
        <f aca="false">IF(AD1425/J1425&gt;=1, "PLS CHECK", "")</f>
        <v/>
      </c>
      <c r="CA1425" s="0" t="e">
        <f aca="false">IF(AF1425/K1425&gt;=1, "PLS CHECK", "")</f>
        <v>#DIV/0!</v>
      </c>
      <c r="CB1425" s="0" t="e">
        <f aca="false">IF(AG1425/K1425&gt;=1, "PLS CHECK", "")</f>
        <v>#DIV/0!</v>
      </c>
    </row>
    <row r="1426" customFormat="false" ht="12.5" hidden="false" customHeight="false" outlineLevel="0" collapsed="false">
      <c r="A1426" s="0" t="n">
        <v>1423</v>
      </c>
      <c r="B1426" s="15" t="s">
        <v>111</v>
      </c>
      <c r="C1426" s="16" t="s">
        <v>112</v>
      </c>
      <c r="D1426" s="0" t="s">
        <v>188</v>
      </c>
      <c r="E1426" s="0" t="n">
        <v>8.1</v>
      </c>
      <c r="F1426" s="0" t="n">
        <v>8.3</v>
      </c>
      <c r="G1426" s="0" t="n">
        <v>0.8</v>
      </c>
      <c r="H1426" s="0" t="n">
        <v>3.7</v>
      </c>
      <c r="I1426" s="0" t="n">
        <v>3.4</v>
      </c>
      <c r="J1426" s="0" t="n">
        <v>7.219</v>
      </c>
      <c r="K1426" s="0" t="n">
        <v>0.053</v>
      </c>
      <c r="L1426" s="0" t="n">
        <v>2.4</v>
      </c>
      <c r="M1426" s="0" t="n">
        <v>25.8</v>
      </c>
      <c r="N1426" s="0" t="n">
        <v>0</v>
      </c>
      <c r="O1426" s="0" t="n">
        <v>471</v>
      </c>
      <c r="P1426" s="0" t="n">
        <v>15000</v>
      </c>
      <c r="Q1426" s="0" t="n">
        <v>0</v>
      </c>
      <c r="R1426" s="0" t="n">
        <v>0</v>
      </c>
      <c r="S1426" s="0" t="n">
        <v>0</v>
      </c>
      <c r="T1426" s="0" t="n">
        <v>0</v>
      </c>
      <c r="U1426" s="0" t="n">
        <v>0</v>
      </c>
      <c r="V1426" s="0" t="n">
        <v>0</v>
      </c>
      <c r="AC1426" s="0" t="n">
        <v>7.109</v>
      </c>
      <c r="AD1426" s="0" t="n">
        <v>0.093</v>
      </c>
      <c r="AE1426" s="0" t="n">
        <v>6.347</v>
      </c>
      <c r="AF1426" s="0" t="n">
        <v>0.047</v>
      </c>
      <c r="AG1426" s="0" t="n">
        <v>0.035</v>
      </c>
      <c r="AH1426" s="0" t="n">
        <v>2.3</v>
      </c>
      <c r="AJ1426" s="0" t="n">
        <v>4200</v>
      </c>
      <c r="AP1426" s="0" t="n">
        <v>0</v>
      </c>
      <c r="AY1426" s="0" t="n">
        <v>0</v>
      </c>
      <c r="BF1426" s="0" t="n">
        <f aca="false">IF(E1426&lt;11,-3.6797*E1426^2+48.115*E1426-53.83,280.92*EXP(-0.2027*E1426))</f>
        <v>94.476383</v>
      </c>
      <c r="BG1426" s="0" t="n">
        <f aca="false">32.208*LN(F1426)+21.438</f>
        <v>89.5983576207606</v>
      </c>
      <c r="BH1426" s="0" t="n">
        <f aca="false">IF(G1426&lt;=2, -10*G1426+100, 88.958*EXP(-0.0755*G1426))</f>
        <v>92</v>
      </c>
      <c r="BI1426" s="0" t="n">
        <f aca="false">IF(I1426&lt;=100, 0.0053*(I1426)^2-1.0332*I1426+100.76, 122.82*EXP(-0.0092*I1426))</f>
        <v>97.308388</v>
      </c>
      <c r="BJ1426" s="0" t="n">
        <f aca="false">IF(P1426&lt;=1000, -6.942*LN(P1426)+107.59, -36.304*LN(P1426)+310.72)</f>
        <v>-38.3722021489821</v>
      </c>
      <c r="BK1426" s="0" t="e">
        <f aca="false">BF1426^0.04*BG1426^0.22*BH1426^0.51*BI1426^0.06*BJ1426^0.17</f>
        <v>#NUM!</v>
      </c>
      <c r="BL1426" s="0" t="e">
        <f aca="false">IF(BK1426&gt;=90, "Very Good", IF(BK1426&gt;=80, "Good", IF(BK1426&gt;=70, "Slightly Good", IF(BK1426&gt;=60, "Average", IF(BK1426&gt;=50, "Slightly Poor", IF(BK1426&gt;=40, "Poor", "Very Poor"))))))</f>
        <v>#NUM!</v>
      </c>
      <c r="BM1426" s="0" t="n">
        <f aca="false">IF(P1426&lt;=1000, -6.942*LN(P1426)+107.59, IF(AND(P1426&gt;1000, P1426&lt;=5213),-36.304*LN(P1426)+310.72, IF(P1426&gt;5213, 10)))</f>
        <v>10</v>
      </c>
      <c r="BN1426" s="0" t="n">
        <f aca="false">BF1426^0.04*BG1426^0.22*BH1426^0.51*BI1426^0.06*BM1426^0.17</f>
        <v>62.9998839884715</v>
      </c>
      <c r="BO1426" s="0" t="str">
        <f aca="false">IF(BN1426&gt;=90, "Very Good", IF(BN1426&gt;=80, "Good", IF(BN1426&gt;=70, "Slightly Good", IF(BN1426&gt;=60, "Average", IF(BN1426&gt;=50, "Slightly Poor", IF(BN1426&gt;=40, "Poor", "Very Poor"))))))</f>
        <v>Average</v>
      </c>
      <c r="BP1426" s="0" t="n">
        <f aca="false">IF(AJ1426&lt;=1000, -6.942*LN(AJ1426)+107.59, IF(AND(AJ1426&gt;1000, AJ1426&lt;=5213),-36.304*LN(AJ1426)+310.72, IF(AJ1426&gt;5213, 10)))</f>
        <v>7.84154374572893</v>
      </c>
      <c r="BQ1426" s="0" t="n">
        <f aca="false">BF1426^0.04*BG1426^0.22*BH1426^0.51*BI1426^0.06*BP1426^0.17</f>
        <v>60.4488463041358</v>
      </c>
      <c r="BR1426" s="0" t="str">
        <f aca="false">IF(BQ1426&gt;=90, "Very Good", IF(BQ1426&gt;=80, "Good", IF(BQ1426&gt;=70, "Slightly Good", IF(BQ1426&gt;=60, "Average", IF(BQ1426&gt;=50, "Slightly Poor", IF(BQ1426&gt;=40, "Poor", "Very Poor"))))))</f>
        <v>Average</v>
      </c>
      <c r="BT1426" s="0" t="n">
        <f aca="false">9.81*LN(AH1426)+30.6</f>
        <v>38.7708384959934</v>
      </c>
      <c r="BU1426" s="0" t="str">
        <f aca="false">IF(BT1426&lt;30, "Clean water", IF(AND(BT1426&gt;=30, BT1426&lt;40), "Hypolimia", IF(AND(BT1426&gt;=40,BT1426&lt;50), "Mesotrophic", IF(AND(BT1426&gt;=50, BT1426&lt;70), "Eutrophic", IF(BT1426&gt;70,"Hypertrophic")))))</f>
        <v>Hypolimia</v>
      </c>
      <c r="BW1426" s="0" t="str">
        <f aca="false">IF(G1426/H1426&gt;=1, "PLS CHECK", "")</f>
        <v/>
      </c>
      <c r="BX1426" s="0" t="str">
        <f aca="false">IF(AC1426/J1426&gt;=1, "PLS CHECK", "")</f>
        <v/>
      </c>
      <c r="BY1426" s="0" t="str">
        <f aca="false">IF(AE1426/J1426&gt;=1, "PLS CHECK", "")</f>
        <v/>
      </c>
      <c r="BZ1426" s="0" t="str">
        <f aca="false">IF(AD1426/J1426&gt;=1, "PLS CHECK", "")</f>
        <v/>
      </c>
      <c r="CA1426" s="0" t="str">
        <f aca="false">IF(AF1426/K1426&gt;=1, "PLS CHECK", "")</f>
        <v/>
      </c>
      <c r="CB1426" s="0" t="str">
        <f aca="false">IF(AG1426/K1426&gt;=1, "PLS CHECK", "")</f>
        <v/>
      </c>
    </row>
    <row r="1427" customFormat="false" ht="12.5" hidden="false" customHeight="false" outlineLevel="0" collapsed="false">
      <c r="A1427" s="0" t="n">
        <v>1424</v>
      </c>
      <c r="B1427" s="15" t="s">
        <v>113</v>
      </c>
      <c r="C1427" s="16" t="s">
        <v>114</v>
      </c>
      <c r="D1427" s="0" t="s">
        <v>188</v>
      </c>
      <c r="E1427" s="0" t="n">
        <v>7.9</v>
      </c>
      <c r="F1427" s="0" t="n">
        <v>8.2</v>
      </c>
      <c r="G1427" s="0" t="n">
        <v>2.5</v>
      </c>
      <c r="H1427" s="0" t="n">
        <v>4.5</v>
      </c>
      <c r="I1427" s="0" t="n">
        <v>8.4</v>
      </c>
      <c r="J1427" s="0" t="n">
        <v>4.669</v>
      </c>
      <c r="K1427" s="0" t="n">
        <v>0.108</v>
      </c>
      <c r="L1427" s="0" t="n">
        <v>2.8</v>
      </c>
      <c r="M1427" s="0" t="n">
        <v>24.5</v>
      </c>
      <c r="N1427" s="0" t="n">
        <v>0</v>
      </c>
      <c r="O1427" s="0" t="n">
        <v>488</v>
      </c>
      <c r="P1427" s="0" t="n">
        <v>4000</v>
      </c>
      <c r="Q1427" s="0" t="n">
        <v>0</v>
      </c>
      <c r="R1427" s="0" t="n">
        <v>0</v>
      </c>
      <c r="S1427" s="0" t="n">
        <v>0</v>
      </c>
      <c r="T1427" s="0" t="n">
        <v>0</v>
      </c>
      <c r="U1427" s="0" t="n">
        <v>0</v>
      </c>
      <c r="V1427" s="0" t="n">
        <v>0</v>
      </c>
      <c r="AC1427" s="0" t="n">
        <v>4.351</v>
      </c>
      <c r="AD1427" s="0" t="n">
        <v>0.137</v>
      </c>
      <c r="AE1427" s="0" t="n">
        <v>3.546</v>
      </c>
      <c r="AF1427" s="0" t="n">
        <v>0.064</v>
      </c>
      <c r="AG1427" s="0" t="n">
        <v>0.049</v>
      </c>
      <c r="AH1427" s="0" t="n">
        <v>23.9</v>
      </c>
      <c r="AJ1427" s="0" t="n">
        <v>300</v>
      </c>
      <c r="AP1427" s="0" t="n">
        <v>0</v>
      </c>
      <c r="AY1427" s="0" t="n">
        <v>0</v>
      </c>
      <c r="BF1427" s="0" t="n">
        <f aca="false">IF(E1427&lt;11,-3.6797*E1427^2+48.115*E1427-53.83,280.92*EXP(-0.2027*E1427))</f>
        <v>96.6284230000001</v>
      </c>
      <c r="BG1427" s="0" t="n">
        <f aca="false">32.208*LN(F1427)+21.438</f>
        <v>89.2079528407348</v>
      </c>
      <c r="BH1427" s="0" t="n">
        <f aca="false">IF(G1427&lt;=2, -10*G1427+100, 88.958*EXP(-0.0755*G1427))</f>
        <v>73.6566439219523</v>
      </c>
      <c r="BI1427" s="0" t="n">
        <f aca="false">IF(I1427&lt;=100, 0.0053*(I1427)^2-1.0332*I1427+100.76, 122.82*EXP(-0.0092*I1427))</f>
        <v>92.455088</v>
      </c>
      <c r="BJ1427" s="0" t="n">
        <f aca="false">IF(P1427&lt;=1000, -6.942*LN(P1427)+107.59, -36.304*LN(P1427)+310.72)</f>
        <v>9.61282186573601</v>
      </c>
      <c r="BK1427" s="0" t="n">
        <f aca="false">BF1427^0.04*BG1427^0.22*BH1427^0.51*BI1427^0.06*BJ1427^0.17</f>
        <v>55.6944046042017</v>
      </c>
      <c r="BL1427" s="0" t="str">
        <f aca="false">IF(BK1427&gt;=90, "Very Good", IF(BK1427&gt;=80, "Good", IF(BK1427&gt;=70, "Slightly Good", IF(BK1427&gt;=60, "Average", IF(BK1427&gt;=50, "Slightly Poor", IF(BK1427&gt;=40, "Poor", "Very Poor"))))))</f>
        <v>Slightly Poor</v>
      </c>
      <c r="BM1427" s="0" t="n">
        <f aca="false">IF(P1427&lt;=1000, -6.942*LN(P1427)+107.59, IF(AND(P1427&gt;1000, P1427&lt;=5213),-36.304*LN(P1427)+310.72, IF(P1427&gt;5213, 10)))</f>
        <v>9.61282186573601</v>
      </c>
      <c r="BN1427" s="0" t="n">
        <f aca="false">BF1427^0.04*BG1427^0.22*BH1427^0.51*BI1427^0.06*BM1427^0.17</f>
        <v>55.6944046042017</v>
      </c>
      <c r="BO1427" s="0" t="str">
        <f aca="false">IF(BN1427&gt;=90, "Very Good", IF(BN1427&gt;=80, "Good", IF(BN1427&gt;=70, "Slightly Good", IF(BN1427&gt;=60, "Average", IF(BN1427&gt;=50, "Slightly Poor", IF(BN1427&gt;=40, "Poor", "Very Poor"))))))</f>
        <v>Slightly Poor</v>
      </c>
      <c r="BP1427" s="0" t="n">
        <f aca="false">IF(AJ1427&lt;=1000, -6.942*LN(AJ1427)+107.59, IF(AND(AJ1427&gt;1000, AJ1427&lt;=5213),-36.304*LN(AJ1427)+310.72, IF(AJ1427&gt;5213, 10)))</f>
        <v>67.9943420609366</v>
      </c>
      <c r="BQ1427" s="0" t="n">
        <f aca="false">BF1427^0.04*BG1427^0.22*BH1427^0.51*BI1427^0.06*BP1427^0.17</f>
        <v>77.6689234112033</v>
      </c>
      <c r="BR1427" s="0" t="str">
        <f aca="false">IF(BQ1427&gt;=90, "Very Good", IF(BQ1427&gt;=80, "Good", IF(BQ1427&gt;=70, "Slightly Good", IF(BQ1427&gt;=60, "Average", IF(BQ1427&gt;=50, "Slightly Poor", IF(BQ1427&gt;=40, "Poor", "Very Poor"))))))</f>
        <v>Slightly Good</v>
      </c>
      <c r="BT1427" s="0" t="n">
        <f aca="false">9.81*LN(AH1427)+30.6</f>
        <v>61.7357476821765</v>
      </c>
      <c r="BU1427" s="0" t="str">
        <f aca="false">IF(BT1427&lt;30, "Clean water", IF(AND(BT1427&gt;=30, BT1427&lt;40), "Hypolimia", IF(AND(BT1427&gt;=40,BT1427&lt;50), "Mesotrophic", IF(AND(BT1427&gt;=50, BT1427&lt;70), "Eutrophic", IF(BT1427&gt;70,"Hypertrophic")))))</f>
        <v>Eutrophic</v>
      </c>
      <c r="BW1427" s="0" t="str">
        <f aca="false">IF(G1427/H1427&gt;=1, "PLS CHECK", "")</f>
        <v/>
      </c>
      <c r="BX1427" s="0" t="str">
        <f aca="false">IF(AC1427/J1427&gt;=1, "PLS CHECK", "")</f>
        <v/>
      </c>
      <c r="BY1427" s="0" t="str">
        <f aca="false">IF(AE1427/J1427&gt;=1, "PLS CHECK", "")</f>
        <v/>
      </c>
      <c r="BZ1427" s="0" t="str">
        <f aca="false">IF(AD1427/J1427&gt;=1, "PLS CHECK", "")</f>
        <v/>
      </c>
      <c r="CA1427" s="0" t="str">
        <f aca="false">IF(AF1427/K1427&gt;=1, "PLS CHECK", "")</f>
        <v/>
      </c>
      <c r="CB1427" s="0" t="str">
        <f aca="false">IF(AG1427/K1427&gt;=1, "PLS CHECK", "")</f>
        <v/>
      </c>
    </row>
    <row r="1428" customFormat="false" ht="12.5" hidden="false" customHeight="false" outlineLevel="0" collapsed="false">
      <c r="A1428" s="0" t="n">
        <v>1425</v>
      </c>
      <c r="B1428" s="15" t="s">
        <v>115</v>
      </c>
      <c r="C1428" s="16" t="s">
        <v>116</v>
      </c>
      <c r="D1428" s="0" t="s">
        <v>188</v>
      </c>
      <c r="E1428" s="0" t="n">
        <v>7.7</v>
      </c>
      <c r="F1428" s="0" t="n">
        <v>8.1</v>
      </c>
      <c r="G1428" s="37"/>
      <c r="H1428" s="0" t="n">
        <v>5.8</v>
      </c>
      <c r="I1428" s="0" t="n">
        <v>10.8</v>
      </c>
      <c r="J1428" s="0" t="n">
        <v>9.695</v>
      </c>
      <c r="K1428" s="37"/>
      <c r="L1428" s="0" t="n">
        <v>3.8</v>
      </c>
      <c r="M1428" s="0" t="n">
        <v>26.6</v>
      </c>
      <c r="N1428" s="0" t="n">
        <v>0</v>
      </c>
      <c r="O1428" s="0" t="n">
        <v>513</v>
      </c>
      <c r="P1428" s="37"/>
      <c r="Q1428" s="0" t="n">
        <v>0</v>
      </c>
      <c r="R1428" s="0" t="n">
        <v>0</v>
      </c>
      <c r="S1428" s="0" t="n">
        <v>0</v>
      </c>
      <c r="T1428" s="0" t="n">
        <v>0</v>
      </c>
      <c r="U1428" s="0" t="n">
        <v>0</v>
      </c>
      <c r="V1428" s="0" t="n">
        <v>0</v>
      </c>
      <c r="AC1428" s="0" t="n">
        <v>9.107</v>
      </c>
      <c r="AD1428" s="0" t="n">
        <v>0.857</v>
      </c>
      <c r="AE1428" s="37"/>
      <c r="AF1428" s="0" t="n">
        <v>0.085</v>
      </c>
      <c r="AG1428" s="0" t="n">
        <v>0.063</v>
      </c>
      <c r="AH1428" s="0" t="n">
        <v>12.3</v>
      </c>
      <c r="AJ1428" s="37"/>
      <c r="AP1428" s="0" t="n">
        <v>0</v>
      </c>
      <c r="AY1428" s="0" t="n">
        <v>0</v>
      </c>
      <c r="BF1428" s="0" t="n">
        <f aca="false">IF(E1428&lt;11,-3.6797*E1428^2+48.115*E1428-53.83,280.92*EXP(-0.2027*E1428))</f>
        <v>98.486087</v>
      </c>
      <c r="BG1428" s="0" t="n">
        <f aca="false">32.208*LN(F1428)+21.438</f>
        <v>88.8127576985377</v>
      </c>
      <c r="BH1428" s="0" t="n">
        <f aca="false">IF(G1428&lt;=2, -10*G1428+100, 88.958*EXP(-0.0755*G1428))</f>
        <v>100</v>
      </c>
      <c r="BI1428" s="0" t="n">
        <f aca="false">IF(I1428&lt;=100, 0.0053*(I1428)^2-1.0332*I1428+100.76, 122.82*EXP(-0.0092*I1428))</f>
        <v>90.219632</v>
      </c>
      <c r="BJ1428" s="0" t="e">
        <f aca="false">IF(P1428&lt;=1000, -6.942*LN(P1428)+107.59, -36.304*LN(P1428)+310.72)</f>
        <v>#VALUE!</v>
      </c>
      <c r="BK1428" s="0" t="e">
        <f aca="false">BF1428^0.04*BG1428^0.22*BH1428^0.51*BI1428^0.06*BJ1428^0.17</f>
        <v>#VALUE!</v>
      </c>
      <c r="BL1428" s="0" t="e">
        <f aca="false">IF(BK1428&gt;=90, "Very Good", IF(BK1428&gt;=80, "Good", IF(BK1428&gt;=70, "Slightly Good", IF(BK1428&gt;=60, "Average", IF(BK1428&gt;=50, "Slightly Poor", IF(BK1428&gt;=40, "Poor", "Very Poor"))))))</f>
        <v>#VALUE!</v>
      </c>
      <c r="BM1428" s="0" t="e">
        <f aca="false">IF(P1428&lt;=1000, -6.942*LN(P1428)+107.59, IF(AND(P1428&gt;1000, P1428&lt;=5213),-36.304*LN(P1428)+310.72, IF(P1428&gt;5213, 10)))</f>
        <v>#VALUE!</v>
      </c>
      <c r="BN1428" s="0" t="e">
        <f aca="false">BF1428^0.04*BG1428^0.22*BH1428^0.51*BI1428^0.06*BM1428^0.17</f>
        <v>#VALUE!</v>
      </c>
      <c r="BO1428" s="0" t="e">
        <f aca="false">IF(BN1428&gt;=90, "Very Good", IF(BN1428&gt;=80, "Good", IF(BN1428&gt;=70, "Slightly Good", IF(BN1428&gt;=60, "Average", IF(BN1428&gt;=50, "Slightly Poor", IF(BN1428&gt;=40, "Poor", "Very Poor"))))))</f>
        <v>#VALUE!</v>
      </c>
      <c r="BP1428" s="0" t="e">
        <f aca="false">IF(AJ1428&lt;=1000, -6.942*LN(AJ1428)+107.59, IF(AND(AJ1428&gt;1000, AJ1428&lt;=5213),-36.304*LN(AJ1428)+310.72, IF(AJ1428&gt;5213, 10)))</f>
        <v>#VALUE!</v>
      </c>
      <c r="BQ1428" s="0" t="e">
        <f aca="false">BF1428^0.04*BG1428^0.22*BH1428^0.51*BI1428^0.06*BP1428^0.17</f>
        <v>#VALUE!</v>
      </c>
      <c r="BR1428" s="0" t="e">
        <f aca="false">IF(BQ1428&gt;=90, "Very Good", IF(BQ1428&gt;=80, "Good", IF(BQ1428&gt;=70, "Slightly Good", IF(BQ1428&gt;=60, "Average", IF(BQ1428&gt;=50, "Slightly Poor", IF(BQ1428&gt;=40, "Poor", "Very Poor"))))))</f>
        <v>#VALUE!</v>
      </c>
      <c r="BT1428" s="0" t="n">
        <f aca="false">9.81*LN(AH1428)+30.6</f>
        <v>55.2191687639318</v>
      </c>
      <c r="BU1428" s="0" t="str">
        <f aca="false">IF(BT1428&lt;30, "Clean water", IF(AND(BT1428&gt;=30, BT1428&lt;40), "Hypolimia", IF(AND(BT1428&gt;=40,BT1428&lt;50), "Mesotrophic", IF(AND(BT1428&gt;=50, BT1428&lt;70), "Eutrophic", IF(BT1428&gt;70,"Hypertrophic")))))</f>
        <v>Eutrophic</v>
      </c>
      <c r="BW1428" s="0" t="str">
        <f aca="false">IF(G1428/H1428&gt;=1, "PLS CHECK", "")</f>
        <v/>
      </c>
      <c r="BX1428" s="0" t="str">
        <f aca="false">IF(AC1428/J1428&gt;=1, "PLS CHECK", "")</f>
        <v/>
      </c>
      <c r="BY1428" s="0" t="str">
        <f aca="false">IF(AE1428/J1428&gt;=1, "PLS CHECK", "")</f>
        <v/>
      </c>
      <c r="BZ1428" s="0" t="str">
        <f aca="false">IF(AD1428/J1428&gt;=1, "PLS CHECK", "")</f>
        <v/>
      </c>
      <c r="CA1428" s="0" t="e">
        <f aca="false">IF(AF1428/K1428&gt;=1, "PLS CHECK", "")</f>
        <v>#DIV/0!</v>
      </c>
      <c r="CB1428" s="0" t="e">
        <f aca="false">IF(AG1428/K1428&gt;=1, "PLS CHECK", "")</f>
        <v>#DIV/0!</v>
      </c>
    </row>
    <row r="1429" customFormat="false" ht="12.5" hidden="false" customHeight="false" outlineLevel="0" collapsed="false">
      <c r="A1429" s="0" t="n">
        <v>1426</v>
      </c>
      <c r="B1429" s="15" t="s">
        <v>117</v>
      </c>
      <c r="C1429" s="16" t="s">
        <v>118</v>
      </c>
      <c r="D1429" s="0" t="s">
        <v>188</v>
      </c>
      <c r="E1429" s="0" t="n">
        <v>7.5</v>
      </c>
      <c r="F1429" s="0" t="n">
        <v>8.4</v>
      </c>
      <c r="G1429" s="37"/>
      <c r="H1429" s="37"/>
      <c r="I1429" s="0" t="n">
        <v>1</v>
      </c>
      <c r="J1429" s="37"/>
      <c r="K1429" s="37"/>
      <c r="L1429" s="0" t="n">
        <v>1.4</v>
      </c>
      <c r="M1429" s="0" t="n">
        <v>25.5</v>
      </c>
      <c r="N1429" s="0" t="n">
        <v>0</v>
      </c>
      <c r="O1429" s="37"/>
      <c r="P1429" s="37"/>
      <c r="Q1429" s="0" t="n">
        <v>0</v>
      </c>
      <c r="R1429" s="0" t="n">
        <v>0</v>
      </c>
      <c r="S1429" s="0" t="n">
        <v>0</v>
      </c>
      <c r="T1429" s="0" t="n">
        <v>0</v>
      </c>
      <c r="U1429" s="0" t="n">
        <v>0</v>
      </c>
      <c r="V1429" s="0" t="n">
        <v>0</v>
      </c>
      <c r="AC1429" s="37"/>
      <c r="AD1429" s="37"/>
      <c r="AE1429" s="37"/>
      <c r="AF1429" s="37"/>
      <c r="AG1429" s="0" t="n">
        <v>0.002</v>
      </c>
      <c r="AH1429" s="37"/>
      <c r="AJ1429" s="37"/>
      <c r="AP1429" s="0" t="n">
        <v>0</v>
      </c>
      <c r="AY1429" s="0" t="n">
        <v>0</v>
      </c>
      <c r="BF1429" s="0" t="n">
        <f aca="false">IF(E1429&lt;11,-3.6797*E1429^2+48.115*E1429-53.83,280.92*EXP(-0.2027*E1429))</f>
        <v>100.049375</v>
      </c>
      <c r="BG1429" s="0" t="n">
        <f aca="false">32.208*LN(F1429)+21.438</f>
        <v>89.9840867819932</v>
      </c>
      <c r="BH1429" s="0" t="n">
        <f aca="false">IF(G1429&lt;=2, -10*G1429+100, 88.958*EXP(-0.0755*G1429))</f>
        <v>100</v>
      </c>
      <c r="BI1429" s="0" t="n">
        <f aca="false">IF(I1429&lt;=100, 0.0053*(I1429)^2-1.0332*I1429+100.76, 122.82*EXP(-0.0092*I1429))</f>
        <v>99.7321</v>
      </c>
      <c r="BJ1429" s="0" t="e">
        <f aca="false">IF(P1429&lt;=1000, -6.942*LN(P1429)+107.59, -36.304*LN(P1429)+310.72)</f>
        <v>#VALUE!</v>
      </c>
      <c r="BK1429" s="0" t="e">
        <f aca="false">BF1429^0.04*BG1429^0.22*BH1429^0.51*BI1429^0.06*BJ1429^0.17</f>
        <v>#VALUE!</v>
      </c>
      <c r="BL1429" s="0" t="e">
        <f aca="false">IF(BK1429&gt;=90, "Very Good", IF(BK1429&gt;=80, "Good", IF(BK1429&gt;=70, "Slightly Good", IF(BK1429&gt;=60, "Average", IF(BK1429&gt;=50, "Slightly Poor", IF(BK1429&gt;=40, "Poor", "Very Poor"))))))</f>
        <v>#VALUE!</v>
      </c>
      <c r="BM1429" s="0" t="e">
        <f aca="false">IF(P1429&lt;=1000, -6.942*LN(P1429)+107.59, IF(AND(P1429&gt;1000, P1429&lt;=5213),-36.304*LN(P1429)+310.72, IF(P1429&gt;5213, 10)))</f>
        <v>#VALUE!</v>
      </c>
      <c r="BN1429" s="0" t="e">
        <f aca="false">BF1429^0.04*BG1429^0.22*BH1429^0.51*BI1429^0.06*BM1429^0.17</f>
        <v>#VALUE!</v>
      </c>
      <c r="BO1429" s="0" t="e">
        <f aca="false">IF(BN1429&gt;=90, "Very Good", IF(BN1429&gt;=80, "Good", IF(BN1429&gt;=70, "Slightly Good", IF(BN1429&gt;=60, "Average", IF(BN1429&gt;=50, "Slightly Poor", IF(BN1429&gt;=40, "Poor", "Very Poor"))))))</f>
        <v>#VALUE!</v>
      </c>
      <c r="BP1429" s="0" t="e">
        <f aca="false">IF(AJ1429&lt;=1000, -6.942*LN(AJ1429)+107.59, IF(AND(AJ1429&gt;1000, AJ1429&lt;=5213),-36.304*LN(AJ1429)+310.72, IF(AJ1429&gt;5213, 10)))</f>
        <v>#VALUE!</v>
      </c>
      <c r="BQ1429" s="0" t="e">
        <f aca="false">BF1429^0.04*BG1429^0.22*BH1429^0.51*BI1429^0.06*BP1429^0.17</f>
        <v>#VALUE!</v>
      </c>
      <c r="BR1429" s="0" t="e">
        <f aca="false">IF(BQ1429&gt;=90, "Very Good", IF(BQ1429&gt;=80, "Good", IF(BQ1429&gt;=70, "Slightly Good", IF(BQ1429&gt;=60, "Average", IF(BQ1429&gt;=50, "Slightly Poor", IF(BQ1429&gt;=40, "Poor", "Very Poor"))))))</f>
        <v>#VALUE!</v>
      </c>
      <c r="BT1429" s="0" t="e">
        <f aca="false">9.81*LN(AH1429)+30.6</f>
        <v>#VALUE!</v>
      </c>
      <c r="BU1429" s="0" t="e">
        <f aca="false">IF(BT1429&lt;30, "Clean water", IF(AND(BT1429&gt;=30, BT1429&lt;40), "Hypolimia", IF(AND(BT1429&gt;=40,BT1429&lt;50), "Mesotrophic", IF(AND(BT1429&gt;=50, BT1429&lt;70), "Eutrophic", IF(BT1429&gt;70,"Hypertrophic")))))</f>
        <v>#VALUE!</v>
      </c>
      <c r="BW1429" s="0" t="e">
        <f aca="false">IF(G1429/H1429&gt;=1, "PLS CHECK", "")</f>
        <v>#DIV/0!</v>
      </c>
      <c r="BX1429" s="0" t="e">
        <f aca="false">IF(AC1429/J1429&gt;=1, "PLS CHECK", "")</f>
        <v>#DIV/0!</v>
      </c>
      <c r="BY1429" s="0" t="e">
        <f aca="false">IF(AE1429/J1429&gt;=1, "PLS CHECK", "")</f>
        <v>#DIV/0!</v>
      </c>
      <c r="BZ1429" s="0" t="e">
        <f aca="false">IF(AD1429/J1429&gt;=1, "PLS CHECK", "")</f>
        <v>#DIV/0!</v>
      </c>
      <c r="CA1429" s="0" t="e">
        <f aca="false">IF(AF1429/K1429&gt;=1, "PLS CHECK", "")</f>
        <v>#DIV/0!</v>
      </c>
      <c r="CB1429" s="0" t="e">
        <f aca="false">IF(AG1429/K1429&gt;=1, "PLS CHECK", "")</f>
        <v>#DIV/0!</v>
      </c>
    </row>
    <row r="1430" customFormat="false" ht="12.5" hidden="false" customHeight="false" outlineLevel="0" collapsed="false">
      <c r="A1430" s="0" t="n">
        <v>1427</v>
      </c>
      <c r="B1430" s="15" t="s">
        <v>119</v>
      </c>
      <c r="C1430" s="16" t="s">
        <v>120</v>
      </c>
      <c r="D1430" s="0" t="s">
        <v>188</v>
      </c>
      <c r="E1430" s="0" t="n">
        <v>7.5</v>
      </c>
      <c r="F1430" s="0" t="n">
        <v>7.7</v>
      </c>
      <c r="G1430" s="37"/>
      <c r="H1430" s="0" t="n">
        <v>2.1</v>
      </c>
      <c r="I1430" s="0" t="n">
        <v>3.8</v>
      </c>
      <c r="J1430" s="37"/>
      <c r="K1430" s="0" t="n">
        <v>0.025</v>
      </c>
      <c r="L1430" s="0" t="n">
        <v>1.4</v>
      </c>
      <c r="M1430" s="0" t="n">
        <v>24.3</v>
      </c>
      <c r="N1430" s="0" t="n">
        <v>0</v>
      </c>
      <c r="O1430" s="0" t="n">
        <v>216</v>
      </c>
      <c r="P1430" s="0" t="n">
        <v>11000</v>
      </c>
      <c r="Q1430" s="0" t="n">
        <v>0</v>
      </c>
      <c r="R1430" s="0" t="n">
        <v>0</v>
      </c>
      <c r="S1430" s="0" t="n">
        <v>0</v>
      </c>
      <c r="T1430" s="0" t="n">
        <v>0</v>
      </c>
      <c r="U1430" s="0" t="n">
        <v>0</v>
      </c>
      <c r="V1430" s="0" t="n">
        <v>0</v>
      </c>
      <c r="AC1430" s="37"/>
      <c r="AD1430" s="0" t="n">
        <v>0.033</v>
      </c>
      <c r="AE1430" s="0" t="n">
        <v>1.718</v>
      </c>
      <c r="AF1430" s="37"/>
      <c r="AG1430" s="0" t="n">
        <v>0.004</v>
      </c>
      <c r="AH1430" s="37"/>
      <c r="AJ1430" s="0" t="n">
        <v>110</v>
      </c>
      <c r="AP1430" s="0" t="n">
        <v>0</v>
      </c>
      <c r="AY1430" s="0" t="n">
        <v>0</v>
      </c>
      <c r="BF1430" s="0" t="n">
        <f aca="false">IF(E1430&lt;11,-3.6797*E1430^2+48.115*E1430-53.83,280.92*EXP(-0.2027*E1430))</f>
        <v>100.049375</v>
      </c>
      <c r="BG1430" s="0" t="n">
        <f aca="false">32.208*LN(F1430)+21.438</f>
        <v>87.1816243519112</v>
      </c>
      <c r="BH1430" s="0" t="n">
        <f aca="false">IF(G1430&lt;=2, -10*G1430+100, 88.958*EXP(-0.0755*G1430))</f>
        <v>100</v>
      </c>
      <c r="BI1430" s="0" t="n">
        <f aca="false">IF(I1430&lt;=100, 0.0053*(I1430)^2-1.0332*I1430+100.76, 122.82*EXP(-0.0092*I1430))</f>
        <v>96.910372</v>
      </c>
      <c r="BJ1430" s="0" t="n">
        <f aca="false">IF(P1430&lt;=1000, -6.942*LN(P1430)+107.59, -36.304*LN(P1430)+310.72)</f>
        <v>-27.1123376318395</v>
      </c>
      <c r="BK1430" s="0" t="e">
        <f aca="false">BF1430^0.04*BG1430^0.22*BH1430^0.51*BI1430^0.06*BJ1430^0.17</f>
        <v>#NUM!</v>
      </c>
      <c r="BL1430" s="0" t="e">
        <f aca="false">IF(BK1430&gt;=90, "Very Good", IF(BK1430&gt;=80, "Good", IF(BK1430&gt;=70, "Slightly Good", IF(BK1430&gt;=60, "Average", IF(BK1430&gt;=50, "Slightly Poor", IF(BK1430&gt;=40, "Poor", "Very Poor"))))))</f>
        <v>#NUM!</v>
      </c>
      <c r="BM1430" s="0" t="n">
        <f aca="false">IF(P1430&lt;=1000, -6.942*LN(P1430)+107.59, IF(AND(P1430&gt;1000, P1430&lt;=5213),-36.304*LN(P1430)+310.72, IF(P1430&gt;5213, 10)))</f>
        <v>10</v>
      </c>
      <c r="BN1430" s="0" t="n">
        <f aca="false">BF1430^0.04*BG1430^0.22*BH1430^0.51*BI1430^0.06*BM1430^0.17</f>
        <v>65.4763228212479</v>
      </c>
      <c r="BO1430" s="0" t="str">
        <f aca="false">IF(BN1430&gt;=90, "Very Good", IF(BN1430&gt;=80, "Good", IF(BN1430&gt;=70, "Slightly Good", IF(BN1430&gt;=60, "Average", IF(BN1430&gt;=50, "Slightly Poor", IF(BN1430&gt;=40, "Poor", "Very Poor"))))))</f>
        <v>Average</v>
      </c>
      <c r="BP1430" s="0" t="n">
        <f aca="false">IF(AJ1430&lt;=1000, -6.942*LN(AJ1430)+107.59, IF(AND(AJ1430&gt;1000, AJ1430&lt;=5213),-36.304*LN(AJ1430)+310.72, IF(AJ1430&gt;5213, 10)))</f>
        <v>74.9592653006691</v>
      </c>
      <c r="BQ1430" s="0" t="n">
        <f aca="false">BF1430^0.04*BG1430^0.22*BH1430^0.51*BI1430^0.06*BP1430^0.17</f>
        <v>92.2156402449047</v>
      </c>
      <c r="BR1430" s="0" t="str">
        <f aca="false">IF(BQ1430&gt;=90, "Very Good", IF(BQ1430&gt;=80, "Good", IF(BQ1430&gt;=70, "Slightly Good", IF(BQ1430&gt;=60, "Average", IF(BQ1430&gt;=50, "Slightly Poor", IF(BQ1430&gt;=40, "Poor", "Very Poor"))))))</f>
        <v>Very Good</v>
      </c>
      <c r="BT1430" s="0" t="e">
        <f aca="false">9.81*LN(AH1430)+30.6</f>
        <v>#VALUE!</v>
      </c>
      <c r="BU1430" s="0" t="e">
        <f aca="false">IF(BT1430&lt;30, "Clean water", IF(AND(BT1430&gt;=30, BT1430&lt;40), "Hypolimia", IF(AND(BT1430&gt;=40,BT1430&lt;50), "Mesotrophic", IF(AND(BT1430&gt;=50, BT1430&lt;70), "Eutrophic", IF(BT1430&gt;70,"Hypertrophic")))))</f>
        <v>#VALUE!</v>
      </c>
      <c r="BW1430" s="0" t="str">
        <f aca="false">IF(G1430/H1430&gt;=1, "PLS CHECK", "")</f>
        <v/>
      </c>
      <c r="BX1430" s="0" t="e">
        <f aca="false">IF(AC1430/J1430&gt;=1, "PLS CHECK", "")</f>
        <v>#DIV/0!</v>
      </c>
      <c r="BY1430" s="0" t="e">
        <f aca="false">IF(AE1430/J1430&gt;=1, "PLS CHECK", "")</f>
        <v>#DIV/0!</v>
      </c>
      <c r="BZ1430" s="0" t="e">
        <f aca="false">IF(AD1430/J1430&gt;=1, "PLS CHECK", "")</f>
        <v>#DIV/0!</v>
      </c>
      <c r="CA1430" s="0" t="str">
        <f aca="false">IF(AF1430/K1430&gt;=1, "PLS CHECK", "")</f>
        <v/>
      </c>
      <c r="CB1430" s="0" t="str">
        <f aca="false">IF(AG1430/K1430&gt;=1, "PLS CHECK", "")</f>
        <v/>
      </c>
    </row>
    <row r="1431" customFormat="false" ht="12.5" hidden="false" customHeight="false" outlineLevel="0" collapsed="false">
      <c r="A1431" s="0" t="n">
        <v>1428</v>
      </c>
      <c r="B1431" s="15" t="s">
        <v>121</v>
      </c>
      <c r="C1431" s="16" t="s">
        <v>122</v>
      </c>
      <c r="D1431" s="0" t="s">
        <v>188</v>
      </c>
      <c r="E1431" s="0" t="n">
        <v>8.1</v>
      </c>
      <c r="F1431" s="0" t="n">
        <v>9.8</v>
      </c>
      <c r="G1431" s="0" t="n">
        <v>1.1</v>
      </c>
      <c r="H1431" s="0" t="n">
        <v>2.9</v>
      </c>
      <c r="I1431" s="0" t="n">
        <v>8.2</v>
      </c>
      <c r="J1431" s="37"/>
      <c r="K1431" s="0" t="n">
        <v>0.06</v>
      </c>
      <c r="L1431" s="0" t="n">
        <v>1.6</v>
      </c>
      <c r="M1431" s="0" t="n">
        <v>25.8</v>
      </c>
      <c r="N1431" s="0" t="n">
        <v>0</v>
      </c>
      <c r="O1431" s="0" t="n">
        <v>277</v>
      </c>
      <c r="P1431" s="0" t="n">
        <v>6500</v>
      </c>
      <c r="Q1431" s="0" t="n">
        <v>0</v>
      </c>
      <c r="R1431" s="0" t="n">
        <v>0</v>
      </c>
      <c r="S1431" s="0" t="n">
        <v>0</v>
      </c>
      <c r="T1431" s="0" t="n">
        <v>0</v>
      </c>
      <c r="U1431" s="0" t="n">
        <v>0</v>
      </c>
      <c r="V1431" s="0" t="n">
        <v>0</v>
      </c>
      <c r="AC1431" s="0" t="n">
        <v>2.106</v>
      </c>
      <c r="AD1431" s="0" t="n">
        <v>0.096</v>
      </c>
      <c r="AE1431" s="0" t="n">
        <v>1.722</v>
      </c>
      <c r="AF1431" s="0" t="n">
        <v>0.037</v>
      </c>
      <c r="AG1431" s="0" t="n">
        <v>0.004</v>
      </c>
      <c r="AH1431" s="37"/>
      <c r="AJ1431" s="0" t="n">
        <v>1200</v>
      </c>
      <c r="AP1431" s="0" t="n">
        <v>0</v>
      </c>
      <c r="AY1431" s="0" t="n">
        <v>0</v>
      </c>
      <c r="BF1431" s="0" t="n">
        <f aca="false">IF(E1431&lt;11,-3.6797*E1431^2+48.115*E1431-53.83,280.92*EXP(-0.2027*E1431))</f>
        <v>94.476383</v>
      </c>
      <c r="BG1431" s="0" t="n">
        <f aca="false">32.208*LN(F1431)+21.438</f>
        <v>94.9489718778696</v>
      </c>
      <c r="BH1431" s="0" t="n">
        <f aca="false">IF(G1431&lt;=2, -10*G1431+100, 88.958*EXP(-0.0755*G1431))</f>
        <v>89</v>
      </c>
      <c r="BI1431" s="0" t="n">
        <f aca="false">IF(I1431&lt;=100, 0.0053*(I1431)^2-1.0332*I1431+100.76, 122.82*EXP(-0.0092*I1431))</f>
        <v>92.644132</v>
      </c>
      <c r="BJ1431" s="0" t="n">
        <f aca="false">IF(P1431&lt;=1000, -6.942*LN(P1431)+107.59, -36.304*LN(P1431)+310.72)</f>
        <v>-8.01305387840284</v>
      </c>
      <c r="BK1431" s="0" t="e">
        <f aca="false">BF1431^0.04*BG1431^0.22*BH1431^0.51*BI1431^0.06*BJ1431^0.17</f>
        <v>#NUM!</v>
      </c>
      <c r="BL1431" s="0" t="e">
        <f aca="false">IF(BK1431&gt;=90, "Very Good", IF(BK1431&gt;=80, "Good", IF(BK1431&gt;=70, "Slightly Good", IF(BK1431&gt;=60, "Average", IF(BK1431&gt;=50, "Slightly Poor", IF(BK1431&gt;=40, "Poor", "Very Poor"))))))</f>
        <v>#NUM!</v>
      </c>
      <c r="BM1431" s="0" t="n">
        <f aca="false">IF(P1431&lt;=1000, -6.942*LN(P1431)+107.59, IF(AND(P1431&gt;1000, P1431&lt;=5213),-36.304*LN(P1431)+310.72, IF(P1431&gt;5213, 10)))</f>
        <v>10</v>
      </c>
      <c r="BN1431" s="0" t="n">
        <f aca="false">BF1431^0.04*BG1431^0.22*BH1431^0.51*BI1431^0.06*BM1431^0.17</f>
        <v>62.5545302807248</v>
      </c>
      <c r="BO1431" s="0" t="str">
        <f aca="false">IF(BN1431&gt;=90, "Very Good", IF(BN1431&gt;=80, "Good", IF(BN1431&gt;=70, "Slightly Good", IF(BN1431&gt;=60, "Average", IF(BN1431&gt;=50, "Slightly Poor", IF(BN1431&gt;=40, "Poor", "Very Poor"))))))</f>
        <v>Average</v>
      </c>
      <c r="BP1431" s="0" t="n">
        <f aca="false">IF(AJ1431&lt;=1000, -6.942*LN(AJ1431)+107.59, IF(AND(AJ1431&gt;1000, AJ1431&lt;=5213),-36.304*LN(AJ1431)+310.72, IF(AJ1431&gt;5213, 10)))</f>
        <v>53.3218505539848</v>
      </c>
      <c r="BQ1431" s="0" t="n">
        <f aca="false">BF1431^0.04*BG1431^0.22*BH1431^0.51*BI1431^0.06*BP1431^0.17</f>
        <v>83.1443329892065</v>
      </c>
      <c r="BR1431" s="0" t="str">
        <f aca="false">IF(BQ1431&gt;=90, "Very Good", IF(BQ1431&gt;=80, "Good", IF(BQ1431&gt;=70, "Slightly Good", IF(BQ1431&gt;=60, "Average", IF(BQ1431&gt;=50, "Slightly Poor", IF(BQ1431&gt;=40, "Poor", "Very Poor"))))))</f>
        <v>Good</v>
      </c>
      <c r="BT1431" s="0" t="e">
        <f aca="false">9.81*LN(AH1431)+30.6</f>
        <v>#VALUE!</v>
      </c>
      <c r="BU1431" s="0" t="e">
        <f aca="false">IF(BT1431&lt;30, "Clean water", IF(AND(BT1431&gt;=30, BT1431&lt;40), "Hypolimia", IF(AND(BT1431&gt;=40,BT1431&lt;50), "Mesotrophic", IF(AND(BT1431&gt;=50, BT1431&lt;70), "Eutrophic", IF(BT1431&gt;70,"Hypertrophic")))))</f>
        <v>#VALUE!</v>
      </c>
      <c r="BW1431" s="0" t="str">
        <f aca="false">IF(G1431/H1431&gt;=1, "PLS CHECK", "")</f>
        <v/>
      </c>
      <c r="BX1431" s="0" t="e">
        <f aca="false">IF(AC1431/J1431&gt;=1, "PLS CHECK", "")</f>
        <v>#DIV/0!</v>
      </c>
      <c r="BY1431" s="0" t="e">
        <f aca="false">IF(AE1431/J1431&gt;=1, "PLS CHECK", "")</f>
        <v>#DIV/0!</v>
      </c>
      <c r="BZ1431" s="0" t="e">
        <f aca="false">IF(AD1431/J1431&gt;=1, "PLS CHECK", "")</f>
        <v>#DIV/0!</v>
      </c>
      <c r="CA1431" s="0" t="str">
        <f aca="false">IF(AF1431/K1431&gt;=1, "PLS CHECK", "")</f>
        <v/>
      </c>
      <c r="CB1431" s="0" t="str">
        <f aca="false">IF(AG1431/K1431&gt;=1, "PLS CHECK", "")</f>
        <v/>
      </c>
    </row>
    <row r="1432" customFormat="false" ht="12.5" hidden="false" customHeight="false" outlineLevel="0" collapsed="false">
      <c r="A1432" s="0" t="n">
        <v>1429</v>
      </c>
      <c r="B1432" s="15" t="s">
        <v>140</v>
      </c>
      <c r="C1432" s="16" t="s">
        <v>141</v>
      </c>
      <c r="D1432" s="0" t="s">
        <v>188</v>
      </c>
      <c r="E1432" s="0" t="n">
        <v>8</v>
      </c>
      <c r="F1432" s="0" t="n">
        <v>8.1</v>
      </c>
      <c r="G1432" s="0" t="n">
        <v>2</v>
      </c>
      <c r="H1432" s="0" t="n">
        <v>4.7</v>
      </c>
      <c r="I1432" s="0" t="n">
        <v>6.1</v>
      </c>
      <c r="J1432" s="0" t="n">
        <v>4.033</v>
      </c>
      <c r="K1432" s="0" t="n">
        <v>0.185</v>
      </c>
      <c r="L1432" s="0" t="n">
        <v>2.6</v>
      </c>
      <c r="M1432" s="0" t="n">
        <v>22.8</v>
      </c>
      <c r="O1432" s="37"/>
      <c r="BD1432" s="0" t="n">
        <v>0.131</v>
      </c>
      <c r="BF1432" s="0" t="n">
        <f aca="false">IF(E1432&lt;11,-3.6797*E1432^2+48.115*E1432-53.83,280.92*EXP(-0.2027*E1432))</f>
        <v>95.5892</v>
      </c>
      <c r="BG1432" s="0" t="n">
        <f aca="false">32.208*LN(F1432)+21.438</f>
        <v>88.8127576985377</v>
      </c>
      <c r="BH1432" s="0" t="n">
        <f aca="false">IF(G1432&lt;=2, -10*G1432+100, 88.958*EXP(-0.0755*G1432))</f>
        <v>80</v>
      </c>
      <c r="BI1432" s="0" t="n">
        <f aca="false">IF(I1432&lt;=100, 0.0053*(I1432)^2-1.0332*I1432+100.76, 122.82*EXP(-0.0092*I1432))</f>
        <v>94.654693</v>
      </c>
      <c r="BJ1432" s="0" t="e">
        <f aca="false">IF(P1432&lt;=1000, -6.942*LN(P1432)+107.59, -36.304*LN(P1432)+310.72)</f>
        <v>#VALUE!</v>
      </c>
      <c r="BK1432" s="0" t="e">
        <f aca="false">BF1432^0.04*BG1432^0.22*BH1432^0.51*BI1432^0.06*BJ1432^0.17</f>
        <v>#VALUE!</v>
      </c>
      <c r="BL1432" s="0" t="e">
        <f aca="false">IF(BK1432&gt;=90, "Very Good", IF(BK1432&gt;=80, "Good", IF(BK1432&gt;=70, "Slightly Good", IF(BK1432&gt;=60, "Average", IF(BK1432&gt;=50, "Slightly Poor", IF(BK1432&gt;=40, "Poor", "Very Poor"))))))</f>
        <v>#VALUE!</v>
      </c>
      <c r="BM1432" s="0" t="e">
        <f aca="false">IF(P1432&lt;=1000, -6.942*LN(P1432)+107.59, IF(AND(P1432&gt;1000, P1432&lt;=5213),-36.304*LN(P1432)+310.72, IF(P1432&gt;5213, 10)))</f>
        <v>#VALUE!</v>
      </c>
      <c r="BN1432" s="0" t="e">
        <f aca="false">BF1432^0.04*BG1432^0.22*BH1432^0.51*BI1432^0.06*BM1432^0.17</f>
        <v>#VALUE!</v>
      </c>
      <c r="BO1432" s="0" t="e">
        <f aca="false">IF(BN1432&gt;=90, "Very Good", IF(BN1432&gt;=80, "Good", IF(BN1432&gt;=70, "Slightly Good", IF(BN1432&gt;=60, "Average", IF(BN1432&gt;=50, "Slightly Poor", IF(BN1432&gt;=40, "Poor", "Very Poor"))))))</f>
        <v>#VALUE!</v>
      </c>
      <c r="BP1432" s="0" t="e">
        <f aca="false">IF(AJ1432&lt;=1000, -6.942*LN(AJ1432)+107.59, IF(AND(AJ1432&gt;1000, AJ1432&lt;=5213),-36.304*LN(AJ1432)+310.72, IF(AJ1432&gt;5213, 10)))</f>
        <v>#VALUE!</v>
      </c>
      <c r="BQ1432" s="0" t="e">
        <f aca="false">BF1432^0.04*BG1432^0.22*BH1432^0.51*BI1432^0.06*BP1432^0.17</f>
        <v>#VALUE!</v>
      </c>
      <c r="BR1432" s="0" t="e">
        <f aca="false">IF(BQ1432&gt;=90, "Very Good", IF(BQ1432&gt;=80, "Good", IF(BQ1432&gt;=70, "Slightly Good", IF(BQ1432&gt;=60, "Average", IF(BQ1432&gt;=50, "Slightly Poor", IF(BQ1432&gt;=40, "Poor", "Very Poor"))))))</f>
        <v>#VALUE!</v>
      </c>
      <c r="BT1432" s="0" t="e">
        <f aca="false">9.81*LN(AH1432)+30.6</f>
        <v>#VALUE!</v>
      </c>
      <c r="BU1432" s="0" t="e">
        <f aca="false">IF(BT1432&lt;30, "Clean water", IF(AND(BT1432&gt;=30, BT1432&lt;40), "Hypolimia", IF(AND(BT1432&gt;=40,BT1432&lt;50), "Mesotrophic", IF(AND(BT1432&gt;=50, BT1432&lt;70), "Eutrophic", IF(BT1432&gt;70,"Hypertrophic")))))</f>
        <v>#VALUE!</v>
      </c>
      <c r="BW1432" s="0" t="str">
        <f aca="false">IF(G1432/H1432&gt;=1, "PLS CHECK", "")</f>
        <v/>
      </c>
      <c r="BX1432" s="0" t="str">
        <f aca="false">IF(AC1432/J1432&gt;=1, "PLS CHECK", "")</f>
        <v/>
      </c>
      <c r="BY1432" s="0" t="str">
        <f aca="false">IF(AE1432/J1432&gt;=1, "PLS CHECK", "")</f>
        <v/>
      </c>
      <c r="BZ1432" s="0" t="str">
        <f aca="false">IF(AD1432/J1432&gt;=1, "PLS CHECK", "")</f>
        <v/>
      </c>
      <c r="CA1432" s="0" t="str">
        <f aca="false">IF(AF1432/K1432&gt;=1, "PLS CHECK", "")</f>
        <v/>
      </c>
      <c r="CB1432" s="0" t="str">
        <f aca="false">IF(AG1432/K1432&gt;=1, "PLS CHECK", "")</f>
        <v/>
      </c>
    </row>
    <row r="1433" customFormat="false" ht="12.5" hidden="false" customHeight="false" outlineLevel="0" collapsed="false">
      <c r="A1433" s="0" t="n">
        <v>1430</v>
      </c>
      <c r="B1433" s="15" t="s">
        <v>123</v>
      </c>
      <c r="C1433" s="16" t="s">
        <v>124</v>
      </c>
      <c r="D1433" s="0" t="s">
        <v>188</v>
      </c>
      <c r="E1433" s="0" t="n">
        <v>7.7</v>
      </c>
      <c r="F1433" s="0" t="n">
        <v>8.8</v>
      </c>
      <c r="G1433" s="0" t="n">
        <v>1.3</v>
      </c>
      <c r="H1433" s="0" t="n">
        <v>5.5</v>
      </c>
      <c r="I1433" s="0" t="n">
        <v>4.4</v>
      </c>
      <c r="J1433" s="0" t="n">
        <v>8.129</v>
      </c>
      <c r="K1433" s="0" t="n">
        <v>0.106</v>
      </c>
      <c r="L1433" s="0" t="n">
        <v>3.9</v>
      </c>
      <c r="M1433" s="0" t="n">
        <v>27.2</v>
      </c>
      <c r="N1433" s="0" t="n">
        <v>0</v>
      </c>
      <c r="O1433" s="0" t="n">
        <v>553</v>
      </c>
      <c r="P1433" s="0" t="n">
        <v>36000</v>
      </c>
      <c r="Q1433" s="0" t="n">
        <v>0</v>
      </c>
      <c r="R1433" s="0" t="n">
        <v>0</v>
      </c>
      <c r="S1433" s="0" t="n">
        <v>0</v>
      </c>
      <c r="T1433" s="0" t="n">
        <v>0</v>
      </c>
      <c r="U1433" s="0" t="n">
        <v>0</v>
      </c>
      <c r="V1433" s="0" t="n">
        <v>0</v>
      </c>
      <c r="AC1433" s="0" t="n">
        <v>8.043</v>
      </c>
      <c r="AD1433" s="0" t="n">
        <v>0.28</v>
      </c>
      <c r="AE1433" s="0" t="n">
        <v>6.984</v>
      </c>
      <c r="AF1433" s="0" t="n">
        <v>0.083</v>
      </c>
      <c r="AG1433" s="0" t="n">
        <v>0.064</v>
      </c>
      <c r="AH1433" s="37"/>
      <c r="AJ1433" s="37"/>
      <c r="AP1433" s="0" t="n">
        <v>0</v>
      </c>
      <c r="AY1433" s="0" t="n">
        <v>0</v>
      </c>
      <c r="BF1433" s="0" t="n">
        <f aca="false">IF(E1433&lt;11,-3.6797*E1433^2+48.115*E1433-53.83,280.92*EXP(-0.2027*E1433))</f>
        <v>98.486087</v>
      </c>
      <c r="BG1433" s="0" t="n">
        <f aca="false">32.208*LN(F1433)+21.438</f>
        <v>91.4824034455619</v>
      </c>
      <c r="BH1433" s="0" t="n">
        <f aca="false">IF(G1433&lt;=2, -10*G1433+100, 88.958*EXP(-0.0755*G1433))</f>
        <v>87</v>
      </c>
      <c r="BI1433" s="0" t="n">
        <f aca="false">IF(I1433&lt;=100, 0.0053*(I1433)^2-1.0332*I1433+100.76, 122.82*EXP(-0.0092*I1433))</f>
        <v>96.316528</v>
      </c>
      <c r="BJ1433" s="0" t="n">
        <f aca="false">IF(P1433&lt;=1000, -6.942*LN(P1433)+107.59, -36.304*LN(P1433)+310.72)</f>
        <v>-70.1552191898782</v>
      </c>
      <c r="BK1433" s="0" t="e">
        <f aca="false">BF1433^0.04*BG1433^0.22*BH1433^0.51*BI1433^0.06*BJ1433^0.17</f>
        <v>#NUM!</v>
      </c>
      <c r="BL1433" s="0" t="e">
        <f aca="false">IF(BK1433&gt;=90, "Very Good", IF(BK1433&gt;=80, "Good", IF(BK1433&gt;=70, "Slightly Good", IF(BK1433&gt;=60, "Average", IF(BK1433&gt;=50, "Slightly Poor", IF(BK1433&gt;=40, "Poor", "Very Poor"))))))</f>
        <v>#NUM!</v>
      </c>
      <c r="BM1433" s="0" t="n">
        <f aca="false">IF(P1433&lt;=1000, -6.942*LN(P1433)+107.59, IF(AND(P1433&gt;1000, P1433&lt;=5213),-36.304*LN(P1433)+310.72, IF(P1433&gt;5213, 10)))</f>
        <v>10</v>
      </c>
      <c r="BN1433" s="0" t="n">
        <f aca="false">BF1433^0.04*BG1433^0.22*BH1433^0.51*BI1433^0.06*BM1433^0.17</f>
        <v>61.5752420602173</v>
      </c>
      <c r="BO1433" s="0" t="str">
        <f aca="false">IF(BN1433&gt;=90, "Very Good", IF(BN1433&gt;=80, "Good", IF(BN1433&gt;=70, "Slightly Good", IF(BN1433&gt;=60, "Average", IF(BN1433&gt;=50, "Slightly Poor", IF(BN1433&gt;=40, "Poor", "Very Poor"))))))</f>
        <v>Average</v>
      </c>
      <c r="BP1433" s="0" t="e">
        <f aca="false">IF(AJ1433&lt;=1000, -6.942*LN(AJ1433)+107.59, IF(AND(AJ1433&gt;1000, AJ1433&lt;=5213),-36.304*LN(AJ1433)+310.72, IF(AJ1433&gt;5213, 10)))</f>
        <v>#VALUE!</v>
      </c>
      <c r="BQ1433" s="0" t="e">
        <f aca="false">BF1433^0.04*BG1433^0.22*BH1433^0.51*BI1433^0.06*BP1433^0.17</f>
        <v>#VALUE!</v>
      </c>
      <c r="BR1433" s="0" t="e">
        <f aca="false">IF(BQ1433&gt;=90, "Very Good", IF(BQ1433&gt;=80, "Good", IF(BQ1433&gt;=70, "Slightly Good", IF(BQ1433&gt;=60, "Average", IF(BQ1433&gt;=50, "Slightly Poor", IF(BQ1433&gt;=40, "Poor", "Very Poor"))))))</f>
        <v>#VALUE!</v>
      </c>
      <c r="BT1433" s="0" t="e">
        <f aca="false">9.81*LN(AH1433)+30.6</f>
        <v>#VALUE!</v>
      </c>
      <c r="BU1433" s="0" t="e">
        <f aca="false">IF(BT1433&lt;30, "Clean water", IF(AND(BT1433&gt;=30, BT1433&lt;40), "Hypolimia", IF(AND(BT1433&gt;=40,BT1433&lt;50), "Mesotrophic", IF(AND(BT1433&gt;=50, BT1433&lt;70), "Eutrophic", IF(BT1433&gt;70,"Hypertrophic")))))</f>
        <v>#VALUE!</v>
      </c>
      <c r="BW1433" s="0" t="str">
        <f aca="false">IF(G1433/H1433&gt;=1, "PLS CHECK", "")</f>
        <v/>
      </c>
      <c r="BX1433" s="0" t="str">
        <f aca="false">IF(AC1433/J1433&gt;=1, "PLS CHECK", "")</f>
        <v/>
      </c>
      <c r="BY1433" s="0" t="str">
        <f aca="false">IF(AE1433/J1433&gt;=1, "PLS CHECK", "")</f>
        <v/>
      </c>
      <c r="BZ1433" s="0" t="str">
        <f aca="false">IF(AD1433/J1433&gt;=1, "PLS CHECK", "")</f>
        <v/>
      </c>
      <c r="CA1433" s="0" t="str">
        <f aca="false">IF(AF1433/K1433&gt;=1, "PLS CHECK", "")</f>
        <v/>
      </c>
      <c r="CB1433" s="0" t="str">
        <f aca="false">IF(AG1433/K1433&gt;=1, "PLS CHECK", "")</f>
        <v/>
      </c>
    </row>
    <row r="1434" customFormat="false" ht="12.5" hidden="false" customHeight="false" outlineLevel="0" collapsed="false">
      <c r="A1434" s="0" t="n">
        <v>1431</v>
      </c>
      <c r="B1434" s="15" t="s">
        <v>125</v>
      </c>
      <c r="C1434" s="16" t="s">
        <v>126</v>
      </c>
      <c r="D1434" s="0" t="s">
        <v>188</v>
      </c>
      <c r="E1434" s="37"/>
      <c r="F1434" s="37"/>
      <c r="G1434" s="0" t="n">
        <v>2.8</v>
      </c>
      <c r="H1434" s="0" t="n">
        <v>3.9</v>
      </c>
      <c r="I1434" s="0" t="n">
        <v>7.2</v>
      </c>
      <c r="J1434" s="0" t="n">
        <v>3.065</v>
      </c>
      <c r="K1434" s="0" t="n">
        <v>0.113</v>
      </c>
      <c r="L1434" s="0" t="n">
        <v>2.2</v>
      </c>
      <c r="M1434" s="0" t="n">
        <v>24.5</v>
      </c>
      <c r="N1434" s="0" t="n">
        <v>0</v>
      </c>
      <c r="O1434" s="0" t="n">
        <v>289</v>
      </c>
      <c r="P1434" s="0" t="n">
        <v>25000</v>
      </c>
      <c r="Q1434" s="0" t="n">
        <v>0</v>
      </c>
      <c r="R1434" s="0" t="n">
        <v>0</v>
      </c>
      <c r="S1434" s="0" t="n">
        <v>0</v>
      </c>
      <c r="T1434" s="0" t="n">
        <v>0</v>
      </c>
      <c r="U1434" s="0" t="n">
        <v>0</v>
      </c>
      <c r="V1434" s="0" t="n">
        <v>0</v>
      </c>
      <c r="AC1434" s="0" t="n">
        <v>2.876</v>
      </c>
      <c r="AD1434" s="0" t="n">
        <v>0.596</v>
      </c>
      <c r="AE1434" s="0" t="n">
        <v>2.034</v>
      </c>
      <c r="AF1434" s="0" t="n">
        <v>0.07</v>
      </c>
      <c r="AG1434" s="0" t="n">
        <v>0.062</v>
      </c>
      <c r="AH1434" s="0" t="n">
        <v>4.7</v>
      </c>
      <c r="AJ1434" s="0" t="n">
        <v>3700</v>
      </c>
      <c r="AP1434" s="0" t="n">
        <v>0</v>
      </c>
      <c r="AY1434" s="0" t="n">
        <v>0</v>
      </c>
      <c r="BF1434" s="0" t="n">
        <f aca="false">IF(E1434&lt;11,-3.6797*E1434^2+48.115*E1434-53.83,280.92*EXP(-0.2027*E1434))</f>
        <v>-53.83</v>
      </c>
      <c r="BG1434" s="0" t="e">
        <f aca="false">32.208*LN(F1434)+21.438</f>
        <v>#VALUE!</v>
      </c>
      <c r="BH1434" s="0" t="n">
        <f aca="false">IF(G1434&lt;=2, -10*G1434+100, 88.958*EXP(-0.0755*G1434))</f>
        <v>72.0070728511501</v>
      </c>
      <c r="BI1434" s="0" t="n">
        <f aca="false">IF(I1434&lt;=100, 0.0053*(I1434)^2-1.0332*I1434+100.76, 122.82*EXP(-0.0092*I1434))</f>
        <v>93.595712</v>
      </c>
      <c r="BJ1434" s="0" t="n">
        <f aca="false">IF(P1434&lt;=1000, -6.942*LN(P1434)+107.59, -36.304*LN(P1434)+310.72)</f>
        <v>-56.9172155941827</v>
      </c>
      <c r="BK1434" s="0" t="e">
        <f aca="false">BF1434^0.04*BG1434^0.22*BH1434^0.51*BI1434^0.06*BJ1434^0.17</f>
        <v>#VALUE!</v>
      </c>
      <c r="BL1434" s="0" t="e">
        <f aca="false">IF(BK1434&gt;=90, "Very Good", IF(BK1434&gt;=80, "Good", IF(BK1434&gt;=70, "Slightly Good", IF(BK1434&gt;=60, "Average", IF(BK1434&gt;=50, "Slightly Poor", IF(BK1434&gt;=40, "Poor", "Very Poor"))))))</f>
        <v>#VALUE!</v>
      </c>
      <c r="BM1434" s="0" t="n">
        <f aca="false">IF(P1434&lt;=1000, -6.942*LN(P1434)+107.59, IF(AND(P1434&gt;1000, P1434&lt;=5213),-36.304*LN(P1434)+310.72, IF(P1434&gt;5213, 10)))</f>
        <v>10</v>
      </c>
      <c r="BN1434" s="0" t="e">
        <f aca="false">BF1434^0.04*BG1434^0.22*BH1434^0.51*BI1434^0.06*BM1434^0.17</f>
        <v>#VALUE!</v>
      </c>
      <c r="BO1434" s="0" t="e">
        <f aca="false">IF(BN1434&gt;=90, "Very Good", IF(BN1434&gt;=80, "Good", IF(BN1434&gt;=70, "Slightly Good", IF(BN1434&gt;=60, "Average", IF(BN1434&gt;=50, "Slightly Poor", IF(BN1434&gt;=40, "Poor", "Very Poor"))))))</f>
        <v>#VALUE!</v>
      </c>
      <c r="BP1434" s="0" t="n">
        <f aca="false">IF(AJ1434&lt;=1000, -6.942*LN(AJ1434)+107.59, IF(AND(AJ1434&gt;1000, AJ1434&lt;=5213),-36.304*LN(AJ1434)+310.72, IF(AJ1434&gt;5213, 10)))</f>
        <v>12.4431376672524</v>
      </c>
      <c r="BQ1434" s="0" t="e">
        <f aca="false">BF1434^0.04*BG1434^0.22*BH1434^0.51*BI1434^0.06*BP1434^0.17</f>
        <v>#VALUE!</v>
      </c>
      <c r="BR1434" s="0" t="e">
        <f aca="false">IF(BQ1434&gt;=90, "Very Good", IF(BQ1434&gt;=80, "Good", IF(BQ1434&gt;=70, "Slightly Good", IF(BQ1434&gt;=60, "Average", IF(BQ1434&gt;=50, "Slightly Poor", IF(BQ1434&gt;=40, "Poor", "Very Poor"))))))</f>
        <v>#VALUE!</v>
      </c>
      <c r="BT1434" s="0" t="n">
        <f aca="false">9.81*LN(AH1434)+30.6</f>
        <v>45.7815882105041</v>
      </c>
      <c r="BU1434" s="0" t="str">
        <f aca="false">IF(BT1434&lt;30, "Clean water", IF(AND(BT1434&gt;=30, BT1434&lt;40), "Hypolimia", IF(AND(BT1434&gt;=40,BT1434&lt;50), "Mesotrophic", IF(AND(BT1434&gt;=50, BT1434&lt;70), "Eutrophic", IF(BT1434&gt;70,"Hypertrophic")))))</f>
        <v>Mesotrophic</v>
      </c>
      <c r="BW1434" s="0" t="str">
        <f aca="false">IF(G1434/H1434&gt;=1, "PLS CHECK", "")</f>
        <v/>
      </c>
      <c r="BX1434" s="0" t="str">
        <f aca="false">IF(AC1434/J1434&gt;=1, "PLS CHECK", "")</f>
        <v/>
      </c>
      <c r="BY1434" s="0" t="str">
        <f aca="false">IF(AE1434/J1434&gt;=1, "PLS CHECK", "")</f>
        <v/>
      </c>
      <c r="BZ1434" s="0" t="str">
        <f aca="false">IF(AD1434/J1434&gt;=1, "PLS CHECK", "")</f>
        <v/>
      </c>
      <c r="CA1434" s="0" t="str">
        <f aca="false">IF(AF1434/K1434&gt;=1, "PLS CHECK", "")</f>
        <v/>
      </c>
      <c r="CB1434" s="0" t="str">
        <f aca="false">IF(AG1434/K1434&gt;=1, "PLS CHECK", "")</f>
        <v/>
      </c>
    </row>
    <row r="1435" customFormat="false" ht="12.5" hidden="false" customHeight="false" outlineLevel="0" collapsed="false">
      <c r="A1435" s="0" t="n">
        <v>1432</v>
      </c>
      <c r="B1435" s="15" t="s">
        <v>72</v>
      </c>
      <c r="C1435" s="16" t="s">
        <v>73</v>
      </c>
      <c r="D1435" s="0" t="s">
        <v>189</v>
      </c>
      <c r="E1435" s="0" t="n">
        <v>8.2</v>
      </c>
      <c r="F1435" s="0" t="n">
        <v>9.8</v>
      </c>
      <c r="G1435" s="0" t="n">
        <v>1.3</v>
      </c>
      <c r="H1435" s="0" t="n">
        <v>5.5</v>
      </c>
      <c r="I1435" s="37"/>
      <c r="J1435" s="0" t="n">
        <v>3.766</v>
      </c>
      <c r="K1435" s="0" t="n">
        <v>0.069</v>
      </c>
      <c r="L1435" s="0" t="n">
        <v>3.3</v>
      </c>
      <c r="M1435" s="0" t="n">
        <v>19.8</v>
      </c>
      <c r="N1435" s="0" t="n">
        <v>0</v>
      </c>
      <c r="O1435" s="0" t="n">
        <v>326</v>
      </c>
      <c r="P1435" s="0" t="n">
        <v>4400</v>
      </c>
      <c r="Q1435" s="0" t="n">
        <v>0</v>
      </c>
      <c r="R1435" s="0" t="n">
        <v>0</v>
      </c>
      <c r="S1435" s="0" t="n">
        <v>0</v>
      </c>
      <c r="T1435" s="0" t="n">
        <v>0</v>
      </c>
      <c r="U1435" s="0" t="n">
        <v>0</v>
      </c>
      <c r="V1435" s="0" t="n">
        <v>0</v>
      </c>
      <c r="AC1435" s="0" t="n">
        <v>3.412</v>
      </c>
      <c r="AD1435" s="0" t="n">
        <v>0.1</v>
      </c>
      <c r="AE1435" s="0" t="n">
        <v>2.931</v>
      </c>
      <c r="AF1435" s="0" t="n">
        <v>0.031</v>
      </c>
      <c r="AG1435" s="0" t="n">
        <v>0.017</v>
      </c>
      <c r="AH1435" s="37"/>
      <c r="AJ1435" s="0" t="n">
        <v>215</v>
      </c>
      <c r="AP1435" s="0" t="n">
        <v>0</v>
      </c>
      <c r="AY1435" s="0" t="n">
        <v>0</v>
      </c>
      <c r="BF1435" s="0" t="n">
        <f aca="false">IF(E1435&lt;11,-3.6797*E1435^2+48.115*E1435-53.83,280.92*EXP(-0.2027*E1435))</f>
        <v>93.289972</v>
      </c>
      <c r="BG1435" s="0" t="n">
        <f aca="false">32.208*LN(F1435)+21.438</f>
        <v>94.9489718778696</v>
      </c>
      <c r="BH1435" s="0" t="n">
        <f aca="false">IF(G1435&lt;=2, -10*G1435+100, 88.958*EXP(-0.0755*G1435))</f>
        <v>87</v>
      </c>
      <c r="BI1435" s="0" t="n">
        <f aca="false">IF(I1435&lt;=100, 0.0053*(I1435)^2-1.0332*I1435+100.76, 122.82*EXP(-0.0092*I1435))</f>
        <v>100.76</v>
      </c>
      <c r="BJ1435" s="0" t="n">
        <f aca="false">IF(P1435&lt;=1000, -6.942*LN(P1435)+107.59, -36.304*LN(P1435)+310.72)</f>
        <v>6.15268109811979</v>
      </c>
      <c r="BK1435" s="0" t="n">
        <f aca="false">BF1435^0.04*BG1435^0.22*BH1435^0.51*BI1435^0.06*BJ1435^0.17</f>
        <v>57.1918723134026</v>
      </c>
      <c r="BL1435" s="0" t="str">
        <f aca="false">IF(BK1435&gt;=90, "Very Good", IF(BK1435&gt;=80, "Good", IF(BK1435&gt;=70, "Slightly Good", IF(BK1435&gt;=60, "Average", IF(BK1435&gt;=50, "Slightly Poor", IF(BK1435&gt;=40, "Poor", "Very Poor"))))))</f>
        <v>Slightly Poor</v>
      </c>
      <c r="BM1435" s="0" t="n">
        <f aca="false">IF(P1435&lt;=1000, -6.942*LN(P1435)+107.59, IF(AND(P1435&gt;1000, P1435&lt;=5213),-36.304*LN(P1435)+310.72, IF(P1435&gt;5213, 10)))</f>
        <v>6.15268109811979</v>
      </c>
      <c r="BN1435" s="0" t="n">
        <f aca="false">BF1435^0.04*BG1435^0.22*BH1435^0.51*BI1435^0.06*BM1435^0.17</f>
        <v>57.1918723134026</v>
      </c>
      <c r="BO1435" s="0" t="str">
        <f aca="false">IF(BN1435&gt;=90, "Very Good", IF(BN1435&gt;=80, "Good", IF(BN1435&gt;=70, "Slightly Good", IF(BN1435&gt;=60, "Average", IF(BN1435&gt;=50, "Slightly Poor", IF(BN1435&gt;=40, "Poor", "Very Poor"))))))</f>
        <v>Slightly Poor</v>
      </c>
      <c r="BP1435" s="0" t="n">
        <f aca="false">IF(AJ1435&lt;=1000, -6.942*LN(AJ1435)+107.59, IF(AND(AJ1435&gt;1000, AJ1435&lt;=5213),-36.304*LN(AJ1435)+310.72, IF(AJ1435&gt;5213, 10)))</f>
        <v>70.3070308087378</v>
      </c>
      <c r="BQ1435" s="0" t="n">
        <f aca="false">BF1435^0.04*BG1435^0.22*BH1435^0.51*BI1435^0.06*BP1435^0.17</f>
        <v>86.5332777092526</v>
      </c>
      <c r="BR1435" s="0" t="str">
        <f aca="false">IF(BQ1435&gt;=90, "Very Good", IF(BQ1435&gt;=80, "Good", IF(BQ1435&gt;=70, "Slightly Good", IF(BQ1435&gt;=60, "Average", IF(BQ1435&gt;=50, "Slightly Poor", IF(BQ1435&gt;=40, "Poor", "Very Poor"))))))</f>
        <v>Good</v>
      </c>
      <c r="BT1435" s="0" t="e">
        <f aca="false">9.81*LN(AH1435)+30.6</f>
        <v>#VALUE!</v>
      </c>
      <c r="BU1435" s="0" t="e">
        <f aca="false">IF(BT1435&lt;30, "Clean water", IF(AND(BT1435&gt;=30, BT1435&lt;40), "Hypolimia", IF(AND(BT1435&gt;=40,BT1435&lt;50), "Mesotrophic", IF(AND(BT1435&gt;=50, BT1435&lt;70), "Eutrophic", IF(BT1435&gt;70,"Hypertrophic")))))</f>
        <v>#VALUE!</v>
      </c>
      <c r="BW1435" s="0" t="str">
        <f aca="false">IF(G1435/H1435&gt;=1, "PLS CHECK", "")</f>
        <v/>
      </c>
      <c r="BX1435" s="0" t="str">
        <f aca="false">IF(AC1435/J1435&gt;=1, "PLS CHECK", "")</f>
        <v/>
      </c>
      <c r="BY1435" s="0" t="str">
        <f aca="false">IF(AE1435/J1435&gt;=1, "PLS CHECK", "")</f>
        <v/>
      </c>
      <c r="BZ1435" s="0" t="str">
        <f aca="false">IF(AD1435/J1435&gt;=1, "PLS CHECK", "")</f>
        <v/>
      </c>
      <c r="CA1435" s="0" t="str">
        <f aca="false">IF(AF1435/K1435&gt;=1, "PLS CHECK", "")</f>
        <v/>
      </c>
      <c r="CB1435" s="0" t="str">
        <f aca="false">IF(AG1435/K1435&gt;=1, "PLS CHECK", "")</f>
        <v/>
      </c>
    </row>
    <row r="1436" customFormat="false" ht="12.5" hidden="false" customHeight="false" outlineLevel="0" collapsed="false">
      <c r="A1436" s="0" t="n">
        <v>1433</v>
      </c>
      <c r="B1436" s="15" t="s">
        <v>131</v>
      </c>
      <c r="C1436" s="16" t="s">
        <v>132</v>
      </c>
      <c r="D1436" s="0" t="s">
        <v>189</v>
      </c>
      <c r="E1436" s="0" t="n">
        <v>8.4</v>
      </c>
      <c r="F1436" s="0" t="n">
        <v>13.4</v>
      </c>
      <c r="G1436" s="0" t="n">
        <v>2.3</v>
      </c>
      <c r="H1436" s="0" t="n">
        <v>4.8</v>
      </c>
      <c r="I1436" s="0" t="n">
        <v>7.2</v>
      </c>
      <c r="J1436" s="0" t="n">
        <v>3.21</v>
      </c>
      <c r="K1436" s="0" t="n">
        <v>0.12</v>
      </c>
      <c r="L1436" s="0" t="n">
        <v>2.8</v>
      </c>
      <c r="M1436" s="0" t="n">
        <v>18.7</v>
      </c>
      <c r="O1436" s="37"/>
      <c r="BD1436" s="0" t="n">
        <v>0.016</v>
      </c>
      <c r="BF1436" s="0" t="n">
        <f aca="false">IF(E1436&lt;11,-3.6797*E1436^2+48.115*E1436-53.83,280.92*EXP(-0.2027*E1436))</f>
        <v>90.6963680000001</v>
      </c>
      <c r="BG1436" s="0" t="n">
        <f aca="false">32.208*LN(F1436)+21.438</f>
        <v>105.025963601667</v>
      </c>
      <c r="BH1436" s="0" t="n">
        <f aca="false">IF(G1436&lt;=2, -10*G1436+100, 88.958*EXP(-0.0755*G1436))</f>
        <v>74.7772988969374</v>
      </c>
      <c r="BI1436" s="0" t="n">
        <f aca="false">IF(I1436&lt;=100, 0.0053*(I1436)^2-1.0332*I1436+100.76, 122.82*EXP(-0.0092*I1436))</f>
        <v>93.595712</v>
      </c>
      <c r="BJ1436" s="0" t="e">
        <f aca="false">IF(P1436&lt;=1000, -6.942*LN(P1436)+107.59, -36.304*LN(P1436)+310.72)</f>
        <v>#VALUE!</v>
      </c>
      <c r="BK1436" s="0" t="e">
        <f aca="false">BF1436^0.04*BG1436^0.22*BH1436^0.51*BI1436^0.06*BJ1436^0.17</f>
        <v>#VALUE!</v>
      </c>
      <c r="BL1436" s="0" t="e">
        <f aca="false">IF(BK1436&gt;=90, "Very Good", IF(BK1436&gt;=80, "Good", IF(BK1436&gt;=70, "Slightly Good", IF(BK1436&gt;=60, "Average", IF(BK1436&gt;=50, "Slightly Poor", IF(BK1436&gt;=40, "Poor", "Very Poor"))))))</f>
        <v>#VALUE!</v>
      </c>
      <c r="BM1436" s="0" t="e">
        <f aca="false">IF(P1436&lt;=1000, -6.942*LN(P1436)+107.59, IF(AND(P1436&gt;1000, P1436&lt;=5213),-36.304*LN(P1436)+310.72, IF(P1436&gt;5213, 10)))</f>
        <v>#VALUE!</v>
      </c>
      <c r="BN1436" s="0" t="e">
        <f aca="false">BF1436^0.04*BG1436^0.22*BH1436^0.51*BI1436^0.06*BM1436^0.17</f>
        <v>#VALUE!</v>
      </c>
      <c r="BO1436" s="0" t="e">
        <f aca="false">IF(BN1436&gt;=90, "Very Good", IF(BN1436&gt;=80, "Good", IF(BN1436&gt;=70, "Slightly Good", IF(BN1436&gt;=60, "Average", IF(BN1436&gt;=50, "Slightly Poor", IF(BN1436&gt;=40, "Poor", "Very Poor"))))))</f>
        <v>#VALUE!</v>
      </c>
      <c r="BP1436" s="0" t="e">
        <f aca="false">IF(AJ1436&lt;=1000, -6.942*LN(AJ1436)+107.59, IF(AND(AJ1436&gt;1000, AJ1436&lt;=5213),-36.304*LN(AJ1436)+310.72, IF(AJ1436&gt;5213, 10)))</f>
        <v>#VALUE!</v>
      </c>
      <c r="BQ1436" s="0" t="e">
        <f aca="false">BF1436^0.04*BG1436^0.22*BH1436^0.51*BI1436^0.06*BP1436^0.17</f>
        <v>#VALUE!</v>
      </c>
      <c r="BR1436" s="0" t="e">
        <f aca="false">IF(BQ1436&gt;=90, "Very Good", IF(BQ1436&gt;=80, "Good", IF(BQ1436&gt;=70, "Slightly Good", IF(BQ1436&gt;=60, "Average", IF(BQ1436&gt;=50, "Slightly Poor", IF(BQ1436&gt;=40, "Poor", "Very Poor"))))))</f>
        <v>#VALUE!</v>
      </c>
      <c r="BT1436" s="0" t="e">
        <f aca="false">9.81*LN(AH1436)+30.6</f>
        <v>#VALUE!</v>
      </c>
      <c r="BU1436" s="0" t="e">
        <f aca="false">IF(BT1436&lt;30, "Clean water", IF(AND(BT1436&gt;=30, BT1436&lt;40), "Hypolimia", IF(AND(BT1436&gt;=40,BT1436&lt;50), "Mesotrophic", IF(AND(BT1436&gt;=50, BT1436&lt;70), "Eutrophic", IF(BT1436&gt;70,"Hypertrophic")))))</f>
        <v>#VALUE!</v>
      </c>
      <c r="BW1436" s="0" t="str">
        <f aca="false">IF(G1436/H1436&gt;=1, "PLS CHECK", "")</f>
        <v/>
      </c>
      <c r="BX1436" s="0" t="str">
        <f aca="false">IF(AC1436/J1436&gt;=1, "PLS CHECK", "")</f>
        <v/>
      </c>
      <c r="BY1436" s="0" t="str">
        <f aca="false">IF(AE1436/J1436&gt;=1, "PLS CHECK", "")</f>
        <v/>
      </c>
      <c r="BZ1436" s="0" t="str">
        <f aca="false">IF(AD1436/J1436&gt;=1, "PLS CHECK", "")</f>
        <v/>
      </c>
      <c r="CA1436" s="0" t="str">
        <f aca="false">IF(AF1436/K1436&gt;=1, "PLS CHECK", "")</f>
        <v/>
      </c>
      <c r="CB1436" s="0" t="str">
        <f aca="false">IF(AG1436/K1436&gt;=1, "PLS CHECK", "")</f>
        <v/>
      </c>
    </row>
    <row r="1437" customFormat="false" ht="12.5" hidden="false" customHeight="false" outlineLevel="0" collapsed="false">
      <c r="A1437" s="0" t="n">
        <v>1434</v>
      </c>
      <c r="B1437" s="15" t="s">
        <v>75</v>
      </c>
      <c r="C1437" s="16" t="s">
        <v>76</v>
      </c>
      <c r="D1437" s="0" t="s">
        <v>189</v>
      </c>
      <c r="E1437" s="0" t="n">
        <v>7.7</v>
      </c>
      <c r="F1437" s="37"/>
      <c r="G1437" s="0" t="n">
        <v>1.3</v>
      </c>
      <c r="H1437" s="0" t="n">
        <v>4.4</v>
      </c>
      <c r="I1437" s="0" t="n">
        <v>11</v>
      </c>
      <c r="J1437" s="0" t="n">
        <v>3.208</v>
      </c>
      <c r="K1437" s="0" t="n">
        <v>0.111</v>
      </c>
      <c r="L1437" s="0" t="n">
        <v>1.8</v>
      </c>
      <c r="M1437" s="0" t="n">
        <v>16.2</v>
      </c>
      <c r="N1437" s="0" t="n">
        <v>0</v>
      </c>
      <c r="O1437" s="37"/>
      <c r="P1437" s="0" t="n">
        <v>7200</v>
      </c>
      <c r="AC1437" s="0" t="n">
        <v>2.984</v>
      </c>
      <c r="AD1437" s="0" t="n">
        <v>0.151</v>
      </c>
      <c r="AE1437" s="0" t="n">
        <v>2.732</v>
      </c>
      <c r="AF1437" s="0" t="n">
        <v>0.084</v>
      </c>
      <c r="AG1437" s="0" t="n">
        <v>0.066</v>
      </c>
      <c r="AH1437" s="0" t="n">
        <v>5.9</v>
      </c>
      <c r="AJ1437" s="0" t="n">
        <v>2100</v>
      </c>
      <c r="BF1437" s="0" t="n">
        <f aca="false">IF(E1437&lt;11,-3.6797*E1437^2+48.115*E1437-53.83,280.92*EXP(-0.2027*E1437))</f>
        <v>98.486087</v>
      </c>
      <c r="BG1437" s="0" t="e">
        <f aca="false">32.208*LN(F1437)+21.438</f>
        <v>#VALUE!</v>
      </c>
      <c r="BH1437" s="0" t="n">
        <f aca="false">IF(G1437&lt;=2, -10*G1437+100, 88.958*EXP(-0.0755*G1437))</f>
        <v>87</v>
      </c>
      <c r="BI1437" s="0" t="n">
        <f aca="false">IF(I1437&lt;=100, 0.0053*(I1437)^2-1.0332*I1437+100.76, 122.82*EXP(-0.0092*I1437))</f>
        <v>90.0361</v>
      </c>
      <c r="BJ1437" s="0" t="n">
        <f aca="false">IF(P1437&lt;=1000, -6.942*LN(P1437)+107.59, -36.304*LN(P1437)+310.72)</f>
        <v>-11.7261852168705</v>
      </c>
      <c r="BK1437" s="0" t="e">
        <f aca="false">BF1437^0.04*BG1437^0.22*BH1437^0.51*BI1437^0.06*BJ1437^0.17</f>
        <v>#VALUE!</v>
      </c>
      <c r="BL1437" s="0" t="e">
        <f aca="false">IF(BK1437&gt;=90, "Very Good", IF(BK1437&gt;=80, "Good", IF(BK1437&gt;=70, "Slightly Good", IF(BK1437&gt;=60, "Average", IF(BK1437&gt;=50, "Slightly Poor", IF(BK1437&gt;=40, "Poor", "Very Poor"))))))</f>
        <v>#VALUE!</v>
      </c>
      <c r="BM1437" s="0" t="n">
        <f aca="false">IF(P1437&lt;=1000, -6.942*LN(P1437)+107.59, IF(AND(P1437&gt;1000, P1437&lt;=5213),-36.304*LN(P1437)+310.72, IF(P1437&gt;5213, 10)))</f>
        <v>10</v>
      </c>
      <c r="BN1437" s="0" t="e">
        <f aca="false">BF1437^0.04*BG1437^0.22*BH1437^0.51*BI1437^0.06*BM1437^0.17</f>
        <v>#VALUE!</v>
      </c>
      <c r="BO1437" s="0" t="e">
        <f aca="false">IF(BN1437&gt;=90, "Very Good", IF(BN1437&gt;=80, "Good", IF(BN1437&gt;=70, "Slightly Good", IF(BN1437&gt;=60, "Average", IF(BN1437&gt;=50, "Slightly Poor", IF(BN1437&gt;=40, "Poor", "Very Poor"))))))</f>
        <v>#VALUE!</v>
      </c>
      <c r="BP1437" s="0" t="n">
        <f aca="false">IF(AJ1437&lt;=1000, -6.942*LN(AJ1437)+107.59, IF(AND(AJ1437&gt;1000, AJ1437&lt;=5213),-36.304*LN(AJ1437)+310.72, IF(AJ1437&gt;5213, 10)))</f>
        <v>33.0055589887772</v>
      </c>
      <c r="BQ1437" s="0" t="e">
        <f aca="false">BF1437^0.04*BG1437^0.22*BH1437^0.51*BI1437^0.06*BP1437^0.17</f>
        <v>#VALUE!</v>
      </c>
      <c r="BR1437" s="0" t="e">
        <f aca="false">IF(BQ1437&gt;=90, "Very Good", IF(BQ1437&gt;=80, "Good", IF(BQ1437&gt;=70, "Slightly Good", IF(BQ1437&gt;=60, "Average", IF(BQ1437&gt;=50, "Slightly Poor", IF(BQ1437&gt;=40, "Poor", "Very Poor"))))))</f>
        <v>#VALUE!</v>
      </c>
      <c r="BT1437" s="0" t="n">
        <f aca="false">9.81*LN(AH1437)+30.6</f>
        <v>48.0122825624435</v>
      </c>
      <c r="BU1437" s="0" t="str">
        <f aca="false">IF(BT1437&lt;30, "Clean water", IF(AND(BT1437&gt;=30, BT1437&lt;40), "Hypolimia", IF(AND(BT1437&gt;=40,BT1437&lt;50), "Mesotrophic", IF(AND(BT1437&gt;=50, BT1437&lt;70), "Eutrophic", IF(BT1437&gt;70,"Hypertrophic")))))</f>
        <v>Mesotrophic</v>
      </c>
      <c r="BW1437" s="0" t="str">
        <f aca="false">IF(G1437/H1437&gt;=1, "PLS CHECK", "")</f>
        <v/>
      </c>
      <c r="BX1437" s="0" t="str">
        <f aca="false">IF(AC1437/J1437&gt;=1, "PLS CHECK", "")</f>
        <v/>
      </c>
      <c r="BY1437" s="0" t="str">
        <f aca="false">IF(AE1437/J1437&gt;=1, "PLS CHECK", "")</f>
        <v/>
      </c>
      <c r="BZ1437" s="0" t="str">
        <f aca="false">IF(AD1437/J1437&gt;=1, "PLS CHECK", "")</f>
        <v/>
      </c>
      <c r="CA1437" s="0" t="str">
        <f aca="false">IF(AF1437/K1437&gt;=1, "PLS CHECK", "")</f>
        <v/>
      </c>
      <c r="CB1437" s="0" t="str">
        <f aca="false">IF(AG1437/K1437&gt;=1, "PLS CHECK", "")</f>
        <v/>
      </c>
    </row>
    <row r="1438" customFormat="false" ht="12.5" hidden="false" customHeight="false" outlineLevel="0" collapsed="false">
      <c r="A1438" s="0" t="n">
        <v>1435</v>
      </c>
      <c r="B1438" s="15" t="s">
        <v>77</v>
      </c>
      <c r="C1438" s="16" t="s">
        <v>78</v>
      </c>
      <c r="D1438" s="0" t="s">
        <v>189</v>
      </c>
      <c r="E1438" s="0" t="n">
        <v>8.2</v>
      </c>
      <c r="F1438" s="0" t="n">
        <v>9.4</v>
      </c>
      <c r="G1438" s="0" t="n">
        <v>1.3</v>
      </c>
      <c r="H1438" s="0" t="n">
        <v>4.2</v>
      </c>
      <c r="I1438" s="0" t="n">
        <v>7.4</v>
      </c>
      <c r="J1438" s="0" t="n">
        <v>2.808</v>
      </c>
      <c r="K1438" s="0" t="n">
        <v>0.06</v>
      </c>
      <c r="L1438" s="0" t="n">
        <v>2.3</v>
      </c>
      <c r="M1438" s="0" t="n">
        <v>18.4</v>
      </c>
      <c r="N1438" s="0" t="n">
        <v>0</v>
      </c>
      <c r="O1438" s="0" t="n">
        <v>215</v>
      </c>
      <c r="P1438" s="37"/>
      <c r="AC1438" s="0" t="n">
        <v>2.699</v>
      </c>
      <c r="AD1438" s="0" t="n">
        <v>0.02</v>
      </c>
      <c r="AE1438" s="0" t="n">
        <v>1.995</v>
      </c>
      <c r="AF1438" s="0" t="n">
        <v>0.029</v>
      </c>
      <c r="AG1438" s="0" t="n">
        <v>0.013</v>
      </c>
      <c r="AH1438" s="0" t="n">
        <v>19.4</v>
      </c>
      <c r="AJ1438" s="0" t="n">
        <v>100</v>
      </c>
      <c r="BD1438" s="0" t="n">
        <v>177.708</v>
      </c>
      <c r="BF1438" s="0" t="n">
        <f aca="false">IF(E1438&lt;11,-3.6797*E1438^2+48.115*E1438-53.83,280.92*EXP(-0.2027*E1438))</f>
        <v>93.289972</v>
      </c>
      <c r="BG1438" s="0" t="n">
        <f aca="false">32.208*LN(F1438)+21.438</f>
        <v>93.6067776722001</v>
      </c>
      <c r="BH1438" s="0" t="n">
        <f aca="false">IF(G1438&lt;=2, -10*G1438+100, 88.958*EXP(-0.0755*G1438))</f>
        <v>87</v>
      </c>
      <c r="BI1438" s="0" t="n">
        <f aca="false">IF(I1438&lt;=100, 0.0053*(I1438)^2-1.0332*I1438+100.76, 122.82*EXP(-0.0092*I1438))</f>
        <v>93.404548</v>
      </c>
      <c r="BJ1438" s="0" t="e">
        <f aca="false">IF(P1438&lt;=1000, -6.942*LN(P1438)+107.59, -36.304*LN(P1438)+310.72)</f>
        <v>#VALUE!</v>
      </c>
      <c r="BK1438" s="0" t="e">
        <f aca="false">BF1438^0.04*BG1438^0.22*BH1438^0.51*BI1438^0.06*BJ1438^0.17</f>
        <v>#VALUE!</v>
      </c>
      <c r="BL1438" s="0" t="e">
        <f aca="false">IF(BK1438&gt;=90, "Very Good", IF(BK1438&gt;=80, "Good", IF(BK1438&gt;=70, "Slightly Good", IF(BK1438&gt;=60, "Average", IF(BK1438&gt;=50, "Slightly Poor", IF(BK1438&gt;=40, "Poor", "Very Poor"))))))</f>
        <v>#VALUE!</v>
      </c>
      <c r="BM1438" s="0" t="e">
        <f aca="false">IF(P1438&lt;=1000, -6.942*LN(P1438)+107.59, IF(AND(P1438&gt;1000, P1438&lt;=5213),-36.304*LN(P1438)+310.72, IF(P1438&gt;5213, 10)))</f>
        <v>#VALUE!</v>
      </c>
      <c r="BN1438" s="0" t="e">
        <f aca="false">BF1438^0.04*BG1438^0.22*BH1438^0.51*BI1438^0.06*BM1438^0.17</f>
        <v>#VALUE!</v>
      </c>
      <c r="BO1438" s="0" t="e">
        <f aca="false">IF(BN1438&gt;=90, "Very Good", IF(BN1438&gt;=80, "Good", IF(BN1438&gt;=70, "Slightly Good", IF(BN1438&gt;=60, "Average", IF(BN1438&gt;=50, "Slightly Poor", IF(BN1438&gt;=40, "Poor", "Very Poor"))))))</f>
        <v>#VALUE!</v>
      </c>
      <c r="BP1438" s="0" t="n">
        <f aca="false">IF(AJ1438&lt;=1000, -6.942*LN(AJ1438)+107.59, IF(AND(AJ1438&gt;1000, AJ1438&lt;=5213),-36.304*LN(AJ1438)+310.72, IF(AJ1438&gt;5213, 10)))</f>
        <v>75.6209085688707</v>
      </c>
      <c r="BQ1438" s="0" t="n">
        <f aca="false">BF1438^0.04*BG1438^0.22*BH1438^0.51*BI1438^0.06*BP1438^0.17</f>
        <v>86.9414792564177</v>
      </c>
      <c r="BR1438" s="0" t="str">
        <f aca="false">IF(BQ1438&gt;=90, "Very Good", IF(BQ1438&gt;=80, "Good", IF(BQ1438&gt;=70, "Slightly Good", IF(BQ1438&gt;=60, "Average", IF(BQ1438&gt;=50, "Slightly Poor", IF(BQ1438&gt;=40, "Poor", "Very Poor"))))))</f>
        <v>Good</v>
      </c>
      <c r="BT1438" s="0" t="n">
        <f aca="false">9.81*LN(AH1438)+30.6</f>
        <v>59.6893287781397</v>
      </c>
      <c r="BU1438" s="0" t="str">
        <f aca="false">IF(BT1438&lt;30, "Clean water", IF(AND(BT1438&gt;=30, BT1438&lt;40), "Hypolimia", IF(AND(BT1438&gt;=40,BT1438&lt;50), "Mesotrophic", IF(AND(BT1438&gt;=50, BT1438&lt;70), "Eutrophic", IF(BT1438&gt;70,"Hypertrophic")))))</f>
        <v>Eutrophic</v>
      </c>
      <c r="BW1438" s="0" t="str">
        <f aca="false">IF(G1438/H1438&gt;=1, "PLS CHECK", "")</f>
        <v/>
      </c>
      <c r="BX1438" s="0" t="str">
        <f aca="false">IF(AC1438/J1438&gt;=1, "PLS CHECK", "")</f>
        <v/>
      </c>
      <c r="BY1438" s="0" t="str">
        <f aca="false">IF(AE1438/J1438&gt;=1, "PLS CHECK", "")</f>
        <v/>
      </c>
      <c r="BZ1438" s="0" t="str">
        <f aca="false">IF(AD1438/J1438&gt;=1, "PLS CHECK", "")</f>
        <v/>
      </c>
      <c r="CA1438" s="0" t="str">
        <f aca="false">IF(AF1438/K1438&gt;=1, "PLS CHECK", "")</f>
        <v/>
      </c>
      <c r="CB1438" s="0" t="str">
        <f aca="false">IF(AG1438/K1438&gt;=1, "PLS CHECK", "")</f>
        <v/>
      </c>
    </row>
    <row r="1439" customFormat="false" ht="12.5" hidden="false" customHeight="false" outlineLevel="0" collapsed="false">
      <c r="A1439" s="0" t="n">
        <v>1436</v>
      </c>
      <c r="B1439" s="15" t="s">
        <v>79</v>
      </c>
      <c r="C1439" s="16" t="s">
        <v>80</v>
      </c>
      <c r="D1439" s="0" t="s">
        <v>189</v>
      </c>
      <c r="E1439" s="0" t="n">
        <v>7.9</v>
      </c>
      <c r="F1439" s="0" t="n">
        <v>8.8</v>
      </c>
      <c r="G1439" s="0" t="n">
        <v>1.9</v>
      </c>
      <c r="H1439" s="0" t="n">
        <v>4.9</v>
      </c>
      <c r="I1439" s="0" t="n">
        <v>13.1</v>
      </c>
      <c r="J1439" s="0" t="n">
        <v>5.178</v>
      </c>
      <c r="K1439" s="0" t="n">
        <v>0.093</v>
      </c>
      <c r="L1439" s="0" t="n">
        <v>2.9</v>
      </c>
      <c r="M1439" s="0" t="n">
        <v>19.3</v>
      </c>
      <c r="N1439" s="0" t="n">
        <v>0</v>
      </c>
      <c r="O1439" s="0" t="n">
        <v>225</v>
      </c>
      <c r="P1439" s="0" t="n">
        <v>1552</v>
      </c>
      <c r="Q1439" s="0" t="n">
        <v>0</v>
      </c>
      <c r="R1439" s="0" t="n">
        <v>0</v>
      </c>
      <c r="S1439" s="0" t="n">
        <v>0</v>
      </c>
      <c r="T1439" s="0" t="n">
        <v>0</v>
      </c>
      <c r="U1439" s="0" t="n">
        <v>0</v>
      </c>
      <c r="V1439" s="0" t="n">
        <v>0</v>
      </c>
      <c r="AC1439" s="0" t="n">
        <v>4.876</v>
      </c>
      <c r="AD1439" s="0" t="n">
        <v>0.082</v>
      </c>
      <c r="AE1439" s="0" t="n">
        <v>3.278</v>
      </c>
      <c r="AF1439" s="0" t="n">
        <v>0.035</v>
      </c>
      <c r="AG1439" s="0" t="n">
        <v>0.018</v>
      </c>
      <c r="AH1439" s="0" t="n">
        <v>19.8</v>
      </c>
      <c r="AJ1439" s="0" t="n">
        <v>863</v>
      </c>
      <c r="AP1439" s="0" t="n">
        <v>0</v>
      </c>
      <c r="AY1439" s="0" t="n">
        <v>0</v>
      </c>
      <c r="BD1439" s="0" t="n">
        <v>175.751</v>
      </c>
      <c r="BF1439" s="0" t="n">
        <f aca="false">IF(E1439&lt;11,-3.6797*E1439^2+48.115*E1439-53.83,280.92*EXP(-0.2027*E1439))</f>
        <v>96.6284230000001</v>
      </c>
      <c r="BG1439" s="0" t="n">
        <f aca="false">32.208*LN(F1439)+21.438</f>
        <v>91.4824034455619</v>
      </c>
      <c r="BH1439" s="0" t="n">
        <f aca="false">IF(G1439&lt;=2, -10*G1439+100, 88.958*EXP(-0.0755*G1439))</f>
        <v>81</v>
      </c>
      <c r="BI1439" s="0" t="n">
        <f aca="false">IF(I1439&lt;=100, 0.0053*(I1439)^2-1.0332*I1439+100.76, 122.82*EXP(-0.0092*I1439))</f>
        <v>88.134613</v>
      </c>
      <c r="BJ1439" s="0" t="n">
        <f aca="false">IF(P1439&lt;=1000, -6.942*LN(P1439)+107.59, -36.304*LN(P1439)+310.72)</f>
        <v>43.9836316642202</v>
      </c>
      <c r="BK1439" s="0" t="n">
        <f aca="false">BF1439^0.04*BG1439^0.22*BH1439^0.51*BI1439^0.06*BJ1439^0.17</f>
        <v>75.9091440696834</v>
      </c>
      <c r="BL1439" s="0" t="str">
        <f aca="false">IF(BK1439&gt;=90, "Very Good", IF(BK1439&gt;=80, "Good", IF(BK1439&gt;=70, "Slightly Good", IF(BK1439&gt;=60, "Average", IF(BK1439&gt;=50, "Slightly Poor", IF(BK1439&gt;=40, "Poor", "Very Poor"))))))</f>
        <v>Slightly Good</v>
      </c>
      <c r="BM1439" s="0" t="n">
        <f aca="false">IF(P1439&lt;=1000, -6.942*LN(P1439)+107.59, IF(AND(P1439&gt;1000, P1439&lt;=5213),-36.304*LN(P1439)+310.72, IF(P1439&gt;5213, 10)))</f>
        <v>43.9836316642202</v>
      </c>
      <c r="BN1439" s="0" t="n">
        <f aca="false">BF1439^0.04*BG1439^0.22*BH1439^0.51*BI1439^0.06*BM1439^0.17</f>
        <v>75.9091440696834</v>
      </c>
      <c r="BO1439" s="0" t="str">
        <f aca="false">IF(BN1439&gt;=90, "Very Good", IF(BN1439&gt;=80, "Good", IF(BN1439&gt;=70, "Slightly Good", IF(BN1439&gt;=60, "Average", IF(BN1439&gt;=50, "Slightly Poor", IF(BN1439&gt;=40, "Poor", "Very Poor"))))))</f>
        <v>Slightly Good</v>
      </c>
      <c r="BP1439" s="0" t="n">
        <f aca="false">IF(AJ1439&lt;=1000, -6.942*LN(AJ1439)+107.59, IF(AND(AJ1439&gt;1000, AJ1439&lt;=5213),-36.304*LN(AJ1439)+310.72, IF(AJ1439&gt;5213, 10)))</f>
        <v>60.6592012144989</v>
      </c>
      <c r="BQ1439" s="0" t="n">
        <f aca="false">BF1439^0.04*BG1439^0.22*BH1439^0.51*BI1439^0.06*BP1439^0.17</f>
        <v>80.1727991349008</v>
      </c>
      <c r="BR1439" s="0" t="str">
        <f aca="false">IF(BQ1439&gt;=90, "Very Good", IF(BQ1439&gt;=80, "Good", IF(BQ1439&gt;=70, "Slightly Good", IF(BQ1439&gt;=60, "Average", IF(BQ1439&gt;=50, "Slightly Poor", IF(BQ1439&gt;=40, "Poor", "Very Poor"))))))</f>
        <v>Good</v>
      </c>
      <c r="BT1439" s="0" t="n">
        <f aca="false">9.81*LN(AH1439)+30.6</f>
        <v>59.8895398088418</v>
      </c>
      <c r="BU1439" s="0" t="str">
        <f aca="false">IF(BT1439&lt;30, "Clean water", IF(AND(BT1439&gt;=30, BT1439&lt;40), "Hypolimia", IF(AND(BT1439&gt;=40,BT1439&lt;50), "Mesotrophic", IF(AND(BT1439&gt;=50, BT1439&lt;70), "Eutrophic", IF(BT1439&gt;70,"Hypertrophic")))))</f>
        <v>Eutrophic</v>
      </c>
      <c r="BW1439" s="0" t="str">
        <f aca="false">IF(G1439/H1439&gt;=1, "PLS CHECK", "")</f>
        <v/>
      </c>
      <c r="BX1439" s="0" t="str">
        <f aca="false">IF(AC1439/J1439&gt;=1, "PLS CHECK", "")</f>
        <v/>
      </c>
      <c r="BY1439" s="0" t="str">
        <f aca="false">IF(AE1439/J1439&gt;=1, "PLS CHECK", "")</f>
        <v/>
      </c>
      <c r="BZ1439" s="0" t="str">
        <f aca="false">IF(AD1439/J1439&gt;=1, "PLS CHECK", "")</f>
        <v/>
      </c>
      <c r="CA1439" s="0" t="str">
        <f aca="false">IF(AF1439/K1439&gt;=1, "PLS CHECK", "")</f>
        <v/>
      </c>
      <c r="CB1439" s="0" t="str">
        <f aca="false">IF(AG1439/K1439&gt;=1, "PLS CHECK", "")</f>
        <v/>
      </c>
    </row>
    <row r="1440" customFormat="false" ht="12.5" hidden="false" customHeight="false" outlineLevel="0" collapsed="false">
      <c r="A1440" s="0" t="n">
        <v>1437</v>
      </c>
      <c r="B1440" s="15" t="s">
        <v>81</v>
      </c>
      <c r="C1440" s="16" t="s">
        <v>82</v>
      </c>
      <c r="D1440" s="0" t="s">
        <v>189</v>
      </c>
      <c r="E1440" s="37"/>
      <c r="F1440" s="0" t="n">
        <v>13.6</v>
      </c>
      <c r="G1440" s="37"/>
      <c r="H1440" s="0" t="n">
        <v>2.3</v>
      </c>
      <c r="I1440" s="0" t="n">
        <v>1.4</v>
      </c>
      <c r="J1440" s="0" t="n">
        <v>2.303</v>
      </c>
      <c r="K1440" s="0" t="n">
        <v>0.046</v>
      </c>
      <c r="L1440" s="0" t="n">
        <v>1.7</v>
      </c>
      <c r="M1440" s="0" t="n">
        <v>17</v>
      </c>
      <c r="N1440" s="0" t="n">
        <v>0</v>
      </c>
      <c r="O1440" s="0" t="n">
        <v>256</v>
      </c>
      <c r="P1440" s="0" t="n">
        <v>6400</v>
      </c>
      <c r="AC1440" s="0" t="n">
        <v>2.223</v>
      </c>
      <c r="AD1440" s="37"/>
      <c r="AE1440" s="0" t="n">
        <v>2.152</v>
      </c>
      <c r="AF1440" s="0" t="n">
        <v>0.042</v>
      </c>
      <c r="AG1440" s="0" t="n">
        <v>0.038</v>
      </c>
      <c r="AH1440" s="37"/>
      <c r="AJ1440" s="0" t="n">
        <v>900</v>
      </c>
      <c r="BF1440" s="0" t="n">
        <f aca="false">IF(E1440&lt;11,-3.6797*E1440^2+48.115*E1440-53.83,280.92*EXP(-0.2027*E1440))</f>
        <v>-53.83</v>
      </c>
      <c r="BG1440" s="0" t="n">
        <f aca="false">32.208*LN(F1440)+21.438</f>
        <v>105.503127884635</v>
      </c>
      <c r="BH1440" s="0" t="n">
        <f aca="false">IF(G1440&lt;=2, -10*G1440+100, 88.958*EXP(-0.0755*G1440))</f>
        <v>100</v>
      </c>
      <c r="BI1440" s="0" t="n">
        <f aca="false">IF(I1440&lt;=100, 0.0053*(I1440)^2-1.0332*I1440+100.76, 122.82*EXP(-0.0092*I1440))</f>
        <v>99.323908</v>
      </c>
      <c r="BJ1440" s="0" t="n">
        <f aca="false">IF(P1440&lt;=1000, -6.942*LN(P1440)+107.59, -36.304*LN(P1440)+310.72)</f>
        <v>-7.45018989040113</v>
      </c>
      <c r="BK1440" s="0" t="e">
        <f aca="false">BF1440^0.04*BG1440^0.22*BH1440^0.51*BI1440^0.06*BJ1440^0.17</f>
        <v>#NUM!</v>
      </c>
      <c r="BL1440" s="0" t="e">
        <f aca="false">IF(BK1440&gt;=90, "Very Good", IF(BK1440&gt;=80, "Good", IF(BK1440&gt;=70, "Slightly Good", IF(BK1440&gt;=60, "Average", IF(BK1440&gt;=50, "Slightly Poor", IF(BK1440&gt;=40, "Poor", "Very Poor"))))))</f>
        <v>#NUM!</v>
      </c>
      <c r="BM1440" s="0" t="n">
        <f aca="false">IF(P1440&lt;=1000, -6.942*LN(P1440)+107.59, IF(AND(P1440&gt;1000, P1440&lt;=5213),-36.304*LN(P1440)+310.72, IF(P1440&gt;5213, 10)))</f>
        <v>10</v>
      </c>
      <c r="BN1440" s="0" t="n">
        <f aca="false">BF1440^0.04*BG1440^0.22*BH1440^0.51*BI1440^0.06*BM1440^0.17</f>
        <v>-66.7087153003868</v>
      </c>
      <c r="BO1440" s="0" t="str">
        <f aca="false">IF(BN1440&gt;=90, "Very Good", IF(BN1440&gt;=80, "Good", IF(BN1440&gt;=70, "Slightly Good", IF(BN1440&gt;=60, "Average", IF(BN1440&gt;=50, "Slightly Poor", IF(BN1440&gt;=40, "Poor", "Very Poor"))))))</f>
        <v>Very Poor</v>
      </c>
      <c r="BP1440" s="0" t="n">
        <f aca="false">IF(AJ1440&lt;=1000, -6.942*LN(AJ1440)+107.59, IF(AND(AJ1440&gt;1000, AJ1440&lt;=5213),-36.304*LN(AJ1440)+310.72, IF(AJ1440&gt;5213, 10)))</f>
        <v>60.3677755530026</v>
      </c>
      <c r="BQ1440" s="0" t="n">
        <f aca="false">BF1440^0.04*BG1440^0.22*BH1440^0.51*BI1440^0.06*BP1440^0.17</f>
        <v>-90.5564640619707</v>
      </c>
      <c r="BR1440" s="0" t="str">
        <f aca="false">IF(BQ1440&gt;=90, "Very Good", IF(BQ1440&gt;=80, "Good", IF(BQ1440&gt;=70, "Slightly Good", IF(BQ1440&gt;=60, "Average", IF(BQ1440&gt;=50, "Slightly Poor", IF(BQ1440&gt;=40, "Poor", "Very Poor"))))))</f>
        <v>Very Poor</v>
      </c>
      <c r="BT1440" s="0" t="e">
        <f aca="false">9.81*LN(AH1440)+30.6</f>
        <v>#VALUE!</v>
      </c>
      <c r="BU1440" s="0" t="e">
        <f aca="false">IF(BT1440&lt;30, "Clean water", IF(AND(BT1440&gt;=30, BT1440&lt;40), "Hypolimia", IF(AND(BT1440&gt;=40,BT1440&lt;50), "Mesotrophic", IF(AND(BT1440&gt;=50, BT1440&lt;70), "Eutrophic", IF(BT1440&gt;70,"Hypertrophic")))))</f>
        <v>#VALUE!</v>
      </c>
      <c r="BW1440" s="0" t="str">
        <f aca="false">IF(G1440/H1440&gt;=1, "PLS CHECK", "")</f>
        <v/>
      </c>
      <c r="BX1440" s="0" t="str">
        <f aca="false">IF(AC1440/J1440&gt;=1, "PLS CHECK", "")</f>
        <v/>
      </c>
      <c r="BY1440" s="0" t="str">
        <f aca="false">IF(AE1440/J1440&gt;=1, "PLS CHECK", "")</f>
        <v/>
      </c>
      <c r="BZ1440" s="0" t="str">
        <f aca="false">IF(AD1440/J1440&gt;=1, "PLS CHECK", "")</f>
        <v/>
      </c>
      <c r="CA1440" s="0" t="str">
        <f aca="false">IF(AF1440/K1440&gt;=1, "PLS CHECK", "")</f>
        <v/>
      </c>
      <c r="CB1440" s="0" t="str">
        <f aca="false">IF(AG1440/K1440&gt;=1, "PLS CHECK", "")</f>
        <v/>
      </c>
    </row>
    <row r="1441" customFormat="false" ht="12.5" hidden="false" customHeight="false" outlineLevel="0" collapsed="false">
      <c r="A1441" s="0" t="n">
        <v>1438</v>
      </c>
      <c r="B1441" s="15" t="s">
        <v>83</v>
      </c>
      <c r="C1441" s="16" t="s">
        <v>84</v>
      </c>
      <c r="D1441" s="0" t="s">
        <v>189</v>
      </c>
      <c r="E1441" s="0" t="n">
        <v>7.7</v>
      </c>
      <c r="F1441" s="0" t="n">
        <v>9.1</v>
      </c>
      <c r="G1441" s="0" t="n">
        <v>0.9</v>
      </c>
      <c r="H1441" s="0" t="n">
        <v>4.5</v>
      </c>
      <c r="I1441" s="0" t="n">
        <v>6.8</v>
      </c>
      <c r="J1441" s="0" t="n">
        <v>3.11</v>
      </c>
      <c r="K1441" s="0" t="n">
        <v>0.024</v>
      </c>
      <c r="L1441" s="0" t="n">
        <v>2.2</v>
      </c>
      <c r="M1441" s="0" t="n">
        <v>19.1</v>
      </c>
      <c r="N1441" s="0" t="n">
        <v>0</v>
      </c>
      <c r="O1441" s="0" t="n">
        <v>255</v>
      </c>
      <c r="P1441" s="0" t="n">
        <v>4400</v>
      </c>
      <c r="AC1441" s="0" t="n">
        <v>3.053</v>
      </c>
      <c r="AD1441" s="0" t="n">
        <v>0.082</v>
      </c>
      <c r="AE1441" s="0" t="n">
        <v>2.565</v>
      </c>
      <c r="AF1441" s="0" t="n">
        <v>0.013</v>
      </c>
      <c r="AG1441" s="0" t="n">
        <v>0.013</v>
      </c>
      <c r="AH1441" s="0" t="n">
        <v>18.9</v>
      </c>
      <c r="AJ1441" s="0" t="n">
        <v>86</v>
      </c>
      <c r="BF1441" s="0" t="n">
        <f aca="false">IF(E1441&lt;11,-3.6797*E1441^2+48.115*E1441-53.83,280.92*EXP(-0.2027*E1441))</f>
        <v>98.486087</v>
      </c>
      <c r="BG1441" s="0" t="n">
        <f aca="false">32.208*LN(F1441)+21.438</f>
        <v>92.5621023107425</v>
      </c>
      <c r="BH1441" s="0" t="n">
        <f aca="false">IF(G1441&lt;=2, -10*G1441+100, 88.958*EXP(-0.0755*G1441))</f>
        <v>91</v>
      </c>
      <c r="BI1441" s="0" t="n">
        <f aca="false">IF(I1441&lt;=100, 0.0053*(I1441)^2-1.0332*I1441+100.76, 122.82*EXP(-0.0092*I1441))</f>
        <v>93.979312</v>
      </c>
      <c r="BJ1441" s="0" t="n">
        <f aca="false">IF(P1441&lt;=1000, -6.942*LN(P1441)+107.59, -36.304*LN(P1441)+310.72)</f>
        <v>6.15268109811979</v>
      </c>
      <c r="BK1441" s="0" t="n">
        <f aca="false">BF1441^0.04*BG1441^0.22*BH1441^0.51*BI1441^0.06*BJ1441^0.17</f>
        <v>58.0743417854162</v>
      </c>
      <c r="BL1441" s="0" t="str">
        <f aca="false">IF(BK1441&gt;=90, "Very Good", IF(BK1441&gt;=80, "Good", IF(BK1441&gt;=70, "Slightly Good", IF(BK1441&gt;=60, "Average", IF(BK1441&gt;=50, "Slightly Poor", IF(BK1441&gt;=40, "Poor", "Very Poor"))))))</f>
        <v>Slightly Poor</v>
      </c>
      <c r="BM1441" s="0" t="n">
        <f aca="false">IF(P1441&lt;=1000, -6.942*LN(P1441)+107.59, IF(AND(P1441&gt;1000, P1441&lt;=5213),-36.304*LN(P1441)+310.72, IF(P1441&gt;5213, 10)))</f>
        <v>6.15268109811979</v>
      </c>
      <c r="BN1441" s="0" t="n">
        <f aca="false">BF1441^0.04*BG1441^0.22*BH1441^0.51*BI1441^0.06*BM1441^0.17</f>
        <v>58.0743417854162</v>
      </c>
      <c r="BO1441" s="0" t="str">
        <f aca="false">IF(BN1441&gt;=90, "Very Good", IF(BN1441&gt;=80, "Good", IF(BN1441&gt;=70, "Slightly Good", IF(BN1441&gt;=60, "Average", IF(BN1441&gt;=50, "Slightly Poor", IF(BN1441&gt;=40, "Poor", "Very Poor"))))))</f>
        <v>Slightly Poor</v>
      </c>
      <c r="BP1441" s="0" t="n">
        <f aca="false">IF(AJ1441&lt;=1000, -6.942*LN(AJ1441)+107.59, IF(AND(AJ1441&gt;1000, AJ1441&lt;=5213),-36.304*LN(AJ1441)+310.72, IF(AJ1441&gt;5213, 10)))</f>
        <v>76.6679210694082</v>
      </c>
      <c r="BQ1441" s="0" t="n">
        <f aca="false">BF1441^0.04*BG1441^0.22*BH1441^0.51*BI1441^0.06*BP1441^0.17</f>
        <v>89.1718289027415</v>
      </c>
      <c r="BR1441" s="0" t="str">
        <f aca="false">IF(BQ1441&gt;=90, "Very Good", IF(BQ1441&gt;=80, "Good", IF(BQ1441&gt;=70, "Slightly Good", IF(BQ1441&gt;=60, "Average", IF(BQ1441&gt;=50, "Slightly Poor", IF(BQ1441&gt;=40, "Poor", "Very Poor"))))))</f>
        <v>Good</v>
      </c>
      <c r="BT1441" s="0" t="n">
        <f aca="false">9.81*LN(AH1441)+30.6</f>
        <v>59.4331784554635</v>
      </c>
      <c r="BU1441" s="0" t="str">
        <f aca="false">IF(BT1441&lt;30, "Clean water", IF(AND(BT1441&gt;=30, BT1441&lt;40), "Hypolimia", IF(AND(BT1441&gt;=40,BT1441&lt;50), "Mesotrophic", IF(AND(BT1441&gt;=50, BT1441&lt;70), "Eutrophic", IF(BT1441&gt;70,"Hypertrophic")))))</f>
        <v>Eutrophic</v>
      </c>
      <c r="BW1441" s="0" t="str">
        <f aca="false">IF(G1441/H1441&gt;=1, "PLS CHECK", "")</f>
        <v/>
      </c>
      <c r="BX1441" s="0" t="str">
        <f aca="false">IF(AC1441/J1441&gt;=1, "PLS CHECK", "")</f>
        <v/>
      </c>
      <c r="BY1441" s="0" t="str">
        <f aca="false">IF(AE1441/J1441&gt;=1, "PLS CHECK", "")</f>
        <v/>
      </c>
      <c r="BZ1441" s="0" t="str">
        <f aca="false">IF(AD1441/J1441&gt;=1, "PLS CHECK", "")</f>
        <v/>
      </c>
      <c r="CA1441" s="0" t="str">
        <f aca="false">IF(AF1441/K1441&gt;=1, "PLS CHECK", "")</f>
        <v/>
      </c>
      <c r="CB1441" s="0" t="str">
        <f aca="false">IF(AG1441/K1441&gt;=1, "PLS CHECK", "")</f>
        <v/>
      </c>
    </row>
    <row r="1442" customFormat="false" ht="12.5" hidden="false" customHeight="false" outlineLevel="0" collapsed="false">
      <c r="A1442" s="0" t="n">
        <v>1439</v>
      </c>
      <c r="B1442" s="15" t="s">
        <v>133</v>
      </c>
      <c r="C1442" s="16" t="s">
        <v>134</v>
      </c>
      <c r="D1442" s="0" t="s">
        <v>189</v>
      </c>
      <c r="E1442" s="0" t="n">
        <v>8.3</v>
      </c>
      <c r="F1442" s="0" t="n">
        <v>9.6</v>
      </c>
      <c r="G1442" s="0" t="n">
        <v>3</v>
      </c>
      <c r="H1442" s="0" t="n">
        <v>5.4</v>
      </c>
      <c r="I1442" s="0" t="n">
        <v>21.1</v>
      </c>
      <c r="J1442" s="0" t="n">
        <v>3.979</v>
      </c>
      <c r="K1442" s="37"/>
      <c r="L1442" s="0" t="n">
        <v>2.8</v>
      </c>
      <c r="M1442" s="0" t="n">
        <v>17.8</v>
      </c>
      <c r="O1442" s="37"/>
      <c r="BD1442" s="0" t="n">
        <v>0.185</v>
      </c>
      <c r="BF1442" s="0" t="n">
        <f aca="false">IF(E1442&lt;11,-3.6797*E1442^2+48.115*E1442-53.83,280.92*EXP(-0.2027*E1442))</f>
        <v>92.029967</v>
      </c>
      <c r="BG1442" s="0" t="n">
        <f aca="false">32.208*LN(F1442)+21.438</f>
        <v>94.2848658756438</v>
      </c>
      <c r="BH1442" s="0" t="n">
        <f aca="false">IF(G1442&lt;=2, -10*G1442+100, 88.958*EXP(-0.0755*G1442))</f>
        <v>70.9279340534787</v>
      </c>
      <c r="BI1442" s="0" t="n">
        <f aca="false">IF(I1442&lt;=100, 0.0053*(I1442)^2-1.0332*I1442+100.76, 122.82*EXP(-0.0092*I1442))</f>
        <v>81.319093</v>
      </c>
      <c r="BJ1442" s="0" t="e">
        <f aca="false">IF(P1442&lt;=1000, -6.942*LN(P1442)+107.59, -36.304*LN(P1442)+310.72)</f>
        <v>#VALUE!</v>
      </c>
      <c r="BK1442" s="0" t="e">
        <f aca="false">BF1442^0.04*BG1442^0.22*BH1442^0.51*BI1442^0.06*BJ1442^0.17</f>
        <v>#VALUE!</v>
      </c>
      <c r="BL1442" s="0" t="e">
        <f aca="false">IF(BK1442&gt;=90, "Very Good", IF(BK1442&gt;=80, "Good", IF(BK1442&gt;=70, "Slightly Good", IF(BK1442&gt;=60, "Average", IF(BK1442&gt;=50, "Slightly Poor", IF(BK1442&gt;=40, "Poor", "Very Poor"))))))</f>
        <v>#VALUE!</v>
      </c>
      <c r="BM1442" s="0" t="e">
        <f aca="false">IF(P1442&lt;=1000, -6.942*LN(P1442)+107.59, IF(AND(P1442&gt;1000, P1442&lt;=5213),-36.304*LN(P1442)+310.72, IF(P1442&gt;5213, 10)))</f>
        <v>#VALUE!</v>
      </c>
      <c r="BN1442" s="0" t="e">
        <f aca="false">BF1442^0.04*BG1442^0.22*BH1442^0.51*BI1442^0.06*BM1442^0.17</f>
        <v>#VALUE!</v>
      </c>
      <c r="BO1442" s="0" t="e">
        <f aca="false">IF(BN1442&gt;=90, "Very Good", IF(BN1442&gt;=80, "Good", IF(BN1442&gt;=70, "Slightly Good", IF(BN1442&gt;=60, "Average", IF(BN1442&gt;=50, "Slightly Poor", IF(BN1442&gt;=40, "Poor", "Very Poor"))))))</f>
        <v>#VALUE!</v>
      </c>
      <c r="BP1442" s="0" t="e">
        <f aca="false">IF(AJ1442&lt;=1000, -6.942*LN(AJ1442)+107.59, IF(AND(AJ1442&gt;1000, AJ1442&lt;=5213),-36.304*LN(AJ1442)+310.72, IF(AJ1442&gt;5213, 10)))</f>
        <v>#VALUE!</v>
      </c>
      <c r="BQ1442" s="0" t="e">
        <f aca="false">BF1442^0.04*BG1442^0.22*BH1442^0.51*BI1442^0.06*BP1442^0.17</f>
        <v>#VALUE!</v>
      </c>
      <c r="BR1442" s="0" t="e">
        <f aca="false">IF(BQ1442&gt;=90, "Very Good", IF(BQ1442&gt;=80, "Good", IF(BQ1442&gt;=70, "Slightly Good", IF(BQ1442&gt;=60, "Average", IF(BQ1442&gt;=50, "Slightly Poor", IF(BQ1442&gt;=40, "Poor", "Very Poor"))))))</f>
        <v>#VALUE!</v>
      </c>
      <c r="BT1442" s="0" t="e">
        <f aca="false">9.81*LN(AH1442)+30.6</f>
        <v>#VALUE!</v>
      </c>
      <c r="BU1442" s="0" t="e">
        <f aca="false">IF(BT1442&lt;30, "Clean water", IF(AND(BT1442&gt;=30, BT1442&lt;40), "Hypolimia", IF(AND(BT1442&gt;=40,BT1442&lt;50), "Mesotrophic", IF(AND(BT1442&gt;=50, BT1442&lt;70), "Eutrophic", IF(BT1442&gt;70,"Hypertrophic")))))</f>
        <v>#VALUE!</v>
      </c>
      <c r="BW1442" s="0" t="str">
        <f aca="false">IF(G1442/H1442&gt;=1, "PLS CHECK", "")</f>
        <v/>
      </c>
      <c r="BX1442" s="0" t="str">
        <f aca="false">IF(AC1442/J1442&gt;=1, "PLS CHECK", "")</f>
        <v/>
      </c>
      <c r="BY1442" s="0" t="str">
        <f aca="false">IF(AE1442/J1442&gt;=1, "PLS CHECK", "")</f>
        <v/>
      </c>
      <c r="BZ1442" s="0" t="str">
        <f aca="false">IF(AD1442/J1442&gt;=1, "PLS CHECK", "")</f>
        <v/>
      </c>
      <c r="CA1442" s="0" t="e">
        <f aca="false">IF(AF1442/K1442&gt;=1, "PLS CHECK", "")</f>
        <v>#DIV/0!</v>
      </c>
      <c r="CB1442" s="0" t="e">
        <f aca="false">IF(AG1442/K1442&gt;=1, "PLS CHECK", "")</f>
        <v>#DIV/0!</v>
      </c>
    </row>
    <row r="1443" customFormat="false" ht="12.5" hidden="false" customHeight="false" outlineLevel="0" collapsed="false">
      <c r="A1443" s="0" t="n">
        <v>1440</v>
      </c>
      <c r="B1443" s="15" t="s">
        <v>85</v>
      </c>
      <c r="C1443" s="16" t="s">
        <v>86</v>
      </c>
      <c r="D1443" s="0" t="s">
        <v>189</v>
      </c>
      <c r="E1443" s="37"/>
      <c r="F1443" s="0" t="n">
        <v>8.6</v>
      </c>
      <c r="G1443" s="0" t="n">
        <v>2.5</v>
      </c>
      <c r="H1443" s="0" t="n">
        <v>5.6</v>
      </c>
      <c r="I1443" s="0" t="n">
        <v>6.6</v>
      </c>
      <c r="J1443" s="0" t="n">
        <v>7.237</v>
      </c>
      <c r="K1443" s="0" t="n">
        <v>0.13</v>
      </c>
      <c r="L1443" s="0" t="n">
        <v>3.8</v>
      </c>
      <c r="M1443" s="0" t="n">
        <v>19</v>
      </c>
      <c r="N1443" s="0" t="n">
        <v>0</v>
      </c>
      <c r="O1443" s="0" t="n">
        <v>637</v>
      </c>
      <c r="P1443" s="37"/>
      <c r="AC1443" s="0" t="n">
        <v>7.099</v>
      </c>
      <c r="AD1443" s="0" t="n">
        <v>0.47</v>
      </c>
      <c r="AE1443" s="0" t="n">
        <v>5.946</v>
      </c>
      <c r="AF1443" s="0" t="n">
        <v>0.095</v>
      </c>
      <c r="AG1443" s="37"/>
      <c r="AH1443" s="0" t="n">
        <v>4.5</v>
      </c>
      <c r="AJ1443" s="0" t="n">
        <v>6600</v>
      </c>
      <c r="BF1443" s="0" t="n">
        <f aca="false">IF(E1443&lt;11,-3.6797*E1443^2+48.115*E1443-53.83,280.92*EXP(-0.2027*E1443))</f>
        <v>-53.83</v>
      </c>
      <c r="BG1443" s="0" t="n">
        <f aca="false">32.208*LN(F1443)+21.438</f>
        <v>90.7419570425808</v>
      </c>
      <c r="BH1443" s="0" t="n">
        <f aca="false">IF(G1443&lt;=2, -10*G1443+100, 88.958*EXP(-0.0755*G1443))</f>
        <v>73.6566439219523</v>
      </c>
      <c r="BI1443" s="0" t="n">
        <f aca="false">IF(I1443&lt;=100, 0.0053*(I1443)^2-1.0332*I1443+100.76, 122.82*EXP(-0.0092*I1443))</f>
        <v>94.171748</v>
      </c>
      <c r="BJ1443" s="0" t="e">
        <f aca="false">IF(P1443&lt;=1000, -6.942*LN(P1443)+107.59, -36.304*LN(P1443)+310.72)</f>
        <v>#VALUE!</v>
      </c>
      <c r="BK1443" s="0" t="e">
        <f aca="false">BF1443^0.04*BG1443^0.22*BH1443^0.51*BI1443^0.06*BJ1443^0.17</f>
        <v>#VALUE!</v>
      </c>
      <c r="BL1443" s="0" t="e">
        <f aca="false">IF(BK1443&gt;=90, "Very Good", IF(BK1443&gt;=80, "Good", IF(BK1443&gt;=70, "Slightly Good", IF(BK1443&gt;=60, "Average", IF(BK1443&gt;=50, "Slightly Poor", IF(BK1443&gt;=40, "Poor", "Very Poor"))))))</f>
        <v>#VALUE!</v>
      </c>
      <c r="BM1443" s="0" t="e">
        <f aca="false">IF(P1443&lt;=1000, -6.942*LN(P1443)+107.59, IF(AND(P1443&gt;1000, P1443&lt;=5213),-36.304*LN(P1443)+310.72, IF(P1443&gt;5213, 10)))</f>
        <v>#VALUE!</v>
      </c>
      <c r="BN1443" s="0" t="e">
        <f aca="false">BF1443^0.04*BG1443^0.22*BH1443^0.51*BI1443^0.06*BM1443^0.17</f>
        <v>#VALUE!</v>
      </c>
      <c r="BO1443" s="0" t="e">
        <f aca="false">IF(BN1443&gt;=90, "Very Good", IF(BN1443&gt;=80, "Good", IF(BN1443&gt;=70, "Slightly Good", IF(BN1443&gt;=60, "Average", IF(BN1443&gt;=50, "Slightly Poor", IF(BN1443&gt;=40, "Poor", "Very Poor"))))))</f>
        <v>#VALUE!</v>
      </c>
      <c r="BP1443" s="0" t="n">
        <f aca="false">IF(AJ1443&lt;=1000, -6.942*LN(AJ1443)+107.59, IF(AND(AJ1443&gt;1000, AJ1443&lt;=5213),-36.304*LN(AJ1443)+310.72, IF(AJ1443&gt;5213, 10)))</f>
        <v>10</v>
      </c>
      <c r="BQ1443" s="0" t="n">
        <f aca="false">BF1443^0.04*BG1443^0.22*BH1443^0.51*BI1443^0.06*BP1443^0.17</f>
        <v>-55.0391967260914</v>
      </c>
      <c r="BR1443" s="0" t="str">
        <f aca="false">IF(BQ1443&gt;=90, "Very Good", IF(BQ1443&gt;=80, "Good", IF(BQ1443&gt;=70, "Slightly Good", IF(BQ1443&gt;=60, "Average", IF(BQ1443&gt;=50, "Slightly Poor", IF(BQ1443&gt;=40, "Poor", "Very Poor"))))))</f>
        <v>Very Poor</v>
      </c>
      <c r="BT1443" s="0" t="n">
        <f aca="false">9.81*LN(AH1443)+30.6</f>
        <v>45.3549992623753</v>
      </c>
      <c r="BU1443" s="0" t="str">
        <f aca="false">IF(BT1443&lt;30, "Clean water", IF(AND(BT1443&gt;=30, BT1443&lt;40), "Hypolimia", IF(AND(BT1443&gt;=40,BT1443&lt;50), "Mesotrophic", IF(AND(BT1443&gt;=50, BT1443&lt;70), "Eutrophic", IF(BT1443&gt;70,"Hypertrophic")))))</f>
        <v>Mesotrophic</v>
      </c>
      <c r="BW1443" s="0" t="str">
        <f aca="false">IF(G1443/H1443&gt;=1, "PLS CHECK", "")</f>
        <v/>
      </c>
      <c r="BX1443" s="0" t="str">
        <f aca="false">IF(AC1443/J1443&gt;=1, "PLS CHECK", "")</f>
        <v/>
      </c>
      <c r="BY1443" s="0" t="str">
        <f aca="false">IF(AE1443/J1443&gt;=1, "PLS CHECK", "")</f>
        <v/>
      </c>
      <c r="BZ1443" s="0" t="str">
        <f aca="false">IF(AD1443/J1443&gt;=1, "PLS CHECK", "")</f>
        <v/>
      </c>
      <c r="CA1443" s="0" t="str">
        <f aca="false">IF(AF1443/K1443&gt;=1, "PLS CHECK", "")</f>
        <v/>
      </c>
      <c r="CB1443" s="0" t="str">
        <f aca="false">IF(AG1443/K1443&gt;=1, "PLS CHECK", "")</f>
        <v/>
      </c>
    </row>
    <row r="1444" customFormat="false" ht="12.5" hidden="false" customHeight="false" outlineLevel="0" collapsed="false">
      <c r="A1444" s="0" t="n">
        <v>1441</v>
      </c>
      <c r="B1444" s="15" t="s">
        <v>135</v>
      </c>
      <c r="C1444" s="16" t="s">
        <v>136</v>
      </c>
      <c r="D1444" s="0" t="s">
        <v>189</v>
      </c>
      <c r="E1444" s="0" t="n">
        <v>7.7</v>
      </c>
      <c r="F1444" s="0" t="n">
        <v>9.1</v>
      </c>
      <c r="G1444" s="0" t="n">
        <v>2.2</v>
      </c>
      <c r="H1444" s="0" t="n">
        <v>6.7</v>
      </c>
      <c r="I1444" s="0" t="n">
        <v>9.1</v>
      </c>
      <c r="J1444" s="0" t="n">
        <v>8.648</v>
      </c>
      <c r="K1444" s="0" t="n">
        <v>0.132</v>
      </c>
      <c r="L1444" s="0" t="n">
        <v>4.1</v>
      </c>
      <c r="M1444" s="0" t="n">
        <v>20.4</v>
      </c>
      <c r="O1444" s="0" t="n">
        <v>580</v>
      </c>
      <c r="BD1444" s="0" t="n">
        <v>0.516</v>
      </c>
      <c r="BF1444" s="0" t="n">
        <f aca="false">IF(E1444&lt;11,-3.6797*E1444^2+48.115*E1444-53.83,280.92*EXP(-0.2027*E1444))</f>
        <v>98.486087</v>
      </c>
      <c r="BG1444" s="0" t="n">
        <f aca="false">32.208*LN(F1444)+21.438</f>
        <v>92.5621023107425</v>
      </c>
      <c r="BH1444" s="0" t="n">
        <f aca="false">IF(G1444&lt;=2, -10*G1444+100, 88.958*EXP(-0.0755*G1444))</f>
        <v>75.3440041238757</v>
      </c>
      <c r="BI1444" s="0" t="n">
        <f aca="false">IF(I1444&lt;=100, 0.0053*(I1444)^2-1.0332*I1444+100.76, 122.82*EXP(-0.0092*I1444))</f>
        <v>91.796773</v>
      </c>
      <c r="BJ1444" s="0" t="e">
        <f aca="false">IF(P1444&lt;=1000, -6.942*LN(P1444)+107.59, -36.304*LN(P1444)+310.72)</f>
        <v>#VALUE!</v>
      </c>
      <c r="BK1444" s="0" t="e">
        <f aca="false">BF1444^0.04*BG1444^0.22*BH1444^0.51*BI1444^0.06*BJ1444^0.17</f>
        <v>#VALUE!</v>
      </c>
      <c r="BL1444" s="0" t="e">
        <f aca="false">IF(BK1444&gt;=90, "Very Good", IF(BK1444&gt;=80, "Good", IF(BK1444&gt;=70, "Slightly Good", IF(BK1444&gt;=60, "Average", IF(BK1444&gt;=50, "Slightly Poor", IF(BK1444&gt;=40, "Poor", "Very Poor"))))))</f>
        <v>#VALUE!</v>
      </c>
      <c r="BM1444" s="0" t="e">
        <f aca="false">IF(P1444&lt;=1000, -6.942*LN(P1444)+107.59, IF(AND(P1444&gt;1000, P1444&lt;=5213),-36.304*LN(P1444)+310.72, IF(P1444&gt;5213, 10)))</f>
        <v>#VALUE!</v>
      </c>
      <c r="BN1444" s="0" t="e">
        <f aca="false">BF1444^0.04*BG1444^0.22*BH1444^0.51*BI1444^0.06*BM1444^0.17</f>
        <v>#VALUE!</v>
      </c>
      <c r="BO1444" s="0" t="e">
        <f aca="false">IF(BN1444&gt;=90, "Very Good", IF(BN1444&gt;=80, "Good", IF(BN1444&gt;=70, "Slightly Good", IF(BN1444&gt;=60, "Average", IF(BN1444&gt;=50, "Slightly Poor", IF(BN1444&gt;=40, "Poor", "Very Poor"))))))</f>
        <v>#VALUE!</v>
      </c>
      <c r="BP1444" s="0" t="e">
        <f aca="false">IF(AJ1444&lt;=1000, -6.942*LN(AJ1444)+107.59, IF(AND(AJ1444&gt;1000, AJ1444&lt;=5213),-36.304*LN(AJ1444)+310.72, IF(AJ1444&gt;5213, 10)))</f>
        <v>#VALUE!</v>
      </c>
      <c r="BQ1444" s="0" t="e">
        <f aca="false">BF1444^0.04*BG1444^0.22*BH1444^0.51*BI1444^0.06*BP1444^0.17</f>
        <v>#VALUE!</v>
      </c>
      <c r="BR1444" s="0" t="e">
        <f aca="false">IF(BQ1444&gt;=90, "Very Good", IF(BQ1444&gt;=80, "Good", IF(BQ1444&gt;=70, "Slightly Good", IF(BQ1444&gt;=60, "Average", IF(BQ1444&gt;=50, "Slightly Poor", IF(BQ1444&gt;=40, "Poor", "Very Poor"))))))</f>
        <v>#VALUE!</v>
      </c>
      <c r="BT1444" s="0" t="e">
        <f aca="false">9.81*LN(AH1444)+30.6</f>
        <v>#VALUE!</v>
      </c>
      <c r="BU1444" s="0" t="e">
        <f aca="false">IF(BT1444&lt;30, "Clean water", IF(AND(BT1444&gt;=30, BT1444&lt;40), "Hypolimia", IF(AND(BT1444&gt;=40,BT1444&lt;50), "Mesotrophic", IF(AND(BT1444&gt;=50, BT1444&lt;70), "Eutrophic", IF(BT1444&gt;70,"Hypertrophic")))))</f>
        <v>#VALUE!</v>
      </c>
      <c r="BW1444" s="0" t="str">
        <f aca="false">IF(G1444/H1444&gt;=1, "PLS CHECK", "")</f>
        <v/>
      </c>
      <c r="BX1444" s="0" t="str">
        <f aca="false">IF(AC1444/J1444&gt;=1, "PLS CHECK", "")</f>
        <v/>
      </c>
      <c r="BY1444" s="0" t="str">
        <f aca="false">IF(AE1444/J1444&gt;=1, "PLS CHECK", "")</f>
        <v/>
      </c>
      <c r="BZ1444" s="0" t="str">
        <f aca="false">IF(AD1444/J1444&gt;=1, "PLS CHECK", "")</f>
        <v/>
      </c>
      <c r="CA1444" s="0" t="str">
        <f aca="false">IF(AF1444/K1444&gt;=1, "PLS CHECK", "")</f>
        <v/>
      </c>
      <c r="CB1444" s="0" t="str">
        <f aca="false">IF(AG1444/K1444&gt;=1, "PLS CHECK", "")</f>
        <v/>
      </c>
    </row>
    <row r="1445" customFormat="false" ht="12.5" hidden="false" customHeight="false" outlineLevel="0" collapsed="false">
      <c r="A1445" s="0" t="n">
        <v>1442</v>
      </c>
      <c r="B1445" s="15" t="s">
        <v>87</v>
      </c>
      <c r="C1445" s="16" t="s">
        <v>88</v>
      </c>
      <c r="D1445" s="0" t="s">
        <v>189</v>
      </c>
      <c r="E1445" s="0" t="n">
        <v>7.6</v>
      </c>
      <c r="F1445" s="0" t="n">
        <v>9.3</v>
      </c>
      <c r="G1445" s="0" t="n">
        <v>1.1</v>
      </c>
      <c r="H1445" s="0" t="n">
        <v>4.6</v>
      </c>
      <c r="I1445" s="0" t="n">
        <v>7.7</v>
      </c>
      <c r="J1445" s="0" t="n">
        <v>3.946</v>
      </c>
      <c r="K1445" s="0" t="n">
        <v>0.037</v>
      </c>
      <c r="L1445" s="0" t="n">
        <v>2.3</v>
      </c>
      <c r="M1445" s="0" t="n">
        <v>19.3</v>
      </c>
      <c r="N1445" s="0" t="n">
        <v>0</v>
      </c>
      <c r="O1445" s="0" t="n">
        <v>269</v>
      </c>
      <c r="P1445" s="0" t="n">
        <v>9800</v>
      </c>
      <c r="AC1445" s="0" t="n">
        <v>3.502</v>
      </c>
      <c r="AD1445" s="0" t="n">
        <v>0.115</v>
      </c>
      <c r="AE1445" s="0" t="n">
        <v>2.992</v>
      </c>
      <c r="AF1445" s="0" t="n">
        <v>0.019</v>
      </c>
      <c r="AG1445" s="0" t="n">
        <v>0.018</v>
      </c>
      <c r="AH1445" s="0" t="n">
        <v>25.8</v>
      </c>
      <c r="AJ1445" s="0" t="n">
        <v>480</v>
      </c>
      <c r="BF1445" s="0" t="n">
        <f aca="false">IF(E1445&lt;11,-3.6797*E1445^2+48.115*E1445-53.83,280.92*EXP(-0.2027*E1445))</f>
        <v>99.304528</v>
      </c>
      <c r="BG1445" s="0" t="n">
        <f aca="false">32.208*LN(F1445)+21.438</f>
        <v>93.2623038003278</v>
      </c>
      <c r="BH1445" s="0" t="n">
        <f aca="false">IF(G1445&lt;=2, -10*G1445+100, 88.958*EXP(-0.0755*G1445))</f>
        <v>89</v>
      </c>
      <c r="BI1445" s="0" t="n">
        <f aca="false">IF(I1445&lt;=100, 0.0053*(I1445)^2-1.0332*I1445+100.76, 122.82*EXP(-0.0092*I1445))</f>
        <v>93.118597</v>
      </c>
      <c r="BJ1445" s="0" t="n">
        <f aca="false">IF(P1445&lt;=1000, -6.942*LN(P1445)+107.59, -36.304*LN(P1445)+310.72)</f>
        <v>-22.9187577777681</v>
      </c>
      <c r="BK1445" s="0" t="e">
        <f aca="false">BF1445^0.04*BG1445^0.22*BH1445^0.51*BI1445^0.06*BJ1445^0.17</f>
        <v>#NUM!</v>
      </c>
      <c r="BL1445" s="0" t="e">
        <f aca="false">IF(BK1445&gt;=90, "Very Good", IF(BK1445&gt;=80, "Good", IF(BK1445&gt;=70, "Slightly Good", IF(BK1445&gt;=60, "Average", IF(BK1445&gt;=50, "Slightly Poor", IF(BK1445&gt;=40, "Poor", "Very Poor"))))))</f>
        <v>#NUM!</v>
      </c>
      <c r="BM1445" s="0" t="n">
        <f aca="false">IF(P1445&lt;=1000, -6.942*LN(P1445)+107.59, IF(AND(P1445&gt;1000, P1445&lt;=5213),-36.304*LN(P1445)+310.72, IF(P1445&gt;5213, 10)))</f>
        <v>10</v>
      </c>
      <c r="BN1445" s="0" t="n">
        <f aca="false">BF1445^0.04*BG1445^0.22*BH1445^0.51*BI1445^0.06*BM1445^0.17</f>
        <v>62.4518347017506</v>
      </c>
      <c r="BO1445" s="0" t="str">
        <f aca="false">IF(BN1445&gt;=90, "Very Good", IF(BN1445&gt;=80, "Good", IF(BN1445&gt;=70, "Slightly Good", IF(BN1445&gt;=60, "Average", IF(BN1445&gt;=50, "Slightly Poor", IF(BN1445&gt;=40, "Poor", "Very Poor"))))))</f>
        <v>Average</v>
      </c>
      <c r="BP1445" s="0" t="n">
        <f aca="false">IF(AJ1445&lt;=1000, -6.942*LN(AJ1445)+107.59, IF(AND(AJ1445&gt;1000, AJ1445&lt;=5213),-36.304*LN(AJ1445)+310.72, IF(AJ1445&gt;5213, 10)))</f>
        <v>64.7315768667128</v>
      </c>
      <c r="BQ1445" s="0" t="n">
        <f aca="false">BF1445^0.04*BG1445^0.22*BH1445^0.51*BI1445^0.06*BP1445^0.17</f>
        <v>85.7896613083389</v>
      </c>
      <c r="BR1445" s="0" t="str">
        <f aca="false">IF(BQ1445&gt;=90, "Very Good", IF(BQ1445&gt;=80, "Good", IF(BQ1445&gt;=70, "Slightly Good", IF(BQ1445&gt;=60, "Average", IF(BQ1445&gt;=50, "Slightly Poor", IF(BQ1445&gt;=40, "Poor", "Very Poor"))))))</f>
        <v>Good</v>
      </c>
      <c r="BT1445" s="0" t="n">
        <f aca="false">9.81*LN(AH1445)+30.6</f>
        <v>62.4861737658095</v>
      </c>
      <c r="BU1445" s="0" t="str">
        <f aca="false">IF(BT1445&lt;30, "Clean water", IF(AND(BT1445&gt;=30, BT1445&lt;40), "Hypolimia", IF(AND(BT1445&gt;=40,BT1445&lt;50), "Mesotrophic", IF(AND(BT1445&gt;=50, BT1445&lt;70), "Eutrophic", IF(BT1445&gt;70,"Hypertrophic")))))</f>
        <v>Eutrophic</v>
      </c>
      <c r="BW1445" s="0" t="str">
        <f aca="false">IF(G1445/H1445&gt;=1, "PLS CHECK", "")</f>
        <v/>
      </c>
      <c r="BX1445" s="0" t="str">
        <f aca="false">IF(AC1445/J1445&gt;=1, "PLS CHECK", "")</f>
        <v/>
      </c>
      <c r="BY1445" s="0" t="str">
        <f aca="false">IF(AE1445/J1445&gt;=1, "PLS CHECK", "")</f>
        <v/>
      </c>
      <c r="BZ1445" s="0" t="str">
        <f aca="false">IF(AD1445/J1445&gt;=1, "PLS CHECK", "")</f>
        <v/>
      </c>
      <c r="CA1445" s="0" t="str">
        <f aca="false">IF(AF1445/K1445&gt;=1, "PLS CHECK", "")</f>
        <v/>
      </c>
      <c r="CB1445" s="0" t="str">
        <f aca="false">IF(AG1445/K1445&gt;=1, "PLS CHECK", "")</f>
        <v/>
      </c>
    </row>
    <row r="1446" customFormat="false" ht="12.5" hidden="false" customHeight="false" outlineLevel="0" collapsed="false">
      <c r="A1446" s="0" t="n">
        <v>1443</v>
      </c>
      <c r="B1446" s="15" t="s">
        <v>89</v>
      </c>
      <c r="C1446" s="16" t="s">
        <v>90</v>
      </c>
      <c r="D1446" s="0" t="s">
        <v>189</v>
      </c>
      <c r="E1446" s="0" t="n">
        <v>7.4</v>
      </c>
      <c r="F1446" s="37"/>
      <c r="G1446" s="0" t="n">
        <v>1.6</v>
      </c>
      <c r="H1446" s="0" t="n">
        <v>4.4</v>
      </c>
      <c r="I1446" s="0" t="n">
        <v>8.6</v>
      </c>
      <c r="J1446" s="0" t="n">
        <v>3.039</v>
      </c>
      <c r="K1446" s="0" t="n">
        <v>0.134</v>
      </c>
      <c r="L1446" s="0" t="n">
        <v>2.6</v>
      </c>
      <c r="M1446" s="0" t="n">
        <v>17.7</v>
      </c>
      <c r="N1446" s="0" t="n">
        <v>0</v>
      </c>
      <c r="O1446" s="0" t="n">
        <v>316</v>
      </c>
      <c r="P1446" s="0" t="n">
        <v>28000</v>
      </c>
      <c r="AC1446" s="0" t="n">
        <v>2.967</v>
      </c>
      <c r="AD1446" s="0" t="n">
        <v>1.516</v>
      </c>
      <c r="AE1446" s="37"/>
      <c r="AF1446" s="0" t="n">
        <v>0.094</v>
      </c>
      <c r="AG1446" s="0" t="n">
        <v>0.076</v>
      </c>
      <c r="AH1446" s="0" t="n">
        <v>5.9</v>
      </c>
      <c r="AJ1446" s="0" t="n">
        <v>7600</v>
      </c>
      <c r="BF1446" s="0" t="n">
        <f aca="false">IF(E1446&lt;11,-3.6797*E1446^2+48.115*E1446-53.83,280.92*EXP(-0.2027*E1446))</f>
        <v>100.720628</v>
      </c>
      <c r="BG1446" s="0" t="e">
        <f aca="false">32.208*LN(F1446)+21.438</f>
        <v>#VALUE!</v>
      </c>
      <c r="BH1446" s="0" t="n">
        <f aca="false">IF(G1446&lt;=2, -10*G1446+100, 88.958*EXP(-0.0755*G1446))</f>
        <v>84</v>
      </c>
      <c r="BI1446" s="0" t="n">
        <f aca="false">IF(I1446&lt;=100, 0.0053*(I1446)^2-1.0332*I1446+100.76, 122.82*EXP(-0.0092*I1446))</f>
        <v>92.266468</v>
      </c>
      <c r="BJ1446" s="0" t="n">
        <f aca="false">IF(P1446&lt;=1000, -6.942*LN(P1446)+107.59, -36.304*LN(P1446)+310.72)</f>
        <v>-61.0315001855681</v>
      </c>
      <c r="BK1446" s="0" t="e">
        <f aca="false">BF1446^0.04*BG1446^0.22*BH1446^0.51*BI1446^0.06*BJ1446^0.17</f>
        <v>#VALUE!</v>
      </c>
      <c r="BL1446" s="0" t="e">
        <f aca="false">IF(BK1446&gt;=90, "Very Good", IF(BK1446&gt;=80, "Good", IF(BK1446&gt;=70, "Slightly Good", IF(BK1446&gt;=60, "Average", IF(BK1446&gt;=50, "Slightly Poor", IF(BK1446&gt;=40, "Poor", "Very Poor"))))))</f>
        <v>#VALUE!</v>
      </c>
      <c r="BM1446" s="0" t="n">
        <f aca="false">IF(P1446&lt;=1000, -6.942*LN(P1446)+107.59, IF(AND(P1446&gt;1000, P1446&lt;=5213),-36.304*LN(P1446)+310.72, IF(P1446&gt;5213, 10)))</f>
        <v>10</v>
      </c>
      <c r="BN1446" s="0" t="e">
        <f aca="false">BF1446^0.04*BG1446^0.22*BH1446^0.51*BI1446^0.06*BM1446^0.17</f>
        <v>#VALUE!</v>
      </c>
      <c r="BO1446" s="0" t="e">
        <f aca="false">IF(BN1446&gt;=90, "Very Good", IF(BN1446&gt;=80, "Good", IF(BN1446&gt;=70, "Slightly Good", IF(BN1446&gt;=60, "Average", IF(BN1446&gt;=50, "Slightly Poor", IF(BN1446&gt;=40, "Poor", "Very Poor"))))))</f>
        <v>#VALUE!</v>
      </c>
      <c r="BP1446" s="0" t="n">
        <f aca="false">IF(AJ1446&lt;=1000, -6.942*LN(AJ1446)+107.59, IF(AND(AJ1446&gt;1000, AJ1446&lt;=5213),-36.304*LN(AJ1446)+310.72, IF(AJ1446&gt;5213, 10)))</f>
        <v>10</v>
      </c>
      <c r="BQ1446" s="0" t="e">
        <f aca="false">BF1446^0.04*BG1446^0.22*BH1446^0.51*BI1446^0.06*BP1446^0.17</f>
        <v>#VALUE!</v>
      </c>
      <c r="BR1446" s="0" t="e">
        <f aca="false">IF(BQ1446&gt;=90, "Very Good", IF(BQ1446&gt;=80, "Good", IF(BQ1446&gt;=70, "Slightly Good", IF(BQ1446&gt;=60, "Average", IF(BQ1446&gt;=50, "Slightly Poor", IF(BQ1446&gt;=40, "Poor", "Very Poor"))))))</f>
        <v>#VALUE!</v>
      </c>
      <c r="BT1446" s="0" t="n">
        <f aca="false">9.81*LN(AH1446)+30.6</f>
        <v>48.0122825624435</v>
      </c>
      <c r="BU1446" s="0" t="str">
        <f aca="false">IF(BT1446&lt;30, "Clean water", IF(AND(BT1446&gt;=30, BT1446&lt;40), "Hypolimia", IF(AND(BT1446&gt;=40,BT1446&lt;50), "Mesotrophic", IF(AND(BT1446&gt;=50, BT1446&lt;70), "Eutrophic", IF(BT1446&gt;70,"Hypertrophic")))))</f>
        <v>Mesotrophic</v>
      </c>
      <c r="BW1446" s="0" t="str">
        <f aca="false">IF(G1446/H1446&gt;=1, "PLS CHECK", "")</f>
        <v/>
      </c>
      <c r="BX1446" s="0" t="str">
        <f aca="false">IF(AC1446/J1446&gt;=1, "PLS CHECK", "")</f>
        <v/>
      </c>
      <c r="BY1446" s="0" t="str">
        <f aca="false">IF(AE1446/J1446&gt;=1, "PLS CHECK", "")</f>
        <v/>
      </c>
      <c r="BZ1446" s="0" t="str">
        <f aca="false">IF(AD1446/J1446&gt;=1, "PLS CHECK", "")</f>
        <v/>
      </c>
      <c r="CA1446" s="0" t="str">
        <f aca="false">IF(AF1446/K1446&gt;=1, "PLS CHECK", "")</f>
        <v/>
      </c>
      <c r="CB1446" s="0" t="str">
        <f aca="false">IF(AG1446/K1446&gt;=1, "PLS CHECK", "")</f>
        <v/>
      </c>
    </row>
    <row r="1447" customFormat="false" ht="12.5" hidden="false" customHeight="false" outlineLevel="0" collapsed="false">
      <c r="A1447" s="0" t="n">
        <v>1444</v>
      </c>
      <c r="B1447" s="15" t="s">
        <v>91</v>
      </c>
      <c r="C1447" s="16" t="s">
        <v>92</v>
      </c>
      <c r="D1447" s="0" t="s">
        <v>189</v>
      </c>
      <c r="E1447" s="37"/>
      <c r="F1447" s="0" t="n">
        <v>8.6</v>
      </c>
      <c r="G1447" s="37"/>
      <c r="H1447" s="37"/>
      <c r="I1447" s="0" t="n">
        <v>1.2</v>
      </c>
      <c r="J1447" s="0" t="n">
        <v>5.652</v>
      </c>
      <c r="K1447" s="0" t="n">
        <v>0.03</v>
      </c>
      <c r="L1447" s="37"/>
      <c r="M1447" s="0" t="n">
        <v>16.1</v>
      </c>
      <c r="N1447" s="0" t="n">
        <v>0</v>
      </c>
      <c r="O1447" s="0" t="n">
        <v>509</v>
      </c>
      <c r="P1447" s="0" t="n">
        <v>4200</v>
      </c>
      <c r="AC1447" s="0" t="n">
        <v>5.559</v>
      </c>
      <c r="AD1447" s="0" t="n">
        <v>0.045</v>
      </c>
      <c r="AE1447" s="0" t="n">
        <v>5.407</v>
      </c>
      <c r="AF1447" s="0" t="n">
        <v>0.014</v>
      </c>
      <c r="AG1447" s="0" t="n">
        <v>0.014</v>
      </c>
      <c r="AH1447" s="37"/>
      <c r="AJ1447" s="0" t="n">
        <v>1300</v>
      </c>
      <c r="BF1447" s="0" t="n">
        <f aca="false">IF(E1447&lt;11,-3.6797*E1447^2+48.115*E1447-53.83,280.92*EXP(-0.2027*E1447))</f>
        <v>-53.83</v>
      </c>
      <c r="BG1447" s="0" t="n">
        <f aca="false">32.208*LN(F1447)+21.438</f>
        <v>90.7419570425808</v>
      </c>
      <c r="BH1447" s="0" t="n">
        <f aca="false">IF(G1447&lt;=2, -10*G1447+100, 88.958*EXP(-0.0755*G1447))</f>
        <v>100</v>
      </c>
      <c r="BI1447" s="0" t="n">
        <f aca="false">IF(I1447&lt;=100, 0.0053*(I1447)^2-1.0332*I1447+100.76, 122.82*EXP(-0.0092*I1447))</f>
        <v>99.527792</v>
      </c>
      <c r="BJ1447" s="0" t="n">
        <f aca="false">IF(P1447&lt;=1000, -6.942*LN(P1447)+107.59, -36.304*LN(P1447)+310.72)</f>
        <v>7.84154374572893</v>
      </c>
      <c r="BK1447" s="0" t="n">
        <f aca="false">BF1447^0.04*BG1447^0.22*BH1447^0.51*BI1447^0.06*BJ1447^0.17</f>
        <v>-61.9275210094004</v>
      </c>
      <c r="BL1447" s="0" t="str">
        <f aca="false">IF(BK1447&gt;=90, "Very Good", IF(BK1447&gt;=80, "Good", IF(BK1447&gt;=70, "Slightly Good", IF(BK1447&gt;=60, "Average", IF(BK1447&gt;=50, "Slightly Poor", IF(BK1447&gt;=40, "Poor", "Very Poor"))))))</f>
        <v>Very Poor</v>
      </c>
      <c r="BM1447" s="0" t="n">
        <f aca="false">IF(P1447&lt;=1000, -6.942*LN(P1447)+107.59, IF(AND(P1447&gt;1000, P1447&lt;=5213),-36.304*LN(P1447)+310.72, IF(P1447&gt;5213, 10)))</f>
        <v>7.84154374572893</v>
      </c>
      <c r="BN1447" s="0" t="n">
        <f aca="false">BF1447^0.04*BG1447^0.22*BH1447^0.51*BI1447^0.06*BM1447^0.17</f>
        <v>-61.9275210094004</v>
      </c>
      <c r="BO1447" s="0" t="str">
        <f aca="false">IF(BN1447&gt;=90, "Very Good", IF(BN1447&gt;=80, "Good", IF(BN1447&gt;=70, "Slightly Good", IF(BN1447&gt;=60, "Average", IF(BN1447&gt;=50, "Slightly Poor", IF(BN1447&gt;=40, "Poor", "Very Poor"))))))</f>
        <v>Very Poor</v>
      </c>
      <c r="BP1447" s="0" t="n">
        <f aca="false">IF(AJ1447&lt;=1000, -6.942*LN(AJ1447)+107.59, IF(AND(AJ1447&gt;1000, AJ1447&lt;=5213),-36.304*LN(AJ1447)+310.72, IF(AJ1447&gt;5213, 10)))</f>
        <v>50.4159800946047</v>
      </c>
      <c r="BQ1447" s="0" t="n">
        <f aca="false">BF1447^0.04*BG1447^0.22*BH1447^0.51*BI1447^0.06*BP1447^0.17</f>
        <v>-84.9712534805654</v>
      </c>
      <c r="BR1447" s="0" t="str">
        <f aca="false">IF(BQ1447&gt;=90, "Very Good", IF(BQ1447&gt;=80, "Good", IF(BQ1447&gt;=70, "Slightly Good", IF(BQ1447&gt;=60, "Average", IF(BQ1447&gt;=50, "Slightly Poor", IF(BQ1447&gt;=40, "Poor", "Very Poor"))))))</f>
        <v>Very Poor</v>
      </c>
      <c r="BT1447" s="0" t="e">
        <f aca="false">9.81*LN(AH1447)+30.6</f>
        <v>#VALUE!</v>
      </c>
      <c r="BU1447" s="0" t="e">
        <f aca="false">IF(BT1447&lt;30, "Clean water", IF(AND(BT1447&gt;=30, BT1447&lt;40), "Hypolimia", IF(AND(BT1447&gt;=40,BT1447&lt;50), "Mesotrophic", IF(AND(BT1447&gt;=50, BT1447&lt;70), "Eutrophic", IF(BT1447&gt;70,"Hypertrophic")))))</f>
        <v>#VALUE!</v>
      </c>
      <c r="BW1447" s="0" t="e">
        <f aca="false">IF(G1447/H1447&gt;=1, "PLS CHECK", "")</f>
        <v>#DIV/0!</v>
      </c>
      <c r="BX1447" s="0" t="str">
        <f aca="false">IF(AC1447/J1447&gt;=1, "PLS CHECK", "")</f>
        <v/>
      </c>
      <c r="BY1447" s="0" t="str">
        <f aca="false">IF(AE1447/J1447&gt;=1, "PLS CHECK", "")</f>
        <v/>
      </c>
      <c r="BZ1447" s="0" t="str">
        <f aca="false">IF(AD1447/J1447&gt;=1, "PLS CHECK", "")</f>
        <v/>
      </c>
      <c r="CA1447" s="0" t="str">
        <f aca="false">IF(AF1447/K1447&gt;=1, "PLS CHECK", "")</f>
        <v/>
      </c>
      <c r="CB1447" s="0" t="str">
        <f aca="false">IF(AG1447/K1447&gt;=1, "PLS CHECK", "")</f>
        <v/>
      </c>
    </row>
    <row r="1448" customFormat="false" ht="12.5" hidden="false" customHeight="false" outlineLevel="0" collapsed="false">
      <c r="A1448" s="0" t="n">
        <v>1445</v>
      </c>
      <c r="B1448" s="15" t="s">
        <v>137</v>
      </c>
      <c r="C1448" s="16" t="s">
        <v>138</v>
      </c>
      <c r="D1448" s="0" t="s">
        <v>189</v>
      </c>
      <c r="E1448" s="0" t="n">
        <v>7.6</v>
      </c>
      <c r="F1448" s="0" t="n">
        <v>9.3</v>
      </c>
      <c r="G1448" s="0" t="n">
        <v>1.7</v>
      </c>
      <c r="H1448" s="0" t="n">
        <v>7.2</v>
      </c>
      <c r="I1448" s="0" t="n">
        <v>5</v>
      </c>
      <c r="J1448" s="0" t="n">
        <v>7.851</v>
      </c>
      <c r="K1448" s="0" t="n">
        <v>0.067</v>
      </c>
      <c r="L1448" s="0" t="n">
        <v>4.5</v>
      </c>
      <c r="M1448" s="0" t="n">
        <v>21.7</v>
      </c>
      <c r="O1448" s="0" t="n">
        <v>568</v>
      </c>
      <c r="BD1448" s="0" t="n">
        <v>4.224</v>
      </c>
      <c r="BF1448" s="0" t="n">
        <f aca="false">IF(E1448&lt;11,-3.6797*E1448^2+48.115*E1448-53.83,280.92*EXP(-0.2027*E1448))</f>
        <v>99.304528</v>
      </c>
      <c r="BG1448" s="0" t="n">
        <f aca="false">32.208*LN(F1448)+21.438</f>
        <v>93.2623038003278</v>
      </c>
      <c r="BH1448" s="0" t="n">
        <f aca="false">IF(G1448&lt;=2, -10*G1448+100, 88.958*EXP(-0.0755*G1448))</f>
        <v>83</v>
      </c>
      <c r="BI1448" s="0" t="n">
        <f aca="false">IF(I1448&lt;=100, 0.0053*(I1448)^2-1.0332*I1448+100.76, 122.82*EXP(-0.0092*I1448))</f>
        <v>95.7265</v>
      </c>
      <c r="BJ1448" s="0" t="e">
        <f aca="false">IF(P1448&lt;=1000, -6.942*LN(P1448)+107.59, -36.304*LN(P1448)+310.72)</f>
        <v>#VALUE!</v>
      </c>
      <c r="BK1448" s="0" t="e">
        <f aca="false">BF1448^0.04*BG1448^0.22*BH1448^0.51*BI1448^0.06*BJ1448^0.17</f>
        <v>#VALUE!</v>
      </c>
      <c r="BL1448" s="0" t="e">
        <f aca="false">IF(BK1448&gt;=90, "Very Good", IF(BK1448&gt;=80, "Good", IF(BK1448&gt;=70, "Slightly Good", IF(BK1448&gt;=60, "Average", IF(BK1448&gt;=50, "Slightly Poor", IF(BK1448&gt;=40, "Poor", "Very Poor"))))))</f>
        <v>#VALUE!</v>
      </c>
      <c r="BM1448" s="0" t="e">
        <f aca="false">IF(P1448&lt;=1000, -6.942*LN(P1448)+107.59, IF(AND(P1448&gt;1000, P1448&lt;=5213),-36.304*LN(P1448)+310.72, IF(P1448&gt;5213, 10)))</f>
        <v>#VALUE!</v>
      </c>
      <c r="BN1448" s="0" t="e">
        <f aca="false">BF1448^0.04*BG1448^0.22*BH1448^0.51*BI1448^0.06*BM1448^0.17</f>
        <v>#VALUE!</v>
      </c>
      <c r="BO1448" s="0" t="e">
        <f aca="false">IF(BN1448&gt;=90, "Very Good", IF(BN1448&gt;=80, "Good", IF(BN1448&gt;=70, "Slightly Good", IF(BN1448&gt;=60, "Average", IF(BN1448&gt;=50, "Slightly Poor", IF(BN1448&gt;=40, "Poor", "Very Poor"))))))</f>
        <v>#VALUE!</v>
      </c>
      <c r="BP1448" s="0" t="e">
        <f aca="false">IF(AJ1448&lt;=1000, -6.942*LN(AJ1448)+107.59, IF(AND(AJ1448&gt;1000, AJ1448&lt;=5213),-36.304*LN(AJ1448)+310.72, IF(AJ1448&gt;5213, 10)))</f>
        <v>#VALUE!</v>
      </c>
      <c r="BQ1448" s="0" t="e">
        <f aca="false">BF1448^0.04*BG1448^0.22*BH1448^0.51*BI1448^0.06*BP1448^0.17</f>
        <v>#VALUE!</v>
      </c>
      <c r="BR1448" s="0" t="e">
        <f aca="false">IF(BQ1448&gt;=90, "Very Good", IF(BQ1448&gt;=80, "Good", IF(BQ1448&gt;=70, "Slightly Good", IF(BQ1448&gt;=60, "Average", IF(BQ1448&gt;=50, "Slightly Poor", IF(BQ1448&gt;=40, "Poor", "Very Poor"))))))</f>
        <v>#VALUE!</v>
      </c>
      <c r="BT1448" s="0" t="e">
        <f aca="false">9.81*LN(AH1448)+30.6</f>
        <v>#VALUE!</v>
      </c>
      <c r="BU1448" s="0" t="e">
        <f aca="false">IF(BT1448&lt;30, "Clean water", IF(AND(BT1448&gt;=30, BT1448&lt;40), "Hypolimia", IF(AND(BT1448&gt;=40,BT1448&lt;50), "Mesotrophic", IF(AND(BT1448&gt;=50, BT1448&lt;70), "Eutrophic", IF(BT1448&gt;70,"Hypertrophic")))))</f>
        <v>#VALUE!</v>
      </c>
      <c r="BW1448" s="0" t="str">
        <f aca="false">IF(G1448/H1448&gt;=1, "PLS CHECK", "")</f>
        <v/>
      </c>
      <c r="BX1448" s="0" t="str">
        <f aca="false">IF(AC1448/J1448&gt;=1, "PLS CHECK", "")</f>
        <v/>
      </c>
      <c r="BY1448" s="0" t="str">
        <f aca="false">IF(AE1448/J1448&gt;=1, "PLS CHECK", "")</f>
        <v/>
      </c>
      <c r="BZ1448" s="0" t="str">
        <f aca="false">IF(AD1448/J1448&gt;=1, "PLS CHECK", "")</f>
        <v/>
      </c>
      <c r="CA1448" s="0" t="str">
        <f aca="false">IF(AF1448/K1448&gt;=1, "PLS CHECK", "")</f>
        <v/>
      </c>
      <c r="CB1448" s="0" t="str">
        <f aca="false">IF(AG1448/K1448&gt;=1, "PLS CHECK", "")</f>
        <v/>
      </c>
    </row>
    <row r="1449" customFormat="false" ht="12.5" hidden="false" customHeight="false" outlineLevel="0" collapsed="false">
      <c r="A1449" s="0" t="n">
        <v>1446</v>
      </c>
      <c r="B1449" s="15" t="s">
        <v>93</v>
      </c>
      <c r="C1449" s="16" t="s">
        <v>94</v>
      </c>
      <c r="D1449" s="0" t="s">
        <v>189</v>
      </c>
      <c r="E1449" s="0" t="n">
        <v>7.6</v>
      </c>
      <c r="F1449" s="0" t="n">
        <v>7.9</v>
      </c>
      <c r="G1449" s="0" t="n">
        <v>2</v>
      </c>
      <c r="H1449" s="0" t="n">
        <v>7.1</v>
      </c>
      <c r="I1449" s="0" t="n">
        <v>5.3</v>
      </c>
      <c r="J1449" s="37"/>
      <c r="K1449" s="0" t="n">
        <v>0.094</v>
      </c>
      <c r="L1449" s="0" t="n">
        <v>4.3</v>
      </c>
      <c r="M1449" s="0" t="n">
        <v>19.4</v>
      </c>
      <c r="N1449" s="0" t="n">
        <v>0</v>
      </c>
      <c r="O1449" s="0" t="n">
        <v>622</v>
      </c>
      <c r="P1449" s="0" t="n">
        <v>4600</v>
      </c>
      <c r="AC1449" s="0" t="n">
        <v>9.888</v>
      </c>
      <c r="AD1449" s="0" t="n">
        <v>0.455</v>
      </c>
      <c r="AE1449" s="0" t="n">
        <v>6.579</v>
      </c>
      <c r="AF1449" s="0" t="n">
        <v>0.055</v>
      </c>
      <c r="AG1449" s="0" t="n">
        <v>0.026</v>
      </c>
      <c r="AH1449" s="0" t="n">
        <v>3.8</v>
      </c>
      <c r="AJ1449" s="0" t="n">
        <v>2200</v>
      </c>
      <c r="BD1449" s="0" t="n">
        <v>3.383</v>
      </c>
      <c r="BF1449" s="0" t="n">
        <f aca="false">IF(E1449&lt;11,-3.6797*E1449^2+48.115*E1449-53.83,280.92*EXP(-0.2027*E1449))</f>
        <v>99.304528</v>
      </c>
      <c r="BG1449" s="0" t="n">
        <f aca="false">32.208*LN(F1449)+21.438</f>
        <v>88.0075157571056</v>
      </c>
      <c r="BH1449" s="0" t="n">
        <f aca="false">IF(G1449&lt;=2, -10*G1449+100, 88.958*EXP(-0.0755*G1449))</f>
        <v>80</v>
      </c>
      <c r="BI1449" s="0" t="n">
        <f aca="false">IF(I1449&lt;=100, 0.0053*(I1449)^2-1.0332*I1449+100.76, 122.82*EXP(-0.0092*I1449))</f>
        <v>95.432917</v>
      </c>
      <c r="BJ1449" s="0" t="n">
        <f aca="false">IF(P1449&lt;=1000, -6.942*LN(P1449)+107.59, -36.304*LN(P1449)+310.72)</f>
        <v>4.5389043097482</v>
      </c>
      <c r="BK1449" s="0" t="n">
        <f aca="false">BF1449^0.04*BG1449^0.22*BH1449^0.51*BI1449^0.06*BJ1449^0.17</f>
        <v>51.1343299656136</v>
      </c>
      <c r="BL1449" s="0" t="str">
        <f aca="false">IF(BK1449&gt;=90, "Very Good", IF(BK1449&gt;=80, "Good", IF(BK1449&gt;=70, "Slightly Good", IF(BK1449&gt;=60, "Average", IF(BK1449&gt;=50, "Slightly Poor", IF(BK1449&gt;=40, "Poor", "Very Poor"))))))</f>
        <v>Slightly Poor</v>
      </c>
      <c r="BM1449" s="0" t="n">
        <f aca="false">IF(P1449&lt;=1000, -6.942*LN(P1449)+107.59, IF(AND(P1449&gt;1000, P1449&lt;=5213),-36.304*LN(P1449)+310.72, IF(P1449&gt;5213, 10)))</f>
        <v>4.5389043097482</v>
      </c>
      <c r="BN1449" s="0" t="n">
        <f aca="false">BF1449^0.04*BG1449^0.22*BH1449^0.51*BI1449^0.06*BM1449^0.17</f>
        <v>51.1343299656136</v>
      </c>
      <c r="BO1449" s="0" t="str">
        <f aca="false">IF(BN1449&gt;=90, "Very Good", IF(BN1449&gt;=80, "Good", IF(BN1449&gt;=70, "Slightly Good", IF(BN1449&gt;=60, "Average", IF(BN1449&gt;=50, "Slightly Poor", IF(BN1449&gt;=40, "Poor", "Very Poor"))))))</f>
        <v>Slightly Poor</v>
      </c>
      <c r="BP1449" s="0" t="n">
        <f aca="false">IF(AJ1449&lt;=1000, -6.942*LN(AJ1449)+107.59, IF(AND(AJ1449&gt;1000, AJ1449&lt;=5213),-36.304*LN(AJ1449)+310.72, IF(AJ1449&gt;5213, 10)))</f>
        <v>31.316696341168</v>
      </c>
      <c r="BQ1449" s="0" t="n">
        <f aca="false">BF1449^0.04*BG1449^0.22*BH1449^0.51*BI1449^0.06*BP1449^0.17</f>
        <v>71.0089032656828</v>
      </c>
      <c r="BR1449" s="0" t="str">
        <f aca="false">IF(BQ1449&gt;=90, "Very Good", IF(BQ1449&gt;=80, "Good", IF(BQ1449&gt;=70, "Slightly Good", IF(BQ1449&gt;=60, "Average", IF(BQ1449&gt;=50, "Slightly Poor", IF(BQ1449&gt;=40, "Poor", "Very Poor"))))))</f>
        <v>Slightly Good</v>
      </c>
      <c r="BT1449" s="0" t="n">
        <f aca="false">9.81*LN(AH1449)+30.6</f>
        <v>43.6963604646443</v>
      </c>
      <c r="BU1449" s="0" t="str">
        <f aca="false">IF(BT1449&lt;30, "Clean water", IF(AND(BT1449&gt;=30, BT1449&lt;40), "Hypolimia", IF(AND(BT1449&gt;=40,BT1449&lt;50), "Mesotrophic", IF(AND(BT1449&gt;=50, BT1449&lt;70), "Eutrophic", IF(BT1449&gt;70,"Hypertrophic")))))</f>
        <v>Mesotrophic</v>
      </c>
      <c r="BW1449" s="0" t="str">
        <f aca="false">IF(G1449/H1449&gt;=1, "PLS CHECK", "")</f>
        <v/>
      </c>
      <c r="BX1449" s="0" t="e">
        <f aca="false">IF(AC1449/J1449&gt;=1, "PLS CHECK", "")</f>
        <v>#DIV/0!</v>
      </c>
      <c r="BY1449" s="0" t="e">
        <f aca="false">IF(AE1449/J1449&gt;=1, "PLS CHECK", "")</f>
        <v>#DIV/0!</v>
      </c>
      <c r="BZ1449" s="0" t="e">
        <f aca="false">IF(AD1449/J1449&gt;=1, "PLS CHECK", "")</f>
        <v>#DIV/0!</v>
      </c>
      <c r="CA1449" s="0" t="str">
        <f aca="false">IF(AF1449/K1449&gt;=1, "PLS CHECK", "")</f>
        <v/>
      </c>
      <c r="CB1449" s="0" t="str">
        <f aca="false">IF(AG1449/K1449&gt;=1, "PLS CHECK", "")</f>
        <v/>
      </c>
    </row>
    <row r="1450" customFormat="false" ht="12.5" hidden="false" customHeight="false" outlineLevel="0" collapsed="false">
      <c r="A1450" s="0" t="n">
        <v>1447</v>
      </c>
      <c r="B1450" s="15" t="s">
        <v>95</v>
      </c>
      <c r="C1450" s="16" t="s">
        <v>96</v>
      </c>
      <c r="D1450" s="0" t="s">
        <v>189</v>
      </c>
      <c r="E1450" s="37"/>
      <c r="F1450" s="37"/>
      <c r="G1450" s="0" t="n">
        <v>1.5</v>
      </c>
      <c r="H1450" s="0" t="n">
        <v>6.4</v>
      </c>
      <c r="I1450" s="0" t="n">
        <v>15</v>
      </c>
      <c r="J1450" s="0" t="n">
        <v>5.734</v>
      </c>
      <c r="K1450" s="0" t="n">
        <v>0.136</v>
      </c>
      <c r="L1450" s="0" t="n">
        <v>3.9</v>
      </c>
      <c r="M1450" s="0" t="n">
        <v>18.8</v>
      </c>
      <c r="N1450" s="0" t="n">
        <v>0</v>
      </c>
      <c r="O1450" s="0" t="n">
        <v>631</v>
      </c>
      <c r="P1450" s="0" t="n">
        <v>67000</v>
      </c>
      <c r="AC1450" s="0" t="n">
        <v>5.454</v>
      </c>
      <c r="AD1450" s="0" t="n">
        <v>0.219</v>
      </c>
      <c r="AE1450" s="0" t="n">
        <v>4.619</v>
      </c>
      <c r="AF1450" s="0" t="n">
        <v>0.059</v>
      </c>
      <c r="AG1450" s="0" t="n">
        <v>0.048</v>
      </c>
      <c r="AH1450" s="0" t="n">
        <v>6.3</v>
      </c>
      <c r="AJ1450" s="37"/>
      <c r="BF1450" s="0" t="n">
        <f aca="false">IF(E1450&lt;11,-3.6797*E1450^2+48.115*E1450-53.83,280.92*EXP(-0.2027*E1450))</f>
        <v>-53.83</v>
      </c>
      <c r="BG1450" s="0" t="e">
        <f aca="false">32.208*LN(F1450)+21.438</f>
        <v>#VALUE!</v>
      </c>
      <c r="BH1450" s="0" t="n">
        <f aca="false">IF(G1450&lt;=2, -10*G1450+100, 88.958*EXP(-0.0755*G1450))</f>
        <v>85</v>
      </c>
      <c r="BI1450" s="0" t="n">
        <f aca="false">IF(I1450&lt;=100, 0.0053*(I1450)^2-1.0332*I1450+100.76, 122.82*EXP(-0.0092*I1450))</f>
        <v>86.4545</v>
      </c>
      <c r="BJ1450" s="0" t="n">
        <f aca="false">IF(P1450&lt;=1000, -6.942*LN(P1450)+107.59, -36.304*LN(P1450)+310.72)</f>
        <v>-92.7063085025371</v>
      </c>
      <c r="BK1450" s="0" t="e">
        <f aca="false">BF1450^0.04*BG1450^0.22*BH1450^0.51*BI1450^0.06*BJ1450^0.17</f>
        <v>#VALUE!</v>
      </c>
      <c r="BL1450" s="0" t="e">
        <f aca="false">IF(BK1450&gt;=90, "Very Good", IF(BK1450&gt;=80, "Good", IF(BK1450&gt;=70, "Slightly Good", IF(BK1450&gt;=60, "Average", IF(BK1450&gt;=50, "Slightly Poor", IF(BK1450&gt;=40, "Poor", "Very Poor"))))))</f>
        <v>#VALUE!</v>
      </c>
      <c r="BM1450" s="0" t="n">
        <f aca="false">IF(P1450&lt;=1000, -6.942*LN(P1450)+107.59, IF(AND(P1450&gt;1000, P1450&lt;=5213),-36.304*LN(P1450)+310.72, IF(P1450&gt;5213, 10)))</f>
        <v>10</v>
      </c>
      <c r="BN1450" s="0" t="e">
        <f aca="false">BF1450^0.04*BG1450^0.22*BH1450^0.51*BI1450^0.06*BM1450^0.17</f>
        <v>#VALUE!</v>
      </c>
      <c r="BO1450" s="0" t="e">
        <f aca="false">IF(BN1450&gt;=90, "Very Good", IF(BN1450&gt;=80, "Good", IF(BN1450&gt;=70, "Slightly Good", IF(BN1450&gt;=60, "Average", IF(BN1450&gt;=50, "Slightly Poor", IF(BN1450&gt;=40, "Poor", "Very Poor"))))))</f>
        <v>#VALUE!</v>
      </c>
      <c r="BP1450" s="0" t="e">
        <f aca="false">IF(AJ1450&lt;=1000, -6.942*LN(AJ1450)+107.59, IF(AND(AJ1450&gt;1000, AJ1450&lt;=5213),-36.304*LN(AJ1450)+310.72, IF(AJ1450&gt;5213, 10)))</f>
        <v>#VALUE!</v>
      </c>
      <c r="BQ1450" s="0" t="e">
        <f aca="false">BF1450^0.04*BG1450^0.22*BH1450^0.51*BI1450^0.06*BP1450^0.17</f>
        <v>#VALUE!</v>
      </c>
      <c r="BR1450" s="0" t="e">
        <f aca="false">IF(BQ1450&gt;=90, "Very Good", IF(BQ1450&gt;=80, "Good", IF(BQ1450&gt;=70, "Slightly Good", IF(BQ1450&gt;=60, "Average", IF(BQ1450&gt;=50, "Slightly Poor", IF(BQ1450&gt;=40, "Poor", "Very Poor"))))))</f>
        <v>#VALUE!</v>
      </c>
      <c r="BT1450" s="0" t="n">
        <f aca="false">9.81*LN(AH1450)+30.6</f>
        <v>48.6557919036293</v>
      </c>
      <c r="BU1450" s="0" t="str">
        <f aca="false">IF(BT1450&lt;30, "Clean water", IF(AND(BT1450&gt;=30, BT1450&lt;40), "Hypolimia", IF(AND(BT1450&gt;=40,BT1450&lt;50), "Mesotrophic", IF(AND(BT1450&gt;=50, BT1450&lt;70), "Eutrophic", IF(BT1450&gt;70,"Hypertrophic")))))</f>
        <v>Mesotrophic</v>
      </c>
      <c r="BW1450" s="0" t="str">
        <f aca="false">IF(G1450/H1450&gt;=1, "PLS CHECK", "")</f>
        <v/>
      </c>
      <c r="BX1450" s="0" t="str">
        <f aca="false">IF(AC1450/J1450&gt;=1, "PLS CHECK", "")</f>
        <v/>
      </c>
      <c r="BY1450" s="0" t="str">
        <f aca="false">IF(AE1450/J1450&gt;=1, "PLS CHECK", "")</f>
        <v/>
      </c>
      <c r="BZ1450" s="0" t="str">
        <f aca="false">IF(AD1450/J1450&gt;=1, "PLS CHECK", "")</f>
        <v/>
      </c>
      <c r="CA1450" s="0" t="str">
        <f aca="false">IF(AF1450/K1450&gt;=1, "PLS CHECK", "")</f>
        <v/>
      </c>
      <c r="CB1450" s="0" t="str">
        <f aca="false">IF(AG1450/K1450&gt;=1, "PLS CHECK", "")</f>
        <v/>
      </c>
    </row>
    <row r="1451" customFormat="false" ht="12.5" hidden="false" customHeight="false" outlineLevel="0" collapsed="false">
      <c r="A1451" s="0" t="n">
        <v>1448</v>
      </c>
      <c r="B1451" s="15" t="s">
        <v>97</v>
      </c>
      <c r="C1451" s="16" t="s">
        <v>98</v>
      </c>
      <c r="D1451" s="0" t="s">
        <v>189</v>
      </c>
      <c r="E1451" s="0" t="n">
        <v>7.7</v>
      </c>
      <c r="F1451" s="0" t="n">
        <v>9</v>
      </c>
      <c r="G1451" s="0" t="n">
        <v>0.8</v>
      </c>
      <c r="H1451" s="0" t="n">
        <v>4.4</v>
      </c>
      <c r="I1451" s="0" t="n">
        <v>6</v>
      </c>
      <c r="J1451" s="0" t="n">
        <v>2.317</v>
      </c>
      <c r="K1451" s="0" t="n">
        <v>0.036</v>
      </c>
      <c r="L1451" s="0" t="n">
        <v>2.3</v>
      </c>
      <c r="M1451" s="0" t="n">
        <v>18.5</v>
      </c>
      <c r="N1451" s="0" t="n">
        <v>0</v>
      </c>
      <c r="O1451" s="0" t="n">
        <v>193</v>
      </c>
      <c r="P1451" s="0" t="n">
        <v>1600</v>
      </c>
      <c r="AC1451" s="37"/>
      <c r="AD1451" s="0" t="n">
        <v>0.046</v>
      </c>
      <c r="AE1451" s="37"/>
      <c r="AF1451" s="0" t="n">
        <v>0.028</v>
      </c>
      <c r="AG1451" s="0" t="n">
        <v>0.024</v>
      </c>
      <c r="AH1451" s="0" t="n">
        <v>12.8</v>
      </c>
      <c r="AJ1451" s="0" t="n">
        <v>24</v>
      </c>
      <c r="BF1451" s="0" t="n">
        <f aca="false">IF(E1451&lt;11,-3.6797*E1451^2+48.115*E1451-53.83,280.92*EXP(-0.2027*E1451))</f>
        <v>98.486087</v>
      </c>
      <c r="BG1451" s="0" t="n">
        <f aca="false">32.208*LN(F1451)+21.438</f>
        <v>92.206209186845</v>
      </c>
      <c r="BH1451" s="0" t="n">
        <f aca="false">IF(G1451&lt;=2, -10*G1451+100, 88.958*EXP(-0.0755*G1451))</f>
        <v>92</v>
      </c>
      <c r="BI1451" s="0" t="n">
        <f aca="false">IF(I1451&lt;=100, 0.0053*(I1451)^2-1.0332*I1451+100.76, 122.82*EXP(-0.0092*I1451))</f>
        <v>94.7516</v>
      </c>
      <c r="BJ1451" s="0" t="n">
        <f aca="false">IF(P1451&lt;=1000, -6.942*LN(P1451)+107.59, -36.304*LN(P1451)+310.72)</f>
        <v>42.8778405956953</v>
      </c>
      <c r="BK1451" s="0" t="n">
        <f aca="false">BF1451^0.04*BG1451^0.22*BH1451^0.51*BI1451^0.06*BJ1451^0.17</f>
        <v>81.206129464163</v>
      </c>
      <c r="BL1451" s="0" t="str">
        <f aca="false">IF(BK1451&gt;=90, "Very Good", IF(BK1451&gt;=80, "Good", IF(BK1451&gt;=70, "Slightly Good", IF(BK1451&gt;=60, "Average", IF(BK1451&gt;=50, "Slightly Poor", IF(BK1451&gt;=40, "Poor", "Very Poor"))))))</f>
        <v>Good</v>
      </c>
      <c r="BM1451" s="0" t="n">
        <f aca="false">IF(P1451&lt;=1000, -6.942*LN(P1451)+107.59, IF(AND(P1451&gt;1000, P1451&lt;=5213),-36.304*LN(P1451)+310.72, IF(P1451&gt;5213, 10)))</f>
        <v>42.8778405956953</v>
      </c>
      <c r="BN1451" s="0" t="n">
        <f aca="false">BF1451^0.04*BG1451^0.22*BH1451^0.51*BI1451^0.06*BM1451^0.17</f>
        <v>81.206129464163</v>
      </c>
      <c r="BO1451" s="0" t="str">
        <f aca="false">IF(BN1451&gt;=90, "Very Good", IF(BN1451&gt;=80, "Good", IF(BN1451&gt;=70, "Slightly Good", IF(BN1451&gt;=60, "Average", IF(BN1451&gt;=50, "Slightly Poor", IF(BN1451&gt;=40, "Poor", "Very Poor"))))))</f>
        <v>Good</v>
      </c>
      <c r="BP1451" s="0" t="n">
        <f aca="false">IF(AJ1451&lt;=1000, -6.942*LN(AJ1451)+107.59, IF(AND(AJ1451&gt;1000, AJ1451&lt;=5213),-36.304*LN(AJ1451)+310.72, IF(AJ1451&gt;5213, 10)))</f>
        <v>85.5279503097246</v>
      </c>
      <c r="BQ1451" s="0" t="n">
        <f aca="false">BF1451^0.04*BG1451^0.22*BH1451^0.51*BI1451^0.06*BP1451^0.17</f>
        <v>91.3203543816385</v>
      </c>
      <c r="BR1451" s="0" t="str">
        <f aca="false">IF(BQ1451&gt;=90, "Very Good", IF(BQ1451&gt;=80, "Good", IF(BQ1451&gt;=70, "Slightly Good", IF(BQ1451&gt;=60, "Average", IF(BQ1451&gt;=50, "Slightly Poor", IF(BQ1451&gt;=40, "Poor", "Very Poor"))))))</f>
        <v>Very Good</v>
      </c>
      <c r="BT1451" s="0" t="n">
        <f aca="false">9.81*LN(AH1451)+30.6</f>
        <v>55.6100571267799</v>
      </c>
      <c r="BU1451" s="0" t="str">
        <f aca="false">IF(BT1451&lt;30, "Clean water", IF(AND(BT1451&gt;=30, BT1451&lt;40), "Hypolimia", IF(AND(BT1451&gt;=40,BT1451&lt;50), "Mesotrophic", IF(AND(BT1451&gt;=50, BT1451&lt;70), "Eutrophic", IF(BT1451&gt;70,"Hypertrophic")))))</f>
        <v>Eutrophic</v>
      </c>
      <c r="BW1451" s="0" t="str">
        <f aca="false">IF(G1451/H1451&gt;=1, "PLS CHECK", "")</f>
        <v/>
      </c>
      <c r="BX1451" s="0" t="str">
        <f aca="false">IF(AC1451/J1451&gt;=1, "PLS CHECK", "")</f>
        <v/>
      </c>
      <c r="BY1451" s="0" t="str">
        <f aca="false">IF(AE1451/J1451&gt;=1, "PLS CHECK", "")</f>
        <v/>
      </c>
      <c r="BZ1451" s="0" t="str">
        <f aca="false">IF(AD1451/J1451&gt;=1, "PLS CHECK", "")</f>
        <v/>
      </c>
      <c r="CA1451" s="0" t="str">
        <f aca="false">IF(AF1451/K1451&gt;=1, "PLS CHECK", "")</f>
        <v/>
      </c>
      <c r="CB1451" s="0" t="str">
        <f aca="false">IF(AG1451/K1451&gt;=1, "PLS CHECK", "")</f>
        <v/>
      </c>
    </row>
    <row r="1452" customFormat="false" ht="12.5" hidden="false" customHeight="false" outlineLevel="0" collapsed="false">
      <c r="A1452" s="0" t="n">
        <v>1449</v>
      </c>
      <c r="B1452" s="15" t="s">
        <v>99</v>
      </c>
      <c r="C1452" s="16" t="s">
        <v>100</v>
      </c>
      <c r="D1452" s="0" t="s">
        <v>189</v>
      </c>
      <c r="E1452" s="0" t="n">
        <v>7.5</v>
      </c>
      <c r="F1452" s="37"/>
      <c r="G1452" s="37"/>
      <c r="H1452" s="0" t="n">
        <v>3.1</v>
      </c>
      <c r="I1452" s="0" t="n">
        <v>4.2</v>
      </c>
      <c r="J1452" s="0" t="n">
        <v>3.783</v>
      </c>
      <c r="K1452" s="0" t="n">
        <v>0.083</v>
      </c>
      <c r="L1452" s="0" t="n">
        <v>2</v>
      </c>
      <c r="M1452" s="0" t="n">
        <v>16.5</v>
      </c>
      <c r="N1452" s="0" t="n">
        <v>0</v>
      </c>
      <c r="O1452" s="0" t="n">
        <v>417</v>
      </c>
      <c r="P1452" s="0" t="n">
        <v>57000</v>
      </c>
      <c r="AC1452" s="0" t="n">
        <v>3.739</v>
      </c>
      <c r="AD1452" s="0" t="n">
        <v>0.036</v>
      </c>
      <c r="AE1452" s="0" t="n">
        <v>3.348</v>
      </c>
      <c r="AF1452" s="0" t="n">
        <v>0.056</v>
      </c>
      <c r="AG1452" s="0" t="n">
        <v>0.048</v>
      </c>
      <c r="AH1452" s="37"/>
      <c r="AJ1452" s="37"/>
      <c r="BF1452" s="0" t="n">
        <f aca="false">IF(E1452&lt;11,-3.6797*E1452^2+48.115*E1452-53.83,280.92*EXP(-0.2027*E1452))</f>
        <v>100.049375</v>
      </c>
      <c r="BG1452" s="0" t="e">
        <f aca="false">32.208*LN(F1452)+21.438</f>
        <v>#VALUE!</v>
      </c>
      <c r="BH1452" s="0" t="n">
        <f aca="false">IF(G1452&lt;=2, -10*G1452+100, 88.958*EXP(-0.0755*G1452))</f>
        <v>100</v>
      </c>
      <c r="BI1452" s="0" t="n">
        <f aca="false">IF(I1452&lt;=100, 0.0053*(I1452)^2-1.0332*I1452+100.76, 122.82*EXP(-0.0092*I1452))</f>
        <v>96.514052</v>
      </c>
      <c r="BJ1452" s="0" t="n">
        <f aca="false">IF(P1452&lt;=1000, -6.942*LN(P1452)+107.59, -36.304*LN(P1452)+310.72)</f>
        <v>-86.838080875633</v>
      </c>
      <c r="BK1452" s="0" t="e">
        <f aca="false">BF1452^0.04*BG1452^0.22*BH1452^0.51*BI1452^0.06*BJ1452^0.17</f>
        <v>#VALUE!</v>
      </c>
      <c r="BL1452" s="0" t="e">
        <f aca="false">IF(BK1452&gt;=90, "Very Good", IF(BK1452&gt;=80, "Good", IF(BK1452&gt;=70, "Slightly Good", IF(BK1452&gt;=60, "Average", IF(BK1452&gt;=50, "Slightly Poor", IF(BK1452&gt;=40, "Poor", "Very Poor"))))))</f>
        <v>#VALUE!</v>
      </c>
      <c r="BM1452" s="0" t="n">
        <f aca="false">IF(P1452&lt;=1000, -6.942*LN(P1452)+107.59, IF(AND(P1452&gt;1000, P1452&lt;=5213),-36.304*LN(P1452)+310.72, IF(P1452&gt;5213, 10)))</f>
        <v>10</v>
      </c>
      <c r="BN1452" s="0" t="e">
        <f aca="false">BF1452^0.04*BG1452^0.22*BH1452^0.51*BI1452^0.06*BM1452^0.17</f>
        <v>#VALUE!</v>
      </c>
      <c r="BO1452" s="0" t="e">
        <f aca="false">IF(BN1452&gt;=90, "Very Good", IF(BN1452&gt;=80, "Good", IF(BN1452&gt;=70, "Slightly Good", IF(BN1452&gt;=60, "Average", IF(BN1452&gt;=50, "Slightly Poor", IF(BN1452&gt;=40, "Poor", "Very Poor"))))))</f>
        <v>#VALUE!</v>
      </c>
      <c r="BP1452" s="0" t="e">
        <f aca="false">IF(AJ1452&lt;=1000, -6.942*LN(AJ1452)+107.59, IF(AND(AJ1452&gt;1000, AJ1452&lt;=5213),-36.304*LN(AJ1452)+310.72, IF(AJ1452&gt;5213, 10)))</f>
        <v>#VALUE!</v>
      </c>
      <c r="BQ1452" s="0" t="e">
        <f aca="false">BF1452^0.04*BG1452^0.22*BH1452^0.51*BI1452^0.06*BP1452^0.17</f>
        <v>#VALUE!</v>
      </c>
      <c r="BR1452" s="0" t="e">
        <f aca="false">IF(BQ1452&gt;=90, "Very Good", IF(BQ1452&gt;=80, "Good", IF(BQ1452&gt;=70, "Slightly Good", IF(BQ1452&gt;=60, "Average", IF(BQ1452&gt;=50, "Slightly Poor", IF(BQ1452&gt;=40, "Poor", "Very Poor"))))))</f>
        <v>#VALUE!</v>
      </c>
      <c r="BT1452" s="0" t="e">
        <f aca="false">9.81*LN(AH1452)+30.6</f>
        <v>#VALUE!</v>
      </c>
      <c r="BU1452" s="0" t="e">
        <f aca="false">IF(BT1452&lt;30, "Clean water", IF(AND(BT1452&gt;=30, BT1452&lt;40), "Hypolimia", IF(AND(BT1452&gt;=40,BT1452&lt;50), "Mesotrophic", IF(AND(BT1452&gt;=50, BT1452&lt;70), "Eutrophic", IF(BT1452&gt;70,"Hypertrophic")))))</f>
        <v>#VALUE!</v>
      </c>
      <c r="BW1452" s="0" t="str">
        <f aca="false">IF(G1452/H1452&gt;=1, "PLS CHECK", "")</f>
        <v/>
      </c>
      <c r="BX1452" s="0" t="str">
        <f aca="false">IF(AC1452/J1452&gt;=1, "PLS CHECK", "")</f>
        <v/>
      </c>
      <c r="BY1452" s="0" t="str">
        <f aca="false">IF(AE1452/J1452&gt;=1, "PLS CHECK", "")</f>
        <v/>
      </c>
      <c r="BZ1452" s="0" t="str">
        <f aca="false">IF(AD1452/J1452&gt;=1, "PLS CHECK", "")</f>
        <v/>
      </c>
      <c r="CA1452" s="0" t="str">
        <f aca="false">IF(AF1452/K1452&gt;=1, "PLS CHECK", "")</f>
        <v/>
      </c>
      <c r="CB1452" s="0" t="str">
        <f aca="false">IF(AG1452/K1452&gt;=1, "PLS CHECK", "")</f>
        <v/>
      </c>
    </row>
    <row r="1453" customFormat="false" ht="12.5" hidden="false" customHeight="false" outlineLevel="0" collapsed="false">
      <c r="A1453" s="0" t="n">
        <v>1450</v>
      </c>
      <c r="B1453" s="15" t="s">
        <v>99</v>
      </c>
      <c r="C1453" s="16" t="s">
        <v>100</v>
      </c>
      <c r="D1453" s="0" t="s">
        <v>189</v>
      </c>
      <c r="E1453" s="0" t="n">
        <v>8.1</v>
      </c>
      <c r="F1453" s="0" t="n">
        <v>10.5</v>
      </c>
      <c r="G1453" s="0" t="n">
        <v>1.1</v>
      </c>
      <c r="H1453" s="0" t="n">
        <v>3.8</v>
      </c>
      <c r="I1453" s="0" t="n">
        <v>4.7</v>
      </c>
      <c r="J1453" s="0" t="n">
        <v>4.389</v>
      </c>
      <c r="K1453" s="0" t="n">
        <v>0.064</v>
      </c>
      <c r="L1453" s="0" t="n">
        <v>2.2</v>
      </c>
      <c r="M1453" s="0" t="n">
        <v>19.1</v>
      </c>
      <c r="O1453" s="0" t="n">
        <v>410</v>
      </c>
      <c r="BD1453" s="0" t="n">
        <v>0.613</v>
      </c>
      <c r="BF1453" s="0" t="n">
        <f aca="false">IF(E1453&lt;11,-3.6797*E1453^2+48.115*E1453-53.83,280.92*EXP(-0.2027*E1453))</f>
        <v>94.476383</v>
      </c>
      <c r="BG1453" s="0" t="n">
        <f aca="false">32.208*LN(F1453)+21.438</f>
        <v>97.1710942827213</v>
      </c>
      <c r="BH1453" s="0" t="n">
        <f aca="false">IF(G1453&lt;=2, -10*G1453+100, 88.958*EXP(-0.0755*G1453))</f>
        <v>89</v>
      </c>
      <c r="BI1453" s="0" t="n">
        <f aca="false">IF(I1453&lt;=100, 0.0053*(I1453)^2-1.0332*I1453+100.76, 122.82*EXP(-0.0092*I1453))</f>
        <v>96.021037</v>
      </c>
      <c r="BJ1453" s="0" t="e">
        <f aca="false">IF(P1453&lt;=1000, -6.942*LN(P1453)+107.59, -36.304*LN(P1453)+310.72)</f>
        <v>#VALUE!</v>
      </c>
      <c r="BK1453" s="0" t="e">
        <f aca="false">BF1453^0.04*BG1453^0.22*BH1453^0.51*BI1453^0.06*BJ1453^0.17</f>
        <v>#VALUE!</v>
      </c>
      <c r="BL1453" s="0" t="e">
        <f aca="false">IF(BK1453&gt;=90, "Very Good", IF(BK1453&gt;=80, "Good", IF(BK1453&gt;=70, "Slightly Good", IF(BK1453&gt;=60, "Average", IF(BK1453&gt;=50, "Slightly Poor", IF(BK1453&gt;=40, "Poor", "Very Poor"))))))</f>
        <v>#VALUE!</v>
      </c>
      <c r="BM1453" s="0" t="e">
        <f aca="false">IF(P1453&lt;=1000, -6.942*LN(P1453)+107.59, IF(AND(P1453&gt;1000, P1453&lt;=5213),-36.304*LN(P1453)+310.72, IF(P1453&gt;5213, 10)))</f>
        <v>#VALUE!</v>
      </c>
      <c r="BN1453" s="0" t="e">
        <f aca="false">BF1453^0.04*BG1453^0.22*BH1453^0.51*BI1453^0.06*BM1453^0.17</f>
        <v>#VALUE!</v>
      </c>
      <c r="BO1453" s="0" t="e">
        <f aca="false">IF(BN1453&gt;=90, "Very Good", IF(BN1453&gt;=80, "Good", IF(BN1453&gt;=70, "Slightly Good", IF(BN1453&gt;=60, "Average", IF(BN1453&gt;=50, "Slightly Poor", IF(BN1453&gt;=40, "Poor", "Very Poor"))))))</f>
        <v>#VALUE!</v>
      </c>
      <c r="BP1453" s="0" t="e">
        <f aca="false">IF(AJ1453&lt;=1000, -6.942*LN(AJ1453)+107.59, IF(AND(AJ1453&gt;1000, AJ1453&lt;=5213),-36.304*LN(AJ1453)+310.72, IF(AJ1453&gt;5213, 10)))</f>
        <v>#VALUE!</v>
      </c>
      <c r="BQ1453" s="0" t="e">
        <f aca="false">BF1453^0.04*BG1453^0.22*BH1453^0.51*BI1453^0.06*BP1453^0.17</f>
        <v>#VALUE!</v>
      </c>
      <c r="BR1453" s="0" t="e">
        <f aca="false">IF(BQ1453&gt;=90, "Very Good", IF(BQ1453&gt;=80, "Good", IF(BQ1453&gt;=70, "Slightly Good", IF(BQ1453&gt;=60, "Average", IF(BQ1453&gt;=50, "Slightly Poor", IF(BQ1453&gt;=40, "Poor", "Very Poor"))))))</f>
        <v>#VALUE!</v>
      </c>
      <c r="BT1453" s="0" t="e">
        <f aca="false">9.81*LN(AH1453)+30.6</f>
        <v>#VALUE!</v>
      </c>
      <c r="BU1453" s="0" t="e">
        <f aca="false">IF(BT1453&lt;30, "Clean water", IF(AND(BT1453&gt;=30, BT1453&lt;40), "Hypolimia", IF(AND(BT1453&gt;=40,BT1453&lt;50), "Mesotrophic", IF(AND(BT1453&gt;=50, BT1453&lt;70), "Eutrophic", IF(BT1453&gt;70,"Hypertrophic")))))</f>
        <v>#VALUE!</v>
      </c>
      <c r="BW1453" s="0" t="str">
        <f aca="false">IF(G1453/H1453&gt;=1, "PLS CHECK", "")</f>
        <v/>
      </c>
      <c r="BX1453" s="0" t="str">
        <f aca="false">IF(AC1453/J1453&gt;=1, "PLS CHECK", "")</f>
        <v/>
      </c>
      <c r="BY1453" s="0" t="str">
        <f aca="false">IF(AE1453/J1453&gt;=1, "PLS CHECK", "")</f>
        <v/>
      </c>
      <c r="BZ1453" s="0" t="str">
        <f aca="false">IF(AD1453/J1453&gt;=1, "PLS CHECK", "")</f>
        <v/>
      </c>
      <c r="CA1453" s="0" t="str">
        <f aca="false">IF(AF1453/K1453&gt;=1, "PLS CHECK", "")</f>
        <v/>
      </c>
      <c r="CB1453" s="0" t="str">
        <f aca="false">IF(AG1453/K1453&gt;=1, "PLS CHECK", "")</f>
        <v/>
      </c>
    </row>
    <row r="1454" customFormat="false" ht="12.5" hidden="false" customHeight="false" outlineLevel="0" collapsed="false">
      <c r="A1454" s="0" t="n">
        <v>1451</v>
      </c>
      <c r="B1454" s="15" t="s">
        <v>101</v>
      </c>
      <c r="C1454" s="16" t="s">
        <v>102</v>
      </c>
      <c r="D1454" s="0" t="s">
        <v>189</v>
      </c>
      <c r="E1454" s="0" t="n">
        <v>8.2</v>
      </c>
      <c r="F1454" s="0" t="n">
        <v>11.3</v>
      </c>
      <c r="G1454" s="0" t="n">
        <v>1.1</v>
      </c>
      <c r="H1454" s="0" t="n">
        <v>5.7</v>
      </c>
      <c r="I1454" s="0" t="n">
        <v>15.1</v>
      </c>
      <c r="J1454" s="0" t="n">
        <v>3.263</v>
      </c>
      <c r="K1454" s="0" t="n">
        <v>0.019</v>
      </c>
      <c r="L1454" s="0" t="n">
        <v>2.4</v>
      </c>
      <c r="M1454" s="0" t="n">
        <v>19.3</v>
      </c>
      <c r="N1454" s="0" t="n">
        <v>0</v>
      </c>
      <c r="O1454" s="0" t="n">
        <v>282</v>
      </c>
      <c r="P1454" s="0" t="n">
        <v>2500</v>
      </c>
      <c r="AC1454" s="0" t="n">
        <v>2.773</v>
      </c>
      <c r="AD1454" s="0" t="n">
        <v>0.022</v>
      </c>
      <c r="AE1454" s="0" t="n">
        <v>2.287</v>
      </c>
      <c r="AF1454" s="0" t="n">
        <v>0.013</v>
      </c>
      <c r="AG1454" s="0" t="n">
        <v>0.009</v>
      </c>
      <c r="AH1454" s="37"/>
      <c r="AJ1454" s="0" t="n">
        <v>16</v>
      </c>
      <c r="BA1454" s="0" t="n">
        <v>0</v>
      </c>
      <c r="BF1454" s="0" t="n">
        <f aca="false">IF(E1454&lt;11,-3.6797*E1454^2+48.115*E1454-53.83,280.92*EXP(-0.2027*E1454))</f>
        <v>93.289972</v>
      </c>
      <c r="BG1454" s="0" t="n">
        <f aca="false">32.208*LN(F1454)+21.438</f>
        <v>99.5360461899348</v>
      </c>
      <c r="BH1454" s="0" t="n">
        <f aca="false">IF(G1454&lt;=2, -10*G1454+100, 88.958*EXP(-0.0755*G1454))</f>
        <v>89</v>
      </c>
      <c r="BI1454" s="0" t="n">
        <f aca="false">IF(I1454&lt;=100, 0.0053*(I1454)^2-1.0332*I1454+100.76, 122.82*EXP(-0.0092*I1454))</f>
        <v>86.367133</v>
      </c>
      <c r="BJ1454" s="0" t="n">
        <f aca="false">IF(P1454&lt;=1000, -6.942*LN(P1454)+107.59, -36.304*LN(P1454)+310.72)</f>
        <v>26.6758336218732</v>
      </c>
      <c r="BK1454" s="0" t="n">
        <f aca="false">BF1454^0.04*BG1454^0.22*BH1454^0.51*BI1454^0.06*BJ1454^0.17</f>
        <v>74.3291141462778</v>
      </c>
      <c r="BL1454" s="0" t="str">
        <f aca="false">IF(BK1454&gt;=90, "Very Good", IF(BK1454&gt;=80, "Good", IF(BK1454&gt;=70, "Slightly Good", IF(BK1454&gt;=60, "Average", IF(BK1454&gt;=50, "Slightly Poor", IF(BK1454&gt;=40, "Poor", "Very Poor"))))))</f>
        <v>Slightly Good</v>
      </c>
      <c r="BM1454" s="0" t="n">
        <f aca="false">IF(P1454&lt;=1000, -6.942*LN(P1454)+107.59, IF(AND(P1454&gt;1000, P1454&lt;=5213),-36.304*LN(P1454)+310.72, IF(P1454&gt;5213, 10)))</f>
        <v>26.6758336218732</v>
      </c>
      <c r="BN1454" s="0" t="n">
        <f aca="false">BF1454^0.04*BG1454^0.22*BH1454^0.51*BI1454^0.06*BM1454^0.17</f>
        <v>74.3291141462778</v>
      </c>
      <c r="BO1454" s="0" t="str">
        <f aca="false">IF(BN1454&gt;=90, "Very Good", IF(BN1454&gt;=80, "Good", IF(BN1454&gt;=70, "Slightly Good", IF(BN1454&gt;=60, "Average", IF(BN1454&gt;=50, "Slightly Poor", IF(BN1454&gt;=40, "Poor", "Very Poor"))))))</f>
        <v>Slightly Good</v>
      </c>
      <c r="BP1454" s="0" t="n">
        <f aca="false">IF(AJ1454&lt;=1000, -6.942*LN(AJ1454)+107.59, IF(AND(AJ1454&gt;1000, AJ1454&lt;=5213),-36.304*LN(AJ1454)+310.72, IF(AJ1454&gt;5213, 10)))</f>
        <v>88.3426890902114</v>
      </c>
      <c r="BQ1454" s="0" t="n">
        <f aca="false">BF1454^0.04*BG1454^0.22*BH1454^0.51*BI1454^0.06*BP1454^0.17</f>
        <v>91.1103891118444</v>
      </c>
      <c r="BR1454" s="0" t="str">
        <f aca="false">IF(BQ1454&gt;=90, "Very Good", IF(BQ1454&gt;=80, "Good", IF(BQ1454&gt;=70, "Slightly Good", IF(BQ1454&gt;=60, "Average", IF(BQ1454&gt;=50, "Slightly Poor", IF(BQ1454&gt;=40, "Poor", "Very Poor"))))))</f>
        <v>Very Good</v>
      </c>
      <c r="BT1454" s="0" t="e">
        <f aca="false">9.81*LN(AH1454)+30.6</f>
        <v>#VALUE!</v>
      </c>
      <c r="BU1454" s="0" t="e">
        <f aca="false">IF(BT1454&lt;30, "Clean water", IF(AND(BT1454&gt;=30, BT1454&lt;40), "Hypolimia", IF(AND(BT1454&gt;=40,BT1454&lt;50), "Mesotrophic", IF(AND(BT1454&gt;=50, BT1454&lt;70), "Eutrophic", IF(BT1454&gt;70,"Hypertrophic")))))</f>
        <v>#VALUE!</v>
      </c>
      <c r="BW1454" s="0" t="str">
        <f aca="false">IF(G1454/H1454&gt;=1, "PLS CHECK", "")</f>
        <v/>
      </c>
      <c r="BX1454" s="0" t="str">
        <f aca="false">IF(AC1454/J1454&gt;=1, "PLS CHECK", "")</f>
        <v/>
      </c>
      <c r="BY1454" s="0" t="str">
        <f aca="false">IF(AE1454/J1454&gt;=1, "PLS CHECK", "")</f>
        <v/>
      </c>
      <c r="BZ1454" s="0" t="str">
        <f aca="false">IF(AD1454/J1454&gt;=1, "PLS CHECK", "")</f>
        <v/>
      </c>
      <c r="CA1454" s="0" t="str">
        <f aca="false">IF(AF1454/K1454&gt;=1, "PLS CHECK", "")</f>
        <v/>
      </c>
      <c r="CB1454" s="0" t="str">
        <f aca="false">IF(AG1454/K1454&gt;=1, "PLS CHECK", "")</f>
        <v/>
      </c>
    </row>
    <row r="1455" customFormat="false" ht="12.5" hidden="false" customHeight="false" outlineLevel="0" collapsed="false">
      <c r="A1455" s="0" t="n">
        <v>1452</v>
      </c>
      <c r="B1455" s="15" t="s">
        <v>103</v>
      </c>
      <c r="C1455" s="16" t="s">
        <v>104</v>
      </c>
      <c r="D1455" s="0" t="s">
        <v>189</v>
      </c>
      <c r="E1455" s="0" t="n">
        <v>8.1</v>
      </c>
      <c r="F1455" s="0" t="n">
        <v>10.7</v>
      </c>
      <c r="G1455" s="0" t="n">
        <v>0.8</v>
      </c>
      <c r="H1455" s="0" t="n">
        <v>2.7</v>
      </c>
      <c r="I1455" s="37"/>
      <c r="J1455" s="0" t="n">
        <v>5.121</v>
      </c>
      <c r="K1455" s="0" t="n">
        <v>0.043</v>
      </c>
      <c r="L1455" s="0" t="n">
        <v>1.8</v>
      </c>
      <c r="M1455" s="0" t="n">
        <v>17.3</v>
      </c>
      <c r="N1455" s="0" t="n">
        <v>0</v>
      </c>
      <c r="O1455" s="0" t="n">
        <v>428</v>
      </c>
      <c r="P1455" s="0" t="n">
        <v>13000</v>
      </c>
      <c r="AC1455" s="0" t="n">
        <v>4.943</v>
      </c>
      <c r="AD1455" s="0" t="n">
        <v>0.05</v>
      </c>
      <c r="AE1455" s="0" t="n">
        <v>4.722</v>
      </c>
      <c r="AF1455" s="0" t="n">
        <v>0.032</v>
      </c>
      <c r="AG1455" s="0" t="n">
        <v>0.024</v>
      </c>
      <c r="AH1455" s="0" t="n">
        <v>10.3</v>
      </c>
      <c r="AJ1455" s="0" t="n">
        <v>1100</v>
      </c>
      <c r="BF1455" s="0" t="n">
        <f aca="false">IF(E1455&lt;11,-3.6797*E1455^2+48.115*E1455-53.83,280.92*EXP(-0.2027*E1455))</f>
        <v>94.476383</v>
      </c>
      <c r="BG1455" s="0" t="n">
        <f aca="false">32.208*LN(F1455)+21.438</f>
        <v>97.7788104251968</v>
      </c>
      <c r="BH1455" s="0" t="n">
        <f aca="false">IF(G1455&lt;=2, -10*G1455+100, 88.958*EXP(-0.0755*G1455))</f>
        <v>92</v>
      </c>
      <c r="BI1455" s="0" t="n">
        <f aca="false">IF(I1455&lt;=100, 0.0053*(I1455)^2-1.0332*I1455+100.76, 122.82*EXP(-0.0092*I1455))</f>
        <v>100.76</v>
      </c>
      <c r="BJ1455" s="0" t="n">
        <f aca="false">IF(P1455&lt;=1000, -6.942*LN(P1455)+107.59, -36.304*LN(P1455)+310.72)</f>
        <v>-33.1770691214511</v>
      </c>
      <c r="BK1455" s="0" t="e">
        <f aca="false">BF1455^0.04*BG1455^0.22*BH1455^0.51*BI1455^0.06*BJ1455^0.17</f>
        <v>#NUM!</v>
      </c>
      <c r="BL1455" s="0" t="e">
        <f aca="false">IF(BK1455&gt;=90, "Very Good", IF(BK1455&gt;=80, "Good", IF(BK1455&gt;=70, "Slightly Good", IF(BK1455&gt;=60, "Average", IF(BK1455&gt;=50, "Slightly Poor", IF(BK1455&gt;=40, "Poor", "Very Poor"))))))</f>
        <v>#NUM!</v>
      </c>
      <c r="BM1455" s="0" t="n">
        <f aca="false">IF(P1455&lt;=1000, -6.942*LN(P1455)+107.59, IF(AND(P1455&gt;1000, P1455&lt;=5213),-36.304*LN(P1455)+310.72, IF(P1455&gt;5213, 10)))</f>
        <v>10</v>
      </c>
      <c r="BN1455" s="0" t="n">
        <f aca="false">BF1455^0.04*BG1455^0.22*BH1455^0.51*BI1455^0.06*BM1455^0.17</f>
        <v>64.3570096889146</v>
      </c>
      <c r="BO1455" s="0" t="str">
        <f aca="false">IF(BN1455&gt;=90, "Very Good", IF(BN1455&gt;=80, "Good", IF(BN1455&gt;=70, "Slightly Good", IF(BN1455&gt;=60, "Average", IF(BN1455&gt;=50, "Slightly Poor", IF(BN1455&gt;=40, "Poor", "Very Poor"))))))</f>
        <v>Average</v>
      </c>
      <c r="BP1455" s="0" t="n">
        <f aca="false">IF(AJ1455&lt;=1000, -6.942*LN(AJ1455)+107.59, IF(AND(AJ1455&gt;1000, AJ1455&lt;=5213),-36.304*LN(AJ1455)+310.72, IF(AJ1455&gt;5213, 10)))</f>
        <v>56.4807115842163</v>
      </c>
      <c r="BQ1455" s="0" t="n">
        <f aca="false">BF1455^0.04*BG1455^0.22*BH1455^0.51*BI1455^0.06*BP1455^0.17</f>
        <v>86.3811305556376</v>
      </c>
      <c r="BR1455" s="0" t="str">
        <f aca="false">IF(BQ1455&gt;=90, "Very Good", IF(BQ1455&gt;=80, "Good", IF(BQ1455&gt;=70, "Slightly Good", IF(BQ1455&gt;=60, "Average", IF(BQ1455&gt;=50, "Slightly Poor", IF(BQ1455&gt;=40, "Poor", "Very Poor"))))))</f>
        <v>Good</v>
      </c>
      <c r="BT1455" s="0" t="n">
        <f aca="false">9.81*LN(AH1455)+30.6</f>
        <v>53.4783316122612</v>
      </c>
      <c r="BU1455" s="0" t="str">
        <f aca="false">IF(BT1455&lt;30, "Clean water", IF(AND(BT1455&gt;=30, BT1455&lt;40), "Hypolimia", IF(AND(BT1455&gt;=40,BT1455&lt;50), "Mesotrophic", IF(AND(BT1455&gt;=50, BT1455&lt;70), "Eutrophic", IF(BT1455&gt;70,"Hypertrophic")))))</f>
        <v>Eutrophic</v>
      </c>
      <c r="BW1455" s="0" t="str">
        <f aca="false">IF(G1455/H1455&gt;=1, "PLS CHECK", "")</f>
        <v/>
      </c>
      <c r="BX1455" s="0" t="str">
        <f aca="false">IF(AC1455/J1455&gt;=1, "PLS CHECK", "")</f>
        <v/>
      </c>
      <c r="BY1455" s="0" t="str">
        <f aca="false">IF(AE1455/J1455&gt;=1, "PLS CHECK", "")</f>
        <v/>
      </c>
      <c r="BZ1455" s="0" t="str">
        <f aca="false">IF(AD1455/J1455&gt;=1, "PLS CHECK", "")</f>
        <v/>
      </c>
      <c r="CA1455" s="0" t="str">
        <f aca="false">IF(AF1455/K1455&gt;=1, "PLS CHECK", "")</f>
        <v/>
      </c>
      <c r="CB1455" s="0" t="str">
        <f aca="false">IF(AG1455/K1455&gt;=1, "PLS CHECK", "")</f>
        <v/>
      </c>
    </row>
    <row r="1456" customFormat="false" ht="12.5" hidden="false" customHeight="false" outlineLevel="0" collapsed="false">
      <c r="A1456" s="0" t="n">
        <v>1453</v>
      </c>
      <c r="B1456" s="15" t="s">
        <v>105</v>
      </c>
      <c r="C1456" s="16" t="s">
        <v>106</v>
      </c>
      <c r="D1456" s="0" t="s">
        <v>189</v>
      </c>
      <c r="E1456" s="0" t="n">
        <v>7.9</v>
      </c>
      <c r="F1456" s="0" t="n">
        <v>10.3</v>
      </c>
      <c r="G1456" s="0" t="n">
        <v>1</v>
      </c>
      <c r="H1456" s="0" t="n">
        <v>4</v>
      </c>
      <c r="I1456" s="0" t="n">
        <v>6.9</v>
      </c>
      <c r="J1456" s="37"/>
      <c r="K1456" s="0" t="n">
        <v>0.045</v>
      </c>
      <c r="L1456" s="0" t="n">
        <v>2.2</v>
      </c>
      <c r="M1456" s="0" t="n">
        <v>17.4</v>
      </c>
      <c r="N1456" s="0" t="n">
        <v>0</v>
      </c>
      <c r="O1456" s="0" t="n">
        <v>204</v>
      </c>
      <c r="P1456" s="37"/>
      <c r="AC1456" s="37"/>
      <c r="AD1456" s="37"/>
      <c r="AE1456" s="37"/>
      <c r="AF1456" s="0" t="n">
        <v>0.039</v>
      </c>
      <c r="AG1456" s="0" t="n">
        <v>0.01</v>
      </c>
      <c r="AH1456" s="0" t="n">
        <v>24.9</v>
      </c>
      <c r="AJ1456" s="37"/>
      <c r="BA1456" s="0" t="n">
        <v>0</v>
      </c>
      <c r="BF1456" s="0" t="n">
        <f aca="false">IF(E1456&lt;11,-3.6797*E1456^2+48.115*E1456-53.83,280.92*EXP(-0.2027*E1456))</f>
        <v>96.6284230000001</v>
      </c>
      <c r="BG1456" s="0" t="n">
        <f aca="false">32.208*LN(F1456)+21.438</f>
        <v>96.5516905777479</v>
      </c>
      <c r="BH1456" s="0" t="n">
        <f aca="false">IF(G1456&lt;=2, -10*G1456+100, 88.958*EXP(-0.0755*G1456))</f>
        <v>90</v>
      </c>
      <c r="BI1456" s="0" t="n">
        <f aca="false">IF(I1456&lt;=100, 0.0053*(I1456)^2-1.0332*I1456+100.76, 122.82*EXP(-0.0092*I1456))</f>
        <v>93.883253</v>
      </c>
      <c r="BJ1456" s="0" t="e">
        <f aca="false">IF(P1456&lt;=1000, -6.942*LN(P1456)+107.59, -36.304*LN(P1456)+310.72)</f>
        <v>#VALUE!</v>
      </c>
      <c r="BK1456" s="0" t="e">
        <f aca="false">BF1456^0.04*BG1456^0.22*BH1456^0.51*BI1456^0.06*BJ1456^0.17</f>
        <v>#VALUE!</v>
      </c>
      <c r="BL1456" s="0" t="e">
        <f aca="false">IF(BK1456&gt;=90, "Very Good", IF(BK1456&gt;=80, "Good", IF(BK1456&gt;=70, "Slightly Good", IF(BK1456&gt;=60, "Average", IF(BK1456&gt;=50, "Slightly Poor", IF(BK1456&gt;=40, "Poor", "Very Poor"))))))</f>
        <v>#VALUE!</v>
      </c>
      <c r="BM1456" s="0" t="e">
        <f aca="false">IF(P1456&lt;=1000, -6.942*LN(P1456)+107.59, IF(AND(P1456&gt;1000, P1456&lt;=5213),-36.304*LN(P1456)+310.72, IF(P1456&gt;5213, 10)))</f>
        <v>#VALUE!</v>
      </c>
      <c r="BN1456" s="0" t="e">
        <f aca="false">BF1456^0.04*BG1456^0.22*BH1456^0.51*BI1456^0.06*BM1456^0.17</f>
        <v>#VALUE!</v>
      </c>
      <c r="BO1456" s="0" t="e">
        <f aca="false">IF(BN1456&gt;=90, "Very Good", IF(BN1456&gt;=80, "Good", IF(BN1456&gt;=70, "Slightly Good", IF(BN1456&gt;=60, "Average", IF(BN1456&gt;=50, "Slightly Poor", IF(BN1456&gt;=40, "Poor", "Very Poor"))))))</f>
        <v>#VALUE!</v>
      </c>
      <c r="BP1456" s="0" t="e">
        <f aca="false">IF(AJ1456&lt;=1000, -6.942*LN(AJ1456)+107.59, IF(AND(AJ1456&gt;1000, AJ1456&lt;=5213),-36.304*LN(AJ1456)+310.72, IF(AJ1456&gt;5213, 10)))</f>
        <v>#VALUE!</v>
      </c>
      <c r="BQ1456" s="0" t="e">
        <f aca="false">BF1456^0.04*BG1456^0.22*BH1456^0.51*BI1456^0.06*BP1456^0.17</f>
        <v>#VALUE!</v>
      </c>
      <c r="BR1456" s="0" t="e">
        <f aca="false">IF(BQ1456&gt;=90, "Very Good", IF(BQ1456&gt;=80, "Good", IF(BQ1456&gt;=70, "Slightly Good", IF(BQ1456&gt;=60, "Average", IF(BQ1456&gt;=50, "Slightly Poor", IF(BQ1456&gt;=40, "Poor", "Very Poor"))))))</f>
        <v>#VALUE!</v>
      </c>
      <c r="BT1456" s="0" t="n">
        <f aca="false">9.81*LN(AH1456)+30.6</f>
        <v>62.1378531520472</v>
      </c>
      <c r="BU1456" s="0" t="str">
        <f aca="false">IF(BT1456&lt;30, "Clean water", IF(AND(BT1456&gt;=30, BT1456&lt;40), "Hypolimia", IF(AND(BT1456&gt;=40,BT1456&lt;50), "Mesotrophic", IF(AND(BT1456&gt;=50, BT1456&lt;70), "Eutrophic", IF(BT1456&gt;70,"Hypertrophic")))))</f>
        <v>Eutrophic</v>
      </c>
      <c r="BW1456" s="0" t="str">
        <f aca="false">IF(G1456/H1456&gt;=1, "PLS CHECK", "")</f>
        <v/>
      </c>
      <c r="BX1456" s="0" t="e">
        <f aca="false">IF(AC1456/J1456&gt;=1, "PLS CHECK", "")</f>
        <v>#DIV/0!</v>
      </c>
      <c r="BY1456" s="0" t="e">
        <f aca="false">IF(AE1456/J1456&gt;=1, "PLS CHECK", "")</f>
        <v>#DIV/0!</v>
      </c>
      <c r="BZ1456" s="0" t="e">
        <f aca="false">IF(AD1456/J1456&gt;=1, "PLS CHECK", "")</f>
        <v>#DIV/0!</v>
      </c>
      <c r="CA1456" s="0" t="str">
        <f aca="false">IF(AF1456/K1456&gt;=1, "PLS CHECK", "")</f>
        <v/>
      </c>
      <c r="CB1456" s="0" t="str">
        <f aca="false">IF(AG1456/K1456&gt;=1, "PLS CHECK", "")</f>
        <v/>
      </c>
    </row>
    <row r="1457" customFormat="false" ht="12.5" hidden="false" customHeight="false" outlineLevel="0" collapsed="false">
      <c r="A1457" s="0" t="n">
        <v>1454</v>
      </c>
      <c r="B1457" s="15" t="s">
        <v>107</v>
      </c>
      <c r="C1457" s="16" t="s">
        <v>108</v>
      </c>
      <c r="D1457" s="0" t="s">
        <v>189</v>
      </c>
      <c r="E1457" s="0" t="n">
        <v>7.7</v>
      </c>
      <c r="F1457" s="0" t="n">
        <v>11.9</v>
      </c>
      <c r="G1457" s="37"/>
      <c r="H1457" s="37"/>
      <c r="I1457" s="37"/>
      <c r="J1457" s="0" t="n">
        <v>5.97</v>
      </c>
      <c r="K1457" s="0" t="n">
        <v>0.077</v>
      </c>
      <c r="L1457" s="37"/>
      <c r="M1457" s="0" t="n">
        <v>16.4</v>
      </c>
      <c r="N1457" s="0" t="n">
        <v>0</v>
      </c>
      <c r="O1457" s="0" t="n">
        <v>569</v>
      </c>
      <c r="P1457" s="0" t="n">
        <v>13000</v>
      </c>
      <c r="AC1457" s="0" t="n">
        <v>5.885</v>
      </c>
      <c r="AD1457" s="37"/>
      <c r="AE1457" s="0" t="n">
        <v>5.682</v>
      </c>
      <c r="AF1457" s="0" t="n">
        <v>0.07</v>
      </c>
      <c r="AG1457" s="0" t="n">
        <v>0.068</v>
      </c>
      <c r="AH1457" s="37"/>
      <c r="AJ1457" s="0" t="n">
        <v>1600</v>
      </c>
      <c r="BF1457" s="0" t="n">
        <f aca="false">IF(E1457&lt;11,-3.6797*E1457^2+48.115*E1457-53.83,280.92*EXP(-0.2027*E1457))</f>
        <v>98.486087</v>
      </c>
      <c r="BG1457" s="0" t="n">
        <f aca="false">32.208*LN(F1457)+21.438</f>
        <v>101.202348790984</v>
      </c>
      <c r="BH1457" s="0" t="n">
        <f aca="false">IF(G1457&lt;=2, -10*G1457+100, 88.958*EXP(-0.0755*G1457))</f>
        <v>100</v>
      </c>
      <c r="BI1457" s="0" t="n">
        <f aca="false">IF(I1457&lt;=100, 0.0053*(I1457)^2-1.0332*I1457+100.76, 122.82*EXP(-0.0092*I1457))</f>
        <v>100.76</v>
      </c>
      <c r="BJ1457" s="0" t="n">
        <f aca="false">IF(P1457&lt;=1000, -6.942*LN(P1457)+107.59, -36.304*LN(P1457)+310.72)</f>
        <v>-33.1770691214511</v>
      </c>
      <c r="BK1457" s="0" t="e">
        <f aca="false">BF1457^0.04*BG1457^0.22*BH1457^0.51*BI1457^0.06*BJ1457^0.17</f>
        <v>#NUM!</v>
      </c>
      <c r="BL1457" s="0" t="e">
        <f aca="false">IF(BK1457&gt;=90, "Very Good", IF(BK1457&gt;=80, "Good", IF(BK1457&gt;=70, "Slightly Good", IF(BK1457&gt;=60, "Average", IF(BK1457&gt;=50, "Slightly Poor", IF(BK1457&gt;=40, "Poor", "Very Poor"))))))</f>
        <v>#NUM!</v>
      </c>
      <c r="BM1457" s="0" t="n">
        <f aca="false">IF(P1457&lt;=1000, -6.942*LN(P1457)+107.59, IF(AND(P1457&gt;1000, P1457&lt;=5213),-36.304*LN(P1457)+310.72, IF(P1457&gt;5213, 10)))</f>
        <v>10</v>
      </c>
      <c r="BN1457" s="0" t="n">
        <f aca="false">BF1457^0.04*BG1457^0.22*BH1457^0.51*BI1457^0.06*BM1457^0.17</f>
        <v>67.7757317341563</v>
      </c>
      <c r="BO1457" s="0" t="str">
        <f aca="false">IF(BN1457&gt;=90, "Very Good", IF(BN1457&gt;=80, "Good", IF(BN1457&gt;=70, "Slightly Good", IF(BN1457&gt;=60, "Average", IF(BN1457&gt;=50, "Slightly Poor", IF(BN1457&gt;=40, "Poor", "Very Poor"))))))</f>
        <v>Average</v>
      </c>
      <c r="BP1457" s="0" t="n">
        <f aca="false">IF(AJ1457&lt;=1000, -6.942*LN(AJ1457)+107.59, IF(AND(AJ1457&gt;1000, AJ1457&lt;=5213),-36.304*LN(AJ1457)+310.72, IF(AJ1457&gt;5213, 10)))</f>
        <v>42.8778405956953</v>
      </c>
      <c r="BQ1457" s="0" t="n">
        <f aca="false">BF1457^0.04*BG1457^0.22*BH1457^0.51*BI1457^0.06*BP1457^0.17</f>
        <v>86.8068124124109</v>
      </c>
      <c r="BR1457" s="0" t="str">
        <f aca="false">IF(BQ1457&gt;=90, "Very Good", IF(BQ1457&gt;=80, "Good", IF(BQ1457&gt;=70, "Slightly Good", IF(BQ1457&gt;=60, "Average", IF(BQ1457&gt;=50, "Slightly Poor", IF(BQ1457&gt;=40, "Poor", "Very Poor"))))))</f>
        <v>Good</v>
      </c>
      <c r="BT1457" s="0" t="e">
        <f aca="false">9.81*LN(AH1457)+30.6</f>
        <v>#VALUE!</v>
      </c>
      <c r="BU1457" s="0" t="e">
        <f aca="false">IF(BT1457&lt;30, "Clean water", IF(AND(BT1457&gt;=30, BT1457&lt;40), "Hypolimia", IF(AND(BT1457&gt;=40,BT1457&lt;50), "Mesotrophic", IF(AND(BT1457&gt;=50, BT1457&lt;70), "Eutrophic", IF(BT1457&gt;70,"Hypertrophic")))))</f>
        <v>#VALUE!</v>
      </c>
      <c r="BW1457" s="0" t="e">
        <f aca="false">IF(G1457/H1457&gt;=1, "PLS CHECK", "")</f>
        <v>#DIV/0!</v>
      </c>
      <c r="BX1457" s="0" t="str">
        <f aca="false">IF(AC1457/J1457&gt;=1, "PLS CHECK", "")</f>
        <v/>
      </c>
      <c r="BY1457" s="0" t="str">
        <f aca="false">IF(AE1457/J1457&gt;=1, "PLS CHECK", "")</f>
        <v/>
      </c>
      <c r="BZ1457" s="0" t="str">
        <f aca="false">IF(AD1457/J1457&gt;=1, "PLS CHECK", "")</f>
        <v/>
      </c>
      <c r="CA1457" s="0" t="str">
        <f aca="false">IF(AF1457/K1457&gt;=1, "PLS CHECK", "")</f>
        <v/>
      </c>
      <c r="CB1457" s="0" t="str">
        <f aca="false">IF(AG1457/K1457&gt;=1, "PLS CHECK", "")</f>
        <v/>
      </c>
    </row>
    <row r="1458" customFormat="false" ht="12.5" hidden="false" customHeight="false" outlineLevel="0" collapsed="false">
      <c r="A1458" s="0" t="n">
        <v>1455</v>
      </c>
      <c r="B1458" s="15" t="s">
        <v>109</v>
      </c>
      <c r="C1458" s="16" t="s">
        <v>110</v>
      </c>
      <c r="D1458" s="0" t="s">
        <v>189</v>
      </c>
      <c r="E1458" s="0" t="n">
        <v>7.6</v>
      </c>
      <c r="F1458" s="0" t="n">
        <v>8.5</v>
      </c>
      <c r="G1458" s="0" t="n">
        <v>3.2</v>
      </c>
      <c r="H1458" s="0" t="n">
        <v>6.6</v>
      </c>
      <c r="I1458" s="0" t="n">
        <v>6.1</v>
      </c>
      <c r="J1458" s="0" t="n">
        <v>9.717</v>
      </c>
      <c r="K1458" s="0" t="n">
        <v>0.187</v>
      </c>
      <c r="L1458" s="0" t="n">
        <v>3.5</v>
      </c>
      <c r="M1458" s="0" t="n">
        <v>20.5</v>
      </c>
      <c r="O1458" s="0" t="n">
        <v>395</v>
      </c>
      <c r="AC1458" s="0" t="n">
        <v>9.366</v>
      </c>
      <c r="AD1458" s="0" t="n">
        <v>0.76</v>
      </c>
      <c r="AE1458" s="0" t="n">
        <v>6.063</v>
      </c>
      <c r="AF1458" s="37"/>
      <c r="AG1458" s="37"/>
      <c r="BD1458" s="0" t="n">
        <v>2.344</v>
      </c>
      <c r="BF1458" s="0" t="n">
        <f aca="false">IF(E1458&lt;11,-3.6797*E1458^2+48.115*E1458-53.83,280.92*EXP(-0.2027*E1458))</f>
        <v>99.304528</v>
      </c>
      <c r="BG1458" s="0" t="n">
        <f aca="false">32.208*LN(F1458)+21.438</f>
        <v>90.3652509938879</v>
      </c>
      <c r="BH1458" s="0" t="n">
        <f aca="false">IF(G1458&lt;=2, -10*G1458+100, 88.958*EXP(-0.0755*G1458))</f>
        <v>69.8649678413399</v>
      </c>
      <c r="BI1458" s="0" t="n">
        <f aca="false">IF(I1458&lt;=100, 0.0053*(I1458)^2-1.0332*I1458+100.76, 122.82*EXP(-0.0092*I1458))</f>
        <v>94.654693</v>
      </c>
      <c r="BJ1458" s="0" t="e">
        <f aca="false">IF(P1458&lt;=1000, -6.942*LN(P1458)+107.59, -36.304*LN(P1458)+310.72)</f>
        <v>#VALUE!</v>
      </c>
      <c r="BK1458" s="0" t="e">
        <f aca="false">BF1458^0.04*BG1458^0.22*BH1458^0.51*BI1458^0.06*BJ1458^0.17</f>
        <v>#VALUE!</v>
      </c>
      <c r="BL1458" s="0" t="e">
        <f aca="false">IF(BK1458&gt;=90, "Very Good", IF(BK1458&gt;=80, "Good", IF(BK1458&gt;=70, "Slightly Good", IF(BK1458&gt;=60, "Average", IF(BK1458&gt;=50, "Slightly Poor", IF(BK1458&gt;=40, "Poor", "Very Poor"))))))</f>
        <v>#VALUE!</v>
      </c>
      <c r="BM1458" s="0" t="e">
        <f aca="false">IF(P1458&lt;=1000, -6.942*LN(P1458)+107.59, IF(AND(P1458&gt;1000, P1458&lt;=5213),-36.304*LN(P1458)+310.72, IF(P1458&gt;5213, 10)))</f>
        <v>#VALUE!</v>
      </c>
      <c r="BN1458" s="0" t="e">
        <f aca="false">BF1458^0.04*BG1458^0.22*BH1458^0.51*BI1458^0.06*BM1458^0.17</f>
        <v>#VALUE!</v>
      </c>
      <c r="BO1458" s="0" t="e">
        <f aca="false">IF(BN1458&gt;=90, "Very Good", IF(BN1458&gt;=80, "Good", IF(BN1458&gt;=70, "Slightly Good", IF(BN1458&gt;=60, "Average", IF(BN1458&gt;=50, "Slightly Poor", IF(BN1458&gt;=40, "Poor", "Very Poor"))))))</f>
        <v>#VALUE!</v>
      </c>
      <c r="BP1458" s="0" t="e">
        <f aca="false">IF(AJ1458&lt;=1000, -6.942*LN(AJ1458)+107.59, IF(AND(AJ1458&gt;1000, AJ1458&lt;=5213),-36.304*LN(AJ1458)+310.72, IF(AJ1458&gt;5213, 10)))</f>
        <v>#VALUE!</v>
      </c>
      <c r="BQ1458" s="0" t="e">
        <f aca="false">BF1458^0.04*BG1458^0.22*BH1458^0.51*BI1458^0.06*BP1458^0.17</f>
        <v>#VALUE!</v>
      </c>
      <c r="BR1458" s="0" t="e">
        <f aca="false">IF(BQ1458&gt;=90, "Very Good", IF(BQ1458&gt;=80, "Good", IF(BQ1458&gt;=70, "Slightly Good", IF(BQ1458&gt;=60, "Average", IF(BQ1458&gt;=50, "Slightly Poor", IF(BQ1458&gt;=40, "Poor", "Very Poor"))))))</f>
        <v>#VALUE!</v>
      </c>
      <c r="BT1458" s="0" t="e">
        <f aca="false">9.81*LN(AH1458)+30.6</f>
        <v>#VALUE!</v>
      </c>
      <c r="BU1458" s="0" t="e">
        <f aca="false">IF(BT1458&lt;30, "Clean water", IF(AND(BT1458&gt;=30, BT1458&lt;40), "Hypolimia", IF(AND(BT1458&gt;=40,BT1458&lt;50), "Mesotrophic", IF(AND(BT1458&gt;=50, BT1458&lt;70), "Eutrophic", IF(BT1458&gt;70,"Hypertrophic")))))</f>
        <v>#VALUE!</v>
      </c>
      <c r="BW1458" s="0" t="str">
        <f aca="false">IF(G1458/H1458&gt;=1, "PLS CHECK", "")</f>
        <v/>
      </c>
      <c r="BX1458" s="0" t="str">
        <f aca="false">IF(AC1458/J1458&gt;=1, "PLS CHECK", "")</f>
        <v/>
      </c>
      <c r="BY1458" s="0" t="str">
        <f aca="false">IF(AE1458/J1458&gt;=1, "PLS CHECK", "")</f>
        <v/>
      </c>
      <c r="BZ1458" s="0" t="str">
        <f aca="false">IF(AD1458/J1458&gt;=1, "PLS CHECK", "")</f>
        <v/>
      </c>
      <c r="CA1458" s="0" t="str">
        <f aca="false">IF(AF1458/K1458&gt;=1, "PLS CHECK", "")</f>
        <v/>
      </c>
      <c r="CB1458" s="0" t="str">
        <f aca="false">IF(AG1458/K1458&gt;=1, "PLS CHECK", "")</f>
        <v/>
      </c>
    </row>
    <row r="1459" customFormat="false" ht="12.5" hidden="false" customHeight="false" outlineLevel="0" collapsed="false">
      <c r="A1459" s="0" t="n">
        <v>1456</v>
      </c>
      <c r="B1459" s="15" t="s">
        <v>111</v>
      </c>
      <c r="C1459" s="16" t="s">
        <v>112</v>
      </c>
      <c r="D1459" s="0" t="s">
        <v>189</v>
      </c>
      <c r="E1459" s="0" t="n">
        <v>7.8</v>
      </c>
      <c r="F1459" s="37"/>
      <c r="G1459" s="37"/>
      <c r="H1459" s="0" t="n">
        <v>4.3</v>
      </c>
      <c r="I1459" s="0" t="n">
        <v>2.2</v>
      </c>
      <c r="J1459" s="0" t="n">
        <v>8.503</v>
      </c>
      <c r="K1459" s="37"/>
      <c r="L1459" s="0" t="n">
        <v>2.9</v>
      </c>
      <c r="M1459" s="0" t="n">
        <v>20.8</v>
      </c>
      <c r="N1459" s="0" t="n">
        <v>0</v>
      </c>
      <c r="O1459" s="0" t="n">
        <v>464</v>
      </c>
      <c r="P1459" s="0" t="n">
        <v>22000</v>
      </c>
      <c r="AC1459" s="0" t="n">
        <v>8.433</v>
      </c>
      <c r="AD1459" s="0" t="n">
        <v>0.218</v>
      </c>
      <c r="AE1459" s="37"/>
      <c r="AF1459" s="37"/>
      <c r="AG1459" s="37"/>
      <c r="AH1459" s="0" t="n">
        <v>3.5</v>
      </c>
      <c r="AJ1459" s="0" t="n">
        <v>2500</v>
      </c>
      <c r="BF1459" s="0" t="n">
        <f aca="false">IF(E1459&lt;11,-3.6797*E1459^2+48.115*E1459-53.83,280.92*EXP(-0.2027*E1459))</f>
        <v>97.5940520000001</v>
      </c>
      <c r="BG1459" s="0" t="e">
        <f aca="false">32.208*LN(F1459)+21.438</f>
        <v>#VALUE!</v>
      </c>
      <c r="BH1459" s="0" t="n">
        <f aca="false">IF(G1459&lt;=2, -10*G1459+100, 88.958*EXP(-0.0755*G1459))</f>
        <v>100</v>
      </c>
      <c r="BI1459" s="0" t="n">
        <f aca="false">IF(I1459&lt;=100, 0.0053*(I1459)^2-1.0332*I1459+100.76, 122.82*EXP(-0.0092*I1459))</f>
        <v>98.512612</v>
      </c>
      <c r="BJ1459" s="0" t="n">
        <f aca="false">IF(P1459&lt;=1000, -6.942*LN(P1459)+107.59, -36.304*LN(P1459)+310.72)</f>
        <v>-52.2763528748878</v>
      </c>
      <c r="BK1459" s="0" t="e">
        <f aca="false">BF1459^0.04*BG1459^0.22*BH1459^0.51*BI1459^0.06*BJ1459^0.17</f>
        <v>#VALUE!</v>
      </c>
      <c r="BL1459" s="0" t="e">
        <f aca="false">IF(BK1459&gt;=90, "Very Good", IF(BK1459&gt;=80, "Good", IF(BK1459&gt;=70, "Slightly Good", IF(BK1459&gt;=60, "Average", IF(BK1459&gt;=50, "Slightly Poor", IF(BK1459&gt;=40, "Poor", "Very Poor"))))))</f>
        <v>#VALUE!</v>
      </c>
      <c r="BM1459" s="0" t="n">
        <f aca="false">IF(P1459&lt;=1000, -6.942*LN(P1459)+107.59, IF(AND(P1459&gt;1000, P1459&lt;=5213),-36.304*LN(P1459)+310.72, IF(P1459&gt;5213, 10)))</f>
        <v>10</v>
      </c>
      <c r="BN1459" s="0" t="e">
        <f aca="false">BF1459^0.04*BG1459^0.22*BH1459^0.51*BI1459^0.06*BM1459^0.17</f>
        <v>#VALUE!</v>
      </c>
      <c r="BO1459" s="0" t="e">
        <f aca="false">IF(BN1459&gt;=90, "Very Good", IF(BN1459&gt;=80, "Good", IF(BN1459&gt;=70, "Slightly Good", IF(BN1459&gt;=60, "Average", IF(BN1459&gt;=50, "Slightly Poor", IF(BN1459&gt;=40, "Poor", "Very Poor"))))))</f>
        <v>#VALUE!</v>
      </c>
      <c r="BP1459" s="0" t="n">
        <f aca="false">IF(AJ1459&lt;=1000, -6.942*LN(AJ1459)+107.59, IF(AND(AJ1459&gt;1000, AJ1459&lt;=5213),-36.304*LN(AJ1459)+310.72, IF(AJ1459&gt;5213, 10)))</f>
        <v>26.6758336218732</v>
      </c>
      <c r="BQ1459" s="0" t="e">
        <f aca="false">BF1459^0.04*BG1459^0.22*BH1459^0.51*BI1459^0.06*BP1459^0.17</f>
        <v>#VALUE!</v>
      </c>
      <c r="BR1459" s="0" t="e">
        <f aca="false">IF(BQ1459&gt;=90, "Very Good", IF(BQ1459&gt;=80, "Good", IF(BQ1459&gt;=70, "Slightly Good", IF(BQ1459&gt;=60, "Average", IF(BQ1459&gt;=50, "Slightly Poor", IF(BQ1459&gt;=40, "Poor", "Very Poor"))))))</f>
        <v>#VALUE!</v>
      </c>
      <c r="BT1459" s="0" t="n">
        <f aca="false">9.81*LN(AH1459)+30.6</f>
        <v>42.8896047209396</v>
      </c>
      <c r="BU1459" s="0" t="str">
        <f aca="false">IF(BT1459&lt;30, "Clean water", IF(AND(BT1459&gt;=30, BT1459&lt;40), "Hypolimia", IF(AND(BT1459&gt;=40,BT1459&lt;50), "Mesotrophic", IF(AND(BT1459&gt;=50, BT1459&lt;70), "Eutrophic", IF(BT1459&gt;70,"Hypertrophic")))))</f>
        <v>Mesotrophic</v>
      </c>
      <c r="BW1459" s="0" t="str">
        <f aca="false">IF(G1459/H1459&gt;=1, "PLS CHECK", "")</f>
        <v/>
      </c>
      <c r="BX1459" s="0" t="str">
        <f aca="false">IF(AC1459/J1459&gt;=1, "PLS CHECK", "")</f>
        <v/>
      </c>
      <c r="BY1459" s="0" t="str">
        <f aca="false">IF(AE1459/J1459&gt;=1, "PLS CHECK", "")</f>
        <v/>
      </c>
      <c r="BZ1459" s="0" t="str">
        <f aca="false">IF(AD1459/J1459&gt;=1, "PLS CHECK", "")</f>
        <v/>
      </c>
      <c r="CA1459" s="0" t="e">
        <f aca="false">IF(AF1459/K1459&gt;=1, "PLS CHECK", "")</f>
        <v>#DIV/0!</v>
      </c>
      <c r="CB1459" s="0" t="e">
        <f aca="false">IF(AG1459/K1459&gt;=1, "PLS CHECK", "")</f>
        <v>#DIV/0!</v>
      </c>
    </row>
    <row r="1460" customFormat="false" ht="12.5" hidden="false" customHeight="false" outlineLevel="0" collapsed="false">
      <c r="A1460" s="0" t="n">
        <v>1457</v>
      </c>
      <c r="B1460" s="15" t="s">
        <v>113</v>
      </c>
      <c r="C1460" s="16" t="s">
        <v>114</v>
      </c>
      <c r="D1460" s="0" t="s">
        <v>189</v>
      </c>
      <c r="E1460" s="0" t="n">
        <v>7.7</v>
      </c>
      <c r="F1460" s="37"/>
      <c r="G1460" s="0" t="n">
        <v>1.1</v>
      </c>
      <c r="H1460" s="0" t="n">
        <v>3.9</v>
      </c>
      <c r="I1460" s="0" t="n">
        <v>7.4</v>
      </c>
      <c r="J1460" s="0" t="n">
        <v>6.071</v>
      </c>
      <c r="K1460" s="0" t="n">
        <v>0.153</v>
      </c>
      <c r="L1460" s="0" t="n">
        <v>2.7</v>
      </c>
      <c r="M1460" s="0" t="n">
        <v>16.7</v>
      </c>
      <c r="N1460" s="0" t="n">
        <v>0</v>
      </c>
      <c r="O1460" s="0" t="n">
        <v>467</v>
      </c>
      <c r="P1460" s="0" t="n">
        <v>19000</v>
      </c>
      <c r="AC1460" s="0" t="n">
        <v>5.739</v>
      </c>
      <c r="AD1460" s="0" t="n">
        <v>0.139</v>
      </c>
      <c r="AE1460" s="0" t="n">
        <v>5.195</v>
      </c>
      <c r="AF1460" s="0" t="n">
        <v>0.078</v>
      </c>
      <c r="AG1460" s="0" t="n">
        <v>0.07</v>
      </c>
      <c r="AH1460" s="0" t="n">
        <v>13.2</v>
      </c>
      <c r="AJ1460" s="0" t="n">
        <v>2700</v>
      </c>
      <c r="BF1460" s="0" t="n">
        <f aca="false">IF(E1460&lt;11,-3.6797*E1460^2+48.115*E1460-53.83,280.92*EXP(-0.2027*E1460))</f>
        <v>98.486087</v>
      </c>
      <c r="BG1460" s="0" t="e">
        <f aca="false">32.208*LN(F1460)+21.438</f>
        <v>#VALUE!</v>
      </c>
      <c r="BH1460" s="0" t="n">
        <f aca="false">IF(G1460&lt;=2, -10*G1460+100, 88.958*EXP(-0.0755*G1460))</f>
        <v>89</v>
      </c>
      <c r="BI1460" s="0" t="n">
        <f aca="false">IF(I1460&lt;=100, 0.0053*(I1460)^2-1.0332*I1460+100.76, 122.82*EXP(-0.0092*I1460))</f>
        <v>93.404548</v>
      </c>
      <c r="BJ1460" s="0" t="n">
        <f aca="false">IF(P1460&lt;=1000, -6.942*LN(P1460)+107.59, -36.304*LN(P1460)+310.72)</f>
        <v>-46.9540603478259</v>
      </c>
      <c r="BK1460" s="0" t="e">
        <f aca="false">BF1460^0.04*BG1460^0.22*BH1460^0.51*BI1460^0.06*BJ1460^0.17</f>
        <v>#VALUE!</v>
      </c>
      <c r="BL1460" s="0" t="e">
        <f aca="false">IF(BK1460&gt;=90, "Very Good", IF(BK1460&gt;=80, "Good", IF(BK1460&gt;=70, "Slightly Good", IF(BK1460&gt;=60, "Average", IF(BK1460&gt;=50, "Slightly Poor", IF(BK1460&gt;=40, "Poor", "Very Poor"))))))</f>
        <v>#VALUE!</v>
      </c>
      <c r="BM1460" s="0" t="n">
        <f aca="false">IF(P1460&lt;=1000, -6.942*LN(P1460)+107.59, IF(AND(P1460&gt;1000, P1460&lt;=5213),-36.304*LN(P1460)+310.72, IF(P1460&gt;5213, 10)))</f>
        <v>10</v>
      </c>
      <c r="BN1460" s="0" t="e">
        <f aca="false">BF1460^0.04*BG1460^0.22*BH1460^0.51*BI1460^0.06*BM1460^0.17</f>
        <v>#VALUE!</v>
      </c>
      <c r="BO1460" s="0" t="e">
        <f aca="false">IF(BN1460&gt;=90, "Very Good", IF(BN1460&gt;=80, "Good", IF(BN1460&gt;=70, "Slightly Good", IF(BN1460&gt;=60, "Average", IF(BN1460&gt;=50, "Slightly Poor", IF(BN1460&gt;=40, "Poor", "Very Poor"))))))</f>
        <v>#VALUE!</v>
      </c>
      <c r="BP1460" s="0" t="n">
        <f aca="false">IF(AJ1460&lt;=1000, -6.942*LN(AJ1460)+107.59, IF(AND(AJ1460&gt;1000, AJ1460&lt;=5213),-36.304*LN(AJ1460)+310.72, IF(AJ1460&gt;5213, 10)))</f>
        <v>23.8818399844672</v>
      </c>
      <c r="BQ1460" s="0" t="e">
        <f aca="false">BF1460^0.04*BG1460^0.22*BH1460^0.51*BI1460^0.06*BP1460^0.17</f>
        <v>#VALUE!</v>
      </c>
      <c r="BR1460" s="0" t="e">
        <f aca="false">IF(BQ1460&gt;=90, "Very Good", IF(BQ1460&gt;=80, "Good", IF(BQ1460&gt;=70, "Slightly Good", IF(BQ1460&gt;=60, "Average", IF(BQ1460&gt;=50, "Slightly Poor", IF(BQ1460&gt;=40, "Poor", "Very Poor"))))))</f>
        <v>#VALUE!</v>
      </c>
      <c r="BT1460" s="0" t="n">
        <f aca="false">9.81*LN(AH1460)+30.6</f>
        <v>55.9119270983007</v>
      </c>
      <c r="BU1460" s="0" t="str">
        <f aca="false">IF(BT1460&lt;30, "Clean water", IF(AND(BT1460&gt;=30, BT1460&lt;40), "Hypolimia", IF(AND(BT1460&gt;=40,BT1460&lt;50), "Mesotrophic", IF(AND(BT1460&gt;=50, BT1460&lt;70), "Eutrophic", IF(BT1460&gt;70,"Hypertrophic")))))</f>
        <v>Eutrophic</v>
      </c>
      <c r="BW1460" s="0" t="str">
        <f aca="false">IF(G1460/H1460&gt;=1, "PLS CHECK", "")</f>
        <v/>
      </c>
      <c r="BX1460" s="0" t="str">
        <f aca="false">IF(AC1460/J1460&gt;=1, "PLS CHECK", "")</f>
        <v/>
      </c>
      <c r="BY1460" s="0" t="str">
        <f aca="false">IF(AE1460/J1460&gt;=1, "PLS CHECK", "")</f>
        <v/>
      </c>
      <c r="BZ1460" s="0" t="str">
        <f aca="false">IF(AD1460/J1460&gt;=1, "PLS CHECK", "")</f>
        <v/>
      </c>
      <c r="CA1460" s="0" t="str">
        <f aca="false">IF(AF1460/K1460&gt;=1, "PLS CHECK", "")</f>
        <v/>
      </c>
      <c r="CB1460" s="0" t="str">
        <f aca="false">IF(AG1460/K1460&gt;=1, "PLS CHECK", "")</f>
        <v/>
      </c>
    </row>
    <row r="1461" customFormat="false" ht="12.5" hidden="false" customHeight="false" outlineLevel="0" collapsed="false">
      <c r="A1461" s="0" t="n">
        <v>1458</v>
      </c>
      <c r="B1461" s="15" t="s">
        <v>115</v>
      </c>
      <c r="C1461" s="16" t="s">
        <v>116</v>
      </c>
      <c r="D1461" s="0" t="s">
        <v>189</v>
      </c>
      <c r="E1461" s="0" t="n">
        <v>7.6</v>
      </c>
      <c r="F1461" s="37"/>
      <c r="G1461" s="0" t="n">
        <v>2.5</v>
      </c>
      <c r="H1461" s="0" t="n">
        <v>5.8</v>
      </c>
      <c r="I1461" s="0" t="n">
        <v>5.8</v>
      </c>
      <c r="J1461" s="37"/>
      <c r="K1461" s="37"/>
      <c r="L1461" s="0" t="n">
        <v>3.8</v>
      </c>
      <c r="M1461" s="0" t="n">
        <v>21.8</v>
      </c>
      <c r="N1461" s="0" t="n">
        <v>0</v>
      </c>
      <c r="O1461" s="0" t="n">
        <v>534</v>
      </c>
      <c r="P1461" s="0" t="n">
        <v>70000</v>
      </c>
      <c r="AC1461" s="37"/>
      <c r="AD1461" s="0" t="n">
        <v>0.862</v>
      </c>
      <c r="AE1461" s="37"/>
      <c r="AF1461" s="37"/>
      <c r="AG1461" s="37"/>
      <c r="AH1461" s="0" t="n">
        <v>1.7</v>
      </c>
      <c r="AJ1461" s="0" t="n">
        <v>7500</v>
      </c>
      <c r="BF1461" s="0" t="n">
        <f aca="false">IF(E1461&lt;11,-3.6797*E1461^2+48.115*E1461-53.83,280.92*EXP(-0.2027*E1461))</f>
        <v>99.304528</v>
      </c>
      <c r="BG1461" s="0" t="e">
        <f aca="false">32.208*LN(F1461)+21.438</f>
        <v>#VALUE!</v>
      </c>
      <c r="BH1461" s="0" t="n">
        <f aca="false">IF(G1461&lt;=2, -10*G1461+100, 88.958*EXP(-0.0755*G1461))</f>
        <v>73.6566439219523</v>
      </c>
      <c r="BI1461" s="0" t="n">
        <f aca="false">IF(I1461&lt;=100, 0.0053*(I1461)^2-1.0332*I1461+100.76, 122.82*EXP(-0.0092*I1461))</f>
        <v>94.945732</v>
      </c>
      <c r="BJ1461" s="0" t="n">
        <f aca="false">IF(P1461&lt;=1000, -6.942*LN(P1461)+107.59, -36.304*LN(P1461)+310.72)</f>
        <v>-94.2965189155274</v>
      </c>
      <c r="BK1461" s="0" t="e">
        <f aca="false">BF1461^0.04*BG1461^0.22*BH1461^0.51*BI1461^0.06*BJ1461^0.17</f>
        <v>#VALUE!</v>
      </c>
      <c r="BL1461" s="0" t="e">
        <f aca="false">IF(BK1461&gt;=90, "Very Good", IF(BK1461&gt;=80, "Good", IF(BK1461&gt;=70, "Slightly Good", IF(BK1461&gt;=60, "Average", IF(BK1461&gt;=50, "Slightly Poor", IF(BK1461&gt;=40, "Poor", "Very Poor"))))))</f>
        <v>#VALUE!</v>
      </c>
      <c r="BM1461" s="0" t="n">
        <f aca="false">IF(P1461&lt;=1000, -6.942*LN(P1461)+107.59, IF(AND(P1461&gt;1000, P1461&lt;=5213),-36.304*LN(P1461)+310.72, IF(P1461&gt;5213, 10)))</f>
        <v>10</v>
      </c>
      <c r="BN1461" s="0" t="e">
        <f aca="false">BF1461^0.04*BG1461^0.22*BH1461^0.51*BI1461^0.06*BM1461^0.17</f>
        <v>#VALUE!</v>
      </c>
      <c r="BO1461" s="0" t="e">
        <f aca="false">IF(BN1461&gt;=90, "Very Good", IF(BN1461&gt;=80, "Good", IF(BN1461&gt;=70, "Slightly Good", IF(BN1461&gt;=60, "Average", IF(BN1461&gt;=50, "Slightly Poor", IF(BN1461&gt;=40, "Poor", "Very Poor"))))))</f>
        <v>#VALUE!</v>
      </c>
      <c r="BP1461" s="0" t="n">
        <f aca="false">IF(AJ1461&lt;=1000, -6.942*LN(AJ1461)+107.59, IF(AND(AJ1461&gt;1000, AJ1461&lt;=5213),-36.304*LN(AJ1461)+310.72, IF(AJ1461&gt;5213, 10)))</f>
        <v>10</v>
      </c>
      <c r="BQ1461" s="0" t="e">
        <f aca="false">BF1461^0.04*BG1461^0.22*BH1461^0.51*BI1461^0.06*BP1461^0.17</f>
        <v>#VALUE!</v>
      </c>
      <c r="BR1461" s="0" t="e">
        <f aca="false">IF(BQ1461&gt;=90, "Very Good", IF(BQ1461&gt;=80, "Good", IF(BQ1461&gt;=70, "Slightly Good", IF(BQ1461&gt;=60, "Average", IF(BQ1461&gt;=50, "Slightly Poor", IF(BQ1461&gt;=40, "Poor", "Very Poor"))))))</f>
        <v>#VALUE!</v>
      </c>
      <c r="BT1461" s="0" t="n">
        <f aca="false">9.81*LN(AH1461)+30.6</f>
        <v>35.8054631429199</v>
      </c>
      <c r="BU1461" s="0" t="str">
        <f aca="false">IF(BT1461&lt;30, "Clean water", IF(AND(BT1461&gt;=30, BT1461&lt;40), "Hypolimia", IF(AND(BT1461&gt;=40,BT1461&lt;50), "Mesotrophic", IF(AND(BT1461&gt;=50, BT1461&lt;70), "Eutrophic", IF(BT1461&gt;70,"Hypertrophic")))))</f>
        <v>Hypolimia</v>
      </c>
      <c r="BW1461" s="0" t="str">
        <f aca="false">IF(G1461/H1461&gt;=1, "PLS CHECK", "")</f>
        <v/>
      </c>
      <c r="BX1461" s="0" t="e">
        <f aca="false">IF(AC1461/J1461&gt;=1, "PLS CHECK", "")</f>
        <v>#DIV/0!</v>
      </c>
      <c r="BY1461" s="0" t="e">
        <f aca="false">IF(AE1461/J1461&gt;=1, "PLS CHECK", "")</f>
        <v>#DIV/0!</v>
      </c>
      <c r="BZ1461" s="0" t="e">
        <f aca="false">IF(AD1461/J1461&gt;=1, "PLS CHECK", "")</f>
        <v>#DIV/0!</v>
      </c>
      <c r="CA1461" s="0" t="e">
        <f aca="false">IF(AF1461/K1461&gt;=1, "PLS CHECK", "")</f>
        <v>#DIV/0!</v>
      </c>
      <c r="CB1461" s="0" t="e">
        <f aca="false">IF(AG1461/K1461&gt;=1, "PLS CHECK", "")</f>
        <v>#DIV/0!</v>
      </c>
    </row>
    <row r="1462" customFormat="false" ht="12.5" hidden="false" customHeight="false" outlineLevel="0" collapsed="false">
      <c r="A1462" s="0" t="n">
        <v>1459</v>
      </c>
      <c r="B1462" s="15" t="s">
        <v>117</v>
      </c>
      <c r="C1462" s="16" t="s">
        <v>118</v>
      </c>
      <c r="D1462" s="0" t="s">
        <v>189</v>
      </c>
      <c r="E1462" s="0" t="n">
        <v>7.4</v>
      </c>
      <c r="F1462" s="0" t="n">
        <v>9.2</v>
      </c>
      <c r="G1462" s="37"/>
      <c r="H1462" s="37"/>
      <c r="I1462" s="0" t="n">
        <v>1</v>
      </c>
      <c r="J1462" s="0" t="n">
        <v>2.346</v>
      </c>
      <c r="K1462" s="37"/>
      <c r="L1462" s="0" t="n">
        <v>1.7</v>
      </c>
      <c r="M1462" s="0" t="n">
        <v>20</v>
      </c>
      <c r="N1462" s="0" t="n">
        <v>0</v>
      </c>
      <c r="O1462" s="0" t="n">
        <v>211</v>
      </c>
      <c r="P1462" s="37"/>
      <c r="AC1462" s="0" t="n">
        <v>2.28</v>
      </c>
      <c r="AD1462" s="37"/>
      <c r="AE1462" s="0" t="n">
        <v>2.204</v>
      </c>
      <c r="AF1462" s="37"/>
      <c r="AG1462" s="0" t="n">
        <v>0.003</v>
      </c>
      <c r="AH1462" s="37"/>
      <c r="AJ1462" s="37"/>
      <c r="BF1462" s="0" t="n">
        <f aca="false">IF(E1462&lt;11,-3.6797*E1462^2+48.115*E1462-53.83,280.92*EXP(-0.2027*E1462))</f>
        <v>100.720628</v>
      </c>
      <c r="BG1462" s="0" t="n">
        <f aca="false">32.208*LN(F1462)+21.438</f>
        <v>92.9141058144433</v>
      </c>
      <c r="BH1462" s="0" t="n">
        <f aca="false">IF(G1462&lt;=2, -10*G1462+100, 88.958*EXP(-0.0755*G1462))</f>
        <v>100</v>
      </c>
      <c r="BI1462" s="0" t="n">
        <f aca="false">IF(I1462&lt;=100, 0.0053*(I1462)^2-1.0332*I1462+100.76, 122.82*EXP(-0.0092*I1462))</f>
        <v>99.7321</v>
      </c>
      <c r="BJ1462" s="0" t="e">
        <f aca="false">IF(P1462&lt;=1000, -6.942*LN(P1462)+107.59, -36.304*LN(P1462)+310.72)</f>
        <v>#VALUE!</v>
      </c>
      <c r="BK1462" s="0" t="e">
        <f aca="false">BF1462^0.04*BG1462^0.22*BH1462^0.51*BI1462^0.06*BJ1462^0.17</f>
        <v>#VALUE!</v>
      </c>
      <c r="BL1462" s="0" t="e">
        <f aca="false">IF(BK1462&gt;=90, "Very Good", IF(BK1462&gt;=80, "Good", IF(BK1462&gt;=70, "Slightly Good", IF(BK1462&gt;=60, "Average", IF(BK1462&gt;=50, "Slightly Poor", IF(BK1462&gt;=40, "Poor", "Very Poor"))))))</f>
        <v>#VALUE!</v>
      </c>
      <c r="BM1462" s="0" t="e">
        <f aca="false">IF(P1462&lt;=1000, -6.942*LN(P1462)+107.59, IF(AND(P1462&gt;1000, P1462&lt;=5213),-36.304*LN(P1462)+310.72, IF(P1462&gt;5213, 10)))</f>
        <v>#VALUE!</v>
      </c>
      <c r="BN1462" s="0" t="e">
        <f aca="false">BF1462^0.04*BG1462^0.22*BH1462^0.51*BI1462^0.06*BM1462^0.17</f>
        <v>#VALUE!</v>
      </c>
      <c r="BO1462" s="0" t="e">
        <f aca="false">IF(BN1462&gt;=90, "Very Good", IF(BN1462&gt;=80, "Good", IF(BN1462&gt;=70, "Slightly Good", IF(BN1462&gt;=60, "Average", IF(BN1462&gt;=50, "Slightly Poor", IF(BN1462&gt;=40, "Poor", "Very Poor"))))))</f>
        <v>#VALUE!</v>
      </c>
      <c r="BP1462" s="0" t="e">
        <f aca="false">IF(AJ1462&lt;=1000, -6.942*LN(AJ1462)+107.59, IF(AND(AJ1462&gt;1000, AJ1462&lt;=5213),-36.304*LN(AJ1462)+310.72, IF(AJ1462&gt;5213, 10)))</f>
        <v>#VALUE!</v>
      </c>
      <c r="BQ1462" s="0" t="e">
        <f aca="false">BF1462^0.04*BG1462^0.22*BH1462^0.51*BI1462^0.06*BP1462^0.17</f>
        <v>#VALUE!</v>
      </c>
      <c r="BR1462" s="0" t="e">
        <f aca="false">IF(BQ1462&gt;=90, "Very Good", IF(BQ1462&gt;=80, "Good", IF(BQ1462&gt;=70, "Slightly Good", IF(BQ1462&gt;=60, "Average", IF(BQ1462&gt;=50, "Slightly Poor", IF(BQ1462&gt;=40, "Poor", "Very Poor"))))))</f>
        <v>#VALUE!</v>
      </c>
      <c r="BT1462" s="0" t="e">
        <f aca="false">9.81*LN(AH1462)+30.6</f>
        <v>#VALUE!</v>
      </c>
      <c r="BU1462" s="0" t="e">
        <f aca="false">IF(BT1462&lt;30, "Clean water", IF(AND(BT1462&gt;=30, BT1462&lt;40), "Hypolimia", IF(AND(BT1462&gt;=40,BT1462&lt;50), "Mesotrophic", IF(AND(BT1462&gt;=50, BT1462&lt;70), "Eutrophic", IF(BT1462&gt;70,"Hypertrophic")))))</f>
        <v>#VALUE!</v>
      </c>
      <c r="BW1462" s="0" t="e">
        <f aca="false">IF(G1462/H1462&gt;=1, "PLS CHECK", "")</f>
        <v>#DIV/0!</v>
      </c>
      <c r="BX1462" s="0" t="str">
        <f aca="false">IF(AC1462/J1462&gt;=1, "PLS CHECK", "")</f>
        <v/>
      </c>
      <c r="BY1462" s="0" t="str">
        <f aca="false">IF(AE1462/J1462&gt;=1, "PLS CHECK", "")</f>
        <v/>
      </c>
      <c r="BZ1462" s="0" t="str">
        <f aca="false">IF(AD1462/J1462&gt;=1, "PLS CHECK", "")</f>
        <v/>
      </c>
      <c r="CA1462" s="0" t="e">
        <f aca="false">IF(AF1462/K1462&gt;=1, "PLS CHECK", "")</f>
        <v>#DIV/0!</v>
      </c>
      <c r="CB1462" s="0" t="e">
        <f aca="false">IF(AG1462/K1462&gt;=1, "PLS CHECK", "")</f>
        <v>#DIV/0!</v>
      </c>
    </row>
    <row r="1463" customFormat="false" ht="12.5" hidden="false" customHeight="false" outlineLevel="0" collapsed="false">
      <c r="A1463" s="0" t="n">
        <v>1460</v>
      </c>
      <c r="B1463" s="15" t="s">
        <v>119</v>
      </c>
      <c r="C1463" s="16" t="s">
        <v>120</v>
      </c>
      <c r="D1463" s="0" t="s">
        <v>189</v>
      </c>
      <c r="E1463" s="0" t="n">
        <v>7.4</v>
      </c>
      <c r="F1463" s="0" t="n">
        <v>9.2</v>
      </c>
      <c r="G1463" s="37"/>
      <c r="H1463" s="0" t="n">
        <v>2.1</v>
      </c>
      <c r="I1463" s="0" t="n">
        <v>1.8</v>
      </c>
      <c r="J1463" s="0" t="n">
        <v>2.575</v>
      </c>
      <c r="K1463" s="0" t="n">
        <v>0.021</v>
      </c>
      <c r="L1463" s="0" t="n">
        <v>1.6</v>
      </c>
      <c r="M1463" s="0" t="n">
        <v>18</v>
      </c>
      <c r="N1463" s="0" t="n">
        <v>0</v>
      </c>
      <c r="O1463" s="0" t="n">
        <v>285</v>
      </c>
      <c r="P1463" s="0" t="n">
        <v>8000</v>
      </c>
      <c r="AC1463" s="0" t="n">
        <v>2.528</v>
      </c>
      <c r="AD1463" s="37"/>
      <c r="AE1463" s="0" t="n">
        <v>2.406</v>
      </c>
      <c r="AF1463" s="37"/>
      <c r="AG1463" s="0" t="n">
        <v>0.005</v>
      </c>
      <c r="AH1463" s="37"/>
      <c r="AJ1463" s="0" t="n">
        <v>650</v>
      </c>
      <c r="BF1463" s="0" t="n">
        <f aca="false">IF(E1463&lt;11,-3.6797*E1463^2+48.115*E1463-53.83,280.92*EXP(-0.2027*E1463))</f>
        <v>100.720628</v>
      </c>
      <c r="BG1463" s="0" t="n">
        <f aca="false">32.208*LN(F1463)+21.438</f>
        <v>92.9141058144433</v>
      </c>
      <c r="BH1463" s="0" t="n">
        <f aca="false">IF(G1463&lt;=2, -10*G1463+100, 88.958*EXP(-0.0755*G1463))</f>
        <v>100</v>
      </c>
      <c r="BI1463" s="0" t="n">
        <f aca="false">IF(I1463&lt;=100, 0.0053*(I1463)^2-1.0332*I1463+100.76, 122.82*EXP(-0.0092*I1463))</f>
        <v>98.917412</v>
      </c>
      <c r="BJ1463" s="0" t="n">
        <f aca="false">IF(P1463&lt;=1000, -6.942*LN(P1463)+107.59, -36.304*LN(P1463)+310.72)</f>
        <v>-15.5511933773122</v>
      </c>
      <c r="BK1463" s="0" t="e">
        <f aca="false">BF1463^0.04*BG1463^0.22*BH1463^0.51*BI1463^0.06*BJ1463^0.17</f>
        <v>#NUM!</v>
      </c>
      <c r="BL1463" s="0" t="e">
        <f aca="false">IF(BK1463&gt;=90, "Very Good", IF(BK1463&gt;=80, "Good", IF(BK1463&gt;=70, "Slightly Good", IF(BK1463&gt;=60, "Average", IF(BK1463&gt;=50, "Slightly Poor", IF(BK1463&gt;=40, "Poor", "Very Poor"))))))</f>
        <v>#NUM!</v>
      </c>
      <c r="BM1463" s="0" t="n">
        <f aca="false">IF(P1463&lt;=1000, -6.942*LN(P1463)+107.59, IF(AND(P1463&gt;1000, P1463&lt;=5213),-36.304*LN(P1463)+310.72, IF(P1463&gt;5213, 10)))</f>
        <v>10</v>
      </c>
      <c r="BN1463" s="0" t="n">
        <f aca="false">BF1463^0.04*BG1463^0.22*BH1463^0.51*BI1463^0.06*BM1463^0.17</f>
        <v>66.4996049137731</v>
      </c>
      <c r="BO1463" s="0" t="str">
        <f aca="false">IF(BN1463&gt;=90, "Very Good", IF(BN1463&gt;=80, "Good", IF(BN1463&gt;=70, "Slightly Good", IF(BN1463&gt;=60, "Average", IF(BN1463&gt;=50, "Slightly Poor", IF(BN1463&gt;=40, "Poor", "Very Poor"))))))</f>
        <v>Average</v>
      </c>
      <c r="BP1463" s="0" t="n">
        <f aca="false">IF(AJ1463&lt;=1000, -6.942*LN(AJ1463)+107.59, IF(AND(AJ1463&gt;1000, AJ1463&lt;=5213),-36.304*LN(AJ1463)+310.72, IF(AJ1463&gt;5213, 10)))</f>
        <v>62.6268578568198</v>
      </c>
      <c r="BQ1463" s="0" t="n">
        <f aca="false">BF1463^0.04*BG1463^0.22*BH1463^0.51*BI1463^0.06*BP1463^0.17</f>
        <v>90.8381688438964</v>
      </c>
      <c r="BR1463" s="0" t="str">
        <f aca="false">IF(BQ1463&gt;=90, "Very Good", IF(BQ1463&gt;=80, "Good", IF(BQ1463&gt;=70, "Slightly Good", IF(BQ1463&gt;=60, "Average", IF(BQ1463&gt;=50, "Slightly Poor", IF(BQ1463&gt;=40, "Poor", "Very Poor"))))))</f>
        <v>Very Good</v>
      </c>
      <c r="BT1463" s="0" t="e">
        <f aca="false">9.81*LN(AH1463)+30.6</f>
        <v>#VALUE!</v>
      </c>
      <c r="BU1463" s="0" t="e">
        <f aca="false">IF(BT1463&lt;30, "Clean water", IF(AND(BT1463&gt;=30, BT1463&lt;40), "Hypolimia", IF(AND(BT1463&gt;=40,BT1463&lt;50), "Mesotrophic", IF(AND(BT1463&gt;=50, BT1463&lt;70), "Eutrophic", IF(BT1463&gt;70,"Hypertrophic")))))</f>
        <v>#VALUE!</v>
      </c>
      <c r="BW1463" s="0" t="str">
        <f aca="false">IF(G1463/H1463&gt;=1, "PLS CHECK", "")</f>
        <v/>
      </c>
      <c r="BX1463" s="0" t="str">
        <f aca="false">IF(AC1463/J1463&gt;=1, "PLS CHECK", "")</f>
        <v/>
      </c>
      <c r="BY1463" s="0" t="str">
        <f aca="false">IF(AE1463/J1463&gt;=1, "PLS CHECK", "")</f>
        <v/>
      </c>
      <c r="BZ1463" s="0" t="str">
        <f aca="false">IF(AD1463/J1463&gt;=1, "PLS CHECK", "")</f>
        <v/>
      </c>
      <c r="CA1463" s="0" t="str">
        <f aca="false">IF(AF1463/K1463&gt;=1, "PLS CHECK", "")</f>
        <v/>
      </c>
      <c r="CB1463" s="0" t="str">
        <f aca="false">IF(AG1463/K1463&gt;=1, "PLS CHECK", "")</f>
        <v/>
      </c>
    </row>
    <row r="1464" customFormat="false" ht="12.5" hidden="false" customHeight="false" outlineLevel="0" collapsed="false">
      <c r="A1464" s="0" t="n">
        <v>1461</v>
      </c>
      <c r="B1464" s="15" t="s">
        <v>121</v>
      </c>
      <c r="C1464" s="16" t="s">
        <v>122</v>
      </c>
      <c r="D1464" s="0" t="s">
        <v>189</v>
      </c>
      <c r="E1464" s="0" t="n">
        <v>7.8</v>
      </c>
      <c r="F1464" s="0" t="n">
        <v>8.2</v>
      </c>
      <c r="G1464" s="0" t="n">
        <v>0.9</v>
      </c>
      <c r="H1464" s="0" t="n">
        <v>2.7</v>
      </c>
      <c r="I1464" s="0" t="n">
        <v>4.4</v>
      </c>
      <c r="J1464" s="0" t="n">
        <v>2.975</v>
      </c>
      <c r="K1464" s="0" t="n">
        <v>0.053</v>
      </c>
      <c r="L1464" s="0" t="n">
        <v>1.6</v>
      </c>
      <c r="M1464" s="0" t="n">
        <v>17.9</v>
      </c>
      <c r="N1464" s="0" t="n">
        <v>0</v>
      </c>
      <c r="O1464" s="0" t="n">
        <v>326</v>
      </c>
      <c r="P1464" s="0" t="n">
        <v>20000</v>
      </c>
      <c r="AC1464" s="0" t="n">
        <v>2.843</v>
      </c>
      <c r="AD1464" s="0" t="n">
        <v>0.059</v>
      </c>
      <c r="AE1464" s="0" t="n">
        <v>2.689</v>
      </c>
      <c r="AF1464" s="0" t="n">
        <v>0.028</v>
      </c>
      <c r="AG1464" s="0" t="n">
        <v>0.027</v>
      </c>
      <c r="AH1464" s="0" t="n">
        <v>2.9</v>
      </c>
      <c r="AJ1464" s="0" t="n">
        <v>1800</v>
      </c>
      <c r="BF1464" s="0" t="n">
        <f aca="false">IF(E1464&lt;11,-3.6797*E1464^2+48.115*E1464-53.83,280.92*EXP(-0.2027*E1464))</f>
        <v>97.5940520000001</v>
      </c>
      <c r="BG1464" s="0" t="n">
        <f aca="false">32.208*LN(F1464)+21.438</f>
        <v>89.2079528407348</v>
      </c>
      <c r="BH1464" s="0" t="n">
        <f aca="false">IF(G1464&lt;=2, -10*G1464+100, 88.958*EXP(-0.0755*G1464))</f>
        <v>91</v>
      </c>
      <c r="BI1464" s="0" t="n">
        <f aca="false">IF(I1464&lt;=100, 0.0053*(I1464)^2-1.0332*I1464+100.76, 122.82*EXP(-0.0092*I1464))</f>
        <v>96.316528</v>
      </c>
      <c r="BJ1464" s="0" t="n">
        <f aca="false">IF(P1464&lt;=1000, -6.942*LN(P1464)+107.59, -36.304*LN(P1464)+310.72)</f>
        <v>-48.8162121072716</v>
      </c>
      <c r="BK1464" s="0" t="e">
        <f aca="false">BF1464^0.04*BG1464^0.22*BH1464^0.51*BI1464^0.06*BJ1464^0.17</f>
        <v>#NUM!</v>
      </c>
      <c r="BL1464" s="0" t="e">
        <f aca="false">IF(BK1464&gt;=90, "Very Good", IF(BK1464&gt;=80, "Good", IF(BK1464&gt;=70, "Slightly Good", IF(BK1464&gt;=60, "Average", IF(BK1464&gt;=50, "Slightly Poor", IF(BK1464&gt;=40, "Poor", "Very Poor"))))))</f>
        <v>#NUM!</v>
      </c>
      <c r="BM1464" s="0" t="n">
        <f aca="false">IF(P1464&lt;=1000, -6.942*LN(P1464)+107.59, IF(AND(P1464&gt;1000, P1464&lt;=5213),-36.304*LN(P1464)+310.72, IF(P1464&gt;5213, 10)))</f>
        <v>10</v>
      </c>
      <c r="BN1464" s="0" t="n">
        <f aca="false">BF1464^0.04*BG1464^0.22*BH1464^0.51*BI1464^0.06*BM1464^0.17</f>
        <v>62.632374854435</v>
      </c>
      <c r="BO1464" s="0" t="str">
        <f aca="false">IF(BN1464&gt;=90, "Very Good", IF(BN1464&gt;=80, "Good", IF(BN1464&gt;=70, "Slightly Good", IF(BN1464&gt;=60, "Average", IF(BN1464&gt;=50, "Slightly Poor", IF(BN1464&gt;=40, "Poor", "Very Poor"))))))</f>
        <v>Average</v>
      </c>
      <c r="BP1464" s="0" t="n">
        <f aca="false">IF(AJ1464&lt;=1000, -6.942*LN(AJ1464)+107.59, IF(AND(AJ1464&gt;1000, AJ1464&lt;=5213),-36.304*LN(AJ1464)+310.72, IF(AJ1464&gt;5213, 10)))</f>
        <v>38.601845269226</v>
      </c>
      <c r="BQ1464" s="0" t="n">
        <f aca="false">BF1464^0.04*BG1464^0.22*BH1464^0.51*BI1464^0.06*BP1464^0.17</f>
        <v>78.7992802113558</v>
      </c>
      <c r="BR1464" s="0" t="str">
        <f aca="false">IF(BQ1464&gt;=90, "Very Good", IF(BQ1464&gt;=80, "Good", IF(BQ1464&gt;=70, "Slightly Good", IF(BQ1464&gt;=60, "Average", IF(BQ1464&gt;=50, "Slightly Poor", IF(BQ1464&gt;=40, "Poor", "Very Poor"))))))</f>
        <v>Slightly Good</v>
      </c>
      <c r="BT1464" s="0" t="n">
        <f aca="false">9.81*LN(AH1464)+30.6</f>
        <v>41.0448123298957</v>
      </c>
      <c r="BU1464" s="0" t="str">
        <f aca="false">IF(BT1464&lt;30, "Clean water", IF(AND(BT1464&gt;=30, BT1464&lt;40), "Hypolimia", IF(AND(BT1464&gt;=40,BT1464&lt;50), "Mesotrophic", IF(AND(BT1464&gt;=50, BT1464&lt;70), "Eutrophic", IF(BT1464&gt;70,"Hypertrophic")))))</f>
        <v>Mesotrophic</v>
      </c>
      <c r="BW1464" s="0" t="str">
        <f aca="false">IF(G1464/H1464&gt;=1, "PLS CHECK", "")</f>
        <v/>
      </c>
      <c r="BX1464" s="0" t="str">
        <f aca="false">IF(AC1464/J1464&gt;=1, "PLS CHECK", "")</f>
        <v/>
      </c>
      <c r="BY1464" s="0" t="str">
        <f aca="false">IF(AE1464/J1464&gt;=1, "PLS CHECK", "")</f>
        <v/>
      </c>
      <c r="BZ1464" s="0" t="str">
        <f aca="false">IF(AD1464/J1464&gt;=1, "PLS CHECK", "")</f>
        <v/>
      </c>
      <c r="CA1464" s="0" t="str">
        <f aca="false">IF(AF1464/K1464&gt;=1, "PLS CHECK", "")</f>
        <v/>
      </c>
      <c r="CB1464" s="0" t="str">
        <f aca="false">IF(AG1464/K1464&gt;=1, "PLS CHECK", "")</f>
        <v/>
      </c>
    </row>
    <row r="1465" customFormat="false" ht="12.5" hidden="false" customHeight="false" outlineLevel="0" collapsed="false">
      <c r="A1465" s="0" t="n">
        <v>1462</v>
      </c>
      <c r="B1465" s="15" t="s">
        <v>140</v>
      </c>
      <c r="C1465" s="16" t="s">
        <v>141</v>
      </c>
      <c r="D1465" s="0" t="s">
        <v>189</v>
      </c>
      <c r="E1465" s="0" t="n">
        <v>8</v>
      </c>
      <c r="F1465" s="0" t="n">
        <v>9.5</v>
      </c>
      <c r="G1465" s="0" t="n">
        <v>2</v>
      </c>
      <c r="H1465" s="0" t="n">
        <v>4.3</v>
      </c>
      <c r="I1465" s="0" t="n">
        <v>1.9</v>
      </c>
      <c r="J1465" s="0" t="n">
        <v>3.585</v>
      </c>
      <c r="K1465" s="0" t="n">
        <v>0.146</v>
      </c>
      <c r="L1465" s="0" t="n">
        <v>2.1</v>
      </c>
      <c r="M1465" s="0" t="n">
        <v>17.1</v>
      </c>
      <c r="O1465" s="37"/>
      <c r="BD1465" s="0" t="n">
        <v>0.052</v>
      </c>
      <c r="BF1465" s="0" t="n">
        <f aca="false">IF(E1465&lt;11,-3.6797*E1465^2+48.115*E1465-53.83,280.92*EXP(-0.2027*E1465))</f>
        <v>95.5892</v>
      </c>
      <c r="BG1465" s="0" t="n">
        <f aca="false">32.208*LN(F1465)+21.438</f>
        <v>93.947606249518</v>
      </c>
      <c r="BH1465" s="0" t="n">
        <f aca="false">IF(G1465&lt;=2, -10*G1465+100, 88.958*EXP(-0.0755*G1465))</f>
        <v>80</v>
      </c>
      <c r="BI1465" s="0" t="n">
        <f aca="false">IF(I1465&lt;=100, 0.0053*(I1465)^2-1.0332*I1465+100.76, 122.82*EXP(-0.0092*I1465))</f>
        <v>98.816053</v>
      </c>
      <c r="BJ1465" s="0" t="e">
        <f aca="false">IF(P1465&lt;=1000, -6.942*LN(P1465)+107.59, -36.304*LN(P1465)+310.72)</f>
        <v>#VALUE!</v>
      </c>
      <c r="BK1465" s="0" t="e">
        <f aca="false">BF1465^0.04*BG1465^0.22*BH1465^0.51*BI1465^0.06*BJ1465^0.17</f>
        <v>#VALUE!</v>
      </c>
      <c r="BL1465" s="0" t="e">
        <f aca="false">IF(BK1465&gt;=90, "Very Good", IF(BK1465&gt;=80, "Good", IF(BK1465&gt;=70, "Slightly Good", IF(BK1465&gt;=60, "Average", IF(BK1465&gt;=50, "Slightly Poor", IF(BK1465&gt;=40, "Poor", "Very Poor"))))))</f>
        <v>#VALUE!</v>
      </c>
      <c r="BM1465" s="0" t="e">
        <f aca="false">IF(P1465&lt;=1000, -6.942*LN(P1465)+107.59, IF(AND(P1465&gt;1000, P1465&lt;=5213),-36.304*LN(P1465)+310.72, IF(P1465&gt;5213, 10)))</f>
        <v>#VALUE!</v>
      </c>
      <c r="BN1465" s="0" t="e">
        <f aca="false">BF1465^0.04*BG1465^0.22*BH1465^0.51*BI1465^0.06*BM1465^0.17</f>
        <v>#VALUE!</v>
      </c>
      <c r="BO1465" s="0" t="e">
        <f aca="false">IF(BN1465&gt;=90, "Very Good", IF(BN1465&gt;=80, "Good", IF(BN1465&gt;=70, "Slightly Good", IF(BN1465&gt;=60, "Average", IF(BN1465&gt;=50, "Slightly Poor", IF(BN1465&gt;=40, "Poor", "Very Poor"))))))</f>
        <v>#VALUE!</v>
      </c>
      <c r="BP1465" s="0" t="e">
        <f aca="false">IF(AJ1465&lt;=1000, -6.942*LN(AJ1465)+107.59, IF(AND(AJ1465&gt;1000, AJ1465&lt;=5213),-36.304*LN(AJ1465)+310.72, IF(AJ1465&gt;5213, 10)))</f>
        <v>#VALUE!</v>
      </c>
      <c r="BQ1465" s="0" t="e">
        <f aca="false">BF1465^0.04*BG1465^0.22*BH1465^0.51*BI1465^0.06*BP1465^0.17</f>
        <v>#VALUE!</v>
      </c>
      <c r="BR1465" s="0" t="e">
        <f aca="false">IF(BQ1465&gt;=90, "Very Good", IF(BQ1465&gt;=80, "Good", IF(BQ1465&gt;=70, "Slightly Good", IF(BQ1465&gt;=60, "Average", IF(BQ1465&gt;=50, "Slightly Poor", IF(BQ1465&gt;=40, "Poor", "Very Poor"))))))</f>
        <v>#VALUE!</v>
      </c>
      <c r="BT1465" s="0" t="e">
        <f aca="false">9.81*LN(AH1465)+30.6</f>
        <v>#VALUE!</v>
      </c>
      <c r="BU1465" s="0" t="e">
        <f aca="false">IF(BT1465&lt;30, "Clean water", IF(AND(BT1465&gt;=30, BT1465&lt;40), "Hypolimia", IF(AND(BT1465&gt;=40,BT1465&lt;50), "Mesotrophic", IF(AND(BT1465&gt;=50, BT1465&lt;70), "Eutrophic", IF(BT1465&gt;70,"Hypertrophic")))))</f>
        <v>#VALUE!</v>
      </c>
      <c r="BW1465" s="0" t="str">
        <f aca="false">IF(G1465/H1465&gt;=1, "PLS CHECK", "")</f>
        <v/>
      </c>
      <c r="BX1465" s="0" t="str">
        <f aca="false">IF(AC1465/J1465&gt;=1, "PLS CHECK", "")</f>
        <v/>
      </c>
      <c r="BY1465" s="0" t="str">
        <f aca="false">IF(AE1465/J1465&gt;=1, "PLS CHECK", "")</f>
        <v/>
      </c>
      <c r="BZ1465" s="0" t="str">
        <f aca="false">IF(AD1465/J1465&gt;=1, "PLS CHECK", "")</f>
        <v/>
      </c>
      <c r="CA1465" s="0" t="str">
        <f aca="false">IF(AF1465/K1465&gt;=1, "PLS CHECK", "")</f>
        <v/>
      </c>
      <c r="CB1465" s="0" t="str">
        <f aca="false">IF(AG1465/K1465&gt;=1, "PLS CHECK", "")</f>
        <v/>
      </c>
    </row>
    <row r="1466" customFormat="false" ht="12.5" hidden="false" customHeight="false" outlineLevel="0" collapsed="false">
      <c r="A1466" s="0" t="n">
        <v>1463</v>
      </c>
      <c r="B1466" s="15" t="s">
        <v>123</v>
      </c>
      <c r="C1466" s="16" t="s">
        <v>124</v>
      </c>
      <c r="D1466" s="0" t="s">
        <v>189</v>
      </c>
      <c r="E1466" s="0" t="n">
        <v>7.5</v>
      </c>
      <c r="F1466" s="37"/>
      <c r="G1466" s="0" t="n">
        <v>1.3</v>
      </c>
      <c r="H1466" s="0" t="n">
        <v>5</v>
      </c>
      <c r="I1466" s="0" t="n">
        <v>4</v>
      </c>
      <c r="J1466" s="0" t="n">
        <v>7.621</v>
      </c>
      <c r="K1466" s="0" t="n">
        <v>0.122</v>
      </c>
      <c r="L1466" s="0" t="n">
        <v>3.6</v>
      </c>
      <c r="M1466" s="0" t="n">
        <v>19.7</v>
      </c>
      <c r="N1466" s="0" t="n">
        <v>0</v>
      </c>
      <c r="O1466" s="0" t="n">
        <v>277</v>
      </c>
      <c r="P1466" s="0" t="n">
        <v>20000</v>
      </c>
      <c r="AC1466" s="0" t="n">
        <v>7.473</v>
      </c>
      <c r="AD1466" s="0" t="n">
        <v>0.452</v>
      </c>
      <c r="AE1466" s="0" t="n">
        <v>6.444</v>
      </c>
      <c r="AF1466" s="0" t="n">
        <v>0.063</v>
      </c>
      <c r="AG1466" s="0" t="n">
        <v>0.053</v>
      </c>
      <c r="AH1466" s="37"/>
      <c r="AJ1466" s="0" t="n">
        <v>3400</v>
      </c>
      <c r="BF1466" s="0" t="n">
        <f aca="false">IF(E1466&lt;11,-3.6797*E1466^2+48.115*E1466-53.83,280.92*EXP(-0.2027*E1466))</f>
        <v>100.049375</v>
      </c>
      <c r="BG1466" s="0" t="e">
        <f aca="false">32.208*LN(F1466)+21.438</f>
        <v>#VALUE!</v>
      </c>
      <c r="BH1466" s="0" t="n">
        <f aca="false">IF(G1466&lt;=2, -10*G1466+100, 88.958*EXP(-0.0755*G1466))</f>
        <v>87</v>
      </c>
      <c r="BI1466" s="0" t="n">
        <f aca="false">IF(I1466&lt;=100, 0.0053*(I1466)^2-1.0332*I1466+100.76, 122.82*EXP(-0.0092*I1466))</f>
        <v>96.712</v>
      </c>
      <c r="BJ1466" s="0" t="n">
        <f aca="false">IF(P1466&lt;=1000, -6.942*LN(P1466)+107.59, -36.304*LN(P1466)+310.72)</f>
        <v>-48.8162121072716</v>
      </c>
      <c r="BK1466" s="0" t="e">
        <f aca="false">BF1466^0.04*BG1466^0.22*BH1466^0.51*BI1466^0.06*BJ1466^0.17</f>
        <v>#VALUE!</v>
      </c>
      <c r="BL1466" s="0" t="e">
        <f aca="false">IF(BK1466&gt;=90, "Very Good", IF(BK1466&gt;=80, "Good", IF(BK1466&gt;=70, "Slightly Good", IF(BK1466&gt;=60, "Average", IF(BK1466&gt;=50, "Slightly Poor", IF(BK1466&gt;=40, "Poor", "Very Poor"))))))</f>
        <v>#VALUE!</v>
      </c>
      <c r="BM1466" s="0" t="n">
        <f aca="false">IF(P1466&lt;=1000, -6.942*LN(P1466)+107.59, IF(AND(P1466&gt;1000, P1466&lt;=5213),-36.304*LN(P1466)+310.72, IF(P1466&gt;5213, 10)))</f>
        <v>10</v>
      </c>
      <c r="BN1466" s="0" t="e">
        <f aca="false">BF1466^0.04*BG1466^0.22*BH1466^0.51*BI1466^0.06*BM1466^0.17</f>
        <v>#VALUE!</v>
      </c>
      <c r="BO1466" s="0" t="e">
        <f aca="false">IF(BN1466&gt;=90, "Very Good", IF(BN1466&gt;=80, "Good", IF(BN1466&gt;=70, "Slightly Good", IF(BN1466&gt;=60, "Average", IF(BN1466&gt;=50, "Slightly Poor", IF(BN1466&gt;=40, "Poor", "Very Poor"))))))</f>
        <v>#VALUE!</v>
      </c>
      <c r="BP1466" s="0" t="n">
        <f aca="false">IF(AJ1466&lt;=1000, -6.942*LN(AJ1466)+107.59, IF(AND(AJ1466&gt;1000, AJ1466&lt;=5213),-36.304*LN(AJ1466)+310.72, IF(AJ1466&gt;5213, 10)))</f>
        <v>15.5129090822232</v>
      </c>
      <c r="BQ1466" s="0" t="e">
        <f aca="false">BF1466^0.04*BG1466^0.22*BH1466^0.51*BI1466^0.06*BP1466^0.17</f>
        <v>#VALUE!</v>
      </c>
      <c r="BR1466" s="0" t="e">
        <f aca="false">IF(BQ1466&gt;=90, "Very Good", IF(BQ1466&gt;=80, "Good", IF(BQ1466&gt;=70, "Slightly Good", IF(BQ1466&gt;=60, "Average", IF(BQ1466&gt;=50, "Slightly Poor", IF(BQ1466&gt;=40, "Poor", "Very Poor"))))))</f>
        <v>#VALUE!</v>
      </c>
      <c r="BT1466" s="0" t="e">
        <f aca="false">9.81*LN(AH1466)+30.6</f>
        <v>#VALUE!</v>
      </c>
      <c r="BU1466" s="0" t="e">
        <f aca="false">IF(BT1466&lt;30, "Clean water", IF(AND(BT1466&gt;=30, BT1466&lt;40), "Hypolimia", IF(AND(BT1466&gt;=40,BT1466&lt;50), "Mesotrophic", IF(AND(BT1466&gt;=50, BT1466&lt;70), "Eutrophic", IF(BT1466&gt;70,"Hypertrophic")))))</f>
        <v>#VALUE!</v>
      </c>
      <c r="BW1466" s="0" t="str">
        <f aca="false">IF(G1466/H1466&gt;=1, "PLS CHECK", "")</f>
        <v/>
      </c>
      <c r="BX1466" s="0" t="str">
        <f aca="false">IF(AC1466/J1466&gt;=1, "PLS CHECK", "")</f>
        <v/>
      </c>
      <c r="BY1466" s="0" t="str">
        <f aca="false">IF(AE1466/J1466&gt;=1, "PLS CHECK", "")</f>
        <v/>
      </c>
      <c r="BZ1466" s="0" t="str">
        <f aca="false">IF(AD1466/J1466&gt;=1, "PLS CHECK", "")</f>
        <v/>
      </c>
      <c r="CA1466" s="0" t="str">
        <f aca="false">IF(AF1466/K1466&gt;=1, "PLS CHECK", "")</f>
        <v/>
      </c>
      <c r="CB1466" s="0" t="str">
        <f aca="false">IF(AG1466/K1466&gt;=1, "PLS CHECK", "")</f>
        <v/>
      </c>
    </row>
    <row r="1467" customFormat="false" ht="12.5" hidden="false" customHeight="false" outlineLevel="0" collapsed="false">
      <c r="A1467" s="0" t="n">
        <v>1464</v>
      </c>
      <c r="B1467" s="15" t="s">
        <v>125</v>
      </c>
      <c r="C1467" s="16" t="s">
        <v>126</v>
      </c>
      <c r="D1467" s="0" t="s">
        <v>189</v>
      </c>
      <c r="E1467" s="0" t="n">
        <v>7.9</v>
      </c>
      <c r="F1467" s="0" t="n">
        <v>11.7</v>
      </c>
      <c r="G1467" s="37"/>
      <c r="H1467" s="0" t="n">
        <v>2.4</v>
      </c>
      <c r="I1467" s="0" t="n">
        <v>1.4</v>
      </c>
      <c r="J1467" s="0" t="n">
        <v>5.706</v>
      </c>
      <c r="K1467" s="0" t="n">
        <v>0.041</v>
      </c>
      <c r="L1467" s="0" t="n">
        <v>1.6</v>
      </c>
      <c r="M1467" s="0" t="n">
        <v>16.7</v>
      </c>
      <c r="N1467" s="0" t="n">
        <v>0</v>
      </c>
      <c r="O1467" s="0" t="n">
        <v>514</v>
      </c>
      <c r="P1467" s="0" t="n">
        <v>7000</v>
      </c>
      <c r="AC1467" s="0" t="n">
        <v>5.604</v>
      </c>
      <c r="AD1467" s="0" t="n">
        <v>0.116</v>
      </c>
      <c r="AE1467" s="0" t="n">
        <v>5.048</v>
      </c>
      <c r="AF1467" s="0" t="n">
        <v>0.031</v>
      </c>
      <c r="AG1467" s="0" t="n">
        <v>0.027</v>
      </c>
      <c r="AH1467" s="0" t="n">
        <v>1.4</v>
      </c>
      <c r="AJ1467" s="0" t="n">
        <v>800</v>
      </c>
      <c r="BF1467" s="0" t="n">
        <f aca="false">IF(E1467&lt;11,-3.6797*E1467^2+48.115*E1467-53.83,280.92*EXP(-0.2027*E1467))</f>
        <v>96.6284230000001</v>
      </c>
      <c r="BG1467" s="0" t="n">
        <f aca="false">32.208*LN(F1467)+21.438</f>
        <v>100.656437416814</v>
      </c>
      <c r="BH1467" s="0" t="n">
        <f aca="false">IF(G1467&lt;=2, -10*G1467+100, 88.958*EXP(-0.0755*G1467))</f>
        <v>100</v>
      </c>
      <c r="BI1467" s="0" t="n">
        <f aca="false">IF(I1467&lt;=100, 0.0053*(I1467)^2-1.0332*I1467+100.76, 122.82*EXP(-0.0092*I1467))</f>
        <v>99.323908</v>
      </c>
      <c r="BJ1467" s="0" t="n">
        <f aca="false">IF(P1467&lt;=1000, -6.942*LN(P1467)+107.59, -36.304*LN(P1467)+310.72)</f>
        <v>-10.7034696994716</v>
      </c>
      <c r="BK1467" s="0" t="e">
        <f aca="false">BF1467^0.04*BG1467^0.22*BH1467^0.51*BI1467^0.06*BJ1467^0.17</f>
        <v>#NUM!</v>
      </c>
      <c r="BL1467" s="0" t="e">
        <f aca="false">IF(BK1467&gt;=90, "Very Good", IF(BK1467&gt;=80, "Good", IF(BK1467&gt;=70, "Slightly Good", IF(BK1467&gt;=60, "Average", IF(BK1467&gt;=50, "Slightly Poor", IF(BK1467&gt;=40, "Poor", "Very Poor"))))))</f>
        <v>#NUM!</v>
      </c>
      <c r="BM1467" s="0" t="n">
        <f aca="false">IF(P1467&lt;=1000, -6.942*LN(P1467)+107.59, IF(AND(P1467&gt;1000, P1467&lt;=5213),-36.304*LN(P1467)+310.72, IF(P1467&gt;5213, 10)))</f>
        <v>10</v>
      </c>
      <c r="BN1467" s="0" t="n">
        <f aca="false">BF1467^0.04*BG1467^0.22*BH1467^0.51*BI1467^0.06*BM1467^0.17</f>
        <v>67.5853497745024</v>
      </c>
      <c r="BO1467" s="0" t="str">
        <f aca="false">IF(BN1467&gt;=90, "Very Good", IF(BN1467&gt;=80, "Good", IF(BN1467&gt;=70, "Slightly Good", IF(BN1467&gt;=60, "Average", IF(BN1467&gt;=50, "Slightly Poor", IF(BN1467&gt;=40, "Poor", "Very Poor"))))))</f>
        <v>Average</v>
      </c>
      <c r="BP1467" s="0" t="n">
        <f aca="false">IF(AJ1467&lt;=1000, -6.942*LN(AJ1467)+107.59, IF(AND(AJ1467&gt;1000, AJ1467&lt;=5213),-36.304*LN(AJ1467)+310.72, IF(AJ1467&gt;5213, 10)))</f>
        <v>61.1854253865293</v>
      </c>
      <c r="BQ1467" s="0" t="n">
        <f aca="false">BF1467^0.04*BG1467^0.22*BH1467^0.51*BI1467^0.06*BP1467^0.17</f>
        <v>91.9565613952793</v>
      </c>
      <c r="BR1467" s="0" t="str">
        <f aca="false">IF(BQ1467&gt;=90, "Very Good", IF(BQ1467&gt;=80, "Good", IF(BQ1467&gt;=70, "Slightly Good", IF(BQ1467&gt;=60, "Average", IF(BQ1467&gt;=50, "Slightly Poor", IF(BQ1467&gt;=40, "Poor", "Very Poor"))))))</f>
        <v>Very Good</v>
      </c>
      <c r="BT1467" s="0" t="n">
        <f aca="false">9.81*LN(AH1467)+30.6</f>
        <v>33.9007926412541</v>
      </c>
      <c r="BU1467" s="0" t="str">
        <f aca="false">IF(BT1467&lt;30, "Clean water", IF(AND(BT1467&gt;=30, BT1467&lt;40), "Hypolimia", IF(AND(BT1467&gt;=40,BT1467&lt;50), "Mesotrophic", IF(AND(BT1467&gt;=50, BT1467&lt;70), "Eutrophic", IF(BT1467&gt;70,"Hypertrophic")))))</f>
        <v>Hypolimia</v>
      </c>
      <c r="BW1467" s="0" t="str">
        <f aca="false">IF(G1467/H1467&gt;=1, "PLS CHECK", "")</f>
        <v/>
      </c>
      <c r="BX1467" s="0" t="str">
        <f aca="false">IF(AC1467/J1467&gt;=1, "PLS CHECK", "")</f>
        <v/>
      </c>
      <c r="BY1467" s="0" t="str">
        <f aca="false">IF(AE1467/J1467&gt;=1, "PLS CHECK", "")</f>
        <v/>
      </c>
      <c r="BZ1467" s="0" t="str">
        <f aca="false">IF(AD1467/J1467&gt;=1, "PLS CHECK", "")</f>
        <v/>
      </c>
      <c r="CA1467" s="0" t="str">
        <f aca="false">IF(AF1467/K1467&gt;=1, "PLS CHECK", "")</f>
        <v/>
      </c>
      <c r="CB1467" s="0" t="str">
        <f aca="false">IF(AG1467/K1467&gt;=1, "PLS CHECK", "")</f>
        <v/>
      </c>
    </row>
    <row r="1468" customFormat="false" ht="12.5" hidden="false" customHeight="false" outlineLevel="0" collapsed="false">
      <c r="A1468" s="0" t="n">
        <v>1465</v>
      </c>
      <c r="B1468" s="15" t="s">
        <v>72</v>
      </c>
      <c r="C1468" s="16" t="s">
        <v>73</v>
      </c>
      <c r="D1468" s="0" t="s">
        <v>190</v>
      </c>
      <c r="E1468" s="0" t="n">
        <v>7.9</v>
      </c>
      <c r="F1468" s="0" t="n">
        <v>9.7</v>
      </c>
      <c r="G1468" s="0" t="n">
        <v>0.8</v>
      </c>
      <c r="H1468" s="0" t="n">
        <v>4.1</v>
      </c>
      <c r="I1468" s="0" t="n">
        <v>10.1</v>
      </c>
      <c r="J1468" s="0" t="n">
        <v>4.087</v>
      </c>
      <c r="K1468" s="0" t="n">
        <v>0.04</v>
      </c>
      <c r="L1468" s="0" t="n">
        <v>2.5</v>
      </c>
      <c r="M1468" s="0" t="n">
        <v>11.7</v>
      </c>
      <c r="N1468" s="0" t="n">
        <v>0</v>
      </c>
      <c r="O1468" s="0" t="n">
        <v>309</v>
      </c>
      <c r="P1468" s="0" t="n">
        <v>64100</v>
      </c>
      <c r="Q1468" s="0" t="n">
        <v>0</v>
      </c>
      <c r="R1468" s="0" t="n">
        <v>0</v>
      </c>
      <c r="S1468" s="0" t="n">
        <v>0</v>
      </c>
      <c r="T1468" s="0" t="n">
        <v>0</v>
      </c>
      <c r="U1468" s="0" t="n">
        <v>0</v>
      </c>
      <c r="V1468" s="0" t="n">
        <v>0</v>
      </c>
      <c r="AC1468" s="0" t="n">
        <v>4</v>
      </c>
      <c r="AD1468" s="0" t="n">
        <v>0.241</v>
      </c>
      <c r="AE1468" s="0" t="n">
        <v>3.232</v>
      </c>
      <c r="AF1468" s="0" t="n">
        <v>0.033</v>
      </c>
      <c r="AG1468" s="0" t="n">
        <v>0.023</v>
      </c>
      <c r="AH1468" s="0" t="n">
        <v>9.3</v>
      </c>
      <c r="AJ1468" s="0" t="n">
        <v>2212</v>
      </c>
      <c r="AP1468" s="0" t="n">
        <v>0</v>
      </c>
      <c r="AY1468" s="0" t="n">
        <v>0</v>
      </c>
      <c r="BF1468" s="0" t="n">
        <f aca="false">IF(E1468&lt;11,-3.6797*E1468^2+48.115*E1468-53.83,280.92*EXP(-0.2027*E1468))</f>
        <v>96.6284230000001</v>
      </c>
      <c r="BG1468" s="0" t="n">
        <f aca="false">32.208*LN(F1468)+21.438</f>
        <v>94.6186305204847</v>
      </c>
      <c r="BH1468" s="0" t="n">
        <f aca="false">IF(G1468&lt;=2, -10*G1468+100, 88.958*EXP(-0.0755*G1468))</f>
        <v>92</v>
      </c>
      <c r="BI1468" s="0" t="n">
        <f aca="false">IF(I1468&lt;=100, 0.0053*(I1468)^2-1.0332*I1468+100.76, 122.82*EXP(-0.0092*I1468))</f>
        <v>90.865333</v>
      </c>
      <c r="BJ1468" s="0" t="n">
        <f aca="false">IF(P1468&lt;=1000, -6.942*LN(P1468)+107.59, -36.304*LN(P1468)+310.72)</f>
        <v>-91.0999198361596</v>
      </c>
      <c r="BK1468" s="0" t="e">
        <f aca="false">BF1468^0.04*BG1468^0.22*BH1468^0.51*BI1468^0.06*BJ1468^0.17</f>
        <v>#NUM!</v>
      </c>
      <c r="BL1468" s="0" t="e">
        <f aca="false">IF(BK1468&gt;=90, "Very Good", IF(BK1468&gt;=80, "Good", IF(BK1468&gt;=70, "Slightly Good", IF(BK1468&gt;=60, "Average", IF(BK1468&gt;=50, "Slightly Poor", IF(BK1468&gt;=40, "Poor", "Very Poor"))))))</f>
        <v>#NUM!</v>
      </c>
      <c r="BM1468" s="0" t="n">
        <f aca="false">IF(P1468&lt;=1000, -6.942*LN(P1468)+107.59, IF(AND(P1468&gt;1000, P1468&lt;=5213),-36.304*LN(P1468)+310.72, IF(P1468&gt;5213, 10)))</f>
        <v>10</v>
      </c>
      <c r="BN1468" s="0" t="n">
        <f aca="false">BF1468^0.04*BG1468^0.22*BH1468^0.51*BI1468^0.06*BM1468^0.17</f>
        <v>63.555735023552</v>
      </c>
      <c r="BO1468" s="0" t="str">
        <f aca="false">IF(BN1468&gt;=90, "Very Good", IF(BN1468&gt;=80, "Good", IF(BN1468&gt;=70, "Slightly Good", IF(BN1468&gt;=60, "Average", IF(BN1468&gt;=50, "Slightly Poor", IF(BN1468&gt;=40, "Poor", "Very Poor"))))))</f>
        <v>Average</v>
      </c>
      <c r="BP1468" s="0" t="n">
        <f aca="false">IF(AJ1468&lt;=1000, -6.942*LN(AJ1468)+107.59, IF(AND(AJ1468&gt;1000, AJ1468&lt;=5213),-36.304*LN(AJ1468)+310.72, IF(AJ1468&gt;5213, 10)))</f>
        <v>31.1192126266366</v>
      </c>
      <c r="BQ1468" s="0" t="n">
        <f aca="false">BF1468^0.04*BG1468^0.22*BH1468^0.51*BI1468^0.06*BP1468^0.17</f>
        <v>77.0849522489145</v>
      </c>
      <c r="BR1468" s="0" t="str">
        <f aca="false">IF(BQ1468&gt;=90, "Very Good", IF(BQ1468&gt;=80, "Good", IF(BQ1468&gt;=70, "Slightly Good", IF(BQ1468&gt;=60, "Average", IF(BQ1468&gt;=50, "Slightly Poor", IF(BQ1468&gt;=40, "Poor", "Very Poor"))))))</f>
        <v>Slightly Good</v>
      </c>
      <c r="BT1468" s="0" t="n">
        <f aca="false">9.81*LN(AH1468)+30.6</f>
        <v>52.4764412655619</v>
      </c>
      <c r="BU1468" s="0" t="str">
        <f aca="false">IF(BT1468&lt;30, "Clean water", IF(AND(BT1468&gt;=30, BT1468&lt;40), "Hypolimia", IF(AND(BT1468&gt;=40,BT1468&lt;50), "Mesotrophic", IF(AND(BT1468&gt;=50, BT1468&lt;70), "Eutrophic", IF(BT1468&gt;70,"Hypertrophic")))))</f>
        <v>Eutrophic</v>
      </c>
      <c r="BW1468" s="0" t="str">
        <f aca="false">IF(G1468/H1468&gt;=1, "PLS CHECK", "")</f>
        <v/>
      </c>
      <c r="BX1468" s="0" t="str">
        <f aca="false">IF(AC1468/J1468&gt;=1, "PLS CHECK", "")</f>
        <v/>
      </c>
      <c r="BY1468" s="0" t="str">
        <f aca="false">IF(AE1468/J1468&gt;=1, "PLS CHECK", "")</f>
        <v/>
      </c>
      <c r="BZ1468" s="0" t="str">
        <f aca="false">IF(AD1468/J1468&gt;=1, "PLS CHECK", "")</f>
        <v/>
      </c>
      <c r="CA1468" s="0" t="str">
        <f aca="false">IF(AF1468/K1468&gt;=1, "PLS CHECK", "")</f>
        <v/>
      </c>
      <c r="CB1468" s="0" t="str">
        <f aca="false">IF(AG1468/K1468&gt;=1, "PLS CHECK", "")</f>
        <v/>
      </c>
    </row>
    <row r="1469" customFormat="false" ht="12.5" hidden="false" customHeight="false" outlineLevel="0" collapsed="false">
      <c r="A1469" s="0" t="n">
        <v>1466</v>
      </c>
      <c r="B1469" s="15" t="s">
        <v>131</v>
      </c>
      <c r="C1469" s="16" t="s">
        <v>132</v>
      </c>
      <c r="D1469" s="0" t="s">
        <v>190</v>
      </c>
      <c r="E1469" s="37"/>
      <c r="F1469" s="0" t="n">
        <v>12.1</v>
      </c>
      <c r="G1469" s="0" t="n">
        <v>3.4</v>
      </c>
      <c r="H1469" s="0" t="n">
        <v>5.9</v>
      </c>
      <c r="I1469" s="37"/>
      <c r="J1469" s="0" t="n">
        <v>4.074</v>
      </c>
      <c r="K1469" s="37"/>
      <c r="L1469" s="0" t="n">
        <v>4.3</v>
      </c>
      <c r="M1469" s="0" t="n">
        <v>12.8</v>
      </c>
      <c r="O1469" s="37"/>
      <c r="BD1469" s="0" t="n">
        <v>0.016</v>
      </c>
      <c r="BF1469" s="0" t="n">
        <f aca="false">IF(E1469&lt;11,-3.6797*E1469^2+48.115*E1469-53.83,280.92*EXP(-0.2027*E1469))</f>
        <v>-53.83</v>
      </c>
      <c r="BG1469" s="0" t="n">
        <f aca="false">32.208*LN(F1469)+21.438</f>
        <v>101.739161217428</v>
      </c>
      <c r="BH1469" s="0" t="n">
        <f aca="false">IF(G1469&lt;=2, -10*G1469+100, 88.958*EXP(-0.0755*G1469))</f>
        <v>68.8179318432025</v>
      </c>
      <c r="BI1469" s="0" t="n">
        <f aca="false">IF(I1469&lt;=100, 0.0053*(I1469)^2-1.0332*I1469+100.76, 122.82*EXP(-0.0092*I1469))</f>
        <v>100.76</v>
      </c>
      <c r="BJ1469" s="0" t="e">
        <f aca="false">IF(P1469&lt;=1000, -6.942*LN(P1469)+107.59, -36.304*LN(P1469)+310.72)</f>
        <v>#VALUE!</v>
      </c>
      <c r="BK1469" s="0" t="e">
        <f aca="false">BF1469^0.04*BG1469^0.22*BH1469^0.51*BI1469^0.06*BJ1469^0.17</f>
        <v>#VALUE!</v>
      </c>
      <c r="BL1469" s="0" t="e">
        <f aca="false">IF(BK1469&gt;=90, "Very Good", IF(BK1469&gt;=80, "Good", IF(BK1469&gt;=70, "Slightly Good", IF(BK1469&gt;=60, "Average", IF(BK1469&gt;=50, "Slightly Poor", IF(BK1469&gt;=40, "Poor", "Very Poor"))))))</f>
        <v>#VALUE!</v>
      </c>
      <c r="BM1469" s="0" t="e">
        <f aca="false">IF(P1469&lt;=1000, -6.942*LN(P1469)+107.59, IF(AND(P1469&gt;1000, P1469&lt;=5213),-36.304*LN(P1469)+310.72, IF(P1469&gt;5213, 10)))</f>
        <v>#VALUE!</v>
      </c>
      <c r="BN1469" s="0" t="e">
        <f aca="false">BF1469^0.04*BG1469^0.22*BH1469^0.51*BI1469^0.06*BM1469^0.17</f>
        <v>#VALUE!</v>
      </c>
      <c r="BO1469" s="0" t="e">
        <f aca="false">IF(BN1469&gt;=90, "Very Good", IF(BN1469&gt;=80, "Good", IF(BN1469&gt;=70, "Slightly Good", IF(BN1469&gt;=60, "Average", IF(BN1469&gt;=50, "Slightly Poor", IF(BN1469&gt;=40, "Poor", "Very Poor"))))))</f>
        <v>#VALUE!</v>
      </c>
      <c r="BP1469" s="0" t="e">
        <f aca="false">IF(AJ1469&lt;=1000, -6.942*LN(AJ1469)+107.59, IF(AND(AJ1469&gt;1000, AJ1469&lt;=5213),-36.304*LN(AJ1469)+310.72, IF(AJ1469&gt;5213, 10)))</f>
        <v>#VALUE!</v>
      </c>
      <c r="BQ1469" s="0" t="e">
        <f aca="false">BF1469^0.04*BG1469^0.22*BH1469^0.51*BI1469^0.06*BP1469^0.17</f>
        <v>#VALUE!</v>
      </c>
      <c r="BR1469" s="0" t="e">
        <f aca="false">IF(BQ1469&gt;=90, "Very Good", IF(BQ1469&gt;=80, "Good", IF(BQ1469&gt;=70, "Slightly Good", IF(BQ1469&gt;=60, "Average", IF(BQ1469&gt;=50, "Slightly Poor", IF(BQ1469&gt;=40, "Poor", "Very Poor"))))))</f>
        <v>#VALUE!</v>
      </c>
      <c r="BT1469" s="0" t="e">
        <f aca="false">9.81*LN(AH1469)+30.6</f>
        <v>#VALUE!</v>
      </c>
      <c r="BU1469" s="0" t="e">
        <f aca="false">IF(BT1469&lt;30, "Clean water", IF(AND(BT1469&gt;=30, BT1469&lt;40), "Hypolimia", IF(AND(BT1469&gt;=40,BT1469&lt;50), "Mesotrophic", IF(AND(BT1469&gt;=50, BT1469&lt;70), "Eutrophic", IF(BT1469&gt;70,"Hypertrophic")))))</f>
        <v>#VALUE!</v>
      </c>
      <c r="BW1469" s="0" t="str">
        <f aca="false">IF(G1469/H1469&gt;=1, "PLS CHECK", "")</f>
        <v/>
      </c>
      <c r="BX1469" s="0" t="str">
        <f aca="false">IF(AC1469/J1469&gt;=1, "PLS CHECK", "")</f>
        <v/>
      </c>
      <c r="BY1469" s="0" t="str">
        <f aca="false">IF(AE1469/J1469&gt;=1, "PLS CHECK", "")</f>
        <v/>
      </c>
      <c r="BZ1469" s="0" t="str">
        <f aca="false">IF(AD1469/J1469&gt;=1, "PLS CHECK", "")</f>
        <v/>
      </c>
      <c r="CA1469" s="0" t="e">
        <f aca="false">IF(AF1469/K1469&gt;=1, "PLS CHECK", "")</f>
        <v>#DIV/0!</v>
      </c>
      <c r="CB1469" s="0" t="e">
        <f aca="false">IF(AG1469/K1469&gt;=1, "PLS CHECK", "")</f>
        <v>#DIV/0!</v>
      </c>
    </row>
    <row r="1470" customFormat="false" ht="12.5" hidden="false" customHeight="false" outlineLevel="0" collapsed="false">
      <c r="A1470" s="0" t="n">
        <v>1467</v>
      </c>
      <c r="B1470" s="15" t="s">
        <v>75</v>
      </c>
      <c r="C1470" s="16" t="s">
        <v>76</v>
      </c>
      <c r="D1470" s="0" t="s">
        <v>190</v>
      </c>
      <c r="E1470" s="0" t="n">
        <v>7.6</v>
      </c>
      <c r="F1470" s="0" t="n">
        <v>8.3</v>
      </c>
      <c r="G1470" s="0" t="n">
        <v>2</v>
      </c>
      <c r="H1470" s="0" t="n">
        <v>5.6</v>
      </c>
      <c r="I1470" s="0" t="n">
        <v>7.2</v>
      </c>
      <c r="J1470" s="0" t="n">
        <v>3.447</v>
      </c>
      <c r="K1470" s="0" t="n">
        <v>0.112</v>
      </c>
      <c r="L1470" s="0" t="n">
        <v>1.9</v>
      </c>
      <c r="M1470" s="0" t="n">
        <v>13.6</v>
      </c>
      <c r="N1470" s="0" t="n">
        <v>0</v>
      </c>
      <c r="O1470" s="37"/>
      <c r="P1470" s="0" t="n">
        <v>12000</v>
      </c>
      <c r="AC1470" s="0" t="n">
        <v>3.133</v>
      </c>
      <c r="AD1470" s="0" t="n">
        <v>0.342</v>
      </c>
      <c r="AE1470" s="0" t="n">
        <v>2.5</v>
      </c>
      <c r="AF1470" s="0" t="n">
        <v>0.068</v>
      </c>
      <c r="AG1470" s="0" t="n">
        <v>0.06</v>
      </c>
      <c r="AH1470" s="0" t="n">
        <v>3.7</v>
      </c>
      <c r="AJ1470" s="0" t="n">
        <v>2400</v>
      </c>
      <c r="BF1470" s="0" t="n">
        <f aca="false">IF(E1470&lt;11,-3.6797*E1470^2+48.115*E1470-53.83,280.92*EXP(-0.2027*E1470))</f>
        <v>99.304528</v>
      </c>
      <c r="BG1470" s="0" t="n">
        <f aca="false">32.208*LN(F1470)+21.438</f>
        <v>89.5983576207606</v>
      </c>
      <c r="BH1470" s="0" t="n">
        <f aca="false">IF(G1470&lt;=2, -10*G1470+100, 88.958*EXP(-0.0755*G1470))</f>
        <v>80</v>
      </c>
      <c r="BI1470" s="0" t="n">
        <f aca="false">IF(I1470&lt;=100, 0.0053*(I1470)^2-1.0332*I1470+100.76, 122.82*EXP(-0.0092*I1470))</f>
        <v>93.595712</v>
      </c>
      <c r="BJ1470" s="0" t="n">
        <f aca="false">IF(P1470&lt;=1000, -6.942*LN(P1470)+107.59, -36.304*LN(P1470)+310.72)</f>
        <v>-30.271198662071</v>
      </c>
      <c r="BK1470" s="0" t="e">
        <f aca="false">BF1470^0.04*BG1470^0.22*BH1470^0.51*BI1470^0.06*BJ1470^0.17</f>
        <v>#NUM!</v>
      </c>
      <c r="BL1470" s="0" t="e">
        <f aca="false">IF(BK1470&gt;=90, "Very Good", IF(BK1470&gt;=80, "Good", IF(BK1470&gt;=70, "Slightly Good", IF(BK1470&gt;=60, "Average", IF(BK1470&gt;=50, "Slightly Poor", IF(BK1470&gt;=40, "Poor", "Very Poor"))))))</f>
        <v>#NUM!</v>
      </c>
      <c r="BM1470" s="0" t="n">
        <f aca="false">IF(P1470&lt;=1000, -6.942*LN(P1470)+107.59, IF(AND(P1470&gt;1000, P1470&lt;=5213),-36.304*LN(P1470)+310.72, IF(P1470&gt;5213, 10)))</f>
        <v>10</v>
      </c>
      <c r="BN1470" s="0" t="n">
        <f aca="false">BF1470^0.04*BG1470^0.22*BH1470^0.51*BI1470^0.06*BM1470^0.17</f>
        <v>58.6456795966696</v>
      </c>
      <c r="BO1470" s="0" t="str">
        <f aca="false">IF(BN1470&gt;=90, "Very Good", IF(BN1470&gt;=80, "Good", IF(BN1470&gt;=70, "Slightly Good", IF(BN1470&gt;=60, "Average", IF(BN1470&gt;=50, "Slightly Poor", IF(BN1470&gt;=40, "Poor", "Very Poor"))))))</f>
        <v>Slightly Poor</v>
      </c>
      <c r="BP1470" s="0" t="n">
        <f aca="false">IF(AJ1470&lt;=1000, -6.942*LN(AJ1470)+107.59, IF(AND(AJ1470&gt;1000, AJ1470&lt;=5213),-36.304*LN(AJ1470)+310.72, IF(AJ1470&gt;5213, 10)))</f>
        <v>28.1578353109365</v>
      </c>
      <c r="BQ1470" s="0" t="n">
        <f aca="false">BF1470^0.04*BG1470^0.22*BH1470^0.51*BI1470^0.06*BP1470^0.17</f>
        <v>69.9307036694214</v>
      </c>
      <c r="BR1470" s="0" t="str">
        <f aca="false">IF(BQ1470&gt;=90, "Very Good", IF(BQ1470&gt;=80, "Good", IF(BQ1470&gt;=70, "Slightly Good", IF(BQ1470&gt;=60, "Average", IF(BQ1470&gt;=50, "Slightly Poor", IF(BQ1470&gt;=40, "Poor", "Very Poor"))))))</f>
        <v>Average</v>
      </c>
      <c r="BT1470" s="0" t="n">
        <f aca="false">9.81*LN(AH1470)+30.6</f>
        <v>43.4347449607683</v>
      </c>
      <c r="BU1470" s="0" t="str">
        <f aca="false">IF(BT1470&lt;30, "Clean water", IF(AND(BT1470&gt;=30, BT1470&lt;40), "Hypolimia", IF(AND(BT1470&gt;=40,BT1470&lt;50), "Mesotrophic", IF(AND(BT1470&gt;=50, BT1470&lt;70), "Eutrophic", IF(BT1470&gt;70,"Hypertrophic")))))</f>
        <v>Mesotrophic</v>
      </c>
      <c r="BW1470" s="0" t="str">
        <f aca="false">IF(G1470/H1470&gt;=1, "PLS CHECK", "")</f>
        <v/>
      </c>
      <c r="BX1470" s="0" t="str">
        <f aca="false">IF(AC1470/J1470&gt;=1, "PLS CHECK", "")</f>
        <v/>
      </c>
      <c r="BY1470" s="0" t="str">
        <f aca="false">IF(AE1470/J1470&gt;=1, "PLS CHECK", "")</f>
        <v/>
      </c>
      <c r="BZ1470" s="0" t="str">
        <f aca="false">IF(AD1470/J1470&gt;=1, "PLS CHECK", "")</f>
        <v/>
      </c>
      <c r="CA1470" s="0" t="str">
        <f aca="false">IF(AF1470/K1470&gt;=1, "PLS CHECK", "")</f>
        <v/>
      </c>
      <c r="CB1470" s="0" t="str">
        <f aca="false">IF(AG1470/K1470&gt;=1, "PLS CHECK", "")</f>
        <v/>
      </c>
    </row>
    <row r="1471" customFormat="false" ht="12.5" hidden="false" customHeight="false" outlineLevel="0" collapsed="false">
      <c r="A1471" s="0" t="n">
        <v>1468</v>
      </c>
      <c r="B1471" s="15" t="s">
        <v>77</v>
      </c>
      <c r="C1471" s="16" t="s">
        <v>78</v>
      </c>
      <c r="D1471" s="0" t="s">
        <v>190</v>
      </c>
      <c r="E1471" s="37"/>
      <c r="F1471" s="0" t="n">
        <v>10.7</v>
      </c>
      <c r="G1471" s="0" t="n">
        <v>0.8</v>
      </c>
      <c r="H1471" s="0" t="n">
        <v>3.6</v>
      </c>
      <c r="I1471" s="0" t="n">
        <v>4.2</v>
      </c>
      <c r="J1471" s="0" t="n">
        <v>3.099</v>
      </c>
      <c r="K1471" s="0" t="n">
        <v>0.048</v>
      </c>
      <c r="L1471" s="0" t="n">
        <v>2</v>
      </c>
      <c r="M1471" s="0" t="n">
        <v>11.3</v>
      </c>
      <c r="N1471" s="0" t="n">
        <v>0</v>
      </c>
      <c r="O1471" s="0" t="n">
        <v>229</v>
      </c>
      <c r="P1471" s="37"/>
      <c r="AC1471" s="0" t="n">
        <v>3.004</v>
      </c>
      <c r="AD1471" s="0" t="n">
        <v>0.054</v>
      </c>
      <c r="AE1471" s="0" t="n">
        <v>1.981</v>
      </c>
      <c r="AF1471" s="0" t="n">
        <v>0.031</v>
      </c>
      <c r="AG1471" s="0" t="n">
        <v>0.011</v>
      </c>
      <c r="AH1471" s="0" t="n">
        <v>17.3</v>
      </c>
      <c r="AJ1471" s="0" t="n">
        <v>140</v>
      </c>
      <c r="BD1471" s="0" t="n">
        <v>131.928</v>
      </c>
      <c r="BF1471" s="0" t="n">
        <f aca="false">IF(E1471&lt;11,-3.6797*E1471^2+48.115*E1471-53.83,280.92*EXP(-0.2027*E1471))</f>
        <v>-53.83</v>
      </c>
      <c r="BG1471" s="0" t="n">
        <f aca="false">32.208*LN(F1471)+21.438</f>
        <v>97.7788104251968</v>
      </c>
      <c r="BH1471" s="0" t="n">
        <f aca="false">IF(G1471&lt;=2, -10*G1471+100, 88.958*EXP(-0.0755*G1471))</f>
        <v>92</v>
      </c>
      <c r="BI1471" s="0" t="n">
        <f aca="false">IF(I1471&lt;=100, 0.0053*(I1471)^2-1.0332*I1471+100.76, 122.82*EXP(-0.0092*I1471))</f>
        <v>96.514052</v>
      </c>
      <c r="BJ1471" s="0" t="e">
        <f aca="false">IF(P1471&lt;=1000, -6.942*LN(P1471)+107.59, -36.304*LN(P1471)+310.72)</f>
        <v>#VALUE!</v>
      </c>
      <c r="BK1471" s="0" t="e">
        <f aca="false">BF1471^0.04*BG1471^0.22*BH1471^0.51*BI1471^0.06*BJ1471^0.17</f>
        <v>#VALUE!</v>
      </c>
      <c r="BL1471" s="0" t="e">
        <f aca="false">IF(BK1471&gt;=90, "Very Good", IF(BK1471&gt;=80, "Good", IF(BK1471&gt;=70, "Slightly Good", IF(BK1471&gt;=60, "Average", IF(BK1471&gt;=50, "Slightly Poor", IF(BK1471&gt;=40, "Poor", "Very Poor"))))))</f>
        <v>#VALUE!</v>
      </c>
      <c r="BM1471" s="0" t="e">
        <f aca="false">IF(P1471&lt;=1000, -6.942*LN(P1471)+107.59, IF(AND(P1471&gt;1000, P1471&lt;=5213),-36.304*LN(P1471)+310.72, IF(P1471&gt;5213, 10)))</f>
        <v>#VALUE!</v>
      </c>
      <c r="BN1471" s="0" t="e">
        <f aca="false">BF1471^0.04*BG1471^0.22*BH1471^0.51*BI1471^0.06*BM1471^0.17</f>
        <v>#VALUE!</v>
      </c>
      <c r="BO1471" s="0" t="e">
        <f aca="false">IF(BN1471&gt;=90, "Very Good", IF(BN1471&gt;=80, "Good", IF(BN1471&gt;=70, "Slightly Good", IF(BN1471&gt;=60, "Average", IF(BN1471&gt;=50, "Slightly Poor", IF(BN1471&gt;=40, "Poor", "Very Poor"))))))</f>
        <v>#VALUE!</v>
      </c>
      <c r="BP1471" s="0" t="n">
        <f aca="false">IF(AJ1471&lt;=1000, -6.942*LN(AJ1471)+107.59, IF(AND(AJ1471&gt;1000, AJ1471&lt;=5213),-36.304*LN(AJ1471)+310.72, IF(AJ1471&gt;5213, 10)))</f>
        <v>73.2851183022462</v>
      </c>
      <c r="BQ1471" s="0" t="n">
        <f aca="false">BF1471^0.04*BG1471^0.22*BH1471^0.51*BI1471^0.06*BP1471^0.17</f>
        <v>-88.0551436286459</v>
      </c>
      <c r="BR1471" s="0" t="str">
        <f aca="false">IF(BQ1471&gt;=90, "Very Good", IF(BQ1471&gt;=80, "Good", IF(BQ1471&gt;=70, "Slightly Good", IF(BQ1471&gt;=60, "Average", IF(BQ1471&gt;=50, "Slightly Poor", IF(BQ1471&gt;=40, "Poor", "Very Poor"))))))</f>
        <v>Very Poor</v>
      </c>
      <c r="BT1471" s="0" t="n">
        <f aca="false">9.81*LN(AH1471)+30.6</f>
        <v>58.5654307797516</v>
      </c>
      <c r="BU1471" s="0" t="str">
        <f aca="false">IF(BT1471&lt;30, "Clean water", IF(AND(BT1471&gt;=30, BT1471&lt;40), "Hypolimia", IF(AND(BT1471&gt;=40,BT1471&lt;50), "Mesotrophic", IF(AND(BT1471&gt;=50, BT1471&lt;70), "Eutrophic", IF(BT1471&gt;70,"Hypertrophic")))))</f>
        <v>Eutrophic</v>
      </c>
      <c r="BW1471" s="0" t="str">
        <f aca="false">IF(G1471/H1471&gt;=1, "PLS CHECK", "")</f>
        <v/>
      </c>
      <c r="BX1471" s="0" t="str">
        <f aca="false">IF(AC1471/J1471&gt;=1, "PLS CHECK", "")</f>
        <v/>
      </c>
      <c r="BY1471" s="0" t="str">
        <f aca="false">IF(AE1471/J1471&gt;=1, "PLS CHECK", "")</f>
        <v/>
      </c>
      <c r="BZ1471" s="0" t="str">
        <f aca="false">IF(AD1471/J1471&gt;=1, "PLS CHECK", "")</f>
        <v/>
      </c>
      <c r="CA1471" s="0" t="str">
        <f aca="false">IF(AF1471/K1471&gt;=1, "PLS CHECK", "")</f>
        <v/>
      </c>
      <c r="CB1471" s="0" t="str">
        <f aca="false">IF(AG1471/K1471&gt;=1, "PLS CHECK", "")</f>
        <v/>
      </c>
    </row>
    <row r="1472" customFormat="false" ht="12.5" hidden="false" customHeight="false" outlineLevel="0" collapsed="false">
      <c r="A1472" s="0" t="n">
        <v>1469</v>
      </c>
      <c r="B1472" s="15" t="s">
        <v>79</v>
      </c>
      <c r="C1472" s="16" t="s">
        <v>80</v>
      </c>
      <c r="D1472" s="0" t="s">
        <v>190</v>
      </c>
      <c r="E1472" s="0" t="n">
        <v>8</v>
      </c>
      <c r="F1472" s="0" t="n">
        <v>9.4</v>
      </c>
      <c r="G1472" s="0" t="n">
        <v>1.5</v>
      </c>
      <c r="H1472" s="0" t="n">
        <v>4.4</v>
      </c>
      <c r="I1472" s="0" t="n">
        <v>6.9</v>
      </c>
      <c r="J1472" s="0" t="n">
        <v>5.75</v>
      </c>
      <c r="K1472" s="0" t="n">
        <v>0.075</v>
      </c>
      <c r="L1472" s="0" t="n">
        <v>2.4</v>
      </c>
      <c r="M1472" s="0" t="n">
        <v>11.8</v>
      </c>
      <c r="N1472" s="0" t="n">
        <v>0</v>
      </c>
      <c r="O1472" s="0" t="n">
        <v>247</v>
      </c>
      <c r="P1472" s="0" t="n">
        <v>8758</v>
      </c>
      <c r="Q1472" s="0" t="n">
        <v>0</v>
      </c>
      <c r="R1472" s="0" t="n">
        <v>0</v>
      </c>
      <c r="S1472" s="0" t="n">
        <v>0</v>
      </c>
      <c r="T1472" s="0" t="n">
        <v>0</v>
      </c>
      <c r="U1472" s="0" t="n">
        <v>0</v>
      </c>
      <c r="V1472" s="0" t="n">
        <v>0</v>
      </c>
      <c r="AC1472" s="0" t="n">
        <v>5.21</v>
      </c>
      <c r="AD1472" s="0" t="n">
        <v>0.284</v>
      </c>
      <c r="AE1472" s="0" t="n">
        <v>3.425</v>
      </c>
      <c r="AF1472" s="0" t="n">
        <v>0.049</v>
      </c>
      <c r="AG1472" s="0" t="n">
        <v>0.026</v>
      </c>
      <c r="AH1472" s="0" t="n">
        <v>7.9</v>
      </c>
      <c r="AJ1472" s="0" t="n">
        <v>5568</v>
      </c>
      <c r="AP1472" s="0" t="n">
        <v>0</v>
      </c>
      <c r="AY1472" s="0" t="n">
        <v>0</v>
      </c>
      <c r="BD1472" s="0" t="n">
        <v>131.015</v>
      </c>
      <c r="BF1472" s="0" t="n">
        <f aca="false">IF(E1472&lt;11,-3.6797*E1472^2+48.115*E1472-53.83,280.92*EXP(-0.2027*E1472))</f>
        <v>95.5892</v>
      </c>
      <c r="BG1472" s="0" t="n">
        <f aca="false">32.208*LN(F1472)+21.438</f>
        <v>93.6067776722001</v>
      </c>
      <c r="BH1472" s="0" t="n">
        <f aca="false">IF(G1472&lt;=2, -10*G1472+100, 88.958*EXP(-0.0755*G1472))</f>
        <v>85</v>
      </c>
      <c r="BI1472" s="0" t="n">
        <f aca="false">IF(I1472&lt;=100, 0.0053*(I1472)^2-1.0332*I1472+100.76, 122.82*EXP(-0.0092*I1472))</f>
        <v>93.883253</v>
      </c>
      <c r="BJ1472" s="0" t="n">
        <f aca="false">IF(P1472&lt;=1000, -6.942*LN(P1472)+107.59, -36.304*LN(P1472)+310.72)</f>
        <v>-18.8376502506062</v>
      </c>
      <c r="BK1472" s="0" t="e">
        <f aca="false">BF1472^0.04*BG1472^0.22*BH1472^0.51*BI1472^0.06*BJ1472^0.17</f>
        <v>#NUM!</v>
      </c>
      <c r="BL1472" s="0" t="e">
        <f aca="false">IF(BK1472&gt;=90, "Very Good", IF(BK1472&gt;=80, "Good", IF(BK1472&gt;=70, "Slightly Good", IF(BK1472&gt;=60, "Average", IF(BK1472&gt;=50, "Slightly Poor", IF(BK1472&gt;=40, "Poor", "Very Poor"))))))</f>
        <v>#NUM!</v>
      </c>
      <c r="BM1472" s="0" t="n">
        <f aca="false">IF(P1472&lt;=1000, -6.942*LN(P1472)+107.59, IF(AND(P1472&gt;1000, P1472&lt;=5213),-36.304*LN(P1472)+310.72, IF(P1472&gt;5213, 10)))</f>
        <v>10</v>
      </c>
      <c r="BN1472" s="0" t="n">
        <f aca="false">BF1472^0.04*BG1472^0.22*BH1472^0.51*BI1472^0.06*BM1472^0.17</f>
        <v>60.9905988945521</v>
      </c>
      <c r="BO1472" s="0" t="str">
        <f aca="false">IF(BN1472&gt;=90, "Very Good", IF(BN1472&gt;=80, "Good", IF(BN1472&gt;=70, "Slightly Good", IF(BN1472&gt;=60, "Average", IF(BN1472&gt;=50, "Slightly Poor", IF(BN1472&gt;=40, "Poor", "Very Poor"))))))</f>
        <v>Average</v>
      </c>
      <c r="BP1472" s="0" t="n">
        <f aca="false">IF(AJ1472&lt;=1000, -6.942*LN(AJ1472)+107.59, IF(AND(AJ1472&gt;1000, AJ1472&lt;=5213),-36.304*LN(AJ1472)+310.72, IF(AJ1472&gt;5213, 10)))</f>
        <v>10</v>
      </c>
      <c r="BQ1472" s="0" t="n">
        <f aca="false">BF1472^0.04*BG1472^0.22*BH1472^0.51*BI1472^0.06*BP1472^0.17</f>
        <v>60.9905988945521</v>
      </c>
      <c r="BR1472" s="0" t="str">
        <f aca="false">IF(BQ1472&gt;=90, "Very Good", IF(BQ1472&gt;=80, "Good", IF(BQ1472&gt;=70, "Slightly Good", IF(BQ1472&gt;=60, "Average", IF(BQ1472&gt;=50, "Slightly Poor", IF(BQ1472&gt;=40, "Poor", "Very Poor"))))))</f>
        <v>Average</v>
      </c>
      <c r="BT1472" s="0" t="n">
        <f aca="false">9.81*LN(AH1472)+30.6</f>
        <v>50.8759236704299</v>
      </c>
      <c r="BU1472" s="0" t="str">
        <f aca="false">IF(BT1472&lt;30, "Clean water", IF(AND(BT1472&gt;=30, BT1472&lt;40), "Hypolimia", IF(AND(BT1472&gt;=40,BT1472&lt;50), "Mesotrophic", IF(AND(BT1472&gt;=50, BT1472&lt;70), "Eutrophic", IF(BT1472&gt;70,"Hypertrophic")))))</f>
        <v>Eutrophic</v>
      </c>
      <c r="BW1472" s="0" t="str">
        <f aca="false">IF(G1472/H1472&gt;=1, "PLS CHECK", "")</f>
        <v/>
      </c>
      <c r="BX1472" s="0" t="str">
        <f aca="false">IF(AC1472/J1472&gt;=1, "PLS CHECK", "")</f>
        <v/>
      </c>
      <c r="BY1472" s="0" t="str">
        <f aca="false">IF(AE1472/J1472&gt;=1, "PLS CHECK", "")</f>
        <v/>
      </c>
      <c r="BZ1472" s="0" t="str">
        <f aca="false">IF(AD1472/J1472&gt;=1, "PLS CHECK", "")</f>
        <v/>
      </c>
      <c r="CA1472" s="0" t="str">
        <f aca="false">IF(AF1472/K1472&gt;=1, "PLS CHECK", "")</f>
        <v/>
      </c>
      <c r="CB1472" s="0" t="str">
        <f aca="false">IF(AG1472/K1472&gt;=1, "PLS CHECK", "")</f>
        <v/>
      </c>
    </row>
    <row r="1473" customFormat="false" ht="12.5" hidden="false" customHeight="false" outlineLevel="0" collapsed="false">
      <c r="A1473" s="0" t="n">
        <v>1470</v>
      </c>
      <c r="B1473" s="15" t="s">
        <v>81</v>
      </c>
      <c r="C1473" s="16" t="s">
        <v>82</v>
      </c>
      <c r="D1473" s="0" t="s">
        <v>190</v>
      </c>
      <c r="E1473" s="37"/>
      <c r="F1473" s="37"/>
      <c r="G1473" s="37"/>
      <c r="H1473" s="0" t="n">
        <v>2.8</v>
      </c>
      <c r="I1473" s="0" t="n">
        <v>1.4</v>
      </c>
      <c r="J1473" s="0" t="n">
        <v>3.808</v>
      </c>
      <c r="K1473" s="0" t="n">
        <v>0.021</v>
      </c>
      <c r="L1473" s="0" t="n">
        <v>1.9</v>
      </c>
      <c r="M1473" s="0" t="n">
        <v>13.9</v>
      </c>
      <c r="N1473" s="0" t="n">
        <v>0</v>
      </c>
      <c r="O1473" s="0" t="n">
        <v>312</v>
      </c>
      <c r="P1473" s="0" t="n">
        <v>2600</v>
      </c>
      <c r="AC1473" s="0" t="n">
        <v>3.782</v>
      </c>
      <c r="AD1473" s="0" t="n">
        <v>0.022</v>
      </c>
      <c r="AE1473" s="0" t="n">
        <v>3.466</v>
      </c>
      <c r="AF1473" s="0" t="n">
        <v>0.019</v>
      </c>
      <c r="AG1473" s="0" t="n">
        <v>0.016</v>
      </c>
      <c r="AH1473" s="0" t="n">
        <v>1</v>
      </c>
      <c r="AJ1473" s="0" t="n">
        <v>350</v>
      </c>
      <c r="BF1473" s="0" t="n">
        <f aca="false">IF(E1473&lt;11,-3.6797*E1473^2+48.115*E1473-53.83,280.92*EXP(-0.2027*E1473))</f>
        <v>-53.83</v>
      </c>
      <c r="BG1473" s="0" t="e">
        <f aca="false">32.208*LN(F1473)+21.438</f>
        <v>#VALUE!</v>
      </c>
      <c r="BH1473" s="0" t="n">
        <f aca="false">IF(G1473&lt;=2, -10*G1473+100, 88.958*EXP(-0.0755*G1473))</f>
        <v>100</v>
      </c>
      <c r="BI1473" s="0" t="n">
        <f aca="false">IF(I1473&lt;=100, 0.0053*(I1473)^2-1.0332*I1473+100.76, 122.82*EXP(-0.0092*I1473))</f>
        <v>99.323908</v>
      </c>
      <c r="BJ1473" s="0" t="n">
        <f aca="false">IF(P1473&lt;=1000, -6.942*LN(P1473)+107.59, -36.304*LN(P1473)+310.72)</f>
        <v>25.2519648515565</v>
      </c>
      <c r="BK1473" s="0" t="e">
        <f aca="false">BF1473^0.04*BG1473^0.22*BH1473^0.51*BI1473^0.06*BJ1473^0.17</f>
        <v>#VALUE!</v>
      </c>
      <c r="BL1473" s="0" t="e">
        <f aca="false">IF(BK1473&gt;=90, "Very Good", IF(BK1473&gt;=80, "Good", IF(BK1473&gt;=70, "Slightly Good", IF(BK1473&gt;=60, "Average", IF(BK1473&gt;=50, "Slightly Poor", IF(BK1473&gt;=40, "Poor", "Very Poor"))))))</f>
        <v>#VALUE!</v>
      </c>
      <c r="BM1473" s="0" t="n">
        <f aca="false">IF(P1473&lt;=1000, -6.942*LN(P1473)+107.59, IF(AND(P1473&gt;1000, P1473&lt;=5213),-36.304*LN(P1473)+310.72, IF(P1473&gt;5213, 10)))</f>
        <v>25.2519648515565</v>
      </c>
      <c r="BN1473" s="0" t="e">
        <f aca="false">BF1473^0.04*BG1473^0.22*BH1473^0.51*BI1473^0.06*BM1473^0.17</f>
        <v>#VALUE!</v>
      </c>
      <c r="BO1473" s="0" t="e">
        <f aca="false">IF(BN1473&gt;=90, "Very Good", IF(BN1473&gt;=80, "Good", IF(BN1473&gt;=70, "Slightly Good", IF(BN1473&gt;=60, "Average", IF(BN1473&gt;=50, "Slightly Poor", IF(BN1473&gt;=40, "Poor", "Very Poor"))))))</f>
        <v>#VALUE!</v>
      </c>
      <c r="BP1473" s="0" t="n">
        <f aca="false">IF(AJ1473&lt;=1000, -6.942*LN(AJ1473)+107.59, IF(AND(AJ1473&gt;1000, AJ1473&lt;=5213),-36.304*LN(AJ1473)+310.72, IF(AJ1473&gt;5213, 10)))</f>
        <v>66.9242280415758</v>
      </c>
      <c r="BQ1473" s="0" t="e">
        <f aca="false">BF1473^0.04*BG1473^0.22*BH1473^0.51*BI1473^0.06*BP1473^0.17</f>
        <v>#VALUE!</v>
      </c>
      <c r="BR1473" s="0" t="e">
        <f aca="false">IF(BQ1473&gt;=90, "Very Good", IF(BQ1473&gt;=80, "Good", IF(BQ1473&gt;=70, "Slightly Good", IF(BQ1473&gt;=60, "Average", IF(BQ1473&gt;=50, "Slightly Poor", IF(BQ1473&gt;=40, "Poor", "Very Poor"))))))</f>
        <v>#VALUE!</v>
      </c>
      <c r="BT1473" s="0" t="n">
        <f aca="false">9.81*LN(AH1473)+30.6</f>
        <v>30.6</v>
      </c>
      <c r="BU1473" s="0" t="str">
        <f aca="false">IF(BT1473&lt;30, "Clean water", IF(AND(BT1473&gt;=30, BT1473&lt;40), "Hypolimia", IF(AND(BT1473&gt;=40,BT1473&lt;50), "Mesotrophic", IF(AND(BT1473&gt;=50, BT1473&lt;70), "Eutrophic", IF(BT1473&gt;70,"Hypertrophic")))))</f>
        <v>Hypolimia</v>
      </c>
      <c r="BW1473" s="0" t="str">
        <f aca="false">IF(G1473/H1473&gt;=1, "PLS CHECK", "")</f>
        <v/>
      </c>
      <c r="BX1473" s="0" t="str">
        <f aca="false">IF(AC1473/J1473&gt;=1, "PLS CHECK", "")</f>
        <v/>
      </c>
      <c r="BY1473" s="0" t="str">
        <f aca="false">IF(AE1473/J1473&gt;=1, "PLS CHECK", "")</f>
        <v/>
      </c>
      <c r="BZ1473" s="0" t="str">
        <f aca="false">IF(AD1473/J1473&gt;=1, "PLS CHECK", "")</f>
        <v/>
      </c>
      <c r="CA1473" s="0" t="str">
        <f aca="false">IF(AF1473/K1473&gt;=1, "PLS CHECK", "")</f>
        <v/>
      </c>
      <c r="CB1473" s="0" t="str">
        <f aca="false">IF(AG1473/K1473&gt;=1, "PLS CHECK", "")</f>
        <v/>
      </c>
    </row>
    <row r="1474" customFormat="false" ht="12.5" hidden="false" customHeight="false" outlineLevel="0" collapsed="false">
      <c r="A1474" s="0" t="n">
        <v>1471</v>
      </c>
      <c r="B1474" s="15" t="s">
        <v>83</v>
      </c>
      <c r="C1474" s="16" t="s">
        <v>84</v>
      </c>
      <c r="D1474" s="0" t="s">
        <v>190</v>
      </c>
      <c r="E1474" s="0" t="n">
        <v>7.5</v>
      </c>
      <c r="F1474" s="0" t="n">
        <v>9</v>
      </c>
      <c r="G1474" s="37"/>
      <c r="H1474" s="0" t="n">
        <v>4</v>
      </c>
      <c r="I1474" s="0" t="n">
        <v>4.7</v>
      </c>
      <c r="J1474" s="0" t="n">
        <v>2.749</v>
      </c>
      <c r="K1474" s="0" t="n">
        <v>0.025</v>
      </c>
      <c r="L1474" s="0" t="n">
        <v>2.2</v>
      </c>
      <c r="M1474" s="0" t="n">
        <v>13.9</v>
      </c>
      <c r="N1474" s="0" t="n">
        <v>0</v>
      </c>
      <c r="O1474" s="0" t="n">
        <v>265</v>
      </c>
      <c r="P1474" s="0" t="n">
        <v>55000</v>
      </c>
      <c r="AC1474" s="0" t="n">
        <v>2.713</v>
      </c>
      <c r="AD1474" s="0" t="n">
        <v>0.139</v>
      </c>
      <c r="AE1474" s="0" t="n">
        <v>2.241</v>
      </c>
      <c r="AF1474" s="0" t="n">
        <v>0.015</v>
      </c>
      <c r="AG1474" s="0" t="n">
        <v>0.004</v>
      </c>
      <c r="AH1474" s="0" t="n">
        <v>9</v>
      </c>
      <c r="AJ1474" s="0" t="n">
        <v>2000</v>
      </c>
      <c r="BF1474" s="0" t="n">
        <f aca="false">IF(E1474&lt;11,-3.6797*E1474^2+48.115*E1474-53.83,280.92*EXP(-0.2027*E1474))</f>
        <v>100.049375</v>
      </c>
      <c r="BG1474" s="0" t="n">
        <f aca="false">32.208*LN(F1474)+21.438</f>
        <v>92.206209186845</v>
      </c>
      <c r="BH1474" s="0" t="n">
        <f aca="false">IF(G1474&lt;=2, -10*G1474+100, 88.958*EXP(-0.0755*G1474))</f>
        <v>100</v>
      </c>
      <c r="BI1474" s="0" t="n">
        <f aca="false">IF(I1474&lt;=100, 0.0053*(I1474)^2-1.0332*I1474+100.76, 122.82*EXP(-0.0092*I1474))</f>
        <v>96.021037</v>
      </c>
      <c r="BJ1474" s="0" t="n">
        <f aca="false">IF(P1474&lt;=1000, -6.942*LN(P1474)+107.59, -36.304*LN(P1474)+310.72)</f>
        <v>-85.5413716048471</v>
      </c>
      <c r="BK1474" s="0" t="e">
        <f aca="false">BF1474^0.04*BG1474^0.22*BH1474^0.51*BI1474^0.06*BJ1474^0.17</f>
        <v>#NUM!</v>
      </c>
      <c r="BL1474" s="0" t="e">
        <f aca="false">IF(BK1474&gt;=90, "Very Good", IF(BK1474&gt;=80, "Good", IF(BK1474&gt;=70, "Slightly Good", IF(BK1474&gt;=60, "Average", IF(BK1474&gt;=50, "Slightly Poor", IF(BK1474&gt;=40, "Poor", "Very Poor"))))))</f>
        <v>#NUM!</v>
      </c>
      <c r="BM1474" s="0" t="n">
        <f aca="false">IF(P1474&lt;=1000, -6.942*LN(P1474)+107.59, IF(AND(P1474&gt;1000, P1474&lt;=5213),-36.304*LN(P1474)+310.72, IF(P1474&gt;5213, 10)))</f>
        <v>10</v>
      </c>
      <c r="BN1474" s="0" t="n">
        <f aca="false">BF1474^0.04*BG1474^0.22*BH1474^0.51*BI1474^0.06*BM1474^0.17</f>
        <v>66.2518173026142</v>
      </c>
      <c r="BO1474" s="0" t="str">
        <f aca="false">IF(BN1474&gt;=90, "Very Good", IF(BN1474&gt;=80, "Good", IF(BN1474&gt;=70, "Slightly Good", IF(BN1474&gt;=60, "Average", IF(BN1474&gt;=50, "Slightly Poor", IF(BN1474&gt;=40, "Poor", "Very Poor"))))))</f>
        <v>Average</v>
      </c>
      <c r="BP1474" s="0" t="n">
        <f aca="false">IF(AJ1474&lt;=1000, -6.942*LN(AJ1474)+107.59, IF(AND(AJ1474&gt;1000, AJ1474&lt;=5213),-36.304*LN(AJ1474)+310.72, IF(AJ1474&gt;5213, 10)))</f>
        <v>34.7768371087843</v>
      </c>
      <c r="BQ1474" s="0" t="n">
        <f aca="false">BF1474^0.04*BG1474^0.22*BH1474^0.51*BI1474^0.06*BP1474^0.17</f>
        <v>81.8874051440419</v>
      </c>
      <c r="BR1474" s="0" t="str">
        <f aca="false">IF(BQ1474&gt;=90, "Very Good", IF(BQ1474&gt;=80, "Good", IF(BQ1474&gt;=70, "Slightly Good", IF(BQ1474&gt;=60, "Average", IF(BQ1474&gt;=50, "Slightly Poor", IF(BQ1474&gt;=40, "Poor", "Very Poor"))))))</f>
        <v>Good</v>
      </c>
      <c r="BT1474" s="0" t="n">
        <f aca="false">9.81*LN(AH1474)+30.6</f>
        <v>52.1547731036683</v>
      </c>
      <c r="BU1474" s="0" t="str">
        <f aca="false">IF(BT1474&lt;30, "Clean water", IF(AND(BT1474&gt;=30, BT1474&lt;40), "Hypolimia", IF(AND(BT1474&gt;=40,BT1474&lt;50), "Mesotrophic", IF(AND(BT1474&gt;=50, BT1474&lt;70), "Eutrophic", IF(BT1474&gt;70,"Hypertrophic")))))</f>
        <v>Eutrophic</v>
      </c>
      <c r="BW1474" s="0" t="str">
        <f aca="false">IF(G1474/H1474&gt;=1, "PLS CHECK", "")</f>
        <v/>
      </c>
      <c r="BX1474" s="0" t="str">
        <f aca="false">IF(AC1474/J1474&gt;=1, "PLS CHECK", "")</f>
        <v/>
      </c>
      <c r="BY1474" s="0" t="str">
        <f aca="false">IF(AE1474/J1474&gt;=1, "PLS CHECK", "")</f>
        <v/>
      </c>
      <c r="BZ1474" s="0" t="str">
        <f aca="false">IF(AD1474/J1474&gt;=1, "PLS CHECK", "")</f>
        <v/>
      </c>
      <c r="CA1474" s="0" t="str">
        <f aca="false">IF(AF1474/K1474&gt;=1, "PLS CHECK", "")</f>
        <v/>
      </c>
      <c r="CB1474" s="0" t="str">
        <f aca="false">IF(AG1474/K1474&gt;=1, "PLS CHECK", "")</f>
        <v/>
      </c>
    </row>
    <row r="1475" customFormat="false" ht="12.5" hidden="false" customHeight="false" outlineLevel="0" collapsed="false">
      <c r="A1475" s="0" t="n">
        <v>1472</v>
      </c>
      <c r="B1475" s="15" t="s">
        <v>133</v>
      </c>
      <c r="C1475" s="16" t="s">
        <v>134</v>
      </c>
      <c r="D1475" s="0" t="s">
        <v>190</v>
      </c>
      <c r="E1475" s="0" t="n">
        <v>8.2</v>
      </c>
      <c r="F1475" s="0" t="n">
        <v>9.5</v>
      </c>
      <c r="G1475" s="0" t="n">
        <v>3.7</v>
      </c>
      <c r="H1475" s="0" t="n">
        <v>6</v>
      </c>
      <c r="I1475" s="0" t="n">
        <v>21.8</v>
      </c>
      <c r="J1475" s="0" t="n">
        <v>4.335</v>
      </c>
      <c r="K1475" s="37"/>
      <c r="L1475" s="0" t="n">
        <v>4.1</v>
      </c>
      <c r="M1475" s="0" t="n">
        <v>13.8</v>
      </c>
      <c r="O1475" s="37"/>
      <c r="BD1475" s="0" t="n">
        <v>0.195</v>
      </c>
      <c r="BF1475" s="0" t="n">
        <f aca="false">IF(E1475&lt;11,-3.6797*E1475^2+48.115*E1475-53.83,280.92*EXP(-0.2027*E1475))</f>
        <v>93.289972</v>
      </c>
      <c r="BG1475" s="0" t="n">
        <f aca="false">32.208*LN(F1475)+21.438</f>
        <v>93.947606249518</v>
      </c>
      <c r="BH1475" s="0" t="n">
        <f aca="false">IF(G1475&lt;=2, -10*G1475+100, 88.958*EXP(-0.0755*G1475))</f>
        <v>67.2767257350167</v>
      </c>
      <c r="BI1475" s="0" t="n">
        <f aca="false">IF(I1475&lt;=100, 0.0053*(I1475)^2-1.0332*I1475+100.76, 122.82*EXP(-0.0092*I1475))</f>
        <v>80.755012</v>
      </c>
      <c r="BJ1475" s="0" t="e">
        <f aca="false">IF(P1475&lt;=1000, -6.942*LN(P1475)+107.59, -36.304*LN(P1475)+310.72)</f>
        <v>#VALUE!</v>
      </c>
      <c r="BK1475" s="0" t="e">
        <f aca="false">BF1475^0.04*BG1475^0.22*BH1475^0.51*BI1475^0.06*BJ1475^0.17</f>
        <v>#VALUE!</v>
      </c>
      <c r="BL1475" s="0" t="e">
        <f aca="false">IF(BK1475&gt;=90, "Very Good", IF(BK1475&gt;=80, "Good", IF(BK1475&gt;=70, "Slightly Good", IF(BK1475&gt;=60, "Average", IF(BK1475&gt;=50, "Slightly Poor", IF(BK1475&gt;=40, "Poor", "Very Poor"))))))</f>
        <v>#VALUE!</v>
      </c>
      <c r="BM1475" s="0" t="e">
        <f aca="false">IF(P1475&lt;=1000, -6.942*LN(P1475)+107.59, IF(AND(P1475&gt;1000, P1475&lt;=5213),-36.304*LN(P1475)+310.72, IF(P1475&gt;5213, 10)))</f>
        <v>#VALUE!</v>
      </c>
      <c r="BN1475" s="0" t="e">
        <f aca="false">BF1475^0.04*BG1475^0.22*BH1475^0.51*BI1475^0.06*BM1475^0.17</f>
        <v>#VALUE!</v>
      </c>
      <c r="BO1475" s="0" t="e">
        <f aca="false">IF(BN1475&gt;=90, "Very Good", IF(BN1475&gt;=80, "Good", IF(BN1475&gt;=70, "Slightly Good", IF(BN1475&gt;=60, "Average", IF(BN1475&gt;=50, "Slightly Poor", IF(BN1475&gt;=40, "Poor", "Very Poor"))))))</f>
        <v>#VALUE!</v>
      </c>
      <c r="BP1475" s="0" t="e">
        <f aca="false">IF(AJ1475&lt;=1000, -6.942*LN(AJ1475)+107.59, IF(AND(AJ1475&gt;1000, AJ1475&lt;=5213),-36.304*LN(AJ1475)+310.72, IF(AJ1475&gt;5213, 10)))</f>
        <v>#VALUE!</v>
      </c>
      <c r="BQ1475" s="0" t="e">
        <f aca="false">BF1475^0.04*BG1475^0.22*BH1475^0.51*BI1475^0.06*BP1475^0.17</f>
        <v>#VALUE!</v>
      </c>
      <c r="BR1475" s="0" t="e">
        <f aca="false">IF(BQ1475&gt;=90, "Very Good", IF(BQ1475&gt;=80, "Good", IF(BQ1475&gt;=70, "Slightly Good", IF(BQ1475&gt;=60, "Average", IF(BQ1475&gt;=50, "Slightly Poor", IF(BQ1475&gt;=40, "Poor", "Very Poor"))))))</f>
        <v>#VALUE!</v>
      </c>
      <c r="BT1475" s="0" t="e">
        <f aca="false">9.81*LN(AH1475)+30.6</f>
        <v>#VALUE!</v>
      </c>
      <c r="BU1475" s="0" t="e">
        <f aca="false">IF(BT1475&lt;30, "Clean water", IF(AND(BT1475&gt;=30, BT1475&lt;40), "Hypolimia", IF(AND(BT1475&gt;=40,BT1475&lt;50), "Mesotrophic", IF(AND(BT1475&gt;=50, BT1475&lt;70), "Eutrophic", IF(BT1475&gt;70,"Hypertrophic")))))</f>
        <v>#VALUE!</v>
      </c>
      <c r="BW1475" s="0" t="str">
        <f aca="false">IF(G1475/H1475&gt;=1, "PLS CHECK", "")</f>
        <v/>
      </c>
      <c r="BX1475" s="0" t="str">
        <f aca="false">IF(AC1475/J1475&gt;=1, "PLS CHECK", "")</f>
        <v/>
      </c>
      <c r="BY1475" s="0" t="str">
        <f aca="false">IF(AE1475/J1475&gt;=1, "PLS CHECK", "")</f>
        <v/>
      </c>
      <c r="BZ1475" s="0" t="str">
        <f aca="false">IF(AD1475/J1475&gt;=1, "PLS CHECK", "")</f>
        <v/>
      </c>
      <c r="CA1475" s="0" t="e">
        <f aca="false">IF(AF1475/K1475&gt;=1, "PLS CHECK", "")</f>
        <v>#DIV/0!</v>
      </c>
      <c r="CB1475" s="0" t="e">
        <f aca="false">IF(AG1475/K1475&gt;=1, "PLS CHECK", "")</f>
        <v>#DIV/0!</v>
      </c>
    </row>
    <row r="1476" customFormat="false" ht="12.5" hidden="false" customHeight="false" outlineLevel="0" collapsed="false">
      <c r="A1476" s="0" t="n">
        <v>1473</v>
      </c>
      <c r="B1476" s="15" t="s">
        <v>85</v>
      </c>
      <c r="C1476" s="16" t="s">
        <v>86</v>
      </c>
      <c r="D1476" s="0" t="s">
        <v>190</v>
      </c>
      <c r="E1476" s="0" t="n">
        <v>7.5</v>
      </c>
      <c r="F1476" s="0" t="n">
        <v>10.4</v>
      </c>
      <c r="G1476" s="0" t="n">
        <v>1</v>
      </c>
      <c r="H1476" s="0" t="n">
        <v>5.4</v>
      </c>
      <c r="I1476" s="0" t="n">
        <v>4</v>
      </c>
      <c r="J1476" s="0" t="n">
        <v>8.917</v>
      </c>
      <c r="K1476" s="0" t="n">
        <v>0.112</v>
      </c>
      <c r="L1476" s="0" t="n">
        <v>3.5</v>
      </c>
      <c r="M1476" s="0" t="n">
        <v>16.3</v>
      </c>
      <c r="N1476" s="0" t="n">
        <v>0</v>
      </c>
      <c r="O1476" s="0" t="n">
        <v>647</v>
      </c>
      <c r="P1476" s="0" t="n">
        <v>66000</v>
      </c>
      <c r="AC1476" s="0" t="n">
        <v>8.777</v>
      </c>
      <c r="AD1476" s="0" t="n">
        <v>0.24</v>
      </c>
      <c r="AE1476" s="37"/>
      <c r="AF1476" s="0" t="n">
        <v>0.072</v>
      </c>
      <c r="AG1476" s="0" t="n">
        <v>0.062</v>
      </c>
      <c r="AH1476" s="0" t="n">
        <v>1.7</v>
      </c>
      <c r="AJ1476" s="0" t="n">
        <v>2900</v>
      </c>
      <c r="BF1476" s="0" t="n">
        <f aca="false">IF(E1476&lt;11,-3.6797*E1476^2+48.115*E1476-53.83,280.92*EXP(-0.2027*E1476))</f>
        <v>100.049375</v>
      </c>
      <c r="BG1476" s="0" t="n">
        <f aca="false">32.208*LN(F1476)+21.438</f>
        <v>96.8628814043931</v>
      </c>
      <c r="BH1476" s="0" t="n">
        <f aca="false">IF(G1476&lt;=2, -10*G1476+100, 88.958*EXP(-0.0755*G1476))</f>
        <v>90</v>
      </c>
      <c r="BI1476" s="0" t="n">
        <f aca="false">IF(I1476&lt;=100, 0.0053*(I1476)^2-1.0332*I1476+100.76, 122.82*EXP(-0.0092*I1476))</f>
        <v>96.712</v>
      </c>
      <c r="BJ1476" s="0" t="n">
        <f aca="false">IF(P1476&lt;=1000, -6.942*LN(P1476)+107.59, -36.304*LN(P1476)+310.72)</f>
        <v>-92.1603734026948</v>
      </c>
      <c r="BK1476" s="0" t="e">
        <f aca="false">BF1476^0.04*BG1476^0.22*BH1476^0.51*BI1476^0.06*BJ1476^0.17</f>
        <v>#NUM!</v>
      </c>
      <c r="BL1476" s="0" t="e">
        <f aca="false">IF(BK1476&gt;=90, "Very Good", IF(BK1476&gt;=80, "Good", IF(BK1476&gt;=70, "Slightly Good", IF(BK1476&gt;=60, "Average", IF(BK1476&gt;=50, "Slightly Poor", IF(BK1476&gt;=40, "Poor", "Very Poor"))))))</f>
        <v>#NUM!</v>
      </c>
      <c r="BM1476" s="0" t="n">
        <f aca="false">IF(P1476&lt;=1000, -6.942*LN(P1476)+107.59, IF(AND(P1476&gt;1000, P1476&lt;=5213),-36.304*LN(P1476)+310.72, IF(P1476&gt;5213, 10)))</f>
        <v>10</v>
      </c>
      <c r="BN1476" s="0" t="n">
        <f aca="false">BF1476^0.04*BG1476^0.22*BH1476^0.51*BI1476^0.06*BM1476^0.17</f>
        <v>63.4973647008666</v>
      </c>
      <c r="BO1476" s="0" t="str">
        <f aca="false">IF(BN1476&gt;=90, "Very Good", IF(BN1476&gt;=80, "Good", IF(BN1476&gt;=70, "Slightly Good", IF(BN1476&gt;=60, "Average", IF(BN1476&gt;=50, "Slightly Poor", IF(BN1476&gt;=40, "Poor", "Very Poor"))))))</f>
        <v>Average</v>
      </c>
      <c r="BP1476" s="0" t="n">
        <f aca="false">IF(AJ1476&lt;=1000, -6.942*LN(AJ1476)+107.59, IF(AND(AJ1476&gt;1000, AJ1476&lt;=5213),-36.304*LN(AJ1476)+310.72, IF(AJ1476&gt;5213, 10)))</f>
        <v>21.2875937560594</v>
      </c>
      <c r="BQ1476" s="0" t="n">
        <f aca="false">BF1476^0.04*BG1476^0.22*BH1476^0.51*BI1476^0.06*BP1476^0.17</f>
        <v>72.20000354499</v>
      </c>
      <c r="BR1476" s="0" t="str">
        <f aca="false">IF(BQ1476&gt;=90, "Very Good", IF(BQ1476&gt;=80, "Good", IF(BQ1476&gt;=70, "Slightly Good", IF(BQ1476&gt;=60, "Average", IF(BQ1476&gt;=50, "Slightly Poor", IF(BQ1476&gt;=40, "Poor", "Very Poor"))))))</f>
        <v>Slightly Good</v>
      </c>
      <c r="BT1476" s="0" t="n">
        <f aca="false">9.81*LN(AH1476)+30.6</f>
        <v>35.8054631429199</v>
      </c>
      <c r="BU1476" s="0" t="str">
        <f aca="false">IF(BT1476&lt;30, "Clean water", IF(AND(BT1476&gt;=30, BT1476&lt;40), "Hypolimia", IF(AND(BT1476&gt;=40,BT1476&lt;50), "Mesotrophic", IF(AND(BT1476&gt;=50, BT1476&lt;70), "Eutrophic", IF(BT1476&gt;70,"Hypertrophic")))))</f>
        <v>Hypolimia</v>
      </c>
      <c r="BW1476" s="0" t="str">
        <f aca="false">IF(G1476/H1476&gt;=1, "PLS CHECK", "")</f>
        <v/>
      </c>
      <c r="BX1476" s="0" t="str">
        <f aca="false">IF(AC1476/J1476&gt;=1, "PLS CHECK", "")</f>
        <v/>
      </c>
      <c r="BY1476" s="0" t="str">
        <f aca="false">IF(AE1476/J1476&gt;=1, "PLS CHECK", "")</f>
        <v/>
      </c>
      <c r="BZ1476" s="0" t="str">
        <f aca="false">IF(AD1476/J1476&gt;=1, "PLS CHECK", "")</f>
        <v/>
      </c>
      <c r="CA1476" s="0" t="str">
        <f aca="false">IF(AF1476/K1476&gt;=1, "PLS CHECK", "")</f>
        <v/>
      </c>
      <c r="CB1476" s="0" t="str">
        <f aca="false">IF(AG1476/K1476&gt;=1, "PLS CHECK", "")</f>
        <v/>
      </c>
    </row>
    <row r="1477" customFormat="false" ht="12.5" hidden="false" customHeight="false" outlineLevel="0" collapsed="false">
      <c r="A1477" s="0" t="n">
        <v>1474</v>
      </c>
      <c r="B1477" s="15" t="s">
        <v>135</v>
      </c>
      <c r="C1477" s="16" t="s">
        <v>136</v>
      </c>
      <c r="D1477" s="0" t="s">
        <v>190</v>
      </c>
      <c r="E1477" s="0" t="n">
        <v>7.7</v>
      </c>
      <c r="F1477" s="0" t="n">
        <v>9.8</v>
      </c>
      <c r="G1477" s="0" t="n">
        <v>2.8</v>
      </c>
      <c r="H1477" s="0" t="n">
        <v>6.8</v>
      </c>
      <c r="I1477" s="0" t="n">
        <v>10.2</v>
      </c>
      <c r="J1477" s="0" t="n">
        <v>8.164</v>
      </c>
      <c r="K1477" s="0" t="n">
        <v>0.158</v>
      </c>
      <c r="L1477" s="0" t="n">
        <v>4.5</v>
      </c>
      <c r="M1477" s="0" t="n">
        <v>12.8</v>
      </c>
      <c r="O1477" s="0" t="n">
        <v>497</v>
      </c>
      <c r="BD1477" s="0" t="n">
        <v>0.757</v>
      </c>
      <c r="BF1477" s="0" t="n">
        <f aca="false">IF(E1477&lt;11,-3.6797*E1477^2+48.115*E1477-53.83,280.92*EXP(-0.2027*E1477))</f>
        <v>98.486087</v>
      </c>
      <c r="BG1477" s="0" t="n">
        <f aca="false">32.208*LN(F1477)+21.438</f>
        <v>94.9489718778696</v>
      </c>
      <c r="BH1477" s="0" t="n">
        <f aca="false">IF(G1477&lt;=2, -10*G1477+100, 88.958*EXP(-0.0755*G1477))</f>
        <v>72.0070728511501</v>
      </c>
      <c r="BI1477" s="0" t="n">
        <f aca="false">IF(I1477&lt;=100, 0.0053*(I1477)^2-1.0332*I1477+100.76, 122.82*EXP(-0.0092*I1477))</f>
        <v>90.772772</v>
      </c>
      <c r="BJ1477" s="0" t="e">
        <f aca="false">IF(P1477&lt;=1000, -6.942*LN(P1477)+107.59, -36.304*LN(P1477)+310.72)</f>
        <v>#VALUE!</v>
      </c>
      <c r="BK1477" s="0" t="e">
        <f aca="false">BF1477^0.04*BG1477^0.22*BH1477^0.51*BI1477^0.06*BJ1477^0.17</f>
        <v>#VALUE!</v>
      </c>
      <c r="BL1477" s="0" t="e">
        <f aca="false">IF(BK1477&gt;=90, "Very Good", IF(BK1477&gt;=80, "Good", IF(BK1477&gt;=70, "Slightly Good", IF(BK1477&gt;=60, "Average", IF(BK1477&gt;=50, "Slightly Poor", IF(BK1477&gt;=40, "Poor", "Very Poor"))))))</f>
        <v>#VALUE!</v>
      </c>
      <c r="BM1477" s="0" t="e">
        <f aca="false">IF(P1477&lt;=1000, -6.942*LN(P1477)+107.59, IF(AND(P1477&gt;1000, P1477&lt;=5213),-36.304*LN(P1477)+310.72, IF(P1477&gt;5213, 10)))</f>
        <v>#VALUE!</v>
      </c>
      <c r="BN1477" s="0" t="e">
        <f aca="false">BF1477^0.04*BG1477^0.22*BH1477^0.51*BI1477^0.06*BM1477^0.17</f>
        <v>#VALUE!</v>
      </c>
      <c r="BO1477" s="0" t="e">
        <f aca="false">IF(BN1477&gt;=90, "Very Good", IF(BN1477&gt;=80, "Good", IF(BN1477&gt;=70, "Slightly Good", IF(BN1477&gt;=60, "Average", IF(BN1477&gt;=50, "Slightly Poor", IF(BN1477&gt;=40, "Poor", "Very Poor"))))))</f>
        <v>#VALUE!</v>
      </c>
      <c r="BP1477" s="0" t="e">
        <f aca="false">IF(AJ1477&lt;=1000, -6.942*LN(AJ1477)+107.59, IF(AND(AJ1477&gt;1000, AJ1477&lt;=5213),-36.304*LN(AJ1477)+310.72, IF(AJ1477&gt;5213, 10)))</f>
        <v>#VALUE!</v>
      </c>
      <c r="BQ1477" s="0" t="e">
        <f aca="false">BF1477^0.04*BG1477^0.22*BH1477^0.51*BI1477^0.06*BP1477^0.17</f>
        <v>#VALUE!</v>
      </c>
      <c r="BR1477" s="0" t="e">
        <f aca="false">IF(BQ1477&gt;=90, "Very Good", IF(BQ1477&gt;=80, "Good", IF(BQ1477&gt;=70, "Slightly Good", IF(BQ1477&gt;=60, "Average", IF(BQ1477&gt;=50, "Slightly Poor", IF(BQ1477&gt;=40, "Poor", "Very Poor"))))))</f>
        <v>#VALUE!</v>
      </c>
      <c r="BT1477" s="0" t="e">
        <f aca="false">9.81*LN(AH1477)+30.6</f>
        <v>#VALUE!</v>
      </c>
      <c r="BU1477" s="0" t="e">
        <f aca="false">IF(BT1477&lt;30, "Clean water", IF(AND(BT1477&gt;=30, BT1477&lt;40), "Hypolimia", IF(AND(BT1477&gt;=40,BT1477&lt;50), "Mesotrophic", IF(AND(BT1477&gt;=50, BT1477&lt;70), "Eutrophic", IF(BT1477&gt;70,"Hypertrophic")))))</f>
        <v>#VALUE!</v>
      </c>
      <c r="BW1477" s="0" t="str">
        <f aca="false">IF(G1477/H1477&gt;=1, "PLS CHECK", "")</f>
        <v/>
      </c>
      <c r="BX1477" s="0" t="str">
        <f aca="false">IF(AC1477/J1477&gt;=1, "PLS CHECK", "")</f>
        <v/>
      </c>
      <c r="BY1477" s="0" t="str">
        <f aca="false">IF(AE1477/J1477&gt;=1, "PLS CHECK", "")</f>
        <v/>
      </c>
      <c r="BZ1477" s="0" t="str">
        <f aca="false">IF(AD1477/J1477&gt;=1, "PLS CHECK", "")</f>
        <v/>
      </c>
      <c r="CA1477" s="0" t="str">
        <f aca="false">IF(AF1477/K1477&gt;=1, "PLS CHECK", "")</f>
        <v/>
      </c>
      <c r="CB1477" s="0" t="str">
        <f aca="false">IF(AG1477/K1477&gt;=1, "PLS CHECK", "")</f>
        <v/>
      </c>
    </row>
    <row r="1478" customFormat="false" ht="12.5" hidden="false" customHeight="false" outlineLevel="0" collapsed="false">
      <c r="A1478" s="0" t="n">
        <v>1475</v>
      </c>
      <c r="B1478" s="15" t="s">
        <v>87</v>
      </c>
      <c r="C1478" s="16" t="s">
        <v>88</v>
      </c>
      <c r="D1478" s="0" t="s">
        <v>190</v>
      </c>
      <c r="E1478" s="37"/>
      <c r="F1478" s="0" t="n">
        <v>7.5</v>
      </c>
      <c r="G1478" s="0" t="n">
        <v>1.6</v>
      </c>
      <c r="H1478" s="0" t="n">
        <v>4.9</v>
      </c>
      <c r="I1478" s="0" t="n">
        <v>6</v>
      </c>
      <c r="J1478" s="0" t="n">
        <v>5.354</v>
      </c>
      <c r="K1478" s="0" t="n">
        <v>0.052</v>
      </c>
      <c r="L1478" s="0" t="n">
        <v>2.9</v>
      </c>
      <c r="M1478" s="0" t="n">
        <v>14.6</v>
      </c>
      <c r="N1478" s="0" t="n">
        <v>0</v>
      </c>
      <c r="O1478" s="0" t="n">
        <v>341</v>
      </c>
      <c r="P1478" s="37"/>
      <c r="AC1478" s="0" t="n">
        <v>5.225</v>
      </c>
      <c r="AD1478" s="0" t="n">
        <v>0.416</v>
      </c>
      <c r="AE1478" s="0" t="n">
        <v>4.239</v>
      </c>
      <c r="AF1478" s="0" t="n">
        <v>0.051</v>
      </c>
      <c r="AG1478" s="0" t="n">
        <v>0.022</v>
      </c>
      <c r="AH1478" s="0" t="n">
        <v>3.7</v>
      </c>
      <c r="AJ1478" s="0" t="n">
        <v>1100</v>
      </c>
      <c r="BF1478" s="0" t="n">
        <f aca="false">IF(E1478&lt;11,-3.6797*E1478^2+48.115*E1478-53.83,280.92*EXP(-0.2027*E1478))</f>
        <v>-53.83</v>
      </c>
      <c r="BG1478" s="0" t="n">
        <f aca="false">32.208*LN(F1478)+21.438</f>
        <v>86.3339964856253</v>
      </c>
      <c r="BH1478" s="0" t="n">
        <f aca="false">IF(G1478&lt;=2, -10*G1478+100, 88.958*EXP(-0.0755*G1478))</f>
        <v>84</v>
      </c>
      <c r="BI1478" s="0" t="n">
        <f aca="false">IF(I1478&lt;=100, 0.0053*(I1478)^2-1.0332*I1478+100.76, 122.82*EXP(-0.0092*I1478))</f>
        <v>94.7516</v>
      </c>
      <c r="BJ1478" s="0" t="e">
        <f aca="false">IF(P1478&lt;=1000, -6.942*LN(P1478)+107.59, -36.304*LN(P1478)+310.72)</f>
        <v>#VALUE!</v>
      </c>
      <c r="BK1478" s="0" t="e">
        <f aca="false">BF1478^0.04*BG1478^0.22*BH1478^0.51*BI1478^0.06*BJ1478^0.17</f>
        <v>#VALUE!</v>
      </c>
      <c r="BL1478" s="0" t="e">
        <f aca="false">IF(BK1478&gt;=90, "Very Good", IF(BK1478&gt;=80, "Good", IF(BK1478&gt;=70, "Slightly Good", IF(BK1478&gt;=60, "Average", IF(BK1478&gt;=50, "Slightly Poor", IF(BK1478&gt;=40, "Poor", "Very Poor"))))))</f>
        <v>#VALUE!</v>
      </c>
      <c r="BM1478" s="0" t="e">
        <f aca="false">IF(P1478&lt;=1000, -6.942*LN(P1478)+107.59, IF(AND(P1478&gt;1000, P1478&lt;=5213),-36.304*LN(P1478)+310.72, IF(P1478&gt;5213, 10)))</f>
        <v>#VALUE!</v>
      </c>
      <c r="BN1478" s="0" t="e">
        <f aca="false">BF1478^0.04*BG1478^0.22*BH1478^0.51*BI1478^0.06*BM1478^0.17</f>
        <v>#VALUE!</v>
      </c>
      <c r="BO1478" s="0" t="e">
        <f aca="false">IF(BN1478&gt;=90, "Very Good", IF(BN1478&gt;=80, "Good", IF(BN1478&gt;=70, "Slightly Good", IF(BN1478&gt;=60, "Average", IF(BN1478&gt;=50, "Slightly Poor", IF(BN1478&gt;=40, "Poor", "Very Poor"))))))</f>
        <v>#VALUE!</v>
      </c>
      <c r="BP1478" s="0" t="n">
        <f aca="false">IF(AJ1478&lt;=1000, -6.942*LN(AJ1478)+107.59, IF(AND(AJ1478&gt;1000, AJ1478&lt;=5213),-36.304*LN(AJ1478)+310.72, IF(AJ1478&gt;5213, 10)))</f>
        <v>56.4807115842163</v>
      </c>
      <c r="BQ1478" s="0" t="n">
        <f aca="false">BF1478^0.04*BG1478^0.22*BH1478^0.51*BI1478^0.06*BP1478^0.17</f>
        <v>-78.163075139295</v>
      </c>
      <c r="BR1478" s="0" t="str">
        <f aca="false">IF(BQ1478&gt;=90, "Very Good", IF(BQ1478&gt;=80, "Good", IF(BQ1478&gt;=70, "Slightly Good", IF(BQ1478&gt;=60, "Average", IF(BQ1478&gt;=50, "Slightly Poor", IF(BQ1478&gt;=40, "Poor", "Very Poor"))))))</f>
        <v>Very Poor</v>
      </c>
      <c r="BT1478" s="0" t="n">
        <f aca="false">9.81*LN(AH1478)+30.6</f>
        <v>43.4347449607683</v>
      </c>
      <c r="BU1478" s="0" t="str">
        <f aca="false">IF(BT1478&lt;30, "Clean water", IF(AND(BT1478&gt;=30, BT1478&lt;40), "Hypolimia", IF(AND(BT1478&gt;=40,BT1478&lt;50), "Mesotrophic", IF(AND(BT1478&gt;=50, BT1478&lt;70), "Eutrophic", IF(BT1478&gt;70,"Hypertrophic")))))</f>
        <v>Mesotrophic</v>
      </c>
      <c r="BW1478" s="0" t="str">
        <f aca="false">IF(G1478/H1478&gt;=1, "PLS CHECK", "")</f>
        <v/>
      </c>
      <c r="BX1478" s="0" t="str">
        <f aca="false">IF(AC1478/J1478&gt;=1, "PLS CHECK", "")</f>
        <v/>
      </c>
      <c r="BY1478" s="0" t="str">
        <f aca="false">IF(AE1478/J1478&gt;=1, "PLS CHECK", "")</f>
        <v/>
      </c>
      <c r="BZ1478" s="0" t="str">
        <f aca="false">IF(AD1478/J1478&gt;=1, "PLS CHECK", "")</f>
        <v/>
      </c>
      <c r="CA1478" s="0" t="str">
        <f aca="false">IF(AF1478/K1478&gt;=1, "PLS CHECK", "")</f>
        <v/>
      </c>
      <c r="CB1478" s="0" t="str">
        <f aca="false">IF(AG1478/K1478&gt;=1, "PLS CHECK", "")</f>
        <v/>
      </c>
    </row>
    <row r="1479" customFormat="false" ht="12.5" hidden="false" customHeight="false" outlineLevel="0" collapsed="false">
      <c r="A1479" s="0" t="n">
        <v>1476</v>
      </c>
      <c r="B1479" s="15" t="s">
        <v>89</v>
      </c>
      <c r="C1479" s="16" t="s">
        <v>90</v>
      </c>
      <c r="D1479" s="0" t="s">
        <v>190</v>
      </c>
      <c r="E1479" s="0" t="n">
        <v>7.4</v>
      </c>
      <c r="F1479" s="37"/>
      <c r="G1479" s="0" t="n">
        <v>1.2</v>
      </c>
      <c r="H1479" s="0" t="n">
        <v>2.9</v>
      </c>
      <c r="I1479" s="0" t="n">
        <v>6.2</v>
      </c>
      <c r="J1479" s="0" t="n">
        <v>2.511</v>
      </c>
      <c r="K1479" s="0" t="n">
        <v>0.024</v>
      </c>
      <c r="L1479" s="0" t="n">
        <v>2</v>
      </c>
      <c r="M1479" s="0" t="n">
        <v>13.9</v>
      </c>
      <c r="N1479" s="0" t="n">
        <v>0</v>
      </c>
      <c r="O1479" s="0" t="n">
        <v>354</v>
      </c>
      <c r="P1479" s="0" t="n">
        <v>4000</v>
      </c>
      <c r="AC1479" s="0" t="n">
        <v>2.434</v>
      </c>
      <c r="AD1479" s="0" t="n">
        <v>0.189</v>
      </c>
      <c r="AE1479" s="0" t="n">
        <v>2.009</v>
      </c>
      <c r="AF1479" s="0" t="n">
        <v>0.013</v>
      </c>
      <c r="AG1479" s="0" t="n">
        <v>0.009</v>
      </c>
      <c r="AH1479" s="37"/>
      <c r="AJ1479" s="0" t="n">
        <v>1000</v>
      </c>
      <c r="BF1479" s="0" t="n">
        <f aca="false">IF(E1479&lt;11,-3.6797*E1479^2+48.115*E1479-53.83,280.92*EXP(-0.2027*E1479))</f>
        <v>100.720628</v>
      </c>
      <c r="BG1479" s="0" t="e">
        <f aca="false">32.208*LN(F1479)+21.438</f>
        <v>#VALUE!</v>
      </c>
      <c r="BH1479" s="0" t="n">
        <f aca="false">IF(G1479&lt;=2, -10*G1479+100, 88.958*EXP(-0.0755*G1479))</f>
        <v>88</v>
      </c>
      <c r="BI1479" s="0" t="n">
        <f aca="false">IF(I1479&lt;=100, 0.0053*(I1479)^2-1.0332*I1479+100.76, 122.82*EXP(-0.0092*I1479))</f>
        <v>94.557892</v>
      </c>
      <c r="BJ1479" s="0" t="n">
        <f aca="false">IF(P1479&lt;=1000, -6.942*LN(P1479)+107.59, -36.304*LN(P1479)+310.72)</f>
        <v>9.61282186573601</v>
      </c>
      <c r="BK1479" s="0" t="e">
        <f aca="false">BF1479^0.04*BG1479^0.22*BH1479^0.51*BI1479^0.06*BJ1479^0.17</f>
        <v>#VALUE!</v>
      </c>
      <c r="BL1479" s="0" t="e">
        <f aca="false">IF(BK1479&gt;=90, "Very Good", IF(BK1479&gt;=80, "Good", IF(BK1479&gt;=70, "Slightly Good", IF(BK1479&gt;=60, "Average", IF(BK1479&gt;=50, "Slightly Poor", IF(BK1479&gt;=40, "Poor", "Very Poor"))))))</f>
        <v>#VALUE!</v>
      </c>
      <c r="BM1479" s="0" t="n">
        <f aca="false">IF(P1479&lt;=1000, -6.942*LN(P1479)+107.59, IF(AND(P1479&gt;1000, P1479&lt;=5213),-36.304*LN(P1479)+310.72, IF(P1479&gt;5213, 10)))</f>
        <v>9.61282186573601</v>
      </c>
      <c r="BN1479" s="0" t="e">
        <f aca="false">BF1479^0.04*BG1479^0.22*BH1479^0.51*BI1479^0.06*BM1479^0.17</f>
        <v>#VALUE!</v>
      </c>
      <c r="BO1479" s="0" t="e">
        <f aca="false">IF(BN1479&gt;=90, "Very Good", IF(BN1479&gt;=80, "Good", IF(BN1479&gt;=70, "Slightly Good", IF(BN1479&gt;=60, "Average", IF(BN1479&gt;=50, "Slightly Poor", IF(BN1479&gt;=40, "Poor", "Very Poor"))))))</f>
        <v>#VALUE!</v>
      </c>
      <c r="BP1479" s="0" t="n">
        <f aca="false">IF(AJ1479&lt;=1000, -6.942*LN(AJ1479)+107.59, IF(AND(AJ1479&gt;1000, AJ1479&lt;=5213),-36.304*LN(AJ1479)+310.72, IF(AJ1479&gt;5213, 10)))</f>
        <v>59.636362853306</v>
      </c>
      <c r="BQ1479" s="0" t="e">
        <f aca="false">BF1479^0.04*BG1479^0.22*BH1479^0.51*BI1479^0.06*BP1479^0.17</f>
        <v>#VALUE!</v>
      </c>
      <c r="BR1479" s="0" t="e">
        <f aca="false">IF(BQ1479&gt;=90, "Very Good", IF(BQ1479&gt;=80, "Good", IF(BQ1479&gt;=70, "Slightly Good", IF(BQ1479&gt;=60, "Average", IF(BQ1479&gt;=50, "Slightly Poor", IF(BQ1479&gt;=40, "Poor", "Very Poor"))))))</f>
        <v>#VALUE!</v>
      </c>
      <c r="BT1479" s="0" t="e">
        <f aca="false">9.81*LN(AH1479)+30.6</f>
        <v>#VALUE!</v>
      </c>
      <c r="BU1479" s="0" t="e">
        <f aca="false">IF(BT1479&lt;30, "Clean water", IF(AND(BT1479&gt;=30, BT1479&lt;40), "Hypolimia", IF(AND(BT1479&gt;=40,BT1479&lt;50), "Mesotrophic", IF(AND(BT1479&gt;=50, BT1479&lt;70), "Eutrophic", IF(BT1479&gt;70,"Hypertrophic")))))</f>
        <v>#VALUE!</v>
      </c>
      <c r="BW1479" s="0" t="str">
        <f aca="false">IF(G1479/H1479&gt;=1, "PLS CHECK", "")</f>
        <v/>
      </c>
      <c r="BX1479" s="0" t="str">
        <f aca="false">IF(AC1479/J1479&gt;=1, "PLS CHECK", "")</f>
        <v/>
      </c>
      <c r="BY1479" s="0" t="str">
        <f aca="false">IF(AE1479/J1479&gt;=1, "PLS CHECK", "")</f>
        <v/>
      </c>
      <c r="BZ1479" s="0" t="str">
        <f aca="false">IF(AD1479/J1479&gt;=1, "PLS CHECK", "")</f>
        <v/>
      </c>
      <c r="CA1479" s="0" t="str">
        <f aca="false">IF(AF1479/K1479&gt;=1, "PLS CHECK", "")</f>
        <v/>
      </c>
      <c r="CB1479" s="0" t="str">
        <f aca="false">IF(AG1479/K1479&gt;=1, "PLS CHECK", "")</f>
        <v/>
      </c>
    </row>
    <row r="1480" customFormat="false" ht="12.5" hidden="false" customHeight="false" outlineLevel="0" collapsed="false">
      <c r="A1480" s="0" t="n">
        <v>1477</v>
      </c>
      <c r="B1480" s="15" t="s">
        <v>91</v>
      </c>
      <c r="C1480" s="16" t="s">
        <v>92</v>
      </c>
      <c r="D1480" s="0" t="s">
        <v>190</v>
      </c>
      <c r="E1480" s="37"/>
      <c r="F1480" s="0" t="n">
        <v>8.9</v>
      </c>
      <c r="G1480" s="37"/>
      <c r="H1480" s="37"/>
      <c r="I1480" s="0" t="n">
        <v>3.4</v>
      </c>
      <c r="J1480" s="0" t="n">
        <v>5.448</v>
      </c>
      <c r="K1480" s="37"/>
      <c r="L1480" s="37"/>
      <c r="M1480" s="0" t="n">
        <v>14</v>
      </c>
      <c r="N1480" s="0" t="n">
        <v>0</v>
      </c>
      <c r="O1480" s="0" t="n">
        <v>498</v>
      </c>
      <c r="P1480" s="37"/>
      <c r="AC1480" s="0" t="n">
        <v>5.295</v>
      </c>
      <c r="AD1480" s="0" t="n">
        <v>0.035</v>
      </c>
      <c r="AE1480" s="0" t="n">
        <v>5.019</v>
      </c>
      <c r="AF1480" s="0" t="n">
        <v>0.01</v>
      </c>
      <c r="AG1480" s="0" t="n">
        <v>0.01</v>
      </c>
      <c r="AH1480" s="0" t="n">
        <v>1.6</v>
      </c>
      <c r="AJ1480" s="0" t="n">
        <v>260</v>
      </c>
      <c r="BF1480" s="0" t="n">
        <f aca="false">IF(E1480&lt;11,-3.6797*E1480^2+48.115*E1480-53.83,280.92*EXP(-0.2027*E1480))</f>
        <v>-53.83</v>
      </c>
      <c r="BG1480" s="0" t="n">
        <f aca="false">32.208*LN(F1480)+21.438</f>
        <v>91.8463395211805</v>
      </c>
      <c r="BH1480" s="0" t="n">
        <f aca="false">IF(G1480&lt;=2, -10*G1480+100, 88.958*EXP(-0.0755*G1480))</f>
        <v>100</v>
      </c>
      <c r="BI1480" s="0" t="n">
        <f aca="false">IF(I1480&lt;=100, 0.0053*(I1480)^2-1.0332*I1480+100.76, 122.82*EXP(-0.0092*I1480))</f>
        <v>97.308388</v>
      </c>
      <c r="BJ1480" s="0" t="e">
        <f aca="false">IF(P1480&lt;=1000, -6.942*LN(P1480)+107.59, -36.304*LN(P1480)+310.72)</f>
        <v>#VALUE!</v>
      </c>
      <c r="BK1480" s="0" t="e">
        <f aca="false">BF1480^0.04*BG1480^0.22*BH1480^0.51*BI1480^0.06*BJ1480^0.17</f>
        <v>#VALUE!</v>
      </c>
      <c r="BL1480" s="0" t="e">
        <f aca="false">IF(BK1480&gt;=90, "Very Good", IF(BK1480&gt;=80, "Good", IF(BK1480&gt;=70, "Slightly Good", IF(BK1480&gt;=60, "Average", IF(BK1480&gt;=50, "Slightly Poor", IF(BK1480&gt;=40, "Poor", "Very Poor"))))))</f>
        <v>#VALUE!</v>
      </c>
      <c r="BM1480" s="0" t="e">
        <f aca="false">IF(P1480&lt;=1000, -6.942*LN(P1480)+107.59, IF(AND(P1480&gt;1000, P1480&lt;=5213),-36.304*LN(P1480)+310.72, IF(P1480&gt;5213, 10)))</f>
        <v>#VALUE!</v>
      </c>
      <c r="BN1480" s="0" t="e">
        <f aca="false">BF1480^0.04*BG1480^0.22*BH1480^0.51*BI1480^0.06*BM1480^0.17</f>
        <v>#VALUE!</v>
      </c>
      <c r="BO1480" s="0" t="e">
        <f aca="false">IF(BN1480&gt;=90, "Very Good", IF(BN1480&gt;=80, "Good", IF(BN1480&gt;=70, "Slightly Good", IF(BN1480&gt;=60, "Average", IF(BN1480&gt;=50, "Slightly Poor", IF(BN1480&gt;=40, "Poor", "Very Poor"))))))</f>
        <v>#VALUE!</v>
      </c>
      <c r="BP1480" s="0" t="n">
        <f aca="false">IF(AJ1480&lt;=1000, -6.942*LN(AJ1480)+107.59, IF(AND(AJ1480&gt;1000, AJ1480&lt;=5213),-36.304*LN(AJ1480)+310.72, IF(AJ1480&gt;5213, 10)))</f>
        <v>68.9877481174902</v>
      </c>
      <c r="BQ1480" s="0" t="n">
        <f aca="false">BF1480^0.04*BG1480^0.22*BH1480^0.51*BI1480^0.06*BP1480^0.17</f>
        <v>-89.7418119832651</v>
      </c>
      <c r="BR1480" s="0" t="str">
        <f aca="false">IF(BQ1480&gt;=90, "Very Good", IF(BQ1480&gt;=80, "Good", IF(BQ1480&gt;=70, "Slightly Good", IF(BQ1480&gt;=60, "Average", IF(BQ1480&gt;=50, "Slightly Poor", IF(BQ1480&gt;=40, "Poor", "Very Poor"))))))</f>
        <v>Very Poor</v>
      </c>
      <c r="BT1480" s="0" t="n">
        <f aca="false">9.81*LN(AH1480)+30.6</f>
        <v>35.2107356029007</v>
      </c>
      <c r="BU1480" s="0" t="str">
        <f aca="false">IF(BT1480&lt;30, "Clean water", IF(AND(BT1480&gt;=30, BT1480&lt;40), "Hypolimia", IF(AND(BT1480&gt;=40,BT1480&lt;50), "Mesotrophic", IF(AND(BT1480&gt;=50, BT1480&lt;70), "Eutrophic", IF(BT1480&gt;70,"Hypertrophic")))))</f>
        <v>Hypolimia</v>
      </c>
      <c r="BW1480" s="0" t="e">
        <f aca="false">IF(G1480/H1480&gt;=1, "PLS CHECK", "")</f>
        <v>#DIV/0!</v>
      </c>
      <c r="BX1480" s="0" t="str">
        <f aca="false">IF(AC1480/J1480&gt;=1, "PLS CHECK", "")</f>
        <v/>
      </c>
      <c r="BY1480" s="0" t="str">
        <f aca="false">IF(AE1480/J1480&gt;=1, "PLS CHECK", "")</f>
        <v/>
      </c>
      <c r="BZ1480" s="0" t="str">
        <f aca="false">IF(AD1480/J1480&gt;=1, "PLS CHECK", "")</f>
        <v/>
      </c>
      <c r="CA1480" s="0" t="e">
        <f aca="false">IF(AF1480/K1480&gt;=1, "PLS CHECK", "")</f>
        <v>#DIV/0!</v>
      </c>
      <c r="CB1480" s="0" t="e">
        <f aca="false">IF(AG1480/K1480&gt;=1, "PLS CHECK", "")</f>
        <v>#DIV/0!</v>
      </c>
    </row>
    <row r="1481" customFormat="false" ht="12.5" hidden="false" customHeight="false" outlineLevel="0" collapsed="false">
      <c r="A1481" s="0" t="n">
        <v>1478</v>
      </c>
      <c r="B1481" s="15" t="s">
        <v>137</v>
      </c>
      <c r="C1481" s="16" t="s">
        <v>138</v>
      </c>
      <c r="D1481" s="0" t="s">
        <v>190</v>
      </c>
      <c r="E1481" s="0" t="n">
        <v>7.4</v>
      </c>
      <c r="F1481" s="0" t="n">
        <v>9.4</v>
      </c>
      <c r="G1481" s="0" t="n">
        <v>3.3</v>
      </c>
      <c r="H1481" s="0" t="n">
        <v>8.3</v>
      </c>
      <c r="I1481" s="0" t="n">
        <v>10.4</v>
      </c>
      <c r="J1481" s="0" t="n">
        <v>7.583</v>
      </c>
      <c r="K1481" s="0" t="n">
        <v>0.11</v>
      </c>
      <c r="L1481" s="0" t="n">
        <v>5.2</v>
      </c>
      <c r="M1481" s="0" t="n">
        <v>14.5</v>
      </c>
      <c r="O1481" s="0" t="n">
        <v>503</v>
      </c>
      <c r="BD1481" s="0" t="n">
        <v>4.994</v>
      </c>
      <c r="BF1481" s="0" t="n">
        <f aca="false">IF(E1481&lt;11,-3.6797*E1481^2+48.115*E1481-53.83,280.92*EXP(-0.2027*E1481))</f>
        <v>100.720628</v>
      </c>
      <c r="BG1481" s="0" t="n">
        <f aca="false">32.208*LN(F1481)+21.438</f>
        <v>93.6067776722001</v>
      </c>
      <c r="BH1481" s="0" t="n">
        <f aca="false">IF(G1481&lt;=2, -10*G1481+100, 88.958*EXP(-0.0755*G1481))</f>
        <v>69.3394735712124</v>
      </c>
      <c r="BI1481" s="0" t="n">
        <f aca="false">IF(I1481&lt;=100, 0.0053*(I1481)^2-1.0332*I1481+100.76, 122.82*EXP(-0.0092*I1481))</f>
        <v>90.587968</v>
      </c>
      <c r="BJ1481" s="0" t="e">
        <f aca="false">IF(P1481&lt;=1000, -6.942*LN(P1481)+107.59, -36.304*LN(P1481)+310.72)</f>
        <v>#VALUE!</v>
      </c>
      <c r="BK1481" s="0" t="e">
        <f aca="false">BF1481^0.04*BG1481^0.22*BH1481^0.51*BI1481^0.06*BJ1481^0.17</f>
        <v>#VALUE!</v>
      </c>
      <c r="BL1481" s="0" t="e">
        <f aca="false">IF(BK1481&gt;=90, "Very Good", IF(BK1481&gt;=80, "Good", IF(BK1481&gt;=70, "Slightly Good", IF(BK1481&gt;=60, "Average", IF(BK1481&gt;=50, "Slightly Poor", IF(BK1481&gt;=40, "Poor", "Very Poor"))))))</f>
        <v>#VALUE!</v>
      </c>
      <c r="BM1481" s="0" t="e">
        <f aca="false">IF(P1481&lt;=1000, -6.942*LN(P1481)+107.59, IF(AND(P1481&gt;1000, P1481&lt;=5213),-36.304*LN(P1481)+310.72, IF(P1481&gt;5213, 10)))</f>
        <v>#VALUE!</v>
      </c>
      <c r="BN1481" s="0" t="e">
        <f aca="false">BF1481^0.04*BG1481^0.22*BH1481^0.51*BI1481^0.06*BM1481^0.17</f>
        <v>#VALUE!</v>
      </c>
      <c r="BO1481" s="0" t="e">
        <f aca="false">IF(BN1481&gt;=90, "Very Good", IF(BN1481&gt;=80, "Good", IF(BN1481&gt;=70, "Slightly Good", IF(BN1481&gt;=60, "Average", IF(BN1481&gt;=50, "Slightly Poor", IF(BN1481&gt;=40, "Poor", "Very Poor"))))))</f>
        <v>#VALUE!</v>
      </c>
      <c r="BP1481" s="0" t="e">
        <f aca="false">IF(AJ1481&lt;=1000, -6.942*LN(AJ1481)+107.59, IF(AND(AJ1481&gt;1000, AJ1481&lt;=5213),-36.304*LN(AJ1481)+310.72, IF(AJ1481&gt;5213, 10)))</f>
        <v>#VALUE!</v>
      </c>
      <c r="BQ1481" s="0" t="e">
        <f aca="false">BF1481^0.04*BG1481^0.22*BH1481^0.51*BI1481^0.06*BP1481^0.17</f>
        <v>#VALUE!</v>
      </c>
      <c r="BR1481" s="0" t="e">
        <f aca="false">IF(BQ1481&gt;=90, "Very Good", IF(BQ1481&gt;=80, "Good", IF(BQ1481&gt;=70, "Slightly Good", IF(BQ1481&gt;=60, "Average", IF(BQ1481&gt;=50, "Slightly Poor", IF(BQ1481&gt;=40, "Poor", "Very Poor"))))))</f>
        <v>#VALUE!</v>
      </c>
      <c r="BT1481" s="0" t="e">
        <f aca="false">9.81*LN(AH1481)+30.6</f>
        <v>#VALUE!</v>
      </c>
      <c r="BU1481" s="0" t="e">
        <f aca="false">IF(BT1481&lt;30, "Clean water", IF(AND(BT1481&gt;=30, BT1481&lt;40), "Hypolimia", IF(AND(BT1481&gt;=40,BT1481&lt;50), "Mesotrophic", IF(AND(BT1481&gt;=50, BT1481&lt;70), "Eutrophic", IF(BT1481&gt;70,"Hypertrophic")))))</f>
        <v>#VALUE!</v>
      </c>
      <c r="BW1481" s="0" t="str">
        <f aca="false">IF(G1481/H1481&gt;=1, "PLS CHECK", "")</f>
        <v/>
      </c>
      <c r="BX1481" s="0" t="str">
        <f aca="false">IF(AC1481/J1481&gt;=1, "PLS CHECK", "")</f>
        <v/>
      </c>
      <c r="BY1481" s="0" t="str">
        <f aca="false">IF(AE1481/J1481&gt;=1, "PLS CHECK", "")</f>
        <v/>
      </c>
      <c r="BZ1481" s="0" t="str">
        <f aca="false">IF(AD1481/J1481&gt;=1, "PLS CHECK", "")</f>
        <v/>
      </c>
      <c r="CA1481" s="0" t="str">
        <f aca="false">IF(AF1481/K1481&gt;=1, "PLS CHECK", "")</f>
        <v/>
      </c>
      <c r="CB1481" s="0" t="str">
        <f aca="false">IF(AG1481/K1481&gt;=1, "PLS CHECK", "")</f>
        <v/>
      </c>
    </row>
    <row r="1482" customFormat="false" ht="12.5" hidden="false" customHeight="false" outlineLevel="0" collapsed="false">
      <c r="A1482" s="0" t="n">
        <v>1479</v>
      </c>
      <c r="B1482" s="15" t="s">
        <v>93</v>
      </c>
      <c r="C1482" s="16" t="s">
        <v>94</v>
      </c>
      <c r="D1482" s="0" t="s">
        <v>190</v>
      </c>
      <c r="E1482" s="0" t="n">
        <v>8</v>
      </c>
      <c r="F1482" s="0" t="n">
        <v>9.5</v>
      </c>
      <c r="G1482" s="0" t="n">
        <v>3.6</v>
      </c>
      <c r="H1482" s="0" t="n">
        <v>7.3</v>
      </c>
      <c r="I1482" s="0" t="n">
        <v>6</v>
      </c>
      <c r="J1482" s="37"/>
      <c r="K1482" s="0" t="n">
        <v>0.103</v>
      </c>
      <c r="L1482" s="0" t="n">
        <v>4.4</v>
      </c>
      <c r="M1482" s="0" t="n">
        <v>11.4</v>
      </c>
      <c r="N1482" s="0" t="n">
        <v>0</v>
      </c>
      <c r="O1482" s="0" t="n">
        <v>614</v>
      </c>
      <c r="P1482" s="0" t="n">
        <v>3200</v>
      </c>
      <c r="AC1482" s="37"/>
      <c r="AD1482" s="0" t="n">
        <v>1.341</v>
      </c>
      <c r="AE1482" s="0" t="n">
        <v>6.082</v>
      </c>
      <c r="AF1482" s="0" t="n">
        <v>0.048</v>
      </c>
      <c r="AG1482" s="0" t="n">
        <v>0.016</v>
      </c>
      <c r="AH1482" s="0" t="n">
        <v>5.1</v>
      </c>
      <c r="AJ1482" s="0" t="n">
        <v>3000</v>
      </c>
      <c r="BD1482" s="0" t="n">
        <v>3.708</v>
      </c>
      <c r="BF1482" s="0" t="n">
        <f aca="false">IF(E1482&lt;11,-3.6797*E1482^2+48.115*E1482-53.83,280.92*EXP(-0.2027*E1482))</f>
        <v>95.5892</v>
      </c>
      <c r="BG1482" s="0" t="n">
        <f aca="false">32.208*LN(F1482)+21.438</f>
        <v>93.947606249518</v>
      </c>
      <c r="BH1482" s="0" t="n">
        <f aca="false">IF(G1482&lt;=2, -10*G1482+100, 88.958*EXP(-0.0755*G1482))</f>
        <v>67.7865873198524</v>
      </c>
      <c r="BI1482" s="0" t="n">
        <f aca="false">IF(I1482&lt;=100, 0.0053*(I1482)^2-1.0332*I1482+100.76, 122.82*EXP(-0.0092*I1482))</f>
        <v>94.7516</v>
      </c>
      <c r="BJ1482" s="0" t="n">
        <f aca="false">IF(P1482&lt;=1000, -6.942*LN(P1482)+107.59, -36.304*LN(P1482)+310.72)</f>
        <v>17.7138253526471</v>
      </c>
      <c r="BK1482" s="0" t="n">
        <f aca="false">BF1482^0.04*BG1482^0.22*BH1482^0.51*BI1482^0.06*BJ1482^0.17</f>
        <v>59.9712123040399</v>
      </c>
      <c r="BL1482" s="0" t="str">
        <f aca="false">IF(BK1482&gt;=90, "Very Good", IF(BK1482&gt;=80, "Good", IF(BK1482&gt;=70, "Slightly Good", IF(BK1482&gt;=60, "Average", IF(BK1482&gt;=50, "Slightly Poor", IF(BK1482&gt;=40, "Poor", "Very Poor"))))))</f>
        <v>Slightly Poor</v>
      </c>
      <c r="BM1482" s="0" t="n">
        <f aca="false">IF(P1482&lt;=1000, -6.942*LN(P1482)+107.59, IF(AND(P1482&gt;1000, P1482&lt;=5213),-36.304*LN(P1482)+310.72, IF(P1482&gt;5213, 10)))</f>
        <v>17.7138253526471</v>
      </c>
      <c r="BN1482" s="0" t="n">
        <f aca="false">BF1482^0.04*BG1482^0.22*BH1482^0.51*BI1482^0.06*BM1482^0.17</f>
        <v>59.9712123040399</v>
      </c>
      <c r="BO1482" s="0" t="str">
        <f aca="false">IF(BN1482&gt;=90, "Very Good", IF(BN1482&gt;=80, "Good", IF(BN1482&gt;=70, "Slightly Good", IF(BN1482&gt;=60, "Average", IF(BN1482&gt;=50, "Slightly Poor", IF(BN1482&gt;=40, "Poor", "Very Poor"))))))</f>
        <v>Slightly Poor</v>
      </c>
      <c r="BP1482" s="0" t="n">
        <f aca="false">IF(AJ1482&lt;=1000, -6.942*LN(AJ1482)+107.59, IF(AND(AJ1482&gt;1000, AJ1482&lt;=5213),-36.304*LN(AJ1482)+310.72, IF(AJ1482&gt;5213, 10)))</f>
        <v>20.0568318240255</v>
      </c>
      <c r="BQ1482" s="0" t="n">
        <f aca="false">BF1482^0.04*BG1482^0.22*BH1482^0.51*BI1482^0.06*BP1482^0.17</f>
        <v>61.2511608159905</v>
      </c>
      <c r="BR1482" s="0" t="str">
        <f aca="false">IF(BQ1482&gt;=90, "Very Good", IF(BQ1482&gt;=80, "Good", IF(BQ1482&gt;=70, "Slightly Good", IF(BQ1482&gt;=60, "Average", IF(BQ1482&gt;=50, "Slightly Poor", IF(BQ1482&gt;=40, "Poor", "Very Poor"))))))</f>
        <v>Average</v>
      </c>
      <c r="BT1482" s="0" t="n">
        <f aca="false">9.81*LN(AH1482)+30.6</f>
        <v>46.5828496947541</v>
      </c>
      <c r="BU1482" s="0" t="str">
        <f aca="false">IF(BT1482&lt;30, "Clean water", IF(AND(BT1482&gt;=30, BT1482&lt;40), "Hypolimia", IF(AND(BT1482&gt;=40,BT1482&lt;50), "Mesotrophic", IF(AND(BT1482&gt;=50, BT1482&lt;70), "Eutrophic", IF(BT1482&gt;70,"Hypertrophic")))))</f>
        <v>Mesotrophic</v>
      </c>
      <c r="BW1482" s="0" t="str">
        <f aca="false">IF(G1482/H1482&gt;=1, "PLS CHECK", "")</f>
        <v/>
      </c>
      <c r="BX1482" s="0" t="e">
        <f aca="false">IF(AC1482/J1482&gt;=1, "PLS CHECK", "")</f>
        <v>#DIV/0!</v>
      </c>
      <c r="BY1482" s="0" t="e">
        <f aca="false">IF(AE1482/J1482&gt;=1, "PLS CHECK", "")</f>
        <v>#DIV/0!</v>
      </c>
      <c r="BZ1482" s="0" t="e">
        <f aca="false">IF(AD1482/J1482&gt;=1, "PLS CHECK", "")</f>
        <v>#DIV/0!</v>
      </c>
      <c r="CA1482" s="0" t="str">
        <f aca="false">IF(AF1482/K1482&gt;=1, "PLS CHECK", "")</f>
        <v/>
      </c>
      <c r="CB1482" s="0" t="str">
        <f aca="false">IF(AG1482/K1482&gt;=1, "PLS CHECK", "")</f>
        <v/>
      </c>
    </row>
    <row r="1483" customFormat="false" ht="12.5" hidden="false" customHeight="false" outlineLevel="0" collapsed="false">
      <c r="A1483" s="0" t="n">
        <v>1480</v>
      </c>
      <c r="B1483" s="15" t="s">
        <v>95</v>
      </c>
      <c r="C1483" s="16" t="s">
        <v>96</v>
      </c>
      <c r="D1483" s="0" t="s">
        <v>190</v>
      </c>
      <c r="E1483" s="37"/>
      <c r="F1483" s="0" t="n">
        <v>7.4</v>
      </c>
      <c r="G1483" s="0" t="n">
        <v>0.7</v>
      </c>
      <c r="H1483" s="0" t="n">
        <v>6</v>
      </c>
      <c r="I1483" s="0" t="n">
        <v>8.6</v>
      </c>
      <c r="J1483" s="0" t="n">
        <v>7.342</v>
      </c>
      <c r="K1483" s="0" t="n">
        <v>0.05</v>
      </c>
      <c r="L1483" s="0" t="n">
        <v>4.1</v>
      </c>
      <c r="M1483" s="0" t="n">
        <v>15.4</v>
      </c>
      <c r="N1483" s="0" t="n">
        <v>0</v>
      </c>
      <c r="O1483" s="0" t="n">
        <v>710</v>
      </c>
      <c r="P1483" s="37"/>
      <c r="AC1483" s="0" t="n">
        <v>7.191</v>
      </c>
      <c r="AD1483" s="0" t="n">
        <v>0.165</v>
      </c>
      <c r="AE1483" s="0" t="n">
        <v>6.075</v>
      </c>
      <c r="AF1483" s="0" t="n">
        <v>0.037</v>
      </c>
      <c r="AG1483" s="0" t="n">
        <v>0.021</v>
      </c>
      <c r="AH1483" s="37"/>
      <c r="AJ1483" s="0" t="n">
        <v>360</v>
      </c>
      <c r="BF1483" s="0" t="n">
        <f aca="false">IF(E1483&lt;11,-3.6797*E1483^2+48.115*E1483-53.83,280.92*EXP(-0.2027*E1483))</f>
        <v>-53.83</v>
      </c>
      <c r="BG1483" s="0" t="n">
        <f aca="false">32.208*LN(F1483)+21.438</f>
        <v>85.9016678467677</v>
      </c>
      <c r="BH1483" s="0" t="n">
        <f aca="false">IF(G1483&lt;=2, -10*G1483+100, 88.958*EXP(-0.0755*G1483))</f>
        <v>93</v>
      </c>
      <c r="BI1483" s="0" t="n">
        <f aca="false">IF(I1483&lt;=100, 0.0053*(I1483)^2-1.0332*I1483+100.76, 122.82*EXP(-0.0092*I1483))</f>
        <v>92.266468</v>
      </c>
      <c r="BJ1483" s="0" t="e">
        <f aca="false">IF(P1483&lt;=1000, -6.942*LN(P1483)+107.59, -36.304*LN(P1483)+310.72)</f>
        <v>#VALUE!</v>
      </c>
      <c r="BK1483" s="0" t="e">
        <f aca="false">BF1483^0.04*BG1483^0.22*BH1483^0.51*BI1483^0.06*BJ1483^0.17</f>
        <v>#VALUE!</v>
      </c>
      <c r="BL1483" s="0" t="e">
        <f aca="false">IF(BK1483&gt;=90, "Very Good", IF(BK1483&gt;=80, "Good", IF(BK1483&gt;=70, "Slightly Good", IF(BK1483&gt;=60, "Average", IF(BK1483&gt;=50, "Slightly Poor", IF(BK1483&gt;=40, "Poor", "Very Poor"))))))</f>
        <v>#VALUE!</v>
      </c>
      <c r="BM1483" s="0" t="e">
        <f aca="false">IF(P1483&lt;=1000, -6.942*LN(P1483)+107.59, IF(AND(P1483&gt;1000, P1483&lt;=5213),-36.304*LN(P1483)+310.72, IF(P1483&gt;5213, 10)))</f>
        <v>#VALUE!</v>
      </c>
      <c r="BN1483" s="0" t="e">
        <f aca="false">BF1483^0.04*BG1483^0.22*BH1483^0.51*BI1483^0.06*BM1483^0.17</f>
        <v>#VALUE!</v>
      </c>
      <c r="BO1483" s="0" t="e">
        <f aca="false">IF(BN1483&gt;=90, "Very Good", IF(BN1483&gt;=80, "Good", IF(BN1483&gt;=70, "Slightly Good", IF(BN1483&gt;=60, "Average", IF(BN1483&gt;=50, "Slightly Poor", IF(BN1483&gt;=40, "Poor", "Very Poor"))))))</f>
        <v>#VALUE!</v>
      </c>
      <c r="BP1483" s="0" t="n">
        <f aca="false">IF(AJ1483&lt;=1000, -6.942*LN(AJ1483)+107.59, IF(AND(AJ1483&gt;1000, AJ1483&lt;=5213),-36.304*LN(AJ1483)+310.72, IF(AJ1483&gt;5213, 10)))</f>
        <v>66.728665813673</v>
      </c>
      <c r="BQ1483" s="0" t="n">
        <f aca="false">BF1483^0.04*BG1483^0.22*BH1483^0.51*BI1483^0.06*BP1483^0.17</f>
        <v>-84.4662821743761</v>
      </c>
      <c r="BR1483" s="0" t="str">
        <f aca="false">IF(BQ1483&gt;=90, "Very Good", IF(BQ1483&gt;=80, "Good", IF(BQ1483&gt;=70, "Slightly Good", IF(BQ1483&gt;=60, "Average", IF(BQ1483&gt;=50, "Slightly Poor", IF(BQ1483&gt;=40, "Poor", "Very Poor"))))))</f>
        <v>Very Poor</v>
      </c>
      <c r="BT1483" s="0" t="e">
        <f aca="false">9.81*LN(AH1483)+30.6</f>
        <v>#VALUE!</v>
      </c>
      <c r="BU1483" s="0" t="e">
        <f aca="false">IF(BT1483&lt;30, "Clean water", IF(AND(BT1483&gt;=30, BT1483&lt;40), "Hypolimia", IF(AND(BT1483&gt;=40,BT1483&lt;50), "Mesotrophic", IF(AND(BT1483&gt;=50, BT1483&lt;70), "Eutrophic", IF(BT1483&gt;70,"Hypertrophic")))))</f>
        <v>#VALUE!</v>
      </c>
      <c r="BW1483" s="0" t="str">
        <f aca="false">IF(G1483/H1483&gt;=1, "PLS CHECK", "")</f>
        <v/>
      </c>
      <c r="BX1483" s="0" t="str">
        <f aca="false">IF(AC1483/J1483&gt;=1, "PLS CHECK", "")</f>
        <v/>
      </c>
      <c r="BY1483" s="0" t="str">
        <f aca="false">IF(AE1483/J1483&gt;=1, "PLS CHECK", "")</f>
        <v/>
      </c>
      <c r="BZ1483" s="0" t="str">
        <f aca="false">IF(AD1483/J1483&gt;=1, "PLS CHECK", "")</f>
        <v/>
      </c>
      <c r="CA1483" s="0" t="str">
        <f aca="false">IF(AF1483/K1483&gt;=1, "PLS CHECK", "")</f>
        <v/>
      </c>
      <c r="CB1483" s="0" t="str">
        <f aca="false">IF(AG1483/K1483&gt;=1, "PLS CHECK", "")</f>
        <v/>
      </c>
    </row>
    <row r="1484" customFormat="false" ht="12.5" hidden="false" customHeight="false" outlineLevel="0" collapsed="false">
      <c r="A1484" s="0" t="n">
        <v>1481</v>
      </c>
      <c r="B1484" s="15" t="s">
        <v>97</v>
      </c>
      <c r="C1484" s="16" t="s">
        <v>98</v>
      </c>
      <c r="D1484" s="0" t="s">
        <v>190</v>
      </c>
      <c r="E1484" s="0" t="n">
        <v>8.1</v>
      </c>
      <c r="F1484" s="0" t="n">
        <v>10.5</v>
      </c>
      <c r="G1484" s="37"/>
      <c r="H1484" s="0" t="n">
        <v>2.9</v>
      </c>
      <c r="I1484" s="0" t="n">
        <v>3.2</v>
      </c>
      <c r="J1484" s="37"/>
      <c r="K1484" s="0" t="n">
        <v>0.016</v>
      </c>
      <c r="L1484" s="0" t="n">
        <v>2</v>
      </c>
      <c r="M1484" s="0" t="n">
        <v>13.7</v>
      </c>
      <c r="N1484" s="0" t="n">
        <v>0</v>
      </c>
      <c r="O1484" s="37"/>
      <c r="P1484" s="0" t="n">
        <v>1300</v>
      </c>
      <c r="AC1484" s="37"/>
      <c r="AD1484" s="0" t="n">
        <v>0.026</v>
      </c>
      <c r="AE1484" s="37"/>
      <c r="AF1484" s="0" t="n">
        <v>0.01</v>
      </c>
      <c r="AG1484" s="0" t="n">
        <v>0.001</v>
      </c>
      <c r="AH1484" s="0" t="n">
        <v>8.4</v>
      </c>
      <c r="AJ1484" s="37"/>
      <c r="BF1484" s="0" t="n">
        <f aca="false">IF(E1484&lt;11,-3.6797*E1484^2+48.115*E1484-53.83,280.92*EXP(-0.2027*E1484))</f>
        <v>94.476383</v>
      </c>
      <c r="BG1484" s="0" t="n">
        <f aca="false">32.208*LN(F1484)+21.438</f>
        <v>97.1710942827213</v>
      </c>
      <c r="BH1484" s="0" t="n">
        <f aca="false">IF(G1484&lt;=2, -10*G1484+100, 88.958*EXP(-0.0755*G1484))</f>
        <v>100</v>
      </c>
      <c r="BI1484" s="0" t="n">
        <f aca="false">IF(I1484&lt;=100, 0.0053*(I1484)^2-1.0332*I1484+100.76, 122.82*EXP(-0.0092*I1484))</f>
        <v>97.508032</v>
      </c>
      <c r="BJ1484" s="0" t="n">
        <f aca="false">IF(P1484&lt;=1000, -6.942*LN(P1484)+107.59, -36.304*LN(P1484)+310.72)</f>
        <v>50.4159800946047</v>
      </c>
      <c r="BK1484" s="0" t="n">
        <f aca="false">BF1484^0.04*BG1484^0.22*BH1484^0.51*BI1484^0.06*BJ1484^0.17</f>
        <v>88.1150538173601</v>
      </c>
      <c r="BL1484" s="0" t="str">
        <f aca="false">IF(BK1484&gt;=90, "Very Good", IF(BK1484&gt;=80, "Good", IF(BK1484&gt;=70, "Slightly Good", IF(BK1484&gt;=60, "Average", IF(BK1484&gt;=50, "Slightly Poor", IF(BK1484&gt;=40, "Poor", "Very Poor"))))))</f>
        <v>Good</v>
      </c>
      <c r="BM1484" s="0" t="n">
        <f aca="false">IF(P1484&lt;=1000, -6.942*LN(P1484)+107.59, IF(AND(P1484&gt;1000, P1484&lt;=5213),-36.304*LN(P1484)+310.72, IF(P1484&gt;5213, 10)))</f>
        <v>50.4159800946047</v>
      </c>
      <c r="BN1484" s="0" t="n">
        <f aca="false">BF1484^0.04*BG1484^0.22*BH1484^0.51*BI1484^0.06*BM1484^0.17</f>
        <v>88.1150538173601</v>
      </c>
      <c r="BO1484" s="0" t="str">
        <f aca="false">IF(BN1484&gt;=90, "Very Good", IF(BN1484&gt;=80, "Good", IF(BN1484&gt;=70, "Slightly Good", IF(BN1484&gt;=60, "Average", IF(BN1484&gt;=50, "Slightly Poor", IF(BN1484&gt;=40, "Poor", "Very Poor"))))))</f>
        <v>Good</v>
      </c>
      <c r="BP1484" s="0" t="e">
        <f aca="false">IF(AJ1484&lt;=1000, -6.942*LN(AJ1484)+107.59, IF(AND(AJ1484&gt;1000, AJ1484&lt;=5213),-36.304*LN(AJ1484)+310.72, IF(AJ1484&gt;5213, 10)))</f>
        <v>#VALUE!</v>
      </c>
      <c r="BQ1484" s="0" t="e">
        <f aca="false">BF1484^0.04*BG1484^0.22*BH1484^0.51*BI1484^0.06*BP1484^0.17</f>
        <v>#VALUE!</v>
      </c>
      <c r="BR1484" s="0" t="e">
        <f aca="false">IF(BQ1484&gt;=90, "Very Good", IF(BQ1484&gt;=80, "Good", IF(BQ1484&gt;=70, "Slightly Good", IF(BQ1484&gt;=60, "Average", IF(BQ1484&gt;=50, "Slightly Poor", IF(BQ1484&gt;=40, "Poor", "Very Poor"))))))</f>
        <v>#VALUE!</v>
      </c>
      <c r="BT1484" s="0" t="n">
        <f aca="false">9.81*LN(AH1484)+30.6</f>
        <v>51.4779530343813</v>
      </c>
      <c r="BU1484" s="0" t="str">
        <f aca="false">IF(BT1484&lt;30, "Clean water", IF(AND(BT1484&gt;=30, BT1484&lt;40), "Hypolimia", IF(AND(BT1484&gt;=40,BT1484&lt;50), "Mesotrophic", IF(AND(BT1484&gt;=50, BT1484&lt;70), "Eutrophic", IF(BT1484&gt;70,"Hypertrophic")))))</f>
        <v>Eutrophic</v>
      </c>
      <c r="BW1484" s="0" t="str">
        <f aca="false">IF(G1484/H1484&gt;=1, "PLS CHECK", "")</f>
        <v/>
      </c>
      <c r="BX1484" s="0" t="e">
        <f aca="false">IF(AC1484/J1484&gt;=1, "PLS CHECK", "")</f>
        <v>#DIV/0!</v>
      </c>
      <c r="BY1484" s="0" t="e">
        <f aca="false">IF(AE1484/J1484&gt;=1, "PLS CHECK", "")</f>
        <v>#DIV/0!</v>
      </c>
      <c r="BZ1484" s="0" t="e">
        <f aca="false">IF(AD1484/J1484&gt;=1, "PLS CHECK", "")</f>
        <v>#DIV/0!</v>
      </c>
      <c r="CA1484" s="0" t="str">
        <f aca="false">IF(AF1484/K1484&gt;=1, "PLS CHECK", "")</f>
        <v/>
      </c>
      <c r="CB1484" s="0" t="str">
        <f aca="false">IF(AG1484/K1484&gt;=1, "PLS CHECK", "")</f>
        <v/>
      </c>
    </row>
    <row r="1485" customFormat="false" ht="12.5" hidden="false" customHeight="false" outlineLevel="0" collapsed="false">
      <c r="A1485" s="0" t="n">
        <v>1482</v>
      </c>
      <c r="B1485" s="15" t="s">
        <v>99</v>
      </c>
      <c r="C1485" s="16" t="s">
        <v>100</v>
      </c>
      <c r="D1485" s="0" t="s">
        <v>190</v>
      </c>
      <c r="E1485" s="0" t="n">
        <v>7.9</v>
      </c>
      <c r="F1485" s="0" t="n">
        <v>10.4</v>
      </c>
      <c r="G1485" s="0" t="n">
        <v>2.2</v>
      </c>
      <c r="H1485" s="0" t="n">
        <v>4.6</v>
      </c>
      <c r="I1485" s="0" t="n">
        <v>17.4</v>
      </c>
      <c r="J1485" s="0" t="n">
        <v>5.276</v>
      </c>
      <c r="K1485" s="0" t="n">
        <v>0.114</v>
      </c>
      <c r="L1485" s="0" t="n">
        <v>3</v>
      </c>
      <c r="M1485" s="0" t="n">
        <v>14.2</v>
      </c>
      <c r="O1485" s="0" t="n">
        <v>390</v>
      </c>
      <c r="BD1485" s="0" t="n">
        <v>1.075</v>
      </c>
      <c r="BF1485" s="0" t="n">
        <f aca="false">IF(E1485&lt;11,-3.6797*E1485^2+48.115*E1485-53.83,280.92*EXP(-0.2027*E1485))</f>
        <v>96.6284230000001</v>
      </c>
      <c r="BG1485" s="0" t="n">
        <f aca="false">32.208*LN(F1485)+21.438</f>
        <v>96.8628814043931</v>
      </c>
      <c r="BH1485" s="0" t="n">
        <f aca="false">IF(G1485&lt;=2, -10*G1485+100, 88.958*EXP(-0.0755*G1485))</f>
        <v>75.3440041238757</v>
      </c>
      <c r="BI1485" s="0" t="n">
        <f aca="false">IF(I1485&lt;=100, 0.0053*(I1485)^2-1.0332*I1485+100.76, 122.82*EXP(-0.0092*I1485))</f>
        <v>84.386948</v>
      </c>
      <c r="BJ1485" s="0" t="e">
        <f aca="false">IF(P1485&lt;=1000, -6.942*LN(P1485)+107.59, -36.304*LN(P1485)+310.72)</f>
        <v>#VALUE!</v>
      </c>
      <c r="BK1485" s="0" t="e">
        <f aca="false">BF1485^0.04*BG1485^0.22*BH1485^0.51*BI1485^0.06*BJ1485^0.17</f>
        <v>#VALUE!</v>
      </c>
      <c r="BL1485" s="0" t="e">
        <f aca="false">IF(BK1485&gt;=90, "Very Good", IF(BK1485&gt;=80, "Good", IF(BK1485&gt;=70, "Slightly Good", IF(BK1485&gt;=60, "Average", IF(BK1485&gt;=50, "Slightly Poor", IF(BK1485&gt;=40, "Poor", "Very Poor"))))))</f>
        <v>#VALUE!</v>
      </c>
      <c r="BM1485" s="0" t="e">
        <f aca="false">IF(P1485&lt;=1000, -6.942*LN(P1485)+107.59, IF(AND(P1485&gt;1000, P1485&lt;=5213),-36.304*LN(P1485)+310.72, IF(P1485&gt;5213, 10)))</f>
        <v>#VALUE!</v>
      </c>
      <c r="BN1485" s="0" t="e">
        <f aca="false">BF1485^0.04*BG1485^0.22*BH1485^0.51*BI1485^0.06*BM1485^0.17</f>
        <v>#VALUE!</v>
      </c>
      <c r="BO1485" s="0" t="e">
        <f aca="false">IF(BN1485&gt;=90, "Very Good", IF(BN1485&gt;=80, "Good", IF(BN1485&gt;=70, "Slightly Good", IF(BN1485&gt;=60, "Average", IF(BN1485&gt;=50, "Slightly Poor", IF(BN1485&gt;=40, "Poor", "Very Poor"))))))</f>
        <v>#VALUE!</v>
      </c>
      <c r="BP1485" s="0" t="e">
        <f aca="false">IF(AJ1485&lt;=1000, -6.942*LN(AJ1485)+107.59, IF(AND(AJ1485&gt;1000, AJ1485&lt;=5213),-36.304*LN(AJ1485)+310.72, IF(AJ1485&gt;5213, 10)))</f>
        <v>#VALUE!</v>
      </c>
      <c r="BQ1485" s="0" t="e">
        <f aca="false">BF1485^0.04*BG1485^0.22*BH1485^0.51*BI1485^0.06*BP1485^0.17</f>
        <v>#VALUE!</v>
      </c>
      <c r="BR1485" s="0" t="e">
        <f aca="false">IF(BQ1485&gt;=90, "Very Good", IF(BQ1485&gt;=80, "Good", IF(BQ1485&gt;=70, "Slightly Good", IF(BQ1485&gt;=60, "Average", IF(BQ1485&gt;=50, "Slightly Poor", IF(BQ1485&gt;=40, "Poor", "Very Poor"))))))</f>
        <v>#VALUE!</v>
      </c>
      <c r="BT1485" s="0" t="e">
        <f aca="false">9.81*LN(AH1485)+30.6</f>
        <v>#VALUE!</v>
      </c>
      <c r="BU1485" s="0" t="e">
        <f aca="false">IF(BT1485&lt;30, "Clean water", IF(AND(BT1485&gt;=30, BT1485&lt;40), "Hypolimia", IF(AND(BT1485&gt;=40,BT1485&lt;50), "Mesotrophic", IF(AND(BT1485&gt;=50, BT1485&lt;70), "Eutrophic", IF(BT1485&gt;70,"Hypertrophic")))))</f>
        <v>#VALUE!</v>
      </c>
      <c r="BW1485" s="0" t="str">
        <f aca="false">IF(G1485/H1485&gt;=1, "PLS CHECK", "")</f>
        <v/>
      </c>
      <c r="BX1485" s="0" t="str">
        <f aca="false">IF(AC1485/J1485&gt;=1, "PLS CHECK", "")</f>
        <v/>
      </c>
      <c r="BY1485" s="0" t="str">
        <f aca="false">IF(AE1485/J1485&gt;=1, "PLS CHECK", "")</f>
        <v/>
      </c>
      <c r="BZ1485" s="0" t="str">
        <f aca="false">IF(AD1485/J1485&gt;=1, "PLS CHECK", "")</f>
        <v/>
      </c>
      <c r="CA1485" s="0" t="str">
        <f aca="false">IF(AF1485/K1485&gt;=1, "PLS CHECK", "")</f>
        <v/>
      </c>
      <c r="CB1485" s="0" t="str">
        <f aca="false">IF(AG1485/K1485&gt;=1, "PLS CHECK", "")</f>
        <v/>
      </c>
    </row>
    <row r="1486" customFormat="false" ht="12.5" hidden="false" customHeight="false" outlineLevel="0" collapsed="false">
      <c r="A1486" s="0" t="n">
        <v>1483</v>
      </c>
      <c r="B1486" s="15" t="s">
        <v>99</v>
      </c>
      <c r="C1486" s="16" t="s">
        <v>100</v>
      </c>
      <c r="D1486" s="0" t="s">
        <v>190</v>
      </c>
      <c r="E1486" s="0" t="n">
        <v>7.7</v>
      </c>
      <c r="F1486" s="0" t="n">
        <v>7.5</v>
      </c>
      <c r="G1486" s="0" t="n">
        <v>1.2</v>
      </c>
      <c r="H1486" s="0" t="n">
        <v>3.8</v>
      </c>
      <c r="I1486" s="0" t="n">
        <v>2</v>
      </c>
      <c r="J1486" s="0" t="n">
        <v>4.683</v>
      </c>
      <c r="K1486" s="0" t="n">
        <v>0.081</v>
      </c>
      <c r="L1486" s="0" t="n">
        <v>2.6</v>
      </c>
      <c r="M1486" s="0" t="n">
        <v>12.3</v>
      </c>
      <c r="N1486" s="0" t="n">
        <v>0</v>
      </c>
      <c r="O1486" s="0" t="n">
        <v>468</v>
      </c>
      <c r="P1486" s="0" t="n">
        <v>7000</v>
      </c>
      <c r="AC1486" s="0" t="n">
        <v>4.53</v>
      </c>
      <c r="AD1486" s="0" t="n">
        <v>0.025</v>
      </c>
      <c r="AE1486" s="0" t="n">
        <v>4.128</v>
      </c>
      <c r="AF1486" s="0" t="n">
        <v>0.074</v>
      </c>
      <c r="AG1486" s="0" t="n">
        <v>0.03</v>
      </c>
      <c r="AH1486" s="37"/>
      <c r="AJ1486" s="0" t="n">
        <v>1400</v>
      </c>
      <c r="BF1486" s="0" t="n">
        <f aca="false">IF(E1486&lt;11,-3.6797*E1486^2+48.115*E1486-53.83,280.92*EXP(-0.2027*E1486))</f>
        <v>98.486087</v>
      </c>
      <c r="BG1486" s="0" t="n">
        <f aca="false">32.208*LN(F1486)+21.438</f>
        <v>86.3339964856253</v>
      </c>
      <c r="BH1486" s="0" t="n">
        <f aca="false">IF(G1486&lt;=2, -10*G1486+100, 88.958*EXP(-0.0755*G1486))</f>
        <v>88</v>
      </c>
      <c r="BI1486" s="0" t="n">
        <f aca="false">IF(I1486&lt;=100, 0.0053*(I1486)^2-1.0332*I1486+100.76, 122.82*EXP(-0.0092*I1486))</f>
        <v>98.7148</v>
      </c>
      <c r="BJ1486" s="0" t="n">
        <f aca="false">IF(P1486&lt;=1000, -6.942*LN(P1486)+107.59, -36.304*LN(P1486)+310.72)</f>
        <v>-10.7034696994716</v>
      </c>
      <c r="BK1486" s="0" t="e">
        <f aca="false">BF1486^0.04*BG1486^0.22*BH1486^0.51*BI1486^0.06*BJ1486^0.17</f>
        <v>#NUM!</v>
      </c>
      <c r="BL1486" s="0" t="e">
        <f aca="false">IF(BK1486&gt;=90, "Very Good", IF(BK1486&gt;=80, "Good", IF(BK1486&gt;=70, "Slightly Good", IF(BK1486&gt;=60, "Average", IF(BK1486&gt;=50, "Slightly Poor", IF(BK1486&gt;=40, "Poor", "Very Poor"))))))</f>
        <v>#NUM!</v>
      </c>
      <c r="BM1486" s="0" t="n">
        <f aca="false">IF(P1486&lt;=1000, -6.942*LN(P1486)+107.59, IF(AND(P1486&gt;1000, P1486&lt;=5213),-36.304*LN(P1486)+310.72, IF(P1486&gt;5213, 10)))</f>
        <v>10</v>
      </c>
      <c r="BN1486" s="0" t="n">
        <f aca="false">BF1486^0.04*BG1486^0.22*BH1486^0.51*BI1486^0.06*BM1486^0.17</f>
        <v>61.2412575763832</v>
      </c>
      <c r="BO1486" s="0" t="str">
        <f aca="false">IF(BN1486&gt;=90, "Very Good", IF(BN1486&gt;=80, "Good", IF(BN1486&gt;=70, "Slightly Good", IF(BN1486&gt;=60, "Average", IF(BN1486&gt;=50, "Slightly Poor", IF(BN1486&gt;=40, "Poor", "Very Poor"))))))</f>
        <v>Average</v>
      </c>
      <c r="BP1486" s="0" t="n">
        <f aca="false">IF(AJ1486&lt;=1000, -6.942*LN(AJ1486)+107.59, IF(AND(AJ1486&gt;1000, AJ1486&lt;=5213),-36.304*LN(AJ1486)+310.72, IF(AJ1486&gt;5213, 10)))</f>
        <v>47.725564273536</v>
      </c>
      <c r="BQ1486" s="0" t="n">
        <f aca="false">BF1486^0.04*BG1486^0.22*BH1486^0.51*BI1486^0.06*BP1486^0.17</f>
        <v>79.8788460810638</v>
      </c>
      <c r="BR1486" s="0" t="str">
        <f aca="false">IF(BQ1486&gt;=90, "Very Good", IF(BQ1486&gt;=80, "Good", IF(BQ1486&gt;=70, "Slightly Good", IF(BQ1486&gt;=60, "Average", IF(BQ1486&gt;=50, "Slightly Poor", IF(BQ1486&gt;=40, "Poor", "Very Poor"))))))</f>
        <v>Slightly Good</v>
      </c>
      <c r="BT1486" s="0" t="e">
        <f aca="false">9.81*LN(AH1486)+30.6</f>
        <v>#VALUE!</v>
      </c>
      <c r="BU1486" s="0" t="e">
        <f aca="false">IF(BT1486&lt;30, "Clean water", IF(AND(BT1486&gt;=30, BT1486&lt;40), "Hypolimia", IF(AND(BT1486&gt;=40,BT1486&lt;50), "Mesotrophic", IF(AND(BT1486&gt;=50, BT1486&lt;70), "Eutrophic", IF(BT1486&gt;70,"Hypertrophic")))))</f>
        <v>#VALUE!</v>
      </c>
      <c r="BW1486" s="0" t="str">
        <f aca="false">IF(G1486/H1486&gt;=1, "PLS CHECK", "")</f>
        <v/>
      </c>
      <c r="BX1486" s="0" t="str">
        <f aca="false">IF(AC1486/J1486&gt;=1, "PLS CHECK", "")</f>
        <v/>
      </c>
      <c r="BY1486" s="0" t="str">
        <f aca="false">IF(AE1486/J1486&gt;=1, "PLS CHECK", "")</f>
        <v/>
      </c>
      <c r="BZ1486" s="0" t="str">
        <f aca="false">IF(AD1486/J1486&gt;=1, "PLS CHECK", "")</f>
        <v/>
      </c>
      <c r="CA1486" s="0" t="str">
        <f aca="false">IF(AF1486/K1486&gt;=1, "PLS CHECK", "")</f>
        <v/>
      </c>
      <c r="CB1486" s="0" t="str">
        <f aca="false">IF(AG1486/K1486&gt;=1, "PLS CHECK", "")</f>
        <v/>
      </c>
    </row>
    <row r="1487" customFormat="false" ht="12.5" hidden="false" customHeight="false" outlineLevel="0" collapsed="false">
      <c r="A1487" s="0" t="n">
        <v>1484</v>
      </c>
      <c r="B1487" s="15" t="s">
        <v>101</v>
      </c>
      <c r="C1487" s="16" t="s">
        <v>102</v>
      </c>
      <c r="D1487" s="0" t="s">
        <v>190</v>
      </c>
      <c r="E1487" s="0" t="n">
        <v>7.5</v>
      </c>
      <c r="F1487" s="0" t="n">
        <v>8.7</v>
      </c>
      <c r="G1487" s="0" t="n">
        <v>0.8</v>
      </c>
      <c r="H1487" s="0" t="n">
        <v>4</v>
      </c>
      <c r="I1487" s="0" t="n">
        <v>8.3</v>
      </c>
      <c r="J1487" s="0" t="n">
        <v>4.209</v>
      </c>
      <c r="K1487" s="0" t="n">
        <v>0.033</v>
      </c>
      <c r="L1487" s="0" t="n">
        <v>2.6</v>
      </c>
      <c r="M1487" s="0" t="n">
        <v>14.3</v>
      </c>
      <c r="N1487" s="0" t="n">
        <v>0</v>
      </c>
      <c r="O1487" s="0" t="n">
        <v>318</v>
      </c>
      <c r="P1487" s="0" t="n">
        <v>20000</v>
      </c>
      <c r="AC1487" s="0" t="n">
        <v>4.161</v>
      </c>
      <c r="AD1487" s="0" t="n">
        <v>0.161</v>
      </c>
      <c r="AE1487" s="0" t="n">
        <v>3.596</v>
      </c>
      <c r="AF1487" s="0" t="n">
        <v>0.027</v>
      </c>
      <c r="AG1487" s="0" t="n">
        <v>0.02</v>
      </c>
      <c r="AH1487" s="0" t="n">
        <v>4.7</v>
      </c>
      <c r="AJ1487" s="0" t="n">
        <v>1300</v>
      </c>
      <c r="BF1487" s="0" t="n">
        <f aca="false">IF(E1487&lt;11,-3.6797*E1487^2+48.115*E1487-53.83,280.92*EXP(-0.2027*E1487))</f>
        <v>100.049375</v>
      </c>
      <c r="BG1487" s="0" t="n">
        <f aca="false">32.208*LN(F1487)+21.438</f>
        <v>91.1143080104746</v>
      </c>
      <c r="BH1487" s="0" t="n">
        <f aca="false">IF(G1487&lt;=2, -10*G1487+100, 88.958*EXP(-0.0755*G1487))</f>
        <v>92</v>
      </c>
      <c r="BI1487" s="0" t="n">
        <f aca="false">IF(I1487&lt;=100, 0.0053*(I1487)^2-1.0332*I1487+100.76, 122.82*EXP(-0.0092*I1487))</f>
        <v>92.549557</v>
      </c>
      <c r="BJ1487" s="0" t="n">
        <f aca="false">IF(P1487&lt;=1000, -6.942*LN(P1487)+107.59, -36.304*LN(P1487)+310.72)</f>
        <v>-48.8162121072716</v>
      </c>
      <c r="BK1487" s="0" t="e">
        <f aca="false">BF1487^0.04*BG1487^0.22*BH1487^0.51*BI1487^0.06*BJ1487^0.17</f>
        <v>#NUM!</v>
      </c>
      <c r="BL1487" s="0" t="e">
        <f aca="false">IF(BK1487&gt;=90, "Very Good", IF(BK1487&gt;=80, "Good", IF(BK1487&gt;=70, "Slightly Good", IF(BK1487&gt;=60, "Average", IF(BK1487&gt;=50, "Slightly Poor", IF(BK1487&gt;=40, "Poor", "Very Poor"))))))</f>
        <v>#NUM!</v>
      </c>
      <c r="BM1487" s="0" t="n">
        <f aca="false">IF(P1487&lt;=1000, -6.942*LN(P1487)+107.59, IF(AND(P1487&gt;1000, P1487&lt;=5213),-36.304*LN(P1487)+310.72, IF(P1487&gt;5213, 10)))</f>
        <v>10</v>
      </c>
      <c r="BN1487" s="0" t="n">
        <f aca="false">BF1487^0.04*BG1487^0.22*BH1487^0.51*BI1487^0.06*BM1487^0.17</f>
        <v>63.1876022426913</v>
      </c>
      <c r="BO1487" s="0" t="str">
        <f aca="false">IF(BN1487&gt;=90, "Very Good", IF(BN1487&gt;=80, "Good", IF(BN1487&gt;=70, "Slightly Good", IF(BN1487&gt;=60, "Average", IF(BN1487&gt;=50, "Slightly Poor", IF(BN1487&gt;=40, "Poor", "Very Poor"))))))</f>
        <v>Average</v>
      </c>
      <c r="BP1487" s="0" t="n">
        <f aca="false">IF(AJ1487&lt;=1000, -6.942*LN(AJ1487)+107.59, IF(AND(AJ1487&gt;1000, AJ1487&lt;=5213),-36.304*LN(AJ1487)+310.72, IF(AJ1487&gt;5213, 10)))</f>
        <v>50.4159800946047</v>
      </c>
      <c r="BQ1487" s="0" t="n">
        <f aca="false">BF1487^0.04*BG1487^0.22*BH1487^0.51*BI1487^0.06*BP1487^0.17</f>
        <v>83.1894919678206</v>
      </c>
      <c r="BR1487" s="0" t="str">
        <f aca="false">IF(BQ1487&gt;=90, "Very Good", IF(BQ1487&gt;=80, "Good", IF(BQ1487&gt;=70, "Slightly Good", IF(BQ1487&gt;=60, "Average", IF(BQ1487&gt;=50, "Slightly Poor", IF(BQ1487&gt;=40, "Poor", "Very Poor"))))))</f>
        <v>Good</v>
      </c>
      <c r="BT1487" s="0" t="n">
        <f aca="false">9.81*LN(AH1487)+30.6</f>
        <v>45.7815882105041</v>
      </c>
      <c r="BU1487" s="0" t="str">
        <f aca="false">IF(BT1487&lt;30, "Clean water", IF(AND(BT1487&gt;=30, BT1487&lt;40), "Hypolimia", IF(AND(BT1487&gt;=40,BT1487&lt;50), "Mesotrophic", IF(AND(BT1487&gt;=50, BT1487&lt;70), "Eutrophic", IF(BT1487&gt;70,"Hypertrophic")))))</f>
        <v>Mesotrophic</v>
      </c>
      <c r="BW1487" s="0" t="str">
        <f aca="false">IF(G1487/H1487&gt;=1, "PLS CHECK", "")</f>
        <v/>
      </c>
      <c r="BX1487" s="0" t="str">
        <f aca="false">IF(AC1487/J1487&gt;=1, "PLS CHECK", "")</f>
        <v/>
      </c>
      <c r="BY1487" s="0" t="str">
        <f aca="false">IF(AE1487/J1487&gt;=1, "PLS CHECK", "")</f>
        <v/>
      </c>
      <c r="BZ1487" s="0" t="str">
        <f aca="false">IF(AD1487/J1487&gt;=1, "PLS CHECK", "")</f>
        <v/>
      </c>
      <c r="CA1487" s="0" t="str">
        <f aca="false">IF(AF1487/K1487&gt;=1, "PLS CHECK", "")</f>
        <v/>
      </c>
      <c r="CB1487" s="0" t="str">
        <f aca="false">IF(AG1487/K1487&gt;=1, "PLS CHECK", "")</f>
        <v/>
      </c>
    </row>
    <row r="1488" customFormat="false" ht="12.5" hidden="false" customHeight="false" outlineLevel="0" collapsed="false">
      <c r="A1488" s="0" t="n">
        <v>1485</v>
      </c>
      <c r="B1488" s="15" t="s">
        <v>103</v>
      </c>
      <c r="C1488" s="16" t="s">
        <v>104</v>
      </c>
      <c r="D1488" s="0" t="s">
        <v>190</v>
      </c>
      <c r="E1488" s="0" t="n">
        <v>7.9</v>
      </c>
      <c r="F1488" s="0" t="n">
        <v>13.5</v>
      </c>
      <c r="G1488" s="37"/>
      <c r="H1488" s="0" t="n">
        <v>2.3</v>
      </c>
      <c r="I1488" s="0" t="n">
        <v>2.2</v>
      </c>
      <c r="J1488" s="0" t="n">
        <v>5.494</v>
      </c>
      <c r="K1488" s="37"/>
      <c r="L1488" s="0" t="n">
        <v>1.5</v>
      </c>
      <c r="M1488" s="0" t="n">
        <v>12.7</v>
      </c>
      <c r="N1488" s="0" t="n">
        <v>0</v>
      </c>
      <c r="O1488" s="0" t="n">
        <v>540</v>
      </c>
      <c r="P1488" s="37"/>
      <c r="AC1488" s="0" t="n">
        <v>5.34</v>
      </c>
      <c r="AD1488" s="0" t="n">
        <v>0.029</v>
      </c>
      <c r="AE1488" s="0" t="n">
        <v>4.989</v>
      </c>
      <c r="AF1488" s="0" t="n">
        <v>0.01</v>
      </c>
      <c r="AG1488" s="0" t="n">
        <v>0.005</v>
      </c>
      <c r="AH1488" s="37"/>
      <c r="AJ1488" s="0" t="n">
        <v>100</v>
      </c>
      <c r="BF1488" s="0" t="n">
        <f aca="false">IF(E1488&lt;11,-3.6797*E1488^2+48.115*E1488-53.83,280.92*EXP(-0.2027*E1488))</f>
        <v>96.6284230000001</v>
      </c>
      <c r="BG1488" s="0" t="n">
        <f aca="false">32.208*LN(F1488)+21.438</f>
        <v>105.265429388793</v>
      </c>
      <c r="BH1488" s="0" t="n">
        <f aca="false">IF(G1488&lt;=2, -10*G1488+100, 88.958*EXP(-0.0755*G1488))</f>
        <v>100</v>
      </c>
      <c r="BI1488" s="0" t="n">
        <f aca="false">IF(I1488&lt;=100, 0.0053*(I1488)^2-1.0332*I1488+100.76, 122.82*EXP(-0.0092*I1488))</f>
        <v>98.512612</v>
      </c>
      <c r="BJ1488" s="0" t="e">
        <f aca="false">IF(P1488&lt;=1000, -6.942*LN(P1488)+107.59, -36.304*LN(P1488)+310.72)</f>
        <v>#VALUE!</v>
      </c>
      <c r="BK1488" s="0" t="e">
        <f aca="false">BF1488^0.04*BG1488^0.22*BH1488^0.51*BI1488^0.06*BJ1488^0.17</f>
        <v>#VALUE!</v>
      </c>
      <c r="BL1488" s="0" t="e">
        <f aca="false">IF(BK1488&gt;=90, "Very Good", IF(BK1488&gt;=80, "Good", IF(BK1488&gt;=70, "Slightly Good", IF(BK1488&gt;=60, "Average", IF(BK1488&gt;=50, "Slightly Poor", IF(BK1488&gt;=40, "Poor", "Very Poor"))))))</f>
        <v>#VALUE!</v>
      </c>
      <c r="BM1488" s="0" t="e">
        <f aca="false">IF(P1488&lt;=1000, -6.942*LN(P1488)+107.59, IF(AND(P1488&gt;1000, P1488&lt;=5213),-36.304*LN(P1488)+310.72, IF(P1488&gt;5213, 10)))</f>
        <v>#VALUE!</v>
      </c>
      <c r="BN1488" s="0" t="e">
        <f aca="false">BF1488^0.04*BG1488^0.22*BH1488^0.51*BI1488^0.06*BM1488^0.17</f>
        <v>#VALUE!</v>
      </c>
      <c r="BO1488" s="0" t="e">
        <f aca="false">IF(BN1488&gt;=90, "Very Good", IF(BN1488&gt;=80, "Good", IF(BN1488&gt;=70, "Slightly Good", IF(BN1488&gt;=60, "Average", IF(BN1488&gt;=50, "Slightly Poor", IF(BN1488&gt;=40, "Poor", "Very Poor"))))))</f>
        <v>#VALUE!</v>
      </c>
      <c r="BP1488" s="0" t="n">
        <f aca="false">IF(AJ1488&lt;=1000, -6.942*LN(AJ1488)+107.59, IF(AND(AJ1488&gt;1000, AJ1488&lt;=5213),-36.304*LN(AJ1488)+310.72, IF(AJ1488&gt;5213, 10)))</f>
        <v>75.6209085688707</v>
      </c>
      <c r="BQ1488" s="0" t="n">
        <f aca="false">BF1488^0.04*BG1488^0.22*BH1488^0.51*BI1488^0.06*BP1488^0.17</f>
        <v>96.2245072439617</v>
      </c>
      <c r="BR1488" s="0" t="str">
        <f aca="false">IF(BQ1488&gt;=90, "Very Good", IF(BQ1488&gt;=80, "Good", IF(BQ1488&gt;=70, "Slightly Good", IF(BQ1488&gt;=60, "Average", IF(BQ1488&gt;=50, "Slightly Poor", IF(BQ1488&gt;=40, "Poor", "Very Poor"))))))</f>
        <v>Very Good</v>
      </c>
      <c r="BT1488" s="0" t="e">
        <f aca="false">9.81*LN(AH1488)+30.6</f>
        <v>#VALUE!</v>
      </c>
      <c r="BU1488" s="0" t="e">
        <f aca="false">IF(BT1488&lt;30, "Clean water", IF(AND(BT1488&gt;=30, BT1488&lt;40), "Hypolimia", IF(AND(BT1488&gt;=40,BT1488&lt;50), "Mesotrophic", IF(AND(BT1488&gt;=50, BT1488&lt;70), "Eutrophic", IF(BT1488&gt;70,"Hypertrophic")))))</f>
        <v>#VALUE!</v>
      </c>
      <c r="BW1488" s="0" t="str">
        <f aca="false">IF(G1488/H1488&gt;=1, "PLS CHECK", "")</f>
        <v/>
      </c>
      <c r="BX1488" s="0" t="str">
        <f aca="false">IF(AC1488/J1488&gt;=1, "PLS CHECK", "")</f>
        <v/>
      </c>
      <c r="BY1488" s="0" t="str">
        <f aca="false">IF(AE1488/J1488&gt;=1, "PLS CHECK", "")</f>
        <v/>
      </c>
      <c r="BZ1488" s="0" t="str">
        <f aca="false">IF(AD1488/J1488&gt;=1, "PLS CHECK", "")</f>
        <v/>
      </c>
      <c r="CA1488" s="0" t="e">
        <f aca="false">IF(AF1488/K1488&gt;=1, "PLS CHECK", "")</f>
        <v>#DIV/0!</v>
      </c>
      <c r="CB1488" s="0" t="e">
        <f aca="false">IF(AG1488/K1488&gt;=1, "PLS CHECK", "")</f>
        <v>#DIV/0!</v>
      </c>
    </row>
    <row r="1489" customFormat="false" ht="12.5" hidden="false" customHeight="false" outlineLevel="0" collapsed="false">
      <c r="A1489" s="0" t="n">
        <v>1486</v>
      </c>
      <c r="B1489" s="15" t="s">
        <v>105</v>
      </c>
      <c r="C1489" s="16" t="s">
        <v>106</v>
      </c>
      <c r="D1489" s="0" t="s">
        <v>190</v>
      </c>
      <c r="E1489" s="0" t="n">
        <v>8.1</v>
      </c>
      <c r="F1489" s="0" t="n">
        <v>11.5</v>
      </c>
      <c r="G1489" s="0" t="n">
        <v>1.1</v>
      </c>
      <c r="H1489" s="0" t="n">
        <v>3.4</v>
      </c>
      <c r="I1489" s="0" t="n">
        <v>3.6</v>
      </c>
      <c r="J1489" s="37"/>
      <c r="K1489" s="37"/>
      <c r="L1489" s="0" t="n">
        <v>2.3</v>
      </c>
      <c r="M1489" s="0" t="n">
        <v>14</v>
      </c>
      <c r="N1489" s="0" t="n">
        <v>0</v>
      </c>
      <c r="O1489" s="0" t="n">
        <v>232</v>
      </c>
      <c r="P1489" s="0" t="n">
        <v>2000</v>
      </c>
      <c r="AC1489" s="0" t="n">
        <v>2.081</v>
      </c>
      <c r="AD1489" s="0" t="n">
        <v>0.022</v>
      </c>
      <c r="AE1489" s="0" t="n">
        <v>1.817</v>
      </c>
      <c r="AF1489" s="0" t="n">
        <v>0.008</v>
      </c>
      <c r="AG1489" s="0" t="n">
        <v>0.001</v>
      </c>
      <c r="AH1489" s="0" t="n">
        <v>16</v>
      </c>
      <c r="AJ1489" s="0" t="n">
        <v>170</v>
      </c>
      <c r="BF1489" s="0" t="n">
        <f aca="false">IF(E1489&lt;11,-3.6797*E1489^2+48.115*E1489-53.83,280.92*EXP(-0.2027*E1489))</f>
        <v>94.476383</v>
      </c>
      <c r="BG1489" s="0" t="n">
        <f aca="false">32.208*LN(F1489)+21.438</f>
        <v>100.101113315171</v>
      </c>
      <c r="BH1489" s="0" t="n">
        <f aca="false">IF(G1489&lt;=2, -10*G1489+100, 88.958*EXP(-0.0755*G1489))</f>
        <v>89</v>
      </c>
      <c r="BI1489" s="0" t="n">
        <f aca="false">IF(I1489&lt;=100, 0.0053*(I1489)^2-1.0332*I1489+100.76, 122.82*EXP(-0.0092*I1489))</f>
        <v>97.109168</v>
      </c>
      <c r="BJ1489" s="0" t="n">
        <f aca="false">IF(P1489&lt;=1000, -6.942*LN(P1489)+107.59, -36.304*LN(P1489)+310.72)</f>
        <v>34.7768371087843</v>
      </c>
      <c r="BK1489" s="0" t="n">
        <f aca="false">BF1489^0.04*BG1489^0.22*BH1489^0.51*BI1489^0.06*BJ1489^0.17</f>
        <v>78.4428422415727</v>
      </c>
      <c r="BL1489" s="0" t="str">
        <f aca="false">IF(BK1489&gt;=90, "Very Good", IF(BK1489&gt;=80, "Good", IF(BK1489&gt;=70, "Slightly Good", IF(BK1489&gt;=60, "Average", IF(BK1489&gt;=50, "Slightly Poor", IF(BK1489&gt;=40, "Poor", "Very Poor"))))))</f>
        <v>Slightly Good</v>
      </c>
      <c r="BM1489" s="0" t="n">
        <f aca="false">IF(P1489&lt;=1000, -6.942*LN(P1489)+107.59, IF(AND(P1489&gt;1000, P1489&lt;=5213),-36.304*LN(P1489)+310.72, IF(P1489&gt;5213, 10)))</f>
        <v>34.7768371087843</v>
      </c>
      <c r="BN1489" s="0" t="n">
        <f aca="false">BF1489^0.04*BG1489^0.22*BH1489^0.51*BI1489^0.06*BM1489^0.17</f>
        <v>78.4428422415727</v>
      </c>
      <c r="BO1489" s="0" t="str">
        <f aca="false">IF(BN1489&gt;=90, "Very Good", IF(BN1489&gt;=80, "Good", IF(BN1489&gt;=70, "Slightly Good", IF(BN1489&gt;=60, "Average", IF(BN1489&gt;=50, "Slightly Poor", IF(BN1489&gt;=40, "Poor", "Very Poor"))))))</f>
        <v>Slightly Good</v>
      </c>
      <c r="BP1489" s="0" t="n">
        <f aca="false">IF(AJ1489&lt;=1000, -6.942*LN(AJ1489)+107.59, IF(AND(AJ1489&gt;1000, AJ1489&lt;=5213),-36.304*LN(AJ1489)+310.72, IF(AJ1489&gt;5213, 10)))</f>
        <v>71.9372872499971</v>
      </c>
      <c r="BQ1489" s="0" t="n">
        <f aca="false">BF1489^0.04*BG1489^0.22*BH1489^0.51*BI1489^0.06*BP1489^0.17</f>
        <v>88.7597758915605</v>
      </c>
      <c r="BR1489" s="0" t="str">
        <f aca="false">IF(BQ1489&gt;=90, "Very Good", IF(BQ1489&gt;=80, "Good", IF(BQ1489&gt;=70, "Slightly Good", IF(BQ1489&gt;=60, "Average", IF(BQ1489&gt;=50, "Slightly Poor", IF(BQ1489&gt;=40, "Poor", "Very Poor"))))))</f>
        <v>Good</v>
      </c>
      <c r="BT1489" s="0" t="n">
        <f aca="false">9.81*LN(AH1489)+30.6</f>
        <v>57.7990953651723</v>
      </c>
      <c r="BU1489" s="0" t="str">
        <f aca="false">IF(BT1489&lt;30, "Clean water", IF(AND(BT1489&gt;=30, BT1489&lt;40), "Hypolimia", IF(AND(BT1489&gt;=40,BT1489&lt;50), "Mesotrophic", IF(AND(BT1489&gt;=50, BT1489&lt;70), "Eutrophic", IF(BT1489&gt;70,"Hypertrophic")))))</f>
        <v>Eutrophic</v>
      </c>
      <c r="BW1489" s="0" t="str">
        <f aca="false">IF(G1489/H1489&gt;=1, "PLS CHECK", "")</f>
        <v/>
      </c>
      <c r="BX1489" s="0" t="e">
        <f aca="false">IF(AC1489/J1489&gt;=1, "PLS CHECK", "")</f>
        <v>#DIV/0!</v>
      </c>
      <c r="BY1489" s="0" t="e">
        <f aca="false">IF(AE1489/J1489&gt;=1, "PLS CHECK", "")</f>
        <v>#DIV/0!</v>
      </c>
      <c r="BZ1489" s="0" t="e">
        <f aca="false">IF(AD1489/J1489&gt;=1, "PLS CHECK", "")</f>
        <v>#DIV/0!</v>
      </c>
      <c r="CA1489" s="0" t="e">
        <f aca="false">IF(AF1489/K1489&gt;=1, "PLS CHECK", "")</f>
        <v>#DIV/0!</v>
      </c>
      <c r="CB1489" s="0" t="e">
        <f aca="false">IF(AG1489/K1489&gt;=1, "PLS CHECK", "")</f>
        <v>#DIV/0!</v>
      </c>
    </row>
    <row r="1490" customFormat="false" ht="12.5" hidden="false" customHeight="false" outlineLevel="0" collapsed="false">
      <c r="A1490" s="0" t="n">
        <v>1487</v>
      </c>
      <c r="B1490" s="15" t="s">
        <v>107</v>
      </c>
      <c r="C1490" s="16" t="s">
        <v>108</v>
      </c>
      <c r="D1490" s="0" t="s">
        <v>190</v>
      </c>
      <c r="E1490" s="0" t="n">
        <v>7.9</v>
      </c>
      <c r="F1490" s="37"/>
      <c r="G1490" s="37"/>
      <c r="H1490" s="37"/>
      <c r="I1490" s="0" t="n">
        <v>1.2</v>
      </c>
      <c r="J1490" s="0" t="n">
        <v>6.322</v>
      </c>
      <c r="K1490" s="0" t="n">
        <v>0.03</v>
      </c>
      <c r="L1490" s="37"/>
      <c r="M1490" s="0" t="n">
        <v>13.8</v>
      </c>
      <c r="N1490" s="0" t="n">
        <v>0</v>
      </c>
      <c r="O1490" s="0" t="n">
        <v>591</v>
      </c>
      <c r="P1490" s="0" t="n">
        <v>3100</v>
      </c>
      <c r="AC1490" s="0" t="n">
        <v>6.205</v>
      </c>
      <c r="AD1490" s="37"/>
      <c r="AE1490" s="0" t="n">
        <v>5.932</v>
      </c>
      <c r="AF1490" s="0" t="n">
        <v>0.029</v>
      </c>
      <c r="AG1490" s="0" t="n">
        <v>0.028</v>
      </c>
      <c r="AH1490" s="0" t="n">
        <v>1.2</v>
      </c>
      <c r="AJ1490" s="0" t="n">
        <v>1900</v>
      </c>
      <c r="BF1490" s="0" t="n">
        <f aca="false">IF(E1490&lt;11,-3.6797*E1490^2+48.115*E1490-53.83,280.92*EXP(-0.2027*E1490))</f>
        <v>96.6284230000001</v>
      </c>
      <c r="BG1490" s="0" t="e">
        <f aca="false">32.208*LN(F1490)+21.438</f>
        <v>#VALUE!</v>
      </c>
      <c r="BH1490" s="0" t="n">
        <f aca="false">IF(G1490&lt;=2, -10*G1490+100, 88.958*EXP(-0.0755*G1490))</f>
        <v>100</v>
      </c>
      <c r="BI1490" s="0" t="n">
        <f aca="false">IF(I1490&lt;=100, 0.0053*(I1490)^2-1.0332*I1490+100.76, 122.82*EXP(-0.0092*I1490))</f>
        <v>99.527792</v>
      </c>
      <c r="BJ1490" s="0" t="n">
        <f aca="false">IF(P1490&lt;=1000, -6.942*LN(P1490)+107.59, -36.304*LN(P1490)+310.72)</f>
        <v>18.8664300962596</v>
      </c>
      <c r="BK1490" s="0" t="e">
        <f aca="false">BF1490^0.04*BG1490^0.22*BH1490^0.51*BI1490^0.06*BJ1490^0.17</f>
        <v>#VALUE!</v>
      </c>
      <c r="BL1490" s="0" t="e">
        <f aca="false">IF(BK1490&gt;=90, "Very Good", IF(BK1490&gt;=80, "Good", IF(BK1490&gt;=70, "Slightly Good", IF(BK1490&gt;=60, "Average", IF(BK1490&gt;=50, "Slightly Poor", IF(BK1490&gt;=40, "Poor", "Very Poor"))))))</f>
        <v>#VALUE!</v>
      </c>
      <c r="BM1490" s="0" t="n">
        <f aca="false">IF(P1490&lt;=1000, -6.942*LN(P1490)+107.59, IF(AND(P1490&gt;1000, P1490&lt;=5213),-36.304*LN(P1490)+310.72, IF(P1490&gt;5213, 10)))</f>
        <v>18.8664300962596</v>
      </c>
      <c r="BN1490" s="0" t="e">
        <f aca="false">BF1490^0.04*BG1490^0.22*BH1490^0.51*BI1490^0.06*BM1490^0.17</f>
        <v>#VALUE!</v>
      </c>
      <c r="BO1490" s="0" t="e">
        <f aca="false">IF(BN1490&gt;=90, "Very Good", IF(BN1490&gt;=80, "Good", IF(BN1490&gt;=70, "Slightly Good", IF(BN1490&gt;=60, "Average", IF(BN1490&gt;=50, "Slightly Poor", IF(BN1490&gt;=40, "Poor", "Very Poor"))))))</f>
        <v>#VALUE!</v>
      </c>
      <c r="BP1490" s="0" t="n">
        <f aca="false">IF(AJ1490&lt;=1000, -6.942*LN(AJ1490)+107.59, IF(AND(AJ1490&gt;1000, AJ1490&lt;=5213),-36.304*LN(AJ1490)+310.72, IF(AJ1490&gt;5213, 10)))</f>
        <v>36.6389888682299</v>
      </c>
      <c r="BQ1490" s="0" t="e">
        <f aca="false">BF1490^0.04*BG1490^0.22*BH1490^0.51*BI1490^0.06*BP1490^0.17</f>
        <v>#VALUE!</v>
      </c>
      <c r="BR1490" s="0" t="e">
        <f aca="false">IF(BQ1490&gt;=90, "Very Good", IF(BQ1490&gt;=80, "Good", IF(BQ1490&gt;=70, "Slightly Good", IF(BQ1490&gt;=60, "Average", IF(BQ1490&gt;=50, "Slightly Poor", IF(BQ1490&gt;=40, "Poor", "Very Poor"))))))</f>
        <v>#VALUE!</v>
      </c>
      <c r="BT1490" s="0" t="n">
        <f aca="false">9.81*LN(AH1490)+30.6</f>
        <v>32.3885744721487</v>
      </c>
      <c r="BU1490" s="0" t="str">
        <f aca="false">IF(BT1490&lt;30, "Clean water", IF(AND(BT1490&gt;=30, BT1490&lt;40), "Hypolimia", IF(AND(BT1490&gt;=40,BT1490&lt;50), "Mesotrophic", IF(AND(BT1490&gt;=50, BT1490&lt;70), "Eutrophic", IF(BT1490&gt;70,"Hypertrophic")))))</f>
        <v>Hypolimia</v>
      </c>
      <c r="BW1490" s="0" t="e">
        <f aca="false">IF(G1490/H1490&gt;=1, "PLS CHECK", "")</f>
        <v>#DIV/0!</v>
      </c>
      <c r="BX1490" s="0" t="str">
        <f aca="false">IF(AC1490/J1490&gt;=1, "PLS CHECK", "")</f>
        <v/>
      </c>
      <c r="BY1490" s="0" t="str">
        <f aca="false">IF(AE1490/J1490&gt;=1, "PLS CHECK", "")</f>
        <v/>
      </c>
      <c r="BZ1490" s="0" t="str">
        <f aca="false">IF(AD1490/J1490&gt;=1, "PLS CHECK", "")</f>
        <v/>
      </c>
      <c r="CA1490" s="0" t="str">
        <f aca="false">IF(AF1490/K1490&gt;=1, "PLS CHECK", "")</f>
        <v/>
      </c>
      <c r="CB1490" s="0" t="str">
        <f aca="false">IF(AG1490/K1490&gt;=1, "PLS CHECK", "")</f>
        <v/>
      </c>
    </row>
    <row r="1491" customFormat="false" ht="12.5" hidden="false" customHeight="false" outlineLevel="0" collapsed="false">
      <c r="A1491" s="0" t="n">
        <v>1488</v>
      </c>
      <c r="B1491" s="15" t="s">
        <v>109</v>
      </c>
      <c r="C1491" s="16" t="s">
        <v>110</v>
      </c>
      <c r="D1491" s="0" t="s">
        <v>190</v>
      </c>
      <c r="E1491" s="0" t="n">
        <v>7.8</v>
      </c>
      <c r="F1491" s="0" t="n">
        <v>10.3</v>
      </c>
      <c r="G1491" s="0" t="n">
        <v>2.6</v>
      </c>
      <c r="H1491" s="0" t="n">
        <v>6.3</v>
      </c>
      <c r="I1491" s="0" t="n">
        <v>6</v>
      </c>
      <c r="J1491" s="37"/>
      <c r="K1491" s="0" t="n">
        <v>0.155</v>
      </c>
      <c r="L1491" s="0" t="n">
        <v>3.4</v>
      </c>
      <c r="M1491" s="0" t="n">
        <v>13.2</v>
      </c>
      <c r="O1491" s="0" t="n">
        <v>400</v>
      </c>
      <c r="AC1491" s="37"/>
      <c r="AD1491" s="0" t="n">
        <v>0.319</v>
      </c>
      <c r="AE1491" s="37"/>
      <c r="AF1491" s="0" t="n">
        <v>0.101</v>
      </c>
      <c r="AG1491" s="0" t="n">
        <v>0.068</v>
      </c>
      <c r="BD1491" s="0" t="n">
        <v>2.316</v>
      </c>
      <c r="BF1491" s="0" t="n">
        <f aca="false">IF(E1491&lt;11,-3.6797*E1491^2+48.115*E1491-53.83,280.92*EXP(-0.2027*E1491))</f>
        <v>97.5940520000001</v>
      </c>
      <c r="BG1491" s="0" t="n">
        <f aca="false">32.208*LN(F1491)+21.438</f>
        <v>96.5516905777479</v>
      </c>
      <c r="BH1491" s="0" t="n">
        <f aca="false">IF(G1491&lt;=2, -10*G1491+100, 88.958*EXP(-0.0755*G1491))</f>
        <v>73.1026302934667</v>
      </c>
      <c r="BI1491" s="0" t="n">
        <f aca="false">IF(I1491&lt;=100, 0.0053*(I1491)^2-1.0332*I1491+100.76, 122.82*EXP(-0.0092*I1491))</f>
        <v>94.7516</v>
      </c>
      <c r="BJ1491" s="0" t="e">
        <f aca="false">IF(P1491&lt;=1000, -6.942*LN(P1491)+107.59, -36.304*LN(P1491)+310.72)</f>
        <v>#VALUE!</v>
      </c>
      <c r="BK1491" s="0" t="e">
        <f aca="false">BF1491^0.04*BG1491^0.22*BH1491^0.51*BI1491^0.06*BJ1491^0.17</f>
        <v>#VALUE!</v>
      </c>
      <c r="BL1491" s="0" t="e">
        <f aca="false">IF(BK1491&gt;=90, "Very Good", IF(BK1491&gt;=80, "Good", IF(BK1491&gt;=70, "Slightly Good", IF(BK1491&gt;=60, "Average", IF(BK1491&gt;=50, "Slightly Poor", IF(BK1491&gt;=40, "Poor", "Very Poor"))))))</f>
        <v>#VALUE!</v>
      </c>
      <c r="BM1491" s="0" t="e">
        <f aca="false">IF(P1491&lt;=1000, -6.942*LN(P1491)+107.59, IF(AND(P1491&gt;1000, P1491&lt;=5213),-36.304*LN(P1491)+310.72, IF(P1491&gt;5213, 10)))</f>
        <v>#VALUE!</v>
      </c>
      <c r="BN1491" s="0" t="e">
        <f aca="false">BF1491^0.04*BG1491^0.22*BH1491^0.51*BI1491^0.06*BM1491^0.17</f>
        <v>#VALUE!</v>
      </c>
      <c r="BO1491" s="0" t="e">
        <f aca="false">IF(BN1491&gt;=90, "Very Good", IF(BN1491&gt;=80, "Good", IF(BN1491&gt;=70, "Slightly Good", IF(BN1491&gt;=60, "Average", IF(BN1491&gt;=50, "Slightly Poor", IF(BN1491&gt;=40, "Poor", "Very Poor"))))))</f>
        <v>#VALUE!</v>
      </c>
      <c r="BP1491" s="0" t="e">
        <f aca="false">IF(AJ1491&lt;=1000, -6.942*LN(AJ1491)+107.59, IF(AND(AJ1491&gt;1000, AJ1491&lt;=5213),-36.304*LN(AJ1491)+310.72, IF(AJ1491&gt;5213, 10)))</f>
        <v>#VALUE!</v>
      </c>
      <c r="BQ1491" s="0" t="e">
        <f aca="false">BF1491^0.04*BG1491^0.22*BH1491^0.51*BI1491^0.06*BP1491^0.17</f>
        <v>#VALUE!</v>
      </c>
      <c r="BR1491" s="0" t="e">
        <f aca="false">IF(BQ1491&gt;=90, "Very Good", IF(BQ1491&gt;=80, "Good", IF(BQ1491&gt;=70, "Slightly Good", IF(BQ1491&gt;=60, "Average", IF(BQ1491&gt;=50, "Slightly Poor", IF(BQ1491&gt;=40, "Poor", "Very Poor"))))))</f>
        <v>#VALUE!</v>
      </c>
      <c r="BT1491" s="0" t="e">
        <f aca="false">9.81*LN(AH1491)+30.6</f>
        <v>#VALUE!</v>
      </c>
      <c r="BU1491" s="0" t="e">
        <f aca="false">IF(BT1491&lt;30, "Clean water", IF(AND(BT1491&gt;=30, BT1491&lt;40), "Hypolimia", IF(AND(BT1491&gt;=40,BT1491&lt;50), "Mesotrophic", IF(AND(BT1491&gt;=50, BT1491&lt;70), "Eutrophic", IF(BT1491&gt;70,"Hypertrophic")))))</f>
        <v>#VALUE!</v>
      </c>
      <c r="BW1491" s="0" t="str">
        <f aca="false">IF(G1491/H1491&gt;=1, "PLS CHECK", "")</f>
        <v/>
      </c>
      <c r="BX1491" s="0" t="e">
        <f aca="false">IF(AC1491/J1491&gt;=1, "PLS CHECK", "")</f>
        <v>#DIV/0!</v>
      </c>
      <c r="BY1491" s="0" t="e">
        <f aca="false">IF(AE1491/J1491&gt;=1, "PLS CHECK", "")</f>
        <v>#DIV/0!</v>
      </c>
      <c r="BZ1491" s="0" t="e">
        <f aca="false">IF(AD1491/J1491&gt;=1, "PLS CHECK", "")</f>
        <v>#DIV/0!</v>
      </c>
      <c r="CA1491" s="0" t="str">
        <f aca="false">IF(AF1491/K1491&gt;=1, "PLS CHECK", "")</f>
        <v/>
      </c>
      <c r="CB1491" s="0" t="str">
        <f aca="false">IF(AG1491/K1491&gt;=1, "PLS CHECK", "")</f>
        <v/>
      </c>
    </row>
    <row r="1492" customFormat="false" ht="12.5" hidden="false" customHeight="false" outlineLevel="0" collapsed="false">
      <c r="A1492" s="0" t="n">
        <v>1489</v>
      </c>
      <c r="B1492" s="15" t="s">
        <v>111</v>
      </c>
      <c r="C1492" s="16" t="s">
        <v>112</v>
      </c>
      <c r="D1492" s="0" t="s">
        <v>190</v>
      </c>
      <c r="E1492" s="0" t="n">
        <v>7.6</v>
      </c>
      <c r="F1492" s="0" t="n">
        <v>9.6</v>
      </c>
      <c r="G1492" s="37"/>
      <c r="H1492" s="0" t="n">
        <v>3.9</v>
      </c>
      <c r="I1492" s="0" t="n">
        <v>10.6</v>
      </c>
      <c r="J1492" s="0" t="n">
        <v>9.276</v>
      </c>
      <c r="K1492" s="37"/>
      <c r="L1492" s="0" t="n">
        <v>2.8</v>
      </c>
      <c r="M1492" s="0" t="n">
        <v>20.3</v>
      </c>
      <c r="N1492" s="0" t="n">
        <v>0</v>
      </c>
      <c r="O1492" s="0" t="n">
        <v>550</v>
      </c>
      <c r="P1492" s="0" t="n">
        <v>1400</v>
      </c>
      <c r="AC1492" s="0" t="n">
        <v>9.085</v>
      </c>
      <c r="AD1492" s="0" t="n">
        <v>1.142</v>
      </c>
      <c r="AE1492" s="37"/>
      <c r="AF1492" s="0" t="n">
        <v>0.011</v>
      </c>
      <c r="AG1492" s="0" t="n">
        <v>0.006</v>
      </c>
      <c r="AH1492" s="37"/>
      <c r="AJ1492" s="0" t="n">
        <v>650</v>
      </c>
      <c r="BF1492" s="0" t="n">
        <f aca="false">IF(E1492&lt;11,-3.6797*E1492^2+48.115*E1492-53.83,280.92*EXP(-0.2027*E1492))</f>
        <v>99.304528</v>
      </c>
      <c r="BG1492" s="0" t="n">
        <f aca="false">32.208*LN(F1492)+21.438</f>
        <v>94.2848658756438</v>
      </c>
      <c r="BH1492" s="0" t="n">
        <f aca="false">IF(G1492&lt;=2, -10*G1492+100, 88.958*EXP(-0.0755*G1492))</f>
        <v>100</v>
      </c>
      <c r="BI1492" s="0" t="n">
        <f aca="false">IF(I1492&lt;=100, 0.0053*(I1492)^2-1.0332*I1492+100.76, 122.82*EXP(-0.0092*I1492))</f>
        <v>90.403588</v>
      </c>
      <c r="BJ1492" s="0" t="n">
        <f aca="false">IF(P1492&lt;=1000, -6.942*LN(P1492)+107.59, -36.304*LN(P1492)+310.72)</f>
        <v>47.725564273536</v>
      </c>
      <c r="BK1492" s="0" t="n">
        <f aca="false">BF1492^0.04*BG1492^0.22*BH1492^0.51*BI1492^0.06*BJ1492^0.17</f>
        <v>86.4997438897304</v>
      </c>
      <c r="BL1492" s="0" t="str">
        <f aca="false">IF(BK1492&gt;=90, "Very Good", IF(BK1492&gt;=80, "Good", IF(BK1492&gt;=70, "Slightly Good", IF(BK1492&gt;=60, "Average", IF(BK1492&gt;=50, "Slightly Poor", IF(BK1492&gt;=40, "Poor", "Very Poor"))))))</f>
        <v>Good</v>
      </c>
      <c r="BM1492" s="0" t="n">
        <f aca="false">IF(P1492&lt;=1000, -6.942*LN(P1492)+107.59, IF(AND(P1492&gt;1000, P1492&lt;=5213),-36.304*LN(P1492)+310.72, IF(P1492&gt;5213, 10)))</f>
        <v>47.725564273536</v>
      </c>
      <c r="BN1492" s="0" t="n">
        <f aca="false">BF1492^0.04*BG1492^0.22*BH1492^0.51*BI1492^0.06*BM1492^0.17</f>
        <v>86.4997438897304</v>
      </c>
      <c r="BO1492" s="0" t="str">
        <f aca="false">IF(BN1492&gt;=90, "Very Good", IF(BN1492&gt;=80, "Good", IF(BN1492&gt;=70, "Slightly Good", IF(BN1492&gt;=60, "Average", IF(BN1492&gt;=50, "Slightly Poor", IF(BN1492&gt;=40, "Poor", "Very Poor"))))))</f>
        <v>Good</v>
      </c>
      <c r="BP1492" s="0" t="n">
        <f aca="false">IF(AJ1492&lt;=1000, -6.942*LN(AJ1492)+107.59, IF(AND(AJ1492&gt;1000, AJ1492&lt;=5213),-36.304*LN(AJ1492)+310.72, IF(AJ1492&gt;5213, 10)))</f>
        <v>62.6268578568198</v>
      </c>
      <c r="BQ1492" s="0" t="n">
        <f aca="false">BF1492^0.04*BG1492^0.22*BH1492^0.51*BI1492^0.06*BP1492^0.17</f>
        <v>90.5892043462233</v>
      </c>
      <c r="BR1492" s="0" t="str">
        <f aca="false">IF(BQ1492&gt;=90, "Very Good", IF(BQ1492&gt;=80, "Good", IF(BQ1492&gt;=70, "Slightly Good", IF(BQ1492&gt;=60, "Average", IF(BQ1492&gt;=50, "Slightly Poor", IF(BQ1492&gt;=40, "Poor", "Very Poor"))))))</f>
        <v>Very Good</v>
      </c>
      <c r="BT1492" s="0" t="e">
        <f aca="false">9.81*LN(AH1492)+30.6</f>
        <v>#VALUE!</v>
      </c>
      <c r="BU1492" s="0" t="e">
        <f aca="false">IF(BT1492&lt;30, "Clean water", IF(AND(BT1492&gt;=30, BT1492&lt;40), "Hypolimia", IF(AND(BT1492&gt;=40,BT1492&lt;50), "Mesotrophic", IF(AND(BT1492&gt;=50, BT1492&lt;70), "Eutrophic", IF(BT1492&gt;70,"Hypertrophic")))))</f>
        <v>#VALUE!</v>
      </c>
      <c r="BW1492" s="0" t="str">
        <f aca="false">IF(G1492/H1492&gt;=1, "PLS CHECK", "")</f>
        <v/>
      </c>
      <c r="BX1492" s="0" t="str">
        <f aca="false">IF(AC1492/J1492&gt;=1, "PLS CHECK", "")</f>
        <v/>
      </c>
      <c r="BY1492" s="0" t="str">
        <f aca="false">IF(AE1492/J1492&gt;=1, "PLS CHECK", "")</f>
        <v/>
      </c>
      <c r="BZ1492" s="0" t="str">
        <f aca="false">IF(AD1492/J1492&gt;=1, "PLS CHECK", "")</f>
        <v/>
      </c>
      <c r="CA1492" s="0" t="e">
        <f aca="false">IF(AF1492/K1492&gt;=1, "PLS CHECK", "")</f>
        <v>#DIV/0!</v>
      </c>
      <c r="CB1492" s="0" t="e">
        <f aca="false">IF(AG1492/K1492&gt;=1, "PLS CHECK", "")</f>
        <v>#DIV/0!</v>
      </c>
    </row>
    <row r="1493" customFormat="false" ht="12.5" hidden="false" customHeight="false" outlineLevel="0" collapsed="false">
      <c r="A1493" s="0" t="n">
        <v>1490</v>
      </c>
      <c r="B1493" s="15" t="s">
        <v>113</v>
      </c>
      <c r="C1493" s="16" t="s">
        <v>114</v>
      </c>
      <c r="D1493" s="0" t="s">
        <v>190</v>
      </c>
      <c r="E1493" s="0" t="n">
        <v>7.8</v>
      </c>
      <c r="F1493" s="0" t="n">
        <v>12.2</v>
      </c>
      <c r="G1493" s="37"/>
      <c r="H1493" s="0" t="n">
        <v>4</v>
      </c>
      <c r="I1493" s="0" t="n">
        <v>11.8</v>
      </c>
      <c r="J1493" s="0" t="n">
        <v>7.949</v>
      </c>
      <c r="K1493" s="0" t="n">
        <v>0.064</v>
      </c>
      <c r="L1493" s="0" t="n">
        <v>2.6</v>
      </c>
      <c r="M1493" s="0" t="n">
        <v>14.5</v>
      </c>
      <c r="N1493" s="0" t="n">
        <v>0</v>
      </c>
      <c r="O1493" s="0" t="n">
        <v>544</v>
      </c>
      <c r="P1493" s="0" t="n">
        <v>6000</v>
      </c>
      <c r="AC1493" s="0" t="n">
        <v>7.752</v>
      </c>
      <c r="AD1493" s="0" t="n">
        <v>0.171</v>
      </c>
      <c r="AE1493" s="0" t="n">
        <v>6.862</v>
      </c>
      <c r="AF1493" s="0" t="n">
        <v>0.05</v>
      </c>
      <c r="AG1493" s="0" t="n">
        <v>0.042</v>
      </c>
      <c r="AH1493" s="0" t="n">
        <v>2.2</v>
      </c>
      <c r="AJ1493" s="0" t="n">
        <v>3600</v>
      </c>
      <c r="BF1493" s="0" t="n">
        <f aca="false">IF(E1493&lt;11,-3.6797*E1493^2+48.115*E1493-53.83,280.92*EXP(-0.2027*E1493))</f>
        <v>97.5940520000001</v>
      </c>
      <c r="BG1493" s="0" t="n">
        <f aca="false">32.208*LN(F1493)+21.438</f>
        <v>102.004249133617</v>
      </c>
      <c r="BH1493" s="0" t="n">
        <f aca="false">IF(G1493&lt;=2, -10*G1493+100, 88.958*EXP(-0.0755*G1493))</f>
        <v>100</v>
      </c>
      <c r="BI1493" s="0" t="n">
        <f aca="false">IF(I1493&lt;=100, 0.0053*(I1493)^2-1.0332*I1493+100.76, 122.82*EXP(-0.0092*I1493))</f>
        <v>89.306212</v>
      </c>
      <c r="BJ1493" s="0" t="n">
        <f aca="false">IF(P1493&lt;=1000, -6.942*LN(P1493)+107.59, -36.304*LN(P1493)+310.72)</f>
        <v>-5.10718341902276</v>
      </c>
      <c r="BK1493" s="0" t="e">
        <f aca="false">BF1493^0.04*BG1493^0.22*BH1493^0.51*BI1493^0.06*BJ1493^0.17</f>
        <v>#NUM!</v>
      </c>
      <c r="BL1493" s="0" t="e">
        <f aca="false">IF(BK1493&gt;=90, "Very Good", IF(BK1493&gt;=80, "Good", IF(BK1493&gt;=70, "Slightly Good", IF(BK1493&gt;=60, "Average", IF(BK1493&gt;=50, "Slightly Poor", IF(BK1493&gt;=40, "Poor", "Very Poor"))))))</f>
        <v>#NUM!</v>
      </c>
      <c r="BM1493" s="0" t="n">
        <f aca="false">IF(P1493&lt;=1000, -6.942*LN(P1493)+107.59, IF(AND(P1493&gt;1000, P1493&lt;=5213),-36.304*LN(P1493)+310.72, IF(P1493&gt;5213, 10)))</f>
        <v>10</v>
      </c>
      <c r="BN1493" s="0" t="n">
        <f aca="false">BF1493^0.04*BG1493^0.22*BH1493^0.51*BI1493^0.06*BM1493^0.17</f>
        <v>67.3792002779735</v>
      </c>
      <c r="BO1493" s="0" t="str">
        <f aca="false">IF(BN1493&gt;=90, "Very Good", IF(BN1493&gt;=80, "Good", IF(BN1493&gt;=70, "Slightly Good", IF(BN1493&gt;=60, "Average", IF(BN1493&gt;=50, "Slightly Poor", IF(BN1493&gt;=40, "Poor", "Very Poor"))))))</f>
        <v>Average</v>
      </c>
      <c r="BP1493" s="0" t="n">
        <f aca="false">IF(AJ1493&lt;=1000, -6.942*LN(AJ1493)+107.59, IF(AND(AJ1493&gt;1000, AJ1493&lt;=5213),-36.304*LN(AJ1493)+310.72, IF(AJ1493&gt;5213, 10)))</f>
        <v>13.4378300261777</v>
      </c>
      <c r="BQ1493" s="0" t="n">
        <f aca="false">BF1493^0.04*BG1493^0.22*BH1493^0.51*BI1493^0.06*BP1493^0.17</f>
        <v>70.8503184213738</v>
      </c>
      <c r="BR1493" s="0" t="str">
        <f aca="false">IF(BQ1493&gt;=90, "Very Good", IF(BQ1493&gt;=80, "Good", IF(BQ1493&gt;=70, "Slightly Good", IF(BQ1493&gt;=60, "Average", IF(BQ1493&gt;=50, "Slightly Poor", IF(BQ1493&gt;=40, "Poor", "Very Poor"))))))</f>
        <v>Slightly Good</v>
      </c>
      <c r="BT1493" s="0" t="n">
        <f aca="false">9.81*LN(AH1493)+30.6</f>
        <v>38.3347667051735</v>
      </c>
      <c r="BU1493" s="0" t="str">
        <f aca="false">IF(BT1493&lt;30, "Clean water", IF(AND(BT1493&gt;=30, BT1493&lt;40), "Hypolimia", IF(AND(BT1493&gt;=40,BT1493&lt;50), "Mesotrophic", IF(AND(BT1493&gt;=50, BT1493&lt;70), "Eutrophic", IF(BT1493&gt;70,"Hypertrophic")))))</f>
        <v>Hypolimia</v>
      </c>
      <c r="BW1493" s="0" t="str">
        <f aca="false">IF(G1493/H1493&gt;=1, "PLS CHECK", "")</f>
        <v/>
      </c>
      <c r="BX1493" s="0" t="str">
        <f aca="false">IF(AC1493/J1493&gt;=1, "PLS CHECK", "")</f>
        <v/>
      </c>
      <c r="BY1493" s="0" t="str">
        <f aca="false">IF(AE1493/J1493&gt;=1, "PLS CHECK", "")</f>
        <v/>
      </c>
      <c r="BZ1493" s="0" t="str">
        <f aca="false">IF(AD1493/J1493&gt;=1, "PLS CHECK", "")</f>
        <v/>
      </c>
      <c r="CA1493" s="0" t="str">
        <f aca="false">IF(AF1493/K1493&gt;=1, "PLS CHECK", "")</f>
        <v/>
      </c>
      <c r="CB1493" s="0" t="str">
        <f aca="false">IF(AG1493/K1493&gt;=1, "PLS CHECK", "")</f>
        <v/>
      </c>
    </row>
    <row r="1494" customFormat="false" ht="12.5" hidden="false" customHeight="false" outlineLevel="0" collapsed="false">
      <c r="A1494" s="0" t="n">
        <v>1491</v>
      </c>
      <c r="B1494" s="15" t="s">
        <v>115</v>
      </c>
      <c r="C1494" s="16" t="s">
        <v>116</v>
      </c>
      <c r="D1494" s="0" t="s">
        <v>190</v>
      </c>
      <c r="E1494" s="0" t="n">
        <v>7.5</v>
      </c>
      <c r="F1494" s="0" t="n">
        <v>9.7</v>
      </c>
      <c r="G1494" s="0" t="n">
        <v>0.9</v>
      </c>
      <c r="H1494" s="0" t="n">
        <v>6</v>
      </c>
      <c r="I1494" s="0" t="n">
        <v>15.6</v>
      </c>
      <c r="J1494" s="37"/>
      <c r="K1494" s="0" t="n">
        <v>0.144</v>
      </c>
      <c r="L1494" s="0" t="n">
        <v>3.8</v>
      </c>
      <c r="M1494" s="0" t="n">
        <v>19.2</v>
      </c>
      <c r="N1494" s="0" t="n">
        <v>0</v>
      </c>
      <c r="O1494" s="0" t="n">
        <v>568</v>
      </c>
      <c r="P1494" s="0" t="n">
        <v>23000</v>
      </c>
      <c r="AC1494" s="37"/>
      <c r="AD1494" s="0" t="n">
        <v>0.611</v>
      </c>
      <c r="AE1494" s="37"/>
      <c r="AF1494" s="0" t="n">
        <v>0.074</v>
      </c>
      <c r="AG1494" s="0" t="n">
        <v>0.06</v>
      </c>
      <c r="AH1494" s="37"/>
      <c r="AJ1494" s="0" t="n">
        <v>4900</v>
      </c>
      <c r="BF1494" s="0" t="n">
        <f aca="false">IF(E1494&lt;11,-3.6797*E1494^2+48.115*E1494-53.83,280.92*EXP(-0.2027*E1494))</f>
        <v>100.049375</v>
      </c>
      <c r="BG1494" s="0" t="n">
        <f aca="false">32.208*LN(F1494)+21.438</f>
        <v>94.6186305204847</v>
      </c>
      <c r="BH1494" s="0" t="n">
        <f aca="false">IF(G1494&lt;=2, -10*G1494+100, 88.958*EXP(-0.0755*G1494))</f>
        <v>91</v>
      </c>
      <c r="BI1494" s="0" t="n">
        <f aca="false">IF(I1494&lt;=100, 0.0053*(I1494)^2-1.0332*I1494+100.76, 122.82*EXP(-0.0092*I1494))</f>
        <v>85.931888</v>
      </c>
      <c r="BJ1494" s="0" t="n">
        <f aca="false">IF(P1494&lt;=1000, -6.942*LN(P1494)+107.59, -36.304*LN(P1494)+310.72)</f>
        <v>-53.8901296632594</v>
      </c>
      <c r="BK1494" s="0" t="e">
        <f aca="false">BF1494^0.04*BG1494^0.22*BH1494^0.51*BI1494^0.06*BJ1494^0.17</f>
        <v>#NUM!</v>
      </c>
      <c r="BL1494" s="0" t="e">
        <f aca="false">IF(BK1494&gt;=90, "Very Good", IF(BK1494&gt;=80, "Good", IF(BK1494&gt;=70, "Slightly Good", IF(BK1494&gt;=60, "Average", IF(BK1494&gt;=50, "Slightly Poor", IF(BK1494&gt;=40, "Poor", "Very Poor"))))))</f>
        <v>#NUM!</v>
      </c>
      <c r="BM1494" s="0" t="n">
        <f aca="false">IF(P1494&lt;=1000, -6.942*LN(P1494)+107.59, IF(AND(P1494&gt;1000, P1494&lt;=5213),-36.304*LN(P1494)+310.72, IF(P1494&gt;5213, 10)))</f>
        <v>10</v>
      </c>
      <c r="BN1494" s="0" t="n">
        <f aca="false">BF1494^0.04*BG1494^0.22*BH1494^0.51*BI1494^0.06*BM1494^0.17</f>
        <v>63.0788564210079</v>
      </c>
      <c r="BO1494" s="0" t="str">
        <f aca="false">IF(BN1494&gt;=90, "Very Good", IF(BN1494&gt;=80, "Good", IF(BN1494&gt;=70, "Slightly Good", IF(BN1494&gt;=60, "Average", IF(BN1494&gt;=50, "Slightly Poor", IF(BN1494&gt;=40, "Poor", "Very Poor"))))))</f>
        <v>Average</v>
      </c>
      <c r="BP1494" s="0" t="n">
        <f aca="false">IF(AJ1494&lt;=1000, -6.942*LN(AJ1494)+107.59, IF(AND(AJ1494&gt;1000, AJ1494&lt;=5213),-36.304*LN(AJ1494)+310.72, IF(AJ1494&gt;5213, 10)))</f>
        <v>2.24525746528013</v>
      </c>
      <c r="BQ1494" s="0" t="n">
        <f aca="false">BF1494^0.04*BG1494^0.22*BH1494^0.51*BI1494^0.06*BP1494^0.17</f>
        <v>48.9326861123241</v>
      </c>
      <c r="BR1494" s="0" t="str">
        <f aca="false">IF(BQ1494&gt;=90, "Very Good", IF(BQ1494&gt;=80, "Good", IF(BQ1494&gt;=70, "Slightly Good", IF(BQ1494&gt;=60, "Average", IF(BQ1494&gt;=50, "Slightly Poor", IF(BQ1494&gt;=40, "Poor", "Very Poor"))))))</f>
        <v>Poor</v>
      </c>
      <c r="BT1494" s="0" t="e">
        <f aca="false">9.81*LN(AH1494)+30.6</f>
        <v>#VALUE!</v>
      </c>
      <c r="BU1494" s="0" t="e">
        <f aca="false">IF(BT1494&lt;30, "Clean water", IF(AND(BT1494&gt;=30, BT1494&lt;40), "Hypolimia", IF(AND(BT1494&gt;=40,BT1494&lt;50), "Mesotrophic", IF(AND(BT1494&gt;=50, BT1494&lt;70), "Eutrophic", IF(BT1494&gt;70,"Hypertrophic")))))</f>
        <v>#VALUE!</v>
      </c>
      <c r="BW1494" s="0" t="str">
        <f aca="false">IF(G1494/H1494&gt;=1, "PLS CHECK", "")</f>
        <v/>
      </c>
      <c r="BX1494" s="0" t="e">
        <f aca="false">IF(AC1494/J1494&gt;=1, "PLS CHECK", "")</f>
        <v>#DIV/0!</v>
      </c>
      <c r="BY1494" s="0" t="e">
        <f aca="false">IF(AE1494/J1494&gt;=1, "PLS CHECK", "")</f>
        <v>#DIV/0!</v>
      </c>
      <c r="BZ1494" s="0" t="e">
        <f aca="false">IF(AD1494/J1494&gt;=1, "PLS CHECK", "")</f>
        <v>#DIV/0!</v>
      </c>
      <c r="CA1494" s="0" t="str">
        <f aca="false">IF(AF1494/K1494&gt;=1, "PLS CHECK", "")</f>
        <v/>
      </c>
      <c r="CB1494" s="0" t="str">
        <f aca="false">IF(AG1494/K1494&gt;=1, "PLS CHECK", "")</f>
        <v/>
      </c>
    </row>
    <row r="1495" customFormat="false" ht="12.5" hidden="false" customHeight="false" outlineLevel="0" collapsed="false">
      <c r="A1495" s="0" t="n">
        <v>1492</v>
      </c>
      <c r="B1495" s="15" t="s">
        <v>117</v>
      </c>
      <c r="C1495" s="16" t="s">
        <v>118</v>
      </c>
      <c r="D1495" s="0" t="s">
        <v>190</v>
      </c>
      <c r="E1495" s="0" t="n">
        <v>7.5</v>
      </c>
      <c r="F1495" s="0" t="n">
        <v>9.9</v>
      </c>
      <c r="G1495" s="37"/>
      <c r="H1495" s="37"/>
      <c r="I1495" s="0" t="n">
        <v>1.2</v>
      </c>
      <c r="J1495" s="37"/>
      <c r="K1495" s="37"/>
      <c r="L1495" s="37"/>
      <c r="M1495" s="0" t="n">
        <v>15.9</v>
      </c>
      <c r="N1495" s="0" t="n">
        <v>0</v>
      </c>
      <c r="O1495" s="0" t="n">
        <v>243</v>
      </c>
      <c r="P1495" s="37"/>
      <c r="AC1495" s="0" t="n">
        <v>2.019</v>
      </c>
      <c r="AD1495" s="0" t="n">
        <v>0.024</v>
      </c>
      <c r="AE1495" s="0" t="n">
        <v>1.981</v>
      </c>
      <c r="AF1495" s="37"/>
      <c r="AG1495" s="0" t="n">
        <v>0.003</v>
      </c>
      <c r="AH1495" s="37"/>
      <c r="AJ1495" s="0" t="n">
        <v>40</v>
      </c>
      <c r="BF1495" s="0" t="n">
        <f aca="false">IF(E1495&lt;11,-3.6797*E1495^2+48.115*E1495-53.83,280.92*EXP(-0.2027*E1495))</f>
        <v>100.049375</v>
      </c>
      <c r="BG1495" s="0" t="n">
        <f aca="false">32.208*LN(F1495)+21.438</f>
        <v>95.2759594579826</v>
      </c>
      <c r="BH1495" s="0" t="n">
        <f aca="false">IF(G1495&lt;=2, -10*G1495+100, 88.958*EXP(-0.0755*G1495))</f>
        <v>100</v>
      </c>
      <c r="BI1495" s="0" t="n">
        <f aca="false">IF(I1495&lt;=100, 0.0053*(I1495)^2-1.0332*I1495+100.76, 122.82*EXP(-0.0092*I1495))</f>
        <v>99.527792</v>
      </c>
      <c r="BJ1495" s="0" t="e">
        <f aca="false">IF(P1495&lt;=1000, -6.942*LN(P1495)+107.59, -36.304*LN(P1495)+310.72)</f>
        <v>#VALUE!</v>
      </c>
      <c r="BK1495" s="0" t="e">
        <f aca="false">BF1495^0.04*BG1495^0.22*BH1495^0.51*BI1495^0.06*BJ1495^0.17</f>
        <v>#VALUE!</v>
      </c>
      <c r="BL1495" s="0" t="e">
        <f aca="false">IF(BK1495&gt;=90, "Very Good", IF(BK1495&gt;=80, "Good", IF(BK1495&gt;=70, "Slightly Good", IF(BK1495&gt;=60, "Average", IF(BK1495&gt;=50, "Slightly Poor", IF(BK1495&gt;=40, "Poor", "Very Poor"))))))</f>
        <v>#VALUE!</v>
      </c>
      <c r="BM1495" s="0" t="e">
        <f aca="false">IF(P1495&lt;=1000, -6.942*LN(P1495)+107.59, IF(AND(P1495&gt;1000, P1495&lt;=5213),-36.304*LN(P1495)+310.72, IF(P1495&gt;5213, 10)))</f>
        <v>#VALUE!</v>
      </c>
      <c r="BN1495" s="0" t="e">
        <f aca="false">BF1495^0.04*BG1495^0.22*BH1495^0.51*BI1495^0.06*BM1495^0.17</f>
        <v>#VALUE!</v>
      </c>
      <c r="BO1495" s="0" t="e">
        <f aca="false">IF(BN1495&gt;=90, "Very Good", IF(BN1495&gt;=80, "Good", IF(BN1495&gt;=70, "Slightly Good", IF(BN1495&gt;=60, "Average", IF(BN1495&gt;=50, "Slightly Poor", IF(BN1495&gt;=40, "Poor", "Very Poor"))))))</f>
        <v>#VALUE!</v>
      </c>
      <c r="BP1495" s="0" t="n">
        <f aca="false">IF(AJ1495&lt;=1000, -6.942*LN(AJ1495)+107.59, IF(AND(AJ1495&gt;1000, AJ1495&lt;=5213),-36.304*LN(AJ1495)+310.72, IF(AJ1495&gt;5213, 10)))</f>
        <v>81.981798829541</v>
      </c>
      <c r="BQ1495" s="0" t="n">
        <f aca="false">BF1495^0.04*BG1495^0.22*BH1495^0.51*BI1495^0.06*BP1495^0.17</f>
        <v>95.6298634252166</v>
      </c>
      <c r="BR1495" s="0" t="str">
        <f aca="false">IF(BQ1495&gt;=90, "Very Good", IF(BQ1495&gt;=80, "Good", IF(BQ1495&gt;=70, "Slightly Good", IF(BQ1495&gt;=60, "Average", IF(BQ1495&gt;=50, "Slightly Poor", IF(BQ1495&gt;=40, "Poor", "Very Poor"))))))</f>
        <v>Very Good</v>
      </c>
      <c r="BT1495" s="0" t="e">
        <f aca="false">9.81*LN(AH1495)+30.6</f>
        <v>#VALUE!</v>
      </c>
      <c r="BU1495" s="0" t="e">
        <f aca="false">IF(BT1495&lt;30, "Clean water", IF(AND(BT1495&gt;=30, BT1495&lt;40), "Hypolimia", IF(AND(BT1495&gt;=40,BT1495&lt;50), "Mesotrophic", IF(AND(BT1495&gt;=50, BT1495&lt;70), "Eutrophic", IF(BT1495&gt;70,"Hypertrophic")))))</f>
        <v>#VALUE!</v>
      </c>
      <c r="BW1495" s="0" t="e">
        <f aca="false">IF(G1495/H1495&gt;=1, "PLS CHECK", "")</f>
        <v>#DIV/0!</v>
      </c>
      <c r="BX1495" s="0" t="e">
        <f aca="false">IF(AC1495/J1495&gt;=1, "PLS CHECK", "")</f>
        <v>#DIV/0!</v>
      </c>
      <c r="BY1495" s="0" t="e">
        <f aca="false">IF(AE1495/J1495&gt;=1, "PLS CHECK", "")</f>
        <v>#DIV/0!</v>
      </c>
      <c r="BZ1495" s="0" t="e">
        <f aca="false">IF(AD1495/J1495&gt;=1, "PLS CHECK", "")</f>
        <v>#DIV/0!</v>
      </c>
      <c r="CA1495" s="0" t="e">
        <f aca="false">IF(AF1495/K1495&gt;=1, "PLS CHECK", "")</f>
        <v>#DIV/0!</v>
      </c>
      <c r="CB1495" s="0" t="e">
        <f aca="false">IF(AG1495/K1495&gt;=1, "PLS CHECK", "")</f>
        <v>#DIV/0!</v>
      </c>
    </row>
    <row r="1496" customFormat="false" ht="12.5" hidden="false" customHeight="false" outlineLevel="0" collapsed="false">
      <c r="A1496" s="0" t="n">
        <v>1493</v>
      </c>
      <c r="B1496" s="15" t="s">
        <v>119</v>
      </c>
      <c r="C1496" s="16" t="s">
        <v>120</v>
      </c>
      <c r="D1496" s="0" t="s">
        <v>190</v>
      </c>
      <c r="E1496" s="0" t="n">
        <v>7.9</v>
      </c>
      <c r="F1496" s="0" t="n">
        <v>10.1</v>
      </c>
      <c r="G1496" s="37"/>
      <c r="H1496" s="37"/>
      <c r="I1496" s="0" t="n">
        <v>2.4</v>
      </c>
      <c r="J1496" s="0" t="n">
        <v>2.398</v>
      </c>
      <c r="K1496" s="37"/>
      <c r="L1496" s="37"/>
      <c r="M1496" s="0" t="n">
        <v>14.1</v>
      </c>
      <c r="N1496" s="0" t="n">
        <v>0</v>
      </c>
      <c r="O1496" s="0" t="n">
        <v>270</v>
      </c>
      <c r="P1496" s="37"/>
      <c r="AC1496" s="0" t="n">
        <v>2.323</v>
      </c>
      <c r="AD1496" s="0" t="n">
        <v>0.023</v>
      </c>
      <c r="AE1496" s="0" t="n">
        <v>2.278</v>
      </c>
      <c r="AF1496" s="37"/>
      <c r="AG1496" s="0" t="n">
        <v>0.003</v>
      </c>
      <c r="AH1496" s="37"/>
      <c r="AJ1496" s="0" t="n">
        <v>180</v>
      </c>
      <c r="BF1496" s="0" t="n">
        <f aca="false">IF(E1496&lt;11,-3.6797*E1496^2+48.115*E1496-53.83,280.92*EXP(-0.2027*E1496))</f>
        <v>96.6284230000001</v>
      </c>
      <c r="BG1496" s="0" t="n">
        <f aca="false">32.208*LN(F1496)+21.438</f>
        <v>95.9201409312711</v>
      </c>
      <c r="BH1496" s="0" t="n">
        <f aca="false">IF(G1496&lt;=2, -10*G1496+100, 88.958*EXP(-0.0755*G1496))</f>
        <v>100</v>
      </c>
      <c r="BI1496" s="0" t="n">
        <f aca="false">IF(I1496&lt;=100, 0.0053*(I1496)^2-1.0332*I1496+100.76, 122.82*EXP(-0.0092*I1496))</f>
        <v>98.310848</v>
      </c>
      <c r="BJ1496" s="0" t="e">
        <f aca="false">IF(P1496&lt;=1000, -6.942*LN(P1496)+107.59, -36.304*LN(P1496)+310.72)</f>
        <v>#VALUE!</v>
      </c>
      <c r="BK1496" s="0" t="e">
        <f aca="false">BF1496^0.04*BG1496^0.22*BH1496^0.51*BI1496^0.06*BJ1496^0.17</f>
        <v>#VALUE!</v>
      </c>
      <c r="BL1496" s="0" t="e">
        <f aca="false">IF(BK1496&gt;=90, "Very Good", IF(BK1496&gt;=80, "Good", IF(BK1496&gt;=70, "Slightly Good", IF(BK1496&gt;=60, "Average", IF(BK1496&gt;=50, "Slightly Poor", IF(BK1496&gt;=40, "Poor", "Very Poor"))))))</f>
        <v>#VALUE!</v>
      </c>
      <c r="BM1496" s="0" t="e">
        <f aca="false">IF(P1496&lt;=1000, -6.942*LN(P1496)+107.59, IF(AND(P1496&gt;1000, P1496&lt;=5213),-36.304*LN(P1496)+310.72, IF(P1496&gt;5213, 10)))</f>
        <v>#VALUE!</v>
      </c>
      <c r="BN1496" s="0" t="e">
        <f aca="false">BF1496^0.04*BG1496^0.22*BH1496^0.51*BI1496^0.06*BM1496^0.17</f>
        <v>#VALUE!</v>
      </c>
      <c r="BO1496" s="0" t="e">
        <f aca="false">IF(BN1496&gt;=90, "Very Good", IF(BN1496&gt;=80, "Good", IF(BN1496&gt;=70, "Slightly Good", IF(BN1496&gt;=60, "Average", IF(BN1496&gt;=50, "Slightly Poor", IF(BN1496&gt;=40, "Poor", "Very Poor"))))))</f>
        <v>#VALUE!</v>
      </c>
      <c r="BP1496" s="0" t="n">
        <f aca="false">IF(AJ1496&lt;=1000, -6.942*LN(AJ1496)+107.59, IF(AND(AJ1496&gt;1000, AJ1496&lt;=5213),-36.304*LN(AJ1496)+310.72, IF(AJ1496&gt;5213, 10)))</f>
        <v>71.5404935411202</v>
      </c>
      <c r="BQ1496" s="0" t="n">
        <f aca="false">BF1496^0.04*BG1496^0.22*BH1496^0.51*BI1496^0.06*BP1496^0.17</f>
        <v>93.3800857559655</v>
      </c>
      <c r="BR1496" s="0" t="str">
        <f aca="false">IF(BQ1496&gt;=90, "Very Good", IF(BQ1496&gt;=80, "Good", IF(BQ1496&gt;=70, "Slightly Good", IF(BQ1496&gt;=60, "Average", IF(BQ1496&gt;=50, "Slightly Poor", IF(BQ1496&gt;=40, "Poor", "Very Poor"))))))</f>
        <v>Very Good</v>
      </c>
      <c r="BT1496" s="0" t="e">
        <f aca="false">9.81*LN(AH1496)+30.6</f>
        <v>#VALUE!</v>
      </c>
      <c r="BU1496" s="0" t="e">
        <f aca="false">IF(BT1496&lt;30, "Clean water", IF(AND(BT1496&gt;=30, BT1496&lt;40), "Hypolimia", IF(AND(BT1496&gt;=40,BT1496&lt;50), "Mesotrophic", IF(AND(BT1496&gt;=50, BT1496&lt;70), "Eutrophic", IF(BT1496&gt;70,"Hypertrophic")))))</f>
        <v>#VALUE!</v>
      </c>
      <c r="BW1496" s="0" t="e">
        <f aca="false">IF(G1496/H1496&gt;=1, "PLS CHECK", "")</f>
        <v>#DIV/0!</v>
      </c>
      <c r="BX1496" s="0" t="str">
        <f aca="false">IF(AC1496/J1496&gt;=1, "PLS CHECK", "")</f>
        <v/>
      </c>
      <c r="BY1496" s="0" t="str">
        <f aca="false">IF(AE1496/J1496&gt;=1, "PLS CHECK", "")</f>
        <v/>
      </c>
      <c r="BZ1496" s="0" t="str">
        <f aca="false">IF(AD1496/J1496&gt;=1, "PLS CHECK", "")</f>
        <v/>
      </c>
      <c r="CA1496" s="0" t="e">
        <f aca="false">IF(AF1496/K1496&gt;=1, "PLS CHECK", "")</f>
        <v>#DIV/0!</v>
      </c>
      <c r="CB1496" s="0" t="e">
        <f aca="false">IF(AG1496/K1496&gt;=1, "PLS CHECK", "")</f>
        <v>#DIV/0!</v>
      </c>
    </row>
    <row r="1497" customFormat="false" ht="12.5" hidden="false" customHeight="false" outlineLevel="0" collapsed="false">
      <c r="A1497" s="0" t="n">
        <v>1494</v>
      </c>
      <c r="B1497" s="15" t="s">
        <v>121</v>
      </c>
      <c r="C1497" s="16" t="s">
        <v>122</v>
      </c>
      <c r="D1497" s="0" t="s">
        <v>190</v>
      </c>
      <c r="E1497" s="0" t="n">
        <v>8.2</v>
      </c>
      <c r="F1497" s="37"/>
      <c r="G1497" s="37"/>
      <c r="H1497" s="0" t="n">
        <v>2.7</v>
      </c>
      <c r="I1497" s="0" t="n">
        <v>16.6</v>
      </c>
      <c r="J1497" s="0" t="n">
        <v>2.728</v>
      </c>
      <c r="K1497" s="0" t="n">
        <v>0.026</v>
      </c>
      <c r="L1497" s="0" t="n">
        <v>1.4</v>
      </c>
      <c r="M1497" s="0" t="n">
        <v>14.6</v>
      </c>
      <c r="N1497" s="0" t="n">
        <v>0</v>
      </c>
      <c r="O1497" s="0" t="n">
        <v>312</v>
      </c>
      <c r="P1497" s="0" t="n">
        <v>1800</v>
      </c>
      <c r="AC1497" s="0" t="n">
        <v>2.645</v>
      </c>
      <c r="AD1497" s="37"/>
      <c r="AE1497" s="0" t="n">
        <v>2.41</v>
      </c>
      <c r="AF1497" s="0" t="n">
        <v>0.011</v>
      </c>
      <c r="AG1497" s="0" t="n">
        <v>0.011</v>
      </c>
      <c r="AH1497" s="0" t="n">
        <v>2</v>
      </c>
      <c r="AJ1497" s="0" t="n">
        <v>200</v>
      </c>
      <c r="BF1497" s="0" t="n">
        <f aca="false">IF(E1497&lt;11,-3.6797*E1497^2+48.115*E1497-53.83,280.92*EXP(-0.2027*E1497))</f>
        <v>93.289972</v>
      </c>
      <c r="BG1497" s="0" t="e">
        <f aca="false">32.208*LN(F1497)+21.438</f>
        <v>#VALUE!</v>
      </c>
      <c r="BH1497" s="0" t="n">
        <f aca="false">IF(G1497&lt;=2, -10*G1497+100, 88.958*EXP(-0.0755*G1497))</f>
        <v>100</v>
      </c>
      <c r="BI1497" s="0" t="n">
        <f aca="false">IF(I1497&lt;=100, 0.0053*(I1497)^2-1.0332*I1497+100.76, 122.82*EXP(-0.0092*I1497))</f>
        <v>85.069348</v>
      </c>
      <c r="BJ1497" s="0" t="n">
        <f aca="false">IF(P1497&lt;=1000, -6.942*LN(P1497)+107.59, -36.304*LN(P1497)+310.72)</f>
        <v>38.601845269226</v>
      </c>
      <c r="BK1497" s="0" t="e">
        <f aca="false">BF1497^0.04*BG1497^0.22*BH1497^0.51*BI1497^0.06*BJ1497^0.17</f>
        <v>#VALUE!</v>
      </c>
      <c r="BL1497" s="0" t="e">
        <f aca="false">IF(BK1497&gt;=90, "Very Good", IF(BK1497&gt;=80, "Good", IF(BK1497&gt;=70, "Slightly Good", IF(BK1497&gt;=60, "Average", IF(BK1497&gt;=50, "Slightly Poor", IF(BK1497&gt;=40, "Poor", "Very Poor"))))))</f>
        <v>#VALUE!</v>
      </c>
      <c r="BM1497" s="0" t="n">
        <f aca="false">IF(P1497&lt;=1000, -6.942*LN(P1497)+107.59, IF(AND(P1497&gt;1000, P1497&lt;=5213),-36.304*LN(P1497)+310.72, IF(P1497&gt;5213, 10)))</f>
        <v>38.601845269226</v>
      </c>
      <c r="BN1497" s="0" t="e">
        <f aca="false">BF1497^0.04*BG1497^0.22*BH1497^0.51*BI1497^0.06*BM1497^0.17</f>
        <v>#VALUE!</v>
      </c>
      <c r="BO1497" s="0" t="e">
        <f aca="false">IF(BN1497&gt;=90, "Very Good", IF(BN1497&gt;=80, "Good", IF(BN1497&gt;=70, "Slightly Good", IF(BN1497&gt;=60, "Average", IF(BN1497&gt;=50, "Slightly Poor", IF(BN1497&gt;=40, "Poor", "Very Poor"))))))</f>
        <v>#VALUE!</v>
      </c>
      <c r="BP1497" s="0" t="n">
        <f aca="false">IF(AJ1497&lt;=1000, -6.942*LN(AJ1497)+107.59, IF(AND(AJ1497&gt;1000, AJ1497&lt;=5213),-36.304*LN(AJ1497)+310.72, IF(AJ1497&gt;5213, 10)))</f>
        <v>70.8090808414235</v>
      </c>
      <c r="BQ1497" s="0" t="e">
        <f aca="false">BF1497^0.04*BG1497^0.22*BH1497^0.51*BI1497^0.06*BP1497^0.17</f>
        <v>#VALUE!</v>
      </c>
      <c r="BR1497" s="0" t="e">
        <f aca="false">IF(BQ1497&gt;=90, "Very Good", IF(BQ1497&gt;=80, "Good", IF(BQ1497&gt;=70, "Slightly Good", IF(BQ1497&gt;=60, "Average", IF(BQ1497&gt;=50, "Slightly Poor", IF(BQ1497&gt;=40, "Poor", "Very Poor"))))))</f>
        <v>#VALUE!</v>
      </c>
      <c r="BT1497" s="0" t="n">
        <f aca="false">9.81*LN(AH1497)+30.6</f>
        <v>37.3997738412931</v>
      </c>
      <c r="BU1497" s="0" t="str">
        <f aca="false">IF(BT1497&lt;30, "Clean water", IF(AND(BT1497&gt;=30, BT1497&lt;40), "Hypolimia", IF(AND(BT1497&gt;=40,BT1497&lt;50), "Mesotrophic", IF(AND(BT1497&gt;=50, BT1497&lt;70), "Eutrophic", IF(BT1497&gt;70,"Hypertrophic")))))</f>
        <v>Hypolimia</v>
      </c>
      <c r="BW1497" s="0" t="str">
        <f aca="false">IF(G1497/H1497&gt;=1, "PLS CHECK", "")</f>
        <v/>
      </c>
      <c r="BX1497" s="0" t="str">
        <f aca="false">IF(AC1497/J1497&gt;=1, "PLS CHECK", "")</f>
        <v/>
      </c>
      <c r="BY1497" s="0" t="str">
        <f aca="false">IF(AE1497/J1497&gt;=1, "PLS CHECK", "")</f>
        <v/>
      </c>
      <c r="BZ1497" s="0" t="str">
        <f aca="false">IF(AD1497/J1497&gt;=1, "PLS CHECK", "")</f>
        <v/>
      </c>
      <c r="CA1497" s="0" t="str">
        <f aca="false">IF(AF1497/K1497&gt;=1, "PLS CHECK", "")</f>
        <v/>
      </c>
      <c r="CB1497" s="0" t="str">
        <f aca="false">IF(AG1497/K1497&gt;=1, "PLS CHECK", "")</f>
        <v/>
      </c>
    </row>
    <row r="1498" customFormat="false" ht="12.5" hidden="false" customHeight="false" outlineLevel="0" collapsed="false">
      <c r="A1498" s="0" t="n">
        <v>1495</v>
      </c>
      <c r="B1498" s="15" t="s">
        <v>140</v>
      </c>
      <c r="C1498" s="16" t="s">
        <v>141</v>
      </c>
      <c r="D1498" s="0" t="s">
        <v>190</v>
      </c>
      <c r="E1498" s="0" t="n">
        <v>7.9</v>
      </c>
      <c r="F1498" s="0" t="n">
        <v>9</v>
      </c>
      <c r="G1498" s="0" t="n">
        <v>3</v>
      </c>
      <c r="H1498" s="0" t="n">
        <v>5.9</v>
      </c>
      <c r="I1498" s="0" t="n">
        <v>8.3</v>
      </c>
      <c r="J1498" s="0" t="n">
        <v>3.829</v>
      </c>
      <c r="K1498" s="0" t="n">
        <v>0.167</v>
      </c>
      <c r="L1498" s="0" t="n">
        <v>3.5</v>
      </c>
      <c r="M1498" s="0" t="n">
        <v>12.5</v>
      </c>
      <c r="O1498" s="37"/>
      <c r="BD1498" s="0" t="n">
        <v>0.069</v>
      </c>
      <c r="BF1498" s="0" t="n">
        <f aca="false">IF(E1498&lt;11,-3.6797*E1498^2+48.115*E1498-53.83,280.92*EXP(-0.2027*E1498))</f>
        <v>96.6284230000001</v>
      </c>
      <c r="BG1498" s="0" t="n">
        <f aca="false">32.208*LN(F1498)+21.438</f>
        <v>92.206209186845</v>
      </c>
      <c r="BH1498" s="0" t="n">
        <f aca="false">IF(G1498&lt;=2, -10*G1498+100, 88.958*EXP(-0.0755*G1498))</f>
        <v>70.9279340534787</v>
      </c>
      <c r="BI1498" s="0" t="n">
        <f aca="false">IF(I1498&lt;=100, 0.0053*(I1498)^2-1.0332*I1498+100.76, 122.82*EXP(-0.0092*I1498))</f>
        <v>92.549557</v>
      </c>
      <c r="BJ1498" s="0" t="e">
        <f aca="false">IF(P1498&lt;=1000, -6.942*LN(P1498)+107.59, -36.304*LN(P1498)+310.72)</f>
        <v>#VALUE!</v>
      </c>
      <c r="BK1498" s="0" t="e">
        <f aca="false">BF1498^0.04*BG1498^0.22*BH1498^0.51*BI1498^0.06*BJ1498^0.17</f>
        <v>#VALUE!</v>
      </c>
      <c r="BL1498" s="0" t="e">
        <f aca="false">IF(BK1498&gt;=90, "Very Good", IF(BK1498&gt;=80, "Good", IF(BK1498&gt;=70, "Slightly Good", IF(BK1498&gt;=60, "Average", IF(BK1498&gt;=50, "Slightly Poor", IF(BK1498&gt;=40, "Poor", "Very Poor"))))))</f>
        <v>#VALUE!</v>
      </c>
      <c r="BM1498" s="0" t="e">
        <f aca="false">IF(P1498&lt;=1000, -6.942*LN(P1498)+107.59, IF(AND(P1498&gt;1000, P1498&lt;=5213),-36.304*LN(P1498)+310.72, IF(P1498&gt;5213, 10)))</f>
        <v>#VALUE!</v>
      </c>
      <c r="BN1498" s="0" t="e">
        <f aca="false">BF1498^0.04*BG1498^0.22*BH1498^0.51*BI1498^0.06*BM1498^0.17</f>
        <v>#VALUE!</v>
      </c>
      <c r="BO1498" s="0" t="e">
        <f aca="false">IF(BN1498&gt;=90, "Very Good", IF(BN1498&gt;=80, "Good", IF(BN1498&gt;=70, "Slightly Good", IF(BN1498&gt;=60, "Average", IF(BN1498&gt;=50, "Slightly Poor", IF(BN1498&gt;=40, "Poor", "Very Poor"))))))</f>
        <v>#VALUE!</v>
      </c>
      <c r="BP1498" s="0" t="e">
        <f aca="false">IF(AJ1498&lt;=1000, -6.942*LN(AJ1498)+107.59, IF(AND(AJ1498&gt;1000, AJ1498&lt;=5213),-36.304*LN(AJ1498)+310.72, IF(AJ1498&gt;5213, 10)))</f>
        <v>#VALUE!</v>
      </c>
      <c r="BQ1498" s="0" t="e">
        <f aca="false">BF1498^0.04*BG1498^0.22*BH1498^0.51*BI1498^0.06*BP1498^0.17</f>
        <v>#VALUE!</v>
      </c>
      <c r="BR1498" s="0" t="e">
        <f aca="false">IF(BQ1498&gt;=90, "Very Good", IF(BQ1498&gt;=80, "Good", IF(BQ1498&gt;=70, "Slightly Good", IF(BQ1498&gt;=60, "Average", IF(BQ1498&gt;=50, "Slightly Poor", IF(BQ1498&gt;=40, "Poor", "Very Poor"))))))</f>
        <v>#VALUE!</v>
      </c>
      <c r="BT1498" s="0" t="e">
        <f aca="false">9.81*LN(AH1498)+30.6</f>
        <v>#VALUE!</v>
      </c>
      <c r="BU1498" s="0" t="e">
        <f aca="false">IF(BT1498&lt;30, "Clean water", IF(AND(BT1498&gt;=30, BT1498&lt;40), "Hypolimia", IF(AND(BT1498&gt;=40,BT1498&lt;50), "Mesotrophic", IF(AND(BT1498&gt;=50, BT1498&lt;70), "Eutrophic", IF(BT1498&gt;70,"Hypertrophic")))))</f>
        <v>#VALUE!</v>
      </c>
      <c r="BW1498" s="0" t="str">
        <f aca="false">IF(G1498/H1498&gt;=1, "PLS CHECK", "")</f>
        <v/>
      </c>
      <c r="BX1498" s="0" t="str">
        <f aca="false">IF(AC1498/J1498&gt;=1, "PLS CHECK", "")</f>
        <v/>
      </c>
      <c r="BY1498" s="0" t="str">
        <f aca="false">IF(AE1498/J1498&gt;=1, "PLS CHECK", "")</f>
        <v/>
      </c>
      <c r="BZ1498" s="0" t="str">
        <f aca="false">IF(AD1498/J1498&gt;=1, "PLS CHECK", "")</f>
        <v/>
      </c>
      <c r="CA1498" s="0" t="str">
        <f aca="false">IF(AF1498/K1498&gt;=1, "PLS CHECK", "")</f>
        <v/>
      </c>
      <c r="CB1498" s="0" t="str">
        <f aca="false">IF(AG1498/K1498&gt;=1, "PLS CHECK", "")</f>
        <v/>
      </c>
    </row>
    <row r="1499" customFormat="false" ht="12.5" hidden="false" customHeight="false" outlineLevel="0" collapsed="false">
      <c r="A1499" s="0" t="n">
        <v>1496</v>
      </c>
      <c r="B1499" s="15" t="s">
        <v>123</v>
      </c>
      <c r="C1499" s="16" t="s">
        <v>124</v>
      </c>
      <c r="D1499" s="0" t="s">
        <v>190</v>
      </c>
      <c r="E1499" s="37"/>
      <c r="F1499" s="0" t="n">
        <v>8.5</v>
      </c>
      <c r="G1499" s="0" t="n">
        <v>1.1</v>
      </c>
      <c r="H1499" s="0" t="n">
        <v>5.5</v>
      </c>
      <c r="I1499" s="0" t="n">
        <v>2</v>
      </c>
      <c r="J1499" s="0" t="n">
        <v>8.337</v>
      </c>
      <c r="K1499" s="0" t="n">
        <v>0.083</v>
      </c>
      <c r="L1499" s="0" t="n">
        <v>3.9</v>
      </c>
      <c r="M1499" s="0" t="n">
        <v>17.6</v>
      </c>
      <c r="N1499" s="0" t="n">
        <v>0</v>
      </c>
      <c r="O1499" s="0" t="n">
        <v>568</v>
      </c>
      <c r="P1499" s="0" t="n">
        <v>29000</v>
      </c>
      <c r="AC1499" s="0" t="n">
        <v>8.137</v>
      </c>
      <c r="AD1499" s="0" t="n">
        <v>0.55</v>
      </c>
      <c r="AE1499" s="0" t="n">
        <v>6.724</v>
      </c>
      <c r="AF1499" s="0" t="n">
        <v>0.063</v>
      </c>
      <c r="AG1499" s="0" t="n">
        <v>0.048</v>
      </c>
      <c r="AH1499" s="37"/>
      <c r="AJ1499" s="37"/>
      <c r="BF1499" s="0" t="n">
        <f aca="false">IF(E1499&lt;11,-3.6797*E1499^2+48.115*E1499-53.83,280.92*EXP(-0.2027*E1499))</f>
        <v>-53.83</v>
      </c>
      <c r="BG1499" s="0" t="n">
        <f aca="false">32.208*LN(F1499)+21.438</f>
        <v>90.3652509938879</v>
      </c>
      <c r="BH1499" s="0" t="n">
        <f aca="false">IF(G1499&lt;=2, -10*G1499+100, 88.958*EXP(-0.0755*G1499))</f>
        <v>89</v>
      </c>
      <c r="BI1499" s="0" t="n">
        <f aca="false">IF(I1499&lt;=100, 0.0053*(I1499)^2-1.0332*I1499+100.76, 122.82*EXP(-0.0092*I1499))</f>
        <v>98.7148</v>
      </c>
      <c r="BJ1499" s="0" t="n">
        <f aca="false">IF(P1499&lt;=1000, -6.942*LN(P1499)+107.59, -36.304*LN(P1499)+310.72)</f>
        <v>-62.3054554599964</v>
      </c>
      <c r="BK1499" s="0" t="e">
        <f aca="false">BF1499^0.04*BG1499^0.22*BH1499^0.51*BI1499^0.06*BJ1499^0.17</f>
        <v>#NUM!</v>
      </c>
      <c r="BL1499" s="0" t="e">
        <f aca="false">IF(BK1499&gt;=90, "Very Good", IF(BK1499&gt;=80, "Good", IF(BK1499&gt;=70, "Slightly Good", IF(BK1499&gt;=60, "Average", IF(BK1499&gt;=50, "Slightly Poor", IF(BK1499&gt;=40, "Poor", "Very Poor"))))))</f>
        <v>#NUM!</v>
      </c>
      <c r="BM1499" s="0" t="n">
        <f aca="false">IF(P1499&lt;=1000, -6.942*LN(P1499)+107.59, IF(AND(P1499&gt;1000, P1499&lt;=5213),-36.304*LN(P1499)+310.72, IF(P1499&gt;5213, 10)))</f>
        <v>10</v>
      </c>
      <c r="BN1499" s="0" t="n">
        <f aca="false">BF1499^0.04*BG1499^0.22*BH1499^0.51*BI1499^0.06*BM1499^0.17</f>
        <v>-60.7313780548238</v>
      </c>
      <c r="BO1499" s="0" t="str">
        <f aca="false">IF(BN1499&gt;=90, "Very Good", IF(BN1499&gt;=80, "Good", IF(BN1499&gt;=70, "Slightly Good", IF(BN1499&gt;=60, "Average", IF(BN1499&gt;=50, "Slightly Poor", IF(BN1499&gt;=40, "Poor", "Very Poor"))))))</f>
        <v>Very Poor</v>
      </c>
      <c r="BP1499" s="0" t="e">
        <f aca="false">IF(AJ1499&lt;=1000, -6.942*LN(AJ1499)+107.59, IF(AND(AJ1499&gt;1000, AJ1499&lt;=5213),-36.304*LN(AJ1499)+310.72, IF(AJ1499&gt;5213, 10)))</f>
        <v>#VALUE!</v>
      </c>
      <c r="BQ1499" s="0" t="e">
        <f aca="false">BF1499^0.04*BG1499^0.22*BH1499^0.51*BI1499^0.06*BP1499^0.17</f>
        <v>#VALUE!</v>
      </c>
      <c r="BR1499" s="0" t="e">
        <f aca="false">IF(BQ1499&gt;=90, "Very Good", IF(BQ1499&gt;=80, "Good", IF(BQ1499&gt;=70, "Slightly Good", IF(BQ1499&gt;=60, "Average", IF(BQ1499&gt;=50, "Slightly Poor", IF(BQ1499&gt;=40, "Poor", "Very Poor"))))))</f>
        <v>#VALUE!</v>
      </c>
      <c r="BT1499" s="0" t="e">
        <f aca="false">9.81*LN(AH1499)+30.6</f>
        <v>#VALUE!</v>
      </c>
      <c r="BU1499" s="0" t="e">
        <f aca="false">IF(BT1499&lt;30, "Clean water", IF(AND(BT1499&gt;=30, BT1499&lt;40), "Hypolimia", IF(AND(BT1499&gt;=40,BT1499&lt;50), "Mesotrophic", IF(AND(BT1499&gt;=50, BT1499&lt;70), "Eutrophic", IF(BT1499&gt;70,"Hypertrophic")))))</f>
        <v>#VALUE!</v>
      </c>
      <c r="BW1499" s="0" t="str">
        <f aca="false">IF(G1499/H1499&gt;=1, "PLS CHECK", "")</f>
        <v/>
      </c>
      <c r="BX1499" s="0" t="str">
        <f aca="false">IF(AC1499/J1499&gt;=1, "PLS CHECK", "")</f>
        <v/>
      </c>
      <c r="BY1499" s="0" t="str">
        <f aca="false">IF(AE1499/J1499&gt;=1, "PLS CHECK", "")</f>
        <v/>
      </c>
      <c r="BZ1499" s="0" t="str">
        <f aca="false">IF(AD1499/J1499&gt;=1, "PLS CHECK", "")</f>
        <v/>
      </c>
      <c r="CA1499" s="0" t="str">
        <f aca="false">IF(AF1499/K1499&gt;=1, "PLS CHECK", "")</f>
        <v/>
      </c>
      <c r="CB1499" s="0" t="str">
        <f aca="false">IF(AG1499/K1499&gt;=1, "PLS CHECK", "")</f>
        <v/>
      </c>
    </row>
    <row r="1500" customFormat="false" ht="12.5" hidden="false" customHeight="false" outlineLevel="0" collapsed="false">
      <c r="A1500" s="0" t="n">
        <v>1497</v>
      </c>
      <c r="B1500" s="15" t="s">
        <v>125</v>
      </c>
      <c r="C1500" s="16" t="s">
        <v>126</v>
      </c>
      <c r="D1500" s="0" t="s">
        <v>190</v>
      </c>
      <c r="E1500" s="0" t="n">
        <v>7.8</v>
      </c>
      <c r="F1500" s="0" t="n">
        <v>12.1</v>
      </c>
      <c r="G1500" s="37"/>
      <c r="H1500" s="0" t="n">
        <v>2.6</v>
      </c>
      <c r="I1500" s="0" t="n">
        <v>1.6</v>
      </c>
      <c r="J1500" s="0" t="n">
        <v>7.064</v>
      </c>
      <c r="K1500" s="0" t="n">
        <v>0.016</v>
      </c>
      <c r="L1500" s="0" t="n">
        <v>1.5</v>
      </c>
      <c r="M1500" s="0" t="n">
        <v>13.2</v>
      </c>
      <c r="N1500" s="0" t="n">
        <v>0</v>
      </c>
      <c r="O1500" s="0" t="n">
        <v>572</v>
      </c>
      <c r="P1500" s="0" t="n">
        <v>2700</v>
      </c>
      <c r="AC1500" s="0" t="n">
        <v>6.883</v>
      </c>
      <c r="AD1500" s="0" t="n">
        <v>0.176</v>
      </c>
      <c r="AE1500" s="0" t="n">
        <v>6.315</v>
      </c>
      <c r="AF1500" s="0" t="n">
        <v>0.01</v>
      </c>
      <c r="AG1500" s="0" t="n">
        <v>0.008</v>
      </c>
      <c r="AH1500" s="0" t="n">
        <v>1.4</v>
      </c>
      <c r="AJ1500" s="0" t="n">
        <v>690</v>
      </c>
      <c r="BF1500" s="0" t="n">
        <f aca="false">IF(E1500&lt;11,-3.6797*E1500^2+48.115*E1500-53.83,280.92*EXP(-0.2027*E1500))</f>
        <v>97.5940520000001</v>
      </c>
      <c r="BG1500" s="0" t="n">
        <f aca="false">32.208*LN(F1500)+21.438</f>
        <v>101.739161217428</v>
      </c>
      <c r="BH1500" s="0" t="n">
        <f aca="false">IF(G1500&lt;=2, -10*G1500+100, 88.958*EXP(-0.0755*G1500))</f>
        <v>100</v>
      </c>
      <c r="BI1500" s="0" t="n">
        <f aca="false">IF(I1500&lt;=100, 0.0053*(I1500)^2-1.0332*I1500+100.76, 122.82*EXP(-0.0092*I1500))</f>
        <v>99.120448</v>
      </c>
      <c r="BJ1500" s="0" t="n">
        <f aca="false">IF(P1500&lt;=1000, -6.942*LN(P1500)+107.59, -36.304*LN(P1500)+310.72)</f>
        <v>23.8818399844672</v>
      </c>
      <c r="BK1500" s="0" t="n">
        <f aca="false">BF1500^0.04*BG1500^0.22*BH1500^0.51*BI1500^0.06*BJ1500^0.17</f>
        <v>78.5716089106593</v>
      </c>
      <c r="BL1500" s="0" t="str">
        <f aca="false">IF(BK1500&gt;=90, "Very Good", IF(BK1500&gt;=80, "Good", IF(BK1500&gt;=70, "Slightly Good", IF(BK1500&gt;=60, "Average", IF(BK1500&gt;=50, "Slightly Poor", IF(BK1500&gt;=40, "Poor", "Very Poor"))))))</f>
        <v>Slightly Good</v>
      </c>
      <c r="BM1500" s="0" t="n">
        <f aca="false">IF(P1500&lt;=1000, -6.942*LN(P1500)+107.59, IF(AND(P1500&gt;1000, P1500&lt;=5213),-36.304*LN(P1500)+310.72, IF(P1500&gt;5213, 10)))</f>
        <v>23.8818399844672</v>
      </c>
      <c r="BN1500" s="0" t="n">
        <f aca="false">BF1500^0.04*BG1500^0.22*BH1500^0.51*BI1500^0.06*BM1500^0.17</f>
        <v>78.5716089106593</v>
      </c>
      <c r="BO1500" s="0" t="str">
        <f aca="false">IF(BN1500&gt;=90, "Very Good", IF(BN1500&gt;=80, "Good", IF(BN1500&gt;=70, "Slightly Good", IF(BN1500&gt;=60, "Average", IF(BN1500&gt;=50, "Slightly Poor", IF(BN1500&gt;=40, "Poor", "Very Poor"))))))</f>
        <v>Slightly Good</v>
      </c>
      <c r="BP1500" s="0" t="n">
        <f aca="false">IF(AJ1500&lt;=1000, -6.942*LN(AJ1500)+107.59, IF(AND(AJ1500&gt;1000, AJ1500&lt;=5213),-36.304*LN(AJ1500)+310.72, IF(AJ1500&gt;5213, 10)))</f>
        <v>62.2122869295212</v>
      </c>
      <c r="BQ1500" s="0" t="n">
        <f aca="false">BF1500^0.04*BG1500^0.22*BH1500^0.51*BI1500^0.06*BP1500^0.17</f>
        <v>92.4598258844911</v>
      </c>
      <c r="BR1500" s="0" t="str">
        <f aca="false">IF(BQ1500&gt;=90, "Very Good", IF(BQ1500&gt;=80, "Good", IF(BQ1500&gt;=70, "Slightly Good", IF(BQ1500&gt;=60, "Average", IF(BQ1500&gt;=50, "Slightly Poor", IF(BQ1500&gt;=40, "Poor", "Very Poor"))))))</f>
        <v>Very Good</v>
      </c>
      <c r="BT1500" s="0" t="n">
        <f aca="false">9.81*LN(AH1500)+30.6</f>
        <v>33.9007926412541</v>
      </c>
      <c r="BU1500" s="0" t="str">
        <f aca="false">IF(BT1500&lt;30, "Clean water", IF(AND(BT1500&gt;=30, BT1500&lt;40), "Hypolimia", IF(AND(BT1500&gt;=40,BT1500&lt;50), "Mesotrophic", IF(AND(BT1500&gt;=50, BT1500&lt;70), "Eutrophic", IF(BT1500&gt;70,"Hypertrophic")))))</f>
        <v>Hypolimia</v>
      </c>
      <c r="BW1500" s="0" t="str">
        <f aca="false">IF(G1500/H1500&gt;=1, "PLS CHECK", "")</f>
        <v/>
      </c>
      <c r="BX1500" s="0" t="str">
        <f aca="false">IF(AC1500/J1500&gt;=1, "PLS CHECK", "")</f>
        <v/>
      </c>
      <c r="BY1500" s="0" t="str">
        <f aca="false">IF(AE1500/J1500&gt;=1, "PLS CHECK", "")</f>
        <v/>
      </c>
      <c r="BZ1500" s="0" t="str">
        <f aca="false">IF(AD1500/J1500&gt;=1, "PLS CHECK", "")</f>
        <v/>
      </c>
      <c r="CA1500" s="0" t="str">
        <f aca="false">IF(AF1500/K1500&gt;=1, "PLS CHECK", "")</f>
        <v/>
      </c>
      <c r="CB1500" s="0" t="str">
        <f aca="false">IF(AG1500/K1500&gt;=1, "PLS CHECK", "")</f>
        <v/>
      </c>
    </row>
    <row r="1501" customFormat="false" ht="12.5" hidden="false" customHeight="false" outlineLevel="0" collapsed="false">
      <c r="A1501" s="0" t="n">
        <v>1498</v>
      </c>
      <c r="B1501" s="15" t="s">
        <v>72</v>
      </c>
      <c r="C1501" s="16" t="s">
        <v>73</v>
      </c>
      <c r="D1501" s="0" t="s">
        <v>191</v>
      </c>
      <c r="E1501" s="0" t="n">
        <v>8</v>
      </c>
      <c r="F1501" s="0" t="n">
        <v>11.7</v>
      </c>
      <c r="G1501" s="0" t="n">
        <v>0.9</v>
      </c>
      <c r="H1501" s="0" t="n">
        <v>4.4</v>
      </c>
      <c r="I1501" s="0" t="n">
        <v>4.6</v>
      </c>
      <c r="J1501" s="0" t="n">
        <v>4.808</v>
      </c>
      <c r="K1501" s="0" t="n">
        <v>0.049</v>
      </c>
      <c r="L1501" s="0" t="n">
        <v>3.1</v>
      </c>
      <c r="M1501" s="0" t="n">
        <v>6.4</v>
      </c>
      <c r="N1501" s="0" t="n">
        <v>0</v>
      </c>
      <c r="O1501" s="0" t="n">
        <v>333</v>
      </c>
      <c r="P1501" s="0" t="n">
        <v>13375</v>
      </c>
      <c r="Q1501" s="0" t="n">
        <v>0</v>
      </c>
      <c r="R1501" s="0" t="n">
        <v>0</v>
      </c>
      <c r="S1501" s="0" t="n">
        <v>0</v>
      </c>
      <c r="T1501" s="0" t="n">
        <v>0</v>
      </c>
      <c r="U1501" s="0" t="n">
        <v>0</v>
      </c>
      <c r="V1501" s="0" t="n">
        <v>0</v>
      </c>
      <c r="AC1501" s="0" t="n">
        <v>4.598</v>
      </c>
      <c r="AD1501" s="0" t="n">
        <v>0.431</v>
      </c>
      <c r="AE1501" s="0" t="n">
        <v>3.665</v>
      </c>
      <c r="AF1501" s="0" t="n">
        <v>0.036</v>
      </c>
      <c r="AG1501" s="0" t="n">
        <v>0.02</v>
      </c>
      <c r="AH1501" s="0" t="n">
        <v>9.2</v>
      </c>
      <c r="AJ1501" s="0" t="n">
        <v>655</v>
      </c>
      <c r="AP1501" s="0" t="n">
        <v>0</v>
      </c>
      <c r="AY1501" s="0" t="n">
        <v>0</v>
      </c>
      <c r="BF1501" s="0" t="n">
        <f aca="false">IF(E1501&lt;11,-3.6797*E1501^2+48.115*E1501-53.83,280.92*EXP(-0.2027*E1501))</f>
        <v>95.5892</v>
      </c>
      <c r="BG1501" s="0" t="n">
        <f aca="false">32.208*LN(F1501)+21.438</f>
        <v>100.656437416814</v>
      </c>
      <c r="BH1501" s="0" t="n">
        <f aca="false">IF(G1501&lt;=2, -10*G1501+100, 88.958*EXP(-0.0755*G1501))</f>
        <v>91</v>
      </c>
      <c r="BI1501" s="0" t="n">
        <f aca="false">IF(I1501&lt;=100, 0.0053*(I1501)^2-1.0332*I1501+100.76, 122.82*EXP(-0.0092*I1501))</f>
        <v>96.119428</v>
      </c>
      <c r="BJ1501" s="0" t="n">
        <f aca="false">IF(P1501&lt;=1000, -6.942*LN(P1501)+107.59, -36.304*LN(P1501)+310.72)</f>
        <v>-34.2094799253278</v>
      </c>
      <c r="BK1501" s="0" t="e">
        <f aca="false">BF1501^0.04*BG1501^0.22*BH1501^0.51*BI1501^0.06*BJ1501^0.17</f>
        <v>#NUM!</v>
      </c>
      <c r="BL1501" s="0" t="e">
        <f aca="false">IF(BK1501&gt;=90, "Very Good", IF(BK1501&gt;=80, "Good", IF(BK1501&gt;=70, "Slightly Good", IF(BK1501&gt;=60, "Average", IF(BK1501&gt;=50, "Slightly Poor", IF(BK1501&gt;=40, "Poor", "Very Poor"))))))</f>
        <v>#NUM!</v>
      </c>
      <c r="BM1501" s="0" t="n">
        <f aca="false">IF(P1501&lt;=1000, -6.942*LN(P1501)+107.59, IF(AND(P1501&gt;1000, P1501&lt;=5213),-36.304*LN(P1501)+310.72, IF(P1501&gt;5213, 10)))</f>
        <v>10</v>
      </c>
      <c r="BN1501" s="0" t="n">
        <f aca="false">BF1501^0.04*BG1501^0.22*BH1501^0.51*BI1501^0.06*BM1501^0.17</f>
        <v>64.2571228631472</v>
      </c>
      <c r="BO1501" s="0" t="str">
        <f aca="false">IF(BN1501&gt;=90, "Very Good", IF(BN1501&gt;=80, "Good", IF(BN1501&gt;=70, "Slightly Good", IF(BN1501&gt;=60, "Average", IF(BN1501&gt;=50, "Slightly Poor", IF(BN1501&gt;=40, "Poor", "Very Poor"))))))</f>
        <v>Average</v>
      </c>
      <c r="BP1501" s="0" t="n">
        <f aca="false">IF(AJ1501&lt;=1000, -6.942*LN(AJ1501)+107.59, IF(AND(AJ1501&gt;1000, AJ1501&lt;=5213),-36.304*LN(AJ1501)+310.72, IF(AJ1501&gt;5213, 10)))</f>
        <v>62.5736621942201</v>
      </c>
      <c r="BQ1501" s="0" t="n">
        <f aca="false">BF1501^0.04*BG1501^0.22*BH1501^0.51*BI1501^0.06*BP1501^0.17</f>
        <v>87.7622690968433</v>
      </c>
      <c r="BR1501" s="0" t="str">
        <f aca="false">IF(BQ1501&gt;=90, "Very Good", IF(BQ1501&gt;=80, "Good", IF(BQ1501&gt;=70, "Slightly Good", IF(BQ1501&gt;=60, "Average", IF(BQ1501&gt;=50, "Slightly Poor", IF(BQ1501&gt;=40, "Poor", "Very Poor"))))))</f>
        <v>Good</v>
      </c>
      <c r="BT1501" s="0" t="n">
        <f aca="false">9.81*LN(AH1501)+30.6</f>
        <v>52.3703861785795</v>
      </c>
      <c r="BU1501" s="0" t="str">
        <f aca="false">IF(BT1501&lt;30, "Clean water", IF(AND(BT1501&gt;=30, BT1501&lt;40), "Hypolimia", IF(AND(BT1501&gt;=40,BT1501&lt;50), "Mesotrophic", IF(AND(BT1501&gt;=50, BT1501&lt;70), "Eutrophic", IF(BT1501&gt;70,"Hypertrophic")))))</f>
        <v>Eutrophic</v>
      </c>
      <c r="BW1501" s="0" t="str">
        <f aca="false">IF(G1501/H1501&gt;=1, "PLS CHECK", "")</f>
        <v/>
      </c>
      <c r="BX1501" s="0" t="str">
        <f aca="false">IF(AC1501/J1501&gt;=1, "PLS CHECK", "")</f>
        <v/>
      </c>
      <c r="BY1501" s="0" t="str">
        <f aca="false">IF(AE1501/J1501&gt;=1, "PLS CHECK", "")</f>
        <v/>
      </c>
      <c r="BZ1501" s="0" t="str">
        <f aca="false">IF(AD1501/J1501&gt;=1, "PLS CHECK", "")</f>
        <v/>
      </c>
      <c r="CA1501" s="0" t="str">
        <f aca="false">IF(AF1501/K1501&gt;=1, "PLS CHECK", "")</f>
        <v/>
      </c>
      <c r="CB1501" s="0" t="str">
        <f aca="false">IF(AG1501/K1501&gt;=1, "PLS CHECK", "")</f>
        <v/>
      </c>
    </row>
    <row r="1502" customFormat="false" ht="12.5" hidden="false" customHeight="false" outlineLevel="0" collapsed="false">
      <c r="A1502" s="0" t="n">
        <v>1499</v>
      </c>
      <c r="B1502" s="15" t="s">
        <v>131</v>
      </c>
      <c r="C1502" s="16" t="s">
        <v>132</v>
      </c>
      <c r="D1502" s="0" t="s">
        <v>191</v>
      </c>
      <c r="E1502" s="0" t="n">
        <v>8.4</v>
      </c>
      <c r="F1502" s="0" t="n">
        <v>13.5</v>
      </c>
      <c r="G1502" s="0" t="n">
        <v>3.1</v>
      </c>
      <c r="H1502" s="0" t="n">
        <v>6.1</v>
      </c>
      <c r="I1502" s="0" t="n">
        <v>10.7</v>
      </c>
      <c r="J1502" s="0" t="n">
        <v>4.2</v>
      </c>
      <c r="K1502" s="0" t="n">
        <v>0.129</v>
      </c>
      <c r="L1502" s="0" t="n">
        <v>4</v>
      </c>
      <c r="M1502" s="0" t="n">
        <v>8.3</v>
      </c>
      <c r="O1502" s="37"/>
      <c r="BD1502" s="0" t="n">
        <v>0.01</v>
      </c>
      <c r="BF1502" s="0" t="n">
        <f aca="false">IF(E1502&lt;11,-3.6797*E1502^2+48.115*E1502-53.83,280.92*EXP(-0.2027*E1502))</f>
        <v>90.6963680000001</v>
      </c>
      <c r="BG1502" s="0" t="n">
        <f aca="false">32.208*LN(F1502)+21.438</f>
        <v>105.265429388793</v>
      </c>
      <c r="BH1502" s="0" t="n">
        <f aca="false">IF(G1502&lt;=2, -10*G1502+100, 88.958*EXP(-0.0755*G1502))</f>
        <v>70.3944446082144</v>
      </c>
      <c r="BI1502" s="0" t="n">
        <f aca="false">IF(I1502&lt;=100, 0.0053*(I1502)^2-1.0332*I1502+100.76, 122.82*EXP(-0.0092*I1502))</f>
        <v>90.311557</v>
      </c>
      <c r="BJ1502" s="0" t="e">
        <f aca="false">IF(P1502&lt;=1000, -6.942*LN(P1502)+107.59, -36.304*LN(P1502)+310.72)</f>
        <v>#VALUE!</v>
      </c>
      <c r="BK1502" s="0" t="e">
        <f aca="false">BF1502^0.04*BG1502^0.22*BH1502^0.51*BI1502^0.06*BJ1502^0.17</f>
        <v>#VALUE!</v>
      </c>
      <c r="BL1502" s="0" t="e">
        <f aca="false">IF(BK1502&gt;=90, "Very Good", IF(BK1502&gt;=80, "Good", IF(BK1502&gt;=70, "Slightly Good", IF(BK1502&gt;=60, "Average", IF(BK1502&gt;=50, "Slightly Poor", IF(BK1502&gt;=40, "Poor", "Very Poor"))))))</f>
        <v>#VALUE!</v>
      </c>
      <c r="BM1502" s="0" t="e">
        <f aca="false">IF(P1502&lt;=1000, -6.942*LN(P1502)+107.59, IF(AND(P1502&gt;1000, P1502&lt;=5213),-36.304*LN(P1502)+310.72, IF(P1502&gt;5213, 10)))</f>
        <v>#VALUE!</v>
      </c>
      <c r="BN1502" s="0" t="e">
        <f aca="false">BF1502^0.04*BG1502^0.22*BH1502^0.51*BI1502^0.06*BM1502^0.17</f>
        <v>#VALUE!</v>
      </c>
      <c r="BO1502" s="0" t="e">
        <f aca="false">IF(BN1502&gt;=90, "Very Good", IF(BN1502&gt;=80, "Good", IF(BN1502&gt;=70, "Slightly Good", IF(BN1502&gt;=60, "Average", IF(BN1502&gt;=50, "Slightly Poor", IF(BN1502&gt;=40, "Poor", "Very Poor"))))))</f>
        <v>#VALUE!</v>
      </c>
      <c r="BP1502" s="0" t="e">
        <f aca="false">IF(AJ1502&lt;=1000, -6.942*LN(AJ1502)+107.59, IF(AND(AJ1502&gt;1000, AJ1502&lt;=5213),-36.304*LN(AJ1502)+310.72, IF(AJ1502&gt;5213, 10)))</f>
        <v>#VALUE!</v>
      </c>
      <c r="BQ1502" s="0" t="e">
        <f aca="false">BF1502^0.04*BG1502^0.22*BH1502^0.51*BI1502^0.06*BP1502^0.17</f>
        <v>#VALUE!</v>
      </c>
      <c r="BR1502" s="0" t="e">
        <f aca="false">IF(BQ1502&gt;=90, "Very Good", IF(BQ1502&gt;=80, "Good", IF(BQ1502&gt;=70, "Slightly Good", IF(BQ1502&gt;=60, "Average", IF(BQ1502&gt;=50, "Slightly Poor", IF(BQ1502&gt;=40, "Poor", "Very Poor"))))))</f>
        <v>#VALUE!</v>
      </c>
      <c r="BT1502" s="0" t="e">
        <f aca="false">9.81*LN(AH1502)+30.6</f>
        <v>#VALUE!</v>
      </c>
      <c r="BU1502" s="0" t="e">
        <f aca="false">IF(BT1502&lt;30, "Clean water", IF(AND(BT1502&gt;=30, BT1502&lt;40), "Hypolimia", IF(AND(BT1502&gt;=40,BT1502&lt;50), "Mesotrophic", IF(AND(BT1502&gt;=50, BT1502&lt;70), "Eutrophic", IF(BT1502&gt;70,"Hypertrophic")))))</f>
        <v>#VALUE!</v>
      </c>
      <c r="BW1502" s="0" t="str">
        <f aca="false">IF(G1502/H1502&gt;=1, "PLS CHECK", "")</f>
        <v/>
      </c>
      <c r="BX1502" s="0" t="str">
        <f aca="false">IF(AC1502/J1502&gt;=1, "PLS CHECK", "")</f>
        <v/>
      </c>
      <c r="BY1502" s="0" t="str">
        <f aca="false">IF(AE1502/J1502&gt;=1, "PLS CHECK", "")</f>
        <v/>
      </c>
      <c r="BZ1502" s="0" t="str">
        <f aca="false">IF(AD1502/J1502&gt;=1, "PLS CHECK", "")</f>
        <v/>
      </c>
      <c r="CA1502" s="0" t="str">
        <f aca="false">IF(AF1502/K1502&gt;=1, "PLS CHECK", "")</f>
        <v/>
      </c>
      <c r="CB1502" s="0" t="str">
        <f aca="false">IF(AG1502/K1502&gt;=1, "PLS CHECK", "")</f>
        <v/>
      </c>
    </row>
    <row r="1503" customFormat="false" ht="12.5" hidden="false" customHeight="false" outlineLevel="0" collapsed="false">
      <c r="A1503" s="0" t="n">
        <v>1500</v>
      </c>
      <c r="B1503" s="15" t="s">
        <v>75</v>
      </c>
      <c r="C1503" s="16" t="s">
        <v>76</v>
      </c>
      <c r="D1503" s="0" t="s">
        <v>191</v>
      </c>
      <c r="E1503" s="0" t="n">
        <v>7.5</v>
      </c>
      <c r="F1503" s="0" t="n">
        <v>12.8</v>
      </c>
      <c r="G1503" s="0" t="n">
        <v>2.2</v>
      </c>
      <c r="H1503" s="0" t="n">
        <v>7.4</v>
      </c>
      <c r="I1503" s="0" t="n">
        <v>4.4</v>
      </c>
      <c r="J1503" s="0" t="n">
        <v>4.519</v>
      </c>
      <c r="K1503" s="37"/>
      <c r="L1503" s="0" t="n">
        <v>2.3</v>
      </c>
      <c r="M1503" s="0" t="n">
        <v>5.3</v>
      </c>
      <c r="N1503" s="0" t="n">
        <v>0</v>
      </c>
      <c r="O1503" s="37"/>
      <c r="P1503" s="0" t="n">
        <v>35000</v>
      </c>
      <c r="Q1503" s="0" t="n">
        <v>0</v>
      </c>
      <c r="R1503" s="0" t="n">
        <v>0</v>
      </c>
      <c r="S1503" s="0" t="n">
        <v>0</v>
      </c>
      <c r="T1503" s="0" t="n">
        <v>0</v>
      </c>
      <c r="U1503" s="0" t="n">
        <v>0</v>
      </c>
      <c r="V1503" s="0" t="n">
        <v>0</v>
      </c>
      <c r="AC1503" s="0" t="n">
        <v>4.193</v>
      </c>
      <c r="AD1503" s="0" t="n">
        <v>0.751</v>
      </c>
      <c r="AE1503" s="0" t="n">
        <v>2.937</v>
      </c>
      <c r="AF1503" s="37"/>
      <c r="AG1503" s="37"/>
      <c r="AH1503" s="0" t="n">
        <v>4</v>
      </c>
      <c r="AJ1503" s="0" t="n">
        <v>7600</v>
      </c>
      <c r="AP1503" s="0" t="n">
        <v>0</v>
      </c>
      <c r="AY1503" s="0" t="n">
        <v>0</v>
      </c>
      <c r="BF1503" s="0" t="n">
        <f aca="false">IF(E1503&lt;11,-3.6797*E1503^2+48.115*E1503-53.83,280.92*EXP(-0.2027*E1503))</f>
        <v>100.049375</v>
      </c>
      <c r="BG1503" s="0" t="n">
        <f aca="false">32.208*LN(F1503)+21.438</f>
        <v>103.550530065171</v>
      </c>
      <c r="BH1503" s="0" t="n">
        <f aca="false">IF(G1503&lt;=2, -10*G1503+100, 88.958*EXP(-0.0755*G1503))</f>
        <v>75.3440041238757</v>
      </c>
      <c r="BI1503" s="0" t="n">
        <f aca="false">IF(I1503&lt;=100, 0.0053*(I1503)^2-1.0332*I1503+100.76, 122.82*EXP(-0.0092*I1503))</f>
        <v>96.316528</v>
      </c>
      <c r="BJ1503" s="0" t="n">
        <f aca="false">IF(P1503&lt;=1000, -6.942*LN(P1503)+107.59, -36.304*LN(P1503)+310.72)</f>
        <v>-69.1325036724791</v>
      </c>
      <c r="BK1503" s="0" t="e">
        <f aca="false">BF1503^0.04*BG1503^0.22*BH1503^0.51*BI1503^0.06*BJ1503^0.17</f>
        <v>#NUM!</v>
      </c>
      <c r="BL1503" s="0" t="e">
        <f aca="false">IF(BK1503&gt;=90, "Very Good", IF(BK1503&gt;=80, "Good", IF(BK1503&gt;=70, "Slightly Good", IF(BK1503&gt;=60, "Average", IF(BK1503&gt;=50, "Slightly Poor", IF(BK1503&gt;=40, "Poor", "Very Poor"))))))</f>
        <v>#NUM!</v>
      </c>
      <c r="BM1503" s="0" t="n">
        <f aca="false">IF(P1503&lt;=1000, -6.942*LN(P1503)+107.59, IF(AND(P1503&gt;1000, P1503&lt;=5213),-36.304*LN(P1503)+310.72, IF(P1503&gt;5213, 10)))</f>
        <v>10</v>
      </c>
      <c r="BN1503" s="0" t="n">
        <f aca="false">BF1503^0.04*BG1503^0.22*BH1503^0.51*BI1503^0.06*BM1503^0.17</f>
        <v>58.8381449094726</v>
      </c>
      <c r="BO1503" s="0" t="str">
        <f aca="false">IF(BN1503&gt;=90, "Very Good", IF(BN1503&gt;=80, "Good", IF(BN1503&gt;=70, "Slightly Good", IF(BN1503&gt;=60, "Average", IF(BN1503&gt;=50, "Slightly Poor", IF(BN1503&gt;=40, "Poor", "Very Poor"))))))</f>
        <v>Slightly Poor</v>
      </c>
      <c r="BP1503" s="0" t="n">
        <f aca="false">IF(AJ1503&lt;=1000, -6.942*LN(AJ1503)+107.59, IF(AND(AJ1503&gt;1000, AJ1503&lt;=5213),-36.304*LN(AJ1503)+310.72, IF(AJ1503&gt;5213, 10)))</f>
        <v>10</v>
      </c>
      <c r="BQ1503" s="0" t="n">
        <f aca="false">BF1503^0.04*BG1503^0.22*BH1503^0.51*BI1503^0.06*BP1503^0.17</f>
        <v>58.8381449094726</v>
      </c>
      <c r="BR1503" s="0" t="str">
        <f aca="false">IF(BQ1503&gt;=90, "Very Good", IF(BQ1503&gt;=80, "Good", IF(BQ1503&gt;=70, "Slightly Good", IF(BQ1503&gt;=60, "Average", IF(BQ1503&gt;=50, "Slightly Poor", IF(BQ1503&gt;=40, "Poor", "Very Poor"))))))</f>
        <v>Slightly Poor</v>
      </c>
      <c r="BT1503" s="0" t="n">
        <f aca="false">9.81*LN(AH1503)+30.6</f>
        <v>44.1995476825861</v>
      </c>
      <c r="BU1503" s="0" t="str">
        <f aca="false">IF(BT1503&lt;30, "Clean water", IF(AND(BT1503&gt;=30, BT1503&lt;40), "Hypolimia", IF(AND(BT1503&gt;=40,BT1503&lt;50), "Mesotrophic", IF(AND(BT1503&gt;=50, BT1503&lt;70), "Eutrophic", IF(BT1503&gt;70,"Hypertrophic")))))</f>
        <v>Mesotrophic</v>
      </c>
      <c r="BW1503" s="0" t="str">
        <f aca="false">IF(G1503/H1503&gt;=1, "PLS CHECK", "")</f>
        <v/>
      </c>
      <c r="BX1503" s="0" t="str">
        <f aca="false">IF(AC1503/J1503&gt;=1, "PLS CHECK", "")</f>
        <v/>
      </c>
      <c r="BY1503" s="0" t="str">
        <f aca="false">IF(AE1503/J1503&gt;=1, "PLS CHECK", "")</f>
        <v/>
      </c>
      <c r="BZ1503" s="0" t="str">
        <f aca="false">IF(AD1503/J1503&gt;=1, "PLS CHECK", "")</f>
        <v/>
      </c>
      <c r="CA1503" s="0" t="e">
        <f aca="false">IF(AF1503/K1503&gt;=1, "PLS CHECK", "")</f>
        <v>#DIV/0!</v>
      </c>
      <c r="CB1503" s="0" t="e">
        <f aca="false">IF(AG1503/K1503&gt;=1, "PLS CHECK", "")</f>
        <v>#DIV/0!</v>
      </c>
    </row>
    <row r="1504" customFormat="false" ht="12.5" hidden="false" customHeight="false" outlineLevel="0" collapsed="false">
      <c r="A1504" s="0" t="n">
        <v>1501</v>
      </c>
      <c r="B1504" s="15" t="s">
        <v>77</v>
      </c>
      <c r="C1504" s="16" t="s">
        <v>78</v>
      </c>
      <c r="D1504" s="0" t="s">
        <v>191</v>
      </c>
      <c r="E1504" s="37"/>
      <c r="F1504" s="0" t="n">
        <v>12</v>
      </c>
      <c r="G1504" s="0" t="n">
        <v>0.8</v>
      </c>
      <c r="H1504" s="0" t="n">
        <v>3.5</v>
      </c>
      <c r="I1504" s="0" t="n">
        <v>3.2</v>
      </c>
      <c r="J1504" s="0" t="n">
        <v>3.24</v>
      </c>
      <c r="K1504" s="0" t="n">
        <v>0.055</v>
      </c>
      <c r="L1504" s="0" t="n">
        <v>2.1</v>
      </c>
      <c r="M1504" s="0" t="n">
        <v>6.1</v>
      </c>
      <c r="N1504" s="0" t="n">
        <v>0</v>
      </c>
      <c r="O1504" s="0" t="n">
        <v>215</v>
      </c>
      <c r="P1504" s="37"/>
      <c r="Q1504" s="0" t="n">
        <v>0</v>
      </c>
      <c r="R1504" s="0" t="n">
        <v>0</v>
      </c>
      <c r="S1504" s="0" t="n">
        <v>0</v>
      </c>
      <c r="T1504" s="0" t="n">
        <v>0</v>
      </c>
      <c r="U1504" s="0" t="n">
        <v>0</v>
      </c>
      <c r="V1504" s="0" t="n">
        <v>0</v>
      </c>
      <c r="AC1504" s="0" t="n">
        <v>3.15</v>
      </c>
      <c r="AD1504" s="0" t="n">
        <v>0.074</v>
      </c>
      <c r="AE1504" s="0" t="n">
        <v>2.355</v>
      </c>
      <c r="AF1504" s="0" t="n">
        <v>0.04</v>
      </c>
      <c r="AG1504" s="0" t="n">
        <v>0.024</v>
      </c>
      <c r="AH1504" s="0" t="n">
        <v>6</v>
      </c>
      <c r="AJ1504" s="0" t="n">
        <v>130</v>
      </c>
      <c r="AP1504" s="0" t="n">
        <v>0</v>
      </c>
      <c r="AY1504" s="0" t="n">
        <v>0</v>
      </c>
      <c r="BD1504" s="0" t="n">
        <v>145.18</v>
      </c>
      <c r="BF1504" s="0" t="n">
        <f aca="false">IF(E1504&lt;11,-3.6797*E1504^2+48.115*E1504-53.83,280.92*EXP(-0.2027*E1504))</f>
        <v>-53.83</v>
      </c>
      <c r="BG1504" s="0" t="n">
        <f aca="false">32.208*LN(F1504)+21.438</f>
        <v>101.471873376372</v>
      </c>
      <c r="BH1504" s="0" t="n">
        <f aca="false">IF(G1504&lt;=2, -10*G1504+100, 88.958*EXP(-0.0755*G1504))</f>
        <v>92</v>
      </c>
      <c r="BI1504" s="0" t="n">
        <f aca="false">IF(I1504&lt;=100, 0.0053*(I1504)^2-1.0332*I1504+100.76, 122.82*EXP(-0.0092*I1504))</f>
        <v>97.508032</v>
      </c>
      <c r="BJ1504" s="0" t="e">
        <f aca="false">IF(P1504&lt;=1000, -6.942*LN(P1504)+107.59, -36.304*LN(P1504)+310.72)</f>
        <v>#VALUE!</v>
      </c>
      <c r="BK1504" s="0" t="e">
        <f aca="false">BF1504^0.04*BG1504^0.22*BH1504^0.51*BI1504^0.06*BJ1504^0.17</f>
        <v>#VALUE!</v>
      </c>
      <c r="BL1504" s="0" t="e">
        <f aca="false">IF(BK1504&gt;=90, "Very Good", IF(BK1504&gt;=80, "Good", IF(BK1504&gt;=70, "Slightly Good", IF(BK1504&gt;=60, "Average", IF(BK1504&gt;=50, "Slightly Poor", IF(BK1504&gt;=40, "Poor", "Very Poor"))))))</f>
        <v>#VALUE!</v>
      </c>
      <c r="BM1504" s="0" t="e">
        <f aca="false">IF(P1504&lt;=1000, -6.942*LN(P1504)+107.59, IF(AND(P1504&gt;1000, P1504&lt;=5213),-36.304*LN(P1504)+310.72, IF(P1504&gt;5213, 10)))</f>
        <v>#VALUE!</v>
      </c>
      <c r="BN1504" s="0" t="e">
        <f aca="false">BF1504^0.04*BG1504^0.22*BH1504^0.51*BI1504^0.06*BM1504^0.17</f>
        <v>#VALUE!</v>
      </c>
      <c r="BO1504" s="0" t="e">
        <f aca="false">IF(BN1504&gt;=90, "Very Good", IF(BN1504&gt;=80, "Good", IF(BN1504&gt;=70, "Slightly Good", IF(BN1504&gt;=60, "Average", IF(BN1504&gt;=50, "Slightly Poor", IF(BN1504&gt;=40, "Poor", "Very Poor"))))))</f>
        <v>#VALUE!</v>
      </c>
      <c r="BP1504" s="0" t="n">
        <f aca="false">IF(AJ1504&lt;=1000, -6.942*LN(AJ1504)+107.59, IF(AND(AJ1504&gt;1000, AJ1504&lt;=5213),-36.304*LN(AJ1504)+310.72, IF(AJ1504&gt;5213, 10)))</f>
        <v>73.7995758449374</v>
      </c>
      <c r="BQ1504" s="0" t="n">
        <f aca="false">BF1504^0.04*BG1504^0.22*BH1504^0.51*BI1504^0.06*BP1504^0.17</f>
        <v>-88.9365742917613</v>
      </c>
      <c r="BR1504" s="0" t="str">
        <f aca="false">IF(BQ1504&gt;=90, "Very Good", IF(BQ1504&gt;=80, "Good", IF(BQ1504&gt;=70, "Slightly Good", IF(BQ1504&gt;=60, "Average", IF(BQ1504&gt;=50, "Slightly Poor", IF(BQ1504&gt;=40, "Poor", "Very Poor"))))))</f>
        <v>Very Poor</v>
      </c>
      <c r="BT1504" s="0" t="n">
        <f aca="false">9.81*LN(AH1504)+30.6</f>
        <v>48.1771603931272</v>
      </c>
      <c r="BU1504" s="0" t="str">
        <f aca="false">IF(BT1504&lt;30, "Clean water", IF(AND(BT1504&gt;=30, BT1504&lt;40), "Hypolimia", IF(AND(BT1504&gt;=40,BT1504&lt;50), "Mesotrophic", IF(AND(BT1504&gt;=50, BT1504&lt;70), "Eutrophic", IF(BT1504&gt;70,"Hypertrophic")))))</f>
        <v>Mesotrophic</v>
      </c>
      <c r="BW1504" s="0" t="str">
        <f aca="false">IF(G1504/H1504&gt;=1, "PLS CHECK", "")</f>
        <v/>
      </c>
      <c r="BX1504" s="0" t="str">
        <f aca="false">IF(AC1504/J1504&gt;=1, "PLS CHECK", "")</f>
        <v/>
      </c>
      <c r="BY1504" s="0" t="str">
        <f aca="false">IF(AE1504/J1504&gt;=1, "PLS CHECK", "")</f>
        <v/>
      </c>
      <c r="BZ1504" s="0" t="str">
        <f aca="false">IF(AD1504/J1504&gt;=1, "PLS CHECK", "")</f>
        <v/>
      </c>
      <c r="CA1504" s="0" t="str">
        <f aca="false">IF(AF1504/K1504&gt;=1, "PLS CHECK", "")</f>
        <v/>
      </c>
      <c r="CB1504" s="0" t="str">
        <f aca="false">IF(AG1504/K1504&gt;=1, "PLS CHECK", "")</f>
        <v/>
      </c>
    </row>
    <row r="1505" customFormat="false" ht="12.5" hidden="false" customHeight="false" outlineLevel="0" collapsed="false">
      <c r="A1505" s="0" t="n">
        <v>1502</v>
      </c>
      <c r="B1505" s="15" t="s">
        <v>79</v>
      </c>
      <c r="C1505" s="16" t="s">
        <v>80</v>
      </c>
      <c r="D1505" s="0" t="s">
        <v>191</v>
      </c>
      <c r="E1505" s="0" t="n">
        <v>8.4</v>
      </c>
      <c r="F1505" s="0" t="n">
        <v>13.4</v>
      </c>
      <c r="G1505" s="0" t="n">
        <v>1</v>
      </c>
      <c r="H1505" s="0" t="n">
        <v>4</v>
      </c>
      <c r="I1505" s="0" t="n">
        <v>3.2</v>
      </c>
      <c r="J1505" s="0" t="n">
        <v>5.597</v>
      </c>
      <c r="K1505" s="0" t="n">
        <v>0.057</v>
      </c>
      <c r="L1505" s="0" t="n">
        <v>2.4</v>
      </c>
      <c r="M1505" s="0" t="n">
        <v>6</v>
      </c>
      <c r="N1505" s="0" t="n">
        <v>0</v>
      </c>
      <c r="O1505" s="0" t="n">
        <v>304</v>
      </c>
      <c r="P1505" s="0" t="n">
        <v>1362</v>
      </c>
      <c r="Q1505" s="0" t="n">
        <v>0</v>
      </c>
      <c r="R1505" s="0" t="n">
        <v>0</v>
      </c>
      <c r="S1505" s="0" t="n">
        <v>0</v>
      </c>
      <c r="T1505" s="0" t="n">
        <v>0</v>
      </c>
      <c r="U1505" s="0" t="n">
        <v>0</v>
      </c>
      <c r="V1505" s="0" t="n">
        <v>0</v>
      </c>
      <c r="AC1505" s="0" t="n">
        <v>5.563</v>
      </c>
      <c r="AD1505" s="0" t="n">
        <v>0.398</v>
      </c>
      <c r="AE1505" s="0" t="n">
        <v>4.285</v>
      </c>
      <c r="AF1505" s="0" t="n">
        <v>0.038</v>
      </c>
      <c r="AG1505" s="0" t="n">
        <v>0.022</v>
      </c>
      <c r="AH1505" s="0" t="n">
        <v>3.9</v>
      </c>
      <c r="AJ1505" s="0" t="n">
        <v>404</v>
      </c>
      <c r="AP1505" s="0" t="n">
        <v>0</v>
      </c>
      <c r="AY1505" s="0" t="n">
        <v>0</v>
      </c>
      <c r="BD1505" s="0" t="n">
        <v>144.185</v>
      </c>
      <c r="BF1505" s="0" t="n">
        <f aca="false">IF(E1505&lt;11,-3.6797*E1505^2+48.115*E1505-53.83,280.92*EXP(-0.2027*E1505))</f>
        <v>90.6963680000001</v>
      </c>
      <c r="BG1505" s="0" t="n">
        <f aca="false">32.208*LN(F1505)+21.438</f>
        <v>105.025963601667</v>
      </c>
      <c r="BH1505" s="0" t="n">
        <f aca="false">IF(G1505&lt;=2, -10*G1505+100, 88.958*EXP(-0.0755*G1505))</f>
        <v>90</v>
      </c>
      <c r="BI1505" s="0" t="n">
        <f aca="false">IF(I1505&lt;=100, 0.0053*(I1505)^2-1.0332*I1505+100.76, 122.82*EXP(-0.0092*I1505))</f>
        <v>97.508032</v>
      </c>
      <c r="BJ1505" s="0" t="n">
        <f aca="false">IF(P1505&lt;=1000, -6.942*LN(P1505)+107.59, -36.304*LN(P1505)+310.72)</f>
        <v>48.7245787944998</v>
      </c>
      <c r="BK1505" s="0" t="n">
        <f aca="false">BF1505^0.04*BG1505^0.22*BH1505^0.51*BI1505^0.06*BJ1505^0.17</f>
        <v>84.3164170819638</v>
      </c>
      <c r="BL1505" s="0" t="str">
        <f aca="false">IF(BK1505&gt;=90, "Very Good", IF(BK1505&gt;=80, "Good", IF(BK1505&gt;=70, "Slightly Good", IF(BK1505&gt;=60, "Average", IF(BK1505&gt;=50, "Slightly Poor", IF(BK1505&gt;=40, "Poor", "Very Poor"))))))</f>
        <v>Good</v>
      </c>
      <c r="BM1505" s="0" t="n">
        <f aca="false">IF(P1505&lt;=1000, -6.942*LN(P1505)+107.59, IF(AND(P1505&gt;1000, P1505&lt;=5213),-36.304*LN(P1505)+310.72, IF(P1505&gt;5213, 10)))</f>
        <v>48.7245787944998</v>
      </c>
      <c r="BN1505" s="0" t="n">
        <f aca="false">BF1505^0.04*BG1505^0.22*BH1505^0.51*BI1505^0.06*BM1505^0.17</f>
        <v>84.3164170819638</v>
      </c>
      <c r="BO1505" s="0" t="str">
        <f aca="false">IF(BN1505&gt;=90, "Very Good", IF(BN1505&gt;=80, "Good", IF(BN1505&gt;=70, "Slightly Good", IF(BN1505&gt;=60, "Average", IF(BN1505&gt;=50, "Slightly Poor", IF(BN1505&gt;=40, "Poor", "Very Poor"))))))</f>
        <v>Good</v>
      </c>
      <c r="BP1505" s="0" t="n">
        <f aca="false">IF(AJ1505&lt;=1000, -6.942*LN(AJ1505)+107.59, IF(AND(AJ1505&gt;1000, AJ1505&lt;=5213),-36.304*LN(AJ1505)+310.72, IF(AJ1505&gt;5213, 10)))</f>
        <v>65.9281779171937</v>
      </c>
      <c r="BQ1505" s="0" t="n">
        <f aca="false">BF1505^0.04*BG1505^0.22*BH1505^0.51*BI1505^0.06*BP1505^0.17</f>
        <v>88.7640378655203</v>
      </c>
      <c r="BR1505" s="0" t="str">
        <f aca="false">IF(BQ1505&gt;=90, "Very Good", IF(BQ1505&gt;=80, "Good", IF(BQ1505&gt;=70, "Slightly Good", IF(BQ1505&gt;=60, "Average", IF(BQ1505&gt;=50, "Slightly Poor", IF(BQ1505&gt;=40, "Poor", "Very Poor"))))))</f>
        <v>Good</v>
      </c>
      <c r="BT1505" s="0" t="n">
        <f aca="false">9.81*LN(AH1505)+30.6</f>
        <v>43.9511799862602</v>
      </c>
      <c r="BU1505" s="0" t="str">
        <f aca="false">IF(BT1505&lt;30, "Clean water", IF(AND(BT1505&gt;=30, BT1505&lt;40), "Hypolimia", IF(AND(BT1505&gt;=40,BT1505&lt;50), "Mesotrophic", IF(AND(BT1505&gt;=50, BT1505&lt;70), "Eutrophic", IF(BT1505&gt;70,"Hypertrophic")))))</f>
        <v>Mesotrophic</v>
      </c>
      <c r="BW1505" s="0" t="str">
        <f aca="false">IF(G1505/H1505&gt;=1, "PLS CHECK", "")</f>
        <v/>
      </c>
      <c r="BX1505" s="0" t="str">
        <f aca="false">IF(AC1505/J1505&gt;=1, "PLS CHECK", "")</f>
        <v/>
      </c>
      <c r="BY1505" s="0" t="str">
        <f aca="false">IF(AE1505/J1505&gt;=1, "PLS CHECK", "")</f>
        <v/>
      </c>
      <c r="BZ1505" s="0" t="str">
        <f aca="false">IF(AD1505/J1505&gt;=1, "PLS CHECK", "")</f>
        <v/>
      </c>
      <c r="CA1505" s="0" t="str">
        <f aca="false">IF(AF1505/K1505&gt;=1, "PLS CHECK", "")</f>
        <v/>
      </c>
      <c r="CB1505" s="0" t="str">
        <f aca="false">IF(AG1505/K1505&gt;=1, "PLS CHECK", "")</f>
        <v/>
      </c>
    </row>
    <row r="1506" customFormat="false" ht="12.5" hidden="false" customHeight="false" outlineLevel="0" collapsed="false">
      <c r="A1506" s="0" t="n">
        <v>1503</v>
      </c>
      <c r="B1506" s="15" t="s">
        <v>81</v>
      </c>
      <c r="C1506" s="16" t="s">
        <v>82</v>
      </c>
      <c r="D1506" s="0" t="s">
        <v>191</v>
      </c>
      <c r="E1506" s="0" t="n">
        <v>8.1</v>
      </c>
      <c r="F1506" s="37"/>
      <c r="G1506" s="37"/>
      <c r="H1506" s="0" t="n">
        <v>2.8</v>
      </c>
      <c r="I1506" s="0" t="n">
        <v>2.2</v>
      </c>
      <c r="J1506" s="0" t="n">
        <v>3.644</v>
      </c>
      <c r="K1506" s="0" t="n">
        <v>0.035</v>
      </c>
      <c r="L1506" s="0" t="n">
        <v>1.8</v>
      </c>
      <c r="M1506" s="0" t="n">
        <v>4.8</v>
      </c>
      <c r="N1506" s="0" t="n">
        <v>0</v>
      </c>
      <c r="O1506" s="0" t="n">
        <v>332</v>
      </c>
      <c r="P1506" s="0" t="n">
        <v>5200</v>
      </c>
      <c r="Q1506" s="0" t="n">
        <v>0</v>
      </c>
      <c r="R1506" s="0" t="n">
        <v>0</v>
      </c>
      <c r="S1506" s="0" t="n">
        <v>0</v>
      </c>
      <c r="T1506" s="0" t="n">
        <v>0</v>
      </c>
      <c r="U1506" s="0" t="n">
        <v>0</v>
      </c>
      <c r="V1506" s="0" t="n">
        <v>0</v>
      </c>
      <c r="AC1506" s="0" t="n">
        <v>3.629</v>
      </c>
      <c r="AD1506" s="0" t="n">
        <v>0.059</v>
      </c>
      <c r="AE1506" s="0" t="n">
        <v>3.18</v>
      </c>
      <c r="AF1506" s="0" t="n">
        <v>0.032</v>
      </c>
      <c r="AG1506" s="0" t="n">
        <v>0.02</v>
      </c>
      <c r="AH1506" s="0" t="n">
        <v>2.9</v>
      </c>
      <c r="AJ1506" s="0" t="n">
        <v>520</v>
      </c>
      <c r="AP1506" s="0" t="n">
        <v>0</v>
      </c>
      <c r="AY1506" s="0" t="n">
        <v>0</v>
      </c>
      <c r="BF1506" s="0" t="n">
        <f aca="false">IF(E1506&lt;11,-3.6797*E1506^2+48.115*E1506-53.83,280.92*EXP(-0.2027*E1506))</f>
        <v>94.476383</v>
      </c>
      <c r="BG1506" s="0" t="e">
        <f aca="false">32.208*LN(F1506)+21.438</f>
        <v>#VALUE!</v>
      </c>
      <c r="BH1506" s="0" t="n">
        <f aca="false">IF(G1506&lt;=2, -10*G1506+100, 88.958*EXP(-0.0755*G1506))</f>
        <v>100</v>
      </c>
      <c r="BI1506" s="0" t="n">
        <f aca="false">IF(I1506&lt;=100, 0.0053*(I1506)^2-1.0332*I1506+100.76, 122.82*EXP(-0.0092*I1506))</f>
        <v>98.512612</v>
      </c>
      <c r="BJ1506" s="0" t="n">
        <f aca="false">IF(P1506&lt;=1000, -6.942*LN(P1506)+107.59, -36.304*LN(P1506)+310.72)</f>
        <v>0.087949608508211</v>
      </c>
      <c r="BK1506" s="0" t="e">
        <f aca="false">BF1506^0.04*BG1506^0.22*BH1506^0.51*BI1506^0.06*BJ1506^0.17</f>
        <v>#VALUE!</v>
      </c>
      <c r="BL1506" s="0" t="e">
        <f aca="false">IF(BK1506&gt;=90, "Very Good", IF(BK1506&gt;=80, "Good", IF(BK1506&gt;=70, "Slightly Good", IF(BK1506&gt;=60, "Average", IF(BK1506&gt;=50, "Slightly Poor", IF(BK1506&gt;=40, "Poor", "Very Poor"))))))</f>
        <v>#VALUE!</v>
      </c>
      <c r="BM1506" s="0" t="n">
        <f aca="false">IF(P1506&lt;=1000, -6.942*LN(P1506)+107.59, IF(AND(P1506&gt;1000, P1506&lt;=5213),-36.304*LN(P1506)+310.72, IF(P1506&gt;5213, 10)))</f>
        <v>0.087949608508211</v>
      </c>
      <c r="BN1506" s="0" t="e">
        <f aca="false">BF1506^0.04*BG1506^0.22*BH1506^0.51*BI1506^0.06*BM1506^0.17</f>
        <v>#VALUE!</v>
      </c>
      <c r="BO1506" s="0" t="e">
        <f aca="false">IF(BN1506&gt;=90, "Very Good", IF(BN1506&gt;=80, "Good", IF(BN1506&gt;=70, "Slightly Good", IF(BN1506&gt;=60, "Average", IF(BN1506&gt;=50, "Slightly Poor", IF(BN1506&gt;=40, "Poor", "Very Poor"))))))</f>
        <v>#VALUE!</v>
      </c>
      <c r="BP1506" s="0" t="n">
        <f aca="false">IF(AJ1506&lt;=1000, -6.942*LN(AJ1506)+107.59, IF(AND(AJ1506&gt;1000, AJ1506&lt;=5213),-36.304*LN(AJ1506)+310.72, IF(AJ1506&gt;5213, 10)))</f>
        <v>64.1759203900431</v>
      </c>
      <c r="BQ1506" s="0" t="e">
        <f aca="false">BF1506^0.04*BG1506^0.22*BH1506^0.51*BI1506^0.06*BP1506^0.17</f>
        <v>#VALUE!</v>
      </c>
      <c r="BR1506" s="0" t="e">
        <f aca="false">IF(BQ1506&gt;=90, "Very Good", IF(BQ1506&gt;=80, "Good", IF(BQ1506&gt;=70, "Slightly Good", IF(BQ1506&gt;=60, "Average", IF(BQ1506&gt;=50, "Slightly Poor", IF(BQ1506&gt;=40, "Poor", "Very Poor"))))))</f>
        <v>#VALUE!</v>
      </c>
      <c r="BT1506" s="0" t="n">
        <f aca="false">9.81*LN(AH1506)+30.6</f>
        <v>41.0448123298957</v>
      </c>
      <c r="BU1506" s="0" t="str">
        <f aca="false">IF(BT1506&lt;30, "Clean water", IF(AND(BT1506&gt;=30, BT1506&lt;40), "Hypolimia", IF(AND(BT1506&gt;=40,BT1506&lt;50), "Mesotrophic", IF(AND(BT1506&gt;=50, BT1506&lt;70), "Eutrophic", IF(BT1506&gt;70,"Hypertrophic")))))</f>
        <v>Mesotrophic</v>
      </c>
      <c r="BW1506" s="0" t="str">
        <f aca="false">IF(G1506/H1506&gt;=1, "PLS CHECK", "")</f>
        <v/>
      </c>
      <c r="BX1506" s="0" t="str">
        <f aca="false">IF(AC1506/J1506&gt;=1, "PLS CHECK", "")</f>
        <v/>
      </c>
      <c r="BY1506" s="0" t="str">
        <f aca="false">IF(AE1506/J1506&gt;=1, "PLS CHECK", "")</f>
        <v/>
      </c>
      <c r="BZ1506" s="0" t="str">
        <f aca="false">IF(AD1506/J1506&gt;=1, "PLS CHECK", "")</f>
        <v/>
      </c>
      <c r="CA1506" s="0" t="str">
        <f aca="false">IF(AF1506/K1506&gt;=1, "PLS CHECK", "")</f>
        <v/>
      </c>
      <c r="CB1506" s="0" t="str">
        <f aca="false">IF(AG1506/K1506&gt;=1, "PLS CHECK", "")</f>
        <v/>
      </c>
    </row>
    <row r="1507" customFormat="false" ht="12.5" hidden="false" customHeight="false" outlineLevel="0" collapsed="false">
      <c r="A1507" s="0" t="n">
        <v>1504</v>
      </c>
      <c r="B1507" s="15" t="s">
        <v>83</v>
      </c>
      <c r="C1507" s="16" t="s">
        <v>84</v>
      </c>
      <c r="D1507" s="0" t="s">
        <v>191</v>
      </c>
      <c r="E1507" s="0" t="n">
        <v>7.7</v>
      </c>
      <c r="F1507" s="0" t="n">
        <v>12.5</v>
      </c>
      <c r="G1507" s="0" t="n">
        <v>1</v>
      </c>
      <c r="H1507" s="0" t="n">
        <v>3.9</v>
      </c>
      <c r="I1507" s="0" t="n">
        <v>4.8</v>
      </c>
      <c r="J1507" s="0" t="n">
        <v>2.998</v>
      </c>
      <c r="K1507" s="0" t="n">
        <v>0.036</v>
      </c>
      <c r="L1507" s="0" t="n">
        <v>1.8</v>
      </c>
      <c r="M1507" s="0" t="n">
        <v>4.9</v>
      </c>
      <c r="N1507" s="0" t="n">
        <v>0</v>
      </c>
      <c r="O1507" s="0" t="n">
        <v>232</v>
      </c>
      <c r="P1507" s="0" t="n">
        <v>1300</v>
      </c>
      <c r="Q1507" s="0" t="n">
        <v>0</v>
      </c>
      <c r="R1507" s="0" t="n">
        <v>0</v>
      </c>
      <c r="S1507" s="0" t="n">
        <v>0</v>
      </c>
      <c r="T1507" s="0" t="n">
        <v>0</v>
      </c>
      <c r="U1507" s="0" t="n">
        <v>0</v>
      </c>
      <c r="V1507" s="0" t="n">
        <v>0</v>
      </c>
      <c r="AC1507" s="0" t="n">
        <v>2.953</v>
      </c>
      <c r="AD1507" s="0" t="n">
        <v>0.094</v>
      </c>
      <c r="AE1507" s="0" t="n">
        <v>2.49</v>
      </c>
      <c r="AF1507" s="0" t="n">
        <v>0.024</v>
      </c>
      <c r="AG1507" s="0" t="n">
        <v>0.014</v>
      </c>
      <c r="AH1507" s="0" t="n">
        <v>4.5</v>
      </c>
      <c r="AJ1507" s="0" t="n">
        <v>240</v>
      </c>
      <c r="AP1507" s="0" t="n">
        <v>0</v>
      </c>
      <c r="AY1507" s="0" t="n">
        <v>0</v>
      </c>
      <c r="BF1507" s="0" t="n">
        <f aca="false">IF(E1507&lt;11,-3.6797*E1507^2+48.115*E1507-53.83,280.92*EXP(-0.2027*E1507))</f>
        <v>98.486087</v>
      </c>
      <c r="BG1507" s="0" t="n">
        <f aca="false">32.208*LN(F1507)+21.438</f>
        <v>102.78666817588</v>
      </c>
      <c r="BH1507" s="0" t="n">
        <f aca="false">IF(G1507&lt;=2, -10*G1507+100, 88.958*EXP(-0.0755*G1507))</f>
        <v>90</v>
      </c>
      <c r="BI1507" s="0" t="n">
        <f aca="false">IF(I1507&lt;=100, 0.0053*(I1507)^2-1.0332*I1507+100.76, 122.82*EXP(-0.0092*I1507))</f>
        <v>95.922752</v>
      </c>
      <c r="BJ1507" s="0" t="n">
        <f aca="false">IF(P1507&lt;=1000, -6.942*LN(P1507)+107.59, -36.304*LN(P1507)+310.72)</f>
        <v>50.4159800946047</v>
      </c>
      <c r="BK1507" s="0" t="n">
        <f aca="false">BF1507^0.04*BG1507^0.22*BH1507^0.51*BI1507^0.06*BJ1507^0.17</f>
        <v>84.6012272075323</v>
      </c>
      <c r="BL1507" s="0" t="str">
        <f aca="false">IF(BK1507&gt;=90, "Very Good", IF(BK1507&gt;=80, "Good", IF(BK1507&gt;=70, "Slightly Good", IF(BK1507&gt;=60, "Average", IF(BK1507&gt;=50, "Slightly Poor", IF(BK1507&gt;=40, "Poor", "Very Poor"))))))</f>
        <v>Good</v>
      </c>
      <c r="BM1507" s="0" t="n">
        <f aca="false">IF(P1507&lt;=1000, -6.942*LN(P1507)+107.59, IF(AND(P1507&gt;1000, P1507&lt;=5213),-36.304*LN(P1507)+310.72, IF(P1507&gt;5213, 10)))</f>
        <v>50.4159800946047</v>
      </c>
      <c r="BN1507" s="0" t="n">
        <f aca="false">BF1507^0.04*BG1507^0.22*BH1507^0.51*BI1507^0.06*BM1507^0.17</f>
        <v>84.6012272075323</v>
      </c>
      <c r="BO1507" s="0" t="str">
        <f aca="false">IF(BN1507&gt;=90, "Very Good", IF(BN1507&gt;=80, "Good", IF(BN1507&gt;=70, "Slightly Good", IF(BN1507&gt;=60, "Average", IF(BN1507&gt;=50, "Slightly Poor", IF(BN1507&gt;=40, "Poor", "Very Poor"))))))</f>
        <v>Good</v>
      </c>
      <c r="BP1507" s="0" t="n">
        <f aca="false">IF(AJ1507&lt;=1000, -6.942*LN(AJ1507)+107.59, IF(AND(AJ1507&gt;1000, AJ1507&lt;=5213),-36.304*LN(AJ1507)+310.72, IF(AJ1507&gt;5213, 10)))</f>
        <v>69.5434045941599</v>
      </c>
      <c r="BQ1507" s="0" t="n">
        <f aca="false">BF1507^0.04*BG1507^0.22*BH1507^0.51*BI1507^0.06*BP1507^0.17</f>
        <v>89.3559708235509</v>
      </c>
      <c r="BR1507" s="0" t="str">
        <f aca="false">IF(BQ1507&gt;=90, "Very Good", IF(BQ1507&gt;=80, "Good", IF(BQ1507&gt;=70, "Slightly Good", IF(BQ1507&gt;=60, "Average", IF(BQ1507&gt;=50, "Slightly Poor", IF(BQ1507&gt;=40, "Poor", "Very Poor"))))))</f>
        <v>Good</v>
      </c>
      <c r="BT1507" s="0" t="n">
        <f aca="false">9.81*LN(AH1507)+30.6</f>
        <v>45.3549992623753</v>
      </c>
      <c r="BU1507" s="0" t="str">
        <f aca="false">IF(BT1507&lt;30, "Clean water", IF(AND(BT1507&gt;=30, BT1507&lt;40), "Hypolimia", IF(AND(BT1507&gt;=40,BT1507&lt;50), "Mesotrophic", IF(AND(BT1507&gt;=50, BT1507&lt;70), "Eutrophic", IF(BT1507&gt;70,"Hypertrophic")))))</f>
        <v>Mesotrophic</v>
      </c>
      <c r="BW1507" s="0" t="str">
        <f aca="false">IF(G1507/H1507&gt;=1, "PLS CHECK", "")</f>
        <v/>
      </c>
      <c r="BX1507" s="0" t="str">
        <f aca="false">IF(AC1507/J1507&gt;=1, "PLS CHECK", "")</f>
        <v/>
      </c>
      <c r="BY1507" s="0" t="str">
        <f aca="false">IF(AE1507/J1507&gt;=1, "PLS CHECK", "")</f>
        <v/>
      </c>
      <c r="BZ1507" s="0" t="str">
        <f aca="false">IF(AD1507/J1507&gt;=1, "PLS CHECK", "")</f>
        <v/>
      </c>
      <c r="CA1507" s="0" t="str">
        <f aca="false">IF(AF1507/K1507&gt;=1, "PLS CHECK", "")</f>
        <v/>
      </c>
      <c r="CB1507" s="0" t="str">
        <f aca="false">IF(AG1507/K1507&gt;=1, "PLS CHECK", "")</f>
        <v/>
      </c>
    </row>
    <row r="1508" customFormat="false" ht="12.5" hidden="false" customHeight="false" outlineLevel="0" collapsed="false">
      <c r="A1508" s="0" t="n">
        <v>1505</v>
      </c>
      <c r="B1508" s="15" t="s">
        <v>133</v>
      </c>
      <c r="C1508" s="16" t="s">
        <v>134</v>
      </c>
      <c r="D1508" s="0" t="s">
        <v>191</v>
      </c>
      <c r="E1508" s="0" t="n">
        <v>8.2</v>
      </c>
      <c r="F1508" s="0" t="n">
        <v>10.9</v>
      </c>
      <c r="G1508" s="0" t="n">
        <v>4.2</v>
      </c>
      <c r="H1508" s="0" t="n">
        <v>6</v>
      </c>
      <c r="I1508" s="0" t="n">
        <v>8.9</v>
      </c>
      <c r="J1508" s="0" t="n">
        <v>5.399</v>
      </c>
      <c r="K1508" s="37"/>
      <c r="L1508" s="0" t="n">
        <v>4.5</v>
      </c>
      <c r="M1508" s="0" t="n">
        <v>8.3</v>
      </c>
      <c r="O1508" s="37"/>
      <c r="BD1508" s="0" t="n">
        <v>0.1</v>
      </c>
      <c r="BF1508" s="0" t="n">
        <f aca="false">IF(E1508&lt;11,-3.6797*E1508^2+48.115*E1508-53.83,280.92*EXP(-0.2027*E1508))</f>
        <v>93.289972</v>
      </c>
      <c r="BG1508" s="0" t="n">
        <f aca="false">32.208*LN(F1508)+21.438</f>
        <v>98.375271915684</v>
      </c>
      <c r="BH1508" s="0" t="n">
        <f aca="false">IF(G1508&lt;=2, -10*G1508+100, 88.958*EXP(-0.0755*G1508))</f>
        <v>64.7843685536842</v>
      </c>
      <c r="BI1508" s="0" t="n">
        <f aca="false">IF(I1508&lt;=100, 0.0053*(I1508)^2-1.0332*I1508+100.76, 122.82*EXP(-0.0092*I1508))</f>
        <v>91.984333</v>
      </c>
      <c r="BJ1508" s="0" t="e">
        <f aca="false">IF(P1508&lt;=1000, -6.942*LN(P1508)+107.59, -36.304*LN(P1508)+310.72)</f>
        <v>#VALUE!</v>
      </c>
      <c r="BK1508" s="0" t="e">
        <f aca="false">BF1508^0.04*BG1508^0.22*BH1508^0.51*BI1508^0.06*BJ1508^0.17</f>
        <v>#VALUE!</v>
      </c>
      <c r="BL1508" s="0" t="e">
        <f aca="false">IF(BK1508&gt;=90, "Very Good", IF(BK1508&gt;=80, "Good", IF(BK1508&gt;=70, "Slightly Good", IF(BK1508&gt;=60, "Average", IF(BK1508&gt;=50, "Slightly Poor", IF(BK1508&gt;=40, "Poor", "Very Poor"))))))</f>
        <v>#VALUE!</v>
      </c>
      <c r="BM1508" s="0" t="e">
        <f aca="false">IF(P1508&lt;=1000, -6.942*LN(P1508)+107.59, IF(AND(P1508&gt;1000, P1508&lt;=5213),-36.304*LN(P1508)+310.72, IF(P1508&gt;5213, 10)))</f>
        <v>#VALUE!</v>
      </c>
      <c r="BN1508" s="0" t="e">
        <f aca="false">BF1508^0.04*BG1508^0.22*BH1508^0.51*BI1508^0.06*BM1508^0.17</f>
        <v>#VALUE!</v>
      </c>
      <c r="BO1508" s="0" t="e">
        <f aca="false">IF(BN1508&gt;=90, "Very Good", IF(BN1508&gt;=80, "Good", IF(BN1508&gt;=70, "Slightly Good", IF(BN1508&gt;=60, "Average", IF(BN1508&gt;=50, "Slightly Poor", IF(BN1508&gt;=40, "Poor", "Very Poor"))))))</f>
        <v>#VALUE!</v>
      </c>
      <c r="BP1508" s="0" t="e">
        <f aca="false">IF(AJ1508&lt;=1000, -6.942*LN(AJ1508)+107.59, IF(AND(AJ1508&gt;1000, AJ1508&lt;=5213),-36.304*LN(AJ1508)+310.72, IF(AJ1508&gt;5213, 10)))</f>
        <v>#VALUE!</v>
      </c>
      <c r="BQ1508" s="0" t="e">
        <f aca="false">BF1508^0.04*BG1508^0.22*BH1508^0.51*BI1508^0.06*BP1508^0.17</f>
        <v>#VALUE!</v>
      </c>
      <c r="BR1508" s="0" t="e">
        <f aca="false">IF(BQ1508&gt;=90, "Very Good", IF(BQ1508&gt;=80, "Good", IF(BQ1508&gt;=70, "Slightly Good", IF(BQ1508&gt;=60, "Average", IF(BQ1508&gt;=50, "Slightly Poor", IF(BQ1508&gt;=40, "Poor", "Very Poor"))))))</f>
        <v>#VALUE!</v>
      </c>
      <c r="BT1508" s="0" t="e">
        <f aca="false">9.81*LN(AH1508)+30.6</f>
        <v>#VALUE!</v>
      </c>
      <c r="BU1508" s="0" t="e">
        <f aca="false">IF(BT1508&lt;30, "Clean water", IF(AND(BT1508&gt;=30, BT1508&lt;40), "Hypolimia", IF(AND(BT1508&gt;=40,BT1508&lt;50), "Mesotrophic", IF(AND(BT1508&gt;=50, BT1508&lt;70), "Eutrophic", IF(BT1508&gt;70,"Hypertrophic")))))</f>
        <v>#VALUE!</v>
      </c>
      <c r="BW1508" s="0" t="str">
        <f aca="false">IF(G1508/H1508&gt;=1, "PLS CHECK", "")</f>
        <v/>
      </c>
      <c r="BX1508" s="0" t="str">
        <f aca="false">IF(AC1508/J1508&gt;=1, "PLS CHECK", "")</f>
        <v/>
      </c>
      <c r="BY1508" s="0" t="str">
        <f aca="false">IF(AE1508/J1508&gt;=1, "PLS CHECK", "")</f>
        <v/>
      </c>
      <c r="BZ1508" s="0" t="str">
        <f aca="false">IF(AD1508/J1508&gt;=1, "PLS CHECK", "")</f>
        <v/>
      </c>
      <c r="CA1508" s="0" t="e">
        <f aca="false">IF(AF1508/K1508&gt;=1, "PLS CHECK", "")</f>
        <v>#DIV/0!</v>
      </c>
      <c r="CB1508" s="0" t="e">
        <f aca="false">IF(AG1508/K1508&gt;=1, "PLS CHECK", "")</f>
        <v>#DIV/0!</v>
      </c>
    </row>
    <row r="1509" customFormat="false" ht="12.5" hidden="false" customHeight="false" outlineLevel="0" collapsed="false">
      <c r="A1509" s="0" t="n">
        <v>1506</v>
      </c>
      <c r="B1509" s="15" t="s">
        <v>85</v>
      </c>
      <c r="C1509" s="16" t="s">
        <v>86</v>
      </c>
      <c r="D1509" s="0" t="s">
        <v>191</v>
      </c>
      <c r="E1509" s="0" t="n">
        <v>7.5</v>
      </c>
      <c r="F1509" s="0" t="n">
        <v>11.2</v>
      </c>
      <c r="G1509" s="0" t="n">
        <v>1.8</v>
      </c>
      <c r="H1509" s="0" t="n">
        <v>4.8</v>
      </c>
      <c r="I1509" s="0" t="n">
        <v>2.6</v>
      </c>
      <c r="J1509" s="0" t="n">
        <v>7.533</v>
      </c>
      <c r="K1509" s="0" t="n">
        <v>0.103</v>
      </c>
      <c r="L1509" s="0" t="n">
        <v>3.4</v>
      </c>
      <c r="M1509" s="0" t="n">
        <v>7.7</v>
      </c>
      <c r="N1509" s="0" t="n">
        <v>0</v>
      </c>
      <c r="O1509" s="0" t="n">
        <v>581</v>
      </c>
      <c r="P1509" s="37"/>
      <c r="Q1509" s="0" t="n">
        <v>0</v>
      </c>
      <c r="R1509" s="0" t="n">
        <v>0</v>
      </c>
      <c r="S1509" s="0" t="n">
        <v>0</v>
      </c>
      <c r="T1509" s="0" t="n">
        <v>0</v>
      </c>
      <c r="U1509" s="0" t="n">
        <v>0</v>
      </c>
      <c r="V1509" s="0" t="n">
        <v>0</v>
      </c>
      <c r="AC1509" s="0" t="n">
        <v>7.377</v>
      </c>
      <c r="AD1509" s="0" t="n">
        <v>0.654</v>
      </c>
      <c r="AE1509" s="0" t="n">
        <v>6.023</v>
      </c>
      <c r="AF1509" s="0" t="n">
        <v>0.059</v>
      </c>
      <c r="AG1509" s="0" t="n">
        <v>0.043</v>
      </c>
      <c r="AH1509" s="0" t="n">
        <v>2.1</v>
      </c>
      <c r="AJ1509" s="0" t="n">
        <v>1200</v>
      </c>
      <c r="AP1509" s="0" t="n">
        <v>0</v>
      </c>
      <c r="AY1509" s="0" t="n">
        <v>0</v>
      </c>
      <c r="BF1509" s="0" t="n">
        <f aca="false">IF(E1509&lt;11,-3.6797*E1509^2+48.115*E1509-53.83,280.92*EXP(-0.2027*E1509))</f>
        <v>100.049375</v>
      </c>
      <c r="BG1509" s="0" t="n">
        <f aca="false">32.208*LN(F1509)+21.438</f>
        <v>99.2497509715202</v>
      </c>
      <c r="BH1509" s="0" t="n">
        <f aca="false">IF(G1509&lt;=2, -10*G1509+100, 88.958*EXP(-0.0755*G1509))</f>
        <v>82</v>
      </c>
      <c r="BI1509" s="0" t="n">
        <f aca="false">IF(I1509&lt;=100, 0.0053*(I1509)^2-1.0332*I1509+100.76, 122.82*EXP(-0.0092*I1509))</f>
        <v>98.109508</v>
      </c>
      <c r="BJ1509" s="0" t="e">
        <f aca="false">IF(P1509&lt;=1000, -6.942*LN(P1509)+107.59, -36.304*LN(P1509)+310.72)</f>
        <v>#VALUE!</v>
      </c>
      <c r="BK1509" s="0" t="e">
        <f aca="false">BF1509^0.04*BG1509^0.22*BH1509^0.51*BI1509^0.06*BJ1509^0.17</f>
        <v>#VALUE!</v>
      </c>
      <c r="BL1509" s="0" t="e">
        <f aca="false">IF(BK1509&gt;=90, "Very Good", IF(BK1509&gt;=80, "Good", IF(BK1509&gt;=70, "Slightly Good", IF(BK1509&gt;=60, "Average", IF(BK1509&gt;=50, "Slightly Poor", IF(BK1509&gt;=40, "Poor", "Very Poor"))))))</f>
        <v>#VALUE!</v>
      </c>
      <c r="BM1509" s="0" t="e">
        <f aca="false">IF(P1509&lt;=1000, -6.942*LN(P1509)+107.59, IF(AND(P1509&gt;1000, P1509&lt;=5213),-36.304*LN(P1509)+310.72, IF(P1509&gt;5213, 10)))</f>
        <v>#VALUE!</v>
      </c>
      <c r="BN1509" s="0" t="e">
        <f aca="false">BF1509^0.04*BG1509^0.22*BH1509^0.51*BI1509^0.06*BM1509^0.17</f>
        <v>#VALUE!</v>
      </c>
      <c r="BO1509" s="0" t="e">
        <f aca="false">IF(BN1509&gt;=90, "Very Good", IF(BN1509&gt;=80, "Good", IF(BN1509&gt;=70, "Slightly Good", IF(BN1509&gt;=60, "Average", IF(BN1509&gt;=50, "Slightly Poor", IF(BN1509&gt;=40, "Poor", "Very Poor"))))))</f>
        <v>#VALUE!</v>
      </c>
      <c r="BP1509" s="0" t="n">
        <f aca="false">IF(AJ1509&lt;=1000, -6.942*LN(AJ1509)+107.59, IF(AND(AJ1509&gt;1000, AJ1509&lt;=5213),-36.304*LN(AJ1509)+310.72, IF(AJ1509&gt;5213, 10)))</f>
        <v>53.3218505539848</v>
      </c>
      <c r="BQ1509" s="0" t="n">
        <f aca="false">BF1509^0.04*BG1509^0.22*BH1509^0.51*BI1509^0.06*BP1509^0.17</f>
        <v>80.9861336240152</v>
      </c>
      <c r="BR1509" s="0" t="str">
        <f aca="false">IF(BQ1509&gt;=90, "Very Good", IF(BQ1509&gt;=80, "Good", IF(BQ1509&gt;=70, "Slightly Good", IF(BQ1509&gt;=60, "Average", IF(BQ1509&gt;=50, "Slightly Poor", IF(BQ1509&gt;=40, "Poor", "Very Poor"))))))</f>
        <v>Good</v>
      </c>
      <c r="BT1509" s="0" t="n">
        <f aca="false">9.81*LN(AH1509)+30.6</f>
        <v>37.8784053517952</v>
      </c>
      <c r="BU1509" s="0" t="str">
        <f aca="false">IF(BT1509&lt;30, "Clean water", IF(AND(BT1509&gt;=30, BT1509&lt;40), "Hypolimia", IF(AND(BT1509&gt;=40,BT1509&lt;50), "Mesotrophic", IF(AND(BT1509&gt;=50, BT1509&lt;70), "Eutrophic", IF(BT1509&gt;70,"Hypertrophic")))))</f>
        <v>Hypolimia</v>
      </c>
      <c r="BW1509" s="0" t="str">
        <f aca="false">IF(G1509/H1509&gt;=1, "PLS CHECK", "")</f>
        <v/>
      </c>
      <c r="BX1509" s="0" t="str">
        <f aca="false">IF(AC1509/J1509&gt;=1, "PLS CHECK", "")</f>
        <v/>
      </c>
      <c r="BY1509" s="0" t="str">
        <f aca="false">IF(AE1509/J1509&gt;=1, "PLS CHECK", "")</f>
        <v/>
      </c>
      <c r="BZ1509" s="0" t="str">
        <f aca="false">IF(AD1509/J1509&gt;=1, "PLS CHECK", "")</f>
        <v/>
      </c>
      <c r="CA1509" s="0" t="str">
        <f aca="false">IF(AF1509/K1509&gt;=1, "PLS CHECK", "")</f>
        <v/>
      </c>
      <c r="CB1509" s="0" t="str">
        <f aca="false">IF(AG1509/K1509&gt;=1, "PLS CHECK", "")</f>
        <v/>
      </c>
    </row>
    <row r="1510" customFormat="false" ht="12.5" hidden="false" customHeight="false" outlineLevel="0" collapsed="false">
      <c r="A1510" s="0" t="n">
        <v>1507</v>
      </c>
      <c r="B1510" s="15" t="s">
        <v>135</v>
      </c>
      <c r="C1510" s="16" t="s">
        <v>136</v>
      </c>
      <c r="D1510" s="0" t="s">
        <v>191</v>
      </c>
      <c r="E1510" s="0" t="n">
        <v>7.7</v>
      </c>
      <c r="F1510" s="0" t="n">
        <v>10.9</v>
      </c>
      <c r="G1510" s="0" t="n">
        <v>3</v>
      </c>
      <c r="H1510" s="0" t="n">
        <v>6.3</v>
      </c>
      <c r="I1510" s="0" t="n">
        <v>4.3</v>
      </c>
      <c r="J1510" s="0" t="n">
        <v>8.026</v>
      </c>
      <c r="K1510" s="0" t="n">
        <v>0.197</v>
      </c>
      <c r="L1510" s="0" t="n">
        <v>4.2</v>
      </c>
      <c r="M1510" s="0" t="n">
        <v>7.8</v>
      </c>
      <c r="O1510" s="0" t="n">
        <v>511</v>
      </c>
      <c r="BD1510" s="0" t="n">
        <v>0.564</v>
      </c>
      <c r="BF1510" s="0" t="n">
        <f aca="false">IF(E1510&lt;11,-3.6797*E1510^2+48.115*E1510-53.83,280.92*EXP(-0.2027*E1510))</f>
        <v>98.486087</v>
      </c>
      <c r="BG1510" s="0" t="n">
        <f aca="false">32.208*LN(F1510)+21.438</f>
        <v>98.375271915684</v>
      </c>
      <c r="BH1510" s="0" t="n">
        <f aca="false">IF(G1510&lt;=2, -10*G1510+100, 88.958*EXP(-0.0755*G1510))</f>
        <v>70.9279340534787</v>
      </c>
      <c r="BI1510" s="0" t="n">
        <f aca="false">IF(I1510&lt;=100, 0.0053*(I1510)^2-1.0332*I1510+100.76, 122.82*EXP(-0.0092*I1510))</f>
        <v>96.415237</v>
      </c>
      <c r="BJ1510" s="0" t="e">
        <f aca="false">IF(P1510&lt;=1000, -6.942*LN(P1510)+107.59, -36.304*LN(P1510)+310.72)</f>
        <v>#VALUE!</v>
      </c>
      <c r="BK1510" s="0" t="e">
        <f aca="false">BF1510^0.04*BG1510^0.22*BH1510^0.51*BI1510^0.06*BJ1510^0.17</f>
        <v>#VALUE!</v>
      </c>
      <c r="BL1510" s="0" t="e">
        <f aca="false">IF(BK1510&gt;=90, "Very Good", IF(BK1510&gt;=80, "Good", IF(BK1510&gt;=70, "Slightly Good", IF(BK1510&gt;=60, "Average", IF(BK1510&gt;=50, "Slightly Poor", IF(BK1510&gt;=40, "Poor", "Very Poor"))))))</f>
        <v>#VALUE!</v>
      </c>
      <c r="BM1510" s="0" t="e">
        <f aca="false">IF(P1510&lt;=1000, -6.942*LN(P1510)+107.59, IF(AND(P1510&gt;1000, P1510&lt;=5213),-36.304*LN(P1510)+310.72, IF(P1510&gt;5213, 10)))</f>
        <v>#VALUE!</v>
      </c>
      <c r="BN1510" s="0" t="e">
        <f aca="false">BF1510^0.04*BG1510^0.22*BH1510^0.51*BI1510^0.06*BM1510^0.17</f>
        <v>#VALUE!</v>
      </c>
      <c r="BO1510" s="0" t="e">
        <f aca="false">IF(BN1510&gt;=90, "Very Good", IF(BN1510&gt;=80, "Good", IF(BN1510&gt;=70, "Slightly Good", IF(BN1510&gt;=60, "Average", IF(BN1510&gt;=50, "Slightly Poor", IF(BN1510&gt;=40, "Poor", "Very Poor"))))))</f>
        <v>#VALUE!</v>
      </c>
      <c r="BP1510" s="0" t="e">
        <f aca="false">IF(AJ1510&lt;=1000, -6.942*LN(AJ1510)+107.59, IF(AND(AJ1510&gt;1000, AJ1510&lt;=5213),-36.304*LN(AJ1510)+310.72, IF(AJ1510&gt;5213, 10)))</f>
        <v>#VALUE!</v>
      </c>
      <c r="BQ1510" s="0" t="e">
        <f aca="false">BF1510^0.04*BG1510^0.22*BH1510^0.51*BI1510^0.06*BP1510^0.17</f>
        <v>#VALUE!</v>
      </c>
      <c r="BR1510" s="0" t="e">
        <f aca="false">IF(BQ1510&gt;=90, "Very Good", IF(BQ1510&gt;=80, "Good", IF(BQ1510&gt;=70, "Slightly Good", IF(BQ1510&gt;=60, "Average", IF(BQ1510&gt;=50, "Slightly Poor", IF(BQ1510&gt;=40, "Poor", "Very Poor"))))))</f>
        <v>#VALUE!</v>
      </c>
      <c r="BT1510" s="0" t="e">
        <f aca="false">9.81*LN(AH1510)+30.6</f>
        <v>#VALUE!</v>
      </c>
      <c r="BU1510" s="0" t="e">
        <f aca="false">IF(BT1510&lt;30, "Clean water", IF(AND(BT1510&gt;=30, BT1510&lt;40), "Hypolimia", IF(AND(BT1510&gt;=40,BT1510&lt;50), "Mesotrophic", IF(AND(BT1510&gt;=50, BT1510&lt;70), "Eutrophic", IF(BT1510&gt;70,"Hypertrophic")))))</f>
        <v>#VALUE!</v>
      </c>
      <c r="BW1510" s="0" t="str">
        <f aca="false">IF(G1510/H1510&gt;=1, "PLS CHECK", "")</f>
        <v/>
      </c>
      <c r="BX1510" s="0" t="str">
        <f aca="false">IF(AC1510/J1510&gt;=1, "PLS CHECK", "")</f>
        <v/>
      </c>
      <c r="BY1510" s="0" t="str">
        <f aca="false">IF(AE1510/J1510&gt;=1, "PLS CHECK", "")</f>
        <v/>
      </c>
      <c r="BZ1510" s="0" t="str">
        <f aca="false">IF(AD1510/J1510&gt;=1, "PLS CHECK", "")</f>
        <v/>
      </c>
      <c r="CA1510" s="0" t="str">
        <f aca="false">IF(AF1510/K1510&gt;=1, "PLS CHECK", "")</f>
        <v/>
      </c>
      <c r="CB1510" s="0" t="str">
        <f aca="false">IF(AG1510/K1510&gt;=1, "PLS CHECK", "")</f>
        <v/>
      </c>
    </row>
    <row r="1511" customFormat="false" ht="12.5" hidden="false" customHeight="false" outlineLevel="0" collapsed="false">
      <c r="A1511" s="0" t="n">
        <v>1508</v>
      </c>
      <c r="B1511" s="15" t="s">
        <v>87</v>
      </c>
      <c r="C1511" s="16" t="s">
        <v>88</v>
      </c>
      <c r="D1511" s="0" t="s">
        <v>191</v>
      </c>
      <c r="E1511" s="0" t="n">
        <v>7.4</v>
      </c>
      <c r="F1511" s="0" t="n">
        <v>11.9</v>
      </c>
      <c r="G1511" s="0" t="n">
        <v>0.7</v>
      </c>
      <c r="H1511" s="0" t="n">
        <v>4.3</v>
      </c>
      <c r="I1511" s="0" t="n">
        <v>3</v>
      </c>
      <c r="J1511" s="0" t="n">
        <v>3.612</v>
      </c>
      <c r="K1511" s="0" t="n">
        <v>0.032</v>
      </c>
      <c r="L1511" s="0" t="n">
        <v>2.4</v>
      </c>
      <c r="M1511" s="0" t="n">
        <v>5.6</v>
      </c>
      <c r="N1511" s="0" t="n">
        <v>0</v>
      </c>
      <c r="O1511" s="0" t="n">
        <v>271</v>
      </c>
      <c r="P1511" s="0" t="n">
        <v>3500</v>
      </c>
      <c r="Q1511" s="0" t="n">
        <v>0</v>
      </c>
      <c r="R1511" s="0" t="n">
        <v>0</v>
      </c>
      <c r="S1511" s="0" t="n">
        <v>0</v>
      </c>
      <c r="T1511" s="0" t="n">
        <v>0</v>
      </c>
      <c r="U1511" s="0" t="n">
        <v>0</v>
      </c>
      <c r="V1511" s="0" t="n">
        <v>0</v>
      </c>
      <c r="AC1511" s="0" t="n">
        <v>3.605</v>
      </c>
      <c r="AD1511" s="0" t="n">
        <v>0.341</v>
      </c>
      <c r="AE1511" s="0" t="n">
        <v>2.762</v>
      </c>
      <c r="AF1511" s="0" t="n">
        <v>0.021</v>
      </c>
      <c r="AG1511" s="0" t="n">
        <v>0.014</v>
      </c>
      <c r="AH1511" s="0" t="n">
        <v>4.9</v>
      </c>
      <c r="AJ1511" s="0" t="n">
        <v>290</v>
      </c>
      <c r="AP1511" s="0" t="n">
        <v>0</v>
      </c>
      <c r="AY1511" s="0" t="n">
        <v>0</v>
      </c>
      <c r="BF1511" s="0" t="n">
        <f aca="false">IF(E1511&lt;11,-3.6797*E1511^2+48.115*E1511-53.83,280.92*EXP(-0.2027*E1511))</f>
        <v>100.720628</v>
      </c>
      <c r="BG1511" s="0" t="n">
        <f aca="false">32.208*LN(F1511)+21.438</f>
        <v>101.202348790984</v>
      </c>
      <c r="BH1511" s="0" t="n">
        <f aca="false">IF(G1511&lt;=2, -10*G1511+100, 88.958*EXP(-0.0755*G1511))</f>
        <v>93</v>
      </c>
      <c r="BI1511" s="0" t="n">
        <f aca="false">IF(I1511&lt;=100, 0.0053*(I1511)^2-1.0332*I1511+100.76, 122.82*EXP(-0.0092*I1511))</f>
        <v>97.7081</v>
      </c>
      <c r="BJ1511" s="0" t="n">
        <f aca="false">IF(P1511&lt;=1000, -6.942*LN(P1511)+107.59, -36.304*LN(P1511)+310.72)</f>
        <v>14.4605455435767</v>
      </c>
      <c r="BK1511" s="0" t="n">
        <f aca="false">BF1511^0.04*BG1511^0.22*BH1511^0.51*BI1511^0.06*BJ1511^0.17</f>
        <v>69.4736634236947</v>
      </c>
      <c r="BL1511" s="0" t="str">
        <f aca="false">IF(BK1511&gt;=90, "Very Good", IF(BK1511&gt;=80, "Good", IF(BK1511&gt;=70, "Slightly Good", IF(BK1511&gt;=60, "Average", IF(BK1511&gt;=50, "Slightly Poor", IF(BK1511&gt;=40, "Poor", "Very Poor"))))))</f>
        <v>Average</v>
      </c>
      <c r="BM1511" s="0" t="n">
        <f aca="false">IF(P1511&lt;=1000, -6.942*LN(P1511)+107.59, IF(AND(P1511&gt;1000, P1511&lt;=5213),-36.304*LN(P1511)+310.72, IF(P1511&gt;5213, 10)))</f>
        <v>14.4605455435767</v>
      </c>
      <c r="BN1511" s="0" t="n">
        <f aca="false">BF1511^0.04*BG1511^0.22*BH1511^0.51*BI1511^0.06*BM1511^0.17</f>
        <v>69.4736634236947</v>
      </c>
      <c r="BO1511" s="0" t="str">
        <f aca="false">IF(BN1511&gt;=90, "Very Good", IF(BN1511&gt;=80, "Good", IF(BN1511&gt;=70, "Slightly Good", IF(BN1511&gt;=60, "Average", IF(BN1511&gt;=50, "Slightly Poor", IF(BN1511&gt;=40, "Poor", "Very Poor"))))))</f>
        <v>Average</v>
      </c>
      <c r="BP1511" s="0" t="n">
        <f aca="false">IF(AJ1511&lt;=1000, -6.942*LN(AJ1511)+107.59, IF(AND(AJ1511&gt;1000, AJ1511&lt;=5213),-36.304*LN(AJ1511)+310.72, IF(AJ1511&gt;5213, 10)))</f>
        <v>68.2296866326692</v>
      </c>
      <c r="BQ1511" s="0" t="n">
        <f aca="false">BF1511^0.04*BG1511^0.22*BH1511^0.51*BI1511^0.06*BP1511^0.17</f>
        <v>90.4407758172526</v>
      </c>
      <c r="BR1511" s="0" t="str">
        <f aca="false">IF(BQ1511&gt;=90, "Very Good", IF(BQ1511&gt;=80, "Good", IF(BQ1511&gt;=70, "Slightly Good", IF(BQ1511&gt;=60, "Average", IF(BQ1511&gt;=50, "Slightly Poor", IF(BQ1511&gt;=40, "Poor", "Very Poor"))))))</f>
        <v>Very Good</v>
      </c>
      <c r="BT1511" s="0" t="n">
        <f aca="false">9.81*LN(AH1511)+30.6</f>
        <v>46.1903973621937</v>
      </c>
      <c r="BU1511" s="0" t="str">
        <f aca="false">IF(BT1511&lt;30, "Clean water", IF(AND(BT1511&gt;=30, BT1511&lt;40), "Hypolimia", IF(AND(BT1511&gt;=40,BT1511&lt;50), "Mesotrophic", IF(AND(BT1511&gt;=50, BT1511&lt;70), "Eutrophic", IF(BT1511&gt;70,"Hypertrophic")))))</f>
        <v>Mesotrophic</v>
      </c>
      <c r="BW1511" s="0" t="str">
        <f aca="false">IF(G1511/H1511&gt;=1, "PLS CHECK", "")</f>
        <v/>
      </c>
      <c r="BX1511" s="0" t="str">
        <f aca="false">IF(AC1511/J1511&gt;=1, "PLS CHECK", "")</f>
        <v/>
      </c>
      <c r="BY1511" s="0" t="str">
        <f aca="false">IF(AE1511/J1511&gt;=1, "PLS CHECK", "")</f>
        <v/>
      </c>
      <c r="BZ1511" s="0" t="str">
        <f aca="false">IF(AD1511/J1511&gt;=1, "PLS CHECK", "")</f>
        <v/>
      </c>
      <c r="CA1511" s="0" t="str">
        <f aca="false">IF(AF1511/K1511&gt;=1, "PLS CHECK", "")</f>
        <v/>
      </c>
      <c r="CB1511" s="0" t="str">
        <f aca="false">IF(AG1511/K1511&gt;=1, "PLS CHECK", "")</f>
        <v/>
      </c>
    </row>
    <row r="1512" customFormat="false" ht="12.5" hidden="false" customHeight="false" outlineLevel="0" collapsed="false">
      <c r="A1512" s="0" t="n">
        <v>1509</v>
      </c>
      <c r="B1512" s="15" t="s">
        <v>89</v>
      </c>
      <c r="C1512" s="16" t="s">
        <v>90</v>
      </c>
      <c r="D1512" s="0" t="s">
        <v>191</v>
      </c>
      <c r="E1512" s="0" t="n">
        <v>7.7</v>
      </c>
      <c r="F1512" s="0" t="n">
        <v>10.9</v>
      </c>
      <c r="G1512" s="0" t="n">
        <v>1.3</v>
      </c>
      <c r="H1512" s="0" t="n">
        <v>3.3</v>
      </c>
      <c r="I1512" s="0" t="n">
        <v>4.4</v>
      </c>
      <c r="J1512" s="0" t="n">
        <v>3.092</v>
      </c>
      <c r="K1512" s="0" t="n">
        <v>0.061</v>
      </c>
      <c r="L1512" s="0" t="n">
        <v>2.1</v>
      </c>
      <c r="M1512" s="0" t="n">
        <v>7.1</v>
      </c>
      <c r="N1512" s="0" t="n">
        <v>0</v>
      </c>
      <c r="O1512" s="0" t="n">
        <v>343</v>
      </c>
      <c r="P1512" s="0" t="n">
        <v>7900</v>
      </c>
      <c r="Q1512" s="0" t="n">
        <v>0</v>
      </c>
      <c r="R1512" s="0" t="n">
        <v>0</v>
      </c>
      <c r="S1512" s="0" t="n">
        <v>0</v>
      </c>
      <c r="T1512" s="0" t="n">
        <v>0</v>
      </c>
      <c r="U1512" s="0" t="n">
        <v>0</v>
      </c>
      <c r="V1512" s="0" t="n">
        <v>0</v>
      </c>
      <c r="AC1512" s="0" t="n">
        <v>2.994</v>
      </c>
      <c r="AD1512" s="0" t="n">
        <v>0.447</v>
      </c>
      <c r="AE1512" s="0" t="n">
        <v>2.307</v>
      </c>
      <c r="AF1512" s="0" t="n">
        <v>0.036</v>
      </c>
      <c r="AG1512" s="0" t="n">
        <v>0.024</v>
      </c>
      <c r="AH1512" s="37"/>
      <c r="AJ1512" s="0" t="n">
        <v>400</v>
      </c>
      <c r="AP1512" s="0" t="n">
        <v>0</v>
      </c>
      <c r="AY1512" s="0" t="n">
        <v>0</v>
      </c>
      <c r="BF1512" s="0" t="n">
        <f aca="false">IF(E1512&lt;11,-3.6797*E1512^2+48.115*E1512-53.83,280.92*EXP(-0.2027*E1512))</f>
        <v>98.486087</v>
      </c>
      <c r="BG1512" s="0" t="n">
        <f aca="false">32.208*LN(F1512)+21.438</f>
        <v>98.375271915684</v>
      </c>
      <c r="BH1512" s="0" t="n">
        <f aca="false">IF(G1512&lt;=2, -10*G1512+100, 88.958*EXP(-0.0755*G1512))</f>
        <v>87</v>
      </c>
      <c r="BI1512" s="0" t="n">
        <f aca="false">IF(I1512&lt;=100, 0.0053*(I1512)^2-1.0332*I1512+100.76, 122.82*EXP(-0.0092*I1512))</f>
        <v>96.316528</v>
      </c>
      <c r="BJ1512" s="0" t="n">
        <f aca="false">IF(P1512&lt;=1000, -6.942*LN(P1512)+107.59, -36.304*LN(P1512)+310.72)</f>
        <v>-15.0945332680744</v>
      </c>
      <c r="BK1512" s="0" t="e">
        <f aca="false">BF1512^0.04*BG1512^0.22*BH1512^0.51*BI1512^0.06*BJ1512^0.17</f>
        <v>#NUM!</v>
      </c>
      <c r="BL1512" s="0" t="e">
        <f aca="false">IF(BK1512&gt;=90, "Very Good", IF(BK1512&gt;=80, "Good", IF(BK1512&gt;=70, "Slightly Good", IF(BK1512&gt;=60, "Average", IF(BK1512&gt;=50, "Slightly Poor", IF(BK1512&gt;=40, "Poor", "Very Poor"))))))</f>
        <v>#NUM!</v>
      </c>
      <c r="BM1512" s="0" t="n">
        <f aca="false">IF(P1512&lt;=1000, -6.942*LN(P1512)+107.59, IF(AND(P1512&gt;1000, P1512&lt;=5213),-36.304*LN(P1512)+310.72, IF(P1512&gt;5213, 10)))</f>
        <v>10</v>
      </c>
      <c r="BN1512" s="0" t="n">
        <f aca="false">BF1512^0.04*BG1512^0.22*BH1512^0.51*BI1512^0.06*BM1512^0.17</f>
        <v>62.5672074088489</v>
      </c>
      <c r="BO1512" s="0" t="str">
        <f aca="false">IF(BN1512&gt;=90, "Very Good", IF(BN1512&gt;=80, "Good", IF(BN1512&gt;=70, "Slightly Good", IF(BN1512&gt;=60, "Average", IF(BN1512&gt;=50, "Slightly Poor", IF(BN1512&gt;=40, "Poor", "Very Poor"))))))</f>
        <v>Average</v>
      </c>
      <c r="BP1512" s="0" t="n">
        <f aca="false">IF(AJ1512&lt;=1000, -6.942*LN(AJ1512)+107.59, IF(AND(AJ1512&gt;1000, AJ1512&lt;=5213),-36.304*LN(AJ1512)+310.72, IF(AJ1512&gt;5213, 10)))</f>
        <v>65.9972531139764</v>
      </c>
      <c r="BQ1512" s="0" t="n">
        <f aca="false">BF1512^0.04*BG1512^0.22*BH1512^0.51*BI1512^0.06*BP1512^0.17</f>
        <v>86.2315450359548</v>
      </c>
      <c r="BR1512" s="0" t="str">
        <f aca="false">IF(BQ1512&gt;=90, "Very Good", IF(BQ1512&gt;=80, "Good", IF(BQ1512&gt;=70, "Slightly Good", IF(BQ1512&gt;=60, "Average", IF(BQ1512&gt;=50, "Slightly Poor", IF(BQ1512&gt;=40, "Poor", "Very Poor"))))))</f>
        <v>Good</v>
      </c>
      <c r="BT1512" s="0" t="e">
        <f aca="false">9.81*LN(AH1512)+30.6</f>
        <v>#VALUE!</v>
      </c>
      <c r="BU1512" s="0" t="e">
        <f aca="false">IF(BT1512&lt;30, "Clean water", IF(AND(BT1512&gt;=30, BT1512&lt;40), "Hypolimia", IF(AND(BT1512&gt;=40,BT1512&lt;50), "Mesotrophic", IF(AND(BT1512&gt;=50, BT1512&lt;70), "Eutrophic", IF(BT1512&gt;70,"Hypertrophic")))))</f>
        <v>#VALUE!</v>
      </c>
      <c r="BW1512" s="0" t="str">
        <f aca="false">IF(G1512/H1512&gt;=1, "PLS CHECK", "")</f>
        <v/>
      </c>
      <c r="BX1512" s="0" t="str">
        <f aca="false">IF(AC1512/J1512&gt;=1, "PLS CHECK", "")</f>
        <v/>
      </c>
      <c r="BY1512" s="0" t="str">
        <f aca="false">IF(AE1512/J1512&gt;=1, "PLS CHECK", "")</f>
        <v/>
      </c>
      <c r="BZ1512" s="0" t="str">
        <f aca="false">IF(AD1512/J1512&gt;=1, "PLS CHECK", "")</f>
        <v/>
      </c>
      <c r="CA1512" s="0" t="str">
        <f aca="false">IF(AF1512/K1512&gt;=1, "PLS CHECK", "")</f>
        <v/>
      </c>
      <c r="CB1512" s="0" t="str">
        <f aca="false">IF(AG1512/K1512&gt;=1, "PLS CHECK", "")</f>
        <v/>
      </c>
    </row>
    <row r="1513" customFormat="false" ht="12.5" hidden="false" customHeight="false" outlineLevel="0" collapsed="false">
      <c r="A1513" s="0" t="n">
        <v>1510</v>
      </c>
      <c r="B1513" s="15" t="s">
        <v>91</v>
      </c>
      <c r="C1513" s="16" t="s">
        <v>92</v>
      </c>
      <c r="D1513" s="0" t="s">
        <v>191</v>
      </c>
      <c r="E1513" s="0" t="n">
        <v>7.4</v>
      </c>
      <c r="F1513" s="0" t="n">
        <v>10.2</v>
      </c>
      <c r="G1513" s="0" t="n">
        <v>0.7</v>
      </c>
      <c r="H1513" s="37"/>
      <c r="I1513" s="37"/>
      <c r="J1513" s="0" t="n">
        <v>5.579</v>
      </c>
      <c r="K1513" s="0" t="n">
        <v>0.025</v>
      </c>
      <c r="L1513" s="37"/>
      <c r="M1513" s="0" t="n">
        <v>7.4</v>
      </c>
      <c r="N1513" s="0" t="n">
        <v>0</v>
      </c>
      <c r="O1513" s="0" t="n">
        <v>483</v>
      </c>
      <c r="P1513" s="0" t="n">
        <v>6400</v>
      </c>
      <c r="Q1513" s="0" t="n">
        <v>0</v>
      </c>
      <c r="R1513" s="0" t="n">
        <v>0</v>
      </c>
      <c r="S1513" s="0" t="n">
        <v>0</v>
      </c>
      <c r="T1513" s="0" t="n">
        <v>0</v>
      </c>
      <c r="U1513" s="0" t="n">
        <v>0</v>
      </c>
      <c r="V1513" s="0" t="n">
        <v>0</v>
      </c>
      <c r="AC1513" s="0" t="n">
        <v>5.393</v>
      </c>
      <c r="AD1513" s="0" t="n">
        <v>0.058</v>
      </c>
      <c r="AE1513" s="0" t="n">
        <v>4.988</v>
      </c>
      <c r="AF1513" s="0" t="n">
        <v>0.018</v>
      </c>
      <c r="AG1513" s="0" t="n">
        <v>0.012</v>
      </c>
      <c r="AH1513" s="0" t="n">
        <v>1.1</v>
      </c>
      <c r="AJ1513" s="0" t="n">
        <v>280</v>
      </c>
      <c r="AP1513" s="0" t="n">
        <v>0</v>
      </c>
      <c r="AY1513" s="0" t="n">
        <v>0</v>
      </c>
      <c r="BF1513" s="0" t="n">
        <f aca="false">IF(E1513&lt;11,-3.6797*E1513^2+48.115*E1513-53.83,280.92*EXP(-0.2027*E1513))</f>
        <v>100.720628</v>
      </c>
      <c r="BG1513" s="0" t="n">
        <f aca="false">32.208*LN(F1513)+21.438</f>
        <v>96.2374636951076</v>
      </c>
      <c r="BH1513" s="0" t="n">
        <f aca="false">IF(G1513&lt;=2, -10*G1513+100, 88.958*EXP(-0.0755*G1513))</f>
        <v>93</v>
      </c>
      <c r="BI1513" s="0" t="n">
        <f aca="false">IF(I1513&lt;=100, 0.0053*(I1513)^2-1.0332*I1513+100.76, 122.82*EXP(-0.0092*I1513))</f>
        <v>100.76</v>
      </c>
      <c r="BJ1513" s="0" t="n">
        <f aca="false">IF(P1513&lt;=1000, -6.942*LN(P1513)+107.59, -36.304*LN(P1513)+310.72)</f>
        <v>-7.45018989040113</v>
      </c>
      <c r="BK1513" s="0" t="e">
        <f aca="false">BF1513^0.04*BG1513^0.22*BH1513^0.51*BI1513^0.06*BJ1513^0.17</f>
        <v>#NUM!</v>
      </c>
      <c r="BL1513" s="0" t="e">
        <f aca="false">IF(BK1513&gt;=90, "Very Good", IF(BK1513&gt;=80, "Good", IF(BK1513&gt;=70, "Slightly Good", IF(BK1513&gt;=60, "Average", IF(BK1513&gt;=50, "Slightly Poor", IF(BK1513&gt;=40, "Poor", "Very Poor"))))))</f>
        <v>#NUM!</v>
      </c>
      <c r="BM1513" s="0" t="n">
        <f aca="false">IF(P1513&lt;=1000, -6.942*LN(P1513)+107.59, IF(AND(P1513&gt;1000, P1513&lt;=5213),-36.304*LN(P1513)+310.72, IF(P1513&gt;5213, 10)))</f>
        <v>10</v>
      </c>
      <c r="BN1513" s="0" t="n">
        <f aca="false">BF1513^0.04*BG1513^0.22*BH1513^0.51*BI1513^0.06*BM1513^0.17</f>
        <v>64.6523101151249</v>
      </c>
      <c r="BO1513" s="0" t="str">
        <f aca="false">IF(BN1513&gt;=90, "Very Good", IF(BN1513&gt;=80, "Good", IF(BN1513&gt;=70, "Slightly Good", IF(BN1513&gt;=60, "Average", IF(BN1513&gt;=50, "Slightly Poor", IF(BN1513&gt;=40, "Poor", "Very Poor"))))))</f>
        <v>Average</v>
      </c>
      <c r="BP1513" s="0" t="n">
        <f aca="false">IF(AJ1513&lt;=1000, -6.942*LN(AJ1513)+107.59, IF(AND(AJ1513&gt;1000, AJ1513&lt;=5213),-36.304*LN(AJ1513)+310.72, IF(AJ1513&gt;5213, 10)))</f>
        <v>68.4732905747991</v>
      </c>
      <c r="BQ1513" s="0" t="n">
        <f aca="false">BF1513^0.04*BG1513^0.22*BH1513^0.51*BI1513^0.06*BP1513^0.17</f>
        <v>89.6649377378738</v>
      </c>
      <c r="BR1513" s="0" t="str">
        <f aca="false">IF(BQ1513&gt;=90, "Very Good", IF(BQ1513&gt;=80, "Good", IF(BQ1513&gt;=70, "Slightly Good", IF(BQ1513&gt;=60, "Average", IF(BQ1513&gt;=50, "Slightly Poor", IF(BQ1513&gt;=40, "Poor", "Very Poor"))))))</f>
        <v>Good</v>
      </c>
      <c r="BT1513" s="0" t="n">
        <f aca="false">9.81*LN(AH1513)+30.6</f>
        <v>31.5349928638804</v>
      </c>
      <c r="BU1513" s="0" t="str">
        <f aca="false">IF(BT1513&lt;30, "Clean water", IF(AND(BT1513&gt;=30, BT1513&lt;40), "Hypolimia", IF(AND(BT1513&gt;=40,BT1513&lt;50), "Mesotrophic", IF(AND(BT1513&gt;=50, BT1513&lt;70), "Eutrophic", IF(BT1513&gt;70,"Hypertrophic")))))</f>
        <v>Hypolimia</v>
      </c>
      <c r="BW1513" s="0" t="e">
        <f aca="false">IF(G1513/H1513&gt;=1, "PLS CHECK", "")</f>
        <v>#DIV/0!</v>
      </c>
      <c r="BX1513" s="0" t="str">
        <f aca="false">IF(AC1513/J1513&gt;=1, "PLS CHECK", "")</f>
        <v/>
      </c>
      <c r="BY1513" s="0" t="str">
        <f aca="false">IF(AE1513/J1513&gt;=1, "PLS CHECK", "")</f>
        <v/>
      </c>
      <c r="BZ1513" s="0" t="str">
        <f aca="false">IF(AD1513/J1513&gt;=1, "PLS CHECK", "")</f>
        <v/>
      </c>
      <c r="CA1513" s="0" t="str">
        <f aca="false">IF(AF1513/K1513&gt;=1, "PLS CHECK", "")</f>
        <v/>
      </c>
      <c r="CB1513" s="0" t="str">
        <f aca="false">IF(AG1513/K1513&gt;=1, "PLS CHECK", "")</f>
        <v/>
      </c>
    </row>
    <row r="1514" customFormat="false" ht="12.5" hidden="false" customHeight="false" outlineLevel="0" collapsed="false">
      <c r="A1514" s="0" t="n">
        <v>1511</v>
      </c>
      <c r="B1514" s="15" t="s">
        <v>137</v>
      </c>
      <c r="C1514" s="16" t="s">
        <v>138</v>
      </c>
      <c r="D1514" s="0" t="s">
        <v>191</v>
      </c>
      <c r="E1514" s="0" t="n">
        <v>7.5</v>
      </c>
      <c r="F1514" s="0" t="n">
        <v>10.5</v>
      </c>
      <c r="G1514" s="0" t="n">
        <v>3.6</v>
      </c>
      <c r="H1514" s="37"/>
      <c r="I1514" s="0" t="n">
        <v>10.9</v>
      </c>
      <c r="J1514" s="0" t="n">
        <v>9.691</v>
      </c>
      <c r="K1514" s="0" t="n">
        <v>0.13</v>
      </c>
      <c r="L1514" s="37"/>
      <c r="M1514" s="0" t="n">
        <v>9.5</v>
      </c>
      <c r="O1514" s="0" t="n">
        <v>561</v>
      </c>
      <c r="BD1514" s="0" t="n">
        <v>4.382</v>
      </c>
      <c r="BF1514" s="0" t="n">
        <f aca="false">IF(E1514&lt;11,-3.6797*E1514^2+48.115*E1514-53.83,280.92*EXP(-0.2027*E1514))</f>
        <v>100.049375</v>
      </c>
      <c r="BG1514" s="0" t="n">
        <f aca="false">32.208*LN(F1514)+21.438</f>
        <v>97.1710942827213</v>
      </c>
      <c r="BH1514" s="0" t="n">
        <f aca="false">IF(G1514&lt;=2, -10*G1514+100, 88.958*EXP(-0.0755*G1514))</f>
        <v>67.7865873198524</v>
      </c>
      <c r="BI1514" s="0" t="n">
        <f aca="false">IF(I1514&lt;=100, 0.0053*(I1514)^2-1.0332*I1514+100.76, 122.82*EXP(-0.0092*I1514))</f>
        <v>90.127813</v>
      </c>
      <c r="BJ1514" s="0" t="e">
        <f aca="false">IF(P1514&lt;=1000, -6.942*LN(P1514)+107.59, -36.304*LN(P1514)+310.72)</f>
        <v>#VALUE!</v>
      </c>
      <c r="BK1514" s="0" t="e">
        <f aca="false">BF1514^0.04*BG1514^0.22*BH1514^0.51*BI1514^0.06*BJ1514^0.17</f>
        <v>#VALUE!</v>
      </c>
      <c r="BL1514" s="0" t="e">
        <f aca="false">IF(BK1514&gt;=90, "Very Good", IF(BK1514&gt;=80, "Good", IF(BK1514&gt;=70, "Slightly Good", IF(BK1514&gt;=60, "Average", IF(BK1514&gt;=50, "Slightly Poor", IF(BK1514&gt;=40, "Poor", "Very Poor"))))))</f>
        <v>#VALUE!</v>
      </c>
      <c r="BM1514" s="0" t="e">
        <f aca="false">IF(P1514&lt;=1000, -6.942*LN(P1514)+107.59, IF(AND(P1514&gt;1000, P1514&lt;=5213),-36.304*LN(P1514)+310.72, IF(P1514&gt;5213, 10)))</f>
        <v>#VALUE!</v>
      </c>
      <c r="BN1514" s="0" t="e">
        <f aca="false">BF1514^0.04*BG1514^0.22*BH1514^0.51*BI1514^0.06*BM1514^0.17</f>
        <v>#VALUE!</v>
      </c>
      <c r="BO1514" s="0" t="e">
        <f aca="false">IF(BN1514&gt;=90, "Very Good", IF(BN1514&gt;=80, "Good", IF(BN1514&gt;=70, "Slightly Good", IF(BN1514&gt;=60, "Average", IF(BN1514&gt;=50, "Slightly Poor", IF(BN1514&gt;=40, "Poor", "Very Poor"))))))</f>
        <v>#VALUE!</v>
      </c>
      <c r="BP1514" s="0" t="e">
        <f aca="false">IF(AJ1514&lt;=1000, -6.942*LN(AJ1514)+107.59, IF(AND(AJ1514&gt;1000, AJ1514&lt;=5213),-36.304*LN(AJ1514)+310.72, IF(AJ1514&gt;5213, 10)))</f>
        <v>#VALUE!</v>
      </c>
      <c r="BQ1514" s="0" t="e">
        <f aca="false">BF1514^0.04*BG1514^0.22*BH1514^0.51*BI1514^0.06*BP1514^0.17</f>
        <v>#VALUE!</v>
      </c>
      <c r="BR1514" s="0" t="e">
        <f aca="false">IF(BQ1514&gt;=90, "Very Good", IF(BQ1514&gt;=80, "Good", IF(BQ1514&gt;=70, "Slightly Good", IF(BQ1514&gt;=60, "Average", IF(BQ1514&gt;=50, "Slightly Poor", IF(BQ1514&gt;=40, "Poor", "Very Poor"))))))</f>
        <v>#VALUE!</v>
      </c>
      <c r="BT1514" s="0" t="e">
        <f aca="false">9.81*LN(AH1514)+30.6</f>
        <v>#VALUE!</v>
      </c>
      <c r="BU1514" s="0" t="e">
        <f aca="false">IF(BT1514&lt;30, "Clean water", IF(AND(BT1514&gt;=30, BT1514&lt;40), "Hypolimia", IF(AND(BT1514&gt;=40,BT1514&lt;50), "Mesotrophic", IF(AND(BT1514&gt;=50, BT1514&lt;70), "Eutrophic", IF(BT1514&gt;70,"Hypertrophic")))))</f>
        <v>#VALUE!</v>
      </c>
      <c r="BW1514" s="0" t="e">
        <f aca="false">IF(G1514/H1514&gt;=1, "PLS CHECK", "")</f>
        <v>#DIV/0!</v>
      </c>
      <c r="BX1514" s="0" t="str">
        <f aca="false">IF(AC1514/J1514&gt;=1, "PLS CHECK", "")</f>
        <v/>
      </c>
      <c r="BY1514" s="0" t="str">
        <f aca="false">IF(AE1514/J1514&gt;=1, "PLS CHECK", "")</f>
        <v/>
      </c>
      <c r="BZ1514" s="0" t="str">
        <f aca="false">IF(AD1514/J1514&gt;=1, "PLS CHECK", "")</f>
        <v/>
      </c>
      <c r="CA1514" s="0" t="str">
        <f aca="false">IF(AF1514/K1514&gt;=1, "PLS CHECK", "")</f>
        <v/>
      </c>
      <c r="CB1514" s="0" t="str">
        <f aca="false">IF(AG1514/K1514&gt;=1, "PLS CHECK", "")</f>
        <v/>
      </c>
    </row>
    <row r="1515" customFormat="false" ht="12.5" hidden="false" customHeight="false" outlineLevel="0" collapsed="false">
      <c r="A1515" s="0" t="n">
        <v>1512</v>
      </c>
      <c r="B1515" s="15" t="s">
        <v>93</v>
      </c>
      <c r="C1515" s="16" t="s">
        <v>94</v>
      </c>
      <c r="D1515" s="0" t="s">
        <v>191</v>
      </c>
      <c r="E1515" s="37"/>
      <c r="F1515" s="0" t="n">
        <v>10.6</v>
      </c>
      <c r="G1515" s="0" t="n">
        <v>2.6</v>
      </c>
      <c r="H1515" s="0" t="n">
        <v>7.5</v>
      </c>
      <c r="I1515" s="0" t="n">
        <v>3.6</v>
      </c>
      <c r="J1515" s="37"/>
      <c r="K1515" s="0" t="n">
        <v>0.08</v>
      </c>
      <c r="L1515" s="0" t="n">
        <v>4.8</v>
      </c>
      <c r="M1515" s="0" t="n">
        <v>7.4</v>
      </c>
      <c r="N1515" s="0" t="n">
        <v>0</v>
      </c>
      <c r="O1515" s="0" t="n">
        <v>674</v>
      </c>
      <c r="P1515" s="0" t="n">
        <v>5500</v>
      </c>
      <c r="Q1515" s="0" t="n">
        <v>0</v>
      </c>
      <c r="R1515" s="0" t="n">
        <v>0</v>
      </c>
      <c r="S1515" s="0" t="n">
        <v>0</v>
      </c>
      <c r="T1515" s="0" t="n">
        <v>0</v>
      </c>
      <c r="U1515" s="0" t="n">
        <v>0</v>
      </c>
      <c r="V1515" s="0" t="n">
        <v>0</v>
      </c>
      <c r="AC1515" s="37"/>
      <c r="AD1515" s="0" t="n">
        <v>1.703</v>
      </c>
      <c r="AE1515" s="0" t="n">
        <v>6.428</v>
      </c>
      <c r="AF1515" s="0" t="n">
        <v>0.035</v>
      </c>
      <c r="AG1515" s="0" t="n">
        <v>0.007</v>
      </c>
      <c r="AH1515" s="0" t="n">
        <v>2.2</v>
      </c>
      <c r="AJ1515" s="0" t="n">
        <v>1100</v>
      </c>
      <c r="AP1515" s="0" t="n">
        <v>0</v>
      </c>
      <c r="AY1515" s="0" t="n">
        <v>0.0005</v>
      </c>
      <c r="BD1515" s="0" t="n">
        <v>3.511</v>
      </c>
      <c r="BF1515" s="0" t="n">
        <f aca="false">IF(E1515&lt;11,-3.6797*E1515^2+48.115*E1515-53.83,280.92*EXP(-0.2027*E1515))</f>
        <v>-53.83</v>
      </c>
      <c r="BG1515" s="0" t="n">
        <f aca="false">32.208*LN(F1515)+21.438</f>
        <v>97.4763856680092</v>
      </c>
      <c r="BH1515" s="0" t="n">
        <f aca="false">IF(G1515&lt;=2, -10*G1515+100, 88.958*EXP(-0.0755*G1515))</f>
        <v>73.1026302934667</v>
      </c>
      <c r="BI1515" s="0" t="n">
        <f aca="false">IF(I1515&lt;=100, 0.0053*(I1515)^2-1.0332*I1515+100.76, 122.82*EXP(-0.0092*I1515))</f>
        <v>97.109168</v>
      </c>
      <c r="BJ1515" s="0" t="n">
        <f aca="false">IF(P1515&lt;=1000, -6.942*LN(P1515)+107.59, -36.304*LN(P1515)+310.72)</f>
        <v>-1.94832238879127</v>
      </c>
      <c r="BK1515" s="0" t="e">
        <f aca="false">BF1515^0.04*BG1515^0.22*BH1515^0.51*BI1515^0.06*BJ1515^0.17</f>
        <v>#NUM!</v>
      </c>
      <c r="BL1515" s="0" t="e">
        <f aca="false">IF(BK1515&gt;=90, "Very Good", IF(BK1515&gt;=80, "Good", IF(BK1515&gt;=70, "Slightly Good", IF(BK1515&gt;=60, "Average", IF(BK1515&gt;=50, "Slightly Poor", IF(BK1515&gt;=40, "Poor", "Very Poor"))))))</f>
        <v>#NUM!</v>
      </c>
      <c r="BM1515" s="0" t="n">
        <f aca="false">IF(P1515&lt;=1000, -6.942*LN(P1515)+107.59, IF(AND(P1515&gt;1000, P1515&lt;=5213),-36.304*LN(P1515)+310.72, IF(P1515&gt;5213, 10)))</f>
        <v>10</v>
      </c>
      <c r="BN1515" s="0" t="n">
        <f aca="false">BF1515^0.04*BG1515^0.22*BH1515^0.51*BI1515^0.06*BM1515^0.17</f>
        <v>-55.8007829770768</v>
      </c>
      <c r="BO1515" s="0" t="str">
        <f aca="false">IF(BN1515&gt;=90, "Very Good", IF(BN1515&gt;=80, "Good", IF(BN1515&gt;=70, "Slightly Good", IF(BN1515&gt;=60, "Average", IF(BN1515&gt;=50, "Slightly Poor", IF(BN1515&gt;=40, "Poor", "Very Poor"))))))</f>
        <v>Very Poor</v>
      </c>
      <c r="BP1515" s="0" t="n">
        <f aca="false">IF(AJ1515&lt;=1000, -6.942*LN(AJ1515)+107.59, IF(AND(AJ1515&gt;1000, AJ1515&lt;=5213),-36.304*LN(AJ1515)+310.72, IF(AJ1515&gt;5213, 10)))</f>
        <v>56.4807115842163</v>
      </c>
      <c r="BQ1515" s="0" t="n">
        <f aca="false">BF1515^0.04*BG1515^0.22*BH1515^0.51*BI1515^0.06*BP1515^0.17</f>
        <v>-74.8968098851854</v>
      </c>
      <c r="BR1515" s="0" t="str">
        <f aca="false">IF(BQ1515&gt;=90, "Very Good", IF(BQ1515&gt;=80, "Good", IF(BQ1515&gt;=70, "Slightly Good", IF(BQ1515&gt;=60, "Average", IF(BQ1515&gt;=50, "Slightly Poor", IF(BQ1515&gt;=40, "Poor", "Very Poor"))))))</f>
        <v>Very Poor</v>
      </c>
      <c r="BT1515" s="0" t="n">
        <f aca="false">9.81*LN(AH1515)+30.6</f>
        <v>38.3347667051735</v>
      </c>
      <c r="BU1515" s="0" t="str">
        <f aca="false">IF(BT1515&lt;30, "Clean water", IF(AND(BT1515&gt;=30, BT1515&lt;40), "Hypolimia", IF(AND(BT1515&gt;=40,BT1515&lt;50), "Mesotrophic", IF(AND(BT1515&gt;=50, BT1515&lt;70), "Eutrophic", IF(BT1515&gt;70,"Hypertrophic")))))</f>
        <v>Hypolimia</v>
      </c>
      <c r="BW1515" s="0" t="str">
        <f aca="false">IF(G1515/H1515&gt;=1, "PLS CHECK", "")</f>
        <v/>
      </c>
      <c r="BX1515" s="0" t="e">
        <f aca="false">IF(AC1515/J1515&gt;=1, "PLS CHECK", "")</f>
        <v>#DIV/0!</v>
      </c>
      <c r="BY1515" s="0" t="e">
        <f aca="false">IF(AE1515/J1515&gt;=1, "PLS CHECK", "")</f>
        <v>#DIV/0!</v>
      </c>
      <c r="BZ1515" s="0" t="e">
        <f aca="false">IF(AD1515/J1515&gt;=1, "PLS CHECK", "")</f>
        <v>#DIV/0!</v>
      </c>
      <c r="CA1515" s="0" t="str">
        <f aca="false">IF(AF1515/K1515&gt;=1, "PLS CHECK", "")</f>
        <v/>
      </c>
      <c r="CB1515" s="0" t="str">
        <f aca="false">IF(AG1515/K1515&gt;=1, "PLS CHECK", "")</f>
        <v/>
      </c>
    </row>
    <row r="1516" customFormat="false" ht="12.5" hidden="false" customHeight="false" outlineLevel="0" collapsed="false">
      <c r="A1516" s="0" t="n">
        <v>1513</v>
      </c>
      <c r="B1516" s="15" t="s">
        <v>95</v>
      </c>
      <c r="C1516" s="16" t="s">
        <v>96</v>
      </c>
      <c r="D1516" s="0" t="s">
        <v>191</v>
      </c>
      <c r="E1516" s="0" t="n">
        <v>7.4</v>
      </c>
      <c r="F1516" s="0" t="n">
        <v>8.3</v>
      </c>
      <c r="G1516" s="0" t="n">
        <v>1.5</v>
      </c>
      <c r="H1516" s="0" t="n">
        <v>7.3</v>
      </c>
      <c r="I1516" s="0" t="n">
        <v>2.6</v>
      </c>
      <c r="J1516" s="0" t="n">
        <v>9.325</v>
      </c>
      <c r="K1516" s="0" t="n">
        <v>0.06</v>
      </c>
      <c r="L1516" s="0" t="n">
        <v>4.7</v>
      </c>
      <c r="M1516" s="0" t="n">
        <v>6.9</v>
      </c>
      <c r="N1516" s="0" t="n">
        <v>0</v>
      </c>
      <c r="O1516" s="0" t="n">
        <v>647</v>
      </c>
      <c r="P1516" s="0" t="n">
        <v>19000</v>
      </c>
      <c r="Q1516" s="0" t="n">
        <v>0</v>
      </c>
      <c r="R1516" s="0" t="n">
        <v>0</v>
      </c>
      <c r="S1516" s="0" t="n">
        <v>0</v>
      </c>
      <c r="T1516" s="0" t="n">
        <v>0</v>
      </c>
      <c r="U1516" s="0" t="n">
        <v>0</v>
      </c>
      <c r="V1516" s="0" t="n">
        <v>0</v>
      </c>
      <c r="AC1516" s="0" t="n">
        <v>8.926</v>
      </c>
      <c r="AD1516" s="37"/>
      <c r="AE1516" s="0" t="n">
        <v>4.937</v>
      </c>
      <c r="AF1516" s="0" t="n">
        <v>0.035</v>
      </c>
      <c r="AG1516" s="0" t="n">
        <v>0.015</v>
      </c>
      <c r="AH1516" s="0" t="n">
        <v>1.1</v>
      </c>
      <c r="AJ1516" s="0" t="n">
        <v>1300</v>
      </c>
      <c r="AP1516" s="0" t="n">
        <v>0</v>
      </c>
      <c r="AY1516" s="0" t="n">
        <v>0</v>
      </c>
      <c r="BF1516" s="0" t="n">
        <f aca="false">IF(E1516&lt;11,-3.6797*E1516^2+48.115*E1516-53.83,280.92*EXP(-0.2027*E1516))</f>
        <v>100.720628</v>
      </c>
      <c r="BG1516" s="0" t="n">
        <f aca="false">32.208*LN(F1516)+21.438</f>
        <v>89.5983576207606</v>
      </c>
      <c r="BH1516" s="0" t="n">
        <f aca="false">IF(G1516&lt;=2, -10*G1516+100, 88.958*EXP(-0.0755*G1516))</f>
        <v>85</v>
      </c>
      <c r="BI1516" s="0" t="n">
        <f aca="false">IF(I1516&lt;=100, 0.0053*(I1516)^2-1.0332*I1516+100.76, 122.82*EXP(-0.0092*I1516))</f>
        <v>98.109508</v>
      </c>
      <c r="BJ1516" s="0" t="n">
        <f aca="false">IF(P1516&lt;=1000, -6.942*LN(P1516)+107.59, -36.304*LN(P1516)+310.72)</f>
        <v>-46.9540603478259</v>
      </c>
      <c r="BK1516" s="0" t="e">
        <f aca="false">BF1516^0.04*BG1516^0.22*BH1516^0.51*BI1516^0.06*BJ1516^0.17</f>
        <v>#NUM!</v>
      </c>
      <c r="BL1516" s="0" t="e">
        <f aca="false">IF(BK1516&gt;=90, "Very Good", IF(BK1516&gt;=80, "Good", IF(BK1516&gt;=70, "Slightly Good", IF(BK1516&gt;=60, "Average", IF(BK1516&gt;=50, "Slightly Poor", IF(BK1516&gt;=40, "Poor", "Very Poor"))))))</f>
        <v>#NUM!</v>
      </c>
      <c r="BM1516" s="0" t="n">
        <f aca="false">IF(P1516&lt;=1000, -6.942*LN(P1516)+107.59, IF(AND(P1516&gt;1000, P1516&lt;=5213),-36.304*LN(P1516)+310.72, IF(P1516&gt;5213, 10)))</f>
        <v>10</v>
      </c>
      <c r="BN1516" s="0" t="n">
        <f aca="false">BF1516^0.04*BG1516^0.22*BH1516^0.51*BI1516^0.06*BM1516^0.17</f>
        <v>60.6927849154874</v>
      </c>
      <c r="BO1516" s="0" t="str">
        <f aca="false">IF(BN1516&gt;=90, "Very Good", IF(BN1516&gt;=80, "Good", IF(BN1516&gt;=70, "Slightly Good", IF(BN1516&gt;=60, "Average", IF(BN1516&gt;=50, "Slightly Poor", IF(BN1516&gt;=40, "Poor", "Very Poor"))))))</f>
        <v>Average</v>
      </c>
      <c r="BP1516" s="0" t="n">
        <f aca="false">IF(AJ1516&lt;=1000, -6.942*LN(AJ1516)+107.59, IF(AND(AJ1516&gt;1000, AJ1516&lt;=5213),-36.304*LN(AJ1516)+310.72, IF(AJ1516&gt;5213, 10)))</f>
        <v>50.4159800946047</v>
      </c>
      <c r="BQ1516" s="0" t="n">
        <f aca="false">BF1516^0.04*BG1516^0.22*BH1516^0.51*BI1516^0.06*BP1516^0.17</f>
        <v>79.9049459708784</v>
      </c>
      <c r="BR1516" s="0" t="str">
        <f aca="false">IF(BQ1516&gt;=90, "Very Good", IF(BQ1516&gt;=80, "Good", IF(BQ1516&gt;=70, "Slightly Good", IF(BQ1516&gt;=60, "Average", IF(BQ1516&gt;=50, "Slightly Poor", IF(BQ1516&gt;=40, "Poor", "Very Poor"))))))</f>
        <v>Slightly Good</v>
      </c>
      <c r="BT1516" s="0" t="n">
        <f aca="false">9.81*LN(AH1516)+30.6</f>
        <v>31.5349928638804</v>
      </c>
      <c r="BU1516" s="0" t="str">
        <f aca="false">IF(BT1516&lt;30, "Clean water", IF(AND(BT1516&gt;=30, BT1516&lt;40), "Hypolimia", IF(AND(BT1516&gt;=40,BT1516&lt;50), "Mesotrophic", IF(AND(BT1516&gt;=50, BT1516&lt;70), "Eutrophic", IF(BT1516&gt;70,"Hypertrophic")))))</f>
        <v>Hypolimia</v>
      </c>
      <c r="BW1516" s="0" t="str">
        <f aca="false">IF(G1516/H1516&gt;=1, "PLS CHECK", "")</f>
        <v/>
      </c>
      <c r="BX1516" s="0" t="str">
        <f aca="false">IF(AC1516/J1516&gt;=1, "PLS CHECK", "")</f>
        <v/>
      </c>
      <c r="BY1516" s="0" t="str">
        <f aca="false">IF(AE1516/J1516&gt;=1, "PLS CHECK", "")</f>
        <v/>
      </c>
      <c r="BZ1516" s="0" t="str">
        <f aca="false">IF(AD1516/J1516&gt;=1, "PLS CHECK", "")</f>
        <v/>
      </c>
      <c r="CA1516" s="0" t="str">
        <f aca="false">IF(AF1516/K1516&gt;=1, "PLS CHECK", "")</f>
        <v/>
      </c>
      <c r="CB1516" s="0" t="str">
        <f aca="false">IF(AG1516/K1516&gt;=1, "PLS CHECK", "")</f>
        <v/>
      </c>
    </row>
    <row r="1517" customFormat="false" ht="12.5" hidden="false" customHeight="false" outlineLevel="0" collapsed="false">
      <c r="A1517" s="0" t="n">
        <v>1514</v>
      </c>
      <c r="B1517" s="15" t="s">
        <v>97</v>
      </c>
      <c r="C1517" s="16" t="s">
        <v>98</v>
      </c>
      <c r="D1517" s="0" t="s">
        <v>191</v>
      </c>
      <c r="E1517" s="37"/>
      <c r="F1517" s="0" t="n">
        <v>12.3</v>
      </c>
      <c r="G1517" s="37"/>
      <c r="H1517" s="0" t="n">
        <v>3.3</v>
      </c>
      <c r="I1517" s="0" t="n">
        <v>3.2</v>
      </c>
      <c r="J1517" s="0" t="n">
        <v>2.35</v>
      </c>
      <c r="K1517" s="0" t="n">
        <v>0.052</v>
      </c>
      <c r="L1517" s="0" t="n">
        <v>1.6</v>
      </c>
      <c r="M1517" s="0" t="n">
        <v>5.6</v>
      </c>
      <c r="N1517" s="0" t="n">
        <v>0</v>
      </c>
      <c r="O1517" s="0" t="n">
        <v>221</v>
      </c>
      <c r="P1517" s="37"/>
      <c r="Q1517" s="0" t="n">
        <v>0</v>
      </c>
      <c r="R1517" s="0" t="n">
        <v>0</v>
      </c>
      <c r="S1517" s="0" t="n">
        <v>0</v>
      </c>
      <c r="T1517" s="0" t="n">
        <v>0</v>
      </c>
      <c r="U1517" s="0" t="n">
        <v>0</v>
      </c>
      <c r="V1517" s="0" t="n">
        <v>0</v>
      </c>
      <c r="AC1517" s="37"/>
      <c r="AD1517" s="0" t="n">
        <v>0.02</v>
      </c>
      <c r="AE1517" s="0" t="n">
        <v>2.04</v>
      </c>
      <c r="AF1517" s="0" t="n">
        <v>0.035</v>
      </c>
      <c r="AG1517" s="0" t="n">
        <v>0.004</v>
      </c>
      <c r="AH1517" s="0" t="n">
        <v>7.2</v>
      </c>
      <c r="AJ1517" s="0" t="n">
        <v>21</v>
      </c>
      <c r="AP1517" s="0" t="n">
        <v>0</v>
      </c>
      <c r="AY1517" s="0" t="n">
        <v>0</v>
      </c>
      <c r="BF1517" s="0" t="n">
        <f aca="false">IF(E1517&lt;11,-3.6797*E1517^2+48.115*E1517-53.83,280.92*EXP(-0.2027*E1517))</f>
        <v>-53.83</v>
      </c>
      <c r="BG1517" s="0" t="n">
        <f aca="false">32.208*LN(F1517)+21.438</f>
        <v>102.267173042683</v>
      </c>
      <c r="BH1517" s="0" t="n">
        <f aca="false">IF(G1517&lt;=2, -10*G1517+100, 88.958*EXP(-0.0755*G1517))</f>
        <v>100</v>
      </c>
      <c r="BI1517" s="0" t="n">
        <f aca="false">IF(I1517&lt;=100, 0.0053*(I1517)^2-1.0332*I1517+100.76, 122.82*EXP(-0.0092*I1517))</f>
        <v>97.508032</v>
      </c>
      <c r="BJ1517" s="0" t="e">
        <f aca="false">IF(P1517&lt;=1000, -6.942*LN(P1517)+107.59, -36.304*LN(P1517)+310.72)</f>
        <v>#VALUE!</v>
      </c>
      <c r="BK1517" s="0" t="e">
        <f aca="false">BF1517^0.04*BG1517^0.22*BH1517^0.51*BI1517^0.06*BJ1517^0.17</f>
        <v>#VALUE!</v>
      </c>
      <c r="BL1517" s="0" t="e">
        <f aca="false">IF(BK1517&gt;=90, "Very Good", IF(BK1517&gt;=80, "Good", IF(BK1517&gt;=70, "Slightly Good", IF(BK1517&gt;=60, "Average", IF(BK1517&gt;=50, "Slightly Poor", IF(BK1517&gt;=40, "Poor", "Very Poor"))))))</f>
        <v>#VALUE!</v>
      </c>
      <c r="BM1517" s="0" t="e">
        <f aca="false">IF(P1517&lt;=1000, -6.942*LN(P1517)+107.59, IF(AND(P1517&gt;1000, P1517&lt;=5213),-36.304*LN(P1517)+310.72, IF(P1517&gt;5213, 10)))</f>
        <v>#VALUE!</v>
      </c>
      <c r="BN1517" s="0" t="e">
        <f aca="false">BF1517^0.04*BG1517^0.22*BH1517^0.51*BI1517^0.06*BM1517^0.17</f>
        <v>#VALUE!</v>
      </c>
      <c r="BO1517" s="0" t="e">
        <f aca="false">IF(BN1517&gt;=90, "Very Good", IF(BN1517&gt;=80, "Good", IF(BN1517&gt;=70, "Slightly Good", IF(BN1517&gt;=60, "Average", IF(BN1517&gt;=50, "Slightly Poor", IF(BN1517&gt;=40, "Poor", "Very Poor"))))))</f>
        <v>#VALUE!</v>
      </c>
      <c r="BP1517" s="0" t="n">
        <f aca="false">IF(AJ1517&lt;=1000, -6.942*LN(AJ1517)+107.59, IF(AND(AJ1517&gt;1000, AJ1517&lt;=5213),-36.304*LN(AJ1517)+310.72, IF(AJ1517&gt;5213, 10)))</f>
        <v>86.454925237324</v>
      </c>
      <c r="BQ1517" s="0" t="n">
        <f aca="false">BF1517^0.04*BG1517^0.22*BH1517^0.51*BI1517^0.06*BP1517^0.17</f>
        <v>-95.4947793555919</v>
      </c>
      <c r="BR1517" s="0" t="str">
        <f aca="false">IF(BQ1517&gt;=90, "Very Good", IF(BQ1517&gt;=80, "Good", IF(BQ1517&gt;=70, "Slightly Good", IF(BQ1517&gt;=60, "Average", IF(BQ1517&gt;=50, "Slightly Poor", IF(BQ1517&gt;=40, "Poor", "Very Poor"))))))</f>
        <v>Very Poor</v>
      </c>
      <c r="BT1517" s="0" t="n">
        <f aca="false">9.81*LN(AH1517)+30.6</f>
        <v>49.9657348652759</v>
      </c>
      <c r="BU1517" s="0" t="str">
        <f aca="false">IF(BT1517&lt;30, "Clean water", IF(AND(BT1517&gt;=30, BT1517&lt;40), "Hypolimia", IF(AND(BT1517&gt;=40,BT1517&lt;50), "Mesotrophic", IF(AND(BT1517&gt;=50, BT1517&lt;70), "Eutrophic", IF(BT1517&gt;70,"Hypertrophic")))))</f>
        <v>Mesotrophic</v>
      </c>
      <c r="BW1517" s="0" t="str">
        <f aca="false">IF(G1517/H1517&gt;=1, "PLS CHECK", "")</f>
        <v/>
      </c>
      <c r="BX1517" s="0" t="str">
        <f aca="false">IF(AC1517/J1517&gt;=1, "PLS CHECK", "")</f>
        <v/>
      </c>
      <c r="BY1517" s="0" t="str">
        <f aca="false">IF(AE1517/J1517&gt;=1, "PLS CHECK", "")</f>
        <v/>
      </c>
      <c r="BZ1517" s="0" t="str">
        <f aca="false">IF(AD1517/J1517&gt;=1, "PLS CHECK", "")</f>
        <v/>
      </c>
      <c r="CA1517" s="0" t="str">
        <f aca="false">IF(AF1517/K1517&gt;=1, "PLS CHECK", "")</f>
        <v/>
      </c>
      <c r="CB1517" s="0" t="str">
        <f aca="false">IF(AG1517/K1517&gt;=1, "PLS CHECK", "")</f>
        <v/>
      </c>
    </row>
    <row r="1518" customFormat="false" ht="12.5" hidden="false" customHeight="false" outlineLevel="0" collapsed="false">
      <c r="A1518" s="0" t="n">
        <v>1515</v>
      </c>
      <c r="B1518" s="15" t="s">
        <v>99</v>
      </c>
      <c r="C1518" s="16" t="s">
        <v>100</v>
      </c>
      <c r="D1518" s="0" t="s">
        <v>191</v>
      </c>
      <c r="E1518" s="0" t="n">
        <v>7.7</v>
      </c>
      <c r="F1518" s="0" t="n">
        <v>12.7</v>
      </c>
      <c r="G1518" s="0" t="n">
        <v>0.9</v>
      </c>
      <c r="H1518" s="0" t="n">
        <v>3.4</v>
      </c>
      <c r="I1518" s="0" t="n">
        <v>1.2</v>
      </c>
      <c r="J1518" s="0" t="n">
        <v>5.287</v>
      </c>
      <c r="K1518" s="0" t="n">
        <v>0.05</v>
      </c>
      <c r="L1518" s="0" t="n">
        <v>2.2</v>
      </c>
      <c r="M1518" s="0" t="n">
        <v>4.7</v>
      </c>
      <c r="N1518" s="0" t="n">
        <v>0</v>
      </c>
      <c r="O1518" s="0" t="n">
        <v>499</v>
      </c>
      <c r="P1518" s="0" t="n">
        <v>36000</v>
      </c>
      <c r="Q1518" s="0" t="n">
        <v>0</v>
      </c>
      <c r="R1518" s="0" t="n">
        <v>0</v>
      </c>
      <c r="S1518" s="0" t="n">
        <v>0</v>
      </c>
      <c r="T1518" s="0" t="n">
        <v>0</v>
      </c>
      <c r="U1518" s="0" t="n">
        <v>0</v>
      </c>
      <c r="V1518" s="0" t="n">
        <v>0</v>
      </c>
      <c r="AC1518" s="0" t="n">
        <v>5.202</v>
      </c>
      <c r="AD1518" s="0" t="n">
        <v>0.11</v>
      </c>
      <c r="AE1518" s="0" t="n">
        <v>4.615</v>
      </c>
      <c r="AF1518" s="0" t="n">
        <v>0.031</v>
      </c>
      <c r="AG1518" s="0" t="n">
        <v>0.017</v>
      </c>
      <c r="AH1518" s="0" t="n">
        <v>2.2</v>
      </c>
      <c r="AJ1518" s="0" t="n">
        <v>1500</v>
      </c>
      <c r="AP1518" s="0" t="n">
        <v>0</v>
      </c>
      <c r="AY1518" s="0" t="n">
        <v>0</v>
      </c>
      <c r="BF1518" s="0" t="n">
        <f aca="false">IF(E1518&lt;11,-3.6797*E1518^2+48.115*E1518-53.83,280.92*EXP(-0.2027*E1518))</f>
        <v>98.486087</v>
      </c>
      <c r="BG1518" s="0" t="n">
        <f aca="false">32.208*LN(F1518)+21.438</f>
        <v>103.297917005506</v>
      </c>
      <c r="BH1518" s="0" t="n">
        <f aca="false">IF(G1518&lt;=2, -10*G1518+100, 88.958*EXP(-0.0755*G1518))</f>
        <v>91</v>
      </c>
      <c r="BI1518" s="0" t="n">
        <f aca="false">IF(I1518&lt;=100, 0.0053*(I1518)^2-1.0332*I1518+100.76, 122.82*EXP(-0.0092*I1518))</f>
        <v>99.527792</v>
      </c>
      <c r="BJ1518" s="0" t="n">
        <f aca="false">IF(P1518&lt;=1000, -6.942*LN(P1518)+107.59, -36.304*LN(P1518)+310.72)</f>
        <v>-70.1552191898782</v>
      </c>
      <c r="BK1518" s="0" t="e">
        <f aca="false">BF1518^0.04*BG1518^0.22*BH1518^0.51*BI1518^0.06*BJ1518^0.17</f>
        <v>#NUM!</v>
      </c>
      <c r="BL1518" s="0" t="e">
        <f aca="false">IF(BK1518&gt;=90, "Very Good", IF(BK1518&gt;=80, "Good", IF(BK1518&gt;=70, "Slightly Good", IF(BK1518&gt;=60, "Average", IF(BK1518&gt;=50, "Slightly Poor", IF(BK1518&gt;=40, "Poor", "Very Poor"))))))</f>
        <v>#NUM!</v>
      </c>
      <c r="BM1518" s="0" t="n">
        <f aca="false">IF(P1518&lt;=1000, -6.942*LN(P1518)+107.59, IF(AND(P1518&gt;1000, P1518&lt;=5213),-36.304*LN(P1518)+310.72, IF(P1518&gt;5213, 10)))</f>
        <v>10</v>
      </c>
      <c r="BN1518" s="0" t="n">
        <f aca="false">BF1518^0.04*BG1518^0.22*BH1518^0.51*BI1518^0.06*BM1518^0.17</f>
        <v>64.8369999652753</v>
      </c>
      <c r="BO1518" s="0" t="str">
        <f aca="false">IF(BN1518&gt;=90, "Very Good", IF(BN1518&gt;=80, "Good", IF(BN1518&gt;=70, "Slightly Good", IF(BN1518&gt;=60, "Average", IF(BN1518&gt;=50, "Slightly Poor", IF(BN1518&gt;=40, "Poor", "Very Poor"))))))</f>
        <v>Average</v>
      </c>
      <c r="BP1518" s="0" t="n">
        <f aca="false">IF(AJ1518&lt;=1000, -6.942*LN(AJ1518)+107.59, IF(AND(AJ1518&gt;1000, AJ1518&lt;=5213),-36.304*LN(AJ1518)+310.72, IF(AJ1518&gt;5213, 10)))</f>
        <v>45.2208470670737</v>
      </c>
      <c r="BQ1518" s="0" t="n">
        <f aca="false">BF1518^0.04*BG1518^0.22*BH1518^0.51*BI1518^0.06*BP1518^0.17</f>
        <v>83.7973895052281</v>
      </c>
      <c r="BR1518" s="0" t="str">
        <f aca="false">IF(BQ1518&gt;=90, "Very Good", IF(BQ1518&gt;=80, "Good", IF(BQ1518&gt;=70, "Slightly Good", IF(BQ1518&gt;=60, "Average", IF(BQ1518&gt;=50, "Slightly Poor", IF(BQ1518&gt;=40, "Poor", "Very Poor"))))))</f>
        <v>Good</v>
      </c>
      <c r="BT1518" s="0" t="n">
        <f aca="false">9.81*LN(AH1518)+30.6</f>
        <v>38.3347667051735</v>
      </c>
      <c r="BU1518" s="0" t="str">
        <f aca="false">IF(BT1518&lt;30, "Clean water", IF(AND(BT1518&gt;=30, BT1518&lt;40), "Hypolimia", IF(AND(BT1518&gt;=40,BT1518&lt;50), "Mesotrophic", IF(AND(BT1518&gt;=50, BT1518&lt;70), "Eutrophic", IF(BT1518&gt;70,"Hypertrophic")))))</f>
        <v>Hypolimia</v>
      </c>
      <c r="BW1518" s="0" t="str">
        <f aca="false">IF(G1518/H1518&gt;=1, "PLS CHECK", "")</f>
        <v/>
      </c>
      <c r="BX1518" s="0" t="str">
        <f aca="false">IF(AC1518/J1518&gt;=1, "PLS CHECK", "")</f>
        <v/>
      </c>
      <c r="BY1518" s="0" t="str">
        <f aca="false">IF(AE1518/J1518&gt;=1, "PLS CHECK", "")</f>
        <v/>
      </c>
      <c r="BZ1518" s="0" t="str">
        <f aca="false">IF(AD1518/J1518&gt;=1, "PLS CHECK", "")</f>
        <v/>
      </c>
      <c r="CA1518" s="0" t="str">
        <f aca="false">IF(AF1518/K1518&gt;=1, "PLS CHECK", "")</f>
        <v/>
      </c>
      <c r="CB1518" s="0" t="str">
        <f aca="false">IF(AG1518/K1518&gt;=1, "PLS CHECK", "")</f>
        <v/>
      </c>
    </row>
    <row r="1519" customFormat="false" ht="12.5" hidden="false" customHeight="false" outlineLevel="0" collapsed="false">
      <c r="A1519" s="0" t="n">
        <v>1516</v>
      </c>
      <c r="B1519" s="15" t="s">
        <v>99</v>
      </c>
      <c r="C1519" s="16" t="s">
        <v>100</v>
      </c>
      <c r="D1519" s="0" t="s">
        <v>191</v>
      </c>
      <c r="E1519" s="0" t="n">
        <v>7.8</v>
      </c>
      <c r="F1519" s="0" t="n">
        <v>11</v>
      </c>
      <c r="G1519" s="0" t="n">
        <v>1.8</v>
      </c>
      <c r="H1519" s="0" t="n">
        <v>4.4</v>
      </c>
      <c r="I1519" s="0" t="n">
        <v>2.9</v>
      </c>
      <c r="J1519" s="0" t="n">
        <v>5.807</v>
      </c>
      <c r="K1519" s="0" t="n">
        <v>0.124</v>
      </c>
      <c r="L1519" s="0" t="n">
        <v>3.5</v>
      </c>
      <c r="M1519" s="0" t="n">
        <v>9.6</v>
      </c>
      <c r="O1519" s="0" t="n">
        <v>456</v>
      </c>
      <c r="BD1519" s="0" t="n">
        <v>0.413</v>
      </c>
      <c r="BF1519" s="0" t="n">
        <f aca="false">IF(E1519&lt;11,-3.6797*E1519^2+48.115*E1519-53.83,280.92*EXP(-0.2027*E1519))</f>
        <v>97.5940520000001</v>
      </c>
      <c r="BG1519" s="0" t="n">
        <f aca="false">32.208*LN(F1519)+21.438</f>
        <v>98.6694109462899</v>
      </c>
      <c r="BH1519" s="0" t="n">
        <f aca="false">IF(G1519&lt;=2, -10*G1519+100, 88.958*EXP(-0.0755*G1519))</f>
        <v>82</v>
      </c>
      <c r="BI1519" s="0" t="n">
        <f aca="false">IF(I1519&lt;=100, 0.0053*(I1519)^2-1.0332*I1519+100.76, 122.82*EXP(-0.0092*I1519))</f>
        <v>97.808293</v>
      </c>
      <c r="BJ1519" s="0" t="e">
        <f aca="false">IF(P1519&lt;=1000, -6.942*LN(P1519)+107.59, -36.304*LN(P1519)+310.72)</f>
        <v>#VALUE!</v>
      </c>
      <c r="BK1519" s="0" t="e">
        <f aca="false">BF1519^0.04*BG1519^0.22*BH1519^0.51*BI1519^0.06*BJ1519^0.17</f>
        <v>#VALUE!</v>
      </c>
      <c r="BL1519" s="0" t="e">
        <f aca="false">IF(BK1519&gt;=90, "Very Good", IF(BK1519&gt;=80, "Good", IF(BK1519&gt;=70, "Slightly Good", IF(BK1519&gt;=60, "Average", IF(BK1519&gt;=50, "Slightly Poor", IF(BK1519&gt;=40, "Poor", "Very Poor"))))))</f>
        <v>#VALUE!</v>
      </c>
      <c r="BM1519" s="0" t="e">
        <f aca="false">IF(P1519&lt;=1000, -6.942*LN(P1519)+107.59, IF(AND(P1519&gt;1000, P1519&lt;=5213),-36.304*LN(P1519)+310.72, IF(P1519&gt;5213, 10)))</f>
        <v>#VALUE!</v>
      </c>
      <c r="BN1519" s="0" t="e">
        <f aca="false">BF1519^0.04*BG1519^0.22*BH1519^0.51*BI1519^0.06*BM1519^0.17</f>
        <v>#VALUE!</v>
      </c>
      <c r="BO1519" s="0" t="e">
        <f aca="false">IF(BN1519&gt;=90, "Very Good", IF(BN1519&gt;=80, "Good", IF(BN1519&gt;=70, "Slightly Good", IF(BN1519&gt;=60, "Average", IF(BN1519&gt;=50, "Slightly Poor", IF(BN1519&gt;=40, "Poor", "Very Poor"))))))</f>
        <v>#VALUE!</v>
      </c>
      <c r="BP1519" s="0" t="e">
        <f aca="false">IF(AJ1519&lt;=1000, -6.942*LN(AJ1519)+107.59, IF(AND(AJ1519&gt;1000, AJ1519&lt;=5213),-36.304*LN(AJ1519)+310.72, IF(AJ1519&gt;5213, 10)))</f>
        <v>#VALUE!</v>
      </c>
      <c r="BQ1519" s="0" t="e">
        <f aca="false">BF1519^0.04*BG1519^0.22*BH1519^0.51*BI1519^0.06*BP1519^0.17</f>
        <v>#VALUE!</v>
      </c>
      <c r="BR1519" s="0" t="e">
        <f aca="false">IF(BQ1519&gt;=90, "Very Good", IF(BQ1519&gt;=80, "Good", IF(BQ1519&gt;=70, "Slightly Good", IF(BQ1519&gt;=60, "Average", IF(BQ1519&gt;=50, "Slightly Poor", IF(BQ1519&gt;=40, "Poor", "Very Poor"))))))</f>
        <v>#VALUE!</v>
      </c>
      <c r="BT1519" s="0" t="e">
        <f aca="false">9.81*LN(AH1519)+30.6</f>
        <v>#VALUE!</v>
      </c>
      <c r="BU1519" s="0" t="e">
        <f aca="false">IF(BT1519&lt;30, "Clean water", IF(AND(BT1519&gt;=30, BT1519&lt;40), "Hypolimia", IF(AND(BT1519&gt;=40,BT1519&lt;50), "Mesotrophic", IF(AND(BT1519&gt;=50, BT1519&lt;70), "Eutrophic", IF(BT1519&gt;70,"Hypertrophic")))))</f>
        <v>#VALUE!</v>
      </c>
      <c r="BW1519" s="0" t="str">
        <f aca="false">IF(G1519/H1519&gt;=1, "PLS CHECK", "")</f>
        <v/>
      </c>
      <c r="BX1519" s="0" t="str">
        <f aca="false">IF(AC1519/J1519&gt;=1, "PLS CHECK", "")</f>
        <v/>
      </c>
      <c r="BY1519" s="0" t="str">
        <f aca="false">IF(AE1519/J1519&gt;=1, "PLS CHECK", "")</f>
        <v/>
      </c>
      <c r="BZ1519" s="0" t="str">
        <f aca="false">IF(AD1519/J1519&gt;=1, "PLS CHECK", "")</f>
        <v/>
      </c>
      <c r="CA1519" s="0" t="str">
        <f aca="false">IF(AF1519/K1519&gt;=1, "PLS CHECK", "")</f>
        <v/>
      </c>
      <c r="CB1519" s="0" t="str">
        <f aca="false">IF(AG1519/K1519&gt;=1, "PLS CHECK", "")</f>
        <v/>
      </c>
    </row>
    <row r="1520" customFormat="false" ht="12.5" hidden="false" customHeight="false" outlineLevel="0" collapsed="false">
      <c r="A1520" s="0" t="n">
        <v>1517</v>
      </c>
      <c r="B1520" s="15" t="s">
        <v>101</v>
      </c>
      <c r="C1520" s="16" t="s">
        <v>102</v>
      </c>
      <c r="D1520" s="0" t="s">
        <v>191</v>
      </c>
      <c r="E1520" s="0" t="n">
        <v>7.4</v>
      </c>
      <c r="F1520" s="0" t="n">
        <v>11.7</v>
      </c>
      <c r="G1520" s="0" t="n">
        <v>0.7</v>
      </c>
      <c r="H1520" s="0" t="n">
        <v>4.4</v>
      </c>
      <c r="I1520" s="0" t="n">
        <v>3.2</v>
      </c>
      <c r="J1520" s="0" t="n">
        <v>4.98</v>
      </c>
      <c r="K1520" s="0" t="n">
        <v>0.05</v>
      </c>
      <c r="L1520" s="0" t="n">
        <v>2.6</v>
      </c>
      <c r="M1520" s="0" t="n">
        <v>5.7</v>
      </c>
      <c r="N1520" s="0" t="n">
        <v>0</v>
      </c>
      <c r="O1520" s="0" t="n">
        <v>300</v>
      </c>
      <c r="P1520" s="0" t="n">
        <v>4900</v>
      </c>
      <c r="Q1520" s="0" t="n">
        <v>0</v>
      </c>
      <c r="R1520" s="0" t="n">
        <v>0</v>
      </c>
      <c r="S1520" s="0" t="n">
        <v>0</v>
      </c>
      <c r="T1520" s="0" t="n">
        <v>0</v>
      </c>
      <c r="U1520" s="0" t="n">
        <v>0</v>
      </c>
      <c r="V1520" s="0" t="n">
        <v>0</v>
      </c>
      <c r="AC1520" s="0" t="n">
        <v>4.928</v>
      </c>
      <c r="AD1520" s="0" t="n">
        <v>0.325</v>
      </c>
      <c r="AE1520" s="0" t="n">
        <v>3.867</v>
      </c>
      <c r="AF1520" s="0" t="n">
        <v>0.036</v>
      </c>
      <c r="AG1520" s="0" t="n">
        <v>0.029</v>
      </c>
      <c r="AH1520" s="0" t="n">
        <v>4.2</v>
      </c>
      <c r="AJ1520" s="0" t="n">
        <v>410</v>
      </c>
      <c r="AP1520" s="0" t="n">
        <v>0</v>
      </c>
      <c r="AY1520" s="0" t="n">
        <v>0</v>
      </c>
      <c r="BF1520" s="0" t="n">
        <f aca="false">IF(E1520&lt;11,-3.6797*E1520^2+48.115*E1520-53.83,280.92*EXP(-0.2027*E1520))</f>
        <v>100.720628</v>
      </c>
      <c r="BG1520" s="0" t="n">
        <f aca="false">32.208*LN(F1520)+21.438</f>
        <v>100.656437416814</v>
      </c>
      <c r="BH1520" s="0" t="n">
        <f aca="false">IF(G1520&lt;=2, -10*G1520+100, 88.958*EXP(-0.0755*G1520))</f>
        <v>93</v>
      </c>
      <c r="BI1520" s="0" t="n">
        <f aca="false">IF(I1520&lt;=100, 0.0053*(I1520)^2-1.0332*I1520+100.76, 122.82*EXP(-0.0092*I1520))</f>
        <v>97.508032</v>
      </c>
      <c r="BJ1520" s="0" t="n">
        <f aca="false">IF(P1520&lt;=1000, -6.942*LN(P1520)+107.59, -36.304*LN(P1520)+310.72)</f>
        <v>2.24525746528013</v>
      </c>
      <c r="BK1520" s="0" t="n">
        <f aca="false">BF1520^0.04*BG1520^0.22*BH1520^0.51*BI1520^0.06*BJ1520^0.17</f>
        <v>50.5514772891396</v>
      </c>
      <c r="BL1520" s="0" t="str">
        <f aca="false">IF(BK1520&gt;=90, "Very Good", IF(BK1520&gt;=80, "Good", IF(BK1520&gt;=70, "Slightly Good", IF(BK1520&gt;=60, "Average", IF(BK1520&gt;=50, "Slightly Poor", IF(BK1520&gt;=40, "Poor", "Very Poor"))))))</f>
        <v>Slightly Poor</v>
      </c>
      <c r="BM1520" s="0" t="n">
        <f aca="false">IF(P1520&lt;=1000, -6.942*LN(P1520)+107.59, IF(AND(P1520&gt;1000, P1520&lt;=5213),-36.304*LN(P1520)+310.72, IF(P1520&gt;5213, 10)))</f>
        <v>2.24525746528013</v>
      </c>
      <c r="BN1520" s="0" t="n">
        <f aca="false">BF1520^0.04*BG1520^0.22*BH1520^0.51*BI1520^0.06*BM1520^0.17</f>
        <v>50.5514772891396</v>
      </c>
      <c r="BO1520" s="0" t="str">
        <f aca="false">IF(BN1520&gt;=90, "Very Good", IF(BN1520&gt;=80, "Good", IF(BN1520&gt;=70, "Slightly Good", IF(BN1520&gt;=60, "Average", IF(BN1520&gt;=50, "Slightly Poor", IF(BN1520&gt;=40, "Poor", "Very Poor"))))))</f>
        <v>Slightly Poor</v>
      </c>
      <c r="BP1520" s="0" t="n">
        <f aca="false">IF(AJ1520&lt;=1000, -6.942*LN(AJ1520)+107.59, IF(AND(AJ1520&gt;1000, AJ1520&lt;=5213),-36.304*LN(AJ1520)+310.72, IF(AJ1520&gt;5213, 10)))</f>
        <v>65.825836997374</v>
      </c>
      <c r="BQ1520" s="0" t="n">
        <f aca="false">BF1520^0.04*BG1520^0.22*BH1520^0.51*BI1520^0.06*BP1520^0.17</f>
        <v>89.7730525352249</v>
      </c>
      <c r="BR1520" s="0" t="str">
        <f aca="false">IF(BQ1520&gt;=90, "Very Good", IF(BQ1520&gt;=80, "Good", IF(BQ1520&gt;=70, "Slightly Good", IF(BQ1520&gt;=60, "Average", IF(BQ1520&gt;=50, "Slightly Poor", IF(BQ1520&gt;=40, "Poor", "Very Poor"))))))</f>
        <v>Good</v>
      </c>
      <c r="BT1520" s="0" t="n">
        <f aca="false">9.81*LN(AH1520)+30.6</f>
        <v>44.6781791930883</v>
      </c>
      <c r="BU1520" s="0" t="str">
        <f aca="false">IF(BT1520&lt;30, "Clean water", IF(AND(BT1520&gt;=30, BT1520&lt;40), "Hypolimia", IF(AND(BT1520&gt;=40,BT1520&lt;50), "Mesotrophic", IF(AND(BT1520&gt;=50, BT1520&lt;70), "Eutrophic", IF(BT1520&gt;70,"Hypertrophic")))))</f>
        <v>Mesotrophic</v>
      </c>
      <c r="BW1520" s="0" t="str">
        <f aca="false">IF(G1520/H1520&gt;=1, "PLS CHECK", "")</f>
        <v/>
      </c>
      <c r="BX1520" s="0" t="str">
        <f aca="false">IF(AC1520/J1520&gt;=1, "PLS CHECK", "")</f>
        <v/>
      </c>
      <c r="BY1520" s="0" t="str">
        <f aca="false">IF(AE1520/J1520&gt;=1, "PLS CHECK", "")</f>
        <v/>
      </c>
      <c r="BZ1520" s="0" t="str">
        <f aca="false">IF(AD1520/J1520&gt;=1, "PLS CHECK", "")</f>
        <v/>
      </c>
      <c r="CA1520" s="0" t="str">
        <f aca="false">IF(AF1520/K1520&gt;=1, "PLS CHECK", "")</f>
        <v/>
      </c>
      <c r="CB1520" s="0" t="str">
        <f aca="false">IF(AG1520/K1520&gt;=1, "PLS CHECK", "")</f>
        <v/>
      </c>
    </row>
    <row r="1521" customFormat="false" ht="12.5" hidden="false" customHeight="false" outlineLevel="0" collapsed="false">
      <c r="A1521" s="0" t="n">
        <v>1518</v>
      </c>
      <c r="B1521" s="15" t="s">
        <v>103</v>
      </c>
      <c r="C1521" s="16" t="s">
        <v>104</v>
      </c>
      <c r="D1521" s="0" t="s">
        <v>191</v>
      </c>
      <c r="E1521" s="0" t="n">
        <v>8</v>
      </c>
      <c r="F1521" s="37"/>
      <c r="G1521" s="0" t="n">
        <v>0.7</v>
      </c>
      <c r="H1521" s="0" t="n">
        <v>2.5</v>
      </c>
      <c r="I1521" s="37"/>
      <c r="J1521" s="0" t="n">
        <v>6.434</v>
      </c>
      <c r="K1521" s="0" t="n">
        <v>0.026</v>
      </c>
      <c r="L1521" s="0" t="n">
        <v>1.6</v>
      </c>
      <c r="M1521" s="0" t="n">
        <v>4</v>
      </c>
      <c r="N1521" s="0" t="n">
        <v>0</v>
      </c>
      <c r="O1521" s="0" t="n">
        <v>525</v>
      </c>
      <c r="P1521" s="0" t="n">
        <v>5000</v>
      </c>
      <c r="Q1521" s="0" t="n">
        <v>0</v>
      </c>
      <c r="R1521" s="0" t="n">
        <v>0</v>
      </c>
      <c r="S1521" s="0" t="n">
        <v>0</v>
      </c>
      <c r="T1521" s="0" t="n">
        <v>0</v>
      </c>
      <c r="U1521" s="0" t="n">
        <v>0</v>
      </c>
      <c r="V1521" s="0" t="n">
        <v>0</v>
      </c>
      <c r="AC1521" s="0" t="n">
        <v>6.128</v>
      </c>
      <c r="AD1521" s="37"/>
      <c r="AE1521" s="0" t="n">
        <v>5.694</v>
      </c>
      <c r="AF1521" s="0" t="n">
        <v>0.013</v>
      </c>
      <c r="AG1521" s="0" t="n">
        <v>0.006</v>
      </c>
      <c r="AH1521" s="37"/>
      <c r="AJ1521" s="0" t="n">
        <v>80</v>
      </c>
      <c r="AP1521" s="0" t="n">
        <v>0</v>
      </c>
      <c r="AY1521" s="0" t="n">
        <v>0</v>
      </c>
      <c r="BF1521" s="0" t="n">
        <f aca="false">IF(E1521&lt;11,-3.6797*E1521^2+48.115*E1521-53.83,280.92*EXP(-0.2027*E1521))</f>
        <v>95.5892</v>
      </c>
      <c r="BG1521" s="0" t="e">
        <f aca="false">32.208*LN(F1521)+21.438</f>
        <v>#VALUE!</v>
      </c>
      <c r="BH1521" s="0" t="n">
        <f aca="false">IF(G1521&lt;=2, -10*G1521+100, 88.958*EXP(-0.0755*G1521))</f>
        <v>93</v>
      </c>
      <c r="BI1521" s="0" t="n">
        <f aca="false">IF(I1521&lt;=100, 0.0053*(I1521)^2-1.0332*I1521+100.76, 122.82*EXP(-0.0092*I1521))</f>
        <v>100.76</v>
      </c>
      <c r="BJ1521" s="0" t="n">
        <f aca="false">IF(P1521&lt;=1000, -6.942*LN(P1521)+107.59, -36.304*LN(P1521)+310.72)</f>
        <v>1.5118183788249</v>
      </c>
      <c r="BK1521" s="0" t="e">
        <f aca="false">BF1521^0.04*BG1521^0.22*BH1521^0.51*BI1521^0.06*BJ1521^0.17</f>
        <v>#VALUE!</v>
      </c>
      <c r="BL1521" s="0" t="e">
        <f aca="false">IF(BK1521&gt;=90, "Very Good", IF(BK1521&gt;=80, "Good", IF(BK1521&gt;=70, "Slightly Good", IF(BK1521&gt;=60, "Average", IF(BK1521&gt;=50, "Slightly Poor", IF(BK1521&gt;=40, "Poor", "Very Poor"))))))</f>
        <v>#VALUE!</v>
      </c>
      <c r="BM1521" s="0" t="n">
        <f aca="false">IF(P1521&lt;=1000, -6.942*LN(P1521)+107.59, IF(AND(P1521&gt;1000, P1521&lt;=5213),-36.304*LN(P1521)+310.72, IF(P1521&gt;5213, 10)))</f>
        <v>1.5118183788249</v>
      </c>
      <c r="BN1521" s="0" t="e">
        <f aca="false">BF1521^0.04*BG1521^0.22*BH1521^0.51*BI1521^0.06*BM1521^0.17</f>
        <v>#VALUE!</v>
      </c>
      <c r="BO1521" s="0" t="e">
        <f aca="false">IF(BN1521&gt;=90, "Very Good", IF(BN1521&gt;=80, "Good", IF(BN1521&gt;=70, "Slightly Good", IF(BN1521&gt;=60, "Average", IF(BN1521&gt;=50, "Slightly Poor", IF(BN1521&gt;=40, "Poor", "Very Poor"))))))</f>
        <v>#VALUE!</v>
      </c>
      <c r="BP1521" s="0" t="n">
        <f aca="false">IF(AJ1521&lt;=1000, -6.942*LN(AJ1521)+107.59, IF(AND(AJ1521&gt;1000, AJ1521&lt;=5213),-36.304*LN(AJ1521)+310.72, IF(AJ1521&gt;5213, 10)))</f>
        <v>77.1699711020939</v>
      </c>
      <c r="BQ1521" s="0" t="e">
        <f aca="false">BF1521^0.04*BG1521^0.22*BH1521^0.51*BI1521^0.06*BP1521^0.17</f>
        <v>#VALUE!</v>
      </c>
      <c r="BR1521" s="0" t="e">
        <f aca="false">IF(BQ1521&gt;=90, "Very Good", IF(BQ1521&gt;=80, "Good", IF(BQ1521&gt;=70, "Slightly Good", IF(BQ1521&gt;=60, "Average", IF(BQ1521&gt;=50, "Slightly Poor", IF(BQ1521&gt;=40, "Poor", "Very Poor"))))))</f>
        <v>#VALUE!</v>
      </c>
      <c r="BT1521" s="0" t="e">
        <f aca="false">9.81*LN(AH1521)+30.6</f>
        <v>#VALUE!</v>
      </c>
      <c r="BU1521" s="0" t="e">
        <f aca="false">IF(BT1521&lt;30, "Clean water", IF(AND(BT1521&gt;=30, BT1521&lt;40), "Hypolimia", IF(AND(BT1521&gt;=40,BT1521&lt;50), "Mesotrophic", IF(AND(BT1521&gt;=50, BT1521&lt;70), "Eutrophic", IF(BT1521&gt;70,"Hypertrophic")))))</f>
        <v>#VALUE!</v>
      </c>
      <c r="BW1521" s="0" t="str">
        <f aca="false">IF(G1521/H1521&gt;=1, "PLS CHECK", "")</f>
        <v/>
      </c>
      <c r="BX1521" s="0" t="str">
        <f aca="false">IF(AC1521/J1521&gt;=1, "PLS CHECK", "")</f>
        <v/>
      </c>
      <c r="BY1521" s="0" t="str">
        <f aca="false">IF(AE1521/J1521&gt;=1, "PLS CHECK", "")</f>
        <v/>
      </c>
      <c r="BZ1521" s="0" t="str">
        <f aca="false">IF(AD1521/J1521&gt;=1, "PLS CHECK", "")</f>
        <v/>
      </c>
      <c r="CA1521" s="0" t="str">
        <f aca="false">IF(AF1521/K1521&gt;=1, "PLS CHECK", "")</f>
        <v/>
      </c>
      <c r="CB1521" s="0" t="str">
        <f aca="false">IF(AG1521/K1521&gt;=1, "PLS CHECK", "")</f>
        <v/>
      </c>
    </row>
    <row r="1522" customFormat="false" ht="12.5" hidden="false" customHeight="false" outlineLevel="0" collapsed="false">
      <c r="A1522" s="0" t="n">
        <v>1519</v>
      </c>
      <c r="B1522" s="15" t="s">
        <v>105</v>
      </c>
      <c r="C1522" s="16" t="s">
        <v>106</v>
      </c>
      <c r="D1522" s="0" t="s">
        <v>191</v>
      </c>
      <c r="E1522" s="0" t="n">
        <v>8.2</v>
      </c>
      <c r="F1522" s="0" t="n">
        <v>12.6</v>
      </c>
      <c r="G1522" s="37"/>
      <c r="H1522" s="0" t="n">
        <v>3.7</v>
      </c>
      <c r="I1522" s="0" t="n">
        <v>3.6</v>
      </c>
      <c r="J1522" s="0" t="n">
        <v>2.623</v>
      </c>
      <c r="K1522" s="0" t="n">
        <v>0.031</v>
      </c>
      <c r="L1522" s="0" t="n">
        <v>1.8</v>
      </c>
      <c r="M1522" s="0" t="n">
        <v>5.2</v>
      </c>
      <c r="N1522" s="0" t="n">
        <v>0</v>
      </c>
      <c r="O1522" s="0" t="n">
        <v>229</v>
      </c>
      <c r="P1522" s="37"/>
      <c r="Q1522" s="0" t="n">
        <v>0</v>
      </c>
      <c r="R1522" s="0" t="n">
        <v>0</v>
      </c>
      <c r="S1522" s="0" t="n">
        <v>0</v>
      </c>
      <c r="T1522" s="0" t="n">
        <v>0</v>
      </c>
      <c r="U1522" s="0" t="n">
        <v>0</v>
      </c>
      <c r="V1522" s="0" t="n">
        <v>0</v>
      </c>
      <c r="AC1522" s="0" t="n">
        <v>2.524</v>
      </c>
      <c r="AD1522" s="0" t="n">
        <v>0.046</v>
      </c>
      <c r="AE1522" s="0" t="n">
        <v>2.309</v>
      </c>
      <c r="AF1522" s="0" t="n">
        <v>0.014</v>
      </c>
      <c r="AG1522" s="0" t="n">
        <v>0.007</v>
      </c>
      <c r="AH1522" s="0" t="n">
        <v>8.1</v>
      </c>
      <c r="AJ1522" s="0" t="n">
        <v>17</v>
      </c>
      <c r="AP1522" s="0" t="n">
        <v>0</v>
      </c>
      <c r="AY1522" s="0" t="n">
        <v>0</v>
      </c>
      <c r="BF1522" s="0" t="n">
        <f aca="false">IF(E1522&lt;11,-3.6797*E1522^2+48.115*E1522-53.83,280.92*EXP(-0.2027*E1522))</f>
        <v>93.289972</v>
      </c>
      <c r="BG1522" s="0" t="n">
        <f aca="false">32.208*LN(F1522)+21.438</f>
        <v>103.043306983941</v>
      </c>
      <c r="BH1522" s="0" t="n">
        <f aca="false">IF(G1522&lt;=2, -10*G1522+100, 88.958*EXP(-0.0755*G1522))</f>
        <v>100</v>
      </c>
      <c r="BI1522" s="0" t="n">
        <f aca="false">IF(I1522&lt;=100, 0.0053*(I1522)^2-1.0332*I1522+100.76, 122.82*EXP(-0.0092*I1522))</f>
        <v>97.109168</v>
      </c>
      <c r="BJ1522" s="0" t="e">
        <f aca="false">IF(P1522&lt;=1000, -6.942*LN(P1522)+107.59, -36.304*LN(P1522)+310.72)</f>
        <v>#VALUE!</v>
      </c>
      <c r="BK1522" s="0" t="e">
        <f aca="false">BF1522^0.04*BG1522^0.22*BH1522^0.51*BI1522^0.06*BJ1522^0.17</f>
        <v>#VALUE!</v>
      </c>
      <c r="BL1522" s="0" t="e">
        <f aca="false">IF(BK1522&gt;=90, "Very Good", IF(BK1522&gt;=80, "Good", IF(BK1522&gt;=70, "Slightly Good", IF(BK1522&gt;=60, "Average", IF(BK1522&gt;=50, "Slightly Poor", IF(BK1522&gt;=40, "Poor", "Very Poor"))))))</f>
        <v>#VALUE!</v>
      </c>
      <c r="BM1522" s="0" t="e">
        <f aca="false">IF(P1522&lt;=1000, -6.942*LN(P1522)+107.59, IF(AND(P1522&gt;1000, P1522&lt;=5213),-36.304*LN(P1522)+310.72, IF(P1522&gt;5213, 10)))</f>
        <v>#VALUE!</v>
      </c>
      <c r="BN1522" s="0" t="e">
        <f aca="false">BF1522^0.04*BG1522^0.22*BH1522^0.51*BI1522^0.06*BM1522^0.17</f>
        <v>#VALUE!</v>
      </c>
      <c r="BO1522" s="0" t="e">
        <f aca="false">IF(BN1522&gt;=90, "Very Good", IF(BN1522&gt;=80, "Good", IF(BN1522&gt;=70, "Slightly Good", IF(BN1522&gt;=60, "Average", IF(BN1522&gt;=50, "Slightly Poor", IF(BN1522&gt;=40, "Poor", "Very Poor"))))))</f>
        <v>#VALUE!</v>
      </c>
      <c r="BP1522" s="0" t="n">
        <f aca="false">IF(AJ1522&lt;=1000, -6.942*LN(AJ1522)+107.59, IF(AND(AJ1522&gt;1000, AJ1522&lt;=5213),-36.304*LN(AJ1522)+310.72, IF(AJ1522&gt;5213, 10)))</f>
        <v>87.9218329655618</v>
      </c>
      <c r="BQ1522" s="0" t="n">
        <f aca="false">BF1522^0.04*BG1522^0.22*BH1522^0.51*BI1522^0.06*BP1522^0.17</f>
        <v>98.0369542922182</v>
      </c>
      <c r="BR1522" s="0" t="str">
        <f aca="false">IF(BQ1522&gt;=90, "Very Good", IF(BQ1522&gt;=80, "Good", IF(BQ1522&gt;=70, "Slightly Good", IF(BQ1522&gt;=60, "Average", IF(BQ1522&gt;=50, "Slightly Poor", IF(BQ1522&gt;=40, "Poor", "Very Poor"))))))</f>
        <v>Very Good</v>
      </c>
      <c r="BT1522" s="0" t="n">
        <f aca="false">9.81*LN(AH1522)+30.6</f>
        <v>51.121186445065</v>
      </c>
      <c r="BU1522" s="0" t="str">
        <f aca="false">IF(BT1522&lt;30, "Clean water", IF(AND(BT1522&gt;=30, BT1522&lt;40), "Hypolimia", IF(AND(BT1522&gt;=40,BT1522&lt;50), "Mesotrophic", IF(AND(BT1522&gt;=50, BT1522&lt;70), "Eutrophic", IF(BT1522&gt;70,"Hypertrophic")))))</f>
        <v>Eutrophic</v>
      </c>
      <c r="BW1522" s="0" t="str">
        <f aca="false">IF(G1522/H1522&gt;=1, "PLS CHECK", "")</f>
        <v/>
      </c>
      <c r="BX1522" s="0" t="str">
        <f aca="false">IF(AC1522/J1522&gt;=1, "PLS CHECK", "")</f>
        <v/>
      </c>
      <c r="BY1522" s="0" t="str">
        <f aca="false">IF(AE1522/J1522&gt;=1, "PLS CHECK", "")</f>
        <v/>
      </c>
      <c r="BZ1522" s="0" t="str">
        <f aca="false">IF(AD1522/J1522&gt;=1, "PLS CHECK", "")</f>
        <v/>
      </c>
      <c r="CA1522" s="0" t="str">
        <f aca="false">IF(AF1522/K1522&gt;=1, "PLS CHECK", "")</f>
        <v/>
      </c>
      <c r="CB1522" s="0" t="str">
        <f aca="false">IF(AG1522/K1522&gt;=1, "PLS CHECK", "")</f>
        <v/>
      </c>
    </row>
    <row r="1523" customFormat="false" ht="12.5" hidden="false" customHeight="false" outlineLevel="0" collapsed="false">
      <c r="A1523" s="0" t="n">
        <v>1520</v>
      </c>
      <c r="B1523" s="15" t="s">
        <v>107</v>
      </c>
      <c r="C1523" s="16" t="s">
        <v>108</v>
      </c>
      <c r="D1523" s="0" t="s">
        <v>191</v>
      </c>
      <c r="E1523" s="0" t="n">
        <v>7.9</v>
      </c>
      <c r="F1523" s="0" t="n">
        <v>12.6</v>
      </c>
      <c r="G1523" s="37"/>
      <c r="H1523" s="37"/>
      <c r="I1523" s="37"/>
      <c r="J1523" s="0" t="n">
        <v>6.461</v>
      </c>
      <c r="K1523" s="0" t="n">
        <v>0.06</v>
      </c>
      <c r="L1523" s="37"/>
      <c r="M1523" s="0" t="n">
        <v>7.6</v>
      </c>
      <c r="N1523" s="0" t="n">
        <v>0</v>
      </c>
      <c r="O1523" s="0" t="n">
        <v>591</v>
      </c>
      <c r="P1523" s="0" t="n">
        <v>4300</v>
      </c>
      <c r="Q1523" s="0" t="n">
        <v>0</v>
      </c>
      <c r="R1523" s="0" t="n">
        <v>0</v>
      </c>
      <c r="S1523" s="0" t="n">
        <v>0</v>
      </c>
      <c r="T1523" s="0" t="n">
        <v>0</v>
      </c>
      <c r="U1523" s="0" t="n">
        <v>0</v>
      </c>
      <c r="V1523" s="0" t="n">
        <v>0</v>
      </c>
      <c r="AC1523" s="0" t="n">
        <v>6.441</v>
      </c>
      <c r="AD1523" s="0" t="n">
        <v>0.059</v>
      </c>
      <c r="AE1523" s="0" t="n">
        <v>6.094</v>
      </c>
      <c r="AF1523" s="0" t="n">
        <v>0.053</v>
      </c>
      <c r="AG1523" s="0" t="n">
        <v>0.044</v>
      </c>
      <c r="AH1523" s="37"/>
      <c r="AJ1523" s="0" t="n">
        <v>1300</v>
      </c>
      <c r="AP1523" s="0" t="n">
        <v>0</v>
      </c>
      <c r="AY1523" s="0" t="n">
        <v>0</v>
      </c>
      <c r="BF1523" s="0" t="n">
        <f aca="false">IF(E1523&lt;11,-3.6797*E1523^2+48.115*E1523-53.83,280.92*EXP(-0.2027*E1523))</f>
        <v>96.6284230000001</v>
      </c>
      <c r="BG1523" s="0" t="n">
        <f aca="false">32.208*LN(F1523)+21.438</f>
        <v>103.043306983941</v>
      </c>
      <c r="BH1523" s="0" t="n">
        <f aca="false">IF(G1523&lt;=2, -10*G1523+100, 88.958*EXP(-0.0755*G1523))</f>
        <v>100</v>
      </c>
      <c r="BI1523" s="0" t="n">
        <f aca="false">IF(I1523&lt;=100, 0.0053*(I1523)^2-1.0332*I1523+100.76, 122.82*EXP(-0.0092*I1523))</f>
        <v>100.76</v>
      </c>
      <c r="BJ1523" s="0" t="n">
        <f aca="false">IF(P1523&lt;=1000, -6.942*LN(P1523)+107.59, -36.304*LN(P1523)+310.72)</f>
        <v>6.98729256774925</v>
      </c>
      <c r="BK1523" s="0" t="n">
        <f aca="false">BF1523^0.04*BG1523^0.22*BH1523^0.51*BI1523^0.06*BJ1523^0.17</f>
        <v>63.973241435318</v>
      </c>
      <c r="BL1523" s="0" t="str">
        <f aca="false">IF(BK1523&gt;=90, "Very Good", IF(BK1523&gt;=80, "Good", IF(BK1523&gt;=70, "Slightly Good", IF(BK1523&gt;=60, "Average", IF(BK1523&gt;=50, "Slightly Poor", IF(BK1523&gt;=40, "Poor", "Very Poor"))))))</f>
        <v>Average</v>
      </c>
      <c r="BM1523" s="0" t="n">
        <f aca="false">IF(P1523&lt;=1000, -6.942*LN(P1523)+107.59, IF(AND(P1523&gt;1000, P1523&lt;=5213),-36.304*LN(P1523)+310.72, IF(P1523&gt;5213, 10)))</f>
        <v>6.98729256774925</v>
      </c>
      <c r="BN1523" s="0" t="n">
        <f aca="false">BF1523^0.04*BG1523^0.22*BH1523^0.51*BI1523^0.06*BM1523^0.17</f>
        <v>63.973241435318</v>
      </c>
      <c r="BO1523" s="0" t="str">
        <f aca="false">IF(BN1523&gt;=90, "Very Good", IF(BN1523&gt;=80, "Good", IF(BN1523&gt;=70, "Slightly Good", IF(BN1523&gt;=60, "Average", IF(BN1523&gt;=50, "Slightly Poor", IF(BN1523&gt;=40, "Poor", "Very Poor"))))))</f>
        <v>Average</v>
      </c>
      <c r="BP1523" s="0" t="n">
        <f aca="false">IF(AJ1523&lt;=1000, -6.942*LN(AJ1523)+107.59, IF(AND(AJ1523&gt;1000, AJ1523&lt;=5213),-36.304*LN(AJ1523)+310.72, IF(AJ1523&gt;5213, 10)))</f>
        <v>50.4159800946047</v>
      </c>
      <c r="BQ1523" s="0" t="n">
        <f aca="false">BF1523^0.04*BG1523^0.22*BH1523^0.51*BI1523^0.06*BP1523^0.17</f>
        <v>89.5163642970538</v>
      </c>
      <c r="BR1523" s="0" t="str">
        <f aca="false">IF(BQ1523&gt;=90, "Very Good", IF(BQ1523&gt;=80, "Good", IF(BQ1523&gt;=70, "Slightly Good", IF(BQ1523&gt;=60, "Average", IF(BQ1523&gt;=50, "Slightly Poor", IF(BQ1523&gt;=40, "Poor", "Very Poor"))))))</f>
        <v>Good</v>
      </c>
      <c r="BT1523" s="0" t="e">
        <f aca="false">9.81*LN(AH1523)+30.6</f>
        <v>#VALUE!</v>
      </c>
      <c r="BU1523" s="0" t="e">
        <f aca="false">IF(BT1523&lt;30, "Clean water", IF(AND(BT1523&gt;=30, BT1523&lt;40), "Hypolimia", IF(AND(BT1523&gt;=40,BT1523&lt;50), "Mesotrophic", IF(AND(BT1523&gt;=50, BT1523&lt;70), "Eutrophic", IF(BT1523&gt;70,"Hypertrophic")))))</f>
        <v>#VALUE!</v>
      </c>
      <c r="BW1523" s="0" t="e">
        <f aca="false">IF(G1523/H1523&gt;=1, "PLS CHECK", "")</f>
        <v>#DIV/0!</v>
      </c>
      <c r="BX1523" s="0" t="str">
        <f aca="false">IF(AC1523/J1523&gt;=1, "PLS CHECK", "")</f>
        <v/>
      </c>
      <c r="BY1523" s="0" t="str">
        <f aca="false">IF(AE1523/J1523&gt;=1, "PLS CHECK", "")</f>
        <v/>
      </c>
      <c r="BZ1523" s="0" t="str">
        <f aca="false">IF(AD1523/J1523&gt;=1, "PLS CHECK", "")</f>
        <v/>
      </c>
      <c r="CA1523" s="0" t="str">
        <f aca="false">IF(AF1523/K1523&gt;=1, "PLS CHECK", "")</f>
        <v/>
      </c>
      <c r="CB1523" s="0" t="str">
        <f aca="false">IF(AG1523/K1523&gt;=1, "PLS CHECK", "")</f>
        <v/>
      </c>
    </row>
    <row r="1524" customFormat="false" ht="12.5" hidden="false" customHeight="false" outlineLevel="0" collapsed="false">
      <c r="A1524" s="0" t="n">
        <v>1521</v>
      </c>
      <c r="B1524" s="15" t="s">
        <v>109</v>
      </c>
      <c r="C1524" s="16" t="s">
        <v>110</v>
      </c>
      <c r="D1524" s="0" t="s">
        <v>191</v>
      </c>
      <c r="E1524" s="0" t="n">
        <v>7.7</v>
      </c>
      <c r="F1524" s="0" t="n">
        <v>11.8</v>
      </c>
      <c r="G1524" s="0" t="n">
        <v>1.5</v>
      </c>
      <c r="H1524" s="0" t="n">
        <v>5.6</v>
      </c>
      <c r="I1524" s="0" t="n">
        <v>3.6</v>
      </c>
      <c r="J1524" s="37"/>
      <c r="K1524" s="0" t="n">
        <v>0.14</v>
      </c>
      <c r="L1524" s="0" t="n">
        <v>3.5</v>
      </c>
      <c r="M1524" s="0" t="n">
        <v>9.2</v>
      </c>
      <c r="O1524" s="0" t="n">
        <v>415</v>
      </c>
      <c r="AC1524" s="37"/>
      <c r="AD1524" s="0" t="n">
        <v>0.273</v>
      </c>
      <c r="AE1524" s="0" t="n">
        <v>5.43</v>
      </c>
      <c r="AF1524" s="0" t="n">
        <v>0.11</v>
      </c>
      <c r="AG1524" s="0" t="n">
        <v>0.069</v>
      </c>
      <c r="BD1524" s="0" t="n">
        <v>2.13</v>
      </c>
      <c r="BF1524" s="0" t="n">
        <f aca="false">IF(E1524&lt;11,-3.6797*E1524^2+48.115*E1524-53.83,280.92*EXP(-0.2027*E1524))</f>
        <v>98.486087</v>
      </c>
      <c r="BG1524" s="0" t="n">
        <f aca="false">32.208*LN(F1524)+21.438</f>
        <v>100.930549709638</v>
      </c>
      <c r="BH1524" s="0" t="n">
        <f aca="false">IF(G1524&lt;=2, -10*G1524+100, 88.958*EXP(-0.0755*G1524))</f>
        <v>85</v>
      </c>
      <c r="BI1524" s="0" t="n">
        <f aca="false">IF(I1524&lt;=100, 0.0053*(I1524)^2-1.0332*I1524+100.76, 122.82*EXP(-0.0092*I1524))</f>
        <v>97.109168</v>
      </c>
      <c r="BJ1524" s="0" t="e">
        <f aca="false">IF(P1524&lt;=1000, -6.942*LN(P1524)+107.59, -36.304*LN(P1524)+310.72)</f>
        <v>#VALUE!</v>
      </c>
      <c r="BK1524" s="0" t="e">
        <f aca="false">BF1524^0.04*BG1524^0.22*BH1524^0.51*BI1524^0.06*BJ1524^0.17</f>
        <v>#VALUE!</v>
      </c>
      <c r="BL1524" s="0" t="e">
        <f aca="false">IF(BK1524&gt;=90, "Very Good", IF(BK1524&gt;=80, "Good", IF(BK1524&gt;=70, "Slightly Good", IF(BK1524&gt;=60, "Average", IF(BK1524&gt;=50, "Slightly Poor", IF(BK1524&gt;=40, "Poor", "Very Poor"))))))</f>
        <v>#VALUE!</v>
      </c>
      <c r="BM1524" s="0" t="e">
        <f aca="false">IF(P1524&lt;=1000, -6.942*LN(P1524)+107.59, IF(AND(P1524&gt;1000, P1524&lt;=5213),-36.304*LN(P1524)+310.72, IF(P1524&gt;5213, 10)))</f>
        <v>#VALUE!</v>
      </c>
      <c r="BN1524" s="0" t="e">
        <f aca="false">BF1524^0.04*BG1524^0.22*BH1524^0.51*BI1524^0.06*BM1524^0.17</f>
        <v>#VALUE!</v>
      </c>
      <c r="BO1524" s="0" t="e">
        <f aca="false">IF(BN1524&gt;=90, "Very Good", IF(BN1524&gt;=80, "Good", IF(BN1524&gt;=70, "Slightly Good", IF(BN1524&gt;=60, "Average", IF(BN1524&gt;=50, "Slightly Poor", IF(BN1524&gt;=40, "Poor", "Very Poor"))))))</f>
        <v>#VALUE!</v>
      </c>
      <c r="BP1524" s="0" t="e">
        <f aca="false">IF(AJ1524&lt;=1000, -6.942*LN(AJ1524)+107.59, IF(AND(AJ1524&gt;1000, AJ1524&lt;=5213),-36.304*LN(AJ1524)+310.72, IF(AJ1524&gt;5213, 10)))</f>
        <v>#VALUE!</v>
      </c>
      <c r="BQ1524" s="0" t="e">
        <f aca="false">BF1524^0.04*BG1524^0.22*BH1524^0.51*BI1524^0.06*BP1524^0.17</f>
        <v>#VALUE!</v>
      </c>
      <c r="BR1524" s="0" t="e">
        <f aca="false">IF(BQ1524&gt;=90, "Very Good", IF(BQ1524&gt;=80, "Good", IF(BQ1524&gt;=70, "Slightly Good", IF(BQ1524&gt;=60, "Average", IF(BQ1524&gt;=50, "Slightly Poor", IF(BQ1524&gt;=40, "Poor", "Very Poor"))))))</f>
        <v>#VALUE!</v>
      </c>
      <c r="BT1524" s="0" t="e">
        <f aca="false">9.81*LN(AH1524)+30.6</f>
        <v>#VALUE!</v>
      </c>
      <c r="BU1524" s="0" t="e">
        <f aca="false">IF(BT1524&lt;30, "Clean water", IF(AND(BT1524&gt;=30, BT1524&lt;40), "Hypolimia", IF(AND(BT1524&gt;=40,BT1524&lt;50), "Mesotrophic", IF(AND(BT1524&gt;=50, BT1524&lt;70), "Eutrophic", IF(BT1524&gt;70,"Hypertrophic")))))</f>
        <v>#VALUE!</v>
      </c>
      <c r="BW1524" s="0" t="str">
        <f aca="false">IF(G1524/H1524&gt;=1, "PLS CHECK", "")</f>
        <v/>
      </c>
      <c r="BX1524" s="0" t="e">
        <f aca="false">IF(AC1524/J1524&gt;=1, "PLS CHECK", "")</f>
        <v>#DIV/0!</v>
      </c>
      <c r="BY1524" s="0" t="e">
        <f aca="false">IF(AE1524/J1524&gt;=1, "PLS CHECK", "")</f>
        <v>#DIV/0!</v>
      </c>
      <c r="BZ1524" s="0" t="e">
        <f aca="false">IF(AD1524/J1524&gt;=1, "PLS CHECK", "")</f>
        <v>#DIV/0!</v>
      </c>
      <c r="CA1524" s="0" t="str">
        <f aca="false">IF(AF1524/K1524&gt;=1, "PLS CHECK", "")</f>
        <v/>
      </c>
      <c r="CB1524" s="0" t="str">
        <f aca="false">IF(AG1524/K1524&gt;=1, "PLS CHECK", "")</f>
        <v/>
      </c>
    </row>
    <row r="1525" customFormat="false" ht="12.5" hidden="false" customHeight="false" outlineLevel="0" collapsed="false">
      <c r="A1525" s="0" t="n">
        <v>1522</v>
      </c>
      <c r="B1525" s="15" t="s">
        <v>111</v>
      </c>
      <c r="C1525" s="16" t="s">
        <v>112</v>
      </c>
      <c r="D1525" s="0" t="s">
        <v>191</v>
      </c>
      <c r="E1525" s="0" t="n">
        <v>7.9</v>
      </c>
      <c r="F1525" s="0" t="n">
        <v>12.6</v>
      </c>
      <c r="G1525" s="37"/>
      <c r="H1525" s="0" t="n">
        <v>3.9</v>
      </c>
      <c r="I1525" s="37"/>
      <c r="J1525" s="0" t="n">
        <v>9.419</v>
      </c>
      <c r="K1525" s="37"/>
      <c r="L1525" s="0" t="n">
        <v>2.6</v>
      </c>
      <c r="M1525" s="0" t="n">
        <v>13.7</v>
      </c>
      <c r="N1525" s="0" t="n">
        <v>0</v>
      </c>
      <c r="O1525" s="0" t="n">
        <v>526</v>
      </c>
      <c r="P1525" s="0" t="n">
        <v>11000</v>
      </c>
      <c r="Q1525" s="0" t="n">
        <v>0</v>
      </c>
      <c r="R1525" s="0" t="n">
        <v>0</v>
      </c>
      <c r="S1525" s="0" t="n">
        <v>0</v>
      </c>
      <c r="T1525" s="0" t="n">
        <v>0</v>
      </c>
      <c r="U1525" s="0" t="n">
        <v>0</v>
      </c>
      <c r="V1525" s="0" t="n">
        <v>0</v>
      </c>
      <c r="AC1525" s="0" t="n">
        <v>9.015</v>
      </c>
      <c r="AD1525" s="0" t="n">
        <v>0.028</v>
      </c>
      <c r="AE1525" s="37"/>
      <c r="AF1525" s="0" t="n">
        <v>0.011</v>
      </c>
      <c r="AG1525" s="0" t="n">
        <v>0.006</v>
      </c>
      <c r="AH1525" s="37"/>
      <c r="AJ1525" s="0" t="n">
        <v>270</v>
      </c>
      <c r="AP1525" s="0" t="n">
        <v>0</v>
      </c>
      <c r="AY1525" s="0" t="n">
        <v>0</v>
      </c>
      <c r="BF1525" s="0" t="n">
        <f aca="false">IF(E1525&lt;11,-3.6797*E1525^2+48.115*E1525-53.83,280.92*EXP(-0.2027*E1525))</f>
        <v>96.6284230000001</v>
      </c>
      <c r="BG1525" s="0" t="n">
        <f aca="false">32.208*LN(F1525)+21.438</f>
        <v>103.043306983941</v>
      </c>
      <c r="BH1525" s="0" t="n">
        <f aca="false">IF(G1525&lt;=2, -10*G1525+100, 88.958*EXP(-0.0755*G1525))</f>
        <v>100</v>
      </c>
      <c r="BI1525" s="0" t="n">
        <f aca="false">IF(I1525&lt;=100, 0.0053*(I1525)^2-1.0332*I1525+100.76, 122.82*EXP(-0.0092*I1525))</f>
        <v>100.76</v>
      </c>
      <c r="BJ1525" s="0" t="n">
        <f aca="false">IF(P1525&lt;=1000, -6.942*LN(P1525)+107.59, -36.304*LN(P1525)+310.72)</f>
        <v>-27.1123376318395</v>
      </c>
      <c r="BK1525" s="0" t="e">
        <f aca="false">BF1525^0.04*BG1525^0.22*BH1525^0.51*BI1525^0.06*BJ1525^0.17</f>
        <v>#NUM!</v>
      </c>
      <c r="BL1525" s="0" t="e">
        <f aca="false">IF(BK1525&gt;=90, "Very Good", IF(BK1525&gt;=80, "Good", IF(BK1525&gt;=70, "Slightly Good", IF(BK1525&gt;=60, "Average", IF(BK1525&gt;=50, "Slightly Poor", IF(BK1525&gt;=40, "Poor", "Very Poor"))))))</f>
        <v>#NUM!</v>
      </c>
      <c r="BM1525" s="0" t="n">
        <f aca="false">IF(P1525&lt;=1000, -6.942*LN(P1525)+107.59, IF(AND(P1525&gt;1000, P1525&lt;=5213),-36.304*LN(P1525)+310.72, IF(P1525&gt;5213, 10)))</f>
        <v>10</v>
      </c>
      <c r="BN1525" s="0" t="n">
        <f aca="false">BF1525^0.04*BG1525^0.22*BH1525^0.51*BI1525^0.06*BM1525^0.17</f>
        <v>67.9932559703823</v>
      </c>
      <c r="BO1525" s="0" t="str">
        <f aca="false">IF(BN1525&gt;=90, "Very Good", IF(BN1525&gt;=80, "Good", IF(BN1525&gt;=70, "Slightly Good", IF(BN1525&gt;=60, "Average", IF(BN1525&gt;=50, "Slightly Poor", IF(BN1525&gt;=40, "Poor", "Very Poor"))))))</f>
        <v>Average</v>
      </c>
      <c r="BP1525" s="0" t="n">
        <f aca="false">IF(AJ1525&lt;=1000, -6.942*LN(AJ1525)+107.59, IF(AND(AJ1525&gt;1000, AJ1525&lt;=5213),-36.304*LN(AJ1525)+310.72, IF(AJ1525&gt;5213, 10)))</f>
        <v>68.7257547606333</v>
      </c>
      <c r="BQ1525" s="0" t="n">
        <f aca="false">BF1525^0.04*BG1525^0.22*BH1525^0.51*BI1525^0.06*BP1525^0.17</f>
        <v>94.3574415366719</v>
      </c>
      <c r="BR1525" s="0" t="str">
        <f aca="false">IF(BQ1525&gt;=90, "Very Good", IF(BQ1525&gt;=80, "Good", IF(BQ1525&gt;=70, "Slightly Good", IF(BQ1525&gt;=60, "Average", IF(BQ1525&gt;=50, "Slightly Poor", IF(BQ1525&gt;=40, "Poor", "Very Poor"))))))</f>
        <v>Very Good</v>
      </c>
      <c r="BT1525" s="0" t="e">
        <f aca="false">9.81*LN(AH1525)+30.6</f>
        <v>#VALUE!</v>
      </c>
      <c r="BU1525" s="0" t="e">
        <f aca="false">IF(BT1525&lt;30, "Clean water", IF(AND(BT1525&gt;=30, BT1525&lt;40), "Hypolimia", IF(AND(BT1525&gt;=40,BT1525&lt;50), "Mesotrophic", IF(AND(BT1525&gt;=50, BT1525&lt;70), "Eutrophic", IF(BT1525&gt;70,"Hypertrophic")))))</f>
        <v>#VALUE!</v>
      </c>
      <c r="BW1525" s="0" t="str">
        <f aca="false">IF(G1525/H1525&gt;=1, "PLS CHECK", "")</f>
        <v/>
      </c>
      <c r="BX1525" s="0" t="str">
        <f aca="false">IF(AC1525/J1525&gt;=1, "PLS CHECK", "")</f>
        <v/>
      </c>
      <c r="BY1525" s="0" t="str">
        <f aca="false">IF(AE1525/J1525&gt;=1, "PLS CHECK", "")</f>
        <v/>
      </c>
      <c r="BZ1525" s="0" t="str">
        <f aca="false">IF(AD1525/J1525&gt;=1, "PLS CHECK", "")</f>
        <v/>
      </c>
      <c r="CA1525" s="0" t="e">
        <f aca="false">IF(AF1525/K1525&gt;=1, "PLS CHECK", "")</f>
        <v>#DIV/0!</v>
      </c>
      <c r="CB1525" s="0" t="e">
        <f aca="false">IF(AG1525/K1525&gt;=1, "PLS CHECK", "")</f>
        <v>#DIV/0!</v>
      </c>
    </row>
    <row r="1526" customFormat="false" ht="12.5" hidden="false" customHeight="false" outlineLevel="0" collapsed="false">
      <c r="A1526" s="0" t="n">
        <v>1523</v>
      </c>
      <c r="B1526" s="15" t="s">
        <v>113</v>
      </c>
      <c r="C1526" s="16" t="s">
        <v>114</v>
      </c>
      <c r="D1526" s="0" t="s">
        <v>191</v>
      </c>
      <c r="E1526" s="0" t="n">
        <v>8</v>
      </c>
      <c r="F1526" s="0" t="n">
        <v>13.9</v>
      </c>
      <c r="G1526" s="0" t="n">
        <v>1</v>
      </c>
      <c r="H1526" s="0" t="n">
        <v>4.2</v>
      </c>
      <c r="I1526" s="0" t="n">
        <v>2.2</v>
      </c>
      <c r="J1526" s="0" t="n">
        <v>7.662</v>
      </c>
      <c r="K1526" s="0" t="n">
        <v>0.077</v>
      </c>
      <c r="L1526" s="0" t="n">
        <v>3</v>
      </c>
      <c r="M1526" s="0" t="n">
        <v>5.4</v>
      </c>
      <c r="N1526" s="0" t="n">
        <v>0</v>
      </c>
      <c r="O1526" s="0" t="n">
        <v>543</v>
      </c>
      <c r="P1526" s="0" t="n">
        <v>27000</v>
      </c>
      <c r="Q1526" s="0" t="n">
        <v>0</v>
      </c>
      <c r="R1526" s="0" t="n">
        <v>0</v>
      </c>
      <c r="S1526" s="0" t="n">
        <v>0</v>
      </c>
      <c r="T1526" s="0" t="n">
        <v>0</v>
      </c>
      <c r="U1526" s="0" t="n">
        <v>0</v>
      </c>
      <c r="V1526" s="0" t="n">
        <v>0</v>
      </c>
      <c r="AC1526" s="0" t="n">
        <v>7.465</v>
      </c>
      <c r="AD1526" s="0" t="n">
        <v>0.119</v>
      </c>
      <c r="AE1526" s="0" t="n">
        <v>6.489</v>
      </c>
      <c r="AF1526" s="0" t="n">
        <v>0.052</v>
      </c>
      <c r="AG1526" s="0" t="n">
        <v>0.036</v>
      </c>
      <c r="AH1526" s="0" t="n">
        <v>3.5</v>
      </c>
      <c r="AJ1526" s="0" t="n">
        <v>980</v>
      </c>
      <c r="AP1526" s="0" t="n">
        <v>0</v>
      </c>
      <c r="AY1526" s="0" t="n">
        <v>0</v>
      </c>
      <c r="BF1526" s="0" t="n">
        <f aca="false">IF(E1526&lt;11,-3.6797*E1526^2+48.115*E1526-53.83,280.92*EXP(-0.2027*E1526))</f>
        <v>95.5892</v>
      </c>
      <c r="BG1526" s="0" t="n">
        <f aca="false">32.208*LN(F1526)+21.438</f>
        <v>106.205875763121</v>
      </c>
      <c r="BH1526" s="0" t="n">
        <f aca="false">IF(G1526&lt;=2, -10*G1526+100, 88.958*EXP(-0.0755*G1526))</f>
        <v>90</v>
      </c>
      <c r="BI1526" s="0" t="n">
        <f aca="false">IF(I1526&lt;=100, 0.0053*(I1526)^2-1.0332*I1526+100.76, 122.82*EXP(-0.0092*I1526))</f>
        <v>98.512612</v>
      </c>
      <c r="BJ1526" s="0" t="n">
        <f aca="false">IF(P1526&lt;=1000, -6.942*LN(P1526)+107.59, -36.304*LN(P1526)+310.72)</f>
        <v>-59.7112092315887</v>
      </c>
      <c r="BK1526" s="0" t="e">
        <f aca="false">BF1526^0.04*BG1526^0.22*BH1526^0.51*BI1526^0.06*BJ1526^0.17</f>
        <v>#NUM!</v>
      </c>
      <c r="BL1526" s="0" t="e">
        <f aca="false">IF(BK1526&gt;=90, "Very Good", IF(BK1526&gt;=80, "Good", IF(BK1526&gt;=70, "Slightly Good", IF(BK1526&gt;=60, "Average", IF(BK1526&gt;=50, "Slightly Poor", IF(BK1526&gt;=40, "Poor", "Very Poor"))))))</f>
        <v>#NUM!</v>
      </c>
      <c r="BM1526" s="0" t="n">
        <f aca="false">IF(P1526&lt;=1000, -6.942*LN(P1526)+107.59, IF(AND(P1526&gt;1000, P1526&lt;=5213),-36.304*LN(P1526)+310.72, IF(P1526&gt;5213, 10)))</f>
        <v>10</v>
      </c>
      <c r="BN1526" s="0" t="n">
        <f aca="false">BF1526^0.04*BG1526^0.22*BH1526^0.51*BI1526^0.06*BM1526^0.17</f>
        <v>64.7503652730559</v>
      </c>
      <c r="BO1526" s="0" t="str">
        <f aca="false">IF(BN1526&gt;=90, "Very Good", IF(BN1526&gt;=80, "Good", IF(BN1526&gt;=70, "Slightly Good", IF(BN1526&gt;=60, "Average", IF(BN1526&gt;=50, "Slightly Poor", IF(BN1526&gt;=40, "Poor", "Very Poor"))))))</f>
        <v>Average</v>
      </c>
      <c r="BP1526" s="0" t="n">
        <f aca="false">IF(AJ1526&lt;=1000, -6.942*LN(AJ1526)+107.59, IF(AND(AJ1526&gt;1000, AJ1526&lt;=5213),-36.304*LN(AJ1526)+310.72, IF(AJ1526&gt;5213, 10)))</f>
        <v>59.7766100475042</v>
      </c>
      <c r="BQ1526" s="0" t="n">
        <f aca="false">BF1526^0.04*BG1526^0.22*BH1526^0.51*BI1526^0.06*BP1526^0.17</f>
        <v>87.7510942379832</v>
      </c>
      <c r="BR1526" s="0" t="str">
        <f aca="false">IF(BQ1526&gt;=90, "Very Good", IF(BQ1526&gt;=80, "Good", IF(BQ1526&gt;=70, "Slightly Good", IF(BQ1526&gt;=60, "Average", IF(BQ1526&gt;=50, "Slightly Poor", IF(BQ1526&gt;=40, "Poor", "Very Poor"))))))</f>
        <v>Good</v>
      </c>
      <c r="BT1526" s="0" t="n">
        <f aca="false">9.81*LN(AH1526)+30.6</f>
        <v>42.8896047209396</v>
      </c>
      <c r="BU1526" s="0" t="str">
        <f aca="false">IF(BT1526&lt;30, "Clean water", IF(AND(BT1526&gt;=30, BT1526&lt;40), "Hypolimia", IF(AND(BT1526&gt;=40,BT1526&lt;50), "Mesotrophic", IF(AND(BT1526&gt;=50, BT1526&lt;70), "Eutrophic", IF(BT1526&gt;70,"Hypertrophic")))))</f>
        <v>Mesotrophic</v>
      </c>
      <c r="BW1526" s="0" t="str">
        <f aca="false">IF(G1526/H1526&gt;=1, "PLS CHECK", "")</f>
        <v/>
      </c>
      <c r="BX1526" s="0" t="str">
        <f aca="false">IF(AC1526/J1526&gt;=1, "PLS CHECK", "")</f>
        <v/>
      </c>
      <c r="BY1526" s="0" t="str">
        <f aca="false">IF(AE1526/J1526&gt;=1, "PLS CHECK", "")</f>
        <v/>
      </c>
      <c r="BZ1526" s="0" t="str">
        <f aca="false">IF(AD1526/J1526&gt;=1, "PLS CHECK", "")</f>
        <v/>
      </c>
      <c r="CA1526" s="0" t="str">
        <f aca="false">IF(AF1526/K1526&gt;=1, "PLS CHECK", "")</f>
        <v/>
      </c>
      <c r="CB1526" s="0" t="str">
        <f aca="false">IF(AG1526/K1526&gt;=1, "PLS CHECK", "")</f>
        <v/>
      </c>
    </row>
    <row r="1527" customFormat="false" ht="12.5" hidden="false" customHeight="false" outlineLevel="0" collapsed="false">
      <c r="A1527" s="0" t="n">
        <v>1524</v>
      </c>
      <c r="B1527" s="15" t="s">
        <v>115</v>
      </c>
      <c r="C1527" s="16" t="s">
        <v>116</v>
      </c>
      <c r="D1527" s="0" t="s">
        <v>191</v>
      </c>
      <c r="E1527" s="0" t="n">
        <v>7.7</v>
      </c>
      <c r="F1527" s="0" t="n">
        <v>10.7</v>
      </c>
      <c r="G1527" s="0" t="n">
        <v>3</v>
      </c>
      <c r="H1527" s="0" t="n">
        <v>5.3</v>
      </c>
      <c r="I1527" s="0" t="n">
        <v>4.4</v>
      </c>
      <c r="J1527" s="37"/>
      <c r="K1527" s="0" t="n">
        <v>0.153</v>
      </c>
      <c r="L1527" s="0" t="n">
        <v>4.1</v>
      </c>
      <c r="M1527" s="0" t="n">
        <v>13.3</v>
      </c>
      <c r="N1527" s="0" t="n">
        <v>0</v>
      </c>
      <c r="O1527" s="0" t="n">
        <v>569</v>
      </c>
      <c r="P1527" s="37"/>
      <c r="Q1527" s="0" t="n">
        <v>0</v>
      </c>
      <c r="R1527" s="0" t="n">
        <v>0</v>
      </c>
      <c r="S1527" s="0" t="n">
        <v>0</v>
      </c>
      <c r="T1527" s="0" t="n">
        <v>0</v>
      </c>
      <c r="U1527" s="0" t="n">
        <v>0</v>
      </c>
      <c r="V1527" s="0" t="n">
        <v>0</v>
      </c>
      <c r="AC1527" s="37"/>
      <c r="AD1527" s="0" t="n">
        <v>1.43</v>
      </c>
      <c r="AE1527" s="37"/>
      <c r="AF1527" s="0" t="n">
        <v>0.073</v>
      </c>
      <c r="AG1527" s="0" t="n">
        <v>0.051</v>
      </c>
      <c r="AH1527" s="0" t="n">
        <v>1</v>
      </c>
      <c r="AJ1527" s="37"/>
      <c r="AP1527" s="0" t="n">
        <v>0</v>
      </c>
      <c r="AY1527" s="0" t="n">
        <v>0</v>
      </c>
      <c r="BF1527" s="0" t="n">
        <f aca="false">IF(E1527&lt;11,-3.6797*E1527^2+48.115*E1527-53.83,280.92*EXP(-0.2027*E1527))</f>
        <v>98.486087</v>
      </c>
      <c r="BG1527" s="0" t="n">
        <f aca="false">32.208*LN(F1527)+21.438</f>
        <v>97.7788104251968</v>
      </c>
      <c r="BH1527" s="0" t="n">
        <f aca="false">IF(G1527&lt;=2, -10*G1527+100, 88.958*EXP(-0.0755*G1527))</f>
        <v>70.9279340534787</v>
      </c>
      <c r="BI1527" s="0" t="n">
        <f aca="false">IF(I1527&lt;=100, 0.0053*(I1527)^2-1.0332*I1527+100.76, 122.82*EXP(-0.0092*I1527))</f>
        <v>96.316528</v>
      </c>
      <c r="BJ1527" s="0" t="e">
        <f aca="false">IF(P1527&lt;=1000, -6.942*LN(P1527)+107.59, -36.304*LN(P1527)+310.72)</f>
        <v>#VALUE!</v>
      </c>
      <c r="BK1527" s="0" t="e">
        <f aca="false">BF1527^0.04*BG1527^0.22*BH1527^0.51*BI1527^0.06*BJ1527^0.17</f>
        <v>#VALUE!</v>
      </c>
      <c r="BL1527" s="0" t="e">
        <f aca="false">IF(BK1527&gt;=90, "Very Good", IF(BK1527&gt;=80, "Good", IF(BK1527&gt;=70, "Slightly Good", IF(BK1527&gt;=60, "Average", IF(BK1527&gt;=50, "Slightly Poor", IF(BK1527&gt;=40, "Poor", "Very Poor"))))))</f>
        <v>#VALUE!</v>
      </c>
      <c r="BM1527" s="0" t="e">
        <f aca="false">IF(P1527&lt;=1000, -6.942*LN(P1527)+107.59, IF(AND(P1527&gt;1000, P1527&lt;=5213),-36.304*LN(P1527)+310.72, IF(P1527&gt;5213, 10)))</f>
        <v>#VALUE!</v>
      </c>
      <c r="BN1527" s="0" t="e">
        <f aca="false">BF1527^0.04*BG1527^0.22*BH1527^0.51*BI1527^0.06*BM1527^0.17</f>
        <v>#VALUE!</v>
      </c>
      <c r="BO1527" s="0" t="e">
        <f aca="false">IF(BN1527&gt;=90, "Very Good", IF(BN1527&gt;=80, "Good", IF(BN1527&gt;=70, "Slightly Good", IF(BN1527&gt;=60, "Average", IF(BN1527&gt;=50, "Slightly Poor", IF(BN1527&gt;=40, "Poor", "Very Poor"))))))</f>
        <v>#VALUE!</v>
      </c>
      <c r="BP1527" s="0" t="e">
        <f aca="false">IF(AJ1527&lt;=1000, -6.942*LN(AJ1527)+107.59, IF(AND(AJ1527&gt;1000, AJ1527&lt;=5213),-36.304*LN(AJ1527)+310.72, IF(AJ1527&gt;5213, 10)))</f>
        <v>#VALUE!</v>
      </c>
      <c r="BQ1527" s="0" t="e">
        <f aca="false">BF1527^0.04*BG1527^0.22*BH1527^0.51*BI1527^0.06*BP1527^0.17</f>
        <v>#VALUE!</v>
      </c>
      <c r="BR1527" s="0" t="e">
        <f aca="false">IF(BQ1527&gt;=90, "Very Good", IF(BQ1527&gt;=80, "Good", IF(BQ1527&gt;=70, "Slightly Good", IF(BQ1527&gt;=60, "Average", IF(BQ1527&gt;=50, "Slightly Poor", IF(BQ1527&gt;=40, "Poor", "Very Poor"))))))</f>
        <v>#VALUE!</v>
      </c>
      <c r="BT1527" s="0" t="n">
        <f aca="false">9.81*LN(AH1527)+30.6</f>
        <v>30.6</v>
      </c>
      <c r="BU1527" s="0" t="str">
        <f aca="false">IF(BT1527&lt;30, "Clean water", IF(AND(BT1527&gt;=30, BT1527&lt;40), "Hypolimia", IF(AND(BT1527&gt;=40,BT1527&lt;50), "Mesotrophic", IF(AND(BT1527&gt;=50, BT1527&lt;70), "Eutrophic", IF(BT1527&gt;70,"Hypertrophic")))))</f>
        <v>Hypolimia</v>
      </c>
      <c r="BW1527" s="0" t="str">
        <f aca="false">IF(G1527/H1527&gt;=1, "PLS CHECK", "")</f>
        <v/>
      </c>
      <c r="BX1527" s="0" t="e">
        <f aca="false">IF(AC1527/J1527&gt;=1, "PLS CHECK", "")</f>
        <v>#DIV/0!</v>
      </c>
      <c r="BY1527" s="0" t="e">
        <f aca="false">IF(AE1527/J1527&gt;=1, "PLS CHECK", "")</f>
        <v>#DIV/0!</v>
      </c>
      <c r="BZ1527" s="0" t="e">
        <f aca="false">IF(AD1527/J1527&gt;=1, "PLS CHECK", "")</f>
        <v>#DIV/0!</v>
      </c>
      <c r="CA1527" s="0" t="str">
        <f aca="false">IF(AF1527/K1527&gt;=1, "PLS CHECK", "")</f>
        <v/>
      </c>
      <c r="CB1527" s="0" t="str">
        <f aca="false">IF(AG1527/K1527&gt;=1, "PLS CHECK", "")</f>
        <v/>
      </c>
    </row>
    <row r="1528" customFormat="false" ht="12.5" hidden="false" customHeight="false" outlineLevel="0" collapsed="false">
      <c r="A1528" s="0" t="n">
        <v>1525</v>
      </c>
      <c r="B1528" s="15" t="s">
        <v>117</v>
      </c>
      <c r="C1528" s="16" t="s">
        <v>118</v>
      </c>
      <c r="D1528" s="0" t="s">
        <v>191</v>
      </c>
      <c r="E1528" s="0" t="n">
        <v>7.6</v>
      </c>
      <c r="F1528" s="0" t="n">
        <v>12</v>
      </c>
      <c r="G1528" s="37"/>
      <c r="H1528" s="0" t="n">
        <v>2.3</v>
      </c>
      <c r="I1528" s="0" t="n">
        <v>1.2</v>
      </c>
      <c r="J1528" s="0" t="n">
        <v>2.869</v>
      </c>
      <c r="K1528" s="37"/>
      <c r="L1528" s="0" t="n">
        <v>1.6</v>
      </c>
      <c r="M1528" s="0" t="n">
        <v>8.2</v>
      </c>
      <c r="N1528" s="0" t="n">
        <v>0</v>
      </c>
      <c r="O1528" s="0" t="n">
        <v>238</v>
      </c>
      <c r="P1528" s="0" t="n">
        <v>2300</v>
      </c>
      <c r="Q1528" s="0" t="n">
        <v>0</v>
      </c>
      <c r="R1528" s="0" t="n">
        <v>0</v>
      </c>
      <c r="S1528" s="0" t="n">
        <v>0</v>
      </c>
      <c r="T1528" s="0" t="n">
        <v>0</v>
      </c>
      <c r="U1528" s="0" t="n">
        <v>0</v>
      </c>
      <c r="V1528" s="0" t="n">
        <v>0</v>
      </c>
      <c r="AC1528" s="0" t="n">
        <v>2.782</v>
      </c>
      <c r="AD1528" s="0" t="n">
        <v>0.102</v>
      </c>
      <c r="AE1528" s="0" t="n">
        <v>2.456</v>
      </c>
      <c r="AF1528" s="37"/>
      <c r="AG1528" s="37"/>
      <c r="AH1528" s="37"/>
      <c r="AJ1528" s="0" t="n">
        <v>110</v>
      </c>
      <c r="AP1528" s="0" t="n">
        <v>0</v>
      </c>
      <c r="AY1528" s="0" t="n">
        <v>0</v>
      </c>
      <c r="BF1528" s="0" t="n">
        <f aca="false">IF(E1528&lt;11,-3.6797*E1528^2+48.115*E1528-53.83,280.92*EXP(-0.2027*E1528))</f>
        <v>99.304528</v>
      </c>
      <c r="BG1528" s="0" t="n">
        <f aca="false">32.208*LN(F1528)+21.438</f>
        <v>101.471873376372</v>
      </c>
      <c r="BH1528" s="0" t="n">
        <f aca="false">IF(G1528&lt;=2, -10*G1528+100, 88.958*EXP(-0.0755*G1528))</f>
        <v>100</v>
      </c>
      <c r="BI1528" s="0" t="n">
        <f aca="false">IF(I1528&lt;=100, 0.0053*(I1528)^2-1.0332*I1528+100.76, 122.82*EXP(-0.0092*I1528))</f>
        <v>99.527792</v>
      </c>
      <c r="BJ1528" s="0" t="n">
        <f aca="false">IF(P1528&lt;=1000, -6.942*LN(P1528)+107.59, -36.304*LN(P1528)+310.72)</f>
        <v>29.7029195527965</v>
      </c>
      <c r="BK1528" s="0" t="n">
        <f aca="false">BF1528^0.04*BG1528^0.22*BH1528^0.51*BI1528^0.06*BJ1528^0.17</f>
        <v>81.5694111428131</v>
      </c>
      <c r="BL1528" s="0" t="str">
        <f aca="false">IF(BK1528&gt;=90, "Very Good", IF(BK1528&gt;=80, "Good", IF(BK1528&gt;=70, "Slightly Good", IF(BK1528&gt;=60, "Average", IF(BK1528&gt;=50, "Slightly Poor", IF(BK1528&gt;=40, "Poor", "Very Poor"))))))</f>
        <v>Good</v>
      </c>
      <c r="BM1528" s="0" t="n">
        <f aca="false">IF(P1528&lt;=1000, -6.942*LN(P1528)+107.59, IF(AND(P1528&gt;1000, P1528&lt;=5213),-36.304*LN(P1528)+310.72, IF(P1528&gt;5213, 10)))</f>
        <v>29.7029195527965</v>
      </c>
      <c r="BN1528" s="0" t="n">
        <f aca="false">BF1528^0.04*BG1528^0.22*BH1528^0.51*BI1528^0.06*BM1528^0.17</f>
        <v>81.5694111428131</v>
      </c>
      <c r="BO1528" s="0" t="str">
        <f aca="false">IF(BN1528&gt;=90, "Very Good", IF(BN1528&gt;=80, "Good", IF(BN1528&gt;=70, "Slightly Good", IF(BN1528&gt;=60, "Average", IF(BN1528&gt;=50, "Slightly Poor", IF(BN1528&gt;=40, "Poor", "Very Poor"))))))</f>
        <v>Good</v>
      </c>
      <c r="BP1528" s="0" t="n">
        <f aca="false">IF(AJ1528&lt;=1000, -6.942*LN(AJ1528)+107.59, IF(AND(AJ1528&gt;1000, AJ1528&lt;=5213),-36.304*LN(AJ1528)+310.72, IF(AJ1528&gt;5213, 10)))</f>
        <v>74.9592653006691</v>
      </c>
      <c r="BQ1528" s="0" t="n">
        <f aca="false">BF1528^0.04*BG1528^0.22*BH1528^0.51*BI1528^0.06*BP1528^0.17</f>
        <v>95.4710673851077</v>
      </c>
      <c r="BR1528" s="0" t="str">
        <f aca="false">IF(BQ1528&gt;=90, "Very Good", IF(BQ1528&gt;=80, "Good", IF(BQ1528&gt;=70, "Slightly Good", IF(BQ1528&gt;=60, "Average", IF(BQ1528&gt;=50, "Slightly Poor", IF(BQ1528&gt;=40, "Poor", "Very Poor"))))))</f>
        <v>Very Good</v>
      </c>
      <c r="BT1528" s="0" t="e">
        <f aca="false">9.81*LN(AH1528)+30.6</f>
        <v>#VALUE!</v>
      </c>
      <c r="BU1528" s="0" t="e">
        <f aca="false">IF(BT1528&lt;30, "Clean water", IF(AND(BT1528&gt;=30, BT1528&lt;40), "Hypolimia", IF(AND(BT1528&gt;=40,BT1528&lt;50), "Mesotrophic", IF(AND(BT1528&gt;=50, BT1528&lt;70), "Eutrophic", IF(BT1528&gt;70,"Hypertrophic")))))</f>
        <v>#VALUE!</v>
      </c>
      <c r="BW1528" s="0" t="str">
        <f aca="false">IF(G1528/H1528&gt;=1, "PLS CHECK", "")</f>
        <v/>
      </c>
      <c r="BX1528" s="0" t="str">
        <f aca="false">IF(AC1528/J1528&gt;=1, "PLS CHECK", "")</f>
        <v/>
      </c>
      <c r="BY1528" s="0" t="str">
        <f aca="false">IF(AE1528/J1528&gt;=1, "PLS CHECK", "")</f>
        <v/>
      </c>
      <c r="BZ1528" s="0" t="str">
        <f aca="false">IF(AD1528/J1528&gt;=1, "PLS CHECK", "")</f>
        <v/>
      </c>
      <c r="CA1528" s="0" t="e">
        <f aca="false">IF(AF1528/K1528&gt;=1, "PLS CHECK", "")</f>
        <v>#DIV/0!</v>
      </c>
      <c r="CB1528" s="0" t="e">
        <f aca="false">IF(AG1528/K1528&gt;=1, "PLS CHECK", "")</f>
        <v>#DIV/0!</v>
      </c>
    </row>
    <row r="1529" customFormat="false" ht="12.5" hidden="false" customHeight="false" outlineLevel="0" collapsed="false">
      <c r="A1529" s="0" t="n">
        <v>1526</v>
      </c>
      <c r="B1529" s="15" t="s">
        <v>119</v>
      </c>
      <c r="C1529" s="16" t="s">
        <v>120</v>
      </c>
      <c r="D1529" s="0" t="s">
        <v>191</v>
      </c>
      <c r="E1529" s="0" t="n">
        <v>7.7</v>
      </c>
      <c r="F1529" s="0" t="n">
        <v>12.2</v>
      </c>
      <c r="G1529" s="0" t="n">
        <v>0.8</v>
      </c>
      <c r="H1529" s="0" t="n">
        <v>2.2</v>
      </c>
      <c r="I1529" s="37"/>
      <c r="J1529" s="0" t="n">
        <v>3</v>
      </c>
      <c r="K1529" s="37"/>
      <c r="L1529" s="0" t="n">
        <v>1.5</v>
      </c>
      <c r="M1529" s="0" t="n">
        <v>6.3</v>
      </c>
      <c r="N1529" s="0" t="n">
        <v>0</v>
      </c>
      <c r="O1529" s="0" t="n">
        <v>268</v>
      </c>
      <c r="P1529" s="0" t="n">
        <v>3000</v>
      </c>
      <c r="Q1529" s="0" t="n">
        <v>0</v>
      </c>
      <c r="R1529" s="0" t="n">
        <v>0</v>
      </c>
      <c r="S1529" s="0" t="n">
        <v>0</v>
      </c>
      <c r="T1529" s="0" t="n">
        <v>0</v>
      </c>
      <c r="U1529" s="0" t="n">
        <v>0</v>
      </c>
      <c r="V1529" s="0" t="n">
        <v>0</v>
      </c>
      <c r="AC1529" s="0" t="n">
        <v>2.959</v>
      </c>
      <c r="AD1529" s="0" t="n">
        <v>0.069</v>
      </c>
      <c r="AE1529" s="0" t="n">
        <v>2.695</v>
      </c>
      <c r="AF1529" s="37"/>
      <c r="AG1529" s="37"/>
      <c r="AH1529" s="37"/>
      <c r="AJ1529" s="0" t="n">
        <v>92</v>
      </c>
      <c r="AP1529" s="0" t="n">
        <v>0</v>
      </c>
      <c r="AY1529" s="0" t="n">
        <v>0</v>
      </c>
      <c r="BF1529" s="0" t="n">
        <f aca="false">IF(E1529&lt;11,-3.6797*E1529^2+48.115*E1529-53.83,280.92*EXP(-0.2027*E1529))</f>
        <v>98.486087</v>
      </c>
      <c r="BG1529" s="0" t="n">
        <f aca="false">32.208*LN(F1529)+21.438</f>
        <v>102.004249133617</v>
      </c>
      <c r="BH1529" s="0" t="n">
        <f aca="false">IF(G1529&lt;=2, -10*G1529+100, 88.958*EXP(-0.0755*G1529))</f>
        <v>92</v>
      </c>
      <c r="BI1529" s="0" t="n">
        <f aca="false">IF(I1529&lt;=100, 0.0053*(I1529)^2-1.0332*I1529+100.76, 122.82*EXP(-0.0092*I1529))</f>
        <v>100.76</v>
      </c>
      <c r="BJ1529" s="0" t="n">
        <f aca="false">IF(P1529&lt;=1000, -6.942*LN(P1529)+107.59, -36.304*LN(P1529)+310.72)</f>
        <v>20.0568318240255</v>
      </c>
      <c r="BK1529" s="0" t="n">
        <f aca="false">BF1529^0.04*BG1529^0.22*BH1529^0.51*BI1529^0.06*BJ1529^0.17</f>
        <v>73.2393854199306</v>
      </c>
      <c r="BL1529" s="0" t="str">
        <f aca="false">IF(BK1529&gt;=90, "Very Good", IF(BK1529&gt;=80, "Good", IF(BK1529&gt;=70, "Slightly Good", IF(BK1529&gt;=60, "Average", IF(BK1529&gt;=50, "Slightly Poor", IF(BK1529&gt;=40, "Poor", "Very Poor"))))))</f>
        <v>Slightly Good</v>
      </c>
      <c r="BM1529" s="0" t="n">
        <f aca="false">IF(P1529&lt;=1000, -6.942*LN(P1529)+107.59, IF(AND(P1529&gt;1000, P1529&lt;=5213),-36.304*LN(P1529)+310.72, IF(P1529&gt;5213, 10)))</f>
        <v>20.0568318240255</v>
      </c>
      <c r="BN1529" s="0" t="n">
        <f aca="false">BF1529^0.04*BG1529^0.22*BH1529^0.51*BI1529^0.06*BM1529^0.17</f>
        <v>73.2393854199306</v>
      </c>
      <c r="BO1529" s="0" t="str">
        <f aca="false">IF(BN1529&gt;=90, "Very Good", IF(BN1529&gt;=80, "Good", IF(BN1529&gt;=70, "Slightly Good", IF(BN1529&gt;=60, "Average", IF(BN1529&gt;=50, "Slightly Poor", IF(BN1529&gt;=40, "Poor", "Very Poor"))))))</f>
        <v>Slightly Good</v>
      </c>
      <c r="BP1529" s="0" t="n">
        <f aca="false">IF(AJ1529&lt;=1000, -6.942*LN(AJ1529)+107.59, IF(AND(AJ1529&gt;1000, AJ1529&lt;=5213),-36.304*LN(AJ1529)+310.72, IF(AJ1529&gt;5213, 10)))</f>
        <v>76.1997436981256</v>
      </c>
      <c r="BQ1529" s="0" t="n">
        <f aca="false">BF1529^0.04*BG1529^0.22*BH1529^0.51*BI1529^0.06*BP1529^0.17</f>
        <v>91.8950654687602</v>
      </c>
      <c r="BR1529" s="0" t="str">
        <f aca="false">IF(BQ1529&gt;=90, "Very Good", IF(BQ1529&gt;=80, "Good", IF(BQ1529&gt;=70, "Slightly Good", IF(BQ1529&gt;=60, "Average", IF(BQ1529&gt;=50, "Slightly Poor", IF(BQ1529&gt;=40, "Poor", "Very Poor"))))))</f>
        <v>Very Good</v>
      </c>
      <c r="BT1529" s="0" t="e">
        <f aca="false">9.81*LN(AH1529)+30.6</f>
        <v>#VALUE!</v>
      </c>
      <c r="BU1529" s="0" t="e">
        <f aca="false">IF(BT1529&lt;30, "Clean water", IF(AND(BT1529&gt;=30, BT1529&lt;40), "Hypolimia", IF(AND(BT1529&gt;=40,BT1529&lt;50), "Mesotrophic", IF(AND(BT1529&gt;=50, BT1529&lt;70), "Eutrophic", IF(BT1529&gt;70,"Hypertrophic")))))</f>
        <v>#VALUE!</v>
      </c>
      <c r="BW1529" s="0" t="str">
        <f aca="false">IF(G1529/H1529&gt;=1, "PLS CHECK", "")</f>
        <v/>
      </c>
      <c r="BX1529" s="0" t="str">
        <f aca="false">IF(AC1529/J1529&gt;=1, "PLS CHECK", "")</f>
        <v/>
      </c>
      <c r="BY1529" s="0" t="str">
        <f aca="false">IF(AE1529/J1529&gt;=1, "PLS CHECK", "")</f>
        <v/>
      </c>
      <c r="BZ1529" s="0" t="str">
        <f aca="false">IF(AD1529/J1529&gt;=1, "PLS CHECK", "")</f>
        <v/>
      </c>
      <c r="CA1529" s="0" t="e">
        <f aca="false">IF(AF1529/K1529&gt;=1, "PLS CHECK", "")</f>
        <v>#DIV/0!</v>
      </c>
      <c r="CB1529" s="0" t="e">
        <f aca="false">IF(AG1529/K1529&gt;=1, "PLS CHECK", "")</f>
        <v>#DIV/0!</v>
      </c>
    </row>
    <row r="1530" customFormat="false" ht="12.5" hidden="false" customHeight="false" outlineLevel="0" collapsed="false">
      <c r="A1530" s="0" t="n">
        <v>1527</v>
      </c>
      <c r="B1530" s="15" t="s">
        <v>121</v>
      </c>
      <c r="C1530" s="16" t="s">
        <v>122</v>
      </c>
      <c r="D1530" s="0" t="s">
        <v>191</v>
      </c>
      <c r="E1530" s="0" t="n">
        <v>7.9</v>
      </c>
      <c r="F1530" s="37"/>
      <c r="G1530" s="0" t="n">
        <v>0.9</v>
      </c>
      <c r="H1530" s="0" t="n">
        <v>2.3</v>
      </c>
      <c r="I1530" s="0" t="n">
        <v>1.2</v>
      </c>
      <c r="J1530" s="0" t="n">
        <v>3.046</v>
      </c>
      <c r="K1530" s="0" t="n">
        <v>0.017</v>
      </c>
      <c r="L1530" s="0" t="n">
        <v>1.6</v>
      </c>
      <c r="M1530" s="0" t="n">
        <v>4.8</v>
      </c>
      <c r="N1530" s="0" t="n">
        <v>0</v>
      </c>
      <c r="O1530" s="0" t="n">
        <v>287</v>
      </c>
      <c r="P1530" s="0" t="n">
        <v>2800</v>
      </c>
      <c r="Q1530" s="0" t="n">
        <v>0</v>
      </c>
      <c r="R1530" s="0" t="n">
        <v>0</v>
      </c>
      <c r="S1530" s="0" t="n">
        <v>0</v>
      </c>
      <c r="T1530" s="0" t="n">
        <v>0</v>
      </c>
      <c r="U1530" s="0" t="n">
        <v>0</v>
      </c>
      <c r="V1530" s="0" t="n">
        <v>0</v>
      </c>
      <c r="AC1530" s="0" t="n">
        <v>2.97</v>
      </c>
      <c r="AD1530" s="0" t="n">
        <v>0.039</v>
      </c>
      <c r="AE1530" s="0" t="n">
        <v>2.668</v>
      </c>
      <c r="AF1530" s="0" t="n">
        <v>0.014</v>
      </c>
      <c r="AG1530" s="0" t="n">
        <v>0.007</v>
      </c>
      <c r="AH1530" s="0" t="n">
        <v>1</v>
      </c>
      <c r="AJ1530" s="0" t="n">
        <v>21</v>
      </c>
      <c r="AP1530" s="0" t="n">
        <v>0</v>
      </c>
      <c r="AY1530" s="0" t="n">
        <v>0</v>
      </c>
      <c r="BF1530" s="0" t="n">
        <f aca="false">IF(E1530&lt;11,-3.6797*E1530^2+48.115*E1530-53.83,280.92*EXP(-0.2027*E1530))</f>
        <v>96.6284230000001</v>
      </c>
      <c r="BG1530" s="0" t="e">
        <f aca="false">32.208*LN(F1530)+21.438</f>
        <v>#VALUE!</v>
      </c>
      <c r="BH1530" s="0" t="n">
        <f aca="false">IF(G1530&lt;=2, -10*G1530+100, 88.958*EXP(-0.0755*G1530))</f>
        <v>91</v>
      </c>
      <c r="BI1530" s="0" t="n">
        <f aca="false">IF(I1530&lt;=100, 0.0053*(I1530)^2-1.0332*I1530+100.76, 122.82*EXP(-0.0092*I1530))</f>
        <v>99.527792</v>
      </c>
      <c r="BJ1530" s="0" t="n">
        <f aca="false">IF(P1530&lt;=1000, -6.942*LN(P1530)+107.59, -36.304*LN(P1530)+310.72)</f>
        <v>22.5615490304878</v>
      </c>
      <c r="BK1530" s="0" t="e">
        <f aca="false">BF1530^0.04*BG1530^0.22*BH1530^0.51*BI1530^0.06*BJ1530^0.17</f>
        <v>#VALUE!</v>
      </c>
      <c r="BL1530" s="0" t="e">
        <f aca="false">IF(BK1530&gt;=90, "Very Good", IF(BK1530&gt;=80, "Good", IF(BK1530&gt;=70, "Slightly Good", IF(BK1530&gt;=60, "Average", IF(BK1530&gt;=50, "Slightly Poor", IF(BK1530&gt;=40, "Poor", "Very Poor"))))))</f>
        <v>#VALUE!</v>
      </c>
      <c r="BM1530" s="0" t="n">
        <f aca="false">IF(P1530&lt;=1000, -6.942*LN(P1530)+107.59, IF(AND(P1530&gt;1000, P1530&lt;=5213),-36.304*LN(P1530)+310.72, IF(P1530&gt;5213, 10)))</f>
        <v>22.5615490304878</v>
      </c>
      <c r="BN1530" s="0" t="e">
        <f aca="false">BF1530^0.04*BG1530^0.22*BH1530^0.51*BI1530^0.06*BM1530^0.17</f>
        <v>#VALUE!</v>
      </c>
      <c r="BO1530" s="0" t="e">
        <f aca="false">IF(BN1530&gt;=90, "Very Good", IF(BN1530&gt;=80, "Good", IF(BN1530&gt;=70, "Slightly Good", IF(BN1530&gt;=60, "Average", IF(BN1530&gt;=50, "Slightly Poor", IF(BN1530&gt;=40, "Poor", "Very Poor"))))))</f>
        <v>#VALUE!</v>
      </c>
      <c r="BP1530" s="0" t="n">
        <f aca="false">IF(AJ1530&lt;=1000, -6.942*LN(AJ1530)+107.59, IF(AND(AJ1530&gt;1000, AJ1530&lt;=5213),-36.304*LN(AJ1530)+310.72, IF(AJ1530&gt;5213, 10)))</f>
        <v>86.454925237324</v>
      </c>
      <c r="BQ1530" s="0" t="e">
        <f aca="false">BF1530^0.04*BG1530^0.22*BH1530^0.51*BI1530^0.06*BP1530^0.17</f>
        <v>#VALUE!</v>
      </c>
      <c r="BR1530" s="0" t="e">
        <f aca="false">IF(BQ1530&gt;=90, "Very Good", IF(BQ1530&gt;=80, "Good", IF(BQ1530&gt;=70, "Slightly Good", IF(BQ1530&gt;=60, "Average", IF(BQ1530&gt;=50, "Slightly Poor", IF(BQ1530&gt;=40, "Poor", "Very Poor"))))))</f>
        <v>#VALUE!</v>
      </c>
      <c r="BT1530" s="0" t="n">
        <f aca="false">9.81*LN(AH1530)+30.6</f>
        <v>30.6</v>
      </c>
      <c r="BU1530" s="0" t="str">
        <f aca="false">IF(BT1530&lt;30, "Clean water", IF(AND(BT1530&gt;=30, BT1530&lt;40), "Hypolimia", IF(AND(BT1530&gt;=40,BT1530&lt;50), "Mesotrophic", IF(AND(BT1530&gt;=50, BT1530&lt;70), "Eutrophic", IF(BT1530&gt;70,"Hypertrophic")))))</f>
        <v>Hypolimia</v>
      </c>
      <c r="BW1530" s="0" t="str">
        <f aca="false">IF(G1530/H1530&gt;=1, "PLS CHECK", "")</f>
        <v/>
      </c>
      <c r="BX1530" s="0" t="str">
        <f aca="false">IF(AC1530/J1530&gt;=1, "PLS CHECK", "")</f>
        <v/>
      </c>
      <c r="BY1530" s="0" t="str">
        <f aca="false">IF(AE1530/J1530&gt;=1, "PLS CHECK", "")</f>
        <v/>
      </c>
      <c r="BZ1530" s="0" t="str">
        <f aca="false">IF(AD1530/J1530&gt;=1, "PLS CHECK", "")</f>
        <v/>
      </c>
      <c r="CA1530" s="0" t="str">
        <f aca="false">IF(AF1530/K1530&gt;=1, "PLS CHECK", "")</f>
        <v/>
      </c>
      <c r="CB1530" s="0" t="str">
        <f aca="false">IF(AG1530/K1530&gt;=1, "PLS CHECK", "")</f>
        <v/>
      </c>
    </row>
    <row r="1531" customFormat="false" ht="12.5" hidden="false" customHeight="false" outlineLevel="0" collapsed="false">
      <c r="A1531" s="0" t="n">
        <v>1528</v>
      </c>
      <c r="B1531" s="15" t="s">
        <v>140</v>
      </c>
      <c r="C1531" s="16" t="s">
        <v>141</v>
      </c>
      <c r="D1531" s="0" t="s">
        <v>191</v>
      </c>
      <c r="E1531" s="0" t="n">
        <v>7.9</v>
      </c>
      <c r="F1531" s="0" t="n">
        <v>9</v>
      </c>
      <c r="G1531" s="0" t="n">
        <v>3.3</v>
      </c>
      <c r="H1531" s="0" t="n">
        <v>6</v>
      </c>
      <c r="I1531" s="0" t="n">
        <v>11.2</v>
      </c>
      <c r="J1531" s="0" t="n">
        <v>5.386</v>
      </c>
      <c r="K1531" s="37"/>
      <c r="L1531" s="0" t="n">
        <v>3.5</v>
      </c>
      <c r="M1531" s="0" t="n">
        <v>8.4</v>
      </c>
      <c r="O1531" s="37"/>
      <c r="BD1531" s="0" t="n">
        <v>0.051</v>
      </c>
      <c r="BF1531" s="0" t="n">
        <f aca="false">IF(E1531&lt;11,-3.6797*E1531^2+48.115*E1531-53.83,280.92*EXP(-0.2027*E1531))</f>
        <v>96.6284230000001</v>
      </c>
      <c r="BG1531" s="0" t="n">
        <f aca="false">32.208*LN(F1531)+21.438</f>
        <v>92.206209186845</v>
      </c>
      <c r="BH1531" s="0" t="n">
        <f aca="false">IF(G1531&lt;=2, -10*G1531+100, 88.958*EXP(-0.0755*G1531))</f>
        <v>69.3394735712124</v>
      </c>
      <c r="BI1531" s="0" t="n">
        <f aca="false">IF(I1531&lt;=100, 0.0053*(I1531)^2-1.0332*I1531+100.76, 122.82*EXP(-0.0092*I1531))</f>
        <v>89.852992</v>
      </c>
      <c r="BJ1531" s="0" t="e">
        <f aca="false">IF(P1531&lt;=1000, -6.942*LN(P1531)+107.59, -36.304*LN(P1531)+310.72)</f>
        <v>#VALUE!</v>
      </c>
      <c r="BK1531" s="0" t="e">
        <f aca="false">BF1531^0.04*BG1531^0.22*BH1531^0.51*BI1531^0.06*BJ1531^0.17</f>
        <v>#VALUE!</v>
      </c>
      <c r="BL1531" s="0" t="e">
        <f aca="false">IF(BK1531&gt;=90, "Very Good", IF(BK1531&gt;=80, "Good", IF(BK1531&gt;=70, "Slightly Good", IF(BK1531&gt;=60, "Average", IF(BK1531&gt;=50, "Slightly Poor", IF(BK1531&gt;=40, "Poor", "Very Poor"))))))</f>
        <v>#VALUE!</v>
      </c>
      <c r="BM1531" s="0" t="e">
        <f aca="false">IF(P1531&lt;=1000, -6.942*LN(P1531)+107.59, IF(AND(P1531&gt;1000, P1531&lt;=5213),-36.304*LN(P1531)+310.72, IF(P1531&gt;5213, 10)))</f>
        <v>#VALUE!</v>
      </c>
      <c r="BN1531" s="0" t="e">
        <f aca="false">BF1531^0.04*BG1531^0.22*BH1531^0.51*BI1531^0.06*BM1531^0.17</f>
        <v>#VALUE!</v>
      </c>
      <c r="BO1531" s="0" t="e">
        <f aca="false">IF(BN1531&gt;=90, "Very Good", IF(BN1531&gt;=80, "Good", IF(BN1531&gt;=70, "Slightly Good", IF(BN1531&gt;=60, "Average", IF(BN1531&gt;=50, "Slightly Poor", IF(BN1531&gt;=40, "Poor", "Very Poor"))))))</f>
        <v>#VALUE!</v>
      </c>
      <c r="BP1531" s="0" t="e">
        <f aca="false">IF(AJ1531&lt;=1000, -6.942*LN(AJ1531)+107.59, IF(AND(AJ1531&gt;1000, AJ1531&lt;=5213),-36.304*LN(AJ1531)+310.72, IF(AJ1531&gt;5213, 10)))</f>
        <v>#VALUE!</v>
      </c>
      <c r="BQ1531" s="0" t="e">
        <f aca="false">BF1531^0.04*BG1531^0.22*BH1531^0.51*BI1531^0.06*BP1531^0.17</f>
        <v>#VALUE!</v>
      </c>
      <c r="BR1531" s="0" t="e">
        <f aca="false">IF(BQ1531&gt;=90, "Very Good", IF(BQ1531&gt;=80, "Good", IF(BQ1531&gt;=70, "Slightly Good", IF(BQ1531&gt;=60, "Average", IF(BQ1531&gt;=50, "Slightly Poor", IF(BQ1531&gt;=40, "Poor", "Very Poor"))))))</f>
        <v>#VALUE!</v>
      </c>
      <c r="BT1531" s="0" t="e">
        <f aca="false">9.81*LN(AH1531)+30.6</f>
        <v>#VALUE!</v>
      </c>
      <c r="BU1531" s="0" t="e">
        <f aca="false">IF(BT1531&lt;30, "Clean water", IF(AND(BT1531&gt;=30, BT1531&lt;40), "Hypolimia", IF(AND(BT1531&gt;=40,BT1531&lt;50), "Mesotrophic", IF(AND(BT1531&gt;=50, BT1531&lt;70), "Eutrophic", IF(BT1531&gt;70,"Hypertrophic")))))</f>
        <v>#VALUE!</v>
      </c>
      <c r="BW1531" s="0" t="str">
        <f aca="false">IF(G1531/H1531&gt;=1, "PLS CHECK", "")</f>
        <v/>
      </c>
      <c r="BX1531" s="0" t="str">
        <f aca="false">IF(AC1531/J1531&gt;=1, "PLS CHECK", "")</f>
        <v/>
      </c>
      <c r="BY1531" s="0" t="str">
        <f aca="false">IF(AE1531/J1531&gt;=1, "PLS CHECK", "")</f>
        <v/>
      </c>
      <c r="BZ1531" s="0" t="str">
        <f aca="false">IF(AD1531/J1531&gt;=1, "PLS CHECK", "")</f>
        <v/>
      </c>
      <c r="CA1531" s="0" t="e">
        <f aca="false">IF(AF1531/K1531&gt;=1, "PLS CHECK", "")</f>
        <v>#DIV/0!</v>
      </c>
      <c r="CB1531" s="0" t="e">
        <f aca="false">IF(AG1531/K1531&gt;=1, "PLS CHECK", "")</f>
        <v>#DIV/0!</v>
      </c>
    </row>
    <row r="1532" customFormat="false" ht="12.5" hidden="false" customHeight="false" outlineLevel="0" collapsed="false">
      <c r="A1532" s="0" t="n">
        <v>1529</v>
      </c>
      <c r="B1532" s="15" t="s">
        <v>123</v>
      </c>
      <c r="C1532" s="16" t="s">
        <v>124</v>
      </c>
      <c r="D1532" s="0" t="s">
        <v>191</v>
      </c>
      <c r="E1532" s="0" t="n">
        <v>7.5</v>
      </c>
      <c r="F1532" s="0" t="n">
        <v>11.7</v>
      </c>
      <c r="G1532" s="0" t="n">
        <v>1.8</v>
      </c>
      <c r="H1532" s="0" t="n">
        <v>6.2</v>
      </c>
      <c r="I1532" s="0" t="n">
        <v>2</v>
      </c>
      <c r="J1532" s="0" t="n">
        <v>9.211</v>
      </c>
      <c r="K1532" s="0" t="n">
        <v>0.059</v>
      </c>
      <c r="L1532" s="0" t="n">
        <v>4.2</v>
      </c>
      <c r="M1532" s="0" t="n">
        <v>10.6</v>
      </c>
      <c r="N1532" s="0" t="n">
        <v>0</v>
      </c>
      <c r="O1532" s="0" t="n">
        <v>565</v>
      </c>
      <c r="P1532" s="0" t="n">
        <v>22000</v>
      </c>
      <c r="Q1532" s="0" t="n">
        <v>0</v>
      </c>
      <c r="R1532" s="0" t="n">
        <v>0</v>
      </c>
      <c r="S1532" s="0" t="n">
        <v>0</v>
      </c>
      <c r="T1532" s="0" t="n">
        <v>0</v>
      </c>
      <c r="U1532" s="0" t="n">
        <v>0</v>
      </c>
      <c r="V1532" s="0" t="n">
        <v>0</v>
      </c>
      <c r="AC1532" s="0" t="n">
        <v>8.977</v>
      </c>
      <c r="AD1532" s="37"/>
      <c r="AE1532" s="0" t="n">
        <v>5.549</v>
      </c>
      <c r="AF1532" s="0" t="n">
        <v>0.036</v>
      </c>
      <c r="AG1532" s="0" t="n">
        <v>0.016</v>
      </c>
      <c r="AH1532" s="0" t="n">
        <v>1.5</v>
      </c>
      <c r="AJ1532" s="0" t="n">
        <v>1900</v>
      </c>
      <c r="AP1532" s="0" t="n">
        <v>0</v>
      </c>
      <c r="AY1532" s="0" t="n">
        <v>0</v>
      </c>
      <c r="BF1532" s="0" t="n">
        <f aca="false">IF(E1532&lt;11,-3.6797*E1532^2+48.115*E1532-53.83,280.92*EXP(-0.2027*E1532))</f>
        <v>100.049375</v>
      </c>
      <c r="BG1532" s="0" t="n">
        <f aca="false">32.208*LN(F1532)+21.438</f>
        <v>100.656437416814</v>
      </c>
      <c r="BH1532" s="0" t="n">
        <f aca="false">IF(G1532&lt;=2, -10*G1532+100, 88.958*EXP(-0.0755*G1532))</f>
        <v>82</v>
      </c>
      <c r="BI1532" s="0" t="n">
        <f aca="false">IF(I1532&lt;=100, 0.0053*(I1532)^2-1.0332*I1532+100.76, 122.82*EXP(-0.0092*I1532))</f>
        <v>98.7148</v>
      </c>
      <c r="BJ1532" s="0" t="n">
        <f aca="false">IF(P1532&lt;=1000, -6.942*LN(P1532)+107.59, -36.304*LN(P1532)+310.72)</f>
        <v>-52.2763528748878</v>
      </c>
      <c r="BK1532" s="0" t="e">
        <f aca="false">BF1532^0.04*BG1532^0.22*BH1532^0.51*BI1532^0.06*BJ1532^0.17</f>
        <v>#NUM!</v>
      </c>
      <c r="BL1532" s="0" t="e">
        <f aca="false">IF(BK1532&gt;=90, "Very Good", IF(BK1532&gt;=80, "Good", IF(BK1532&gt;=70, "Slightly Good", IF(BK1532&gt;=60, "Average", IF(BK1532&gt;=50, "Slightly Poor", IF(BK1532&gt;=40, "Poor", "Very Poor"))))))</f>
        <v>#NUM!</v>
      </c>
      <c r="BM1532" s="0" t="n">
        <f aca="false">IF(P1532&lt;=1000, -6.942*LN(P1532)+107.59, IF(AND(P1532&gt;1000, P1532&lt;=5213),-36.304*LN(P1532)+310.72, IF(P1532&gt;5213, 10)))</f>
        <v>10</v>
      </c>
      <c r="BN1532" s="0" t="n">
        <f aca="false">BF1532^0.04*BG1532^0.22*BH1532^0.51*BI1532^0.06*BM1532^0.17</f>
        <v>61.1422924844739</v>
      </c>
      <c r="BO1532" s="0" t="str">
        <f aca="false">IF(BN1532&gt;=90, "Very Good", IF(BN1532&gt;=80, "Good", IF(BN1532&gt;=70, "Slightly Good", IF(BN1532&gt;=60, "Average", IF(BN1532&gt;=50, "Slightly Poor", IF(BN1532&gt;=40, "Poor", "Very Poor"))))))</f>
        <v>Average</v>
      </c>
      <c r="BP1532" s="0" t="n">
        <f aca="false">IF(AJ1532&lt;=1000, -6.942*LN(AJ1532)+107.59, IF(AND(AJ1532&gt;1000, AJ1532&lt;=5213),-36.304*LN(AJ1532)+310.72, IF(AJ1532&gt;5213, 10)))</f>
        <v>36.6389888682299</v>
      </c>
      <c r="BQ1532" s="0" t="n">
        <f aca="false">BF1532^0.04*BG1532^0.22*BH1532^0.51*BI1532^0.06*BP1532^0.17</f>
        <v>76.2451301012735</v>
      </c>
      <c r="BR1532" s="0" t="str">
        <f aca="false">IF(BQ1532&gt;=90, "Very Good", IF(BQ1532&gt;=80, "Good", IF(BQ1532&gt;=70, "Slightly Good", IF(BQ1532&gt;=60, "Average", IF(BQ1532&gt;=50, "Slightly Poor", IF(BQ1532&gt;=40, "Poor", "Very Poor"))))))</f>
        <v>Slightly Good</v>
      </c>
      <c r="BT1532" s="0" t="n">
        <f aca="false">9.81*LN(AH1532)+30.6</f>
        <v>34.5776127105411</v>
      </c>
      <c r="BU1532" s="0" t="str">
        <f aca="false">IF(BT1532&lt;30, "Clean water", IF(AND(BT1532&gt;=30, BT1532&lt;40), "Hypolimia", IF(AND(BT1532&gt;=40,BT1532&lt;50), "Mesotrophic", IF(AND(BT1532&gt;=50, BT1532&lt;70), "Eutrophic", IF(BT1532&gt;70,"Hypertrophic")))))</f>
        <v>Hypolimia</v>
      </c>
      <c r="BW1532" s="0" t="str">
        <f aca="false">IF(G1532/H1532&gt;=1, "PLS CHECK", "")</f>
        <v/>
      </c>
      <c r="BX1532" s="0" t="str">
        <f aca="false">IF(AC1532/J1532&gt;=1, "PLS CHECK", "")</f>
        <v/>
      </c>
      <c r="BY1532" s="0" t="str">
        <f aca="false">IF(AE1532/J1532&gt;=1, "PLS CHECK", "")</f>
        <v/>
      </c>
      <c r="BZ1532" s="0" t="str">
        <f aca="false">IF(AD1532/J1532&gt;=1, "PLS CHECK", "")</f>
        <v/>
      </c>
      <c r="CA1532" s="0" t="str">
        <f aca="false">IF(AF1532/K1532&gt;=1, "PLS CHECK", "")</f>
        <v/>
      </c>
      <c r="CB1532" s="0" t="str">
        <f aca="false">IF(AG1532/K1532&gt;=1, "PLS CHECK", "")</f>
        <v/>
      </c>
    </row>
    <row r="1533" customFormat="false" ht="12.5" hidden="false" customHeight="false" outlineLevel="0" collapsed="false">
      <c r="A1533" s="0" t="n">
        <v>1530</v>
      </c>
      <c r="B1533" s="15" t="s">
        <v>125</v>
      </c>
      <c r="C1533" s="16" t="s">
        <v>126</v>
      </c>
      <c r="D1533" s="0" t="s">
        <v>191</v>
      </c>
      <c r="E1533" s="0" t="n">
        <v>8</v>
      </c>
      <c r="F1533" s="0" t="n">
        <v>12.7</v>
      </c>
      <c r="G1533" s="0" t="n">
        <v>2.5</v>
      </c>
      <c r="H1533" s="0" t="n">
        <v>2.6</v>
      </c>
      <c r="I1533" s="37"/>
      <c r="J1533" s="0" t="n">
        <v>7.557</v>
      </c>
      <c r="K1533" s="0" t="n">
        <v>0.028</v>
      </c>
      <c r="L1533" s="0" t="n">
        <v>1.5</v>
      </c>
      <c r="M1533" s="0" t="n">
        <v>5.9</v>
      </c>
      <c r="N1533" s="0" t="n">
        <v>0</v>
      </c>
      <c r="O1533" s="0" t="n">
        <v>582</v>
      </c>
      <c r="P1533" s="0" t="n">
        <v>4700</v>
      </c>
      <c r="Q1533" s="0" t="n">
        <v>0</v>
      </c>
      <c r="R1533" s="0" t="n">
        <v>0</v>
      </c>
      <c r="S1533" s="0" t="n">
        <v>0</v>
      </c>
      <c r="T1533" s="0" t="n">
        <v>0</v>
      </c>
      <c r="U1533" s="0" t="n">
        <v>0</v>
      </c>
      <c r="V1533" s="0" t="n">
        <v>0</v>
      </c>
      <c r="AC1533" s="0" t="n">
        <v>7.43</v>
      </c>
      <c r="AD1533" s="0" t="n">
        <v>1.16</v>
      </c>
      <c r="AE1533" s="0" t="n">
        <v>5.79</v>
      </c>
      <c r="AF1533" s="0" t="n">
        <v>0.016</v>
      </c>
      <c r="AG1533" s="0" t="n">
        <v>0.008</v>
      </c>
      <c r="AH1533" s="0" t="n">
        <v>3.8</v>
      </c>
      <c r="AJ1533" s="0" t="n">
        <v>280</v>
      </c>
      <c r="AP1533" s="0" t="n">
        <v>0</v>
      </c>
      <c r="AY1533" s="0" t="n">
        <v>0</v>
      </c>
      <c r="BF1533" s="0" t="n">
        <f aca="false">IF(E1533&lt;11,-3.6797*E1533^2+48.115*E1533-53.83,280.92*EXP(-0.2027*E1533))</f>
        <v>95.5892</v>
      </c>
      <c r="BG1533" s="0" t="n">
        <f aca="false">32.208*LN(F1533)+21.438</f>
        <v>103.297917005506</v>
      </c>
      <c r="BH1533" s="0" t="n">
        <f aca="false">IF(G1533&lt;=2, -10*G1533+100, 88.958*EXP(-0.0755*G1533))</f>
        <v>73.6566439219523</v>
      </c>
      <c r="BI1533" s="0" t="n">
        <f aca="false">IF(I1533&lt;=100, 0.0053*(I1533)^2-1.0332*I1533+100.76, 122.82*EXP(-0.0092*I1533))</f>
        <v>100.76</v>
      </c>
      <c r="BJ1533" s="0" t="n">
        <f aca="false">IF(P1533&lt;=1000, -6.942*LN(P1533)+107.59, -36.304*LN(P1533)+310.72)</f>
        <v>3.75814303540642</v>
      </c>
      <c r="BK1533" s="0" t="n">
        <f aca="false">BF1533^0.04*BG1533^0.22*BH1533^0.51*BI1533^0.06*BJ1533^0.17</f>
        <v>49.2648688890628</v>
      </c>
      <c r="BL1533" s="0" t="str">
        <f aca="false">IF(BK1533&gt;=90, "Very Good", IF(BK1533&gt;=80, "Good", IF(BK1533&gt;=70, "Slightly Good", IF(BK1533&gt;=60, "Average", IF(BK1533&gt;=50, "Slightly Poor", IF(BK1533&gt;=40, "Poor", "Very Poor"))))))</f>
        <v>Poor</v>
      </c>
      <c r="BM1533" s="0" t="n">
        <f aca="false">IF(P1533&lt;=1000, -6.942*LN(P1533)+107.59, IF(AND(P1533&gt;1000, P1533&lt;=5213),-36.304*LN(P1533)+310.72, IF(P1533&gt;5213, 10)))</f>
        <v>3.75814303540642</v>
      </c>
      <c r="BN1533" s="0" t="n">
        <f aca="false">BF1533^0.04*BG1533^0.22*BH1533^0.51*BI1533^0.06*BM1533^0.17</f>
        <v>49.2648688890628</v>
      </c>
      <c r="BO1533" s="0" t="str">
        <f aca="false">IF(BN1533&gt;=90, "Very Good", IF(BN1533&gt;=80, "Good", IF(BN1533&gt;=70, "Slightly Good", IF(BN1533&gt;=60, "Average", IF(BN1533&gt;=50, "Slightly Poor", IF(BN1533&gt;=40, "Poor", "Very Poor"))))))</f>
        <v>Poor</v>
      </c>
      <c r="BP1533" s="0" t="n">
        <f aca="false">IF(AJ1533&lt;=1000, -6.942*LN(AJ1533)+107.59, IF(AND(AJ1533&gt;1000, AJ1533&lt;=5213),-36.304*LN(AJ1533)+310.72, IF(AJ1533&gt;5213, 10)))</f>
        <v>68.4732905747991</v>
      </c>
      <c r="BQ1533" s="0" t="n">
        <f aca="false">BF1533^0.04*BG1533^0.22*BH1533^0.51*BI1533^0.06*BP1533^0.17</f>
        <v>80.6919987693875</v>
      </c>
      <c r="BR1533" s="0" t="str">
        <f aca="false">IF(BQ1533&gt;=90, "Very Good", IF(BQ1533&gt;=80, "Good", IF(BQ1533&gt;=70, "Slightly Good", IF(BQ1533&gt;=60, "Average", IF(BQ1533&gt;=50, "Slightly Poor", IF(BQ1533&gt;=40, "Poor", "Very Poor"))))))</f>
        <v>Good</v>
      </c>
      <c r="BT1533" s="0" t="n">
        <f aca="false">9.81*LN(AH1533)+30.6</f>
        <v>43.6963604646443</v>
      </c>
      <c r="BU1533" s="0" t="str">
        <f aca="false">IF(BT1533&lt;30, "Clean water", IF(AND(BT1533&gt;=30, BT1533&lt;40), "Hypolimia", IF(AND(BT1533&gt;=40,BT1533&lt;50), "Mesotrophic", IF(AND(BT1533&gt;=50, BT1533&lt;70), "Eutrophic", IF(BT1533&gt;70,"Hypertrophic")))))</f>
        <v>Mesotrophic</v>
      </c>
      <c r="BW1533" s="0" t="str">
        <f aca="false">IF(G1533/H1533&gt;=1, "PLS CHECK", "")</f>
        <v/>
      </c>
      <c r="BX1533" s="0" t="str">
        <f aca="false">IF(AC1533/J1533&gt;=1, "PLS CHECK", "")</f>
        <v/>
      </c>
      <c r="BY1533" s="0" t="str">
        <f aca="false">IF(AE1533/J1533&gt;=1, "PLS CHECK", "")</f>
        <v/>
      </c>
      <c r="BZ1533" s="0" t="str">
        <f aca="false">IF(AD1533/J1533&gt;=1, "PLS CHECK", "")</f>
        <v/>
      </c>
      <c r="CA1533" s="0" t="str">
        <f aca="false">IF(AF1533/K1533&gt;=1, "PLS CHECK", "")</f>
        <v/>
      </c>
      <c r="CB1533" s="0" t="str">
        <f aca="false">IF(AG1533/K1533&gt;=1, "PLS CHECK", "")</f>
        <v/>
      </c>
    </row>
    <row r="1534" customFormat="false" ht="12.5" hidden="false" customHeight="false" outlineLevel="0" collapsed="false">
      <c r="A1534" s="0" t="n">
        <v>1531</v>
      </c>
      <c r="B1534" s="15" t="s">
        <v>72</v>
      </c>
      <c r="C1534" s="16" t="s">
        <v>73</v>
      </c>
      <c r="D1534" s="0" t="s">
        <v>192</v>
      </c>
      <c r="E1534" s="0" t="n">
        <v>8.4</v>
      </c>
      <c r="F1534" s="0" t="n">
        <v>12.8</v>
      </c>
      <c r="G1534" s="0" t="n">
        <v>0.8</v>
      </c>
      <c r="H1534" s="0" t="n">
        <v>4.2</v>
      </c>
      <c r="I1534" s="0" t="n">
        <v>7.8</v>
      </c>
      <c r="J1534" s="0" t="n">
        <v>4.458</v>
      </c>
      <c r="K1534" s="0" t="n">
        <v>0.028</v>
      </c>
      <c r="L1534" s="0" t="n">
        <v>2.4</v>
      </c>
      <c r="M1534" s="0" t="n">
        <v>5.2</v>
      </c>
      <c r="N1534" s="0" t="n">
        <v>0</v>
      </c>
      <c r="O1534" s="0" t="n">
        <v>305</v>
      </c>
      <c r="P1534" s="0" t="n">
        <v>49460</v>
      </c>
      <c r="Q1534" s="0" t="n">
        <v>0</v>
      </c>
      <c r="R1534" s="0" t="n">
        <v>0</v>
      </c>
      <c r="S1534" s="0" t="n">
        <v>0</v>
      </c>
      <c r="U1534" s="0" t="n">
        <v>0</v>
      </c>
      <c r="V1534" s="0" t="n">
        <v>0</v>
      </c>
      <c r="AC1534" s="0" t="n">
        <v>4.165</v>
      </c>
      <c r="AD1534" s="0" t="n">
        <v>0.515</v>
      </c>
      <c r="AE1534" s="0" t="n">
        <v>3.148</v>
      </c>
      <c r="AF1534" s="0" t="n">
        <v>0.017</v>
      </c>
      <c r="AG1534" s="0" t="n">
        <v>0.008</v>
      </c>
      <c r="AH1534" s="0" t="n">
        <v>9.5</v>
      </c>
      <c r="AJ1534" s="0" t="n">
        <v>378</v>
      </c>
      <c r="AP1534" s="0" t="n">
        <v>0</v>
      </c>
      <c r="AY1534" s="0" t="n">
        <v>0</v>
      </c>
      <c r="BF1534" s="0" t="n">
        <f aca="false">IF(E1534&lt;11,-3.6797*E1534^2+48.115*E1534-53.83,280.92*EXP(-0.2027*E1534))</f>
        <v>90.6963680000001</v>
      </c>
      <c r="BG1534" s="0" t="n">
        <f aca="false">32.208*LN(F1534)+21.438</f>
        <v>103.550530065171</v>
      </c>
      <c r="BH1534" s="0" t="n">
        <f aca="false">IF(G1534&lt;=2, -10*G1534+100, 88.958*EXP(-0.0755*G1534))</f>
        <v>92</v>
      </c>
      <c r="BI1534" s="0" t="n">
        <f aca="false">IF(I1534&lt;=100, 0.0053*(I1534)^2-1.0332*I1534+100.76, 122.82*EXP(-0.0092*I1534))</f>
        <v>93.023492</v>
      </c>
      <c r="BJ1534" s="0" t="n">
        <f aca="false">IF(P1534&lt;=1000, -6.942*LN(P1534)+107.59, -36.304*LN(P1534)+310.72)</f>
        <v>-81.6870150192016</v>
      </c>
      <c r="BK1534" s="0" t="e">
        <f aca="false">BF1534^0.04*BG1534^0.22*BH1534^0.51*BI1534^0.06*BJ1534^0.17</f>
        <v>#NUM!</v>
      </c>
      <c r="BL1534" s="0" t="e">
        <f aca="false">IF(BK1534&gt;=90, "Very Good", IF(BK1534&gt;=80, "Good", IF(BK1534&gt;=70, "Slightly Good", IF(BK1534&gt;=60, "Average", IF(BK1534&gt;=50, "Slightly Poor", IF(BK1534&gt;=40, "Poor", "Very Poor"))))))</f>
        <v>#NUM!</v>
      </c>
      <c r="BM1534" s="0" t="n">
        <f aca="false">IF(P1534&lt;=1000, -6.942*LN(P1534)+107.59, IF(AND(P1534&gt;1000, P1534&lt;=5213),-36.304*LN(P1534)+310.72, IF(P1534&gt;5213, 10)))</f>
        <v>10</v>
      </c>
      <c r="BN1534" s="0" t="n">
        <f aca="false">BF1534^0.04*BG1534^0.22*BH1534^0.51*BI1534^0.06*BM1534^0.17</f>
        <v>64.7566625546995</v>
      </c>
      <c r="BO1534" s="0" t="str">
        <f aca="false">IF(BN1534&gt;=90, "Very Good", IF(BN1534&gt;=80, "Good", IF(BN1534&gt;=70, "Slightly Good", IF(BN1534&gt;=60, "Average", IF(BN1534&gt;=50, "Slightly Poor", IF(BN1534&gt;=40, "Poor", "Very Poor"))))))</f>
        <v>Average</v>
      </c>
      <c r="BP1534" s="0" t="n">
        <f aca="false">IF(AJ1534&lt;=1000, -6.942*LN(AJ1534)+107.59, IF(AND(AJ1534&gt;1000, AJ1534&lt;=5213),-36.304*LN(AJ1534)+310.72, IF(AJ1534&gt;5213, 10)))</f>
        <v>66.3899644940088</v>
      </c>
      <c r="BQ1534" s="0" t="n">
        <f aca="false">BF1534^0.04*BG1534^0.22*BH1534^0.51*BI1534^0.06*BP1534^0.17</f>
        <v>89.3391615031453</v>
      </c>
      <c r="BR1534" s="0" t="str">
        <f aca="false">IF(BQ1534&gt;=90, "Very Good", IF(BQ1534&gt;=80, "Good", IF(BQ1534&gt;=70, "Slightly Good", IF(BQ1534&gt;=60, "Average", IF(BQ1534&gt;=50, "Slightly Poor", IF(BQ1534&gt;=40, "Poor", "Very Poor"))))))</f>
        <v>Good</v>
      </c>
      <c r="BT1534" s="0" t="n">
        <f aca="false">9.81*LN(AH1534)+30.6</f>
        <v>52.6851725443297</v>
      </c>
      <c r="BU1534" s="0" t="str">
        <f aca="false">IF(BT1534&lt;30, "Clean water", IF(AND(BT1534&gt;=30, BT1534&lt;40), "Hypolimia", IF(AND(BT1534&gt;=40,BT1534&lt;50), "Mesotrophic", IF(AND(BT1534&gt;=50, BT1534&lt;70), "Eutrophic", IF(BT1534&gt;70,"Hypertrophic")))))</f>
        <v>Eutrophic</v>
      </c>
      <c r="BW1534" s="0" t="str">
        <f aca="false">IF(G1534/H1534&gt;=1, "PLS CHECK", "")</f>
        <v/>
      </c>
      <c r="BX1534" s="0" t="str">
        <f aca="false">IF(AC1534/J1534&gt;=1, "PLS CHECK", "")</f>
        <v/>
      </c>
      <c r="BY1534" s="0" t="str">
        <f aca="false">IF(AE1534/J1534&gt;=1, "PLS CHECK", "")</f>
        <v/>
      </c>
      <c r="BZ1534" s="0" t="str">
        <f aca="false">IF(AD1534/J1534&gt;=1, "PLS CHECK", "")</f>
        <v/>
      </c>
      <c r="CA1534" s="0" t="str">
        <f aca="false">IF(AF1534/K1534&gt;=1, "PLS CHECK", "")</f>
        <v/>
      </c>
      <c r="CB1534" s="0" t="str">
        <f aca="false">IF(AG1534/K1534&gt;=1, "PLS CHECK", "")</f>
        <v/>
      </c>
    </row>
    <row r="1535" customFormat="false" ht="12.5" hidden="false" customHeight="false" outlineLevel="0" collapsed="false">
      <c r="A1535" s="0" t="n">
        <v>1532</v>
      </c>
      <c r="B1535" s="15" t="s">
        <v>131</v>
      </c>
      <c r="C1535" s="16" t="s">
        <v>132</v>
      </c>
      <c r="D1535" s="0" t="s">
        <v>192</v>
      </c>
      <c r="E1535" s="37"/>
      <c r="F1535" s="0" t="n">
        <v>13.5</v>
      </c>
      <c r="G1535" s="0" t="n">
        <v>2.1</v>
      </c>
      <c r="H1535" s="0" t="n">
        <v>4.4</v>
      </c>
      <c r="I1535" s="0" t="n">
        <v>3.6</v>
      </c>
      <c r="J1535" s="0" t="n">
        <v>2.905</v>
      </c>
      <c r="K1535" s="0" t="n">
        <v>0.095</v>
      </c>
      <c r="L1535" s="0" t="n">
        <v>3.8</v>
      </c>
      <c r="M1535" s="0" t="n">
        <v>10.2</v>
      </c>
      <c r="O1535" s="0" t="n">
        <v>731</v>
      </c>
      <c r="BD1535" s="0" t="n">
        <v>0.008</v>
      </c>
      <c r="BF1535" s="0" t="n">
        <f aca="false">IF(E1535&lt;11,-3.6797*E1535^2+48.115*E1535-53.83,280.92*EXP(-0.2027*E1535))</f>
        <v>-53.83</v>
      </c>
      <c r="BG1535" s="0" t="n">
        <f aca="false">32.208*LN(F1535)+21.438</f>
        <v>105.265429388793</v>
      </c>
      <c r="BH1535" s="0" t="n">
        <f aca="false">IF(G1535&lt;=2, -10*G1535+100, 88.958*EXP(-0.0755*G1535))</f>
        <v>75.9150041678102</v>
      </c>
      <c r="BI1535" s="0" t="n">
        <f aca="false">IF(I1535&lt;=100, 0.0053*(I1535)^2-1.0332*I1535+100.76, 122.82*EXP(-0.0092*I1535))</f>
        <v>97.109168</v>
      </c>
      <c r="BJ1535" s="0" t="e">
        <f aca="false">IF(P1535&lt;=1000, -6.942*LN(P1535)+107.59, -36.304*LN(P1535)+310.72)</f>
        <v>#VALUE!</v>
      </c>
      <c r="BK1535" s="0" t="e">
        <f aca="false">BF1535^0.04*BG1535^0.22*BH1535^0.51*BI1535^0.06*BJ1535^0.17</f>
        <v>#VALUE!</v>
      </c>
      <c r="BL1535" s="0" t="e">
        <f aca="false">IF(BK1535&gt;=90, "Very Good", IF(BK1535&gt;=80, "Good", IF(BK1535&gt;=70, "Slightly Good", IF(BK1535&gt;=60, "Average", IF(BK1535&gt;=50, "Slightly Poor", IF(BK1535&gt;=40, "Poor", "Very Poor"))))))</f>
        <v>#VALUE!</v>
      </c>
      <c r="BM1535" s="0" t="e">
        <f aca="false">IF(P1535&lt;=1000, -6.942*LN(P1535)+107.59, IF(AND(P1535&gt;1000, P1535&lt;=5213),-36.304*LN(P1535)+310.72, IF(P1535&gt;5213, 10)))</f>
        <v>#VALUE!</v>
      </c>
      <c r="BN1535" s="0" t="e">
        <f aca="false">BF1535^0.04*BG1535^0.22*BH1535^0.51*BI1535^0.06*BM1535^0.17</f>
        <v>#VALUE!</v>
      </c>
      <c r="BO1535" s="0" t="e">
        <f aca="false">IF(BN1535&gt;=90, "Very Good", IF(BN1535&gt;=80, "Good", IF(BN1535&gt;=70, "Slightly Good", IF(BN1535&gt;=60, "Average", IF(BN1535&gt;=50, "Slightly Poor", IF(BN1535&gt;=40, "Poor", "Very Poor"))))))</f>
        <v>#VALUE!</v>
      </c>
      <c r="BP1535" s="0" t="e">
        <f aca="false">IF(AJ1535&lt;=1000, -6.942*LN(AJ1535)+107.59, IF(AND(AJ1535&gt;1000, AJ1535&lt;=5213),-36.304*LN(AJ1535)+310.72, IF(AJ1535&gt;5213, 10)))</f>
        <v>#VALUE!</v>
      </c>
      <c r="BQ1535" s="0" t="e">
        <f aca="false">BF1535^0.04*BG1535^0.22*BH1535^0.51*BI1535^0.06*BP1535^0.17</f>
        <v>#VALUE!</v>
      </c>
      <c r="BR1535" s="0" t="e">
        <f aca="false">IF(BQ1535&gt;=90, "Very Good", IF(BQ1535&gt;=80, "Good", IF(BQ1535&gt;=70, "Slightly Good", IF(BQ1535&gt;=60, "Average", IF(BQ1535&gt;=50, "Slightly Poor", IF(BQ1535&gt;=40, "Poor", "Very Poor"))))))</f>
        <v>#VALUE!</v>
      </c>
      <c r="BT1535" s="0" t="e">
        <f aca="false">9.81*LN(AH1535)+30.6</f>
        <v>#VALUE!</v>
      </c>
      <c r="BU1535" s="0" t="e">
        <f aca="false">IF(BT1535&lt;30, "Clean water", IF(AND(BT1535&gt;=30, BT1535&lt;40), "Hypolimia", IF(AND(BT1535&gt;=40,BT1535&lt;50), "Mesotrophic", IF(AND(BT1535&gt;=50, BT1535&lt;70), "Eutrophic", IF(BT1535&gt;70,"Hypertrophic")))))</f>
        <v>#VALUE!</v>
      </c>
      <c r="BW1535" s="0" t="str">
        <f aca="false">IF(G1535/H1535&gt;=1, "PLS CHECK", "")</f>
        <v/>
      </c>
      <c r="BX1535" s="0" t="str">
        <f aca="false">IF(AC1535/J1535&gt;=1, "PLS CHECK", "")</f>
        <v/>
      </c>
      <c r="BY1535" s="0" t="str">
        <f aca="false">IF(AE1535/J1535&gt;=1, "PLS CHECK", "")</f>
        <v/>
      </c>
      <c r="BZ1535" s="0" t="str">
        <f aca="false">IF(AD1535/J1535&gt;=1, "PLS CHECK", "")</f>
        <v/>
      </c>
      <c r="CA1535" s="0" t="str">
        <f aca="false">IF(AF1535/K1535&gt;=1, "PLS CHECK", "")</f>
        <v/>
      </c>
      <c r="CB1535" s="0" t="str">
        <f aca="false">IF(AG1535/K1535&gt;=1, "PLS CHECK", "")</f>
        <v/>
      </c>
    </row>
    <row r="1536" customFormat="false" ht="12.5" hidden="false" customHeight="false" outlineLevel="0" collapsed="false">
      <c r="A1536" s="0" t="n">
        <v>1533</v>
      </c>
      <c r="B1536" s="15" t="s">
        <v>75</v>
      </c>
      <c r="C1536" s="16" t="s">
        <v>76</v>
      </c>
      <c r="D1536" s="0" t="s">
        <v>192</v>
      </c>
      <c r="E1536" s="0" t="n">
        <v>7.5</v>
      </c>
      <c r="F1536" s="0" t="n">
        <v>13</v>
      </c>
      <c r="G1536" s="0" t="n">
        <v>1.7</v>
      </c>
      <c r="H1536" s="0" t="n">
        <v>3.4</v>
      </c>
      <c r="I1536" s="0" t="n">
        <v>19.2</v>
      </c>
      <c r="J1536" s="0" t="n">
        <v>5.154</v>
      </c>
      <c r="K1536" s="0" t="n">
        <v>0.075</v>
      </c>
      <c r="L1536" s="0" t="n">
        <v>1.8</v>
      </c>
      <c r="M1536" s="0" t="n">
        <v>2.5</v>
      </c>
      <c r="N1536" s="0" t="n">
        <v>0</v>
      </c>
      <c r="O1536" s="0" t="n">
        <v>685</v>
      </c>
      <c r="P1536" s="0" t="n">
        <v>30000</v>
      </c>
      <c r="AC1536" s="0" t="n">
        <v>5.008</v>
      </c>
      <c r="AD1536" s="0" t="n">
        <v>0.325</v>
      </c>
      <c r="AE1536" s="0" t="n">
        <v>4.119</v>
      </c>
      <c r="AF1536" s="0" t="n">
        <v>0.07</v>
      </c>
      <c r="AG1536" s="0" t="n">
        <v>0.051</v>
      </c>
      <c r="AH1536" s="0" t="n">
        <v>23.3</v>
      </c>
      <c r="AJ1536" s="0" t="n">
        <v>1100</v>
      </c>
      <c r="BF1536" s="0" t="n">
        <f aca="false">IF(E1536&lt;11,-3.6797*E1536^2+48.115*E1536-53.83,280.92*EXP(-0.2027*E1536))</f>
        <v>100.049375</v>
      </c>
      <c r="BG1536" s="0" t="n">
        <f aca="false">32.208*LN(F1536)+21.438</f>
        <v>104.049888905121</v>
      </c>
      <c r="BH1536" s="0" t="n">
        <f aca="false">IF(G1536&lt;=2, -10*G1536+100, 88.958*EXP(-0.0755*G1536))</f>
        <v>83</v>
      </c>
      <c r="BI1536" s="0" t="n">
        <f aca="false">IF(I1536&lt;=100, 0.0053*(I1536)^2-1.0332*I1536+100.76, 122.82*EXP(-0.0092*I1536))</f>
        <v>82.876352</v>
      </c>
      <c r="BJ1536" s="0" t="n">
        <f aca="false">IF(P1536&lt;=1000, -6.942*LN(P1536)+107.59, -36.304*LN(P1536)+310.72)</f>
        <v>-63.5362173920304</v>
      </c>
      <c r="BK1536" s="0" t="e">
        <f aca="false">BF1536^0.04*BG1536^0.22*BH1536^0.51*BI1536^0.06*BJ1536^0.17</f>
        <v>#NUM!</v>
      </c>
      <c r="BL1536" s="0" t="e">
        <f aca="false">IF(BK1536&gt;=90, "Very Good", IF(BK1536&gt;=80, "Good", IF(BK1536&gt;=70, "Slightly Good", IF(BK1536&gt;=60, "Average", IF(BK1536&gt;=50, "Slightly Poor", IF(BK1536&gt;=40, "Poor", "Very Poor"))))))</f>
        <v>#NUM!</v>
      </c>
      <c r="BM1536" s="0" t="n">
        <f aca="false">IF(P1536&lt;=1000, -6.942*LN(P1536)+107.59, IF(AND(P1536&gt;1000, P1536&lt;=5213),-36.304*LN(P1536)+310.72, IF(P1536&gt;5213, 10)))</f>
        <v>10</v>
      </c>
      <c r="BN1536" s="0" t="n">
        <f aca="false">BF1536^0.04*BG1536^0.22*BH1536^0.51*BI1536^0.06*BM1536^0.17</f>
        <v>61.3249773502951</v>
      </c>
      <c r="BO1536" s="0" t="str">
        <f aca="false">IF(BN1536&gt;=90, "Very Good", IF(BN1536&gt;=80, "Good", IF(BN1536&gt;=70, "Slightly Good", IF(BN1536&gt;=60, "Average", IF(BN1536&gt;=50, "Slightly Poor", IF(BN1536&gt;=40, "Poor", "Very Poor"))))))</f>
        <v>Average</v>
      </c>
      <c r="BP1536" s="0" t="n">
        <f aca="false">IF(AJ1536&lt;=1000, -6.942*LN(AJ1536)+107.59, IF(AND(AJ1536&gt;1000, AJ1536&lt;=5213),-36.304*LN(AJ1536)+310.72, IF(AJ1536&gt;5213, 10)))</f>
        <v>56.4807115842163</v>
      </c>
      <c r="BQ1536" s="0" t="n">
        <f aca="false">BF1536^0.04*BG1536^0.22*BH1536^0.51*BI1536^0.06*BP1536^0.17</f>
        <v>82.3114824697925</v>
      </c>
      <c r="BR1536" s="0" t="str">
        <f aca="false">IF(BQ1536&gt;=90, "Very Good", IF(BQ1536&gt;=80, "Good", IF(BQ1536&gt;=70, "Slightly Good", IF(BQ1536&gt;=60, "Average", IF(BQ1536&gt;=50, "Slightly Poor", IF(BQ1536&gt;=40, "Poor", "Very Poor"))))))</f>
        <v>Good</v>
      </c>
      <c r="BT1536" s="0" t="n">
        <f aca="false">9.81*LN(AH1536)+30.6</f>
        <v>61.4863274672079</v>
      </c>
      <c r="BU1536" s="0" t="str">
        <f aca="false">IF(BT1536&lt;30, "Clean water", IF(AND(BT1536&gt;=30, BT1536&lt;40), "Hypolimia", IF(AND(BT1536&gt;=40,BT1536&lt;50), "Mesotrophic", IF(AND(BT1536&gt;=50, BT1536&lt;70), "Eutrophic", IF(BT1536&gt;70,"Hypertrophic")))))</f>
        <v>Eutrophic</v>
      </c>
      <c r="BW1536" s="0" t="str">
        <f aca="false">IF(G1536/H1536&gt;=1, "PLS CHECK", "")</f>
        <v/>
      </c>
      <c r="BX1536" s="0" t="str">
        <f aca="false">IF(AC1536/J1536&gt;=1, "PLS CHECK", "")</f>
        <v/>
      </c>
      <c r="BY1536" s="0" t="str">
        <f aca="false">IF(AE1536/J1536&gt;=1, "PLS CHECK", "")</f>
        <v/>
      </c>
      <c r="BZ1536" s="0" t="str">
        <f aca="false">IF(AD1536/J1536&gt;=1, "PLS CHECK", "")</f>
        <v/>
      </c>
      <c r="CA1536" s="0" t="str">
        <f aca="false">IF(AF1536/K1536&gt;=1, "PLS CHECK", "")</f>
        <v/>
      </c>
      <c r="CB1536" s="0" t="str">
        <f aca="false">IF(AG1536/K1536&gt;=1, "PLS CHECK", "")</f>
        <v/>
      </c>
    </row>
    <row r="1537" customFormat="false" ht="12.5" hidden="false" customHeight="false" outlineLevel="0" collapsed="false">
      <c r="A1537" s="0" t="n">
        <v>1534</v>
      </c>
      <c r="B1537" s="15" t="s">
        <v>77</v>
      </c>
      <c r="C1537" s="16" t="s">
        <v>78</v>
      </c>
      <c r="D1537" s="0" t="s">
        <v>192</v>
      </c>
      <c r="E1537" s="0" t="n">
        <v>8.1</v>
      </c>
      <c r="F1537" s="0" t="n">
        <v>12.9</v>
      </c>
      <c r="G1537" s="0" t="n">
        <v>1.2</v>
      </c>
      <c r="H1537" s="0" t="n">
        <v>4</v>
      </c>
      <c r="I1537" s="0" t="n">
        <v>6.4</v>
      </c>
      <c r="J1537" s="0" t="n">
        <v>2.61</v>
      </c>
      <c r="K1537" s="0" t="n">
        <v>0.06</v>
      </c>
      <c r="L1537" s="0" t="n">
        <v>2.1</v>
      </c>
      <c r="M1537" s="0" t="n">
        <v>3.5</v>
      </c>
      <c r="N1537" s="0" t="n">
        <v>0</v>
      </c>
      <c r="O1537" s="0" t="n">
        <v>193</v>
      </c>
      <c r="P1537" s="37"/>
      <c r="AC1537" s="0" t="n">
        <v>2.545</v>
      </c>
      <c r="AD1537" s="0" t="n">
        <v>0.201</v>
      </c>
      <c r="AE1537" s="0" t="n">
        <v>2.198</v>
      </c>
      <c r="AF1537" s="0" t="n">
        <v>0.025</v>
      </c>
      <c r="AG1537" s="0" t="n">
        <v>0.017</v>
      </c>
      <c r="AH1537" s="0" t="n">
        <v>9.4</v>
      </c>
      <c r="AJ1537" s="0" t="n">
        <v>78</v>
      </c>
      <c r="BD1537" s="0" t="n">
        <v>144.29</v>
      </c>
      <c r="BF1537" s="0" t="n">
        <f aca="false">IF(E1537&lt;11,-3.6797*E1537^2+48.115*E1537-53.83,280.92*EXP(-0.2027*E1537))</f>
        <v>94.476383</v>
      </c>
      <c r="BG1537" s="0" t="n">
        <f aca="false">32.208*LN(F1537)+21.438</f>
        <v>103.801177244529</v>
      </c>
      <c r="BH1537" s="0" t="n">
        <f aca="false">IF(G1537&lt;=2, -10*G1537+100, 88.958*EXP(-0.0755*G1537))</f>
        <v>88</v>
      </c>
      <c r="BI1537" s="0" t="n">
        <f aca="false">IF(I1537&lt;=100, 0.0053*(I1537)^2-1.0332*I1537+100.76, 122.82*EXP(-0.0092*I1537))</f>
        <v>94.364608</v>
      </c>
      <c r="BJ1537" s="0" t="e">
        <f aca="false">IF(P1537&lt;=1000, -6.942*LN(P1537)+107.59, -36.304*LN(P1537)+310.72)</f>
        <v>#VALUE!</v>
      </c>
      <c r="BK1537" s="0" t="e">
        <f aca="false">BF1537^0.04*BG1537^0.22*BH1537^0.51*BI1537^0.06*BJ1537^0.17</f>
        <v>#VALUE!</v>
      </c>
      <c r="BL1537" s="0" t="e">
        <f aca="false">IF(BK1537&gt;=90, "Very Good", IF(BK1537&gt;=80, "Good", IF(BK1537&gt;=70, "Slightly Good", IF(BK1537&gt;=60, "Average", IF(BK1537&gt;=50, "Slightly Poor", IF(BK1537&gt;=40, "Poor", "Very Poor"))))))</f>
        <v>#VALUE!</v>
      </c>
      <c r="BM1537" s="0" t="e">
        <f aca="false">IF(P1537&lt;=1000, -6.942*LN(P1537)+107.59, IF(AND(P1537&gt;1000, P1537&lt;=5213),-36.304*LN(P1537)+310.72, IF(P1537&gt;5213, 10)))</f>
        <v>#VALUE!</v>
      </c>
      <c r="BN1537" s="0" t="e">
        <f aca="false">BF1537^0.04*BG1537^0.22*BH1537^0.51*BI1537^0.06*BM1537^0.17</f>
        <v>#VALUE!</v>
      </c>
      <c r="BO1537" s="0" t="e">
        <f aca="false">IF(BN1537&gt;=90, "Very Good", IF(BN1537&gt;=80, "Good", IF(BN1537&gt;=70, "Slightly Good", IF(BN1537&gt;=60, "Average", IF(BN1537&gt;=50, "Slightly Poor", IF(BN1537&gt;=40, "Poor", "Very Poor"))))))</f>
        <v>#VALUE!</v>
      </c>
      <c r="BP1537" s="0" t="n">
        <f aca="false">IF(AJ1537&lt;=1000, -6.942*LN(AJ1537)+107.59, IF(AND(AJ1537&gt;1000, AJ1537&lt;=5213),-36.304*LN(AJ1537)+310.72, IF(AJ1537&gt;5213, 10)))</f>
        <v>77.3457273251209</v>
      </c>
      <c r="BQ1537" s="0" t="n">
        <f aca="false">BF1537^0.04*BG1537^0.22*BH1537^0.51*BI1537^0.06*BP1537^0.17</f>
        <v>89.9055119999004</v>
      </c>
      <c r="BR1537" s="0" t="str">
        <f aca="false">IF(BQ1537&gt;=90, "Very Good", IF(BQ1537&gt;=80, "Good", IF(BQ1537&gt;=70, "Slightly Good", IF(BQ1537&gt;=60, "Average", IF(BQ1537&gt;=50, "Slightly Poor", IF(BQ1537&gt;=40, "Poor", "Very Poor"))))))</f>
        <v>Good</v>
      </c>
      <c r="BT1537" s="0" t="n">
        <f aca="false">9.81*LN(AH1537)+30.6</f>
        <v>52.5813620517972</v>
      </c>
      <c r="BU1537" s="0" t="str">
        <f aca="false">IF(BT1537&lt;30, "Clean water", IF(AND(BT1537&gt;=30, BT1537&lt;40), "Hypolimia", IF(AND(BT1537&gt;=40,BT1537&lt;50), "Mesotrophic", IF(AND(BT1537&gt;=50, BT1537&lt;70), "Eutrophic", IF(BT1537&gt;70,"Hypertrophic")))))</f>
        <v>Eutrophic</v>
      </c>
      <c r="BW1537" s="0" t="str">
        <f aca="false">IF(G1537/H1537&gt;=1, "PLS CHECK", "")</f>
        <v/>
      </c>
      <c r="BX1537" s="0" t="str">
        <f aca="false">IF(AC1537/J1537&gt;=1, "PLS CHECK", "")</f>
        <v/>
      </c>
      <c r="BY1537" s="0" t="str">
        <f aca="false">IF(AE1537/J1537&gt;=1, "PLS CHECK", "")</f>
        <v/>
      </c>
      <c r="BZ1537" s="0" t="str">
        <f aca="false">IF(AD1537/J1537&gt;=1, "PLS CHECK", "")</f>
        <v/>
      </c>
      <c r="CA1537" s="0" t="str">
        <f aca="false">IF(AF1537/K1537&gt;=1, "PLS CHECK", "")</f>
        <v/>
      </c>
      <c r="CB1537" s="0" t="str">
        <f aca="false">IF(AG1537/K1537&gt;=1, "PLS CHECK", "")</f>
        <v/>
      </c>
    </row>
    <row r="1538" customFormat="false" ht="12.5" hidden="false" customHeight="false" outlineLevel="0" collapsed="false">
      <c r="A1538" s="0" t="n">
        <v>1535</v>
      </c>
      <c r="B1538" s="15" t="s">
        <v>79</v>
      </c>
      <c r="C1538" s="16" t="s">
        <v>80</v>
      </c>
      <c r="D1538" s="0" t="s">
        <v>192</v>
      </c>
      <c r="E1538" s="0" t="n">
        <v>8.1</v>
      </c>
      <c r="F1538" s="0" t="n">
        <v>13.8</v>
      </c>
      <c r="G1538" s="0" t="n">
        <v>1.1</v>
      </c>
      <c r="H1538" s="0" t="n">
        <v>4</v>
      </c>
      <c r="I1538" s="0" t="n">
        <v>4.1</v>
      </c>
      <c r="J1538" s="0" t="n">
        <v>5.282</v>
      </c>
      <c r="K1538" s="0" t="n">
        <v>0.047</v>
      </c>
      <c r="L1538" s="0" t="n">
        <v>2.4</v>
      </c>
      <c r="M1538" s="0" t="n">
        <v>4.5</v>
      </c>
      <c r="N1538" s="0" t="n">
        <v>0</v>
      </c>
      <c r="O1538" s="0" t="n">
        <v>256</v>
      </c>
      <c r="P1538" s="0" t="n">
        <v>1140</v>
      </c>
      <c r="Q1538" s="0" t="n">
        <v>0</v>
      </c>
      <c r="R1538" s="0" t="n">
        <v>0</v>
      </c>
      <c r="S1538" s="0" t="n">
        <v>0</v>
      </c>
      <c r="T1538" s="0" t="n">
        <v>0</v>
      </c>
      <c r="U1538" s="0" t="n">
        <v>0</v>
      </c>
      <c r="V1538" s="0" t="n">
        <v>0</v>
      </c>
      <c r="AC1538" s="0" t="n">
        <v>5.033</v>
      </c>
      <c r="AD1538" s="0" t="n">
        <v>0.529</v>
      </c>
      <c r="AE1538" s="0" t="n">
        <v>3.748</v>
      </c>
      <c r="AF1538" s="0" t="n">
        <v>0.025</v>
      </c>
      <c r="AG1538" s="0" t="n">
        <v>0.015</v>
      </c>
      <c r="AH1538" s="0" t="n">
        <v>6.1</v>
      </c>
      <c r="AJ1538" s="0" t="n">
        <v>400</v>
      </c>
      <c r="AP1538" s="0" t="n">
        <v>0</v>
      </c>
      <c r="AY1538" s="0" t="n">
        <v>0</v>
      </c>
      <c r="BD1538" s="0" t="n">
        <v>143.721</v>
      </c>
      <c r="BF1538" s="0" t="n">
        <f aca="false">IF(E1538&lt;11,-3.6797*E1538^2+48.115*E1538-53.83,280.92*EXP(-0.2027*E1538))</f>
        <v>94.476383</v>
      </c>
      <c r="BG1538" s="0" t="n">
        <f aca="false">32.208*LN(F1538)+21.438</f>
        <v>105.973326016391</v>
      </c>
      <c r="BH1538" s="0" t="n">
        <f aca="false">IF(G1538&lt;=2, -10*G1538+100, 88.958*EXP(-0.0755*G1538))</f>
        <v>89</v>
      </c>
      <c r="BI1538" s="0" t="n">
        <f aca="false">IF(I1538&lt;=100, 0.0053*(I1538)^2-1.0332*I1538+100.76, 122.82*EXP(-0.0092*I1538))</f>
        <v>96.612973</v>
      </c>
      <c r="BJ1538" s="0" t="n">
        <f aca="false">IF(P1538&lt;=1000, -6.942*LN(P1538)+107.59, -36.304*LN(P1538)+310.72)</f>
        <v>55.1840023134304</v>
      </c>
      <c r="BK1538" s="0" t="n">
        <f aca="false">BF1538^0.04*BG1538^0.22*BH1538^0.51*BI1538^0.06*BJ1538^0.17</f>
        <v>85.892540433402</v>
      </c>
      <c r="BL1538" s="0" t="str">
        <f aca="false">IF(BK1538&gt;=90, "Very Good", IF(BK1538&gt;=80, "Good", IF(BK1538&gt;=70, "Slightly Good", IF(BK1538&gt;=60, "Average", IF(BK1538&gt;=50, "Slightly Poor", IF(BK1538&gt;=40, "Poor", "Very Poor"))))))</f>
        <v>Good</v>
      </c>
      <c r="BM1538" s="0" t="n">
        <f aca="false">IF(P1538&lt;=1000, -6.942*LN(P1538)+107.59, IF(AND(P1538&gt;1000, P1538&lt;=5213),-36.304*LN(P1538)+310.72, IF(P1538&gt;5213, 10)))</f>
        <v>55.1840023134304</v>
      </c>
      <c r="BN1538" s="0" t="n">
        <f aca="false">BF1538^0.04*BG1538^0.22*BH1538^0.51*BI1538^0.06*BM1538^0.17</f>
        <v>85.892540433402</v>
      </c>
      <c r="BO1538" s="0" t="str">
        <f aca="false">IF(BN1538&gt;=90, "Very Good", IF(BN1538&gt;=80, "Good", IF(BN1538&gt;=70, "Slightly Good", IF(BN1538&gt;=60, "Average", IF(BN1538&gt;=50, "Slightly Poor", IF(BN1538&gt;=40, "Poor", "Very Poor"))))))</f>
        <v>Good</v>
      </c>
      <c r="BP1538" s="0" t="n">
        <f aca="false">IF(AJ1538&lt;=1000, -6.942*LN(AJ1538)+107.59, IF(AND(AJ1538&gt;1000, AJ1538&lt;=5213),-36.304*LN(AJ1538)+310.72, IF(AJ1538&gt;5213, 10)))</f>
        <v>65.9972531139764</v>
      </c>
      <c r="BQ1538" s="0" t="n">
        <f aca="false">BF1538^0.04*BG1538^0.22*BH1538^0.51*BI1538^0.06*BP1538^0.17</f>
        <v>88.5455216856723</v>
      </c>
      <c r="BR1538" s="0" t="str">
        <f aca="false">IF(BQ1538&gt;=90, "Very Good", IF(BQ1538&gt;=80, "Good", IF(BQ1538&gt;=70, "Slightly Good", IF(BQ1538&gt;=60, "Average", IF(BQ1538&gt;=50, "Slightly Poor", IF(BQ1538&gt;=40, "Poor", "Very Poor"))))))</f>
        <v>Good</v>
      </c>
      <c r="BT1538" s="0" t="n">
        <f aca="false">9.81*LN(AH1538)+30.6</f>
        <v>48.3393128452686</v>
      </c>
      <c r="BU1538" s="0" t="str">
        <f aca="false">IF(BT1538&lt;30, "Clean water", IF(AND(BT1538&gt;=30, BT1538&lt;40), "Hypolimia", IF(AND(BT1538&gt;=40,BT1538&lt;50), "Mesotrophic", IF(AND(BT1538&gt;=50, BT1538&lt;70), "Eutrophic", IF(BT1538&gt;70,"Hypertrophic")))))</f>
        <v>Mesotrophic</v>
      </c>
      <c r="BW1538" s="0" t="str">
        <f aca="false">IF(G1538/H1538&gt;=1, "PLS CHECK", "")</f>
        <v/>
      </c>
      <c r="BX1538" s="0" t="str">
        <f aca="false">IF(AC1538/J1538&gt;=1, "PLS CHECK", "")</f>
        <v/>
      </c>
      <c r="BY1538" s="0" t="str">
        <f aca="false">IF(AE1538/J1538&gt;=1, "PLS CHECK", "")</f>
        <v/>
      </c>
      <c r="BZ1538" s="0" t="str">
        <f aca="false">IF(AD1538/J1538&gt;=1, "PLS CHECK", "")</f>
        <v/>
      </c>
      <c r="CA1538" s="0" t="str">
        <f aca="false">IF(AF1538/K1538&gt;=1, "PLS CHECK", "")</f>
        <v/>
      </c>
      <c r="CB1538" s="0" t="str">
        <f aca="false">IF(AG1538/K1538&gt;=1, "PLS CHECK", "")</f>
        <v/>
      </c>
    </row>
    <row r="1539" customFormat="false" ht="12.5" hidden="false" customHeight="false" outlineLevel="0" collapsed="false">
      <c r="A1539" s="0" t="n">
        <v>1536</v>
      </c>
      <c r="B1539" s="15" t="s">
        <v>81</v>
      </c>
      <c r="C1539" s="16" t="s">
        <v>82</v>
      </c>
      <c r="D1539" s="0" t="s">
        <v>192</v>
      </c>
      <c r="E1539" s="0" t="n">
        <v>7.9</v>
      </c>
      <c r="F1539" s="37"/>
      <c r="G1539" s="0" t="n">
        <v>1.5</v>
      </c>
      <c r="H1539" s="37"/>
      <c r="I1539" s="37"/>
      <c r="J1539" s="0" t="n">
        <v>3.409</v>
      </c>
      <c r="K1539" s="0" t="n">
        <v>0.019</v>
      </c>
      <c r="L1539" s="0" t="n">
        <v>1.6</v>
      </c>
      <c r="M1539" s="0" t="n">
        <v>2.9</v>
      </c>
      <c r="N1539" s="0" t="n">
        <v>0</v>
      </c>
      <c r="O1539" s="0" t="n">
        <v>285</v>
      </c>
      <c r="P1539" s="0" t="n">
        <v>5300</v>
      </c>
      <c r="AC1539" s="0" t="n">
        <v>3.166</v>
      </c>
      <c r="AD1539" s="0" t="n">
        <v>0.125</v>
      </c>
      <c r="AE1539" s="0" t="n">
        <v>2.776</v>
      </c>
      <c r="AF1539" s="0" t="n">
        <v>0.017</v>
      </c>
      <c r="AG1539" s="0" t="n">
        <v>0.011</v>
      </c>
      <c r="AH1539" s="0" t="n">
        <v>2.5</v>
      </c>
      <c r="AJ1539" s="0" t="n">
        <v>400</v>
      </c>
      <c r="BF1539" s="0" t="n">
        <f aca="false">IF(E1539&lt;11,-3.6797*E1539^2+48.115*E1539-53.83,280.92*EXP(-0.2027*E1539))</f>
        <v>96.6284230000001</v>
      </c>
      <c r="BG1539" s="0" t="e">
        <f aca="false">32.208*LN(F1539)+21.438</f>
        <v>#VALUE!</v>
      </c>
      <c r="BH1539" s="0" t="n">
        <f aca="false">IF(G1539&lt;=2, -10*G1539+100, 88.958*EXP(-0.0755*G1539))</f>
        <v>85</v>
      </c>
      <c r="BI1539" s="0" t="n">
        <f aca="false">IF(I1539&lt;=100, 0.0053*(I1539)^2-1.0332*I1539+100.76, 122.82*EXP(-0.0092*I1539))</f>
        <v>100.76</v>
      </c>
      <c r="BJ1539" s="0" t="n">
        <f aca="false">IF(P1539&lt;=1000, -6.942*LN(P1539)+107.59, -36.304*LN(P1539)+310.72)</f>
        <v>-0.603576061707884</v>
      </c>
      <c r="BK1539" s="0" t="e">
        <f aca="false">BF1539^0.04*BG1539^0.22*BH1539^0.51*BI1539^0.06*BJ1539^0.17</f>
        <v>#VALUE!</v>
      </c>
      <c r="BL1539" s="0" t="e">
        <f aca="false">IF(BK1539&gt;=90, "Very Good", IF(BK1539&gt;=80, "Good", IF(BK1539&gt;=70, "Slightly Good", IF(BK1539&gt;=60, "Average", IF(BK1539&gt;=50, "Slightly Poor", IF(BK1539&gt;=40, "Poor", "Very Poor"))))))</f>
        <v>#VALUE!</v>
      </c>
      <c r="BM1539" s="0" t="n">
        <f aca="false">IF(P1539&lt;=1000, -6.942*LN(P1539)+107.59, IF(AND(P1539&gt;1000, P1539&lt;=5213),-36.304*LN(P1539)+310.72, IF(P1539&gt;5213, 10)))</f>
        <v>10</v>
      </c>
      <c r="BN1539" s="0" t="e">
        <f aca="false">BF1539^0.04*BG1539^0.22*BH1539^0.51*BI1539^0.06*BM1539^0.17</f>
        <v>#VALUE!</v>
      </c>
      <c r="BO1539" s="0" t="e">
        <f aca="false">IF(BN1539&gt;=90, "Very Good", IF(BN1539&gt;=80, "Good", IF(BN1539&gt;=70, "Slightly Good", IF(BN1539&gt;=60, "Average", IF(BN1539&gt;=50, "Slightly Poor", IF(BN1539&gt;=40, "Poor", "Very Poor"))))))</f>
        <v>#VALUE!</v>
      </c>
      <c r="BP1539" s="0" t="n">
        <f aca="false">IF(AJ1539&lt;=1000, -6.942*LN(AJ1539)+107.59, IF(AND(AJ1539&gt;1000, AJ1539&lt;=5213),-36.304*LN(AJ1539)+310.72, IF(AJ1539&gt;5213, 10)))</f>
        <v>65.9972531139764</v>
      </c>
      <c r="BQ1539" s="0" t="e">
        <f aca="false">BF1539^0.04*BG1539^0.22*BH1539^0.51*BI1539^0.06*BP1539^0.17</f>
        <v>#VALUE!</v>
      </c>
      <c r="BR1539" s="0" t="e">
        <f aca="false">IF(BQ1539&gt;=90, "Very Good", IF(BQ1539&gt;=80, "Good", IF(BQ1539&gt;=70, "Slightly Good", IF(BQ1539&gt;=60, "Average", IF(BQ1539&gt;=50, "Slightly Poor", IF(BQ1539&gt;=40, "Poor", "Very Poor"))))))</f>
        <v>#VALUE!</v>
      </c>
      <c r="BT1539" s="0" t="n">
        <f aca="false">9.81*LN(AH1539)+30.6</f>
        <v>39.5888120796855</v>
      </c>
      <c r="BU1539" s="0" t="str">
        <f aca="false">IF(BT1539&lt;30, "Clean water", IF(AND(BT1539&gt;=30, BT1539&lt;40), "Hypolimia", IF(AND(BT1539&gt;=40,BT1539&lt;50), "Mesotrophic", IF(AND(BT1539&gt;=50, BT1539&lt;70), "Eutrophic", IF(BT1539&gt;70,"Hypertrophic")))))</f>
        <v>Hypolimia</v>
      </c>
      <c r="BW1539" s="0" t="e">
        <f aca="false">IF(G1539/H1539&gt;=1, "PLS CHECK", "")</f>
        <v>#DIV/0!</v>
      </c>
      <c r="BX1539" s="0" t="str">
        <f aca="false">IF(AC1539/J1539&gt;=1, "PLS CHECK", "")</f>
        <v/>
      </c>
      <c r="BY1539" s="0" t="str">
        <f aca="false">IF(AE1539/J1539&gt;=1, "PLS CHECK", "")</f>
        <v/>
      </c>
      <c r="BZ1539" s="0" t="str">
        <f aca="false">IF(AD1539/J1539&gt;=1, "PLS CHECK", "")</f>
        <v/>
      </c>
      <c r="CA1539" s="0" t="str">
        <f aca="false">IF(AF1539/K1539&gt;=1, "PLS CHECK", "")</f>
        <v/>
      </c>
      <c r="CB1539" s="0" t="str">
        <f aca="false">IF(AG1539/K1539&gt;=1, "PLS CHECK", "")</f>
        <v/>
      </c>
    </row>
    <row r="1540" customFormat="false" ht="12.5" hidden="false" customHeight="false" outlineLevel="0" collapsed="false">
      <c r="A1540" s="0" t="n">
        <v>1537</v>
      </c>
      <c r="B1540" s="15" t="s">
        <v>83</v>
      </c>
      <c r="C1540" s="16" t="s">
        <v>84</v>
      </c>
      <c r="D1540" s="0" t="s">
        <v>192</v>
      </c>
      <c r="E1540" s="37"/>
      <c r="F1540" s="0" t="n">
        <v>13.1</v>
      </c>
      <c r="G1540" s="0" t="n">
        <v>1</v>
      </c>
      <c r="H1540" s="0" t="n">
        <v>4.2</v>
      </c>
      <c r="I1540" s="0" t="n">
        <v>5.8</v>
      </c>
      <c r="J1540" s="0" t="n">
        <v>3.387</v>
      </c>
      <c r="K1540" s="0" t="n">
        <v>0.048</v>
      </c>
      <c r="L1540" s="0" t="n">
        <v>2</v>
      </c>
      <c r="M1540" s="0" t="n">
        <v>3.6</v>
      </c>
      <c r="N1540" s="0" t="n">
        <v>0</v>
      </c>
      <c r="O1540" s="0" t="n">
        <v>233</v>
      </c>
      <c r="P1540" s="0" t="n">
        <v>4600</v>
      </c>
      <c r="AC1540" s="0" t="n">
        <v>3.25</v>
      </c>
      <c r="AD1540" s="0" t="n">
        <v>0.409</v>
      </c>
      <c r="AE1540" s="0" t="n">
        <v>2.441</v>
      </c>
      <c r="AF1540" s="0" t="n">
        <v>0.026</v>
      </c>
      <c r="AG1540" s="0" t="n">
        <v>0.02</v>
      </c>
      <c r="AH1540" s="0" t="n">
        <v>7.5</v>
      </c>
      <c r="AJ1540" s="0" t="n">
        <v>130</v>
      </c>
      <c r="BF1540" s="0" t="n">
        <f aca="false">IF(E1540&lt;11,-3.6797*E1540^2+48.115*E1540-53.83,280.92*EXP(-0.2027*E1540))</f>
        <v>-53.83</v>
      </c>
      <c r="BG1540" s="0" t="n">
        <f aca="false">32.208*LN(F1540)+21.438</f>
        <v>104.29669471051</v>
      </c>
      <c r="BH1540" s="0" t="n">
        <f aca="false">IF(G1540&lt;=2, -10*G1540+100, 88.958*EXP(-0.0755*G1540))</f>
        <v>90</v>
      </c>
      <c r="BI1540" s="0" t="n">
        <f aca="false">IF(I1540&lt;=100, 0.0053*(I1540)^2-1.0332*I1540+100.76, 122.82*EXP(-0.0092*I1540))</f>
        <v>94.945732</v>
      </c>
      <c r="BJ1540" s="0" t="n">
        <f aca="false">IF(P1540&lt;=1000, -6.942*LN(P1540)+107.59, -36.304*LN(P1540)+310.72)</f>
        <v>4.5389043097482</v>
      </c>
      <c r="BK1540" s="0" t="n">
        <f aca="false">BF1540^0.04*BG1540^0.22*BH1540^0.51*BI1540^0.06*BJ1540^0.17</f>
        <v>-54.9862847019662</v>
      </c>
      <c r="BL1540" s="0" t="str">
        <f aca="false">IF(BK1540&gt;=90, "Very Good", IF(BK1540&gt;=80, "Good", IF(BK1540&gt;=70, "Slightly Good", IF(BK1540&gt;=60, "Average", IF(BK1540&gt;=50, "Slightly Poor", IF(BK1540&gt;=40, "Poor", "Very Poor"))))))</f>
        <v>Very Poor</v>
      </c>
      <c r="BM1540" s="0" t="n">
        <f aca="false">IF(P1540&lt;=1000, -6.942*LN(P1540)+107.59, IF(AND(P1540&gt;1000, P1540&lt;=5213),-36.304*LN(P1540)+310.72, IF(P1540&gt;5213, 10)))</f>
        <v>4.5389043097482</v>
      </c>
      <c r="BN1540" s="0" t="n">
        <f aca="false">BF1540^0.04*BG1540^0.22*BH1540^0.51*BI1540^0.06*BM1540^0.17</f>
        <v>-54.9862847019662</v>
      </c>
      <c r="BO1540" s="0" t="str">
        <f aca="false">IF(BN1540&gt;=90, "Very Good", IF(BN1540&gt;=80, "Good", IF(BN1540&gt;=70, "Slightly Good", IF(BN1540&gt;=60, "Average", IF(BN1540&gt;=50, "Slightly Poor", IF(BN1540&gt;=40, "Poor", "Very Poor"))))))</f>
        <v>Very Poor</v>
      </c>
      <c r="BP1540" s="0" t="n">
        <f aca="false">IF(AJ1540&lt;=1000, -6.942*LN(AJ1540)+107.59, IF(AND(AJ1540&gt;1000, AJ1540&lt;=5213),-36.304*LN(AJ1540)+310.72, IF(AJ1540&gt;5213, 10)))</f>
        <v>73.7995758449374</v>
      </c>
      <c r="BQ1540" s="0" t="n">
        <f aca="false">BF1540^0.04*BG1540^0.22*BH1540^0.51*BI1540^0.06*BP1540^0.17</f>
        <v>-88.3368398858103</v>
      </c>
      <c r="BR1540" s="0" t="str">
        <f aca="false">IF(BQ1540&gt;=90, "Very Good", IF(BQ1540&gt;=80, "Good", IF(BQ1540&gt;=70, "Slightly Good", IF(BQ1540&gt;=60, "Average", IF(BQ1540&gt;=50, "Slightly Poor", IF(BQ1540&gt;=40, "Poor", "Very Poor"))))))</f>
        <v>Very Poor</v>
      </c>
      <c r="BT1540" s="0" t="n">
        <f aca="false">9.81*LN(AH1540)+30.6</f>
        <v>50.3661986315196</v>
      </c>
      <c r="BU1540" s="0" t="str">
        <f aca="false">IF(BT1540&lt;30, "Clean water", IF(AND(BT1540&gt;=30, BT1540&lt;40), "Hypolimia", IF(AND(BT1540&gt;=40,BT1540&lt;50), "Mesotrophic", IF(AND(BT1540&gt;=50, BT1540&lt;70), "Eutrophic", IF(BT1540&gt;70,"Hypertrophic")))))</f>
        <v>Eutrophic</v>
      </c>
      <c r="BW1540" s="0" t="str">
        <f aca="false">IF(G1540/H1540&gt;=1, "PLS CHECK", "")</f>
        <v/>
      </c>
      <c r="BX1540" s="0" t="str">
        <f aca="false">IF(AC1540/J1540&gt;=1, "PLS CHECK", "")</f>
        <v/>
      </c>
      <c r="BY1540" s="0" t="str">
        <f aca="false">IF(AE1540/J1540&gt;=1, "PLS CHECK", "")</f>
        <v/>
      </c>
      <c r="BZ1540" s="0" t="str">
        <f aca="false">IF(AD1540/J1540&gt;=1, "PLS CHECK", "")</f>
        <v/>
      </c>
      <c r="CA1540" s="0" t="str">
        <f aca="false">IF(AF1540/K1540&gt;=1, "PLS CHECK", "")</f>
        <v/>
      </c>
      <c r="CB1540" s="0" t="str">
        <f aca="false">IF(AG1540/K1540&gt;=1, "PLS CHECK", "")</f>
        <v/>
      </c>
    </row>
    <row r="1541" customFormat="false" ht="12.5" hidden="false" customHeight="false" outlineLevel="0" collapsed="false">
      <c r="A1541" s="0" t="n">
        <v>1538</v>
      </c>
      <c r="B1541" s="15" t="s">
        <v>133</v>
      </c>
      <c r="C1541" s="16" t="s">
        <v>134</v>
      </c>
      <c r="D1541" s="0" t="s">
        <v>192</v>
      </c>
      <c r="E1541" s="0" t="n">
        <v>8</v>
      </c>
      <c r="F1541" s="0" t="n">
        <v>12.5</v>
      </c>
      <c r="G1541" s="0" t="n">
        <v>2.8</v>
      </c>
      <c r="H1541" s="0" t="n">
        <v>4.4</v>
      </c>
      <c r="I1541" s="0" t="n">
        <v>8.7</v>
      </c>
      <c r="J1541" s="0" t="n">
        <v>5.39</v>
      </c>
      <c r="K1541" s="37"/>
      <c r="L1541" s="0" t="n">
        <v>3</v>
      </c>
      <c r="M1541" s="0" t="n">
        <v>9.6</v>
      </c>
      <c r="O1541" s="0" t="n">
        <v>464</v>
      </c>
      <c r="BD1541" s="0" t="n">
        <v>0.091</v>
      </c>
      <c r="BF1541" s="0" t="n">
        <f aca="false">IF(E1541&lt;11,-3.6797*E1541^2+48.115*E1541-53.83,280.92*EXP(-0.2027*E1541))</f>
        <v>95.5892</v>
      </c>
      <c r="BG1541" s="0" t="n">
        <f aca="false">32.208*LN(F1541)+21.438</f>
        <v>102.78666817588</v>
      </c>
      <c r="BH1541" s="0" t="n">
        <f aca="false">IF(G1541&lt;=2, -10*G1541+100, 88.958*EXP(-0.0755*G1541))</f>
        <v>72.0070728511501</v>
      </c>
      <c r="BI1541" s="0" t="n">
        <f aca="false">IF(I1541&lt;=100, 0.0053*(I1541)^2-1.0332*I1541+100.76, 122.82*EXP(-0.0092*I1541))</f>
        <v>92.172317</v>
      </c>
      <c r="BJ1541" s="0" t="e">
        <f aca="false">IF(P1541&lt;=1000, -6.942*LN(P1541)+107.59, -36.304*LN(P1541)+310.72)</f>
        <v>#VALUE!</v>
      </c>
      <c r="BK1541" s="0" t="e">
        <f aca="false">BF1541^0.04*BG1541^0.22*BH1541^0.51*BI1541^0.06*BJ1541^0.17</f>
        <v>#VALUE!</v>
      </c>
      <c r="BL1541" s="0" t="e">
        <f aca="false">IF(BK1541&gt;=90, "Very Good", IF(BK1541&gt;=80, "Good", IF(BK1541&gt;=70, "Slightly Good", IF(BK1541&gt;=60, "Average", IF(BK1541&gt;=50, "Slightly Poor", IF(BK1541&gt;=40, "Poor", "Very Poor"))))))</f>
        <v>#VALUE!</v>
      </c>
      <c r="BM1541" s="0" t="e">
        <f aca="false">IF(P1541&lt;=1000, -6.942*LN(P1541)+107.59, IF(AND(P1541&gt;1000, P1541&lt;=5213),-36.304*LN(P1541)+310.72, IF(P1541&gt;5213, 10)))</f>
        <v>#VALUE!</v>
      </c>
      <c r="BN1541" s="0" t="e">
        <f aca="false">BF1541^0.04*BG1541^0.22*BH1541^0.51*BI1541^0.06*BM1541^0.17</f>
        <v>#VALUE!</v>
      </c>
      <c r="BO1541" s="0" t="e">
        <f aca="false">IF(BN1541&gt;=90, "Very Good", IF(BN1541&gt;=80, "Good", IF(BN1541&gt;=70, "Slightly Good", IF(BN1541&gt;=60, "Average", IF(BN1541&gt;=50, "Slightly Poor", IF(BN1541&gt;=40, "Poor", "Very Poor"))))))</f>
        <v>#VALUE!</v>
      </c>
      <c r="BP1541" s="0" t="e">
        <f aca="false">IF(AJ1541&lt;=1000, -6.942*LN(AJ1541)+107.59, IF(AND(AJ1541&gt;1000, AJ1541&lt;=5213),-36.304*LN(AJ1541)+310.72, IF(AJ1541&gt;5213, 10)))</f>
        <v>#VALUE!</v>
      </c>
      <c r="BQ1541" s="0" t="e">
        <f aca="false">BF1541^0.04*BG1541^0.22*BH1541^0.51*BI1541^0.06*BP1541^0.17</f>
        <v>#VALUE!</v>
      </c>
      <c r="BR1541" s="0" t="e">
        <f aca="false">IF(BQ1541&gt;=90, "Very Good", IF(BQ1541&gt;=80, "Good", IF(BQ1541&gt;=70, "Slightly Good", IF(BQ1541&gt;=60, "Average", IF(BQ1541&gt;=50, "Slightly Poor", IF(BQ1541&gt;=40, "Poor", "Very Poor"))))))</f>
        <v>#VALUE!</v>
      </c>
      <c r="BT1541" s="0" t="e">
        <f aca="false">9.81*LN(AH1541)+30.6</f>
        <v>#VALUE!</v>
      </c>
      <c r="BU1541" s="0" t="e">
        <f aca="false">IF(BT1541&lt;30, "Clean water", IF(AND(BT1541&gt;=30, BT1541&lt;40), "Hypolimia", IF(AND(BT1541&gt;=40,BT1541&lt;50), "Mesotrophic", IF(AND(BT1541&gt;=50, BT1541&lt;70), "Eutrophic", IF(BT1541&gt;70,"Hypertrophic")))))</f>
        <v>#VALUE!</v>
      </c>
      <c r="BW1541" s="0" t="str">
        <f aca="false">IF(G1541/H1541&gt;=1, "PLS CHECK", "")</f>
        <v/>
      </c>
      <c r="BX1541" s="0" t="str">
        <f aca="false">IF(AC1541/J1541&gt;=1, "PLS CHECK", "")</f>
        <v/>
      </c>
      <c r="BY1541" s="0" t="str">
        <f aca="false">IF(AE1541/J1541&gt;=1, "PLS CHECK", "")</f>
        <v/>
      </c>
      <c r="BZ1541" s="0" t="str">
        <f aca="false">IF(AD1541/J1541&gt;=1, "PLS CHECK", "")</f>
        <v/>
      </c>
      <c r="CA1541" s="0" t="e">
        <f aca="false">IF(AF1541/K1541&gt;=1, "PLS CHECK", "")</f>
        <v>#DIV/0!</v>
      </c>
      <c r="CB1541" s="0" t="e">
        <f aca="false">IF(AG1541/K1541&gt;=1, "PLS CHECK", "")</f>
        <v>#DIV/0!</v>
      </c>
    </row>
    <row r="1542" customFormat="false" ht="12.5" hidden="false" customHeight="false" outlineLevel="0" collapsed="false">
      <c r="A1542" s="0" t="n">
        <v>1539</v>
      </c>
      <c r="B1542" s="15" t="s">
        <v>85</v>
      </c>
      <c r="C1542" s="16" t="s">
        <v>86</v>
      </c>
      <c r="D1542" s="0" t="s">
        <v>192</v>
      </c>
      <c r="E1542" s="0" t="n">
        <v>7.6</v>
      </c>
      <c r="F1542" s="0" t="n">
        <v>12.8</v>
      </c>
      <c r="G1542" s="0" t="n">
        <v>2.2</v>
      </c>
      <c r="H1542" s="0" t="n">
        <v>5.3</v>
      </c>
      <c r="I1542" s="0" t="n">
        <v>2.6</v>
      </c>
      <c r="J1542" s="0" t="n">
        <v>8.188</v>
      </c>
      <c r="K1542" s="0" t="n">
        <v>0.099</v>
      </c>
      <c r="L1542" s="0" t="n">
        <v>3.8</v>
      </c>
      <c r="M1542" s="0" t="n">
        <v>5.9</v>
      </c>
      <c r="N1542" s="0" t="n">
        <v>0</v>
      </c>
      <c r="O1542" s="0" t="n">
        <v>590</v>
      </c>
      <c r="P1542" s="0" t="n">
        <v>30000</v>
      </c>
      <c r="AC1542" s="0" t="n">
        <v>7.705</v>
      </c>
      <c r="AD1542" s="0" t="n">
        <v>0.883</v>
      </c>
      <c r="AE1542" s="0" t="n">
        <v>6.269</v>
      </c>
      <c r="AF1542" s="0" t="n">
        <v>0.059</v>
      </c>
      <c r="AG1542" s="0" t="n">
        <v>0.041</v>
      </c>
      <c r="AH1542" s="0" t="n">
        <v>1.1</v>
      </c>
      <c r="AJ1542" s="0" t="n">
        <v>400</v>
      </c>
      <c r="BF1542" s="0" t="n">
        <f aca="false">IF(E1542&lt;11,-3.6797*E1542^2+48.115*E1542-53.83,280.92*EXP(-0.2027*E1542))</f>
        <v>99.304528</v>
      </c>
      <c r="BG1542" s="0" t="n">
        <f aca="false">32.208*LN(F1542)+21.438</f>
        <v>103.550530065171</v>
      </c>
      <c r="BH1542" s="0" t="n">
        <f aca="false">IF(G1542&lt;=2, -10*G1542+100, 88.958*EXP(-0.0755*G1542))</f>
        <v>75.3440041238757</v>
      </c>
      <c r="BI1542" s="0" t="n">
        <f aca="false">IF(I1542&lt;=100, 0.0053*(I1542)^2-1.0332*I1542+100.76, 122.82*EXP(-0.0092*I1542))</f>
        <v>98.109508</v>
      </c>
      <c r="BJ1542" s="0" t="n">
        <f aca="false">IF(P1542&lt;=1000, -6.942*LN(P1542)+107.59, -36.304*LN(P1542)+310.72)</f>
        <v>-63.5362173920304</v>
      </c>
      <c r="BK1542" s="0" t="e">
        <f aca="false">BF1542^0.04*BG1542^0.22*BH1542^0.51*BI1542^0.06*BJ1542^0.17</f>
        <v>#NUM!</v>
      </c>
      <c r="BL1542" s="0" t="e">
        <f aca="false">IF(BK1542&gt;=90, "Very Good", IF(BK1542&gt;=80, "Good", IF(BK1542&gt;=70, "Slightly Good", IF(BK1542&gt;=60, "Average", IF(BK1542&gt;=50, "Slightly Poor", IF(BK1542&gt;=40, "Poor", "Very Poor"))))))</f>
        <v>#NUM!</v>
      </c>
      <c r="BM1542" s="0" t="n">
        <f aca="false">IF(P1542&lt;=1000, -6.942*LN(P1542)+107.59, IF(AND(P1542&gt;1000, P1542&lt;=5213),-36.304*LN(P1542)+310.72, IF(P1542&gt;5213, 10)))</f>
        <v>10</v>
      </c>
      <c r="BN1542" s="0" t="n">
        <f aca="false">BF1542^0.04*BG1542^0.22*BH1542^0.51*BI1542^0.06*BM1542^0.17</f>
        <v>58.885690923749</v>
      </c>
      <c r="BO1542" s="0" t="str">
        <f aca="false">IF(BN1542&gt;=90, "Very Good", IF(BN1542&gt;=80, "Good", IF(BN1542&gt;=70, "Slightly Good", IF(BN1542&gt;=60, "Average", IF(BN1542&gt;=50, "Slightly Poor", IF(BN1542&gt;=40, "Poor", "Very Poor"))))))</f>
        <v>Slightly Poor</v>
      </c>
      <c r="BP1542" s="0" t="n">
        <f aca="false">IF(AJ1542&lt;=1000, -6.942*LN(AJ1542)+107.59, IF(AND(AJ1542&gt;1000, AJ1542&lt;=5213),-36.304*LN(AJ1542)+310.72, IF(AJ1542&gt;5213, 10)))</f>
        <v>65.9972531139764</v>
      </c>
      <c r="BQ1542" s="0" t="n">
        <f aca="false">BF1542^0.04*BG1542^0.22*BH1542^0.51*BI1542^0.06*BP1542^0.17</f>
        <v>81.157595474629</v>
      </c>
      <c r="BR1542" s="0" t="str">
        <f aca="false">IF(BQ1542&gt;=90, "Very Good", IF(BQ1542&gt;=80, "Good", IF(BQ1542&gt;=70, "Slightly Good", IF(BQ1542&gt;=60, "Average", IF(BQ1542&gt;=50, "Slightly Poor", IF(BQ1542&gt;=40, "Poor", "Very Poor"))))))</f>
        <v>Good</v>
      </c>
      <c r="BT1542" s="0" t="n">
        <f aca="false">9.81*LN(AH1542)+30.6</f>
        <v>31.5349928638804</v>
      </c>
      <c r="BU1542" s="0" t="str">
        <f aca="false">IF(BT1542&lt;30, "Clean water", IF(AND(BT1542&gt;=30, BT1542&lt;40), "Hypolimia", IF(AND(BT1542&gt;=40,BT1542&lt;50), "Mesotrophic", IF(AND(BT1542&gt;=50, BT1542&lt;70), "Eutrophic", IF(BT1542&gt;70,"Hypertrophic")))))</f>
        <v>Hypolimia</v>
      </c>
      <c r="BW1542" s="0" t="str">
        <f aca="false">IF(G1542/H1542&gt;=1, "PLS CHECK", "")</f>
        <v/>
      </c>
      <c r="BX1542" s="0" t="str">
        <f aca="false">IF(AC1542/J1542&gt;=1, "PLS CHECK", "")</f>
        <v/>
      </c>
      <c r="BY1542" s="0" t="str">
        <f aca="false">IF(AE1542/J1542&gt;=1, "PLS CHECK", "")</f>
        <v/>
      </c>
      <c r="BZ1542" s="0" t="str">
        <f aca="false">IF(AD1542/J1542&gt;=1, "PLS CHECK", "")</f>
        <v/>
      </c>
      <c r="CA1542" s="0" t="str">
        <f aca="false">IF(AF1542/K1542&gt;=1, "PLS CHECK", "")</f>
        <v/>
      </c>
      <c r="CB1542" s="0" t="str">
        <f aca="false">IF(AG1542/K1542&gt;=1, "PLS CHECK", "")</f>
        <v/>
      </c>
    </row>
    <row r="1543" customFormat="false" ht="12.5" hidden="false" customHeight="false" outlineLevel="0" collapsed="false">
      <c r="A1543" s="0" t="n">
        <v>1540</v>
      </c>
      <c r="B1543" s="15" t="s">
        <v>135</v>
      </c>
      <c r="C1543" s="16" t="s">
        <v>136</v>
      </c>
      <c r="D1543" s="0" t="s">
        <v>192</v>
      </c>
      <c r="E1543" s="0" t="n">
        <v>7.8</v>
      </c>
      <c r="F1543" s="0" t="n">
        <v>9.7</v>
      </c>
      <c r="G1543" s="0" t="n">
        <v>2.5</v>
      </c>
      <c r="H1543" s="0" t="n">
        <v>7.5</v>
      </c>
      <c r="I1543" s="0" t="n">
        <v>11.8</v>
      </c>
      <c r="J1543" s="0" t="n">
        <v>8.413</v>
      </c>
      <c r="K1543" s="0" t="n">
        <v>0.111</v>
      </c>
      <c r="L1543" s="0" t="n">
        <v>5.1</v>
      </c>
      <c r="M1543" s="0" t="n">
        <v>9.8</v>
      </c>
      <c r="O1543" s="0" t="n">
        <v>578</v>
      </c>
      <c r="BD1543" s="0" t="n">
        <v>0.478</v>
      </c>
      <c r="BF1543" s="0" t="n">
        <f aca="false">IF(E1543&lt;11,-3.6797*E1543^2+48.115*E1543-53.83,280.92*EXP(-0.2027*E1543))</f>
        <v>97.5940520000001</v>
      </c>
      <c r="BG1543" s="0" t="n">
        <f aca="false">32.208*LN(F1543)+21.438</f>
        <v>94.6186305204847</v>
      </c>
      <c r="BH1543" s="0" t="n">
        <f aca="false">IF(G1543&lt;=2, -10*G1543+100, 88.958*EXP(-0.0755*G1543))</f>
        <v>73.6566439219523</v>
      </c>
      <c r="BI1543" s="0" t="n">
        <f aca="false">IF(I1543&lt;=100, 0.0053*(I1543)^2-1.0332*I1543+100.76, 122.82*EXP(-0.0092*I1543))</f>
        <v>89.306212</v>
      </c>
      <c r="BJ1543" s="0" t="e">
        <f aca="false">IF(P1543&lt;=1000, -6.942*LN(P1543)+107.59, -36.304*LN(P1543)+310.72)</f>
        <v>#VALUE!</v>
      </c>
      <c r="BK1543" s="0" t="e">
        <f aca="false">BF1543^0.04*BG1543^0.22*BH1543^0.51*BI1543^0.06*BJ1543^0.17</f>
        <v>#VALUE!</v>
      </c>
      <c r="BL1543" s="0" t="e">
        <f aca="false">IF(BK1543&gt;=90, "Very Good", IF(BK1543&gt;=80, "Good", IF(BK1543&gt;=70, "Slightly Good", IF(BK1543&gt;=60, "Average", IF(BK1543&gt;=50, "Slightly Poor", IF(BK1543&gt;=40, "Poor", "Very Poor"))))))</f>
        <v>#VALUE!</v>
      </c>
      <c r="BM1543" s="0" t="e">
        <f aca="false">IF(P1543&lt;=1000, -6.942*LN(P1543)+107.59, IF(AND(P1543&gt;1000, P1543&lt;=5213),-36.304*LN(P1543)+310.72, IF(P1543&gt;5213, 10)))</f>
        <v>#VALUE!</v>
      </c>
      <c r="BN1543" s="0" t="e">
        <f aca="false">BF1543^0.04*BG1543^0.22*BH1543^0.51*BI1543^0.06*BM1543^0.17</f>
        <v>#VALUE!</v>
      </c>
      <c r="BO1543" s="0" t="e">
        <f aca="false">IF(BN1543&gt;=90, "Very Good", IF(BN1543&gt;=80, "Good", IF(BN1543&gt;=70, "Slightly Good", IF(BN1543&gt;=60, "Average", IF(BN1543&gt;=50, "Slightly Poor", IF(BN1543&gt;=40, "Poor", "Very Poor"))))))</f>
        <v>#VALUE!</v>
      </c>
      <c r="BP1543" s="0" t="e">
        <f aca="false">IF(AJ1543&lt;=1000, -6.942*LN(AJ1543)+107.59, IF(AND(AJ1543&gt;1000, AJ1543&lt;=5213),-36.304*LN(AJ1543)+310.72, IF(AJ1543&gt;5213, 10)))</f>
        <v>#VALUE!</v>
      </c>
      <c r="BQ1543" s="0" t="e">
        <f aca="false">BF1543^0.04*BG1543^0.22*BH1543^0.51*BI1543^0.06*BP1543^0.17</f>
        <v>#VALUE!</v>
      </c>
      <c r="BR1543" s="0" t="e">
        <f aca="false">IF(BQ1543&gt;=90, "Very Good", IF(BQ1543&gt;=80, "Good", IF(BQ1543&gt;=70, "Slightly Good", IF(BQ1543&gt;=60, "Average", IF(BQ1543&gt;=50, "Slightly Poor", IF(BQ1543&gt;=40, "Poor", "Very Poor"))))))</f>
        <v>#VALUE!</v>
      </c>
      <c r="BT1543" s="0" t="e">
        <f aca="false">9.81*LN(AH1543)+30.6</f>
        <v>#VALUE!</v>
      </c>
      <c r="BU1543" s="0" t="e">
        <f aca="false">IF(BT1543&lt;30, "Clean water", IF(AND(BT1543&gt;=30, BT1543&lt;40), "Hypolimia", IF(AND(BT1543&gt;=40,BT1543&lt;50), "Mesotrophic", IF(AND(BT1543&gt;=50, BT1543&lt;70), "Eutrophic", IF(BT1543&gt;70,"Hypertrophic")))))</f>
        <v>#VALUE!</v>
      </c>
      <c r="BW1543" s="0" t="str">
        <f aca="false">IF(G1543/H1543&gt;=1, "PLS CHECK", "")</f>
        <v/>
      </c>
      <c r="BX1543" s="0" t="str">
        <f aca="false">IF(AC1543/J1543&gt;=1, "PLS CHECK", "")</f>
        <v/>
      </c>
      <c r="BY1543" s="0" t="str">
        <f aca="false">IF(AE1543/J1543&gt;=1, "PLS CHECK", "")</f>
        <v/>
      </c>
      <c r="BZ1543" s="0" t="str">
        <f aca="false">IF(AD1543/J1543&gt;=1, "PLS CHECK", "")</f>
        <v/>
      </c>
      <c r="CA1543" s="0" t="str">
        <f aca="false">IF(AF1543/K1543&gt;=1, "PLS CHECK", "")</f>
        <v/>
      </c>
      <c r="CB1543" s="0" t="str">
        <f aca="false">IF(AG1543/K1543&gt;=1, "PLS CHECK", "")</f>
        <v/>
      </c>
    </row>
    <row r="1544" customFormat="false" ht="12.5" hidden="false" customHeight="false" outlineLevel="0" collapsed="false">
      <c r="A1544" s="0" t="n">
        <v>1541</v>
      </c>
      <c r="B1544" s="15" t="s">
        <v>87</v>
      </c>
      <c r="C1544" s="16" t="s">
        <v>88</v>
      </c>
      <c r="D1544" s="0" t="s">
        <v>192</v>
      </c>
      <c r="E1544" s="0" t="n">
        <v>8</v>
      </c>
      <c r="F1544" s="0" t="n">
        <v>12.8</v>
      </c>
      <c r="G1544" s="0" t="n">
        <v>1</v>
      </c>
      <c r="H1544" s="0" t="n">
        <v>4.8</v>
      </c>
      <c r="I1544" s="0" t="n">
        <v>7.2</v>
      </c>
      <c r="J1544" s="0" t="n">
        <v>3.978</v>
      </c>
      <c r="K1544" s="0" t="n">
        <v>0.054</v>
      </c>
      <c r="L1544" s="0" t="n">
        <v>2.4</v>
      </c>
      <c r="M1544" s="0" t="n">
        <v>3.8</v>
      </c>
      <c r="N1544" s="0" t="n">
        <v>0</v>
      </c>
      <c r="O1544" s="0" t="n">
        <v>264</v>
      </c>
      <c r="P1544" s="0" t="n">
        <v>6500</v>
      </c>
      <c r="AC1544" s="0" t="n">
        <v>3.844</v>
      </c>
      <c r="AD1544" s="0" t="n">
        <v>0.633</v>
      </c>
      <c r="AE1544" s="0" t="n">
        <v>2.753</v>
      </c>
      <c r="AF1544" s="0" t="n">
        <v>0.028</v>
      </c>
      <c r="AG1544" s="0" t="n">
        <v>0.02</v>
      </c>
      <c r="AH1544" s="0" t="n">
        <v>6.4</v>
      </c>
      <c r="AJ1544" s="0" t="n">
        <v>70</v>
      </c>
      <c r="BF1544" s="0" t="n">
        <f aca="false">IF(E1544&lt;11,-3.6797*E1544^2+48.115*E1544-53.83,280.92*EXP(-0.2027*E1544))</f>
        <v>95.5892</v>
      </c>
      <c r="BG1544" s="0" t="n">
        <f aca="false">32.208*LN(F1544)+21.438</f>
        <v>103.550530065171</v>
      </c>
      <c r="BH1544" s="0" t="n">
        <f aca="false">IF(G1544&lt;=2, -10*G1544+100, 88.958*EXP(-0.0755*G1544))</f>
        <v>90</v>
      </c>
      <c r="BI1544" s="0" t="n">
        <f aca="false">IF(I1544&lt;=100, 0.0053*(I1544)^2-1.0332*I1544+100.76, 122.82*EXP(-0.0092*I1544))</f>
        <v>93.595712</v>
      </c>
      <c r="BJ1544" s="0" t="n">
        <f aca="false">IF(P1544&lt;=1000, -6.942*LN(P1544)+107.59, -36.304*LN(P1544)+310.72)</f>
        <v>-8.01305387840284</v>
      </c>
      <c r="BK1544" s="0" t="e">
        <f aca="false">BF1544^0.04*BG1544^0.22*BH1544^0.51*BI1544^0.06*BJ1544^0.17</f>
        <v>#NUM!</v>
      </c>
      <c r="BL1544" s="0" t="e">
        <f aca="false">IF(BK1544&gt;=90, "Very Good", IF(BK1544&gt;=80, "Good", IF(BK1544&gt;=70, "Slightly Good", IF(BK1544&gt;=60, "Average", IF(BK1544&gt;=50, "Slightly Poor", IF(BK1544&gt;=40, "Poor", "Very Poor"))))))</f>
        <v>#NUM!</v>
      </c>
      <c r="BM1544" s="0" t="n">
        <f aca="false">IF(P1544&lt;=1000, -6.942*LN(P1544)+107.59, IF(AND(P1544&gt;1000, P1544&lt;=5213),-36.304*LN(P1544)+310.72, IF(P1544&gt;5213, 10)))</f>
        <v>10</v>
      </c>
      <c r="BN1544" s="0" t="n">
        <f aca="false">BF1544^0.04*BG1544^0.22*BH1544^0.51*BI1544^0.06*BM1544^0.17</f>
        <v>64.1931817067326</v>
      </c>
      <c r="BO1544" s="0" t="str">
        <f aca="false">IF(BN1544&gt;=90, "Very Good", IF(BN1544&gt;=80, "Good", IF(BN1544&gt;=70, "Slightly Good", IF(BN1544&gt;=60, "Average", IF(BN1544&gt;=50, "Slightly Poor", IF(BN1544&gt;=40, "Poor", "Very Poor"))))))</f>
        <v>Average</v>
      </c>
      <c r="BP1544" s="0" t="n">
        <f aca="false">IF(AJ1544&lt;=1000, -6.942*LN(AJ1544)+107.59, IF(AND(AJ1544&gt;1000, AJ1544&lt;=5213),-36.304*LN(AJ1544)+310.72, IF(AJ1544&gt;5213, 10)))</f>
        <v>78.0969460296934</v>
      </c>
      <c r="BQ1544" s="0" t="n">
        <f aca="false">BF1544^0.04*BG1544^0.22*BH1544^0.51*BI1544^0.06*BP1544^0.17</f>
        <v>91.0409310609238</v>
      </c>
      <c r="BR1544" s="0" t="str">
        <f aca="false">IF(BQ1544&gt;=90, "Very Good", IF(BQ1544&gt;=80, "Good", IF(BQ1544&gt;=70, "Slightly Good", IF(BQ1544&gt;=60, "Average", IF(BQ1544&gt;=50, "Slightly Poor", IF(BQ1544&gt;=40, "Poor", "Very Poor"))))))</f>
        <v>Very Good</v>
      </c>
      <c r="BT1544" s="0" t="n">
        <f aca="false">9.81*LN(AH1544)+30.6</f>
        <v>48.8102832854868</v>
      </c>
      <c r="BU1544" s="0" t="str">
        <f aca="false">IF(BT1544&lt;30, "Clean water", IF(AND(BT1544&gt;=30, BT1544&lt;40), "Hypolimia", IF(AND(BT1544&gt;=40,BT1544&lt;50), "Mesotrophic", IF(AND(BT1544&gt;=50, BT1544&lt;70), "Eutrophic", IF(BT1544&gt;70,"Hypertrophic")))))</f>
        <v>Mesotrophic</v>
      </c>
      <c r="BW1544" s="0" t="str">
        <f aca="false">IF(G1544/H1544&gt;=1, "PLS CHECK", "")</f>
        <v/>
      </c>
      <c r="BX1544" s="0" t="str">
        <f aca="false">IF(AC1544/J1544&gt;=1, "PLS CHECK", "")</f>
        <v/>
      </c>
      <c r="BY1544" s="0" t="str">
        <f aca="false">IF(AE1544/J1544&gt;=1, "PLS CHECK", "")</f>
        <v/>
      </c>
      <c r="BZ1544" s="0" t="str">
        <f aca="false">IF(AD1544/J1544&gt;=1, "PLS CHECK", "")</f>
        <v/>
      </c>
      <c r="CA1544" s="0" t="str">
        <f aca="false">IF(AF1544/K1544&gt;=1, "PLS CHECK", "")</f>
        <v/>
      </c>
      <c r="CB1544" s="0" t="str">
        <f aca="false">IF(AG1544/K1544&gt;=1, "PLS CHECK", "")</f>
        <v/>
      </c>
    </row>
    <row r="1545" customFormat="false" ht="12.5" hidden="false" customHeight="false" outlineLevel="0" collapsed="false">
      <c r="A1545" s="0" t="n">
        <v>1542</v>
      </c>
      <c r="B1545" s="15" t="s">
        <v>89</v>
      </c>
      <c r="C1545" s="16" t="s">
        <v>90</v>
      </c>
      <c r="D1545" s="0" t="s">
        <v>192</v>
      </c>
      <c r="E1545" s="0" t="n">
        <v>7.5</v>
      </c>
      <c r="F1545" s="0" t="n">
        <v>12.3</v>
      </c>
      <c r="G1545" s="0" t="n">
        <v>1.7</v>
      </c>
      <c r="H1545" s="0" t="n">
        <v>3.1</v>
      </c>
      <c r="I1545" s="0" t="n">
        <v>5.4</v>
      </c>
      <c r="J1545" s="0" t="n">
        <v>3.431</v>
      </c>
      <c r="K1545" s="0" t="n">
        <v>0.044</v>
      </c>
      <c r="L1545" s="0" t="n">
        <v>2.1</v>
      </c>
      <c r="M1545" s="0" t="n">
        <v>2.3</v>
      </c>
      <c r="N1545" s="0" t="n">
        <v>0</v>
      </c>
      <c r="O1545" s="0" t="n">
        <v>323</v>
      </c>
      <c r="P1545" s="0" t="n">
        <v>7000</v>
      </c>
      <c r="AC1545" s="0" t="n">
        <v>3.245</v>
      </c>
      <c r="AD1545" s="0" t="n">
        <v>0.283</v>
      </c>
      <c r="AE1545" s="0" t="n">
        <v>2.584</v>
      </c>
      <c r="AF1545" s="0" t="n">
        <v>0.027</v>
      </c>
      <c r="AG1545" s="0" t="n">
        <v>0.016</v>
      </c>
      <c r="AH1545" s="0" t="n">
        <v>1.4</v>
      </c>
      <c r="AJ1545" s="0" t="n">
        <v>190</v>
      </c>
      <c r="BF1545" s="0" t="n">
        <f aca="false">IF(E1545&lt;11,-3.6797*E1545^2+48.115*E1545-53.83,280.92*EXP(-0.2027*E1545))</f>
        <v>100.049375</v>
      </c>
      <c r="BG1545" s="0" t="n">
        <f aca="false">32.208*LN(F1545)+21.438</f>
        <v>102.267173042683</v>
      </c>
      <c r="BH1545" s="0" t="n">
        <f aca="false">IF(G1545&lt;=2, -10*G1545+100, 88.958*EXP(-0.0755*G1545))</f>
        <v>83</v>
      </c>
      <c r="BI1545" s="0" t="n">
        <f aca="false">IF(I1545&lt;=100, 0.0053*(I1545)^2-1.0332*I1545+100.76, 122.82*EXP(-0.0092*I1545))</f>
        <v>95.335268</v>
      </c>
      <c r="BJ1545" s="0" t="n">
        <f aca="false">IF(P1545&lt;=1000, -6.942*LN(P1545)+107.59, -36.304*LN(P1545)+310.72)</f>
        <v>-10.7034696994716</v>
      </c>
      <c r="BK1545" s="0" t="e">
        <f aca="false">BF1545^0.04*BG1545^0.22*BH1545^0.51*BI1545^0.06*BJ1545^0.17</f>
        <v>#NUM!</v>
      </c>
      <c r="BL1545" s="0" t="e">
        <f aca="false">IF(BK1545&gt;=90, "Very Good", IF(BK1545&gt;=80, "Good", IF(BK1545&gt;=70, "Slightly Good", IF(BK1545&gt;=60, "Average", IF(BK1545&gt;=50, "Slightly Poor", IF(BK1545&gt;=40, "Poor", "Very Poor"))))))</f>
        <v>#NUM!</v>
      </c>
      <c r="BM1545" s="0" t="n">
        <f aca="false">IF(P1545&lt;=1000, -6.942*LN(P1545)+107.59, IF(AND(P1545&gt;1000, P1545&lt;=5213),-36.304*LN(P1545)+310.72, IF(P1545&gt;5213, 10)))</f>
        <v>10</v>
      </c>
      <c r="BN1545" s="0" t="n">
        <f aca="false">BF1545^0.04*BG1545^0.22*BH1545^0.51*BI1545^0.06*BM1545^0.17</f>
        <v>61.6077847523253</v>
      </c>
      <c r="BO1545" s="0" t="str">
        <f aca="false">IF(BN1545&gt;=90, "Very Good", IF(BN1545&gt;=80, "Good", IF(BN1545&gt;=70, "Slightly Good", IF(BN1545&gt;=60, "Average", IF(BN1545&gt;=50, "Slightly Poor", IF(BN1545&gt;=40, "Poor", "Very Poor"))))))</f>
        <v>Average</v>
      </c>
      <c r="BP1545" s="0" t="n">
        <f aca="false">IF(AJ1545&lt;=1000, -6.942*LN(AJ1545)+107.59, IF(AND(AJ1545&gt;1000, AJ1545&lt;=5213),-36.304*LN(AJ1545)+310.72, IF(AJ1545&gt;5213, 10)))</f>
        <v>71.1651588910619</v>
      </c>
      <c r="BQ1545" s="0" t="n">
        <f aca="false">BF1545^0.04*BG1545^0.22*BH1545^0.51*BI1545^0.06*BP1545^0.17</f>
        <v>86.0044761646237</v>
      </c>
      <c r="BR1545" s="0" t="str">
        <f aca="false">IF(BQ1545&gt;=90, "Very Good", IF(BQ1545&gt;=80, "Good", IF(BQ1545&gt;=70, "Slightly Good", IF(BQ1545&gt;=60, "Average", IF(BQ1545&gt;=50, "Slightly Poor", IF(BQ1545&gt;=40, "Poor", "Very Poor"))))))</f>
        <v>Good</v>
      </c>
      <c r="BT1545" s="0" t="n">
        <f aca="false">9.81*LN(AH1545)+30.6</f>
        <v>33.9007926412541</v>
      </c>
      <c r="BU1545" s="0" t="str">
        <f aca="false">IF(BT1545&lt;30, "Clean water", IF(AND(BT1545&gt;=30, BT1545&lt;40), "Hypolimia", IF(AND(BT1545&gt;=40,BT1545&lt;50), "Mesotrophic", IF(AND(BT1545&gt;=50, BT1545&lt;70), "Eutrophic", IF(BT1545&gt;70,"Hypertrophic")))))</f>
        <v>Hypolimia</v>
      </c>
      <c r="BW1545" s="0" t="str">
        <f aca="false">IF(G1545/H1545&gt;=1, "PLS CHECK", "")</f>
        <v/>
      </c>
      <c r="BX1545" s="0" t="str">
        <f aca="false">IF(AC1545/J1545&gt;=1, "PLS CHECK", "")</f>
        <v/>
      </c>
      <c r="BY1545" s="0" t="str">
        <f aca="false">IF(AE1545/J1545&gt;=1, "PLS CHECK", "")</f>
        <v/>
      </c>
      <c r="BZ1545" s="0" t="str">
        <f aca="false">IF(AD1545/J1545&gt;=1, "PLS CHECK", "")</f>
        <v/>
      </c>
      <c r="CA1545" s="0" t="str">
        <f aca="false">IF(AF1545/K1545&gt;=1, "PLS CHECK", "")</f>
        <v/>
      </c>
      <c r="CB1545" s="0" t="str">
        <f aca="false">IF(AG1545/K1545&gt;=1, "PLS CHECK", "")</f>
        <v/>
      </c>
    </row>
    <row r="1546" customFormat="false" ht="12.5" hidden="false" customHeight="false" outlineLevel="0" collapsed="false">
      <c r="A1546" s="0" t="n">
        <v>1543</v>
      </c>
      <c r="B1546" s="15" t="s">
        <v>91</v>
      </c>
      <c r="C1546" s="16" t="s">
        <v>92</v>
      </c>
      <c r="D1546" s="0" t="s">
        <v>192</v>
      </c>
      <c r="E1546" s="0" t="n">
        <v>7.4</v>
      </c>
      <c r="F1546" s="0" t="n">
        <v>11.4</v>
      </c>
      <c r="G1546" s="0" t="n">
        <v>0.8</v>
      </c>
      <c r="H1546" s="37"/>
      <c r="I1546" s="0" t="n">
        <v>1</v>
      </c>
      <c r="J1546" s="0" t="n">
        <v>5.698</v>
      </c>
      <c r="K1546" s="37"/>
      <c r="L1546" s="37"/>
      <c r="M1546" s="0" t="n">
        <v>4.8</v>
      </c>
      <c r="N1546" s="0" t="n">
        <v>0</v>
      </c>
      <c r="O1546" s="0" t="n">
        <v>430</v>
      </c>
      <c r="P1546" s="0" t="n">
        <v>2800</v>
      </c>
      <c r="AC1546" s="0" t="n">
        <v>5.486</v>
      </c>
      <c r="AD1546" s="37"/>
      <c r="AE1546" s="0" t="n">
        <v>5.159</v>
      </c>
      <c r="AF1546" s="0" t="n">
        <v>0.008</v>
      </c>
      <c r="AG1546" s="0" t="n">
        <v>0.003</v>
      </c>
      <c r="AH1546" s="0" t="n">
        <v>1.7</v>
      </c>
      <c r="AJ1546" s="0" t="n">
        <v>120</v>
      </c>
      <c r="BF1546" s="0" t="n">
        <f aca="false">IF(E1546&lt;11,-3.6797*E1546^2+48.115*E1546-53.83,280.92*EXP(-0.2027*E1546))</f>
        <v>100.720628</v>
      </c>
      <c r="BG1546" s="0" t="n">
        <f aca="false">32.208*LN(F1546)+21.438</f>
        <v>99.8198189507377</v>
      </c>
      <c r="BH1546" s="0" t="n">
        <f aca="false">IF(G1546&lt;=2, -10*G1546+100, 88.958*EXP(-0.0755*G1546))</f>
        <v>92</v>
      </c>
      <c r="BI1546" s="0" t="n">
        <f aca="false">IF(I1546&lt;=100, 0.0053*(I1546)^2-1.0332*I1546+100.76, 122.82*EXP(-0.0092*I1546))</f>
        <v>99.7321</v>
      </c>
      <c r="BJ1546" s="0" t="n">
        <f aca="false">IF(P1546&lt;=1000, -6.942*LN(P1546)+107.59, -36.304*LN(P1546)+310.72)</f>
        <v>22.5615490304878</v>
      </c>
      <c r="BK1546" s="0" t="n">
        <f aca="false">BF1546^0.04*BG1546^0.22*BH1546^0.51*BI1546^0.06*BJ1546^0.17</f>
        <v>74.3852853405744</v>
      </c>
      <c r="BL1546" s="0" t="str">
        <f aca="false">IF(BK1546&gt;=90, "Very Good", IF(BK1546&gt;=80, "Good", IF(BK1546&gt;=70, "Slightly Good", IF(BK1546&gt;=60, "Average", IF(BK1546&gt;=50, "Slightly Poor", IF(BK1546&gt;=40, "Poor", "Very Poor"))))))</f>
        <v>Slightly Good</v>
      </c>
      <c r="BM1546" s="0" t="n">
        <f aca="false">IF(P1546&lt;=1000, -6.942*LN(P1546)+107.59, IF(AND(P1546&gt;1000, P1546&lt;=5213),-36.304*LN(P1546)+310.72, IF(P1546&gt;5213, 10)))</f>
        <v>22.5615490304878</v>
      </c>
      <c r="BN1546" s="0" t="n">
        <f aca="false">BF1546^0.04*BG1546^0.22*BH1546^0.51*BI1546^0.06*BM1546^0.17</f>
        <v>74.3852853405744</v>
      </c>
      <c r="BO1546" s="0" t="str">
        <f aca="false">IF(BN1546&gt;=90, "Very Good", IF(BN1546&gt;=80, "Good", IF(BN1546&gt;=70, "Slightly Good", IF(BN1546&gt;=60, "Average", IF(BN1546&gt;=50, "Slightly Poor", IF(BN1546&gt;=40, "Poor", "Very Poor"))))))</f>
        <v>Slightly Good</v>
      </c>
      <c r="BP1546" s="0" t="n">
        <f aca="false">IF(AJ1546&lt;=1000, -6.942*LN(AJ1546)+107.59, IF(AND(AJ1546&gt;1000, AJ1546&lt;=5213),-36.304*LN(AJ1546)+310.72, IF(AJ1546&gt;5213, 10)))</f>
        <v>74.3552323216071</v>
      </c>
      <c r="BQ1546" s="0" t="n">
        <f aca="false">BF1546^0.04*BG1546^0.22*BH1546^0.51*BI1546^0.06*BP1546^0.17</f>
        <v>91.1039650437608</v>
      </c>
      <c r="BR1546" s="0" t="str">
        <f aca="false">IF(BQ1546&gt;=90, "Very Good", IF(BQ1546&gt;=80, "Good", IF(BQ1546&gt;=70, "Slightly Good", IF(BQ1546&gt;=60, "Average", IF(BQ1546&gt;=50, "Slightly Poor", IF(BQ1546&gt;=40, "Poor", "Very Poor"))))))</f>
        <v>Very Good</v>
      </c>
      <c r="BT1546" s="0" t="n">
        <f aca="false">9.81*LN(AH1546)+30.6</f>
        <v>35.8054631429199</v>
      </c>
      <c r="BU1546" s="0" t="str">
        <f aca="false">IF(BT1546&lt;30, "Clean water", IF(AND(BT1546&gt;=30, BT1546&lt;40), "Hypolimia", IF(AND(BT1546&gt;=40,BT1546&lt;50), "Mesotrophic", IF(AND(BT1546&gt;=50, BT1546&lt;70), "Eutrophic", IF(BT1546&gt;70,"Hypertrophic")))))</f>
        <v>Hypolimia</v>
      </c>
      <c r="BW1546" s="0" t="e">
        <f aca="false">IF(G1546/H1546&gt;=1, "PLS CHECK", "")</f>
        <v>#DIV/0!</v>
      </c>
      <c r="BX1546" s="0" t="str">
        <f aca="false">IF(AC1546/J1546&gt;=1, "PLS CHECK", "")</f>
        <v/>
      </c>
      <c r="BY1546" s="0" t="str">
        <f aca="false">IF(AE1546/J1546&gt;=1, "PLS CHECK", "")</f>
        <v/>
      </c>
      <c r="BZ1546" s="0" t="str">
        <f aca="false">IF(AD1546/J1546&gt;=1, "PLS CHECK", "")</f>
        <v/>
      </c>
      <c r="CA1546" s="0" t="e">
        <f aca="false">IF(AF1546/K1546&gt;=1, "PLS CHECK", "")</f>
        <v>#DIV/0!</v>
      </c>
      <c r="CB1546" s="0" t="e">
        <f aca="false">IF(AG1546/K1546&gt;=1, "PLS CHECK", "")</f>
        <v>#DIV/0!</v>
      </c>
    </row>
    <row r="1547" customFormat="false" ht="12.5" hidden="false" customHeight="false" outlineLevel="0" collapsed="false">
      <c r="A1547" s="0" t="n">
        <v>1544</v>
      </c>
      <c r="B1547" s="15" t="s">
        <v>137</v>
      </c>
      <c r="C1547" s="16" t="s">
        <v>138</v>
      </c>
      <c r="D1547" s="0" t="s">
        <v>192</v>
      </c>
      <c r="E1547" s="0" t="n">
        <v>7.5</v>
      </c>
      <c r="F1547" s="0" t="n">
        <v>9.8</v>
      </c>
      <c r="G1547" s="0" t="n">
        <v>3.5</v>
      </c>
      <c r="H1547" s="37"/>
      <c r="I1547" s="0" t="n">
        <v>6.6</v>
      </c>
      <c r="J1547" s="37"/>
      <c r="K1547" s="0" t="n">
        <v>0.127</v>
      </c>
      <c r="L1547" s="37"/>
      <c r="M1547" s="0" t="n">
        <v>12.8</v>
      </c>
      <c r="O1547" s="0" t="n">
        <v>615</v>
      </c>
      <c r="BD1547" s="0" t="n">
        <v>3.871</v>
      </c>
      <c r="BF1547" s="0" t="n">
        <f aca="false">IF(E1547&lt;11,-3.6797*E1547^2+48.115*E1547-53.83,280.92*EXP(-0.2027*E1547))</f>
        <v>100.049375</v>
      </c>
      <c r="BG1547" s="0" t="n">
        <f aca="false">32.208*LN(F1547)+21.438</f>
        <v>94.9489718778696</v>
      </c>
      <c r="BH1547" s="0" t="n">
        <f aca="false">IF(G1547&lt;=2, -10*G1547+100, 88.958*EXP(-0.0755*G1547))</f>
        <v>68.3003129279866</v>
      </c>
      <c r="BI1547" s="0" t="n">
        <f aca="false">IF(I1547&lt;=100, 0.0053*(I1547)^2-1.0332*I1547+100.76, 122.82*EXP(-0.0092*I1547))</f>
        <v>94.171748</v>
      </c>
      <c r="BJ1547" s="0" t="e">
        <f aca="false">IF(P1547&lt;=1000, -6.942*LN(P1547)+107.59, -36.304*LN(P1547)+310.72)</f>
        <v>#VALUE!</v>
      </c>
      <c r="BK1547" s="0" t="e">
        <f aca="false">BF1547^0.04*BG1547^0.22*BH1547^0.51*BI1547^0.06*BJ1547^0.17</f>
        <v>#VALUE!</v>
      </c>
      <c r="BL1547" s="0" t="e">
        <f aca="false">IF(BK1547&gt;=90, "Very Good", IF(BK1547&gt;=80, "Good", IF(BK1547&gt;=70, "Slightly Good", IF(BK1547&gt;=60, "Average", IF(BK1547&gt;=50, "Slightly Poor", IF(BK1547&gt;=40, "Poor", "Very Poor"))))))</f>
        <v>#VALUE!</v>
      </c>
      <c r="BM1547" s="0" t="e">
        <f aca="false">IF(P1547&lt;=1000, -6.942*LN(P1547)+107.59, IF(AND(P1547&gt;1000, P1547&lt;=5213),-36.304*LN(P1547)+310.72, IF(P1547&gt;5213, 10)))</f>
        <v>#VALUE!</v>
      </c>
      <c r="BN1547" s="0" t="e">
        <f aca="false">BF1547^0.04*BG1547^0.22*BH1547^0.51*BI1547^0.06*BM1547^0.17</f>
        <v>#VALUE!</v>
      </c>
      <c r="BO1547" s="0" t="e">
        <f aca="false">IF(BN1547&gt;=90, "Very Good", IF(BN1547&gt;=80, "Good", IF(BN1547&gt;=70, "Slightly Good", IF(BN1547&gt;=60, "Average", IF(BN1547&gt;=50, "Slightly Poor", IF(BN1547&gt;=40, "Poor", "Very Poor"))))))</f>
        <v>#VALUE!</v>
      </c>
      <c r="BP1547" s="0" t="e">
        <f aca="false">IF(AJ1547&lt;=1000, -6.942*LN(AJ1547)+107.59, IF(AND(AJ1547&gt;1000, AJ1547&lt;=5213),-36.304*LN(AJ1547)+310.72, IF(AJ1547&gt;5213, 10)))</f>
        <v>#VALUE!</v>
      </c>
      <c r="BQ1547" s="0" t="e">
        <f aca="false">BF1547^0.04*BG1547^0.22*BH1547^0.51*BI1547^0.06*BP1547^0.17</f>
        <v>#VALUE!</v>
      </c>
      <c r="BR1547" s="0" t="e">
        <f aca="false">IF(BQ1547&gt;=90, "Very Good", IF(BQ1547&gt;=80, "Good", IF(BQ1547&gt;=70, "Slightly Good", IF(BQ1547&gt;=60, "Average", IF(BQ1547&gt;=50, "Slightly Poor", IF(BQ1547&gt;=40, "Poor", "Very Poor"))))))</f>
        <v>#VALUE!</v>
      </c>
      <c r="BT1547" s="0" t="e">
        <f aca="false">9.81*LN(AH1547)+30.6</f>
        <v>#VALUE!</v>
      </c>
      <c r="BU1547" s="0" t="e">
        <f aca="false">IF(BT1547&lt;30, "Clean water", IF(AND(BT1547&gt;=30, BT1547&lt;40), "Hypolimia", IF(AND(BT1547&gt;=40,BT1547&lt;50), "Mesotrophic", IF(AND(BT1547&gt;=50, BT1547&lt;70), "Eutrophic", IF(BT1547&gt;70,"Hypertrophic")))))</f>
        <v>#VALUE!</v>
      </c>
      <c r="BW1547" s="0" t="e">
        <f aca="false">IF(G1547/H1547&gt;=1, "PLS CHECK", "")</f>
        <v>#DIV/0!</v>
      </c>
      <c r="BX1547" s="0" t="e">
        <f aca="false">IF(AC1547/J1547&gt;=1, "PLS CHECK", "")</f>
        <v>#DIV/0!</v>
      </c>
      <c r="BY1547" s="0" t="e">
        <f aca="false">IF(AE1547/J1547&gt;=1, "PLS CHECK", "")</f>
        <v>#DIV/0!</v>
      </c>
      <c r="BZ1547" s="0" t="e">
        <f aca="false">IF(AD1547/J1547&gt;=1, "PLS CHECK", "")</f>
        <v>#DIV/0!</v>
      </c>
      <c r="CA1547" s="0" t="str">
        <f aca="false">IF(AF1547/K1547&gt;=1, "PLS CHECK", "")</f>
        <v/>
      </c>
      <c r="CB1547" s="0" t="str">
        <f aca="false">IF(AG1547/K1547&gt;=1, "PLS CHECK", "")</f>
        <v/>
      </c>
    </row>
    <row r="1548" customFormat="false" ht="12.5" hidden="false" customHeight="false" outlineLevel="0" collapsed="false">
      <c r="A1548" s="0" t="n">
        <v>1545</v>
      </c>
      <c r="B1548" s="15" t="s">
        <v>93</v>
      </c>
      <c r="C1548" s="16" t="s">
        <v>94</v>
      </c>
      <c r="D1548" s="0" t="s">
        <v>192</v>
      </c>
      <c r="E1548" s="0" t="n">
        <v>7.5</v>
      </c>
      <c r="F1548" s="0" t="n">
        <v>10.7</v>
      </c>
      <c r="G1548" s="0" t="n">
        <v>3.5</v>
      </c>
      <c r="H1548" s="37"/>
      <c r="I1548" s="0" t="n">
        <v>5.6</v>
      </c>
      <c r="J1548" s="37"/>
      <c r="K1548" s="0" t="n">
        <v>0.13</v>
      </c>
      <c r="L1548" s="0" t="n">
        <v>5.1</v>
      </c>
      <c r="M1548" s="0" t="n">
        <v>6.1</v>
      </c>
      <c r="N1548" s="0" t="n">
        <v>0</v>
      </c>
      <c r="O1548" s="0" t="n">
        <v>621</v>
      </c>
      <c r="P1548" s="0" t="n">
        <v>4500</v>
      </c>
      <c r="AC1548" s="0" t="n">
        <v>9.62</v>
      </c>
      <c r="AD1548" s="37"/>
      <c r="AE1548" s="0" t="n">
        <v>5.438</v>
      </c>
      <c r="AF1548" s="0" t="n">
        <v>0.04</v>
      </c>
      <c r="AG1548" s="0" t="n">
        <v>0.015</v>
      </c>
      <c r="AH1548" s="0" t="n">
        <v>3.1</v>
      </c>
      <c r="AJ1548" s="0" t="n">
        <v>1300</v>
      </c>
      <c r="BD1548" s="0" t="n">
        <v>4.068</v>
      </c>
      <c r="BF1548" s="0" t="n">
        <f aca="false">IF(E1548&lt;11,-3.6797*E1548^2+48.115*E1548-53.83,280.92*EXP(-0.2027*E1548))</f>
        <v>100.049375</v>
      </c>
      <c r="BG1548" s="0" t="n">
        <f aca="false">32.208*LN(F1548)+21.438</f>
        <v>97.7788104251968</v>
      </c>
      <c r="BH1548" s="0" t="n">
        <f aca="false">IF(G1548&lt;=2, -10*G1548+100, 88.958*EXP(-0.0755*G1548))</f>
        <v>68.3003129279866</v>
      </c>
      <c r="BI1548" s="0" t="n">
        <f aca="false">IF(I1548&lt;=100, 0.0053*(I1548)^2-1.0332*I1548+100.76, 122.82*EXP(-0.0092*I1548))</f>
        <v>95.140288</v>
      </c>
      <c r="BJ1548" s="0" t="n">
        <f aca="false">IF(P1548&lt;=1000, -6.942*LN(P1548)+107.59, -36.304*LN(P1548)+310.72)</f>
        <v>5.33682653926667</v>
      </c>
      <c r="BK1548" s="0" t="n">
        <f aca="false">BF1548^0.04*BG1548^0.22*BH1548^0.51*BI1548^0.06*BJ1548^0.17</f>
        <v>49.631566889746</v>
      </c>
      <c r="BL1548" s="0" t="str">
        <f aca="false">IF(BK1548&gt;=90, "Very Good", IF(BK1548&gt;=80, "Good", IF(BK1548&gt;=70, "Slightly Good", IF(BK1548&gt;=60, "Average", IF(BK1548&gt;=50, "Slightly Poor", IF(BK1548&gt;=40, "Poor", "Very Poor"))))))</f>
        <v>Poor</v>
      </c>
      <c r="BM1548" s="0" t="n">
        <f aca="false">IF(P1548&lt;=1000, -6.942*LN(P1548)+107.59, IF(AND(P1548&gt;1000, P1548&lt;=5213),-36.304*LN(P1548)+310.72, IF(P1548&gt;5213, 10)))</f>
        <v>5.33682653926667</v>
      </c>
      <c r="BN1548" s="0" t="n">
        <f aca="false">BF1548^0.04*BG1548^0.22*BH1548^0.51*BI1548^0.06*BM1548^0.17</f>
        <v>49.631566889746</v>
      </c>
      <c r="BO1548" s="0" t="str">
        <f aca="false">IF(BN1548&gt;=90, "Very Good", IF(BN1548&gt;=80, "Good", IF(BN1548&gt;=70, "Slightly Good", IF(BN1548&gt;=60, "Average", IF(BN1548&gt;=50, "Slightly Poor", IF(BN1548&gt;=40, "Poor", "Very Poor"))))))</f>
        <v>Poor</v>
      </c>
      <c r="BP1548" s="0" t="n">
        <f aca="false">IF(AJ1548&lt;=1000, -6.942*LN(AJ1548)+107.59, IF(AND(AJ1548&gt;1000, AJ1548&lt;=5213),-36.304*LN(AJ1548)+310.72, IF(AJ1548&gt;5213, 10)))</f>
        <v>50.4159800946047</v>
      </c>
      <c r="BQ1548" s="0" t="n">
        <f aca="false">BF1548^0.04*BG1548^0.22*BH1548^0.51*BI1548^0.06*BP1548^0.17</f>
        <v>72.7036907178901</v>
      </c>
      <c r="BR1548" s="0" t="str">
        <f aca="false">IF(BQ1548&gt;=90, "Very Good", IF(BQ1548&gt;=80, "Good", IF(BQ1548&gt;=70, "Slightly Good", IF(BQ1548&gt;=60, "Average", IF(BQ1548&gt;=50, "Slightly Poor", IF(BQ1548&gt;=40, "Poor", "Very Poor"))))))</f>
        <v>Slightly Good</v>
      </c>
      <c r="BT1548" s="0" t="n">
        <f aca="false">9.81*LN(AH1548)+30.6</f>
        <v>41.6990547137277</v>
      </c>
      <c r="BU1548" s="0" t="str">
        <f aca="false">IF(BT1548&lt;30, "Clean water", IF(AND(BT1548&gt;=30, BT1548&lt;40), "Hypolimia", IF(AND(BT1548&gt;=40,BT1548&lt;50), "Mesotrophic", IF(AND(BT1548&gt;=50, BT1548&lt;70), "Eutrophic", IF(BT1548&gt;70,"Hypertrophic")))))</f>
        <v>Mesotrophic</v>
      </c>
      <c r="BW1548" s="0" t="e">
        <f aca="false">IF(G1548/H1548&gt;=1, "PLS CHECK", "")</f>
        <v>#DIV/0!</v>
      </c>
      <c r="BX1548" s="0" t="e">
        <f aca="false">IF(AC1548/J1548&gt;=1, "PLS CHECK", "")</f>
        <v>#DIV/0!</v>
      </c>
      <c r="BY1548" s="0" t="e">
        <f aca="false">IF(AE1548/J1548&gt;=1, "PLS CHECK", "")</f>
        <v>#DIV/0!</v>
      </c>
      <c r="BZ1548" s="0" t="e">
        <f aca="false">IF(AD1548/J1548&gt;=1, "PLS CHECK", "")</f>
        <v>#DIV/0!</v>
      </c>
      <c r="CA1548" s="0" t="str">
        <f aca="false">IF(AF1548/K1548&gt;=1, "PLS CHECK", "")</f>
        <v/>
      </c>
      <c r="CB1548" s="0" t="str">
        <f aca="false">IF(AG1548/K1548&gt;=1, "PLS CHECK", "")</f>
        <v/>
      </c>
    </row>
    <row r="1549" customFormat="false" ht="12.5" hidden="false" customHeight="false" outlineLevel="0" collapsed="false">
      <c r="A1549" s="0" t="n">
        <v>1546</v>
      </c>
      <c r="B1549" s="15" t="s">
        <v>95</v>
      </c>
      <c r="C1549" s="16" t="s">
        <v>96</v>
      </c>
      <c r="D1549" s="0" t="s">
        <v>192</v>
      </c>
      <c r="E1549" s="0" t="n">
        <v>7.7</v>
      </c>
      <c r="F1549" s="0" t="n">
        <v>10.7</v>
      </c>
      <c r="G1549" s="0" t="n">
        <v>2</v>
      </c>
      <c r="H1549" s="0" t="n">
        <v>6.8</v>
      </c>
      <c r="I1549" s="0" t="n">
        <v>12.6</v>
      </c>
      <c r="J1549" s="0" t="n">
        <v>8.469</v>
      </c>
      <c r="K1549" s="0" t="n">
        <v>0.081</v>
      </c>
      <c r="L1549" s="0" t="n">
        <v>4.6</v>
      </c>
      <c r="M1549" s="0" t="n">
        <v>5.4</v>
      </c>
      <c r="N1549" s="0" t="n">
        <v>0</v>
      </c>
      <c r="O1549" s="0" t="n">
        <v>602</v>
      </c>
      <c r="P1549" s="0" t="n">
        <v>3600</v>
      </c>
      <c r="AC1549" s="0" t="n">
        <v>8.03</v>
      </c>
      <c r="AD1549" s="37"/>
      <c r="AE1549" s="0" t="n">
        <v>4.798</v>
      </c>
      <c r="AF1549" s="0" t="n">
        <v>0.03</v>
      </c>
      <c r="AG1549" s="0" t="n">
        <v>0.011</v>
      </c>
      <c r="AH1549" s="0" t="n">
        <v>1.6</v>
      </c>
      <c r="AJ1549" s="0" t="n">
        <v>1800</v>
      </c>
      <c r="BF1549" s="0" t="n">
        <f aca="false">IF(E1549&lt;11,-3.6797*E1549^2+48.115*E1549-53.83,280.92*EXP(-0.2027*E1549))</f>
        <v>98.486087</v>
      </c>
      <c r="BG1549" s="0" t="n">
        <f aca="false">32.208*LN(F1549)+21.438</f>
        <v>97.7788104251968</v>
      </c>
      <c r="BH1549" s="0" t="n">
        <f aca="false">IF(G1549&lt;=2, -10*G1549+100, 88.958*EXP(-0.0755*G1549))</f>
        <v>80</v>
      </c>
      <c r="BI1549" s="0" t="n">
        <f aca="false">IF(I1549&lt;=100, 0.0053*(I1549)^2-1.0332*I1549+100.76, 122.82*EXP(-0.0092*I1549))</f>
        <v>88.583108</v>
      </c>
      <c r="BJ1549" s="0" t="n">
        <f aca="false">IF(P1549&lt;=1000, -6.942*LN(P1549)+107.59, -36.304*LN(P1549)+310.72)</f>
        <v>13.4378300261777</v>
      </c>
      <c r="BK1549" s="0" t="n">
        <f aca="false">BF1549^0.04*BG1549^0.22*BH1549^0.51*BI1549^0.06*BJ1549^0.17</f>
        <v>62.6356722208207</v>
      </c>
      <c r="BL1549" s="0" t="str">
        <f aca="false">IF(BK1549&gt;=90, "Very Good", IF(BK1549&gt;=80, "Good", IF(BK1549&gt;=70, "Slightly Good", IF(BK1549&gt;=60, "Average", IF(BK1549&gt;=50, "Slightly Poor", IF(BK1549&gt;=40, "Poor", "Very Poor"))))))</f>
        <v>Average</v>
      </c>
      <c r="BM1549" s="0" t="n">
        <f aca="false">IF(P1549&lt;=1000, -6.942*LN(P1549)+107.59, IF(AND(P1549&gt;1000, P1549&lt;=5213),-36.304*LN(P1549)+310.72, IF(P1549&gt;5213, 10)))</f>
        <v>13.4378300261777</v>
      </c>
      <c r="BN1549" s="0" t="n">
        <f aca="false">BF1549^0.04*BG1549^0.22*BH1549^0.51*BI1549^0.06*BM1549^0.17</f>
        <v>62.6356722208207</v>
      </c>
      <c r="BO1549" s="0" t="str">
        <f aca="false">IF(BN1549&gt;=90, "Very Good", IF(BN1549&gt;=80, "Good", IF(BN1549&gt;=70, "Slightly Good", IF(BN1549&gt;=60, "Average", IF(BN1549&gt;=50, "Slightly Poor", IF(BN1549&gt;=40, "Poor", "Very Poor"))))))</f>
        <v>Average</v>
      </c>
      <c r="BP1549" s="0" t="n">
        <f aca="false">IF(AJ1549&lt;=1000, -6.942*LN(AJ1549)+107.59, IF(AND(AJ1549&gt;1000, AJ1549&lt;=5213),-36.304*LN(AJ1549)+310.72, IF(AJ1549&gt;5213, 10)))</f>
        <v>38.601845269226</v>
      </c>
      <c r="BQ1549" s="0" t="n">
        <f aca="false">BF1549^0.04*BG1549^0.22*BH1549^0.51*BI1549^0.06*BP1549^0.17</f>
        <v>74.9426696126027</v>
      </c>
      <c r="BR1549" s="0" t="str">
        <f aca="false">IF(BQ1549&gt;=90, "Very Good", IF(BQ1549&gt;=80, "Good", IF(BQ1549&gt;=70, "Slightly Good", IF(BQ1549&gt;=60, "Average", IF(BQ1549&gt;=50, "Slightly Poor", IF(BQ1549&gt;=40, "Poor", "Very Poor"))))))</f>
        <v>Slightly Good</v>
      </c>
      <c r="BT1549" s="0" t="n">
        <f aca="false">9.81*LN(AH1549)+30.6</f>
        <v>35.2107356029007</v>
      </c>
      <c r="BU1549" s="0" t="str">
        <f aca="false">IF(BT1549&lt;30, "Clean water", IF(AND(BT1549&gt;=30, BT1549&lt;40), "Hypolimia", IF(AND(BT1549&gt;=40,BT1549&lt;50), "Mesotrophic", IF(AND(BT1549&gt;=50, BT1549&lt;70), "Eutrophic", IF(BT1549&gt;70,"Hypertrophic")))))</f>
        <v>Hypolimia</v>
      </c>
      <c r="BW1549" s="0" t="str">
        <f aca="false">IF(G1549/H1549&gt;=1, "PLS CHECK", "")</f>
        <v/>
      </c>
      <c r="BX1549" s="0" t="str">
        <f aca="false">IF(AC1549/J1549&gt;=1, "PLS CHECK", "")</f>
        <v/>
      </c>
      <c r="BY1549" s="0" t="str">
        <f aca="false">IF(AE1549/J1549&gt;=1, "PLS CHECK", "")</f>
        <v/>
      </c>
      <c r="BZ1549" s="0" t="str">
        <f aca="false">IF(AD1549/J1549&gt;=1, "PLS CHECK", "")</f>
        <v/>
      </c>
      <c r="CA1549" s="0" t="str">
        <f aca="false">IF(AF1549/K1549&gt;=1, "PLS CHECK", "")</f>
        <v/>
      </c>
      <c r="CB1549" s="0" t="str">
        <f aca="false">IF(AG1549/K1549&gt;=1, "PLS CHECK", "")</f>
        <v/>
      </c>
    </row>
    <row r="1550" customFormat="false" ht="12.5" hidden="false" customHeight="false" outlineLevel="0" collapsed="false">
      <c r="A1550" s="0" t="n">
        <v>1547</v>
      </c>
      <c r="B1550" s="15" t="s">
        <v>97</v>
      </c>
      <c r="C1550" s="16" t="s">
        <v>98</v>
      </c>
      <c r="D1550" s="0" t="s">
        <v>192</v>
      </c>
      <c r="E1550" s="0" t="n">
        <v>8.3</v>
      </c>
      <c r="F1550" s="0" t="n">
        <v>12.8</v>
      </c>
      <c r="G1550" s="0" t="n">
        <v>0.7</v>
      </c>
      <c r="H1550" s="0" t="n">
        <v>3.9</v>
      </c>
      <c r="I1550" s="0" t="n">
        <v>3.4</v>
      </c>
      <c r="J1550" s="0" t="n">
        <v>3.204</v>
      </c>
      <c r="K1550" s="0" t="n">
        <v>0.037</v>
      </c>
      <c r="L1550" s="0" t="n">
        <v>2</v>
      </c>
      <c r="M1550" s="0" t="n">
        <v>3.9</v>
      </c>
      <c r="N1550" s="0" t="n">
        <v>0</v>
      </c>
      <c r="O1550" s="0" t="n">
        <v>196</v>
      </c>
      <c r="P1550" s="37"/>
      <c r="AC1550" s="0" t="n">
        <v>2.916</v>
      </c>
      <c r="AD1550" s="0" t="n">
        <v>0.045</v>
      </c>
      <c r="AE1550" s="0" t="n">
        <v>2.415</v>
      </c>
      <c r="AF1550" s="0" t="n">
        <v>0.012</v>
      </c>
      <c r="AG1550" s="0" t="n">
        <v>0.009</v>
      </c>
      <c r="AH1550" s="0" t="n">
        <v>11.5</v>
      </c>
      <c r="AJ1550" s="37"/>
      <c r="BF1550" s="0" t="n">
        <f aca="false">IF(E1550&lt;11,-3.6797*E1550^2+48.115*E1550-53.83,280.92*EXP(-0.2027*E1550))</f>
        <v>92.029967</v>
      </c>
      <c r="BG1550" s="0" t="n">
        <f aca="false">32.208*LN(F1550)+21.438</f>
        <v>103.550530065171</v>
      </c>
      <c r="BH1550" s="0" t="n">
        <f aca="false">IF(G1550&lt;=2, -10*G1550+100, 88.958*EXP(-0.0755*G1550))</f>
        <v>93</v>
      </c>
      <c r="BI1550" s="0" t="n">
        <f aca="false">IF(I1550&lt;=100, 0.0053*(I1550)^2-1.0332*I1550+100.76, 122.82*EXP(-0.0092*I1550))</f>
        <v>97.308388</v>
      </c>
      <c r="BJ1550" s="0" t="e">
        <f aca="false">IF(P1550&lt;=1000, -6.942*LN(P1550)+107.59, -36.304*LN(P1550)+310.72)</f>
        <v>#VALUE!</v>
      </c>
      <c r="BK1550" s="0" t="e">
        <f aca="false">BF1550^0.04*BG1550^0.22*BH1550^0.51*BI1550^0.06*BJ1550^0.17</f>
        <v>#VALUE!</v>
      </c>
      <c r="BL1550" s="0" t="e">
        <f aca="false">IF(BK1550&gt;=90, "Very Good", IF(BK1550&gt;=80, "Good", IF(BK1550&gt;=70, "Slightly Good", IF(BK1550&gt;=60, "Average", IF(BK1550&gt;=50, "Slightly Poor", IF(BK1550&gt;=40, "Poor", "Very Poor"))))))</f>
        <v>#VALUE!</v>
      </c>
      <c r="BM1550" s="0" t="e">
        <f aca="false">IF(P1550&lt;=1000, -6.942*LN(P1550)+107.59, IF(AND(P1550&gt;1000, P1550&lt;=5213),-36.304*LN(P1550)+310.72, IF(P1550&gt;5213, 10)))</f>
        <v>#VALUE!</v>
      </c>
      <c r="BN1550" s="0" t="e">
        <f aca="false">BF1550^0.04*BG1550^0.22*BH1550^0.51*BI1550^0.06*BM1550^0.17</f>
        <v>#VALUE!</v>
      </c>
      <c r="BO1550" s="0" t="e">
        <f aca="false">IF(BN1550&gt;=90, "Very Good", IF(BN1550&gt;=80, "Good", IF(BN1550&gt;=70, "Slightly Good", IF(BN1550&gt;=60, "Average", IF(BN1550&gt;=50, "Slightly Poor", IF(BN1550&gt;=40, "Poor", "Very Poor"))))))</f>
        <v>#VALUE!</v>
      </c>
      <c r="BP1550" s="0" t="e">
        <f aca="false">IF(AJ1550&lt;=1000, -6.942*LN(AJ1550)+107.59, IF(AND(AJ1550&gt;1000, AJ1550&lt;=5213),-36.304*LN(AJ1550)+310.72, IF(AJ1550&gt;5213, 10)))</f>
        <v>#VALUE!</v>
      </c>
      <c r="BQ1550" s="0" t="e">
        <f aca="false">BF1550^0.04*BG1550^0.22*BH1550^0.51*BI1550^0.06*BP1550^0.17</f>
        <v>#VALUE!</v>
      </c>
      <c r="BR1550" s="0" t="e">
        <f aca="false">IF(BQ1550&gt;=90, "Very Good", IF(BQ1550&gt;=80, "Good", IF(BQ1550&gt;=70, "Slightly Good", IF(BQ1550&gt;=60, "Average", IF(BQ1550&gt;=50, "Slightly Poor", IF(BQ1550&gt;=40, "Poor", "Very Poor"))))))</f>
        <v>#VALUE!</v>
      </c>
      <c r="BT1550" s="0" t="n">
        <f aca="false">9.81*LN(AH1550)+30.6</f>
        <v>54.5594244169719</v>
      </c>
      <c r="BU1550" s="0" t="str">
        <f aca="false">IF(BT1550&lt;30, "Clean water", IF(AND(BT1550&gt;=30, BT1550&lt;40), "Hypolimia", IF(AND(BT1550&gt;=40,BT1550&lt;50), "Mesotrophic", IF(AND(BT1550&gt;=50, BT1550&lt;70), "Eutrophic", IF(BT1550&gt;70,"Hypertrophic")))))</f>
        <v>Eutrophic</v>
      </c>
      <c r="BW1550" s="0" t="str">
        <f aca="false">IF(G1550/H1550&gt;=1, "PLS CHECK", "")</f>
        <v/>
      </c>
      <c r="BX1550" s="0" t="str">
        <f aca="false">IF(AC1550/J1550&gt;=1, "PLS CHECK", "")</f>
        <v/>
      </c>
      <c r="BY1550" s="0" t="str">
        <f aca="false">IF(AE1550/J1550&gt;=1, "PLS CHECK", "")</f>
        <v/>
      </c>
      <c r="BZ1550" s="0" t="str">
        <f aca="false">IF(AD1550/J1550&gt;=1, "PLS CHECK", "")</f>
        <v/>
      </c>
      <c r="CA1550" s="0" t="str">
        <f aca="false">IF(AF1550/K1550&gt;=1, "PLS CHECK", "")</f>
        <v/>
      </c>
      <c r="CB1550" s="0" t="str">
        <f aca="false">IF(AG1550/K1550&gt;=1, "PLS CHECK", "")</f>
        <v/>
      </c>
    </row>
    <row r="1551" customFormat="false" ht="12.5" hidden="false" customHeight="false" outlineLevel="0" collapsed="false">
      <c r="A1551" s="0" t="n">
        <v>1548</v>
      </c>
      <c r="B1551" s="15" t="s">
        <v>99</v>
      </c>
      <c r="C1551" s="16" t="s">
        <v>100</v>
      </c>
      <c r="D1551" s="0" t="s">
        <v>192</v>
      </c>
      <c r="E1551" s="0" t="n">
        <v>7.8</v>
      </c>
      <c r="F1551" s="0" t="n">
        <v>10.6</v>
      </c>
      <c r="G1551" s="0" t="n">
        <v>2.2</v>
      </c>
      <c r="H1551" s="0" t="n">
        <v>4.7</v>
      </c>
      <c r="I1551" s="0" t="n">
        <v>4.3</v>
      </c>
      <c r="J1551" s="0" t="n">
        <v>6.441</v>
      </c>
      <c r="K1551" s="0" t="n">
        <v>0.044</v>
      </c>
      <c r="L1551" s="0" t="n">
        <v>3</v>
      </c>
      <c r="M1551" s="0" t="n">
        <v>9.3</v>
      </c>
      <c r="O1551" s="0" t="n">
        <v>419</v>
      </c>
      <c r="BD1551" s="0" t="n">
        <v>0.506</v>
      </c>
      <c r="BF1551" s="0" t="n">
        <f aca="false">IF(E1551&lt;11,-3.6797*E1551^2+48.115*E1551-53.83,280.92*EXP(-0.2027*E1551))</f>
        <v>97.5940520000001</v>
      </c>
      <c r="BG1551" s="0" t="n">
        <f aca="false">32.208*LN(F1551)+21.438</f>
        <v>97.4763856680092</v>
      </c>
      <c r="BH1551" s="0" t="n">
        <f aca="false">IF(G1551&lt;=2, -10*G1551+100, 88.958*EXP(-0.0755*G1551))</f>
        <v>75.3440041238757</v>
      </c>
      <c r="BI1551" s="0" t="n">
        <f aca="false">IF(I1551&lt;=100, 0.0053*(I1551)^2-1.0332*I1551+100.76, 122.82*EXP(-0.0092*I1551))</f>
        <v>96.415237</v>
      </c>
      <c r="BJ1551" s="0" t="e">
        <f aca="false">IF(P1551&lt;=1000, -6.942*LN(P1551)+107.59, -36.304*LN(P1551)+310.72)</f>
        <v>#VALUE!</v>
      </c>
      <c r="BK1551" s="0" t="e">
        <f aca="false">BF1551^0.04*BG1551^0.22*BH1551^0.51*BI1551^0.06*BJ1551^0.17</f>
        <v>#VALUE!</v>
      </c>
      <c r="BL1551" s="0" t="e">
        <f aca="false">IF(BK1551&gt;=90, "Very Good", IF(BK1551&gt;=80, "Good", IF(BK1551&gt;=70, "Slightly Good", IF(BK1551&gt;=60, "Average", IF(BK1551&gt;=50, "Slightly Poor", IF(BK1551&gt;=40, "Poor", "Very Poor"))))))</f>
        <v>#VALUE!</v>
      </c>
      <c r="BM1551" s="0" t="e">
        <f aca="false">IF(P1551&lt;=1000, -6.942*LN(P1551)+107.59, IF(AND(P1551&gt;1000, P1551&lt;=5213),-36.304*LN(P1551)+310.72, IF(P1551&gt;5213, 10)))</f>
        <v>#VALUE!</v>
      </c>
      <c r="BN1551" s="0" t="e">
        <f aca="false">BF1551^0.04*BG1551^0.22*BH1551^0.51*BI1551^0.06*BM1551^0.17</f>
        <v>#VALUE!</v>
      </c>
      <c r="BO1551" s="0" t="e">
        <f aca="false">IF(BN1551&gt;=90, "Very Good", IF(BN1551&gt;=80, "Good", IF(BN1551&gt;=70, "Slightly Good", IF(BN1551&gt;=60, "Average", IF(BN1551&gt;=50, "Slightly Poor", IF(BN1551&gt;=40, "Poor", "Very Poor"))))))</f>
        <v>#VALUE!</v>
      </c>
      <c r="BP1551" s="0" t="e">
        <f aca="false">IF(AJ1551&lt;=1000, -6.942*LN(AJ1551)+107.59, IF(AND(AJ1551&gt;1000, AJ1551&lt;=5213),-36.304*LN(AJ1551)+310.72, IF(AJ1551&gt;5213, 10)))</f>
        <v>#VALUE!</v>
      </c>
      <c r="BQ1551" s="0" t="e">
        <f aca="false">BF1551^0.04*BG1551^0.22*BH1551^0.51*BI1551^0.06*BP1551^0.17</f>
        <v>#VALUE!</v>
      </c>
      <c r="BR1551" s="0" t="e">
        <f aca="false">IF(BQ1551&gt;=90, "Very Good", IF(BQ1551&gt;=80, "Good", IF(BQ1551&gt;=70, "Slightly Good", IF(BQ1551&gt;=60, "Average", IF(BQ1551&gt;=50, "Slightly Poor", IF(BQ1551&gt;=40, "Poor", "Very Poor"))))))</f>
        <v>#VALUE!</v>
      </c>
      <c r="BT1551" s="0" t="e">
        <f aca="false">9.81*LN(AH1551)+30.6</f>
        <v>#VALUE!</v>
      </c>
      <c r="BU1551" s="0" t="e">
        <f aca="false">IF(BT1551&lt;30, "Clean water", IF(AND(BT1551&gt;=30, BT1551&lt;40), "Hypolimia", IF(AND(BT1551&gt;=40,BT1551&lt;50), "Mesotrophic", IF(AND(BT1551&gt;=50, BT1551&lt;70), "Eutrophic", IF(BT1551&gt;70,"Hypertrophic")))))</f>
        <v>#VALUE!</v>
      </c>
      <c r="BW1551" s="0" t="str">
        <f aca="false">IF(G1551/H1551&gt;=1, "PLS CHECK", "")</f>
        <v/>
      </c>
      <c r="BX1551" s="0" t="str">
        <f aca="false">IF(AC1551/J1551&gt;=1, "PLS CHECK", "")</f>
        <v/>
      </c>
      <c r="BY1551" s="0" t="str">
        <f aca="false">IF(AE1551/J1551&gt;=1, "PLS CHECK", "")</f>
        <v/>
      </c>
      <c r="BZ1551" s="0" t="str">
        <f aca="false">IF(AD1551/J1551&gt;=1, "PLS CHECK", "")</f>
        <v/>
      </c>
      <c r="CA1551" s="0" t="str">
        <f aca="false">IF(AF1551/K1551&gt;=1, "PLS CHECK", "")</f>
        <v/>
      </c>
      <c r="CB1551" s="0" t="str">
        <f aca="false">IF(AG1551/K1551&gt;=1, "PLS CHECK", "")</f>
        <v/>
      </c>
    </row>
    <row r="1552" customFormat="false" ht="12.5" hidden="false" customHeight="false" outlineLevel="0" collapsed="false">
      <c r="A1552" s="0" t="n">
        <v>1549</v>
      </c>
      <c r="B1552" s="15" t="s">
        <v>99</v>
      </c>
      <c r="C1552" s="16" t="s">
        <v>100</v>
      </c>
      <c r="D1552" s="0" t="s">
        <v>192</v>
      </c>
      <c r="E1552" s="0" t="n">
        <v>7.8</v>
      </c>
      <c r="F1552" s="0" t="n">
        <v>12.9</v>
      </c>
      <c r="G1552" s="0" t="n">
        <v>1.2</v>
      </c>
      <c r="H1552" s="0" t="n">
        <v>3.3</v>
      </c>
      <c r="I1552" s="0" t="n">
        <v>1.2</v>
      </c>
      <c r="J1552" s="0" t="n">
        <v>6.108</v>
      </c>
      <c r="K1552" s="0" t="n">
        <v>0.029</v>
      </c>
      <c r="L1552" s="0" t="n">
        <v>2</v>
      </c>
      <c r="M1552" s="0" t="n">
        <v>2.2</v>
      </c>
      <c r="N1552" s="0" t="n">
        <v>0</v>
      </c>
      <c r="O1552" s="0" t="n">
        <v>434</v>
      </c>
      <c r="P1552" s="0" t="n">
        <v>6300</v>
      </c>
      <c r="AC1552" s="0" t="n">
        <v>5.777</v>
      </c>
      <c r="AD1552" s="0" t="n">
        <v>0.738</v>
      </c>
      <c r="AE1552" s="0" t="n">
        <v>4.47</v>
      </c>
      <c r="AF1552" s="0" t="n">
        <v>0.022</v>
      </c>
      <c r="AG1552" s="0" t="n">
        <v>0.011</v>
      </c>
      <c r="AH1552" s="37"/>
      <c r="AJ1552" s="0" t="n">
        <v>30</v>
      </c>
      <c r="BF1552" s="0" t="n">
        <f aca="false">IF(E1552&lt;11,-3.6797*E1552^2+48.115*E1552-53.83,280.92*EXP(-0.2027*E1552))</f>
        <v>97.5940520000001</v>
      </c>
      <c r="BG1552" s="0" t="n">
        <f aca="false">32.208*LN(F1552)+21.438</f>
        <v>103.801177244529</v>
      </c>
      <c r="BH1552" s="0" t="n">
        <f aca="false">IF(G1552&lt;=2, -10*G1552+100, 88.958*EXP(-0.0755*G1552))</f>
        <v>88</v>
      </c>
      <c r="BI1552" s="0" t="n">
        <f aca="false">IF(I1552&lt;=100, 0.0053*(I1552)^2-1.0332*I1552+100.76, 122.82*EXP(-0.0092*I1552))</f>
        <v>99.527792</v>
      </c>
      <c r="BJ1552" s="0" t="n">
        <f aca="false">IF(P1552&lt;=1000, -6.942*LN(P1552)+107.59, -36.304*LN(P1552)+310.72)</f>
        <v>-6.87846153902984</v>
      </c>
      <c r="BK1552" s="0" t="e">
        <f aca="false">BF1552^0.04*BG1552^0.22*BH1552^0.51*BI1552^0.06*BJ1552^0.17</f>
        <v>#NUM!</v>
      </c>
      <c r="BL1552" s="0" t="e">
        <f aca="false">IF(BK1552&gt;=90, "Very Good", IF(BK1552&gt;=80, "Good", IF(BK1552&gt;=70, "Slightly Good", IF(BK1552&gt;=60, "Average", IF(BK1552&gt;=50, "Slightly Poor", IF(BK1552&gt;=40, "Poor", "Very Poor"))))))</f>
        <v>#NUM!</v>
      </c>
      <c r="BM1552" s="0" t="n">
        <f aca="false">IF(P1552&lt;=1000, -6.942*LN(P1552)+107.59, IF(AND(P1552&gt;1000, P1552&lt;=5213),-36.304*LN(P1552)+310.72, IF(P1552&gt;5213, 10)))</f>
        <v>10</v>
      </c>
      <c r="BN1552" s="0" t="n">
        <f aca="false">BF1552^0.04*BG1552^0.22*BH1552^0.51*BI1552^0.06*BM1552^0.17</f>
        <v>63.7828998582791</v>
      </c>
      <c r="BO1552" s="0" t="str">
        <f aca="false">IF(BN1552&gt;=90, "Very Good", IF(BN1552&gt;=80, "Good", IF(BN1552&gt;=70, "Slightly Good", IF(BN1552&gt;=60, "Average", IF(BN1552&gt;=50, "Slightly Poor", IF(BN1552&gt;=40, "Poor", "Very Poor"))))))</f>
        <v>Average</v>
      </c>
      <c r="BP1552" s="0" t="n">
        <f aca="false">IF(AJ1552&lt;=1000, -6.942*LN(AJ1552)+107.59, IF(AND(AJ1552&gt;1000, AJ1552&lt;=5213),-36.304*LN(AJ1552)+310.72, IF(AJ1552&gt;5213, 10)))</f>
        <v>83.9788877765013</v>
      </c>
      <c r="BQ1552" s="0" t="n">
        <f aca="false">BF1552^0.04*BG1552^0.22*BH1552^0.51*BI1552^0.06*BP1552^0.17</f>
        <v>91.5826446306066</v>
      </c>
      <c r="BR1552" s="0" t="str">
        <f aca="false">IF(BQ1552&gt;=90, "Very Good", IF(BQ1552&gt;=80, "Good", IF(BQ1552&gt;=70, "Slightly Good", IF(BQ1552&gt;=60, "Average", IF(BQ1552&gt;=50, "Slightly Poor", IF(BQ1552&gt;=40, "Poor", "Very Poor"))))))</f>
        <v>Very Good</v>
      </c>
      <c r="BT1552" s="0" t="e">
        <f aca="false">9.81*LN(AH1552)+30.6</f>
        <v>#VALUE!</v>
      </c>
      <c r="BU1552" s="0" t="e">
        <f aca="false">IF(BT1552&lt;30, "Clean water", IF(AND(BT1552&gt;=30, BT1552&lt;40), "Hypolimia", IF(AND(BT1552&gt;=40,BT1552&lt;50), "Mesotrophic", IF(AND(BT1552&gt;=50, BT1552&lt;70), "Eutrophic", IF(BT1552&gt;70,"Hypertrophic")))))</f>
        <v>#VALUE!</v>
      </c>
      <c r="BW1552" s="0" t="str">
        <f aca="false">IF(G1552/H1552&gt;=1, "PLS CHECK", "")</f>
        <v/>
      </c>
      <c r="BX1552" s="0" t="str">
        <f aca="false">IF(AC1552/J1552&gt;=1, "PLS CHECK", "")</f>
        <v/>
      </c>
      <c r="BY1552" s="0" t="str">
        <f aca="false">IF(AE1552/J1552&gt;=1, "PLS CHECK", "")</f>
        <v/>
      </c>
      <c r="BZ1552" s="0" t="str">
        <f aca="false">IF(AD1552/J1552&gt;=1, "PLS CHECK", "")</f>
        <v/>
      </c>
      <c r="CA1552" s="0" t="str">
        <f aca="false">IF(AF1552/K1552&gt;=1, "PLS CHECK", "")</f>
        <v/>
      </c>
      <c r="CB1552" s="0" t="str">
        <f aca="false">IF(AG1552/K1552&gt;=1, "PLS CHECK", "")</f>
        <v/>
      </c>
    </row>
    <row r="1553" customFormat="false" ht="12.5" hidden="false" customHeight="false" outlineLevel="0" collapsed="false">
      <c r="A1553" s="0" t="n">
        <v>1550</v>
      </c>
      <c r="B1553" s="15" t="s">
        <v>101</v>
      </c>
      <c r="C1553" s="16" t="s">
        <v>102</v>
      </c>
      <c r="D1553" s="0" t="s">
        <v>192</v>
      </c>
      <c r="E1553" s="0" t="n">
        <v>7.8</v>
      </c>
      <c r="F1553" s="0" t="n">
        <v>12.9</v>
      </c>
      <c r="G1553" s="37"/>
      <c r="H1553" s="0" t="n">
        <v>3.8</v>
      </c>
      <c r="I1553" s="0" t="n">
        <v>5.4</v>
      </c>
      <c r="J1553" s="0" t="n">
        <v>3.798</v>
      </c>
      <c r="K1553" s="0" t="n">
        <v>0.039</v>
      </c>
      <c r="L1553" s="0" t="n">
        <v>1.9</v>
      </c>
      <c r="M1553" s="0" t="n">
        <v>3.2</v>
      </c>
      <c r="N1553" s="0" t="n">
        <v>0</v>
      </c>
      <c r="O1553" s="0" t="n">
        <v>263</v>
      </c>
      <c r="P1553" s="0" t="n">
        <v>2900</v>
      </c>
      <c r="AC1553" s="0" t="n">
        <v>3.651</v>
      </c>
      <c r="AD1553" s="0" t="n">
        <v>0.286</v>
      </c>
      <c r="AE1553" s="0" t="n">
        <v>2.893</v>
      </c>
      <c r="AF1553" s="0" t="n">
        <v>0.019</v>
      </c>
      <c r="AG1553" s="0" t="n">
        <v>0.016</v>
      </c>
      <c r="AH1553" s="0" t="n">
        <v>7.9</v>
      </c>
      <c r="AJ1553" s="37"/>
      <c r="BF1553" s="0" t="n">
        <f aca="false">IF(E1553&lt;11,-3.6797*E1553^2+48.115*E1553-53.83,280.92*EXP(-0.2027*E1553))</f>
        <v>97.5940520000001</v>
      </c>
      <c r="BG1553" s="0" t="n">
        <f aca="false">32.208*LN(F1553)+21.438</f>
        <v>103.801177244529</v>
      </c>
      <c r="BH1553" s="0" t="n">
        <f aca="false">IF(G1553&lt;=2, -10*G1553+100, 88.958*EXP(-0.0755*G1553))</f>
        <v>100</v>
      </c>
      <c r="BI1553" s="0" t="n">
        <f aca="false">IF(I1553&lt;=100, 0.0053*(I1553)^2-1.0332*I1553+100.76, 122.82*EXP(-0.0092*I1553))</f>
        <v>95.335268</v>
      </c>
      <c r="BJ1553" s="0" t="n">
        <f aca="false">IF(P1553&lt;=1000, -6.942*LN(P1553)+107.59, -36.304*LN(P1553)+310.72)</f>
        <v>21.2875937560594</v>
      </c>
      <c r="BK1553" s="0" t="n">
        <f aca="false">BF1553^0.04*BG1553^0.22*BH1553^0.51*BI1553^0.06*BJ1553^0.17</f>
        <v>77.2108206419376</v>
      </c>
      <c r="BL1553" s="0" t="str">
        <f aca="false">IF(BK1553&gt;=90, "Very Good", IF(BK1553&gt;=80, "Good", IF(BK1553&gt;=70, "Slightly Good", IF(BK1553&gt;=60, "Average", IF(BK1553&gt;=50, "Slightly Poor", IF(BK1553&gt;=40, "Poor", "Very Poor"))))))</f>
        <v>Slightly Good</v>
      </c>
      <c r="BM1553" s="0" t="n">
        <f aca="false">IF(P1553&lt;=1000, -6.942*LN(P1553)+107.59, IF(AND(P1553&gt;1000, P1553&lt;=5213),-36.304*LN(P1553)+310.72, IF(P1553&gt;5213, 10)))</f>
        <v>21.2875937560594</v>
      </c>
      <c r="BN1553" s="0" t="n">
        <f aca="false">BF1553^0.04*BG1553^0.22*BH1553^0.51*BI1553^0.06*BM1553^0.17</f>
        <v>77.2108206419376</v>
      </c>
      <c r="BO1553" s="0" t="str">
        <f aca="false">IF(BN1553&gt;=90, "Very Good", IF(BN1553&gt;=80, "Good", IF(BN1553&gt;=70, "Slightly Good", IF(BN1553&gt;=60, "Average", IF(BN1553&gt;=50, "Slightly Poor", IF(BN1553&gt;=40, "Poor", "Very Poor"))))))</f>
        <v>Slightly Good</v>
      </c>
      <c r="BP1553" s="0" t="e">
        <f aca="false">IF(AJ1553&lt;=1000, -6.942*LN(AJ1553)+107.59, IF(AND(AJ1553&gt;1000, AJ1553&lt;=5213),-36.304*LN(AJ1553)+310.72, IF(AJ1553&gt;5213, 10)))</f>
        <v>#VALUE!</v>
      </c>
      <c r="BQ1553" s="0" t="e">
        <f aca="false">BF1553^0.04*BG1553^0.22*BH1553^0.51*BI1553^0.06*BP1553^0.17</f>
        <v>#VALUE!</v>
      </c>
      <c r="BR1553" s="0" t="e">
        <f aca="false">IF(BQ1553&gt;=90, "Very Good", IF(BQ1553&gt;=80, "Good", IF(BQ1553&gt;=70, "Slightly Good", IF(BQ1553&gt;=60, "Average", IF(BQ1553&gt;=50, "Slightly Poor", IF(BQ1553&gt;=40, "Poor", "Very Poor"))))))</f>
        <v>#VALUE!</v>
      </c>
      <c r="BT1553" s="0" t="n">
        <f aca="false">9.81*LN(AH1553)+30.6</f>
        <v>50.8759236704299</v>
      </c>
      <c r="BU1553" s="0" t="str">
        <f aca="false">IF(BT1553&lt;30, "Clean water", IF(AND(BT1553&gt;=30, BT1553&lt;40), "Hypolimia", IF(AND(BT1553&gt;=40,BT1553&lt;50), "Mesotrophic", IF(AND(BT1553&gt;=50, BT1553&lt;70), "Eutrophic", IF(BT1553&gt;70,"Hypertrophic")))))</f>
        <v>Eutrophic</v>
      </c>
      <c r="BW1553" s="0" t="str">
        <f aca="false">IF(G1553/H1553&gt;=1, "PLS CHECK", "")</f>
        <v/>
      </c>
      <c r="BX1553" s="0" t="str">
        <f aca="false">IF(AC1553/J1553&gt;=1, "PLS CHECK", "")</f>
        <v/>
      </c>
      <c r="BY1553" s="0" t="str">
        <f aca="false">IF(AE1553/J1553&gt;=1, "PLS CHECK", "")</f>
        <v/>
      </c>
      <c r="BZ1553" s="0" t="str">
        <f aca="false">IF(AD1553/J1553&gt;=1, "PLS CHECK", "")</f>
        <v/>
      </c>
      <c r="CA1553" s="0" t="str">
        <f aca="false">IF(AF1553/K1553&gt;=1, "PLS CHECK", "")</f>
        <v/>
      </c>
      <c r="CB1553" s="0" t="str">
        <f aca="false">IF(AG1553/K1553&gt;=1, "PLS CHECK", "")</f>
        <v/>
      </c>
    </row>
    <row r="1554" customFormat="false" ht="12.5" hidden="false" customHeight="false" outlineLevel="0" collapsed="false">
      <c r="A1554" s="0" t="n">
        <v>1551</v>
      </c>
      <c r="B1554" s="15" t="s">
        <v>103</v>
      </c>
      <c r="C1554" s="16" t="s">
        <v>104</v>
      </c>
      <c r="D1554" s="0" t="s">
        <v>192</v>
      </c>
      <c r="E1554" s="0" t="n">
        <v>7.8</v>
      </c>
      <c r="F1554" s="37"/>
      <c r="G1554" s="0" t="n">
        <v>1.3</v>
      </c>
      <c r="H1554" s="0" t="n">
        <v>2.4</v>
      </c>
      <c r="I1554" s="0" t="n">
        <v>13.6</v>
      </c>
      <c r="J1554" s="0" t="n">
        <v>6.082</v>
      </c>
      <c r="K1554" s="0" t="n">
        <v>0.044</v>
      </c>
      <c r="L1554" s="0" t="n">
        <v>1.5</v>
      </c>
      <c r="M1554" s="0" t="n">
        <v>2.6</v>
      </c>
      <c r="N1554" s="0" t="n">
        <v>0</v>
      </c>
      <c r="O1554" s="0" t="n">
        <v>388</v>
      </c>
      <c r="P1554" s="0" t="n">
        <v>2900</v>
      </c>
      <c r="AC1554" s="0" t="n">
        <v>5.814</v>
      </c>
      <c r="AD1554" s="0" t="n">
        <v>0.046</v>
      </c>
      <c r="AE1554" s="0" t="n">
        <v>5.347</v>
      </c>
      <c r="AF1554" s="0" t="n">
        <v>0.017</v>
      </c>
      <c r="AG1554" s="0" t="n">
        <v>0.01</v>
      </c>
      <c r="AH1554" s="37"/>
      <c r="AJ1554" s="0" t="n">
        <v>40</v>
      </c>
      <c r="BF1554" s="0" t="n">
        <f aca="false">IF(E1554&lt;11,-3.6797*E1554^2+48.115*E1554-53.83,280.92*EXP(-0.2027*E1554))</f>
        <v>97.5940520000001</v>
      </c>
      <c r="BG1554" s="0" t="e">
        <f aca="false">32.208*LN(F1554)+21.438</f>
        <v>#VALUE!</v>
      </c>
      <c r="BH1554" s="0" t="n">
        <f aca="false">IF(G1554&lt;=2, -10*G1554+100, 88.958*EXP(-0.0755*G1554))</f>
        <v>87</v>
      </c>
      <c r="BI1554" s="0" t="n">
        <f aca="false">IF(I1554&lt;=100, 0.0053*(I1554)^2-1.0332*I1554+100.76, 122.82*EXP(-0.0092*I1554))</f>
        <v>87.688768</v>
      </c>
      <c r="BJ1554" s="0" t="n">
        <f aca="false">IF(P1554&lt;=1000, -6.942*LN(P1554)+107.59, -36.304*LN(P1554)+310.72)</f>
        <v>21.2875937560594</v>
      </c>
      <c r="BK1554" s="0" t="e">
        <f aca="false">BF1554^0.04*BG1554^0.22*BH1554^0.51*BI1554^0.06*BJ1554^0.17</f>
        <v>#VALUE!</v>
      </c>
      <c r="BL1554" s="0" t="e">
        <f aca="false">IF(BK1554&gt;=90, "Very Good", IF(BK1554&gt;=80, "Good", IF(BK1554&gt;=70, "Slightly Good", IF(BK1554&gt;=60, "Average", IF(BK1554&gt;=50, "Slightly Poor", IF(BK1554&gt;=40, "Poor", "Very Poor"))))))</f>
        <v>#VALUE!</v>
      </c>
      <c r="BM1554" s="0" t="n">
        <f aca="false">IF(P1554&lt;=1000, -6.942*LN(P1554)+107.59, IF(AND(P1554&gt;1000, P1554&lt;=5213),-36.304*LN(P1554)+310.72, IF(P1554&gt;5213, 10)))</f>
        <v>21.2875937560594</v>
      </c>
      <c r="BN1554" s="0" t="e">
        <f aca="false">BF1554^0.04*BG1554^0.22*BH1554^0.51*BI1554^0.06*BM1554^0.17</f>
        <v>#VALUE!</v>
      </c>
      <c r="BO1554" s="0" t="e">
        <f aca="false">IF(BN1554&gt;=90, "Very Good", IF(BN1554&gt;=80, "Good", IF(BN1554&gt;=70, "Slightly Good", IF(BN1554&gt;=60, "Average", IF(BN1554&gt;=50, "Slightly Poor", IF(BN1554&gt;=40, "Poor", "Very Poor"))))))</f>
        <v>#VALUE!</v>
      </c>
      <c r="BP1554" s="0" t="n">
        <f aca="false">IF(AJ1554&lt;=1000, -6.942*LN(AJ1554)+107.59, IF(AND(AJ1554&gt;1000, AJ1554&lt;=5213),-36.304*LN(AJ1554)+310.72, IF(AJ1554&gt;5213, 10)))</f>
        <v>81.981798829541</v>
      </c>
      <c r="BQ1554" s="0" t="e">
        <f aca="false">BF1554^0.04*BG1554^0.22*BH1554^0.51*BI1554^0.06*BP1554^0.17</f>
        <v>#VALUE!</v>
      </c>
      <c r="BR1554" s="0" t="e">
        <f aca="false">IF(BQ1554&gt;=90, "Very Good", IF(BQ1554&gt;=80, "Good", IF(BQ1554&gt;=70, "Slightly Good", IF(BQ1554&gt;=60, "Average", IF(BQ1554&gt;=50, "Slightly Poor", IF(BQ1554&gt;=40, "Poor", "Very Poor"))))))</f>
        <v>#VALUE!</v>
      </c>
      <c r="BT1554" s="0" t="e">
        <f aca="false">9.81*LN(AH1554)+30.6</f>
        <v>#VALUE!</v>
      </c>
      <c r="BU1554" s="0" t="e">
        <f aca="false">IF(BT1554&lt;30, "Clean water", IF(AND(BT1554&gt;=30, BT1554&lt;40), "Hypolimia", IF(AND(BT1554&gt;=40,BT1554&lt;50), "Mesotrophic", IF(AND(BT1554&gt;=50, BT1554&lt;70), "Eutrophic", IF(BT1554&gt;70,"Hypertrophic")))))</f>
        <v>#VALUE!</v>
      </c>
      <c r="BW1554" s="0" t="str">
        <f aca="false">IF(G1554/H1554&gt;=1, "PLS CHECK", "")</f>
        <v/>
      </c>
      <c r="BX1554" s="0" t="str">
        <f aca="false">IF(AC1554/J1554&gt;=1, "PLS CHECK", "")</f>
        <v/>
      </c>
      <c r="BY1554" s="0" t="str">
        <f aca="false">IF(AE1554/J1554&gt;=1, "PLS CHECK", "")</f>
        <v/>
      </c>
      <c r="BZ1554" s="0" t="str">
        <f aca="false">IF(AD1554/J1554&gt;=1, "PLS CHECK", "")</f>
        <v/>
      </c>
      <c r="CA1554" s="0" t="str">
        <f aca="false">IF(AF1554/K1554&gt;=1, "PLS CHECK", "")</f>
        <v/>
      </c>
      <c r="CB1554" s="0" t="str">
        <f aca="false">IF(AG1554/K1554&gt;=1, "PLS CHECK", "")</f>
        <v/>
      </c>
    </row>
    <row r="1555" customFormat="false" ht="12.5" hidden="false" customHeight="false" outlineLevel="0" collapsed="false">
      <c r="A1555" s="0" t="n">
        <v>1552</v>
      </c>
      <c r="B1555" s="15" t="s">
        <v>105</v>
      </c>
      <c r="C1555" s="16" t="s">
        <v>106</v>
      </c>
      <c r="D1555" s="0" t="s">
        <v>192</v>
      </c>
      <c r="E1555" s="0" t="n">
        <v>8.3</v>
      </c>
      <c r="F1555" s="0" t="n">
        <v>13.5</v>
      </c>
      <c r="G1555" s="0" t="n">
        <v>0.8</v>
      </c>
      <c r="H1555" s="0" t="n">
        <v>4</v>
      </c>
      <c r="I1555" s="0" t="n">
        <v>5.2</v>
      </c>
      <c r="J1555" s="0" t="n">
        <v>3.044</v>
      </c>
      <c r="K1555" s="0" t="n">
        <v>0.024</v>
      </c>
      <c r="L1555" s="0" t="n">
        <v>2.2</v>
      </c>
      <c r="M1555" s="0" t="n">
        <v>3.8</v>
      </c>
      <c r="N1555" s="0" t="n">
        <v>0</v>
      </c>
      <c r="O1555" s="0" t="n">
        <v>202</v>
      </c>
      <c r="P1555" s="37"/>
      <c r="AC1555" s="0" t="n">
        <v>2.953</v>
      </c>
      <c r="AD1555" s="0" t="n">
        <v>0.112</v>
      </c>
      <c r="AE1555" s="0" t="n">
        <v>2.264</v>
      </c>
      <c r="AF1555" s="0" t="n">
        <v>0.02</v>
      </c>
      <c r="AG1555" s="0" t="n">
        <v>0.007</v>
      </c>
      <c r="AH1555" s="0" t="n">
        <v>11.1</v>
      </c>
      <c r="AJ1555" s="37"/>
      <c r="BF1555" s="0" t="n">
        <f aca="false">IF(E1555&lt;11,-3.6797*E1555^2+48.115*E1555-53.83,280.92*EXP(-0.2027*E1555))</f>
        <v>92.029967</v>
      </c>
      <c r="BG1555" s="0" t="n">
        <f aca="false">32.208*LN(F1555)+21.438</f>
        <v>105.265429388793</v>
      </c>
      <c r="BH1555" s="0" t="n">
        <f aca="false">IF(G1555&lt;=2, -10*G1555+100, 88.958*EXP(-0.0755*G1555))</f>
        <v>92</v>
      </c>
      <c r="BI1555" s="0" t="n">
        <f aca="false">IF(I1555&lt;=100, 0.0053*(I1555)^2-1.0332*I1555+100.76, 122.82*EXP(-0.0092*I1555))</f>
        <v>95.530672</v>
      </c>
      <c r="BJ1555" s="0" t="e">
        <f aca="false">IF(P1555&lt;=1000, -6.942*LN(P1555)+107.59, -36.304*LN(P1555)+310.72)</f>
        <v>#VALUE!</v>
      </c>
      <c r="BK1555" s="0" t="e">
        <f aca="false">BF1555^0.04*BG1555^0.22*BH1555^0.51*BI1555^0.06*BJ1555^0.17</f>
        <v>#VALUE!</v>
      </c>
      <c r="BL1555" s="0" t="e">
        <f aca="false">IF(BK1555&gt;=90, "Very Good", IF(BK1555&gt;=80, "Good", IF(BK1555&gt;=70, "Slightly Good", IF(BK1555&gt;=60, "Average", IF(BK1555&gt;=50, "Slightly Poor", IF(BK1555&gt;=40, "Poor", "Very Poor"))))))</f>
        <v>#VALUE!</v>
      </c>
      <c r="BM1555" s="0" t="e">
        <f aca="false">IF(P1555&lt;=1000, -6.942*LN(P1555)+107.59, IF(AND(P1555&gt;1000, P1555&lt;=5213),-36.304*LN(P1555)+310.72, IF(P1555&gt;5213, 10)))</f>
        <v>#VALUE!</v>
      </c>
      <c r="BN1555" s="0" t="e">
        <f aca="false">BF1555^0.04*BG1555^0.22*BH1555^0.51*BI1555^0.06*BM1555^0.17</f>
        <v>#VALUE!</v>
      </c>
      <c r="BO1555" s="0" t="e">
        <f aca="false">IF(BN1555&gt;=90, "Very Good", IF(BN1555&gt;=80, "Good", IF(BN1555&gt;=70, "Slightly Good", IF(BN1555&gt;=60, "Average", IF(BN1555&gt;=50, "Slightly Poor", IF(BN1555&gt;=40, "Poor", "Very Poor"))))))</f>
        <v>#VALUE!</v>
      </c>
      <c r="BP1555" s="0" t="e">
        <f aca="false">IF(AJ1555&lt;=1000, -6.942*LN(AJ1555)+107.59, IF(AND(AJ1555&gt;1000, AJ1555&lt;=5213),-36.304*LN(AJ1555)+310.72, IF(AJ1555&gt;5213, 10)))</f>
        <v>#VALUE!</v>
      </c>
      <c r="BQ1555" s="0" t="e">
        <f aca="false">BF1555^0.04*BG1555^0.22*BH1555^0.51*BI1555^0.06*BP1555^0.17</f>
        <v>#VALUE!</v>
      </c>
      <c r="BR1555" s="0" t="e">
        <f aca="false">IF(BQ1555&gt;=90, "Very Good", IF(BQ1555&gt;=80, "Good", IF(BQ1555&gt;=70, "Slightly Good", IF(BQ1555&gt;=60, "Average", IF(BQ1555&gt;=50, "Slightly Poor", IF(BQ1555&gt;=40, "Poor", "Very Poor"))))))</f>
        <v>#VALUE!</v>
      </c>
      <c r="BT1555" s="0" t="n">
        <f aca="false">9.81*LN(AH1555)+30.6</f>
        <v>54.2121315126024</v>
      </c>
      <c r="BU1555" s="0" t="str">
        <f aca="false">IF(BT1555&lt;30, "Clean water", IF(AND(BT1555&gt;=30, BT1555&lt;40), "Hypolimia", IF(AND(BT1555&gt;=40,BT1555&lt;50), "Mesotrophic", IF(AND(BT1555&gt;=50, BT1555&lt;70), "Eutrophic", IF(BT1555&gt;70,"Hypertrophic")))))</f>
        <v>Eutrophic</v>
      </c>
      <c r="BW1555" s="0" t="str">
        <f aca="false">IF(G1555/H1555&gt;=1, "PLS CHECK", "")</f>
        <v/>
      </c>
      <c r="BX1555" s="0" t="str">
        <f aca="false">IF(AC1555/J1555&gt;=1, "PLS CHECK", "")</f>
        <v/>
      </c>
      <c r="BY1555" s="0" t="str">
        <f aca="false">IF(AE1555/J1555&gt;=1, "PLS CHECK", "")</f>
        <v/>
      </c>
      <c r="BZ1555" s="0" t="str">
        <f aca="false">IF(AD1555/J1555&gt;=1, "PLS CHECK", "")</f>
        <v/>
      </c>
      <c r="CA1555" s="0" t="str">
        <f aca="false">IF(AF1555/K1555&gt;=1, "PLS CHECK", "")</f>
        <v/>
      </c>
      <c r="CB1555" s="0" t="str">
        <f aca="false">IF(AG1555/K1555&gt;=1, "PLS CHECK", "")</f>
        <v/>
      </c>
    </row>
    <row r="1556" customFormat="false" ht="12.5" hidden="false" customHeight="false" outlineLevel="0" collapsed="false">
      <c r="A1556" s="0" t="n">
        <v>1553</v>
      </c>
      <c r="B1556" s="15" t="s">
        <v>107</v>
      </c>
      <c r="C1556" s="16" t="s">
        <v>108</v>
      </c>
      <c r="D1556" s="0" t="s">
        <v>192</v>
      </c>
      <c r="E1556" s="0" t="n">
        <v>7.5</v>
      </c>
      <c r="F1556" s="0" t="n">
        <v>11.9</v>
      </c>
      <c r="G1556" s="0" t="n">
        <v>0.8</v>
      </c>
      <c r="H1556" s="37"/>
      <c r="I1556" s="0" t="n">
        <v>1</v>
      </c>
      <c r="J1556" s="0" t="n">
        <v>6.849</v>
      </c>
      <c r="K1556" s="0" t="n">
        <v>0.058</v>
      </c>
      <c r="L1556" s="37"/>
      <c r="M1556" s="0" t="n">
        <v>4.2</v>
      </c>
      <c r="N1556" s="0" t="n">
        <v>0</v>
      </c>
      <c r="O1556" s="0" t="n">
        <v>495</v>
      </c>
      <c r="P1556" s="0" t="n">
        <v>23000</v>
      </c>
      <c r="AC1556" s="0" t="n">
        <v>6.523</v>
      </c>
      <c r="AD1556" s="0" t="n">
        <v>0.092</v>
      </c>
      <c r="AE1556" s="0" t="n">
        <v>6.118</v>
      </c>
      <c r="AF1556" s="0" t="n">
        <v>0.054</v>
      </c>
      <c r="AG1556" s="0" t="n">
        <v>0.045</v>
      </c>
      <c r="AH1556" s="37"/>
      <c r="AJ1556" s="0" t="n">
        <v>1900</v>
      </c>
      <c r="BF1556" s="0" t="n">
        <f aca="false">IF(E1556&lt;11,-3.6797*E1556^2+48.115*E1556-53.83,280.92*EXP(-0.2027*E1556))</f>
        <v>100.049375</v>
      </c>
      <c r="BG1556" s="0" t="n">
        <f aca="false">32.208*LN(F1556)+21.438</f>
        <v>101.202348790984</v>
      </c>
      <c r="BH1556" s="0" t="n">
        <f aca="false">IF(G1556&lt;=2, -10*G1556+100, 88.958*EXP(-0.0755*G1556))</f>
        <v>92</v>
      </c>
      <c r="BI1556" s="0" t="n">
        <f aca="false">IF(I1556&lt;=100, 0.0053*(I1556)^2-1.0332*I1556+100.76, 122.82*EXP(-0.0092*I1556))</f>
        <v>99.7321</v>
      </c>
      <c r="BJ1556" s="0" t="n">
        <f aca="false">IF(P1556&lt;=1000, -6.942*LN(P1556)+107.59, -36.304*LN(P1556)+310.72)</f>
        <v>-53.8901296632594</v>
      </c>
      <c r="BK1556" s="0" t="e">
        <f aca="false">BF1556^0.04*BG1556^0.22*BH1556^0.51*BI1556^0.06*BJ1556^0.17</f>
        <v>#NUM!</v>
      </c>
      <c r="BL1556" s="0" t="e">
        <f aca="false">IF(BK1556&gt;=90, "Very Good", IF(BK1556&gt;=80, "Good", IF(BK1556&gt;=70, "Slightly Good", IF(BK1556&gt;=60, "Average", IF(BK1556&gt;=50, "Slightly Poor", IF(BK1556&gt;=40, "Poor", "Very Poor"))))))</f>
        <v>#NUM!</v>
      </c>
      <c r="BM1556" s="0" t="n">
        <f aca="false">IF(P1556&lt;=1000, -6.942*LN(P1556)+107.59, IF(AND(P1556&gt;1000, P1556&lt;=5213),-36.304*LN(P1556)+310.72, IF(P1556&gt;5213, 10)))</f>
        <v>10</v>
      </c>
      <c r="BN1556" s="0" t="n">
        <f aca="false">BF1556^0.04*BG1556^0.22*BH1556^0.51*BI1556^0.06*BM1556^0.17</f>
        <v>64.9549713029021</v>
      </c>
      <c r="BO1556" s="0" t="str">
        <f aca="false">IF(BN1556&gt;=90, "Very Good", IF(BN1556&gt;=80, "Good", IF(BN1556&gt;=70, "Slightly Good", IF(BN1556&gt;=60, "Average", IF(BN1556&gt;=50, "Slightly Poor", IF(BN1556&gt;=40, "Poor", "Very Poor"))))))</f>
        <v>Average</v>
      </c>
      <c r="BP1556" s="0" t="n">
        <f aca="false">IF(AJ1556&lt;=1000, -6.942*LN(AJ1556)+107.59, IF(AND(AJ1556&gt;1000, AJ1556&lt;=5213),-36.304*LN(AJ1556)+310.72, IF(AJ1556&gt;5213, 10)))</f>
        <v>36.6389888682299</v>
      </c>
      <c r="BQ1556" s="0" t="n">
        <f aca="false">BF1556^0.04*BG1556^0.22*BH1556^0.51*BI1556^0.06*BP1556^0.17</f>
        <v>80.9995837001348</v>
      </c>
      <c r="BR1556" s="0" t="str">
        <f aca="false">IF(BQ1556&gt;=90, "Very Good", IF(BQ1556&gt;=80, "Good", IF(BQ1556&gt;=70, "Slightly Good", IF(BQ1556&gt;=60, "Average", IF(BQ1556&gt;=50, "Slightly Poor", IF(BQ1556&gt;=40, "Poor", "Very Poor"))))))</f>
        <v>Good</v>
      </c>
      <c r="BT1556" s="0" t="e">
        <f aca="false">9.81*LN(AH1556)+30.6</f>
        <v>#VALUE!</v>
      </c>
      <c r="BU1556" s="0" t="e">
        <f aca="false">IF(BT1556&lt;30, "Clean water", IF(AND(BT1556&gt;=30, BT1556&lt;40), "Hypolimia", IF(AND(BT1556&gt;=40,BT1556&lt;50), "Mesotrophic", IF(AND(BT1556&gt;=50, BT1556&lt;70), "Eutrophic", IF(BT1556&gt;70,"Hypertrophic")))))</f>
        <v>#VALUE!</v>
      </c>
      <c r="BW1556" s="0" t="e">
        <f aca="false">IF(G1556/H1556&gt;=1, "PLS CHECK", "")</f>
        <v>#DIV/0!</v>
      </c>
      <c r="BX1556" s="0" t="str">
        <f aca="false">IF(AC1556/J1556&gt;=1, "PLS CHECK", "")</f>
        <v/>
      </c>
      <c r="BY1556" s="0" t="str">
        <f aca="false">IF(AE1556/J1556&gt;=1, "PLS CHECK", "")</f>
        <v/>
      </c>
      <c r="BZ1556" s="0" t="str">
        <f aca="false">IF(AD1556/J1556&gt;=1, "PLS CHECK", "")</f>
        <v/>
      </c>
      <c r="CA1556" s="0" t="str">
        <f aca="false">IF(AF1556/K1556&gt;=1, "PLS CHECK", "")</f>
        <v/>
      </c>
      <c r="CB1556" s="0" t="str">
        <f aca="false">IF(AG1556/K1556&gt;=1, "PLS CHECK", "")</f>
        <v/>
      </c>
    </row>
    <row r="1557" customFormat="false" ht="12.5" hidden="false" customHeight="false" outlineLevel="0" collapsed="false">
      <c r="A1557" s="0" t="n">
        <v>1554</v>
      </c>
      <c r="B1557" s="15" t="s">
        <v>109</v>
      </c>
      <c r="C1557" s="16" t="s">
        <v>110</v>
      </c>
      <c r="D1557" s="0" t="s">
        <v>192</v>
      </c>
      <c r="E1557" s="0" t="n">
        <v>7.5</v>
      </c>
      <c r="F1557" s="0" t="n">
        <v>11.7</v>
      </c>
      <c r="G1557" s="0" t="n">
        <v>1.7</v>
      </c>
      <c r="H1557" s="0" t="n">
        <v>6.3</v>
      </c>
      <c r="I1557" s="0" t="n">
        <v>4</v>
      </c>
      <c r="J1557" s="0" t="n">
        <v>8.51</v>
      </c>
      <c r="K1557" s="0" t="n">
        <v>0.145</v>
      </c>
      <c r="L1557" s="0" t="n">
        <v>3.8</v>
      </c>
      <c r="M1557" s="0" t="n">
        <v>7.8</v>
      </c>
      <c r="O1557" s="0" t="n">
        <v>374</v>
      </c>
      <c r="AC1557" s="0" t="n">
        <v>8.22</v>
      </c>
      <c r="AD1557" s="0" t="n">
        <v>0.315</v>
      </c>
      <c r="AE1557" s="0" t="n">
        <v>6.694</v>
      </c>
      <c r="AF1557" s="0" t="n">
        <v>0.075</v>
      </c>
      <c r="AG1557" s="0" t="n">
        <v>0.048</v>
      </c>
      <c r="BD1557" s="0" t="n">
        <v>2.389</v>
      </c>
      <c r="BF1557" s="0" t="n">
        <f aca="false">IF(E1557&lt;11,-3.6797*E1557^2+48.115*E1557-53.83,280.92*EXP(-0.2027*E1557))</f>
        <v>100.049375</v>
      </c>
      <c r="BG1557" s="0" t="n">
        <f aca="false">32.208*LN(F1557)+21.438</f>
        <v>100.656437416814</v>
      </c>
      <c r="BH1557" s="0" t="n">
        <f aca="false">IF(G1557&lt;=2, -10*G1557+100, 88.958*EXP(-0.0755*G1557))</f>
        <v>83</v>
      </c>
      <c r="BI1557" s="0" t="n">
        <f aca="false">IF(I1557&lt;=100, 0.0053*(I1557)^2-1.0332*I1557+100.76, 122.82*EXP(-0.0092*I1557))</f>
        <v>96.712</v>
      </c>
      <c r="BJ1557" s="0" t="e">
        <f aca="false">IF(P1557&lt;=1000, -6.942*LN(P1557)+107.59, -36.304*LN(P1557)+310.72)</f>
        <v>#VALUE!</v>
      </c>
      <c r="BK1557" s="0" t="e">
        <f aca="false">BF1557^0.04*BG1557^0.22*BH1557^0.51*BI1557^0.06*BJ1557^0.17</f>
        <v>#VALUE!</v>
      </c>
      <c r="BL1557" s="0" t="e">
        <f aca="false">IF(BK1557&gt;=90, "Very Good", IF(BK1557&gt;=80, "Good", IF(BK1557&gt;=70, "Slightly Good", IF(BK1557&gt;=60, "Average", IF(BK1557&gt;=50, "Slightly Poor", IF(BK1557&gt;=40, "Poor", "Very Poor"))))))</f>
        <v>#VALUE!</v>
      </c>
      <c r="BM1557" s="0" t="e">
        <f aca="false">IF(P1557&lt;=1000, -6.942*LN(P1557)+107.59, IF(AND(P1557&gt;1000, P1557&lt;=5213),-36.304*LN(P1557)+310.72, IF(P1557&gt;5213, 10)))</f>
        <v>#VALUE!</v>
      </c>
      <c r="BN1557" s="0" t="e">
        <f aca="false">BF1557^0.04*BG1557^0.22*BH1557^0.51*BI1557^0.06*BM1557^0.17</f>
        <v>#VALUE!</v>
      </c>
      <c r="BO1557" s="0" t="e">
        <f aca="false">IF(BN1557&gt;=90, "Very Good", IF(BN1557&gt;=80, "Good", IF(BN1557&gt;=70, "Slightly Good", IF(BN1557&gt;=60, "Average", IF(BN1557&gt;=50, "Slightly Poor", IF(BN1557&gt;=40, "Poor", "Very Poor"))))))</f>
        <v>#VALUE!</v>
      </c>
      <c r="BP1557" s="0" t="e">
        <f aca="false">IF(AJ1557&lt;=1000, -6.942*LN(AJ1557)+107.59, IF(AND(AJ1557&gt;1000, AJ1557&lt;=5213),-36.304*LN(AJ1557)+310.72, IF(AJ1557&gt;5213, 10)))</f>
        <v>#VALUE!</v>
      </c>
      <c r="BQ1557" s="0" t="e">
        <f aca="false">BF1557^0.04*BG1557^0.22*BH1557^0.51*BI1557^0.06*BP1557^0.17</f>
        <v>#VALUE!</v>
      </c>
      <c r="BR1557" s="0" t="e">
        <f aca="false">IF(BQ1557&gt;=90, "Very Good", IF(BQ1557&gt;=80, "Good", IF(BQ1557&gt;=70, "Slightly Good", IF(BQ1557&gt;=60, "Average", IF(BQ1557&gt;=50, "Slightly Poor", IF(BQ1557&gt;=40, "Poor", "Very Poor"))))))</f>
        <v>#VALUE!</v>
      </c>
      <c r="BT1557" s="0" t="e">
        <f aca="false">9.81*LN(AH1557)+30.6</f>
        <v>#VALUE!</v>
      </c>
      <c r="BU1557" s="0" t="e">
        <f aca="false">IF(BT1557&lt;30, "Clean water", IF(AND(BT1557&gt;=30, BT1557&lt;40), "Hypolimia", IF(AND(BT1557&gt;=40,BT1557&lt;50), "Mesotrophic", IF(AND(BT1557&gt;=50, BT1557&lt;70), "Eutrophic", IF(BT1557&gt;70,"Hypertrophic")))))</f>
        <v>#VALUE!</v>
      </c>
      <c r="BW1557" s="0" t="str">
        <f aca="false">IF(G1557/H1557&gt;=1, "PLS CHECK", "")</f>
        <v/>
      </c>
      <c r="BX1557" s="0" t="str">
        <f aca="false">IF(AC1557/J1557&gt;=1, "PLS CHECK", "")</f>
        <v/>
      </c>
      <c r="BY1557" s="0" t="str">
        <f aca="false">IF(AE1557/J1557&gt;=1, "PLS CHECK", "")</f>
        <v/>
      </c>
      <c r="BZ1557" s="0" t="str">
        <f aca="false">IF(AD1557/J1557&gt;=1, "PLS CHECK", "")</f>
        <v/>
      </c>
      <c r="CA1557" s="0" t="str">
        <f aca="false">IF(AF1557/K1557&gt;=1, "PLS CHECK", "")</f>
        <v/>
      </c>
      <c r="CB1557" s="0" t="str">
        <f aca="false">IF(AG1557/K1557&gt;=1, "PLS CHECK", "")</f>
        <v/>
      </c>
    </row>
    <row r="1558" customFormat="false" ht="12.5" hidden="false" customHeight="false" outlineLevel="0" collapsed="false">
      <c r="A1558" s="0" t="n">
        <v>1555</v>
      </c>
      <c r="B1558" s="15" t="s">
        <v>111</v>
      </c>
      <c r="C1558" s="16" t="s">
        <v>112</v>
      </c>
      <c r="D1558" s="0" t="s">
        <v>192</v>
      </c>
      <c r="E1558" s="0" t="n">
        <v>7.7</v>
      </c>
      <c r="F1558" s="0" t="n">
        <v>11.7</v>
      </c>
      <c r="G1558" s="37"/>
      <c r="H1558" s="0" t="n">
        <v>3.8</v>
      </c>
      <c r="I1558" s="37"/>
      <c r="J1558" s="0" t="n">
        <v>8.043</v>
      </c>
      <c r="K1558" s="37"/>
      <c r="L1558" s="0" t="n">
        <v>2.3</v>
      </c>
      <c r="M1558" s="0" t="n">
        <v>8.9</v>
      </c>
      <c r="N1558" s="0" t="n">
        <v>0</v>
      </c>
      <c r="O1558" s="0" t="n">
        <v>406</v>
      </c>
      <c r="P1558" s="0" t="n">
        <v>6600</v>
      </c>
      <c r="AC1558" s="0" t="n">
        <v>7.65</v>
      </c>
      <c r="AD1558" s="0" t="n">
        <v>0.026</v>
      </c>
      <c r="AE1558" s="37"/>
      <c r="AF1558" s="0" t="n">
        <v>0.011</v>
      </c>
      <c r="AG1558" s="0" t="n">
        <v>0.005</v>
      </c>
      <c r="AH1558" s="37"/>
      <c r="AJ1558" s="0" t="n">
        <v>90</v>
      </c>
      <c r="BF1558" s="0" t="n">
        <f aca="false">IF(E1558&lt;11,-3.6797*E1558^2+48.115*E1558-53.83,280.92*EXP(-0.2027*E1558))</f>
        <v>98.486087</v>
      </c>
      <c r="BG1558" s="0" t="n">
        <f aca="false">32.208*LN(F1558)+21.438</f>
        <v>100.656437416814</v>
      </c>
      <c r="BH1558" s="0" t="n">
        <f aca="false">IF(G1558&lt;=2, -10*G1558+100, 88.958*EXP(-0.0755*G1558))</f>
        <v>100</v>
      </c>
      <c r="BI1558" s="0" t="n">
        <f aca="false">IF(I1558&lt;=100, 0.0053*(I1558)^2-1.0332*I1558+100.76, 122.82*EXP(-0.0092*I1558))</f>
        <v>100.76</v>
      </c>
      <c r="BJ1558" s="0" t="n">
        <f aca="false">IF(P1558&lt;=1000, -6.942*LN(P1558)+107.59, -36.304*LN(P1558)+310.72)</f>
        <v>-8.56732418663904</v>
      </c>
      <c r="BK1558" s="0" t="e">
        <f aca="false">BF1558^0.04*BG1558^0.22*BH1558^0.51*BI1558^0.06*BJ1558^0.17</f>
        <v>#NUM!</v>
      </c>
      <c r="BL1558" s="0" t="e">
        <f aca="false">IF(BK1558&gt;=90, "Very Good", IF(BK1558&gt;=80, "Good", IF(BK1558&gt;=70, "Slightly Good", IF(BK1558&gt;=60, "Average", IF(BK1558&gt;=50, "Slightly Poor", IF(BK1558&gt;=40, "Poor", "Very Poor"))))))</f>
        <v>#NUM!</v>
      </c>
      <c r="BM1558" s="0" t="n">
        <f aca="false">IF(P1558&lt;=1000, -6.942*LN(P1558)+107.59, IF(AND(P1558&gt;1000, P1558&lt;=5213),-36.304*LN(P1558)+310.72, IF(P1558&gt;5213, 10)))</f>
        <v>10</v>
      </c>
      <c r="BN1558" s="0" t="n">
        <f aca="false">BF1558^0.04*BG1558^0.22*BH1558^0.51*BI1558^0.06*BM1558^0.17</f>
        <v>67.6951300590808</v>
      </c>
      <c r="BO1558" s="0" t="str">
        <f aca="false">IF(BN1558&gt;=90, "Very Good", IF(BN1558&gt;=80, "Good", IF(BN1558&gt;=70, "Slightly Good", IF(BN1558&gt;=60, "Average", IF(BN1558&gt;=50, "Slightly Poor", IF(BN1558&gt;=40, "Poor", "Very Poor"))))))</f>
        <v>Average</v>
      </c>
      <c r="BP1558" s="0" t="n">
        <f aca="false">IF(AJ1558&lt;=1000, -6.942*LN(AJ1558)+107.59, IF(AND(AJ1558&gt;1000, AJ1558&lt;=5213),-36.304*LN(AJ1558)+310.72, IF(AJ1558&gt;5213, 10)))</f>
        <v>76.3523212685673</v>
      </c>
      <c r="BQ1558" s="0" t="n">
        <f aca="false">BF1558^0.04*BG1558^0.22*BH1558^0.51*BI1558^0.06*BP1558^0.17</f>
        <v>95.6394805433074</v>
      </c>
      <c r="BR1558" s="0" t="str">
        <f aca="false">IF(BQ1558&gt;=90, "Very Good", IF(BQ1558&gt;=80, "Good", IF(BQ1558&gt;=70, "Slightly Good", IF(BQ1558&gt;=60, "Average", IF(BQ1558&gt;=50, "Slightly Poor", IF(BQ1558&gt;=40, "Poor", "Very Poor"))))))</f>
        <v>Very Good</v>
      </c>
      <c r="BT1558" s="0" t="e">
        <f aca="false">9.81*LN(AH1558)+30.6</f>
        <v>#VALUE!</v>
      </c>
      <c r="BU1558" s="0" t="e">
        <f aca="false">IF(BT1558&lt;30, "Clean water", IF(AND(BT1558&gt;=30, BT1558&lt;40), "Hypolimia", IF(AND(BT1558&gt;=40,BT1558&lt;50), "Mesotrophic", IF(AND(BT1558&gt;=50, BT1558&lt;70), "Eutrophic", IF(BT1558&gt;70,"Hypertrophic")))))</f>
        <v>#VALUE!</v>
      </c>
      <c r="BW1558" s="0" t="str">
        <f aca="false">IF(G1558/H1558&gt;=1, "PLS CHECK", "")</f>
        <v/>
      </c>
      <c r="BX1558" s="0" t="str">
        <f aca="false">IF(AC1558/J1558&gt;=1, "PLS CHECK", "")</f>
        <v/>
      </c>
      <c r="BY1558" s="0" t="str">
        <f aca="false">IF(AE1558/J1558&gt;=1, "PLS CHECK", "")</f>
        <v/>
      </c>
      <c r="BZ1558" s="0" t="str">
        <f aca="false">IF(AD1558/J1558&gt;=1, "PLS CHECK", "")</f>
        <v/>
      </c>
      <c r="CA1558" s="0" t="e">
        <f aca="false">IF(AF1558/K1558&gt;=1, "PLS CHECK", "")</f>
        <v>#DIV/0!</v>
      </c>
      <c r="CB1558" s="0" t="e">
        <f aca="false">IF(AG1558/K1558&gt;=1, "PLS CHECK", "")</f>
        <v>#DIV/0!</v>
      </c>
    </row>
    <row r="1559" customFormat="false" ht="12.5" hidden="false" customHeight="false" outlineLevel="0" collapsed="false">
      <c r="A1559" s="0" t="n">
        <v>1556</v>
      </c>
      <c r="B1559" s="15" t="s">
        <v>113</v>
      </c>
      <c r="C1559" s="16" t="s">
        <v>114</v>
      </c>
      <c r="D1559" s="0" t="s">
        <v>192</v>
      </c>
      <c r="E1559" s="0" t="n">
        <v>7.7</v>
      </c>
      <c r="F1559" s="0" t="n">
        <v>12.6</v>
      </c>
      <c r="G1559" s="0" t="n">
        <v>1.2</v>
      </c>
      <c r="H1559" s="0" t="n">
        <v>4.4</v>
      </c>
      <c r="I1559" s="0" t="n">
        <v>4.6</v>
      </c>
      <c r="J1559" s="0" t="n">
        <v>7.915</v>
      </c>
      <c r="K1559" s="0" t="n">
        <v>0.066</v>
      </c>
      <c r="L1559" s="0" t="n">
        <v>3</v>
      </c>
      <c r="M1559" s="0" t="n">
        <v>3.9</v>
      </c>
      <c r="N1559" s="0" t="n">
        <v>0</v>
      </c>
      <c r="O1559" s="0" t="n">
        <v>470</v>
      </c>
      <c r="P1559" s="0" t="n">
        <v>7900</v>
      </c>
      <c r="AC1559" s="0" t="n">
        <v>7.581</v>
      </c>
      <c r="AD1559" s="0" t="n">
        <v>0.322</v>
      </c>
      <c r="AE1559" s="0" t="n">
        <v>6.621</v>
      </c>
      <c r="AF1559" s="0" t="n">
        <v>0.036</v>
      </c>
      <c r="AG1559" s="0" t="n">
        <v>0.019</v>
      </c>
      <c r="AH1559" s="0" t="n">
        <v>1.1</v>
      </c>
      <c r="AJ1559" s="0" t="n">
        <v>250</v>
      </c>
      <c r="BF1559" s="0" t="n">
        <f aca="false">IF(E1559&lt;11,-3.6797*E1559^2+48.115*E1559-53.83,280.92*EXP(-0.2027*E1559))</f>
        <v>98.486087</v>
      </c>
      <c r="BG1559" s="0" t="n">
        <f aca="false">32.208*LN(F1559)+21.438</f>
        <v>103.043306983941</v>
      </c>
      <c r="BH1559" s="0" t="n">
        <f aca="false">IF(G1559&lt;=2, -10*G1559+100, 88.958*EXP(-0.0755*G1559))</f>
        <v>88</v>
      </c>
      <c r="BI1559" s="0" t="n">
        <f aca="false">IF(I1559&lt;=100, 0.0053*(I1559)^2-1.0332*I1559+100.76, 122.82*EXP(-0.0092*I1559))</f>
        <v>96.119428</v>
      </c>
      <c r="BJ1559" s="0" t="n">
        <f aca="false">IF(P1559&lt;=1000, -6.942*LN(P1559)+107.59, -36.304*LN(P1559)+310.72)</f>
        <v>-15.0945332680744</v>
      </c>
      <c r="BK1559" s="0" t="e">
        <f aca="false">BF1559^0.04*BG1559^0.22*BH1559^0.51*BI1559^0.06*BJ1559^0.17</f>
        <v>#NUM!</v>
      </c>
      <c r="BL1559" s="0" t="e">
        <f aca="false">IF(BK1559&gt;=90, "Very Good", IF(BK1559&gt;=80, "Good", IF(BK1559&gt;=70, "Slightly Good", IF(BK1559&gt;=60, "Average", IF(BK1559&gt;=50, "Slightly Poor", IF(BK1559&gt;=40, "Poor", "Very Poor"))))))</f>
        <v>#NUM!</v>
      </c>
      <c r="BM1559" s="0" t="n">
        <f aca="false">IF(P1559&lt;=1000, -6.942*LN(P1559)+107.59, IF(AND(P1559&gt;1000, P1559&lt;=5213),-36.304*LN(P1559)+310.72, IF(P1559&gt;5213, 10)))</f>
        <v>10</v>
      </c>
      <c r="BN1559" s="0" t="n">
        <f aca="false">BF1559^0.04*BG1559^0.22*BH1559^0.51*BI1559^0.06*BM1559^0.17</f>
        <v>63.5702884650771</v>
      </c>
      <c r="BO1559" s="0" t="str">
        <f aca="false">IF(BN1559&gt;=90, "Very Good", IF(BN1559&gt;=80, "Good", IF(BN1559&gt;=70, "Slightly Good", IF(BN1559&gt;=60, "Average", IF(BN1559&gt;=50, "Slightly Poor", IF(BN1559&gt;=40, "Poor", "Very Poor"))))))</f>
        <v>Average</v>
      </c>
      <c r="BP1559" s="0" t="n">
        <f aca="false">IF(AJ1559&lt;=1000, -6.942*LN(AJ1559)+107.59, IF(AND(AJ1559&gt;1000, AJ1559&lt;=5213),-36.304*LN(AJ1559)+310.72, IF(AJ1559&gt;5213, 10)))</f>
        <v>69.2600183082003</v>
      </c>
      <c r="BQ1559" s="0" t="n">
        <f aca="false">BF1559^0.04*BG1559^0.22*BH1559^0.51*BI1559^0.06*BP1559^0.17</f>
        <v>88.3356938196214</v>
      </c>
      <c r="BR1559" s="0" t="str">
        <f aca="false">IF(BQ1559&gt;=90, "Very Good", IF(BQ1559&gt;=80, "Good", IF(BQ1559&gt;=70, "Slightly Good", IF(BQ1559&gt;=60, "Average", IF(BQ1559&gt;=50, "Slightly Poor", IF(BQ1559&gt;=40, "Poor", "Very Poor"))))))</f>
        <v>Good</v>
      </c>
      <c r="BT1559" s="0" t="n">
        <f aca="false">9.81*LN(AH1559)+30.6</f>
        <v>31.5349928638804</v>
      </c>
      <c r="BU1559" s="0" t="str">
        <f aca="false">IF(BT1559&lt;30, "Clean water", IF(AND(BT1559&gt;=30, BT1559&lt;40), "Hypolimia", IF(AND(BT1559&gt;=40,BT1559&lt;50), "Mesotrophic", IF(AND(BT1559&gt;=50, BT1559&lt;70), "Eutrophic", IF(BT1559&gt;70,"Hypertrophic")))))</f>
        <v>Hypolimia</v>
      </c>
      <c r="BW1559" s="0" t="str">
        <f aca="false">IF(G1559/H1559&gt;=1, "PLS CHECK", "")</f>
        <v/>
      </c>
      <c r="BX1559" s="0" t="str">
        <f aca="false">IF(AC1559/J1559&gt;=1, "PLS CHECK", "")</f>
        <v/>
      </c>
      <c r="BY1559" s="0" t="str">
        <f aca="false">IF(AE1559/J1559&gt;=1, "PLS CHECK", "")</f>
        <v/>
      </c>
      <c r="BZ1559" s="0" t="str">
        <f aca="false">IF(AD1559/J1559&gt;=1, "PLS CHECK", "")</f>
        <v/>
      </c>
      <c r="CA1559" s="0" t="str">
        <f aca="false">IF(AF1559/K1559&gt;=1, "PLS CHECK", "")</f>
        <v/>
      </c>
      <c r="CB1559" s="0" t="str">
        <f aca="false">IF(AG1559/K1559&gt;=1, "PLS CHECK", "")</f>
        <v/>
      </c>
    </row>
    <row r="1560" customFormat="false" ht="12.5" hidden="false" customHeight="false" outlineLevel="0" collapsed="false">
      <c r="A1560" s="0" t="n">
        <v>1557</v>
      </c>
      <c r="B1560" s="15" t="s">
        <v>115</v>
      </c>
      <c r="C1560" s="16" t="s">
        <v>116</v>
      </c>
      <c r="D1560" s="0" t="s">
        <v>192</v>
      </c>
      <c r="E1560" s="0" t="n">
        <v>7.4</v>
      </c>
      <c r="F1560" s="0" t="n">
        <v>9.9</v>
      </c>
      <c r="G1560" s="0" t="n">
        <v>2.6</v>
      </c>
      <c r="H1560" s="0" t="n">
        <v>6.3</v>
      </c>
      <c r="I1560" s="0" t="n">
        <v>9.6</v>
      </c>
      <c r="J1560" s="37"/>
      <c r="K1560" s="0" t="n">
        <v>0.179</v>
      </c>
      <c r="L1560" s="0" t="n">
        <v>4.4</v>
      </c>
      <c r="M1560" s="0" t="n">
        <v>10.5</v>
      </c>
      <c r="N1560" s="0" t="n">
        <v>0</v>
      </c>
      <c r="O1560" s="0" t="n">
        <v>533</v>
      </c>
      <c r="P1560" s="0" t="n">
        <v>19000</v>
      </c>
      <c r="AC1560" s="37"/>
      <c r="AD1560" s="0" t="n">
        <v>1.68</v>
      </c>
      <c r="AE1560" s="37"/>
      <c r="AF1560" s="0" t="n">
        <v>0.052</v>
      </c>
      <c r="AG1560" s="0" t="n">
        <v>0.029</v>
      </c>
      <c r="AH1560" s="37"/>
      <c r="AJ1560" s="0" t="n">
        <v>1400</v>
      </c>
      <c r="BF1560" s="0" t="n">
        <f aca="false">IF(E1560&lt;11,-3.6797*E1560^2+48.115*E1560-53.83,280.92*EXP(-0.2027*E1560))</f>
        <v>100.720628</v>
      </c>
      <c r="BG1560" s="0" t="n">
        <f aca="false">32.208*LN(F1560)+21.438</f>
        <v>95.2759594579826</v>
      </c>
      <c r="BH1560" s="0" t="n">
        <f aca="false">IF(G1560&lt;=2, -10*G1560+100, 88.958*EXP(-0.0755*G1560))</f>
        <v>73.1026302934667</v>
      </c>
      <c r="BI1560" s="0" t="n">
        <f aca="false">IF(I1560&lt;=100, 0.0053*(I1560)^2-1.0332*I1560+100.76, 122.82*EXP(-0.0092*I1560))</f>
        <v>91.329728</v>
      </c>
      <c r="BJ1560" s="0" t="n">
        <f aca="false">IF(P1560&lt;=1000, -6.942*LN(P1560)+107.59, -36.304*LN(P1560)+310.72)</f>
        <v>-46.9540603478259</v>
      </c>
      <c r="BK1560" s="0" t="e">
        <f aca="false">BF1560^0.04*BG1560^0.22*BH1560^0.51*BI1560^0.06*BJ1560^0.17</f>
        <v>#NUM!</v>
      </c>
      <c r="BL1560" s="0" t="e">
        <f aca="false">IF(BK1560&gt;=90, "Very Good", IF(BK1560&gt;=80, "Good", IF(BK1560&gt;=70, "Slightly Good", IF(BK1560&gt;=60, "Average", IF(BK1560&gt;=50, "Slightly Poor", IF(BK1560&gt;=40, "Poor", "Very Poor"))))))</f>
        <v>#NUM!</v>
      </c>
      <c r="BM1560" s="0" t="n">
        <f aca="false">IF(P1560&lt;=1000, -6.942*LN(P1560)+107.59, IF(AND(P1560&gt;1000, P1560&lt;=5213),-36.304*LN(P1560)+310.72, IF(P1560&gt;5213, 10)))</f>
        <v>10</v>
      </c>
      <c r="BN1560" s="0" t="n">
        <f aca="false">BF1560^0.04*BG1560^0.22*BH1560^0.51*BI1560^0.06*BM1560^0.17</f>
        <v>56.7209676794041</v>
      </c>
      <c r="BO1560" s="0" t="str">
        <f aca="false">IF(BN1560&gt;=90, "Very Good", IF(BN1560&gt;=80, "Good", IF(BN1560&gt;=70, "Slightly Good", IF(BN1560&gt;=60, "Average", IF(BN1560&gt;=50, "Slightly Poor", IF(BN1560&gt;=40, "Poor", "Very Poor"))))))</f>
        <v>Slightly Poor</v>
      </c>
      <c r="BP1560" s="0" t="n">
        <f aca="false">IF(AJ1560&lt;=1000, -6.942*LN(AJ1560)+107.59, IF(AND(AJ1560&gt;1000, AJ1560&lt;=5213),-36.304*LN(AJ1560)+310.72, IF(AJ1560&gt;5213, 10)))</f>
        <v>47.725564273536</v>
      </c>
      <c r="BQ1560" s="0" t="n">
        <f aca="false">BF1560^0.04*BG1560^0.22*BH1560^0.51*BI1560^0.06*BP1560^0.17</f>
        <v>73.9828936592471</v>
      </c>
      <c r="BR1560" s="0" t="str">
        <f aca="false">IF(BQ1560&gt;=90, "Very Good", IF(BQ1560&gt;=80, "Good", IF(BQ1560&gt;=70, "Slightly Good", IF(BQ1560&gt;=60, "Average", IF(BQ1560&gt;=50, "Slightly Poor", IF(BQ1560&gt;=40, "Poor", "Very Poor"))))))</f>
        <v>Slightly Good</v>
      </c>
      <c r="BT1560" s="0" t="e">
        <f aca="false">9.81*LN(AH1560)+30.6</f>
        <v>#VALUE!</v>
      </c>
      <c r="BU1560" s="0" t="e">
        <f aca="false">IF(BT1560&lt;30, "Clean water", IF(AND(BT1560&gt;=30, BT1560&lt;40), "Hypolimia", IF(AND(BT1560&gt;=40,BT1560&lt;50), "Mesotrophic", IF(AND(BT1560&gt;=50, BT1560&lt;70), "Eutrophic", IF(BT1560&gt;70,"Hypertrophic")))))</f>
        <v>#VALUE!</v>
      </c>
      <c r="BW1560" s="0" t="str">
        <f aca="false">IF(G1560/H1560&gt;=1, "PLS CHECK", "")</f>
        <v/>
      </c>
      <c r="BX1560" s="0" t="e">
        <f aca="false">IF(AC1560/J1560&gt;=1, "PLS CHECK", "")</f>
        <v>#DIV/0!</v>
      </c>
      <c r="BY1560" s="0" t="e">
        <f aca="false">IF(AE1560/J1560&gt;=1, "PLS CHECK", "")</f>
        <v>#DIV/0!</v>
      </c>
      <c r="BZ1560" s="0" t="e">
        <f aca="false">IF(AD1560/J1560&gt;=1, "PLS CHECK", "")</f>
        <v>#DIV/0!</v>
      </c>
      <c r="CA1560" s="0" t="str">
        <f aca="false">IF(AF1560/K1560&gt;=1, "PLS CHECK", "")</f>
        <v/>
      </c>
      <c r="CB1560" s="0" t="str">
        <f aca="false">IF(AG1560/K1560&gt;=1, "PLS CHECK", "")</f>
        <v/>
      </c>
    </row>
    <row r="1561" customFormat="false" ht="12.5" hidden="false" customHeight="false" outlineLevel="0" collapsed="false">
      <c r="A1561" s="0" t="n">
        <v>1558</v>
      </c>
      <c r="B1561" s="15" t="s">
        <v>117</v>
      </c>
      <c r="C1561" s="16" t="s">
        <v>118</v>
      </c>
      <c r="D1561" s="0" t="s">
        <v>192</v>
      </c>
      <c r="E1561" s="0" t="n">
        <v>7.5</v>
      </c>
      <c r="F1561" s="0" t="n">
        <v>13.3</v>
      </c>
      <c r="G1561" s="0" t="n">
        <v>1.1</v>
      </c>
      <c r="H1561" s="37"/>
      <c r="I1561" s="0" t="n">
        <v>1.4</v>
      </c>
      <c r="J1561" s="0" t="n">
        <v>2.809</v>
      </c>
      <c r="K1561" s="37"/>
      <c r="L1561" s="37"/>
      <c r="M1561" s="0" t="n">
        <v>3.8</v>
      </c>
      <c r="N1561" s="0" t="n">
        <v>0</v>
      </c>
      <c r="O1561" s="0" t="n">
        <v>213</v>
      </c>
      <c r="P1561" s="37"/>
      <c r="AC1561" s="0" t="n">
        <v>2.674</v>
      </c>
      <c r="AD1561" s="0" t="n">
        <v>0.166</v>
      </c>
      <c r="AE1561" s="0" t="n">
        <v>2.265</v>
      </c>
      <c r="AF1561" s="37"/>
      <c r="AG1561" s="37"/>
      <c r="AH1561" s="37"/>
      <c r="AJ1561" s="37"/>
      <c r="BF1561" s="0" t="n">
        <f aca="false">IF(E1561&lt;11,-3.6797*E1561^2+48.115*E1561-53.83,280.92*EXP(-0.2027*E1561))</f>
        <v>100.049375</v>
      </c>
      <c r="BG1561" s="0" t="n">
        <f aca="false">32.208*LN(F1561)+21.438</f>
        <v>104.784704046614</v>
      </c>
      <c r="BH1561" s="0" t="n">
        <f aca="false">IF(G1561&lt;=2, -10*G1561+100, 88.958*EXP(-0.0755*G1561))</f>
        <v>89</v>
      </c>
      <c r="BI1561" s="0" t="n">
        <f aca="false">IF(I1561&lt;=100, 0.0053*(I1561)^2-1.0332*I1561+100.76, 122.82*EXP(-0.0092*I1561))</f>
        <v>99.323908</v>
      </c>
      <c r="BJ1561" s="0" t="e">
        <f aca="false">IF(P1561&lt;=1000, -6.942*LN(P1561)+107.59, -36.304*LN(P1561)+310.72)</f>
        <v>#VALUE!</v>
      </c>
      <c r="BK1561" s="0" t="e">
        <f aca="false">BF1561^0.04*BG1561^0.22*BH1561^0.51*BI1561^0.06*BJ1561^0.17</f>
        <v>#VALUE!</v>
      </c>
      <c r="BL1561" s="0" t="e">
        <f aca="false">IF(BK1561&gt;=90, "Very Good", IF(BK1561&gt;=80, "Good", IF(BK1561&gt;=70, "Slightly Good", IF(BK1561&gt;=60, "Average", IF(BK1561&gt;=50, "Slightly Poor", IF(BK1561&gt;=40, "Poor", "Very Poor"))))))</f>
        <v>#VALUE!</v>
      </c>
      <c r="BM1561" s="0" t="e">
        <f aca="false">IF(P1561&lt;=1000, -6.942*LN(P1561)+107.59, IF(AND(P1561&gt;1000, P1561&lt;=5213),-36.304*LN(P1561)+310.72, IF(P1561&gt;5213, 10)))</f>
        <v>#VALUE!</v>
      </c>
      <c r="BN1561" s="0" t="e">
        <f aca="false">BF1561^0.04*BG1561^0.22*BH1561^0.51*BI1561^0.06*BM1561^0.17</f>
        <v>#VALUE!</v>
      </c>
      <c r="BO1561" s="0" t="e">
        <f aca="false">IF(BN1561&gt;=90, "Very Good", IF(BN1561&gt;=80, "Good", IF(BN1561&gt;=70, "Slightly Good", IF(BN1561&gt;=60, "Average", IF(BN1561&gt;=50, "Slightly Poor", IF(BN1561&gt;=40, "Poor", "Very Poor"))))))</f>
        <v>#VALUE!</v>
      </c>
      <c r="BP1561" s="0" t="e">
        <f aca="false">IF(AJ1561&lt;=1000, -6.942*LN(AJ1561)+107.59, IF(AND(AJ1561&gt;1000, AJ1561&lt;=5213),-36.304*LN(AJ1561)+310.72, IF(AJ1561&gt;5213, 10)))</f>
        <v>#VALUE!</v>
      </c>
      <c r="BQ1561" s="0" t="e">
        <f aca="false">BF1561^0.04*BG1561^0.22*BH1561^0.51*BI1561^0.06*BP1561^0.17</f>
        <v>#VALUE!</v>
      </c>
      <c r="BR1561" s="0" t="e">
        <f aca="false">IF(BQ1561&gt;=90, "Very Good", IF(BQ1561&gt;=80, "Good", IF(BQ1561&gt;=70, "Slightly Good", IF(BQ1561&gt;=60, "Average", IF(BQ1561&gt;=50, "Slightly Poor", IF(BQ1561&gt;=40, "Poor", "Very Poor"))))))</f>
        <v>#VALUE!</v>
      </c>
      <c r="BT1561" s="0" t="e">
        <f aca="false">9.81*LN(AH1561)+30.6</f>
        <v>#VALUE!</v>
      </c>
      <c r="BU1561" s="0" t="e">
        <f aca="false">IF(BT1561&lt;30, "Clean water", IF(AND(BT1561&gt;=30, BT1561&lt;40), "Hypolimia", IF(AND(BT1561&gt;=40,BT1561&lt;50), "Mesotrophic", IF(AND(BT1561&gt;=50, BT1561&lt;70), "Eutrophic", IF(BT1561&gt;70,"Hypertrophic")))))</f>
        <v>#VALUE!</v>
      </c>
      <c r="BW1561" s="0" t="e">
        <f aca="false">IF(G1561/H1561&gt;=1, "PLS CHECK", "")</f>
        <v>#DIV/0!</v>
      </c>
      <c r="BX1561" s="0" t="str">
        <f aca="false">IF(AC1561/J1561&gt;=1, "PLS CHECK", "")</f>
        <v/>
      </c>
      <c r="BY1561" s="0" t="str">
        <f aca="false">IF(AE1561/J1561&gt;=1, "PLS CHECK", "")</f>
        <v/>
      </c>
      <c r="BZ1561" s="0" t="str">
        <f aca="false">IF(AD1561/J1561&gt;=1, "PLS CHECK", "")</f>
        <v/>
      </c>
      <c r="CA1561" s="0" t="e">
        <f aca="false">IF(AF1561/K1561&gt;=1, "PLS CHECK", "")</f>
        <v>#DIV/0!</v>
      </c>
      <c r="CB1561" s="0" t="e">
        <f aca="false">IF(AG1561/K1561&gt;=1, "PLS CHECK", "")</f>
        <v>#DIV/0!</v>
      </c>
    </row>
    <row r="1562" customFormat="false" ht="12.5" hidden="false" customHeight="false" outlineLevel="0" collapsed="false">
      <c r="A1562" s="0" t="n">
        <v>1559</v>
      </c>
      <c r="B1562" s="15" t="s">
        <v>119</v>
      </c>
      <c r="C1562" s="16" t="s">
        <v>120</v>
      </c>
      <c r="D1562" s="0" t="s">
        <v>192</v>
      </c>
      <c r="E1562" s="0" t="n">
        <v>7.4</v>
      </c>
      <c r="F1562" s="37"/>
      <c r="G1562" s="0" t="n">
        <v>1.3</v>
      </c>
      <c r="H1562" s="37"/>
      <c r="I1562" s="37"/>
      <c r="J1562" s="0" t="n">
        <v>3.002</v>
      </c>
      <c r="K1562" s="37"/>
      <c r="L1562" s="37"/>
      <c r="M1562" s="0" t="n">
        <v>2.5</v>
      </c>
      <c r="N1562" s="0" t="n">
        <v>0</v>
      </c>
      <c r="O1562" s="0" t="n">
        <v>239</v>
      </c>
      <c r="P1562" s="0" t="n">
        <v>1400</v>
      </c>
      <c r="AC1562" s="0" t="n">
        <v>2.913</v>
      </c>
      <c r="AD1562" s="0" t="n">
        <v>0.069</v>
      </c>
      <c r="AE1562" s="0" t="n">
        <v>2.505</v>
      </c>
      <c r="AF1562" s="37"/>
      <c r="AG1562" s="37"/>
      <c r="AH1562" s="37"/>
      <c r="AJ1562" s="0" t="n">
        <v>120</v>
      </c>
      <c r="BF1562" s="0" t="n">
        <f aca="false">IF(E1562&lt;11,-3.6797*E1562^2+48.115*E1562-53.83,280.92*EXP(-0.2027*E1562))</f>
        <v>100.720628</v>
      </c>
      <c r="BG1562" s="0" t="e">
        <f aca="false">32.208*LN(F1562)+21.438</f>
        <v>#VALUE!</v>
      </c>
      <c r="BH1562" s="0" t="n">
        <f aca="false">IF(G1562&lt;=2, -10*G1562+100, 88.958*EXP(-0.0755*G1562))</f>
        <v>87</v>
      </c>
      <c r="BI1562" s="0" t="n">
        <f aca="false">IF(I1562&lt;=100, 0.0053*(I1562)^2-1.0332*I1562+100.76, 122.82*EXP(-0.0092*I1562))</f>
        <v>100.76</v>
      </c>
      <c r="BJ1562" s="0" t="n">
        <f aca="false">IF(P1562&lt;=1000, -6.942*LN(P1562)+107.59, -36.304*LN(P1562)+310.72)</f>
        <v>47.725564273536</v>
      </c>
      <c r="BK1562" s="0" t="e">
        <f aca="false">BF1562^0.04*BG1562^0.22*BH1562^0.51*BI1562^0.06*BJ1562^0.17</f>
        <v>#VALUE!</v>
      </c>
      <c r="BL1562" s="0" t="e">
        <f aca="false">IF(BK1562&gt;=90, "Very Good", IF(BK1562&gt;=80, "Good", IF(BK1562&gt;=70, "Slightly Good", IF(BK1562&gt;=60, "Average", IF(BK1562&gt;=50, "Slightly Poor", IF(BK1562&gt;=40, "Poor", "Very Poor"))))))</f>
        <v>#VALUE!</v>
      </c>
      <c r="BM1562" s="0" t="n">
        <f aca="false">IF(P1562&lt;=1000, -6.942*LN(P1562)+107.59, IF(AND(P1562&gt;1000, P1562&lt;=5213),-36.304*LN(P1562)+310.72, IF(P1562&gt;5213, 10)))</f>
        <v>47.725564273536</v>
      </c>
      <c r="BN1562" s="0" t="e">
        <f aca="false">BF1562^0.04*BG1562^0.22*BH1562^0.51*BI1562^0.06*BM1562^0.17</f>
        <v>#VALUE!</v>
      </c>
      <c r="BO1562" s="0" t="e">
        <f aca="false">IF(BN1562&gt;=90, "Very Good", IF(BN1562&gt;=80, "Good", IF(BN1562&gt;=70, "Slightly Good", IF(BN1562&gt;=60, "Average", IF(BN1562&gt;=50, "Slightly Poor", IF(BN1562&gt;=40, "Poor", "Very Poor"))))))</f>
        <v>#VALUE!</v>
      </c>
      <c r="BP1562" s="0" t="n">
        <f aca="false">IF(AJ1562&lt;=1000, -6.942*LN(AJ1562)+107.59, IF(AND(AJ1562&gt;1000, AJ1562&lt;=5213),-36.304*LN(AJ1562)+310.72, IF(AJ1562&gt;5213, 10)))</f>
        <v>74.3552323216071</v>
      </c>
      <c r="BQ1562" s="0" t="e">
        <f aca="false">BF1562^0.04*BG1562^0.22*BH1562^0.51*BI1562^0.06*BP1562^0.17</f>
        <v>#VALUE!</v>
      </c>
      <c r="BR1562" s="0" t="e">
        <f aca="false">IF(BQ1562&gt;=90, "Very Good", IF(BQ1562&gt;=80, "Good", IF(BQ1562&gt;=70, "Slightly Good", IF(BQ1562&gt;=60, "Average", IF(BQ1562&gt;=50, "Slightly Poor", IF(BQ1562&gt;=40, "Poor", "Very Poor"))))))</f>
        <v>#VALUE!</v>
      </c>
      <c r="BT1562" s="0" t="e">
        <f aca="false">9.81*LN(AH1562)+30.6</f>
        <v>#VALUE!</v>
      </c>
      <c r="BU1562" s="0" t="e">
        <f aca="false">IF(BT1562&lt;30, "Clean water", IF(AND(BT1562&gt;=30, BT1562&lt;40), "Hypolimia", IF(AND(BT1562&gt;=40,BT1562&lt;50), "Mesotrophic", IF(AND(BT1562&gt;=50, BT1562&lt;70), "Eutrophic", IF(BT1562&gt;70,"Hypertrophic")))))</f>
        <v>#VALUE!</v>
      </c>
      <c r="BW1562" s="0" t="e">
        <f aca="false">IF(G1562/H1562&gt;=1, "PLS CHECK", "")</f>
        <v>#DIV/0!</v>
      </c>
      <c r="BX1562" s="0" t="str">
        <f aca="false">IF(AC1562/J1562&gt;=1, "PLS CHECK", "")</f>
        <v/>
      </c>
      <c r="BY1562" s="0" t="str">
        <f aca="false">IF(AE1562/J1562&gt;=1, "PLS CHECK", "")</f>
        <v/>
      </c>
      <c r="BZ1562" s="0" t="str">
        <f aca="false">IF(AD1562/J1562&gt;=1, "PLS CHECK", "")</f>
        <v/>
      </c>
      <c r="CA1562" s="0" t="e">
        <f aca="false">IF(AF1562/K1562&gt;=1, "PLS CHECK", "")</f>
        <v>#DIV/0!</v>
      </c>
      <c r="CB1562" s="0" t="e">
        <f aca="false">IF(AG1562/K1562&gt;=1, "PLS CHECK", "")</f>
        <v>#DIV/0!</v>
      </c>
    </row>
    <row r="1563" customFormat="false" ht="12.5" hidden="false" customHeight="false" outlineLevel="0" collapsed="false">
      <c r="A1563" s="0" t="n">
        <v>1560</v>
      </c>
      <c r="B1563" s="15" t="s">
        <v>121</v>
      </c>
      <c r="C1563" s="16" t="s">
        <v>122</v>
      </c>
      <c r="D1563" s="0" t="s">
        <v>192</v>
      </c>
      <c r="E1563" s="0" t="n">
        <v>7.5</v>
      </c>
      <c r="F1563" s="0" t="n">
        <v>13.8</v>
      </c>
      <c r="G1563" s="0" t="n">
        <v>1.5</v>
      </c>
      <c r="H1563" s="37"/>
      <c r="I1563" s="0" t="n">
        <v>1.4</v>
      </c>
      <c r="J1563" s="0" t="n">
        <v>3.579</v>
      </c>
      <c r="K1563" s="37"/>
      <c r="L1563" s="37"/>
      <c r="M1563" s="0" t="n">
        <v>2.5</v>
      </c>
      <c r="N1563" s="0" t="n">
        <v>0</v>
      </c>
      <c r="O1563" s="0" t="n">
        <v>291</v>
      </c>
      <c r="P1563" s="37"/>
      <c r="AC1563" s="0" t="n">
        <v>3.428</v>
      </c>
      <c r="AD1563" s="0" t="n">
        <v>0.049</v>
      </c>
      <c r="AE1563" s="0" t="n">
        <v>2.994</v>
      </c>
      <c r="AF1563" s="0" t="n">
        <v>0.011</v>
      </c>
      <c r="AG1563" s="0" t="n">
        <v>0.007</v>
      </c>
      <c r="AH1563" s="37"/>
      <c r="AJ1563" s="0" t="n">
        <v>30</v>
      </c>
      <c r="BF1563" s="0" t="n">
        <f aca="false">IF(E1563&lt;11,-3.6797*E1563^2+48.115*E1563-53.83,280.92*EXP(-0.2027*E1563))</f>
        <v>100.049375</v>
      </c>
      <c r="BG1563" s="0" t="n">
        <f aca="false">32.208*LN(F1563)+21.438</f>
        <v>105.973326016391</v>
      </c>
      <c r="BH1563" s="0" t="n">
        <f aca="false">IF(G1563&lt;=2, -10*G1563+100, 88.958*EXP(-0.0755*G1563))</f>
        <v>85</v>
      </c>
      <c r="BI1563" s="0" t="n">
        <f aca="false">IF(I1563&lt;=100, 0.0053*(I1563)^2-1.0332*I1563+100.76, 122.82*EXP(-0.0092*I1563))</f>
        <v>99.323908</v>
      </c>
      <c r="BJ1563" s="0" t="e">
        <f aca="false">IF(P1563&lt;=1000, -6.942*LN(P1563)+107.59, -36.304*LN(P1563)+310.72)</f>
        <v>#VALUE!</v>
      </c>
      <c r="BK1563" s="0" t="e">
        <f aca="false">BF1563^0.04*BG1563^0.22*BH1563^0.51*BI1563^0.06*BJ1563^0.17</f>
        <v>#VALUE!</v>
      </c>
      <c r="BL1563" s="0" t="e">
        <f aca="false">IF(BK1563&gt;=90, "Very Good", IF(BK1563&gt;=80, "Good", IF(BK1563&gt;=70, "Slightly Good", IF(BK1563&gt;=60, "Average", IF(BK1563&gt;=50, "Slightly Poor", IF(BK1563&gt;=40, "Poor", "Very Poor"))))))</f>
        <v>#VALUE!</v>
      </c>
      <c r="BM1563" s="0" t="e">
        <f aca="false">IF(P1563&lt;=1000, -6.942*LN(P1563)+107.59, IF(AND(P1563&gt;1000, P1563&lt;=5213),-36.304*LN(P1563)+310.72, IF(P1563&gt;5213, 10)))</f>
        <v>#VALUE!</v>
      </c>
      <c r="BN1563" s="0" t="e">
        <f aca="false">BF1563^0.04*BG1563^0.22*BH1563^0.51*BI1563^0.06*BM1563^0.17</f>
        <v>#VALUE!</v>
      </c>
      <c r="BO1563" s="0" t="e">
        <f aca="false">IF(BN1563&gt;=90, "Very Good", IF(BN1563&gt;=80, "Good", IF(BN1563&gt;=70, "Slightly Good", IF(BN1563&gt;=60, "Average", IF(BN1563&gt;=50, "Slightly Poor", IF(BN1563&gt;=40, "Poor", "Very Poor"))))))</f>
        <v>#VALUE!</v>
      </c>
      <c r="BP1563" s="0" t="n">
        <f aca="false">IF(AJ1563&lt;=1000, -6.942*LN(AJ1563)+107.59, IF(AND(AJ1563&gt;1000, AJ1563&lt;=5213),-36.304*LN(AJ1563)+310.72, IF(AJ1563&gt;5213, 10)))</f>
        <v>83.9788877765013</v>
      </c>
      <c r="BQ1563" s="0" t="n">
        <f aca="false">BF1563^0.04*BG1563^0.22*BH1563^0.51*BI1563^0.06*BP1563^0.17</f>
        <v>90.4664648395954</v>
      </c>
      <c r="BR1563" s="0" t="str">
        <f aca="false">IF(BQ1563&gt;=90, "Very Good", IF(BQ1563&gt;=80, "Good", IF(BQ1563&gt;=70, "Slightly Good", IF(BQ1563&gt;=60, "Average", IF(BQ1563&gt;=50, "Slightly Poor", IF(BQ1563&gt;=40, "Poor", "Very Poor"))))))</f>
        <v>Very Good</v>
      </c>
      <c r="BT1563" s="0" t="e">
        <f aca="false">9.81*LN(AH1563)+30.6</f>
        <v>#VALUE!</v>
      </c>
      <c r="BU1563" s="0" t="e">
        <f aca="false">IF(BT1563&lt;30, "Clean water", IF(AND(BT1563&gt;=30, BT1563&lt;40), "Hypolimia", IF(AND(BT1563&gt;=40,BT1563&lt;50), "Mesotrophic", IF(AND(BT1563&gt;=50, BT1563&lt;70), "Eutrophic", IF(BT1563&gt;70,"Hypertrophic")))))</f>
        <v>#VALUE!</v>
      </c>
      <c r="BW1563" s="0" t="e">
        <f aca="false">IF(G1563/H1563&gt;=1, "PLS CHECK", "")</f>
        <v>#DIV/0!</v>
      </c>
      <c r="BX1563" s="0" t="str">
        <f aca="false">IF(AC1563/J1563&gt;=1, "PLS CHECK", "")</f>
        <v/>
      </c>
      <c r="BY1563" s="0" t="str">
        <f aca="false">IF(AE1563/J1563&gt;=1, "PLS CHECK", "")</f>
        <v/>
      </c>
      <c r="BZ1563" s="0" t="str">
        <f aca="false">IF(AD1563/J1563&gt;=1, "PLS CHECK", "")</f>
        <v/>
      </c>
      <c r="CA1563" s="0" t="e">
        <f aca="false">IF(AF1563/K1563&gt;=1, "PLS CHECK", "")</f>
        <v>#DIV/0!</v>
      </c>
      <c r="CB1563" s="0" t="e">
        <f aca="false">IF(AG1563/K1563&gt;=1, "PLS CHECK", "")</f>
        <v>#DIV/0!</v>
      </c>
    </row>
    <row r="1564" customFormat="false" ht="12.5" hidden="false" customHeight="false" outlineLevel="0" collapsed="false">
      <c r="A1564" s="0" t="n">
        <v>1561</v>
      </c>
      <c r="B1564" s="15" t="s">
        <v>140</v>
      </c>
      <c r="C1564" s="16" t="s">
        <v>141</v>
      </c>
      <c r="D1564" s="0" t="s">
        <v>192</v>
      </c>
      <c r="E1564" s="0" t="n">
        <v>8</v>
      </c>
      <c r="F1564" s="0" t="n">
        <v>13.2</v>
      </c>
      <c r="G1564" s="0" t="n">
        <v>3.1</v>
      </c>
      <c r="H1564" s="0" t="n">
        <v>4.9</v>
      </c>
      <c r="I1564" s="0" t="n">
        <v>4.5</v>
      </c>
      <c r="J1564" s="0" t="n">
        <v>5.39</v>
      </c>
      <c r="K1564" s="37"/>
      <c r="L1564" s="0" t="n">
        <v>3.4</v>
      </c>
      <c r="M1564" s="0" t="n">
        <v>9</v>
      </c>
      <c r="O1564" s="37"/>
      <c r="BD1564" s="0" t="n">
        <v>0.048</v>
      </c>
      <c r="BF1564" s="0" t="n">
        <f aca="false">IF(E1564&lt;11,-3.6797*E1564^2+48.115*E1564-53.83,280.92*EXP(-0.2027*E1564))</f>
        <v>95.5892</v>
      </c>
      <c r="BG1564" s="0" t="n">
        <f aca="false">32.208*LN(F1564)+21.438</f>
        <v>104.54162364751</v>
      </c>
      <c r="BH1564" s="0" t="n">
        <f aca="false">IF(G1564&lt;=2, -10*G1564+100, 88.958*EXP(-0.0755*G1564))</f>
        <v>70.3944446082144</v>
      </c>
      <c r="BI1564" s="0" t="n">
        <f aca="false">IF(I1564&lt;=100, 0.0053*(I1564)^2-1.0332*I1564+100.76, 122.82*EXP(-0.0092*I1564))</f>
        <v>96.217925</v>
      </c>
      <c r="BJ1564" s="0" t="e">
        <f aca="false">IF(P1564&lt;=1000, -6.942*LN(P1564)+107.59, -36.304*LN(P1564)+310.72)</f>
        <v>#VALUE!</v>
      </c>
      <c r="BK1564" s="0" t="e">
        <f aca="false">BF1564^0.04*BG1564^0.22*BH1564^0.51*BI1564^0.06*BJ1564^0.17</f>
        <v>#VALUE!</v>
      </c>
      <c r="BL1564" s="0" t="e">
        <f aca="false">IF(BK1564&gt;=90, "Very Good", IF(BK1564&gt;=80, "Good", IF(BK1564&gt;=70, "Slightly Good", IF(BK1564&gt;=60, "Average", IF(BK1564&gt;=50, "Slightly Poor", IF(BK1564&gt;=40, "Poor", "Very Poor"))))))</f>
        <v>#VALUE!</v>
      </c>
      <c r="BM1564" s="0" t="e">
        <f aca="false">IF(P1564&lt;=1000, -6.942*LN(P1564)+107.59, IF(AND(P1564&gt;1000, P1564&lt;=5213),-36.304*LN(P1564)+310.72, IF(P1564&gt;5213, 10)))</f>
        <v>#VALUE!</v>
      </c>
      <c r="BN1564" s="0" t="e">
        <f aca="false">BF1564^0.04*BG1564^0.22*BH1564^0.51*BI1564^0.06*BM1564^0.17</f>
        <v>#VALUE!</v>
      </c>
      <c r="BO1564" s="0" t="e">
        <f aca="false">IF(BN1564&gt;=90, "Very Good", IF(BN1564&gt;=80, "Good", IF(BN1564&gt;=70, "Slightly Good", IF(BN1564&gt;=60, "Average", IF(BN1564&gt;=50, "Slightly Poor", IF(BN1564&gt;=40, "Poor", "Very Poor"))))))</f>
        <v>#VALUE!</v>
      </c>
      <c r="BP1564" s="0" t="e">
        <f aca="false">IF(AJ1564&lt;=1000, -6.942*LN(AJ1564)+107.59, IF(AND(AJ1564&gt;1000, AJ1564&lt;=5213),-36.304*LN(AJ1564)+310.72, IF(AJ1564&gt;5213, 10)))</f>
        <v>#VALUE!</v>
      </c>
      <c r="BQ1564" s="0" t="e">
        <f aca="false">BF1564^0.04*BG1564^0.22*BH1564^0.51*BI1564^0.06*BP1564^0.17</f>
        <v>#VALUE!</v>
      </c>
      <c r="BR1564" s="0" t="e">
        <f aca="false">IF(BQ1564&gt;=90, "Very Good", IF(BQ1564&gt;=80, "Good", IF(BQ1564&gt;=70, "Slightly Good", IF(BQ1564&gt;=60, "Average", IF(BQ1564&gt;=50, "Slightly Poor", IF(BQ1564&gt;=40, "Poor", "Very Poor"))))))</f>
        <v>#VALUE!</v>
      </c>
      <c r="BT1564" s="0" t="e">
        <f aca="false">9.81*LN(AH1564)+30.6</f>
        <v>#VALUE!</v>
      </c>
      <c r="BU1564" s="0" t="e">
        <f aca="false">IF(BT1564&lt;30, "Clean water", IF(AND(BT1564&gt;=30, BT1564&lt;40), "Hypolimia", IF(AND(BT1564&gt;=40,BT1564&lt;50), "Mesotrophic", IF(AND(BT1564&gt;=50, BT1564&lt;70), "Eutrophic", IF(BT1564&gt;70,"Hypertrophic")))))</f>
        <v>#VALUE!</v>
      </c>
      <c r="BW1564" s="0" t="str">
        <f aca="false">IF(G1564/H1564&gt;=1, "PLS CHECK", "")</f>
        <v/>
      </c>
      <c r="BX1564" s="0" t="str">
        <f aca="false">IF(AC1564/J1564&gt;=1, "PLS CHECK", "")</f>
        <v/>
      </c>
      <c r="BY1564" s="0" t="str">
        <f aca="false">IF(AE1564/J1564&gt;=1, "PLS CHECK", "")</f>
        <v/>
      </c>
      <c r="BZ1564" s="0" t="str">
        <f aca="false">IF(AD1564/J1564&gt;=1, "PLS CHECK", "")</f>
        <v/>
      </c>
      <c r="CA1564" s="0" t="e">
        <f aca="false">IF(AF1564/K1564&gt;=1, "PLS CHECK", "")</f>
        <v>#DIV/0!</v>
      </c>
      <c r="CB1564" s="0" t="e">
        <f aca="false">IF(AG1564/K1564&gt;=1, "PLS CHECK", "")</f>
        <v>#DIV/0!</v>
      </c>
    </row>
    <row r="1565" customFormat="false" ht="12.5" hidden="false" customHeight="false" outlineLevel="0" collapsed="false">
      <c r="A1565" s="0" t="n">
        <v>1562</v>
      </c>
      <c r="B1565" s="15" t="s">
        <v>123</v>
      </c>
      <c r="C1565" s="16" t="s">
        <v>124</v>
      </c>
      <c r="D1565" s="0" t="s">
        <v>192</v>
      </c>
      <c r="E1565" s="0" t="n">
        <v>7.4</v>
      </c>
      <c r="F1565" s="0" t="n">
        <v>11.2</v>
      </c>
      <c r="G1565" s="0" t="n">
        <v>2</v>
      </c>
      <c r="H1565" s="0" t="n">
        <v>6.6</v>
      </c>
      <c r="I1565" s="0" t="n">
        <v>3.8</v>
      </c>
      <c r="J1565" s="0" t="n">
        <v>9.892</v>
      </c>
      <c r="K1565" s="0" t="n">
        <v>0.085</v>
      </c>
      <c r="L1565" s="0" t="n">
        <v>4.4</v>
      </c>
      <c r="M1565" s="0" t="n">
        <v>7.8</v>
      </c>
      <c r="N1565" s="0" t="n">
        <v>0</v>
      </c>
      <c r="O1565" s="0" t="n">
        <v>555</v>
      </c>
      <c r="P1565" s="0" t="n">
        <v>13000</v>
      </c>
      <c r="AC1565" s="0" t="n">
        <v>8.73</v>
      </c>
      <c r="AD1565" s="37"/>
      <c r="AE1565" s="0" t="n">
        <v>4.313</v>
      </c>
      <c r="AF1565" s="0" t="n">
        <v>0.042</v>
      </c>
      <c r="AG1565" s="0" t="n">
        <v>0.018</v>
      </c>
      <c r="AH1565" s="37"/>
      <c r="AJ1565" s="0" t="n">
        <v>840</v>
      </c>
      <c r="BF1565" s="0" t="n">
        <f aca="false">IF(E1565&lt;11,-3.6797*E1565^2+48.115*E1565-53.83,280.92*EXP(-0.2027*E1565))</f>
        <v>100.720628</v>
      </c>
      <c r="BG1565" s="0" t="n">
        <f aca="false">32.208*LN(F1565)+21.438</f>
        <v>99.2497509715202</v>
      </c>
      <c r="BH1565" s="0" t="n">
        <f aca="false">IF(G1565&lt;=2, -10*G1565+100, 88.958*EXP(-0.0755*G1565))</f>
        <v>80</v>
      </c>
      <c r="BI1565" s="0" t="n">
        <f aca="false">IF(I1565&lt;=100, 0.0053*(I1565)^2-1.0332*I1565+100.76, 122.82*EXP(-0.0092*I1565))</f>
        <v>96.910372</v>
      </c>
      <c r="BJ1565" s="0" t="n">
        <f aca="false">IF(P1565&lt;=1000, -6.942*LN(P1565)+107.59, -36.304*LN(P1565)+310.72)</f>
        <v>-33.1770691214511</v>
      </c>
      <c r="BK1565" s="0" t="e">
        <f aca="false">BF1565^0.04*BG1565^0.22*BH1565^0.51*BI1565^0.06*BJ1565^0.17</f>
        <v>#NUM!</v>
      </c>
      <c r="BL1565" s="0" t="e">
        <f aca="false">IF(BK1565&gt;=90, "Very Good", IF(BK1565&gt;=80, "Good", IF(BK1565&gt;=70, "Slightly Good", IF(BK1565&gt;=60, "Average", IF(BK1565&gt;=50, "Slightly Poor", IF(BK1565&gt;=40, "Poor", "Very Poor"))))))</f>
        <v>#NUM!</v>
      </c>
      <c r="BM1565" s="0" t="n">
        <f aca="false">IF(P1565&lt;=1000, -6.942*LN(P1565)+107.59, IF(AND(P1565&gt;1000, P1565&lt;=5213),-36.304*LN(P1565)+310.72, IF(P1565&gt;5213, 10)))</f>
        <v>10</v>
      </c>
      <c r="BN1565" s="0" t="n">
        <f aca="false">BF1565^0.04*BG1565^0.22*BH1565^0.51*BI1565^0.06*BM1565^0.17</f>
        <v>60.1399855849135</v>
      </c>
      <c r="BO1565" s="0" t="str">
        <f aca="false">IF(BN1565&gt;=90, "Very Good", IF(BN1565&gt;=80, "Good", IF(BN1565&gt;=70, "Slightly Good", IF(BN1565&gt;=60, "Average", IF(BN1565&gt;=50, "Slightly Poor", IF(BN1565&gt;=40, "Poor", "Very Poor"))))))</f>
        <v>Average</v>
      </c>
      <c r="BP1565" s="0" t="n">
        <f aca="false">IF(AJ1565&lt;=1000, -6.942*LN(AJ1565)+107.59, IF(AND(AJ1565&gt;1000, AJ1565&lt;=5213),-36.304*LN(AJ1565)+310.72, IF(AJ1565&gt;5213, 10)))</f>
        <v>60.8467240668651</v>
      </c>
      <c r="BQ1565" s="0" t="n">
        <f aca="false">BF1565^0.04*BG1565^0.22*BH1565^0.51*BI1565^0.06*BP1565^0.17</f>
        <v>81.749224946979</v>
      </c>
      <c r="BR1565" s="0" t="str">
        <f aca="false">IF(BQ1565&gt;=90, "Very Good", IF(BQ1565&gt;=80, "Good", IF(BQ1565&gt;=70, "Slightly Good", IF(BQ1565&gt;=60, "Average", IF(BQ1565&gt;=50, "Slightly Poor", IF(BQ1565&gt;=40, "Poor", "Very Poor"))))))</f>
        <v>Good</v>
      </c>
      <c r="BT1565" s="0" t="e">
        <f aca="false">9.81*LN(AH1565)+30.6</f>
        <v>#VALUE!</v>
      </c>
      <c r="BU1565" s="0" t="e">
        <f aca="false">IF(BT1565&lt;30, "Clean water", IF(AND(BT1565&gt;=30, BT1565&lt;40), "Hypolimia", IF(AND(BT1565&gt;=40,BT1565&lt;50), "Mesotrophic", IF(AND(BT1565&gt;=50, BT1565&lt;70), "Eutrophic", IF(BT1565&gt;70,"Hypertrophic")))))</f>
        <v>#VALUE!</v>
      </c>
      <c r="BW1565" s="0" t="str">
        <f aca="false">IF(G1565/H1565&gt;=1, "PLS CHECK", "")</f>
        <v/>
      </c>
      <c r="BX1565" s="0" t="str">
        <f aca="false">IF(AC1565/J1565&gt;=1, "PLS CHECK", "")</f>
        <v/>
      </c>
      <c r="BY1565" s="0" t="str">
        <f aca="false">IF(AE1565/J1565&gt;=1, "PLS CHECK", "")</f>
        <v/>
      </c>
      <c r="BZ1565" s="0" t="str">
        <f aca="false">IF(AD1565/J1565&gt;=1, "PLS CHECK", "")</f>
        <v/>
      </c>
      <c r="CA1565" s="0" t="str">
        <f aca="false">IF(AF1565/K1565&gt;=1, "PLS CHECK", "")</f>
        <v/>
      </c>
      <c r="CB1565" s="0" t="str">
        <f aca="false">IF(AG1565/K1565&gt;=1, "PLS CHECK", "")</f>
        <v/>
      </c>
    </row>
    <row r="1566" customFormat="false" ht="12.5" hidden="false" customHeight="false" outlineLevel="0" collapsed="false">
      <c r="A1566" s="0" t="n">
        <v>1563</v>
      </c>
      <c r="B1566" s="15" t="s">
        <v>125</v>
      </c>
      <c r="C1566" s="16" t="s">
        <v>126</v>
      </c>
      <c r="D1566" s="0" t="s">
        <v>192</v>
      </c>
      <c r="E1566" s="0" t="n">
        <v>8</v>
      </c>
      <c r="F1566" s="37"/>
      <c r="G1566" s="0" t="n">
        <v>1.3</v>
      </c>
      <c r="H1566" s="0" t="n">
        <v>2.2</v>
      </c>
      <c r="I1566" s="37"/>
      <c r="J1566" s="0" t="n">
        <v>7.421</v>
      </c>
      <c r="K1566" s="0" t="n">
        <v>0.023</v>
      </c>
      <c r="L1566" s="0" t="n">
        <v>1.4</v>
      </c>
      <c r="M1566" s="0" t="n">
        <v>5.3</v>
      </c>
      <c r="N1566" s="0" t="n">
        <v>0</v>
      </c>
      <c r="O1566" s="0" t="n">
        <v>542</v>
      </c>
      <c r="P1566" s="0" t="n">
        <v>4300</v>
      </c>
      <c r="AC1566" s="0" t="n">
        <v>7.13</v>
      </c>
      <c r="AD1566" s="0" t="n">
        <v>0.091</v>
      </c>
      <c r="AE1566" s="0" t="n">
        <v>5.883</v>
      </c>
      <c r="AF1566" s="0" t="n">
        <v>0.019</v>
      </c>
      <c r="AG1566" s="0" t="n">
        <v>0.01</v>
      </c>
      <c r="AH1566" s="0" t="n">
        <v>1.1</v>
      </c>
      <c r="AJ1566" s="0" t="n">
        <v>400</v>
      </c>
      <c r="BF1566" s="0" t="n">
        <f aca="false">IF(E1566&lt;11,-3.6797*E1566^2+48.115*E1566-53.83,280.92*EXP(-0.2027*E1566))</f>
        <v>95.5892</v>
      </c>
      <c r="BG1566" s="0" t="e">
        <f aca="false">32.208*LN(F1566)+21.438</f>
        <v>#VALUE!</v>
      </c>
      <c r="BH1566" s="0" t="n">
        <f aca="false">IF(G1566&lt;=2, -10*G1566+100, 88.958*EXP(-0.0755*G1566))</f>
        <v>87</v>
      </c>
      <c r="BI1566" s="0" t="n">
        <f aca="false">IF(I1566&lt;=100, 0.0053*(I1566)^2-1.0332*I1566+100.76, 122.82*EXP(-0.0092*I1566))</f>
        <v>100.76</v>
      </c>
      <c r="BJ1566" s="0" t="n">
        <f aca="false">IF(P1566&lt;=1000, -6.942*LN(P1566)+107.59, -36.304*LN(P1566)+310.72)</f>
        <v>6.98729256774925</v>
      </c>
      <c r="BK1566" s="0" t="e">
        <f aca="false">BF1566^0.04*BG1566^0.22*BH1566^0.51*BI1566^0.06*BJ1566^0.17</f>
        <v>#VALUE!</v>
      </c>
      <c r="BL1566" s="0" t="e">
        <f aca="false">IF(BK1566&gt;=90, "Very Good", IF(BK1566&gt;=80, "Good", IF(BK1566&gt;=70, "Slightly Good", IF(BK1566&gt;=60, "Average", IF(BK1566&gt;=50, "Slightly Poor", IF(BK1566&gt;=40, "Poor", "Very Poor"))))))</f>
        <v>#VALUE!</v>
      </c>
      <c r="BM1566" s="0" t="n">
        <f aca="false">IF(P1566&lt;=1000, -6.942*LN(P1566)+107.59, IF(AND(P1566&gt;1000, P1566&lt;=5213),-36.304*LN(P1566)+310.72, IF(P1566&gt;5213, 10)))</f>
        <v>6.98729256774925</v>
      </c>
      <c r="BN1566" s="0" t="e">
        <f aca="false">BF1566^0.04*BG1566^0.22*BH1566^0.51*BI1566^0.06*BM1566^0.17</f>
        <v>#VALUE!</v>
      </c>
      <c r="BO1566" s="0" t="e">
        <f aca="false">IF(BN1566&gt;=90, "Very Good", IF(BN1566&gt;=80, "Good", IF(BN1566&gt;=70, "Slightly Good", IF(BN1566&gt;=60, "Average", IF(BN1566&gt;=50, "Slightly Poor", IF(BN1566&gt;=40, "Poor", "Very Poor"))))))</f>
        <v>#VALUE!</v>
      </c>
      <c r="BP1566" s="0" t="n">
        <f aca="false">IF(AJ1566&lt;=1000, -6.942*LN(AJ1566)+107.59, IF(AND(AJ1566&gt;1000, AJ1566&lt;=5213),-36.304*LN(AJ1566)+310.72, IF(AJ1566&gt;5213, 10)))</f>
        <v>65.9972531139764</v>
      </c>
      <c r="BQ1566" s="0" t="e">
        <f aca="false">BF1566^0.04*BG1566^0.22*BH1566^0.51*BI1566^0.06*BP1566^0.17</f>
        <v>#VALUE!</v>
      </c>
      <c r="BR1566" s="0" t="e">
        <f aca="false">IF(BQ1566&gt;=90, "Very Good", IF(BQ1566&gt;=80, "Good", IF(BQ1566&gt;=70, "Slightly Good", IF(BQ1566&gt;=60, "Average", IF(BQ1566&gt;=50, "Slightly Poor", IF(BQ1566&gt;=40, "Poor", "Very Poor"))))))</f>
        <v>#VALUE!</v>
      </c>
      <c r="BT1566" s="0" t="n">
        <f aca="false">9.81*LN(AH1566)+30.6</f>
        <v>31.5349928638804</v>
      </c>
      <c r="BU1566" s="0" t="str">
        <f aca="false">IF(BT1566&lt;30, "Clean water", IF(AND(BT1566&gt;=30, BT1566&lt;40), "Hypolimia", IF(AND(BT1566&gt;=40,BT1566&lt;50), "Mesotrophic", IF(AND(BT1566&gt;=50, BT1566&lt;70), "Eutrophic", IF(BT1566&gt;70,"Hypertrophic")))))</f>
        <v>Hypolimia</v>
      </c>
      <c r="BW1566" s="0" t="str">
        <f aca="false">IF(G1566/H1566&gt;=1, "PLS CHECK", "")</f>
        <v/>
      </c>
      <c r="BX1566" s="0" t="str">
        <f aca="false">IF(AC1566/J1566&gt;=1, "PLS CHECK", "")</f>
        <v/>
      </c>
      <c r="BY1566" s="0" t="str">
        <f aca="false">IF(AE1566/J1566&gt;=1, "PLS CHECK", "")</f>
        <v/>
      </c>
      <c r="BZ1566" s="0" t="str">
        <f aca="false">IF(AD1566/J1566&gt;=1, "PLS CHECK", "")</f>
        <v/>
      </c>
      <c r="CA1566" s="0" t="str">
        <f aca="false">IF(AF1566/K1566&gt;=1, "PLS CHECK", "")</f>
        <v/>
      </c>
      <c r="CB1566" s="0" t="str">
        <f aca="false">IF(AG1566/K1566&gt;=1, "PLS CHECK", "")</f>
        <v/>
      </c>
    </row>
    <row r="1567" customFormat="false" ht="12.5" hidden="false" customHeight="false" outlineLevel="0" collapsed="false">
      <c r="A1567" s="0" t="n">
        <v>1564</v>
      </c>
      <c r="B1567" s="15" t="s">
        <v>72</v>
      </c>
      <c r="C1567" s="16" t="s">
        <v>73</v>
      </c>
      <c r="D1567" s="0" t="s">
        <v>193</v>
      </c>
      <c r="E1567" s="0" t="n">
        <v>8.1</v>
      </c>
      <c r="F1567" s="0" t="n">
        <v>13.4</v>
      </c>
      <c r="G1567" s="0" t="n">
        <v>2</v>
      </c>
      <c r="H1567" s="0" t="n">
        <v>5.2</v>
      </c>
      <c r="I1567" s="37"/>
      <c r="J1567" s="0" t="n">
        <v>4.998</v>
      </c>
      <c r="K1567" s="0" t="n">
        <v>0.04</v>
      </c>
      <c r="L1567" s="0" t="n">
        <v>2.7</v>
      </c>
      <c r="M1567" s="0" t="n">
        <v>5.4</v>
      </c>
      <c r="N1567" s="0" t="n">
        <v>0</v>
      </c>
      <c r="O1567" s="0" t="n">
        <v>323</v>
      </c>
      <c r="P1567" s="0" t="n">
        <v>27200</v>
      </c>
      <c r="Q1567" s="0" t="n">
        <v>0</v>
      </c>
      <c r="R1567" s="0" t="n">
        <v>0</v>
      </c>
      <c r="S1567" s="0" t="n">
        <v>0</v>
      </c>
      <c r="T1567" s="0" t="n">
        <v>0</v>
      </c>
      <c r="U1567" s="0" t="n">
        <v>0</v>
      </c>
      <c r="V1567" s="0" t="n">
        <v>0</v>
      </c>
      <c r="AC1567" s="0" t="n">
        <v>4.735</v>
      </c>
      <c r="AD1567" s="0" t="n">
        <v>0.55</v>
      </c>
      <c r="AE1567" s="0" t="n">
        <v>3.611</v>
      </c>
      <c r="AF1567" s="0" t="n">
        <v>0.013</v>
      </c>
      <c r="AG1567" s="0" t="n">
        <v>0.004</v>
      </c>
      <c r="AH1567" s="0" t="n">
        <v>19.6</v>
      </c>
      <c r="AJ1567" s="0" t="n">
        <v>335</v>
      </c>
      <c r="AP1567" s="0" t="n">
        <v>0</v>
      </c>
      <c r="AY1567" s="0" t="n">
        <v>0</v>
      </c>
      <c r="BF1567" s="0" t="n">
        <f aca="false">IF(E1567&lt;11,-3.6797*E1567^2+48.115*E1567-53.83,280.92*EXP(-0.2027*E1567))</f>
        <v>94.476383</v>
      </c>
      <c r="BG1567" s="0" t="n">
        <f aca="false">32.208*LN(F1567)+21.438</f>
        <v>105.025963601667</v>
      </c>
      <c r="BH1567" s="0" t="n">
        <f aca="false">IF(G1567&lt;=2, -10*G1567+100, 88.958*EXP(-0.0755*G1567))</f>
        <v>80</v>
      </c>
      <c r="BI1567" s="0" t="n">
        <f aca="false">IF(I1567&lt;=100, 0.0053*(I1567)^2-1.0332*I1567+100.76, 122.82*EXP(-0.0092*I1567))</f>
        <v>100.76</v>
      </c>
      <c r="BJ1567" s="0" t="n">
        <f aca="false">IF(P1567&lt;=1000, -6.942*LN(P1567)+107.59, -36.304*LN(P1567)+310.72)</f>
        <v>-59.9791366469216</v>
      </c>
      <c r="BK1567" s="0" t="e">
        <f aca="false">BF1567^0.04*BG1567^0.22*BH1567^0.51*BI1567^0.06*BJ1567^0.17</f>
        <v>#NUM!</v>
      </c>
      <c r="BL1567" s="0" t="e">
        <f aca="false">IF(BK1567&gt;=90, "Very Good", IF(BK1567&gt;=80, "Good", IF(BK1567&gt;=70, "Slightly Good", IF(BK1567&gt;=60, "Average", IF(BK1567&gt;=50, "Slightly Poor", IF(BK1567&gt;=40, "Poor", "Very Poor"))))))</f>
        <v>#NUM!</v>
      </c>
      <c r="BM1567" s="0" t="n">
        <f aca="false">IF(P1567&lt;=1000, -6.942*LN(P1567)+107.59, IF(AND(P1567&gt;1000, P1567&lt;=5213),-36.304*LN(P1567)+310.72, IF(P1567&gt;5213, 10)))</f>
        <v>10</v>
      </c>
      <c r="BN1567" s="0" t="n">
        <f aca="false">BF1567^0.04*BG1567^0.22*BH1567^0.51*BI1567^0.06*BM1567^0.17</f>
        <v>60.8795427187921</v>
      </c>
      <c r="BO1567" s="0" t="str">
        <f aca="false">IF(BN1567&gt;=90, "Very Good", IF(BN1567&gt;=80, "Good", IF(BN1567&gt;=70, "Slightly Good", IF(BN1567&gt;=60, "Average", IF(BN1567&gt;=50, "Slightly Poor", IF(BN1567&gt;=40, "Poor", "Very Poor"))))))</f>
        <v>Average</v>
      </c>
      <c r="BP1567" s="0" t="n">
        <f aca="false">IF(AJ1567&lt;=1000, -6.942*LN(AJ1567)+107.59, IF(AND(AJ1567&gt;1000, AJ1567&lt;=5213),-36.304*LN(AJ1567)+310.72, IF(AJ1567&gt;5213, 10)))</f>
        <v>67.2283058480704</v>
      </c>
      <c r="BQ1567" s="0" t="n">
        <f aca="false">BF1567^0.04*BG1567^0.22*BH1567^0.51*BI1567^0.06*BP1567^0.17</f>
        <v>84.1695974463741</v>
      </c>
      <c r="BR1567" s="0" t="str">
        <f aca="false">IF(BQ1567&gt;=90, "Very Good", IF(BQ1567&gt;=80, "Good", IF(BQ1567&gt;=70, "Slightly Good", IF(BQ1567&gt;=60, "Average", IF(BQ1567&gt;=50, "Slightly Poor", IF(BQ1567&gt;=40, "Poor", "Very Poor"))))))</f>
        <v>Good</v>
      </c>
      <c r="BT1567" s="0" t="n">
        <f aca="false">9.81*LN(AH1567)+30.6</f>
        <v>59.7899450447798</v>
      </c>
      <c r="BU1567" s="0" t="str">
        <f aca="false">IF(BT1567&lt;30, "Clean water", IF(AND(BT1567&gt;=30, BT1567&lt;40), "Hypolimia", IF(AND(BT1567&gt;=40,BT1567&lt;50), "Mesotrophic", IF(AND(BT1567&gt;=50, BT1567&lt;70), "Eutrophic", IF(BT1567&gt;70,"Hypertrophic")))))</f>
        <v>Eutrophic</v>
      </c>
      <c r="BW1567" s="0" t="str">
        <f aca="false">IF(G1567/H1567&gt;=1, "PLS CHECK", "")</f>
        <v/>
      </c>
      <c r="BX1567" s="0" t="str">
        <f aca="false">IF(AC1567/J1567&gt;=1, "PLS CHECK", "")</f>
        <v/>
      </c>
      <c r="BY1567" s="0" t="str">
        <f aca="false">IF(AE1567/J1567&gt;=1, "PLS CHECK", "")</f>
        <v/>
      </c>
      <c r="BZ1567" s="0" t="str">
        <f aca="false">IF(AD1567/J1567&gt;=1, "PLS CHECK", "")</f>
        <v/>
      </c>
      <c r="CA1567" s="0" t="str">
        <f aca="false">IF(AF1567/K1567&gt;=1, "PLS CHECK", "")</f>
        <v/>
      </c>
      <c r="CB1567" s="0" t="str">
        <f aca="false">IF(AG1567/K1567&gt;=1, "PLS CHECK", "")</f>
        <v/>
      </c>
    </row>
    <row r="1568" customFormat="false" ht="12.5" hidden="false" customHeight="false" outlineLevel="0" collapsed="false">
      <c r="A1568" s="0" t="n">
        <v>1565</v>
      </c>
      <c r="B1568" s="15" t="s">
        <v>131</v>
      </c>
      <c r="C1568" s="16" t="s">
        <v>132</v>
      </c>
      <c r="D1568" s="0" t="s">
        <v>193</v>
      </c>
      <c r="E1568" s="0" t="n">
        <v>8.4</v>
      </c>
      <c r="F1568" s="0" t="n">
        <v>13.9</v>
      </c>
      <c r="G1568" s="0" t="n">
        <v>3.7</v>
      </c>
      <c r="H1568" s="0" t="n">
        <v>6.7</v>
      </c>
      <c r="I1568" s="0" t="n">
        <v>10.5</v>
      </c>
      <c r="J1568" s="0" t="n">
        <v>4.467</v>
      </c>
      <c r="K1568" s="0" t="n">
        <v>0.152</v>
      </c>
      <c r="L1568" s="0" t="n">
        <v>4.3</v>
      </c>
      <c r="M1568" s="0" t="n">
        <v>12.5</v>
      </c>
      <c r="O1568" s="37"/>
      <c r="BD1568" s="0" t="n">
        <v>0.01</v>
      </c>
      <c r="BF1568" s="0" t="n">
        <f aca="false">IF(E1568&lt;11,-3.6797*E1568^2+48.115*E1568-53.83,280.92*EXP(-0.2027*E1568))</f>
        <v>90.6963680000001</v>
      </c>
      <c r="BG1568" s="0" t="n">
        <f aca="false">32.208*LN(F1568)+21.438</f>
        <v>106.205875763121</v>
      </c>
      <c r="BH1568" s="0" t="n">
        <f aca="false">IF(G1568&lt;=2, -10*G1568+100, 88.958*EXP(-0.0755*G1568))</f>
        <v>67.2767257350167</v>
      </c>
      <c r="BI1568" s="0" t="n">
        <f aca="false">IF(I1568&lt;=100, 0.0053*(I1568)^2-1.0332*I1568+100.76, 122.82*EXP(-0.0092*I1568))</f>
        <v>90.495725</v>
      </c>
      <c r="BJ1568" s="0" t="e">
        <f aca="false">IF(P1568&lt;=1000, -6.942*LN(P1568)+107.59, -36.304*LN(P1568)+310.72)</f>
        <v>#VALUE!</v>
      </c>
      <c r="BK1568" s="0" t="e">
        <f aca="false">BF1568^0.04*BG1568^0.22*BH1568^0.51*BI1568^0.06*BJ1568^0.17</f>
        <v>#VALUE!</v>
      </c>
      <c r="BL1568" s="0" t="e">
        <f aca="false">IF(BK1568&gt;=90, "Very Good", IF(BK1568&gt;=80, "Good", IF(BK1568&gt;=70, "Slightly Good", IF(BK1568&gt;=60, "Average", IF(BK1568&gt;=50, "Slightly Poor", IF(BK1568&gt;=40, "Poor", "Very Poor"))))))</f>
        <v>#VALUE!</v>
      </c>
      <c r="BM1568" s="0" t="e">
        <f aca="false">IF(P1568&lt;=1000, -6.942*LN(P1568)+107.59, IF(AND(P1568&gt;1000, P1568&lt;=5213),-36.304*LN(P1568)+310.72, IF(P1568&gt;5213, 10)))</f>
        <v>#VALUE!</v>
      </c>
      <c r="BN1568" s="0" t="e">
        <f aca="false">BF1568^0.04*BG1568^0.22*BH1568^0.51*BI1568^0.06*BM1568^0.17</f>
        <v>#VALUE!</v>
      </c>
      <c r="BO1568" s="0" t="e">
        <f aca="false">IF(BN1568&gt;=90, "Very Good", IF(BN1568&gt;=80, "Good", IF(BN1568&gt;=70, "Slightly Good", IF(BN1568&gt;=60, "Average", IF(BN1568&gt;=50, "Slightly Poor", IF(BN1568&gt;=40, "Poor", "Very Poor"))))))</f>
        <v>#VALUE!</v>
      </c>
      <c r="BP1568" s="0" t="e">
        <f aca="false">IF(AJ1568&lt;=1000, -6.942*LN(AJ1568)+107.59, IF(AND(AJ1568&gt;1000, AJ1568&lt;=5213),-36.304*LN(AJ1568)+310.72, IF(AJ1568&gt;5213, 10)))</f>
        <v>#VALUE!</v>
      </c>
      <c r="BQ1568" s="0" t="e">
        <f aca="false">BF1568^0.04*BG1568^0.22*BH1568^0.51*BI1568^0.06*BP1568^0.17</f>
        <v>#VALUE!</v>
      </c>
      <c r="BR1568" s="0" t="e">
        <f aca="false">IF(BQ1568&gt;=90, "Very Good", IF(BQ1568&gt;=80, "Good", IF(BQ1568&gt;=70, "Slightly Good", IF(BQ1568&gt;=60, "Average", IF(BQ1568&gt;=50, "Slightly Poor", IF(BQ1568&gt;=40, "Poor", "Very Poor"))))))</f>
        <v>#VALUE!</v>
      </c>
      <c r="BT1568" s="0" t="e">
        <f aca="false">9.81*LN(AH1568)+30.6</f>
        <v>#VALUE!</v>
      </c>
      <c r="BU1568" s="0" t="e">
        <f aca="false">IF(BT1568&lt;30, "Clean water", IF(AND(BT1568&gt;=30, BT1568&lt;40), "Hypolimia", IF(AND(BT1568&gt;=40,BT1568&lt;50), "Mesotrophic", IF(AND(BT1568&gt;=50, BT1568&lt;70), "Eutrophic", IF(BT1568&gt;70,"Hypertrophic")))))</f>
        <v>#VALUE!</v>
      </c>
      <c r="BW1568" s="0" t="str">
        <f aca="false">IF(G1568/H1568&gt;=1, "PLS CHECK", "")</f>
        <v/>
      </c>
      <c r="BX1568" s="0" t="str">
        <f aca="false">IF(AC1568/J1568&gt;=1, "PLS CHECK", "")</f>
        <v/>
      </c>
      <c r="BY1568" s="0" t="str">
        <f aca="false">IF(AE1568/J1568&gt;=1, "PLS CHECK", "")</f>
        <v/>
      </c>
      <c r="BZ1568" s="0" t="str">
        <f aca="false">IF(AD1568/J1568&gt;=1, "PLS CHECK", "")</f>
        <v/>
      </c>
      <c r="CA1568" s="0" t="str">
        <f aca="false">IF(AF1568/K1568&gt;=1, "PLS CHECK", "")</f>
        <v/>
      </c>
      <c r="CB1568" s="0" t="str">
        <f aca="false">IF(AG1568/K1568&gt;=1, "PLS CHECK", "")</f>
        <v/>
      </c>
    </row>
    <row r="1569" customFormat="false" ht="12.5" hidden="false" customHeight="false" outlineLevel="0" collapsed="false">
      <c r="A1569" s="0" t="n">
        <v>1566</v>
      </c>
      <c r="B1569" s="15" t="s">
        <v>75</v>
      </c>
      <c r="C1569" s="16" t="s">
        <v>76</v>
      </c>
      <c r="D1569" s="0" t="s">
        <v>193</v>
      </c>
      <c r="E1569" s="0" t="n">
        <v>8</v>
      </c>
      <c r="F1569" s="0" t="n">
        <v>12.1</v>
      </c>
      <c r="G1569" s="0" t="n">
        <v>1</v>
      </c>
      <c r="H1569" s="0" t="n">
        <v>5.4</v>
      </c>
      <c r="I1569" s="0" t="n">
        <v>4.2</v>
      </c>
      <c r="J1569" s="0" t="n">
        <v>4.244</v>
      </c>
      <c r="K1569" s="0" t="n">
        <v>0.098</v>
      </c>
      <c r="L1569" s="0" t="n">
        <v>1.8</v>
      </c>
      <c r="M1569" s="0" t="n">
        <v>5.5</v>
      </c>
      <c r="N1569" s="0" t="n">
        <v>0</v>
      </c>
      <c r="O1569" s="37"/>
      <c r="P1569" s="37"/>
      <c r="AC1569" s="0" t="n">
        <v>4.131</v>
      </c>
      <c r="AD1569" s="0" t="n">
        <v>0.393</v>
      </c>
      <c r="AE1569" s="0" t="n">
        <v>3.398</v>
      </c>
      <c r="AF1569" s="0" t="n">
        <v>0.066</v>
      </c>
      <c r="AG1569" s="0" t="n">
        <v>0.065</v>
      </c>
      <c r="AH1569" s="0" t="n">
        <v>3.6</v>
      </c>
      <c r="AJ1569" s="0" t="n">
        <v>790</v>
      </c>
      <c r="BF1569" s="0" t="n">
        <f aca="false">IF(E1569&lt;11,-3.6797*E1569^2+48.115*E1569-53.83,280.92*EXP(-0.2027*E1569))</f>
        <v>95.5892</v>
      </c>
      <c r="BG1569" s="0" t="n">
        <f aca="false">32.208*LN(F1569)+21.438</f>
        <v>101.739161217428</v>
      </c>
      <c r="BH1569" s="0" t="n">
        <f aca="false">IF(G1569&lt;=2, -10*G1569+100, 88.958*EXP(-0.0755*G1569))</f>
        <v>90</v>
      </c>
      <c r="BI1569" s="0" t="n">
        <f aca="false">IF(I1569&lt;=100, 0.0053*(I1569)^2-1.0332*I1569+100.76, 122.82*EXP(-0.0092*I1569))</f>
        <v>96.514052</v>
      </c>
      <c r="BJ1569" s="0" t="e">
        <f aca="false">IF(P1569&lt;=1000, -6.942*LN(P1569)+107.59, -36.304*LN(P1569)+310.72)</f>
        <v>#VALUE!</v>
      </c>
      <c r="BK1569" s="0" t="e">
        <f aca="false">BF1569^0.04*BG1569^0.22*BH1569^0.51*BI1569^0.06*BJ1569^0.17</f>
        <v>#VALUE!</v>
      </c>
      <c r="BL1569" s="0" t="e">
        <f aca="false">IF(BK1569&gt;=90, "Very Good", IF(BK1569&gt;=80, "Good", IF(BK1569&gt;=70, "Slightly Good", IF(BK1569&gt;=60, "Average", IF(BK1569&gt;=50, "Slightly Poor", IF(BK1569&gt;=40, "Poor", "Very Poor"))))))</f>
        <v>#VALUE!</v>
      </c>
      <c r="BM1569" s="0" t="e">
        <f aca="false">IF(P1569&lt;=1000, -6.942*LN(P1569)+107.59, IF(AND(P1569&gt;1000, P1569&lt;=5213),-36.304*LN(P1569)+310.72, IF(P1569&gt;5213, 10)))</f>
        <v>#VALUE!</v>
      </c>
      <c r="BN1569" s="0" t="e">
        <f aca="false">BF1569^0.04*BG1569^0.22*BH1569^0.51*BI1569^0.06*BM1569^0.17</f>
        <v>#VALUE!</v>
      </c>
      <c r="BO1569" s="0" t="e">
        <f aca="false">IF(BN1569&gt;=90, "Very Good", IF(BN1569&gt;=80, "Good", IF(BN1569&gt;=70, "Slightly Good", IF(BN1569&gt;=60, "Average", IF(BN1569&gt;=50, "Slightly Poor", IF(BN1569&gt;=40, "Poor", "Very Poor"))))))</f>
        <v>#VALUE!</v>
      </c>
      <c r="BP1569" s="0" t="n">
        <f aca="false">IF(AJ1569&lt;=1000, -6.942*LN(AJ1569)+107.59, IF(AND(AJ1569&gt;1000, AJ1569&lt;=5213),-36.304*LN(AJ1569)+310.72, IF(AJ1569&gt;5213, 10)))</f>
        <v>61.2727472926093</v>
      </c>
      <c r="BQ1569" s="0" t="n">
        <f aca="false">BF1569^0.04*BG1569^0.22*BH1569^0.51*BI1569^0.06*BP1569^0.17</f>
        <v>87.1843049289271</v>
      </c>
      <c r="BR1569" s="0" t="str">
        <f aca="false">IF(BQ1569&gt;=90, "Very Good", IF(BQ1569&gt;=80, "Good", IF(BQ1569&gt;=70, "Slightly Good", IF(BQ1569&gt;=60, "Average", IF(BQ1569&gt;=50, "Slightly Poor", IF(BQ1569&gt;=40, "Poor", "Very Poor"))))))</f>
        <v>Good</v>
      </c>
      <c r="BT1569" s="0" t="n">
        <f aca="false">9.81*LN(AH1569)+30.6</f>
        <v>43.1659610239829</v>
      </c>
      <c r="BU1569" s="0" t="str">
        <f aca="false">IF(BT1569&lt;30, "Clean water", IF(AND(BT1569&gt;=30, BT1569&lt;40), "Hypolimia", IF(AND(BT1569&gt;=40,BT1569&lt;50), "Mesotrophic", IF(AND(BT1569&gt;=50, BT1569&lt;70), "Eutrophic", IF(BT1569&gt;70,"Hypertrophic")))))</f>
        <v>Mesotrophic</v>
      </c>
      <c r="BW1569" s="0" t="str">
        <f aca="false">IF(G1569/H1569&gt;=1, "PLS CHECK", "")</f>
        <v/>
      </c>
      <c r="BX1569" s="0" t="str">
        <f aca="false">IF(AC1569/J1569&gt;=1, "PLS CHECK", "")</f>
        <v/>
      </c>
      <c r="BY1569" s="0" t="str">
        <f aca="false">IF(AE1569/J1569&gt;=1, "PLS CHECK", "")</f>
        <v/>
      </c>
      <c r="BZ1569" s="0" t="str">
        <f aca="false">IF(AD1569/J1569&gt;=1, "PLS CHECK", "")</f>
        <v/>
      </c>
      <c r="CA1569" s="0" t="str">
        <f aca="false">IF(AF1569/K1569&gt;=1, "PLS CHECK", "")</f>
        <v/>
      </c>
      <c r="CB1569" s="0" t="str">
        <f aca="false">IF(AG1569/K1569&gt;=1, "PLS CHECK", "")</f>
        <v/>
      </c>
    </row>
    <row r="1570" customFormat="false" ht="12.5" hidden="false" customHeight="false" outlineLevel="0" collapsed="false">
      <c r="A1570" s="0" t="n">
        <v>1567</v>
      </c>
      <c r="B1570" s="15" t="s">
        <v>77</v>
      </c>
      <c r="C1570" s="16" t="s">
        <v>78</v>
      </c>
      <c r="D1570" s="0" t="s">
        <v>193</v>
      </c>
      <c r="E1570" s="37"/>
      <c r="F1570" s="37"/>
      <c r="G1570" s="0" t="n">
        <v>1.8</v>
      </c>
      <c r="H1570" s="0" t="n">
        <v>4.4</v>
      </c>
      <c r="I1570" s="0" t="n">
        <v>6.7</v>
      </c>
      <c r="J1570" s="0" t="n">
        <v>3.55</v>
      </c>
      <c r="K1570" s="0" t="n">
        <v>0.03</v>
      </c>
      <c r="L1570" s="0" t="n">
        <v>2.4</v>
      </c>
      <c r="M1570" s="0" t="n">
        <v>4</v>
      </c>
      <c r="N1570" s="0" t="n">
        <v>0</v>
      </c>
      <c r="O1570" s="0" t="n">
        <v>251</v>
      </c>
      <c r="P1570" s="37"/>
      <c r="AC1570" s="0" t="n">
        <v>3.315</v>
      </c>
      <c r="AD1570" s="0" t="n">
        <v>0.061</v>
      </c>
      <c r="AE1570" s="0" t="n">
        <v>2.559</v>
      </c>
      <c r="AF1570" s="37"/>
      <c r="AG1570" s="0" t="n">
        <v>0.001</v>
      </c>
      <c r="AH1570" s="0" t="n">
        <v>23.5</v>
      </c>
      <c r="AJ1570" s="0" t="n">
        <v>42</v>
      </c>
      <c r="BD1570" s="0" t="n">
        <v>125.24</v>
      </c>
      <c r="BF1570" s="0" t="n">
        <f aca="false">IF(E1570&lt;11,-3.6797*E1570^2+48.115*E1570-53.83,280.92*EXP(-0.2027*E1570))</f>
        <v>-53.83</v>
      </c>
      <c r="BG1570" s="0" t="e">
        <f aca="false">32.208*LN(F1570)+21.438</f>
        <v>#VALUE!</v>
      </c>
      <c r="BH1570" s="0" t="n">
        <f aca="false">IF(G1570&lt;=2, -10*G1570+100, 88.958*EXP(-0.0755*G1570))</f>
        <v>82</v>
      </c>
      <c r="BI1570" s="0" t="n">
        <f aca="false">IF(I1570&lt;=100, 0.0053*(I1570)^2-1.0332*I1570+100.76, 122.82*EXP(-0.0092*I1570))</f>
        <v>94.075477</v>
      </c>
      <c r="BJ1570" s="0" t="e">
        <f aca="false">IF(P1570&lt;=1000, -6.942*LN(P1570)+107.59, -36.304*LN(P1570)+310.72)</f>
        <v>#VALUE!</v>
      </c>
      <c r="BK1570" s="0" t="e">
        <f aca="false">BF1570^0.04*BG1570^0.22*BH1570^0.51*BI1570^0.06*BJ1570^0.17</f>
        <v>#VALUE!</v>
      </c>
      <c r="BL1570" s="0" t="e">
        <f aca="false">IF(BK1570&gt;=90, "Very Good", IF(BK1570&gt;=80, "Good", IF(BK1570&gt;=70, "Slightly Good", IF(BK1570&gt;=60, "Average", IF(BK1570&gt;=50, "Slightly Poor", IF(BK1570&gt;=40, "Poor", "Very Poor"))))))</f>
        <v>#VALUE!</v>
      </c>
      <c r="BM1570" s="0" t="e">
        <f aca="false">IF(P1570&lt;=1000, -6.942*LN(P1570)+107.59, IF(AND(P1570&gt;1000, P1570&lt;=5213),-36.304*LN(P1570)+310.72, IF(P1570&gt;5213, 10)))</f>
        <v>#VALUE!</v>
      </c>
      <c r="BN1570" s="0" t="e">
        <f aca="false">BF1570^0.04*BG1570^0.22*BH1570^0.51*BI1570^0.06*BM1570^0.17</f>
        <v>#VALUE!</v>
      </c>
      <c r="BO1570" s="0" t="e">
        <f aca="false">IF(BN1570&gt;=90, "Very Good", IF(BN1570&gt;=80, "Good", IF(BN1570&gt;=70, "Slightly Good", IF(BN1570&gt;=60, "Average", IF(BN1570&gt;=50, "Slightly Poor", IF(BN1570&gt;=40, "Poor", "Very Poor"))))))</f>
        <v>#VALUE!</v>
      </c>
      <c r="BP1570" s="0" t="n">
        <f aca="false">IF(AJ1570&lt;=1000, -6.942*LN(AJ1570)+107.59, IF(AND(AJ1570&gt;1000, AJ1570&lt;=5213),-36.304*LN(AJ1570)+310.72, IF(AJ1570&gt;5213, 10)))</f>
        <v>81.6430975098769</v>
      </c>
      <c r="BQ1570" s="0" t="e">
        <f aca="false">BF1570^0.04*BG1570^0.22*BH1570^0.51*BI1570^0.06*BP1570^0.17</f>
        <v>#VALUE!</v>
      </c>
      <c r="BR1570" s="0" t="e">
        <f aca="false">IF(BQ1570&gt;=90, "Very Good", IF(BQ1570&gt;=80, "Good", IF(BQ1570&gt;=70, "Slightly Good", IF(BQ1570&gt;=60, "Average", IF(BQ1570&gt;=50, "Slightly Poor", IF(BQ1570&gt;=40, "Poor", "Very Poor"))))))</f>
        <v>#VALUE!</v>
      </c>
      <c r="BT1570" s="0" t="n">
        <f aca="false">9.81*LN(AH1570)+30.6</f>
        <v>61.5701741314826</v>
      </c>
      <c r="BU1570" s="0" t="str">
        <f aca="false">IF(BT1570&lt;30, "Clean water", IF(AND(BT1570&gt;=30, BT1570&lt;40), "Hypolimia", IF(AND(BT1570&gt;=40,BT1570&lt;50), "Mesotrophic", IF(AND(BT1570&gt;=50, BT1570&lt;70), "Eutrophic", IF(BT1570&gt;70,"Hypertrophic")))))</f>
        <v>Eutrophic</v>
      </c>
      <c r="BW1570" s="0" t="str">
        <f aca="false">IF(G1570/H1570&gt;=1, "PLS CHECK", "")</f>
        <v/>
      </c>
      <c r="BX1570" s="0" t="str">
        <f aca="false">IF(AC1570/J1570&gt;=1, "PLS CHECK", "")</f>
        <v/>
      </c>
      <c r="BY1570" s="0" t="str">
        <f aca="false">IF(AE1570/J1570&gt;=1, "PLS CHECK", "")</f>
        <v/>
      </c>
      <c r="BZ1570" s="0" t="str">
        <f aca="false">IF(AD1570/J1570&gt;=1, "PLS CHECK", "")</f>
        <v/>
      </c>
      <c r="CA1570" s="0" t="str">
        <f aca="false">IF(AF1570/K1570&gt;=1, "PLS CHECK", "")</f>
        <v/>
      </c>
      <c r="CB1570" s="0" t="str">
        <f aca="false">IF(AG1570/K1570&gt;=1, "PLS CHECK", "")</f>
        <v/>
      </c>
    </row>
    <row r="1571" customFormat="false" ht="12.5" hidden="false" customHeight="false" outlineLevel="0" collapsed="false">
      <c r="A1571" s="0" t="n">
        <v>1568</v>
      </c>
      <c r="B1571" s="15" t="s">
        <v>79</v>
      </c>
      <c r="C1571" s="16" t="s">
        <v>80</v>
      </c>
      <c r="D1571" s="0" t="s">
        <v>193</v>
      </c>
      <c r="E1571" s="0" t="n">
        <v>8</v>
      </c>
      <c r="F1571" s="0" t="n">
        <v>13.2</v>
      </c>
      <c r="G1571" s="0" t="n">
        <v>2.1</v>
      </c>
      <c r="H1571" s="0" t="n">
        <v>4.8</v>
      </c>
      <c r="I1571" s="0" t="n">
        <v>5.8</v>
      </c>
      <c r="J1571" s="0" t="n">
        <v>5.833</v>
      </c>
      <c r="K1571" s="0" t="n">
        <v>0.058</v>
      </c>
      <c r="L1571" s="0" t="n">
        <v>2.8</v>
      </c>
      <c r="M1571" s="0" t="n">
        <v>5.3</v>
      </c>
      <c r="N1571" s="0" t="n">
        <v>0</v>
      </c>
      <c r="O1571" s="0" t="n">
        <v>262</v>
      </c>
      <c r="P1571" s="0" t="n">
        <v>16813</v>
      </c>
      <c r="Q1571" s="0" t="n">
        <v>0</v>
      </c>
      <c r="R1571" s="0" t="n">
        <v>0</v>
      </c>
      <c r="S1571" s="0" t="n">
        <v>0</v>
      </c>
      <c r="T1571" s="0" t="n">
        <v>0</v>
      </c>
      <c r="U1571" s="0" t="n">
        <v>0</v>
      </c>
      <c r="V1571" s="0" t="n">
        <v>0</v>
      </c>
      <c r="AC1571" s="0" t="n">
        <v>5.698</v>
      </c>
      <c r="AD1571" s="0" t="n">
        <v>0.693</v>
      </c>
      <c r="AE1571" s="0" t="n">
        <v>3.948</v>
      </c>
      <c r="AF1571" s="0" t="n">
        <v>0.015</v>
      </c>
      <c r="AG1571" s="0" t="n">
        <v>0.003</v>
      </c>
      <c r="AH1571" s="0" t="n">
        <v>17</v>
      </c>
      <c r="AJ1571" s="0" t="n">
        <v>2328</v>
      </c>
      <c r="AP1571" s="0" t="n">
        <v>0</v>
      </c>
      <c r="AY1571" s="0" t="n">
        <v>0</v>
      </c>
      <c r="BD1571" s="0" t="n">
        <v>122.968</v>
      </c>
      <c r="BF1571" s="0" t="n">
        <f aca="false">IF(E1571&lt;11,-3.6797*E1571^2+48.115*E1571-53.83,280.92*EXP(-0.2027*E1571))</f>
        <v>95.5892</v>
      </c>
      <c r="BG1571" s="0" t="n">
        <f aca="false">32.208*LN(F1571)+21.438</f>
        <v>104.54162364751</v>
      </c>
      <c r="BH1571" s="0" t="n">
        <f aca="false">IF(G1571&lt;=2, -10*G1571+100, 88.958*EXP(-0.0755*G1571))</f>
        <v>75.9150041678102</v>
      </c>
      <c r="BI1571" s="0" t="n">
        <f aca="false">IF(I1571&lt;=100, 0.0053*(I1571)^2-1.0332*I1571+100.76, 122.82*EXP(-0.0092*I1571))</f>
        <v>94.945732</v>
      </c>
      <c r="BJ1571" s="0" t="n">
        <f aca="false">IF(P1571&lt;=1000, -6.942*LN(P1571)+107.59, -36.304*LN(P1571)+310.72)</f>
        <v>-42.5145682578478</v>
      </c>
      <c r="BK1571" s="0" t="e">
        <f aca="false">BF1571^0.04*BG1571^0.22*BH1571^0.51*BI1571^0.06*BJ1571^0.17</f>
        <v>#NUM!</v>
      </c>
      <c r="BL1571" s="0" t="e">
        <f aca="false">IF(BK1571&gt;=90, "Very Good", IF(BK1571&gt;=80, "Good", IF(BK1571&gt;=70, "Slightly Good", IF(BK1571&gt;=60, "Average", IF(BK1571&gt;=50, "Slightly Poor", IF(BK1571&gt;=40, "Poor", "Very Poor"))))))</f>
        <v>#NUM!</v>
      </c>
      <c r="BM1571" s="0" t="n">
        <f aca="false">IF(P1571&lt;=1000, -6.942*LN(P1571)+107.59, IF(AND(P1571&gt;1000, P1571&lt;=5213),-36.304*LN(P1571)+310.72, IF(P1571&gt;5213, 10)))</f>
        <v>10</v>
      </c>
      <c r="BN1571" s="0" t="n">
        <f aca="false">BF1571^0.04*BG1571^0.22*BH1571^0.51*BI1571^0.06*BM1571^0.17</f>
        <v>59.0303827544086</v>
      </c>
      <c r="BO1571" s="0" t="str">
        <f aca="false">IF(BN1571&gt;=90, "Very Good", IF(BN1571&gt;=80, "Good", IF(BN1571&gt;=70, "Slightly Good", IF(BN1571&gt;=60, "Average", IF(BN1571&gt;=50, "Slightly Poor", IF(BN1571&gt;=40, "Poor", "Very Poor"))))))</f>
        <v>Slightly Poor</v>
      </c>
      <c r="BP1571" s="0" t="n">
        <f aca="false">IF(AJ1571&lt;=1000, -6.942*LN(AJ1571)+107.59, IF(AND(AJ1571&gt;1000, AJ1571&lt;=5213),-36.304*LN(AJ1571)+310.72, IF(AJ1571&gt;5213, 10)))</f>
        <v>29.2636263794614</v>
      </c>
      <c r="BQ1571" s="0" t="n">
        <f aca="false">BF1571^0.04*BG1571^0.22*BH1571^0.51*BI1571^0.06*BP1571^0.17</f>
        <v>70.8518808435835</v>
      </c>
      <c r="BR1571" s="0" t="str">
        <f aca="false">IF(BQ1571&gt;=90, "Very Good", IF(BQ1571&gt;=80, "Good", IF(BQ1571&gt;=70, "Slightly Good", IF(BQ1571&gt;=60, "Average", IF(BQ1571&gt;=50, "Slightly Poor", IF(BQ1571&gt;=40, "Poor", "Very Poor"))))))</f>
        <v>Slightly Good</v>
      </c>
      <c r="BT1571" s="0" t="n">
        <f aca="false">9.81*LN(AH1571)+30.6</f>
        <v>58.3938229051915</v>
      </c>
      <c r="BU1571" s="0" t="str">
        <f aca="false">IF(BT1571&lt;30, "Clean water", IF(AND(BT1571&gt;=30, BT1571&lt;40), "Hypolimia", IF(AND(BT1571&gt;=40,BT1571&lt;50), "Mesotrophic", IF(AND(BT1571&gt;=50, BT1571&lt;70), "Eutrophic", IF(BT1571&gt;70,"Hypertrophic")))))</f>
        <v>Eutrophic</v>
      </c>
      <c r="BW1571" s="0" t="str">
        <f aca="false">IF(G1571/H1571&gt;=1, "PLS CHECK", "")</f>
        <v/>
      </c>
      <c r="BX1571" s="0" t="str">
        <f aca="false">IF(AC1571/J1571&gt;=1, "PLS CHECK", "")</f>
        <v/>
      </c>
      <c r="BY1571" s="0" t="str">
        <f aca="false">IF(AE1571/J1571&gt;=1, "PLS CHECK", "")</f>
        <v/>
      </c>
      <c r="BZ1571" s="0" t="str">
        <f aca="false">IF(AD1571/J1571&gt;=1, "PLS CHECK", "")</f>
        <v/>
      </c>
      <c r="CA1571" s="0" t="str">
        <f aca="false">IF(AF1571/K1571&gt;=1, "PLS CHECK", "")</f>
        <v/>
      </c>
      <c r="CB1571" s="0" t="str">
        <f aca="false">IF(AG1571/K1571&gt;=1, "PLS CHECK", "")</f>
        <v/>
      </c>
    </row>
    <row r="1572" customFormat="false" ht="12.5" hidden="false" customHeight="false" outlineLevel="0" collapsed="false">
      <c r="A1572" s="0" t="n">
        <v>1569</v>
      </c>
      <c r="B1572" s="15" t="s">
        <v>81</v>
      </c>
      <c r="C1572" s="16" t="s">
        <v>82</v>
      </c>
      <c r="D1572" s="0" t="s">
        <v>193</v>
      </c>
      <c r="E1572" s="0" t="n">
        <v>8.4</v>
      </c>
      <c r="F1572" s="37"/>
      <c r="G1572" s="0" t="n">
        <v>0.8</v>
      </c>
      <c r="H1572" s="0" t="n">
        <v>2.5</v>
      </c>
      <c r="I1572" s="0" t="n">
        <v>1.8</v>
      </c>
      <c r="J1572" s="0" t="n">
        <v>4.177</v>
      </c>
      <c r="K1572" s="37"/>
      <c r="L1572" s="0" t="n">
        <v>1.8</v>
      </c>
      <c r="M1572" s="0" t="n">
        <v>6.3</v>
      </c>
      <c r="N1572" s="0" t="n">
        <v>0</v>
      </c>
      <c r="O1572" s="0" t="n">
        <v>327</v>
      </c>
      <c r="P1572" s="0" t="n">
        <v>2300</v>
      </c>
      <c r="AC1572" s="0" t="n">
        <v>4.04</v>
      </c>
      <c r="AD1572" s="0" t="n">
        <v>0.051</v>
      </c>
      <c r="AE1572" s="0" t="n">
        <v>3.712</v>
      </c>
      <c r="AF1572" s="37"/>
      <c r="AG1572" s="0" t="n">
        <v>0.003</v>
      </c>
      <c r="AH1572" s="0" t="n">
        <v>3.1</v>
      </c>
      <c r="AJ1572" s="0" t="n">
        <v>50</v>
      </c>
      <c r="BF1572" s="0" t="n">
        <f aca="false">IF(E1572&lt;11,-3.6797*E1572^2+48.115*E1572-53.83,280.92*EXP(-0.2027*E1572))</f>
        <v>90.6963680000001</v>
      </c>
      <c r="BG1572" s="0" t="e">
        <f aca="false">32.208*LN(F1572)+21.438</f>
        <v>#VALUE!</v>
      </c>
      <c r="BH1572" s="0" t="n">
        <f aca="false">IF(G1572&lt;=2, -10*G1572+100, 88.958*EXP(-0.0755*G1572))</f>
        <v>92</v>
      </c>
      <c r="BI1572" s="0" t="n">
        <f aca="false">IF(I1572&lt;=100, 0.0053*(I1572)^2-1.0332*I1572+100.76, 122.82*EXP(-0.0092*I1572))</f>
        <v>98.917412</v>
      </c>
      <c r="BJ1572" s="0" t="n">
        <f aca="false">IF(P1572&lt;=1000, -6.942*LN(P1572)+107.59, -36.304*LN(P1572)+310.72)</f>
        <v>29.7029195527965</v>
      </c>
      <c r="BK1572" s="0" t="e">
        <f aca="false">BF1572^0.04*BG1572^0.22*BH1572^0.51*BI1572^0.06*BJ1572^0.17</f>
        <v>#VALUE!</v>
      </c>
      <c r="BL1572" s="0" t="e">
        <f aca="false">IF(BK1572&gt;=90, "Very Good", IF(BK1572&gt;=80, "Good", IF(BK1572&gt;=70, "Slightly Good", IF(BK1572&gt;=60, "Average", IF(BK1572&gt;=50, "Slightly Poor", IF(BK1572&gt;=40, "Poor", "Very Poor"))))))</f>
        <v>#VALUE!</v>
      </c>
      <c r="BM1572" s="0" t="n">
        <f aca="false">IF(P1572&lt;=1000, -6.942*LN(P1572)+107.59, IF(AND(P1572&gt;1000, P1572&lt;=5213),-36.304*LN(P1572)+310.72, IF(P1572&gt;5213, 10)))</f>
        <v>29.7029195527965</v>
      </c>
      <c r="BN1572" s="0" t="e">
        <f aca="false">BF1572^0.04*BG1572^0.22*BH1572^0.51*BI1572^0.06*BM1572^0.17</f>
        <v>#VALUE!</v>
      </c>
      <c r="BO1572" s="0" t="e">
        <f aca="false">IF(BN1572&gt;=90, "Very Good", IF(BN1572&gt;=80, "Good", IF(BN1572&gt;=70, "Slightly Good", IF(BN1572&gt;=60, "Average", IF(BN1572&gt;=50, "Slightly Poor", IF(BN1572&gt;=40, "Poor", "Very Poor"))))))</f>
        <v>#VALUE!</v>
      </c>
      <c r="BP1572" s="0" t="n">
        <f aca="false">IF(AJ1572&lt;=1000, -6.942*LN(AJ1572)+107.59, IF(AND(AJ1572&gt;1000, AJ1572&lt;=5213),-36.304*LN(AJ1572)+310.72, IF(AJ1572&gt;5213, 10)))</f>
        <v>80.4327362963178</v>
      </c>
      <c r="BQ1572" s="0" t="e">
        <f aca="false">BF1572^0.04*BG1572^0.22*BH1572^0.51*BI1572^0.06*BP1572^0.17</f>
        <v>#VALUE!</v>
      </c>
      <c r="BR1572" s="0" t="e">
        <f aca="false">IF(BQ1572&gt;=90, "Very Good", IF(BQ1572&gt;=80, "Good", IF(BQ1572&gt;=70, "Slightly Good", IF(BQ1572&gt;=60, "Average", IF(BQ1572&gt;=50, "Slightly Poor", IF(BQ1572&gt;=40, "Poor", "Very Poor"))))))</f>
        <v>#VALUE!</v>
      </c>
      <c r="BT1572" s="0" t="n">
        <f aca="false">9.81*LN(AH1572)+30.6</f>
        <v>41.6990547137277</v>
      </c>
      <c r="BU1572" s="0" t="str">
        <f aca="false">IF(BT1572&lt;30, "Clean water", IF(AND(BT1572&gt;=30, BT1572&lt;40), "Hypolimia", IF(AND(BT1572&gt;=40,BT1572&lt;50), "Mesotrophic", IF(AND(BT1572&gt;=50, BT1572&lt;70), "Eutrophic", IF(BT1572&gt;70,"Hypertrophic")))))</f>
        <v>Mesotrophic</v>
      </c>
      <c r="BW1572" s="0" t="str">
        <f aca="false">IF(G1572/H1572&gt;=1, "PLS CHECK", "")</f>
        <v/>
      </c>
      <c r="BX1572" s="0" t="str">
        <f aca="false">IF(AC1572/J1572&gt;=1, "PLS CHECK", "")</f>
        <v/>
      </c>
      <c r="BY1572" s="0" t="str">
        <f aca="false">IF(AE1572/J1572&gt;=1, "PLS CHECK", "")</f>
        <v/>
      </c>
      <c r="BZ1572" s="0" t="str">
        <f aca="false">IF(AD1572/J1572&gt;=1, "PLS CHECK", "")</f>
        <v/>
      </c>
      <c r="CA1572" s="0" t="e">
        <f aca="false">IF(AF1572/K1572&gt;=1, "PLS CHECK", "")</f>
        <v>#DIV/0!</v>
      </c>
      <c r="CB1572" s="0" t="e">
        <f aca="false">IF(AG1572/K1572&gt;=1, "PLS CHECK", "")</f>
        <v>#DIV/0!</v>
      </c>
    </row>
    <row r="1573" customFormat="false" ht="12.5" hidden="false" customHeight="false" outlineLevel="0" collapsed="false">
      <c r="A1573" s="0" t="n">
        <v>1570</v>
      </c>
      <c r="B1573" s="15" t="s">
        <v>83</v>
      </c>
      <c r="C1573" s="16" t="s">
        <v>84</v>
      </c>
      <c r="D1573" s="0" t="s">
        <v>193</v>
      </c>
      <c r="E1573" s="37"/>
      <c r="F1573" s="0" t="n">
        <v>13.7</v>
      </c>
      <c r="G1573" s="0" t="n">
        <v>2</v>
      </c>
      <c r="H1573" s="0" t="n">
        <v>5.1</v>
      </c>
      <c r="I1573" s="0" t="n">
        <v>7</v>
      </c>
      <c r="J1573" s="0" t="n">
        <v>3.721</v>
      </c>
      <c r="K1573" s="0" t="n">
        <v>0.028</v>
      </c>
      <c r="L1573" s="0" t="n">
        <v>2.5</v>
      </c>
      <c r="M1573" s="0" t="n">
        <v>4.4</v>
      </c>
      <c r="N1573" s="0" t="n">
        <v>0</v>
      </c>
      <c r="O1573" s="0" t="n">
        <v>276</v>
      </c>
      <c r="P1573" s="0" t="n">
        <v>13000</v>
      </c>
      <c r="AC1573" s="0" t="n">
        <v>3.47</v>
      </c>
      <c r="AD1573" s="0" t="n">
        <v>0.564</v>
      </c>
      <c r="AE1573" s="0" t="n">
        <v>2.867</v>
      </c>
      <c r="AF1573" s="0" t="n">
        <v>0.012</v>
      </c>
      <c r="AG1573" s="0" t="n">
        <v>0.001</v>
      </c>
      <c r="AH1573" s="0" t="n">
        <v>17.9</v>
      </c>
      <c r="AJ1573" s="0" t="n">
        <v>270</v>
      </c>
      <c r="BF1573" s="0" t="n">
        <f aca="false">IF(E1573&lt;11,-3.6797*E1573^2+48.115*E1573-53.83,280.92*EXP(-0.2027*E1573))</f>
        <v>-53.83</v>
      </c>
      <c r="BG1573" s="0" t="n">
        <f aca="false">32.208*LN(F1573)+21.438</f>
        <v>105.73908498392</v>
      </c>
      <c r="BH1573" s="0" t="n">
        <f aca="false">IF(G1573&lt;=2, -10*G1573+100, 88.958*EXP(-0.0755*G1573))</f>
        <v>80</v>
      </c>
      <c r="BI1573" s="0" t="n">
        <f aca="false">IF(I1573&lt;=100, 0.0053*(I1573)^2-1.0332*I1573+100.76, 122.82*EXP(-0.0092*I1573))</f>
        <v>93.7873</v>
      </c>
      <c r="BJ1573" s="0" t="n">
        <f aca="false">IF(P1573&lt;=1000, -6.942*LN(P1573)+107.59, -36.304*LN(P1573)+310.72)</f>
        <v>-33.1770691214511</v>
      </c>
      <c r="BK1573" s="0" t="e">
        <f aca="false">BF1573^0.04*BG1573^0.22*BH1573^0.51*BI1573^0.06*BJ1573^0.17</f>
        <v>#NUM!</v>
      </c>
      <c r="BL1573" s="0" t="e">
        <f aca="false">IF(BK1573&gt;=90, "Very Good", IF(BK1573&gt;=80, "Good", IF(BK1573&gt;=70, "Slightly Good", IF(BK1573&gt;=60, "Average", IF(BK1573&gt;=50, "Slightly Poor", IF(BK1573&gt;=40, "Poor", "Very Poor"))))))</f>
        <v>#NUM!</v>
      </c>
      <c r="BM1573" s="0" t="n">
        <f aca="false">IF(P1573&lt;=1000, -6.942*LN(P1573)+107.59, IF(AND(P1573&gt;1000, P1573&lt;=5213),-36.304*LN(P1573)+310.72, IF(P1573&gt;5213, 10)))</f>
        <v>10</v>
      </c>
      <c r="BN1573" s="0" t="n">
        <f aca="false">BF1573^0.04*BG1573^0.22*BH1573^0.51*BI1573^0.06*BM1573^0.17</f>
        <v>-59.357736437982</v>
      </c>
      <c r="BO1573" s="0" t="str">
        <f aca="false">IF(BN1573&gt;=90, "Very Good", IF(BN1573&gt;=80, "Good", IF(BN1573&gt;=70, "Slightly Good", IF(BN1573&gt;=60, "Average", IF(BN1573&gt;=50, "Slightly Poor", IF(BN1573&gt;=40, "Poor", "Very Poor"))))))</f>
        <v>Very Poor</v>
      </c>
      <c r="BP1573" s="0" t="n">
        <f aca="false">IF(AJ1573&lt;=1000, -6.942*LN(AJ1573)+107.59, IF(AND(AJ1573&gt;1000, AJ1573&lt;=5213),-36.304*LN(AJ1573)+310.72, IF(AJ1573&gt;5213, 10)))</f>
        <v>68.7257547606333</v>
      </c>
      <c r="BQ1573" s="0" t="n">
        <f aca="false">BF1573^0.04*BG1573^0.22*BH1573^0.51*BI1573^0.06*BP1573^0.17</f>
        <v>-82.3735246350871</v>
      </c>
      <c r="BR1573" s="0" t="str">
        <f aca="false">IF(BQ1573&gt;=90, "Very Good", IF(BQ1573&gt;=80, "Good", IF(BQ1573&gt;=70, "Slightly Good", IF(BQ1573&gt;=60, "Average", IF(BQ1573&gt;=50, "Slightly Poor", IF(BQ1573&gt;=40, "Poor", "Very Poor"))))))</f>
        <v>Very Poor</v>
      </c>
      <c r="BT1573" s="0" t="n">
        <f aca="false">9.81*LN(AH1573)+30.6</f>
        <v>58.8998949930262</v>
      </c>
      <c r="BU1573" s="0" t="str">
        <f aca="false">IF(BT1573&lt;30, "Clean water", IF(AND(BT1573&gt;=30, BT1573&lt;40), "Hypolimia", IF(AND(BT1573&gt;=40,BT1573&lt;50), "Mesotrophic", IF(AND(BT1573&gt;=50, BT1573&lt;70), "Eutrophic", IF(BT1573&gt;70,"Hypertrophic")))))</f>
        <v>Eutrophic</v>
      </c>
      <c r="BW1573" s="0" t="str">
        <f aca="false">IF(G1573/H1573&gt;=1, "PLS CHECK", "")</f>
        <v/>
      </c>
      <c r="BX1573" s="0" t="str">
        <f aca="false">IF(AC1573/J1573&gt;=1, "PLS CHECK", "")</f>
        <v/>
      </c>
      <c r="BY1573" s="0" t="str">
        <f aca="false">IF(AE1573/J1573&gt;=1, "PLS CHECK", "")</f>
        <v/>
      </c>
      <c r="BZ1573" s="0" t="str">
        <f aca="false">IF(AD1573/J1573&gt;=1, "PLS CHECK", "")</f>
        <v/>
      </c>
      <c r="CA1573" s="0" t="str">
        <f aca="false">IF(AF1573/K1573&gt;=1, "PLS CHECK", "")</f>
        <v/>
      </c>
      <c r="CB1573" s="0" t="str">
        <f aca="false">IF(AG1573/K1573&gt;=1, "PLS CHECK", "")</f>
        <v/>
      </c>
    </row>
    <row r="1574" customFormat="false" ht="12.5" hidden="false" customHeight="false" outlineLevel="0" collapsed="false">
      <c r="A1574" s="0" t="n">
        <v>1571</v>
      </c>
      <c r="B1574" s="15" t="s">
        <v>133</v>
      </c>
      <c r="C1574" s="16" t="s">
        <v>134</v>
      </c>
      <c r="D1574" s="0" t="s">
        <v>193</v>
      </c>
      <c r="E1574" s="0" t="n">
        <v>8.3</v>
      </c>
      <c r="F1574" s="0" t="n">
        <v>11</v>
      </c>
      <c r="G1574" s="0" t="n">
        <v>3.8</v>
      </c>
      <c r="H1574" s="0" t="n">
        <v>5.5</v>
      </c>
      <c r="I1574" s="0" t="n">
        <v>17.2</v>
      </c>
      <c r="J1574" s="0" t="n">
        <v>4.872</v>
      </c>
      <c r="K1574" s="37"/>
      <c r="L1574" s="0" t="n">
        <v>3.9</v>
      </c>
      <c r="M1574" s="0" t="n">
        <v>10.8</v>
      </c>
      <c r="O1574" s="37"/>
      <c r="BD1574" s="0" t="n">
        <v>0.1</v>
      </c>
      <c r="BF1574" s="0" t="n">
        <f aca="false">IF(E1574&lt;11,-3.6797*E1574^2+48.115*E1574-53.83,280.92*EXP(-0.2027*E1574))</f>
        <v>92.029967</v>
      </c>
      <c r="BG1574" s="0" t="n">
        <f aca="false">32.208*LN(F1574)+21.438</f>
        <v>98.6694109462899</v>
      </c>
      <c r="BH1574" s="0" t="n">
        <f aca="false">IF(G1574&lt;=2, -10*G1574+100, 88.958*EXP(-0.0755*G1574))</f>
        <v>66.7706991099565</v>
      </c>
      <c r="BI1574" s="0" t="n">
        <f aca="false">IF(I1574&lt;=100, 0.0053*(I1574)^2-1.0332*I1574+100.76, 122.82*EXP(-0.0092*I1574))</f>
        <v>84.556912</v>
      </c>
      <c r="BJ1574" s="0" t="e">
        <f aca="false">IF(P1574&lt;=1000, -6.942*LN(P1574)+107.59, -36.304*LN(P1574)+310.72)</f>
        <v>#VALUE!</v>
      </c>
      <c r="BK1574" s="0" t="e">
        <f aca="false">BF1574^0.04*BG1574^0.22*BH1574^0.51*BI1574^0.06*BJ1574^0.17</f>
        <v>#VALUE!</v>
      </c>
      <c r="BL1574" s="0" t="e">
        <f aca="false">IF(BK1574&gt;=90, "Very Good", IF(BK1574&gt;=80, "Good", IF(BK1574&gt;=70, "Slightly Good", IF(BK1574&gt;=60, "Average", IF(BK1574&gt;=50, "Slightly Poor", IF(BK1574&gt;=40, "Poor", "Very Poor"))))))</f>
        <v>#VALUE!</v>
      </c>
      <c r="BM1574" s="0" t="e">
        <f aca="false">IF(P1574&lt;=1000, -6.942*LN(P1574)+107.59, IF(AND(P1574&gt;1000, P1574&lt;=5213),-36.304*LN(P1574)+310.72, IF(P1574&gt;5213, 10)))</f>
        <v>#VALUE!</v>
      </c>
      <c r="BN1574" s="0" t="e">
        <f aca="false">BF1574^0.04*BG1574^0.22*BH1574^0.51*BI1574^0.06*BM1574^0.17</f>
        <v>#VALUE!</v>
      </c>
      <c r="BO1574" s="0" t="e">
        <f aca="false">IF(BN1574&gt;=90, "Very Good", IF(BN1574&gt;=80, "Good", IF(BN1574&gt;=70, "Slightly Good", IF(BN1574&gt;=60, "Average", IF(BN1574&gt;=50, "Slightly Poor", IF(BN1574&gt;=40, "Poor", "Very Poor"))))))</f>
        <v>#VALUE!</v>
      </c>
      <c r="BP1574" s="0" t="e">
        <f aca="false">IF(AJ1574&lt;=1000, -6.942*LN(AJ1574)+107.59, IF(AND(AJ1574&gt;1000, AJ1574&lt;=5213),-36.304*LN(AJ1574)+310.72, IF(AJ1574&gt;5213, 10)))</f>
        <v>#VALUE!</v>
      </c>
      <c r="BQ1574" s="0" t="e">
        <f aca="false">BF1574^0.04*BG1574^0.22*BH1574^0.51*BI1574^0.06*BP1574^0.17</f>
        <v>#VALUE!</v>
      </c>
      <c r="BR1574" s="0" t="e">
        <f aca="false">IF(BQ1574&gt;=90, "Very Good", IF(BQ1574&gt;=80, "Good", IF(BQ1574&gt;=70, "Slightly Good", IF(BQ1574&gt;=60, "Average", IF(BQ1574&gt;=50, "Slightly Poor", IF(BQ1574&gt;=40, "Poor", "Very Poor"))))))</f>
        <v>#VALUE!</v>
      </c>
      <c r="BT1574" s="0" t="e">
        <f aca="false">9.81*LN(AH1574)+30.6</f>
        <v>#VALUE!</v>
      </c>
      <c r="BU1574" s="0" t="e">
        <f aca="false">IF(BT1574&lt;30, "Clean water", IF(AND(BT1574&gt;=30, BT1574&lt;40), "Hypolimia", IF(AND(BT1574&gt;=40,BT1574&lt;50), "Mesotrophic", IF(AND(BT1574&gt;=50, BT1574&lt;70), "Eutrophic", IF(BT1574&gt;70,"Hypertrophic")))))</f>
        <v>#VALUE!</v>
      </c>
      <c r="BW1574" s="0" t="str">
        <f aca="false">IF(G1574/H1574&gt;=1, "PLS CHECK", "")</f>
        <v/>
      </c>
      <c r="BX1574" s="0" t="str">
        <f aca="false">IF(AC1574/J1574&gt;=1, "PLS CHECK", "")</f>
        <v/>
      </c>
      <c r="BY1574" s="0" t="str">
        <f aca="false">IF(AE1574/J1574&gt;=1, "PLS CHECK", "")</f>
        <v/>
      </c>
      <c r="BZ1574" s="0" t="str">
        <f aca="false">IF(AD1574/J1574&gt;=1, "PLS CHECK", "")</f>
        <v/>
      </c>
      <c r="CA1574" s="0" t="e">
        <f aca="false">IF(AF1574/K1574&gt;=1, "PLS CHECK", "")</f>
        <v>#DIV/0!</v>
      </c>
      <c r="CB1574" s="0" t="e">
        <f aca="false">IF(AG1574/K1574&gt;=1, "PLS CHECK", "")</f>
        <v>#DIV/0!</v>
      </c>
    </row>
    <row r="1575" customFormat="false" ht="12.5" hidden="false" customHeight="false" outlineLevel="0" collapsed="false">
      <c r="A1575" s="0" t="n">
        <v>1572</v>
      </c>
      <c r="B1575" s="15" t="s">
        <v>85</v>
      </c>
      <c r="C1575" s="16" t="s">
        <v>86</v>
      </c>
      <c r="D1575" s="0" t="s">
        <v>193</v>
      </c>
      <c r="E1575" s="0" t="n">
        <v>7.8</v>
      </c>
      <c r="F1575" s="0" t="n">
        <v>12.4</v>
      </c>
      <c r="G1575" s="0" t="n">
        <v>1.5</v>
      </c>
      <c r="H1575" s="0" t="n">
        <v>7.1</v>
      </c>
      <c r="I1575" s="0" t="n">
        <v>6.8</v>
      </c>
      <c r="J1575" s="0" t="n">
        <v>8.922</v>
      </c>
      <c r="K1575" s="0" t="n">
        <v>0.1</v>
      </c>
      <c r="L1575" s="0" t="n">
        <v>4.3</v>
      </c>
      <c r="M1575" s="0" t="n">
        <v>9.7</v>
      </c>
      <c r="N1575" s="0" t="n">
        <v>0</v>
      </c>
      <c r="O1575" s="0" t="n">
        <v>623</v>
      </c>
      <c r="P1575" s="0" t="n">
        <v>19000</v>
      </c>
      <c r="AC1575" s="0" t="n">
        <v>8.518</v>
      </c>
      <c r="AD1575" s="0" t="n">
        <v>0.548</v>
      </c>
      <c r="AE1575" s="37"/>
      <c r="AF1575" s="0" t="n">
        <v>0.064</v>
      </c>
      <c r="AG1575" s="0" t="n">
        <v>0.048</v>
      </c>
      <c r="AH1575" s="0" t="n">
        <v>12.2</v>
      </c>
      <c r="AJ1575" s="0" t="n">
        <v>710</v>
      </c>
      <c r="BF1575" s="0" t="n">
        <f aca="false">IF(E1575&lt;11,-3.6797*E1575^2+48.115*E1575-53.83,280.92*EXP(-0.2027*E1575))</f>
        <v>97.5940520000001</v>
      </c>
      <c r="BG1575" s="0" t="n">
        <f aca="false">32.208*LN(F1575)+21.438</f>
        <v>102.527967989855</v>
      </c>
      <c r="BH1575" s="0" t="n">
        <f aca="false">IF(G1575&lt;=2, -10*G1575+100, 88.958*EXP(-0.0755*G1575))</f>
        <v>85</v>
      </c>
      <c r="BI1575" s="0" t="n">
        <f aca="false">IF(I1575&lt;=100, 0.0053*(I1575)^2-1.0332*I1575+100.76, 122.82*EXP(-0.0092*I1575))</f>
        <v>93.979312</v>
      </c>
      <c r="BJ1575" s="0" t="n">
        <f aca="false">IF(P1575&lt;=1000, -6.942*LN(P1575)+107.59, -36.304*LN(P1575)+310.72)</f>
        <v>-46.9540603478259</v>
      </c>
      <c r="BK1575" s="0" t="e">
        <f aca="false">BF1575^0.04*BG1575^0.22*BH1575^0.51*BI1575^0.06*BJ1575^0.17</f>
        <v>#NUM!</v>
      </c>
      <c r="BL1575" s="0" t="e">
        <f aca="false">IF(BK1575&gt;=90, "Very Good", IF(BK1575&gt;=80, "Good", IF(BK1575&gt;=70, "Slightly Good", IF(BK1575&gt;=60, "Average", IF(BK1575&gt;=50, "Slightly Poor", IF(BK1575&gt;=40, "Poor", "Very Poor"))))))</f>
        <v>#NUM!</v>
      </c>
      <c r="BM1575" s="0" t="n">
        <f aca="false">IF(P1575&lt;=1000, -6.942*LN(P1575)+107.59, IF(AND(P1575&gt;1000, P1575&lt;=5213),-36.304*LN(P1575)+310.72, IF(P1575&gt;5213, 10)))</f>
        <v>10</v>
      </c>
      <c r="BN1575" s="0" t="n">
        <f aca="false">BF1575^0.04*BG1575^0.22*BH1575^0.51*BI1575^0.06*BM1575^0.17</f>
        <v>62.2798902840755</v>
      </c>
      <c r="BO1575" s="0" t="str">
        <f aca="false">IF(BN1575&gt;=90, "Very Good", IF(BN1575&gt;=80, "Good", IF(BN1575&gt;=70, "Slightly Good", IF(BN1575&gt;=60, "Average", IF(BN1575&gt;=50, "Slightly Poor", IF(BN1575&gt;=40, "Poor", "Very Poor"))))))</f>
        <v>Average</v>
      </c>
      <c r="BP1575" s="0" t="n">
        <f aca="false">IF(AJ1575&lt;=1000, -6.942*LN(AJ1575)+107.59, IF(AND(AJ1575&gt;1000, AJ1575&lt;=5213),-36.304*LN(AJ1575)+310.72, IF(AJ1575&gt;5213, 10)))</f>
        <v>62.0139305780145</v>
      </c>
      <c r="BQ1575" s="0" t="n">
        <f aca="false">BF1575^0.04*BG1575^0.22*BH1575^0.51*BI1575^0.06*BP1575^0.17</f>
        <v>84.9319338459148</v>
      </c>
      <c r="BR1575" s="0" t="str">
        <f aca="false">IF(BQ1575&gt;=90, "Very Good", IF(BQ1575&gt;=80, "Good", IF(BQ1575&gt;=70, "Slightly Good", IF(BQ1575&gt;=60, "Average", IF(BQ1575&gt;=50, "Slightly Poor", IF(BQ1575&gt;=40, "Poor", "Very Poor"))))))</f>
        <v>Good</v>
      </c>
      <c r="BT1575" s="0" t="n">
        <f aca="false">9.81*LN(AH1575)+30.6</f>
        <v>55.1390866865617</v>
      </c>
      <c r="BU1575" s="0" t="str">
        <f aca="false">IF(BT1575&lt;30, "Clean water", IF(AND(BT1575&gt;=30, BT1575&lt;40), "Hypolimia", IF(AND(BT1575&gt;=40,BT1575&lt;50), "Mesotrophic", IF(AND(BT1575&gt;=50, BT1575&lt;70), "Eutrophic", IF(BT1575&gt;70,"Hypertrophic")))))</f>
        <v>Eutrophic</v>
      </c>
      <c r="BW1575" s="0" t="str">
        <f aca="false">IF(G1575/H1575&gt;=1, "PLS CHECK", "")</f>
        <v/>
      </c>
      <c r="BX1575" s="0" t="str">
        <f aca="false">IF(AC1575/J1575&gt;=1, "PLS CHECK", "")</f>
        <v/>
      </c>
      <c r="BY1575" s="0" t="str">
        <f aca="false">IF(AE1575/J1575&gt;=1, "PLS CHECK", "")</f>
        <v/>
      </c>
      <c r="BZ1575" s="0" t="str">
        <f aca="false">IF(AD1575/J1575&gt;=1, "PLS CHECK", "")</f>
        <v/>
      </c>
      <c r="CA1575" s="0" t="str">
        <f aca="false">IF(AF1575/K1575&gt;=1, "PLS CHECK", "")</f>
        <v/>
      </c>
      <c r="CB1575" s="0" t="str">
        <f aca="false">IF(AG1575/K1575&gt;=1, "PLS CHECK", "")</f>
        <v/>
      </c>
    </row>
    <row r="1576" customFormat="false" ht="12.5" hidden="false" customHeight="false" outlineLevel="0" collapsed="false">
      <c r="A1576" s="0" t="n">
        <v>1573</v>
      </c>
      <c r="B1576" s="15" t="s">
        <v>135</v>
      </c>
      <c r="C1576" s="16" t="s">
        <v>136</v>
      </c>
      <c r="D1576" s="0" t="s">
        <v>193</v>
      </c>
      <c r="E1576" s="0" t="n">
        <v>7.7</v>
      </c>
      <c r="F1576" s="0" t="n">
        <v>10.3</v>
      </c>
      <c r="G1576" s="0" t="n">
        <v>3.8</v>
      </c>
      <c r="H1576" s="0" t="n">
        <v>7</v>
      </c>
      <c r="I1576" s="0" t="n">
        <v>9.9</v>
      </c>
      <c r="J1576" s="0" t="n">
        <v>7.844</v>
      </c>
      <c r="K1576" s="0" t="n">
        <v>0.171</v>
      </c>
      <c r="L1576" s="0" t="n">
        <v>4.8</v>
      </c>
      <c r="M1576" s="0" t="n">
        <v>8.8</v>
      </c>
      <c r="O1576" s="0" t="n">
        <v>632</v>
      </c>
      <c r="BD1576" s="0" t="n">
        <v>0.568</v>
      </c>
      <c r="BF1576" s="0" t="n">
        <f aca="false">IF(E1576&lt;11,-3.6797*E1576^2+48.115*E1576-53.83,280.92*EXP(-0.2027*E1576))</f>
        <v>98.486087</v>
      </c>
      <c r="BG1576" s="0" t="n">
        <f aca="false">32.208*LN(F1576)+21.438</f>
        <v>96.5516905777479</v>
      </c>
      <c r="BH1576" s="0" t="n">
        <f aca="false">IF(G1576&lt;=2, -10*G1576+100, 88.958*EXP(-0.0755*G1576))</f>
        <v>66.7706991099565</v>
      </c>
      <c r="BI1576" s="0" t="n">
        <f aca="false">IF(I1576&lt;=100, 0.0053*(I1576)^2-1.0332*I1576+100.76, 122.82*EXP(-0.0092*I1576))</f>
        <v>91.050773</v>
      </c>
      <c r="BJ1576" s="0" t="e">
        <f aca="false">IF(P1576&lt;=1000, -6.942*LN(P1576)+107.59, -36.304*LN(P1576)+310.72)</f>
        <v>#VALUE!</v>
      </c>
      <c r="BK1576" s="0" t="e">
        <f aca="false">BF1576^0.04*BG1576^0.22*BH1576^0.51*BI1576^0.06*BJ1576^0.17</f>
        <v>#VALUE!</v>
      </c>
      <c r="BL1576" s="0" t="e">
        <f aca="false">IF(BK1576&gt;=90, "Very Good", IF(BK1576&gt;=80, "Good", IF(BK1576&gt;=70, "Slightly Good", IF(BK1576&gt;=60, "Average", IF(BK1576&gt;=50, "Slightly Poor", IF(BK1576&gt;=40, "Poor", "Very Poor"))))))</f>
        <v>#VALUE!</v>
      </c>
      <c r="BM1576" s="0" t="e">
        <f aca="false">IF(P1576&lt;=1000, -6.942*LN(P1576)+107.59, IF(AND(P1576&gt;1000, P1576&lt;=5213),-36.304*LN(P1576)+310.72, IF(P1576&gt;5213, 10)))</f>
        <v>#VALUE!</v>
      </c>
      <c r="BN1576" s="0" t="e">
        <f aca="false">BF1576^0.04*BG1576^0.22*BH1576^0.51*BI1576^0.06*BM1576^0.17</f>
        <v>#VALUE!</v>
      </c>
      <c r="BO1576" s="0" t="e">
        <f aca="false">IF(BN1576&gt;=90, "Very Good", IF(BN1576&gt;=80, "Good", IF(BN1576&gt;=70, "Slightly Good", IF(BN1576&gt;=60, "Average", IF(BN1576&gt;=50, "Slightly Poor", IF(BN1576&gt;=40, "Poor", "Very Poor"))))))</f>
        <v>#VALUE!</v>
      </c>
      <c r="BP1576" s="0" t="e">
        <f aca="false">IF(AJ1576&lt;=1000, -6.942*LN(AJ1576)+107.59, IF(AND(AJ1576&gt;1000, AJ1576&lt;=5213),-36.304*LN(AJ1576)+310.72, IF(AJ1576&gt;5213, 10)))</f>
        <v>#VALUE!</v>
      </c>
      <c r="BQ1576" s="0" t="e">
        <f aca="false">BF1576^0.04*BG1576^0.22*BH1576^0.51*BI1576^0.06*BP1576^0.17</f>
        <v>#VALUE!</v>
      </c>
      <c r="BR1576" s="0" t="e">
        <f aca="false">IF(BQ1576&gt;=90, "Very Good", IF(BQ1576&gt;=80, "Good", IF(BQ1576&gt;=70, "Slightly Good", IF(BQ1576&gt;=60, "Average", IF(BQ1576&gt;=50, "Slightly Poor", IF(BQ1576&gt;=40, "Poor", "Very Poor"))))))</f>
        <v>#VALUE!</v>
      </c>
      <c r="BT1576" s="0" t="e">
        <f aca="false">9.81*LN(AH1576)+30.6</f>
        <v>#VALUE!</v>
      </c>
      <c r="BU1576" s="0" t="e">
        <f aca="false">IF(BT1576&lt;30, "Clean water", IF(AND(BT1576&gt;=30, BT1576&lt;40), "Hypolimia", IF(AND(BT1576&gt;=40,BT1576&lt;50), "Mesotrophic", IF(AND(BT1576&gt;=50, BT1576&lt;70), "Eutrophic", IF(BT1576&gt;70,"Hypertrophic")))))</f>
        <v>#VALUE!</v>
      </c>
      <c r="BW1576" s="0" t="str">
        <f aca="false">IF(G1576/H1576&gt;=1, "PLS CHECK", "")</f>
        <v/>
      </c>
      <c r="BX1576" s="0" t="str">
        <f aca="false">IF(AC1576/J1576&gt;=1, "PLS CHECK", "")</f>
        <v/>
      </c>
      <c r="BY1576" s="0" t="str">
        <f aca="false">IF(AE1576/J1576&gt;=1, "PLS CHECK", "")</f>
        <v/>
      </c>
      <c r="BZ1576" s="0" t="str">
        <f aca="false">IF(AD1576/J1576&gt;=1, "PLS CHECK", "")</f>
        <v/>
      </c>
      <c r="CA1576" s="0" t="str">
        <f aca="false">IF(AF1576/K1576&gt;=1, "PLS CHECK", "")</f>
        <v/>
      </c>
      <c r="CB1576" s="0" t="str">
        <f aca="false">IF(AG1576/K1576&gt;=1, "PLS CHECK", "")</f>
        <v/>
      </c>
    </row>
    <row r="1577" customFormat="false" ht="12.5" hidden="false" customHeight="false" outlineLevel="0" collapsed="false">
      <c r="A1577" s="0" t="n">
        <v>1574</v>
      </c>
      <c r="B1577" s="15" t="s">
        <v>87</v>
      </c>
      <c r="C1577" s="16" t="s">
        <v>88</v>
      </c>
      <c r="D1577" s="0" t="s">
        <v>193</v>
      </c>
      <c r="E1577" s="0" t="n">
        <v>8.1</v>
      </c>
      <c r="F1577" s="0" t="n">
        <v>12.6</v>
      </c>
      <c r="G1577" s="0" t="n">
        <v>2</v>
      </c>
      <c r="H1577" s="0" t="n">
        <v>5.2</v>
      </c>
      <c r="I1577" s="0" t="n">
        <v>7.4</v>
      </c>
      <c r="J1577" s="0" t="n">
        <v>4.062</v>
      </c>
      <c r="K1577" s="0" t="n">
        <v>0.042</v>
      </c>
      <c r="L1577" s="0" t="n">
        <v>2.6</v>
      </c>
      <c r="M1577" s="0" t="n">
        <v>4.8</v>
      </c>
      <c r="N1577" s="0" t="n">
        <v>0</v>
      </c>
      <c r="O1577" s="0" t="n">
        <v>294</v>
      </c>
      <c r="P1577" s="0" t="n">
        <v>13000</v>
      </c>
      <c r="AC1577" s="0" t="n">
        <v>3.946</v>
      </c>
      <c r="AD1577" s="0" t="n">
        <v>0.585</v>
      </c>
      <c r="AE1577" s="0" t="n">
        <v>3.258</v>
      </c>
      <c r="AF1577" s="0" t="n">
        <v>0.014</v>
      </c>
      <c r="AG1577" s="0" t="n">
        <v>0.001</v>
      </c>
      <c r="AH1577" s="0" t="n">
        <v>14.5</v>
      </c>
      <c r="AJ1577" s="0" t="n">
        <v>210</v>
      </c>
      <c r="BF1577" s="0" t="n">
        <f aca="false">IF(E1577&lt;11,-3.6797*E1577^2+48.115*E1577-53.83,280.92*EXP(-0.2027*E1577))</f>
        <v>94.476383</v>
      </c>
      <c r="BG1577" s="0" t="n">
        <f aca="false">32.208*LN(F1577)+21.438</f>
        <v>103.043306983941</v>
      </c>
      <c r="BH1577" s="0" t="n">
        <f aca="false">IF(G1577&lt;=2, -10*G1577+100, 88.958*EXP(-0.0755*G1577))</f>
        <v>80</v>
      </c>
      <c r="BI1577" s="0" t="n">
        <f aca="false">IF(I1577&lt;=100, 0.0053*(I1577)^2-1.0332*I1577+100.76, 122.82*EXP(-0.0092*I1577))</f>
        <v>93.404548</v>
      </c>
      <c r="BJ1577" s="0" t="n">
        <f aca="false">IF(P1577&lt;=1000, -6.942*LN(P1577)+107.59, -36.304*LN(P1577)+310.72)</f>
        <v>-33.1770691214511</v>
      </c>
      <c r="BK1577" s="0" t="e">
        <f aca="false">BF1577^0.04*BG1577^0.22*BH1577^0.51*BI1577^0.06*BJ1577^0.17</f>
        <v>#NUM!</v>
      </c>
      <c r="BL1577" s="0" t="e">
        <f aca="false">IF(BK1577&gt;=90, "Very Good", IF(BK1577&gt;=80, "Good", IF(BK1577&gt;=70, "Slightly Good", IF(BK1577&gt;=60, "Average", IF(BK1577&gt;=50, "Slightly Poor", IF(BK1577&gt;=40, "Poor", "Very Poor"))))))</f>
        <v>#NUM!</v>
      </c>
      <c r="BM1577" s="0" t="n">
        <f aca="false">IF(P1577&lt;=1000, -6.942*LN(P1577)+107.59, IF(AND(P1577&gt;1000, P1577&lt;=5213),-36.304*LN(P1577)+310.72, IF(P1577&gt;5213, 10)))</f>
        <v>10</v>
      </c>
      <c r="BN1577" s="0" t="n">
        <f aca="false">BF1577^0.04*BG1577^0.22*BH1577^0.51*BI1577^0.06*BM1577^0.17</f>
        <v>60.3497198595838</v>
      </c>
      <c r="BO1577" s="0" t="str">
        <f aca="false">IF(BN1577&gt;=90, "Very Good", IF(BN1577&gt;=80, "Good", IF(BN1577&gt;=70, "Slightly Good", IF(BN1577&gt;=60, "Average", IF(BN1577&gt;=50, "Slightly Poor", IF(BN1577&gt;=40, "Poor", "Very Poor"))))))</f>
        <v>Average</v>
      </c>
      <c r="BP1577" s="0" t="n">
        <f aca="false">IF(AJ1577&lt;=1000, -6.942*LN(AJ1577)+107.59, IF(AND(AJ1577&gt;1000, AJ1577&lt;=5213),-36.304*LN(AJ1577)+310.72, IF(AJ1577&gt;5213, 10)))</f>
        <v>70.4703795217593</v>
      </c>
      <c r="BQ1577" s="0" t="n">
        <f aca="false">BF1577^0.04*BG1577^0.22*BH1577^0.51*BI1577^0.06*BP1577^0.17</f>
        <v>84.1078210925642</v>
      </c>
      <c r="BR1577" s="0" t="str">
        <f aca="false">IF(BQ1577&gt;=90, "Very Good", IF(BQ1577&gt;=80, "Good", IF(BQ1577&gt;=70, "Slightly Good", IF(BQ1577&gt;=60, "Average", IF(BQ1577&gt;=50, "Slightly Poor", IF(BQ1577&gt;=40, "Poor", "Very Poor"))))))</f>
        <v>Good</v>
      </c>
      <c r="BT1577" s="0" t="n">
        <f aca="false">9.81*LN(AH1577)+30.6</f>
        <v>56.8333982508743</v>
      </c>
      <c r="BU1577" s="0" t="str">
        <f aca="false">IF(BT1577&lt;30, "Clean water", IF(AND(BT1577&gt;=30, BT1577&lt;40), "Hypolimia", IF(AND(BT1577&gt;=40,BT1577&lt;50), "Mesotrophic", IF(AND(BT1577&gt;=50, BT1577&lt;70), "Eutrophic", IF(BT1577&gt;70,"Hypertrophic")))))</f>
        <v>Eutrophic</v>
      </c>
      <c r="BW1577" s="0" t="str">
        <f aca="false">IF(G1577/H1577&gt;=1, "PLS CHECK", "")</f>
        <v/>
      </c>
      <c r="BX1577" s="0" t="str">
        <f aca="false">IF(AC1577/J1577&gt;=1, "PLS CHECK", "")</f>
        <v/>
      </c>
      <c r="BY1577" s="0" t="str">
        <f aca="false">IF(AE1577/J1577&gt;=1, "PLS CHECK", "")</f>
        <v/>
      </c>
      <c r="BZ1577" s="0" t="str">
        <f aca="false">IF(AD1577/J1577&gt;=1, "PLS CHECK", "")</f>
        <v/>
      </c>
      <c r="CA1577" s="0" t="str">
        <f aca="false">IF(AF1577/K1577&gt;=1, "PLS CHECK", "")</f>
        <v/>
      </c>
      <c r="CB1577" s="0" t="str">
        <f aca="false">IF(AG1577/K1577&gt;=1, "PLS CHECK", "")</f>
        <v/>
      </c>
    </row>
    <row r="1578" customFormat="false" ht="12.5" hidden="false" customHeight="false" outlineLevel="0" collapsed="false">
      <c r="A1578" s="0" t="n">
        <v>1575</v>
      </c>
      <c r="B1578" s="15" t="s">
        <v>89</v>
      </c>
      <c r="C1578" s="16" t="s">
        <v>90</v>
      </c>
      <c r="D1578" s="0" t="s">
        <v>193</v>
      </c>
      <c r="E1578" s="0" t="n">
        <v>7.9</v>
      </c>
      <c r="F1578" s="0" t="n">
        <v>10.9</v>
      </c>
      <c r="G1578" s="0" t="n">
        <v>1.2</v>
      </c>
      <c r="H1578" s="0" t="n">
        <v>2.9</v>
      </c>
      <c r="I1578" s="0" t="n">
        <v>6.8</v>
      </c>
      <c r="J1578" s="0" t="n">
        <v>3.052</v>
      </c>
      <c r="K1578" s="0" t="n">
        <v>0.038</v>
      </c>
      <c r="L1578" s="0" t="n">
        <v>2</v>
      </c>
      <c r="M1578" s="0" t="n">
        <v>4.7</v>
      </c>
      <c r="N1578" s="0" t="n">
        <v>0</v>
      </c>
      <c r="O1578" s="0" t="n">
        <v>311</v>
      </c>
      <c r="P1578" s="0" t="n">
        <v>2400</v>
      </c>
      <c r="AC1578" s="0" t="n">
        <v>2.958</v>
      </c>
      <c r="AD1578" s="0" t="n">
        <v>0.178</v>
      </c>
      <c r="AE1578" s="0" t="n">
        <v>2.501</v>
      </c>
      <c r="AF1578" s="0" t="n">
        <v>0.01</v>
      </c>
      <c r="AG1578" s="0" t="n">
        <v>0.01</v>
      </c>
      <c r="AH1578" s="0" t="n">
        <v>18</v>
      </c>
      <c r="AJ1578" s="0" t="n">
        <v>110</v>
      </c>
      <c r="BF1578" s="0" t="n">
        <f aca="false">IF(E1578&lt;11,-3.6797*E1578^2+48.115*E1578-53.83,280.92*EXP(-0.2027*E1578))</f>
        <v>96.6284230000001</v>
      </c>
      <c r="BG1578" s="0" t="n">
        <f aca="false">32.208*LN(F1578)+21.438</f>
        <v>98.375271915684</v>
      </c>
      <c r="BH1578" s="0" t="n">
        <f aca="false">IF(G1578&lt;=2, -10*G1578+100, 88.958*EXP(-0.0755*G1578))</f>
        <v>88</v>
      </c>
      <c r="BI1578" s="0" t="n">
        <f aca="false">IF(I1578&lt;=100, 0.0053*(I1578)^2-1.0332*I1578+100.76, 122.82*EXP(-0.0092*I1578))</f>
        <v>93.979312</v>
      </c>
      <c r="BJ1578" s="0" t="n">
        <f aca="false">IF(P1578&lt;=1000, -6.942*LN(P1578)+107.59, -36.304*LN(P1578)+310.72)</f>
        <v>28.1578353109365</v>
      </c>
      <c r="BK1578" s="0" t="n">
        <f aca="false">BF1578^0.04*BG1578^0.22*BH1578^0.51*BI1578^0.06*BJ1578^0.17</f>
        <v>74.8753864993616</v>
      </c>
      <c r="BL1578" s="0" t="str">
        <f aca="false">IF(BK1578&gt;=90, "Very Good", IF(BK1578&gt;=80, "Good", IF(BK1578&gt;=70, "Slightly Good", IF(BK1578&gt;=60, "Average", IF(BK1578&gt;=50, "Slightly Poor", IF(BK1578&gt;=40, "Poor", "Very Poor"))))))</f>
        <v>Slightly Good</v>
      </c>
      <c r="BM1578" s="0" t="n">
        <f aca="false">IF(P1578&lt;=1000, -6.942*LN(P1578)+107.59, IF(AND(P1578&gt;1000, P1578&lt;=5213),-36.304*LN(P1578)+310.72, IF(P1578&gt;5213, 10)))</f>
        <v>28.1578353109365</v>
      </c>
      <c r="BN1578" s="0" t="n">
        <f aca="false">BF1578^0.04*BG1578^0.22*BH1578^0.51*BI1578^0.06*BM1578^0.17</f>
        <v>74.8753864993616</v>
      </c>
      <c r="BO1578" s="0" t="str">
        <f aca="false">IF(BN1578&gt;=90, "Very Good", IF(BN1578&gt;=80, "Good", IF(BN1578&gt;=70, "Slightly Good", IF(BN1578&gt;=60, "Average", IF(BN1578&gt;=50, "Slightly Poor", IF(BN1578&gt;=40, "Poor", "Very Poor"))))))</f>
        <v>Slightly Good</v>
      </c>
      <c r="BP1578" s="0" t="n">
        <f aca="false">IF(AJ1578&lt;=1000, -6.942*LN(AJ1578)+107.59, IF(AND(AJ1578&gt;1000, AJ1578&lt;=5213),-36.304*LN(AJ1578)+310.72, IF(AJ1578&gt;5213, 10)))</f>
        <v>74.9592653006691</v>
      </c>
      <c r="BQ1578" s="0" t="n">
        <f aca="false">BF1578^0.04*BG1578^0.22*BH1578^0.51*BI1578^0.06*BP1578^0.17</f>
        <v>88.4356774111322</v>
      </c>
      <c r="BR1578" s="0" t="str">
        <f aca="false">IF(BQ1578&gt;=90, "Very Good", IF(BQ1578&gt;=80, "Good", IF(BQ1578&gt;=70, "Slightly Good", IF(BQ1578&gt;=60, "Average", IF(BQ1578&gt;=50, "Slightly Poor", IF(BQ1578&gt;=40, "Poor", "Very Poor"))))))</f>
        <v>Good</v>
      </c>
      <c r="BT1578" s="0" t="n">
        <f aca="false">9.81*LN(AH1578)+30.6</f>
        <v>58.9545469449614</v>
      </c>
      <c r="BU1578" s="0" t="str">
        <f aca="false">IF(BT1578&lt;30, "Clean water", IF(AND(BT1578&gt;=30, BT1578&lt;40), "Hypolimia", IF(AND(BT1578&gt;=40,BT1578&lt;50), "Mesotrophic", IF(AND(BT1578&gt;=50, BT1578&lt;70), "Eutrophic", IF(BT1578&gt;70,"Hypertrophic")))))</f>
        <v>Eutrophic</v>
      </c>
      <c r="BW1578" s="0" t="str">
        <f aca="false">IF(G1578/H1578&gt;=1, "PLS CHECK", "")</f>
        <v/>
      </c>
      <c r="BX1578" s="0" t="str">
        <f aca="false">IF(AC1578/J1578&gt;=1, "PLS CHECK", "")</f>
        <v/>
      </c>
      <c r="BY1578" s="0" t="str">
        <f aca="false">IF(AE1578/J1578&gt;=1, "PLS CHECK", "")</f>
        <v/>
      </c>
      <c r="BZ1578" s="0" t="str">
        <f aca="false">IF(AD1578/J1578&gt;=1, "PLS CHECK", "")</f>
        <v/>
      </c>
      <c r="CA1578" s="0" t="str">
        <f aca="false">IF(AF1578/K1578&gt;=1, "PLS CHECK", "")</f>
        <v/>
      </c>
      <c r="CB1578" s="0" t="str">
        <f aca="false">IF(AG1578/K1578&gt;=1, "PLS CHECK", "")</f>
        <v/>
      </c>
    </row>
    <row r="1579" customFormat="false" ht="12.5" hidden="false" customHeight="false" outlineLevel="0" collapsed="false">
      <c r="A1579" s="0" t="n">
        <v>1576</v>
      </c>
      <c r="B1579" s="15" t="s">
        <v>91</v>
      </c>
      <c r="C1579" s="16" t="s">
        <v>92</v>
      </c>
      <c r="D1579" s="0" t="s">
        <v>193</v>
      </c>
      <c r="E1579" s="0" t="n">
        <v>7.6</v>
      </c>
      <c r="F1579" s="0" t="n">
        <v>10</v>
      </c>
      <c r="G1579" s="37"/>
      <c r="H1579" s="37"/>
      <c r="I1579" s="0" t="n">
        <v>1.6</v>
      </c>
      <c r="J1579" s="0" t="n">
        <v>5.281</v>
      </c>
      <c r="K1579" s="37"/>
      <c r="L1579" s="37"/>
      <c r="M1579" s="0" t="n">
        <v>6.5</v>
      </c>
      <c r="N1579" s="0" t="n">
        <v>0</v>
      </c>
      <c r="O1579" s="0" t="n">
        <v>434</v>
      </c>
      <c r="P1579" s="0" t="n">
        <v>2300</v>
      </c>
      <c r="AC1579" s="0" t="n">
        <v>5.09</v>
      </c>
      <c r="AD1579" s="0" t="n">
        <v>0.063</v>
      </c>
      <c r="AE1579" s="0" t="n">
        <v>4.963</v>
      </c>
      <c r="AF1579" s="37"/>
      <c r="AG1579" s="0" t="n">
        <v>0.003</v>
      </c>
      <c r="AH1579" s="0" t="n">
        <v>1.2</v>
      </c>
      <c r="AJ1579" s="0" t="n">
        <v>53</v>
      </c>
      <c r="BF1579" s="0" t="n">
        <f aca="false">IF(E1579&lt;11,-3.6797*E1579^2+48.115*E1579-53.83,280.92*EXP(-0.2027*E1579))</f>
        <v>99.304528</v>
      </c>
      <c r="BG1579" s="0" t="n">
        <f aca="false">32.208*LN(F1579)+21.438</f>
        <v>95.5996606751522</v>
      </c>
      <c r="BH1579" s="0" t="n">
        <f aca="false">IF(G1579&lt;=2, -10*G1579+100, 88.958*EXP(-0.0755*G1579))</f>
        <v>100</v>
      </c>
      <c r="BI1579" s="0" t="n">
        <f aca="false">IF(I1579&lt;=100, 0.0053*(I1579)^2-1.0332*I1579+100.76, 122.82*EXP(-0.0092*I1579))</f>
        <v>99.120448</v>
      </c>
      <c r="BJ1579" s="0" t="n">
        <f aca="false">IF(P1579&lt;=1000, -6.942*LN(P1579)+107.59, -36.304*LN(P1579)+310.72)</f>
        <v>29.7029195527965</v>
      </c>
      <c r="BK1579" s="0" t="n">
        <f aca="false">BF1579^0.04*BG1579^0.22*BH1579^0.51*BI1579^0.06*BJ1579^0.17</f>
        <v>80.4868272828301</v>
      </c>
      <c r="BL1579" s="0" t="str">
        <f aca="false">IF(BK1579&gt;=90, "Very Good", IF(BK1579&gt;=80, "Good", IF(BK1579&gt;=70, "Slightly Good", IF(BK1579&gt;=60, "Average", IF(BK1579&gt;=50, "Slightly Poor", IF(BK1579&gt;=40, "Poor", "Very Poor"))))))</f>
        <v>Good</v>
      </c>
      <c r="BM1579" s="0" t="n">
        <f aca="false">IF(P1579&lt;=1000, -6.942*LN(P1579)+107.59, IF(AND(P1579&gt;1000, P1579&lt;=5213),-36.304*LN(P1579)+310.72, IF(P1579&gt;5213, 10)))</f>
        <v>29.7029195527965</v>
      </c>
      <c r="BN1579" s="0" t="n">
        <f aca="false">BF1579^0.04*BG1579^0.22*BH1579^0.51*BI1579^0.06*BM1579^0.17</f>
        <v>80.4868272828301</v>
      </c>
      <c r="BO1579" s="0" t="str">
        <f aca="false">IF(BN1579&gt;=90, "Very Good", IF(BN1579&gt;=80, "Good", IF(BN1579&gt;=70, "Slightly Good", IF(BN1579&gt;=60, "Average", IF(BN1579&gt;=50, "Slightly Poor", IF(BN1579&gt;=40, "Poor", "Very Poor"))))))</f>
        <v>Good</v>
      </c>
      <c r="BP1579" s="0" t="n">
        <f aca="false">IF(AJ1579&lt;=1000, -6.942*LN(AJ1579)+107.59, IF(AND(AJ1579&gt;1000, AJ1579&lt;=5213),-36.304*LN(AJ1579)+310.72, IF(AJ1579&gt;5213, 10)))</f>
        <v>80.0282335361212</v>
      </c>
      <c r="BQ1579" s="0" t="n">
        <f aca="false">BF1579^0.04*BG1579^0.22*BH1579^0.51*BI1579^0.06*BP1579^0.17</f>
        <v>95.2577466310684</v>
      </c>
      <c r="BR1579" s="0" t="str">
        <f aca="false">IF(BQ1579&gt;=90, "Very Good", IF(BQ1579&gt;=80, "Good", IF(BQ1579&gt;=70, "Slightly Good", IF(BQ1579&gt;=60, "Average", IF(BQ1579&gt;=50, "Slightly Poor", IF(BQ1579&gt;=40, "Poor", "Very Poor"))))))</f>
        <v>Very Good</v>
      </c>
      <c r="BT1579" s="0" t="n">
        <f aca="false">9.81*LN(AH1579)+30.6</f>
        <v>32.3885744721487</v>
      </c>
      <c r="BU1579" s="0" t="str">
        <f aca="false">IF(BT1579&lt;30, "Clean water", IF(AND(BT1579&gt;=30, BT1579&lt;40), "Hypolimia", IF(AND(BT1579&gt;=40,BT1579&lt;50), "Mesotrophic", IF(AND(BT1579&gt;=50, BT1579&lt;70), "Eutrophic", IF(BT1579&gt;70,"Hypertrophic")))))</f>
        <v>Hypolimia</v>
      </c>
      <c r="BW1579" s="0" t="e">
        <f aca="false">IF(G1579/H1579&gt;=1, "PLS CHECK", "")</f>
        <v>#DIV/0!</v>
      </c>
      <c r="BX1579" s="0" t="str">
        <f aca="false">IF(AC1579/J1579&gt;=1, "PLS CHECK", "")</f>
        <v/>
      </c>
      <c r="BY1579" s="0" t="str">
        <f aca="false">IF(AE1579/J1579&gt;=1, "PLS CHECK", "")</f>
        <v/>
      </c>
      <c r="BZ1579" s="0" t="str">
        <f aca="false">IF(AD1579/J1579&gt;=1, "PLS CHECK", "")</f>
        <v/>
      </c>
      <c r="CA1579" s="0" t="e">
        <f aca="false">IF(AF1579/K1579&gt;=1, "PLS CHECK", "")</f>
        <v>#DIV/0!</v>
      </c>
      <c r="CB1579" s="0" t="e">
        <f aca="false">IF(AG1579/K1579&gt;=1, "PLS CHECK", "")</f>
        <v>#DIV/0!</v>
      </c>
    </row>
    <row r="1580" customFormat="false" ht="12.5" hidden="false" customHeight="false" outlineLevel="0" collapsed="false">
      <c r="A1580" s="0" t="n">
        <v>1577</v>
      </c>
      <c r="B1580" s="15" t="s">
        <v>137</v>
      </c>
      <c r="C1580" s="16" t="s">
        <v>138</v>
      </c>
      <c r="D1580" s="0" t="s">
        <v>193</v>
      </c>
      <c r="E1580" s="0" t="n">
        <v>7.5</v>
      </c>
      <c r="F1580" s="0" t="n">
        <v>10.5</v>
      </c>
      <c r="G1580" s="0" t="n">
        <v>2.8</v>
      </c>
      <c r="H1580" s="0" t="n">
        <v>8.3</v>
      </c>
      <c r="I1580" s="0" t="n">
        <v>3.8</v>
      </c>
      <c r="J1580" s="37"/>
      <c r="K1580" s="0" t="n">
        <v>0.073</v>
      </c>
      <c r="L1580" s="37"/>
      <c r="M1580" s="0" t="n">
        <v>11.1</v>
      </c>
      <c r="O1580" s="37"/>
      <c r="BD1580" s="0" t="n">
        <v>3.958</v>
      </c>
      <c r="BF1580" s="0" t="n">
        <f aca="false">IF(E1580&lt;11,-3.6797*E1580^2+48.115*E1580-53.83,280.92*EXP(-0.2027*E1580))</f>
        <v>100.049375</v>
      </c>
      <c r="BG1580" s="0" t="n">
        <f aca="false">32.208*LN(F1580)+21.438</f>
        <v>97.1710942827213</v>
      </c>
      <c r="BH1580" s="0" t="n">
        <f aca="false">IF(G1580&lt;=2, -10*G1580+100, 88.958*EXP(-0.0755*G1580))</f>
        <v>72.0070728511501</v>
      </c>
      <c r="BI1580" s="0" t="n">
        <f aca="false">IF(I1580&lt;=100, 0.0053*(I1580)^2-1.0332*I1580+100.76, 122.82*EXP(-0.0092*I1580))</f>
        <v>96.910372</v>
      </c>
      <c r="BJ1580" s="0" t="e">
        <f aca="false">IF(P1580&lt;=1000, -6.942*LN(P1580)+107.59, -36.304*LN(P1580)+310.72)</f>
        <v>#VALUE!</v>
      </c>
      <c r="BK1580" s="0" t="e">
        <f aca="false">BF1580^0.04*BG1580^0.22*BH1580^0.51*BI1580^0.06*BJ1580^0.17</f>
        <v>#VALUE!</v>
      </c>
      <c r="BL1580" s="0" t="e">
        <f aca="false">IF(BK1580&gt;=90, "Very Good", IF(BK1580&gt;=80, "Good", IF(BK1580&gt;=70, "Slightly Good", IF(BK1580&gt;=60, "Average", IF(BK1580&gt;=50, "Slightly Poor", IF(BK1580&gt;=40, "Poor", "Very Poor"))))))</f>
        <v>#VALUE!</v>
      </c>
      <c r="BM1580" s="0" t="e">
        <f aca="false">IF(P1580&lt;=1000, -6.942*LN(P1580)+107.59, IF(AND(P1580&gt;1000, P1580&lt;=5213),-36.304*LN(P1580)+310.72, IF(P1580&gt;5213, 10)))</f>
        <v>#VALUE!</v>
      </c>
      <c r="BN1580" s="0" t="e">
        <f aca="false">BF1580^0.04*BG1580^0.22*BH1580^0.51*BI1580^0.06*BM1580^0.17</f>
        <v>#VALUE!</v>
      </c>
      <c r="BO1580" s="0" t="e">
        <f aca="false">IF(BN1580&gt;=90, "Very Good", IF(BN1580&gt;=80, "Good", IF(BN1580&gt;=70, "Slightly Good", IF(BN1580&gt;=60, "Average", IF(BN1580&gt;=50, "Slightly Poor", IF(BN1580&gt;=40, "Poor", "Very Poor"))))))</f>
        <v>#VALUE!</v>
      </c>
      <c r="BP1580" s="0" t="e">
        <f aca="false">IF(AJ1580&lt;=1000, -6.942*LN(AJ1580)+107.59, IF(AND(AJ1580&gt;1000, AJ1580&lt;=5213),-36.304*LN(AJ1580)+310.72, IF(AJ1580&gt;5213, 10)))</f>
        <v>#VALUE!</v>
      </c>
      <c r="BQ1580" s="0" t="e">
        <f aca="false">BF1580^0.04*BG1580^0.22*BH1580^0.51*BI1580^0.06*BP1580^0.17</f>
        <v>#VALUE!</v>
      </c>
      <c r="BR1580" s="0" t="e">
        <f aca="false">IF(BQ1580&gt;=90, "Very Good", IF(BQ1580&gt;=80, "Good", IF(BQ1580&gt;=70, "Slightly Good", IF(BQ1580&gt;=60, "Average", IF(BQ1580&gt;=50, "Slightly Poor", IF(BQ1580&gt;=40, "Poor", "Very Poor"))))))</f>
        <v>#VALUE!</v>
      </c>
      <c r="BT1580" s="0" t="e">
        <f aca="false">9.81*LN(AH1580)+30.6</f>
        <v>#VALUE!</v>
      </c>
      <c r="BU1580" s="0" t="e">
        <f aca="false">IF(BT1580&lt;30, "Clean water", IF(AND(BT1580&gt;=30, BT1580&lt;40), "Hypolimia", IF(AND(BT1580&gt;=40,BT1580&lt;50), "Mesotrophic", IF(AND(BT1580&gt;=50, BT1580&lt;70), "Eutrophic", IF(BT1580&gt;70,"Hypertrophic")))))</f>
        <v>#VALUE!</v>
      </c>
      <c r="BW1580" s="0" t="str">
        <f aca="false">IF(G1580/H1580&gt;=1, "PLS CHECK", "")</f>
        <v/>
      </c>
      <c r="BX1580" s="0" t="e">
        <f aca="false">IF(AC1580/J1580&gt;=1, "PLS CHECK", "")</f>
        <v>#DIV/0!</v>
      </c>
      <c r="BY1580" s="0" t="e">
        <f aca="false">IF(AE1580/J1580&gt;=1, "PLS CHECK", "")</f>
        <v>#DIV/0!</v>
      </c>
      <c r="BZ1580" s="0" t="e">
        <f aca="false">IF(AD1580/J1580&gt;=1, "PLS CHECK", "")</f>
        <v>#DIV/0!</v>
      </c>
      <c r="CA1580" s="0" t="str">
        <f aca="false">IF(AF1580/K1580&gt;=1, "PLS CHECK", "")</f>
        <v/>
      </c>
      <c r="CB1580" s="0" t="str">
        <f aca="false">IF(AG1580/K1580&gt;=1, "PLS CHECK", "")</f>
        <v/>
      </c>
    </row>
    <row r="1581" customFormat="false" ht="12.5" hidden="false" customHeight="false" outlineLevel="0" collapsed="false">
      <c r="A1581" s="0" t="n">
        <v>1578</v>
      </c>
      <c r="B1581" s="15" t="s">
        <v>93</v>
      </c>
      <c r="C1581" s="16" t="s">
        <v>94</v>
      </c>
      <c r="D1581" s="0" t="s">
        <v>193</v>
      </c>
      <c r="E1581" s="0" t="n">
        <v>7.5</v>
      </c>
      <c r="F1581" s="0" t="n">
        <v>9.6</v>
      </c>
      <c r="G1581" s="0" t="n">
        <v>3.7</v>
      </c>
      <c r="H1581" s="37"/>
      <c r="I1581" s="0" t="n">
        <v>6.3</v>
      </c>
      <c r="J1581" s="37"/>
      <c r="K1581" s="0" t="n">
        <v>0.105</v>
      </c>
      <c r="L1581" s="37"/>
      <c r="M1581" s="0" t="n">
        <v>10.3</v>
      </c>
      <c r="N1581" s="0" t="n">
        <v>0</v>
      </c>
      <c r="O1581" s="37"/>
      <c r="P1581" s="0" t="n">
        <v>5700</v>
      </c>
      <c r="AC1581" s="37"/>
      <c r="AD1581" s="37"/>
      <c r="AE1581" s="0" t="n">
        <v>5.84</v>
      </c>
      <c r="AF1581" s="0" t="n">
        <v>0.035</v>
      </c>
      <c r="AG1581" s="0" t="n">
        <v>0.007</v>
      </c>
      <c r="AH1581" s="0" t="n">
        <v>4.7</v>
      </c>
      <c r="AJ1581" s="0" t="n">
        <v>1300</v>
      </c>
      <c r="BD1581" s="0" t="n">
        <v>3.678</v>
      </c>
      <c r="BF1581" s="0" t="n">
        <f aca="false">IF(E1581&lt;11,-3.6797*E1581^2+48.115*E1581-53.83,280.92*EXP(-0.2027*E1581))</f>
        <v>100.049375</v>
      </c>
      <c r="BG1581" s="0" t="n">
        <f aca="false">32.208*LN(F1581)+21.438</f>
        <v>94.2848658756438</v>
      </c>
      <c r="BH1581" s="0" t="n">
        <f aca="false">IF(G1581&lt;=2, -10*G1581+100, 88.958*EXP(-0.0755*G1581))</f>
        <v>67.2767257350167</v>
      </c>
      <c r="BI1581" s="0" t="n">
        <f aca="false">IF(I1581&lt;=100, 0.0053*(I1581)^2-1.0332*I1581+100.76, 122.82*EXP(-0.0092*I1581))</f>
        <v>94.461197</v>
      </c>
      <c r="BJ1581" s="0" t="n">
        <f aca="false">IF(P1581&lt;=1000, -6.942*LN(P1581)+107.59, -36.304*LN(P1581)+310.72)</f>
        <v>-3.24503165957714</v>
      </c>
      <c r="BK1581" s="0" t="e">
        <f aca="false">BF1581^0.04*BG1581^0.22*BH1581^0.51*BI1581^0.06*BJ1581^0.17</f>
        <v>#NUM!</v>
      </c>
      <c r="BL1581" s="0" t="e">
        <f aca="false">IF(BK1581&gt;=90, "Very Good", IF(BK1581&gt;=80, "Good", IF(BK1581&gt;=70, "Slightly Good", IF(BK1581&gt;=60, "Average", IF(BK1581&gt;=50, "Slightly Poor", IF(BK1581&gt;=40, "Poor", "Very Poor"))))))</f>
        <v>#NUM!</v>
      </c>
      <c r="BM1581" s="0" t="n">
        <f aca="false">IF(P1581&lt;=1000, -6.942*LN(P1581)+107.59, IF(AND(P1581&gt;1000, P1581&lt;=5213),-36.304*LN(P1581)+310.72, IF(P1581&gt;5213, 10)))</f>
        <v>10</v>
      </c>
      <c r="BN1581" s="0" t="n">
        <f aca="false">BF1581^0.04*BG1581^0.22*BH1581^0.51*BI1581^0.06*BM1581^0.17</f>
        <v>54.3390562007048</v>
      </c>
      <c r="BO1581" s="0" t="str">
        <f aca="false">IF(BN1581&gt;=90, "Very Good", IF(BN1581&gt;=80, "Good", IF(BN1581&gt;=70, "Slightly Good", IF(BN1581&gt;=60, "Average", IF(BN1581&gt;=50, "Slightly Poor", IF(BN1581&gt;=40, "Poor", "Very Poor"))))))</f>
        <v>Slightly Poor</v>
      </c>
      <c r="BP1581" s="0" t="n">
        <f aca="false">IF(AJ1581&lt;=1000, -6.942*LN(AJ1581)+107.59, IF(AND(AJ1581&gt;1000, AJ1581&lt;=5213),-36.304*LN(AJ1581)+310.72, IF(AJ1581&gt;5213, 10)))</f>
        <v>50.4159800946047</v>
      </c>
      <c r="BQ1581" s="0" t="n">
        <f aca="false">BF1581^0.04*BG1581^0.22*BH1581^0.51*BI1581^0.06*BP1581^0.17</f>
        <v>71.5399590885781</v>
      </c>
      <c r="BR1581" s="0" t="str">
        <f aca="false">IF(BQ1581&gt;=90, "Very Good", IF(BQ1581&gt;=80, "Good", IF(BQ1581&gt;=70, "Slightly Good", IF(BQ1581&gt;=60, "Average", IF(BQ1581&gt;=50, "Slightly Poor", IF(BQ1581&gt;=40, "Poor", "Very Poor"))))))</f>
        <v>Slightly Good</v>
      </c>
      <c r="BT1581" s="0" t="n">
        <f aca="false">9.81*LN(AH1581)+30.6</f>
        <v>45.7815882105041</v>
      </c>
      <c r="BU1581" s="0" t="str">
        <f aca="false">IF(BT1581&lt;30, "Clean water", IF(AND(BT1581&gt;=30, BT1581&lt;40), "Hypolimia", IF(AND(BT1581&gt;=40,BT1581&lt;50), "Mesotrophic", IF(AND(BT1581&gt;=50, BT1581&lt;70), "Eutrophic", IF(BT1581&gt;70,"Hypertrophic")))))</f>
        <v>Mesotrophic</v>
      </c>
      <c r="BW1581" s="0" t="e">
        <f aca="false">IF(G1581/H1581&gt;=1, "PLS CHECK", "")</f>
        <v>#DIV/0!</v>
      </c>
      <c r="BX1581" s="0" t="e">
        <f aca="false">IF(AC1581/J1581&gt;=1, "PLS CHECK", "")</f>
        <v>#DIV/0!</v>
      </c>
      <c r="BY1581" s="0" t="e">
        <f aca="false">IF(AE1581/J1581&gt;=1, "PLS CHECK", "")</f>
        <v>#DIV/0!</v>
      </c>
      <c r="BZ1581" s="0" t="e">
        <f aca="false">IF(AD1581/J1581&gt;=1, "PLS CHECK", "")</f>
        <v>#DIV/0!</v>
      </c>
      <c r="CA1581" s="0" t="str">
        <f aca="false">IF(AF1581/K1581&gt;=1, "PLS CHECK", "")</f>
        <v/>
      </c>
      <c r="CB1581" s="0" t="str">
        <f aca="false">IF(AG1581/K1581&gt;=1, "PLS CHECK", "")</f>
        <v/>
      </c>
    </row>
    <row r="1582" customFormat="false" ht="12.5" hidden="false" customHeight="false" outlineLevel="0" collapsed="false">
      <c r="A1582" s="0" t="n">
        <v>1579</v>
      </c>
      <c r="B1582" s="15" t="s">
        <v>95</v>
      </c>
      <c r="C1582" s="16" t="s">
        <v>96</v>
      </c>
      <c r="D1582" s="0" t="s">
        <v>193</v>
      </c>
      <c r="E1582" s="0" t="n">
        <v>7.9</v>
      </c>
      <c r="F1582" s="37"/>
      <c r="G1582" s="0" t="n">
        <v>3.1</v>
      </c>
      <c r="H1582" s="37"/>
      <c r="I1582" s="0" t="n">
        <v>17.2</v>
      </c>
      <c r="J1582" s="37"/>
      <c r="K1582" s="0" t="n">
        <v>0.168</v>
      </c>
      <c r="L1582" s="0" t="n">
        <v>5.2</v>
      </c>
      <c r="M1582" s="0" t="n">
        <v>9.5</v>
      </c>
      <c r="N1582" s="0" t="n">
        <v>0</v>
      </c>
      <c r="O1582" s="0" t="n">
        <v>636</v>
      </c>
      <c r="P1582" s="0" t="n">
        <v>6100</v>
      </c>
      <c r="AC1582" s="0" t="n">
        <v>9.998</v>
      </c>
      <c r="AD1582" s="37"/>
      <c r="AE1582" s="0" t="n">
        <v>5.247</v>
      </c>
      <c r="AF1582" s="0" t="n">
        <v>0.031</v>
      </c>
      <c r="AG1582" s="0" t="n">
        <v>0.021</v>
      </c>
      <c r="AH1582" s="0" t="n">
        <v>5.4</v>
      </c>
      <c r="AJ1582" s="0" t="n">
        <v>190</v>
      </c>
      <c r="BF1582" s="0" t="n">
        <f aca="false">IF(E1582&lt;11,-3.6797*E1582^2+48.115*E1582-53.83,280.92*EXP(-0.2027*E1582))</f>
        <v>96.6284230000001</v>
      </c>
      <c r="BG1582" s="0" t="e">
        <f aca="false">32.208*LN(F1582)+21.438</f>
        <v>#VALUE!</v>
      </c>
      <c r="BH1582" s="0" t="n">
        <f aca="false">IF(G1582&lt;=2, -10*G1582+100, 88.958*EXP(-0.0755*G1582))</f>
        <v>70.3944446082144</v>
      </c>
      <c r="BI1582" s="0" t="n">
        <f aca="false">IF(I1582&lt;=100, 0.0053*(I1582)^2-1.0332*I1582+100.76, 122.82*EXP(-0.0092*I1582))</f>
        <v>84.556912</v>
      </c>
      <c r="BJ1582" s="0" t="n">
        <f aca="false">IF(P1582&lt;=1000, -6.942*LN(P1582)+107.59, -36.304*LN(P1582)+310.72)</f>
        <v>-5.70726319705955</v>
      </c>
      <c r="BK1582" s="0" t="e">
        <f aca="false">BF1582^0.04*BG1582^0.22*BH1582^0.51*BI1582^0.06*BJ1582^0.17</f>
        <v>#VALUE!</v>
      </c>
      <c r="BL1582" s="0" t="e">
        <f aca="false">IF(BK1582&gt;=90, "Very Good", IF(BK1582&gt;=80, "Good", IF(BK1582&gt;=70, "Slightly Good", IF(BK1582&gt;=60, "Average", IF(BK1582&gt;=50, "Slightly Poor", IF(BK1582&gt;=40, "Poor", "Very Poor"))))))</f>
        <v>#VALUE!</v>
      </c>
      <c r="BM1582" s="0" t="n">
        <f aca="false">IF(P1582&lt;=1000, -6.942*LN(P1582)+107.59, IF(AND(P1582&gt;1000, P1582&lt;=5213),-36.304*LN(P1582)+310.72, IF(P1582&gt;5213, 10)))</f>
        <v>10</v>
      </c>
      <c r="BN1582" s="0" t="e">
        <f aca="false">BF1582^0.04*BG1582^0.22*BH1582^0.51*BI1582^0.06*BM1582^0.17</f>
        <v>#VALUE!</v>
      </c>
      <c r="BO1582" s="0" t="e">
        <f aca="false">IF(BN1582&gt;=90, "Very Good", IF(BN1582&gt;=80, "Good", IF(BN1582&gt;=70, "Slightly Good", IF(BN1582&gt;=60, "Average", IF(BN1582&gt;=50, "Slightly Poor", IF(BN1582&gt;=40, "Poor", "Very Poor"))))))</f>
        <v>#VALUE!</v>
      </c>
      <c r="BP1582" s="0" t="n">
        <f aca="false">IF(AJ1582&lt;=1000, -6.942*LN(AJ1582)+107.59, IF(AND(AJ1582&gt;1000, AJ1582&lt;=5213),-36.304*LN(AJ1582)+310.72, IF(AJ1582&gt;5213, 10)))</f>
        <v>71.1651588910619</v>
      </c>
      <c r="BQ1582" s="0" t="e">
        <f aca="false">BF1582^0.04*BG1582^0.22*BH1582^0.51*BI1582^0.06*BP1582^0.17</f>
        <v>#VALUE!</v>
      </c>
      <c r="BR1582" s="0" t="e">
        <f aca="false">IF(BQ1582&gt;=90, "Very Good", IF(BQ1582&gt;=80, "Good", IF(BQ1582&gt;=70, "Slightly Good", IF(BQ1582&gt;=60, "Average", IF(BQ1582&gt;=50, "Slightly Poor", IF(BQ1582&gt;=40, "Poor", "Very Poor"))))))</f>
        <v>#VALUE!</v>
      </c>
      <c r="BT1582" s="0" t="n">
        <f aca="false">9.81*LN(AH1582)+30.6</f>
        <v>47.143573734524</v>
      </c>
      <c r="BU1582" s="0" t="str">
        <f aca="false">IF(BT1582&lt;30, "Clean water", IF(AND(BT1582&gt;=30, BT1582&lt;40), "Hypolimia", IF(AND(BT1582&gt;=40,BT1582&lt;50), "Mesotrophic", IF(AND(BT1582&gt;=50, BT1582&lt;70), "Eutrophic", IF(BT1582&gt;70,"Hypertrophic")))))</f>
        <v>Mesotrophic</v>
      </c>
      <c r="BW1582" s="0" t="e">
        <f aca="false">IF(G1582/H1582&gt;=1, "PLS CHECK", "")</f>
        <v>#DIV/0!</v>
      </c>
      <c r="BX1582" s="0" t="e">
        <f aca="false">IF(AC1582/J1582&gt;=1, "PLS CHECK", "")</f>
        <v>#DIV/0!</v>
      </c>
      <c r="BY1582" s="0" t="e">
        <f aca="false">IF(AE1582/J1582&gt;=1, "PLS CHECK", "")</f>
        <v>#DIV/0!</v>
      </c>
      <c r="BZ1582" s="0" t="e">
        <f aca="false">IF(AD1582/J1582&gt;=1, "PLS CHECK", "")</f>
        <v>#DIV/0!</v>
      </c>
      <c r="CA1582" s="0" t="str">
        <f aca="false">IF(AF1582/K1582&gt;=1, "PLS CHECK", "")</f>
        <v/>
      </c>
      <c r="CB1582" s="0" t="str">
        <f aca="false">IF(AG1582/K1582&gt;=1, "PLS CHECK", "")</f>
        <v/>
      </c>
    </row>
    <row r="1583" customFormat="false" ht="12.5" hidden="false" customHeight="false" outlineLevel="0" collapsed="false">
      <c r="A1583" s="0" t="n">
        <v>1580</v>
      </c>
      <c r="B1583" s="15" t="s">
        <v>97</v>
      </c>
      <c r="C1583" s="16" t="s">
        <v>98</v>
      </c>
      <c r="D1583" s="0" t="s">
        <v>193</v>
      </c>
      <c r="E1583" s="0" t="n">
        <v>8</v>
      </c>
      <c r="F1583" s="0" t="n">
        <v>13.4</v>
      </c>
      <c r="G1583" s="0" t="n">
        <v>1.3</v>
      </c>
      <c r="H1583" s="0" t="n">
        <v>4</v>
      </c>
      <c r="I1583" s="0" t="n">
        <v>9.6</v>
      </c>
      <c r="J1583" s="0" t="n">
        <v>3.083</v>
      </c>
      <c r="K1583" s="37"/>
      <c r="L1583" s="0" t="n">
        <v>2</v>
      </c>
      <c r="M1583" s="0" t="n">
        <v>5.1</v>
      </c>
      <c r="N1583" s="0" t="n">
        <v>0</v>
      </c>
      <c r="O1583" s="0" t="n">
        <v>240</v>
      </c>
      <c r="P1583" s="0" t="n">
        <v>1560</v>
      </c>
      <c r="AC1583" s="0" t="n">
        <v>3.041</v>
      </c>
      <c r="AD1583" s="0" t="n">
        <v>0.035</v>
      </c>
      <c r="AE1583" s="0" t="n">
        <v>2.441</v>
      </c>
      <c r="AF1583" s="0" t="n">
        <v>0.009</v>
      </c>
      <c r="AG1583" s="0" t="n">
        <v>0.002</v>
      </c>
      <c r="AH1583" s="0" t="n">
        <v>13.9</v>
      </c>
      <c r="AJ1583" s="0" t="n">
        <v>21</v>
      </c>
      <c r="BF1583" s="0" t="n">
        <f aca="false">IF(E1583&lt;11,-3.6797*E1583^2+48.115*E1583-53.83,280.92*EXP(-0.2027*E1583))</f>
        <v>95.5892</v>
      </c>
      <c r="BG1583" s="0" t="n">
        <f aca="false">32.208*LN(F1583)+21.438</f>
        <v>105.025963601667</v>
      </c>
      <c r="BH1583" s="0" t="n">
        <f aca="false">IF(G1583&lt;=2, -10*G1583+100, 88.958*EXP(-0.0755*G1583))</f>
        <v>87</v>
      </c>
      <c r="BI1583" s="0" t="n">
        <f aca="false">IF(I1583&lt;=100, 0.0053*(I1583)^2-1.0332*I1583+100.76, 122.82*EXP(-0.0092*I1583))</f>
        <v>91.329728</v>
      </c>
      <c r="BJ1583" s="0" t="n">
        <f aca="false">IF(P1583&lt;=1000, -6.942*LN(P1583)+107.59, -36.304*LN(P1583)+310.72)</f>
        <v>43.7969782967569</v>
      </c>
      <c r="BK1583" s="0" t="n">
        <f aca="false">BF1583^0.04*BG1583^0.22*BH1583^0.51*BI1583^0.06*BJ1583^0.17</f>
        <v>81.2341565182831</v>
      </c>
      <c r="BL1583" s="0" t="str">
        <f aca="false">IF(BK1583&gt;=90, "Very Good", IF(BK1583&gt;=80, "Good", IF(BK1583&gt;=70, "Slightly Good", IF(BK1583&gt;=60, "Average", IF(BK1583&gt;=50, "Slightly Poor", IF(BK1583&gt;=40, "Poor", "Very Poor"))))))</f>
        <v>Good</v>
      </c>
      <c r="BM1583" s="0" t="n">
        <f aca="false">IF(P1583&lt;=1000, -6.942*LN(P1583)+107.59, IF(AND(P1583&gt;1000, P1583&lt;=5213),-36.304*LN(P1583)+310.72, IF(P1583&gt;5213, 10)))</f>
        <v>43.7969782967569</v>
      </c>
      <c r="BN1583" s="0" t="n">
        <f aca="false">BF1583^0.04*BG1583^0.22*BH1583^0.51*BI1583^0.06*BM1583^0.17</f>
        <v>81.2341565182831</v>
      </c>
      <c r="BO1583" s="0" t="str">
        <f aca="false">IF(BN1583&gt;=90, "Very Good", IF(BN1583&gt;=80, "Good", IF(BN1583&gt;=70, "Slightly Good", IF(BN1583&gt;=60, "Average", IF(BN1583&gt;=50, "Slightly Poor", IF(BN1583&gt;=40, "Poor", "Very Poor"))))))</f>
        <v>Good</v>
      </c>
      <c r="BP1583" s="0" t="n">
        <f aca="false">IF(AJ1583&lt;=1000, -6.942*LN(AJ1583)+107.59, IF(AND(AJ1583&gt;1000, AJ1583&lt;=5213),-36.304*LN(AJ1583)+310.72, IF(AJ1583&gt;5213, 10)))</f>
        <v>86.454925237324</v>
      </c>
      <c r="BQ1583" s="0" t="n">
        <f aca="false">BF1583^0.04*BG1583^0.22*BH1583^0.51*BI1583^0.06*BP1583^0.17</f>
        <v>91.1900441464648</v>
      </c>
      <c r="BR1583" s="0" t="str">
        <f aca="false">IF(BQ1583&gt;=90, "Very Good", IF(BQ1583&gt;=80, "Good", IF(BQ1583&gt;=70, "Slightly Good", IF(BQ1583&gt;=60, "Average", IF(BQ1583&gt;=50, "Slightly Poor", IF(BQ1583&gt;=40, "Poor", "Very Poor"))))))</f>
        <v>Very Good</v>
      </c>
      <c r="BT1583" s="0" t="n">
        <f aca="false">9.81*LN(AH1583)+30.6</f>
        <v>56.4188295217405</v>
      </c>
      <c r="BU1583" s="0" t="str">
        <f aca="false">IF(BT1583&lt;30, "Clean water", IF(AND(BT1583&gt;=30, BT1583&lt;40), "Hypolimia", IF(AND(BT1583&gt;=40,BT1583&lt;50), "Mesotrophic", IF(AND(BT1583&gt;=50, BT1583&lt;70), "Eutrophic", IF(BT1583&gt;70,"Hypertrophic")))))</f>
        <v>Eutrophic</v>
      </c>
      <c r="BW1583" s="0" t="str">
        <f aca="false">IF(G1583/H1583&gt;=1, "PLS CHECK", "")</f>
        <v/>
      </c>
      <c r="BX1583" s="0" t="str">
        <f aca="false">IF(AC1583/J1583&gt;=1, "PLS CHECK", "")</f>
        <v/>
      </c>
      <c r="BY1583" s="0" t="str">
        <f aca="false">IF(AE1583/J1583&gt;=1, "PLS CHECK", "")</f>
        <v/>
      </c>
      <c r="BZ1583" s="0" t="str">
        <f aca="false">IF(AD1583/J1583&gt;=1, "PLS CHECK", "")</f>
        <v/>
      </c>
      <c r="CA1583" s="0" t="e">
        <f aca="false">IF(AF1583/K1583&gt;=1, "PLS CHECK", "")</f>
        <v>#DIV/0!</v>
      </c>
      <c r="CB1583" s="0" t="e">
        <f aca="false">IF(AG1583/K1583&gt;=1, "PLS CHECK", "")</f>
        <v>#DIV/0!</v>
      </c>
    </row>
    <row r="1584" customFormat="false" ht="12.5" hidden="false" customHeight="false" outlineLevel="0" collapsed="false">
      <c r="A1584" s="0" t="n">
        <v>1581</v>
      </c>
      <c r="B1584" s="15" t="s">
        <v>99</v>
      </c>
      <c r="C1584" s="16" t="s">
        <v>100</v>
      </c>
      <c r="D1584" s="0" t="s">
        <v>193</v>
      </c>
      <c r="E1584" s="0" t="n">
        <v>8</v>
      </c>
      <c r="F1584" s="0" t="n">
        <v>12.4</v>
      </c>
      <c r="G1584" s="0" t="n">
        <v>2.6</v>
      </c>
      <c r="H1584" s="0" t="n">
        <v>5.2</v>
      </c>
      <c r="I1584" s="0" t="n">
        <v>9.5</v>
      </c>
      <c r="J1584" s="0" t="n">
        <v>5.265</v>
      </c>
      <c r="K1584" s="0" t="n">
        <v>0.078</v>
      </c>
      <c r="L1584" s="0" t="n">
        <v>2.9</v>
      </c>
      <c r="M1584" s="0" t="n">
        <v>11.2</v>
      </c>
      <c r="O1584" s="0" t="n">
        <v>387</v>
      </c>
      <c r="BD1584" s="0" t="n">
        <v>0.487</v>
      </c>
      <c r="BF1584" s="0" t="n">
        <f aca="false">IF(E1584&lt;11,-3.6797*E1584^2+48.115*E1584-53.83,280.92*EXP(-0.2027*E1584))</f>
        <v>95.5892</v>
      </c>
      <c r="BG1584" s="0" t="n">
        <f aca="false">32.208*LN(F1584)+21.438</f>
        <v>102.527967989855</v>
      </c>
      <c r="BH1584" s="0" t="n">
        <f aca="false">IF(G1584&lt;=2, -10*G1584+100, 88.958*EXP(-0.0755*G1584))</f>
        <v>73.1026302934667</v>
      </c>
      <c r="BI1584" s="0" t="n">
        <f aca="false">IF(I1584&lt;=100, 0.0053*(I1584)^2-1.0332*I1584+100.76, 122.82*EXP(-0.0092*I1584))</f>
        <v>91.422925</v>
      </c>
      <c r="BJ1584" s="0" t="e">
        <f aca="false">IF(P1584&lt;=1000, -6.942*LN(P1584)+107.59, -36.304*LN(P1584)+310.72)</f>
        <v>#VALUE!</v>
      </c>
      <c r="BK1584" s="0" t="e">
        <f aca="false">BF1584^0.04*BG1584^0.22*BH1584^0.51*BI1584^0.06*BJ1584^0.17</f>
        <v>#VALUE!</v>
      </c>
      <c r="BL1584" s="0" t="e">
        <f aca="false">IF(BK1584&gt;=90, "Very Good", IF(BK1584&gt;=80, "Good", IF(BK1584&gt;=70, "Slightly Good", IF(BK1584&gt;=60, "Average", IF(BK1584&gt;=50, "Slightly Poor", IF(BK1584&gt;=40, "Poor", "Very Poor"))))))</f>
        <v>#VALUE!</v>
      </c>
      <c r="BM1584" s="0" t="e">
        <f aca="false">IF(P1584&lt;=1000, -6.942*LN(P1584)+107.59, IF(AND(P1584&gt;1000, P1584&lt;=5213),-36.304*LN(P1584)+310.72, IF(P1584&gt;5213, 10)))</f>
        <v>#VALUE!</v>
      </c>
      <c r="BN1584" s="0" t="e">
        <f aca="false">BF1584^0.04*BG1584^0.22*BH1584^0.51*BI1584^0.06*BM1584^0.17</f>
        <v>#VALUE!</v>
      </c>
      <c r="BO1584" s="0" t="e">
        <f aca="false">IF(BN1584&gt;=90, "Very Good", IF(BN1584&gt;=80, "Good", IF(BN1584&gt;=70, "Slightly Good", IF(BN1584&gt;=60, "Average", IF(BN1584&gt;=50, "Slightly Poor", IF(BN1584&gt;=40, "Poor", "Very Poor"))))))</f>
        <v>#VALUE!</v>
      </c>
      <c r="BP1584" s="0" t="e">
        <f aca="false">IF(AJ1584&lt;=1000, -6.942*LN(AJ1584)+107.59, IF(AND(AJ1584&gt;1000, AJ1584&lt;=5213),-36.304*LN(AJ1584)+310.72, IF(AJ1584&gt;5213, 10)))</f>
        <v>#VALUE!</v>
      </c>
      <c r="BQ1584" s="0" t="e">
        <f aca="false">BF1584^0.04*BG1584^0.22*BH1584^0.51*BI1584^0.06*BP1584^0.17</f>
        <v>#VALUE!</v>
      </c>
      <c r="BR1584" s="0" t="e">
        <f aca="false">IF(BQ1584&gt;=90, "Very Good", IF(BQ1584&gt;=80, "Good", IF(BQ1584&gt;=70, "Slightly Good", IF(BQ1584&gt;=60, "Average", IF(BQ1584&gt;=50, "Slightly Poor", IF(BQ1584&gt;=40, "Poor", "Very Poor"))))))</f>
        <v>#VALUE!</v>
      </c>
      <c r="BT1584" s="0" t="e">
        <f aca="false">9.81*LN(AH1584)+30.6</f>
        <v>#VALUE!</v>
      </c>
      <c r="BU1584" s="0" t="e">
        <f aca="false">IF(BT1584&lt;30, "Clean water", IF(AND(BT1584&gt;=30, BT1584&lt;40), "Hypolimia", IF(AND(BT1584&gt;=40,BT1584&lt;50), "Mesotrophic", IF(AND(BT1584&gt;=50, BT1584&lt;70), "Eutrophic", IF(BT1584&gt;70,"Hypertrophic")))))</f>
        <v>#VALUE!</v>
      </c>
      <c r="BW1584" s="0" t="str">
        <f aca="false">IF(G1584/H1584&gt;=1, "PLS CHECK", "")</f>
        <v/>
      </c>
      <c r="BX1584" s="0" t="str">
        <f aca="false">IF(AC1584/J1584&gt;=1, "PLS CHECK", "")</f>
        <v/>
      </c>
      <c r="BY1584" s="0" t="str">
        <f aca="false">IF(AE1584/J1584&gt;=1, "PLS CHECK", "")</f>
        <v/>
      </c>
      <c r="BZ1584" s="0" t="str">
        <f aca="false">IF(AD1584/J1584&gt;=1, "PLS CHECK", "")</f>
        <v/>
      </c>
      <c r="CA1584" s="0" t="str">
        <f aca="false">IF(AF1584/K1584&gt;=1, "PLS CHECK", "")</f>
        <v/>
      </c>
      <c r="CB1584" s="0" t="str">
        <f aca="false">IF(AG1584/K1584&gt;=1, "PLS CHECK", "")</f>
        <v/>
      </c>
    </row>
    <row r="1585" customFormat="false" ht="12.5" hidden="false" customHeight="false" outlineLevel="0" collapsed="false">
      <c r="A1585" s="0" t="n">
        <v>1582</v>
      </c>
      <c r="B1585" s="15" t="s">
        <v>99</v>
      </c>
      <c r="C1585" s="16" t="s">
        <v>100</v>
      </c>
      <c r="D1585" s="0" t="s">
        <v>193</v>
      </c>
      <c r="E1585" s="37"/>
      <c r="F1585" s="0" t="n">
        <v>10</v>
      </c>
      <c r="G1585" s="37"/>
      <c r="H1585" s="0" t="n">
        <v>3.9</v>
      </c>
      <c r="I1585" s="0" t="n">
        <v>5</v>
      </c>
      <c r="J1585" s="0" t="n">
        <v>6.394</v>
      </c>
      <c r="K1585" s="0" t="n">
        <v>0.039</v>
      </c>
      <c r="L1585" s="0" t="n">
        <v>2.6</v>
      </c>
      <c r="M1585" s="0" t="n">
        <v>5.2</v>
      </c>
      <c r="N1585" s="0" t="n">
        <v>0</v>
      </c>
      <c r="O1585" s="0" t="n">
        <v>474</v>
      </c>
      <c r="P1585" s="0" t="n">
        <v>43000</v>
      </c>
      <c r="AC1585" s="0" t="n">
        <v>6.249</v>
      </c>
      <c r="AD1585" s="0" t="n">
        <v>0.394</v>
      </c>
      <c r="AE1585" s="0" t="n">
        <v>5.438</v>
      </c>
      <c r="AF1585" s="0" t="n">
        <v>0.016</v>
      </c>
      <c r="AG1585" s="0" t="n">
        <v>0.01</v>
      </c>
      <c r="AH1585" s="0" t="n">
        <v>4.8</v>
      </c>
      <c r="AJ1585" s="37"/>
      <c r="BF1585" s="0" t="n">
        <f aca="false">IF(E1585&lt;11,-3.6797*E1585^2+48.115*E1585-53.83,280.92*EXP(-0.2027*E1585))</f>
        <v>-53.83</v>
      </c>
      <c r="BG1585" s="0" t="n">
        <f aca="false">32.208*LN(F1585)+21.438</f>
        <v>95.5996606751522</v>
      </c>
      <c r="BH1585" s="0" t="n">
        <f aca="false">IF(G1585&lt;=2, -10*G1585+100, 88.958*EXP(-0.0755*G1585))</f>
        <v>100</v>
      </c>
      <c r="BI1585" s="0" t="n">
        <f aca="false">IF(I1585&lt;=100, 0.0053*(I1585)^2-1.0332*I1585+100.76, 122.82*EXP(-0.0092*I1585))</f>
        <v>95.7265</v>
      </c>
      <c r="BJ1585" s="0" t="n">
        <f aca="false">IF(P1585&lt;=1000, -6.942*LN(P1585)+107.59, -36.304*LN(P1585)+310.72)</f>
        <v>-76.6057566483066</v>
      </c>
      <c r="BK1585" s="0" t="e">
        <f aca="false">BF1585^0.04*BG1585^0.22*BH1585^0.51*BI1585^0.06*BJ1585^0.17</f>
        <v>#NUM!</v>
      </c>
      <c r="BL1585" s="0" t="e">
        <f aca="false">IF(BK1585&gt;=90, "Very Good", IF(BK1585&gt;=80, "Good", IF(BK1585&gt;=70, "Slightly Good", IF(BK1585&gt;=60, "Average", IF(BK1585&gt;=50, "Slightly Poor", IF(BK1585&gt;=40, "Poor", "Very Poor"))))))</f>
        <v>#NUM!</v>
      </c>
      <c r="BM1585" s="0" t="n">
        <f aca="false">IF(P1585&lt;=1000, -6.942*LN(P1585)+107.59, IF(AND(P1585&gt;1000, P1585&lt;=5213),-36.304*LN(P1585)+310.72, IF(P1585&gt;5213, 10)))</f>
        <v>10</v>
      </c>
      <c r="BN1585" s="0" t="n">
        <f aca="false">BF1585^0.04*BG1585^0.22*BH1585^0.51*BI1585^0.06*BM1585^0.17</f>
        <v>-65.1333331113007</v>
      </c>
      <c r="BO1585" s="0" t="str">
        <f aca="false">IF(BN1585&gt;=90, "Very Good", IF(BN1585&gt;=80, "Good", IF(BN1585&gt;=70, "Slightly Good", IF(BN1585&gt;=60, "Average", IF(BN1585&gt;=50, "Slightly Poor", IF(BN1585&gt;=40, "Poor", "Very Poor"))))))</f>
        <v>Very Poor</v>
      </c>
      <c r="BP1585" s="0" t="e">
        <f aca="false">IF(AJ1585&lt;=1000, -6.942*LN(AJ1585)+107.59, IF(AND(AJ1585&gt;1000, AJ1585&lt;=5213),-36.304*LN(AJ1585)+310.72, IF(AJ1585&gt;5213, 10)))</f>
        <v>#VALUE!</v>
      </c>
      <c r="BQ1585" s="0" t="e">
        <f aca="false">BF1585^0.04*BG1585^0.22*BH1585^0.51*BI1585^0.06*BP1585^0.17</f>
        <v>#VALUE!</v>
      </c>
      <c r="BR1585" s="0" t="e">
        <f aca="false">IF(BQ1585&gt;=90, "Very Good", IF(BQ1585&gt;=80, "Good", IF(BQ1585&gt;=70, "Slightly Good", IF(BQ1585&gt;=60, "Average", IF(BQ1585&gt;=50, "Slightly Poor", IF(BQ1585&gt;=40, "Poor", "Very Poor"))))))</f>
        <v>#VALUE!</v>
      </c>
      <c r="BT1585" s="0" t="n">
        <f aca="false">9.81*LN(AH1585)+30.6</f>
        <v>45.9881221547348</v>
      </c>
      <c r="BU1585" s="0" t="str">
        <f aca="false">IF(BT1585&lt;30, "Clean water", IF(AND(BT1585&gt;=30, BT1585&lt;40), "Hypolimia", IF(AND(BT1585&gt;=40,BT1585&lt;50), "Mesotrophic", IF(AND(BT1585&gt;=50, BT1585&lt;70), "Eutrophic", IF(BT1585&gt;70,"Hypertrophic")))))</f>
        <v>Mesotrophic</v>
      </c>
      <c r="BW1585" s="0" t="str">
        <f aca="false">IF(G1585/H1585&gt;=1, "PLS CHECK", "")</f>
        <v/>
      </c>
      <c r="BX1585" s="0" t="str">
        <f aca="false">IF(AC1585/J1585&gt;=1, "PLS CHECK", "")</f>
        <v/>
      </c>
      <c r="BY1585" s="0" t="str">
        <f aca="false">IF(AE1585/J1585&gt;=1, "PLS CHECK", "")</f>
        <v/>
      </c>
      <c r="BZ1585" s="0" t="str">
        <f aca="false">IF(AD1585/J1585&gt;=1, "PLS CHECK", "")</f>
        <v/>
      </c>
      <c r="CA1585" s="0" t="str">
        <f aca="false">IF(AF1585/K1585&gt;=1, "PLS CHECK", "")</f>
        <v/>
      </c>
      <c r="CB1585" s="0" t="str">
        <f aca="false">IF(AG1585/K1585&gt;=1, "PLS CHECK", "")</f>
        <v/>
      </c>
    </row>
    <row r="1586" customFormat="false" ht="12.5" hidden="false" customHeight="false" outlineLevel="0" collapsed="false">
      <c r="A1586" s="0" t="n">
        <v>1583</v>
      </c>
      <c r="B1586" s="15" t="s">
        <v>101</v>
      </c>
      <c r="C1586" s="16" t="s">
        <v>102</v>
      </c>
      <c r="D1586" s="0" t="s">
        <v>193</v>
      </c>
      <c r="E1586" s="0" t="n">
        <v>7.8</v>
      </c>
      <c r="F1586" s="37"/>
      <c r="G1586" s="0" t="n">
        <v>1.6</v>
      </c>
      <c r="H1586" s="0" t="n">
        <v>5</v>
      </c>
      <c r="I1586" s="0" t="n">
        <v>12.4</v>
      </c>
      <c r="J1586" s="0" t="n">
        <v>4.143</v>
      </c>
      <c r="K1586" s="0" t="n">
        <v>0.043</v>
      </c>
      <c r="L1586" s="0" t="n">
        <v>2.6</v>
      </c>
      <c r="M1586" s="0" t="n">
        <v>4.2</v>
      </c>
      <c r="N1586" s="0" t="n">
        <v>0</v>
      </c>
      <c r="O1586" s="0" t="n">
        <v>280</v>
      </c>
      <c r="P1586" s="0" t="n">
        <v>8000</v>
      </c>
      <c r="AC1586" s="0" t="n">
        <v>4.098</v>
      </c>
      <c r="AD1586" s="0" t="n">
        <v>0.285</v>
      </c>
      <c r="AE1586" s="0" t="n">
        <v>3.794</v>
      </c>
      <c r="AF1586" s="0" t="n">
        <v>0.012</v>
      </c>
      <c r="AG1586" s="0" t="n">
        <v>0.001</v>
      </c>
      <c r="AH1586" s="0" t="n">
        <v>16.4</v>
      </c>
      <c r="AJ1586" s="0" t="n">
        <v>192</v>
      </c>
      <c r="BF1586" s="0" t="n">
        <f aca="false">IF(E1586&lt;11,-3.6797*E1586^2+48.115*E1586-53.83,280.92*EXP(-0.2027*E1586))</f>
        <v>97.5940520000001</v>
      </c>
      <c r="BG1586" s="0" t="e">
        <f aca="false">32.208*LN(F1586)+21.438</f>
        <v>#VALUE!</v>
      </c>
      <c r="BH1586" s="0" t="n">
        <f aca="false">IF(G1586&lt;=2, -10*G1586+100, 88.958*EXP(-0.0755*G1586))</f>
        <v>84</v>
      </c>
      <c r="BI1586" s="0" t="n">
        <f aca="false">IF(I1586&lt;=100, 0.0053*(I1586)^2-1.0332*I1586+100.76, 122.82*EXP(-0.0092*I1586))</f>
        <v>88.763248</v>
      </c>
      <c r="BJ1586" s="0" t="n">
        <f aca="false">IF(P1586&lt;=1000, -6.942*LN(P1586)+107.59, -36.304*LN(P1586)+310.72)</f>
        <v>-15.5511933773122</v>
      </c>
      <c r="BK1586" s="0" t="e">
        <f aca="false">BF1586^0.04*BG1586^0.22*BH1586^0.51*BI1586^0.06*BJ1586^0.17</f>
        <v>#VALUE!</v>
      </c>
      <c r="BL1586" s="0" t="e">
        <f aca="false">IF(BK1586&gt;=90, "Very Good", IF(BK1586&gt;=80, "Good", IF(BK1586&gt;=70, "Slightly Good", IF(BK1586&gt;=60, "Average", IF(BK1586&gt;=50, "Slightly Poor", IF(BK1586&gt;=40, "Poor", "Very Poor"))))))</f>
        <v>#VALUE!</v>
      </c>
      <c r="BM1586" s="0" t="n">
        <f aca="false">IF(P1586&lt;=1000, -6.942*LN(P1586)+107.59, IF(AND(P1586&gt;1000, P1586&lt;=5213),-36.304*LN(P1586)+310.72, IF(P1586&gt;5213, 10)))</f>
        <v>10</v>
      </c>
      <c r="BN1586" s="0" t="e">
        <f aca="false">BF1586^0.04*BG1586^0.22*BH1586^0.51*BI1586^0.06*BM1586^0.17</f>
        <v>#VALUE!</v>
      </c>
      <c r="BO1586" s="0" t="e">
        <f aca="false">IF(BN1586&gt;=90, "Very Good", IF(BN1586&gt;=80, "Good", IF(BN1586&gt;=70, "Slightly Good", IF(BN1586&gt;=60, "Average", IF(BN1586&gt;=50, "Slightly Poor", IF(BN1586&gt;=40, "Poor", "Very Poor"))))))</f>
        <v>#VALUE!</v>
      </c>
      <c r="BP1586" s="0" t="n">
        <f aca="false">IF(AJ1586&lt;=1000, -6.942*LN(AJ1586)+107.59, IF(AND(AJ1586&gt;1000, AJ1586&lt;=5213),-36.304*LN(AJ1586)+310.72, IF(AJ1586&gt;5213, 10)))</f>
        <v>71.0924671273831</v>
      </c>
      <c r="BQ1586" s="0" t="e">
        <f aca="false">BF1586^0.04*BG1586^0.22*BH1586^0.51*BI1586^0.06*BP1586^0.17</f>
        <v>#VALUE!</v>
      </c>
      <c r="BR1586" s="0" t="e">
        <f aca="false">IF(BQ1586&gt;=90, "Very Good", IF(BQ1586&gt;=80, "Good", IF(BQ1586&gt;=70, "Slightly Good", IF(BQ1586&gt;=60, "Average", IF(BQ1586&gt;=50, "Slightly Poor", IF(BQ1586&gt;=40, "Poor", "Very Poor"))))))</f>
        <v>#VALUE!</v>
      </c>
      <c r="BT1586" s="0" t="n">
        <f aca="false">9.81*LN(AH1586)+30.6</f>
        <v>58.0413298946838</v>
      </c>
      <c r="BU1586" s="0" t="str">
        <f aca="false">IF(BT1586&lt;30, "Clean water", IF(AND(BT1586&gt;=30, BT1586&lt;40), "Hypolimia", IF(AND(BT1586&gt;=40,BT1586&lt;50), "Mesotrophic", IF(AND(BT1586&gt;=50, BT1586&lt;70), "Eutrophic", IF(BT1586&gt;70,"Hypertrophic")))))</f>
        <v>Eutrophic</v>
      </c>
      <c r="BW1586" s="0" t="str">
        <f aca="false">IF(G1586/H1586&gt;=1, "PLS CHECK", "")</f>
        <v/>
      </c>
      <c r="BX1586" s="0" t="str">
        <f aca="false">IF(AC1586/J1586&gt;=1, "PLS CHECK", "")</f>
        <v/>
      </c>
      <c r="BY1586" s="0" t="str">
        <f aca="false">IF(AE1586/J1586&gt;=1, "PLS CHECK", "")</f>
        <v/>
      </c>
      <c r="BZ1586" s="0" t="str">
        <f aca="false">IF(AD1586/J1586&gt;=1, "PLS CHECK", "")</f>
        <v/>
      </c>
      <c r="CA1586" s="0" t="str">
        <f aca="false">IF(AF1586/K1586&gt;=1, "PLS CHECK", "")</f>
        <v/>
      </c>
      <c r="CB1586" s="0" t="str">
        <f aca="false">IF(AG1586/K1586&gt;=1, "PLS CHECK", "")</f>
        <v/>
      </c>
    </row>
    <row r="1587" customFormat="false" ht="12.5" hidden="false" customHeight="false" outlineLevel="0" collapsed="false">
      <c r="A1587" s="0" t="n">
        <v>1584</v>
      </c>
      <c r="B1587" s="15" t="s">
        <v>103</v>
      </c>
      <c r="C1587" s="16" t="s">
        <v>104</v>
      </c>
      <c r="D1587" s="0" t="s">
        <v>193</v>
      </c>
      <c r="E1587" s="37"/>
      <c r="F1587" s="0" t="n">
        <v>12.3</v>
      </c>
      <c r="G1587" s="0" t="n">
        <v>0.7</v>
      </c>
      <c r="H1587" s="0" t="n">
        <v>2.3</v>
      </c>
      <c r="I1587" s="0" t="n">
        <v>3.8</v>
      </c>
      <c r="J1587" s="0" t="n">
        <v>6.349</v>
      </c>
      <c r="K1587" s="0" t="n">
        <v>0.016</v>
      </c>
      <c r="L1587" s="0" t="n">
        <v>1.6</v>
      </c>
      <c r="M1587" s="0" t="n">
        <v>7.5</v>
      </c>
      <c r="N1587" s="0" t="n">
        <v>0</v>
      </c>
      <c r="O1587" s="0" t="n">
        <v>383</v>
      </c>
      <c r="P1587" s="0" t="n">
        <v>1100</v>
      </c>
      <c r="AC1587" s="0" t="n">
        <v>6.214</v>
      </c>
      <c r="AD1587" s="0" t="n">
        <v>0.067</v>
      </c>
      <c r="AE1587" s="0" t="n">
        <v>6.137</v>
      </c>
      <c r="AF1587" s="0" t="n">
        <v>0.009</v>
      </c>
      <c r="AG1587" s="0" t="n">
        <v>0.004</v>
      </c>
      <c r="AH1587" s="0" t="n">
        <v>3</v>
      </c>
      <c r="AJ1587" s="37"/>
      <c r="BF1587" s="0" t="n">
        <f aca="false">IF(E1587&lt;11,-3.6797*E1587^2+48.115*E1587-53.83,280.92*EXP(-0.2027*E1587))</f>
        <v>-53.83</v>
      </c>
      <c r="BG1587" s="0" t="n">
        <f aca="false">32.208*LN(F1587)+21.438</f>
        <v>102.267173042683</v>
      </c>
      <c r="BH1587" s="0" t="n">
        <f aca="false">IF(G1587&lt;=2, -10*G1587+100, 88.958*EXP(-0.0755*G1587))</f>
        <v>93</v>
      </c>
      <c r="BI1587" s="0" t="n">
        <f aca="false">IF(I1587&lt;=100, 0.0053*(I1587)^2-1.0332*I1587+100.76, 122.82*EXP(-0.0092*I1587))</f>
        <v>96.910372</v>
      </c>
      <c r="BJ1587" s="0" t="n">
        <f aca="false">IF(P1587&lt;=1000, -6.942*LN(P1587)+107.59, -36.304*LN(P1587)+310.72)</f>
        <v>56.4807115842163</v>
      </c>
      <c r="BK1587" s="0" t="n">
        <f aca="false">BF1587^0.04*BG1587^0.22*BH1587^0.51*BI1587^0.06*BJ1587^0.17</f>
        <v>-85.568613880993</v>
      </c>
      <c r="BL1587" s="0" t="str">
        <f aca="false">IF(BK1587&gt;=90, "Very Good", IF(BK1587&gt;=80, "Good", IF(BK1587&gt;=70, "Slightly Good", IF(BK1587&gt;=60, "Average", IF(BK1587&gt;=50, "Slightly Poor", IF(BK1587&gt;=40, "Poor", "Very Poor"))))))</f>
        <v>Very Poor</v>
      </c>
      <c r="BM1587" s="0" t="n">
        <f aca="false">IF(P1587&lt;=1000, -6.942*LN(P1587)+107.59, IF(AND(P1587&gt;1000, P1587&lt;=5213),-36.304*LN(P1587)+310.72, IF(P1587&gt;5213, 10)))</f>
        <v>56.4807115842163</v>
      </c>
      <c r="BN1587" s="0" t="n">
        <f aca="false">BF1587^0.04*BG1587^0.22*BH1587^0.51*BI1587^0.06*BM1587^0.17</f>
        <v>-85.568613880993</v>
      </c>
      <c r="BO1587" s="0" t="str">
        <f aca="false">IF(BN1587&gt;=90, "Very Good", IF(BN1587&gt;=80, "Good", IF(BN1587&gt;=70, "Slightly Good", IF(BN1587&gt;=60, "Average", IF(BN1587&gt;=50, "Slightly Poor", IF(BN1587&gt;=40, "Poor", "Very Poor"))))))</f>
        <v>Very Poor</v>
      </c>
      <c r="BP1587" s="0" t="e">
        <f aca="false">IF(AJ1587&lt;=1000, -6.942*LN(AJ1587)+107.59, IF(AND(AJ1587&gt;1000, AJ1587&lt;=5213),-36.304*LN(AJ1587)+310.72, IF(AJ1587&gt;5213, 10)))</f>
        <v>#VALUE!</v>
      </c>
      <c r="BQ1587" s="0" t="e">
        <f aca="false">BF1587^0.04*BG1587^0.22*BH1587^0.51*BI1587^0.06*BP1587^0.17</f>
        <v>#VALUE!</v>
      </c>
      <c r="BR1587" s="0" t="e">
        <f aca="false">IF(BQ1587&gt;=90, "Very Good", IF(BQ1587&gt;=80, "Good", IF(BQ1587&gt;=70, "Slightly Good", IF(BQ1587&gt;=60, "Average", IF(BQ1587&gt;=50, "Slightly Poor", IF(BQ1587&gt;=40, "Poor", "Very Poor"))))))</f>
        <v>#VALUE!</v>
      </c>
      <c r="BT1587" s="0" t="n">
        <f aca="false">9.81*LN(AH1587)+30.6</f>
        <v>41.3773865518342</v>
      </c>
      <c r="BU1587" s="0" t="str">
        <f aca="false">IF(BT1587&lt;30, "Clean water", IF(AND(BT1587&gt;=30, BT1587&lt;40), "Hypolimia", IF(AND(BT1587&gt;=40,BT1587&lt;50), "Mesotrophic", IF(AND(BT1587&gt;=50, BT1587&lt;70), "Eutrophic", IF(BT1587&gt;70,"Hypertrophic")))))</f>
        <v>Mesotrophic</v>
      </c>
      <c r="BW1587" s="0" t="str">
        <f aca="false">IF(G1587/H1587&gt;=1, "PLS CHECK", "")</f>
        <v/>
      </c>
      <c r="BX1587" s="0" t="str">
        <f aca="false">IF(AC1587/J1587&gt;=1, "PLS CHECK", "")</f>
        <v/>
      </c>
      <c r="BY1587" s="0" t="str">
        <f aca="false">IF(AE1587/J1587&gt;=1, "PLS CHECK", "")</f>
        <v/>
      </c>
      <c r="BZ1587" s="0" t="str">
        <f aca="false">IF(AD1587/J1587&gt;=1, "PLS CHECK", "")</f>
        <v/>
      </c>
      <c r="CA1587" s="0" t="str">
        <f aca="false">IF(AF1587/K1587&gt;=1, "PLS CHECK", "")</f>
        <v/>
      </c>
      <c r="CB1587" s="0" t="str">
        <f aca="false">IF(AG1587/K1587&gt;=1, "PLS CHECK", "")</f>
        <v/>
      </c>
    </row>
    <row r="1588" customFormat="false" ht="12.5" hidden="false" customHeight="false" outlineLevel="0" collapsed="false">
      <c r="A1588" s="0" t="n">
        <v>1585</v>
      </c>
      <c r="B1588" s="15" t="s">
        <v>105</v>
      </c>
      <c r="C1588" s="16" t="s">
        <v>106</v>
      </c>
      <c r="D1588" s="0" t="s">
        <v>193</v>
      </c>
      <c r="E1588" s="0" t="n">
        <v>8.3</v>
      </c>
      <c r="F1588" s="37"/>
      <c r="G1588" s="0" t="n">
        <v>1.9</v>
      </c>
      <c r="H1588" s="0" t="n">
        <v>4.3</v>
      </c>
      <c r="I1588" s="0" t="n">
        <v>7</v>
      </c>
      <c r="J1588" s="0" t="n">
        <v>3.02</v>
      </c>
      <c r="K1588" s="37"/>
      <c r="L1588" s="0" t="n">
        <v>2.4</v>
      </c>
      <c r="M1588" s="0" t="n">
        <v>4.3</v>
      </c>
      <c r="N1588" s="0" t="n">
        <v>0</v>
      </c>
      <c r="O1588" s="0" t="n">
        <v>232</v>
      </c>
      <c r="P1588" s="0" t="n">
        <v>1380</v>
      </c>
      <c r="AC1588" s="0" t="n">
        <v>2.945</v>
      </c>
      <c r="AD1588" s="0" t="n">
        <v>0.036</v>
      </c>
      <c r="AE1588" s="0" t="n">
        <v>2.413</v>
      </c>
      <c r="AF1588" s="0" t="n">
        <v>0.009</v>
      </c>
      <c r="AG1588" s="0" t="n">
        <v>0.001</v>
      </c>
      <c r="AH1588" s="37"/>
      <c r="AJ1588" s="0" t="n">
        <v>34</v>
      </c>
      <c r="BF1588" s="0" t="n">
        <f aca="false">IF(E1588&lt;11,-3.6797*E1588^2+48.115*E1588-53.83,280.92*EXP(-0.2027*E1588))</f>
        <v>92.029967</v>
      </c>
      <c r="BG1588" s="0" t="e">
        <f aca="false">32.208*LN(F1588)+21.438</f>
        <v>#VALUE!</v>
      </c>
      <c r="BH1588" s="0" t="n">
        <f aca="false">IF(G1588&lt;=2, -10*G1588+100, 88.958*EXP(-0.0755*G1588))</f>
        <v>81</v>
      </c>
      <c r="BI1588" s="0" t="n">
        <f aca="false">IF(I1588&lt;=100, 0.0053*(I1588)^2-1.0332*I1588+100.76, 122.82*EXP(-0.0092*I1588))</f>
        <v>93.7873</v>
      </c>
      <c r="BJ1588" s="0" t="n">
        <f aca="false">IF(P1588&lt;=1000, -6.942*LN(P1588)+107.59, -36.304*LN(P1588)+310.72)</f>
        <v>48.2479329979971</v>
      </c>
      <c r="BK1588" s="0" t="e">
        <f aca="false">BF1588^0.04*BG1588^0.22*BH1588^0.51*BI1588^0.06*BJ1588^0.17</f>
        <v>#VALUE!</v>
      </c>
      <c r="BL1588" s="0" t="e">
        <f aca="false">IF(BK1588&gt;=90, "Very Good", IF(BK1588&gt;=80, "Good", IF(BK1588&gt;=70, "Slightly Good", IF(BK1588&gt;=60, "Average", IF(BK1588&gt;=50, "Slightly Poor", IF(BK1588&gt;=40, "Poor", "Very Poor"))))))</f>
        <v>#VALUE!</v>
      </c>
      <c r="BM1588" s="0" t="n">
        <f aca="false">IF(P1588&lt;=1000, -6.942*LN(P1588)+107.59, IF(AND(P1588&gt;1000, P1588&lt;=5213),-36.304*LN(P1588)+310.72, IF(P1588&gt;5213, 10)))</f>
        <v>48.2479329979971</v>
      </c>
      <c r="BN1588" s="0" t="e">
        <f aca="false">BF1588^0.04*BG1588^0.22*BH1588^0.51*BI1588^0.06*BM1588^0.17</f>
        <v>#VALUE!</v>
      </c>
      <c r="BO1588" s="0" t="e">
        <f aca="false">IF(BN1588&gt;=90, "Very Good", IF(BN1588&gt;=80, "Good", IF(BN1588&gt;=70, "Slightly Good", IF(BN1588&gt;=60, "Average", IF(BN1588&gt;=50, "Slightly Poor", IF(BN1588&gt;=40, "Poor", "Very Poor"))))))</f>
        <v>#VALUE!</v>
      </c>
      <c r="BP1588" s="0" t="n">
        <f aca="false">IF(AJ1588&lt;=1000, -6.942*LN(AJ1588)+107.59, IF(AND(AJ1588&gt;1000, AJ1588&lt;=5213),-36.304*LN(AJ1588)+310.72, IF(AJ1588&gt;5213, 10)))</f>
        <v>83.1100052381146</v>
      </c>
      <c r="BQ1588" s="0" t="e">
        <f aca="false">BF1588^0.04*BG1588^0.22*BH1588^0.51*BI1588^0.06*BP1588^0.17</f>
        <v>#VALUE!</v>
      </c>
      <c r="BR1588" s="0" t="e">
        <f aca="false">IF(BQ1588&gt;=90, "Very Good", IF(BQ1588&gt;=80, "Good", IF(BQ1588&gt;=70, "Slightly Good", IF(BQ1588&gt;=60, "Average", IF(BQ1588&gt;=50, "Slightly Poor", IF(BQ1588&gt;=40, "Poor", "Very Poor"))))))</f>
        <v>#VALUE!</v>
      </c>
      <c r="BT1588" s="0" t="e">
        <f aca="false">9.81*LN(AH1588)+30.6</f>
        <v>#VALUE!</v>
      </c>
      <c r="BU1588" s="0" t="e">
        <f aca="false">IF(BT1588&lt;30, "Clean water", IF(AND(BT1588&gt;=30, BT1588&lt;40), "Hypolimia", IF(AND(BT1588&gt;=40,BT1588&lt;50), "Mesotrophic", IF(AND(BT1588&gt;=50, BT1588&lt;70), "Eutrophic", IF(BT1588&gt;70,"Hypertrophic")))))</f>
        <v>#VALUE!</v>
      </c>
      <c r="BW1588" s="0" t="str">
        <f aca="false">IF(G1588/H1588&gt;=1, "PLS CHECK", "")</f>
        <v/>
      </c>
      <c r="BX1588" s="0" t="str">
        <f aca="false">IF(AC1588/J1588&gt;=1, "PLS CHECK", "")</f>
        <v/>
      </c>
      <c r="BY1588" s="0" t="str">
        <f aca="false">IF(AE1588/J1588&gt;=1, "PLS CHECK", "")</f>
        <v/>
      </c>
      <c r="BZ1588" s="0" t="str">
        <f aca="false">IF(AD1588/J1588&gt;=1, "PLS CHECK", "")</f>
        <v/>
      </c>
      <c r="CA1588" s="0" t="e">
        <f aca="false">IF(AF1588/K1588&gt;=1, "PLS CHECK", "")</f>
        <v>#DIV/0!</v>
      </c>
      <c r="CB1588" s="0" t="e">
        <f aca="false">IF(AG1588/K1588&gt;=1, "PLS CHECK", "")</f>
        <v>#DIV/0!</v>
      </c>
    </row>
    <row r="1589" customFormat="false" ht="12.5" hidden="false" customHeight="false" outlineLevel="0" collapsed="false">
      <c r="A1589" s="0" t="n">
        <v>1586</v>
      </c>
      <c r="B1589" s="15" t="s">
        <v>107</v>
      </c>
      <c r="C1589" s="16" t="s">
        <v>108</v>
      </c>
      <c r="D1589" s="0" t="s">
        <v>193</v>
      </c>
      <c r="E1589" s="0" t="n">
        <v>7.9</v>
      </c>
      <c r="F1589" s="0" t="n">
        <v>12.7</v>
      </c>
      <c r="G1589" s="37"/>
      <c r="H1589" s="37"/>
      <c r="I1589" s="0" t="n">
        <v>1.4</v>
      </c>
      <c r="J1589" s="0" t="n">
        <v>6.215</v>
      </c>
      <c r="K1589" s="0" t="n">
        <v>0.024</v>
      </c>
      <c r="L1589" s="37"/>
      <c r="M1589" s="0" t="n">
        <v>6.6</v>
      </c>
      <c r="N1589" s="0" t="n">
        <v>0</v>
      </c>
      <c r="O1589" s="0" t="n">
        <v>571</v>
      </c>
      <c r="P1589" s="0" t="n">
        <v>2900</v>
      </c>
      <c r="AC1589" s="0" t="n">
        <v>6.095</v>
      </c>
      <c r="AD1589" s="0" t="n">
        <v>0.064</v>
      </c>
      <c r="AE1589" s="0" t="n">
        <v>5.914</v>
      </c>
      <c r="AF1589" s="0" t="n">
        <v>0.015</v>
      </c>
      <c r="AG1589" s="0" t="n">
        <v>0.015</v>
      </c>
      <c r="AH1589" s="0" t="n">
        <v>3.1</v>
      </c>
      <c r="AJ1589" s="0" t="n">
        <v>290</v>
      </c>
      <c r="BF1589" s="0" t="n">
        <f aca="false">IF(E1589&lt;11,-3.6797*E1589^2+48.115*E1589-53.83,280.92*EXP(-0.2027*E1589))</f>
        <v>96.6284230000001</v>
      </c>
      <c r="BG1589" s="0" t="n">
        <f aca="false">32.208*LN(F1589)+21.438</f>
        <v>103.297917005506</v>
      </c>
      <c r="BH1589" s="0" t="n">
        <f aca="false">IF(G1589&lt;=2, -10*G1589+100, 88.958*EXP(-0.0755*G1589))</f>
        <v>100</v>
      </c>
      <c r="BI1589" s="0" t="n">
        <f aca="false">IF(I1589&lt;=100, 0.0053*(I1589)^2-1.0332*I1589+100.76, 122.82*EXP(-0.0092*I1589))</f>
        <v>99.323908</v>
      </c>
      <c r="BJ1589" s="0" t="n">
        <f aca="false">IF(P1589&lt;=1000, -6.942*LN(P1589)+107.59, -36.304*LN(P1589)+310.72)</f>
        <v>21.2875937560594</v>
      </c>
      <c r="BK1589" s="0" t="n">
        <f aca="false">BF1589^0.04*BG1589^0.22*BH1589^0.51*BI1589^0.06*BJ1589^0.17</f>
        <v>77.2874689879195</v>
      </c>
      <c r="BL1589" s="0" t="str">
        <f aca="false">IF(BK1589&gt;=90, "Very Good", IF(BK1589&gt;=80, "Good", IF(BK1589&gt;=70, "Slightly Good", IF(BK1589&gt;=60, "Average", IF(BK1589&gt;=50, "Slightly Poor", IF(BK1589&gt;=40, "Poor", "Very Poor"))))))</f>
        <v>Slightly Good</v>
      </c>
      <c r="BM1589" s="0" t="n">
        <f aca="false">IF(P1589&lt;=1000, -6.942*LN(P1589)+107.59, IF(AND(P1589&gt;1000, P1589&lt;=5213),-36.304*LN(P1589)+310.72, IF(P1589&gt;5213, 10)))</f>
        <v>21.2875937560594</v>
      </c>
      <c r="BN1589" s="0" t="n">
        <f aca="false">BF1589^0.04*BG1589^0.22*BH1589^0.51*BI1589^0.06*BM1589^0.17</f>
        <v>77.2874689879195</v>
      </c>
      <c r="BO1589" s="0" t="str">
        <f aca="false">IF(BN1589&gt;=90, "Very Good", IF(BN1589&gt;=80, "Good", IF(BN1589&gt;=70, "Slightly Good", IF(BN1589&gt;=60, "Average", IF(BN1589&gt;=50, "Slightly Poor", IF(BN1589&gt;=40, "Poor", "Very Poor"))))))</f>
        <v>Slightly Good</v>
      </c>
      <c r="BP1589" s="0" t="n">
        <f aca="false">IF(AJ1589&lt;=1000, -6.942*LN(AJ1589)+107.59, IF(AND(AJ1589&gt;1000, AJ1589&lt;=5213),-36.304*LN(AJ1589)+310.72, IF(AJ1589&gt;5213, 10)))</f>
        <v>68.2296866326692</v>
      </c>
      <c r="BQ1589" s="0" t="n">
        <f aca="false">BF1589^0.04*BG1589^0.22*BH1589^0.51*BI1589^0.06*BP1589^0.17</f>
        <v>94.2113097999654</v>
      </c>
      <c r="BR1589" s="0" t="str">
        <f aca="false">IF(BQ1589&gt;=90, "Very Good", IF(BQ1589&gt;=80, "Good", IF(BQ1589&gt;=70, "Slightly Good", IF(BQ1589&gt;=60, "Average", IF(BQ1589&gt;=50, "Slightly Poor", IF(BQ1589&gt;=40, "Poor", "Very Poor"))))))</f>
        <v>Very Good</v>
      </c>
      <c r="BT1589" s="0" t="n">
        <f aca="false">9.81*LN(AH1589)+30.6</f>
        <v>41.6990547137277</v>
      </c>
      <c r="BU1589" s="0" t="str">
        <f aca="false">IF(BT1589&lt;30, "Clean water", IF(AND(BT1589&gt;=30, BT1589&lt;40), "Hypolimia", IF(AND(BT1589&gt;=40,BT1589&lt;50), "Mesotrophic", IF(AND(BT1589&gt;=50, BT1589&lt;70), "Eutrophic", IF(BT1589&gt;70,"Hypertrophic")))))</f>
        <v>Mesotrophic</v>
      </c>
      <c r="BW1589" s="0" t="e">
        <f aca="false">IF(G1589/H1589&gt;=1, "PLS CHECK", "")</f>
        <v>#DIV/0!</v>
      </c>
      <c r="BX1589" s="0" t="str">
        <f aca="false">IF(AC1589/J1589&gt;=1, "PLS CHECK", "")</f>
        <v/>
      </c>
      <c r="BY1589" s="0" t="str">
        <f aca="false">IF(AE1589/J1589&gt;=1, "PLS CHECK", "")</f>
        <v/>
      </c>
      <c r="BZ1589" s="0" t="str">
        <f aca="false">IF(AD1589/J1589&gt;=1, "PLS CHECK", "")</f>
        <v/>
      </c>
      <c r="CA1589" s="0" t="str">
        <f aca="false">IF(AF1589/K1589&gt;=1, "PLS CHECK", "")</f>
        <v/>
      </c>
      <c r="CB1589" s="0" t="str">
        <f aca="false">IF(AG1589/K1589&gt;=1, "PLS CHECK", "")</f>
        <v/>
      </c>
    </row>
    <row r="1590" customFormat="false" ht="12.5" hidden="false" customHeight="false" outlineLevel="0" collapsed="false">
      <c r="A1590" s="0" t="n">
        <v>1587</v>
      </c>
      <c r="B1590" s="15" t="s">
        <v>109</v>
      </c>
      <c r="C1590" s="16" t="s">
        <v>110</v>
      </c>
      <c r="D1590" s="0" t="s">
        <v>193</v>
      </c>
      <c r="E1590" s="0" t="n">
        <v>7.5</v>
      </c>
      <c r="F1590" s="0" t="n">
        <v>10.9</v>
      </c>
      <c r="G1590" s="37"/>
      <c r="H1590" s="37"/>
      <c r="I1590" s="0" t="n">
        <v>7</v>
      </c>
      <c r="J1590" s="37"/>
      <c r="K1590" s="37"/>
      <c r="L1590" s="0" t="n">
        <v>5.2</v>
      </c>
      <c r="M1590" s="0" t="n">
        <v>11.5</v>
      </c>
      <c r="O1590" s="0" t="n">
        <v>423</v>
      </c>
      <c r="AC1590" s="37"/>
      <c r="AD1590" s="0" t="n">
        <v>0.76</v>
      </c>
      <c r="AE1590" s="37"/>
      <c r="AF1590" s="37"/>
      <c r="AG1590" s="0" t="n">
        <v>0.066</v>
      </c>
      <c r="AH1590" s="37"/>
      <c r="BD1590" s="0" t="n">
        <v>2.027</v>
      </c>
      <c r="BF1590" s="0" t="n">
        <f aca="false">IF(E1590&lt;11,-3.6797*E1590^2+48.115*E1590-53.83,280.92*EXP(-0.2027*E1590))</f>
        <v>100.049375</v>
      </c>
      <c r="BG1590" s="0" t="n">
        <f aca="false">32.208*LN(F1590)+21.438</f>
        <v>98.375271915684</v>
      </c>
      <c r="BH1590" s="0" t="n">
        <f aca="false">IF(G1590&lt;=2, -10*G1590+100, 88.958*EXP(-0.0755*G1590))</f>
        <v>100</v>
      </c>
      <c r="BI1590" s="0" t="n">
        <f aca="false">IF(I1590&lt;=100, 0.0053*(I1590)^2-1.0332*I1590+100.76, 122.82*EXP(-0.0092*I1590))</f>
        <v>93.7873</v>
      </c>
      <c r="BJ1590" s="0" t="e">
        <f aca="false">IF(P1590&lt;=1000, -6.942*LN(P1590)+107.59, -36.304*LN(P1590)+310.72)</f>
        <v>#VALUE!</v>
      </c>
      <c r="BK1590" s="0" t="e">
        <f aca="false">BF1590^0.04*BG1590^0.22*BH1590^0.51*BI1590^0.06*BJ1590^0.17</f>
        <v>#VALUE!</v>
      </c>
      <c r="BL1590" s="0" t="e">
        <f aca="false">IF(BK1590&gt;=90, "Very Good", IF(BK1590&gt;=80, "Good", IF(BK1590&gt;=70, "Slightly Good", IF(BK1590&gt;=60, "Average", IF(BK1590&gt;=50, "Slightly Poor", IF(BK1590&gt;=40, "Poor", "Very Poor"))))))</f>
        <v>#VALUE!</v>
      </c>
      <c r="BM1590" s="0" t="e">
        <f aca="false">IF(P1590&lt;=1000, -6.942*LN(P1590)+107.59, IF(AND(P1590&gt;1000, P1590&lt;=5213),-36.304*LN(P1590)+310.72, IF(P1590&gt;5213, 10)))</f>
        <v>#VALUE!</v>
      </c>
      <c r="BN1590" s="0" t="e">
        <f aca="false">BF1590^0.04*BG1590^0.22*BH1590^0.51*BI1590^0.06*BM1590^0.17</f>
        <v>#VALUE!</v>
      </c>
      <c r="BO1590" s="0" t="e">
        <f aca="false">IF(BN1590&gt;=90, "Very Good", IF(BN1590&gt;=80, "Good", IF(BN1590&gt;=70, "Slightly Good", IF(BN1590&gt;=60, "Average", IF(BN1590&gt;=50, "Slightly Poor", IF(BN1590&gt;=40, "Poor", "Very Poor"))))))</f>
        <v>#VALUE!</v>
      </c>
      <c r="BP1590" s="0" t="e">
        <f aca="false">IF(AJ1590&lt;=1000, -6.942*LN(AJ1590)+107.59, IF(AND(AJ1590&gt;1000, AJ1590&lt;=5213),-36.304*LN(AJ1590)+310.72, IF(AJ1590&gt;5213, 10)))</f>
        <v>#VALUE!</v>
      </c>
      <c r="BQ1590" s="0" t="e">
        <f aca="false">BF1590^0.04*BG1590^0.22*BH1590^0.51*BI1590^0.06*BP1590^0.17</f>
        <v>#VALUE!</v>
      </c>
      <c r="BR1590" s="0" t="e">
        <f aca="false">IF(BQ1590&gt;=90, "Very Good", IF(BQ1590&gt;=80, "Good", IF(BQ1590&gt;=70, "Slightly Good", IF(BQ1590&gt;=60, "Average", IF(BQ1590&gt;=50, "Slightly Poor", IF(BQ1590&gt;=40, "Poor", "Very Poor"))))))</f>
        <v>#VALUE!</v>
      </c>
      <c r="BT1590" s="0" t="e">
        <f aca="false">9.81*LN(AH1590)+30.6</f>
        <v>#VALUE!</v>
      </c>
      <c r="BU1590" s="0" t="e">
        <f aca="false">IF(BT1590&lt;30, "Clean water", IF(AND(BT1590&gt;=30, BT1590&lt;40), "Hypolimia", IF(AND(BT1590&gt;=40,BT1590&lt;50), "Mesotrophic", IF(AND(BT1590&gt;=50, BT1590&lt;70), "Eutrophic", IF(BT1590&gt;70,"Hypertrophic")))))</f>
        <v>#VALUE!</v>
      </c>
      <c r="BW1590" s="0" t="e">
        <f aca="false">IF(G1590/H1590&gt;=1, "PLS CHECK", "")</f>
        <v>#DIV/0!</v>
      </c>
      <c r="BX1590" s="0" t="e">
        <f aca="false">IF(AC1590/J1590&gt;=1, "PLS CHECK", "")</f>
        <v>#DIV/0!</v>
      </c>
      <c r="BY1590" s="0" t="e">
        <f aca="false">IF(AE1590/J1590&gt;=1, "PLS CHECK", "")</f>
        <v>#DIV/0!</v>
      </c>
      <c r="BZ1590" s="0" t="e">
        <f aca="false">IF(AD1590/J1590&gt;=1, "PLS CHECK", "")</f>
        <v>#DIV/0!</v>
      </c>
      <c r="CA1590" s="0" t="e">
        <f aca="false">IF(AF1590/K1590&gt;=1, "PLS CHECK", "")</f>
        <v>#DIV/0!</v>
      </c>
      <c r="CB1590" s="0" t="e">
        <f aca="false">IF(AG1590/K1590&gt;=1, "PLS CHECK", "")</f>
        <v>#DIV/0!</v>
      </c>
    </row>
    <row r="1591" customFormat="false" ht="12.5" hidden="false" customHeight="false" outlineLevel="0" collapsed="false">
      <c r="A1591" s="0" t="n">
        <v>1588</v>
      </c>
      <c r="B1591" s="15" t="s">
        <v>111</v>
      </c>
      <c r="C1591" s="16" t="s">
        <v>112</v>
      </c>
      <c r="D1591" s="0" t="s">
        <v>193</v>
      </c>
      <c r="E1591" s="37"/>
      <c r="F1591" s="0" t="n">
        <v>9.8</v>
      </c>
      <c r="G1591" s="37"/>
      <c r="H1591" s="0" t="n">
        <v>4</v>
      </c>
      <c r="I1591" s="37"/>
      <c r="J1591" s="0" t="n">
        <v>8.96</v>
      </c>
      <c r="K1591" s="0" t="n">
        <v>0.02</v>
      </c>
      <c r="L1591" s="0" t="n">
        <v>2.9</v>
      </c>
      <c r="M1591" s="0" t="n">
        <v>12.6</v>
      </c>
      <c r="N1591" s="0" t="n">
        <v>0</v>
      </c>
      <c r="O1591" s="0" t="n">
        <v>330</v>
      </c>
      <c r="P1591" s="0" t="n">
        <v>5600</v>
      </c>
      <c r="AC1591" s="0" t="n">
        <v>8.487</v>
      </c>
      <c r="AD1591" s="0" t="n">
        <v>0.119</v>
      </c>
      <c r="AE1591" s="37"/>
      <c r="AF1591" s="0" t="n">
        <v>0.01</v>
      </c>
      <c r="AG1591" s="0" t="n">
        <v>0.009</v>
      </c>
      <c r="AH1591" s="37"/>
      <c r="AJ1591" s="0" t="n">
        <v>770</v>
      </c>
      <c r="BF1591" s="0" t="n">
        <f aca="false">IF(E1591&lt;11,-3.6797*E1591^2+48.115*E1591-53.83,280.92*EXP(-0.2027*E1591))</f>
        <v>-53.83</v>
      </c>
      <c r="BG1591" s="0" t="n">
        <f aca="false">32.208*LN(F1591)+21.438</f>
        <v>94.9489718778696</v>
      </c>
      <c r="BH1591" s="0" t="n">
        <f aca="false">IF(G1591&lt;=2, -10*G1591+100, 88.958*EXP(-0.0755*G1591))</f>
        <v>100</v>
      </c>
      <c r="BI1591" s="0" t="n">
        <f aca="false">IF(I1591&lt;=100, 0.0053*(I1591)^2-1.0332*I1591+100.76, 122.82*EXP(-0.0092*I1591))</f>
        <v>100.76</v>
      </c>
      <c r="BJ1591" s="0" t="n">
        <f aca="false">IF(P1591&lt;=1000, -6.942*LN(P1591)+107.59, -36.304*LN(P1591)+310.72)</f>
        <v>-2.60246621256056</v>
      </c>
      <c r="BK1591" s="0" t="e">
        <f aca="false">BF1591^0.04*BG1591^0.22*BH1591^0.51*BI1591^0.06*BJ1591^0.17</f>
        <v>#NUM!</v>
      </c>
      <c r="BL1591" s="0" t="e">
        <f aca="false">IF(BK1591&gt;=90, "Very Good", IF(BK1591&gt;=80, "Good", IF(BK1591&gt;=70, "Slightly Good", IF(BK1591&gt;=60, "Average", IF(BK1591&gt;=50, "Slightly Poor", IF(BK1591&gt;=40, "Poor", "Very Poor"))))))</f>
        <v>#NUM!</v>
      </c>
      <c r="BM1591" s="0" t="n">
        <f aca="false">IF(P1591&lt;=1000, -6.942*LN(P1591)+107.59, IF(AND(P1591&gt;1000, P1591&lt;=5213),-36.304*LN(P1591)+310.72, IF(P1591&gt;5213, 10)))</f>
        <v>10</v>
      </c>
      <c r="BN1591" s="0" t="n">
        <f aca="false">BF1591^0.04*BG1591^0.22*BH1591^0.51*BI1591^0.06*BM1591^0.17</f>
        <v>-65.2358196407125</v>
      </c>
      <c r="BO1591" s="0" t="str">
        <f aca="false">IF(BN1591&gt;=90, "Very Good", IF(BN1591&gt;=80, "Good", IF(BN1591&gt;=70, "Slightly Good", IF(BN1591&gt;=60, "Average", IF(BN1591&gt;=50, "Slightly Poor", IF(BN1591&gt;=40, "Poor", "Very Poor"))))))</f>
        <v>Very Poor</v>
      </c>
      <c r="BP1591" s="0" t="n">
        <f aca="false">IF(AJ1591&lt;=1000, -6.942*LN(AJ1591)+107.59, IF(AND(AJ1591&gt;1000, AJ1591&lt;=5213),-36.304*LN(AJ1591)+310.72, IF(AJ1591&gt;5213, 10)))</f>
        <v>61.4507570459271</v>
      </c>
      <c r="BQ1591" s="0" t="n">
        <f aca="false">BF1591^0.04*BG1591^0.22*BH1591^0.51*BI1591^0.06*BP1591^0.17</f>
        <v>-88.825109948871</v>
      </c>
      <c r="BR1591" s="0" t="str">
        <f aca="false">IF(BQ1591&gt;=90, "Very Good", IF(BQ1591&gt;=80, "Good", IF(BQ1591&gt;=70, "Slightly Good", IF(BQ1591&gt;=60, "Average", IF(BQ1591&gt;=50, "Slightly Poor", IF(BQ1591&gt;=40, "Poor", "Very Poor"))))))</f>
        <v>Very Poor</v>
      </c>
      <c r="BT1591" s="0" t="e">
        <f aca="false">9.81*LN(AH1591)+30.6</f>
        <v>#VALUE!</v>
      </c>
      <c r="BU1591" s="0" t="e">
        <f aca="false">IF(BT1591&lt;30, "Clean water", IF(AND(BT1591&gt;=30, BT1591&lt;40), "Hypolimia", IF(AND(BT1591&gt;=40,BT1591&lt;50), "Mesotrophic", IF(AND(BT1591&gt;=50, BT1591&lt;70), "Eutrophic", IF(BT1591&gt;70,"Hypertrophic")))))</f>
        <v>#VALUE!</v>
      </c>
      <c r="BW1591" s="0" t="str">
        <f aca="false">IF(G1591/H1591&gt;=1, "PLS CHECK", "")</f>
        <v/>
      </c>
      <c r="BX1591" s="0" t="str">
        <f aca="false">IF(AC1591/J1591&gt;=1, "PLS CHECK", "")</f>
        <v/>
      </c>
      <c r="BY1591" s="0" t="str">
        <f aca="false">IF(AE1591/J1591&gt;=1, "PLS CHECK", "")</f>
        <v/>
      </c>
      <c r="BZ1591" s="0" t="str">
        <f aca="false">IF(AD1591/J1591&gt;=1, "PLS CHECK", "")</f>
        <v/>
      </c>
      <c r="CA1591" s="0" t="str">
        <f aca="false">IF(AF1591/K1591&gt;=1, "PLS CHECK", "")</f>
        <v/>
      </c>
      <c r="CB1591" s="0" t="str">
        <f aca="false">IF(AG1591/K1591&gt;=1, "PLS CHECK", "")</f>
        <v/>
      </c>
    </row>
    <row r="1592" customFormat="false" ht="12.5" hidden="false" customHeight="false" outlineLevel="0" collapsed="false">
      <c r="A1592" s="0" t="n">
        <v>1589</v>
      </c>
      <c r="B1592" s="15" t="s">
        <v>113</v>
      </c>
      <c r="C1592" s="16" t="s">
        <v>114</v>
      </c>
      <c r="D1592" s="0" t="s">
        <v>193</v>
      </c>
      <c r="E1592" s="0" t="n">
        <v>7.6</v>
      </c>
      <c r="F1592" s="0" t="n">
        <v>10.4</v>
      </c>
      <c r="G1592" s="0" t="n">
        <v>2.3</v>
      </c>
      <c r="H1592" s="0" t="n">
        <v>6.7</v>
      </c>
      <c r="I1592" s="0" t="n">
        <v>11.6</v>
      </c>
      <c r="J1592" s="0" t="n">
        <v>9.861</v>
      </c>
      <c r="K1592" s="0" t="n">
        <v>0.141</v>
      </c>
      <c r="L1592" s="0" t="n">
        <v>4.1</v>
      </c>
      <c r="M1592" s="0" t="n">
        <v>8.3</v>
      </c>
      <c r="N1592" s="0" t="n">
        <v>0</v>
      </c>
      <c r="O1592" s="0" t="n">
        <v>499</v>
      </c>
      <c r="P1592" s="37"/>
      <c r="AC1592" s="0" t="n">
        <v>9.462</v>
      </c>
      <c r="AD1592" s="0" t="n">
        <v>0.834</v>
      </c>
      <c r="AE1592" s="37"/>
      <c r="AF1592" s="0" t="n">
        <v>0.059</v>
      </c>
      <c r="AG1592" s="0" t="n">
        <v>0.041</v>
      </c>
      <c r="AH1592" s="0" t="n">
        <v>5.3</v>
      </c>
      <c r="AJ1592" s="0" t="n">
        <v>540</v>
      </c>
      <c r="BF1592" s="0" t="n">
        <f aca="false">IF(E1592&lt;11,-3.6797*E1592^2+48.115*E1592-53.83,280.92*EXP(-0.2027*E1592))</f>
        <v>99.304528</v>
      </c>
      <c r="BG1592" s="0" t="n">
        <f aca="false">32.208*LN(F1592)+21.438</f>
        <v>96.8628814043931</v>
      </c>
      <c r="BH1592" s="0" t="n">
        <f aca="false">IF(G1592&lt;=2, -10*G1592+100, 88.958*EXP(-0.0755*G1592))</f>
        <v>74.7772988969374</v>
      </c>
      <c r="BI1592" s="0" t="n">
        <f aca="false">IF(I1592&lt;=100, 0.0053*(I1592)^2-1.0332*I1592+100.76, 122.82*EXP(-0.0092*I1592))</f>
        <v>89.488048</v>
      </c>
      <c r="BJ1592" s="0" t="e">
        <f aca="false">IF(P1592&lt;=1000, -6.942*LN(P1592)+107.59, -36.304*LN(P1592)+310.72)</f>
        <v>#VALUE!</v>
      </c>
      <c r="BK1592" s="0" t="e">
        <f aca="false">BF1592^0.04*BG1592^0.22*BH1592^0.51*BI1592^0.06*BJ1592^0.17</f>
        <v>#VALUE!</v>
      </c>
      <c r="BL1592" s="0" t="e">
        <f aca="false">IF(BK1592&gt;=90, "Very Good", IF(BK1592&gt;=80, "Good", IF(BK1592&gt;=70, "Slightly Good", IF(BK1592&gt;=60, "Average", IF(BK1592&gt;=50, "Slightly Poor", IF(BK1592&gt;=40, "Poor", "Very Poor"))))))</f>
        <v>#VALUE!</v>
      </c>
      <c r="BM1592" s="0" t="e">
        <f aca="false">IF(P1592&lt;=1000, -6.942*LN(P1592)+107.59, IF(AND(P1592&gt;1000, P1592&lt;=5213),-36.304*LN(P1592)+310.72, IF(P1592&gt;5213, 10)))</f>
        <v>#VALUE!</v>
      </c>
      <c r="BN1592" s="0" t="e">
        <f aca="false">BF1592^0.04*BG1592^0.22*BH1592^0.51*BI1592^0.06*BM1592^0.17</f>
        <v>#VALUE!</v>
      </c>
      <c r="BO1592" s="0" t="e">
        <f aca="false">IF(BN1592&gt;=90, "Very Good", IF(BN1592&gt;=80, "Good", IF(BN1592&gt;=70, "Slightly Good", IF(BN1592&gt;=60, "Average", IF(BN1592&gt;=50, "Slightly Poor", IF(BN1592&gt;=40, "Poor", "Very Poor"))))))</f>
        <v>#VALUE!</v>
      </c>
      <c r="BP1592" s="0" t="n">
        <f aca="false">IF(AJ1592&lt;=1000, -6.942*LN(AJ1592)+107.59, IF(AND(AJ1592&gt;1000, AJ1592&lt;=5213),-36.304*LN(AJ1592)+310.72, IF(AJ1592&gt;5213, 10)))</f>
        <v>63.9139270331861</v>
      </c>
      <c r="BQ1592" s="0" t="n">
        <f aca="false">BF1592^0.04*BG1592^0.22*BH1592^0.51*BI1592^0.06*BP1592^0.17</f>
        <v>78.7976215029853</v>
      </c>
      <c r="BR1592" s="0" t="str">
        <f aca="false">IF(BQ1592&gt;=90, "Very Good", IF(BQ1592&gt;=80, "Good", IF(BQ1592&gt;=70, "Slightly Good", IF(BQ1592&gt;=60, "Average", IF(BQ1592&gt;=50, "Slightly Poor", IF(BQ1592&gt;=40, "Poor", "Very Poor"))))))</f>
        <v>Slightly Good</v>
      </c>
      <c r="BT1592" s="0" t="n">
        <f aca="false">9.81*LN(AH1592)+30.6</f>
        <v>46.9602039096747</v>
      </c>
      <c r="BU1592" s="0" t="str">
        <f aca="false">IF(BT1592&lt;30, "Clean water", IF(AND(BT1592&gt;=30, BT1592&lt;40), "Hypolimia", IF(AND(BT1592&gt;=40,BT1592&lt;50), "Mesotrophic", IF(AND(BT1592&gt;=50, BT1592&lt;70), "Eutrophic", IF(BT1592&gt;70,"Hypertrophic")))))</f>
        <v>Mesotrophic</v>
      </c>
      <c r="BW1592" s="0" t="str">
        <f aca="false">IF(G1592/H1592&gt;=1, "PLS CHECK", "")</f>
        <v/>
      </c>
      <c r="BX1592" s="0" t="str">
        <f aca="false">IF(AC1592/J1592&gt;=1, "PLS CHECK", "")</f>
        <v/>
      </c>
      <c r="BY1592" s="0" t="str">
        <f aca="false">IF(AE1592/J1592&gt;=1, "PLS CHECK", "")</f>
        <v/>
      </c>
      <c r="BZ1592" s="0" t="str">
        <f aca="false">IF(AD1592/J1592&gt;=1, "PLS CHECK", "")</f>
        <v/>
      </c>
      <c r="CA1592" s="0" t="str">
        <f aca="false">IF(AF1592/K1592&gt;=1, "PLS CHECK", "")</f>
        <v/>
      </c>
      <c r="CB1592" s="0" t="str">
        <f aca="false">IF(AG1592/K1592&gt;=1, "PLS CHECK", "")</f>
        <v/>
      </c>
    </row>
    <row r="1593" customFormat="false" ht="12.5" hidden="false" customHeight="false" outlineLevel="0" collapsed="false">
      <c r="A1593" s="0" t="n">
        <v>1590</v>
      </c>
      <c r="B1593" s="15" t="s">
        <v>115</v>
      </c>
      <c r="C1593" s="16" t="s">
        <v>116</v>
      </c>
      <c r="D1593" s="0" t="s">
        <v>193</v>
      </c>
      <c r="E1593" s="37"/>
      <c r="F1593" s="0" t="n">
        <v>9.2</v>
      </c>
      <c r="G1593" s="0" t="n">
        <v>1.7</v>
      </c>
      <c r="H1593" s="0" t="n">
        <v>7.4</v>
      </c>
      <c r="I1593" s="0" t="n">
        <v>6.4</v>
      </c>
      <c r="J1593" s="37"/>
      <c r="K1593" s="0" t="n">
        <v>0.154</v>
      </c>
      <c r="L1593" s="0" t="n">
        <v>4.6</v>
      </c>
      <c r="M1593" s="0" t="n">
        <v>13.1</v>
      </c>
      <c r="N1593" s="0" t="n">
        <v>0</v>
      </c>
      <c r="O1593" s="0" t="n">
        <v>515</v>
      </c>
      <c r="P1593" s="0" t="n">
        <v>30000</v>
      </c>
      <c r="AC1593" s="37"/>
      <c r="AD1593" s="0" t="n">
        <v>1.373</v>
      </c>
      <c r="AE1593" s="37"/>
      <c r="AF1593" s="0" t="n">
        <v>0.07</v>
      </c>
      <c r="AG1593" s="0" t="n">
        <v>0.05</v>
      </c>
      <c r="AH1593" s="0" t="n">
        <v>1.1</v>
      </c>
      <c r="AJ1593" s="0" t="n">
        <v>1300</v>
      </c>
      <c r="BF1593" s="0" t="n">
        <f aca="false">IF(E1593&lt;11,-3.6797*E1593^2+48.115*E1593-53.83,280.92*EXP(-0.2027*E1593))</f>
        <v>-53.83</v>
      </c>
      <c r="BG1593" s="0" t="n">
        <f aca="false">32.208*LN(F1593)+21.438</f>
        <v>92.9141058144433</v>
      </c>
      <c r="BH1593" s="0" t="n">
        <f aca="false">IF(G1593&lt;=2, -10*G1593+100, 88.958*EXP(-0.0755*G1593))</f>
        <v>83</v>
      </c>
      <c r="BI1593" s="0" t="n">
        <f aca="false">IF(I1593&lt;=100, 0.0053*(I1593)^2-1.0332*I1593+100.76, 122.82*EXP(-0.0092*I1593))</f>
        <v>94.364608</v>
      </c>
      <c r="BJ1593" s="0" t="n">
        <f aca="false">IF(P1593&lt;=1000, -6.942*LN(P1593)+107.59, -36.304*LN(P1593)+310.72)</f>
        <v>-63.5362173920304</v>
      </c>
      <c r="BK1593" s="0" t="e">
        <f aca="false">BF1593^0.04*BG1593^0.22*BH1593^0.51*BI1593^0.06*BJ1593^0.17</f>
        <v>#NUM!</v>
      </c>
      <c r="BL1593" s="0" t="e">
        <f aca="false">IF(BK1593&gt;=90, "Very Good", IF(BK1593&gt;=80, "Good", IF(BK1593&gt;=70, "Slightly Good", IF(BK1593&gt;=60, "Average", IF(BK1593&gt;=50, "Slightly Poor", IF(BK1593&gt;=40, "Poor", "Very Poor"))))))</f>
        <v>#NUM!</v>
      </c>
      <c r="BM1593" s="0" t="n">
        <f aca="false">IF(P1593&lt;=1000, -6.942*LN(P1593)+107.59, IF(AND(P1593&gt;1000, P1593&lt;=5213),-36.304*LN(P1593)+310.72, IF(P1593&gt;5213, 10)))</f>
        <v>10</v>
      </c>
      <c r="BN1593" s="0" t="n">
        <f aca="false">BF1593^0.04*BG1593^0.22*BH1593^0.51*BI1593^0.06*BM1593^0.17</f>
        <v>-58.8081224577323</v>
      </c>
      <c r="BO1593" s="0" t="str">
        <f aca="false">IF(BN1593&gt;=90, "Very Good", IF(BN1593&gt;=80, "Good", IF(BN1593&gt;=70, "Slightly Good", IF(BN1593&gt;=60, "Average", IF(BN1593&gt;=50, "Slightly Poor", IF(BN1593&gt;=40, "Poor", "Very Poor"))))))</f>
        <v>Very Poor</v>
      </c>
      <c r="BP1593" s="0" t="n">
        <f aca="false">IF(AJ1593&lt;=1000, -6.942*LN(AJ1593)+107.59, IF(AND(AJ1593&gt;1000, AJ1593&lt;=5213),-36.304*LN(AJ1593)+310.72, IF(AJ1593&gt;5213, 10)))</f>
        <v>50.4159800946047</v>
      </c>
      <c r="BQ1593" s="0" t="n">
        <f aca="false">BF1593^0.04*BG1593^0.22*BH1593^0.51*BI1593^0.06*BP1593^0.17</f>
        <v>-77.4236979597686</v>
      </c>
      <c r="BR1593" s="0" t="str">
        <f aca="false">IF(BQ1593&gt;=90, "Very Good", IF(BQ1593&gt;=80, "Good", IF(BQ1593&gt;=70, "Slightly Good", IF(BQ1593&gt;=60, "Average", IF(BQ1593&gt;=50, "Slightly Poor", IF(BQ1593&gt;=40, "Poor", "Very Poor"))))))</f>
        <v>Very Poor</v>
      </c>
      <c r="BT1593" s="0" t="n">
        <f aca="false">9.81*LN(AH1593)+30.6</f>
        <v>31.5349928638804</v>
      </c>
      <c r="BU1593" s="0" t="str">
        <f aca="false">IF(BT1593&lt;30, "Clean water", IF(AND(BT1593&gt;=30, BT1593&lt;40), "Hypolimia", IF(AND(BT1593&gt;=40,BT1593&lt;50), "Mesotrophic", IF(AND(BT1593&gt;=50, BT1593&lt;70), "Eutrophic", IF(BT1593&gt;70,"Hypertrophic")))))</f>
        <v>Hypolimia</v>
      </c>
      <c r="BW1593" s="0" t="str">
        <f aca="false">IF(G1593/H1593&gt;=1, "PLS CHECK", "")</f>
        <v/>
      </c>
      <c r="BX1593" s="0" t="e">
        <f aca="false">IF(AC1593/J1593&gt;=1, "PLS CHECK", "")</f>
        <v>#DIV/0!</v>
      </c>
      <c r="BY1593" s="0" t="e">
        <f aca="false">IF(AE1593/J1593&gt;=1, "PLS CHECK", "")</f>
        <v>#DIV/0!</v>
      </c>
      <c r="BZ1593" s="0" t="e">
        <f aca="false">IF(AD1593/J1593&gt;=1, "PLS CHECK", "")</f>
        <v>#DIV/0!</v>
      </c>
      <c r="CA1593" s="0" t="str">
        <f aca="false">IF(AF1593/K1593&gt;=1, "PLS CHECK", "")</f>
        <v/>
      </c>
      <c r="CB1593" s="0" t="str">
        <f aca="false">IF(AG1593/K1593&gt;=1, "PLS CHECK", "")</f>
        <v/>
      </c>
    </row>
    <row r="1594" customFormat="false" ht="12.5" hidden="false" customHeight="false" outlineLevel="0" collapsed="false">
      <c r="A1594" s="0" t="n">
        <v>1591</v>
      </c>
      <c r="B1594" s="15" t="s">
        <v>117</v>
      </c>
      <c r="C1594" s="16" t="s">
        <v>118</v>
      </c>
      <c r="D1594" s="0" t="s">
        <v>193</v>
      </c>
      <c r="E1594" s="0" t="n">
        <v>7.7</v>
      </c>
      <c r="F1594" s="0" t="n">
        <v>12.7</v>
      </c>
      <c r="G1594" s="37"/>
      <c r="H1594" s="37"/>
      <c r="I1594" s="0" t="n">
        <v>2</v>
      </c>
      <c r="J1594" s="0" t="n">
        <v>2.788</v>
      </c>
      <c r="K1594" s="37"/>
      <c r="L1594" s="37"/>
      <c r="M1594" s="0" t="n">
        <v>3.2</v>
      </c>
      <c r="N1594" s="0" t="n">
        <v>0</v>
      </c>
      <c r="O1594" s="0" t="n">
        <v>225</v>
      </c>
      <c r="P1594" s="37"/>
      <c r="AC1594" s="0" t="n">
        <v>2.717</v>
      </c>
      <c r="AD1594" s="0" t="n">
        <v>0.073</v>
      </c>
      <c r="AE1594" s="0" t="n">
        <v>2.435</v>
      </c>
      <c r="AF1594" s="37"/>
      <c r="AG1594" s="37"/>
      <c r="AH1594" s="0" t="n">
        <v>3.2</v>
      </c>
      <c r="AJ1594" s="37"/>
      <c r="BF1594" s="0" t="n">
        <f aca="false">IF(E1594&lt;11,-3.6797*E1594^2+48.115*E1594-53.83,280.92*EXP(-0.2027*E1594))</f>
        <v>98.486087</v>
      </c>
      <c r="BG1594" s="0" t="n">
        <f aca="false">32.208*LN(F1594)+21.438</f>
        <v>103.297917005506</v>
      </c>
      <c r="BH1594" s="0" t="n">
        <f aca="false">IF(G1594&lt;=2, -10*G1594+100, 88.958*EXP(-0.0755*G1594))</f>
        <v>100</v>
      </c>
      <c r="BI1594" s="0" t="n">
        <f aca="false">IF(I1594&lt;=100, 0.0053*(I1594)^2-1.0332*I1594+100.76, 122.82*EXP(-0.0092*I1594))</f>
        <v>98.7148</v>
      </c>
      <c r="BJ1594" s="0" t="e">
        <f aca="false">IF(P1594&lt;=1000, -6.942*LN(P1594)+107.59, -36.304*LN(P1594)+310.72)</f>
        <v>#VALUE!</v>
      </c>
      <c r="BK1594" s="0" t="e">
        <f aca="false">BF1594^0.04*BG1594^0.22*BH1594^0.51*BI1594^0.06*BJ1594^0.17</f>
        <v>#VALUE!</v>
      </c>
      <c r="BL1594" s="0" t="e">
        <f aca="false">IF(BK1594&gt;=90, "Very Good", IF(BK1594&gt;=80, "Good", IF(BK1594&gt;=70, "Slightly Good", IF(BK1594&gt;=60, "Average", IF(BK1594&gt;=50, "Slightly Poor", IF(BK1594&gt;=40, "Poor", "Very Poor"))))))</f>
        <v>#VALUE!</v>
      </c>
      <c r="BM1594" s="0" t="e">
        <f aca="false">IF(P1594&lt;=1000, -6.942*LN(P1594)+107.59, IF(AND(P1594&gt;1000, P1594&lt;=5213),-36.304*LN(P1594)+310.72, IF(P1594&gt;5213, 10)))</f>
        <v>#VALUE!</v>
      </c>
      <c r="BN1594" s="0" t="e">
        <f aca="false">BF1594^0.04*BG1594^0.22*BH1594^0.51*BI1594^0.06*BM1594^0.17</f>
        <v>#VALUE!</v>
      </c>
      <c r="BO1594" s="0" t="e">
        <f aca="false">IF(BN1594&gt;=90, "Very Good", IF(BN1594&gt;=80, "Good", IF(BN1594&gt;=70, "Slightly Good", IF(BN1594&gt;=60, "Average", IF(BN1594&gt;=50, "Slightly Poor", IF(BN1594&gt;=40, "Poor", "Very Poor"))))))</f>
        <v>#VALUE!</v>
      </c>
      <c r="BP1594" s="0" t="e">
        <f aca="false">IF(AJ1594&lt;=1000, -6.942*LN(AJ1594)+107.59, IF(AND(AJ1594&gt;1000, AJ1594&lt;=5213),-36.304*LN(AJ1594)+310.72, IF(AJ1594&gt;5213, 10)))</f>
        <v>#VALUE!</v>
      </c>
      <c r="BQ1594" s="0" t="e">
        <f aca="false">BF1594^0.04*BG1594^0.22*BH1594^0.51*BI1594^0.06*BP1594^0.17</f>
        <v>#VALUE!</v>
      </c>
      <c r="BR1594" s="0" t="e">
        <f aca="false">IF(BQ1594&gt;=90, "Very Good", IF(BQ1594&gt;=80, "Good", IF(BQ1594&gt;=70, "Slightly Good", IF(BQ1594&gt;=60, "Average", IF(BQ1594&gt;=50, "Slightly Poor", IF(BQ1594&gt;=40, "Poor", "Very Poor"))))))</f>
        <v>#VALUE!</v>
      </c>
      <c r="BT1594" s="0" t="n">
        <f aca="false">9.81*LN(AH1594)+30.6</f>
        <v>42.0105094441937</v>
      </c>
      <c r="BU1594" s="0" t="str">
        <f aca="false">IF(BT1594&lt;30, "Clean water", IF(AND(BT1594&gt;=30, BT1594&lt;40), "Hypolimia", IF(AND(BT1594&gt;=40,BT1594&lt;50), "Mesotrophic", IF(AND(BT1594&gt;=50, BT1594&lt;70), "Eutrophic", IF(BT1594&gt;70,"Hypertrophic")))))</f>
        <v>Mesotrophic</v>
      </c>
      <c r="BW1594" s="0" t="e">
        <f aca="false">IF(G1594/H1594&gt;=1, "PLS CHECK", "")</f>
        <v>#DIV/0!</v>
      </c>
      <c r="BX1594" s="0" t="str">
        <f aca="false">IF(AC1594/J1594&gt;=1, "PLS CHECK", "")</f>
        <v/>
      </c>
      <c r="BY1594" s="0" t="str">
        <f aca="false">IF(AE1594/J1594&gt;=1, "PLS CHECK", "")</f>
        <v/>
      </c>
      <c r="BZ1594" s="0" t="str">
        <f aca="false">IF(AD1594/J1594&gt;=1, "PLS CHECK", "")</f>
        <v/>
      </c>
      <c r="CA1594" s="0" t="e">
        <f aca="false">IF(AF1594/K1594&gt;=1, "PLS CHECK", "")</f>
        <v>#DIV/0!</v>
      </c>
      <c r="CB1594" s="0" t="e">
        <f aca="false">IF(AG1594/K1594&gt;=1, "PLS CHECK", "")</f>
        <v>#DIV/0!</v>
      </c>
    </row>
    <row r="1595" customFormat="false" ht="12.5" hidden="false" customHeight="false" outlineLevel="0" collapsed="false">
      <c r="A1595" s="0" t="n">
        <v>1592</v>
      </c>
      <c r="B1595" s="15" t="s">
        <v>119</v>
      </c>
      <c r="C1595" s="16" t="s">
        <v>120</v>
      </c>
      <c r="D1595" s="0" t="s">
        <v>193</v>
      </c>
      <c r="E1595" s="0" t="n">
        <v>7.9</v>
      </c>
      <c r="F1595" s="0" t="n">
        <v>12.7</v>
      </c>
      <c r="G1595" s="37"/>
      <c r="H1595" s="37"/>
      <c r="I1595" s="0" t="n">
        <v>1</v>
      </c>
      <c r="J1595" s="0" t="n">
        <v>2.854</v>
      </c>
      <c r="K1595" s="37"/>
      <c r="L1595" s="37"/>
      <c r="M1595" s="0" t="n">
        <v>2.8</v>
      </c>
      <c r="N1595" s="0" t="n">
        <v>0</v>
      </c>
      <c r="O1595" s="0" t="n">
        <v>243</v>
      </c>
      <c r="P1595" s="37"/>
      <c r="AC1595" s="0" t="n">
        <v>2.804</v>
      </c>
      <c r="AD1595" s="0" t="n">
        <v>0.066</v>
      </c>
      <c r="AE1595" s="0" t="n">
        <v>2.617</v>
      </c>
      <c r="AF1595" s="37"/>
      <c r="AG1595" s="37"/>
      <c r="AH1595" s="37"/>
      <c r="AJ1595" s="0" t="n">
        <v>70</v>
      </c>
      <c r="BF1595" s="0" t="n">
        <f aca="false">IF(E1595&lt;11,-3.6797*E1595^2+48.115*E1595-53.83,280.92*EXP(-0.2027*E1595))</f>
        <v>96.6284230000001</v>
      </c>
      <c r="BG1595" s="0" t="n">
        <f aca="false">32.208*LN(F1595)+21.438</f>
        <v>103.297917005506</v>
      </c>
      <c r="BH1595" s="0" t="n">
        <f aca="false">IF(G1595&lt;=2, -10*G1595+100, 88.958*EXP(-0.0755*G1595))</f>
        <v>100</v>
      </c>
      <c r="BI1595" s="0" t="n">
        <f aca="false">IF(I1595&lt;=100, 0.0053*(I1595)^2-1.0332*I1595+100.76, 122.82*EXP(-0.0092*I1595))</f>
        <v>99.7321</v>
      </c>
      <c r="BJ1595" s="0" t="e">
        <f aca="false">IF(P1595&lt;=1000, -6.942*LN(P1595)+107.59, -36.304*LN(P1595)+310.72)</f>
        <v>#VALUE!</v>
      </c>
      <c r="BK1595" s="0" t="e">
        <f aca="false">BF1595^0.04*BG1595^0.22*BH1595^0.51*BI1595^0.06*BJ1595^0.17</f>
        <v>#VALUE!</v>
      </c>
      <c r="BL1595" s="0" t="e">
        <f aca="false">IF(BK1595&gt;=90, "Very Good", IF(BK1595&gt;=80, "Good", IF(BK1595&gt;=70, "Slightly Good", IF(BK1595&gt;=60, "Average", IF(BK1595&gt;=50, "Slightly Poor", IF(BK1595&gt;=40, "Poor", "Very Poor"))))))</f>
        <v>#VALUE!</v>
      </c>
      <c r="BM1595" s="0" t="e">
        <f aca="false">IF(P1595&lt;=1000, -6.942*LN(P1595)+107.59, IF(AND(P1595&gt;1000, P1595&lt;=5213),-36.304*LN(P1595)+310.72, IF(P1595&gt;5213, 10)))</f>
        <v>#VALUE!</v>
      </c>
      <c r="BN1595" s="0" t="e">
        <f aca="false">BF1595^0.04*BG1595^0.22*BH1595^0.51*BI1595^0.06*BM1595^0.17</f>
        <v>#VALUE!</v>
      </c>
      <c r="BO1595" s="0" t="e">
        <f aca="false">IF(BN1595&gt;=90, "Very Good", IF(BN1595&gt;=80, "Good", IF(BN1595&gt;=70, "Slightly Good", IF(BN1595&gt;=60, "Average", IF(BN1595&gt;=50, "Slightly Poor", IF(BN1595&gt;=40, "Poor", "Very Poor"))))))</f>
        <v>#VALUE!</v>
      </c>
      <c r="BP1595" s="0" t="n">
        <f aca="false">IF(AJ1595&lt;=1000, -6.942*LN(AJ1595)+107.59, IF(AND(AJ1595&gt;1000, AJ1595&lt;=5213),-36.304*LN(AJ1595)+310.72, IF(AJ1595&gt;5213, 10)))</f>
        <v>78.0969460296934</v>
      </c>
      <c r="BQ1595" s="0" t="n">
        <f aca="false">BF1595^0.04*BG1595^0.22*BH1595^0.51*BI1595^0.06*BP1595^0.17</f>
        <v>96.4233523012416</v>
      </c>
      <c r="BR1595" s="0" t="str">
        <f aca="false">IF(BQ1595&gt;=90, "Very Good", IF(BQ1595&gt;=80, "Good", IF(BQ1595&gt;=70, "Slightly Good", IF(BQ1595&gt;=60, "Average", IF(BQ1595&gt;=50, "Slightly Poor", IF(BQ1595&gt;=40, "Poor", "Very Poor"))))))</f>
        <v>Very Good</v>
      </c>
      <c r="BT1595" s="0" t="e">
        <f aca="false">9.81*LN(AH1595)+30.6</f>
        <v>#VALUE!</v>
      </c>
      <c r="BU1595" s="0" t="e">
        <f aca="false">IF(BT1595&lt;30, "Clean water", IF(AND(BT1595&gt;=30, BT1595&lt;40), "Hypolimia", IF(AND(BT1595&gt;=40,BT1595&lt;50), "Mesotrophic", IF(AND(BT1595&gt;=50, BT1595&lt;70), "Eutrophic", IF(BT1595&gt;70,"Hypertrophic")))))</f>
        <v>#VALUE!</v>
      </c>
      <c r="BW1595" s="0" t="e">
        <f aca="false">IF(G1595/H1595&gt;=1, "PLS CHECK", "")</f>
        <v>#DIV/0!</v>
      </c>
      <c r="BX1595" s="0" t="str">
        <f aca="false">IF(AC1595/J1595&gt;=1, "PLS CHECK", "")</f>
        <v/>
      </c>
      <c r="BY1595" s="0" t="str">
        <f aca="false">IF(AE1595/J1595&gt;=1, "PLS CHECK", "")</f>
        <v/>
      </c>
      <c r="BZ1595" s="0" t="str">
        <f aca="false">IF(AD1595/J1595&gt;=1, "PLS CHECK", "")</f>
        <v/>
      </c>
      <c r="CA1595" s="0" t="e">
        <f aca="false">IF(AF1595/K1595&gt;=1, "PLS CHECK", "")</f>
        <v>#DIV/0!</v>
      </c>
      <c r="CB1595" s="0" t="e">
        <f aca="false">IF(AG1595/K1595&gt;=1, "PLS CHECK", "")</f>
        <v>#DIV/0!</v>
      </c>
    </row>
    <row r="1596" customFormat="false" ht="12.5" hidden="false" customHeight="false" outlineLevel="0" collapsed="false">
      <c r="A1596" s="0" t="n">
        <v>1593</v>
      </c>
      <c r="B1596" s="15" t="s">
        <v>121</v>
      </c>
      <c r="C1596" s="16" t="s">
        <v>122</v>
      </c>
      <c r="D1596" s="0" t="s">
        <v>193</v>
      </c>
      <c r="E1596" s="37"/>
      <c r="F1596" s="0" t="n">
        <v>13.3</v>
      </c>
      <c r="G1596" s="0" t="n">
        <v>0.7</v>
      </c>
      <c r="H1596" s="0" t="n">
        <v>2.4</v>
      </c>
      <c r="I1596" s="0" t="n">
        <v>4.8</v>
      </c>
      <c r="J1596" s="0" t="n">
        <v>3.212</v>
      </c>
      <c r="K1596" s="0" t="n">
        <v>0.016</v>
      </c>
      <c r="L1596" s="37"/>
      <c r="M1596" s="0" t="n">
        <v>6.7</v>
      </c>
      <c r="N1596" s="0" t="n">
        <v>0</v>
      </c>
      <c r="O1596" s="0" t="n">
        <v>281</v>
      </c>
      <c r="P1596" s="37"/>
      <c r="AC1596" s="0" t="n">
        <v>3.146</v>
      </c>
      <c r="AD1596" s="0" t="n">
        <v>0.059</v>
      </c>
      <c r="AE1596" s="0" t="n">
        <v>2.886</v>
      </c>
      <c r="AF1596" s="37"/>
      <c r="AG1596" s="0" t="n">
        <v>0.003</v>
      </c>
      <c r="AH1596" s="0" t="n">
        <v>12.7</v>
      </c>
      <c r="AJ1596" s="0" t="n">
        <v>13</v>
      </c>
      <c r="BF1596" s="0" t="n">
        <f aca="false">IF(E1596&lt;11,-3.6797*E1596^2+48.115*E1596-53.83,280.92*EXP(-0.2027*E1596))</f>
        <v>-53.83</v>
      </c>
      <c r="BG1596" s="0" t="n">
        <f aca="false">32.208*LN(F1596)+21.438</f>
        <v>104.784704046614</v>
      </c>
      <c r="BH1596" s="0" t="n">
        <f aca="false">IF(G1596&lt;=2, -10*G1596+100, 88.958*EXP(-0.0755*G1596))</f>
        <v>93</v>
      </c>
      <c r="BI1596" s="0" t="n">
        <f aca="false">IF(I1596&lt;=100, 0.0053*(I1596)^2-1.0332*I1596+100.76, 122.82*EXP(-0.0092*I1596))</f>
        <v>95.922752</v>
      </c>
      <c r="BJ1596" s="0" t="e">
        <f aca="false">IF(P1596&lt;=1000, -6.942*LN(P1596)+107.59, -36.304*LN(P1596)+310.72)</f>
        <v>#VALUE!</v>
      </c>
      <c r="BK1596" s="0" t="e">
        <f aca="false">BF1596^0.04*BG1596^0.22*BH1596^0.51*BI1596^0.06*BJ1596^0.17</f>
        <v>#VALUE!</v>
      </c>
      <c r="BL1596" s="0" t="e">
        <f aca="false">IF(BK1596&gt;=90, "Very Good", IF(BK1596&gt;=80, "Good", IF(BK1596&gt;=70, "Slightly Good", IF(BK1596&gt;=60, "Average", IF(BK1596&gt;=50, "Slightly Poor", IF(BK1596&gt;=40, "Poor", "Very Poor"))))))</f>
        <v>#VALUE!</v>
      </c>
      <c r="BM1596" s="0" t="e">
        <f aca="false">IF(P1596&lt;=1000, -6.942*LN(P1596)+107.59, IF(AND(P1596&gt;1000, P1596&lt;=5213),-36.304*LN(P1596)+310.72, IF(P1596&gt;5213, 10)))</f>
        <v>#VALUE!</v>
      </c>
      <c r="BN1596" s="0" t="e">
        <f aca="false">BF1596^0.04*BG1596^0.22*BH1596^0.51*BI1596^0.06*BM1596^0.17</f>
        <v>#VALUE!</v>
      </c>
      <c r="BO1596" s="0" t="e">
        <f aca="false">IF(BN1596&gt;=90, "Very Good", IF(BN1596&gt;=80, "Good", IF(BN1596&gt;=70, "Slightly Good", IF(BN1596&gt;=60, "Average", IF(BN1596&gt;=50, "Slightly Poor", IF(BN1596&gt;=40, "Poor", "Very Poor"))))))</f>
        <v>#VALUE!</v>
      </c>
      <c r="BP1596" s="0" t="n">
        <f aca="false">IF(AJ1596&lt;=1000, -6.942*LN(AJ1596)+107.59, IF(AND(AJ1596&gt;1000, AJ1596&lt;=5213),-36.304*LN(AJ1596)+310.72, IF(AJ1596&gt;5213, 10)))</f>
        <v>89.784121560502</v>
      </c>
      <c r="BQ1596" s="0" t="n">
        <f aca="false">BF1596^0.04*BG1596^0.22*BH1596^0.51*BI1596^0.06*BP1596^0.17</f>
        <v>-93.0233625897648</v>
      </c>
      <c r="BR1596" s="0" t="str">
        <f aca="false">IF(BQ1596&gt;=90, "Very Good", IF(BQ1596&gt;=80, "Good", IF(BQ1596&gt;=70, "Slightly Good", IF(BQ1596&gt;=60, "Average", IF(BQ1596&gt;=50, "Slightly Poor", IF(BQ1596&gt;=40, "Poor", "Very Poor"))))))</f>
        <v>Very Poor</v>
      </c>
      <c r="BT1596" s="0" t="n">
        <f aca="false">9.81*LN(AH1596)+30.6</f>
        <v>55.5331155558872</v>
      </c>
      <c r="BU1596" s="0" t="str">
        <f aca="false">IF(BT1596&lt;30, "Clean water", IF(AND(BT1596&gt;=30, BT1596&lt;40), "Hypolimia", IF(AND(BT1596&gt;=40,BT1596&lt;50), "Mesotrophic", IF(AND(BT1596&gt;=50, BT1596&lt;70), "Eutrophic", IF(BT1596&gt;70,"Hypertrophic")))))</f>
        <v>Eutrophic</v>
      </c>
      <c r="BW1596" s="0" t="str">
        <f aca="false">IF(G1596/H1596&gt;=1, "PLS CHECK", "")</f>
        <v/>
      </c>
      <c r="BX1596" s="0" t="str">
        <f aca="false">IF(AC1596/J1596&gt;=1, "PLS CHECK", "")</f>
        <v/>
      </c>
      <c r="BY1596" s="0" t="str">
        <f aca="false">IF(AE1596/J1596&gt;=1, "PLS CHECK", "")</f>
        <v/>
      </c>
      <c r="BZ1596" s="0" t="str">
        <f aca="false">IF(AD1596/J1596&gt;=1, "PLS CHECK", "")</f>
        <v/>
      </c>
      <c r="CA1596" s="0" t="str">
        <f aca="false">IF(AF1596/K1596&gt;=1, "PLS CHECK", "")</f>
        <v/>
      </c>
      <c r="CB1596" s="0" t="str">
        <f aca="false">IF(AG1596/K1596&gt;=1, "PLS CHECK", "")</f>
        <v/>
      </c>
    </row>
    <row r="1597" customFormat="false" ht="12.5" hidden="false" customHeight="false" outlineLevel="0" collapsed="false">
      <c r="A1597" s="0" t="n">
        <v>1594</v>
      </c>
      <c r="B1597" s="15" t="s">
        <v>140</v>
      </c>
      <c r="C1597" s="16" t="s">
        <v>141</v>
      </c>
      <c r="D1597" s="0" t="s">
        <v>193</v>
      </c>
      <c r="E1597" s="0" t="n">
        <v>8.2</v>
      </c>
      <c r="F1597" s="0" t="n">
        <v>12.1</v>
      </c>
      <c r="G1597" s="0" t="n">
        <v>3.2</v>
      </c>
      <c r="H1597" s="0" t="n">
        <v>6</v>
      </c>
      <c r="I1597" s="0" t="n">
        <v>6.6</v>
      </c>
      <c r="J1597" s="0" t="n">
        <v>4.94</v>
      </c>
      <c r="K1597" s="37"/>
      <c r="L1597" s="0" t="n">
        <v>3.4</v>
      </c>
      <c r="M1597" s="0" t="n">
        <v>10.8</v>
      </c>
      <c r="O1597" s="37"/>
      <c r="BD1597" s="0" t="n">
        <v>0.046</v>
      </c>
      <c r="BF1597" s="0" t="n">
        <f aca="false">IF(E1597&lt;11,-3.6797*E1597^2+48.115*E1597-53.83,280.92*EXP(-0.2027*E1597))</f>
        <v>93.289972</v>
      </c>
      <c r="BG1597" s="0" t="n">
        <f aca="false">32.208*LN(F1597)+21.438</f>
        <v>101.739161217428</v>
      </c>
      <c r="BH1597" s="0" t="n">
        <f aca="false">IF(G1597&lt;=2, -10*G1597+100, 88.958*EXP(-0.0755*G1597))</f>
        <v>69.8649678413399</v>
      </c>
      <c r="BI1597" s="0" t="n">
        <f aca="false">IF(I1597&lt;=100, 0.0053*(I1597)^2-1.0332*I1597+100.76, 122.82*EXP(-0.0092*I1597))</f>
        <v>94.171748</v>
      </c>
      <c r="BJ1597" s="0" t="e">
        <f aca="false">IF(P1597&lt;=1000, -6.942*LN(P1597)+107.59, -36.304*LN(P1597)+310.72)</f>
        <v>#VALUE!</v>
      </c>
      <c r="BK1597" s="0" t="e">
        <f aca="false">BF1597^0.04*BG1597^0.22*BH1597^0.51*BI1597^0.06*BJ1597^0.17</f>
        <v>#VALUE!</v>
      </c>
      <c r="BL1597" s="0" t="e">
        <f aca="false">IF(BK1597&gt;=90, "Very Good", IF(BK1597&gt;=80, "Good", IF(BK1597&gt;=70, "Slightly Good", IF(BK1597&gt;=60, "Average", IF(BK1597&gt;=50, "Slightly Poor", IF(BK1597&gt;=40, "Poor", "Very Poor"))))))</f>
        <v>#VALUE!</v>
      </c>
      <c r="BM1597" s="0" t="e">
        <f aca="false">IF(P1597&lt;=1000, -6.942*LN(P1597)+107.59, IF(AND(P1597&gt;1000, P1597&lt;=5213),-36.304*LN(P1597)+310.72, IF(P1597&gt;5213, 10)))</f>
        <v>#VALUE!</v>
      </c>
      <c r="BN1597" s="0" t="e">
        <f aca="false">BF1597^0.04*BG1597^0.22*BH1597^0.51*BI1597^0.06*BM1597^0.17</f>
        <v>#VALUE!</v>
      </c>
      <c r="BO1597" s="0" t="e">
        <f aca="false">IF(BN1597&gt;=90, "Very Good", IF(BN1597&gt;=80, "Good", IF(BN1597&gt;=70, "Slightly Good", IF(BN1597&gt;=60, "Average", IF(BN1597&gt;=50, "Slightly Poor", IF(BN1597&gt;=40, "Poor", "Very Poor"))))))</f>
        <v>#VALUE!</v>
      </c>
      <c r="BP1597" s="0" t="e">
        <f aca="false">IF(AJ1597&lt;=1000, -6.942*LN(AJ1597)+107.59, IF(AND(AJ1597&gt;1000, AJ1597&lt;=5213),-36.304*LN(AJ1597)+310.72, IF(AJ1597&gt;5213, 10)))</f>
        <v>#VALUE!</v>
      </c>
      <c r="BQ1597" s="0" t="e">
        <f aca="false">BF1597^0.04*BG1597^0.22*BH1597^0.51*BI1597^0.06*BP1597^0.17</f>
        <v>#VALUE!</v>
      </c>
      <c r="BR1597" s="0" t="e">
        <f aca="false">IF(BQ1597&gt;=90, "Very Good", IF(BQ1597&gt;=80, "Good", IF(BQ1597&gt;=70, "Slightly Good", IF(BQ1597&gt;=60, "Average", IF(BQ1597&gt;=50, "Slightly Poor", IF(BQ1597&gt;=40, "Poor", "Very Poor"))))))</f>
        <v>#VALUE!</v>
      </c>
      <c r="BT1597" s="0" t="e">
        <f aca="false">9.81*LN(AH1597)+30.6</f>
        <v>#VALUE!</v>
      </c>
      <c r="BU1597" s="0" t="e">
        <f aca="false">IF(BT1597&lt;30, "Clean water", IF(AND(BT1597&gt;=30, BT1597&lt;40), "Hypolimia", IF(AND(BT1597&gt;=40,BT1597&lt;50), "Mesotrophic", IF(AND(BT1597&gt;=50, BT1597&lt;70), "Eutrophic", IF(BT1597&gt;70,"Hypertrophic")))))</f>
        <v>#VALUE!</v>
      </c>
      <c r="BW1597" s="0" t="str">
        <f aca="false">IF(G1597/H1597&gt;=1, "PLS CHECK", "")</f>
        <v/>
      </c>
      <c r="BX1597" s="0" t="str">
        <f aca="false">IF(AC1597/J1597&gt;=1, "PLS CHECK", "")</f>
        <v/>
      </c>
      <c r="BY1597" s="0" t="str">
        <f aca="false">IF(AE1597/J1597&gt;=1, "PLS CHECK", "")</f>
        <v/>
      </c>
      <c r="BZ1597" s="0" t="str">
        <f aca="false">IF(AD1597/J1597&gt;=1, "PLS CHECK", "")</f>
        <v/>
      </c>
      <c r="CA1597" s="0" t="e">
        <f aca="false">IF(AF1597/K1597&gt;=1, "PLS CHECK", "")</f>
        <v>#DIV/0!</v>
      </c>
      <c r="CB1597" s="0" t="e">
        <f aca="false">IF(AG1597/K1597&gt;=1, "PLS CHECK", "")</f>
        <v>#DIV/0!</v>
      </c>
    </row>
    <row r="1598" customFormat="false" ht="12.5" hidden="false" customHeight="false" outlineLevel="0" collapsed="false">
      <c r="A1598" s="0" t="n">
        <v>1595</v>
      </c>
      <c r="B1598" s="15" t="s">
        <v>123</v>
      </c>
      <c r="C1598" s="16" t="s">
        <v>124</v>
      </c>
      <c r="D1598" s="0" t="s">
        <v>193</v>
      </c>
      <c r="E1598" s="37"/>
      <c r="F1598" s="0" t="n">
        <v>8.3</v>
      </c>
      <c r="G1598" s="0" t="n">
        <v>3.5</v>
      </c>
      <c r="H1598" s="0" t="n">
        <v>7.9</v>
      </c>
      <c r="I1598" s="0" t="n">
        <v>4.4</v>
      </c>
      <c r="J1598" s="37"/>
      <c r="K1598" s="0" t="n">
        <v>0.119</v>
      </c>
      <c r="L1598" s="0" t="n">
        <v>4.9</v>
      </c>
      <c r="M1598" s="0" t="n">
        <v>5.2</v>
      </c>
      <c r="N1598" s="0" t="n">
        <v>0</v>
      </c>
      <c r="O1598" s="0" t="n">
        <v>561</v>
      </c>
      <c r="P1598" s="0" t="n">
        <v>33000</v>
      </c>
      <c r="AC1598" s="37"/>
      <c r="AD1598" s="37"/>
      <c r="AE1598" s="0" t="n">
        <v>4.818</v>
      </c>
      <c r="AF1598" s="0" t="n">
        <v>0.061</v>
      </c>
      <c r="AG1598" s="0" t="n">
        <v>0.039</v>
      </c>
      <c r="AH1598" s="0" t="n">
        <v>2.1</v>
      </c>
      <c r="AJ1598" s="0" t="n">
        <v>4200</v>
      </c>
      <c r="BF1598" s="0" t="n">
        <f aca="false">IF(E1598&lt;11,-3.6797*E1598^2+48.115*E1598-53.83,280.92*EXP(-0.2027*E1598))</f>
        <v>-53.83</v>
      </c>
      <c r="BG1598" s="0" t="n">
        <f aca="false">32.208*LN(F1598)+21.438</f>
        <v>89.5983576207606</v>
      </c>
      <c r="BH1598" s="0" t="n">
        <f aca="false">IF(G1598&lt;=2, -10*G1598+100, 88.958*EXP(-0.0755*G1598))</f>
        <v>68.3003129279866</v>
      </c>
      <c r="BI1598" s="0" t="n">
        <f aca="false">IF(I1598&lt;=100, 0.0053*(I1598)^2-1.0332*I1598+100.76, 122.82*EXP(-0.0092*I1598))</f>
        <v>96.316528</v>
      </c>
      <c r="BJ1598" s="0" t="n">
        <f aca="false">IF(P1598&lt;=1000, -6.942*LN(P1598)+107.59, -36.304*LN(P1598)+310.72)</f>
        <v>-66.9963581596466</v>
      </c>
      <c r="BK1598" s="0" t="e">
        <f aca="false">BF1598^0.04*BG1598^0.22*BH1598^0.51*BI1598^0.06*BJ1598^0.17</f>
        <v>#NUM!</v>
      </c>
      <c r="BL1598" s="0" t="e">
        <f aca="false">IF(BK1598&gt;=90, "Very Good", IF(BK1598&gt;=80, "Good", IF(BK1598&gt;=70, "Slightly Good", IF(BK1598&gt;=60, "Average", IF(BK1598&gt;=50, "Slightly Poor", IF(BK1598&gt;=40, "Poor", "Very Poor"))))))</f>
        <v>#NUM!</v>
      </c>
      <c r="BM1598" s="0" t="n">
        <f aca="false">IF(P1598&lt;=1000, -6.942*LN(P1598)+107.59, IF(AND(P1598&gt;1000, P1598&lt;=5213),-36.304*LN(P1598)+310.72, IF(P1598&gt;5213, 10)))</f>
        <v>10</v>
      </c>
      <c r="BN1598" s="0" t="n">
        <f aca="false">BF1598^0.04*BG1598^0.22*BH1598^0.51*BI1598^0.06*BM1598^0.17</f>
        <v>-52.8840380161622</v>
      </c>
      <c r="BO1598" s="0" t="str">
        <f aca="false">IF(BN1598&gt;=90, "Very Good", IF(BN1598&gt;=80, "Good", IF(BN1598&gt;=70, "Slightly Good", IF(BN1598&gt;=60, "Average", IF(BN1598&gt;=50, "Slightly Poor", IF(BN1598&gt;=40, "Poor", "Very Poor"))))))</f>
        <v>Very Poor</v>
      </c>
      <c r="BP1598" s="0" t="n">
        <f aca="false">IF(AJ1598&lt;=1000, -6.942*LN(AJ1598)+107.59, IF(AND(AJ1598&gt;1000, AJ1598&lt;=5213),-36.304*LN(AJ1598)+310.72, IF(AJ1598&gt;5213, 10)))</f>
        <v>7.84154374572893</v>
      </c>
      <c r="BQ1598" s="0" t="n">
        <f aca="false">BF1598^0.04*BG1598^0.22*BH1598^0.51*BI1598^0.06*BP1598^0.17</f>
        <v>-50.7426186144414</v>
      </c>
      <c r="BR1598" s="0" t="str">
        <f aca="false">IF(BQ1598&gt;=90, "Very Good", IF(BQ1598&gt;=80, "Good", IF(BQ1598&gt;=70, "Slightly Good", IF(BQ1598&gt;=60, "Average", IF(BQ1598&gt;=50, "Slightly Poor", IF(BQ1598&gt;=40, "Poor", "Very Poor"))))))</f>
        <v>Very Poor</v>
      </c>
      <c r="BT1598" s="0" t="n">
        <f aca="false">9.81*LN(AH1598)+30.6</f>
        <v>37.8784053517952</v>
      </c>
      <c r="BU1598" s="0" t="str">
        <f aca="false">IF(BT1598&lt;30, "Clean water", IF(AND(BT1598&gt;=30, BT1598&lt;40), "Hypolimia", IF(AND(BT1598&gt;=40,BT1598&lt;50), "Mesotrophic", IF(AND(BT1598&gt;=50, BT1598&lt;70), "Eutrophic", IF(BT1598&gt;70,"Hypertrophic")))))</f>
        <v>Hypolimia</v>
      </c>
      <c r="BW1598" s="0" t="str">
        <f aca="false">IF(G1598/H1598&gt;=1, "PLS CHECK", "")</f>
        <v/>
      </c>
      <c r="BX1598" s="0" t="e">
        <f aca="false">IF(AC1598/J1598&gt;=1, "PLS CHECK", "")</f>
        <v>#DIV/0!</v>
      </c>
      <c r="BY1598" s="0" t="e">
        <f aca="false">IF(AE1598/J1598&gt;=1, "PLS CHECK", "")</f>
        <v>#DIV/0!</v>
      </c>
      <c r="BZ1598" s="0" t="e">
        <f aca="false">IF(AD1598/J1598&gt;=1, "PLS CHECK", "")</f>
        <v>#DIV/0!</v>
      </c>
      <c r="CA1598" s="0" t="str">
        <f aca="false">IF(AF1598/K1598&gt;=1, "PLS CHECK", "")</f>
        <v/>
      </c>
      <c r="CB1598" s="0" t="str">
        <f aca="false">IF(AG1598/K1598&gt;=1, "PLS CHECK", "")</f>
        <v/>
      </c>
    </row>
    <row r="1599" customFormat="false" ht="12.5" hidden="false" customHeight="false" outlineLevel="0" collapsed="false">
      <c r="A1599" s="0" t="n">
        <v>1596</v>
      </c>
      <c r="B1599" s="15" t="s">
        <v>125</v>
      </c>
      <c r="C1599" s="16" t="s">
        <v>126</v>
      </c>
      <c r="D1599" s="0" t="s">
        <v>193</v>
      </c>
      <c r="E1599" s="0" t="n">
        <v>8.1</v>
      </c>
      <c r="F1599" s="0" t="n">
        <v>11.2</v>
      </c>
      <c r="G1599" s="0" t="n">
        <v>0.7</v>
      </c>
      <c r="H1599" s="0" t="n">
        <v>2.5</v>
      </c>
      <c r="I1599" s="0" t="n">
        <v>3.6</v>
      </c>
      <c r="J1599" s="0" t="n">
        <v>7.258</v>
      </c>
      <c r="K1599" s="0" t="n">
        <v>0.021</v>
      </c>
      <c r="L1599" s="0" t="n">
        <v>1.6</v>
      </c>
      <c r="M1599" s="0" t="n">
        <v>5.5</v>
      </c>
      <c r="N1599" s="0" t="n">
        <v>0</v>
      </c>
      <c r="O1599" s="0" t="n">
        <v>564</v>
      </c>
      <c r="P1599" s="0" t="n">
        <v>4100</v>
      </c>
      <c r="AC1599" s="0" t="n">
        <v>7.023</v>
      </c>
      <c r="AD1599" s="0" t="n">
        <v>0.736</v>
      </c>
      <c r="AE1599" s="0" t="n">
        <v>6.029</v>
      </c>
      <c r="AF1599" s="0" t="n">
        <v>0.013</v>
      </c>
      <c r="AG1599" s="0" t="n">
        <v>0.009</v>
      </c>
      <c r="AH1599" s="0" t="n">
        <v>5.2</v>
      </c>
      <c r="AJ1599" s="0" t="n">
        <v>620</v>
      </c>
      <c r="BF1599" s="0" t="n">
        <f aca="false">IF(E1599&lt;11,-3.6797*E1599^2+48.115*E1599-53.83,280.92*EXP(-0.2027*E1599))</f>
        <v>94.476383</v>
      </c>
      <c r="BG1599" s="0" t="n">
        <f aca="false">32.208*LN(F1599)+21.438</f>
        <v>99.2497509715202</v>
      </c>
      <c r="BH1599" s="0" t="n">
        <f aca="false">IF(G1599&lt;=2, -10*G1599+100, 88.958*EXP(-0.0755*G1599))</f>
        <v>93</v>
      </c>
      <c r="BI1599" s="0" t="n">
        <f aca="false">IF(I1599&lt;=100, 0.0053*(I1599)^2-1.0332*I1599+100.76, 122.82*EXP(-0.0092*I1599))</f>
        <v>97.109168</v>
      </c>
      <c r="BJ1599" s="0" t="n">
        <f aca="false">IF(P1599&lt;=1000, -6.942*LN(P1599)+107.59, -36.304*LN(P1599)+310.72)</f>
        <v>8.71638125825518</v>
      </c>
      <c r="BK1599" s="0" t="n">
        <f aca="false">BF1599^0.04*BG1599^0.22*BH1599^0.51*BI1599^0.06*BJ1599^0.17</f>
        <v>63.2867041208934</v>
      </c>
      <c r="BL1599" s="0" t="str">
        <f aca="false">IF(BK1599&gt;=90, "Very Good", IF(BK1599&gt;=80, "Good", IF(BK1599&gt;=70, "Slightly Good", IF(BK1599&gt;=60, "Average", IF(BK1599&gt;=50, "Slightly Poor", IF(BK1599&gt;=40, "Poor", "Very Poor"))))))</f>
        <v>Average</v>
      </c>
      <c r="BM1599" s="0" t="n">
        <f aca="false">IF(P1599&lt;=1000, -6.942*LN(P1599)+107.59, IF(AND(P1599&gt;1000, P1599&lt;=5213),-36.304*LN(P1599)+310.72, IF(P1599&gt;5213, 10)))</f>
        <v>8.71638125825518</v>
      </c>
      <c r="BN1599" s="0" t="n">
        <f aca="false">BF1599^0.04*BG1599^0.22*BH1599^0.51*BI1599^0.06*BM1599^0.17</f>
        <v>63.2867041208934</v>
      </c>
      <c r="BO1599" s="0" t="str">
        <f aca="false">IF(BN1599&gt;=90, "Very Good", IF(BN1599&gt;=80, "Good", IF(BN1599&gt;=70, "Slightly Good", IF(BN1599&gt;=60, "Average", IF(BN1599&gt;=50, "Slightly Poor", IF(BN1599&gt;=40, "Poor", "Very Poor"))))))</f>
        <v>Average</v>
      </c>
      <c r="BP1599" s="0" t="n">
        <f aca="false">IF(AJ1599&lt;=1000, -6.942*LN(AJ1599)+107.59, IF(AND(AJ1599&gt;1000, AJ1599&lt;=5213),-36.304*LN(AJ1599)+310.72, IF(AJ1599&gt;5213, 10)))</f>
        <v>62.9548873834523</v>
      </c>
      <c r="BQ1599" s="0" t="n">
        <f aca="false">BF1599^0.04*BG1599^0.22*BH1599^0.51*BI1599^0.06*BP1599^0.17</f>
        <v>88.5707512775423</v>
      </c>
      <c r="BR1599" s="0" t="str">
        <f aca="false">IF(BQ1599&gt;=90, "Very Good", IF(BQ1599&gt;=80, "Good", IF(BQ1599&gt;=70, "Slightly Good", IF(BQ1599&gt;=60, "Average", IF(BQ1599&gt;=50, "Slightly Poor", IF(BQ1599&gt;=40, "Poor", "Very Poor"))))))</f>
        <v>Good</v>
      </c>
      <c r="BT1599" s="0" t="n">
        <f aca="false">9.81*LN(AH1599)+30.6</f>
        <v>46.7733411170122</v>
      </c>
      <c r="BU1599" s="0" t="str">
        <f aca="false">IF(BT1599&lt;30, "Clean water", IF(AND(BT1599&gt;=30, BT1599&lt;40), "Hypolimia", IF(AND(BT1599&gt;=40,BT1599&lt;50), "Mesotrophic", IF(AND(BT1599&gt;=50, BT1599&lt;70), "Eutrophic", IF(BT1599&gt;70,"Hypertrophic")))))</f>
        <v>Mesotrophic</v>
      </c>
      <c r="BW1599" s="0" t="str">
        <f aca="false">IF(G1599/H1599&gt;=1, "PLS CHECK", "")</f>
        <v/>
      </c>
      <c r="BX1599" s="0" t="str">
        <f aca="false">IF(AC1599/J1599&gt;=1, "PLS CHECK", "")</f>
        <v/>
      </c>
      <c r="BY1599" s="0" t="str">
        <f aca="false">IF(AE1599/J1599&gt;=1, "PLS CHECK", "")</f>
        <v/>
      </c>
      <c r="BZ1599" s="0" t="str">
        <f aca="false">IF(AD1599/J1599&gt;=1, "PLS CHECK", "")</f>
        <v/>
      </c>
      <c r="CA1599" s="0" t="str">
        <f aca="false">IF(AF1599/K1599&gt;=1, "PLS CHECK", "")</f>
        <v/>
      </c>
      <c r="CB1599" s="0" t="str">
        <f aca="false">IF(AG1599/K1599&gt;=1, "PLS CHECK", "")</f>
        <v/>
      </c>
    </row>
    <row r="1600" customFormat="false" ht="12.5" hidden="false" customHeight="false" outlineLevel="0" collapsed="false">
      <c r="A1600" s="0" t="n">
        <v>1597</v>
      </c>
      <c r="B1600" s="15" t="s">
        <v>72</v>
      </c>
      <c r="C1600" s="16" t="s">
        <v>73</v>
      </c>
      <c r="D1600" s="0" t="s">
        <v>194</v>
      </c>
      <c r="E1600" s="37"/>
      <c r="F1600" s="0" t="n">
        <v>12.5</v>
      </c>
      <c r="G1600" s="0" t="n">
        <v>2.2</v>
      </c>
      <c r="H1600" s="0" t="n">
        <v>5.7</v>
      </c>
      <c r="I1600" s="0" t="n">
        <v>16.4</v>
      </c>
      <c r="J1600" s="0" t="n">
        <v>4.485</v>
      </c>
      <c r="K1600" s="0" t="n">
        <v>0.064</v>
      </c>
      <c r="L1600" s="0" t="n">
        <v>2.9</v>
      </c>
      <c r="M1600" s="0" t="n">
        <v>9.8</v>
      </c>
      <c r="N1600" s="0" t="n">
        <v>0</v>
      </c>
      <c r="O1600" s="0" t="n">
        <v>306</v>
      </c>
      <c r="P1600" s="0" t="n">
        <v>9950</v>
      </c>
      <c r="Q1600" s="0" t="n">
        <v>0</v>
      </c>
      <c r="R1600" s="0" t="n">
        <v>0</v>
      </c>
      <c r="S1600" s="0" t="n">
        <v>0</v>
      </c>
      <c r="T1600" s="0" t="n">
        <v>0</v>
      </c>
      <c r="U1600" s="0" t="n">
        <v>0</v>
      </c>
      <c r="V1600" s="0" t="n">
        <v>0</v>
      </c>
      <c r="AC1600" s="0" t="n">
        <v>4.217</v>
      </c>
      <c r="AD1600" s="0" t="n">
        <v>0.29</v>
      </c>
      <c r="AE1600" s="0" t="n">
        <v>3.174</v>
      </c>
      <c r="AF1600" s="0" t="n">
        <v>0.015</v>
      </c>
      <c r="AG1600" s="0" t="n">
        <v>0.004</v>
      </c>
      <c r="AH1600" s="37"/>
      <c r="AI1600" s="0" t="n">
        <v>0</v>
      </c>
      <c r="AJ1600" s="0" t="n">
        <v>91</v>
      </c>
      <c r="AP1600" s="0" t="n">
        <v>0</v>
      </c>
      <c r="AQ1600" s="0" t="n">
        <v>0</v>
      </c>
      <c r="AR1600" s="0" t="n">
        <v>0</v>
      </c>
      <c r="AS1600" s="0" t="n">
        <v>0</v>
      </c>
      <c r="AU1600" s="0" t="n">
        <v>0</v>
      </c>
      <c r="AV1600" s="0" t="n">
        <v>0</v>
      </c>
      <c r="AY1600" s="0" t="n">
        <v>0</v>
      </c>
      <c r="AZ1600" s="0" t="n">
        <v>0</v>
      </c>
      <c r="BB1600" s="0" t="n">
        <v>0</v>
      </c>
      <c r="BE1600" s="0" t="n">
        <v>0</v>
      </c>
      <c r="BF1600" s="0" t="n">
        <f aca="false">IF(E1600&lt;11,-3.6797*E1600^2+48.115*E1600-53.83,280.92*EXP(-0.2027*E1600))</f>
        <v>-53.83</v>
      </c>
      <c r="BG1600" s="0" t="n">
        <f aca="false">32.208*LN(F1600)+21.438</f>
        <v>102.78666817588</v>
      </c>
      <c r="BH1600" s="0" t="n">
        <f aca="false">IF(G1600&lt;=2, -10*G1600+100, 88.958*EXP(-0.0755*G1600))</f>
        <v>75.3440041238757</v>
      </c>
      <c r="BI1600" s="0" t="n">
        <f aca="false">IF(I1600&lt;=100, 0.0053*(I1600)^2-1.0332*I1600+100.76, 122.82*EXP(-0.0092*I1600))</f>
        <v>85.241008</v>
      </c>
      <c r="BJ1600" s="0" t="n">
        <f aca="false">IF(P1600&lt;=1000, -6.942*LN(P1600)+107.59, -36.304*LN(P1600)+310.72)</f>
        <v>-23.4702215458614</v>
      </c>
      <c r="BK1600" s="0" t="e">
        <f aca="false">BF1600^0.04*BG1600^0.22*BH1600^0.51*BI1600^0.06*BJ1600^0.17</f>
        <v>#NUM!</v>
      </c>
      <c r="BL1600" s="0" t="e">
        <f aca="false">IF(BK1600&gt;=90, "Very Good", IF(BK1600&gt;=80, "Good", IF(BK1600&gt;=70, "Slightly Good", IF(BK1600&gt;=60, "Average", IF(BK1600&gt;=50, "Slightly Poor", IF(BK1600&gt;=40, "Poor", "Very Poor"))))))</f>
        <v>#NUM!</v>
      </c>
      <c r="BM1600" s="0" t="n">
        <f aca="false">IF(P1600&lt;=1000, -6.942*LN(P1600)+107.59, IF(AND(P1600&gt;1000, P1600&lt;=5213),-36.304*LN(P1600)+310.72, IF(P1600&gt;5213, 10)))</f>
        <v>10</v>
      </c>
      <c r="BN1600" s="0" t="n">
        <f aca="false">BF1600^0.04*BG1600^0.22*BH1600^0.51*BI1600^0.06*BM1600^0.17</f>
        <v>-56.8854003210139</v>
      </c>
      <c r="BO1600" s="0" t="str">
        <f aca="false">IF(BN1600&gt;=90, "Very Good", IF(BN1600&gt;=80, "Good", IF(BN1600&gt;=70, "Slightly Good", IF(BN1600&gt;=60, "Average", IF(BN1600&gt;=50, "Slightly Poor", IF(BN1600&gt;=40, "Poor", "Very Poor"))))))</f>
        <v>Very Poor</v>
      </c>
      <c r="BP1600" s="0" t="n">
        <f aca="false">IF(AJ1600&lt;=1000, -6.942*LN(AJ1600)+107.59, IF(AND(AJ1600&gt;1000, AJ1600&lt;=5213),-36.304*LN(AJ1600)+310.72, IF(AJ1600&gt;5213, 10)))</f>
        <v>76.27561330576</v>
      </c>
      <c r="BQ1600" s="0" t="n">
        <f aca="false">BF1600^0.04*BG1600^0.22*BH1600^0.51*BI1600^0.06*BP1600^0.17</f>
        <v>-80.3537943344853</v>
      </c>
      <c r="BR1600" s="0" t="str">
        <f aca="false">IF(BQ1600&gt;=90, "Very Good", IF(BQ1600&gt;=80, "Good", IF(BQ1600&gt;=70, "Slightly Good", IF(BQ1600&gt;=60, "Average", IF(BQ1600&gt;=50, "Slightly Poor", IF(BQ1600&gt;=40, "Poor", "Very Poor"))))))</f>
        <v>Very Poor</v>
      </c>
      <c r="BT1600" s="0" t="e">
        <f aca="false">9.81*LN(AH1600)+30.6</f>
        <v>#VALUE!</v>
      </c>
      <c r="BU1600" s="0" t="e">
        <f aca="false">IF(BT1600&lt;30, "Clean water", IF(AND(BT1600&gt;=30, BT1600&lt;40), "Hypolimia", IF(AND(BT1600&gt;=40,BT1600&lt;50), "Mesotrophic", IF(AND(BT1600&gt;=50, BT1600&lt;70), "Eutrophic", IF(BT1600&gt;70,"Hypertrophic")))))</f>
        <v>#VALUE!</v>
      </c>
      <c r="BW1600" s="0" t="str">
        <f aca="false">IF(G1600/H1600&gt;=1, "PLS CHECK", "")</f>
        <v/>
      </c>
      <c r="BX1600" s="0" t="str">
        <f aca="false">IF(AC1600/J1600&gt;=1, "PLS CHECK", "")</f>
        <v/>
      </c>
      <c r="BY1600" s="0" t="str">
        <f aca="false">IF(AE1600/J1600&gt;=1, "PLS CHECK", "")</f>
        <v/>
      </c>
      <c r="BZ1600" s="0" t="str">
        <f aca="false">IF(AD1600/J1600&gt;=1, "PLS CHECK", "")</f>
        <v/>
      </c>
      <c r="CA1600" s="0" t="str">
        <f aca="false">IF(AF1600/K1600&gt;=1, "PLS CHECK", "")</f>
        <v/>
      </c>
      <c r="CB1600" s="0" t="str">
        <f aca="false">IF(AG1600/K1600&gt;=1, "PLS CHECK", "")</f>
        <v/>
      </c>
    </row>
    <row r="1601" customFormat="false" ht="12.5" hidden="false" customHeight="false" outlineLevel="0" collapsed="false">
      <c r="A1601" s="0" t="n">
        <v>1598</v>
      </c>
      <c r="B1601" s="15" t="s">
        <v>131</v>
      </c>
      <c r="C1601" s="16" t="s">
        <v>132</v>
      </c>
      <c r="D1601" s="0" t="s">
        <v>194</v>
      </c>
      <c r="E1601" s="37"/>
      <c r="F1601" s="0" t="n">
        <v>13.9</v>
      </c>
      <c r="G1601" s="0" t="n">
        <v>2.8</v>
      </c>
      <c r="H1601" s="0" t="n">
        <v>5.8</v>
      </c>
      <c r="I1601" s="0" t="n">
        <v>15.7</v>
      </c>
      <c r="J1601" s="0" t="n">
        <v>4.276</v>
      </c>
      <c r="K1601" s="0" t="n">
        <v>0.159</v>
      </c>
      <c r="L1601" s="0" t="n">
        <v>3.7</v>
      </c>
      <c r="M1601" s="0" t="n">
        <v>15.5</v>
      </c>
      <c r="O1601" s="37"/>
      <c r="BD1601" s="0" t="n">
        <v>0.013</v>
      </c>
      <c r="BF1601" s="0" t="n">
        <f aca="false">IF(E1601&lt;11,-3.6797*E1601^2+48.115*E1601-53.83,280.92*EXP(-0.2027*E1601))</f>
        <v>-53.83</v>
      </c>
      <c r="BG1601" s="0" t="n">
        <f aca="false">32.208*LN(F1601)+21.438</f>
        <v>106.205875763121</v>
      </c>
      <c r="BH1601" s="0" t="n">
        <f aca="false">IF(G1601&lt;=2, -10*G1601+100, 88.958*EXP(-0.0755*G1601))</f>
        <v>72.0070728511501</v>
      </c>
      <c r="BI1601" s="0" t="n">
        <f aca="false">IF(I1601&lt;=100, 0.0053*(I1601)^2-1.0332*I1601+100.76, 122.82*EXP(-0.0092*I1601))</f>
        <v>85.845157</v>
      </c>
      <c r="BJ1601" s="0" t="e">
        <f aca="false">IF(P1601&lt;=1000, -6.942*LN(P1601)+107.59, -36.304*LN(P1601)+310.72)</f>
        <v>#VALUE!</v>
      </c>
      <c r="BK1601" s="0" t="e">
        <f aca="false">BF1601^0.04*BG1601^0.22*BH1601^0.51*BI1601^0.06*BJ1601^0.17</f>
        <v>#VALUE!</v>
      </c>
      <c r="BL1601" s="0" t="e">
        <f aca="false">IF(BK1601&gt;=90, "Very Good", IF(BK1601&gt;=80, "Good", IF(BK1601&gt;=70, "Slightly Good", IF(BK1601&gt;=60, "Average", IF(BK1601&gt;=50, "Slightly Poor", IF(BK1601&gt;=40, "Poor", "Very Poor"))))))</f>
        <v>#VALUE!</v>
      </c>
      <c r="BM1601" s="0" t="e">
        <f aca="false">IF(P1601&lt;=1000, -6.942*LN(P1601)+107.59, IF(AND(P1601&gt;1000, P1601&lt;=5213),-36.304*LN(P1601)+310.72, IF(P1601&gt;5213, 10)))</f>
        <v>#VALUE!</v>
      </c>
      <c r="BN1601" s="0" t="e">
        <f aca="false">BF1601^0.04*BG1601^0.22*BH1601^0.51*BI1601^0.06*BM1601^0.17</f>
        <v>#VALUE!</v>
      </c>
      <c r="BO1601" s="0" t="e">
        <f aca="false">IF(BN1601&gt;=90, "Very Good", IF(BN1601&gt;=80, "Good", IF(BN1601&gt;=70, "Slightly Good", IF(BN1601&gt;=60, "Average", IF(BN1601&gt;=50, "Slightly Poor", IF(BN1601&gt;=40, "Poor", "Very Poor"))))))</f>
        <v>#VALUE!</v>
      </c>
      <c r="BP1601" s="0" t="e">
        <f aca="false">IF(AJ1601&lt;=1000, -6.942*LN(AJ1601)+107.59, IF(AND(AJ1601&gt;1000, AJ1601&lt;=5213),-36.304*LN(AJ1601)+310.72, IF(AJ1601&gt;5213, 10)))</f>
        <v>#VALUE!</v>
      </c>
      <c r="BQ1601" s="0" t="e">
        <f aca="false">BF1601^0.04*BG1601^0.22*BH1601^0.51*BI1601^0.06*BP1601^0.17</f>
        <v>#VALUE!</v>
      </c>
      <c r="BR1601" s="0" t="e">
        <f aca="false">IF(BQ1601&gt;=90, "Very Good", IF(BQ1601&gt;=80, "Good", IF(BQ1601&gt;=70, "Slightly Good", IF(BQ1601&gt;=60, "Average", IF(BQ1601&gt;=50, "Slightly Poor", IF(BQ1601&gt;=40, "Poor", "Very Poor"))))))</f>
        <v>#VALUE!</v>
      </c>
      <c r="BT1601" s="0" t="e">
        <f aca="false">9.81*LN(AH1601)+30.6</f>
        <v>#VALUE!</v>
      </c>
      <c r="BU1601" s="0" t="e">
        <f aca="false">IF(BT1601&lt;30, "Clean water", IF(AND(BT1601&gt;=30, BT1601&lt;40), "Hypolimia", IF(AND(BT1601&gt;=40,BT1601&lt;50), "Mesotrophic", IF(AND(BT1601&gt;=50, BT1601&lt;70), "Eutrophic", IF(BT1601&gt;70,"Hypertrophic")))))</f>
        <v>#VALUE!</v>
      </c>
      <c r="BW1601" s="0" t="str">
        <f aca="false">IF(G1601/H1601&gt;=1, "PLS CHECK", "")</f>
        <v/>
      </c>
      <c r="BX1601" s="0" t="str">
        <f aca="false">IF(AC1601/J1601&gt;=1, "PLS CHECK", "")</f>
        <v/>
      </c>
      <c r="BY1601" s="0" t="str">
        <f aca="false">IF(AE1601/J1601&gt;=1, "PLS CHECK", "")</f>
        <v/>
      </c>
      <c r="BZ1601" s="0" t="str">
        <f aca="false">IF(AD1601/J1601&gt;=1, "PLS CHECK", "")</f>
        <v/>
      </c>
      <c r="CA1601" s="0" t="str">
        <f aca="false">IF(AF1601/K1601&gt;=1, "PLS CHECK", "")</f>
        <v/>
      </c>
      <c r="CB1601" s="0" t="str">
        <f aca="false">IF(AG1601/K1601&gt;=1, "PLS CHECK", "")</f>
        <v/>
      </c>
    </row>
    <row r="1602" customFormat="false" ht="12.5" hidden="false" customHeight="false" outlineLevel="0" collapsed="false">
      <c r="A1602" s="0" t="n">
        <v>1599</v>
      </c>
      <c r="B1602" s="15" t="s">
        <v>75</v>
      </c>
      <c r="C1602" s="16" t="s">
        <v>76</v>
      </c>
      <c r="D1602" s="0" t="s">
        <v>194</v>
      </c>
      <c r="E1602" s="0" t="n">
        <v>7.6</v>
      </c>
      <c r="F1602" s="0" t="n">
        <v>11</v>
      </c>
      <c r="G1602" s="0" t="n">
        <v>1.4</v>
      </c>
      <c r="H1602" s="0" t="n">
        <v>5.4</v>
      </c>
      <c r="I1602" s="0" t="n">
        <v>6</v>
      </c>
      <c r="J1602" s="0" t="n">
        <v>4.083</v>
      </c>
      <c r="K1602" s="0" t="n">
        <v>0.102</v>
      </c>
      <c r="L1602" s="0" t="n">
        <v>2</v>
      </c>
      <c r="M1602" s="0" t="n">
        <v>6.4</v>
      </c>
      <c r="N1602" s="0" t="n">
        <v>0</v>
      </c>
      <c r="O1602" s="0" t="n">
        <v>712</v>
      </c>
      <c r="P1602" s="0" t="n">
        <v>3900</v>
      </c>
      <c r="Q1602" s="0" t="n">
        <v>0</v>
      </c>
      <c r="R1602" s="0" t="n">
        <v>0</v>
      </c>
      <c r="S1602" s="0" t="n">
        <v>0</v>
      </c>
      <c r="T1602" s="0" t="n">
        <v>0</v>
      </c>
      <c r="U1602" s="0" t="n">
        <v>0</v>
      </c>
      <c r="V1602" s="0" t="n">
        <v>0</v>
      </c>
      <c r="AC1602" s="0" t="n">
        <v>3.969</v>
      </c>
      <c r="AD1602" s="0" t="n">
        <v>0.319</v>
      </c>
      <c r="AE1602" s="0" t="n">
        <v>3.128</v>
      </c>
      <c r="AF1602" s="0" t="n">
        <v>0.082</v>
      </c>
      <c r="AG1602" s="0" t="n">
        <v>0.069</v>
      </c>
      <c r="AH1602" s="0" t="n">
        <v>6.5</v>
      </c>
      <c r="AJ1602" s="0" t="n">
        <v>240</v>
      </c>
      <c r="AP1602" s="0" t="n">
        <v>0.1</v>
      </c>
      <c r="AY1602" s="0" t="n">
        <v>0</v>
      </c>
      <c r="BF1602" s="0" t="n">
        <f aca="false">IF(E1602&lt;11,-3.6797*E1602^2+48.115*E1602-53.83,280.92*EXP(-0.2027*E1602))</f>
        <v>99.304528</v>
      </c>
      <c r="BG1602" s="0" t="n">
        <f aca="false">32.208*LN(F1602)+21.438</f>
        <v>98.6694109462899</v>
      </c>
      <c r="BH1602" s="0" t="n">
        <f aca="false">IF(G1602&lt;=2, -10*G1602+100, 88.958*EXP(-0.0755*G1602))</f>
        <v>86</v>
      </c>
      <c r="BI1602" s="0" t="n">
        <f aca="false">IF(I1602&lt;=100, 0.0053*(I1602)^2-1.0332*I1602+100.76, 122.82*EXP(-0.0092*I1602))</f>
        <v>94.7516</v>
      </c>
      <c r="BJ1602" s="0" t="n">
        <f aca="false">IF(P1602&lt;=1000, -6.942*LN(P1602)+107.59, -36.304*LN(P1602)+310.72)</f>
        <v>10.5319595667977</v>
      </c>
      <c r="BK1602" s="0" t="n">
        <f aca="false">BF1602^0.04*BG1602^0.22*BH1602^0.51*BI1602^0.06*BJ1602^0.17</f>
        <v>62.750166755916</v>
      </c>
      <c r="BL1602" s="0" t="str">
        <f aca="false">IF(BK1602&gt;=90, "Very Good", IF(BK1602&gt;=80, "Good", IF(BK1602&gt;=70, "Slightly Good", IF(BK1602&gt;=60, "Average", IF(BK1602&gt;=50, "Slightly Poor", IF(BK1602&gt;=40, "Poor", "Very Poor"))))))</f>
        <v>Average</v>
      </c>
      <c r="BM1602" s="0" t="n">
        <f aca="false">IF(P1602&lt;=1000, -6.942*LN(P1602)+107.59, IF(AND(P1602&gt;1000, P1602&lt;=5213),-36.304*LN(P1602)+310.72, IF(P1602&gt;5213, 10)))</f>
        <v>10.5319595667977</v>
      </c>
      <c r="BN1602" s="0" t="n">
        <f aca="false">BF1602^0.04*BG1602^0.22*BH1602^0.51*BI1602^0.06*BM1602^0.17</f>
        <v>62.750166755916</v>
      </c>
      <c r="BO1602" s="0" t="str">
        <f aca="false">IF(BN1602&gt;=90, "Very Good", IF(BN1602&gt;=80, "Good", IF(BN1602&gt;=70, "Slightly Good", IF(BN1602&gt;=60, "Average", IF(BN1602&gt;=50, "Slightly Poor", IF(BN1602&gt;=40, "Poor", "Very Poor"))))))</f>
        <v>Average</v>
      </c>
      <c r="BP1602" s="0" t="n">
        <f aca="false">IF(AJ1602&lt;=1000, -6.942*LN(AJ1602)+107.59, IF(AND(AJ1602&gt;1000, AJ1602&lt;=5213),-36.304*LN(AJ1602)+310.72, IF(AJ1602&gt;5213, 10)))</f>
        <v>69.5434045941599</v>
      </c>
      <c r="BQ1602" s="0" t="n">
        <f aca="false">BF1602^0.04*BG1602^0.22*BH1602^0.51*BI1602^0.06*BP1602^0.17</f>
        <v>86.4911824155424</v>
      </c>
      <c r="BR1602" s="0" t="str">
        <f aca="false">IF(BQ1602&gt;=90, "Very Good", IF(BQ1602&gt;=80, "Good", IF(BQ1602&gt;=70, "Slightly Good", IF(BQ1602&gt;=60, "Average", IF(BQ1602&gt;=50, "Slightly Poor", IF(BQ1602&gt;=40, "Poor", "Very Poor"))))))</f>
        <v>Good</v>
      </c>
      <c r="BT1602" s="0" t="n">
        <f aca="false">9.81*LN(AH1602)+30.6</f>
        <v>48.9623793554046</v>
      </c>
      <c r="BU1602" s="0" t="str">
        <f aca="false">IF(BT1602&lt;30, "Clean water", IF(AND(BT1602&gt;=30, BT1602&lt;40), "Hypolimia", IF(AND(BT1602&gt;=40,BT1602&lt;50), "Mesotrophic", IF(AND(BT1602&gt;=50, BT1602&lt;70), "Eutrophic", IF(BT1602&gt;70,"Hypertrophic")))))</f>
        <v>Mesotrophic</v>
      </c>
      <c r="BW1602" s="0" t="str">
        <f aca="false">IF(G1602/H1602&gt;=1, "PLS CHECK", "")</f>
        <v/>
      </c>
      <c r="BX1602" s="0" t="str">
        <f aca="false">IF(AC1602/J1602&gt;=1, "PLS CHECK", "")</f>
        <v/>
      </c>
      <c r="BY1602" s="0" t="str">
        <f aca="false">IF(AE1602/J1602&gt;=1, "PLS CHECK", "")</f>
        <v/>
      </c>
      <c r="BZ1602" s="0" t="str">
        <f aca="false">IF(AD1602/J1602&gt;=1, "PLS CHECK", "")</f>
        <v/>
      </c>
      <c r="CA1602" s="0" t="str">
        <f aca="false">IF(AF1602/K1602&gt;=1, "PLS CHECK", "")</f>
        <v/>
      </c>
      <c r="CB1602" s="0" t="str">
        <f aca="false">IF(AG1602/K1602&gt;=1, "PLS CHECK", "")</f>
        <v/>
      </c>
    </row>
    <row r="1603" customFormat="false" ht="12.5" hidden="false" customHeight="false" outlineLevel="0" collapsed="false">
      <c r="A1603" s="0" t="n">
        <v>1600</v>
      </c>
      <c r="B1603" s="15" t="s">
        <v>77</v>
      </c>
      <c r="C1603" s="16" t="s">
        <v>78</v>
      </c>
      <c r="D1603" s="0" t="s">
        <v>194</v>
      </c>
      <c r="E1603" s="37"/>
      <c r="F1603" s="0" t="n">
        <v>12.5</v>
      </c>
      <c r="G1603" s="0" t="n">
        <v>1.7</v>
      </c>
      <c r="H1603" s="0" t="n">
        <v>4.1</v>
      </c>
      <c r="I1603" s="0" t="n">
        <v>7.6</v>
      </c>
      <c r="J1603" s="0" t="n">
        <v>3.11</v>
      </c>
      <c r="K1603" s="0" t="n">
        <v>0.039</v>
      </c>
      <c r="L1603" s="0" t="n">
        <v>2.3</v>
      </c>
      <c r="M1603" s="0" t="n">
        <v>8.2</v>
      </c>
      <c r="N1603" s="0" t="n">
        <v>0</v>
      </c>
      <c r="O1603" s="0" t="n">
        <v>224</v>
      </c>
      <c r="P1603" s="37"/>
      <c r="Q1603" s="0" t="n">
        <v>0</v>
      </c>
      <c r="R1603" s="0" t="n">
        <v>0</v>
      </c>
      <c r="S1603" s="0" t="n">
        <v>0</v>
      </c>
      <c r="T1603" s="0" t="n">
        <v>0</v>
      </c>
      <c r="U1603" s="0" t="n">
        <v>0</v>
      </c>
      <c r="V1603" s="0" t="n">
        <v>0</v>
      </c>
      <c r="AC1603" s="0" t="n">
        <v>2.908</v>
      </c>
      <c r="AD1603" s="0" t="n">
        <v>0.046</v>
      </c>
      <c r="AE1603" s="0" t="n">
        <v>2.265</v>
      </c>
      <c r="AF1603" s="0" t="n">
        <v>0.015</v>
      </c>
      <c r="AG1603" s="0" t="n">
        <v>0.001</v>
      </c>
      <c r="AH1603" s="0" t="n">
        <v>20.1</v>
      </c>
      <c r="AJ1603" s="37"/>
      <c r="AP1603" s="0" t="n">
        <v>0</v>
      </c>
      <c r="AY1603" s="0" t="n">
        <v>0</v>
      </c>
      <c r="BF1603" s="0" t="n">
        <f aca="false">IF(E1603&lt;11,-3.6797*E1603^2+48.115*E1603-53.83,280.92*EXP(-0.2027*E1603))</f>
        <v>-53.83</v>
      </c>
      <c r="BG1603" s="0" t="n">
        <f aca="false">32.208*LN(F1603)+21.438</f>
        <v>102.78666817588</v>
      </c>
      <c r="BH1603" s="0" t="n">
        <f aca="false">IF(G1603&lt;=2, -10*G1603+100, 88.958*EXP(-0.0755*G1603))</f>
        <v>83</v>
      </c>
      <c r="BI1603" s="0" t="n">
        <f aca="false">IF(I1603&lt;=100, 0.0053*(I1603)^2-1.0332*I1603+100.76, 122.82*EXP(-0.0092*I1603))</f>
        <v>93.213808</v>
      </c>
      <c r="BJ1603" s="0" t="e">
        <f aca="false">IF(P1603&lt;=1000, -6.942*LN(P1603)+107.59, -36.304*LN(P1603)+310.72)</f>
        <v>#VALUE!</v>
      </c>
      <c r="BK1603" s="0" t="e">
        <f aca="false">BF1603^0.04*BG1603^0.22*BH1603^0.51*BI1603^0.06*BJ1603^0.17</f>
        <v>#VALUE!</v>
      </c>
      <c r="BL1603" s="0" t="e">
        <f aca="false">IF(BK1603&gt;=90, "Very Good", IF(BK1603&gt;=80, "Good", IF(BK1603&gt;=70, "Slightly Good", IF(BK1603&gt;=60, "Average", IF(BK1603&gt;=50, "Slightly Poor", IF(BK1603&gt;=40, "Poor", "Very Poor"))))))</f>
        <v>#VALUE!</v>
      </c>
      <c r="BM1603" s="0" t="e">
        <f aca="false">IF(P1603&lt;=1000, -6.942*LN(P1603)+107.59, IF(AND(P1603&gt;1000, P1603&lt;=5213),-36.304*LN(P1603)+310.72, IF(P1603&gt;5213, 10)))</f>
        <v>#VALUE!</v>
      </c>
      <c r="BN1603" s="0" t="e">
        <f aca="false">BF1603^0.04*BG1603^0.22*BH1603^0.51*BI1603^0.06*BM1603^0.17</f>
        <v>#VALUE!</v>
      </c>
      <c r="BO1603" s="0" t="e">
        <f aca="false">IF(BN1603&gt;=90, "Very Good", IF(BN1603&gt;=80, "Good", IF(BN1603&gt;=70, "Slightly Good", IF(BN1603&gt;=60, "Average", IF(BN1603&gt;=50, "Slightly Poor", IF(BN1603&gt;=40, "Poor", "Very Poor"))))))</f>
        <v>#VALUE!</v>
      </c>
      <c r="BP1603" s="0" t="e">
        <f aca="false">IF(AJ1603&lt;=1000, -6.942*LN(AJ1603)+107.59, IF(AND(AJ1603&gt;1000, AJ1603&lt;=5213),-36.304*LN(AJ1603)+310.72, IF(AJ1603&gt;5213, 10)))</f>
        <v>#VALUE!</v>
      </c>
      <c r="BQ1603" s="0" t="e">
        <f aca="false">BF1603^0.04*BG1603^0.22*BH1603^0.51*BI1603^0.06*BP1603^0.17</f>
        <v>#VALUE!</v>
      </c>
      <c r="BR1603" s="0" t="e">
        <f aca="false">IF(BQ1603&gt;=90, "Very Good", IF(BQ1603&gt;=80, "Good", IF(BQ1603&gt;=70, "Slightly Good", IF(BQ1603&gt;=60, "Average", IF(BQ1603&gt;=50, "Slightly Poor", IF(BQ1603&gt;=40, "Poor", "Very Poor"))))))</f>
        <v>#VALUE!</v>
      </c>
      <c r="BT1603" s="0" t="n">
        <f aca="false">9.81*LN(AH1603)+30.6</f>
        <v>60.037061385788</v>
      </c>
      <c r="BU1603" s="0" t="str">
        <f aca="false">IF(BT1603&lt;30, "Clean water", IF(AND(BT1603&gt;=30, BT1603&lt;40), "Hypolimia", IF(AND(BT1603&gt;=40,BT1603&lt;50), "Mesotrophic", IF(AND(BT1603&gt;=50, BT1603&lt;70), "Eutrophic", IF(BT1603&gt;70,"Hypertrophic")))))</f>
        <v>Eutrophic</v>
      </c>
      <c r="BW1603" s="0" t="str">
        <f aca="false">IF(G1603/H1603&gt;=1, "PLS CHECK", "")</f>
        <v/>
      </c>
      <c r="BX1603" s="0" t="str">
        <f aca="false">IF(AC1603/J1603&gt;=1, "PLS CHECK", "")</f>
        <v/>
      </c>
      <c r="BY1603" s="0" t="str">
        <f aca="false">IF(AE1603/J1603&gt;=1, "PLS CHECK", "")</f>
        <v/>
      </c>
      <c r="BZ1603" s="0" t="str">
        <f aca="false">IF(AD1603/J1603&gt;=1, "PLS CHECK", "")</f>
        <v/>
      </c>
      <c r="CA1603" s="0" t="str">
        <f aca="false">IF(AF1603/K1603&gt;=1, "PLS CHECK", "")</f>
        <v/>
      </c>
      <c r="CB1603" s="0" t="str">
        <f aca="false">IF(AG1603/K1603&gt;=1, "PLS CHECK", "")</f>
        <v/>
      </c>
    </row>
    <row r="1604" customFormat="false" ht="12.5" hidden="false" customHeight="false" outlineLevel="0" collapsed="false">
      <c r="A1604" s="0" t="n">
        <v>1601</v>
      </c>
      <c r="B1604" s="15" t="s">
        <v>79</v>
      </c>
      <c r="C1604" s="16" t="s">
        <v>80</v>
      </c>
      <c r="D1604" s="0" t="s">
        <v>194</v>
      </c>
      <c r="E1604" s="0" t="n">
        <v>8.2</v>
      </c>
      <c r="F1604" s="0" t="n">
        <v>11.6</v>
      </c>
      <c r="G1604" s="0" t="n">
        <v>2.7</v>
      </c>
      <c r="H1604" s="0" t="n">
        <v>5.4</v>
      </c>
      <c r="I1604" s="0" t="n">
        <v>12.4</v>
      </c>
      <c r="J1604" s="0" t="n">
        <v>5.088</v>
      </c>
      <c r="K1604" s="0" t="n">
        <v>0.073</v>
      </c>
      <c r="L1604" s="0" t="n">
        <v>3.2</v>
      </c>
      <c r="M1604" s="0" t="n">
        <v>9.3</v>
      </c>
      <c r="N1604" s="0" t="n">
        <v>0</v>
      </c>
      <c r="O1604" s="0" t="n">
        <v>223</v>
      </c>
      <c r="P1604" s="0" t="n">
        <v>17760</v>
      </c>
      <c r="Q1604" s="0" t="n">
        <v>0</v>
      </c>
      <c r="R1604" s="0" t="n">
        <v>0</v>
      </c>
      <c r="S1604" s="0" t="n">
        <v>0</v>
      </c>
      <c r="T1604" s="0" t="n">
        <v>0</v>
      </c>
      <c r="U1604" s="0" t="n">
        <v>0</v>
      </c>
      <c r="V1604" s="0" t="n">
        <v>0</v>
      </c>
      <c r="AC1604" s="0" t="n">
        <v>4.751</v>
      </c>
      <c r="AD1604" s="0" t="n">
        <v>0.479</v>
      </c>
      <c r="AE1604" s="0" t="n">
        <v>3.256</v>
      </c>
      <c r="AF1604" s="0" t="n">
        <v>0.023</v>
      </c>
      <c r="AG1604" s="0" t="n">
        <v>0.003</v>
      </c>
      <c r="AH1604" s="37"/>
      <c r="AI1604" s="0" t="n">
        <v>0</v>
      </c>
      <c r="AJ1604" s="0" t="n">
        <v>1698</v>
      </c>
      <c r="AP1604" s="0" t="n">
        <v>0</v>
      </c>
      <c r="AQ1604" s="0" t="n">
        <v>0</v>
      </c>
      <c r="AR1604" s="0" t="n">
        <v>0</v>
      </c>
      <c r="AS1604" s="0" t="n">
        <v>0</v>
      </c>
      <c r="AU1604" s="0" t="n">
        <v>0</v>
      </c>
      <c r="AV1604" s="0" t="n">
        <v>0</v>
      </c>
      <c r="AY1604" s="0" t="n">
        <v>0</v>
      </c>
      <c r="AZ1604" s="0" t="n">
        <v>0</v>
      </c>
      <c r="BB1604" s="0" t="n">
        <v>0</v>
      </c>
      <c r="BE1604" s="0" t="n">
        <v>0</v>
      </c>
      <c r="BF1604" s="0" t="n">
        <f aca="false">IF(E1604&lt;11,-3.6797*E1604^2+48.115*E1604-53.83,280.92*EXP(-0.2027*E1604))</f>
        <v>93.289972</v>
      </c>
      <c r="BG1604" s="0" t="n">
        <f aca="false">32.208*LN(F1604)+21.438</f>
        <v>100.379972200002</v>
      </c>
      <c r="BH1604" s="0" t="n">
        <f aca="false">IF(G1604&lt;=2, -10*G1604+100, 88.958*EXP(-0.0755*G1604))</f>
        <v>72.5527837174588</v>
      </c>
      <c r="BI1604" s="0" t="n">
        <f aca="false">IF(I1604&lt;=100, 0.0053*(I1604)^2-1.0332*I1604+100.76, 122.82*EXP(-0.0092*I1604))</f>
        <v>88.763248</v>
      </c>
      <c r="BJ1604" s="0" t="n">
        <f aca="false">IF(P1604&lt;=1000, -6.942*LN(P1604)+107.59, -36.304*LN(P1604)+310.72)</f>
        <v>-44.5038946166918</v>
      </c>
      <c r="BK1604" s="0" t="e">
        <f aca="false">BF1604^0.04*BG1604^0.22*BH1604^0.51*BI1604^0.06*BJ1604^0.17</f>
        <v>#NUM!</v>
      </c>
      <c r="BL1604" s="0" t="e">
        <f aca="false">IF(BK1604&gt;=90, "Very Good", IF(BK1604&gt;=80, "Good", IF(BK1604&gt;=70, "Slightly Good", IF(BK1604&gt;=60, "Average", IF(BK1604&gt;=50, "Slightly Poor", IF(BK1604&gt;=40, "Poor", "Very Poor"))))))</f>
        <v>#NUM!</v>
      </c>
      <c r="BM1604" s="0" t="n">
        <f aca="false">IF(P1604&lt;=1000, -6.942*LN(P1604)+107.59, IF(AND(P1604&gt;1000, P1604&lt;=5213),-36.304*LN(P1604)+310.72, IF(P1604&gt;5213, 10)))</f>
        <v>10</v>
      </c>
      <c r="BN1604" s="0" t="n">
        <f aca="false">BF1604^0.04*BG1604^0.22*BH1604^0.51*BI1604^0.06*BM1604^0.17</f>
        <v>56.8831091330291</v>
      </c>
      <c r="BO1604" s="0" t="str">
        <f aca="false">IF(BN1604&gt;=90, "Very Good", IF(BN1604&gt;=80, "Good", IF(BN1604&gt;=70, "Slightly Good", IF(BN1604&gt;=60, "Average", IF(BN1604&gt;=50, "Slightly Poor", IF(BN1604&gt;=40, "Poor", "Very Poor"))))))</f>
        <v>Slightly Poor</v>
      </c>
      <c r="BP1604" s="0" t="n">
        <f aca="false">IF(AJ1604&lt;=1000, -6.942*LN(AJ1604)+107.59, IF(AND(AJ1604&gt;1000, AJ1604&lt;=5213),-36.304*LN(AJ1604)+310.72, IF(AJ1604&gt;5213, 10)))</f>
        <v>40.7196600571047</v>
      </c>
      <c r="BQ1604" s="0" t="n">
        <f aca="false">BF1604^0.04*BG1604^0.22*BH1604^0.51*BI1604^0.06*BP1604^0.17</f>
        <v>72.2187605476276</v>
      </c>
      <c r="BR1604" s="0" t="str">
        <f aca="false">IF(BQ1604&gt;=90, "Very Good", IF(BQ1604&gt;=80, "Good", IF(BQ1604&gt;=70, "Slightly Good", IF(BQ1604&gt;=60, "Average", IF(BQ1604&gt;=50, "Slightly Poor", IF(BQ1604&gt;=40, "Poor", "Very Poor"))))))</f>
        <v>Slightly Good</v>
      </c>
      <c r="BT1604" s="0" t="e">
        <f aca="false">9.81*LN(AH1604)+30.6</f>
        <v>#VALUE!</v>
      </c>
      <c r="BU1604" s="0" t="e">
        <f aca="false">IF(BT1604&lt;30, "Clean water", IF(AND(BT1604&gt;=30, BT1604&lt;40), "Hypolimia", IF(AND(BT1604&gt;=40,BT1604&lt;50), "Mesotrophic", IF(AND(BT1604&gt;=50, BT1604&lt;70), "Eutrophic", IF(BT1604&gt;70,"Hypertrophic")))))</f>
        <v>#VALUE!</v>
      </c>
      <c r="BW1604" s="0" t="str">
        <f aca="false">IF(G1604/H1604&gt;=1, "PLS CHECK", "")</f>
        <v/>
      </c>
      <c r="BX1604" s="0" t="str">
        <f aca="false">IF(AC1604/J1604&gt;=1, "PLS CHECK", "")</f>
        <v/>
      </c>
      <c r="BY1604" s="0" t="str">
        <f aca="false">IF(AE1604/J1604&gt;=1, "PLS CHECK", "")</f>
        <v/>
      </c>
      <c r="BZ1604" s="0" t="str">
        <f aca="false">IF(AD1604/J1604&gt;=1, "PLS CHECK", "")</f>
        <v/>
      </c>
      <c r="CA1604" s="0" t="str">
        <f aca="false">IF(AF1604/K1604&gt;=1, "PLS CHECK", "")</f>
        <v/>
      </c>
      <c r="CB1604" s="0" t="str">
        <f aca="false">IF(AG1604/K1604&gt;=1, "PLS CHECK", "")</f>
        <v/>
      </c>
    </row>
    <row r="1605" customFormat="false" ht="12.5" hidden="false" customHeight="false" outlineLevel="0" collapsed="false">
      <c r="A1605" s="0" t="n">
        <v>1602</v>
      </c>
      <c r="B1605" s="15" t="s">
        <v>81</v>
      </c>
      <c r="C1605" s="16" t="s">
        <v>82</v>
      </c>
      <c r="D1605" s="0" t="s">
        <v>194</v>
      </c>
      <c r="E1605" s="0" t="n">
        <v>8.3</v>
      </c>
      <c r="F1605" s="37"/>
      <c r="G1605" s="0" t="n">
        <v>1.5</v>
      </c>
      <c r="H1605" s="37"/>
      <c r="I1605" s="0" t="n">
        <v>1.4</v>
      </c>
      <c r="J1605" s="0" t="n">
        <v>3.025</v>
      </c>
      <c r="K1605" s="37"/>
      <c r="L1605" s="0" t="n">
        <v>1.6</v>
      </c>
      <c r="M1605" s="0" t="n">
        <v>5.5</v>
      </c>
      <c r="N1605" s="0" t="n">
        <v>0</v>
      </c>
      <c r="O1605" s="0" t="n">
        <v>281</v>
      </c>
      <c r="P1605" s="0" t="n">
        <v>2200</v>
      </c>
      <c r="Q1605" s="0" t="n">
        <v>0</v>
      </c>
      <c r="R1605" s="0" t="n">
        <v>0</v>
      </c>
      <c r="S1605" s="0" t="n">
        <v>0</v>
      </c>
      <c r="T1605" s="0" t="n">
        <v>0</v>
      </c>
      <c r="U1605" s="0" t="n">
        <v>0</v>
      </c>
      <c r="V1605" s="0" t="n">
        <v>0</v>
      </c>
      <c r="AC1605" s="0" t="n">
        <v>2.956</v>
      </c>
      <c r="AD1605" s="37"/>
      <c r="AE1605" s="0" t="n">
        <v>2.604</v>
      </c>
      <c r="AF1605" s="0" t="n">
        <v>0.008</v>
      </c>
      <c r="AG1605" s="37"/>
      <c r="AH1605" s="0" t="n">
        <v>3.4</v>
      </c>
      <c r="AJ1605" s="0" t="n">
        <v>150</v>
      </c>
      <c r="AP1605" s="0" t="n">
        <v>0</v>
      </c>
      <c r="AY1605" s="0" t="n">
        <v>0</v>
      </c>
      <c r="BF1605" s="0" t="n">
        <f aca="false">IF(E1605&lt;11,-3.6797*E1605^2+48.115*E1605-53.83,280.92*EXP(-0.2027*E1605))</f>
        <v>92.029967</v>
      </c>
      <c r="BG1605" s="0" t="e">
        <f aca="false">32.208*LN(F1605)+21.438</f>
        <v>#VALUE!</v>
      </c>
      <c r="BH1605" s="0" t="n">
        <f aca="false">IF(G1605&lt;=2, -10*G1605+100, 88.958*EXP(-0.0755*G1605))</f>
        <v>85</v>
      </c>
      <c r="BI1605" s="0" t="n">
        <f aca="false">IF(I1605&lt;=100, 0.0053*(I1605)^2-1.0332*I1605+100.76, 122.82*EXP(-0.0092*I1605))</f>
        <v>99.323908</v>
      </c>
      <c r="BJ1605" s="0" t="n">
        <f aca="false">IF(P1605&lt;=1000, -6.942*LN(P1605)+107.59, -36.304*LN(P1605)+310.72)</f>
        <v>31.316696341168</v>
      </c>
      <c r="BK1605" s="0" t="e">
        <f aca="false">BF1605^0.04*BG1605^0.22*BH1605^0.51*BI1605^0.06*BJ1605^0.17</f>
        <v>#VALUE!</v>
      </c>
      <c r="BL1605" s="0" t="e">
        <f aca="false">IF(BK1605&gt;=90, "Very Good", IF(BK1605&gt;=80, "Good", IF(BK1605&gt;=70, "Slightly Good", IF(BK1605&gt;=60, "Average", IF(BK1605&gt;=50, "Slightly Poor", IF(BK1605&gt;=40, "Poor", "Very Poor"))))))</f>
        <v>#VALUE!</v>
      </c>
      <c r="BM1605" s="0" t="n">
        <f aca="false">IF(P1605&lt;=1000, -6.942*LN(P1605)+107.59, IF(AND(P1605&gt;1000, P1605&lt;=5213),-36.304*LN(P1605)+310.72, IF(P1605&gt;5213, 10)))</f>
        <v>31.316696341168</v>
      </c>
      <c r="BN1605" s="0" t="e">
        <f aca="false">BF1605^0.04*BG1605^0.22*BH1605^0.51*BI1605^0.06*BM1605^0.17</f>
        <v>#VALUE!</v>
      </c>
      <c r="BO1605" s="0" t="e">
        <f aca="false">IF(BN1605&gt;=90, "Very Good", IF(BN1605&gt;=80, "Good", IF(BN1605&gt;=70, "Slightly Good", IF(BN1605&gt;=60, "Average", IF(BN1605&gt;=50, "Slightly Poor", IF(BN1605&gt;=40, "Poor", "Very Poor"))))))</f>
        <v>#VALUE!</v>
      </c>
      <c r="BP1605" s="0" t="n">
        <f aca="false">IF(AJ1605&lt;=1000, -6.942*LN(AJ1605)+107.59, IF(AND(AJ1605&gt;1000, AJ1605&lt;=5213),-36.304*LN(AJ1605)+310.72, IF(AJ1605&gt;5213, 10)))</f>
        <v>72.8061697883838</v>
      </c>
      <c r="BQ1605" s="0" t="e">
        <f aca="false">BF1605^0.04*BG1605^0.22*BH1605^0.51*BI1605^0.06*BP1605^0.17</f>
        <v>#VALUE!</v>
      </c>
      <c r="BR1605" s="0" t="e">
        <f aca="false">IF(BQ1605&gt;=90, "Very Good", IF(BQ1605&gt;=80, "Good", IF(BQ1605&gt;=70, "Slightly Good", IF(BQ1605&gt;=60, "Average", IF(BQ1605&gt;=50, "Slightly Poor", IF(BQ1605&gt;=40, "Poor", "Very Poor"))))))</f>
        <v>#VALUE!</v>
      </c>
      <c r="BT1605" s="0" t="n">
        <f aca="false">9.81*LN(AH1605)+30.6</f>
        <v>42.605236984213</v>
      </c>
      <c r="BU1605" s="0" t="str">
        <f aca="false">IF(BT1605&lt;30, "Clean water", IF(AND(BT1605&gt;=30, BT1605&lt;40), "Hypolimia", IF(AND(BT1605&gt;=40,BT1605&lt;50), "Mesotrophic", IF(AND(BT1605&gt;=50, BT1605&lt;70), "Eutrophic", IF(BT1605&gt;70,"Hypertrophic")))))</f>
        <v>Mesotrophic</v>
      </c>
      <c r="BW1605" s="0" t="e">
        <f aca="false">IF(G1605/H1605&gt;=1, "PLS CHECK", "")</f>
        <v>#DIV/0!</v>
      </c>
      <c r="BX1605" s="0" t="str">
        <f aca="false">IF(AC1605/J1605&gt;=1, "PLS CHECK", "")</f>
        <v/>
      </c>
      <c r="BY1605" s="0" t="str">
        <f aca="false">IF(AE1605/J1605&gt;=1, "PLS CHECK", "")</f>
        <v/>
      </c>
      <c r="BZ1605" s="0" t="str">
        <f aca="false">IF(AD1605/J1605&gt;=1, "PLS CHECK", "")</f>
        <v/>
      </c>
      <c r="CA1605" s="0" t="e">
        <f aca="false">IF(AF1605/K1605&gt;=1, "PLS CHECK", "")</f>
        <v>#DIV/0!</v>
      </c>
      <c r="CB1605" s="0" t="e">
        <f aca="false">IF(AG1605/K1605&gt;=1, "PLS CHECK", "")</f>
        <v>#DIV/0!</v>
      </c>
    </row>
    <row r="1606" customFormat="false" ht="12.5" hidden="false" customHeight="false" outlineLevel="0" collapsed="false">
      <c r="A1606" s="0" t="n">
        <v>1603</v>
      </c>
      <c r="B1606" s="15" t="s">
        <v>83</v>
      </c>
      <c r="C1606" s="16" t="s">
        <v>84</v>
      </c>
      <c r="D1606" s="0" t="s">
        <v>194</v>
      </c>
      <c r="E1606" s="0" t="n">
        <v>7.9</v>
      </c>
      <c r="F1606" s="0" t="n">
        <v>11.6</v>
      </c>
      <c r="G1606" s="0" t="n">
        <v>3.6</v>
      </c>
      <c r="H1606" s="0" t="n">
        <v>4.5</v>
      </c>
      <c r="I1606" s="0" t="n">
        <v>11.4</v>
      </c>
      <c r="J1606" s="0" t="n">
        <v>3.865</v>
      </c>
      <c r="K1606" s="0" t="n">
        <v>0.066</v>
      </c>
      <c r="L1606" s="0" t="n">
        <v>2.4</v>
      </c>
      <c r="M1606" s="0" t="n">
        <v>7.7</v>
      </c>
      <c r="N1606" s="0" t="n">
        <v>0</v>
      </c>
      <c r="O1606" s="0" t="n">
        <v>270</v>
      </c>
      <c r="P1606" s="0" t="n">
        <v>27000</v>
      </c>
      <c r="Q1606" s="0" t="n">
        <v>0</v>
      </c>
      <c r="R1606" s="0" t="n">
        <v>0</v>
      </c>
      <c r="S1606" s="0" t="n">
        <v>0</v>
      </c>
      <c r="T1606" s="0" t="n">
        <v>0</v>
      </c>
      <c r="U1606" s="0" t="n">
        <v>0</v>
      </c>
      <c r="V1606" s="0" t="n">
        <v>0</v>
      </c>
      <c r="AC1606" s="0" t="n">
        <v>3.538</v>
      </c>
      <c r="AD1606" s="0" t="n">
        <v>0.66</v>
      </c>
      <c r="AE1606" s="0" t="n">
        <v>2.412</v>
      </c>
      <c r="AF1606" s="0" t="n">
        <v>0.015</v>
      </c>
      <c r="AG1606" s="0" t="n">
        <v>0.004</v>
      </c>
      <c r="AH1606" s="0" t="n">
        <v>24.7</v>
      </c>
      <c r="AJ1606" s="0" t="n">
        <v>2800</v>
      </c>
      <c r="AP1606" s="0" t="n">
        <v>0</v>
      </c>
      <c r="AY1606" s="0" t="n">
        <v>0</v>
      </c>
      <c r="BF1606" s="0" t="n">
        <f aca="false">IF(E1606&lt;11,-3.6797*E1606^2+48.115*E1606-53.83,280.92*EXP(-0.2027*E1606))</f>
        <v>96.6284230000001</v>
      </c>
      <c r="BG1606" s="0" t="n">
        <f aca="false">32.208*LN(F1606)+21.438</f>
        <v>100.379972200002</v>
      </c>
      <c r="BH1606" s="0" t="n">
        <f aca="false">IF(G1606&lt;=2, -10*G1606+100, 88.958*EXP(-0.0755*G1606))</f>
        <v>67.7865873198524</v>
      </c>
      <c r="BI1606" s="0" t="n">
        <f aca="false">IF(I1606&lt;=100, 0.0053*(I1606)^2-1.0332*I1606+100.76, 122.82*EXP(-0.0092*I1606))</f>
        <v>89.670308</v>
      </c>
      <c r="BJ1606" s="0" t="n">
        <f aca="false">IF(P1606&lt;=1000, -6.942*LN(P1606)+107.59, -36.304*LN(P1606)+310.72)</f>
        <v>-59.7112092315887</v>
      </c>
      <c r="BK1606" s="0" t="e">
        <f aca="false">BF1606^0.04*BG1606^0.22*BH1606^0.51*BI1606^0.06*BJ1606^0.17</f>
        <v>#NUM!</v>
      </c>
      <c r="BL1606" s="0" t="e">
        <f aca="false">IF(BK1606&gt;=90, "Very Good", IF(BK1606&gt;=80, "Good", IF(BK1606&gt;=70, "Slightly Good", IF(BK1606&gt;=60, "Average", IF(BK1606&gt;=50, "Slightly Poor", IF(BK1606&gt;=40, "Poor", "Very Poor"))))))</f>
        <v>#NUM!</v>
      </c>
      <c r="BM1606" s="0" t="n">
        <f aca="false">IF(P1606&lt;=1000, -6.942*LN(P1606)+107.59, IF(AND(P1606&gt;1000, P1606&lt;=5213),-36.304*LN(P1606)+310.72, IF(P1606&gt;5213, 10)))</f>
        <v>10</v>
      </c>
      <c r="BN1606" s="0" t="n">
        <f aca="false">BF1606^0.04*BG1606^0.22*BH1606^0.51*BI1606^0.06*BM1606^0.17</f>
        <v>55.0565246430968</v>
      </c>
      <c r="BO1606" s="0" t="str">
        <f aca="false">IF(BN1606&gt;=90, "Very Good", IF(BN1606&gt;=80, "Good", IF(BN1606&gt;=70, "Slightly Good", IF(BN1606&gt;=60, "Average", IF(BN1606&gt;=50, "Slightly Poor", IF(BN1606&gt;=40, "Poor", "Very Poor"))))))</f>
        <v>Slightly Poor</v>
      </c>
      <c r="BP1606" s="0" t="n">
        <f aca="false">IF(AJ1606&lt;=1000, -6.942*LN(AJ1606)+107.59, IF(AND(AJ1606&gt;1000, AJ1606&lt;=5213),-36.304*LN(AJ1606)+310.72, IF(AJ1606&gt;5213, 10)))</f>
        <v>22.5615490304878</v>
      </c>
      <c r="BQ1606" s="0" t="n">
        <f aca="false">BF1606^0.04*BG1606^0.22*BH1606^0.51*BI1606^0.06*BP1606^0.17</f>
        <v>63.2239330677018</v>
      </c>
      <c r="BR1606" s="0" t="str">
        <f aca="false">IF(BQ1606&gt;=90, "Very Good", IF(BQ1606&gt;=80, "Good", IF(BQ1606&gt;=70, "Slightly Good", IF(BQ1606&gt;=60, "Average", IF(BQ1606&gt;=50, "Slightly Poor", IF(BQ1606&gt;=40, "Poor", "Very Poor"))))))</f>
        <v>Average</v>
      </c>
      <c r="BT1606" s="0" t="n">
        <f aca="false">9.81*LN(AH1606)+30.6</f>
        <v>62.0587398200489</v>
      </c>
      <c r="BU1606" s="0" t="str">
        <f aca="false">IF(BT1606&lt;30, "Clean water", IF(AND(BT1606&gt;=30, BT1606&lt;40), "Hypolimia", IF(AND(BT1606&gt;=40,BT1606&lt;50), "Mesotrophic", IF(AND(BT1606&gt;=50, BT1606&lt;70), "Eutrophic", IF(BT1606&gt;70,"Hypertrophic")))))</f>
        <v>Eutrophic</v>
      </c>
      <c r="BW1606" s="0" t="str">
        <f aca="false">IF(G1606/H1606&gt;=1, "PLS CHECK", "")</f>
        <v/>
      </c>
      <c r="BX1606" s="0" t="str">
        <f aca="false">IF(AC1606/J1606&gt;=1, "PLS CHECK", "")</f>
        <v/>
      </c>
      <c r="BY1606" s="0" t="str">
        <f aca="false">IF(AE1606/J1606&gt;=1, "PLS CHECK", "")</f>
        <v/>
      </c>
      <c r="BZ1606" s="0" t="str">
        <f aca="false">IF(AD1606/J1606&gt;=1, "PLS CHECK", "")</f>
        <v/>
      </c>
      <c r="CA1606" s="0" t="str">
        <f aca="false">IF(AF1606/K1606&gt;=1, "PLS CHECK", "")</f>
        <v/>
      </c>
      <c r="CB1606" s="0" t="str">
        <f aca="false">IF(AG1606/K1606&gt;=1, "PLS CHECK", "")</f>
        <v/>
      </c>
    </row>
    <row r="1607" customFormat="false" ht="12.5" hidden="false" customHeight="false" outlineLevel="0" collapsed="false">
      <c r="A1607" s="0" t="n">
        <v>1604</v>
      </c>
      <c r="B1607" s="15" t="s">
        <v>133</v>
      </c>
      <c r="C1607" s="16" t="s">
        <v>134</v>
      </c>
      <c r="D1607" s="0" t="s">
        <v>194</v>
      </c>
      <c r="E1607" s="37"/>
      <c r="F1607" s="0" t="n">
        <v>12.8</v>
      </c>
      <c r="G1607" s="0" t="n">
        <v>4.5</v>
      </c>
      <c r="H1607" s="0" t="n">
        <v>6.1</v>
      </c>
      <c r="I1607" s="0" t="n">
        <v>14.8</v>
      </c>
      <c r="J1607" s="0" t="n">
        <v>4.807</v>
      </c>
      <c r="K1607" s="37"/>
      <c r="L1607" s="0" t="n">
        <v>3.7</v>
      </c>
      <c r="M1607" s="0" t="n">
        <v>13.5</v>
      </c>
      <c r="O1607" s="37"/>
      <c r="BD1607" s="0" t="n">
        <v>0.105</v>
      </c>
      <c r="BF1607" s="0" t="n">
        <f aca="false">IF(E1607&lt;11,-3.6797*E1607^2+48.115*E1607-53.83,280.92*EXP(-0.2027*E1607))</f>
        <v>-53.83</v>
      </c>
      <c r="BG1607" s="0" t="n">
        <f aca="false">32.208*LN(F1607)+21.438</f>
        <v>103.550530065171</v>
      </c>
      <c r="BH1607" s="0" t="n">
        <f aca="false">IF(G1607&lt;=2, -10*G1607+100, 88.958*EXP(-0.0755*G1607))</f>
        <v>63.3334957672512</v>
      </c>
      <c r="BI1607" s="0" t="n">
        <f aca="false">IF(I1607&lt;=100, 0.0053*(I1607)^2-1.0332*I1607+100.76, 122.82*EXP(-0.0092*I1607))</f>
        <v>86.629552</v>
      </c>
      <c r="BJ1607" s="0" t="e">
        <f aca="false">IF(P1607&lt;=1000, -6.942*LN(P1607)+107.59, -36.304*LN(P1607)+310.72)</f>
        <v>#VALUE!</v>
      </c>
      <c r="BK1607" s="0" t="e">
        <f aca="false">BF1607^0.04*BG1607^0.22*BH1607^0.51*BI1607^0.06*BJ1607^0.17</f>
        <v>#VALUE!</v>
      </c>
      <c r="BL1607" s="0" t="e">
        <f aca="false">IF(BK1607&gt;=90, "Very Good", IF(BK1607&gt;=80, "Good", IF(BK1607&gt;=70, "Slightly Good", IF(BK1607&gt;=60, "Average", IF(BK1607&gt;=50, "Slightly Poor", IF(BK1607&gt;=40, "Poor", "Very Poor"))))))</f>
        <v>#VALUE!</v>
      </c>
      <c r="BM1607" s="0" t="e">
        <f aca="false">IF(P1607&lt;=1000, -6.942*LN(P1607)+107.59, IF(AND(P1607&gt;1000, P1607&lt;=5213),-36.304*LN(P1607)+310.72, IF(P1607&gt;5213, 10)))</f>
        <v>#VALUE!</v>
      </c>
      <c r="BN1607" s="0" t="e">
        <f aca="false">BF1607^0.04*BG1607^0.22*BH1607^0.51*BI1607^0.06*BM1607^0.17</f>
        <v>#VALUE!</v>
      </c>
      <c r="BO1607" s="0" t="e">
        <f aca="false">IF(BN1607&gt;=90, "Very Good", IF(BN1607&gt;=80, "Good", IF(BN1607&gt;=70, "Slightly Good", IF(BN1607&gt;=60, "Average", IF(BN1607&gt;=50, "Slightly Poor", IF(BN1607&gt;=40, "Poor", "Very Poor"))))))</f>
        <v>#VALUE!</v>
      </c>
      <c r="BP1607" s="0" t="e">
        <f aca="false">IF(AJ1607&lt;=1000, -6.942*LN(AJ1607)+107.59, IF(AND(AJ1607&gt;1000, AJ1607&lt;=5213),-36.304*LN(AJ1607)+310.72, IF(AJ1607&gt;5213, 10)))</f>
        <v>#VALUE!</v>
      </c>
      <c r="BQ1607" s="0" t="e">
        <f aca="false">BF1607^0.04*BG1607^0.22*BH1607^0.51*BI1607^0.06*BP1607^0.17</f>
        <v>#VALUE!</v>
      </c>
      <c r="BR1607" s="0" t="e">
        <f aca="false">IF(BQ1607&gt;=90, "Very Good", IF(BQ1607&gt;=80, "Good", IF(BQ1607&gt;=70, "Slightly Good", IF(BQ1607&gt;=60, "Average", IF(BQ1607&gt;=50, "Slightly Poor", IF(BQ1607&gt;=40, "Poor", "Very Poor"))))))</f>
        <v>#VALUE!</v>
      </c>
      <c r="BT1607" s="0" t="e">
        <f aca="false">9.81*LN(AH1607)+30.6</f>
        <v>#VALUE!</v>
      </c>
      <c r="BU1607" s="0" t="e">
        <f aca="false">IF(BT1607&lt;30, "Clean water", IF(AND(BT1607&gt;=30, BT1607&lt;40), "Hypolimia", IF(AND(BT1607&gt;=40,BT1607&lt;50), "Mesotrophic", IF(AND(BT1607&gt;=50, BT1607&lt;70), "Eutrophic", IF(BT1607&gt;70,"Hypertrophic")))))</f>
        <v>#VALUE!</v>
      </c>
      <c r="BW1607" s="0" t="str">
        <f aca="false">IF(G1607/H1607&gt;=1, "PLS CHECK", "")</f>
        <v/>
      </c>
      <c r="BX1607" s="0" t="str">
        <f aca="false">IF(AC1607/J1607&gt;=1, "PLS CHECK", "")</f>
        <v/>
      </c>
      <c r="BY1607" s="0" t="str">
        <f aca="false">IF(AE1607/J1607&gt;=1, "PLS CHECK", "")</f>
        <v/>
      </c>
      <c r="BZ1607" s="0" t="str">
        <f aca="false">IF(AD1607/J1607&gt;=1, "PLS CHECK", "")</f>
        <v/>
      </c>
      <c r="CA1607" s="0" t="e">
        <f aca="false">IF(AF1607/K1607&gt;=1, "PLS CHECK", "")</f>
        <v>#DIV/0!</v>
      </c>
      <c r="CB1607" s="0" t="e">
        <f aca="false">IF(AG1607/K1607&gt;=1, "PLS CHECK", "")</f>
        <v>#DIV/0!</v>
      </c>
    </row>
    <row r="1608" customFormat="false" ht="12.5" hidden="false" customHeight="false" outlineLevel="0" collapsed="false">
      <c r="A1608" s="0" t="n">
        <v>1605</v>
      </c>
      <c r="B1608" s="15" t="s">
        <v>85</v>
      </c>
      <c r="C1608" s="16" t="s">
        <v>86</v>
      </c>
      <c r="D1608" s="0" t="s">
        <v>194</v>
      </c>
      <c r="E1608" s="0" t="n">
        <v>7.8</v>
      </c>
      <c r="F1608" s="0" t="n">
        <v>11.3</v>
      </c>
      <c r="G1608" s="0" t="n">
        <v>2.6</v>
      </c>
      <c r="H1608" s="0" t="n">
        <v>4.9</v>
      </c>
      <c r="I1608" s="0" t="n">
        <v>3.6</v>
      </c>
      <c r="J1608" s="0" t="n">
        <v>7.925</v>
      </c>
      <c r="K1608" s="0" t="n">
        <v>0.108</v>
      </c>
      <c r="L1608" s="0" t="n">
        <v>4.4</v>
      </c>
      <c r="M1608" s="0" t="n">
        <v>10.2</v>
      </c>
      <c r="N1608" s="0" t="n">
        <v>0</v>
      </c>
      <c r="O1608" s="0" t="n">
        <v>589</v>
      </c>
      <c r="P1608" s="37"/>
      <c r="Q1608" s="0" t="n">
        <v>0</v>
      </c>
      <c r="R1608" s="0" t="n">
        <v>0</v>
      </c>
      <c r="S1608" s="0" t="n">
        <v>0</v>
      </c>
      <c r="T1608" s="0" t="n">
        <v>0</v>
      </c>
      <c r="U1608" s="0" t="n">
        <v>0</v>
      </c>
      <c r="V1608" s="0" t="n">
        <v>0</v>
      </c>
      <c r="AC1608" s="0" t="n">
        <v>7.733</v>
      </c>
      <c r="AD1608" s="0" t="n">
        <v>0.639</v>
      </c>
      <c r="AE1608" s="0" t="n">
        <v>6.15</v>
      </c>
      <c r="AF1608" s="0" t="n">
        <v>0.088</v>
      </c>
      <c r="AG1608" s="0" t="n">
        <v>0.003</v>
      </c>
      <c r="AH1608" s="0" t="n">
        <v>6.7</v>
      </c>
      <c r="AJ1608" s="0" t="n">
        <v>410</v>
      </c>
      <c r="AP1608" s="0" t="n">
        <v>0</v>
      </c>
      <c r="AY1608" s="0" t="n">
        <v>0</v>
      </c>
      <c r="BF1608" s="0" t="n">
        <f aca="false">IF(E1608&lt;11,-3.6797*E1608^2+48.115*E1608-53.83,280.92*EXP(-0.2027*E1608))</f>
        <v>97.5940520000001</v>
      </c>
      <c r="BG1608" s="0" t="n">
        <f aca="false">32.208*LN(F1608)+21.438</f>
        <v>99.5360461899348</v>
      </c>
      <c r="BH1608" s="0" t="n">
        <f aca="false">IF(G1608&lt;=2, -10*G1608+100, 88.958*EXP(-0.0755*G1608))</f>
        <v>73.1026302934667</v>
      </c>
      <c r="BI1608" s="0" t="n">
        <f aca="false">IF(I1608&lt;=100, 0.0053*(I1608)^2-1.0332*I1608+100.76, 122.82*EXP(-0.0092*I1608))</f>
        <v>97.109168</v>
      </c>
      <c r="BJ1608" s="0" t="e">
        <f aca="false">IF(P1608&lt;=1000, -6.942*LN(P1608)+107.59, -36.304*LN(P1608)+310.72)</f>
        <v>#VALUE!</v>
      </c>
      <c r="BK1608" s="0" t="e">
        <f aca="false">BF1608^0.04*BG1608^0.22*BH1608^0.51*BI1608^0.06*BJ1608^0.17</f>
        <v>#VALUE!</v>
      </c>
      <c r="BL1608" s="0" t="e">
        <f aca="false">IF(BK1608&gt;=90, "Very Good", IF(BK1608&gt;=80, "Good", IF(BK1608&gt;=70, "Slightly Good", IF(BK1608&gt;=60, "Average", IF(BK1608&gt;=50, "Slightly Poor", IF(BK1608&gt;=40, "Poor", "Very Poor"))))))</f>
        <v>#VALUE!</v>
      </c>
      <c r="BM1608" s="0" t="e">
        <f aca="false">IF(P1608&lt;=1000, -6.942*LN(P1608)+107.59, IF(AND(P1608&gt;1000, P1608&lt;=5213),-36.304*LN(P1608)+310.72, IF(P1608&gt;5213, 10)))</f>
        <v>#VALUE!</v>
      </c>
      <c r="BN1608" s="0" t="e">
        <f aca="false">BF1608^0.04*BG1608^0.22*BH1608^0.51*BI1608^0.06*BM1608^0.17</f>
        <v>#VALUE!</v>
      </c>
      <c r="BO1608" s="0" t="e">
        <f aca="false">IF(BN1608&gt;=90, "Very Good", IF(BN1608&gt;=80, "Good", IF(BN1608&gt;=70, "Slightly Good", IF(BN1608&gt;=60, "Average", IF(BN1608&gt;=50, "Slightly Poor", IF(BN1608&gt;=40, "Poor", "Very Poor"))))))</f>
        <v>#VALUE!</v>
      </c>
      <c r="BP1608" s="0" t="n">
        <f aca="false">IF(AJ1608&lt;=1000, -6.942*LN(AJ1608)+107.59, IF(AND(AJ1608&gt;1000, AJ1608&lt;=5213),-36.304*LN(AJ1608)+310.72, IF(AJ1608&gt;5213, 10)))</f>
        <v>65.825836997374</v>
      </c>
      <c r="BQ1608" s="0" t="n">
        <f aca="false">BF1608^0.04*BG1608^0.22*BH1608^0.51*BI1608^0.06*BP1608^0.17</f>
        <v>79.0863351571955</v>
      </c>
      <c r="BR1608" s="0" t="str">
        <f aca="false">IF(BQ1608&gt;=90, "Very Good", IF(BQ1608&gt;=80, "Good", IF(BQ1608&gt;=70, "Slightly Good", IF(BQ1608&gt;=60, "Average", IF(BQ1608&gt;=50, "Slightly Poor", IF(BQ1608&gt;=40, "Poor", "Very Poor"))))))</f>
        <v>Slightly Good</v>
      </c>
      <c r="BT1608" s="0" t="n">
        <f aca="false">9.81*LN(AH1608)+30.6</f>
        <v>49.2596748339538</v>
      </c>
      <c r="BU1608" s="0" t="str">
        <f aca="false">IF(BT1608&lt;30, "Clean water", IF(AND(BT1608&gt;=30, BT1608&lt;40), "Hypolimia", IF(AND(BT1608&gt;=40,BT1608&lt;50), "Mesotrophic", IF(AND(BT1608&gt;=50, BT1608&lt;70), "Eutrophic", IF(BT1608&gt;70,"Hypertrophic")))))</f>
        <v>Mesotrophic</v>
      </c>
      <c r="BW1608" s="0" t="str">
        <f aca="false">IF(G1608/H1608&gt;=1, "PLS CHECK", "")</f>
        <v/>
      </c>
      <c r="BX1608" s="0" t="str">
        <f aca="false">IF(AC1608/J1608&gt;=1, "PLS CHECK", "")</f>
        <v/>
      </c>
      <c r="BY1608" s="0" t="str">
        <f aca="false">IF(AE1608/J1608&gt;=1, "PLS CHECK", "")</f>
        <v/>
      </c>
      <c r="BZ1608" s="0" t="str">
        <f aca="false">IF(AD1608/J1608&gt;=1, "PLS CHECK", "")</f>
        <v/>
      </c>
      <c r="CA1608" s="0" t="str">
        <f aca="false">IF(AF1608/K1608&gt;=1, "PLS CHECK", "")</f>
        <v/>
      </c>
      <c r="CB1608" s="0" t="str">
        <f aca="false">IF(AG1608/K1608&gt;=1, "PLS CHECK", "")</f>
        <v/>
      </c>
    </row>
    <row r="1609" customFormat="false" ht="12.5" hidden="false" customHeight="false" outlineLevel="0" collapsed="false">
      <c r="A1609" s="0" t="n">
        <v>1606</v>
      </c>
      <c r="B1609" s="15" t="s">
        <v>135</v>
      </c>
      <c r="C1609" s="16" t="s">
        <v>136</v>
      </c>
      <c r="D1609" s="0" t="s">
        <v>194</v>
      </c>
      <c r="E1609" s="0" t="n">
        <v>7.6</v>
      </c>
      <c r="F1609" s="0" t="n">
        <v>10.9</v>
      </c>
      <c r="G1609" s="0" t="n">
        <v>2.3</v>
      </c>
      <c r="H1609" s="0" t="n">
        <v>6.9</v>
      </c>
      <c r="I1609" s="0" t="n">
        <v>5.9</v>
      </c>
      <c r="J1609" s="0" t="n">
        <v>7.857</v>
      </c>
      <c r="K1609" s="0" t="n">
        <v>0.144</v>
      </c>
      <c r="L1609" s="0" t="n">
        <v>4.9</v>
      </c>
      <c r="M1609" s="0" t="n">
        <v>13.4</v>
      </c>
      <c r="O1609" s="0" t="n">
        <v>590</v>
      </c>
      <c r="BD1609" s="0" t="n">
        <v>0.561</v>
      </c>
      <c r="BF1609" s="0" t="n">
        <f aca="false">IF(E1609&lt;11,-3.6797*E1609^2+48.115*E1609-53.83,280.92*EXP(-0.2027*E1609))</f>
        <v>99.304528</v>
      </c>
      <c r="BG1609" s="0" t="n">
        <f aca="false">32.208*LN(F1609)+21.438</f>
        <v>98.375271915684</v>
      </c>
      <c r="BH1609" s="0" t="n">
        <f aca="false">IF(G1609&lt;=2, -10*G1609+100, 88.958*EXP(-0.0755*G1609))</f>
        <v>74.7772988969374</v>
      </c>
      <c r="BI1609" s="0" t="n">
        <f aca="false">IF(I1609&lt;=100, 0.0053*(I1609)^2-1.0332*I1609+100.76, 122.82*EXP(-0.0092*I1609))</f>
        <v>94.848613</v>
      </c>
      <c r="BJ1609" s="0" t="e">
        <f aca="false">IF(P1609&lt;=1000, -6.942*LN(P1609)+107.59, -36.304*LN(P1609)+310.72)</f>
        <v>#VALUE!</v>
      </c>
      <c r="BK1609" s="0" t="e">
        <f aca="false">BF1609^0.04*BG1609^0.22*BH1609^0.51*BI1609^0.06*BJ1609^0.17</f>
        <v>#VALUE!</v>
      </c>
      <c r="BL1609" s="0" t="e">
        <f aca="false">IF(BK1609&gt;=90, "Very Good", IF(BK1609&gt;=80, "Good", IF(BK1609&gt;=70, "Slightly Good", IF(BK1609&gt;=60, "Average", IF(BK1609&gt;=50, "Slightly Poor", IF(BK1609&gt;=40, "Poor", "Very Poor"))))))</f>
        <v>#VALUE!</v>
      </c>
      <c r="BM1609" s="0" t="e">
        <f aca="false">IF(P1609&lt;=1000, -6.942*LN(P1609)+107.59, IF(AND(P1609&gt;1000, P1609&lt;=5213),-36.304*LN(P1609)+310.72, IF(P1609&gt;5213, 10)))</f>
        <v>#VALUE!</v>
      </c>
      <c r="BN1609" s="0" t="e">
        <f aca="false">BF1609^0.04*BG1609^0.22*BH1609^0.51*BI1609^0.06*BM1609^0.17</f>
        <v>#VALUE!</v>
      </c>
      <c r="BO1609" s="0" t="e">
        <f aca="false">IF(BN1609&gt;=90, "Very Good", IF(BN1609&gt;=80, "Good", IF(BN1609&gt;=70, "Slightly Good", IF(BN1609&gt;=60, "Average", IF(BN1609&gt;=50, "Slightly Poor", IF(BN1609&gt;=40, "Poor", "Very Poor"))))))</f>
        <v>#VALUE!</v>
      </c>
      <c r="BP1609" s="0" t="e">
        <f aca="false">IF(AJ1609&lt;=1000, -6.942*LN(AJ1609)+107.59, IF(AND(AJ1609&gt;1000, AJ1609&lt;=5213),-36.304*LN(AJ1609)+310.72, IF(AJ1609&gt;5213, 10)))</f>
        <v>#VALUE!</v>
      </c>
      <c r="BQ1609" s="0" t="e">
        <f aca="false">BF1609^0.04*BG1609^0.22*BH1609^0.51*BI1609^0.06*BP1609^0.17</f>
        <v>#VALUE!</v>
      </c>
      <c r="BR1609" s="0" t="e">
        <f aca="false">IF(BQ1609&gt;=90, "Very Good", IF(BQ1609&gt;=80, "Good", IF(BQ1609&gt;=70, "Slightly Good", IF(BQ1609&gt;=60, "Average", IF(BQ1609&gt;=50, "Slightly Poor", IF(BQ1609&gt;=40, "Poor", "Very Poor"))))))</f>
        <v>#VALUE!</v>
      </c>
      <c r="BT1609" s="0" t="e">
        <f aca="false">9.81*LN(AH1609)+30.6</f>
        <v>#VALUE!</v>
      </c>
      <c r="BU1609" s="0" t="e">
        <f aca="false">IF(BT1609&lt;30, "Clean water", IF(AND(BT1609&gt;=30, BT1609&lt;40), "Hypolimia", IF(AND(BT1609&gt;=40,BT1609&lt;50), "Mesotrophic", IF(AND(BT1609&gt;=50, BT1609&lt;70), "Eutrophic", IF(BT1609&gt;70,"Hypertrophic")))))</f>
        <v>#VALUE!</v>
      </c>
      <c r="BW1609" s="0" t="str">
        <f aca="false">IF(G1609/H1609&gt;=1, "PLS CHECK", "")</f>
        <v/>
      </c>
      <c r="BX1609" s="0" t="str">
        <f aca="false">IF(AC1609/J1609&gt;=1, "PLS CHECK", "")</f>
        <v/>
      </c>
      <c r="BY1609" s="0" t="str">
        <f aca="false">IF(AE1609/J1609&gt;=1, "PLS CHECK", "")</f>
        <v/>
      </c>
      <c r="BZ1609" s="0" t="str">
        <f aca="false">IF(AD1609/J1609&gt;=1, "PLS CHECK", "")</f>
        <v/>
      </c>
      <c r="CA1609" s="0" t="str">
        <f aca="false">IF(AF1609/K1609&gt;=1, "PLS CHECK", "")</f>
        <v/>
      </c>
      <c r="CB1609" s="0" t="str">
        <f aca="false">IF(AG1609/K1609&gt;=1, "PLS CHECK", "")</f>
        <v/>
      </c>
    </row>
    <row r="1610" customFormat="false" ht="12.5" hidden="false" customHeight="false" outlineLevel="0" collapsed="false">
      <c r="A1610" s="0" t="n">
        <v>1607</v>
      </c>
      <c r="B1610" s="15" t="s">
        <v>87</v>
      </c>
      <c r="C1610" s="16" t="s">
        <v>88</v>
      </c>
      <c r="D1610" s="0" t="s">
        <v>194</v>
      </c>
      <c r="E1610" s="0" t="n">
        <v>7.6</v>
      </c>
      <c r="F1610" s="0" t="n">
        <v>11</v>
      </c>
      <c r="G1610" s="0" t="n">
        <v>3.5</v>
      </c>
      <c r="H1610" s="0" t="n">
        <v>5.8</v>
      </c>
      <c r="I1610" s="0" t="n">
        <v>9.6</v>
      </c>
      <c r="J1610" s="0" t="n">
        <v>4.768</v>
      </c>
      <c r="K1610" s="0" t="n">
        <v>0.097</v>
      </c>
      <c r="L1610" s="0" t="n">
        <v>2.7</v>
      </c>
      <c r="M1610" s="0" t="n">
        <v>8.2</v>
      </c>
      <c r="N1610" s="0" t="n">
        <v>0</v>
      </c>
      <c r="O1610" s="0" t="n">
        <v>297</v>
      </c>
      <c r="P1610" s="0" t="n">
        <v>24000</v>
      </c>
      <c r="Q1610" s="0" t="n">
        <v>0</v>
      </c>
      <c r="R1610" s="0" t="n">
        <v>0</v>
      </c>
      <c r="S1610" s="0" t="n">
        <v>0</v>
      </c>
      <c r="T1610" s="0" t="n">
        <v>0</v>
      </c>
      <c r="U1610" s="0" t="n">
        <v>0</v>
      </c>
      <c r="V1610" s="0" t="n">
        <v>0</v>
      </c>
      <c r="AC1610" s="0" t="n">
        <v>4.598</v>
      </c>
      <c r="AD1610" s="0" t="n">
        <v>1.206</v>
      </c>
      <c r="AE1610" s="0" t="n">
        <v>2.832</v>
      </c>
      <c r="AF1610" s="0" t="n">
        <v>0.026</v>
      </c>
      <c r="AG1610" s="0" t="n">
        <v>0.024</v>
      </c>
      <c r="AH1610" s="0" t="n">
        <v>25.2</v>
      </c>
      <c r="AJ1610" s="0" t="n">
        <v>2500</v>
      </c>
      <c r="AP1610" s="0" t="n">
        <v>0</v>
      </c>
      <c r="AY1610" s="0" t="n">
        <v>0</v>
      </c>
      <c r="BF1610" s="0" t="n">
        <f aca="false">IF(E1610&lt;11,-3.6797*E1610^2+48.115*E1610-53.83,280.92*EXP(-0.2027*E1610))</f>
        <v>99.304528</v>
      </c>
      <c r="BG1610" s="0" t="n">
        <f aca="false">32.208*LN(F1610)+21.438</f>
        <v>98.6694109462899</v>
      </c>
      <c r="BH1610" s="0" t="n">
        <f aca="false">IF(G1610&lt;=2, -10*G1610+100, 88.958*EXP(-0.0755*G1610))</f>
        <v>68.3003129279866</v>
      </c>
      <c r="BI1610" s="0" t="n">
        <f aca="false">IF(I1610&lt;=100, 0.0053*(I1610)^2-1.0332*I1610+100.76, 122.82*EXP(-0.0092*I1610))</f>
        <v>91.329728</v>
      </c>
      <c r="BJ1610" s="0" t="n">
        <f aca="false">IF(P1610&lt;=1000, -6.942*LN(P1610)+107.59, -36.304*LN(P1610)+310.72)</f>
        <v>-55.4352139051193</v>
      </c>
      <c r="BK1610" s="0" t="e">
        <f aca="false">BF1610^0.04*BG1610^0.22*BH1610^0.51*BI1610^0.06*BJ1610^0.17</f>
        <v>#NUM!</v>
      </c>
      <c r="BL1610" s="0" t="e">
        <f aca="false">IF(BK1610&gt;=90, "Very Good", IF(BK1610&gt;=80, "Good", IF(BK1610&gt;=70, "Slightly Good", IF(BK1610&gt;=60, "Average", IF(BK1610&gt;=50, "Slightly Poor", IF(BK1610&gt;=40, "Poor", "Very Poor"))))))</f>
        <v>#NUM!</v>
      </c>
      <c r="BM1610" s="0" t="n">
        <f aca="false">IF(P1610&lt;=1000, -6.942*LN(P1610)+107.59, IF(AND(P1610&gt;1000, P1610&lt;=5213),-36.304*LN(P1610)+310.72, IF(P1610&gt;5213, 10)))</f>
        <v>10</v>
      </c>
      <c r="BN1610" s="0" t="n">
        <f aca="false">BF1610^0.04*BG1610^0.22*BH1610^0.51*BI1610^0.06*BM1610^0.17</f>
        <v>55.1812105134027</v>
      </c>
      <c r="BO1610" s="0" t="str">
        <f aca="false">IF(BN1610&gt;=90, "Very Good", IF(BN1610&gt;=80, "Good", IF(BN1610&gt;=70, "Slightly Good", IF(BN1610&gt;=60, "Average", IF(BN1610&gt;=50, "Slightly Poor", IF(BN1610&gt;=40, "Poor", "Very Poor"))))))</f>
        <v>Slightly Poor</v>
      </c>
      <c r="BP1610" s="0" t="n">
        <f aca="false">IF(AJ1610&lt;=1000, -6.942*LN(AJ1610)+107.59, IF(AND(AJ1610&gt;1000, AJ1610&lt;=5213),-36.304*LN(AJ1610)+310.72, IF(AJ1610&gt;5213, 10)))</f>
        <v>26.6758336218732</v>
      </c>
      <c r="BQ1610" s="0" t="n">
        <f aca="false">BF1610^0.04*BG1610^0.22*BH1610^0.51*BI1610^0.06*BP1610^0.17</f>
        <v>65.1975510990493</v>
      </c>
      <c r="BR1610" s="0" t="str">
        <f aca="false">IF(BQ1610&gt;=90, "Very Good", IF(BQ1610&gt;=80, "Good", IF(BQ1610&gt;=70, "Slightly Good", IF(BQ1610&gt;=60, "Average", IF(BQ1610&gt;=50, "Slightly Poor", IF(BQ1610&gt;=40, "Poor", "Very Poor"))))))</f>
        <v>Average</v>
      </c>
      <c r="BT1610" s="0" t="n">
        <f aca="false">9.81*LN(AH1610)+30.6</f>
        <v>62.2553395862155</v>
      </c>
      <c r="BU1610" s="0" t="str">
        <f aca="false">IF(BT1610&lt;30, "Clean water", IF(AND(BT1610&gt;=30, BT1610&lt;40), "Hypolimia", IF(AND(BT1610&gt;=40,BT1610&lt;50), "Mesotrophic", IF(AND(BT1610&gt;=50, BT1610&lt;70), "Eutrophic", IF(BT1610&gt;70,"Hypertrophic")))))</f>
        <v>Eutrophic</v>
      </c>
      <c r="BW1610" s="0" t="str">
        <f aca="false">IF(G1610/H1610&gt;=1, "PLS CHECK", "")</f>
        <v/>
      </c>
      <c r="BX1610" s="0" t="str">
        <f aca="false">IF(AC1610/J1610&gt;=1, "PLS CHECK", "")</f>
        <v/>
      </c>
      <c r="BY1610" s="0" t="str">
        <f aca="false">IF(AE1610/J1610&gt;=1, "PLS CHECK", "")</f>
        <v/>
      </c>
      <c r="BZ1610" s="0" t="str">
        <f aca="false">IF(AD1610/J1610&gt;=1, "PLS CHECK", "")</f>
        <v/>
      </c>
      <c r="CA1610" s="0" t="str">
        <f aca="false">IF(AF1610/K1610&gt;=1, "PLS CHECK", "")</f>
        <v/>
      </c>
      <c r="CB1610" s="0" t="str">
        <f aca="false">IF(AG1610/K1610&gt;=1, "PLS CHECK", "")</f>
        <v/>
      </c>
    </row>
    <row r="1611" customFormat="false" ht="12.5" hidden="false" customHeight="false" outlineLevel="0" collapsed="false">
      <c r="A1611" s="0" t="n">
        <v>1608</v>
      </c>
      <c r="B1611" s="15" t="s">
        <v>89</v>
      </c>
      <c r="C1611" s="16" t="s">
        <v>90</v>
      </c>
      <c r="D1611" s="0" t="s">
        <v>194</v>
      </c>
      <c r="E1611" s="37"/>
      <c r="F1611" s="0" t="n">
        <v>10.3</v>
      </c>
      <c r="G1611" s="0" t="n">
        <v>2</v>
      </c>
      <c r="H1611" s="0" t="n">
        <v>3</v>
      </c>
      <c r="I1611" s="0" t="n">
        <v>12</v>
      </c>
      <c r="J1611" s="0" t="n">
        <v>3.361</v>
      </c>
      <c r="K1611" s="0" t="n">
        <v>0.024</v>
      </c>
      <c r="L1611" s="0" t="n">
        <v>2.3</v>
      </c>
      <c r="M1611" s="0" t="n">
        <v>6</v>
      </c>
      <c r="N1611" s="0" t="n">
        <v>0</v>
      </c>
      <c r="O1611" s="0" t="n">
        <v>393</v>
      </c>
      <c r="P1611" s="0" t="n">
        <v>10000</v>
      </c>
      <c r="Q1611" s="0" t="n">
        <v>0</v>
      </c>
      <c r="R1611" s="0" t="n">
        <v>0</v>
      </c>
      <c r="S1611" s="0" t="n">
        <v>0</v>
      </c>
      <c r="T1611" s="0" t="n">
        <v>0</v>
      </c>
      <c r="U1611" s="0" t="n">
        <v>0</v>
      </c>
      <c r="V1611" s="0" t="n">
        <v>0</v>
      </c>
      <c r="AC1611" s="0" t="n">
        <v>3.202</v>
      </c>
      <c r="AD1611" s="0" t="n">
        <v>0.653</v>
      </c>
      <c r="AE1611" s="0" t="n">
        <v>2.144</v>
      </c>
      <c r="AF1611" s="0" t="n">
        <v>0.021</v>
      </c>
      <c r="AG1611" s="0" t="n">
        <v>0.007</v>
      </c>
      <c r="AH1611" s="0" t="n">
        <v>12.5</v>
      </c>
      <c r="AJ1611" s="0" t="n">
        <v>910</v>
      </c>
      <c r="AP1611" s="0" t="n">
        <v>0</v>
      </c>
      <c r="AY1611" s="0" t="n">
        <v>0</v>
      </c>
      <c r="BF1611" s="0" t="n">
        <f aca="false">IF(E1611&lt;11,-3.6797*E1611^2+48.115*E1611-53.83,280.92*EXP(-0.2027*E1611))</f>
        <v>-53.83</v>
      </c>
      <c r="BG1611" s="0" t="n">
        <f aca="false">32.208*LN(F1611)+21.438</f>
        <v>96.5516905777479</v>
      </c>
      <c r="BH1611" s="0" t="n">
        <f aca="false">IF(G1611&lt;=2, -10*G1611+100, 88.958*EXP(-0.0755*G1611))</f>
        <v>80</v>
      </c>
      <c r="BI1611" s="0" t="n">
        <f aca="false">IF(I1611&lt;=100, 0.0053*(I1611)^2-1.0332*I1611+100.76, 122.82*EXP(-0.0092*I1611))</f>
        <v>89.1248</v>
      </c>
      <c r="BJ1611" s="0" t="n">
        <f aca="false">IF(P1611&lt;=1000, -6.942*LN(P1611)+107.59, -36.304*LN(P1611)+310.72)</f>
        <v>-23.6521968642234</v>
      </c>
      <c r="BK1611" s="0" t="e">
        <f aca="false">BF1611^0.04*BG1611^0.22*BH1611^0.51*BI1611^0.06*BJ1611^0.17</f>
        <v>#NUM!</v>
      </c>
      <c r="BL1611" s="0" t="e">
        <f aca="false">IF(BK1611&gt;=90, "Very Good", IF(BK1611&gt;=80, "Good", IF(BK1611&gt;=70, "Slightly Good", IF(BK1611&gt;=60, "Average", IF(BK1611&gt;=50, "Slightly Poor", IF(BK1611&gt;=40, "Poor", "Very Poor"))))))</f>
        <v>#NUM!</v>
      </c>
      <c r="BM1611" s="0" t="n">
        <f aca="false">IF(P1611&lt;=1000, -6.942*LN(P1611)+107.59, IF(AND(P1611&gt;1000, P1611&lt;=5213),-36.304*LN(P1611)+310.72, IF(P1611&gt;5213, 10)))</f>
        <v>10</v>
      </c>
      <c r="BN1611" s="0" t="n">
        <f aca="false">BF1611^0.04*BG1611^0.22*BH1611^0.51*BI1611^0.06*BM1611^0.17</f>
        <v>-58.0048030872448</v>
      </c>
      <c r="BO1611" s="0" t="str">
        <f aca="false">IF(BN1611&gt;=90, "Very Good", IF(BN1611&gt;=80, "Good", IF(BN1611&gt;=70, "Slightly Good", IF(BN1611&gt;=60, "Average", IF(BN1611&gt;=50, "Slightly Poor", IF(BN1611&gt;=40, "Poor", "Very Poor"))))))</f>
        <v>Very Poor</v>
      </c>
      <c r="BP1611" s="0" t="n">
        <f aca="false">IF(AJ1611&lt;=1000, -6.942*LN(AJ1611)+107.59, IF(AND(AJ1611&gt;1000, AJ1611&lt;=5213),-36.304*LN(AJ1611)+310.72, IF(AJ1611&gt;5213, 10)))</f>
        <v>60.2910675901954</v>
      </c>
      <c r="BQ1611" s="0" t="n">
        <f aca="false">BF1611^0.04*BG1611^0.22*BH1611^0.51*BI1611^0.06*BP1611^0.17</f>
        <v>-78.7239655097875</v>
      </c>
      <c r="BR1611" s="0" t="str">
        <f aca="false">IF(BQ1611&gt;=90, "Very Good", IF(BQ1611&gt;=80, "Good", IF(BQ1611&gt;=70, "Slightly Good", IF(BQ1611&gt;=60, "Average", IF(BQ1611&gt;=50, "Slightly Poor", IF(BQ1611&gt;=40, "Poor", "Very Poor"))))))</f>
        <v>Very Poor</v>
      </c>
      <c r="BT1611" s="0" t="n">
        <f aca="false">9.81*LN(AH1611)+30.6</f>
        <v>55.377398000664</v>
      </c>
      <c r="BU1611" s="0" t="str">
        <f aca="false">IF(BT1611&lt;30, "Clean water", IF(AND(BT1611&gt;=30, BT1611&lt;40), "Hypolimia", IF(AND(BT1611&gt;=40,BT1611&lt;50), "Mesotrophic", IF(AND(BT1611&gt;=50, BT1611&lt;70), "Eutrophic", IF(BT1611&gt;70,"Hypertrophic")))))</f>
        <v>Eutrophic</v>
      </c>
      <c r="BW1611" s="0" t="str">
        <f aca="false">IF(G1611/H1611&gt;=1, "PLS CHECK", "")</f>
        <v/>
      </c>
      <c r="BX1611" s="0" t="str">
        <f aca="false">IF(AC1611/J1611&gt;=1, "PLS CHECK", "")</f>
        <v/>
      </c>
      <c r="BY1611" s="0" t="str">
        <f aca="false">IF(AE1611/J1611&gt;=1, "PLS CHECK", "")</f>
        <v/>
      </c>
      <c r="BZ1611" s="0" t="str">
        <f aca="false">IF(AD1611/J1611&gt;=1, "PLS CHECK", "")</f>
        <v/>
      </c>
      <c r="CA1611" s="0" t="str">
        <f aca="false">IF(AF1611/K1611&gt;=1, "PLS CHECK", "")</f>
        <v/>
      </c>
      <c r="CB1611" s="0" t="str">
        <f aca="false">IF(AG1611/K1611&gt;=1, "PLS CHECK", "")</f>
        <v/>
      </c>
    </row>
    <row r="1612" customFormat="false" ht="12.5" hidden="false" customHeight="false" outlineLevel="0" collapsed="false">
      <c r="A1612" s="0" t="n">
        <v>1609</v>
      </c>
      <c r="B1612" s="15" t="s">
        <v>91</v>
      </c>
      <c r="C1612" s="16" t="s">
        <v>92</v>
      </c>
      <c r="D1612" s="0" t="s">
        <v>194</v>
      </c>
      <c r="E1612" s="0" t="n">
        <v>7.4</v>
      </c>
      <c r="F1612" s="0" t="n">
        <v>10.5</v>
      </c>
      <c r="G1612" s="0" t="n">
        <v>0.8</v>
      </c>
      <c r="H1612" s="37"/>
      <c r="I1612" s="0" t="n">
        <v>1.6</v>
      </c>
      <c r="J1612" s="0" t="n">
        <v>5.405</v>
      </c>
      <c r="K1612" s="37"/>
      <c r="L1612" s="37"/>
      <c r="M1612" s="0" t="n">
        <v>5.2</v>
      </c>
      <c r="N1612" s="0" t="n">
        <v>0</v>
      </c>
      <c r="O1612" s="0" t="n">
        <v>442</v>
      </c>
      <c r="P1612" s="0" t="n">
        <v>4400</v>
      </c>
      <c r="Q1612" s="0" t="n">
        <v>0</v>
      </c>
      <c r="R1612" s="0" t="n">
        <v>0</v>
      </c>
      <c r="S1612" s="0" t="n">
        <v>0</v>
      </c>
      <c r="T1612" s="0" t="n">
        <v>0</v>
      </c>
      <c r="U1612" s="0" t="n">
        <v>0</v>
      </c>
      <c r="V1612" s="0" t="n">
        <v>0</v>
      </c>
      <c r="AC1612" s="0" t="n">
        <v>5.226</v>
      </c>
      <c r="AD1612" s="37"/>
      <c r="AE1612" s="0" t="n">
        <v>4.888</v>
      </c>
      <c r="AF1612" s="37"/>
      <c r="AG1612" s="37"/>
      <c r="AH1612" s="0" t="n">
        <v>2</v>
      </c>
      <c r="AJ1612" s="0" t="n">
        <v>100</v>
      </c>
      <c r="AP1612" s="0" t="n">
        <v>0</v>
      </c>
      <c r="AY1612" s="0" t="n">
        <v>0</v>
      </c>
      <c r="BF1612" s="0" t="n">
        <f aca="false">IF(E1612&lt;11,-3.6797*E1612^2+48.115*E1612-53.83,280.92*EXP(-0.2027*E1612))</f>
        <v>100.720628</v>
      </c>
      <c r="BG1612" s="0" t="n">
        <f aca="false">32.208*LN(F1612)+21.438</f>
        <v>97.1710942827213</v>
      </c>
      <c r="BH1612" s="0" t="n">
        <f aca="false">IF(G1612&lt;=2, -10*G1612+100, 88.958*EXP(-0.0755*G1612))</f>
        <v>92</v>
      </c>
      <c r="BI1612" s="0" t="n">
        <f aca="false">IF(I1612&lt;=100, 0.0053*(I1612)^2-1.0332*I1612+100.76, 122.82*EXP(-0.0092*I1612))</f>
        <v>99.120448</v>
      </c>
      <c r="BJ1612" s="0" t="n">
        <f aca="false">IF(P1612&lt;=1000, -6.942*LN(P1612)+107.59, -36.304*LN(P1612)+310.72)</f>
        <v>6.15268109811979</v>
      </c>
      <c r="BK1612" s="0" t="n">
        <f aca="false">BF1612^0.04*BG1612^0.22*BH1612^0.51*BI1612^0.06*BJ1612^0.17</f>
        <v>59.2687044109338</v>
      </c>
      <c r="BL1612" s="0" t="str">
        <f aca="false">IF(BK1612&gt;=90, "Very Good", IF(BK1612&gt;=80, "Good", IF(BK1612&gt;=70, "Slightly Good", IF(BK1612&gt;=60, "Average", IF(BK1612&gt;=50, "Slightly Poor", IF(BK1612&gt;=40, "Poor", "Very Poor"))))))</f>
        <v>Slightly Poor</v>
      </c>
      <c r="BM1612" s="0" t="n">
        <f aca="false">IF(P1612&lt;=1000, -6.942*LN(P1612)+107.59, IF(AND(P1612&gt;1000, P1612&lt;=5213),-36.304*LN(P1612)+310.72, IF(P1612&gt;5213, 10)))</f>
        <v>6.15268109811979</v>
      </c>
      <c r="BN1612" s="0" t="n">
        <f aca="false">BF1612^0.04*BG1612^0.22*BH1612^0.51*BI1612^0.06*BM1612^0.17</f>
        <v>59.2687044109338</v>
      </c>
      <c r="BO1612" s="0" t="str">
        <f aca="false">IF(BN1612&gt;=90, "Very Good", IF(BN1612&gt;=80, "Good", IF(BN1612&gt;=70, "Slightly Good", IF(BN1612&gt;=60, "Average", IF(BN1612&gt;=50, "Slightly Poor", IF(BN1612&gt;=40, "Poor", "Very Poor"))))))</f>
        <v>Slightly Poor</v>
      </c>
      <c r="BP1612" s="0" t="n">
        <f aca="false">IF(AJ1612&lt;=1000, -6.942*LN(AJ1612)+107.59, IF(AND(AJ1612&gt;1000, AJ1612&lt;=5213),-36.304*LN(AJ1612)+310.72, IF(AJ1612&gt;5213, 10)))</f>
        <v>75.6209085688707</v>
      </c>
      <c r="BQ1612" s="0" t="n">
        <f aca="false">BF1612^0.04*BG1612^0.22*BH1612^0.51*BI1612^0.06*BP1612^0.17</f>
        <v>90.7932592309457</v>
      </c>
      <c r="BR1612" s="0" t="str">
        <f aca="false">IF(BQ1612&gt;=90, "Very Good", IF(BQ1612&gt;=80, "Good", IF(BQ1612&gt;=70, "Slightly Good", IF(BQ1612&gt;=60, "Average", IF(BQ1612&gt;=50, "Slightly Poor", IF(BQ1612&gt;=40, "Poor", "Very Poor"))))))</f>
        <v>Very Good</v>
      </c>
      <c r="BT1612" s="0" t="n">
        <f aca="false">9.81*LN(AH1612)+30.6</f>
        <v>37.3997738412931</v>
      </c>
      <c r="BU1612" s="0" t="str">
        <f aca="false">IF(BT1612&lt;30, "Clean water", IF(AND(BT1612&gt;=30, BT1612&lt;40), "Hypolimia", IF(AND(BT1612&gt;=40,BT1612&lt;50), "Mesotrophic", IF(AND(BT1612&gt;=50, BT1612&lt;70), "Eutrophic", IF(BT1612&gt;70,"Hypertrophic")))))</f>
        <v>Hypolimia</v>
      </c>
      <c r="BW1612" s="0" t="e">
        <f aca="false">IF(G1612/H1612&gt;=1, "PLS CHECK", "")</f>
        <v>#DIV/0!</v>
      </c>
      <c r="BX1612" s="0" t="str">
        <f aca="false">IF(AC1612/J1612&gt;=1, "PLS CHECK", "")</f>
        <v/>
      </c>
      <c r="BY1612" s="0" t="str">
        <f aca="false">IF(AE1612/J1612&gt;=1, "PLS CHECK", "")</f>
        <v/>
      </c>
      <c r="BZ1612" s="0" t="str">
        <f aca="false">IF(AD1612/J1612&gt;=1, "PLS CHECK", "")</f>
        <v/>
      </c>
      <c r="CA1612" s="0" t="e">
        <f aca="false">IF(AF1612/K1612&gt;=1, "PLS CHECK", "")</f>
        <v>#DIV/0!</v>
      </c>
      <c r="CB1612" s="0" t="e">
        <f aca="false">IF(AG1612/K1612&gt;=1, "PLS CHECK", "")</f>
        <v>#DIV/0!</v>
      </c>
    </row>
    <row r="1613" customFormat="false" ht="12.5" hidden="false" customHeight="false" outlineLevel="0" collapsed="false">
      <c r="A1613" s="0" t="n">
        <v>1610</v>
      </c>
      <c r="B1613" s="15" t="s">
        <v>137</v>
      </c>
      <c r="C1613" s="16" t="s">
        <v>138</v>
      </c>
      <c r="D1613" s="0" t="s">
        <v>194</v>
      </c>
      <c r="E1613" s="0" t="n">
        <v>7.6</v>
      </c>
      <c r="F1613" s="0" t="n">
        <v>10.5</v>
      </c>
      <c r="G1613" s="0" t="n">
        <v>2.7</v>
      </c>
      <c r="H1613" s="37"/>
      <c r="I1613" s="37"/>
      <c r="J1613" s="0" t="n">
        <v>7.715</v>
      </c>
      <c r="K1613" s="0" t="n">
        <v>0.139</v>
      </c>
      <c r="L1613" s="37"/>
      <c r="M1613" s="0" t="n">
        <v>15.7</v>
      </c>
      <c r="O1613" s="0" t="n">
        <v>659</v>
      </c>
      <c r="BD1613" s="0" t="n">
        <v>3.785</v>
      </c>
      <c r="BF1613" s="0" t="n">
        <f aca="false">IF(E1613&lt;11,-3.6797*E1613^2+48.115*E1613-53.83,280.92*EXP(-0.2027*E1613))</f>
        <v>99.304528</v>
      </c>
      <c r="BG1613" s="0" t="n">
        <f aca="false">32.208*LN(F1613)+21.438</f>
        <v>97.1710942827213</v>
      </c>
      <c r="BH1613" s="0" t="n">
        <f aca="false">IF(G1613&lt;=2, -10*G1613+100, 88.958*EXP(-0.0755*G1613))</f>
        <v>72.5527837174588</v>
      </c>
      <c r="BI1613" s="0" t="n">
        <f aca="false">IF(I1613&lt;=100, 0.0053*(I1613)^2-1.0332*I1613+100.76, 122.82*EXP(-0.0092*I1613))</f>
        <v>100.76</v>
      </c>
      <c r="BJ1613" s="0" t="e">
        <f aca="false">IF(P1613&lt;=1000, -6.942*LN(P1613)+107.59, -36.304*LN(P1613)+310.72)</f>
        <v>#VALUE!</v>
      </c>
      <c r="BK1613" s="0" t="e">
        <f aca="false">BF1613^0.04*BG1613^0.22*BH1613^0.51*BI1613^0.06*BJ1613^0.17</f>
        <v>#VALUE!</v>
      </c>
      <c r="BL1613" s="0" t="e">
        <f aca="false">IF(BK1613&gt;=90, "Very Good", IF(BK1613&gt;=80, "Good", IF(BK1613&gt;=70, "Slightly Good", IF(BK1613&gt;=60, "Average", IF(BK1613&gt;=50, "Slightly Poor", IF(BK1613&gt;=40, "Poor", "Very Poor"))))))</f>
        <v>#VALUE!</v>
      </c>
      <c r="BM1613" s="0" t="e">
        <f aca="false">IF(P1613&lt;=1000, -6.942*LN(P1613)+107.59, IF(AND(P1613&gt;1000, P1613&lt;=5213),-36.304*LN(P1613)+310.72, IF(P1613&gt;5213, 10)))</f>
        <v>#VALUE!</v>
      </c>
      <c r="BN1613" s="0" t="e">
        <f aca="false">BF1613^0.04*BG1613^0.22*BH1613^0.51*BI1613^0.06*BM1613^0.17</f>
        <v>#VALUE!</v>
      </c>
      <c r="BO1613" s="0" t="e">
        <f aca="false">IF(BN1613&gt;=90, "Very Good", IF(BN1613&gt;=80, "Good", IF(BN1613&gt;=70, "Slightly Good", IF(BN1613&gt;=60, "Average", IF(BN1613&gt;=50, "Slightly Poor", IF(BN1613&gt;=40, "Poor", "Very Poor"))))))</f>
        <v>#VALUE!</v>
      </c>
      <c r="BP1613" s="0" t="e">
        <f aca="false">IF(AJ1613&lt;=1000, -6.942*LN(AJ1613)+107.59, IF(AND(AJ1613&gt;1000, AJ1613&lt;=5213),-36.304*LN(AJ1613)+310.72, IF(AJ1613&gt;5213, 10)))</f>
        <v>#VALUE!</v>
      </c>
      <c r="BQ1613" s="0" t="e">
        <f aca="false">BF1613^0.04*BG1613^0.22*BH1613^0.51*BI1613^0.06*BP1613^0.17</f>
        <v>#VALUE!</v>
      </c>
      <c r="BR1613" s="0" t="e">
        <f aca="false">IF(BQ1613&gt;=90, "Very Good", IF(BQ1613&gt;=80, "Good", IF(BQ1613&gt;=70, "Slightly Good", IF(BQ1613&gt;=60, "Average", IF(BQ1613&gt;=50, "Slightly Poor", IF(BQ1613&gt;=40, "Poor", "Very Poor"))))))</f>
        <v>#VALUE!</v>
      </c>
      <c r="BT1613" s="0" t="e">
        <f aca="false">9.81*LN(AH1613)+30.6</f>
        <v>#VALUE!</v>
      </c>
      <c r="BU1613" s="0" t="e">
        <f aca="false">IF(BT1613&lt;30, "Clean water", IF(AND(BT1613&gt;=30, BT1613&lt;40), "Hypolimia", IF(AND(BT1613&gt;=40,BT1613&lt;50), "Mesotrophic", IF(AND(BT1613&gt;=50, BT1613&lt;70), "Eutrophic", IF(BT1613&gt;70,"Hypertrophic")))))</f>
        <v>#VALUE!</v>
      </c>
      <c r="BW1613" s="0" t="e">
        <f aca="false">IF(G1613/H1613&gt;=1, "PLS CHECK", "")</f>
        <v>#DIV/0!</v>
      </c>
      <c r="BX1613" s="0" t="str">
        <f aca="false">IF(AC1613/J1613&gt;=1, "PLS CHECK", "")</f>
        <v/>
      </c>
      <c r="BY1613" s="0" t="str">
        <f aca="false">IF(AE1613/J1613&gt;=1, "PLS CHECK", "")</f>
        <v/>
      </c>
      <c r="BZ1613" s="0" t="str">
        <f aca="false">IF(AD1613/J1613&gt;=1, "PLS CHECK", "")</f>
        <v/>
      </c>
      <c r="CA1613" s="0" t="str">
        <f aca="false">IF(AF1613/K1613&gt;=1, "PLS CHECK", "")</f>
        <v/>
      </c>
      <c r="CB1613" s="0" t="str">
        <f aca="false">IF(AG1613/K1613&gt;=1, "PLS CHECK", "")</f>
        <v/>
      </c>
    </row>
    <row r="1614" customFormat="false" ht="12.5" hidden="false" customHeight="false" outlineLevel="0" collapsed="false">
      <c r="A1614" s="0" t="n">
        <v>1611</v>
      </c>
      <c r="B1614" s="15" t="s">
        <v>93</v>
      </c>
      <c r="C1614" s="16" t="s">
        <v>94</v>
      </c>
      <c r="D1614" s="0" t="s">
        <v>194</v>
      </c>
      <c r="E1614" s="0" t="n">
        <v>7.7</v>
      </c>
      <c r="F1614" s="0" t="n">
        <v>9</v>
      </c>
      <c r="G1614" s="0" t="n">
        <v>4</v>
      </c>
      <c r="H1614" s="37"/>
      <c r="I1614" s="0" t="n">
        <v>10.6</v>
      </c>
      <c r="J1614" s="37"/>
      <c r="K1614" s="0" t="n">
        <v>0.165</v>
      </c>
      <c r="L1614" s="37"/>
      <c r="M1614" s="0" t="n">
        <v>11.5</v>
      </c>
      <c r="N1614" s="0" t="n">
        <v>0</v>
      </c>
      <c r="O1614" s="0" t="n">
        <v>666</v>
      </c>
      <c r="P1614" s="0" t="n">
        <v>3700</v>
      </c>
      <c r="Q1614" s="0" t="n">
        <v>0</v>
      </c>
      <c r="R1614" s="0" t="n">
        <v>0</v>
      </c>
      <c r="S1614" s="0" t="n">
        <v>0</v>
      </c>
      <c r="T1614" s="0" t="n">
        <v>0</v>
      </c>
      <c r="U1614" s="0" t="n">
        <v>0</v>
      </c>
      <c r="V1614" s="0" t="n">
        <v>0</v>
      </c>
      <c r="AC1614" s="37"/>
      <c r="AD1614" s="0" t="n">
        <v>1.82</v>
      </c>
      <c r="AE1614" s="0" t="n">
        <v>6.149</v>
      </c>
      <c r="AF1614" s="0" t="n">
        <v>0.06</v>
      </c>
      <c r="AG1614" s="0" t="n">
        <v>0.018</v>
      </c>
      <c r="AH1614" s="0" t="n">
        <v>5.3</v>
      </c>
      <c r="AJ1614" s="0" t="n">
        <v>1800</v>
      </c>
      <c r="AP1614" s="0" t="n">
        <v>0</v>
      </c>
      <c r="AY1614" s="0" t="n">
        <v>0</v>
      </c>
      <c r="BF1614" s="0" t="n">
        <f aca="false">IF(E1614&lt;11,-3.6797*E1614^2+48.115*E1614-53.83,280.92*EXP(-0.2027*E1614))</f>
        <v>98.486087</v>
      </c>
      <c r="BG1614" s="0" t="n">
        <f aca="false">32.208*LN(F1614)+21.438</f>
        <v>92.206209186845</v>
      </c>
      <c r="BH1614" s="0" t="n">
        <f aca="false">IF(G1614&lt;=2, -10*G1614+100, 88.958*EXP(-0.0755*G1614))</f>
        <v>65.770035576443</v>
      </c>
      <c r="BI1614" s="0" t="n">
        <f aca="false">IF(I1614&lt;=100, 0.0053*(I1614)^2-1.0332*I1614+100.76, 122.82*EXP(-0.0092*I1614))</f>
        <v>90.403588</v>
      </c>
      <c r="BJ1614" s="0" t="n">
        <f aca="false">IF(P1614&lt;=1000, -6.942*LN(P1614)+107.59, -36.304*LN(P1614)+310.72)</f>
        <v>12.4431376672524</v>
      </c>
      <c r="BK1614" s="0" t="n">
        <f aca="false">BF1614^0.04*BG1614^0.22*BH1614^0.51*BI1614^0.06*BJ1614^0.17</f>
        <v>55.2949889223018</v>
      </c>
      <c r="BL1614" s="0" t="str">
        <f aca="false">IF(BK1614&gt;=90, "Very Good", IF(BK1614&gt;=80, "Good", IF(BK1614&gt;=70, "Slightly Good", IF(BK1614&gt;=60, "Average", IF(BK1614&gt;=50, "Slightly Poor", IF(BK1614&gt;=40, "Poor", "Very Poor"))))))</f>
        <v>Slightly Poor</v>
      </c>
      <c r="BM1614" s="0" t="n">
        <f aca="false">IF(P1614&lt;=1000, -6.942*LN(P1614)+107.59, IF(AND(P1614&gt;1000, P1614&lt;=5213),-36.304*LN(P1614)+310.72, IF(P1614&gt;5213, 10)))</f>
        <v>12.4431376672524</v>
      </c>
      <c r="BN1614" s="0" t="n">
        <f aca="false">BF1614^0.04*BG1614^0.22*BH1614^0.51*BI1614^0.06*BM1614^0.17</f>
        <v>55.2949889223018</v>
      </c>
      <c r="BO1614" s="0" t="str">
        <f aca="false">IF(BN1614&gt;=90, "Very Good", IF(BN1614&gt;=80, "Good", IF(BN1614&gt;=70, "Slightly Good", IF(BN1614&gt;=60, "Average", IF(BN1614&gt;=50, "Slightly Poor", IF(BN1614&gt;=40, "Poor", "Very Poor"))))))</f>
        <v>Slightly Poor</v>
      </c>
      <c r="BP1614" s="0" t="n">
        <f aca="false">IF(AJ1614&lt;=1000, -6.942*LN(AJ1614)+107.59, IF(AND(AJ1614&gt;1000, AJ1614&lt;=5213),-36.304*LN(AJ1614)+310.72, IF(AJ1614&gt;5213, 10)))</f>
        <v>38.601845269226</v>
      </c>
      <c r="BQ1614" s="0" t="n">
        <f aca="false">BF1614^0.04*BG1614^0.22*BH1614^0.51*BI1614^0.06*BP1614^0.17</f>
        <v>67.0302844714089</v>
      </c>
      <c r="BR1614" s="0" t="str">
        <f aca="false">IF(BQ1614&gt;=90, "Very Good", IF(BQ1614&gt;=80, "Good", IF(BQ1614&gt;=70, "Slightly Good", IF(BQ1614&gt;=60, "Average", IF(BQ1614&gt;=50, "Slightly Poor", IF(BQ1614&gt;=40, "Poor", "Very Poor"))))))</f>
        <v>Average</v>
      </c>
      <c r="BT1614" s="0" t="n">
        <f aca="false">9.81*LN(AH1614)+30.6</f>
        <v>46.9602039096747</v>
      </c>
      <c r="BU1614" s="0" t="str">
        <f aca="false">IF(BT1614&lt;30, "Clean water", IF(AND(BT1614&gt;=30, BT1614&lt;40), "Hypolimia", IF(AND(BT1614&gt;=40,BT1614&lt;50), "Mesotrophic", IF(AND(BT1614&gt;=50, BT1614&lt;70), "Eutrophic", IF(BT1614&gt;70,"Hypertrophic")))))</f>
        <v>Mesotrophic</v>
      </c>
      <c r="BW1614" s="0" t="e">
        <f aca="false">IF(G1614/H1614&gt;=1, "PLS CHECK", "")</f>
        <v>#DIV/0!</v>
      </c>
      <c r="BX1614" s="0" t="e">
        <f aca="false">IF(AC1614/J1614&gt;=1, "PLS CHECK", "")</f>
        <v>#DIV/0!</v>
      </c>
      <c r="BY1614" s="0" t="e">
        <f aca="false">IF(AE1614/J1614&gt;=1, "PLS CHECK", "")</f>
        <v>#DIV/0!</v>
      </c>
      <c r="BZ1614" s="0" t="e">
        <f aca="false">IF(AD1614/J1614&gt;=1, "PLS CHECK", "")</f>
        <v>#DIV/0!</v>
      </c>
      <c r="CA1614" s="0" t="str">
        <f aca="false">IF(AF1614/K1614&gt;=1, "PLS CHECK", "")</f>
        <v/>
      </c>
      <c r="CB1614" s="0" t="str">
        <f aca="false">IF(AG1614/K1614&gt;=1, "PLS CHECK", "")</f>
        <v/>
      </c>
    </row>
    <row r="1615" customFormat="false" ht="12.5" hidden="false" customHeight="false" outlineLevel="0" collapsed="false">
      <c r="A1615" s="0" t="n">
        <v>1612</v>
      </c>
      <c r="B1615" s="15" t="s">
        <v>95</v>
      </c>
      <c r="C1615" s="16" t="s">
        <v>96</v>
      </c>
      <c r="D1615" s="0" t="s">
        <v>194</v>
      </c>
      <c r="E1615" s="0" t="n">
        <v>8</v>
      </c>
      <c r="F1615" s="0" t="n">
        <v>8.4</v>
      </c>
      <c r="G1615" s="0" t="n">
        <v>2.6</v>
      </c>
      <c r="H1615" s="0" t="n">
        <v>5.4</v>
      </c>
      <c r="I1615" s="0" t="n">
        <v>8</v>
      </c>
      <c r="J1615" s="0" t="n">
        <v>7.861</v>
      </c>
      <c r="K1615" s="0" t="n">
        <v>0.049</v>
      </c>
      <c r="L1615" s="0" t="n">
        <v>5</v>
      </c>
      <c r="M1615" s="0" t="n">
        <v>7.6</v>
      </c>
      <c r="N1615" s="0" t="n">
        <v>0</v>
      </c>
      <c r="O1615" s="0" t="n">
        <v>642</v>
      </c>
      <c r="P1615" s="0" t="n">
        <v>9000</v>
      </c>
      <c r="Q1615" s="0" t="n">
        <v>0</v>
      </c>
      <c r="R1615" s="0" t="n">
        <v>0</v>
      </c>
      <c r="S1615" s="0" t="n">
        <v>0</v>
      </c>
      <c r="T1615" s="0" t="n">
        <v>0</v>
      </c>
      <c r="U1615" s="0" t="n">
        <v>0</v>
      </c>
      <c r="V1615" s="0" t="n">
        <v>0</v>
      </c>
      <c r="AC1615" s="0" t="n">
        <v>7.775</v>
      </c>
      <c r="AD1615" s="0" t="n">
        <v>0.997</v>
      </c>
      <c r="AE1615" s="0" t="n">
        <v>5.744</v>
      </c>
      <c r="AF1615" s="0" t="n">
        <v>0.025</v>
      </c>
      <c r="AG1615" s="0" t="n">
        <v>0.012</v>
      </c>
      <c r="AH1615" s="0" t="n">
        <v>3.9</v>
      </c>
      <c r="AJ1615" s="0" t="n">
        <v>370</v>
      </c>
      <c r="AP1615" s="0" t="n">
        <v>0</v>
      </c>
      <c r="AY1615" s="0" t="n">
        <v>0</v>
      </c>
      <c r="BF1615" s="0" t="n">
        <f aca="false">IF(E1615&lt;11,-3.6797*E1615^2+48.115*E1615-53.83,280.92*EXP(-0.2027*E1615))</f>
        <v>95.5892</v>
      </c>
      <c r="BG1615" s="0" t="n">
        <f aca="false">32.208*LN(F1615)+21.438</f>
        <v>89.9840867819932</v>
      </c>
      <c r="BH1615" s="0" t="n">
        <f aca="false">IF(G1615&lt;=2, -10*G1615+100, 88.958*EXP(-0.0755*G1615))</f>
        <v>73.1026302934667</v>
      </c>
      <c r="BI1615" s="0" t="n">
        <f aca="false">IF(I1615&lt;=100, 0.0053*(I1615)^2-1.0332*I1615+100.76, 122.82*EXP(-0.0092*I1615))</f>
        <v>92.8336</v>
      </c>
      <c r="BJ1615" s="0" t="n">
        <f aca="false">IF(P1615&lt;=1000, -6.942*LN(P1615)+107.59, -36.304*LN(P1615)+310.72)</f>
        <v>-19.8271887037816</v>
      </c>
      <c r="BK1615" s="0" t="e">
        <f aca="false">BF1615^0.04*BG1615^0.22*BH1615^0.51*BI1615^0.06*BJ1615^0.17</f>
        <v>#NUM!</v>
      </c>
      <c r="BL1615" s="0" t="e">
        <f aca="false">IF(BK1615&gt;=90, "Very Good", IF(BK1615&gt;=80, "Good", IF(BK1615&gt;=70, "Slightly Good", IF(BK1615&gt;=60, "Average", IF(BK1615&gt;=50, "Slightly Poor", IF(BK1615&gt;=40, "Poor", "Very Poor"))))))</f>
        <v>#NUM!</v>
      </c>
      <c r="BM1615" s="0" t="n">
        <f aca="false">IF(P1615&lt;=1000, -6.942*LN(P1615)+107.59, IF(AND(P1615&gt;1000, P1615&lt;=5213),-36.304*LN(P1615)+310.72, IF(P1615&gt;5213, 10)))</f>
        <v>10</v>
      </c>
      <c r="BN1615" s="0" t="n">
        <f aca="false">BF1615^0.04*BG1615^0.22*BH1615^0.51*BI1615^0.06*BM1615^0.17</f>
        <v>55.9501111178802</v>
      </c>
      <c r="BO1615" s="0" t="str">
        <f aca="false">IF(BN1615&gt;=90, "Very Good", IF(BN1615&gt;=80, "Good", IF(BN1615&gt;=70, "Slightly Good", IF(BN1615&gt;=60, "Average", IF(BN1615&gt;=50, "Slightly Poor", IF(BN1615&gt;=40, "Poor", "Very Poor"))))))</f>
        <v>Slightly Poor</v>
      </c>
      <c r="BP1615" s="0" t="n">
        <f aca="false">IF(AJ1615&lt;=1000, -6.942*LN(AJ1615)+107.59, IF(AND(AJ1615&gt;1000, AJ1615&lt;=5213),-36.304*LN(AJ1615)+310.72, IF(AJ1615&gt;5213, 10)))</f>
        <v>66.5384621348591</v>
      </c>
      <c r="BQ1615" s="0" t="n">
        <f aca="false">BF1615^0.04*BG1615^0.22*BH1615^0.51*BI1615^0.06*BP1615^0.17</f>
        <v>77.2188487406739</v>
      </c>
      <c r="BR1615" s="0" t="str">
        <f aca="false">IF(BQ1615&gt;=90, "Very Good", IF(BQ1615&gt;=80, "Good", IF(BQ1615&gt;=70, "Slightly Good", IF(BQ1615&gt;=60, "Average", IF(BQ1615&gt;=50, "Slightly Poor", IF(BQ1615&gt;=40, "Poor", "Very Poor"))))))</f>
        <v>Slightly Good</v>
      </c>
      <c r="BT1615" s="0" t="n">
        <f aca="false">9.81*LN(AH1615)+30.6</f>
        <v>43.9511799862602</v>
      </c>
      <c r="BU1615" s="0" t="str">
        <f aca="false">IF(BT1615&lt;30, "Clean water", IF(AND(BT1615&gt;=30, BT1615&lt;40), "Hypolimia", IF(AND(BT1615&gt;=40,BT1615&lt;50), "Mesotrophic", IF(AND(BT1615&gt;=50, BT1615&lt;70), "Eutrophic", IF(BT1615&gt;70,"Hypertrophic")))))</f>
        <v>Mesotrophic</v>
      </c>
      <c r="BW1615" s="0" t="str">
        <f aca="false">IF(G1615/H1615&gt;=1, "PLS CHECK", "")</f>
        <v/>
      </c>
      <c r="BX1615" s="0" t="str">
        <f aca="false">IF(AC1615/J1615&gt;=1, "PLS CHECK", "")</f>
        <v/>
      </c>
      <c r="BY1615" s="0" t="str">
        <f aca="false">IF(AE1615/J1615&gt;=1, "PLS CHECK", "")</f>
        <v/>
      </c>
      <c r="BZ1615" s="0" t="str">
        <f aca="false">IF(AD1615/J1615&gt;=1, "PLS CHECK", "")</f>
        <v/>
      </c>
      <c r="CA1615" s="0" t="str">
        <f aca="false">IF(AF1615/K1615&gt;=1, "PLS CHECK", "")</f>
        <v/>
      </c>
      <c r="CB1615" s="0" t="str">
        <f aca="false">IF(AG1615/K1615&gt;=1, "PLS CHECK", "")</f>
        <v/>
      </c>
    </row>
    <row r="1616" customFormat="false" ht="12.5" hidden="false" customHeight="false" outlineLevel="0" collapsed="false">
      <c r="A1616" s="0" t="n">
        <v>1613</v>
      </c>
      <c r="B1616" s="15" t="s">
        <v>97</v>
      </c>
      <c r="C1616" s="16" t="s">
        <v>98</v>
      </c>
      <c r="D1616" s="0" t="s">
        <v>194</v>
      </c>
      <c r="E1616" s="0" t="n">
        <v>8.4</v>
      </c>
      <c r="F1616" s="0" t="n">
        <v>12.1</v>
      </c>
      <c r="G1616" s="0" t="n">
        <v>1.2</v>
      </c>
      <c r="H1616" s="0" t="n">
        <v>3.8</v>
      </c>
      <c r="I1616" s="0" t="n">
        <v>5.8</v>
      </c>
      <c r="J1616" s="0" t="n">
        <v>2.99</v>
      </c>
      <c r="K1616" s="0" t="n">
        <v>0.042</v>
      </c>
      <c r="L1616" s="0" t="n">
        <v>2</v>
      </c>
      <c r="M1616" s="0" t="n">
        <v>7.2</v>
      </c>
      <c r="N1616" s="0" t="n">
        <v>0</v>
      </c>
      <c r="O1616" s="0" t="n">
        <v>222</v>
      </c>
      <c r="P1616" s="0" t="n">
        <v>2400</v>
      </c>
      <c r="Q1616" s="0" t="n">
        <v>0</v>
      </c>
      <c r="R1616" s="0" t="n">
        <v>0</v>
      </c>
      <c r="S1616" s="0" t="n">
        <v>0</v>
      </c>
      <c r="T1616" s="0" t="n">
        <v>0</v>
      </c>
      <c r="U1616" s="0" t="n">
        <v>0</v>
      </c>
      <c r="V1616" s="0" t="n">
        <v>0</v>
      </c>
      <c r="AC1616" s="0" t="n">
        <v>2.865</v>
      </c>
      <c r="AD1616" s="0" t="n">
        <v>0.121</v>
      </c>
      <c r="AE1616" s="0" t="n">
        <v>2.27</v>
      </c>
      <c r="AF1616" s="0" t="n">
        <v>0.008</v>
      </c>
      <c r="AG1616" s="0" t="n">
        <v>0.005</v>
      </c>
      <c r="AH1616" s="0" t="n">
        <v>14.8</v>
      </c>
      <c r="AJ1616" s="0" t="n">
        <v>190</v>
      </c>
      <c r="AP1616" s="0" t="n">
        <v>0</v>
      </c>
      <c r="AY1616" s="0" t="n">
        <v>0</v>
      </c>
      <c r="BF1616" s="0" t="n">
        <f aca="false">IF(E1616&lt;11,-3.6797*E1616^2+48.115*E1616-53.83,280.92*EXP(-0.2027*E1616))</f>
        <v>90.6963680000001</v>
      </c>
      <c r="BG1616" s="0" t="n">
        <f aca="false">32.208*LN(F1616)+21.438</f>
        <v>101.739161217428</v>
      </c>
      <c r="BH1616" s="0" t="n">
        <f aca="false">IF(G1616&lt;=2, -10*G1616+100, 88.958*EXP(-0.0755*G1616))</f>
        <v>88</v>
      </c>
      <c r="BI1616" s="0" t="n">
        <f aca="false">IF(I1616&lt;=100, 0.0053*(I1616)^2-1.0332*I1616+100.76, 122.82*EXP(-0.0092*I1616))</f>
        <v>94.945732</v>
      </c>
      <c r="BJ1616" s="0" t="n">
        <f aca="false">IF(P1616&lt;=1000, -6.942*LN(P1616)+107.59, -36.304*LN(P1616)+310.72)</f>
        <v>28.1578353109365</v>
      </c>
      <c r="BK1616" s="0" t="n">
        <f aca="false">BF1616^0.04*BG1616^0.22*BH1616^0.51*BI1616^0.06*BJ1616^0.17</f>
        <v>75.2865773809094</v>
      </c>
      <c r="BL1616" s="0" t="str">
        <f aca="false">IF(BK1616&gt;=90, "Very Good", IF(BK1616&gt;=80, "Good", IF(BK1616&gt;=70, "Slightly Good", IF(BK1616&gt;=60, "Average", IF(BK1616&gt;=50, "Slightly Poor", IF(BK1616&gt;=40, "Poor", "Very Poor"))))))</f>
        <v>Slightly Good</v>
      </c>
      <c r="BM1616" s="0" t="n">
        <f aca="false">IF(P1616&lt;=1000, -6.942*LN(P1616)+107.59, IF(AND(P1616&gt;1000, P1616&lt;=5213),-36.304*LN(P1616)+310.72, IF(P1616&gt;5213, 10)))</f>
        <v>28.1578353109365</v>
      </c>
      <c r="BN1616" s="0" t="n">
        <f aca="false">BF1616^0.04*BG1616^0.22*BH1616^0.51*BI1616^0.06*BM1616^0.17</f>
        <v>75.2865773809094</v>
      </c>
      <c r="BO1616" s="0" t="str">
        <f aca="false">IF(BN1616&gt;=90, "Very Good", IF(BN1616&gt;=80, "Good", IF(BN1616&gt;=70, "Slightly Good", IF(BN1616&gt;=60, "Average", IF(BN1616&gt;=50, "Slightly Poor", IF(BN1616&gt;=40, "Poor", "Very Poor"))))))</f>
        <v>Slightly Good</v>
      </c>
      <c r="BP1616" s="0" t="n">
        <f aca="false">IF(AJ1616&lt;=1000, -6.942*LN(AJ1616)+107.59, IF(AND(AJ1616&gt;1000, AJ1616&lt;=5213),-36.304*LN(AJ1616)+310.72, IF(AJ1616&gt;5213, 10)))</f>
        <v>71.1651588910619</v>
      </c>
      <c r="BQ1616" s="0" t="n">
        <f aca="false">BF1616^0.04*BG1616^0.22*BH1616^0.51*BI1616^0.06*BP1616^0.17</f>
        <v>88.1396133537684</v>
      </c>
      <c r="BR1616" s="0" t="str">
        <f aca="false">IF(BQ1616&gt;=90, "Very Good", IF(BQ1616&gt;=80, "Good", IF(BQ1616&gt;=70, "Slightly Good", IF(BQ1616&gt;=60, "Average", IF(BQ1616&gt;=50, "Slightly Poor", IF(BQ1616&gt;=40, "Poor", "Very Poor"))))))</f>
        <v>Good</v>
      </c>
      <c r="BT1616" s="0" t="n">
        <f aca="false">9.81*LN(AH1616)+30.6</f>
        <v>57.0342926433544</v>
      </c>
      <c r="BU1616" s="0" t="str">
        <f aca="false">IF(BT1616&lt;30, "Clean water", IF(AND(BT1616&gt;=30, BT1616&lt;40), "Hypolimia", IF(AND(BT1616&gt;=40,BT1616&lt;50), "Mesotrophic", IF(AND(BT1616&gt;=50, BT1616&lt;70), "Eutrophic", IF(BT1616&gt;70,"Hypertrophic")))))</f>
        <v>Eutrophic</v>
      </c>
      <c r="BW1616" s="0" t="str">
        <f aca="false">IF(G1616/H1616&gt;=1, "PLS CHECK", "")</f>
        <v/>
      </c>
      <c r="BX1616" s="0" t="str">
        <f aca="false">IF(AC1616/J1616&gt;=1, "PLS CHECK", "")</f>
        <v/>
      </c>
      <c r="BY1616" s="0" t="str">
        <f aca="false">IF(AE1616/J1616&gt;=1, "PLS CHECK", "")</f>
        <v/>
      </c>
      <c r="BZ1616" s="0" t="str">
        <f aca="false">IF(AD1616/J1616&gt;=1, "PLS CHECK", "")</f>
        <v/>
      </c>
      <c r="CA1616" s="0" t="str">
        <f aca="false">IF(AF1616/K1616&gt;=1, "PLS CHECK", "")</f>
        <v/>
      </c>
      <c r="CB1616" s="0" t="str">
        <f aca="false">IF(AG1616/K1616&gt;=1, "PLS CHECK", "")</f>
        <v/>
      </c>
    </row>
    <row r="1617" customFormat="false" ht="12.5" hidden="false" customHeight="false" outlineLevel="0" collapsed="false">
      <c r="A1617" s="0" t="n">
        <v>1614</v>
      </c>
      <c r="B1617" s="15" t="s">
        <v>99</v>
      </c>
      <c r="C1617" s="16" t="s">
        <v>100</v>
      </c>
      <c r="D1617" s="0" t="s">
        <v>194</v>
      </c>
      <c r="E1617" s="0" t="n">
        <v>7.8</v>
      </c>
      <c r="F1617" s="0" t="n">
        <v>10.5</v>
      </c>
      <c r="G1617" s="0" t="n">
        <v>1.8</v>
      </c>
      <c r="H1617" s="0" t="n">
        <v>4.9</v>
      </c>
      <c r="I1617" s="0" t="n">
        <v>10.5</v>
      </c>
      <c r="J1617" s="0" t="n">
        <v>6.054</v>
      </c>
      <c r="K1617" s="0" t="n">
        <v>0.103</v>
      </c>
      <c r="L1617" s="0" t="n">
        <v>3.7</v>
      </c>
      <c r="M1617" s="0" t="n">
        <v>11.7</v>
      </c>
      <c r="O1617" s="0" t="n">
        <v>413</v>
      </c>
      <c r="BD1617" s="0" t="n">
        <v>0.517</v>
      </c>
      <c r="BF1617" s="0" t="n">
        <f aca="false">IF(E1617&lt;11,-3.6797*E1617^2+48.115*E1617-53.83,280.92*EXP(-0.2027*E1617))</f>
        <v>97.5940520000001</v>
      </c>
      <c r="BG1617" s="0" t="n">
        <f aca="false">32.208*LN(F1617)+21.438</f>
        <v>97.1710942827213</v>
      </c>
      <c r="BH1617" s="0" t="n">
        <f aca="false">IF(G1617&lt;=2, -10*G1617+100, 88.958*EXP(-0.0755*G1617))</f>
        <v>82</v>
      </c>
      <c r="BI1617" s="0" t="n">
        <f aca="false">IF(I1617&lt;=100, 0.0053*(I1617)^2-1.0332*I1617+100.76, 122.82*EXP(-0.0092*I1617))</f>
        <v>90.495725</v>
      </c>
      <c r="BJ1617" s="0" t="e">
        <f aca="false">IF(P1617&lt;=1000, -6.942*LN(P1617)+107.59, -36.304*LN(P1617)+310.72)</f>
        <v>#VALUE!</v>
      </c>
      <c r="BK1617" s="0" t="e">
        <f aca="false">BF1617^0.04*BG1617^0.22*BH1617^0.51*BI1617^0.06*BJ1617^0.17</f>
        <v>#VALUE!</v>
      </c>
      <c r="BL1617" s="0" t="e">
        <f aca="false">IF(BK1617&gt;=90, "Very Good", IF(BK1617&gt;=80, "Good", IF(BK1617&gt;=70, "Slightly Good", IF(BK1617&gt;=60, "Average", IF(BK1617&gt;=50, "Slightly Poor", IF(BK1617&gt;=40, "Poor", "Very Poor"))))))</f>
        <v>#VALUE!</v>
      </c>
      <c r="BM1617" s="0" t="e">
        <f aca="false">IF(P1617&lt;=1000, -6.942*LN(P1617)+107.59, IF(AND(P1617&gt;1000, P1617&lt;=5213),-36.304*LN(P1617)+310.72, IF(P1617&gt;5213, 10)))</f>
        <v>#VALUE!</v>
      </c>
      <c r="BN1617" s="0" t="e">
        <f aca="false">BF1617^0.04*BG1617^0.22*BH1617^0.51*BI1617^0.06*BM1617^0.17</f>
        <v>#VALUE!</v>
      </c>
      <c r="BO1617" s="0" t="e">
        <f aca="false">IF(BN1617&gt;=90, "Very Good", IF(BN1617&gt;=80, "Good", IF(BN1617&gt;=70, "Slightly Good", IF(BN1617&gt;=60, "Average", IF(BN1617&gt;=50, "Slightly Poor", IF(BN1617&gt;=40, "Poor", "Very Poor"))))))</f>
        <v>#VALUE!</v>
      </c>
      <c r="BP1617" s="0" t="e">
        <f aca="false">IF(AJ1617&lt;=1000, -6.942*LN(AJ1617)+107.59, IF(AND(AJ1617&gt;1000, AJ1617&lt;=5213),-36.304*LN(AJ1617)+310.72, IF(AJ1617&gt;5213, 10)))</f>
        <v>#VALUE!</v>
      </c>
      <c r="BQ1617" s="0" t="e">
        <f aca="false">BF1617^0.04*BG1617^0.22*BH1617^0.51*BI1617^0.06*BP1617^0.17</f>
        <v>#VALUE!</v>
      </c>
      <c r="BR1617" s="0" t="e">
        <f aca="false">IF(BQ1617&gt;=90, "Very Good", IF(BQ1617&gt;=80, "Good", IF(BQ1617&gt;=70, "Slightly Good", IF(BQ1617&gt;=60, "Average", IF(BQ1617&gt;=50, "Slightly Poor", IF(BQ1617&gt;=40, "Poor", "Very Poor"))))))</f>
        <v>#VALUE!</v>
      </c>
      <c r="BT1617" s="0" t="e">
        <f aca="false">9.81*LN(AH1617)+30.6</f>
        <v>#VALUE!</v>
      </c>
      <c r="BU1617" s="0" t="e">
        <f aca="false">IF(BT1617&lt;30, "Clean water", IF(AND(BT1617&gt;=30, BT1617&lt;40), "Hypolimia", IF(AND(BT1617&gt;=40,BT1617&lt;50), "Mesotrophic", IF(AND(BT1617&gt;=50, BT1617&lt;70), "Eutrophic", IF(BT1617&gt;70,"Hypertrophic")))))</f>
        <v>#VALUE!</v>
      </c>
      <c r="BW1617" s="0" t="str">
        <f aca="false">IF(G1617/H1617&gt;=1, "PLS CHECK", "")</f>
        <v/>
      </c>
      <c r="BX1617" s="0" t="str">
        <f aca="false">IF(AC1617/J1617&gt;=1, "PLS CHECK", "")</f>
        <v/>
      </c>
      <c r="BY1617" s="0" t="str">
        <f aca="false">IF(AE1617/J1617&gt;=1, "PLS CHECK", "")</f>
        <v/>
      </c>
      <c r="BZ1617" s="0" t="str">
        <f aca="false">IF(AD1617/J1617&gt;=1, "PLS CHECK", "")</f>
        <v/>
      </c>
      <c r="CA1617" s="0" t="str">
        <f aca="false">IF(AF1617/K1617&gt;=1, "PLS CHECK", "")</f>
        <v/>
      </c>
      <c r="CB1617" s="0" t="str">
        <f aca="false">IF(AG1617/K1617&gt;=1, "PLS CHECK", "")</f>
        <v/>
      </c>
    </row>
    <row r="1618" customFormat="false" ht="12.5" hidden="false" customHeight="false" outlineLevel="0" collapsed="false">
      <c r="A1618" s="0" t="n">
        <v>1615</v>
      </c>
      <c r="B1618" s="15" t="s">
        <v>99</v>
      </c>
      <c r="C1618" s="16" t="s">
        <v>100</v>
      </c>
      <c r="D1618" s="0" t="s">
        <v>194</v>
      </c>
      <c r="E1618" s="37"/>
      <c r="F1618" s="0" t="n">
        <v>11.3</v>
      </c>
      <c r="G1618" s="0" t="n">
        <v>0.9</v>
      </c>
      <c r="H1618" s="0" t="n">
        <v>2.6</v>
      </c>
      <c r="I1618" s="0" t="n">
        <v>1.6</v>
      </c>
      <c r="J1618" s="0" t="n">
        <v>4.799</v>
      </c>
      <c r="K1618" s="0" t="n">
        <v>0.024</v>
      </c>
      <c r="L1618" s="0" t="n">
        <v>2.1</v>
      </c>
      <c r="M1618" s="0" t="n">
        <v>5.6</v>
      </c>
      <c r="N1618" s="0" t="n">
        <v>0</v>
      </c>
      <c r="O1618" s="0" t="n">
        <v>431</v>
      </c>
      <c r="P1618" s="0" t="n">
        <v>4200</v>
      </c>
      <c r="Q1618" s="0" t="n">
        <v>0</v>
      </c>
      <c r="R1618" s="0" t="n">
        <v>0</v>
      </c>
      <c r="S1618" s="0" t="n">
        <v>0</v>
      </c>
      <c r="T1618" s="0" t="n">
        <v>0</v>
      </c>
      <c r="U1618" s="0" t="n">
        <v>0</v>
      </c>
      <c r="V1618" s="0" t="n">
        <v>0</v>
      </c>
      <c r="AC1618" s="0" t="n">
        <v>4.74</v>
      </c>
      <c r="AD1618" s="37"/>
      <c r="AE1618" s="0" t="n">
        <v>4.169</v>
      </c>
      <c r="AF1618" s="0" t="n">
        <v>0.02</v>
      </c>
      <c r="AG1618" s="0" t="n">
        <v>0.012</v>
      </c>
      <c r="AH1618" s="0" t="n">
        <v>4</v>
      </c>
      <c r="AJ1618" s="0" t="n">
        <v>240</v>
      </c>
      <c r="AP1618" s="0" t="n">
        <v>0</v>
      </c>
      <c r="AY1618" s="0" t="n">
        <v>0</v>
      </c>
      <c r="BF1618" s="0" t="n">
        <f aca="false">IF(E1618&lt;11,-3.6797*E1618^2+48.115*E1618-53.83,280.92*EXP(-0.2027*E1618))</f>
        <v>-53.83</v>
      </c>
      <c r="BG1618" s="0" t="n">
        <f aca="false">32.208*LN(F1618)+21.438</f>
        <v>99.5360461899348</v>
      </c>
      <c r="BH1618" s="0" t="n">
        <f aca="false">IF(G1618&lt;=2, -10*G1618+100, 88.958*EXP(-0.0755*G1618))</f>
        <v>91</v>
      </c>
      <c r="BI1618" s="0" t="n">
        <f aca="false">IF(I1618&lt;=100, 0.0053*(I1618)^2-1.0332*I1618+100.76, 122.82*EXP(-0.0092*I1618))</f>
        <v>99.120448</v>
      </c>
      <c r="BJ1618" s="0" t="n">
        <f aca="false">IF(P1618&lt;=1000, -6.942*LN(P1618)+107.59, -36.304*LN(P1618)+310.72)</f>
        <v>7.84154374572893</v>
      </c>
      <c r="BK1618" s="0" t="n">
        <f aca="false">BF1618^0.04*BG1618^0.22*BH1618^0.51*BI1618^0.06*BJ1618^0.17</f>
        <v>-60.2179313595502</v>
      </c>
      <c r="BL1618" s="0" t="str">
        <f aca="false">IF(BK1618&gt;=90, "Very Good", IF(BK1618&gt;=80, "Good", IF(BK1618&gt;=70, "Slightly Good", IF(BK1618&gt;=60, "Average", IF(BK1618&gt;=50, "Slightly Poor", IF(BK1618&gt;=40, "Poor", "Very Poor"))))))</f>
        <v>Very Poor</v>
      </c>
      <c r="BM1618" s="0" t="n">
        <f aca="false">IF(P1618&lt;=1000, -6.942*LN(P1618)+107.59, IF(AND(P1618&gt;1000, P1618&lt;=5213),-36.304*LN(P1618)+310.72, IF(P1618&gt;5213, 10)))</f>
        <v>7.84154374572893</v>
      </c>
      <c r="BN1618" s="0" t="n">
        <f aca="false">BF1618^0.04*BG1618^0.22*BH1618^0.51*BI1618^0.06*BM1618^0.17</f>
        <v>-60.2179313595502</v>
      </c>
      <c r="BO1618" s="0" t="str">
        <f aca="false">IF(BN1618&gt;=90, "Very Good", IF(BN1618&gt;=80, "Good", IF(BN1618&gt;=70, "Slightly Good", IF(BN1618&gt;=60, "Average", IF(BN1618&gt;=50, "Slightly Poor", IF(BN1618&gt;=40, "Poor", "Very Poor"))))))</f>
        <v>Very Poor</v>
      </c>
      <c r="BP1618" s="0" t="n">
        <f aca="false">IF(AJ1618&lt;=1000, -6.942*LN(AJ1618)+107.59, IF(AND(AJ1618&gt;1000, AJ1618&lt;=5213),-36.304*LN(AJ1618)+310.72, IF(AJ1618&gt;5213, 10)))</f>
        <v>69.5434045941599</v>
      </c>
      <c r="BQ1618" s="0" t="n">
        <f aca="false">BF1618^0.04*BG1618^0.22*BH1618^0.51*BI1618^0.06*BP1618^0.17</f>
        <v>-87.2692164573952</v>
      </c>
      <c r="BR1618" s="0" t="str">
        <f aca="false">IF(BQ1618&gt;=90, "Very Good", IF(BQ1618&gt;=80, "Good", IF(BQ1618&gt;=70, "Slightly Good", IF(BQ1618&gt;=60, "Average", IF(BQ1618&gt;=50, "Slightly Poor", IF(BQ1618&gt;=40, "Poor", "Very Poor"))))))</f>
        <v>Very Poor</v>
      </c>
      <c r="BT1618" s="0" t="n">
        <f aca="false">9.81*LN(AH1618)+30.6</f>
        <v>44.1995476825861</v>
      </c>
      <c r="BU1618" s="0" t="str">
        <f aca="false">IF(BT1618&lt;30, "Clean water", IF(AND(BT1618&gt;=30, BT1618&lt;40), "Hypolimia", IF(AND(BT1618&gt;=40,BT1618&lt;50), "Mesotrophic", IF(AND(BT1618&gt;=50, BT1618&lt;70), "Eutrophic", IF(BT1618&gt;70,"Hypertrophic")))))</f>
        <v>Mesotrophic</v>
      </c>
      <c r="BW1618" s="0" t="str">
        <f aca="false">IF(G1618/H1618&gt;=1, "PLS CHECK", "")</f>
        <v/>
      </c>
      <c r="BX1618" s="0" t="str">
        <f aca="false">IF(AC1618/J1618&gt;=1, "PLS CHECK", "")</f>
        <v/>
      </c>
      <c r="BY1618" s="0" t="str">
        <f aca="false">IF(AE1618/J1618&gt;=1, "PLS CHECK", "")</f>
        <v/>
      </c>
      <c r="BZ1618" s="0" t="str">
        <f aca="false">IF(AD1618/J1618&gt;=1, "PLS CHECK", "")</f>
        <v/>
      </c>
      <c r="CA1618" s="0" t="str">
        <f aca="false">IF(AF1618/K1618&gt;=1, "PLS CHECK", "")</f>
        <v/>
      </c>
      <c r="CB1618" s="0" t="str">
        <f aca="false">IF(AG1618/K1618&gt;=1, "PLS CHECK", "")</f>
        <v/>
      </c>
    </row>
    <row r="1619" customFormat="false" ht="12.5" hidden="false" customHeight="false" outlineLevel="0" collapsed="false">
      <c r="A1619" s="0" t="n">
        <v>1616</v>
      </c>
      <c r="B1619" s="15" t="s">
        <v>101</v>
      </c>
      <c r="C1619" s="16" t="s">
        <v>102</v>
      </c>
      <c r="D1619" s="0" t="s">
        <v>194</v>
      </c>
      <c r="E1619" s="0" t="n">
        <v>7.8</v>
      </c>
      <c r="F1619" s="0" t="n">
        <v>12.1</v>
      </c>
      <c r="G1619" s="0" t="n">
        <v>1.9</v>
      </c>
      <c r="H1619" s="0" t="n">
        <v>4.7</v>
      </c>
      <c r="I1619" s="37"/>
      <c r="J1619" s="0" t="n">
        <v>4.093</v>
      </c>
      <c r="K1619" s="0" t="n">
        <v>0.05</v>
      </c>
      <c r="L1619" s="0" t="n">
        <v>2.7</v>
      </c>
      <c r="M1619" s="0" t="n">
        <v>8.1</v>
      </c>
      <c r="N1619" s="0" t="n">
        <v>0</v>
      </c>
      <c r="O1619" s="0" t="n">
        <v>290</v>
      </c>
      <c r="P1619" s="0" t="n">
        <v>6400</v>
      </c>
      <c r="Q1619" s="0" t="n">
        <v>0</v>
      </c>
      <c r="R1619" s="0" t="n">
        <v>0</v>
      </c>
      <c r="S1619" s="0" t="n">
        <v>0</v>
      </c>
      <c r="T1619" s="0" t="n">
        <v>0</v>
      </c>
      <c r="U1619" s="0" t="n">
        <v>0</v>
      </c>
      <c r="V1619" s="0" t="n">
        <v>0</v>
      </c>
      <c r="AC1619" s="0" t="n">
        <v>3.911</v>
      </c>
      <c r="AD1619" s="0" t="n">
        <v>0.241</v>
      </c>
      <c r="AE1619" s="0" t="n">
        <v>3.274</v>
      </c>
      <c r="AF1619" s="0" t="n">
        <v>0.009</v>
      </c>
      <c r="AG1619" s="0" t="n">
        <v>0.004</v>
      </c>
      <c r="AH1619" s="37"/>
      <c r="AI1619" s="0" t="n">
        <v>0</v>
      </c>
      <c r="AJ1619" s="0" t="n">
        <v>200</v>
      </c>
      <c r="AP1619" s="0" t="n">
        <v>0</v>
      </c>
      <c r="AQ1619" s="0" t="n">
        <v>0</v>
      </c>
      <c r="AR1619" s="0" t="n">
        <v>0</v>
      </c>
      <c r="AS1619" s="0" t="n">
        <v>0</v>
      </c>
      <c r="AU1619" s="0" t="n">
        <v>0</v>
      </c>
      <c r="AV1619" s="0" t="n">
        <v>0</v>
      </c>
      <c r="AY1619" s="0" t="n">
        <v>0</v>
      </c>
      <c r="AZ1619" s="0" t="n">
        <v>0</v>
      </c>
      <c r="BB1619" s="0" t="n">
        <v>0</v>
      </c>
      <c r="BE1619" s="0" t="n">
        <v>0</v>
      </c>
      <c r="BF1619" s="0" t="n">
        <f aca="false">IF(E1619&lt;11,-3.6797*E1619^2+48.115*E1619-53.83,280.92*EXP(-0.2027*E1619))</f>
        <v>97.5940520000001</v>
      </c>
      <c r="BG1619" s="0" t="n">
        <f aca="false">32.208*LN(F1619)+21.438</f>
        <v>101.739161217428</v>
      </c>
      <c r="BH1619" s="0" t="n">
        <f aca="false">IF(G1619&lt;=2, -10*G1619+100, 88.958*EXP(-0.0755*G1619))</f>
        <v>81</v>
      </c>
      <c r="BI1619" s="0" t="n">
        <f aca="false">IF(I1619&lt;=100, 0.0053*(I1619)^2-1.0332*I1619+100.76, 122.82*EXP(-0.0092*I1619))</f>
        <v>100.76</v>
      </c>
      <c r="BJ1619" s="0" t="n">
        <f aca="false">IF(P1619&lt;=1000, -6.942*LN(P1619)+107.59, -36.304*LN(P1619)+310.72)</f>
        <v>-7.45018989040113</v>
      </c>
      <c r="BK1619" s="0" t="e">
        <f aca="false">BF1619^0.04*BG1619^0.22*BH1619^0.51*BI1619^0.06*BJ1619^0.17</f>
        <v>#NUM!</v>
      </c>
      <c r="BL1619" s="0" t="e">
        <f aca="false">IF(BK1619&gt;=90, "Very Good", IF(BK1619&gt;=80, "Good", IF(BK1619&gt;=70, "Slightly Good", IF(BK1619&gt;=60, "Average", IF(BK1619&gt;=50, "Slightly Poor", IF(BK1619&gt;=40, "Poor", "Very Poor"))))))</f>
        <v>#NUM!</v>
      </c>
      <c r="BM1619" s="0" t="n">
        <f aca="false">IF(P1619&lt;=1000, -6.942*LN(P1619)+107.59, IF(AND(P1619&gt;1000, P1619&lt;=5213),-36.304*LN(P1619)+310.72, IF(P1619&gt;5213, 10)))</f>
        <v>10</v>
      </c>
      <c r="BN1619" s="0" t="n">
        <f aca="false">BF1619^0.04*BG1619^0.22*BH1619^0.51*BI1619^0.06*BM1619^0.17</f>
        <v>60.9184685275346</v>
      </c>
      <c r="BO1619" s="0" t="str">
        <f aca="false">IF(BN1619&gt;=90, "Very Good", IF(BN1619&gt;=80, "Good", IF(BN1619&gt;=70, "Slightly Good", IF(BN1619&gt;=60, "Average", IF(BN1619&gt;=50, "Slightly Poor", IF(BN1619&gt;=40, "Poor", "Very Poor"))))))</f>
        <v>Average</v>
      </c>
      <c r="BP1619" s="0" t="n">
        <f aca="false">IF(AJ1619&lt;=1000, -6.942*LN(AJ1619)+107.59, IF(AND(AJ1619&gt;1000, AJ1619&lt;=5213),-36.304*LN(AJ1619)+310.72, IF(AJ1619&gt;5213, 10)))</f>
        <v>70.8090808414235</v>
      </c>
      <c r="BQ1619" s="0" t="n">
        <f aca="false">BF1619^0.04*BG1619^0.22*BH1619^0.51*BI1619^0.06*BP1619^0.17</f>
        <v>84.9697028444779</v>
      </c>
      <c r="BR1619" s="0" t="str">
        <f aca="false">IF(BQ1619&gt;=90, "Very Good", IF(BQ1619&gt;=80, "Good", IF(BQ1619&gt;=70, "Slightly Good", IF(BQ1619&gt;=60, "Average", IF(BQ1619&gt;=50, "Slightly Poor", IF(BQ1619&gt;=40, "Poor", "Very Poor"))))))</f>
        <v>Good</v>
      </c>
      <c r="BT1619" s="0" t="e">
        <f aca="false">9.81*LN(AH1619)+30.6</f>
        <v>#VALUE!</v>
      </c>
      <c r="BU1619" s="0" t="e">
        <f aca="false">IF(BT1619&lt;30, "Clean water", IF(AND(BT1619&gt;=30, BT1619&lt;40), "Hypolimia", IF(AND(BT1619&gt;=40,BT1619&lt;50), "Mesotrophic", IF(AND(BT1619&gt;=50, BT1619&lt;70), "Eutrophic", IF(BT1619&gt;70,"Hypertrophic")))))</f>
        <v>#VALUE!</v>
      </c>
      <c r="BW1619" s="0" t="str">
        <f aca="false">IF(G1619/H1619&gt;=1, "PLS CHECK", "")</f>
        <v/>
      </c>
      <c r="BX1619" s="0" t="str">
        <f aca="false">IF(AC1619/J1619&gt;=1, "PLS CHECK", "")</f>
        <v/>
      </c>
      <c r="BY1619" s="0" t="str">
        <f aca="false">IF(AE1619/J1619&gt;=1, "PLS CHECK", "")</f>
        <v/>
      </c>
      <c r="BZ1619" s="0" t="str">
        <f aca="false">IF(AD1619/J1619&gt;=1, "PLS CHECK", "")</f>
        <v/>
      </c>
      <c r="CA1619" s="0" t="str">
        <f aca="false">IF(AF1619/K1619&gt;=1, "PLS CHECK", "")</f>
        <v/>
      </c>
      <c r="CB1619" s="0" t="str">
        <f aca="false">IF(AG1619/K1619&gt;=1, "PLS CHECK", "")</f>
        <v/>
      </c>
    </row>
    <row r="1620" customFormat="false" ht="12.5" hidden="false" customHeight="false" outlineLevel="0" collapsed="false">
      <c r="A1620" s="0" t="n">
        <v>1617</v>
      </c>
      <c r="B1620" s="15" t="s">
        <v>103</v>
      </c>
      <c r="C1620" s="16" t="s">
        <v>104</v>
      </c>
      <c r="D1620" s="0" t="s">
        <v>194</v>
      </c>
      <c r="E1620" s="0" t="n">
        <v>8</v>
      </c>
      <c r="F1620" s="0" t="n">
        <v>12.2</v>
      </c>
      <c r="G1620" s="0" t="n">
        <v>1.3</v>
      </c>
      <c r="H1620" s="37"/>
      <c r="I1620" s="0" t="n">
        <v>3.2</v>
      </c>
      <c r="J1620" s="0" t="n">
        <v>5.189</v>
      </c>
      <c r="K1620" s="37"/>
      <c r="L1620" s="0" t="n">
        <v>1.5</v>
      </c>
      <c r="M1620" s="0" t="n">
        <v>8.3</v>
      </c>
      <c r="N1620" s="0" t="n">
        <v>0</v>
      </c>
      <c r="O1620" s="0" t="n">
        <v>404</v>
      </c>
      <c r="P1620" s="0" t="n">
        <v>2300</v>
      </c>
      <c r="Q1620" s="0" t="n">
        <v>0</v>
      </c>
      <c r="R1620" s="0" t="n">
        <v>0</v>
      </c>
      <c r="S1620" s="0" t="n">
        <v>0</v>
      </c>
      <c r="T1620" s="0" t="n">
        <v>0</v>
      </c>
      <c r="U1620" s="0" t="n">
        <v>0</v>
      </c>
      <c r="V1620" s="0" t="n">
        <v>0</v>
      </c>
      <c r="AC1620" s="0" t="n">
        <v>5.003</v>
      </c>
      <c r="AD1620" s="37"/>
      <c r="AE1620" s="0" t="n">
        <v>4.531</v>
      </c>
      <c r="AF1620" s="37"/>
      <c r="AG1620" s="0" t="n">
        <v>0.003</v>
      </c>
      <c r="AH1620" s="0" t="n">
        <v>1.4</v>
      </c>
      <c r="AJ1620" s="0" t="n">
        <v>80</v>
      </c>
      <c r="AP1620" s="0" t="n">
        <v>0</v>
      </c>
      <c r="AY1620" s="0" t="n">
        <v>0</v>
      </c>
      <c r="BF1620" s="0" t="n">
        <f aca="false">IF(E1620&lt;11,-3.6797*E1620^2+48.115*E1620-53.83,280.92*EXP(-0.2027*E1620))</f>
        <v>95.5892</v>
      </c>
      <c r="BG1620" s="0" t="n">
        <f aca="false">32.208*LN(F1620)+21.438</f>
        <v>102.004249133617</v>
      </c>
      <c r="BH1620" s="0" t="n">
        <f aca="false">IF(G1620&lt;=2, -10*G1620+100, 88.958*EXP(-0.0755*G1620))</f>
        <v>87</v>
      </c>
      <c r="BI1620" s="0" t="n">
        <f aca="false">IF(I1620&lt;=100, 0.0053*(I1620)^2-1.0332*I1620+100.76, 122.82*EXP(-0.0092*I1620))</f>
        <v>97.508032</v>
      </c>
      <c r="BJ1620" s="0" t="n">
        <f aca="false">IF(P1620&lt;=1000, -6.942*LN(P1620)+107.59, -36.304*LN(P1620)+310.72)</f>
        <v>29.7029195527965</v>
      </c>
      <c r="BK1620" s="0" t="n">
        <f aca="false">BF1620^0.04*BG1620^0.22*BH1620^0.51*BI1620^0.06*BJ1620^0.17</f>
        <v>75.8552190709977</v>
      </c>
      <c r="BL1620" s="0" t="str">
        <f aca="false">IF(BK1620&gt;=90, "Very Good", IF(BK1620&gt;=80, "Good", IF(BK1620&gt;=70, "Slightly Good", IF(BK1620&gt;=60, "Average", IF(BK1620&gt;=50, "Slightly Poor", IF(BK1620&gt;=40, "Poor", "Very Poor"))))))</f>
        <v>Slightly Good</v>
      </c>
      <c r="BM1620" s="0" t="n">
        <f aca="false">IF(P1620&lt;=1000, -6.942*LN(P1620)+107.59, IF(AND(P1620&gt;1000, P1620&lt;=5213),-36.304*LN(P1620)+310.72, IF(P1620&gt;5213, 10)))</f>
        <v>29.7029195527965</v>
      </c>
      <c r="BN1620" s="0" t="n">
        <f aca="false">BF1620^0.04*BG1620^0.22*BH1620^0.51*BI1620^0.06*BM1620^0.17</f>
        <v>75.8552190709977</v>
      </c>
      <c r="BO1620" s="0" t="str">
        <f aca="false">IF(BN1620&gt;=90, "Very Good", IF(BN1620&gt;=80, "Good", IF(BN1620&gt;=70, "Slightly Good", IF(BN1620&gt;=60, "Average", IF(BN1620&gt;=50, "Slightly Poor", IF(BN1620&gt;=40, "Poor", "Very Poor"))))))</f>
        <v>Slightly Good</v>
      </c>
      <c r="BP1620" s="0" t="n">
        <f aca="false">IF(AJ1620&lt;=1000, -6.942*LN(AJ1620)+107.59, IF(AND(AJ1620&gt;1000, AJ1620&lt;=5213),-36.304*LN(AJ1620)+310.72, IF(AJ1620&gt;5213, 10)))</f>
        <v>77.1699711020939</v>
      </c>
      <c r="BQ1620" s="0" t="n">
        <f aca="false">BF1620^0.04*BG1620^0.22*BH1620^0.51*BI1620^0.06*BP1620^0.17</f>
        <v>89.2227964062913</v>
      </c>
      <c r="BR1620" s="0" t="str">
        <f aca="false">IF(BQ1620&gt;=90, "Very Good", IF(BQ1620&gt;=80, "Good", IF(BQ1620&gt;=70, "Slightly Good", IF(BQ1620&gt;=60, "Average", IF(BQ1620&gt;=50, "Slightly Poor", IF(BQ1620&gt;=40, "Poor", "Very Poor"))))))</f>
        <v>Good</v>
      </c>
      <c r="BT1620" s="0" t="n">
        <f aca="false">9.81*LN(AH1620)+30.6</f>
        <v>33.9007926412541</v>
      </c>
      <c r="BU1620" s="0" t="str">
        <f aca="false">IF(BT1620&lt;30, "Clean water", IF(AND(BT1620&gt;=30, BT1620&lt;40), "Hypolimia", IF(AND(BT1620&gt;=40,BT1620&lt;50), "Mesotrophic", IF(AND(BT1620&gt;=50, BT1620&lt;70), "Eutrophic", IF(BT1620&gt;70,"Hypertrophic")))))</f>
        <v>Hypolimia</v>
      </c>
      <c r="BW1620" s="0" t="e">
        <f aca="false">IF(G1620/H1620&gt;=1, "PLS CHECK", "")</f>
        <v>#DIV/0!</v>
      </c>
      <c r="BX1620" s="0" t="str">
        <f aca="false">IF(AC1620/J1620&gt;=1, "PLS CHECK", "")</f>
        <v/>
      </c>
      <c r="BY1620" s="0" t="str">
        <f aca="false">IF(AE1620/J1620&gt;=1, "PLS CHECK", "")</f>
        <v/>
      </c>
      <c r="BZ1620" s="0" t="str">
        <f aca="false">IF(AD1620/J1620&gt;=1, "PLS CHECK", "")</f>
        <v/>
      </c>
      <c r="CA1620" s="0" t="e">
        <f aca="false">IF(AF1620/K1620&gt;=1, "PLS CHECK", "")</f>
        <v>#DIV/0!</v>
      </c>
      <c r="CB1620" s="0" t="e">
        <f aca="false">IF(AG1620/K1620&gt;=1, "PLS CHECK", "")</f>
        <v>#DIV/0!</v>
      </c>
    </row>
    <row r="1621" customFormat="false" ht="12.5" hidden="false" customHeight="false" outlineLevel="0" collapsed="false">
      <c r="A1621" s="0" t="n">
        <v>1618</v>
      </c>
      <c r="B1621" s="15" t="s">
        <v>105</v>
      </c>
      <c r="C1621" s="16" t="s">
        <v>106</v>
      </c>
      <c r="D1621" s="0" t="s">
        <v>194</v>
      </c>
      <c r="E1621" s="0" t="n">
        <v>8.4</v>
      </c>
      <c r="F1621" s="0" t="n">
        <v>12.7</v>
      </c>
      <c r="G1621" s="0" t="n">
        <v>1.2</v>
      </c>
      <c r="H1621" s="0" t="n">
        <v>3.5</v>
      </c>
      <c r="I1621" s="0" t="n">
        <v>8.4</v>
      </c>
      <c r="J1621" s="0" t="n">
        <v>2.791</v>
      </c>
      <c r="K1621" s="0" t="n">
        <v>0.031</v>
      </c>
      <c r="L1621" s="0" t="n">
        <v>1.8</v>
      </c>
      <c r="M1621" s="0" t="n">
        <v>7.3</v>
      </c>
      <c r="N1621" s="0" t="n">
        <v>0</v>
      </c>
      <c r="O1621" s="0" t="n">
        <v>193</v>
      </c>
      <c r="P1621" s="37"/>
      <c r="Q1621" s="0" t="n">
        <v>0</v>
      </c>
      <c r="R1621" s="0" t="n">
        <v>0</v>
      </c>
      <c r="S1621" s="0" t="n">
        <v>0</v>
      </c>
      <c r="T1621" s="0" t="n">
        <v>0</v>
      </c>
      <c r="U1621" s="0" t="n">
        <v>0</v>
      </c>
      <c r="V1621" s="0" t="n">
        <v>0</v>
      </c>
      <c r="AC1621" s="0" t="n">
        <v>2.455</v>
      </c>
      <c r="AD1621" s="0" t="n">
        <v>0.079</v>
      </c>
      <c r="AE1621" s="0" t="n">
        <v>2.001</v>
      </c>
      <c r="AF1621" s="37"/>
      <c r="AG1621" s="0" t="n">
        <v>0.001</v>
      </c>
      <c r="AH1621" s="0" t="n">
        <v>10.5</v>
      </c>
      <c r="AI1621" s="0" t="n">
        <v>0</v>
      </c>
      <c r="AJ1621" s="37"/>
      <c r="AP1621" s="0" t="n">
        <v>0</v>
      </c>
      <c r="AQ1621" s="0" t="n">
        <v>0</v>
      </c>
      <c r="AR1621" s="0" t="n">
        <v>0</v>
      </c>
      <c r="AS1621" s="0" t="n">
        <v>0</v>
      </c>
      <c r="AU1621" s="0" t="n">
        <v>0</v>
      </c>
      <c r="AV1621" s="0" t="n">
        <v>0</v>
      </c>
      <c r="AY1621" s="0" t="n">
        <v>0</v>
      </c>
      <c r="AZ1621" s="0" t="n">
        <v>0</v>
      </c>
      <c r="BB1621" s="0" t="n">
        <v>0</v>
      </c>
      <c r="BE1621" s="0" t="n">
        <v>0</v>
      </c>
      <c r="BF1621" s="0" t="n">
        <f aca="false">IF(E1621&lt;11,-3.6797*E1621^2+48.115*E1621-53.83,280.92*EXP(-0.2027*E1621))</f>
        <v>90.6963680000001</v>
      </c>
      <c r="BG1621" s="0" t="n">
        <f aca="false">32.208*LN(F1621)+21.438</f>
        <v>103.297917005506</v>
      </c>
      <c r="BH1621" s="0" t="n">
        <f aca="false">IF(G1621&lt;=2, -10*G1621+100, 88.958*EXP(-0.0755*G1621))</f>
        <v>88</v>
      </c>
      <c r="BI1621" s="0" t="n">
        <f aca="false">IF(I1621&lt;=100, 0.0053*(I1621)^2-1.0332*I1621+100.76, 122.82*EXP(-0.0092*I1621))</f>
        <v>92.455088</v>
      </c>
      <c r="BJ1621" s="0" t="e">
        <f aca="false">IF(P1621&lt;=1000, -6.942*LN(P1621)+107.59, -36.304*LN(P1621)+310.72)</f>
        <v>#VALUE!</v>
      </c>
      <c r="BK1621" s="0" t="e">
        <f aca="false">BF1621^0.04*BG1621^0.22*BH1621^0.51*BI1621^0.06*BJ1621^0.17</f>
        <v>#VALUE!</v>
      </c>
      <c r="BL1621" s="0" t="e">
        <f aca="false">IF(BK1621&gt;=90, "Very Good", IF(BK1621&gt;=80, "Good", IF(BK1621&gt;=70, "Slightly Good", IF(BK1621&gt;=60, "Average", IF(BK1621&gt;=50, "Slightly Poor", IF(BK1621&gt;=40, "Poor", "Very Poor"))))))</f>
        <v>#VALUE!</v>
      </c>
      <c r="BM1621" s="0" t="e">
        <f aca="false">IF(P1621&lt;=1000, -6.942*LN(P1621)+107.59, IF(AND(P1621&gt;1000, P1621&lt;=5213),-36.304*LN(P1621)+310.72, IF(P1621&gt;5213, 10)))</f>
        <v>#VALUE!</v>
      </c>
      <c r="BN1621" s="0" t="e">
        <f aca="false">BF1621^0.04*BG1621^0.22*BH1621^0.51*BI1621^0.06*BM1621^0.17</f>
        <v>#VALUE!</v>
      </c>
      <c r="BO1621" s="0" t="e">
        <f aca="false">IF(BN1621&gt;=90, "Very Good", IF(BN1621&gt;=80, "Good", IF(BN1621&gt;=70, "Slightly Good", IF(BN1621&gt;=60, "Average", IF(BN1621&gt;=50, "Slightly Poor", IF(BN1621&gt;=40, "Poor", "Very Poor"))))))</f>
        <v>#VALUE!</v>
      </c>
      <c r="BP1621" s="0" t="e">
        <f aca="false">IF(AJ1621&lt;=1000, -6.942*LN(AJ1621)+107.59, IF(AND(AJ1621&gt;1000, AJ1621&lt;=5213),-36.304*LN(AJ1621)+310.72, IF(AJ1621&gt;5213, 10)))</f>
        <v>#VALUE!</v>
      </c>
      <c r="BQ1621" s="0" t="e">
        <f aca="false">BF1621^0.04*BG1621^0.22*BH1621^0.51*BI1621^0.06*BP1621^0.17</f>
        <v>#VALUE!</v>
      </c>
      <c r="BR1621" s="0" t="e">
        <f aca="false">IF(BQ1621&gt;=90, "Very Good", IF(BQ1621&gt;=80, "Good", IF(BQ1621&gt;=70, "Slightly Good", IF(BQ1621&gt;=60, "Average", IF(BQ1621&gt;=50, "Slightly Poor", IF(BQ1621&gt;=40, "Poor", "Very Poor"))))))</f>
        <v>#VALUE!</v>
      </c>
      <c r="BT1621" s="0" t="n">
        <f aca="false">9.81*LN(AH1621)+30.6</f>
        <v>53.6669912727737</v>
      </c>
      <c r="BU1621" s="0" t="str">
        <f aca="false">IF(BT1621&lt;30, "Clean water", IF(AND(BT1621&gt;=30, BT1621&lt;40), "Hypolimia", IF(AND(BT1621&gt;=40,BT1621&lt;50), "Mesotrophic", IF(AND(BT1621&gt;=50, BT1621&lt;70), "Eutrophic", IF(BT1621&gt;70,"Hypertrophic")))))</f>
        <v>Eutrophic</v>
      </c>
      <c r="BW1621" s="0" t="str">
        <f aca="false">IF(G1621/H1621&gt;=1, "PLS CHECK", "")</f>
        <v/>
      </c>
      <c r="BX1621" s="0" t="str">
        <f aca="false">IF(AC1621/J1621&gt;=1, "PLS CHECK", "")</f>
        <v/>
      </c>
      <c r="BY1621" s="0" t="str">
        <f aca="false">IF(AE1621/J1621&gt;=1, "PLS CHECK", "")</f>
        <v/>
      </c>
      <c r="BZ1621" s="0" t="str">
        <f aca="false">IF(AD1621/J1621&gt;=1, "PLS CHECK", "")</f>
        <v/>
      </c>
      <c r="CA1621" s="0" t="str">
        <f aca="false">IF(AF1621/K1621&gt;=1, "PLS CHECK", "")</f>
        <v/>
      </c>
      <c r="CB1621" s="0" t="str">
        <f aca="false">IF(AG1621/K1621&gt;=1, "PLS CHECK", "")</f>
        <v/>
      </c>
    </row>
    <row r="1622" customFormat="false" ht="12.5" hidden="false" customHeight="false" outlineLevel="0" collapsed="false">
      <c r="A1622" s="0" t="n">
        <v>1619</v>
      </c>
      <c r="B1622" s="15" t="s">
        <v>107</v>
      </c>
      <c r="C1622" s="16" t="s">
        <v>108</v>
      </c>
      <c r="D1622" s="0" t="s">
        <v>194</v>
      </c>
      <c r="E1622" s="0" t="n">
        <v>7.4</v>
      </c>
      <c r="F1622" s="0" t="n">
        <v>12.6</v>
      </c>
      <c r="G1622" s="0" t="n">
        <v>1.2</v>
      </c>
      <c r="H1622" s="37"/>
      <c r="I1622" s="0" t="n">
        <v>2.4</v>
      </c>
      <c r="J1622" s="0" t="n">
        <v>6.215</v>
      </c>
      <c r="K1622" s="0" t="n">
        <v>0.042</v>
      </c>
      <c r="L1622" s="37"/>
      <c r="M1622" s="0" t="n">
        <v>6.7</v>
      </c>
      <c r="N1622" s="0" t="n">
        <v>0</v>
      </c>
      <c r="O1622" s="0" t="n">
        <v>550</v>
      </c>
      <c r="P1622" s="0" t="n">
        <v>4600</v>
      </c>
      <c r="Q1622" s="0" t="n">
        <v>0</v>
      </c>
      <c r="R1622" s="0" t="n">
        <v>0</v>
      </c>
      <c r="S1622" s="0" t="n">
        <v>0</v>
      </c>
      <c r="T1622" s="0" t="n">
        <v>0</v>
      </c>
      <c r="U1622" s="0" t="n">
        <v>0</v>
      </c>
      <c r="V1622" s="0" t="n">
        <v>0</v>
      </c>
      <c r="AC1622" s="0" t="n">
        <v>6.069</v>
      </c>
      <c r="AD1622" s="37"/>
      <c r="AE1622" s="0" t="n">
        <v>5.813</v>
      </c>
      <c r="AF1622" s="0" t="n">
        <v>0.037</v>
      </c>
      <c r="AG1622" s="0" t="n">
        <v>0.032</v>
      </c>
      <c r="AH1622" s="0" t="n">
        <v>4.1</v>
      </c>
      <c r="AJ1622" s="0" t="n">
        <v>470</v>
      </c>
      <c r="AP1622" s="0" t="n">
        <v>0</v>
      </c>
      <c r="AY1622" s="0" t="n">
        <v>0</v>
      </c>
      <c r="BF1622" s="0" t="n">
        <f aca="false">IF(E1622&lt;11,-3.6797*E1622^2+48.115*E1622-53.83,280.92*EXP(-0.2027*E1622))</f>
        <v>100.720628</v>
      </c>
      <c r="BG1622" s="0" t="n">
        <f aca="false">32.208*LN(F1622)+21.438</f>
        <v>103.043306983941</v>
      </c>
      <c r="BH1622" s="0" t="n">
        <f aca="false">IF(G1622&lt;=2, -10*G1622+100, 88.958*EXP(-0.0755*G1622))</f>
        <v>88</v>
      </c>
      <c r="BI1622" s="0" t="n">
        <f aca="false">IF(I1622&lt;=100, 0.0053*(I1622)^2-1.0332*I1622+100.76, 122.82*EXP(-0.0092*I1622))</f>
        <v>98.310848</v>
      </c>
      <c r="BJ1622" s="0" t="n">
        <f aca="false">IF(P1622&lt;=1000, -6.942*LN(P1622)+107.59, -36.304*LN(P1622)+310.72)</f>
        <v>4.5389043097482</v>
      </c>
      <c r="BK1622" s="0" t="n">
        <f aca="false">BF1622^0.04*BG1622^0.22*BH1622^0.51*BI1622^0.06*BJ1622^0.17</f>
        <v>55.7074160264124</v>
      </c>
      <c r="BL1622" s="0" t="str">
        <f aca="false">IF(BK1622&gt;=90, "Very Good", IF(BK1622&gt;=80, "Good", IF(BK1622&gt;=70, "Slightly Good", IF(BK1622&gt;=60, "Average", IF(BK1622&gt;=50, "Slightly Poor", IF(BK1622&gt;=40, "Poor", "Very Poor"))))))</f>
        <v>Slightly Poor</v>
      </c>
      <c r="BM1622" s="0" t="n">
        <f aca="false">IF(P1622&lt;=1000, -6.942*LN(P1622)+107.59, IF(AND(P1622&gt;1000, P1622&lt;=5213),-36.304*LN(P1622)+310.72, IF(P1622&gt;5213, 10)))</f>
        <v>4.5389043097482</v>
      </c>
      <c r="BN1622" s="0" t="n">
        <f aca="false">BF1622^0.04*BG1622^0.22*BH1622^0.51*BI1622^0.06*BM1622^0.17</f>
        <v>55.7074160264124</v>
      </c>
      <c r="BO1622" s="0" t="str">
        <f aca="false">IF(BN1622&gt;=90, "Very Good", IF(BN1622&gt;=80, "Good", IF(BN1622&gt;=70, "Slightly Good", IF(BN1622&gt;=60, "Average", IF(BN1622&gt;=50, "Slightly Poor", IF(BN1622&gt;=40, "Poor", "Very Poor"))))))</f>
        <v>Slightly Poor</v>
      </c>
      <c r="BP1622" s="0" t="n">
        <f aca="false">IF(AJ1622&lt;=1000, -6.942*LN(AJ1622)+107.59, IF(AND(AJ1622&gt;1000, AJ1622&lt;=5213),-36.304*LN(AJ1622)+310.72, IF(AJ1622&gt;5213, 10)))</f>
        <v>64.8777296333641</v>
      </c>
      <c r="BQ1622" s="0" t="n">
        <f aca="false">BF1622^0.04*BG1622^0.22*BH1622^0.51*BI1622^0.06*BP1622^0.17</f>
        <v>87.5563400134813</v>
      </c>
      <c r="BR1622" s="0" t="str">
        <f aca="false">IF(BQ1622&gt;=90, "Very Good", IF(BQ1622&gt;=80, "Good", IF(BQ1622&gt;=70, "Slightly Good", IF(BQ1622&gt;=60, "Average", IF(BQ1622&gt;=50, "Slightly Poor", IF(BQ1622&gt;=40, "Poor", "Very Poor"))))))</f>
        <v>Good</v>
      </c>
      <c r="BT1622" s="0" t="n">
        <f aca="false">9.81*LN(AH1622)+30.6</f>
        <v>44.4417822120977</v>
      </c>
      <c r="BU1622" s="0" t="str">
        <f aca="false">IF(BT1622&lt;30, "Clean water", IF(AND(BT1622&gt;=30, BT1622&lt;40), "Hypolimia", IF(AND(BT1622&gt;=40,BT1622&lt;50), "Mesotrophic", IF(AND(BT1622&gt;=50, BT1622&lt;70), "Eutrophic", IF(BT1622&gt;70,"Hypertrophic")))))</f>
        <v>Mesotrophic</v>
      </c>
      <c r="BW1622" s="0" t="e">
        <f aca="false">IF(G1622/H1622&gt;=1, "PLS CHECK", "")</f>
        <v>#DIV/0!</v>
      </c>
      <c r="BX1622" s="0" t="str">
        <f aca="false">IF(AC1622/J1622&gt;=1, "PLS CHECK", "")</f>
        <v/>
      </c>
      <c r="BY1622" s="0" t="str">
        <f aca="false">IF(AE1622/J1622&gt;=1, "PLS CHECK", "")</f>
        <v/>
      </c>
      <c r="BZ1622" s="0" t="str">
        <f aca="false">IF(AD1622/J1622&gt;=1, "PLS CHECK", "")</f>
        <v/>
      </c>
      <c r="CA1622" s="0" t="str">
        <f aca="false">IF(AF1622/K1622&gt;=1, "PLS CHECK", "")</f>
        <v/>
      </c>
      <c r="CB1622" s="0" t="str">
        <f aca="false">IF(AG1622/K1622&gt;=1, "PLS CHECK", "")</f>
        <v/>
      </c>
    </row>
    <row r="1623" customFormat="false" ht="12.5" hidden="false" customHeight="false" outlineLevel="0" collapsed="false">
      <c r="A1623" s="0" t="n">
        <v>1620</v>
      </c>
      <c r="B1623" s="15" t="s">
        <v>109</v>
      </c>
      <c r="C1623" s="16" t="s">
        <v>110</v>
      </c>
      <c r="D1623" s="0" t="s">
        <v>194</v>
      </c>
      <c r="E1623" s="0" t="n">
        <v>7.7</v>
      </c>
      <c r="F1623" s="0" t="n">
        <v>10.6</v>
      </c>
      <c r="G1623" s="0" t="n">
        <v>3.5</v>
      </c>
      <c r="H1623" s="0" t="n">
        <v>7.7</v>
      </c>
      <c r="I1623" s="0" t="n">
        <v>11</v>
      </c>
      <c r="J1623" s="37"/>
      <c r="K1623" s="37"/>
      <c r="L1623" s="0" t="n">
        <v>4.5</v>
      </c>
      <c r="M1623" s="0" t="n">
        <v>13.4</v>
      </c>
      <c r="O1623" s="0" t="n">
        <v>398</v>
      </c>
      <c r="AC1623" s="37"/>
      <c r="AD1623" s="0" t="n">
        <v>0.704</v>
      </c>
      <c r="AE1623" s="37"/>
      <c r="AF1623" s="37"/>
      <c r="AG1623" s="37"/>
      <c r="BF1623" s="0" t="n">
        <f aca="false">IF(E1623&lt;11,-3.6797*E1623^2+48.115*E1623-53.83,280.92*EXP(-0.2027*E1623))</f>
        <v>98.486087</v>
      </c>
      <c r="BG1623" s="0" t="n">
        <f aca="false">32.208*LN(F1623)+21.438</f>
        <v>97.4763856680092</v>
      </c>
      <c r="BH1623" s="0" t="n">
        <f aca="false">IF(G1623&lt;=2, -10*G1623+100, 88.958*EXP(-0.0755*G1623))</f>
        <v>68.3003129279866</v>
      </c>
      <c r="BI1623" s="0" t="n">
        <f aca="false">IF(I1623&lt;=100, 0.0053*(I1623)^2-1.0332*I1623+100.76, 122.82*EXP(-0.0092*I1623))</f>
        <v>90.0361</v>
      </c>
      <c r="BJ1623" s="0" t="e">
        <f aca="false">IF(P1623&lt;=1000, -6.942*LN(P1623)+107.59, -36.304*LN(P1623)+310.72)</f>
        <v>#VALUE!</v>
      </c>
      <c r="BK1623" s="0" t="e">
        <f aca="false">BF1623^0.04*BG1623^0.22*BH1623^0.51*BI1623^0.06*BJ1623^0.17</f>
        <v>#VALUE!</v>
      </c>
      <c r="BL1623" s="0" t="e">
        <f aca="false">IF(BK1623&gt;=90, "Very Good", IF(BK1623&gt;=80, "Good", IF(BK1623&gt;=70, "Slightly Good", IF(BK1623&gt;=60, "Average", IF(BK1623&gt;=50, "Slightly Poor", IF(BK1623&gt;=40, "Poor", "Very Poor"))))))</f>
        <v>#VALUE!</v>
      </c>
      <c r="BM1623" s="0" t="e">
        <f aca="false">IF(P1623&lt;=1000, -6.942*LN(P1623)+107.59, IF(AND(P1623&gt;1000, P1623&lt;=5213),-36.304*LN(P1623)+310.72, IF(P1623&gt;5213, 10)))</f>
        <v>#VALUE!</v>
      </c>
      <c r="BN1623" s="0" t="e">
        <f aca="false">BF1623^0.04*BG1623^0.22*BH1623^0.51*BI1623^0.06*BM1623^0.17</f>
        <v>#VALUE!</v>
      </c>
      <c r="BO1623" s="0" t="e">
        <f aca="false">IF(BN1623&gt;=90, "Very Good", IF(BN1623&gt;=80, "Good", IF(BN1623&gt;=70, "Slightly Good", IF(BN1623&gt;=60, "Average", IF(BN1623&gt;=50, "Slightly Poor", IF(BN1623&gt;=40, "Poor", "Very Poor"))))))</f>
        <v>#VALUE!</v>
      </c>
      <c r="BP1623" s="0" t="e">
        <f aca="false">IF(AJ1623&lt;=1000, -6.942*LN(AJ1623)+107.59, IF(AND(AJ1623&gt;1000, AJ1623&lt;=5213),-36.304*LN(AJ1623)+310.72, IF(AJ1623&gt;5213, 10)))</f>
        <v>#VALUE!</v>
      </c>
      <c r="BQ1623" s="0" t="e">
        <f aca="false">BF1623^0.04*BG1623^0.22*BH1623^0.51*BI1623^0.06*BP1623^0.17</f>
        <v>#VALUE!</v>
      </c>
      <c r="BR1623" s="0" t="e">
        <f aca="false">IF(BQ1623&gt;=90, "Very Good", IF(BQ1623&gt;=80, "Good", IF(BQ1623&gt;=70, "Slightly Good", IF(BQ1623&gt;=60, "Average", IF(BQ1623&gt;=50, "Slightly Poor", IF(BQ1623&gt;=40, "Poor", "Very Poor"))))))</f>
        <v>#VALUE!</v>
      </c>
      <c r="BT1623" s="0" t="e">
        <f aca="false">9.81*LN(AH1623)+30.6</f>
        <v>#VALUE!</v>
      </c>
      <c r="BU1623" s="0" t="e">
        <f aca="false">IF(BT1623&lt;30, "Clean water", IF(AND(BT1623&gt;=30, BT1623&lt;40), "Hypolimia", IF(AND(BT1623&gt;=40,BT1623&lt;50), "Mesotrophic", IF(AND(BT1623&gt;=50, BT1623&lt;70), "Eutrophic", IF(BT1623&gt;70,"Hypertrophic")))))</f>
        <v>#VALUE!</v>
      </c>
      <c r="BW1623" s="0" t="str">
        <f aca="false">IF(G1623/H1623&gt;=1, "PLS CHECK", "")</f>
        <v/>
      </c>
      <c r="BX1623" s="0" t="e">
        <f aca="false">IF(AC1623/J1623&gt;=1, "PLS CHECK", "")</f>
        <v>#DIV/0!</v>
      </c>
      <c r="BY1623" s="0" t="e">
        <f aca="false">IF(AE1623/J1623&gt;=1, "PLS CHECK", "")</f>
        <v>#DIV/0!</v>
      </c>
      <c r="BZ1623" s="0" t="e">
        <f aca="false">IF(AD1623/J1623&gt;=1, "PLS CHECK", "")</f>
        <v>#DIV/0!</v>
      </c>
      <c r="CA1623" s="0" t="e">
        <f aca="false">IF(AF1623/K1623&gt;=1, "PLS CHECK", "")</f>
        <v>#DIV/0!</v>
      </c>
      <c r="CB1623" s="0" t="e">
        <f aca="false">IF(AG1623/K1623&gt;=1, "PLS CHECK", "")</f>
        <v>#DIV/0!</v>
      </c>
    </row>
    <row r="1624" customFormat="false" ht="12.5" hidden="false" customHeight="false" outlineLevel="0" collapsed="false">
      <c r="A1624" s="0" t="n">
        <v>1621</v>
      </c>
      <c r="B1624" s="15" t="s">
        <v>111</v>
      </c>
      <c r="C1624" s="16" t="s">
        <v>112</v>
      </c>
      <c r="D1624" s="0" t="s">
        <v>194</v>
      </c>
      <c r="E1624" s="37"/>
      <c r="F1624" s="0" t="n">
        <v>9.7</v>
      </c>
      <c r="G1624" s="0" t="n">
        <v>1.8</v>
      </c>
      <c r="H1624" s="0" t="n">
        <v>4</v>
      </c>
      <c r="I1624" s="0" t="n">
        <v>1.2</v>
      </c>
      <c r="J1624" s="0" t="n">
        <v>9.27</v>
      </c>
      <c r="K1624" s="37"/>
      <c r="L1624" s="0" t="n">
        <v>2.9</v>
      </c>
      <c r="M1624" s="0" t="n">
        <v>13.9</v>
      </c>
      <c r="N1624" s="0" t="n">
        <v>0</v>
      </c>
      <c r="O1624" s="0" t="n">
        <v>458</v>
      </c>
      <c r="P1624" s="0" t="n">
        <v>4300</v>
      </c>
      <c r="Q1624" s="0" t="n">
        <v>0</v>
      </c>
      <c r="R1624" s="0" t="n">
        <v>0</v>
      </c>
      <c r="S1624" s="0" t="n">
        <v>0</v>
      </c>
      <c r="T1624" s="0" t="n">
        <v>0</v>
      </c>
      <c r="U1624" s="0" t="n">
        <v>0</v>
      </c>
      <c r="V1624" s="0" t="n">
        <v>0</v>
      </c>
      <c r="AC1624" s="0" t="n">
        <v>9.064</v>
      </c>
      <c r="AD1624" s="0" t="n">
        <v>0.732</v>
      </c>
      <c r="AE1624" s="37"/>
      <c r="AF1624" s="0" t="n">
        <v>0.011</v>
      </c>
      <c r="AG1624" s="0" t="n">
        <v>0.003</v>
      </c>
      <c r="AH1624" s="0" t="n">
        <v>2.4</v>
      </c>
      <c r="AJ1624" s="0" t="n">
        <v>270</v>
      </c>
      <c r="AP1624" s="0" t="n">
        <v>0</v>
      </c>
      <c r="AY1624" s="0" t="n">
        <v>0</v>
      </c>
      <c r="BF1624" s="0" t="n">
        <f aca="false">IF(E1624&lt;11,-3.6797*E1624^2+48.115*E1624-53.83,280.92*EXP(-0.2027*E1624))</f>
        <v>-53.83</v>
      </c>
      <c r="BG1624" s="0" t="n">
        <f aca="false">32.208*LN(F1624)+21.438</f>
        <v>94.6186305204847</v>
      </c>
      <c r="BH1624" s="0" t="n">
        <f aca="false">IF(G1624&lt;=2, -10*G1624+100, 88.958*EXP(-0.0755*G1624))</f>
        <v>82</v>
      </c>
      <c r="BI1624" s="0" t="n">
        <f aca="false">IF(I1624&lt;=100, 0.0053*(I1624)^2-1.0332*I1624+100.76, 122.82*EXP(-0.0092*I1624))</f>
        <v>99.527792</v>
      </c>
      <c r="BJ1624" s="0" t="n">
        <f aca="false">IF(P1624&lt;=1000, -6.942*LN(P1624)+107.59, -36.304*LN(P1624)+310.72)</f>
        <v>6.98729256774925</v>
      </c>
      <c r="BK1624" s="0" t="n">
        <f aca="false">BF1624^0.04*BG1624^0.22*BH1624^0.51*BI1624^0.06*BJ1624^0.17</f>
        <v>-55.3872859421374</v>
      </c>
      <c r="BL1624" s="0" t="str">
        <f aca="false">IF(BK1624&gt;=90, "Very Good", IF(BK1624&gt;=80, "Good", IF(BK1624&gt;=70, "Slightly Good", IF(BK1624&gt;=60, "Average", IF(BK1624&gt;=50, "Slightly Poor", IF(BK1624&gt;=40, "Poor", "Very Poor"))))))</f>
        <v>Very Poor</v>
      </c>
      <c r="BM1624" s="0" t="n">
        <f aca="false">IF(P1624&lt;=1000, -6.942*LN(P1624)+107.59, IF(AND(P1624&gt;1000, P1624&lt;=5213),-36.304*LN(P1624)+310.72, IF(P1624&gt;5213, 10)))</f>
        <v>6.98729256774925</v>
      </c>
      <c r="BN1624" s="0" t="n">
        <f aca="false">BF1624^0.04*BG1624^0.22*BH1624^0.51*BI1624^0.06*BM1624^0.17</f>
        <v>-55.3872859421374</v>
      </c>
      <c r="BO1624" s="0" t="str">
        <f aca="false">IF(BN1624&gt;=90, "Very Good", IF(BN1624&gt;=80, "Good", IF(BN1624&gt;=70, "Slightly Good", IF(BN1624&gt;=60, "Average", IF(BN1624&gt;=50, "Slightly Poor", IF(BN1624&gt;=40, "Poor", "Very Poor"))))))</f>
        <v>Very Poor</v>
      </c>
      <c r="BP1624" s="0" t="n">
        <f aca="false">IF(AJ1624&lt;=1000, -6.942*LN(AJ1624)+107.59, IF(AND(AJ1624&gt;1000, AJ1624&lt;=5213),-36.304*LN(AJ1624)+310.72, IF(AJ1624&gt;5213, 10)))</f>
        <v>68.7257547606333</v>
      </c>
      <c r="BQ1624" s="0" t="n">
        <f aca="false">BF1624^0.04*BG1624^0.22*BH1624^0.51*BI1624^0.06*BP1624^0.17</f>
        <v>-81.6935718419749</v>
      </c>
      <c r="BR1624" s="0" t="str">
        <f aca="false">IF(BQ1624&gt;=90, "Very Good", IF(BQ1624&gt;=80, "Good", IF(BQ1624&gt;=70, "Slightly Good", IF(BQ1624&gt;=60, "Average", IF(BQ1624&gt;=50, "Slightly Poor", IF(BQ1624&gt;=40, "Poor", "Very Poor"))))))</f>
        <v>Very Poor</v>
      </c>
      <c r="BT1624" s="0" t="n">
        <f aca="false">9.81*LN(AH1624)+30.6</f>
        <v>39.1883483134418</v>
      </c>
      <c r="BU1624" s="0" t="str">
        <f aca="false">IF(BT1624&lt;30, "Clean water", IF(AND(BT1624&gt;=30, BT1624&lt;40), "Hypolimia", IF(AND(BT1624&gt;=40,BT1624&lt;50), "Mesotrophic", IF(AND(BT1624&gt;=50, BT1624&lt;70), "Eutrophic", IF(BT1624&gt;70,"Hypertrophic")))))</f>
        <v>Hypolimia</v>
      </c>
      <c r="BW1624" s="0" t="str">
        <f aca="false">IF(G1624/H1624&gt;=1, "PLS CHECK", "")</f>
        <v/>
      </c>
      <c r="BX1624" s="0" t="str">
        <f aca="false">IF(AC1624/J1624&gt;=1, "PLS CHECK", "")</f>
        <v/>
      </c>
      <c r="BY1624" s="0" t="str">
        <f aca="false">IF(AE1624/J1624&gt;=1, "PLS CHECK", "")</f>
        <v/>
      </c>
      <c r="BZ1624" s="0" t="str">
        <f aca="false">IF(AD1624/J1624&gt;=1, "PLS CHECK", "")</f>
        <v/>
      </c>
      <c r="CA1624" s="0" t="e">
        <f aca="false">IF(AF1624/K1624&gt;=1, "PLS CHECK", "")</f>
        <v>#DIV/0!</v>
      </c>
      <c r="CB1624" s="0" t="e">
        <f aca="false">IF(AG1624/K1624&gt;=1, "PLS CHECK", "")</f>
        <v>#DIV/0!</v>
      </c>
    </row>
    <row r="1625" customFormat="false" ht="12.5" hidden="false" customHeight="false" outlineLevel="0" collapsed="false">
      <c r="A1625" s="0" t="n">
        <v>1622</v>
      </c>
      <c r="B1625" s="15" t="s">
        <v>113</v>
      </c>
      <c r="C1625" s="16" t="s">
        <v>114</v>
      </c>
      <c r="D1625" s="0" t="s">
        <v>194</v>
      </c>
      <c r="E1625" s="37"/>
      <c r="F1625" s="0" t="n">
        <v>10.6</v>
      </c>
      <c r="G1625" s="0" t="n">
        <v>2.3</v>
      </c>
      <c r="H1625" s="0" t="n">
        <v>5</v>
      </c>
      <c r="I1625" s="0" t="n">
        <v>3.8</v>
      </c>
      <c r="J1625" s="0" t="n">
        <v>8.319</v>
      </c>
      <c r="K1625" s="0" t="n">
        <v>0.085</v>
      </c>
      <c r="L1625" s="0" t="n">
        <v>3.7</v>
      </c>
      <c r="M1625" s="0" t="n">
        <v>7.4</v>
      </c>
      <c r="N1625" s="0" t="n">
        <v>0</v>
      </c>
      <c r="O1625" s="0" t="n">
        <v>492</v>
      </c>
      <c r="P1625" s="0" t="n">
        <v>22000</v>
      </c>
      <c r="Q1625" s="0" t="n">
        <v>0</v>
      </c>
      <c r="R1625" s="0" t="n">
        <v>0</v>
      </c>
      <c r="S1625" s="0" t="n">
        <v>0</v>
      </c>
      <c r="T1625" s="0" t="n">
        <v>0</v>
      </c>
      <c r="U1625" s="0" t="n">
        <v>0</v>
      </c>
      <c r="V1625" s="0" t="n">
        <v>0</v>
      </c>
      <c r="AC1625" s="0" t="n">
        <v>8.132</v>
      </c>
      <c r="AD1625" s="0" t="n">
        <v>0.278</v>
      </c>
      <c r="AE1625" s="37"/>
      <c r="AF1625" s="0" t="n">
        <v>0.056</v>
      </c>
      <c r="AG1625" s="0" t="n">
        <v>0.037</v>
      </c>
      <c r="AH1625" s="0" t="n">
        <v>3.7</v>
      </c>
      <c r="AJ1625" s="0" t="n">
        <v>410</v>
      </c>
      <c r="AP1625" s="0" t="n">
        <v>0</v>
      </c>
      <c r="AY1625" s="0" t="n">
        <v>0</v>
      </c>
      <c r="BF1625" s="0" t="n">
        <f aca="false">IF(E1625&lt;11,-3.6797*E1625^2+48.115*E1625-53.83,280.92*EXP(-0.2027*E1625))</f>
        <v>-53.83</v>
      </c>
      <c r="BG1625" s="0" t="n">
        <f aca="false">32.208*LN(F1625)+21.438</f>
        <v>97.4763856680092</v>
      </c>
      <c r="BH1625" s="0" t="n">
        <f aca="false">IF(G1625&lt;=2, -10*G1625+100, 88.958*EXP(-0.0755*G1625))</f>
        <v>74.7772988969374</v>
      </c>
      <c r="BI1625" s="0" t="n">
        <f aca="false">IF(I1625&lt;=100, 0.0053*(I1625)^2-1.0332*I1625+100.76, 122.82*EXP(-0.0092*I1625))</f>
        <v>96.910372</v>
      </c>
      <c r="BJ1625" s="0" t="n">
        <f aca="false">IF(P1625&lt;=1000, -6.942*LN(P1625)+107.59, -36.304*LN(P1625)+310.72)</f>
        <v>-52.2763528748878</v>
      </c>
      <c r="BK1625" s="0" t="e">
        <f aca="false">BF1625^0.04*BG1625^0.22*BH1625^0.51*BI1625^0.06*BJ1625^0.17</f>
        <v>#NUM!</v>
      </c>
      <c r="BL1625" s="0" t="e">
        <f aca="false">IF(BK1625&gt;=90, "Very Good", IF(BK1625&gt;=80, "Good", IF(BK1625&gt;=70, "Slightly Good", IF(BK1625&gt;=60, "Average", IF(BK1625&gt;=50, "Slightly Poor", IF(BK1625&gt;=40, "Poor", "Very Poor"))))))</f>
        <v>#NUM!</v>
      </c>
      <c r="BM1625" s="0" t="n">
        <f aca="false">IF(P1625&lt;=1000, -6.942*LN(P1625)+107.59, IF(AND(P1625&gt;1000, P1625&lt;=5213),-36.304*LN(P1625)+310.72, IF(P1625&gt;5213, 10)))</f>
        <v>10</v>
      </c>
      <c r="BN1625" s="0" t="n">
        <f aca="false">BF1625^0.04*BG1625^0.22*BH1625^0.51*BI1625^0.06*BM1625^0.17</f>
        <v>-56.442162816293</v>
      </c>
      <c r="BO1625" s="0" t="str">
        <f aca="false">IF(BN1625&gt;=90, "Very Good", IF(BN1625&gt;=80, "Good", IF(BN1625&gt;=70, "Slightly Good", IF(BN1625&gt;=60, "Average", IF(BN1625&gt;=50, "Slightly Poor", IF(BN1625&gt;=40, "Poor", "Very Poor"))))))</f>
        <v>Very Poor</v>
      </c>
      <c r="BP1625" s="0" t="n">
        <f aca="false">IF(AJ1625&lt;=1000, -6.942*LN(AJ1625)+107.59, IF(AND(AJ1625&gt;1000, AJ1625&lt;=5213),-36.304*LN(AJ1625)+310.72, IF(AJ1625&gt;5213, 10)))</f>
        <v>65.825836997374</v>
      </c>
      <c r="BQ1625" s="0" t="n">
        <f aca="false">BF1625^0.04*BG1625^0.22*BH1625^0.51*BI1625^0.06*BP1625^0.17</f>
        <v>-77.7554847986617</v>
      </c>
      <c r="BR1625" s="0" t="str">
        <f aca="false">IF(BQ1625&gt;=90, "Very Good", IF(BQ1625&gt;=80, "Good", IF(BQ1625&gt;=70, "Slightly Good", IF(BQ1625&gt;=60, "Average", IF(BQ1625&gt;=50, "Slightly Poor", IF(BQ1625&gt;=40, "Poor", "Very Poor"))))))</f>
        <v>Very Poor</v>
      </c>
      <c r="BT1625" s="0" t="n">
        <f aca="false">9.81*LN(AH1625)+30.6</f>
        <v>43.4347449607683</v>
      </c>
      <c r="BU1625" s="0" t="str">
        <f aca="false">IF(BT1625&lt;30, "Clean water", IF(AND(BT1625&gt;=30, BT1625&lt;40), "Hypolimia", IF(AND(BT1625&gt;=40,BT1625&lt;50), "Mesotrophic", IF(AND(BT1625&gt;=50, BT1625&lt;70), "Eutrophic", IF(BT1625&gt;70,"Hypertrophic")))))</f>
        <v>Mesotrophic</v>
      </c>
      <c r="BW1625" s="0" t="str">
        <f aca="false">IF(G1625/H1625&gt;=1, "PLS CHECK", "")</f>
        <v/>
      </c>
      <c r="BX1625" s="0" t="str">
        <f aca="false">IF(AC1625/J1625&gt;=1, "PLS CHECK", "")</f>
        <v/>
      </c>
      <c r="BY1625" s="0" t="str">
        <f aca="false">IF(AE1625/J1625&gt;=1, "PLS CHECK", "")</f>
        <v/>
      </c>
      <c r="BZ1625" s="0" t="str">
        <f aca="false">IF(AD1625/J1625&gt;=1, "PLS CHECK", "")</f>
        <v/>
      </c>
      <c r="CA1625" s="0" t="str">
        <f aca="false">IF(AF1625/K1625&gt;=1, "PLS CHECK", "")</f>
        <v/>
      </c>
      <c r="CB1625" s="0" t="str">
        <f aca="false">IF(AG1625/K1625&gt;=1, "PLS CHECK", "")</f>
        <v/>
      </c>
    </row>
    <row r="1626" customFormat="false" ht="12.5" hidden="false" customHeight="false" outlineLevel="0" collapsed="false">
      <c r="A1626" s="0" t="n">
        <v>1623</v>
      </c>
      <c r="B1626" s="15" t="s">
        <v>115</v>
      </c>
      <c r="C1626" s="16" t="s">
        <v>116</v>
      </c>
      <c r="D1626" s="0" t="s">
        <v>194</v>
      </c>
      <c r="E1626" s="37"/>
      <c r="F1626" s="0" t="n">
        <v>9.3</v>
      </c>
      <c r="G1626" s="0" t="n">
        <v>2.9</v>
      </c>
      <c r="H1626" s="0" t="n">
        <v>6.5</v>
      </c>
      <c r="I1626" s="0" t="n">
        <v>6.8</v>
      </c>
      <c r="J1626" s="37"/>
      <c r="K1626" s="0" t="n">
        <v>0.127</v>
      </c>
      <c r="L1626" s="0" t="n">
        <v>4.8</v>
      </c>
      <c r="M1626" s="0" t="n">
        <v>13.2</v>
      </c>
      <c r="N1626" s="0" t="n">
        <v>0</v>
      </c>
      <c r="O1626" s="0" t="n">
        <v>540</v>
      </c>
      <c r="P1626" s="0" t="n">
        <v>6000</v>
      </c>
      <c r="Q1626" s="0" t="n">
        <v>0</v>
      </c>
      <c r="R1626" s="0" t="n">
        <v>0</v>
      </c>
      <c r="S1626" s="0" t="n">
        <v>0</v>
      </c>
      <c r="T1626" s="0" t="n">
        <v>0</v>
      </c>
      <c r="U1626" s="0" t="n">
        <v>0</v>
      </c>
      <c r="V1626" s="0" t="n">
        <v>0</v>
      </c>
      <c r="AC1626" s="37"/>
      <c r="AD1626" s="0" t="n">
        <v>1.43</v>
      </c>
      <c r="AE1626" s="37"/>
      <c r="AF1626" s="0" t="n">
        <v>0.068</v>
      </c>
      <c r="AG1626" s="0" t="n">
        <v>0.048</v>
      </c>
      <c r="AH1626" s="0" t="n">
        <v>4.9</v>
      </c>
      <c r="AJ1626" s="0" t="n">
        <v>200</v>
      </c>
      <c r="AP1626" s="0" t="n">
        <v>0</v>
      </c>
      <c r="AY1626" s="0" t="n">
        <v>0</v>
      </c>
      <c r="BF1626" s="0" t="n">
        <f aca="false">IF(E1626&lt;11,-3.6797*E1626^2+48.115*E1626-53.83,280.92*EXP(-0.2027*E1626))</f>
        <v>-53.83</v>
      </c>
      <c r="BG1626" s="0" t="n">
        <f aca="false">32.208*LN(F1626)+21.438</f>
        <v>93.2623038003278</v>
      </c>
      <c r="BH1626" s="0" t="n">
        <f aca="false">IF(G1626&lt;=2, -10*G1626+100, 88.958*EXP(-0.0755*G1626))</f>
        <v>71.4654665875093</v>
      </c>
      <c r="BI1626" s="0" t="n">
        <f aca="false">IF(I1626&lt;=100, 0.0053*(I1626)^2-1.0332*I1626+100.76, 122.82*EXP(-0.0092*I1626))</f>
        <v>93.979312</v>
      </c>
      <c r="BJ1626" s="0" t="n">
        <f aca="false">IF(P1626&lt;=1000, -6.942*LN(P1626)+107.59, -36.304*LN(P1626)+310.72)</f>
        <v>-5.10718341902276</v>
      </c>
      <c r="BK1626" s="0" t="e">
        <f aca="false">BF1626^0.04*BG1626^0.22*BH1626^0.51*BI1626^0.06*BJ1626^0.17</f>
        <v>#NUM!</v>
      </c>
      <c r="BL1626" s="0" t="e">
        <f aca="false">IF(BK1626&gt;=90, "Very Good", IF(BK1626&gt;=80, "Good", IF(BK1626&gt;=70, "Slightly Good", IF(BK1626&gt;=60, "Average", IF(BK1626&gt;=50, "Slightly Poor", IF(BK1626&gt;=40, "Poor", "Very Poor"))))))</f>
        <v>#NUM!</v>
      </c>
      <c r="BM1626" s="0" t="n">
        <f aca="false">IF(P1626&lt;=1000, -6.942*LN(P1626)+107.59, IF(AND(P1626&gt;1000, P1626&lt;=5213),-36.304*LN(P1626)+310.72, IF(P1626&gt;5213, 10)))</f>
        <v>10</v>
      </c>
      <c r="BN1626" s="0" t="n">
        <f aca="false">BF1626^0.04*BG1626^0.22*BH1626^0.51*BI1626^0.06*BM1626^0.17</f>
        <v>-54.5189321246597</v>
      </c>
      <c r="BO1626" s="0" t="str">
        <f aca="false">IF(BN1626&gt;=90, "Very Good", IF(BN1626&gt;=80, "Good", IF(BN1626&gt;=70, "Slightly Good", IF(BN1626&gt;=60, "Average", IF(BN1626&gt;=50, "Slightly Poor", IF(BN1626&gt;=40, "Poor", "Very Poor"))))))</f>
        <v>Very Poor</v>
      </c>
      <c r="BP1626" s="0" t="n">
        <f aca="false">IF(AJ1626&lt;=1000, -6.942*LN(AJ1626)+107.59, IF(AND(AJ1626&gt;1000, AJ1626&lt;=5213),-36.304*LN(AJ1626)+310.72, IF(AJ1626&gt;5213, 10)))</f>
        <v>70.8090808414235</v>
      </c>
      <c r="BQ1626" s="0" t="n">
        <f aca="false">BF1626^0.04*BG1626^0.22*BH1626^0.51*BI1626^0.06*BP1626^0.17</f>
        <v>-76.0435640291378</v>
      </c>
      <c r="BR1626" s="0" t="str">
        <f aca="false">IF(BQ1626&gt;=90, "Very Good", IF(BQ1626&gt;=80, "Good", IF(BQ1626&gt;=70, "Slightly Good", IF(BQ1626&gt;=60, "Average", IF(BQ1626&gt;=50, "Slightly Poor", IF(BQ1626&gt;=40, "Poor", "Very Poor"))))))</f>
        <v>Very Poor</v>
      </c>
      <c r="BT1626" s="0" t="n">
        <f aca="false">9.81*LN(AH1626)+30.6</f>
        <v>46.1903973621937</v>
      </c>
      <c r="BU1626" s="0" t="str">
        <f aca="false">IF(BT1626&lt;30, "Clean water", IF(AND(BT1626&gt;=30, BT1626&lt;40), "Hypolimia", IF(AND(BT1626&gt;=40,BT1626&lt;50), "Mesotrophic", IF(AND(BT1626&gt;=50, BT1626&lt;70), "Eutrophic", IF(BT1626&gt;70,"Hypertrophic")))))</f>
        <v>Mesotrophic</v>
      </c>
      <c r="BW1626" s="0" t="str">
        <f aca="false">IF(G1626/H1626&gt;=1, "PLS CHECK", "")</f>
        <v/>
      </c>
      <c r="BX1626" s="0" t="e">
        <f aca="false">IF(AC1626/J1626&gt;=1, "PLS CHECK", "")</f>
        <v>#DIV/0!</v>
      </c>
      <c r="BY1626" s="0" t="e">
        <f aca="false">IF(AE1626/J1626&gt;=1, "PLS CHECK", "")</f>
        <v>#DIV/0!</v>
      </c>
      <c r="BZ1626" s="0" t="e">
        <f aca="false">IF(AD1626/J1626&gt;=1, "PLS CHECK", "")</f>
        <v>#DIV/0!</v>
      </c>
      <c r="CA1626" s="0" t="str">
        <f aca="false">IF(AF1626/K1626&gt;=1, "PLS CHECK", "")</f>
        <v/>
      </c>
      <c r="CB1626" s="0" t="str">
        <f aca="false">IF(AG1626/K1626&gt;=1, "PLS CHECK", "")</f>
        <v/>
      </c>
    </row>
    <row r="1627" customFormat="false" ht="12.5" hidden="false" customHeight="false" outlineLevel="0" collapsed="false">
      <c r="A1627" s="0" t="n">
        <v>1624</v>
      </c>
      <c r="B1627" s="15" t="s">
        <v>117</v>
      </c>
      <c r="C1627" s="0" t="s">
        <v>118</v>
      </c>
      <c r="D1627" s="0" t="s">
        <v>194</v>
      </c>
      <c r="E1627" s="0" t="n">
        <v>7.5</v>
      </c>
      <c r="F1627" s="0" t="n">
        <v>11.6</v>
      </c>
      <c r="G1627" s="0" t="n">
        <v>0.7</v>
      </c>
      <c r="H1627" s="37"/>
      <c r="I1627" s="0" t="n">
        <v>1.2</v>
      </c>
      <c r="J1627" s="0" t="n">
        <v>2.651</v>
      </c>
      <c r="K1627" s="37"/>
      <c r="L1627" s="0" t="n">
        <v>1.4</v>
      </c>
      <c r="M1627" s="0" t="n">
        <v>6.2</v>
      </c>
      <c r="N1627" s="0" t="n">
        <v>0</v>
      </c>
      <c r="O1627" s="0" t="n">
        <v>240</v>
      </c>
      <c r="P1627" s="37"/>
      <c r="Q1627" s="0" t="n">
        <v>0</v>
      </c>
      <c r="R1627" s="0" t="n">
        <v>0</v>
      </c>
      <c r="S1627" s="0" t="n">
        <v>0</v>
      </c>
      <c r="T1627" s="0" t="n">
        <v>0</v>
      </c>
      <c r="U1627" s="0" t="n">
        <v>0</v>
      </c>
      <c r="V1627" s="0" t="n">
        <v>0</v>
      </c>
      <c r="AC1627" s="0" t="n">
        <v>2.552</v>
      </c>
      <c r="AD1627" s="0" t="n">
        <v>0.087</v>
      </c>
      <c r="AE1627" s="0" t="n">
        <v>2.203</v>
      </c>
      <c r="AF1627" s="37"/>
      <c r="AG1627" s="37"/>
      <c r="AH1627" s="0" t="n">
        <v>1.3</v>
      </c>
      <c r="AJ1627" s="37"/>
      <c r="AP1627" s="0" t="n">
        <v>0</v>
      </c>
      <c r="AY1627" s="0" t="n">
        <v>0</v>
      </c>
      <c r="BF1627" s="0" t="n">
        <f aca="false">IF(E1627&lt;11,-3.6797*E1627^2+48.115*E1627-53.83,280.92*EXP(-0.2027*E1627))</f>
        <v>100.049375</v>
      </c>
      <c r="BG1627" s="0" t="n">
        <f aca="false">32.208*LN(F1627)+21.438</f>
        <v>100.379972200002</v>
      </c>
      <c r="BH1627" s="0" t="n">
        <f aca="false">IF(G1627&lt;=2, -10*G1627+100, 88.958*EXP(-0.0755*G1627))</f>
        <v>93</v>
      </c>
      <c r="BI1627" s="0" t="n">
        <f aca="false">IF(I1627&lt;=100, 0.0053*(I1627)^2-1.0332*I1627+100.76, 122.82*EXP(-0.0092*I1627))</f>
        <v>99.527792</v>
      </c>
      <c r="BJ1627" s="0" t="e">
        <f aca="false">IF(P1627&lt;=1000, -6.942*LN(P1627)+107.59, -36.304*LN(P1627)+310.72)</f>
        <v>#VALUE!</v>
      </c>
      <c r="BK1627" s="0" t="e">
        <f aca="false">BF1627^0.04*BG1627^0.22*BH1627^0.51*BI1627^0.06*BJ1627^0.17</f>
        <v>#VALUE!</v>
      </c>
      <c r="BL1627" s="0" t="e">
        <f aca="false">IF(BK1627&gt;=90, "Very Good", IF(BK1627&gt;=80, "Good", IF(BK1627&gt;=70, "Slightly Good", IF(BK1627&gt;=60, "Average", IF(BK1627&gt;=50, "Slightly Poor", IF(BK1627&gt;=40, "Poor", "Very Poor"))))))</f>
        <v>#VALUE!</v>
      </c>
      <c r="BM1627" s="0" t="e">
        <f aca="false">IF(P1627&lt;=1000, -6.942*LN(P1627)+107.59, IF(AND(P1627&gt;1000, P1627&lt;=5213),-36.304*LN(P1627)+310.72, IF(P1627&gt;5213, 10)))</f>
        <v>#VALUE!</v>
      </c>
      <c r="BN1627" s="0" t="e">
        <f aca="false">BF1627^0.04*BG1627^0.22*BH1627^0.51*BI1627^0.06*BM1627^0.17</f>
        <v>#VALUE!</v>
      </c>
      <c r="BO1627" s="0" t="e">
        <f aca="false">IF(BN1627&gt;=90, "Very Good", IF(BN1627&gt;=80, "Good", IF(BN1627&gt;=70, "Slightly Good", IF(BN1627&gt;=60, "Average", IF(BN1627&gt;=50, "Slightly Poor", IF(BN1627&gt;=40, "Poor", "Very Poor"))))))</f>
        <v>#VALUE!</v>
      </c>
      <c r="BP1627" s="0" t="e">
        <f aca="false">IF(AJ1627&lt;=1000, -6.942*LN(AJ1627)+107.59, IF(AND(AJ1627&gt;1000, AJ1627&lt;=5213),-36.304*LN(AJ1627)+310.72, IF(AJ1627&gt;5213, 10)))</f>
        <v>#VALUE!</v>
      </c>
      <c r="BQ1627" s="0" t="e">
        <f aca="false">BF1627^0.04*BG1627^0.22*BH1627^0.51*BI1627^0.06*BP1627^0.17</f>
        <v>#VALUE!</v>
      </c>
      <c r="BR1627" s="0" t="e">
        <f aca="false">IF(BQ1627&gt;=90, "Very Good", IF(BQ1627&gt;=80, "Good", IF(BQ1627&gt;=70, "Slightly Good", IF(BQ1627&gt;=60, "Average", IF(BQ1627&gt;=50, "Slightly Poor", IF(BQ1627&gt;=40, "Poor", "Very Poor"))))))</f>
        <v>#VALUE!</v>
      </c>
      <c r="BT1627" s="0" t="n">
        <f aca="false">9.81*LN(AH1627)+30.6</f>
        <v>33.1737934344261</v>
      </c>
      <c r="BU1627" s="0" t="str">
        <f aca="false">IF(BT1627&lt;30, "Clean water", IF(AND(BT1627&gt;=30, BT1627&lt;40), "Hypolimia", IF(AND(BT1627&gt;=40,BT1627&lt;50), "Mesotrophic", IF(AND(BT1627&gt;=50, BT1627&lt;70), "Eutrophic", IF(BT1627&gt;70,"Hypertrophic")))))</f>
        <v>Hypolimia</v>
      </c>
      <c r="BW1627" s="0" t="e">
        <f aca="false">IF(G1627/H1627&gt;=1, "PLS CHECK", "")</f>
        <v>#DIV/0!</v>
      </c>
      <c r="BX1627" s="0" t="str">
        <f aca="false">IF(AC1627/J1627&gt;=1, "PLS CHECK", "")</f>
        <v/>
      </c>
      <c r="BY1627" s="0" t="str">
        <f aca="false">IF(AE1627/J1627&gt;=1, "PLS CHECK", "")</f>
        <v/>
      </c>
      <c r="BZ1627" s="0" t="str">
        <f aca="false">IF(AD1627/J1627&gt;=1, "PLS CHECK", "")</f>
        <v/>
      </c>
      <c r="CA1627" s="0" t="e">
        <f aca="false">IF(AF1627/K1627&gt;=1, "PLS CHECK", "")</f>
        <v>#DIV/0!</v>
      </c>
      <c r="CB1627" s="0" t="e">
        <f aca="false">IF(AG1627/K1627&gt;=1, "PLS CHECK", "")</f>
        <v>#DIV/0!</v>
      </c>
    </row>
    <row r="1628" customFormat="false" ht="12.5" hidden="false" customHeight="false" outlineLevel="0" collapsed="false">
      <c r="A1628" s="0" t="n">
        <v>1625</v>
      </c>
      <c r="B1628" s="15" t="s">
        <v>119</v>
      </c>
      <c r="C1628" s="16" t="s">
        <v>120</v>
      </c>
      <c r="D1628" s="0" t="s">
        <v>194</v>
      </c>
      <c r="E1628" s="0" t="n">
        <v>7.8</v>
      </c>
      <c r="F1628" s="0" t="n">
        <v>12.1</v>
      </c>
      <c r="G1628" s="0" t="n">
        <v>1.2</v>
      </c>
      <c r="H1628" s="37"/>
      <c r="I1628" s="37"/>
      <c r="J1628" s="0" t="n">
        <v>2.679</v>
      </c>
      <c r="K1628" s="37"/>
      <c r="L1628" s="37"/>
      <c r="M1628" s="0" t="n">
        <v>4.7</v>
      </c>
      <c r="N1628" s="0" t="n">
        <v>0</v>
      </c>
      <c r="O1628" s="0" t="n">
        <v>259</v>
      </c>
      <c r="P1628" s="37"/>
      <c r="Q1628" s="0" t="n">
        <v>0</v>
      </c>
      <c r="R1628" s="0" t="n">
        <v>0</v>
      </c>
      <c r="S1628" s="0" t="n">
        <v>0</v>
      </c>
      <c r="T1628" s="0" t="n">
        <v>0</v>
      </c>
      <c r="U1628" s="0" t="n">
        <v>0</v>
      </c>
      <c r="V1628" s="0" t="n">
        <v>0</v>
      </c>
      <c r="AC1628" s="0" t="n">
        <v>2.67</v>
      </c>
      <c r="AD1628" s="0" t="n">
        <v>0.041</v>
      </c>
      <c r="AE1628" s="0" t="n">
        <v>2.433</v>
      </c>
      <c r="AF1628" s="37"/>
      <c r="AG1628" s="37"/>
      <c r="AH1628" s="0" t="n">
        <v>1.2</v>
      </c>
      <c r="AJ1628" s="0" t="n">
        <v>50</v>
      </c>
      <c r="AP1628" s="0" t="n">
        <v>0</v>
      </c>
      <c r="AY1628" s="0" t="n">
        <v>0</v>
      </c>
      <c r="BF1628" s="0" t="n">
        <f aca="false">IF(E1628&lt;11,-3.6797*E1628^2+48.115*E1628-53.83,280.92*EXP(-0.2027*E1628))</f>
        <v>97.5940520000001</v>
      </c>
      <c r="BG1628" s="0" t="n">
        <f aca="false">32.208*LN(F1628)+21.438</f>
        <v>101.739161217428</v>
      </c>
      <c r="BH1628" s="0" t="n">
        <f aca="false">IF(G1628&lt;=2, -10*G1628+100, 88.958*EXP(-0.0755*G1628))</f>
        <v>88</v>
      </c>
      <c r="BI1628" s="0" t="n">
        <f aca="false">IF(I1628&lt;=100, 0.0053*(I1628)^2-1.0332*I1628+100.76, 122.82*EXP(-0.0092*I1628))</f>
        <v>100.76</v>
      </c>
      <c r="BJ1628" s="0" t="e">
        <f aca="false">IF(P1628&lt;=1000, -6.942*LN(P1628)+107.59, -36.304*LN(P1628)+310.72)</f>
        <v>#VALUE!</v>
      </c>
      <c r="BK1628" s="0" t="e">
        <f aca="false">BF1628^0.04*BG1628^0.22*BH1628^0.51*BI1628^0.06*BJ1628^0.17</f>
        <v>#VALUE!</v>
      </c>
      <c r="BL1628" s="0" t="e">
        <f aca="false">IF(BK1628&gt;=90, "Very Good", IF(BK1628&gt;=80, "Good", IF(BK1628&gt;=70, "Slightly Good", IF(BK1628&gt;=60, "Average", IF(BK1628&gt;=50, "Slightly Poor", IF(BK1628&gt;=40, "Poor", "Very Poor"))))))</f>
        <v>#VALUE!</v>
      </c>
      <c r="BM1628" s="0" t="e">
        <f aca="false">IF(P1628&lt;=1000, -6.942*LN(P1628)+107.59, IF(AND(P1628&gt;1000, P1628&lt;=5213),-36.304*LN(P1628)+310.72, IF(P1628&gt;5213, 10)))</f>
        <v>#VALUE!</v>
      </c>
      <c r="BN1628" s="0" t="e">
        <f aca="false">BF1628^0.04*BG1628^0.22*BH1628^0.51*BI1628^0.06*BM1628^0.17</f>
        <v>#VALUE!</v>
      </c>
      <c r="BO1628" s="0" t="e">
        <f aca="false">IF(BN1628&gt;=90, "Very Good", IF(BN1628&gt;=80, "Good", IF(BN1628&gt;=70, "Slightly Good", IF(BN1628&gt;=60, "Average", IF(BN1628&gt;=50, "Slightly Poor", IF(BN1628&gt;=40, "Poor", "Very Poor"))))))</f>
        <v>#VALUE!</v>
      </c>
      <c r="BP1628" s="0" t="n">
        <f aca="false">IF(AJ1628&lt;=1000, -6.942*LN(AJ1628)+107.59, IF(AND(AJ1628&gt;1000, AJ1628&lt;=5213),-36.304*LN(AJ1628)+310.72, IF(AJ1628&gt;5213, 10)))</f>
        <v>80.4327362963178</v>
      </c>
      <c r="BQ1628" s="0" t="n">
        <f aca="false">BF1628^0.04*BG1628^0.22*BH1628^0.51*BI1628^0.06*BP1628^0.17</f>
        <v>90.579801231471</v>
      </c>
      <c r="BR1628" s="0" t="str">
        <f aca="false">IF(BQ1628&gt;=90, "Very Good", IF(BQ1628&gt;=80, "Good", IF(BQ1628&gt;=70, "Slightly Good", IF(BQ1628&gt;=60, "Average", IF(BQ1628&gt;=50, "Slightly Poor", IF(BQ1628&gt;=40, "Poor", "Very Poor"))))))</f>
        <v>Very Good</v>
      </c>
      <c r="BT1628" s="0" t="n">
        <f aca="false">9.81*LN(AH1628)+30.6</f>
        <v>32.3885744721487</v>
      </c>
      <c r="BU1628" s="0" t="str">
        <f aca="false">IF(BT1628&lt;30, "Clean water", IF(AND(BT1628&gt;=30, BT1628&lt;40), "Hypolimia", IF(AND(BT1628&gt;=40,BT1628&lt;50), "Mesotrophic", IF(AND(BT1628&gt;=50, BT1628&lt;70), "Eutrophic", IF(BT1628&gt;70,"Hypertrophic")))))</f>
        <v>Hypolimia</v>
      </c>
      <c r="BW1628" s="0" t="e">
        <f aca="false">IF(G1628/H1628&gt;=1, "PLS CHECK", "")</f>
        <v>#DIV/0!</v>
      </c>
      <c r="BX1628" s="0" t="str">
        <f aca="false">IF(AC1628/J1628&gt;=1, "PLS CHECK", "")</f>
        <v/>
      </c>
      <c r="BY1628" s="0" t="str">
        <f aca="false">IF(AE1628/J1628&gt;=1, "PLS CHECK", "")</f>
        <v/>
      </c>
      <c r="BZ1628" s="0" t="str">
        <f aca="false">IF(AD1628/J1628&gt;=1, "PLS CHECK", "")</f>
        <v/>
      </c>
      <c r="CA1628" s="0" t="e">
        <f aca="false">IF(AF1628/K1628&gt;=1, "PLS CHECK", "")</f>
        <v>#DIV/0!</v>
      </c>
      <c r="CB1628" s="0" t="e">
        <f aca="false">IF(AG1628/K1628&gt;=1, "PLS CHECK", "")</f>
        <v>#DIV/0!</v>
      </c>
    </row>
    <row r="1629" customFormat="false" ht="12.5" hidden="false" customHeight="false" outlineLevel="0" collapsed="false">
      <c r="A1629" s="0" t="n">
        <v>1626</v>
      </c>
      <c r="B1629" s="15" t="s">
        <v>121</v>
      </c>
      <c r="C1629" s="16" t="s">
        <v>122</v>
      </c>
      <c r="D1629" s="0" t="s">
        <v>194</v>
      </c>
      <c r="E1629" s="0" t="n">
        <v>8.2</v>
      </c>
      <c r="F1629" s="0" t="n">
        <v>12.6</v>
      </c>
      <c r="G1629" s="0" t="n">
        <v>1.2</v>
      </c>
      <c r="H1629" s="37"/>
      <c r="I1629" s="0" t="n">
        <v>1.2</v>
      </c>
      <c r="J1629" s="0" t="n">
        <v>3.074</v>
      </c>
      <c r="K1629" s="37"/>
      <c r="L1629" s="0" t="n">
        <v>1.4</v>
      </c>
      <c r="M1629" s="0" t="n">
        <v>7.1</v>
      </c>
      <c r="N1629" s="0" t="n">
        <v>0</v>
      </c>
      <c r="O1629" s="0" t="n">
        <v>297</v>
      </c>
      <c r="P1629" s="37"/>
      <c r="Q1629" s="0" t="n">
        <v>0</v>
      </c>
      <c r="R1629" s="0" t="n">
        <v>0</v>
      </c>
      <c r="S1629" s="0" t="n">
        <v>0</v>
      </c>
      <c r="T1629" s="0" t="n">
        <v>0</v>
      </c>
      <c r="U1629" s="0" t="n">
        <v>0</v>
      </c>
      <c r="V1629" s="0" t="n">
        <v>0</v>
      </c>
      <c r="AC1629" s="0" t="n">
        <v>3.064</v>
      </c>
      <c r="AD1629" s="0" t="n">
        <v>0.023</v>
      </c>
      <c r="AE1629" s="0" t="n">
        <v>2.687</v>
      </c>
      <c r="AF1629" s="0" t="n">
        <v>0.009</v>
      </c>
      <c r="AG1629" s="0" t="n">
        <v>0.005</v>
      </c>
      <c r="AH1629" s="0" t="n">
        <v>4.2</v>
      </c>
      <c r="AJ1629" s="0" t="n">
        <v>20</v>
      </c>
      <c r="AP1629" s="0" t="n">
        <v>0</v>
      </c>
      <c r="AY1629" s="0" t="n">
        <v>0</v>
      </c>
      <c r="BF1629" s="0" t="n">
        <f aca="false">IF(E1629&lt;11,-3.6797*E1629^2+48.115*E1629-53.83,280.92*EXP(-0.2027*E1629))</f>
        <v>93.289972</v>
      </c>
      <c r="BG1629" s="0" t="n">
        <f aca="false">32.208*LN(F1629)+21.438</f>
        <v>103.043306983941</v>
      </c>
      <c r="BH1629" s="0" t="n">
        <f aca="false">IF(G1629&lt;=2, -10*G1629+100, 88.958*EXP(-0.0755*G1629))</f>
        <v>88</v>
      </c>
      <c r="BI1629" s="0" t="n">
        <f aca="false">IF(I1629&lt;=100, 0.0053*(I1629)^2-1.0332*I1629+100.76, 122.82*EXP(-0.0092*I1629))</f>
        <v>99.527792</v>
      </c>
      <c r="BJ1629" s="0" t="e">
        <f aca="false">IF(P1629&lt;=1000, -6.942*LN(P1629)+107.59, -36.304*LN(P1629)+310.72)</f>
        <v>#VALUE!</v>
      </c>
      <c r="BK1629" s="0" t="e">
        <f aca="false">BF1629^0.04*BG1629^0.22*BH1629^0.51*BI1629^0.06*BJ1629^0.17</f>
        <v>#VALUE!</v>
      </c>
      <c r="BL1629" s="0" t="e">
        <f aca="false">IF(BK1629&gt;=90, "Very Good", IF(BK1629&gt;=80, "Good", IF(BK1629&gt;=70, "Slightly Good", IF(BK1629&gt;=60, "Average", IF(BK1629&gt;=50, "Slightly Poor", IF(BK1629&gt;=40, "Poor", "Very Poor"))))))</f>
        <v>#VALUE!</v>
      </c>
      <c r="BM1629" s="0" t="e">
        <f aca="false">IF(P1629&lt;=1000, -6.942*LN(P1629)+107.59, IF(AND(P1629&gt;1000, P1629&lt;=5213),-36.304*LN(P1629)+310.72, IF(P1629&gt;5213, 10)))</f>
        <v>#VALUE!</v>
      </c>
      <c r="BN1629" s="0" t="e">
        <f aca="false">BF1629^0.04*BG1629^0.22*BH1629^0.51*BI1629^0.06*BM1629^0.17</f>
        <v>#VALUE!</v>
      </c>
      <c r="BO1629" s="0" t="e">
        <f aca="false">IF(BN1629&gt;=90, "Very Good", IF(BN1629&gt;=80, "Good", IF(BN1629&gt;=70, "Slightly Good", IF(BN1629&gt;=60, "Average", IF(BN1629&gt;=50, "Slightly Poor", IF(BN1629&gt;=40, "Poor", "Very Poor"))))))</f>
        <v>#VALUE!</v>
      </c>
      <c r="BP1629" s="0" t="n">
        <f aca="false">IF(AJ1629&lt;=1000, -6.942*LN(AJ1629)+107.59, IF(AND(AJ1629&gt;1000, AJ1629&lt;=5213),-36.304*LN(AJ1629)+310.72, IF(AJ1629&gt;5213, 10)))</f>
        <v>86.7936265569882</v>
      </c>
      <c r="BQ1629" s="0" t="n">
        <f aca="false">BF1629^0.04*BG1629^0.22*BH1629^0.51*BI1629^0.06*BP1629^0.17</f>
        <v>91.7832662838647</v>
      </c>
      <c r="BR1629" s="0" t="str">
        <f aca="false">IF(BQ1629&gt;=90, "Very Good", IF(BQ1629&gt;=80, "Good", IF(BQ1629&gt;=70, "Slightly Good", IF(BQ1629&gt;=60, "Average", IF(BQ1629&gt;=50, "Slightly Poor", IF(BQ1629&gt;=40, "Poor", "Very Poor"))))))</f>
        <v>Very Good</v>
      </c>
      <c r="BT1629" s="0" t="n">
        <f aca="false">9.81*LN(AH1629)+30.6</f>
        <v>44.6781791930883</v>
      </c>
      <c r="BU1629" s="0" t="str">
        <f aca="false">IF(BT1629&lt;30, "Clean water", IF(AND(BT1629&gt;=30, BT1629&lt;40), "Hypolimia", IF(AND(BT1629&gt;=40,BT1629&lt;50), "Mesotrophic", IF(AND(BT1629&gt;=50, BT1629&lt;70), "Eutrophic", IF(BT1629&gt;70,"Hypertrophic")))))</f>
        <v>Mesotrophic</v>
      </c>
      <c r="BW1629" s="0" t="e">
        <f aca="false">IF(G1629/H1629&gt;=1, "PLS CHECK", "")</f>
        <v>#DIV/0!</v>
      </c>
      <c r="BX1629" s="0" t="str">
        <f aca="false">IF(AC1629/J1629&gt;=1, "PLS CHECK", "")</f>
        <v/>
      </c>
      <c r="BY1629" s="0" t="str">
        <f aca="false">IF(AE1629/J1629&gt;=1, "PLS CHECK", "")</f>
        <v/>
      </c>
      <c r="BZ1629" s="0" t="str">
        <f aca="false">IF(AD1629/J1629&gt;=1, "PLS CHECK", "")</f>
        <v/>
      </c>
      <c r="CA1629" s="0" t="e">
        <f aca="false">IF(AF1629/K1629&gt;=1, "PLS CHECK", "")</f>
        <v>#DIV/0!</v>
      </c>
      <c r="CB1629" s="0" t="e">
        <f aca="false">IF(AG1629/K1629&gt;=1, "PLS CHECK", "")</f>
        <v>#DIV/0!</v>
      </c>
    </row>
    <row r="1630" customFormat="false" ht="12.5" hidden="false" customHeight="false" outlineLevel="0" collapsed="false">
      <c r="A1630" s="0" t="n">
        <v>1627</v>
      </c>
      <c r="B1630" s="15" t="s">
        <v>140</v>
      </c>
      <c r="C1630" s="16" t="s">
        <v>141</v>
      </c>
      <c r="D1630" s="0" t="s">
        <v>194</v>
      </c>
      <c r="E1630" s="0" t="n">
        <v>8.2</v>
      </c>
      <c r="F1630" s="0" t="n">
        <v>11.9</v>
      </c>
      <c r="G1630" s="0" t="n">
        <v>3.4</v>
      </c>
      <c r="H1630" s="0" t="n">
        <v>4.8</v>
      </c>
      <c r="I1630" s="0" t="n">
        <v>4.7</v>
      </c>
      <c r="J1630" s="0" t="n">
        <v>4.399</v>
      </c>
      <c r="K1630" s="37"/>
      <c r="L1630" s="0" t="n">
        <v>3.1</v>
      </c>
      <c r="M1630" s="0" t="n">
        <v>12.4</v>
      </c>
      <c r="O1630" s="37"/>
      <c r="BD1630" s="0" t="n">
        <v>0.051</v>
      </c>
      <c r="BF1630" s="0" t="n">
        <f aca="false">IF(E1630&lt;11,-3.6797*E1630^2+48.115*E1630-53.83,280.92*EXP(-0.2027*E1630))</f>
        <v>93.289972</v>
      </c>
      <c r="BG1630" s="0" t="n">
        <f aca="false">32.208*LN(F1630)+21.438</f>
        <v>101.202348790984</v>
      </c>
      <c r="BH1630" s="0" t="n">
        <f aca="false">IF(G1630&lt;=2, -10*G1630+100, 88.958*EXP(-0.0755*G1630))</f>
        <v>68.8179318432025</v>
      </c>
      <c r="BI1630" s="0" t="n">
        <f aca="false">IF(I1630&lt;=100, 0.0053*(I1630)^2-1.0332*I1630+100.76, 122.82*EXP(-0.0092*I1630))</f>
        <v>96.021037</v>
      </c>
      <c r="BJ1630" s="0" t="e">
        <f aca="false">IF(P1630&lt;=1000, -6.942*LN(P1630)+107.59, -36.304*LN(P1630)+310.72)</f>
        <v>#VALUE!</v>
      </c>
      <c r="BK1630" s="0" t="e">
        <f aca="false">BF1630^0.04*BG1630^0.22*BH1630^0.51*BI1630^0.06*BJ1630^0.17</f>
        <v>#VALUE!</v>
      </c>
      <c r="BL1630" s="0" t="e">
        <f aca="false">IF(BK1630&gt;=90, "Very Good", IF(BK1630&gt;=80, "Good", IF(BK1630&gt;=70, "Slightly Good", IF(BK1630&gt;=60, "Average", IF(BK1630&gt;=50, "Slightly Poor", IF(BK1630&gt;=40, "Poor", "Very Poor"))))))</f>
        <v>#VALUE!</v>
      </c>
      <c r="BM1630" s="0" t="e">
        <f aca="false">IF(P1630&lt;=1000, -6.942*LN(P1630)+107.59, IF(AND(P1630&gt;1000, P1630&lt;=5213),-36.304*LN(P1630)+310.72, IF(P1630&gt;5213, 10)))</f>
        <v>#VALUE!</v>
      </c>
      <c r="BN1630" s="0" t="e">
        <f aca="false">BF1630^0.04*BG1630^0.22*BH1630^0.51*BI1630^0.06*BM1630^0.17</f>
        <v>#VALUE!</v>
      </c>
      <c r="BO1630" s="0" t="e">
        <f aca="false">IF(BN1630&gt;=90, "Very Good", IF(BN1630&gt;=80, "Good", IF(BN1630&gt;=70, "Slightly Good", IF(BN1630&gt;=60, "Average", IF(BN1630&gt;=50, "Slightly Poor", IF(BN1630&gt;=40, "Poor", "Very Poor"))))))</f>
        <v>#VALUE!</v>
      </c>
      <c r="BP1630" s="0" t="e">
        <f aca="false">IF(AJ1630&lt;=1000, -6.942*LN(AJ1630)+107.59, IF(AND(AJ1630&gt;1000, AJ1630&lt;=5213),-36.304*LN(AJ1630)+310.72, IF(AJ1630&gt;5213, 10)))</f>
        <v>#VALUE!</v>
      </c>
      <c r="BQ1630" s="0" t="e">
        <f aca="false">BF1630^0.04*BG1630^0.22*BH1630^0.51*BI1630^0.06*BP1630^0.17</f>
        <v>#VALUE!</v>
      </c>
      <c r="BR1630" s="0" t="e">
        <f aca="false">IF(BQ1630&gt;=90, "Very Good", IF(BQ1630&gt;=80, "Good", IF(BQ1630&gt;=70, "Slightly Good", IF(BQ1630&gt;=60, "Average", IF(BQ1630&gt;=50, "Slightly Poor", IF(BQ1630&gt;=40, "Poor", "Very Poor"))))))</f>
        <v>#VALUE!</v>
      </c>
      <c r="BT1630" s="0" t="e">
        <f aca="false">9.81*LN(AH1630)+30.6</f>
        <v>#VALUE!</v>
      </c>
      <c r="BU1630" s="0" t="e">
        <f aca="false">IF(BT1630&lt;30, "Clean water", IF(AND(BT1630&gt;=30, BT1630&lt;40), "Hypolimia", IF(AND(BT1630&gt;=40,BT1630&lt;50), "Mesotrophic", IF(AND(BT1630&gt;=50, BT1630&lt;70), "Eutrophic", IF(BT1630&gt;70,"Hypertrophic")))))</f>
        <v>#VALUE!</v>
      </c>
      <c r="BW1630" s="0" t="str">
        <f aca="false">IF(G1630/H1630&gt;=1, "PLS CHECK", "")</f>
        <v/>
      </c>
      <c r="BX1630" s="0" t="str">
        <f aca="false">IF(AC1630/J1630&gt;=1, "PLS CHECK", "")</f>
        <v/>
      </c>
      <c r="BY1630" s="0" t="str">
        <f aca="false">IF(AE1630/J1630&gt;=1, "PLS CHECK", "")</f>
        <v/>
      </c>
      <c r="BZ1630" s="0" t="str">
        <f aca="false">IF(AD1630/J1630&gt;=1, "PLS CHECK", "")</f>
        <v/>
      </c>
      <c r="CA1630" s="0" t="e">
        <f aca="false">IF(AF1630/K1630&gt;=1, "PLS CHECK", "")</f>
        <v>#DIV/0!</v>
      </c>
      <c r="CB1630" s="0" t="e">
        <f aca="false">IF(AG1630/K1630&gt;=1, "PLS CHECK", "")</f>
        <v>#DIV/0!</v>
      </c>
    </row>
    <row r="1631" customFormat="false" ht="12.5" hidden="false" customHeight="false" outlineLevel="0" collapsed="false">
      <c r="A1631" s="0" t="n">
        <v>1628</v>
      </c>
      <c r="B1631" s="15" t="s">
        <v>123</v>
      </c>
      <c r="C1631" s="16" t="s">
        <v>124</v>
      </c>
      <c r="D1631" s="0" t="s">
        <v>194</v>
      </c>
      <c r="E1631" s="37"/>
      <c r="F1631" s="0" t="n">
        <v>9.1</v>
      </c>
      <c r="G1631" s="37"/>
      <c r="H1631" s="0" t="n">
        <v>5.6</v>
      </c>
      <c r="I1631" s="0" t="n">
        <v>5.2</v>
      </c>
      <c r="J1631" s="37"/>
      <c r="K1631" s="0" t="n">
        <v>0.093</v>
      </c>
      <c r="L1631" s="0" t="n">
        <v>4.7</v>
      </c>
      <c r="M1631" s="0" t="n">
        <v>10</v>
      </c>
      <c r="N1631" s="0" t="n">
        <v>0</v>
      </c>
      <c r="O1631" s="0" t="n">
        <v>544</v>
      </c>
      <c r="P1631" s="0" t="n">
        <v>9700</v>
      </c>
      <c r="Q1631" s="0" t="n">
        <v>0</v>
      </c>
      <c r="R1631" s="0" t="n">
        <v>0</v>
      </c>
      <c r="S1631" s="0" t="n">
        <v>0</v>
      </c>
      <c r="T1631" s="0" t="n">
        <v>0</v>
      </c>
      <c r="U1631" s="0" t="n">
        <v>0</v>
      </c>
      <c r="V1631" s="0" t="n">
        <v>0</v>
      </c>
      <c r="AC1631" s="37"/>
      <c r="AD1631" s="37"/>
      <c r="AE1631" s="0" t="n">
        <v>4.581</v>
      </c>
      <c r="AF1631" s="0" t="n">
        <v>0.046</v>
      </c>
      <c r="AG1631" s="0" t="n">
        <v>0.028</v>
      </c>
      <c r="AH1631" s="0" t="n">
        <v>2</v>
      </c>
      <c r="AJ1631" s="0" t="n">
        <v>1500</v>
      </c>
      <c r="AP1631" s="0" t="n">
        <v>0</v>
      </c>
      <c r="AY1631" s="0" t="n">
        <v>0</v>
      </c>
      <c r="BF1631" s="0" t="n">
        <f aca="false">IF(E1631&lt;11,-3.6797*E1631^2+48.115*E1631-53.83,280.92*EXP(-0.2027*E1631))</f>
        <v>-53.83</v>
      </c>
      <c r="BG1631" s="0" t="n">
        <f aca="false">32.208*LN(F1631)+21.438</f>
        <v>92.5621023107425</v>
      </c>
      <c r="BH1631" s="0" t="n">
        <f aca="false">IF(G1631&lt;=2, -10*G1631+100, 88.958*EXP(-0.0755*G1631))</f>
        <v>100</v>
      </c>
      <c r="BI1631" s="0" t="n">
        <f aca="false">IF(I1631&lt;=100, 0.0053*(I1631)^2-1.0332*I1631+100.76, 122.82*EXP(-0.0092*I1631))</f>
        <v>95.530672</v>
      </c>
      <c r="BJ1631" s="0" t="n">
        <f aca="false">IF(P1631&lt;=1000, -6.942*LN(P1631)+107.59, -36.304*LN(P1631)+310.72)</f>
        <v>-22.5464057956985</v>
      </c>
      <c r="BK1631" s="0" t="e">
        <f aca="false">BF1631^0.04*BG1631^0.22*BH1631^0.51*BI1631^0.06*BJ1631^0.17</f>
        <v>#NUM!</v>
      </c>
      <c r="BL1631" s="0" t="e">
        <f aca="false">IF(BK1631&gt;=90, "Very Good", IF(BK1631&gt;=80, "Good", IF(BK1631&gt;=70, "Slightly Good", IF(BK1631&gt;=60, "Average", IF(BK1631&gt;=50, "Slightly Poor", IF(BK1631&gt;=40, "Poor", "Very Poor"))))))</f>
        <v>#NUM!</v>
      </c>
      <c r="BM1631" s="0" t="n">
        <f aca="false">IF(P1631&lt;=1000, -6.942*LN(P1631)+107.59, IF(AND(P1631&gt;1000, P1631&lt;=5213),-36.304*LN(P1631)+310.72, IF(P1631&gt;5213, 10)))</f>
        <v>10</v>
      </c>
      <c r="BN1631" s="0" t="n">
        <f aca="false">BF1631^0.04*BG1631^0.22*BH1631^0.51*BI1631^0.06*BM1631^0.17</f>
        <v>-64.6643403070513</v>
      </c>
      <c r="BO1631" s="0" t="str">
        <f aca="false">IF(BN1631&gt;=90, "Very Good", IF(BN1631&gt;=80, "Good", IF(BN1631&gt;=70, "Slightly Good", IF(BN1631&gt;=60, "Average", IF(BN1631&gt;=50, "Slightly Poor", IF(BN1631&gt;=40, "Poor", "Very Poor"))))))</f>
        <v>Very Poor</v>
      </c>
      <c r="BP1631" s="0" t="n">
        <f aca="false">IF(AJ1631&lt;=1000, -6.942*LN(AJ1631)+107.59, IF(AND(AJ1631&gt;1000, AJ1631&lt;=5213),-36.304*LN(AJ1631)+310.72, IF(AJ1631&gt;5213, 10)))</f>
        <v>45.2208470670737</v>
      </c>
      <c r="BQ1631" s="0" t="n">
        <f aca="false">BF1631^0.04*BG1631^0.22*BH1631^0.51*BI1631^0.06*BP1631^0.17</f>
        <v>-83.5742387018322</v>
      </c>
      <c r="BR1631" s="0" t="str">
        <f aca="false">IF(BQ1631&gt;=90, "Very Good", IF(BQ1631&gt;=80, "Good", IF(BQ1631&gt;=70, "Slightly Good", IF(BQ1631&gt;=60, "Average", IF(BQ1631&gt;=50, "Slightly Poor", IF(BQ1631&gt;=40, "Poor", "Very Poor"))))))</f>
        <v>Very Poor</v>
      </c>
      <c r="BT1631" s="0" t="n">
        <f aca="false">9.81*LN(AH1631)+30.6</f>
        <v>37.3997738412931</v>
      </c>
      <c r="BU1631" s="0" t="str">
        <f aca="false">IF(BT1631&lt;30, "Clean water", IF(AND(BT1631&gt;=30, BT1631&lt;40), "Hypolimia", IF(AND(BT1631&gt;=40,BT1631&lt;50), "Mesotrophic", IF(AND(BT1631&gt;=50, BT1631&lt;70), "Eutrophic", IF(BT1631&gt;70,"Hypertrophic")))))</f>
        <v>Hypolimia</v>
      </c>
      <c r="BW1631" s="0" t="str">
        <f aca="false">IF(G1631/H1631&gt;=1, "PLS CHECK", "")</f>
        <v/>
      </c>
      <c r="BX1631" s="0" t="e">
        <f aca="false">IF(AC1631/J1631&gt;=1, "PLS CHECK", "")</f>
        <v>#DIV/0!</v>
      </c>
      <c r="BY1631" s="0" t="e">
        <f aca="false">IF(AE1631/J1631&gt;=1, "PLS CHECK", "")</f>
        <v>#DIV/0!</v>
      </c>
      <c r="BZ1631" s="0" t="e">
        <f aca="false">IF(AD1631/J1631&gt;=1, "PLS CHECK", "")</f>
        <v>#DIV/0!</v>
      </c>
      <c r="CA1631" s="0" t="str">
        <f aca="false">IF(AF1631/K1631&gt;=1, "PLS CHECK", "")</f>
        <v/>
      </c>
      <c r="CB1631" s="0" t="str">
        <f aca="false">IF(AG1631/K1631&gt;=1, "PLS CHECK", "")</f>
        <v/>
      </c>
    </row>
    <row r="1632" customFormat="false" ht="12.5" hidden="false" customHeight="false" outlineLevel="0" collapsed="false">
      <c r="A1632" s="0" t="n">
        <v>1629</v>
      </c>
      <c r="B1632" s="15" t="s">
        <v>125</v>
      </c>
      <c r="C1632" s="16" t="s">
        <v>126</v>
      </c>
      <c r="D1632" s="0" t="s">
        <v>194</v>
      </c>
      <c r="E1632" s="0" t="n">
        <v>8</v>
      </c>
      <c r="F1632" s="0" t="n">
        <v>13.3</v>
      </c>
      <c r="G1632" s="0" t="n">
        <v>1.8</v>
      </c>
      <c r="H1632" s="0" t="n">
        <v>2.2</v>
      </c>
      <c r="I1632" s="0" t="n">
        <v>2.4</v>
      </c>
      <c r="J1632" s="0" t="n">
        <v>4.971</v>
      </c>
      <c r="K1632" s="0" t="n">
        <v>0.03</v>
      </c>
      <c r="L1632" s="0" t="n">
        <v>2</v>
      </c>
      <c r="M1632" s="0" t="n">
        <v>6.2</v>
      </c>
      <c r="N1632" s="0" t="n">
        <v>0</v>
      </c>
      <c r="O1632" s="0" t="n">
        <v>410</v>
      </c>
      <c r="P1632" s="37"/>
      <c r="Q1632" s="0" t="n">
        <v>0</v>
      </c>
      <c r="R1632" s="0" t="n">
        <v>0</v>
      </c>
      <c r="S1632" s="0" t="n">
        <v>0</v>
      </c>
      <c r="T1632" s="0" t="n">
        <v>0</v>
      </c>
      <c r="U1632" s="0" t="n">
        <v>0</v>
      </c>
      <c r="V1632" s="0" t="n">
        <v>0</v>
      </c>
      <c r="AC1632" s="0" t="n">
        <v>4.814</v>
      </c>
      <c r="AD1632" s="0" t="n">
        <v>0.317</v>
      </c>
      <c r="AE1632" s="0" t="n">
        <v>3.956</v>
      </c>
      <c r="AF1632" s="0" t="n">
        <v>0.009</v>
      </c>
      <c r="AG1632" s="0" t="n">
        <v>0.004</v>
      </c>
      <c r="AH1632" s="0" t="n">
        <v>6</v>
      </c>
      <c r="AJ1632" s="37"/>
      <c r="AP1632" s="0" t="n">
        <v>0</v>
      </c>
      <c r="AY1632" s="0" t="n">
        <v>0</v>
      </c>
      <c r="BF1632" s="0" t="n">
        <f aca="false">IF(E1632&lt;11,-3.6797*E1632^2+48.115*E1632-53.83,280.92*EXP(-0.2027*E1632))</f>
        <v>95.5892</v>
      </c>
      <c r="BG1632" s="0" t="n">
        <f aca="false">32.208*LN(F1632)+21.438</f>
        <v>104.784704046614</v>
      </c>
      <c r="BH1632" s="0" t="n">
        <f aca="false">IF(G1632&lt;=2, -10*G1632+100, 88.958*EXP(-0.0755*G1632))</f>
        <v>82</v>
      </c>
      <c r="BI1632" s="0" t="n">
        <f aca="false">IF(I1632&lt;=100, 0.0053*(I1632)^2-1.0332*I1632+100.76, 122.82*EXP(-0.0092*I1632))</f>
        <v>98.310848</v>
      </c>
      <c r="BJ1632" s="0" t="e">
        <f aca="false">IF(P1632&lt;=1000, -6.942*LN(P1632)+107.59, -36.304*LN(P1632)+310.72)</f>
        <v>#VALUE!</v>
      </c>
      <c r="BK1632" s="0" t="e">
        <f aca="false">BF1632^0.04*BG1632^0.22*BH1632^0.51*BI1632^0.06*BJ1632^0.17</f>
        <v>#VALUE!</v>
      </c>
      <c r="BL1632" s="0" t="e">
        <f aca="false">IF(BK1632&gt;=90, "Very Good", IF(BK1632&gt;=80, "Good", IF(BK1632&gt;=70, "Slightly Good", IF(BK1632&gt;=60, "Average", IF(BK1632&gt;=50, "Slightly Poor", IF(BK1632&gt;=40, "Poor", "Very Poor"))))))</f>
        <v>#VALUE!</v>
      </c>
      <c r="BM1632" s="0" t="e">
        <f aca="false">IF(P1632&lt;=1000, -6.942*LN(P1632)+107.59, IF(AND(P1632&gt;1000, P1632&lt;=5213),-36.304*LN(P1632)+310.72, IF(P1632&gt;5213, 10)))</f>
        <v>#VALUE!</v>
      </c>
      <c r="BN1632" s="0" t="e">
        <f aca="false">BF1632^0.04*BG1632^0.22*BH1632^0.51*BI1632^0.06*BM1632^0.17</f>
        <v>#VALUE!</v>
      </c>
      <c r="BO1632" s="0" t="e">
        <f aca="false">IF(BN1632&gt;=90, "Very Good", IF(BN1632&gt;=80, "Good", IF(BN1632&gt;=70, "Slightly Good", IF(BN1632&gt;=60, "Average", IF(BN1632&gt;=50, "Slightly Poor", IF(BN1632&gt;=40, "Poor", "Very Poor"))))))</f>
        <v>#VALUE!</v>
      </c>
      <c r="BP1632" s="0" t="e">
        <f aca="false">IF(AJ1632&lt;=1000, -6.942*LN(AJ1632)+107.59, IF(AND(AJ1632&gt;1000, AJ1632&lt;=5213),-36.304*LN(AJ1632)+310.72, IF(AJ1632&gt;5213, 10)))</f>
        <v>#VALUE!</v>
      </c>
      <c r="BQ1632" s="0" t="e">
        <f aca="false">BF1632^0.04*BG1632^0.22*BH1632^0.51*BI1632^0.06*BP1632^0.17</f>
        <v>#VALUE!</v>
      </c>
      <c r="BR1632" s="0" t="e">
        <f aca="false">IF(BQ1632&gt;=90, "Very Good", IF(BQ1632&gt;=80, "Good", IF(BQ1632&gt;=70, "Slightly Good", IF(BQ1632&gt;=60, "Average", IF(BQ1632&gt;=50, "Slightly Poor", IF(BQ1632&gt;=40, "Poor", "Very Poor"))))))</f>
        <v>#VALUE!</v>
      </c>
      <c r="BT1632" s="0" t="n">
        <f aca="false">9.81*LN(AH1632)+30.6</f>
        <v>48.1771603931272</v>
      </c>
      <c r="BU1632" s="0" t="str">
        <f aca="false">IF(BT1632&lt;30, "Clean water", IF(AND(BT1632&gt;=30, BT1632&lt;40), "Hypolimia", IF(AND(BT1632&gt;=40,BT1632&lt;50), "Mesotrophic", IF(AND(BT1632&gt;=50, BT1632&lt;70), "Eutrophic", IF(BT1632&gt;70,"Hypertrophic")))))</f>
        <v>Mesotrophic</v>
      </c>
      <c r="BW1632" s="0" t="str">
        <f aca="false">IF(G1632/H1632&gt;=1, "PLS CHECK", "")</f>
        <v/>
      </c>
      <c r="BX1632" s="0" t="str">
        <f aca="false">IF(AC1632/J1632&gt;=1, "PLS CHECK", "")</f>
        <v/>
      </c>
      <c r="BY1632" s="0" t="str">
        <f aca="false">IF(AE1632/J1632&gt;=1, "PLS CHECK", "")</f>
        <v/>
      </c>
      <c r="BZ1632" s="0" t="str">
        <f aca="false">IF(AD1632/J1632&gt;=1, "PLS CHECK", "")</f>
        <v/>
      </c>
      <c r="CA1632" s="0" t="str">
        <f aca="false">IF(AF1632/K1632&gt;=1, "PLS CHECK", "")</f>
        <v/>
      </c>
      <c r="CB1632" s="0" t="str">
        <f aca="false">IF(AG1632/K1632&gt;=1, "PLS CHECK", "")</f>
        <v/>
      </c>
    </row>
    <row r="1633" customFormat="false" ht="12.5" hidden="false" customHeight="false" outlineLevel="0" collapsed="false">
      <c r="A1633" s="0" t="n">
        <v>1630</v>
      </c>
      <c r="B1633" s="15" t="s">
        <v>72</v>
      </c>
      <c r="C1633" s="16" t="s">
        <v>73</v>
      </c>
      <c r="D1633" s="0" t="s">
        <v>195</v>
      </c>
      <c r="E1633" s="37"/>
      <c r="F1633" s="0" t="n">
        <v>11.9</v>
      </c>
      <c r="G1633" s="0" t="n">
        <v>2.7</v>
      </c>
      <c r="H1633" s="0" t="n">
        <v>6.5</v>
      </c>
      <c r="I1633" s="0" t="n">
        <v>18.9</v>
      </c>
      <c r="J1633" s="0" t="n">
        <v>4.655</v>
      </c>
      <c r="K1633" s="0" t="n">
        <v>0.078</v>
      </c>
      <c r="L1633" s="0" t="n">
        <v>3.1</v>
      </c>
      <c r="M1633" s="0" t="n">
        <v>14.4</v>
      </c>
      <c r="N1633" s="0" t="n">
        <v>0</v>
      </c>
      <c r="O1633" s="0" t="n">
        <v>335</v>
      </c>
      <c r="P1633" s="0" t="n">
        <v>10600</v>
      </c>
      <c r="Q1633" s="0" t="n">
        <v>0</v>
      </c>
      <c r="R1633" s="0" t="n">
        <v>0</v>
      </c>
      <c r="S1633" s="0" t="n">
        <v>0</v>
      </c>
      <c r="T1633" s="0" t="n">
        <v>0</v>
      </c>
      <c r="U1633" s="0" t="n">
        <v>0</v>
      </c>
      <c r="V1633" s="0" t="n">
        <v>0</v>
      </c>
      <c r="AC1633" s="0" t="n">
        <v>4.443</v>
      </c>
      <c r="AD1633" s="0" t="n">
        <v>0.177</v>
      </c>
      <c r="AE1633" s="0" t="n">
        <v>2.86</v>
      </c>
      <c r="AF1633" s="0" t="n">
        <v>0.023</v>
      </c>
      <c r="AG1633" s="0" t="n">
        <v>0.008</v>
      </c>
      <c r="AH1633" s="37"/>
      <c r="AJ1633" s="0" t="n">
        <v>228</v>
      </c>
      <c r="AP1633" s="0" t="n">
        <v>0</v>
      </c>
      <c r="AY1633" s="0" t="n">
        <v>0</v>
      </c>
      <c r="BF1633" s="0" t="n">
        <f aca="false">IF(E1633&lt;11,-3.6797*E1633^2+48.115*E1633-53.83,280.92*EXP(-0.2027*E1633))</f>
        <v>-53.83</v>
      </c>
      <c r="BG1633" s="0" t="n">
        <f aca="false">32.208*LN(F1633)+21.438</f>
        <v>101.202348790984</v>
      </c>
      <c r="BH1633" s="0" t="n">
        <f aca="false">IF(G1633&lt;=2, -10*G1633+100, 88.958*EXP(-0.0755*G1633))</f>
        <v>72.5527837174588</v>
      </c>
      <c r="BI1633" s="0" t="n">
        <f aca="false">IF(I1633&lt;=100, 0.0053*(I1633)^2-1.0332*I1633+100.76, 122.82*EXP(-0.0092*I1633))</f>
        <v>83.125733</v>
      </c>
      <c r="BJ1633" s="0" t="n">
        <f aca="false">IF(P1633&lt;=1000, -6.942*LN(P1633)+107.59, -36.304*LN(P1633)+310.72)</f>
        <v>-25.7675913047561</v>
      </c>
      <c r="BK1633" s="0" t="e">
        <f aca="false">BF1633^0.04*BG1633^0.22*BH1633^0.51*BI1633^0.06*BJ1633^0.17</f>
        <v>#NUM!</v>
      </c>
      <c r="BL1633" s="0" t="e">
        <f aca="false">IF(BK1633&gt;=90, "Very Good", IF(BK1633&gt;=80, "Good", IF(BK1633&gt;=70, "Slightly Good", IF(BK1633&gt;=60, "Average", IF(BK1633&gt;=50, "Slightly Poor", IF(BK1633&gt;=40, "Poor", "Very Poor"))))))</f>
        <v>#NUM!</v>
      </c>
      <c r="BM1633" s="0" t="n">
        <f aca="false">IF(P1633&lt;=1000, -6.942*LN(P1633)+107.59, IF(AND(P1633&gt;1000, P1633&lt;=5213),-36.304*LN(P1633)+310.72, IF(P1633&gt;5213, 10)))</f>
        <v>10</v>
      </c>
      <c r="BN1633" s="0" t="n">
        <f aca="false">BF1633^0.04*BG1633^0.22*BH1633^0.51*BI1633^0.06*BM1633^0.17</f>
        <v>-55.5265404217988</v>
      </c>
      <c r="BO1633" s="0" t="str">
        <f aca="false">IF(BN1633&gt;=90, "Very Good", IF(BN1633&gt;=80, "Good", IF(BN1633&gt;=70, "Slightly Good", IF(BN1633&gt;=60, "Average", IF(BN1633&gt;=50, "Slightly Poor", IF(BN1633&gt;=40, "Poor", "Very Poor"))))))</f>
        <v>Very Poor</v>
      </c>
      <c r="BP1633" s="0" t="n">
        <f aca="false">IF(AJ1633&lt;=1000, -6.942*LN(AJ1633)+107.59, IF(AND(AJ1633&gt;1000, AJ1633&lt;=5213),-36.304*LN(AJ1633)+310.72, IF(AJ1633&gt;5213, 10)))</f>
        <v>69.8994826437983</v>
      </c>
      <c r="BQ1633" s="0" t="n">
        <f aca="false">BF1633^0.04*BG1633^0.22*BH1633^0.51*BI1633^0.06*BP1633^0.17</f>
        <v>-77.2789458048601</v>
      </c>
      <c r="BR1633" s="0" t="str">
        <f aca="false">IF(BQ1633&gt;=90, "Very Good", IF(BQ1633&gt;=80, "Good", IF(BQ1633&gt;=70, "Slightly Good", IF(BQ1633&gt;=60, "Average", IF(BQ1633&gt;=50, "Slightly Poor", IF(BQ1633&gt;=40, "Poor", "Very Poor"))))))</f>
        <v>Very Poor</v>
      </c>
      <c r="BT1633" s="0" t="e">
        <f aca="false">9.81*LN(AH1633)+30.6</f>
        <v>#VALUE!</v>
      </c>
      <c r="BU1633" s="0" t="e">
        <f aca="false">IF(BT1633&lt;30, "Clean water", IF(AND(BT1633&gt;=30, BT1633&lt;40), "Hypolimia", IF(AND(BT1633&gt;=40,BT1633&lt;50), "Mesotrophic", IF(AND(BT1633&gt;=50, BT1633&lt;70), "Eutrophic", IF(BT1633&gt;70,"Hypertrophic")))))</f>
        <v>#VALUE!</v>
      </c>
      <c r="BW1633" s="0" t="str">
        <f aca="false">IF(G1633/H1633&gt;=1, "PLS CHECK", "")</f>
        <v/>
      </c>
      <c r="BX1633" s="0" t="str">
        <f aca="false">IF(AC1633/J1633&gt;=1, "PLS CHECK", "")</f>
        <v/>
      </c>
      <c r="BY1633" s="0" t="str">
        <f aca="false">IF(AE1633/J1633&gt;=1, "PLS CHECK", "")</f>
        <v/>
      </c>
      <c r="BZ1633" s="0" t="str">
        <f aca="false">IF(AD1633/J1633&gt;=1, "PLS CHECK", "")</f>
        <v/>
      </c>
      <c r="CA1633" s="0" t="str">
        <f aca="false">IF(AF1633/K1633&gt;=1, "PLS CHECK", "")</f>
        <v/>
      </c>
      <c r="CB1633" s="0" t="str">
        <f aca="false">IF(AG1633/K1633&gt;=1, "PLS CHECK", "")</f>
        <v/>
      </c>
    </row>
    <row r="1634" customFormat="false" ht="12.5" hidden="false" customHeight="false" outlineLevel="0" collapsed="false">
      <c r="A1634" s="0" t="n">
        <v>1631</v>
      </c>
      <c r="B1634" s="15" t="s">
        <v>131</v>
      </c>
      <c r="C1634" s="16" t="s">
        <v>132</v>
      </c>
      <c r="D1634" s="0" t="s">
        <v>195</v>
      </c>
      <c r="E1634" s="37"/>
      <c r="F1634" s="37"/>
      <c r="G1634" s="0" t="n">
        <v>2.7</v>
      </c>
      <c r="H1634" s="0" t="n">
        <v>7</v>
      </c>
      <c r="I1634" s="37"/>
      <c r="J1634" s="0" t="n">
        <v>3.226</v>
      </c>
      <c r="K1634" s="0" t="n">
        <v>0.16</v>
      </c>
      <c r="L1634" s="0" t="n">
        <v>3</v>
      </c>
      <c r="M1634" s="0" t="n">
        <v>20.3</v>
      </c>
      <c r="O1634" s="37"/>
      <c r="BD1634" s="0" t="n">
        <v>0.011</v>
      </c>
      <c r="BF1634" s="0" t="n">
        <f aca="false">IF(E1634&lt;11,-3.6797*E1634^2+48.115*E1634-53.83,280.92*EXP(-0.2027*E1634))</f>
        <v>-53.83</v>
      </c>
      <c r="BG1634" s="0" t="e">
        <f aca="false">32.208*LN(F1634)+21.438</f>
        <v>#VALUE!</v>
      </c>
      <c r="BH1634" s="0" t="n">
        <f aca="false">IF(G1634&lt;=2, -10*G1634+100, 88.958*EXP(-0.0755*G1634))</f>
        <v>72.5527837174588</v>
      </c>
      <c r="BI1634" s="0" t="n">
        <f aca="false">IF(I1634&lt;=100, 0.0053*(I1634)^2-1.0332*I1634+100.76, 122.82*EXP(-0.0092*I1634))</f>
        <v>100.76</v>
      </c>
      <c r="BJ1634" s="0" t="e">
        <f aca="false">IF(P1634&lt;=1000, -6.942*LN(P1634)+107.59, -36.304*LN(P1634)+310.72)</f>
        <v>#VALUE!</v>
      </c>
      <c r="BK1634" s="0" t="e">
        <f aca="false">BF1634^0.04*BG1634^0.22*BH1634^0.51*BI1634^0.06*BJ1634^0.17</f>
        <v>#VALUE!</v>
      </c>
      <c r="BL1634" s="0" t="e">
        <f aca="false">IF(BK1634&gt;=90, "Very Good", IF(BK1634&gt;=80, "Good", IF(BK1634&gt;=70, "Slightly Good", IF(BK1634&gt;=60, "Average", IF(BK1634&gt;=50, "Slightly Poor", IF(BK1634&gt;=40, "Poor", "Very Poor"))))))</f>
        <v>#VALUE!</v>
      </c>
      <c r="BM1634" s="0" t="e">
        <f aca="false">IF(P1634&lt;=1000, -6.942*LN(P1634)+107.59, IF(AND(P1634&gt;1000, P1634&lt;=5213),-36.304*LN(P1634)+310.72, IF(P1634&gt;5213, 10)))</f>
        <v>#VALUE!</v>
      </c>
      <c r="BN1634" s="0" t="e">
        <f aca="false">BF1634^0.04*BG1634^0.22*BH1634^0.51*BI1634^0.06*BM1634^0.17</f>
        <v>#VALUE!</v>
      </c>
      <c r="BO1634" s="0" t="e">
        <f aca="false">IF(BN1634&gt;=90, "Very Good", IF(BN1634&gt;=80, "Good", IF(BN1634&gt;=70, "Slightly Good", IF(BN1634&gt;=60, "Average", IF(BN1634&gt;=50, "Slightly Poor", IF(BN1634&gt;=40, "Poor", "Very Poor"))))))</f>
        <v>#VALUE!</v>
      </c>
      <c r="BP1634" s="0" t="e">
        <f aca="false">IF(AJ1634&lt;=1000, -6.942*LN(AJ1634)+107.59, IF(AND(AJ1634&gt;1000, AJ1634&lt;=5213),-36.304*LN(AJ1634)+310.72, IF(AJ1634&gt;5213, 10)))</f>
        <v>#VALUE!</v>
      </c>
      <c r="BQ1634" s="0" t="e">
        <f aca="false">BF1634^0.04*BG1634^0.22*BH1634^0.51*BI1634^0.06*BP1634^0.17</f>
        <v>#VALUE!</v>
      </c>
      <c r="BR1634" s="0" t="e">
        <f aca="false">IF(BQ1634&gt;=90, "Very Good", IF(BQ1634&gt;=80, "Good", IF(BQ1634&gt;=70, "Slightly Good", IF(BQ1634&gt;=60, "Average", IF(BQ1634&gt;=50, "Slightly Poor", IF(BQ1634&gt;=40, "Poor", "Very Poor"))))))</f>
        <v>#VALUE!</v>
      </c>
      <c r="BT1634" s="0" t="e">
        <f aca="false">9.81*LN(AH1634)+30.6</f>
        <v>#VALUE!</v>
      </c>
      <c r="BU1634" s="0" t="e">
        <f aca="false">IF(BT1634&lt;30, "Clean water", IF(AND(BT1634&gt;=30, BT1634&lt;40), "Hypolimia", IF(AND(BT1634&gt;=40,BT1634&lt;50), "Mesotrophic", IF(AND(BT1634&gt;=50, BT1634&lt;70), "Eutrophic", IF(BT1634&gt;70,"Hypertrophic")))))</f>
        <v>#VALUE!</v>
      </c>
      <c r="BW1634" s="0" t="str">
        <f aca="false">IF(G1634/H1634&gt;=1, "PLS CHECK", "")</f>
        <v/>
      </c>
      <c r="BX1634" s="0" t="str">
        <f aca="false">IF(AC1634/J1634&gt;=1, "PLS CHECK", "")</f>
        <v/>
      </c>
      <c r="BY1634" s="0" t="str">
        <f aca="false">IF(AE1634/J1634&gt;=1, "PLS CHECK", "")</f>
        <v/>
      </c>
      <c r="BZ1634" s="0" t="str">
        <f aca="false">IF(AD1634/J1634&gt;=1, "PLS CHECK", "")</f>
        <v/>
      </c>
      <c r="CA1634" s="0" t="str">
        <f aca="false">IF(AF1634/K1634&gt;=1, "PLS CHECK", "")</f>
        <v/>
      </c>
      <c r="CB1634" s="0" t="str">
        <f aca="false">IF(AG1634/K1634&gt;=1, "PLS CHECK", "")</f>
        <v/>
      </c>
    </row>
    <row r="1635" customFormat="false" ht="12.5" hidden="false" customHeight="false" outlineLevel="0" collapsed="false">
      <c r="A1635" s="0" t="n">
        <v>1632</v>
      </c>
      <c r="B1635" s="15" t="s">
        <v>75</v>
      </c>
      <c r="C1635" s="16" t="s">
        <v>76</v>
      </c>
      <c r="D1635" s="0" t="s">
        <v>195</v>
      </c>
      <c r="E1635" s="0" t="n">
        <v>7.6</v>
      </c>
      <c r="F1635" s="0" t="n">
        <v>11.1</v>
      </c>
      <c r="G1635" s="0" t="n">
        <v>1.4</v>
      </c>
      <c r="H1635" s="0" t="n">
        <v>2.9</v>
      </c>
      <c r="I1635" s="0" t="n">
        <v>5.2</v>
      </c>
      <c r="J1635" s="0" t="n">
        <v>3.562</v>
      </c>
      <c r="K1635" s="0" t="n">
        <v>0.093</v>
      </c>
      <c r="L1635" s="0" t="n">
        <v>1.8</v>
      </c>
      <c r="M1635" s="0" t="n">
        <v>10.1</v>
      </c>
      <c r="N1635" s="0" t="n">
        <v>0</v>
      </c>
      <c r="O1635" s="37"/>
      <c r="P1635" s="0" t="n">
        <v>7600</v>
      </c>
      <c r="AC1635" s="0" t="n">
        <v>3.525</v>
      </c>
      <c r="AD1635" s="0" t="n">
        <v>0.14</v>
      </c>
      <c r="AE1635" s="0" t="n">
        <v>2.991</v>
      </c>
      <c r="AF1635" s="0" t="n">
        <v>0.07</v>
      </c>
      <c r="AG1635" s="0" t="n">
        <v>0.057</v>
      </c>
      <c r="AH1635" s="0" t="n">
        <v>7.6</v>
      </c>
      <c r="AJ1635" s="0" t="n">
        <v>1100</v>
      </c>
      <c r="BF1635" s="0" t="n">
        <f aca="false">IF(E1635&lt;11,-3.6797*E1635^2+48.115*E1635-53.83,280.92*EXP(-0.2027*E1635))</f>
        <v>99.304528</v>
      </c>
      <c r="BG1635" s="0" t="n">
        <f aca="false">32.208*LN(F1635)+21.438</f>
        <v>98.9608880487154</v>
      </c>
      <c r="BH1635" s="0" t="n">
        <f aca="false">IF(G1635&lt;=2, -10*G1635+100, 88.958*EXP(-0.0755*G1635))</f>
        <v>86</v>
      </c>
      <c r="BI1635" s="0" t="n">
        <f aca="false">IF(I1635&lt;=100, 0.0053*(I1635)^2-1.0332*I1635+100.76, 122.82*EXP(-0.0092*I1635))</f>
        <v>95.530672</v>
      </c>
      <c r="BJ1635" s="0" t="n">
        <f aca="false">IF(P1635&lt;=1000, -6.942*LN(P1635)+107.59, -36.304*LN(P1635)+310.72)</f>
        <v>-13.6890416178666</v>
      </c>
      <c r="BK1635" s="0" t="e">
        <f aca="false">BF1635^0.04*BG1635^0.22*BH1635^0.51*BI1635^0.06*BJ1635^0.17</f>
        <v>#NUM!</v>
      </c>
      <c r="BL1635" s="0" t="e">
        <f aca="false">IF(BK1635&gt;=90, "Very Good", IF(BK1635&gt;=80, "Good", IF(BK1635&gt;=70, "Slightly Good", IF(BK1635&gt;=60, "Average", IF(BK1635&gt;=50, "Slightly Poor", IF(BK1635&gt;=40, "Poor", "Very Poor"))))))</f>
        <v>#NUM!</v>
      </c>
      <c r="BM1635" s="0" t="n">
        <f aca="false">IF(P1635&lt;=1000, -6.942*LN(P1635)+107.59, IF(AND(P1635&gt;1000, P1635&lt;=5213),-36.304*LN(P1635)+310.72, IF(P1635&gt;5213, 10)))</f>
        <v>10</v>
      </c>
      <c r="BN1635" s="0" t="n">
        <f aca="false">BF1635^0.04*BG1635^0.22*BH1635^0.51*BI1635^0.06*BM1635^0.17</f>
        <v>62.2706688651455</v>
      </c>
      <c r="BO1635" s="0" t="str">
        <f aca="false">IF(BN1635&gt;=90, "Very Good", IF(BN1635&gt;=80, "Good", IF(BN1635&gt;=70, "Slightly Good", IF(BN1635&gt;=60, "Average", IF(BN1635&gt;=50, "Slightly Poor", IF(BN1635&gt;=40, "Poor", "Very Poor"))))))</f>
        <v>Average</v>
      </c>
      <c r="BP1635" s="0" t="n">
        <f aca="false">IF(AJ1635&lt;=1000, -6.942*LN(AJ1635)+107.59, IF(AND(AJ1635&gt;1000, AJ1635&lt;=5213),-36.304*LN(AJ1635)+310.72, IF(AJ1635&gt;5213, 10)))</f>
        <v>56.4807115842163</v>
      </c>
      <c r="BQ1635" s="0" t="n">
        <f aca="false">BF1635^0.04*BG1635^0.22*BH1635^0.51*BI1635^0.06*BP1635^0.17</f>
        <v>83.5808065512643</v>
      </c>
      <c r="BR1635" s="0" t="str">
        <f aca="false">IF(BQ1635&gt;=90, "Very Good", IF(BQ1635&gt;=80, "Good", IF(BQ1635&gt;=70, "Slightly Good", IF(BQ1635&gt;=60, "Average", IF(BQ1635&gt;=50, "Slightly Poor", IF(BQ1635&gt;=40, "Poor", "Very Poor"))))))</f>
        <v>Good</v>
      </c>
      <c r="BT1635" s="0" t="n">
        <f aca="false">9.81*LN(AH1635)+30.6</f>
        <v>50.4961343059373</v>
      </c>
      <c r="BU1635" s="0" t="str">
        <f aca="false">IF(BT1635&lt;30, "Clean water", IF(AND(BT1635&gt;=30, BT1635&lt;40), "Hypolimia", IF(AND(BT1635&gt;=40,BT1635&lt;50), "Mesotrophic", IF(AND(BT1635&gt;=50, BT1635&lt;70), "Eutrophic", IF(BT1635&gt;70,"Hypertrophic")))))</f>
        <v>Eutrophic</v>
      </c>
      <c r="BW1635" s="0" t="str">
        <f aca="false">IF(G1635/H1635&gt;=1, "PLS CHECK", "")</f>
        <v/>
      </c>
      <c r="BX1635" s="0" t="str">
        <f aca="false">IF(AC1635/J1635&gt;=1, "PLS CHECK", "")</f>
        <v/>
      </c>
      <c r="BY1635" s="0" t="str">
        <f aca="false">IF(AE1635/J1635&gt;=1, "PLS CHECK", "")</f>
        <v/>
      </c>
      <c r="BZ1635" s="0" t="str">
        <f aca="false">IF(AD1635/J1635&gt;=1, "PLS CHECK", "")</f>
        <v/>
      </c>
      <c r="CA1635" s="0" t="str">
        <f aca="false">IF(AF1635/K1635&gt;=1, "PLS CHECK", "")</f>
        <v/>
      </c>
      <c r="CB1635" s="0" t="str">
        <f aca="false">IF(AG1635/K1635&gt;=1, "PLS CHECK", "")</f>
        <v/>
      </c>
    </row>
    <row r="1636" customFormat="false" ht="12.5" hidden="false" customHeight="false" outlineLevel="0" collapsed="false">
      <c r="A1636" s="0" t="n">
        <v>1633</v>
      </c>
      <c r="B1636" s="15" t="s">
        <v>77</v>
      </c>
      <c r="C1636" s="16" t="s">
        <v>78</v>
      </c>
      <c r="D1636" s="0" t="s">
        <v>195</v>
      </c>
      <c r="E1636" s="37"/>
      <c r="F1636" s="0" t="n">
        <v>11.8</v>
      </c>
      <c r="G1636" s="0" t="n">
        <v>2.1</v>
      </c>
      <c r="H1636" s="0" t="n">
        <v>4.5</v>
      </c>
      <c r="I1636" s="0" t="n">
        <v>6.5</v>
      </c>
      <c r="J1636" s="0" t="n">
        <v>2.486</v>
      </c>
      <c r="K1636" s="0" t="n">
        <v>0.029</v>
      </c>
      <c r="L1636" s="0" t="n">
        <v>2.3</v>
      </c>
      <c r="M1636" s="0" t="n">
        <v>12.8</v>
      </c>
      <c r="N1636" s="0" t="n">
        <v>0</v>
      </c>
      <c r="O1636" s="0" t="n">
        <v>228</v>
      </c>
      <c r="P1636" s="37"/>
      <c r="AC1636" s="0" t="n">
        <v>2.326</v>
      </c>
      <c r="AD1636" s="0" t="n">
        <v>0.021</v>
      </c>
      <c r="AE1636" s="0" t="n">
        <v>1.855</v>
      </c>
      <c r="AF1636" s="0" t="n">
        <v>0.01</v>
      </c>
      <c r="AG1636" s="0" t="n">
        <v>0.002</v>
      </c>
      <c r="AH1636" s="37"/>
      <c r="AJ1636" s="37"/>
      <c r="BD1636" s="0" t="n">
        <v>132.46</v>
      </c>
      <c r="BF1636" s="0" t="n">
        <f aca="false">IF(E1636&lt;11,-3.6797*E1636^2+48.115*E1636-53.83,280.92*EXP(-0.2027*E1636))</f>
        <v>-53.83</v>
      </c>
      <c r="BG1636" s="0" t="n">
        <f aca="false">32.208*LN(F1636)+21.438</f>
        <v>100.930549709638</v>
      </c>
      <c r="BH1636" s="0" t="n">
        <f aca="false">IF(G1636&lt;=2, -10*G1636+100, 88.958*EXP(-0.0755*G1636))</f>
        <v>75.9150041678102</v>
      </c>
      <c r="BI1636" s="0" t="n">
        <f aca="false">IF(I1636&lt;=100, 0.0053*(I1636)^2-1.0332*I1636+100.76, 122.82*EXP(-0.0092*I1636))</f>
        <v>94.268125</v>
      </c>
      <c r="BJ1636" s="0" t="e">
        <f aca="false">IF(P1636&lt;=1000, -6.942*LN(P1636)+107.59, -36.304*LN(P1636)+310.72)</f>
        <v>#VALUE!</v>
      </c>
      <c r="BK1636" s="0" t="e">
        <f aca="false">BF1636^0.04*BG1636^0.22*BH1636^0.51*BI1636^0.06*BJ1636^0.17</f>
        <v>#VALUE!</v>
      </c>
      <c r="BL1636" s="0" t="e">
        <f aca="false">IF(BK1636&gt;=90, "Very Good", IF(BK1636&gt;=80, "Good", IF(BK1636&gt;=70, "Slightly Good", IF(BK1636&gt;=60, "Average", IF(BK1636&gt;=50, "Slightly Poor", IF(BK1636&gt;=40, "Poor", "Very Poor"))))))</f>
        <v>#VALUE!</v>
      </c>
      <c r="BM1636" s="0" t="e">
        <f aca="false">IF(P1636&lt;=1000, -6.942*LN(P1636)+107.59, IF(AND(P1636&gt;1000, P1636&lt;=5213),-36.304*LN(P1636)+310.72, IF(P1636&gt;5213, 10)))</f>
        <v>#VALUE!</v>
      </c>
      <c r="BN1636" s="0" t="e">
        <f aca="false">BF1636^0.04*BG1636^0.22*BH1636^0.51*BI1636^0.06*BM1636^0.17</f>
        <v>#VALUE!</v>
      </c>
      <c r="BO1636" s="0" t="e">
        <f aca="false">IF(BN1636&gt;=90, "Very Good", IF(BN1636&gt;=80, "Good", IF(BN1636&gt;=70, "Slightly Good", IF(BN1636&gt;=60, "Average", IF(BN1636&gt;=50, "Slightly Poor", IF(BN1636&gt;=40, "Poor", "Very Poor"))))))</f>
        <v>#VALUE!</v>
      </c>
      <c r="BP1636" s="0" t="e">
        <f aca="false">IF(AJ1636&lt;=1000, -6.942*LN(AJ1636)+107.59, IF(AND(AJ1636&gt;1000, AJ1636&lt;=5213),-36.304*LN(AJ1636)+310.72, IF(AJ1636&gt;5213, 10)))</f>
        <v>#VALUE!</v>
      </c>
      <c r="BQ1636" s="0" t="e">
        <f aca="false">BF1636^0.04*BG1636^0.22*BH1636^0.51*BI1636^0.06*BP1636^0.17</f>
        <v>#VALUE!</v>
      </c>
      <c r="BR1636" s="0" t="e">
        <f aca="false">IF(BQ1636&gt;=90, "Very Good", IF(BQ1636&gt;=80, "Good", IF(BQ1636&gt;=70, "Slightly Good", IF(BQ1636&gt;=60, "Average", IF(BQ1636&gt;=50, "Slightly Poor", IF(BQ1636&gt;=40, "Poor", "Very Poor"))))))</f>
        <v>#VALUE!</v>
      </c>
      <c r="BT1636" s="0" t="e">
        <f aca="false">9.81*LN(AH1636)+30.6</f>
        <v>#VALUE!</v>
      </c>
      <c r="BU1636" s="0" t="e">
        <f aca="false">IF(BT1636&lt;30, "Clean water", IF(AND(BT1636&gt;=30, BT1636&lt;40), "Hypolimia", IF(AND(BT1636&gt;=40,BT1636&lt;50), "Mesotrophic", IF(AND(BT1636&gt;=50, BT1636&lt;70), "Eutrophic", IF(BT1636&gt;70,"Hypertrophic")))))</f>
        <v>#VALUE!</v>
      </c>
      <c r="BW1636" s="0" t="str">
        <f aca="false">IF(G1636/H1636&gt;=1, "PLS CHECK", "")</f>
        <v/>
      </c>
      <c r="BX1636" s="0" t="str">
        <f aca="false">IF(AC1636/J1636&gt;=1, "PLS CHECK", "")</f>
        <v/>
      </c>
      <c r="BY1636" s="0" t="str">
        <f aca="false">IF(AE1636/J1636&gt;=1, "PLS CHECK", "")</f>
        <v/>
      </c>
      <c r="BZ1636" s="0" t="str">
        <f aca="false">IF(AD1636/J1636&gt;=1, "PLS CHECK", "")</f>
        <v/>
      </c>
      <c r="CA1636" s="0" t="str">
        <f aca="false">IF(AF1636/K1636&gt;=1, "PLS CHECK", "")</f>
        <v/>
      </c>
      <c r="CB1636" s="0" t="str">
        <f aca="false">IF(AG1636/K1636&gt;=1, "PLS CHECK", "")</f>
        <v/>
      </c>
    </row>
    <row r="1637" customFormat="false" ht="12.5" hidden="false" customHeight="false" outlineLevel="0" collapsed="false">
      <c r="A1637" s="0" t="n">
        <v>1634</v>
      </c>
      <c r="B1637" s="15" t="s">
        <v>79</v>
      </c>
      <c r="C1637" s="16" t="s">
        <v>80</v>
      </c>
      <c r="D1637" s="0" t="s">
        <v>195</v>
      </c>
      <c r="E1637" s="37"/>
      <c r="F1637" s="0" t="n">
        <v>11.6</v>
      </c>
      <c r="G1637" s="0" t="n">
        <v>3.6</v>
      </c>
      <c r="H1637" s="0" t="n">
        <v>6.4</v>
      </c>
      <c r="I1637" s="0" t="n">
        <v>13.4</v>
      </c>
      <c r="J1637" s="0" t="n">
        <v>4.957</v>
      </c>
      <c r="K1637" s="0" t="n">
        <v>0.075</v>
      </c>
      <c r="L1637" s="0" t="n">
        <v>3.5</v>
      </c>
      <c r="M1637" s="0" t="n">
        <v>13.8</v>
      </c>
      <c r="N1637" s="0" t="n">
        <v>0</v>
      </c>
      <c r="O1637" s="0" t="n">
        <v>242</v>
      </c>
      <c r="P1637" s="37"/>
      <c r="Q1637" s="0" t="n">
        <v>0</v>
      </c>
      <c r="R1637" s="0" t="n">
        <v>0</v>
      </c>
      <c r="S1637" s="0" t="n">
        <v>0</v>
      </c>
      <c r="T1637" s="0" t="n">
        <v>0</v>
      </c>
      <c r="U1637" s="0" t="n">
        <v>0</v>
      </c>
      <c r="V1637" s="0" t="n">
        <v>0</v>
      </c>
      <c r="AC1637" s="0" t="n">
        <v>4.62</v>
      </c>
      <c r="AD1637" s="0" t="n">
        <v>0.192</v>
      </c>
      <c r="AE1637" s="0" t="n">
        <v>3.522</v>
      </c>
      <c r="AF1637" s="0" t="n">
        <v>0.023</v>
      </c>
      <c r="AG1637" s="0" t="n">
        <v>0.005</v>
      </c>
      <c r="AH1637" s="37"/>
      <c r="AJ1637" s="0" t="n">
        <v>146</v>
      </c>
      <c r="AP1637" s="0" t="n">
        <v>0</v>
      </c>
      <c r="AY1637" s="0" t="n">
        <v>0</v>
      </c>
      <c r="BD1637" s="0" t="n">
        <v>130.348</v>
      </c>
      <c r="BF1637" s="0" t="n">
        <f aca="false">IF(E1637&lt;11,-3.6797*E1637^2+48.115*E1637-53.83,280.92*EXP(-0.2027*E1637))</f>
        <v>-53.83</v>
      </c>
      <c r="BG1637" s="0" t="n">
        <f aca="false">32.208*LN(F1637)+21.438</f>
        <v>100.379972200002</v>
      </c>
      <c r="BH1637" s="0" t="n">
        <f aca="false">IF(G1637&lt;=2, -10*G1637+100, 88.958*EXP(-0.0755*G1637))</f>
        <v>67.7865873198524</v>
      </c>
      <c r="BI1637" s="0" t="n">
        <f aca="false">IF(I1637&lt;=100, 0.0053*(I1637)^2-1.0332*I1637+100.76, 122.82*EXP(-0.0092*I1637))</f>
        <v>87.866788</v>
      </c>
      <c r="BJ1637" s="0" t="e">
        <f aca="false">IF(P1637&lt;=1000, -6.942*LN(P1637)+107.59, -36.304*LN(P1637)+310.72)</f>
        <v>#VALUE!</v>
      </c>
      <c r="BK1637" s="0" t="e">
        <f aca="false">BF1637^0.04*BG1637^0.22*BH1637^0.51*BI1637^0.06*BJ1637^0.17</f>
        <v>#VALUE!</v>
      </c>
      <c r="BL1637" s="0" t="e">
        <f aca="false">IF(BK1637&gt;=90, "Very Good", IF(BK1637&gt;=80, "Good", IF(BK1637&gt;=70, "Slightly Good", IF(BK1637&gt;=60, "Average", IF(BK1637&gt;=50, "Slightly Poor", IF(BK1637&gt;=40, "Poor", "Very Poor"))))))</f>
        <v>#VALUE!</v>
      </c>
      <c r="BM1637" s="0" t="e">
        <f aca="false">IF(P1637&lt;=1000, -6.942*LN(P1637)+107.59, IF(AND(P1637&gt;1000, P1637&lt;=5213),-36.304*LN(P1637)+310.72, IF(P1637&gt;5213, 10)))</f>
        <v>#VALUE!</v>
      </c>
      <c r="BN1637" s="0" t="e">
        <f aca="false">BF1637^0.04*BG1637^0.22*BH1637^0.51*BI1637^0.06*BM1637^0.17</f>
        <v>#VALUE!</v>
      </c>
      <c r="BO1637" s="0" t="e">
        <f aca="false">IF(BN1637&gt;=90, "Very Good", IF(BN1637&gt;=80, "Good", IF(BN1637&gt;=70, "Slightly Good", IF(BN1637&gt;=60, "Average", IF(BN1637&gt;=50, "Slightly Poor", IF(BN1637&gt;=40, "Poor", "Very Poor"))))))</f>
        <v>#VALUE!</v>
      </c>
      <c r="BP1637" s="0" t="n">
        <f aca="false">IF(AJ1637&lt;=1000, -6.942*LN(AJ1637)+107.59, IF(AND(AJ1637&gt;1000, AJ1637&lt;=5213),-36.304*LN(AJ1637)+310.72, IF(AJ1637&gt;5213, 10)))</f>
        <v>72.9938028321007</v>
      </c>
      <c r="BQ1637" s="0" t="n">
        <f aca="false">BF1637^0.04*BG1637^0.22*BH1637^0.51*BI1637^0.06*BP1637^0.17</f>
        <v>-75.3138340320241</v>
      </c>
      <c r="BR1637" s="0" t="str">
        <f aca="false">IF(BQ1637&gt;=90, "Very Good", IF(BQ1637&gt;=80, "Good", IF(BQ1637&gt;=70, "Slightly Good", IF(BQ1637&gt;=60, "Average", IF(BQ1637&gt;=50, "Slightly Poor", IF(BQ1637&gt;=40, "Poor", "Very Poor"))))))</f>
        <v>Very Poor</v>
      </c>
      <c r="BT1637" s="0" t="e">
        <f aca="false">9.81*LN(AH1637)+30.6</f>
        <v>#VALUE!</v>
      </c>
      <c r="BU1637" s="0" t="e">
        <f aca="false">IF(BT1637&lt;30, "Clean water", IF(AND(BT1637&gt;=30, BT1637&lt;40), "Hypolimia", IF(AND(BT1637&gt;=40,BT1637&lt;50), "Mesotrophic", IF(AND(BT1637&gt;=50, BT1637&lt;70), "Eutrophic", IF(BT1637&gt;70,"Hypertrophic")))))</f>
        <v>#VALUE!</v>
      </c>
      <c r="BW1637" s="0" t="str">
        <f aca="false">IF(G1637/H1637&gt;=1, "PLS CHECK", "")</f>
        <v/>
      </c>
      <c r="BX1637" s="0" t="str">
        <f aca="false">IF(AC1637/J1637&gt;=1, "PLS CHECK", "")</f>
        <v/>
      </c>
      <c r="BY1637" s="0" t="str">
        <f aca="false">IF(AE1637/J1637&gt;=1, "PLS CHECK", "")</f>
        <v/>
      </c>
      <c r="BZ1637" s="0" t="str">
        <f aca="false">IF(AD1637/J1637&gt;=1, "PLS CHECK", "")</f>
        <v/>
      </c>
      <c r="CA1637" s="0" t="str">
        <f aca="false">IF(AF1637/K1637&gt;=1, "PLS CHECK", "")</f>
        <v/>
      </c>
      <c r="CB1637" s="0" t="str">
        <f aca="false">IF(AG1637/K1637&gt;=1, "PLS CHECK", "")</f>
        <v/>
      </c>
    </row>
    <row r="1638" customFormat="false" ht="12.5" hidden="false" customHeight="false" outlineLevel="0" collapsed="false">
      <c r="A1638" s="0" t="n">
        <v>1635</v>
      </c>
      <c r="B1638" s="15" t="s">
        <v>81</v>
      </c>
      <c r="C1638" s="16" t="s">
        <v>82</v>
      </c>
      <c r="D1638" s="0" t="s">
        <v>195</v>
      </c>
      <c r="E1638" s="37"/>
      <c r="F1638" s="37"/>
      <c r="G1638" s="0" t="n">
        <v>1.3</v>
      </c>
      <c r="H1638" s="0" t="n">
        <v>2.9</v>
      </c>
      <c r="I1638" s="0" t="n">
        <v>1</v>
      </c>
      <c r="J1638" s="0" t="n">
        <v>3.645</v>
      </c>
      <c r="K1638" s="0" t="n">
        <v>0.02</v>
      </c>
      <c r="L1638" s="0" t="n">
        <v>2</v>
      </c>
      <c r="M1638" s="0" t="n">
        <v>9.8</v>
      </c>
      <c r="N1638" s="0" t="n">
        <v>0</v>
      </c>
      <c r="O1638" s="37"/>
      <c r="P1638" s="0" t="n">
        <v>5200</v>
      </c>
      <c r="AC1638" s="0" t="n">
        <v>3.63</v>
      </c>
      <c r="AD1638" s="0" t="n">
        <v>0.024</v>
      </c>
      <c r="AE1638" s="0" t="n">
        <v>3.165</v>
      </c>
      <c r="AF1638" s="0" t="n">
        <v>0.016</v>
      </c>
      <c r="AG1638" s="0" t="n">
        <v>0.01</v>
      </c>
      <c r="AH1638" s="0" t="n">
        <v>3</v>
      </c>
      <c r="AJ1638" s="0" t="n">
        <v>400</v>
      </c>
      <c r="BF1638" s="0" t="n">
        <f aca="false">IF(E1638&lt;11,-3.6797*E1638^2+48.115*E1638-53.83,280.92*EXP(-0.2027*E1638))</f>
        <v>-53.83</v>
      </c>
      <c r="BG1638" s="0" t="e">
        <f aca="false">32.208*LN(F1638)+21.438</f>
        <v>#VALUE!</v>
      </c>
      <c r="BH1638" s="0" t="n">
        <f aca="false">IF(G1638&lt;=2, -10*G1638+100, 88.958*EXP(-0.0755*G1638))</f>
        <v>87</v>
      </c>
      <c r="BI1638" s="0" t="n">
        <f aca="false">IF(I1638&lt;=100, 0.0053*(I1638)^2-1.0332*I1638+100.76, 122.82*EXP(-0.0092*I1638))</f>
        <v>99.7321</v>
      </c>
      <c r="BJ1638" s="0" t="n">
        <f aca="false">IF(P1638&lt;=1000, -6.942*LN(P1638)+107.59, -36.304*LN(P1638)+310.72)</f>
        <v>0.087949608508211</v>
      </c>
      <c r="BK1638" s="0" t="e">
        <f aca="false">BF1638^0.04*BG1638^0.22*BH1638^0.51*BI1638^0.06*BJ1638^0.17</f>
        <v>#VALUE!</v>
      </c>
      <c r="BL1638" s="0" t="e">
        <f aca="false">IF(BK1638&gt;=90, "Very Good", IF(BK1638&gt;=80, "Good", IF(BK1638&gt;=70, "Slightly Good", IF(BK1638&gt;=60, "Average", IF(BK1638&gt;=50, "Slightly Poor", IF(BK1638&gt;=40, "Poor", "Very Poor"))))))</f>
        <v>#VALUE!</v>
      </c>
      <c r="BM1638" s="0" t="n">
        <f aca="false">IF(P1638&lt;=1000, -6.942*LN(P1638)+107.59, IF(AND(P1638&gt;1000, P1638&lt;=5213),-36.304*LN(P1638)+310.72, IF(P1638&gt;5213, 10)))</f>
        <v>0.087949608508211</v>
      </c>
      <c r="BN1638" s="0" t="e">
        <f aca="false">BF1638^0.04*BG1638^0.22*BH1638^0.51*BI1638^0.06*BM1638^0.17</f>
        <v>#VALUE!</v>
      </c>
      <c r="BO1638" s="0" t="e">
        <f aca="false">IF(BN1638&gt;=90, "Very Good", IF(BN1638&gt;=80, "Good", IF(BN1638&gt;=70, "Slightly Good", IF(BN1638&gt;=60, "Average", IF(BN1638&gt;=50, "Slightly Poor", IF(BN1638&gt;=40, "Poor", "Very Poor"))))))</f>
        <v>#VALUE!</v>
      </c>
      <c r="BP1638" s="0" t="n">
        <f aca="false">IF(AJ1638&lt;=1000, -6.942*LN(AJ1638)+107.59, IF(AND(AJ1638&gt;1000, AJ1638&lt;=5213),-36.304*LN(AJ1638)+310.72, IF(AJ1638&gt;5213, 10)))</f>
        <v>65.9972531139764</v>
      </c>
      <c r="BQ1638" s="0" t="e">
        <f aca="false">BF1638^0.04*BG1638^0.22*BH1638^0.51*BI1638^0.06*BP1638^0.17</f>
        <v>#VALUE!</v>
      </c>
      <c r="BR1638" s="0" t="e">
        <f aca="false">IF(BQ1638&gt;=90, "Very Good", IF(BQ1638&gt;=80, "Good", IF(BQ1638&gt;=70, "Slightly Good", IF(BQ1638&gt;=60, "Average", IF(BQ1638&gt;=50, "Slightly Poor", IF(BQ1638&gt;=40, "Poor", "Very Poor"))))))</f>
        <v>#VALUE!</v>
      </c>
      <c r="BT1638" s="0" t="n">
        <f aca="false">9.81*LN(AH1638)+30.6</f>
        <v>41.3773865518342</v>
      </c>
      <c r="BU1638" s="0" t="str">
        <f aca="false">IF(BT1638&lt;30, "Clean water", IF(AND(BT1638&gt;=30, BT1638&lt;40), "Hypolimia", IF(AND(BT1638&gt;=40,BT1638&lt;50), "Mesotrophic", IF(AND(BT1638&gt;=50, BT1638&lt;70), "Eutrophic", IF(BT1638&gt;70,"Hypertrophic")))))</f>
        <v>Mesotrophic</v>
      </c>
      <c r="BW1638" s="0" t="str">
        <f aca="false">IF(G1638/H1638&gt;=1, "PLS CHECK", "")</f>
        <v/>
      </c>
      <c r="BX1638" s="0" t="str">
        <f aca="false">IF(AC1638/J1638&gt;=1, "PLS CHECK", "")</f>
        <v/>
      </c>
      <c r="BY1638" s="0" t="str">
        <f aca="false">IF(AE1638/J1638&gt;=1, "PLS CHECK", "")</f>
        <v/>
      </c>
      <c r="BZ1638" s="0" t="str">
        <f aca="false">IF(AD1638/J1638&gt;=1, "PLS CHECK", "")</f>
        <v/>
      </c>
      <c r="CA1638" s="0" t="str">
        <f aca="false">IF(AF1638/K1638&gt;=1, "PLS CHECK", "")</f>
        <v/>
      </c>
      <c r="CB1638" s="0" t="str">
        <f aca="false">IF(AG1638/K1638&gt;=1, "PLS CHECK", "")</f>
        <v/>
      </c>
    </row>
    <row r="1639" customFormat="false" ht="12.5" hidden="false" customHeight="false" outlineLevel="0" collapsed="false">
      <c r="A1639" s="0" t="n">
        <v>1636</v>
      </c>
      <c r="B1639" s="15" t="s">
        <v>83</v>
      </c>
      <c r="C1639" s="16" t="s">
        <v>84</v>
      </c>
      <c r="D1639" s="0" t="s">
        <v>195</v>
      </c>
      <c r="E1639" s="0" t="n">
        <v>8.3</v>
      </c>
      <c r="F1639" s="0" t="n">
        <v>10.2</v>
      </c>
      <c r="G1639" s="0" t="n">
        <v>1.7</v>
      </c>
      <c r="H1639" s="0" t="n">
        <v>5.1</v>
      </c>
      <c r="I1639" s="0" t="n">
        <v>4.4</v>
      </c>
      <c r="J1639" s="0" t="n">
        <v>3.571</v>
      </c>
      <c r="K1639" s="0" t="n">
        <v>0.03</v>
      </c>
      <c r="L1639" s="0" t="n">
        <v>2.6</v>
      </c>
      <c r="M1639" s="0" t="n">
        <v>15</v>
      </c>
      <c r="N1639" s="0" t="n">
        <v>0</v>
      </c>
      <c r="O1639" s="0" t="n">
        <v>276</v>
      </c>
      <c r="P1639" s="37"/>
      <c r="AC1639" s="0" t="n">
        <v>3.468</v>
      </c>
      <c r="AD1639" s="0" t="n">
        <v>0.296</v>
      </c>
      <c r="AE1639" s="0" t="n">
        <v>2.737</v>
      </c>
      <c r="AF1639" s="0" t="n">
        <v>0.029</v>
      </c>
      <c r="AG1639" s="0" t="n">
        <v>0.001</v>
      </c>
      <c r="AH1639" s="0" t="n">
        <v>17</v>
      </c>
      <c r="AJ1639" s="0" t="n">
        <v>70</v>
      </c>
      <c r="BF1639" s="0" t="n">
        <f aca="false">IF(E1639&lt;11,-3.6797*E1639^2+48.115*E1639-53.83,280.92*EXP(-0.2027*E1639))</f>
        <v>92.029967</v>
      </c>
      <c r="BG1639" s="0" t="n">
        <f aca="false">32.208*LN(F1639)+21.438</f>
        <v>96.2374636951076</v>
      </c>
      <c r="BH1639" s="0" t="n">
        <f aca="false">IF(G1639&lt;=2, -10*G1639+100, 88.958*EXP(-0.0755*G1639))</f>
        <v>83</v>
      </c>
      <c r="BI1639" s="0" t="n">
        <f aca="false">IF(I1639&lt;=100, 0.0053*(I1639)^2-1.0332*I1639+100.76, 122.82*EXP(-0.0092*I1639))</f>
        <v>96.316528</v>
      </c>
      <c r="BJ1639" s="0" t="e">
        <f aca="false">IF(P1639&lt;=1000, -6.942*LN(P1639)+107.59, -36.304*LN(P1639)+310.72)</f>
        <v>#VALUE!</v>
      </c>
      <c r="BK1639" s="0" t="e">
        <f aca="false">BF1639^0.04*BG1639^0.22*BH1639^0.51*BI1639^0.06*BJ1639^0.17</f>
        <v>#VALUE!</v>
      </c>
      <c r="BL1639" s="0" t="e">
        <f aca="false">IF(BK1639&gt;=90, "Very Good", IF(BK1639&gt;=80, "Good", IF(BK1639&gt;=70, "Slightly Good", IF(BK1639&gt;=60, "Average", IF(BK1639&gt;=50, "Slightly Poor", IF(BK1639&gt;=40, "Poor", "Very Poor"))))))</f>
        <v>#VALUE!</v>
      </c>
      <c r="BM1639" s="0" t="e">
        <f aca="false">IF(P1639&lt;=1000, -6.942*LN(P1639)+107.59, IF(AND(P1639&gt;1000, P1639&lt;=5213),-36.304*LN(P1639)+310.72, IF(P1639&gt;5213, 10)))</f>
        <v>#VALUE!</v>
      </c>
      <c r="BN1639" s="0" t="e">
        <f aca="false">BF1639^0.04*BG1639^0.22*BH1639^0.51*BI1639^0.06*BM1639^0.17</f>
        <v>#VALUE!</v>
      </c>
      <c r="BO1639" s="0" t="e">
        <f aca="false">IF(BN1639&gt;=90, "Very Good", IF(BN1639&gt;=80, "Good", IF(BN1639&gt;=70, "Slightly Good", IF(BN1639&gt;=60, "Average", IF(BN1639&gt;=50, "Slightly Poor", IF(BN1639&gt;=40, "Poor", "Very Poor"))))))</f>
        <v>#VALUE!</v>
      </c>
      <c r="BP1639" s="0" t="n">
        <f aca="false">IF(AJ1639&lt;=1000, -6.942*LN(AJ1639)+107.59, IF(AND(AJ1639&gt;1000, AJ1639&lt;=5213),-36.304*LN(AJ1639)+310.72, IF(AJ1639&gt;5213, 10)))</f>
        <v>78.0969460296934</v>
      </c>
      <c r="BQ1639" s="0" t="n">
        <f aca="false">BF1639^0.04*BG1639^0.22*BH1639^0.51*BI1639^0.06*BP1639^0.17</f>
        <v>85.9790322876186</v>
      </c>
      <c r="BR1639" s="0" t="str">
        <f aca="false">IF(BQ1639&gt;=90, "Very Good", IF(BQ1639&gt;=80, "Good", IF(BQ1639&gt;=70, "Slightly Good", IF(BQ1639&gt;=60, "Average", IF(BQ1639&gt;=50, "Slightly Poor", IF(BQ1639&gt;=40, "Poor", "Very Poor"))))))</f>
        <v>Good</v>
      </c>
      <c r="BT1639" s="0" t="n">
        <f aca="false">9.81*LN(AH1639)+30.6</f>
        <v>58.3938229051915</v>
      </c>
      <c r="BU1639" s="0" t="str">
        <f aca="false">IF(BT1639&lt;30, "Clean water", IF(AND(BT1639&gt;=30, BT1639&lt;40), "Hypolimia", IF(AND(BT1639&gt;=40,BT1639&lt;50), "Mesotrophic", IF(AND(BT1639&gt;=50, BT1639&lt;70), "Eutrophic", IF(BT1639&gt;70,"Hypertrophic")))))</f>
        <v>Eutrophic</v>
      </c>
      <c r="BW1639" s="0" t="str">
        <f aca="false">IF(G1639/H1639&gt;=1, "PLS CHECK", "")</f>
        <v/>
      </c>
      <c r="BX1639" s="0" t="str">
        <f aca="false">IF(AC1639/J1639&gt;=1, "PLS CHECK", "")</f>
        <v/>
      </c>
      <c r="BY1639" s="0" t="str">
        <f aca="false">IF(AE1639/J1639&gt;=1, "PLS CHECK", "")</f>
        <v/>
      </c>
      <c r="BZ1639" s="0" t="str">
        <f aca="false">IF(AD1639/J1639&gt;=1, "PLS CHECK", "")</f>
        <v/>
      </c>
      <c r="CA1639" s="0" t="str">
        <f aca="false">IF(AF1639/K1639&gt;=1, "PLS CHECK", "")</f>
        <v/>
      </c>
      <c r="CB1639" s="0" t="str">
        <f aca="false">IF(AG1639/K1639&gt;=1, "PLS CHECK", "")</f>
        <v/>
      </c>
    </row>
    <row r="1640" customFormat="false" ht="12.5" hidden="false" customHeight="false" outlineLevel="0" collapsed="false">
      <c r="A1640" s="0" t="n">
        <v>1637</v>
      </c>
      <c r="B1640" s="15" t="s">
        <v>133</v>
      </c>
      <c r="C1640" s="16" t="s">
        <v>134</v>
      </c>
      <c r="D1640" s="0" t="s">
        <v>195</v>
      </c>
      <c r="E1640" s="0" t="n">
        <v>8.3</v>
      </c>
      <c r="F1640" s="0" t="n">
        <v>9.7</v>
      </c>
      <c r="G1640" s="37"/>
      <c r="H1640" s="0" t="n">
        <v>6.7</v>
      </c>
      <c r="I1640" s="0" t="n">
        <v>14.5</v>
      </c>
      <c r="J1640" s="0" t="n">
        <v>5.101</v>
      </c>
      <c r="K1640" s="37"/>
      <c r="L1640" s="0" t="n">
        <v>2.6</v>
      </c>
      <c r="M1640" s="0" t="n">
        <v>16</v>
      </c>
      <c r="O1640" s="37"/>
      <c r="BD1640" s="0" t="n">
        <v>0.079</v>
      </c>
      <c r="BF1640" s="0" t="n">
        <f aca="false">IF(E1640&lt;11,-3.6797*E1640^2+48.115*E1640-53.83,280.92*EXP(-0.2027*E1640))</f>
        <v>92.029967</v>
      </c>
      <c r="BG1640" s="0" t="n">
        <f aca="false">32.208*LN(F1640)+21.438</f>
        <v>94.6186305204847</v>
      </c>
      <c r="BH1640" s="0" t="n">
        <f aca="false">IF(G1640&lt;=2, -10*G1640+100, 88.958*EXP(-0.0755*G1640))</f>
        <v>100</v>
      </c>
      <c r="BI1640" s="0" t="n">
        <f aca="false">IF(I1640&lt;=100, 0.0053*(I1640)^2-1.0332*I1640+100.76, 122.82*EXP(-0.0092*I1640))</f>
        <v>86.892925</v>
      </c>
      <c r="BJ1640" s="0" t="e">
        <f aca="false">IF(P1640&lt;=1000, -6.942*LN(P1640)+107.59, -36.304*LN(P1640)+310.72)</f>
        <v>#VALUE!</v>
      </c>
      <c r="BK1640" s="0" t="e">
        <f aca="false">BF1640^0.04*BG1640^0.22*BH1640^0.51*BI1640^0.06*BJ1640^0.17</f>
        <v>#VALUE!</v>
      </c>
      <c r="BL1640" s="0" t="e">
        <f aca="false">IF(BK1640&gt;=90, "Very Good", IF(BK1640&gt;=80, "Good", IF(BK1640&gt;=70, "Slightly Good", IF(BK1640&gt;=60, "Average", IF(BK1640&gt;=50, "Slightly Poor", IF(BK1640&gt;=40, "Poor", "Very Poor"))))))</f>
        <v>#VALUE!</v>
      </c>
      <c r="BM1640" s="0" t="e">
        <f aca="false">IF(P1640&lt;=1000, -6.942*LN(P1640)+107.59, IF(AND(P1640&gt;1000, P1640&lt;=5213),-36.304*LN(P1640)+310.72, IF(P1640&gt;5213, 10)))</f>
        <v>#VALUE!</v>
      </c>
      <c r="BN1640" s="0" t="e">
        <f aca="false">BF1640^0.04*BG1640^0.22*BH1640^0.51*BI1640^0.06*BM1640^0.17</f>
        <v>#VALUE!</v>
      </c>
      <c r="BO1640" s="0" t="e">
        <f aca="false">IF(BN1640&gt;=90, "Very Good", IF(BN1640&gt;=80, "Good", IF(BN1640&gt;=70, "Slightly Good", IF(BN1640&gt;=60, "Average", IF(BN1640&gt;=50, "Slightly Poor", IF(BN1640&gt;=40, "Poor", "Very Poor"))))))</f>
        <v>#VALUE!</v>
      </c>
      <c r="BP1640" s="0" t="e">
        <f aca="false">IF(AJ1640&lt;=1000, -6.942*LN(AJ1640)+107.59, IF(AND(AJ1640&gt;1000, AJ1640&lt;=5213),-36.304*LN(AJ1640)+310.72, IF(AJ1640&gt;5213, 10)))</f>
        <v>#VALUE!</v>
      </c>
      <c r="BQ1640" s="0" t="e">
        <f aca="false">BF1640^0.04*BG1640^0.22*BH1640^0.51*BI1640^0.06*BP1640^0.17</f>
        <v>#VALUE!</v>
      </c>
      <c r="BR1640" s="0" t="e">
        <f aca="false">IF(BQ1640&gt;=90, "Very Good", IF(BQ1640&gt;=80, "Good", IF(BQ1640&gt;=70, "Slightly Good", IF(BQ1640&gt;=60, "Average", IF(BQ1640&gt;=50, "Slightly Poor", IF(BQ1640&gt;=40, "Poor", "Very Poor"))))))</f>
        <v>#VALUE!</v>
      </c>
      <c r="BT1640" s="0" t="e">
        <f aca="false">9.81*LN(AH1640)+30.6</f>
        <v>#VALUE!</v>
      </c>
      <c r="BU1640" s="0" t="e">
        <f aca="false">IF(BT1640&lt;30, "Clean water", IF(AND(BT1640&gt;=30, BT1640&lt;40), "Hypolimia", IF(AND(BT1640&gt;=40,BT1640&lt;50), "Mesotrophic", IF(AND(BT1640&gt;=50, BT1640&lt;70), "Eutrophic", IF(BT1640&gt;70,"Hypertrophic")))))</f>
        <v>#VALUE!</v>
      </c>
      <c r="BW1640" s="0" t="str">
        <f aca="false">IF(G1640/H1640&gt;=1, "PLS CHECK", "")</f>
        <v/>
      </c>
      <c r="BX1640" s="0" t="str">
        <f aca="false">IF(AC1640/J1640&gt;=1, "PLS CHECK", "")</f>
        <v/>
      </c>
      <c r="BY1640" s="0" t="str">
        <f aca="false">IF(AE1640/J1640&gt;=1, "PLS CHECK", "")</f>
        <v/>
      </c>
      <c r="BZ1640" s="0" t="str">
        <f aca="false">IF(AD1640/J1640&gt;=1, "PLS CHECK", "")</f>
        <v/>
      </c>
      <c r="CA1640" s="0" t="e">
        <f aca="false">IF(AF1640/K1640&gt;=1, "PLS CHECK", "")</f>
        <v>#DIV/0!</v>
      </c>
      <c r="CB1640" s="0" t="e">
        <f aca="false">IF(AG1640/K1640&gt;=1, "PLS CHECK", "")</f>
        <v>#DIV/0!</v>
      </c>
    </row>
    <row r="1641" customFormat="false" ht="12.5" hidden="false" customHeight="false" outlineLevel="0" collapsed="false">
      <c r="A1641" s="0" t="n">
        <v>1638</v>
      </c>
      <c r="B1641" s="15" t="s">
        <v>85</v>
      </c>
      <c r="C1641" s="16" t="s">
        <v>86</v>
      </c>
      <c r="D1641" s="0" t="s">
        <v>195</v>
      </c>
      <c r="E1641" s="0" t="n">
        <v>8.3</v>
      </c>
      <c r="F1641" s="0" t="n">
        <v>11.5</v>
      </c>
      <c r="G1641" s="0" t="n">
        <v>3.4</v>
      </c>
      <c r="H1641" s="0" t="n">
        <v>6.9</v>
      </c>
      <c r="I1641" s="0" t="n">
        <v>3.4</v>
      </c>
      <c r="J1641" s="0" t="n">
        <v>7.545</v>
      </c>
      <c r="K1641" s="0" t="n">
        <v>0.144</v>
      </c>
      <c r="L1641" s="0" t="n">
        <v>4.6</v>
      </c>
      <c r="M1641" s="0" t="n">
        <v>14.2</v>
      </c>
      <c r="N1641" s="0" t="n">
        <v>0</v>
      </c>
      <c r="O1641" s="0" t="n">
        <v>627</v>
      </c>
      <c r="P1641" s="0" t="n">
        <v>13000</v>
      </c>
      <c r="AC1641" s="0" t="n">
        <v>7.366</v>
      </c>
      <c r="AD1641" s="0" t="n">
        <v>0.367</v>
      </c>
      <c r="AE1641" s="0" t="n">
        <v>6.017</v>
      </c>
      <c r="AF1641" s="0" t="n">
        <v>0.103</v>
      </c>
      <c r="AG1641" s="0" t="n">
        <v>0.073</v>
      </c>
      <c r="AH1641" s="0" t="n">
        <v>6.5</v>
      </c>
      <c r="AJ1641" s="0" t="n">
        <v>510</v>
      </c>
      <c r="BF1641" s="0" t="n">
        <f aca="false">IF(E1641&lt;11,-3.6797*E1641^2+48.115*E1641-53.83,280.92*EXP(-0.2027*E1641))</f>
        <v>92.029967</v>
      </c>
      <c r="BG1641" s="0" t="n">
        <f aca="false">32.208*LN(F1641)+21.438</f>
        <v>100.101113315171</v>
      </c>
      <c r="BH1641" s="0" t="n">
        <f aca="false">IF(G1641&lt;=2, -10*G1641+100, 88.958*EXP(-0.0755*G1641))</f>
        <v>68.8179318432025</v>
      </c>
      <c r="BI1641" s="0" t="n">
        <f aca="false">IF(I1641&lt;=100, 0.0053*(I1641)^2-1.0332*I1641+100.76, 122.82*EXP(-0.0092*I1641))</f>
        <v>97.308388</v>
      </c>
      <c r="BJ1641" s="0" t="n">
        <f aca="false">IF(P1641&lt;=1000, -6.942*LN(P1641)+107.59, -36.304*LN(P1641)+310.72)</f>
        <v>-33.1770691214511</v>
      </c>
      <c r="BK1641" s="0" t="e">
        <f aca="false">BF1641^0.04*BG1641^0.22*BH1641^0.51*BI1641^0.06*BJ1641^0.17</f>
        <v>#NUM!</v>
      </c>
      <c r="BL1641" s="0" t="e">
        <f aca="false">IF(BK1641&gt;=90, "Very Good", IF(BK1641&gt;=80, "Good", IF(BK1641&gt;=70, "Slightly Good", IF(BK1641&gt;=60, "Average", IF(BK1641&gt;=50, "Slightly Poor", IF(BK1641&gt;=40, "Poor", "Very Poor"))))))</f>
        <v>#NUM!</v>
      </c>
      <c r="BM1641" s="0" t="n">
        <f aca="false">IF(P1641&lt;=1000, -6.942*LN(P1641)+107.59, IF(AND(P1641&gt;1000, P1641&lt;=5213),-36.304*LN(P1641)+310.72, IF(P1641&gt;5213, 10)))</f>
        <v>10</v>
      </c>
      <c r="BN1641" s="0" t="n">
        <f aca="false">BF1641^0.04*BG1641^0.22*BH1641^0.51*BI1641^0.06*BM1641^0.17</f>
        <v>55.6122634680899</v>
      </c>
      <c r="BO1641" s="0" t="str">
        <f aca="false">IF(BN1641&gt;=90, "Very Good", IF(BN1641&gt;=80, "Good", IF(BN1641&gt;=70, "Slightly Good", IF(BN1641&gt;=60, "Average", IF(BN1641&gt;=50, "Slightly Poor", IF(BN1641&gt;=40, "Poor", "Very Poor"))))))</f>
        <v>Slightly Poor</v>
      </c>
      <c r="BP1641" s="0" t="n">
        <f aca="false">IF(AJ1641&lt;=1000, -6.942*LN(AJ1641)+107.59, IF(AND(AJ1641&gt;1000, AJ1641&lt;=5213),-36.304*LN(AJ1641)+310.72, IF(AJ1641&gt;5213, 10)))</f>
        <v>64.3107207420631</v>
      </c>
      <c r="BQ1641" s="0" t="n">
        <f aca="false">BF1641^0.04*BG1641^0.22*BH1641^0.51*BI1641^0.06*BP1641^0.17</f>
        <v>76.3095241975387</v>
      </c>
      <c r="BR1641" s="0" t="str">
        <f aca="false">IF(BQ1641&gt;=90, "Very Good", IF(BQ1641&gt;=80, "Good", IF(BQ1641&gt;=70, "Slightly Good", IF(BQ1641&gt;=60, "Average", IF(BQ1641&gt;=50, "Slightly Poor", IF(BQ1641&gt;=40, "Poor", "Very Poor"))))))</f>
        <v>Slightly Good</v>
      </c>
      <c r="BT1641" s="0" t="n">
        <f aca="false">9.81*LN(AH1641)+30.6</f>
        <v>48.9623793554046</v>
      </c>
      <c r="BU1641" s="0" t="str">
        <f aca="false">IF(BT1641&lt;30, "Clean water", IF(AND(BT1641&gt;=30, BT1641&lt;40), "Hypolimia", IF(AND(BT1641&gt;=40,BT1641&lt;50), "Mesotrophic", IF(AND(BT1641&gt;=50, BT1641&lt;70), "Eutrophic", IF(BT1641&gt;70,"Hypertrophic")))))</f>
        <v>Mesotrophic</v>
      </c>
      <c r="BW1641" s="0" t="str">
        <f aca="false">IF(G1641/H1641&gt;=1, "PLS CHECK", "")</f>
        <v/>
      </c>
      <c r="BX1641" s="0" t="str">
        <f aca="false">IF(AC1641/J1641&gt;=1, "PLS CHECK", "")</f>
        <v/>
      </c>
      <c r="BY1641" s="0" t="str">
        <f aca="false">IF(AE1641/J1641&gt;=1, "PLS CHECK", "")</f>
        <v/>
      </c>
      <c r="BZ1641" s="0" t="str">
        <f aca="false">IF(AD1641/J1641&gt;=1, "PLS CHECK", "")</f>
        <v/>
      </c>
      <c r="CA1641" s="0" t="str">
        <f aca="false">IF(AF1641/K1641&gt;=1, "PLS CHECK", "")</f>
        <v/>
      </c>
      <c r="CB1641" s="0" t="str">
        <f aca="false">IF(AG1641/K1641&gt;=1, "PLS CHECK", "")</f>
        <v/>
      </c>
    </row>
    <row r="1642" customFormat="false" ht="12.5" hidden="false" customHeight="false" outlineLevel="0" collapsed="false">
      <c r="A1642" s="0" t="n">
        <v>1639</v>
      </c>
      <c r="B1642" s="15" t="s">
        <v>135</v>
      </c>
      <c r="C1642" s="16" t="s">
        <v>136</v>
      </c>
      <c r="D1642" s="0" t="s">
        <v>195</v>
      </c>
      <c r="E1642" s="0" t="n">
        <v>8.3</v>
      </c>
      <c r="F1642" s="0" t="n">
        <v>13.9</v>
      </c>
      <c r="G1642" s="0" t="n">
        <v>3.5</v>
      </c>
      <c r="H1642" s="0" t="n">
        <v>7.4</v>
      </c>
      <c r="I1642" s="0" t="n">
        <v>7.5</v>
      </c>
      <c r="J1642" s="0" t="n">
        <v>8.43</v>
      </c>
      <c r="K1642" s="0" t="n">
        <v>0.169</v>
      </c>
      <c r="L1642" s="0" t="n">
        <v>3.9</v>
      </c>
      <c r="M1642" s="0" t="n">
        <v>17.1</v>
      </c>
      <c r="O1642" s="0" t="n">
        <v>616</v>
      </c>
      <c r="BD1642" s="0" t="n">
        <v>0.612</v>
      </c>
      <c r="BF1642" s="0" t="n">
        <f aca="false">IF(E1642&lt;11,-3.6797*E1642^2+48.115*E1642-53.83,280.92*EXP(-0.2027*E1642))</f>
        <v>92.029967</v>
      </c>
      <c r="BG1642" s="0" t="n">
        <f aca="false">32.208*LN(F1642)+21.438</f>
        <v>106.205875763121</v>
      </c>
      <c r="BH1642" s="0" t="n">
        <f aca="false">IF(G1642&lt;=2, -10*G1642+100, 88.958*EXP(-0.0755*G1642))</f>
        <v>68.3003129279866</v>
      </c>
      <c r="BI1642" s="0" t="n">
        <f aca="false">IF(I1642&lt;=100, 0.0053*(I1642)^2-1.0332*I1642+100.76, 122.82*EXP(-0.0092*I1642))</f>
        <v>93.309125</v>
      </c>
      <c r="BJ1642" s="0" t="e">
        <f aca="false">IF(P1642&lt;=1000, -6.942*LN(P1642)+107.59, -36.304*LN(P1642)+310.72)</f>
        <v>#VALUE!</v>
      </c>
      <c r="BK1642" s="0" t="e">
        <f aca="false">BF1642^0.04*BG1642^0.22*BH1642^0.51*BI1642^0.06*BJ1642^0.17</f>
        <v>#VALUE!</v>
      </c>
      <c r="BL1642" s="0" t="e">
        <f aca="false">IF(BK1642&gt;=90, "Very Good", IF(BK1642&gt;=80, "Good", IF(BK1642&gt;=70, "Slightly Good", IF(BK1642&gt;=60, "Average", IF(BK1642&gt;=50, "Slightly Poor", IF(BK1642&gt;=40, "Poor", "Very Poor"))))))</f>
        <v>#VALUE!</v>
      </c>
      <c r="BM1642" s="0" t="e">
        <f aca="false">IF(P1642&lt;=1000, -6.942*LN(P1642)+107.59, IF(AND(P1642&gt;1000, P1642&lt;=5213),-36.304*LN(P1642)+310.72, IF(P1642&gt;5213, 10)))</f>
        <v>#VALUE!</v>
      </c>
      <c r="BN1642" s="0" t="e">
        <f aca="false">BF1642^0.04*BG1642^0.22*BH1642^0.51*BI1642^0.06*BM1642^0.17</f>
        <v>#VALUE!</v>
      </c>
      <c r="BO1642" s="0" t="e">
        <f aca="false">IF(BN1642&gt;=90, "Very Good", IF(BN1642&gt;=80, "Good", IF(BN1642&gt;=70, "Slightly Good", IF(BN1642&gt;=60, "Average", IF(BN1642&gt;=50, "Slightly Poor", IF(BN1642&gt;=40, "Poor", "Very Poor"))))))</f>
        <v>#VALUE!</v>
      </c>
      <c r="BP1642" s="0" t="e">
        <f aca="false">IF(AJ1642&lt;=1000, -6.942*LN(AJ1642)+107.59, IF(AND(AJ1642&gt;1000, AJ1642&lt;=5213),-36.304*LN(AJ1642)+310.72, IF(AJ1642&gt;5213, 10)))</f>
        <v>#VALUE!</v>
      </c>
      <c r="BQ1642" s="0" t="e">
        <f aca="false">BF1642^0.04*BG1642^0.22*BH1642^0.51*BI1642^0.06*BP1642^0.17</f>
        <v>#VALUE!</v>
      </c>
      <c r="BR1642" s="0" t="e">
        <f aca="false">IF(BQ1642&gt;=90, "Very Good", IF(BQ1642&gt;=80, "Good", IF(BQ1642&gt;=70, "Slightly Good", IF(BQ1642&gt;=60, "Average", IF(BQ1642&gt;=50, "Slightly Poor", IF(BQ1642&gt;=40, "Poor", "Very Poor"))))))</f>
        <v>#VALUE!</v>
      </c>
      <c r="BT1642" s="0" t="e">
        <f aca="false">9.81*LN(AH1642)+30.6</f>
        <v>#VALUE!</v>
      </c>
      <c r="BU1642" s="0" t="e">
        <f aca="false">IF(BT1642&lt;30, "Clean water", IF(AND(BT1642&gt;=30, BT1642&lt;40), "Hypolimia", IF(AND(BT1642&gt;=40,BT1642&lt;50), "Mesotrophic", IF(AND(BT1642&gt;=50, BT1642&lt;70), "Eutrophic", IF(BT1642&gt;70,"Hypertrophic")))))</f>
        <v>#VALUE!</v>
      </c>
      <c r="BW1642" s="0" t="str">
        <f aca="false">IF(G1642/H1642&gt;=1, "PLS CHECK", "")</f>
        <v/>
      </c>
      <c r="BX1642" s="0" t="str">
        <f aca="false">IF(AC1642/J1642&gt;=1, "PLS CHECK", "")</f>
        <v/>
      </c>
      <c r="BY1642" s="0" t="str">
        <f aca="false">IF(AE1642/J1642&gt;=1, "PLS CHECK", "")</f>
        <v/>
      </c>
      <c r="BZ1642" s="0" t="str">
        <f aca="false">IF(AD1642/J1642&gt;=1, "PLS CHECK", "")</f>
        <v/>
      </c>
      <c r="CA1642" s="0" t="str">
        <f aca="false">IF(AF1642/K1642&gt;=1, "PLS CHECK", "")</f>
        <v/>
      </c>
      <c r="CB1642" s="0" t="str">
        <f aca="false">IF(AG1642/K1642&gt;=1, "PLS CHECK", "")</f>
        <v/>
      </c>
    </row>
    <row r="1643" customFormat="false" ht="12.5" hidden="false" customHeight="false" outlineLevel="0" collapsed="false">
      <c r="A1643" s="0" t="n">
        <v>1640</v>
      </c>
      <c r="B1643" s="15" t="s">
        <v>87</v>
      </c>
      <c r="C1643" s="16" t="s">
        <v>88</v>
      </c>
      <c r="D1643" s="0" t="s">
        <v>195</v>
      </c>
      <c r="E1643" s="0" t="n">
        <v>7.9</v>
      </c>
      <c r="F1643" s="0" t="n">
        <v>9.8</v>
      </c>
      <c r="G1643" s="0" t="n">
        <v>1.9</v>
      </c>
      <c r="H1643" s="0" t="n">
        <v>5.5</v>
      </c>
      <c r="I1643" s="0" t="n">
        <v>4.6</v>
      </c>
      <c r="J1643" s="0" t="n">
        <v>4.557</v>
      </c>
      <c r="K1643" s="0" t="n">
        <v>0.04</v>
      </c>
      <c r="L1643" s="0" t="n">
        <v>2.8</v>
      </c>
      <c r="M1643" s="0" t="n">
        <v>15</v>
      </c>
      <c r="N1643" s="0" t="n">
        <v>0</v>
      </c>
      <c r="O1643" s="0" t="n">
        <v>304</v>
      </c>
      <c r="P1643" s="0" t="n">
        <v>7800</v>
      </c>
      <c r="AC1643" s="0" t="n">
        <v>4.399</v>
      </c>
      <c r="AD1643" s="0" t="n">
        <v>0.315</v>
      </c>
      <c r="AE1643" s="0" t="n">
        <v>3.827</v>
      </c>
      <c r="AF1643" s="0" t="n">
        <v>0.02</v>
      </c>
      <c r="AG1643" s="0" t="n">
        <v>0.006</v>
      </c>
      <c r="AH1643" s="0" t="n">
        <v>18.1</v>
      </c>
      <c r="AJ1643" s="0" t="n">
        <v>730</v>
      </c>
      <c r="BF1643" s="0" t="n">
        <f aca="false">IF(E1643&lt;11,-3.6797*E1643^2+48.115*E1643-53.83,280.92*EXP(-0.2027*E1643))</f>
        <v>96.6284230000001</v>
      </c>
      <c r="BG1643" s="0" t="n">
        <f aca="false">32.208*LN(F1643)+21.438</f>
        <v>94.9489718778696</v>
      </c>
      <c r="BH1643" s="0" t="n">
        <f aca="false">IF(G1643&lt;=2, -10*G1643+100, 88.958*EXP(-0.0755*G1643))</f>
        <v>81</v>
      </c>
      <c r="BI1643" s="0" t="n">
        <f aca="false">IF(I1643&lt;=100, 0.0053*(I1643)^2-1.0332*I1643+100.76, 122.82*EXP(-0.0092*I1643))</f>
        <v>96.119428</v>
      </c>
      <c r="BJ1643" s="0" t="n">
        <f aca="false">IF(P1643&lt;=1000, -6.942*LN(P1643)+107.59, -36.304*LN(P1643)+310.72)</f>
        <v>-14.6320556762506</v>
      </c>
      <c r="BK1643" s="0" t="e">
        <f aca="false">BF1643^0.04*BG1643^0.22*BH1643^0.51*BI1643^0.06*BJ1643^0.17</f>
        <v>#NUM!</v>
      </c>
      <c r="BL1643" s="0" t="e">
        <f aca="false">IF(BK1643&gt;=90, "Very Good", IF(BK1643&gt;=80, "Good", IF(BK1643&gt;=70, "Slightly Good", IF(BK1643&gt;=60, "Average", IF(BK1643&gt;=50, "Slightly Poor", IF(BK1643&gt;=40, "Poor", "Very Poor"))))))</f>
        <v>#NUM!</v>
      </c>
      <c r="BM1643" s="0" t="n">
        <f aca="false">IF(P1643&lt;=1000, -6.942*LN(P1643)+107.59, IF(AND(P1643&gt;1000, P1643&lt;=5213),-36.304*LN(P1643)+310.72, IF(P1643&gt;5213, 10)))</f>
        <v>10</v>
      </c>
      <c r="BN1643" s="0" t="n">
        <f aca="false">BF1643^0.04*BG1643^0.22*BH1643^0.51*BI1643^0.06*BM1643^0.17</f>
        <v>59.8064583076474</v>
      </c>
      <c r="BO1643" s="0" t="str">
        <f aca="false">IF(BN1643&gt;=90, "Very Good", IF(BN1643&gt;=80, "Good", IF(BN1643&gt;=70, "Slightly Good", IF(BN1643&gt;=60, "Average", IF(BN1643&gt;=50, "Slightly Poor", IF(BN1643&gt;=40, "Poor", "Very Poor"))))))</f>
        <v>Slightly Poor</v>
      </c>
      <c r="BP1643" s="0" t="n">
        <f aca="false">IF(AJ1643&lt;=1000, -6.942*LN(AJ1643)+107.59, IF(AND(AJ1643&gt;1000, AJ1643&lt;=5213),-36.304*LN(AJ1643)+310.72, IF(AJ1643&gt;5213, 10)))</f>
        <v>61.8210848439832</v>
      </c>
      <c r="BQ1643" s="0" t="n">
        <f aca="false">BF1643^0.04*BG1643^0.22*BH1643^0.51*BI1643^0.06*BP1643^0.17</f>
        <v>81.5157090064448</v>
      </c>
      <c r="BR1643" s="0" t="str">
        <f aca="false">IF(BQ1643&gt;=90, "Very Good", IF(BQ1643&gt;=80, "Good", IF(BQ1643&gt;=70, "Slightly Good", IF(BQ1643&gt;=60, "Average", IF(BQ1643&gt;=50, "Slightly Poor", IF(BQ1643&gt;=40, "Poor", "Very Poor"))))))</f>
        <v>Good</v>
      </c>
      <c r="BT1643" s="0" t="n">
        <f aca="false">9.81*LN(AH1643)+30.6</f>
        <v>59.0088961144462</v>
      </c>
      <c r="BU1643" s="0" t="str">
        <f aca="false">IF(BT1643&lt;30, "Clean water", IF(AND(BT1643&gt;=30, BT1643&lt;40), "Hypolimia", IF(AND(BT1643&gt;=40,BT1643&lt;50), "Mesotrophic", IF(AND(BT1643&gt;=50, BT1643&lt;70), "Eutrophic", IF(BT1643&gt;70,"Hypertrophic")))))</f>
        <v>Eutrophic</v>
      </c>
      <c r="BW1643" s="0" t="str">
        <f aca="false">IF(G1643/H1643&gt;=1, "PLS CHECK", "")</f>
        <v/>
      </c>
      <c r="BX1643" s="0" t="str">
        <f aca="false">IF(AC1643/J1643&gt;=1, "PLS CHECK", "")</f>
        <v/>
      </c>
      <c r="BY1643" s="0" t="str">
        <f aca="false">IF(AE1643/J1643&gt;=1, "PLS CHECK", "")</f>
        <v/>
      </c>
      <c r="BZ1643" s="0" t="str">
        <f aca="false">IF(AD1643/J1643&gt;=1, "PLS CHECK", "")</f>
        <v/>
      </c>
      <c r="CA1643" s="0" t="str">
        <f aca="false">IF(AF1643/K1643&gt;=1, "PLS CHECK", "")</f>
        <v/>
      </c>
      <c r="CB1643" s="0" t="str">
        <f aca="false">IF(AG1643/K1643&gt;=1, "PLS CHECK", "")</f>
        <v/>
      </c>
    </row>
    <row r="1644" customFormat="false" ht="12.5" hidden="false" customHeight="false" outlineLevel="0" collapsed="false">
      <c r="A1644" s="0" t="n">
        <v>1641</v>
      </c>
      <c r="B1644" s="15" t="s">
        <v>89</v>
      </c>
      <c r="C1644" s="16" t="s">
        <v>90</v>
      </c>
      <c r="D1644" s="0" t="s">
        <v>195</v>
      </c>
      <c r="E1644" s="0" t="n">
        <v>7.6</v>
      </c>
      <c r="F1644" s="0" t="n">
        <v>9.4</v>
      </c>
      <c r="G1644" s="0" t="n">
        <v>2.2</v>
      </c>
      <c r="H1644" s="0" t="n">
        <v>3.5</v>
      </c>
      <c r="I1644" s="0" t="n">
        <v>6</v>
      </c>
      <c r="J1644" s="0" t="n">
        <v>2.56</v>
      </c>
      <c r="K1644" s="0" t="n">
        <v>0.03</v>
      </c>
      <c r="L1644" s="0" t="n">
        <v>2.2</v>
      </c>
      <c r="M1644" s="0" t="n">
        <v>10.6</v>
      </c>
      <c r="N1644" s="0" t="n">
        <v>0</v>
      </c>
      <c r="O1644" s="0" t="n">
        <v>364</v>
      </c>
      <c r="P1644" s="0" t="n">
        <v>17000</v>
      </c>
      <c r="AC1644" s="0" t="n">
        <v>2.444</v>
      </c>
      <c r="AD1644" s="0" t="n">
        <v>0.328</v>
      </c>
      <c r="AE1644" s="0" t="n">
        <v>1.758</v>
      </c>
      <c r="AF1644" s="0" t="n">
        <v>0.012</v>
      </c>
      <c r="AG1644" s="0" t="n">
        <v>0.006</v>
      </c>
      <c r="AH1644" s="0" t="n">
        <v>13.3</v>
      </c>
      <c r="AJ1644" s="0" t="n">
        <v>2500</v>
      </c>
      <c r="BF1644" s="0" t="n">
        <f aca="false">IF(E1644&lt;11,-3.6797*E1644^2+48.115*E1644-53.83,280.92*EXP(-0.2027*E1644))</f>
        <v>99.304528</v>
      </c>
      <c r="BG1644" s="0" t="n">
        <f aca="false">32.208*LN(F1644)+21.438</f>
        <v>93.6067776722001</v>
      </c>
      <c r="BH1644" s="0" t="n">
        <f aca="false">IF(G1644&lt;=2, -10*G1644+100, 88.958*EXP(-0.0755*G1644))</f>
        <v>75.3440041238757</v>
      </c>
      <c r="BI1644" s="0" t="n">
        <f aca="false">IF(I1644&lt;=100, 0.0053*(I1644)^2-1.0332*I1644+100.76, 122.82*EXP(-0.0092*I1644))</f>
        <v>94.7516</v>
      </c>
      <c r="BJ1644" s="0" t="n">
        <f aca="false">IF(P1644&lt;=1000, -6.942*LN(P1644)+107.59, -36.304*LN(P1644)+310.72)</f>
        <v>-42.9161248907844</v>
      </c>
      <c r="BK1644" s="0" t="e">
        <f aca="false">BF1644^0.04*BG1644^0.22*BH1644^0.51*BI1644^0.06*BJ1644^0.17</f>
        <v>#NUM!</v>
      </c>
      <c r="BL1644" s="0" t="e">
        <f aca="false">IF(BK1644&gt;=90, "Very Good", IF(BK1644&gt;=80, "Good", IF(BK1644&gt;=70, "Slightly Good", IF(BK1644&gt;=60, "Average", IF(BK1644&gt;=50, "Slightly Poor", IF(BK1644&gt;=40, "Poor", "Very Poor"))))))</f>
        <v>#NUM!</v>
      </c>
      <c r="BM1644" s="0" t="n">
        <f aca="false">IF(P1644&lt;=1000, -6.942*LN(P1644)+107.59, IF(AND(P1644&gt;1000, P1644&lt;=5213),-36.304*LN(P1644)+310.72, IF(P1644&gt;5213, 10)))</f>
        <v>10</v>
      </c>
      <c r="BN1644" s="0" t="n">
        <f aca="false">BF1644^0.04*BG1644^0.22*BH1644^0.51*BI1644^0.06*BM1644^0.17</f>
        <v>57.4720112377874</v>
      </c>
      <c r="BO1644" s="0" t="str">
        <f aca="false">IF(BN1644&gt;=90, "Very Good", IF(BN1644&gt;=80, "Good", IF(BN1644&gt;=70, "Slightly Good", IF(BN1644&gt;=60, "Average", IF(BN1644&gt;=50, "Slightly Poor", IF(BN1644&gt;=40, "Poor", "Very Poor"))))))</f>
        <v>Slightly Poor</v>
      </c>
      <c r="BP1644" s="0" t="n">
        <f aca="false">IF(AJ1644&lt;=1000, -6.942*LN(AJ1644)+107.59, IF(AND(AJ1644&gt;1000, AJ1644&lt;=5213),-36.304*LN(AJ1644)+310.72, IF(AJ1644&gt;5213, 10)))</f>
        <v>26.6758336218732</v>
      </c>
      <c r="BQ1644" s="0" t="n">
        <f aca="false">BF1644^0.04*BG1644^0.22*BH1644^0.51*BI1644^0.06*BP1644^0.17</f>
        <v>67.9041716297739</v>
      </c>
      <c r="BR1644" s="0" t="str">
        <f aca="false">IF(BQ1644&gt;=90, "Very Good", IF(BQ1644&gt;=80, "Good", IF(BQ1644&gt;=70, "Slightly Good", IF(BQ1644&gt;=60, "Average", IF(BQ1644&gt;=50, "Slightly Poor", IF(BQ1644&gt;=40, "Poor", "Very Poor"))))))</f>
        <v>Average</v>
      </c>
      <c r="BT1644" s="0" t="n">
        <f aca="false">9.81*LN(AH1644)+30.6</f>
        <v>55.9859651855838</v>
      </c>
      <c r="BU1644" s="0" t="str">
        <f aca="false">IF(BT1644&lt;30, "Clean water", IF(AND(BT1644&gt;=30, BT1644&lt;40), "Hypolimia", IF(AND(BT1644&gt;=40,BT1644&lt;50), "Mesotrophic", IF(AND(BT1644&gt;=50, BT1644&lt;70), "Eutrophic", IF(BT1644&gt;70,"Hypertrophic")))))</f>
        <v>Eutrophic</v>
      </c>
      <c r="BW1644" s="0" t="str">
        <f aca="false">IF(G1644/H1644&gt;=1, "PLS CHECK", "")</f>
        <v/>
      </c>
      <c r="BX1644" s="0" t="str">
        <f aca="false">IF(AC1644/J1644&gt;=1, "PLS CHECK", "")</f>
        <v/>
      </c>
      <c r="BY1644" s="0" t="str">
        <f aca="false">IF(AE1644/J1644&gt;=1, "PLS CHECK", "")</f>
        <v/>
      </c>
      <c r="BZ1644" s="0" t="str">
        <f aca="false">IF(AD1644/J1644&gt;=1, "PLS CHECK", "")</f>
        <v/>
      </c>
      <c r="CA1644" s="0" t="str">
        <f aca="false">IF(AF1644/K1644&gt;=1, "PLS CHECK", "")</f>
        <v/>
      </c>
      <c r="CB1644" s="0" t="str">
        <f aca="false">IF(AG1644/K1644&gt;=1, "PLS CHECK", "")</f>
        <v/>
      </c>
    </row>
    <row r="1645" customFormat="false" ht="12.5" hidden="false" customHeight="false" outlineLevel="0" collapsed="false">
      <c r="A1645" s="0" t="n">
        <v>1642</v>
      </c>
      <c r="B1645" s="15" t="s">
        <v>91</v>
      </c>
      <c r="C1645" s="16" t="s">
        <v>92</v>
      </c>
      <c r="D1645" s="0" t="s">
        <v>195</v>
      </c>
      <c r="E1645" s="0" t="n">
        <v>7.8</v>
      </c>
      <c r="F1645" s="0" t="n">
        <v>10.9</v>
      </c>
      <c r="G1645" s="0" t="n">
        <v>1.2</v>
      </c>
      <c r="H1645" s="37"/>
      <c r="I1645" s="0" t="n">
        <v>2</v>
      </c>
      <c r="J1645" s="0" t="n">
        <v>5.157</v>
      </c>
      <c r="K1645" s="37"/>
      <c r="L1645" s="37"/>
      <c r="M1645" s="0" t="n">
        <v>9</v>
      </c>
      <c r="N1645" s="0" t="n">
        <v>0</v>
      </c>
      <c r="O1645" s="0" t="n">
        <v>430</v>
      </c>
      <c r="P1645" s="0" t="n">
        <v>9000</v>
      </c>
      <c r="AC1645" s="0" t="n">
        <v>5.088</v>
      </c>
      <c r="AD1645" s="0" t="n">
        <v>0.018</v>
      </c>
      <c r="AE1645" s="0" t="n">
        <v>4.738</v>
      </c>
      <c r="AF1645" s="37"/>
      <c r="AG1645" s="0" t="n">
        <v>0.004</v>
      </c>
      <c r="AH1645" s="0" t="n">
        <v>2.2</v>
      </c>
      <c r="AJ1645" s="0" t="n">
        <v>190</v>
      </c>
      <c r="BF1645" s="0" t="n">
        <f aca="false">IF(E1645&lt;11,-3.6797*E1645^2+48.115*E1645-53.83,280.92*EXP(-0.2027*E1645))</f>
        <v>97.5940520000001</v>
      </c>
      <c r="BG1645" s="0" t="n">
        <f aca="false">32.208*LN(F1645)+21.438</f>
        <v>98.375271915684</v>
      </c>
      <c r="BH1645" s="0" t="n">
        <f aca="false">IF(G1645&lt;=2, -10*G1645+100, 88.958*EXP(-0.0755*G1645))</f>
        <v>88</v>
      </c>
      <c r="BI1645" s="0" t="n">
        <f aca="false">IF(I1645&lt;=100, 0.0053*(I1645)^2-1.0332*I1645+100.76, 122.82*EXP(-0.0092*I1645))</f>
        <v>98.7148</v>
      </c>
      <c r="BJ1645" s="0" t="n">
        <f aca="false">IF(P1645&lt;=1000, -6.942*LN(P1645)+107.59, -36.304*LN(P1645)+310.72)</f>
        <v>-19.8271887037816</v>
      </c>
      <c r="BK1645" s="0" t="e">
        <f aca="false">BF1645^0.04*BG1645^0.22*BH1645^0.51*BI1645^0.06*BJ1645^0.17</f>
        <v>#NUM!</v>
      </c>
      <c r="BL1645" s="0" t="e">
        <f aca="false">IF(BK1645&gt;=90, "Very Good", IF(BK1645&gt;=80, "Good", IF(BK1645&gt;=70, "Slightly Good", IF(BK1645&gt;=60, "Average", IF(BK1645&gt;=50, "Slightly Poor", IF(BK1645&gt;=40, "Poor", "Very Poor"))))))</f>
        <v>#NUM!</v>
      </c>
      <c r="BM1645" s="0" t="n">
        <f aca="false">IF(P1645&lt;=1000, -6.942*LN(P1645)+107.59, IF(AND(P1645&gt;1000, P1645&lt;=5213),-36.304*LN(P1645)+310.72, IF(P1645&gt;5213, 10)))</f>
        <v>10</v>
      </c>
      <c r="BN1645" s="0" t="n">
        <f aca="false">BF1645^0.04*BG1645^0.22*BH1645^0.51*BI1645^0.06*BM1645^0.17</f>
        <v>63.002958134199</v>
      </c>
      <c r="BO1645" s="0" t="str">
        <f aca="false">IF(BN1645&gt;=90, "Very Good", IF(BN1645&gt;=80, "Good", IF(BN1645&gt;=70, "Slightly Good", IF(BN1645&gt;=60, "Average", IF(BN1645&gt;=50, "Slightly Poor", IF(BN1645&gt;=40, "Poor", "Very Poor"))))))</f>
        <v>Average</v>
      </c>
      <c r="BP1645" s="0" t="n">
        <f aca="false">IF(AJ1645&lt;=1000, -6.942*LN(AJ1645)+107.59, IF(AND(AJ1645&gt;1000, AJ1645&lt;=5213),-36.304*LN(AJ1645)+310.72, IF(AJ1645&gt;5213, 10)))</f>
        <v>71.1651588910619</v>
      </c>
      <c r="BQ1645" s="0" t="n">
        <f aca="false">BF1645^0.04*BG1645^0.22*BH1645^0.51*BI1645^0.06*BP1645^0.17</f>
        <v>87.9521384016164</v>
      </c>
      <c r="BR1645" s="0" t="str">
        <f aca="false">IF(BQ1645&gt;=90, "Very Good", IF(BQ1645&gt;=80, "Good", IF(BQ1645&gt;=70, "Slightly Good", IF(BQ1645&gt;=60, "Average", IF(BQ1645&gt;=50, "Slightly Poor", IF(BQ1645&gt;=40, "Poor", "Very Poor"))))))</f>
        <v>Good</v>
      </c>
      <c r="BT1645" s="0" t="n">
        <f aca="false">9.81*LN(AH1645)+30.6</f>
        <v>38.3347667051735</v>
      </c>
      <c r="BU1645" s="0" t="str">
        <f aca="false">IF(BT1645&lt;30, "Clean water", IF(AND(BT1645&gt;=30, BT1645&lt;40), "Hypolimia", IF(AND(BT1645&gt;=40,BT1645&lt;50), "Mesotrophic", IF(AND(BT1645&gt;=50, BT1645&lt;70), "Eutrophic", IF(BT1645&gt;70,"Hypertrophic")))))</f>
        <v>Hypolimia</v>
      </c>
      <c r="BW1645" s="0" t="e">
        <f aca="false">IF(G1645/H1645&gt;=1, "PLS CHECK", "")</f>
        <v>#DIV/0!</v>
      </c>
      <c r="BX1645" s="0" t="str">
        <f aca="false">IF(AC1645/J1645&gt;=1, "PLS CHECK", "")</f>
        <v/>
      </c>
      <c r="BY1645" s="0" t="str">
        <f aca="false">IF(AE1645/J1645&gt;=1, "PLS CHECK", "")</f>
        <v/>
      </c>
      <c r="BZ1645" s="0" t="str">
        <f aca="false">IF(AD1645/J1645&gt;=1, "PLS CHECK", "")</f>
        <v/>
      </c>
      <c r="CA1645" s="0" t="e">
        <f aca="false">IF(AF1645/K1645&gt;=1, "PLS CHECK", "")</f>
        <v>#DIV/0!</v>
      </c>
      <c r="CB1645" s="0" t="e">
        <f aca="false">IF(AG1645/K1645&gt;=1, "PLS CHECK", "")</f>
        <v>#DIV/0!</v>
      </c>
    </row>
    <row r="1646" customFormat="false" ht="12.5" hidden="false" customHeight="false" outlineLevel="0" collapsed="false">
      <c r="A1646" s="0" t="n">
        <v>1643</v>
      </c>
      <c r="B1646" s="15" t="s">
        <v>137</v>
      </c>
      <c r="C1646" s="16" t="s">
        <v>138</v>
      </c>
      <c r="D1646" s="0" t="s">
        <v>195</v>
      </c>
      <c r="E1646" s="0" t="n">
        <v>7.8</v>
      </c>
      <c r="F1646" s="0" t="n">
        <v>11.5</v>
      </c>
      <c r="G1646" s="0" t="n">
        <v>3.9</v>
      </c>
      <c r="H1646" s="37"/>
      <c r="I1646" s="0" t="n">
        <v>15.4</v>
      </c>
      <c r="J1646" s="0" t="n">
        <v>7.507</v>
      </c>
      <c r="K1646" s="0" t="n">
        <v>0.171</v>
      </c>
      <c r="L1646" s="0" t="n">
        <v>4.9</v>
      </c>
      <c r="M1646" s="0" t="n">
        <v>19.4</v>
      </c>
      <c r="O1646" s="0" t="n">
        <v>673</v>
      </c>
      <c r="BD1646" s="0" t="n">
        <v>4.228</v>
      </c>
      <c r="BF1646" s="0" t="n">
        <f aca="false">IF(E1646&lt;11,-3.6797*E1646^2+48.115*E1646-53.83,280.92*EXP(-0.2027*E1646))</f>
        <v>97.5940520000001</v>
      </c>
      <c r="BG1646" s="0" t="n">
        <f aca="false">32.208*LN(F1646)+21.438</f>
        <v>100.101113315171</v>
      </c>
      <c r="BH1646" s="0" t="n">
        <f aca="false">IF(G1646&lt;=2, -10*G1646+100, 88.958*EXP(-0.0755*G1646))</f>
        <v>66.2684785997522</v>
      </c>
      <c r="BI1646" s="0" t="n">
        <f aca="false">IF(I1646&lt;=100, 0.0053*(I1646)^2-1.0332*I1646+100.76, 122.82*EXP(-0.0092*I1646))</f>
        <v>86.105668</v>
      </c>
      <c r="BJ1646" s="0" t="e">
        <f aca="false">IF(P1646&lt;=1000, -6.942*LN(P1646)+107.59, -36.304*LN(P1646)+310.72)</f>
        <v>#VALUE!</v>
      </c>
      <c r="BK1646" s="0" t="e">
        <f aca="false">BF1646^0.04*BG1646^0.22*BH1646^0.51*BI1646^0.06*BJ1646^0.17</f>
        <v>#VALUE!</v>
      </c>
      <c r="BL1646" s="0" t="e">
        <f aca="false">IF(BK1646&gt;=90, "Very Good", IF(BK1646&gt;=80, "Good", IF(BK1646&gt;=70, "Slightly Good", IF(BK1646&gt;=60, "Average", IF(BK1646&gt;=50, "Slightly Poor", IF(BK1646&gt;=40, "Poor", "Very Poor"))))))</f>
        <v>#VALUE!</v>
      </c>
      <c r="BM1646" s="0" t="e">
        <f aca="false">IF(P1646&lt;=1000, -6.942*LN(P1646)+107.59, IF(AND(P1646&gt;1000, P1646&lt;=5213),-36.304*LN(P1646)+310.72, IF(P1646&gt;5213, 10)))</f>
        <v>#VALUE!</v>
      </c>
      <c r="BN1646" s="0" t="e">
        <f aca="false">BF1646^0.04*BG1646^0.22*BH1646^0.51*BI1646^0.06*BM1646^0.17</f>
        <v>#VALUE!</v>
      </c>
      <c r="BO1646" s="0" t="e">
        <f aca="false">IF(BN1646&gt;=90, "Very Good", IF(BN1646&gt;=80, "Good", IF(BN1646&gt;=70, "Slightly Good", IF(BN1646&gt;=60, "Average", IF(BN1646&gt;=50, "Slightly Poor", IF(BN1646&gt;=40, "Poor", "Very Poor"))))))</f>
        <v>#VALUE!</v>
      </c>
      <c r="BP1646" s="0" t="e">
        <f aca="false">IF(AJ1646&lt;=1000, -6.942*LN(AJ1646)+107.59, IF(AND(AJ1646&gt;1000, AJ1646&lt;=5213),-36.304*LN(AJ1646)+310.72, IF(AJ1646&gt;5213, 10)))</f>
        <v>#VALUE!</v>
      </c>
      <c r="BQ1646" s="0" t="e">
        <f aca="false">BF1646^0.04*BG1646^0.22*BH1646^0.51*BI1646^0.06*BP1646^0.17</f>
        <v>#VALUE!</v>
      </c>
      <c r="BR1646" s="0" t="e">
        <f aca="false">IF(BQ1646&gt;=90, "Very Good", IF(BQ1646&gt;=80, "Good", IF(BQ1646&gt;=70, "Slightly Good", IF(BQ1646&gt;=60, "Average", IF(BQ1646&gt;=50, "Slightly Poor", IF(BQ1646&gt;=40, "Poor", "Very Poor"))))))</f>
        <v>#VALUE!</v>
      </c>
      <c r="BT1646" s="0" t="e">
        <f aca="false">9.81*LN(AH1646)+30.6</f>
        <v>#VALUE!</v>
      </c>
      <c r="BU1646" s="0" t="e">
        <f aca="false">IF(BT1646&lt;30, "Clean water", IF(AND(BT1646&gt;=30, BT1646&lt;40), "Hypolimia", IF(AND(BT1646&gt;=40,BT1646&lt;50), "Mesotrophic", IF(AND(BT1646&gt;=50, BT1646&lt;70), "Eutrophic", IF(BT1646&gt;70,"Hypertrophic")))))</f>
        <v>#VALUE!</v>
      </c>
      <c r="BW1646" s="0" t="e">
        <f aca="false">IF(G1646/H1646&gt;=1, "PLS CHECK", "")</f>
        <v>#DIV/0!</v>
      </c>
      <c r="BX1646" s="0" t="str">
        <f aca="false">IF(AC1646/J1646&gt;=1, "PLS CHECK", "")</f>
        <v/>
      </c>
      <c r="BY1646" s="0" t="str">
        <f aca="false">IF(AE1646/J1646&gt;=1, "PLS CHECK", "")</f>
        <v/>
      </c>
      <c r="BZ1646" s="0" t="str">
        <f aca="false">IF(AD1646/J1646&gt;=1, "PLS CHECK", "")</f>
        <v/>
      </c>
      <c r="CA1646" s="0" t="str">
        <f aca="false">IF(AF1646/K1646&gt;=1, "PLS CHECK", "")</f>
        <v/>
      </c>
      <c r="CB1646" s="0" t="str">
        <f aca="false">IF(AG1646/K1646&gt;=1, "PLS CHECK", "")</f>
        <v/>
      </c>
    </row>
    <row r="1647" customFormat="false" ht="12.5" hidden="false" customHeight="false" outlineLevel="0" collapsed="false">
      <c r="A1647" s="0" t="n">
        <v>1644</v>
      </c>
      <c r="B1647" s="15" t="s">
        <v>93</v>
      </c>
      <c r="C1647" s="16" t="s">
        <v>94</v>
      </c>
      <c r="D1647" s="0" t="s">
        <v>195</v>
      </c>
      <c r="E1647" s="0" t="n">
        <v>7.7</v>
      </c>
      <c r="F1647" s="0" t="n">
        <v>9</v>
      </c>
      <c r="G1647" s="0" t="n">
        <v>3.6</v>
      </c>
      <c r="H1647" s="37"/>
      <c r="I1647" s="0" t="n">
        <v>10.9</v>
      </c>
      <c r="J1647" s="0" t="n">
        <v>9.762</v>
      </c>
      <c r="K1647" s="0" t="n">
        <v>0.129</v>
      </c>
      <c r="L1647" s="37"/>
      <c r="M1647" s="0" t="n">
        <v>15.3</v>
      </c>
      <c r="N1647" s="0" t="n">
        <v>0</v>
      </c>
      <c r="O1647" s="0" t="n">
        <v>691</v>
      </c>
      <c r="P1647" s="0" t="n">
        <v>4000</v>
      </c>
      <c r="AC1647" s="0" t="n">
        <v>9.561</v>
      </c>
      <c r="AD1647" s="0" t="n">
        <v>1.521</v>
      </c>
      <c r="AE1647" s="0" t="n">
        <v>5.608</v>
      </c>
      <c r="AF1647" s="0" t="n">
        <v>0.051</v>
      </c>
      <c r="AG1647" s="0" t="n">
        <v>0.015</v>
      </c>
      <c r="AH1647" s="0" t="n">
        <v>15.1</v>
      </c>
      <c r="AJ1647" s="0" t="n">
        <v>650</v>
      </c>
      <c r="BD1647" s="0" t="n">
        <v>3.017</v>
      </c>
      <c r="BF1647" s="0" t="n">
        <f aca="false">IF(E1647&lt;11,-3.6797*E1647^2+48.115*E1647-53.83,280.92*EXP(-0.2027*E1647))</f>
        <v>98.486087</v>
      </c>
      <c r="BG1647" s="0" t="n">
        <f aca="false">32.208*LN(F1647)+21.438</f>
        <v>92.206209186845</v>
      </c>
      <c r="BH1647" s="0" t="n">
        <f aca="false">IF(G1647&lt;=2, -10*G1647+100, 88.958*EXP(-0.0755*G1647))</f>
        <v>67.7865873198524</v>
      </c>
      <c r="BI1647" s="0" t="n">
        <f aca="false">IF(I1647&lt;=100, 0.0053*(I1647)^2-1.0332*I1647+100.76, 122.82*EXP(-0.0092*I1647))</f>
        <v>90.127813</v>
      </c>
      <c r="BJ1647" s="0" t="n">
        <f aca="false">IF(P1647&lt;=1000, -6.942*LN(P1647)+107.59, -36.304*LN(P1647)+310.72)</f>
        <v>9.61282186573601</v>
      </c>
      <c r="BK1647" s="0" t="n">
        <f aca="false">BF1647^0.04*BG1647^0.22*BH1647^0.51*BI1647^0.06*BJ1647^0.17</f>
        <v>53.7330802179994</v>
      </c>
      <c r="BL1647" s="0" t="str">
        <f aca="false">IF(BK1647&gt;=90, "Very Good", IF(BK1647&gt;=80, "Good", IF(BK1647&gt;=70, "Slightly Good", IF(BK1647&gt;=60, "Average", IF(BK1647&gt;=50, "Slightly Poor", IF(BK1647&gt;=40, "Poor", "Very Poor"))))))</f>
        <v>Slightly Poor</v>
      </c>
      <c r="BM1647" s="0" t="n">
        <f aca="false">IF(P1647&lt;=1000, -6.942*LN(P1647)+107.59, IF(AND(P1647&gt;1000, P1647&lt;=5213),-36.304*LN(P1647)+310.72, IF(P1647&gt;5213, 10)))</f>
        <v>9.61282186573601</v>
      </c>
      <c r="BN1647" s="0" t="n">
        <f aca="false">BF1647^0.04*BG1647^0.22*BH1647^0.51*BI1647^0.06*BM1647^0.17</f>
        <v>53.7330802179994</v>
      </c>
      <c r="BO1647" s="0" t="str">
        <f aca="false">IF(BN1647&gt;=90, "Very Good", IF(BN1647&gt;=80, "Good", IF(BN1647&gt;=70, "Slightly Good", IF(BN1647&gt;=60, "Average", IF(BN1647&gt;=50, "Slightly Poor", IF(BN1647&gt;=40, "Poor", "Very Poor"))))))</f>
        <v>Slightly Poor</v>
      </c>
      <c r="BP1647" s="0" t="n">
        <f aca="false">IF(AJ1647&lt;=1000, -6.942*LN(AJ1647)+107.59, IF(AND(AJ1647&gt;1000, AJ1647&lt;=5213),-36.304*LN(AJ1647)+310.72, IF(AJ1647&gt;5213, 10)))</f>
        <v>62.6268578568198</v>
      </c>
      <c r="BQ1647" s="0" t="n">
        <f aca="false">BF1647^0.04*BG1647^0.22*BH1647^0.51*BI1647^0.06*BP1647^0.17</f>
        <v>73.8935260556446</v>
      </c>
      <c r="BR1647" s="0" t="str">
        <f aca="false">IF(BQ1647&gt;=90, "Very Good", IF(BQ1647&gt;=80, "Good", IF(BQ1647&gt;=70, "Slightly Good", IF(BQ1647&gt;=60, "Average", IF(BQ1647&gt;=50, "Slightly Poor", IF(BQ1647&gt;=40, "Poor", "Very Poor"))))))</f>
        <v>Slightly Good</v>
      </c>
      <c r="BT1647" s="0" t="n">
        <f aca="false">9.81*LN(AH1647)+30.6</f>
        <v>57.2311554368828</v>
      </c>
      <c r="BU1647" s="0" t="str">
        <f aca="false">IF(BT1647&lt;30, "Clean water", IF(AND(BT1647&gt;=30, BT1647&lt;40), "Hypolimia", IF(AND(BT1647&gt;=40,BT1647&lt;50), "Mesotrophic", IF(AND(BT1647&gt;=50, BT1647&lt;70), "Eutrophic", IF(BT1647&gt;70,"Hypertrophic")))))</f>
        <v>Eutrophic</v>
      </c>
      <c r="BW1647" s="0" t="e">
        <f aca="false">IF(G1647/H1647&gt;=1, "PLS CHECK", "")</f>
        <v>#DIV/0!</v>
      </c>
      <c r="BX1647" s="0" t="str">
        <f aca="false">IF(AC1647/J1647&gt;=1, "PLS CHECK", "")</f>
        <v/>
      </c>
      <c r="BY1647" s="0" t="str">
        <f aca="false">IF(AE1647/J1647&gt;=1, "PLS CHECK", "")</f>
        <v/>
      </c>
      <c r="BZ1647" s="0" t="str">
        <f aca="false">IF(AD1647/J1647&gt;=1, "PLS CHECK", "")</f>
        <v/>
      </c>
      <c r="CA1647" s="0" t="str">
        <f aca="false">IF(AF1647/K1647&gt;=1, "PLS CHECK", "")</f>
        <v/>
      </c>
      <c r="CB1647" s="0" t="str">
        <f aca="false">IF(AG1647/K1647&gt;=1, "PLS CHECK", "")</f>
        <v/>
      </c>
    </row>
    <row r="1648" customFormat="false" ht="12.5" hidden="false" customHeight="false" outlineLevel="0" collapsed="false">
      <c r="A1648" s="0" t="n">
        <v>1645</v>
      </c>
      <c r="B1648" s="15" t="s">
        <v>95</v>
      </c>
      <c r="C1648" s="16" t="s">
        <v>96</v>
      </c>
      <c r="D1648" s="0" t="s">
        <v>195</v>
      </c>
      <c r="E1648" s="0" t="n">
        <v>8</v>
      </c>
      <c r="F1648" s="0" t="n">
        <v>8.8</v>
      </c>
      <c r="G1648" s="0" t="n">
        <v>2.4</v>
      </c>
      <c r="H1648" s="0" t="n">
        <v>7.3</v>
      </c>
      <c r="I1648" s="0" t="n">
        <v>9</v>
      </c>
      <c r="J1648" s="0" t="n">
        <v>5.573</v>
      </c>
      <c r="K1648" s="0" t="n">
        <v>0.082</v>
      </c>
      <c r="L1648" s="0" t="n">
        <v>4.5</v>
      </c>
      <c r="M1648" s="0" t="n">
        <v>12.3</v>
      </c>
      <c r="N1648" s="0" t="n">
        <v>0</v>
      </c>
      <c r="O1648" s="0" t="n">
        <v>602</v>
      </c>
      <c r="P1648" s="0" t="n">
        <v>55000</v>
      </c>
      <c r="AC1648" s="0" t="n">
        <v>5.361</v>
      </c>
      <c r="AD1648" s="0" t="n">
        <v>0.315</v>
      </c>
      <c r="AE1648" s="0" t="n">
        <v>4.279</v>
      </c>
      <c r="AF1648" s="0" t="n">
        <v>0.042</v>
      </c>
      <c r="AG1648" s="0" t="n">
        <v>0.024</v>
      </c>
      <c r="AH1648" s="0" t="n">
        <v>3.3</v>
      </c>
      <c r="AJ1648" s="37"/>
      <c r="BF1648" s="0" t="n">
        <f aca="false">IF(E1648&lt;11,-3.6797*E1648^2+48.115*E1648-53.83,280.92*EXP(-0.2027*E1648))</f>
        <v>95.5892</v>
      </c>
      <c r="BG1648" s="0" t="n">
        <f aca="false">32.208*LN(F1648)+21.438</f>
        <v>91.4824034455619</v>
      </c>
      <c r="BH1648" s="0" t="n">
        <f aca="false">IF(G1648&lt;=2, -10*G1648+100, 88.958*EXP(-0.0755*G1648))</f>
        <v>74.2148561832273</v>
      </c>
      <c r="BI1648" s="0" t="n">
        <f aca="false">IF(I1648&lt;=100, 0.0053*(I1648)^2-1.0332*I1648+100.76, 122.82*EXP(-0.0092*I1648))</f>
        <v>91.8905</v>
      </c>
      <c r="BJ1648" s="0" t="n">
        <f aca="false">IF(P1648&lt;=1000, -6.942*LN(P1648)+107.59, -36.304*LN(P1648)+310.72)</f>
        <v>-85.5413716048471</v>
      </c>
      <c r="BK1648" s="0" t="e">
        <f aca="false">BF1648^0.04*BG1648^0.22*BH1648^0.51*BI1648^0.06*BJ1648^0.17</f>
        <v>#NUM!</v>
      </c>
      <c r="BL1648" s="0" t="e">
        <f aca="false">IF(BK1648&gt;=90, "Very Good", IF(BK1648&gt;=80, "Good", IF(BK1648&gt;=70, "Slightly Good", IF(BK1648&gt;=60, "Average", IF(BK1648&gt;=50, "Slightly Poor", IF(BK1648&gt;=40, "Poor", "Very Poor"))))))</f>
        <v>#NUM!</v>
      </c>
      <c r="BM1648" s="0" t="n">
        <f aca="false">IF(P1648&lt;=1000, -6.942*LN(P1648)+107.59, IF(AND(P1648&gt;1000, P1648&lt;=5213),-36.304*LN(P1648)+310.72, IF(P1648&gt;5213, 10)))</f>
        <v>10</v>
      </c>
      <c r="BN1648" s="0" t="n">
        <f aca="false">BF1648^0.04*BG1648^0.22*BH1648^0.51*BI1648^0.06*BM1648^0.17</f>
        <v>56.5532005259541</v>
      </c>
      <c r="BO1648" s="0" t="str">
        <f aca="false">IF(BN1648&gt;=90, "Very Good", IF(BN1648&gt;=80, "Good", IF(BN1648&gt;=70, "Slightly Good", IF(BN1648&gt;=60, "Average", IF(BN1648&gt;=50, "Slightly Poor", IF(BN1648&gt;=40, "Poor", "Very Poor"))))))</f>
        <v>Slightly Poor</v>
      </c>
      <c r="BP1648" s="0" t="e">
        <f aca="false">IF(AJ1648&lt;=1000, -6.942*LN(AJ1648)+107.59, IF(AND(AJ1648&gt;1000, AJ1648&lt;=5213),-36.304*LN(AJ1648)+310.72, IF(AJ1648&gt;5213, 10)))</f>
        <v>#VALUE!</v>
      </c>
      <c r="BQ1648" s="0" t="e">
        <f aca="false">BF1648^0.04*BG1648^0.22*BH1648^0.51*BI1648^0.06*BP1648^0.17</f>
        <v>#VALUE!</v>
      </c>
      <c r="BR1648" s="0" t="e">
        <f aca="false">IF(BQ1648&gt;=90, "Very Good", IF(BQ1648&gt;=80, "Good", IF(BQ1648&gt;=70, "Slightly Good", IF(BQ1648&gt;=60, "Average", IF(BQ1648&gt;=50, "Slightly Poor", IF(BQ1648&gt;=40, "Poor", "Very Poor"))))))</f>
        <v>#VALUE!</v>
      </c>
      <c r="BT1648" s="0" t="n">
        <f aca="false">9.81*LN(AH1648)+30.6</f>
        <v>42.3123794157146</v>
      </c>
      <c r="BU1648" s="0" t="str">
        <f aca="false">IF(BT1648&lt;30, "Clean water", IF(AND(BT1648&gt;=30, BT1648&lt;40), "Hypolimia", IF(AND(BT1648&gt;=40,BT1648&lt;50), "Mesotrophic", IF(AND(BT1648&gt;=50, BT1648&lt;70), "Eutrophic", IF(BT1648&gt;70,"Hypertrophic")))))</f>
        <v>Mesotrophic</v>
      </c>
      <c r="BW1648" s="0" t="str">
        <f aca="false">IF(G1648/H1648&gt;=1, "PLS CHECK", "")</f>
        <v/>
      </c>
      <c r="BX1648" s="0" t="str">
        <f aca="false">IF(AC1648/J1648&gt;=1, "PLS CHECK", "")</f>
        <v/>
      </c>
      <c r="BY1648" s="0" t="str">
        <f aca="false">IF(AE1648/J1648&gt;=1, "PLS CHECK", "")</f>
        <v/>
      </c>
      <c r="BZ1648" s="0" t="str">
        <f aca="false">IF(AD1648/J1648&gt;=1, "PLS CHECK", "")</f>
        <v/>
      </c>
      <c r="CA1648" s="0" t="str">
        <f aca="false">IF(AF1648/K1648&gt;=1, "PLS CHECK", "")</f>
        <v/>
      </c>
      <c r="CB1648" s="0" t="str">
        <f aca="false">IF(AG1648/K1648&gt;=1, "PLS CHECK", "")</f>
        <v/>
      </c>
    </row>
    <row r="1649" customFormat="false" ht="12.5" hidden="false" customHeight="false" outlineLevel="0" collapsed="false">
      <c r="A1649" s="0" t="n">
        <v>1646</v>
      </c>
      <c r="B1649" s="15" t="s">
        <v>97</v>
      </c>
      <c r="C1649" s="16" t="s">
        <v>98</v>
      </c>
      <c r="D1649" s="0" t="s">
        <v>195</v>
      </c>
      <c r="E1649" s="37"/>
      <c r="F1649" s="0" t="n">
        <v>12.2</v>
      </c>
      <c r="G1649" s="0" t="n">
        <v>1.6</v>
      </c>
      <c r="H1649" s="0" t="n">
        <v>4.7</v>
      </c>
      <c r="I1649" s="0" t="n">
        <v>10</v>
      </c>
      <c r="J1649" s="0" t="n">
        <v>2.409</v>
      </c>
      <c r="K1649" s="0" t="n">
        <v>0.034</v>
      </c>
      <c r="L1649" s="0" t="n">
        <v>2</v>
      </c>
      <c r="M1649" s="0" t="n">
        <v>14</v>
      </c>
      <c r="N1649" s="0" t="n">
        <v>0</v>
      </c>
      <c r="O1649" s="0" t="n">
        <v>244</v>
      </c>
      <c r="P1649" s="37"/>
      <c r="AC1649" s="0" t="n">
        <v>2.245</v>
      </c>
      <c r="AD1649" s="0" t="n">
        <v>0.078</v>
      </c>
      <c r="AE1649" s="0" t="n">
        <v>1.928</v>
      </c>
      <c r="AF1649" s="0" t="n">
        <v>0.009</v>
      </c>
      <c r="AG1649" s="0" t="n">
        <v>0.001</v>
      </c>
      <c r="AH1649" s="0" t="n">
        <v>20.8</v>
      </c>
      <c r="AJ1649" s="37"/>
      <c r="BF1649" s="0" t="n">
        <f aca="false">IF(E1649&lt;11,-3.6797*E1649^2+48.115*E1649-53.83,280.92*EXP(-0.2027*E1649))</f>
        <v>-53.83</v>
      </c>
      <c r="BG1649" s="0" t="n">
        <f aca="false">32.208*LN(F1649)+21.438</f>
        <v>102.004249133617</v>
      </c>
      <c r="BH1649" s="0" t="n">
        <f aca="false">IF(G1649&lt;=2, -10*G1649+100, 88.958*EXP(-0.0755*G1649))</f>
        <v>84</v>
      </c>
      <c r="BI1649" s="0" t="n">
        <f aca="false">IF(I1649&lt;=100, 0.0053*(I1649)^2-1.0332*I1649+100.76, 122.82*EXP(-0.0092*I1649))</f>
        <v>90.958</v>
      </c>
      <c r="BJ1649" s="0" t="e">
        <f aca="false">IF(P1649&lt;=1000, -6.942*LN(P1649)+107.59, -36.304*LN(P1649)+310.72)</f>
        <v>#VALUE!</v>
      </c>
      <c r="BK1649" s="0" t="e">
        <f aca="false">BF1649^0.04*BG1649^0.22*BH1649^0.51*BI1649^0.06*BJ1649^0.17</f>
        <v>#VALUE!</v>
      </c>
      <c r="BL1649" s="0" t="e">
        <f aca="false">IF(BK1649&gt;=90, "Very Good", IF(BK1649&gt;=80, "Good", IF(BK1649&gt;=70, "Slightly Good", IF(BK1649&gt;=60, "Average", IF(BK1649&gt;=50, "Slightly Poor", IF(BK1649&gt;=40, "Poor", "Very Poor"))))))</f>
        <v>#VALUE!</v>
      </c>
      <c r="BM1649" s="0" t="e">
        <f aca="false">IF(P1649&lt;=1000, -6.942*LN(P1649)+107.59, IF(AND(P1649&gt;1000, P1649&lt;=5213),-36.304*LN(P1649)+310.72, IF(P1649&gt;5213, 10)))</f>
        <v>#VALUE!</v>
      </c>
      <c r="BN1649" s="0" t="e">
        <f aca="false">BF1649^0.04*BG1649^0.22*BH1649^0.51*BI1649^0.06*BM1649^0.17</f>
        <v>#VALUE!</v>
      </c>
      <c r="BO1649" s="0" t="e">
        <f aca="false">IF(BN1649&gt;=90, "Very Good", IF(BN1649&gt;=80, "Good", IF(BN1649&gt;=70, "Slightly Good", IF(BN1649&gt;=60, "Average", IF(BN1649&gt;=50, "Slightly Poor", IF(BN1649&gt;=40, "Poor", "Very Poor"))))))</f>
        <v>#VALUE!</v>
      </c>
      <c r="BP1649" s="0" t="e">
        <f aca="false">IF(AJ1649&lt;=1000, -6.942*LN(AJ1649)+107.59, IF(AND(AJ1649&gt;1000, AJ1649&lt;=5213),-36.304*LN(AJ1649)+310.72, IF(AJ1649&gt;5213, 10)))</f>
        <v>#VALUE!</v>
      </c>
      <c r="BQ1649" s="0" t="e">
        <f aca="false">BF1649^0.04*BG1649^0.22*BH1649^0.51*BI1649^0.06*BP1649^0.17</f>
        <v>#VALUE!</v>
      </c>
      <c r="BR1649" s="0" t="e">
        <f aca="false">IF(BQ1649&gt;=90, "Very Good", IF(BQ1649&gt;=80, "Good", IF(BQ1649&gt;=70, "Slightly Good", IF(BQ1649&gt;=60, "Average", IF(BQ1649&gt;=50, "Slightly Poor", IF(BQ1649&gt;=40, "Poor", "Very Poor"))))))</f>
        <v>#VALUE!</v>
      </c>
      <c r="BT1649" s="0" t="n">
        <f aca="false">9.81*LN(AH1649)+30.6</f>
        <v>60.3728887995983</v>
      </c>
      <c r="BU1649" s="0" t="str">
        <f aca="false">IF(BT1649&lt;30, "Clean water", IF(AND(BT1649&gt;=30, BT1649&lt;40), "Hypolimia", IF(AND(BT1649&gt;=40,BT1649&lt;50), "Mesotrophic", IF(AND(BT1649&gt;=50, BT1649&lt;70), "Eutrophic", IF(BT1649&gt;70,"Hypertrophic")))))</f>
        <v>Eutrophic</v>
      </c>
      <c r="BW1649" s="0" t="str">
        <f aca="false">IF(G1649/H1649&gt;=1, "PLS CHECK", "")</f>
        <v/>
      </c>
      <c r="BX1649" s="0" t="str">
        <f aca="false">IF(AC1649/J1649&gt;=1, "PLS CHECK", "")</f>
        <v/>
      </c>
      <c r="BY1649" s="0" t="str">
        <f aca="false">IF(AE1649/J1649&gt;=1, "PLS CHECK", "")</f>
        <v/>
      </c>
      <c r="BZ1649" s="0" t="str">
        <f aca="false">IF(AD1649/J1649&gt;=1, "PLS CHECK", "")</f>
        <v/>
      </c>
      <c r="CA1649" s="0" t="str">
        <f aca="false">IF(AF1649/K1649&gt;=1, "PLS CHECK", "")</f>
        <v/>
      </c>
      <c r="CB1649" s="0" t="str">
        <f aca="false">IF(AG1649/K1649&gt;=1, "PLS CHECK", "")</f>
        <v/>
      </c>
    </row>
    <row r="1650" customFormat="false" ht="12.5" hidden="false" customHeight="false" outlineLevel="0" collapsed="false">
      <c r="A1650" s="0" t="n">
        <v>1647</v>
      </c>
      <c r="B1650" s="15" t="s">
        <v>99</v>
      </c>
      <c r="C1650" s="16" t="s">
        <v>100</v>
      </c>
      <c r="D1650" s="0" t="s">
        <v>195</v>
      </c>
      <c r="E1650" s="0" t="n">
        <v>8.1</v>
      </c>
      <c r="F1650" s="0" t="n">
        <v>11.1</v>
      </c>
      <c r="G1650" s="0" t="n">
        <v>1.8</v>
      </c>
      <c r="H1650" s="0" t="n">
        <v>6</v>
      </c>
      <c r="I1650" s="37"/>
      <c r="J1650" s="0" t="n">
        <v>6.046</v>
      </c>
      <c r="K1650" s="0" t="n">
        <v>0.179</v>
      </c>
      <c r="L1650" s="0" t="n">
        <v>2.5</v>
      </c>
      <c r="M1650" s="0" t="n">
        <v>16.3</v>
      </c>
      <c r="O1650" s="0" t="n">
        <v>451</v>
      </c>
      <c r="BD1650" s="0" t="n">
        <v>0.479</v>
      </c>
      <c r="BF1650" s="0" t="n">
        <f aca="false">IF(E1650&lt;11,-3.6797*E1650^2+48.115*E1650-53.83,280.92*EXP(-0.2027*E1650))</f>
        <v>94.476383</v>
      </c>
      <c r="BG1650" s="0" t="n">
        <f aca="false">32.208*LN(F1650)+21.438</f>
        <v>98.9608880487154</v>
      </c>
      <c r="BH1650" s="0" t="n">
        <f aca="false">IF(G1650&lt;=2, -10*G1650+100, 88.958*EXP(-0.0755*G1650))</f>
        <v>82</v>
      </c>
      <c r="BI1650" s="0" t="n">
        <f aca="false">IF(I1650&lt;=100, 0.0053*(I1650)^2-1.0332*I1650+100.76, 122.82*EXP(-0.0092*I1650))</f>
        <v>100.76</v>
      </c>
      <c r="BJ1650" s="0" t="e">
        <f aca="false">IF(P1650&lt;=1000, -6.942*LN(P1650)+107.59, -36.304*LN(P1650)+310.72)</f>
        <v>#VALUE!</v>
      </c>
      <c r="BK1650" s="0" t="e">
        <f aca="false">BF1650^0.04*BG1650^0.22*BH1650^0.51*BI1650^0.06*BJ1650^0.17</f>
        <v>#VALUE!</v>
      </c>
      <c r="BL1650" s="0" t="e">
        <f aca="false">IF(BK1650&gt;=90, "Very Good", IF(BK1650&gt;=80, "Good", IF(BK1650&gt;=70, "Slightly Good", IF(BK1650&gt;=60, "Average", IF(BK1650&gt;=50, "Slightly Poor", IF(BK1650&gt;=40, "Poor", "Very Poor"))))))</f>
        <v>#VALUE!</v>
      </c>
      <c r="BM1650" s="0" t="e">
        <f aca="false">IF(P1650&lt;=1000, -6.942*LN(P1650)+107.59, IF(AND(P1650&gt;1000, P1650&lt;=5213),-36.304*LN(P1650)+310.72, IF(P1650&gt;5213, 10)))</f>
        <v>#VALUE!</v>
      </c>
      <c r="BN1650" s="0" t="e">
        <f aca="false">BF1650^0.04*BG1650^0.22*BH1650^0.51*BI1650^0.06*BM1650^0.17</f>
        <v>#VALUE!</v>
      </c>
      <c r="BO1650" s="0" t="e">
        <f aca="false">IF(BN1650&gt;=90, "Very Good", IF(BN1650&gt;=80, "Good", IF(BN1650&gt;=70, "Slightly Good", IF(BN1650&gt;=60, "Average", IF(BN1650&gt;=50, "Slightly Poor", IF(BN1650&gt;=40, "Poor", "Very Poor"))))))</f>
        <v>#VALUE!</v>
      </c>
      <c r="BP1650" s="0" t="e">
        <f aca="false">IF(AJ1650&lt;=1000, -6.942*LN(AJ1650)+107.59, IF(AND(AJ1650&gt;1000, AJ1650&lt;=5213),-36.304*LN(AJ1650)+310.72, IF(AJ1650&gt;5213, 10)))</f>
        <v>#VALUE!</v>
      </c>
      <c r="BQ1650" s="0" t="e">
        <f aca="false">BF1650^0.04*BG1650^0.22*BH1650^0.51*BI1650^0.06*BP1650^0.17</f>
        <v>#VALUE!</v>
      </c>
      <c r="BR1650" s="0" t="e">
        <f aca="false">IF(BQ1650&gt;=90, "Very Good", IF(BQ1650&gt;=80, "Good", IF(BQ1650&gt;=70, "Slightly Good", IF(BQ1650&gt;=60, "Average", IF(BQ1650&gt;=50, "Slightly Poor", IF(BQ1650&gt;=40, "Poor", "Very Poor"))))))</f>
        <v>#VALUE!</v>
      </c>
      <c r="BT1650" s="0" t="e">
        <f aca="false">9.81*LN(AH1650)+30.6</f>
        <v>#VALUE!</v>
      </c>
      <c r="BU1650" s="0" t="e">
        <f aca="false">IF(BT1650&lt;30, "Clean water", IF(AND(BT1650&gt;=30, BT1650&lt;40), "Hypolimia", IF(AND(BT1650&gt;=40,BT1650&lt;50), "Mesotrophic", IF(AND(BT1650&gt;=50, BT1650&lt;70), "Eutrophic", IF(BT1650&gt;70,"Hypertrophic")))))</f>
        <v>#VALUE!</v>
      </c>
      <c r="BW1650" s="0" t="str">
        <f aca="false">IF(G1650/H1650&gt;=1, "PLS CHECK", "")</f>
        <v/>
      </c>
      <c r="BX1650" s="0" t="str">
        <f aca="false">IF(AC1650/J1650&gt;=1, "PLS CHECK", "")</f>
        <v/>
      </c>
      <c r="BY1650" s="0" t="str">
        <f aca="false">IF(AE1650/J1650&gt;=1, "PLS CHECK", "")</f>
        <v/>
      </c>
      <c r="BZ1650" s="0" t="str">
        <f aca="false">IF(AD1650/J1650&gt;=1, "PLS CHECK", "")</f>
        <v/>
      </c>
      <c r="CA1650" s="0" t="str">
        <f aca="false">IF(AF1650/K1650&gt;=1, "PLS CHECK", "")</f>
        <v/>
      </c>
      <c r="CB1650" s="0" t="str">
        <f aca="false">IF(AG1650/K1650&gt;=1, "PLS CHECK", "")</f>
        <v/>
      </c>
    </row>
    <row r="1651" customFormat="false" ht="12.5" hidden="false" customHeight="false" outlineLevel="0" collapsed="false">
      <c r="A1651" s="0" t="n">
        <v>1648</v>
      </c>
      <c r="B1651" s="15" t="s">
        <v>99</v>
      </c>
      <c r="C1651" s="16" t="s">
        <v>100</v>
      </c>
      <c r="D1651" s="0" t="s">
        <v>195</v>
      </c>
      <c r="E1651" s="0" t="n">
        <v>7.4</v>
      </c>
      <c r="F1651" s="0" t="n">
        <v>10.9</v>
      </c>
      <c r="G1651" s="0" t="n">
        <v>1.4</v>
      </c>
      <c r="H1651" s="0" t="n">
        <v>3.4</v>
      </c>
      <c r="I1651" s="0" t="n">
        <v>2.2</v>
      </c>
      <c r="J1651" s="0" t="n">
        <v>5.111</v>
      </c>
      <c r="K1651" s="0" t="n">
        <v>0.044</v>
      </c>
      <c r="L1651" s="0" t="n">
        <v>2.5</v>
      </c>
      <c r="M1651" s="0" t="n">
        <v>10.8</v>
      </c>
      <c r="N1651" s="0" t="n">
        <v>0</v>
      </c>
      <c r="O1651" s="0" t="n">
        <v>485</v>
      </c>
      <c r="P1651" s="0" t="n">
        <v>11000</v>
      </c>
      <c r="AC1651" s="0" t="n">
        <v>5.08</v>
      </c>
      <c r="AD1651" s="0" t="n">
        <v>0.062</v>
      </c>
      <c r="AE1651" s="0" t="n">
        <v>4.476</v>
      </c>
      <c r="AF1651" s="0" t="n">
        <v>0.033</v>
      </c>
      <c r="AG1651" s="0" t="n">
        <v>0.019</v>
      </c>
      <c r="AH1651" s="0" t="n">
        <v>2.3</v>
      </c>
      <c r="AJ1651" s="0" t="n">
        <v>1300</v>
      </c>
      <c r="BF1651" s="0" t="n">
        <f aca="false">IF(E1651&lt;11,-3.6797*E1651^2+48.115*E1651-53.83,280.92*EXP(-0.2027*E1651))</f>
        <v>100.720628</v>
      </c>
      <c r="BG1651" s="0" t="n">
        <f aca="false">32.208*LN(F1651)+21.438</f>
        <v>98.375271915684</v>
      </c>
      <c r="BH1651" s="0" t="n">
        <f aca="false">IF(G1651&lt;=2, -10*G1651+100, 88.958*EXP(-0.0755*G1651))</f>
        <v>86</v>
      </c>
      <c r="BI1651" s="0" t="n">
        <f aca="false">IF(I1651&lt;=100, 0.0053*(I1651)^2-1.0332*I1651+100.76, 122.82*EXP(-0.0092*I1651))</f>
        <v>98.512612</v>
      </c>
      <c r="BJ1651" s="0" t="n">
        <f aca="false">IF(P1651&lt;=1000, -6.942*LN(P1651)+107.59, -36.304*LN(P1651)+310.72)</f>
        <v>-27.1123376318395</v>
      </c>
      <c r="BK1651" s="0" t="e">
        <f aca="false">BF1651^0.04*BG1651^0.22*BH1651^0.51*BI1651^0.06*BJ1651^0.17</f>
        <v>#NUM!</v>
      </c>
      <c r="BL1651" s="0" t="e">
        <f aca="false">IF(BK1651&gt;=90, "Very Good", IF(BK1651&gt;=80, "Good", IF(BK1651&gt;=70, "Slightly Good", IF(BK1651&gt;=60, "Average", IF(BK1651&gt;=50, "Slightly Poor", IF(BK1651&gt;=40, "Poor", "Very Poor"))))))</f>
        <v>#NUM!</v>
      </c>
      <c r="BM1651" s="0" t="n">
        <f aca="false">IF(P1651&lt;=1000, -6.942*LN(P1651)+107.59, IF(AND(P1651&gt;1000, P1651&lt;=5213),-36.304*LN(P1651)+310.72, IF(P1651&gt;5213, 10)))</f>
        <v>10</v>
      </c>
      <c r="BN1651" s="0" t="n">
        <f aca="false">BF1651^0.04*BG1651^0.22*BH1651^0.51*BI1651^0.06*BM1651^0.17</f>
        <v>62.3395072644037</v>
      </c>
      <c r="BO1651" s="0" t="str">
        <f aca="false">IF(BN1651&gt;=90, "Very Good", IF(BN1651&gt;=80, "Good", IF(BN1651&gt;=70, "Slightly Good", IF(BN1651&gt;=60, "Average", IF(BN1651&gt;=50, "Slightly Poor", IF(BN1651&gt;=40, "Poor", "Very Poor"))))))</f>
        <v>Average</v>
      </c>
      <c r="BP1651" s="0" t="n">
        <f aca="false">IF(AJ1651&lt;=1000, -6.942*LN(AJ1651)+107.59, IF(AND(AJ1651&gt;1000, AJ1651&lt;=5213),-36.304*LN(AJ1651)+310.72, IF(AJ1651&gt;5213, 10)))</f>
        <v>50.4159800946047</v>
      </c>
      <c r="BQ1651" s="0" t="n">
        <f aca="false">BF1651^0.04*BG1651^0.22*BH1651^0.51*BI1651^0.06*BP1651^0.17</f>
        <v>82.0729344805902</v>
      </c>
      <c r="BR1651" s="0" t="str">
        <f aca="false">IF(BQ1651&gt;=90, "Very Good", IF(BQ1651&gt;=80, "Good", IF(BQ1651&gt;=70, "Slightly Good", IF(BQ1651&gt;=60, "Average", IF(BQ1651&gt;=50, "Slightly Poor", IF(BQ1651&gt;=40, "Poor", "Very Poor"))))))</f>
        <v>Good</v>
      </c>
      <c r="BT1651" s="0" t="n">
        <f aca="false">9.81*LN(AH1651)+30.6</f>
        <v>38.7708384959934</v>
      </c>
      <c r="BU1651" s="0" t="str">
        <f aca="false">IF(BT1651&lt;30, "Clean water", IF(AND(BT1651&gt;=30, BT1651&lt;40), "Hypolimia", IF(AND(BT1651&gt;=40,BT1651&lt;50), "Mesotrophic", IF(AND(BT1651&gt;=50, BT1651&lt;70), "Eutrophic", IF(BT1651&gt;70,"Hypertrophic")))))</f>
        <v>Hypolimia</v>
      </c>
      <c r="BW1651" s="0" t="str">
        <f aca="false">IF(G1651/H1651&gt;=1, "PLS CHECK", "")</f>
        <v/>
      </c>
      <c r="BX1651" s="0" t="str">
        <f aca="false">IF(AC1651/J1651&gt;=1, "PLS CHECK", "")</f>
        <v/>
      </c>
      <c r="BY1651" s="0" t="str">
        <f aca="false">IF(AE1651/J1651&gt;=1, "PLS CHECK", "")</f>
        <v/>
      </c>
      <c r="BZ1651" s="0" t="str">
        <f aca="false">IF(AD1651/J1651&gt;=1, "PLS CHECK", "")</f>
        <v/>
      </c>
      <c r="CA1651" s="0" t="str">
        <f aca="false">IF(AF1651/K1651&gt;=1, "PLS CHECK", "")</f>
        <v/>
      </c>
      <c r="CB1651" s="0" t="str">
        <f aca="false">IF(AG1651/K1651&gt;=1, "PLS CHECK", "")</f>
        <v/>
      </c>
    </row>
    <row r="1652" customFormat="false" ht="12.5" hidden="false" customHeight="false" outlineLevel="0" collapsed="false">
      <c r="A1652" s="0" t="n">
        <v>1649</v>
      </c>
      <c r="B1652" s="15" t="s">
        <v>101</v>
      </c>
      <c r="C1652" s="16" t="s">
        <v>102</v>
      </c>
      <c r="D1652" s="0" t="s">
        <v>195</v>
      </c>
      <c r="E1652" s="37"/>
      <c r="F1652" s="0" t="n">
        <v>13.1</v>
      </c>
      <c r="G1652" s="0" t="n">
        <v>3.3</v>
      </c>
      <c r="H1652" s="0" t="n">
        <v>6</v>
      </c>
      <c r="I1652" s="0" t="n">
        <v>9.4</v>
      </c>
      <c r="J1652" s="0" t="n">
        <v>3.683</v>
      </c>
      <c r="K1652" s="37"/>
      <c r="L1652" s="0" t="n">
        <v>3.2</v>
      </c>
      <c r="M1652" s="0" t="n">
        <v>15</v>
      </c>
      <c r="N1652" s="0" t="n">
        <v>0</v>
      </c>
      <c r="O1652" s="0" t="n">
        <v>272</v>
      </c>
      <c r="P1652" s="37"/>
      <c r="AC1652" s="0" t="n">
        <v>3.656</v>
      </c>
      <c r="AD1652" s="0" t="n">
        <v>0.065</v>
      </c>
      <c r="AE1652" s="0" t="n">
        <v>3.291</v>
      </c>
      <c r="AF1652" s="37"/>
      <c r="AG1652" s="0" t="n">
        <v>0.003</v>
      </c>
      <c r="AH1652" s="37"/>
      <c r="AJ1652" s="37"/>
      <c r="BF1652" s="0" t="n">
        <f aca="false">IF(E1652&lt;11,-3.6797*E1652^2+48.115*E1652-53.83,280.92*EXP(-0.2027*E1652))</f>
        <v>-53.83</v>
      </c>
      <c r="BG1652" s="0" t="n">
        <f aca="false">32.208*LN(F1652)+21.438</f>
        <v>104.29669471051</v>
      </c>
      <c r="BH1652" s="0" t="n">
        <f aca="false">IF(G1652&lt;=2, -10*G1652+100, 88.958*EXP(-0.0755*G1652))</f>
        <v>69.3394735712124</v>
      </c>
      <c r="BI1652" s="0" t="n">
        <f aca="false">IF(I1652&lt;=100, 0.0053*(I1652)^2-1.0332*I1652+100.76, 122.82*EXP(-0.0092*I1652))</f>
        <v>91.516228</v>
      </c>
      <c r="BJ1652" s="0" t="e">
        <f aca="false">IF(P1652&lt;=1000, -6.942*LN(P1652)+107.59, -36.304*LN(P1652)+310.72)</f>
        <v>#VALUE!</v>
      </c>
      <c r="BK1652" s="0" t="e">
        <f aca="false">BF1652^0.04*BG1652^0.22*BH1652^0.51*BI1652^0.06*BJ1652^0.17</f>
        <v>#VALUE!</v>
      </c>
      <c r="BL1652" s="0" t="e">
        <f aca="false">IF(BK1652&gt;=90, "Very Good", IF(BK1652&gt;=80, "Good", IF(BK1652&gt;=70, "Slightly Good", IF(BK1652&gt;=60, "Average", IF(BK1652&gt;=50, "Slightly Poor", IF(BK1652&gt;=40, "Poor", "Very Poor"))))))</f>
        <v>#VALUE!</v>
      </c>
      <c r="BM1652" s="0" t="e">
        <f aca="false">IF(P1652&lt;=1000, -6.942*LN(P1652)+107.59, IF(AND(P1652&gt;1000, P1652&lt;=5213),-36.304*LN(P1652)+310.72, IF(P1652&gt;5213, 10)))</f>
        <v>#VALUE!</v>
      </c>
      <c r="BN1652" s="0" t="e">
        <f aca="false">BF1652^0.04*BG1652^0.22*BH1652^0.51*BI1652^0.06*BM1652^0.17</f>
        <v>#VALUE!</v>
      </c>
      <c r="BO1652" s="0" t="e">
        <f aca="false">IF(BN1652&gt;=90, "Very Good", IF(BN1652&gt;=80, "Good", IF(BN1652&gt;=70, "Slightly Good", IF(BN1652&gt;=60, "Average", IF(BN1652&gt;=50, "Slightly Poor", IF(BN1652&gt;=40, "Poor", "Very Poor"))))))</f>
        <v>#VALUE!</v>
      </c>
      <c r="BP1652" s="0" t="e">
        <f aca="false">IF(AJ1652&lt;=1000, -6.942*LN(AJ1652)+107.59, IF(AND(AJ1652&gt;1000, AJ1652&lt;=5213),-36.304*LN(AJ1652)+310.72, IF(AJ1652&gt;5213, 10)))</f>
        <v>#VALUE!</v>
      </c>
      <c r="BQ1652" s="0" t="e">
        <f aca="false">BF1652^0.04*BG1652^0.22*BH1652^0.51*BI1652^0.06*BP1652^0.17</f>
        <v>#VALUE!</v>
      </c>
      <c r="BR1652" s="0" t="e">
        <f aca="false">IF(BQ1652&gt;=90, "Very Good", IF(BQ1652&gt;=80, "Good", IF(BQ1652&gt;=70, "Slightly Good", IF(BQ1652&gt;=60, "Average", IF(BQ1652&gt;=50, "Slightly Poor", IF(BQ1652&gt;=40, "Poor", "Very Poor"))))))</f>
        <v>#VALUE!</v>
      </c>
      <c r="BT1652" s="0" t="e">
        <f aca="false">9.81*LN(AH1652)+30.6</f>
        <v>#VALUE!</v>
      </c>
      <c r="BU1652" s="0" t="e">
        <f aca="false">IF(BT1652&lt;30, "Clean water", IF(AND(BT1652&gt;=30, BT1652&lt;40), "Hypolimia", IF(AND(BT1652&gt;=40,BT1652&lt;50), "Mesotrophic", IF(AND(BT1652&gt;=50, BT1652&lt;70), "Eutrophic", IF(BT1652&gt;70,"Hypertrophic")))))</f>
        <v>#VALUE!</v>
      </c>
      <c r="BW1652" s="0" t="str">
        <f aca="false">IF(G1652/H1652&gt;=1, "PLS CHECK", "")</f>
        <v/>
      </c>
      <c r="BX1652" s="0" t="str">
        <f aca="false">IF(AC1652/J1652&gt;=1, "PLS CHECK", "")</f>
        <v/>
      </c>
      <c r="BY1652" s="0" t="str">
        <f aca="false">IF(AE1652/J1652&gt;=1, "PLS CHECK", "")</f>
        <v/>
      </c>
      <c r="BZ1652" s="0" t="str">
        <f aca="false">IF(AD1652/J1652&gt;=1, "PLS CHECK", "")</f>
        <v/>
      </c>
      <c r="CA1652" s="0" t="e">
        <f aca="false">IF(AF1652/K1652&gt;=1, "PLS CHECK", "")</f>
        <v>#DIV/0!</v>
      </c>
      <c r="CB1652" s="0" t="e">
        <f aca="false">IF(AG1652/K1652&gt;=1, "PLS CHECK", "")</f>
        <v>#DIV/0!</v>
      </c>
    </row>
    <row r="1653" customFormat="false" ht="12.5" hidden="false" customHeight="false" outlineLevel="0" collapsed="false">
      <c r="A1653" s="0" t="n">
        <v>1650</v>
      </c>
      <c r="B1653" s="15" t="s">
        <v>103</v>
      </c>
      <c r="C1653" s="16" t="s">
        <v>104</v>
      </c>
      <c r="D1653" s="0" t="s">
        <v>195</v>
      </c>
      <c r="E1653" s="0" t="n">
        <v>7.9</v>
      </c>
      <c r="F1653" s="0" t="n">
        <v>11.3</v>
      </c>
      <c r="G1653" s="0" t="n">
        <v>1.8</v>
      </c>
      <c r="H1653" s="0" t="n">
        <v>4.1</v>
      </c>
      <c r="I1653" s="0" t="n">
        <v>14.8</v>
      </c>
      <c r="J1653" s="0" t="n">
        <v>5.572</v>
      </c>
      <c r="K1653" s="0" t="n">
        <v>0.045</v>
      </c>
      <c r="L1653" s="0" t="n">
        <v>2.5</v>
      </c>
      <c r="M1653" s="0" t="n">
        <v>10.7</v>
      </c>
      <c r="N1653" s="0" t="n">
        <v>0</v>
      </c>
      <c r="O1653" s="0" t="n">
        <v>527</v>
      </c>
      <c r="P1653" s="0" t="n">
        <v>10000</v>
      </c>
      <c r="AC1653" s="0" t="n">
        <v>5.469</v>
      </c>
      <c r="AD1653" s="0" t="n">
        <v>0.141</v>
      </c>
      <c r="AE1653" s="0" t="n">
        <v>4.797</v>
      </c>
      <c r="AF1653" s="0" t="n">
        <v>0.025</v>
      </c>
      <c r="AG1653" s="0" t="n">
        <v>0.012</v>
      </c>
      <c r="AH1653" s="0" t="n">
        <v>1.2</v>
      </c>
      <c r="AJ1653" s="0" t="n">
        <v>780</v>
      </c>
      <c r="BF1653" s="0" t="n">
        <f aca="false">IF(E1653&lt;11,-3.6797*E1653^2+48.115*E1653-53.83,280.92*EXP(-0.2027*E1653))</f>
        <v>96.6284230000001</v>
      </c>
      <c r="BG1653" s="0" t="n">
        <f aca="false">32.208*LN(F1653)+21.438</f>
        <v>99.5360461899348</v>
      </c>
      <c r="BH1653" s="0" t="n">
        <f aca="false">IF(G1653&lt;=2, -10*G1653+100, 88.958*EXP(-0.0755*G1653))</f>
        <v>82</v>
      </c>
      <c r="BI1653" s="0" t="n">
        <f aca="false">IF(I1653&lt;=100, 0.0053*(I1653)^2-1.0332*I1653+100.76, 122.82*EXP(-0.0092*I1653))</f>
        <v>86.629552</v>
      </c>
      <c r="BJ1653" s="0" t="n">
        <f aca="false">IF(P1653&lt;=1000, -6.942*LN(P1653)+107.59, -36.304*LN(P1653)+310.72)</f>
        <v>-23.6521968642234</v>
      </c>
      <c r="BK1653" s="0" t="e">
        <f aca="false">BF1653^0.04*BG1653^0.22*BH1653^0.51*BI1653^0.06*BJ1653^0.17</f>
        <v>#NUM!</v>
      </c>
      <c r="BL1653" s="0" t="e">
        <f aca="false">IF(BK1653&gt;=90, "Very Good", IF(BK1653&gt;=80, "Good", IF(BK1653&gt;=70, "Slightly Good", IF(BK1653&gt;=60, "Average", IF(BK1653&gt;=50, "Slightly Poor", IF(BK1653&gt;=40, "Poor", "Very Poor"))))))</f>
        <v>#NUM!</v>
      </c>
      <c r="BM1653" s="0" t="n">
        <f aca="false">IF(P1653&lt;=1000, -6.942*LN(P1653)+107.59, IF(AND(P1653&gt;1000, P1653&lt;=5213),-36.304*LN(P1653)+310.72, IF(P1653&gt;5213, 10)))</f>
        <v>10</v>
      </c>
      <c r="BN1653" s="0" t="n">
        <f aca="false">BF1653^0.04*BG1653^0.22*BH1653^0.51*BI1653^0.06*BM1653^0.17</f>
        <v>60.4317136067326</v>
      </c>
      <c r="BO1653" s="0" t="str">
        <f aca="false">IF(BN1653&gt;=90, "Very Good", IF(BN1653&gt;=80, "Good", IF(BN1653&gt;=70, "Slightly Good", IF(BN1653&gt;=60, "Average", IF(BN1653&gt;=50, "Slightly Poor", IF(BN1653&gt;=40, "Poor", "Very Poor"))))))</f>
        <v>Average</v>
      </c>
      <c r="BP1653" s="0" t="n">
        <f aca="false">IF(AJ1653&lt;=1000, -6.942*LN(AJ1653)+107.59, IF(AND(AJ1653&gt;1000, AJ1653&lt;=5213),-36.304*LN(AJ1653)+310.72, IF(AJ1653&gt;5213, 10)))</f>
        <v>61.3611816095562</v>
      </c>
      <c r="BQ1653" s="0" t="n">
        <f aca="false">BF1653^0.04*BG1653^0.22*BH1653^0.51*BI1653^0.06*BP1653^0.17</f>
        <v>82.2634351347024</v>
      </c>
      <c r="BR1653" s="0" t="str">
        <f aca="false">IF(BQ1653&gt;=90, "Very Good", IF(BQ1653&gt;=80, "Good", IF(BQ1653&gt;=70, "Slightly Good", IF(BQ1653&gt;=60, "Average", IF(BQ1653&gt;=50, "Slightly Poor", IF(BQ1653&gt;=40, "Poor", "Very Poor"))))))</f>
        <v>Good</v>
      </c>
      <c r="BT1653" s="0" t="n">
        <f aca="false">9.81*LN(AH1653)+30.6</f>
        <v>32.3885744721487</v>
      </c>
      <c r="BU1653" s="0" t="str">
        <f aca="false">IF(BT1653&lt;30, "Clean water", IF(AND(BT1653&gt;=30, BT1653&lt;40), "Hypolimia", IF(AND(BT1653&gt;=40,BT1653&lt;50), "Mesotrophic", IF(AND(BT1653&gt;=50, BT1653&lt;70), "Eutrophic", IF(BT1653&gt;70,"Hypertrophic")))))</f>
        <v>Hypolimia</v>
      </c>
      <c r="BW1653" s="0" t="str">
        <f aca="false">IF(G1653/H1653&gt;=1, "PLS CHECK", "")</f>
        <v/>
      </c>
      <c r="BX1653" s="0" t="str">
        <f aca="false">IF(AC1653/J1653&gt;=1, "PLS CHECK", "")</f>
        <v/>
      </c>
      <c r="BY1653" s="0" t="str">
        <f aca="false">IF(AE1653/J1653&gt;=1, "PLS CHECK", "")</f>
        <v/>
      </c>
      <c r="BZ1653" s="0" t="str">
        <f aca="false">IF(AD1653/J1653&gt;=1, "PLS CHECK", "")</f>
        <v/>
      </c>
      <c r="CA1653" s="0" t="str">
        <f aca="false">IF(AF1653/K1653&gt;=1, "PLS CHECK", "")</f>
        <v/>
      </c>
      <c r="CB1653" s="0" t="str">
        <f aca="false">IF(AG1653/K1653&gt;=1, "PLS CHECK", "")</f>
        <v/>
      </c>
    </row>
    <row r="1654" customFormat="false" ht="12.5" hidden="false" customHeight="false" outlineLevel="0" collapsed="false">
      <c r="A1654" s="0" t="n">
        <v>1651</v>
      </c>
      <c r="B1654" s="15" t="s">
        <v>105</v>
      </c>
      <c r="C1654" s="16" t="s">
        <v>106</v>
      </c>
      <c r="D1654" s="0" t="s">
        <v>195</v>
      </c>
      <c r="E1654" s="37"/>
      <c r="F1654" s="0" t="n">
        <v>12.7</v>
      </c>
      <c r="G1654" s="0" t="n">
        <v>1.5</v>
      </c>
      <c r="H1654" s="0" t="n">
        <v>4.3</v>
      </c>
      <c r="I1654" s="0" t="n">
        <v>5.4</v>
      </c>
      <c r="J1654" s="37"/>
      <c r="K1654" s="0" t="n">
        <v>0.021</v>
      </c>
      <c r="L1654" s="0" t="n">
        <v>1.9</v>
      </c>
      <c r="M1654" s="0" t="n">
        <v>14.1</v>
      </c>
      <c r="N1654" s="0" t="n">
        <v>0</v>
      </c>
      <c r="O1654" s="0" t="n">
        <v>225</v>
      </c>
      <c r="P1654" s="37"/>
      <c r="AC1654" s="0" t="n">
        <v>2.018</v>
      </c>
      <c r="AD1654" s="0" t="n">
        <v>0.026</v>
      </c>
      <c r="AE1654" s="0" t="n">
        <v>1.809</v>
      </c>
      <c r="AF1654" s="37"/>
      <c r="AG1654" s="37"/>
      <c r="AH1654" s="0" t="n">
        <v>19.5</v>
      </c>
      <c r="AJ1654" s="37"/>
      <c r="BF1654" s="0" t="n">
        <f aca="false">IF(E1654&lt;11,-3.6797*E1654^2+48.115*E1654-53.83,280.92*EXP(-0.2027*E1654))</f>
        <v>-53.83</v>
      </c>
      <c r="BG1654" s="0" t="n">
        <f aca="false">32.208*LN(F1654)+21.438</f>
        <v>103.297917005506</v>
      </c>
      <c r="BH1654" s="0" t="n">
        <f aca="false">IF(G1654&lt;=2, -10*G1654+100, 88.958*EXP(-0.0755*G1654))</f>
        <v>85</v>
      </c>
      <c r="BI1654" s="0" t="n">
        <f aca="false">IF(I1654&lt;=100, 0.0053*(I1654)^2-1.0332*I1654+100.76, 122.82*EXP(-0.0092*I1654))</f>
        <v>95.335268</v>
      </c>
      <c r="BJ1654" s="0" t="e">
        <f aca="false">IF(P1654&lt;=1000, -6.942*LN(P1654)+107.59, -36.304*LN(P1654)+310.72)</f>
        <v>#VALUE!</v>
      </c>
      <c r="BK1654" s="0" t="e">
        <f aca="false">BF1654^0.04*BG1654^0.22*BH1654^0.51*BI1654^0.06*BJ1654^0.17</f>
        <v>#VALUE!</v>
      </c>
      <c r="BL1654" s="0" t="e">
        <f aca="false">IF(BK1654&gt;=90, "Very Good", IF(BK1654&gt;=80, "Good", IF(BK1654&gt;=70, "Slightly Good", IF(BK1654&gt;=60, "Average", IF(BK1654&gt;=50, "Slightly Poor", IF(BK1654&gt;=40, "Poor", "Very Poor"))))))</f>
        <v>#VALUE!</v>
      </c>
      <c r="BM1654" s="0" t="e">
        <f aca="false">IF(P1654&lt;=1000, -6.942*LN(P1654)+107.59, IF(AND(P1654&gt;1000, P1654&lt;=5213),-36.304*LN(P1654)+310.72, IF(P1654&gt;5213, 10)))</f>
        <v>#VALUE!</v>
      </c>
      <c r="BN1654" s="0" t="e">
        <f aca="false">BF1654^0.04*BG1654^0.22*BH1654^0.51*BI1654^0.06*BM1654^0.17</f>
        <v>#VALUE!</v>
      </c>
      <c r="BO1654" s="0" t="e">
        <f aca="false">IF(BN1654&gt;=90, "Very Good", IF(BN1654&gt;=80, "Good", IF(BN1654&gt;=70, "Slightly Good", IF(BN1654&gt;=60, "Average", IF(BN1654&gt;=50, "Slightly Poor", IF(BN1654&gt;=40, "Poor", "Very Poor"))))))</f>
        <v>#VALUE!</v>
      </c>
      <c r="BP1654" s="0" t="e">
        <f aca="false">IF(AJ1654&lt;=1000, -6.942*LN(AJ1654)+107.59, IF(AND(AJ1654&gt;1000, AJ1654&lt;=5213),-36.304*LN(AJ1654)+310.72, IF(AJ1654&gt;5213, 10)))</f>
        <v>#VALUE!</v>
      </c>
      <c r="BQ1654" s="0" t="e">
        <f aca="false">BF1654^0.04*BG1654^0.22*BH1654^0.51*BI1654^0.06*BP1654^0.17</f>
        <v>#VALUE!</v>
      </c>
      <c r="BR1654" s="0" t="e">
        <f aca="false">IF(BQ1654&gt;=90, "Very Good", IF(BQ1654&gt;=80, "Good", IF(BQ1654&gt;=70, "Slightly Good", IF(BQ1654&gt;=60, "Average", IF(BQ1654&gt;=50, "Slightly Poor", IF(BQ1654&gt;=40, "Poor", "Very Poor"))))))</f>
        <v>#VALUE!</v>
      </c>
      <c r="BT1654" s="0" t="n">
        <f aca="false">9.81*LN(AH1654)+30.6</f>
        <v>59.7397659072388</v>
      </c>
      <c r="BU1654" s="0" t="str">
        <f aca="false">IF(BT1654&lt;30, "Clean water", IF(AND(BT1654&gt;=30, BT1654&lt;40), "Hypolimia", IF(AND(BT1654&gt;=40,BT1654&lt;50), "Mesotrophic", IF(AND(BT1654&gt;=50, BT1654&lt;70), "Eutrophic", IF(BT1654&gt;70,"Hypertrophic")))))</f>
        <v>Eutrophic</v>
      </c>
      <c r="BW1654" s="0" t="str">
        <f aca="false">IF(G1654/H1654&gt;=1, "PLS CHECK", "")</f>
        <v/>
      </c>
      <c r="BX1654" s="0" t="e">
        <f aca="false">IF(AC1654/J1654&gt;=1, "PLS CHECK", "")</f>
        <v>#DIV/0!</v>
      </c>
      <c r="BY1654" s="0" t="e">
        <f aca="false">IF(AE1654/J1654&gt;=1, "PLS CHECK", "")</f>
        <v>#DIV/0!</v>
      </c>
      <c r="BZ1654" s="0" t="e">
        <f aca="false">IF(AD1654/J1654&gt;=1, "PLS CHECK", "")</f>
        <v>#DIV/0!</v>
      </c>
      <c r="CA1654" s="0" t="str">
        <f aca="false">IF(AF1654/K1654&gt;=1, "PLS CHECK", "")</f>
        <v/>
      </c>
      <c r="CB1654" s="0" t="str">
        <f aca="false">IF(AG1654/K1654&gt;=1, "PLS CHECK", "")</f>
        <v/>
      </c>
    </row>
    <row r="1655" customFormat="false" ht="12.5" hidden="false" customHeight="false" outlineLevel="0" collapsed="false">
      <c r="A1655" s="0" t="n">
        <v>1652</v>
      </c>
      <c r="B1655" s="15" t="s">
        <v>107</v>
      </c>
      <c r="C1655" s="16" t="s">
        <v>108</v>
      </c>
      <c r="D1655" s="0" t="s">
        <v>195</v>
      </c>
      <c r="E1655" s="0" t="n">
        <v>7.4</v>
      </c>
      <c r="F1655" s="0" t="n">
        <v>9.8</v>
      </c>
      <c r="G1655" s="0" t="n">
        <v>1.8</v>
      </c>
      <c r="H1655" s="0" t="n">
        <v>2.6</v>
      </c>
      <c r="I1655" s="0" t="n">
        <v>14.8</v>
      </c>
      <c r="J1655" s="0" t="n">
        <v>6.63</v>
      </c>
      <c r="K1655" s="0" t="n">
        <v>0.116</v>
      </c>
      <c r="L1655" s="0" t="n">
        <v>1.6</v>
      </c>
      <c r="M1655" s="0" t="n">
        <v>10.8</v>
      </c>
      <c r="N1655" s="0" t="n">
        <v>0</v>
      </c>
      <c r="O1655" s="0" t="n">
        <v>620</v>
      </c>
      <c r="P1655" s="0" t="n">
        <v>13000</v>
      </c>
      <c r="AC1655" s="0" t="n">
        <v>6.546</v>
      </c>
      <c r="AD1655" s="0" t="n">
        <v>0.822</v>
      </c>
      <c r="AE1655" s="0" t="n">
        <v>5.327</v>
      </c>
      <c r="AF1655" s="0" t="n">
        <v>0.094</v>
      </c>
      <c r="AG1655" s="37"/>
      <c r="AH1655" s="0" t="n">
        <v>1.8</v>
      </c>
      <c r="AJ1655" s="0" t="n">
        <v>2200</v>
      </c>
      <c r="BF1655" s="0" t="n">
        <f aca="false">IF(E1655&lt;11,-3.6797*E1655^2+48.115*E1655-53.83,280.92*EXP(-0.2027*E1655))</f>
        <v>100.720628</v>
      </c>
      <c r="BG1655" s="0" t="n">
        <f aca="false">32.208*LN(F1655)+21.438</f>
        <v>94.9489718778696</v>
      </c>
      <c r="BH1655" s="0" t="n">
        <f aca="false">IF(G1655&lt;=2, -10*G1655+100, 88.958*EXP(-0.0755*G1655))</f>
        <v>82</v>
      </c>
      <c r="BI1655" s="0" t="n">
        <f aca="false">IF(I1655&lt;=100, 0.0053*(I1655)^2-1.0332*I1655+100.76, 122.82*EXP(-0.0092*I1655))</f>
        <v>86.629552</v>
      </c>
      <c r="BJ1655" s="0" t="n">
        <f aca="false">IF(P1655&lt;=1000, -6.942*LN(P1655)+107.59, -36.304*LN(P1655)+310.72)</f>
        <v>-33.1770691214511</v>
      </c>
      <c r="BK1655" s="0" t="e">
        <f aca="false">BF1655^0.04*BG1655^0.22*BH1655^0.51*BI1655^0.06*BJ1655^0.17</f>
        <v>#NUM!</v>
      </c>
      <c r="BL1655" s="0" t="e">
        <f aca="false">IF(BK1655&gt;=90, "Very Good", IF(BK1655&gt;=80, "Good", IF(BK1655&gt;=70, "Slightly Good", IF(BK1655&gt;=60, "Average", IF(BK1655&gt;=50, "Slightly Poor", IF(BK1655&gt;=40, "Poor", "Very Poor"))))))</f>
        <v>#NUM!</v>
      </c>
      <c r="BM1655" s="0" t="n">
        <f aca="false">IF(P1655&lt;=1000, -6.942*LN(P1655)+107.59, IF(AND(P1655&gt;1000, P1655&lt;=5213),-36.304*LN(P1655)+310.72, IF(P1655&gt;5213, 10)))</f>
        <v>10</v>
      </c>
      <c r="BN1655" s="0" t="n">
        <f aca="false">BF1655^0.04*BG1655^0.22*BH1655^0.51*BI1655^0.06*BM1655^0.17</f>
        <v>59.9070072763823</v>
      </c>
      <c r="BO1655" s="0" t="str">
        <f aca="false">IF(BN1655&gt;=90, "Very Good", IF(BN1655&gt;=80, "Good", IF(BN1655&gt;=70, "Slightly Good", IF(BN1655&gt;=60, "Average", IF(BN1655&gt;=50, "Slightly Poor", IF(BN1655&gt;=40, "Poor", "Very Poor"))))))</f>
        <v>Slightly Poor</v>
      </c>
      <c r="BP1655" s="0" t="n">
        <f aca="false">IF(AJ1655&lt;=1000, -6.942*LN(AJ1655)+107.59, IF(AND(AJ1655&gt;1000, AJ1655&lt;=5213),-36.304*LN(AJ1655)+310.72, IF(AJ1655&gt;5213, 10)))</f>
        <v>31.316696341168</v>
      </c>
      <c r="BQ1655" s="0" t="n">
        <f aca="false">BF1655^0.04*BG1655^0.22*BH1655^0.51*BI1655^0.06*BP1655^0.17</f>
        <v>72.7376949954589</v>
      </c>
      <c r="BR1655" s="0" t="str">
        <f aca="false">IF(BQ1655&gt;=90, "Very Good", IF(BQ1655&gt;=80, "Good", IF(BQ1655&gt;=70, "Slightly Good", IF(BQ1655&gt;=60, "Average", IF(BQ1655&gt;=50, "Slightly Poor", IF(BQ1655&gt;=40, "Poor", "Very Poor"))))))</f>
        <v>Slightly Good</v>
      </c>
      <c r="BT1655" s="0" t="n">
        <f aca="false">9.81*LN(AH1655)+30.6</f>
        <v>36.3661871826898</v>
      </c>
      <c r="BU1655" s="0" t="str">
        <f aca="false">IF(BT1655&lt;30, "Clean water", IF(AND(BT1655&gt;=30, BT1655&lt;40), "Hypolimia", IF(AND(BT1655&gt;=40,BT1655&lt;50), "Mesotrophic", IF(AND(BT1655&gt;=50, BT1655&lt;70), "Eutrophic", IF(BT1655&gt;70,"Hypertrophic")))))</f>
        <v>Hypolimia</v>
      </c>
      <c r="BW1655" s="0" t="str">
        <f aca="false">IF(G1655/H1655&gt;=1, "PLS CHECK", "")</f>
        <v/>
      </c>
      <c r="BX1655" s="0" t="str">
        <f aca="false">IF(AC1655/J1655&gt;=1, "PLS CHECK", "")</f>
        <v/>
      </c>
      <c r="BY1655" s="0" t="str">
        <f aca="false">IF(AE1655/J1655&gt;=1, "PLS CHECK", "")</f>
        <v/>
      </c>
      <c r="BZ1655" s="0" t="str">
        <f aca="false">IF(AD1655/J1655&gt;=1, "PLS CHECK", "")</f>
        <v/>
      </c>
      <c r="CA1655" s="0" t="str">
        <f aca="false">IF(AF1655/K1655&gt;=1, "PLS CHECK", "")</f>
        <v/>
      </c>
      <c r="CB1655" s="0" t="str">
        <f aca="false">IF(AG1655/K1655&gt;=1, "PLS CHECK", "")</f>
        <v/>
      </c>
    </row>
    <row r="1656" customFormat="false" ht="12.5" hidden="false" customHeight="false" outlineLevel="0" collapsed="false">
      <c r="A1656" s="0" t="n">
        <v>1653</v>
      </c>
      <c r="B1656" s="15" t="s">
        <v>109</v>
      </c>
      <c r="C1656" s="16" t="s">
        <v>110</v>
      </c>
      <c r="D1656" s="0" t="s">
        <v>195</v>
      </c>
      <c r="E1656" s="0" t="n">
        <v>7.9</v>
      </c>
      <c r="F1656" s="0" t="n">
        <v>10.6</v>
      </c>
      <c r="G1656" s="0" t="n">
        <v>2.9</v>
      </c>
      <c r="H1656" s="0" t="n">
        <v>7.5</v>
      </c>
      <c r="I1656" s="0" t="n">
        <v>8.3</v>
      </c>
      <c r="J1656" s="37"/>
      <c r="K1656" s="37"/>
      <c r="L1656" s="0" t="n">
        <v>4.1</v>
      </c>
      <c r="M1656" s="0" t="n">
        <v>17.4</v>
      </c>
      <c r="O1656" s="0" t="n">
        <v>418</v>
      </c>
      <c r="AC1656" s="37"/>
      <c r="AD1656" s="0" t="n">
        <v>0.365</v>
      </c>
      <c r="AE1656" s="37"/>
      <c r="AF1656" s="37"/>
      <c r="AG1656" s="37"/>
      <c r="BD1656" s="0" t="n">
        <v>1.877</v>
      </c>
      <c r="BF1656" s="0" t="n">
        <f aca="false">IF(E1656&lt;11,-3.6797*E1656^2+48.115*E1656-53.83,280.92*EXP(-0.2027*E1656))</f>
        <v>96.6284230000001</v>
      </c>
      <c r="BG1656" s="0" t="n">
        <f aca="false">32.208*LN(F1656)+21.438</f>
        <v>97.4763856680092</v>
      </c>
      <c r="BH1656" s="0" t="n">
        <f aca="false">IF(G1656&lt;=2, -10*G1656+100, 88.958*EXP(-0.0755*G1656))</f>
        <v>71.4654665875093</v>
      </c>
      <c r="BI1656" s="0" t="n">
        <f aca="false">IF(I1656&lt;=100, 0.0053*(I1656)^2-1.0332*I1656+100.76, 122.82*EXP(-0.0092*I1656))</f>
        <v>92.549557</v>
      </c>
      <c r="BJ1656" s="0" t="e">
        <f aca="false">IF(P1656&lt;=1000, -6.942*LN(P1656)+107.59, -36.304*LN(P1656)+310.72)</f>
        <v>#VALUE!</v>
      </c>
      <c r="BK1656" s="0" t="e">
        <f aca="false">BF1656^0.04*BG1656^0.22*BH1656^0.51*BI1656^0.06*BJ1656^0.17</f>
        <v>#VALUE!</v>
      </c>
      <c r="BL1656" s="0" t="e">
        <f aca="false">IF(BK1656&gt;=90, "Very Good", IF(BK1656&gt;=80, "Good", IF(BK1656&gt;=70, "Slightly Good", IF(BK1656&gt;=60, "Average", IF(BK1656&gt;=50, "Slightly Poor", IF(BK1656&gt;=40, "Poor", "Very Poor"))))))</f>
        <v>#VALUE!</v>
      </c>
      <c r="BM1656" s="0" t="e">
        <f aca="false">IF(P1656&lt;=1000, -6.942*LN(P1656)+107.59, IF(AND(P1656&gt;1000, P1656&lt;=5213),-36.304*LN(P1656)+310.72, IF(P1656&gt;5213, 10)))</f>
        <v>#VALUE!</v>
      </c>
      <c r="BN1656" s="0" t="e">
        <f aca="false">BF1656^0.04*BG1656^0.22*BH1656^0.51*BI1656^0.06*BM1656^0.17</f>
        <v>#VALUE!</v>
      </c>
      <c r="BO1656" s="0" t="e">
        <f aca="false">IF(BN1656&gt;=90, "Very Good", IF(BN1656&gt;=80, "Good", IF(BN1656&gt;=70, "Slightly Good", IF(BN1656&gt;=60, "Average", IF(BN1656&gt;=50, "Slightly Poor", IF(BN1656&gt;=40, "Poor", "Very Poor"))))))</f>
        <v>#VALUE!</v>
      </c>
      <c r="BP1656" s="0" t="e">
        <f aca="false">IF(AJ1656&lt;=1000, -6.942*LN(AJ1656)+107.59, IF(AND(AJ1656&gt;1000, AJ1656&lt;=5213),-36.304*LN(AJ1656)+310.72, IF(AJ1656&gt;5213, 10)))</f>
        <v>#VALUE!</v>
      </c>
      <c r="BQ1656" s="0" t="e">
        <f aca="false">BF1656^0.04*BG1656^0.22*BH1656^0.51*BI1656^0.06*BP1656^0.17</f>
        <v>#VALUE!</v>
      </c>
      <c r="BR1656" s="0" t="e">
        <f aca="false">IF(BQ1656&gt;=90, "Very Good", IF(BQ1656&gt;=80, "Good", IF(BQ1656&gt;=70, "Slightly Good", IF(BQ1656&gt;=60, "Average", IF(BQ1656&gt;=50, "Slightly Poor", IF(BQ1656&gt;=40, "Poor", "Very Poor"))))))</f>
        <v>#VALUE!</v>
      </c>
      <c r="BT1656" s="0" t="e">
        <f aca="false">9.81*LN(AH1656)+30.6</f>
        <v>#VALUE!</v>
      </c>
      <c r="BU1656" s="0" t="e">
        <f aca="false">IF(BT1656&lt;30, "Clean water", IF(AND(BT1656&gt;=30, BT1656&lt;40), "Hypolimia", IF(AND(BT1656&gt;=40,BT1656&lt;50), "Mesotrophic", IF(AND(BT1656&gt;=50, BT1656&lt;70), "Eutrophic", IF(BT1656&gt;70,"Hypertrophic")))))</f>
        <v>#VALUE!</v>
      </c>
      <c r="BW1656" s="0" t="str">
        <f aca="false">IF(G1656/H1656&gt;=1, "PLS CHECK", "")</f>
        <v/>
      </c>
      <c r="BX1656" s="0" t="e">
        <f aca="false">IF(AC1656/J1656&gt;=1, "PLS CHECK", "")</f>
        <v>#DIV/0!</v>
      </c>
      <c r="BY1656" s="0" t="e">
        <f aca="false">IF(AE1656/J1656&gt;=1, "PLS CHECK", "")</f>
        <v>#DIV/0!</v>
      </c>
      <c r="BZ1656" s="0" t="e">
        <f aca="false">IF(AD1656/J1656&gt;=1, "PLS CHECK", "")</f>
        <v>#DIV/0!</v>
      </c>
      <c r="CA1656" s="0" t="e">
        <f aca="false">IF(AF1656/K1656&gt;=1, "PLS CHECK", "")</f>
        <v>#DIV/0!</v>
      </c>
      <c r="CB1656" s="0" t="e">
        <f aca="false">IF(AG1656/K1656&gt;=1, "PLS CHECK", "")</f>
        <v>#DIV/0!</v>
      </c>
    </row>
    <row r="1657" customFormat="false" ht="12.5" hidden="false" customHeight="false" outlineLevel="0" collapsed="false">
      <c r="A1657" s="0" t="n">
        <v>1654</v>
      </c>
      <c r="B1657" s="15" t="s">
        <v>111</v>
      </c>
      <c r="C1657" s="16" t="s">
        <v>112</v>
      </c>
      <c r="D1657" s="0" t="s">
        <v>195</v>
      </c>
      <c r="E1657" s="0" t="n">
        <v>7.8</v>
      </c>
      <c r="F1657" s="0" t="n">
        <v>8.7</v>
      </c>
      <c r="G1657" s="37"/>
      <c r="H1657" s="0" t="n">
        <v>4.2</v>
      </c>
      <c r="I1657" s="37"/>
      <c r="J1657" s="0" t="n">
        <v>8.803</v>
      </c>
      <c r="K1657" s="37"/>
      <c r="L1657" s="0" t="n">
        <v>2.7</v>
      </c>
      <c r="M1657" s="0" t="n">
        <v>16.7</v>
      </c>
      <c r="N1657" s="0" t="n">
        <v>0</v>
      </c>
      <c r="O1657" s="0" t="n">
        <v>494</v>
      </c>
      <c r="P1657" s="0" t="n">
        <v>4100</v>
      </c>
      <c r="AC1657" s="0" t="n">
        <v>8.205</v>
      </c>
      <c r="AD1657" s="37"/>
      <c r="AE1657" s="37"/>
      <c r="AF1657" s="0" t="n">
        <v>0.008</v>
      </c>
      <c r="AG1657" s="0" t="n">
        <v>0.005</v>
      </c>
      <c r="AH1657" s="37"/>
      <c r="AJ1657" s="0" t="n">
        <v>500</v>
      </c>
      <c r="BF1657" s="0" t="n">
        <f aca="false">IF(E1657&lt;11,-3.6797*E1657^2+48.115*E1657-53.83,280.92*EXP(-0.2027*E1657))</f>
        <v>97.5940520000001</v>
      </c>
      <c r="BG1657" s="0" t="n">
        <f aca="false">32.208*LN(F1657)+21.438</f>
        <v>91.1143080104746</v>
      </c>
      <c r="BH1657" s="0" t="n">
        <f aca="false">IF(G1657&lt;=2, -10*G1657+100, 88.958*EXP(-0.0755*G1657))</f>
        <v>100</v>
      </c>
      <c r="BI1657" s="0" t="n">
        <f aca="false">IF(I1657&lt;=100, 0.0053*(I1657)^2-1.0332*I1657+100.76, 122.82*EXP(-0.0092*I1657))</f>
        <v>100.76</v>
      </c>
      <c r="BJ1657" s="0" t="n">
        <f aca="false">IF(P1657&lt;=1000, -6.942*LN(P1657)+107.59, -36.304*LN(P1657)+310.72)</f>
        <v>8.71638125825518</v>
      </c>
      <c r="BK1657" s="0" t="n">
        <f aca="false">BF1657^0.04*BG1657^0.22*BH1657^0.51*BI1657^0.06*BJ1657^0.17</f>
        <v>64.675594354198</v>
      </c>
      <c r="BL1657" s="0" t="str">
        <f aca="false">IF(BK1657&gt;=90, "Very Good", IF(BK1657&gt;=80, "Good", IF(BK1657&gt;=70, "Slightly Good", IF(BK1657&gt;=60, "Average", IF(BK1657&gt;=50, "Slightly Poor", IF(BK1657&gt;=40, "Poor", "Very Poor"))))))</f>
        <v>Average</v>
      </c>
      <c r="BM1657" s="0" t="n">
        <f aca="false">IF(P1657&lt;=1000, -6.942*LN(P1657)+107.59, IF(AND(P1657&gt;1000, P1657&lt;=5213),-36.304*LN(P1657)+310.72, IF(P1657&gt;5213, 10)))</f>
        <v>8.71638125825518</v>
      </c>
      <c r="BN1657" s="0" t="n">
        <f aca="false">BF1657^0.04*BG1657^0.22*BH1657^0.51*BI1657^0.06*BM1657^0.17</f>
        <v>64.675594354198</v>
      </c>
      <c r="BO1657" s="0" t="str">
        <f aca="false">IF(BN1657&gt;=90, "Very Good", IF(BN1657&gt;=80, "Good", IF(BN1657&gt;=70, "Slightly Good", IF(BN1657&gt;=60, "Average", IF(BN1657&gt;=50, "Slightly Poor", IF(BN1657&gt;=40, "Poor", "Very Poor"))))))</f>
        <v>Average</v>
      </c>
      <c r="BP1657" s="0" t="n">
        <f aca="false">IF(AJ1657&lt;=1000, -6.942*LN(AJ1657)+107.59, IF(AND(AJ1657&gt;1000, AJ1657&lt;=5213),-36.304*LN(AJ1657)+310.72, IF(AJ1657&gt;5213, 10)))</f>
        <v>64.4481905807532</v>
      </c>
      <c r="BQ1657" s="0" t="n">
        <f aca="false">BF1657^0.04*BG1657^0.22*BH1657^0.51*BI1657^0.06*BP1657^0.17</f>
        <v>90.875977485238</v>
      </c>
      <c r="BR1657" s="0" t="str">
        <f aca="false">IF(BQ1657&gt;=90, "Very Good", IF(BQ1657&gt;=80, "Good", IF(BQ1657&gt;=70, "Slightly Good", IF(BQ1657&gt;=60, "Average", IF(BQ1657&gt;=50, "Slightly Poor", IF(BQ1657&gt;=40, "Poor", "Very Poor"))))))</f>
        <v>Very Good</v>
      </c>
      <c r="BT1657" s="0" t="e">
        <f aca="false">9.81*LN(AH1657)+30.6</f>
        <v>#VALUE!</v>
      </c>
      <c r="BU1657" s="0" t="e">
        <f aca="false">IF(BT1657&lt;30, "Clean water", IF(AND(BT1657&gt;=30, BT1657&lt;40), "Hypolimia", IF(AND(BT1657&gt;=40,BT1657&lt;50), "Mesotrophic", IF(AND(BT1657&gt;=50, BT1657&lt;70), "Eutrophic", IF(BT1657&gt;70,"Hypertrophic")))))</f>
        <v>#VALUE!</v>
      </c>
      <c r="BW1657" s="0" t="str">
        <f aca="false">IF(G1657/H1657&gt;=1, "PLS CHECK", "")</f>
        <v/>
      </c>
      <c r="BX1657" s="0" t="str">
        <f aca="false">IF(AC1657/J1657&gt;=1, "PLS CHECK", "")</f>
        <v/>
      </c>
      <c r="BY1657" s="0" t="str">
        <f aca="false">IF(AE1657/J1657&gt;=1, "PLS CHECK", "")</f>
        <v/>
      </c>
      <c r="BZ1657" s="0" t="str">
        <f aca="false">IF(AD1657/J1657&gt;=1, "PLS CHECK", "")</f>
        <v/>
      </c>
      <c r="CA1657" s="0" t="e">
        <f aca="false">IF(AF1657/K1657&gt;=1, "PLS CHECK", "")</f>
        <v>#DIV/0!</v>
      </c>
      <c r="CB1657" s="0" t="e">
        <f aca="false">IF(AG1657/K1657&gt;=1, "PLS CHECK", "")</f>
        <v>#DIV/0!</v>
      </c>
    </row>
    <row r="1658" customFormat="false" ht="12.5" hidden="false" customHeight="false" outlineLevel="0" collapsed="false">
      <c r="A1658" s="0" t="n">
        <v>1655</v>
      </c>
      <c r="B1658" s="15" t="s">
        <v>113</v>
      </c>
      <c r="C1658" s="16" t="s">
        <v>114</v>
      </c>
      <c r="D1658" s="0" t="s">
        <v>195</v>
      </c>
      <c r="E1658" s="0" t="n">
        <v>7.8</v>
      </c>
      <c r="F1658" s="0" t="n">
        <v>10.3</v>
      </c>
      <c r="G1658" s="0" t="n">
        <v>1.6</v>
      </c>
      <c r="H1658" s="0" t="n">
        <v>5.3</v>
      </c>
      <c r="I1658" s="0" t="n">
        <v>2.8</v>
      </c>
      <c r="J1658" s="0" t="n">
        <v>7.87</v>
      </c>
      <c r="K1658" s="0" t="n">
        <v>0.069</v>
      </c>
      <c r="L1658" s="0" t="n">
        <v>3.3</v>
      </c>
      <c r="M1658" s="0" t="n">
        <v>11.4</v>
      </c>
      <c r="N1658" s="0" t="n">
        <v>0</v>
      </c>
      <c r="O1658" s="0" t="n">
        <v>500</v>
      </c>
      <c r="P1658" s="0" t="n">
        <v>33000</v>
      </c>
      <c r="AC1658" s="0" t="n">
        <v>7.345</v>
      </c>
      <c r="AD1658" s="0" t="n">
        <v>0.154</v>
      </c>
      <c r="AE1658" s="0" t="n">
        <v>6.988</v>
      </c>
      <c r="AF1658" s="0" t="n">
        <v>0.049</v>
      </c>
      <c r="AG1658" s="0" t="n">
        <v>0.039</v>
      </c>
      <c r="AH1658" s="0" t="n">
        <v>8.4</v>
      </c>
      <c r="AJ1658" s="0" t="n">
        <v>3800</v>
      </c>
      <c r="BF1658" s="0" t="n">
        <f aca="false">IF(E1658&lt;11,-3.6797*E1658^2+48.115*E1658-53.83,280.92*EXP(-0.2027*E1658))</f>
        <v>97.5940520000001</v>
      </c>
      <c r="BG1658" s="0" t="n">
        <f aca="false">32.208*LN(F1658)+21.438</f>
        <v>96.5516905777479</v>
      </c>
      <c r="BH1658" s="0" t="n">
        <f aca="false">IF(G1658&lt;=2, -10*G1658+100, 88.958*EXP(-0.0755*G1658))</f>
        <v>84</v>
      </c>
      <c r="BI1658" s="0" t="n">
        <f aca="false">IF(I1658&lt;=100, 0.0053*(I1658)^2-1.0332*I1658+100.76, 122.82*EXP(-0.0092*I1658))</f>
        <v>97.908592</v>
      </c>
      <c r="BJ1658" s="0" t="n">
        <f aca="false">IF(P1658&lt;=1000, -6.942*LN(P1658)+107.59, -36.304*LN(P1658)+310.72)</f>
        <v>-66.9963581596466</v>
      </c>
      <c r="BK1658" s="0" t="e">
        <f aca="false">BF1658^0.04*BG1658^0.22*BH1658^0.51*BI1658^0.06*BJ1658^0.17</f>
        <v>#NUM!</v>
      </c>
      <c r="BL1658" s="0" t="e">
        <f aca="false">IF(BK1658&gt;=90, "Very Good", IF(BK1658&gt;=80, "Good", IF(BK1658&gt;=70, "Slightly Good", IF(BK1658&gt;=60, "Average", IF(BK1658&gt;=50, "Slightly Poor", IF(BK1658&gt;=40, "Poor", "Very Poor"))))))</f>
        <v>#NUM!</v>
      </c>
      <c r="BM1658" s="0" t="n">
        <f aca="false">IF(P1658&lt;=1000, -6.942*LN(P1658)+107.59, IF(AND(P1658&gt;1000, P1658&lt;=5213),-36.304*LN(P1658)+310.72, IF(P1658&gt;5213, 10)))</f>
        <v>10</v>
      </c>
      <c r="BN1658" s="0" t="n">
        <f aca="false">BF1658^0.04*BG1658^0.22*BH1658^0.51*BI1658^0.06*BM1658^0.17</f>
        <v>61.2429063356001</v>
      </c>
      <c r="BO1658" s="0" t="str">
        <f aca="false">IF(BN1658&gt;=90, "Very Good", IF(BN1658&gt;=80, "Good", IF(BN1658&gt;=70, "Slightly Good", IF(BN1658&gt;=60, "Average", IF(BN1658&gt;=50, "Slightly Poor", IF(BN1658&gt;=40, "Poor", "Very Poor"))))))</f>
        <v>Average</v>
      </c>
      <c r="BP1658" s="0" t="n">
        <f aca="false">IF(AJ1658&lt;=1000, -6.942*LN(AJ1658)+107.59, IF(AND(AJ1658&gt;1000, AJ1658&lt;=5213),-36.304*LN(AJ1658)+310.72, IF(AJ1658&gt;5213, 10)))</f>
        <v>11.4749736251816</v>
      </c>
      <c r="BQ1658" s="0" t="n">
        <f aca="false">BF1658^0.04*BG1658^0.22*BH1658^0.51*BI1658^0.06*BP1658^0.17</f>
        <v>62.692210141454</v>
      </c>
      <c r="BR1658" s="0" t="str">
        <f aca="false">IF(BQ1658&gt;=90, "Very Good", IF(BQ1658&gt;=80, "Good", IF(BQ1658&gt;=70, "Slightly Good", IF(BQ1658&gt;=60, "Average", IF(BQ1658&gt;=50, "Slightly Poor", IF(BQ1658&gt;=40, "Poor", "Very Poor"))))))</f>
        <v>Average</v>
      </c>
      <c r="BT1658" s="0" t="n">
        <f aca="false">9.81*LN(AH1658)+30.6</f>
        <v>51.4779530343813</v>
      </c>
      <c r="BU1658" s="0" t="str">
        <f aca="false">IF(BT1658&lt;30, "Clean water", IF(AND(BT1658&gt;=30, BT1658&lt;40), "Hypolimia", IF(AND(BT1658&gt;=40,BT1658&lt;50), "Mesotrophic", IF(AND(BT1658&gt;=50, BT1658&lt;70), "Eutrophic", IF(BT1658&gt;70,"Hypertrophic")))))</f>
        <v>Eutrophic</v>
      </c>
      <c r="BW1658" s="0" t="str">
        <f aca="false">IF(G1658/H1658&gt;=1, "PLS CHECK", "")</f>
        <v/>
      </c>
      <c r="BX1658" s="0" t="str">
        <f aca="false">IF(AC1658/J1658&gt;=1, "PLS CHECK", "")</f>
        <v/>
      </c>
      <c r="BY1658" s="0" t="str">
        <f aca="false">IF(AE1658/J1658&gt;=1, "PLS CHECK", "")</f>
        <v/>
      </c>
      <c r="BZ1658" s="0" t="str">
        <f aca="false">IF(AD1658/J1658&gt;=1, "PLS CHECK", "")</f>
        <v/>
      </c>
      <c r="CA1658" s="0" t="str">
        <f aca="false">IF(AF1658/K1658&gt;=1, "PLS CHECK", "")</f>
        <v/>
      </c>
      <c r="CB1658" s="0" t="str">
        <f aca="false">IF(AG1658/K1658&gt;=1, "PLS CHECK", "")</f>
        <v/>
      </c>
    </row>
    <row r="1659" customFormat="false" ht="12.5" hidden="false" customHeight="false" outlineLevel="0" collapsed="false">
      <c r="A1659" s="0" t="n">
        <v>1656</v>
      </c>
      <c r="B1659" s="15" t="s">
        <v>115</v>
      </c>
      <c r="C1659" s="16" t="s">
        <v>116</v>
      </c>
      <c r="D1659" s="0" t="s">
        <v>195</v>
      </c>
      <c r="E1659" s="0" t="n">
        <v>7.8</v>
      </c>
      <c r="F1659" s="0" t="n">
        <v>9.2</v>
      </c>
      <c r="G1659" s="0" t="n">
        <v>1.9</v>
      </c>
      <c r="H1659" s="0" t="n">
        <v>7.9</v>
      </c>
      <c r="I1659" s="0" t="n">
        <v>12.6</v>
      </c>
      <c r="J1659" s="37"/>
      <c r="K1659" s="0" t="n">
        <v>0.099</v>
      </c>
      <c r="L1659" s="0" t="n">
        <v>4.1</v>
      </c>
      <c r="M1659" s="0" t="n">
        <v>15.5</v>
      </c>
      <c r="N1659" s="0" t="n">
        <v>0</v>
      </c>
      <c r="O1659" s="0" t="n">
        <v>554</v>
      </c>
      <c r="P1659" s="0" t="n">
        <v>42000</v>
      </c>
      <c r="AC1659" s="37"/>
      <c r="AD1659" s="0" t="n">
        <v>0.515</v>
      </c>
      <c r="AE1659" s="37"/>
      <c r="AF1659" s="0" t="n">
        <v>0.053</v>
      </c>
      <c r="AG1659" s="0" t="n">
        <v>0.034</v>
      </c>
      <c r="AH1659" s="0" t="n">
        <v>6.3</v>
      </c>
      <c r="AJ1659" s="0" t="n">
        <v>5500</v>
      </c>
      <c r="BF1659" s="0" t="n">
        <f aca="false">IF(E1659&lt;11,-3.6797*E1659^2+48.115*E1659-53.83,280.92*EXP(-0.2027*E1659))</f>
        <v>97.5940520000001</v>
      </c>
      <c r="BG1659" s="0" t="n">
        <f aca="false">32.208*LN(F1659)+21.438</f>
        <v>92.9141058144433</v>
      </c>
      <c r="BH1659" s="0" t="n">
        <f aca="false">IF(G1659&lt;=2, -10*G1659+100, 88.958*EXP(-0.0755*G1659))</f>
        <v>81</v>
      </c>
      <c r="BI1659" s="0" t="n">
        <f aca="false">IF(I1659&lt;=100, 0.0053*(I1659)^2-1.0332*I1659+100.76, 122.82*EXP(-0.0092*I1659))</f>
        <v>88.583108</v>
      </c>
      <c r="BJ1659" s="0" t="n">
        <f aca="false">IF(P1659&lt;=1000, -6.942*LN(P1659)+107.59, -36.304*LN(P1659)+310.72)</f>
        <v>-75.7515054703269</v>
      </c>
      <c r="BK1659" s="0" t="e">
        <f aca="false">BF1659^0.04*BG1659^0.22*BH1659^0.51*BI1659^0.06*BJ1659^0.17</f>
        <v>#NUM!</v>
      </c>
      <c r="BL1659" s="0" t="e">
        <f aca="false">IF(BK1659&gt;=90, "Very Good", IF(BK1659&gt;=80, "Good", IF(BK1659&gt;=70, "Slightly Good", IF(BK1659&gt;=60, "Average", IF(BK1659&gt;=50, "Slightly Poor", IF(BK1659&gt;=40, "Poor", "Very Poor"))))))</f>
        <v>#NUM!</v>
      </c>
      <c r="BM1659" s="0" t="n">
        <f aca="false">IF(P1659&lt;=1000, -6.942*LN(P1659)+107.59, IF(AND(P1659&gt;1000, P1659&lt;=5213),-36.304*LN(P1659)+310.72, IF(P1659&gt;5213, 10)))</f>
        <v>10</v>
      </c>
      <c r="BN1659" s="0" t="n">
        <f aca="false">BF1659^0.04*BG1659^0.22*BH1659^0.51*BI1659^0.06*BM1659^0.17</f>
        <v>59.2547693298696</v>
      </c>
      <c r="BO1659" s="0" t="str">
        <f aca="false">IF(BN1659&gt;=90, "Very Good", IF(BN1659&gt;=80, "Good", IF(BN1659&gt;=70, "Slightly Good", IF(BN1659&gt;=60, "Average", IF(BN1659&gt;=50, "Slightly Poor", IF(BN1659&gt;=40, "Poor", "Very Poor"))))))</f>
        <v>Slightly Poor</v>
      </c>
      <c r="BP1659" s="0" t="n">
        <f aca="false">IF(AJ1659&lt;=1000, -6.942*LN(AJ1659)+107.59, IF(AND(AJ1659&gt;1000, AJ1659&lt;=5213),-36.304*LN(AJ1659)+310.72, IF(AJ1659&gt;5213, 10)))</f>
        <v>10</v>
      </c>
      <c r="BQ1659" s="0" t="n">
        <f aca="false">BF1659^0.04*BG1659^0.22*BH1659^0.51*BI1659^0.06*BP1659^0.17</f>
        <v>59.2547693298696</v>
      </c>
      <c r="BR1659" s="0" t="str">
        <f aca="false">IF(BQ1659&gt;=90, "Very Good", IF(BQ1659&gt;=80, "Good", IF(BQ1659&gt;=70, "Slightly Good", IF(BQ1659&gt;=60, "Average", IF(BQ1659&gt;=50, "Slightly Poor", IF(BQ1659&gt;=40, "Poor", "Very Poor"))))))</f>
        <v>Slightly Poor</v>
      </c>
      <c r="BT1659" s="0" t="n">
        <f aca="false">9.81*LN(AH1659)+30.6</f>
        <v>48.6557919036293</v>
      </c>
      <c r="BU1659" s="0" t="str">
        <f aca="false">IF(BT1659&lt;30, "Clean water", IF(AND(BT1659&gt;=30, BT1659&lt;40), "Hypolimia", IF(AND(BT1659&gt;=40,BT1659&lt;50), "Mesotrophic", IF(AND(BT1659&gt;=50, BT1659&lt;70), "Eutrophic", IF(BT1659&gt;70,"Hypertrophic")))))</f>
        <v>Mesotrophic</v>
      </c>
      <c r="BW1659" s="0" t="str">
        <f aca="false">IF(G1659/H1659&gt;=1, "PLS CHECK", "")</f>
        <v/>
      </c>
      <c r="BX1659" s="0" t="e">
        <f aca="false">IF(AC1659/J1659&gt;=1, "PLS CHECK", "")</f>
        <v>#DIV/0!</v>
      </c>
      <c r="BY1659" s="0" t="e">
        <f aca="false">IF(AE1659/J1659&gt;=1, "PLS CHECK", "")</f>
        <v>#DIV/0!</v>
      </c>
      <c r="BZ1659" s="0" t="e">
        <f aca="false">IF(AD1659/J1659&gt;=1, "PLS CHECK", "")</f>
        <v>#DIV/0!</v>
      </c>
      <c r="CA1659" s="0" t="str">
        <f aca="false">IF(AF1659/K1659&gt;=1, "PLS CHECK", "")</f>
        <v/>
      </c>
      <c r="CB1659" s="0" t="str">
        <f aca="false">IF(AG1659/K1659&gt;=1, "PLS CHECK", "")</f>
        <v/>
      </c>
    </row>
    <row r="1660" customFormat="false" ht="12.5" hidden="false" customHeight="false" outlineLevel="0" collapsed="false">
      <c r="A1660" s="0" t="n">
        <v>1657</v>
      </c>
      <c r="B1660" s="15" t="s">
        <v>117</v>
      </c>
      <c r="C1660" s="16" t="s">
        <v>118</v>
      </c>
      <c r="D1660" s="0" t="s">
        <v>195</v>
      </c>
      <c r="E1660" s="0" t="n">
        <v>7.8</v>
      </c>
      <c r="F1660" s="0" t="n">
        <v>10.6</v>
      </c>
      <c r="G1660" s="0" t="n">
        <v>1</v>
      </c>
      <c r="H1660" s="0" t="n">
        <v>2.1</v>
      </c>
      <c r="I1660" s="0" t="n">
        <v>1.2</v>
      </c>
      <c r="J1660" s="37"/>
      <c r="K1660" s="37"/>
      <c r="L1660" s="0" t="n">
        <v>1.5</v>
      </c>
      <c r="M1660" s="0" t="n">
        <v>13.5</v>
      </c>
      <c r="N1660" s="0" t="n">
        <v>0</v>
      </c>
      <c r="O1660" s="0" t="n">
        <v>251</v>
      </c>
      <c r="P1660" s="37"/>
      <c r="AC1660" s="0" t="n">
        <v>2.071</v>
      </c>
      <c r="AD1660" s="0" t="n">
        <v>0.053</v>
      </c>
      <c r="AE1660" s="0" t="n">
        <v>1.785</v>
      </c>
      <c r="AF1660" s="37"/>
      <c r="AG1660" s="37"/>
      <c r="AH1660" s="0" t="n">
        <v>1.3</v>
      </c>
      <c r="AJ1660" s="37"/>
      <c r="BF1660" s="0" t="n">
        <f aca="false">IF(E1660&lt;11,-3.6797*E1660^2+48.115*E1660-53.83,280.92*EXP(-0.2027*E1660))</f>
        <v>97.5940520000001</v>
      </c>
      <c r="BG1660" s="0" t="n">
        <f aca="false">32.208*LN(F1660)+21.438</f>
        <v>97.4763856680092</v>
      </c>
      <c r="BH1660" s="0" t="n">
        <f aca="false">IF(G1660&lt;=2, -10*G1660+100, 88.958*EXP(-0.0755*G1660))</f>
        <v>90</v>
      </c>
      <c r="BI1660" s="0" t="n">
        <f aca="false">IF(I1660&lt;=100, 0.0053*(I1660)^2-1.0332*I1660+100.76, 122.82*EXP(-0.0092*I1660))</f>
        <v>99.527792</v>
      </c>
      <c r="BJ1660" s="0" t="e">
        <f aca="false">IF(P1660&lt;=1000, -6.942*LN(P1660)+107.59, -36.304*LN(P1660)+310.72)</f>
        <v>#VALUE!</v>
      </c>
      <c r="BK1660" s="0" t="e">
        <f aca="false">BF1660^0.04*BG1660^0.22*BH1660^0.51*BI1660^0.06*BJ1660^0.17</f>
        <v>#VALUE!</v>
      </c>
      <c r="BL1660" s="0" t="e">
        <f aca="false">IF(BK1660&gt;=90, "Very Good", IF(BK1660&gt;=80, "Good", IF(BK1660&gt;=70, "Slightly Good", IF(BK1660&gt;=60, "Average", IF(BK1660&gt;=50, "Slightly Poor", IF(BK1660&gt;=40, "Poor", "Very Poor"))))))</f>
        <v>#VALUE!</v>
      </c>
      <c r="BM1660" s="0" t="e">
        <f aca="false">IF(P1660&lt;=1000, -6.942*LN(P1660)+107.59, IF(AND(P1660&gt;1000, P1660&lt;=5213),-36.304*LN(P1660)+310.72, IF(P1660&gt;5213, 10)))</f>
        <v>#VALUE!</v>
      </c>
      <c r="BN1660" s="0" t="e">
        <f aca="false">BF1660^0.04*BG1660^0.22*BH1660^0.51*BI1660^0.06*BM1660^0.17</f>
        <v>#VALUE!</v>
      </c>
      <c r="BO1660" s="0" t="e">
        <f aca="false">IF(BN1660&gt;=90, "Very Good", IF(BN1660&gt;=80, "Good", IF(BN1660&gt;=70, "Slightly Good", IF(BN1660&gt;=60, "Average", IF(BN1660&gt;=50, "Slightly Poor", IF(BN1660&gt;=40, "Poor", "Very Poor"))))))</f>
        <v>#VALUE!</v>
      </c>
      <c r="BP1660" s="0" t="e">
        <f aca="false">IF(AJ1660&lt;=1000, -6.942*LN(AJ1660)+107.59, IF(AND(AJ1660&gt;1000, AJ1660&lt;=5213),-36.304*LN(AJ1660)+310.72, IF(AJ1660&gt;5213, 10)))</f>
        <v>#VALUE!</v>
      </c>
      <c r="BQ1660" s="0" t="e">
        <f aca="false">BF1660^0.04*BG1660^0.22*BH1660^0.51*BI1660^0.06*BP1660^0.17</f>
        <v>#VALUE!</v>
      </c>
      <c r="BR1660" s="0" t="e">
        <f aca="false">IF(BQ1660&gt;=90, "Very Good", IF(BQ1660&gt;=80, "Good", IF(BQ1660&gt;=70, "Slightly Good", IF(BQ1660&gt;=60, "Average", IF(BQ1660&gt;=50, "Slightly Poor", IF(BQ1660&gt;=40, "Poor", "Very Poor"))))))</f>
        <v>#VALUE!</v>
      </c>
      <c r="BT1660" s="0" t="n">
        <f aca="false">9.81*LN(AH1660)+30.6</f>
        <v>33.1737934344261</v>
      </c>
      <c r="BU1660" s="0" t="str">
        <f aca="false">IF(BT1660&lt;30, "Clean water", IF(AND(BT1660&gt;=30, BT1660&lt;40), "Hypolimia", IF(AND(BT1660&gt;=40,BT1660&lt;50), "Mesotrophic", IF(AND(BT1660&gt;=50, BT1660&lt;70), "Eutrophic", IF(BT1660&gt;70,"Hypertrophic")))))</f>
        <v>Hypolimia</v>
      </c>
      <c r="BW1660" s="0" t="str">
        <f aca="false">IF(G1660/H1660&gt;=1, "PLS CHECK", "")</f>
        <v/>
      </c>
      <c r="BX1660" s="0" t="e">
        <f aca="false">IF(AC1660/J1660&gt;=1, "PLS CHECK", "")</f>
        <v>#DIV/0!</v>
      </c>
      <c r="BY1660" s="0" t="e">
        <f aca="false">IF(AE1660/J1660&gt;=1, "PLS CHECK", "")</f>
        <v>#DIV/0!</v>
      </c>
      <c r="BZ1660" s="0" t="e">
        <f aca="false">IF(AD1660/J1660&gt;=1, "PLS CHECK", "")</f>
        <v>#DIV/0!</v>
      </c>
      <c r="CA1660" s="0" t="e">
        <f aca="false">IF(AF1660/K1660&gt;=1, "PLS CHECK", "")</f>
        <v>#DIV/0!</v>
      </c>
      <c r="CB1660" s="0" t="e">
        <f aca="false">IF(AG1660/K1660&gt;=1, "PLS CHECK", "")</f>
        <v>#DIV/0!</v>
      </c>
    </row>
    <row r="1661" customFormat="false" ht="12.5" hidden="false" customHeight="false" outlineLevel="0" collapsed="false">
      <c r="A1661" s="0" t="n">
        <v>1658</v>
      </c>
      <c r="B1661" s="15" t="s">
        <v>119</v>
      </c>
      <c r="C1661" s="16" t="s">
        <v>120</v>
      </c>
      <c r="D1661" s="0" t="s">
        <v>195</v>
      </c>
      <c r="E1661" s="0" t="n">
        <v>8.2</v>
      </c>
      <c r="F1661" s="0" t="n">
        <v>11.5</v>
      </c>
      <c r="G1661" s="0" t="n">
        <v>1.2</v>
      </c>
      <c r="H1661" s="0" t="n">
        <v>2.1</v>
      </c>
      <c r="I1661" s="37"/>
      <c r="J1661" s="37"/>
      <c r="K1661" s="37"/>
      <c r="L1661" s="0" t="n">
        <v>1.4</v>
      </c>
      <c r="M1661" s="0" t="n">
        <v>12.3</v>
      </c>
      <c r="N1661" s="0" t="n">
        <v>0</v>
      </c>
      <c r="O1661" s="0" t="n">
        <v>266</v>
      </c>
      <c r="P1661" s="0" t="n">
        <v>1000</v>
      </c>
      <c r="AC1661" s="0" t="n">
        <v>2.22</v>
      </c>
      <c r="AD1661" s="0" t="n">
        <v>0.024</v>
      </c>
      <c r="AE1661" s="0" t="n">
        <v>1.973</v>
      </c>
      <c r="AF1661" s="37"/>
      <c r="AG1661" s="37"/>
      <c r="AH1661" s="37"/>
      <c r="AJ1661" s="0" t="n">
        <v>93</v>
      </c>
      <c r="BF1661" s="0" t="n">
        <f aca="false">IF(E1661&lt;11,-3.6797*E1661^2+48.115*E1661-53.83,280.92*EXP(-0.2027*E1661))</f>
        <v>93.289972</v>
      </c>
      <c r="BG1661" s="0" t="n">
        <f aca="false">32.208*LN(F1661)+21.438</f>
        <v>100.101113315171</v>
      </c>
      <c r="BH1661" s="0" t="n">
        <f aca="false">IF(G1661&lt;=2, -10*G1661+100, 88.958*EXP(-0.0755*G1661))</f>
        <v>88</v>
      </c>
      <c r="BI1661" s="0" t="n">
        <f aca="false">IF(I1661&lt;=100, 0.0053*(I1661)^2-1.0332*I1661+100.76, 122.82*EXP(-0.0092*I1661))</f>
        <v>100.76</v>
      </c>
      <c r="BJ1661" s="0" t="n">
        <f aca="false">IF(P1661&lt;=1000, -6.942*LN(P1661)+107.59, -36.304*LN(P1661)+310.72)</f>
        <v>59.636362853306</v>
      </c>
      <c r="BK1661" s="0" t="n">
        <f aca="false">BF1661^0.04*BG1661^0.22*BH1661^0.51*BI1661^0.06*BJ1661^0.17</f>
        <v>85.626916656594</v>
      </c>
      <c r="BL1661" s="0" t="str">
        <f aca="false">IF(BK1661&gt;=90, "Very Good", IF(BK1661&gt;=80, "Good", IF(BK1661&gt;=70, "Slightly Good", IF(BK1661&gt;=60, "Average", IF(BK1661&gt;=50, "Slightly Poor", IF(BK1661&gt;=40, "Poor", "Very Poor"))))))</f>
        <v>Good</v>
      </c>
      <c r="BM1661" s="0" t="n">
        <f aca="false">IF(P1661&lt;=1000, -6.942*LN(P1661)+107.59, IF(AND(P1661&gt;1000, P1661&lt;=5213),-36.304*LN(P1661)+310.72, IF(P1661&gt;5213, 10)))</f>
        <v>59.636362853306</v>
      </c>
      <c r="BN1661" s="0" t="n">
        <f aca="false">BF1661^0.04*BG1661^0.22*BH1661^0.51*BI1661^0.06*BM1661^0.17</f>
        <v>85.626916656594</v>
      </c>
      <c r="BO1661" s="0" t="str">
        <f aca="false">IF(BN1661&gt;=90, "Very Good", IF(BN1661&gt;=80, "Good", IF(BN1661&gt;=70, "Slightly Good", IF(BN1661&gt;=60, "Average", IF(BN1661&gt;=50, "Slightly Poor", IF(BN1661&gt;=40, "Poor", "Very Poor"))))))</f>
        <v>Good</v>
      </c>
      <c r="BP1661" s="0" t="n">
        <f aca="false">IF(AJ1661&lt;=1000, -6.942*LN(AJ1661)+107.59, IF(AND(AJ1661&gt;1000, AJ1661&lt;=5213),-36.304*LN(AJ1661)+310.72, IF(AJ1661&gt;5213, 10)))</f>
        <v>76.1246943185301</v>
      </c>
      <c r="BQ1661" s="0" t="n">
        <f aca="false">BF1661^0.04*BG1661^0.22*BH1661^0.51*BI1661^0.06*BP1661^0.17</f>
        <v>89.2550414514306</v>
      </c>
      <c r="BR1661" s="0" t="str">
        <f aca="false">IF(BQ1661&gt;=90, "Very Good", IF(BQ1661&gt;=80, "Good", IF(BQ1661&gt;=70, "Slightly Good", IF(BQ1661&gt;=60, "Average", IF(BQ1661&gt;=50, "Slightly Poor", IF(BQ1661&gt;=40, "Poor", "Very Poor"))))))</f>
        <v>Good</v>
      </c>
      <c r="BT1661" s="0" t="e">
        <f aca="false">9.81*LN(AH1661)+30.6</f>
        <v>#VALUE!</v>
      </c>
      <c r="BU1661" s="0" t="e">
        <f aca="false">IF(BT1661&lt;30, "Clean water", IF(AND(BT1661&gt;=30, BT1661&lt;40), "Hypolimia", IF(AND(BT1661&gt;=40,BT1661&lt;50), "Mesotrophic", IF(AND(BT1661&gt;=50, BT1661&lt;70), "Eutrophic", IF(BT1661&gt;70,"Hypertrophic")))))</f>
        <v>#VALUE!</v>
      </c>
      <c r="BW1661" s="0" t="str">
        <f aca="false">IF(G1661/H1661&gt;=1, "PLS CHECK", "")</f>
        <v/>
      </c>
      <c r="BX1661" s="0" t="e">
        <f aca="false">IF(AC1661/J1661&gt;=1, "PLS CHECK", "")</f>
        <v>#DIV/0!</v>
      </c>
      <c r="BY1661" s="0" t="e">
        <f aca="false">IF(AE1661/J1661&gt;=1, "PLS CHECK", "")</f>
        <v>#DIV/0!</v>
      </c>
      <c r="BZ1661" s="0" t="e">
        <f aca="false">IF(AD1661/J1661&gt;=1, "PLS CHECK", "")</f>
        <v>#DIV/0!</v>
      </c>
      <c r="CA1661" s="0" t="e">
        <f aca="false">IF(AF1661/K1661&gt;=1, "PLS CHECK", "")</f>
        <v>#DIV/0!</v>
      </c>
      <c r="CB1661" s="0" t="e">
        <f aca="false">IF(AG1661/K1661&gt;=1, "PLS CHECK", "")</f>
        <v>#DIV/0!</v>
      </c>
    </row>
    <row r="1662" customFormat="false" ht="12.5" hidden="false" customHeight="false" outlineLevel="0" collapsed="false">
      <c r="A1662" s="0" t="n">
        <v>1659</v>
      </c>
      <c r="B1662" s="15" t="s">
        <v>121</v>
      </c>
      <c r="C1662" s="16" t="s">
        <v>122</v>
      </c>
      <c r="D1662" s="0" t="s">
        <v>195</v>
      </c>
      <c r="E1662" s="0" t="n">
        <v>8</v>
      </c>
      <c r="F1662" s="0" t="n">
        <v>11.2</v>
      </c>
      <c r="G1662" s="0" t="n">
        <v>1.3</v>
      </c>
      <c r="H1662" s="0" t="n">
        <v>2.4</v>
      </c>
      <c r="I1662" s="0" t="n">
        <v>1.2</v>
      </c>
      <c r="J1662" s="37"/>
      <c r="K1662" s="0" t="n">
        <v>0.017</v>
      </c>
      <c r="L1662" s="0" t="n">
        <v>1.7</v>
      </c>
      <c r="M1662" s="0" t="n">
        <v>11.8</v>
      </c>
      <c r="N1662" s="0" t="n">
        <v>0</v>
      </c>
      <c r="O1662" s="0" t="n">
        <v>283</v>
      </c>
      <c r="P1662" s="0" t="n">
        <v>31000</v>
      </c>
      <c r="AC1662" s="0" t="n">
        <v>2.197</v>
      </c>
      <c r="AD1662" s="0" t="n">
        <v>0.05</v>
      </c>
      <c r="AE1662" s="0" t="n">
        <v>1.872</v>
      </c>
      <c r="AF1662" s="0" t="n">
        <v>0.016</v>
      </c>
      <c r="AG1662" s="0" t="n">
        <v>0.01</v>
      </c>
      <c r="AH1662" s="0" t="n">
        <v>5.8</v>
      </c>
      <c r="AJ1662" s="0" t="n">
        <v>1700</v>
      </c>
      <c r="BF1662" s="0" t="n">
        <f aca="false">IF(E1662&lt;11,-3.6797*E1662^2+48.115*E1662-53.83,280.92*EXP(-0.2027*E1662))</f>
        <v>95.5892</v>
      </c>
      <c r="BG1662" s="0" t="n">
        <f aca="false">32.208*LN(F1662)+21.438</f>
        <v>99.2497509715202</v>
      </c>
      <c r="BH1662" s="0" t="n">
        <f aca="false">IF(G1662&lt;=2, -10*G1662+100, 88.958*EXP(-0.0755*G1662))</f>
        <v>87</v>
      </c>
      <c r="BI1662" s="0" t="n">
        <f aca="false">IF(I1662&lt;=100, 0.0053*(I1662)^2-1.0332*I1662+100.76, 122.82*EXP(-0.0092*I1662))</f>
        <v>99.527792</v>
      </c>
      <c r="BJ1662" s="0" t="n">
        <f aca="false">IF(P1662&lt;=1000, -6.942*LN(P1662)+107.59, -36.304*LN(P1662)+310.72)</f>
        <v>-64.7266191197963</v>
      </c>
      <c r="BK1662" s="0" t="e">
        <f aca="false">BF1662^0.04*BG1662^0.22*BH1662^0.51*BI1662^0.06*BJ1662^0.17</f>
        <v>#NUM!</v>
      </c>
      <c r="BL1662" s="0" t="e">
        <f aca="false">IF(BK1662&gt;=90, "Very Good", IF(BK1662&gt;=80, "Good", IF(BK1662&gt;=70, "Slightly Good", IF(BK1662&gt;=60, "Average", IF(BK1662&gt;=50, "Slightly Poor", IF(BK1662&gt;=40, "Poor", "Very Poor"))))))</f>
        <v>#NUM!</v>
      </c>
      <c r="BM1662" s="0" t="n">
        <f aca="false">IF(P1662&lt;=1000, -6.942*LN(P1662)+107.59, IF(AND(P1662&gt;1000, P1662&lt;=5213),-36.304*LN(P1662)+310.72, IF(P1662&gt;5213, 10)))</f>
        <v>10</v>
      </c>
      <c r="BN1662" s="0" t="n">
        <f aca="false">BF1662^0.04*BG1662^0.22*BH1662^0.51*BI1662^0.06*BM1662^0.17</f>
        <v>62.7376587678928</v>
      </c>
      <c r="BO1662" s="0" t="str">
        <f aca="false">IF(BN1662&gt;=90, "Very Good", IF(BN1662&gt;=80, "Good", IF(BN1662&gt;=70, "Slightly Good", IF(BN1662&gt;=60, "Average", IF(BN1662&gt;=50, "Slightly Poor", IF(BN1662&gt;=40, "Poor", "Very Poor"))))))</f>
        <v>Average</v>
      </c>
      <c r="BP1662" s="0" t="n">
        <f aca="false">IF(AJ1662&lt;=1000, -6.942*LN(AJ1662)+107.59, IF(AND(AJ1662&gt;1000, AJ1662&lt;=5213),-36.304*LN(AJ1662)+310.72, IF(AJ1662&gt;5213, 10)))</f>
        <v>40.6769243252715</v>
      </c>
      <c r="BQ1662" s="0" t="n">
        <f aca="false">BF1662^0.04*BG1662^0.22*BH1662^0.51*BI1662^0.06*BP1662^0.17</f>
        <v>79.6374757819289</v>
      </c>
      <c r="BR1662" s="0" t="str">
        <f aca="false">IF(BQ1662&gt;=90, "Very Good", IF(BQ1662&gt;=80, "Good", IF(BQ1662&gt;=70, "Slightly Good", IF(BQ1662&gt;=60, "Average", IF(BQ1662&gt;=50, "Slightly Poor", IF(BQ1662&gt;=40, "Poor", "Very Poor"))))))</f>
        <v>Slightly Good</v>
      </c>
      <c r="BT1662" s="0" t="n">
        <f aca="false">9.81*LN(AH1662)+30.6</f>
        <v>47.8445861711888</v>
      </c>
      <c r="BU1662" s="0" t="str">
        <f aca="false">IF(BT1662&lt;30, "Clean water", IF(AND(BT1662&gt;=30, BT1662&lt;40), "Hypolimia", IF(AND(BT1662&gt;=40,BT1662&lt;50), "Mesotrophic", IF(AND(BT1662&gt;=50, BT1662&lt;70), "Eutrophic", IF(BT1662&gt;70,"Hypertrophic")))))</f>
        <v>Mesotrophic</v>
      </c>
      <c r="BW1662" s="0" t="str">
        <f aca="false">IF(G1662/H1662&gt;=1, "PLS CHECK", "")</f>
        <v/>
      </c>
      <c r="BX1662" s="0" t="e">
        <f aca="false">IF(AC1662/J1662&gt;=1, "PLS CHECK", "")</f>
        <v>#DIV/0!</v>
      </c>
      <c r="BY1662" s="0" t="e">
        <f aca="false">IF(AE1662/J1662&gt;=1, "PLS CHECK", "")</f>
        <v>#DIV/0!</v>
      </c>
      <c r="BZ1662" s="0" t="e">
        <f aca="false">IF(AD1662/J1662&gt;=1, "PLS CHECK", "")</f>
        <v>#DIV/0!</v>
      </c>
      <c r="CA1662" s="0" t="str">
        <f aca="false">IF(AF1662/K1662&gt;=1, "PLS CHECK", "")</f>
        <v/>
      </c>
      <c r="CB1662" s="0" t="str">
        <f aca="false">IF(AG1662/K1662&gt;=1, "PLS CHECK", "")</f>
        <v/>
      </c>
    </row>
    <row r="1663" customFormat="false" ht="12.5" hidden="false" customHeight="false" outlineLevel="0" collapsed="false">
      <c r="A1663" s="0" t="n">
        <v>1660</v>
      </c>
      <c r="B1663" s="15" t="s">
        <v>140</v>
      </c>
      <c r="C1663" s="16" t="s">
        <v>141</v>
      </c>
      <c r="D1663" s="0" t="s">
        <v>195</v>
      </c>
      <c r="E1663" s="0" t="n">
        <v>8.4</v>
      </c>
      <c r="F1663" s="0" t="n">
        <v>11.4</v>
      </c>
      <c r="G1663" s="0" t="n">
        <v>3.8</v>
      </c>
      <c r="H1663" s="0" t="n">
        <v>5.5</v>
      </c>
      <c r="I1663" s="0" t="n">
        <v>8.6</v>
      </c>
      <c r="J1663" s="0" t="n">
        <v>4.168</v>
      </c>
      <c r="K1663" s="37"/>
      <c r="L1663" s="0" t="n">
        <v>1.8</v>
      </c>
      <c r="M1663" s="0" t="n">
        <v>16.9</v>
      </c>
      <c r="O1663" s="37"/>
      <c r="BD1663" s="0" t="n">
        <v>0.03</v>
      </c>
      <c r="BF1663" s="0" t="n">
        <f aca="false">IF(E1663&lt;11,-3.6797*E1663^2+48.115*E1663-53.83,280.92*EXP(-0.2027*E1663))</f>
        <v>90.6963680000001</v>
      </c>
      <c r="BG1663" s="0" t="n">
        <f aca="false">32.208*LN(F1663)+21.438</f>
        <v>99.8198189507377</v>
      </c>
      <c r="BH1663" s="0" t="n">
        <f aca="false">IF(G1663&lt;=2, -10*G1663+100, 88.958*EXP(-0.0755*G1663))</f>
        <v>66.7706991099565</v>
      </c>
      <c r="BI1663" s="0" t="n">
        <f aca="false">IF(I1663&lt;=100, 0.0053*(I1663)^2-1.0332*I1663+100.76, 122.82*EXP(-0.0092*I1663))</f>
        <v>92.266468</v>
      </c>
      <c r="BJ1663" s="0" t="e">
        <f aca="false">IF(P1663&lt;=1000, -6.942*LN(P1663)+107.59, -36.304*LN(P1663)+310.72)</f>
        <v>#VALUE!</v>
      </c>
      <c r="BK1663" s="0" t="e">
        <f aca="false">BF1663^0.04*BG1663^0.22*BH1663^0.51*BI1663^0.06*BJ1663^0.17</f>
        <v>#VALUE!</v>
      </c>
      <c r="BL1663" s="0" t="e">
        <f aca="false">IF(BK1663&gt;=90, "Very Good", IF(BK1663&gt;=80, "Good", IF(BK1663&gt;=70, "Slightly Good", IF(BK1663&gt;=60, "Average", IF(BK1663&gt;=50, "Slightly Poor", IF(BK1663&gt;=40, "Poor", "Very Poor"))))))</f>
        <v>#VALUE!</v>
      </c>
      <c r="BM1663" s="0" t="e">
        <f aca="false">IF(P1663&lt;=1000, -6.942*LN(P1663)+107.59, IF(AND(P1663&gt;1000, P1663&lt;=5213),-36.304*LN(P1663)+310.72, IF(P1663&gt;5213, 10)))</f>
        <v>#VALUE!</v>
      </c>
      <c r="BN1663" s="0" t="e">
        <f aca="false">BF1663^0.04*BG1663^0.22*BH1663^0.51*BI1663^0.06*BM1663^0.17</f>
        <v>#VALUE!</v>
      </c>
      <c r="BO1663" s="0" t="e">
        <f aca="false">IF(BN1663&gt;=90, "Very Good", IF(BN1663&gt;=80, "Good", IF(BN1663&gt;=70, "Slightly Good", IF(BN1663&gt;=60, "Average", IF(BN1663&gt;=50, "Slightly Poor", IF(BN1663&gt;=40, "Poor", "Very Poor"))))))</f>
        <v>#VALUE!</v>
      </c>
      <c r="BP1663" s="0" t="e">
        <f aca="false">IF(AJ1663&lt;=1000, -6.942*LN(AJ1663)+107.59, IF(AND(AJ1663&gt;1000, AJ1663&lt;=5213),-36.304*LN(AJ1663)+310.72, IF(AJ1663&gt;5213, 10)))</f>
        <v>#VALUE!</v>
      </c>
      <c r="BQ1663" s="0" t="e">
        <f aca="false">BF1663^0.04*BG1663^0.22*BH1663^0.51*BI1663^0.06*BP1663^0.17</f>
        <v>#VALUE!</v>
      </c>
      <c r="BR1663" s="0" t="e">
        <f aca="false">IF(BQ1663&gt;=90, "Very Good", IF(BQ1663&gt;=80, "Good", IF(BQ1663&gt;=70, "Slightly Good", IF(BQ1663&gt;=60, "Average", IF(BQ1663&gt;=50, "Slightly Poor", IF(BQ1663&gt;=40, "Poor", "Very Poor"))))))</f>
        <v>#VALUE!</v>
      </c>
      <c r="BT1663" s="0" t="e">
        <f aca="false">9.81*LN(AH1663)+30.6</f>
        <v>#VALUE!</v>
      </c>
      <c r="BU1663" s="0" t="e">
        <f aca="false">IF(BT1663&lt;30, "Clean water", IF(AND(BT1663&gt;=30, BT1663&lt;40), "Hypolimia", IF(AND(BT1663&gt;=40,BT1663&lt;50), "Mesotrophic", IF(AND(BT1663&gt;=50, BT1663&lt;70), "Eutrophic", IF(BT1663&gt;70,"Hypertrophic")))))</f>
        <v>#VALUE!</v>
      </c>
      <c r="BW1663" s="0" t="str">
        <f aca="false">IF(G1663/H1663&gt;=1, "PLS CHECK", "")</f>
        <v/>
      </c>
      <c r="BX1663" s="0" t="str">
        <f aca="false">IF(AC1663/J1663&gt;=1, "PLS CHECK", "")</f>
        <v/>
      </c>
      <c r="BY1663" s="0" t="str">
        <f aca="false">IF(AE1663/J1663&gt;=1, "PLS CHECK", "")</f>
        <v/>
      </c>
      <c r="BZ1663" s="0" t="str">
        <f aca="false">IF(AD1663/J1663&gt;=1, "PLS CHECK", "")</f>
        <v/>
      </c>
      <c r="CA1663" s="0" t="e">
        <f aca="false">IF(AF1663/K1663&gt;=1, "PLS CHECK", "")</f>
        <v>#DIV/0!</v>
      </c>
      <c r="CB1663" s="0" t="e">
        <f aca="false">IF(AG1663/K1663&gt;=1, "PLS CHECK", "")</f>
        <v>#DIV/0!</v>
      </c>
    </row>
    <row r="1664" customFormat="false" ht="12.5" hidden="false" customHeight="false" outlineLevel="0" collapsed="false">
      <c r="A1664" s="0" t="n">
        <v>1661</v>
      </c>
      <c r="B1664" s="15" t="s">
        <v>123</v>
      </c>
      <c r="C1664" s="16" t="s">
        <v>124</v>
      </c>
      <c r="D1664" s="0" t="s">
        <v>195</v>
      </c>
      <c r="E1664" s="0" t="n">
        <v>7.4</v>
      </c>
      <c r="F1664" s="0" t="n">
        <v>8.8</v>
      </c>
      <c r="G1664" s="0" t="n">
        <v>2.5</v>
      </c>
      <c r="H1664" s="0" t="n">
        <v>6.9</v>
      </c>
      <c r="I1664" s="0" t="n">
        <v>2.4</v>
      </c>
      <c r="J1664" s="0" t="n">
        <v>9.937</v>
      </c>
      <c r="K1664" s="0" t="n">
        <v>0.093</v>
      </c>
      <c r="L1664" s="0" t="n">
        <v>4.5</v>
      </c>
      <c r="M1664" s="0" t="n">
        <v>14.5</v>
      </c>
      <c r="N1664" s="0" t="n">
        <v>0</v>
      </c>
      <c r="O1664" s="0" t="n">
        <v>587</v>
      </c>
      <c r="P1664" s="0" t="n">
        <v>27000</v>
      </c>
      <c r="AC1664" s="0" t="n">
        <v>9.79</v>
      </c>
      <c r="AD1664" s="37"/>
      <c r="AE1664" s="0" t="n">
        <v>6.516</v>
      </c>
      <c r="AF1664" s="0" t="n">
        <v>0.051</v>
      </c>
      <c r="AG1664" s="0" t="n">
        <v>0.028</v>
      </c>
      <c r="AH1664" s="0" t="n">
        <v>2.3</v>
      </c>
      <c r="AJ1664" s="0" t="n">
        <v>1600</v>
      </c>
      <c r="BF1664" s="0" t="n">
        <f aca="false">IF(E1664&lt;11,-3.6797*E1664^2+48.115*E1664-53.83,280.92*EXP(-0.2027*E1664))</f>
        <v>100.720628</v>
      </c>
      <c r="BG1664" s="0" t="n">
        <f aca="false">32.208*LN(F1664)+21.438</f>
        <v>91.4824034455619</v>
      </c>
      <c r="BH1664" s="0" t="n">
        <f aca="false">IF(G1664&lt;=2, -10*G1664+100, 88.958*EXP(-0.0755*G1664))</f>
        <v>73.6566439219523</v>
      </c>
      <c r="BI1664" s="0" t="n">
        <f aca="false">IF(I1664&lt;=100, 0.0053*(I1664)^2-1.0332*I1664+100.76, 122.82*EXP(-0.0092*I1664))</f>
        <v>98.310848</v>
      </c>
      <c r="BJ1664" s="0" t="n">
        <f aca="false">IF(P1664&lt;=1000, -6.942*LN(P1664)+107.59, -36.304*LN(P1664)+310.72)</f>
        <v>-59.7112092315887</v>
      </c>
      <c r="BK1664" s="0" t="e">
        <f aca="false">BF1664^0.04*BG1664^0.22*BH1664^0.51*BI1664^0.06*BJ1664^0.17</f>
        <v>#NUM!</v>
      </c>
      <c r="BL1664" s="0" t="e">
        <f aca="false">IF(BK1664&gt;=90, "Very Good", IF(BK1664&gt;=80, "Good", IF(BK1664&gt;=70, "Slightly Good", IF(BK1664&gt;=60, "Average", IF(BK1664&gt;=50, "Slightly Poor", IF(BK1664&gt;=40, "Poor", "Very Poor"))))))</f>
        <v>#NUM!</v>
      </c>
      <c r="BM1664" s="0" t="n">
        <f aca="false">IF(P1664&lt;=1000, -6.942*LN(P1664)+107.59, IF(AND(P1664&gt;1000, P1664&lt;=5213),-36.304*LN(P1664)+310.72, IF(P1664&gt;5213, 10)))</f>
        <v>10</v>
      </c>
      <c r="BN1664" s="0" t="n">
        <f aca="false">BF1664^0.04*BG1664^0.22*BH1664^0.51*BI1664^0.06*BM1664^0.17</f>
        <v>56.6830447831101</v>
      </c>
      <c r="BO1664" s="0" t="str">
        <f aca="false">IF(BN1664&gt;=90, "Very Good", IF(BN1664&gt;=80, "Good", IF(BN1664&gt;=70, "Slightly Good", IF(BN1664&gt;=60, "Average", IF(BN1664&gt;=50, "Slightly Poor", IF(BN1664&gt;=40, "Poor", "Very Poor"))))))</f>
        <v>Slightly Poor</v>
      </c>
      <c r="BP1664" s="0" t="n">
        <f aca="false">IF(AJ1664&lt;=1000, -6.942*LN(AJ1664)+107.59, IF(AND(AJ1664&gt;1000, AJ1664&lt;=5213),-36.304*LN(AJ1664)+310.72, IF(AJ1664&gt;5213, 10)))</f>
        <v>42.8778405956953</v>
      </c>
      <c r="BQ1664" s="0" t="n">
        <f aca="false">BF1664^0.04*BG1664^0.22*BH1664^0.51*BI1664^0.06*BP1664^0.17</f>
        <v>72.5993553968817</v>
      </c>
      <c r="BR1664" s="0" t="str">
        <f aca="false">IF(BQ1664&gt;=90, "Very Good", IF(BQ1664&gt;=80, "Good", IF(BQ1664&gt;=70, "Slightly Good", IF(BQ1664&gt;=60, "Average", IF(BQ1664&gt;=50, "Slightly Poor", IF(BQ1664&gt;=40, "Poor", "Very Poor"))))))</f>
        <v>Slightly Good</v>
      </c>
      <c r="BT1664" s="0" t="n">
        <f aca="false">9.81*LN(AH1664)+30.6</f>
        <v>38.7708384959934</v>
      </c>
      <c r="BU1664" s="0" t="str">
        <f aca="false">IF(BT1664&lt;30, "Clean water", IF(AND(BT1664&gt;=30, BT1664&lt;40), "Hypolimia", IF(AND(BT1664&gt;=40,BT1664&lt;50), "Mesotrophic", IF(AND(BT1664&gt;=50, BT1664&lt;70), "Eutrophic", IF(BT1664&gt;70,"Hypertrophic")))))</f>
        <v>Hypolimia</v>
      </c>
      <c r="BW1664" s="0" t="str">
        <f aca="false">IF(G1664/H1664&gt;=1, "PLS CHECK", "")</f>
        <v/>
      </c>
      <c r="BX1664" s="0" t="str">
        <f aca="false">IF(AC1664/J1664&gt;=1, "PLS CHECK", "")</f>
        <v/>
      </c>
      <c r="BY1664" s="0" t="str">
        <f aca="false">IF(AE1664/J1664&gt;=1, "PLS CHECK", "")</f>
        <v/>
      </c>
      <c r="BZ1664" s="0" t="str">
        <f aca="false">IF(AD1664/J1664&gt;=1, "PLS CHECK", "")</f>
        <v/>
      </c>
      <c r="CA1664" s="0" t="str">
        <f aca="false">IF(AF1664/K1664&gt;=1, "PLS CHECK", "")</f>
        <v/>
      </c>
      <c r="CB1664" s="0" t="str">
        <f aca="false">IF(AG1664/K1664&gt;=1, "PLS CHECK", "")</f>
        <v/>
      </c>
    </row>
    <row r="1665" customFormat="false" ht="12.5" hidden="false" customHeight="false" outlineLevel="0" collapsed="false">
      <c r="A1665" s="0" t="n">
        <v>1662</v>
      </c>
      <c r="B1665" s="15" t="s">
        <v>125</v>
      </c>
      <c r="C1665" s="16" t="s">
        <v>126</v>
      </c>
      <c r="D1665" s="0" t="s">
        <v>195</v>
      </c>
      <c r="E1665" s="37"/>
      <c r="F1665" s="0" t="n">
        <v>13.9</v>
      </c>
      <c r="G1665" s="0" t="n">
        <v>1.7</v>
      </c>
      <c r="H1665" s="0" t="n">
        <v>2.8</v>
      </c>
      <c r="I1665" s="0" t="n">
        <v>3</v>
      </c>
      <c r="J1665" s="0" t="n">
        <v>7.939</v>
      </c>
      <c r="K1665" s="0" t="n">
        <v>0.024</v>
      </c>
      <c r="L1665" s="0" t="n">
        <v>1.8</v>
      </c>
      <c r="M1665" s="0" t="n">
        <v>11.6</v>
      </c>
      <c r="N1665" s="0" t="n">
        <v>0</v>
      </c>
      <c r="O1665" s="0" t="n">
        <v>603</v>
      </c>
      <c r="P1665" s="0" t="n">
        <v>2800</v>
      </c>
      <c r="AC1665" s="0" t="n">
        <v>7.859</v>
      </c>
      <c r="AD1665" s="0" t="n">
        <v>1.03</v>
      </c>
      <c r="AE1665" s="0" t="n">
        <v>6.185</v>
      </c>
      <c r="AF1665" s="0" t="n">
        <v>0.016</v>
      </c>
      <c r="AG1665" s="0" t="n">
        <v>0.011</v>
      </c>
      <c r="AH1665" s="0" t="n">
        <v>10.8</v>
      </c>
      <c r="AJ1665" s="0" t="n">
        <v>290</v>
      </c>
      <c r="BF1665" s="0" t="n">
        <f aca="false">IF(E1665&lt;11,-3.6797*E1665^2+48.115*E1665-53.83,280.92*EXP(-0.2027*E1665))</f>
        <v>-53.83</v>
      </c>
      <c r="BG1665" s="0" t="n">
        <f aca="false">32.208*LN(F1665)+21.438</f>
        <v>106.205875763121</v>
      </c>
      <c r="BH1665" s="0" t="n">
        <f aca="false">IF(G1665&lt;=2, -10*G1665+100, 88.958*EXP(-0.0755*G1665))</f>
        <v>83</v>
      </c>
      <c r="BI1665" s="0" t="n">
        <f aca="false">IF(I1665&lt;=100, 0.0053*(I1665)^2-1.0332*I1665+100.76, 122.82*EXP(-0.0092*I1665))</f>
        <v>97.7081</v>
      </c>
      <c r="BJ1665" s="0" t="n">
        <f aca="false">IF(P1665&lt;=1000, -6.942*LN(P1665)+107.59, -36.304*LN(P1665)+310.72)</f>
        <v>22.5615490304878</v>
      </c>
      <c r="BK1665" s="0" t="n">
        <f aca="false">BF1665^0.04*BG1665^0.22*BH1665^0.51*BI1665^0.06*BJ1665^0.17</f>
        <v>-69.6934608897394</v>
      </c>
      <c r="BL1665" s="0" t="str">
        <f aca="false">IF(BK1665&gt;=90, "Very Good", IF(BK1665&gt;=80, "Good", IF(BK1665&gt;=70, "Slightly Good", IF(BK1665&gt;=60, "Average", IF(BK1665&gt;=50, "Slightly Poor", IF(BK1665&gt;=40, "Poor", "Very Poor"))))))</f>
        <v>Very Poor</v>
      </c>
      <c r="BM1665" s="0" t="n">
        <f aca="false">IF(P1665&lt;=1000, -6.942*LN(P1665)+107.59, IF(AND(P1665&gt;1000, P1665&lt;=5213),-36.304*LN(P1665)+310.72, IF(P1665&gt;5213, 10)))</f>
        <v>22.5615490304878</v>
      </c>
      <c r="BN1665" s="0" t="n">
        <f aca="false">BF1665^0.04*BG1665^0.22*BH1665^0.51*BI1665^0.06*BM1665^0.17</f>
        <v>-69.6934608897394</v>
      </c>
      <c r="BO1665" s="0" t="str">
        <f aca="false">IF(BN1665&gt;=90, "Very Good", IF(BN1665&gt;=80, "Good", IF(BN1665&gt;=70, "Slightly Good", IF(BN1665&gt;=60, "Average", IF(BN1665&gt;=50, "Slightly Poor", IF(BN1665&gt;=40, "Poor", "Very Poor"))))))</f>
        <v>Very Poor</v>
      </c>
      <c r="BP1665" s="0" t="n">
        <f aca="false">IF(AJ1665&lt;=1000, -6.942*LN(AJ1665)+107.59, IF(AND(AJ1665&gt;1000, AJ1665&lt;=5213),-36.304*LN(AJ1665)+310.72, IF(AJ1665&gt;5213, 10)))</f>
        <v>68.2296866326692</v>
      </c>
      <c r="BQ1665" s="0" t="n">
        <f aca="false">BF1665^0.04*BG1665^0.22*BH1665^0.51*BI1665^0.06*BP1665^0.17</f>
        <v>-84.1191334565229</v>
      </c>
      <c r="BR1665" s="0" t="str">
        <f aca="false">IF(BQ1665&gt;=90, "Very Good", IF(BQ1665&gt;=80, "Good", IF(BQ1665&gt;=70, "Slightly Good", IF(BQ1665&gt;=60, "Average", IF(BQ1665&gt;=50, "Slightly Poor", IF(BQ1665&gt;=40, "Poor", "Very Poor"))))))</f>
        <v>Very Poor</v>
      </c>
      <c r="BT1665" s="0" t="n">
        <f aca="false">9.81*LN(AH1665)+30.6</f>
        <v>53.943347575817</v>
      </c>
      <c r="BU1665" s="0" t="str">
        <f aca="false">IF(BT1665&lt;30, "Clean water", IF(AND(BT1665&gt;=30, BT1665&lt;40), "Hypolimia", IF(AND(BT1665&gt;=40,BT1665&lt;50), "Mesotrophic", IF(AND(BT1665&gt;=50, BT1665&lt;70), "Eutrophic", IF(BT1665&gt;70,"Hypertrophic")))))</f>
        <v>Eutrophic</v>
      </c>
      <c r="BW1665" s="0" t="str">
        <f aca="false">IF(G1665/H1665&gt;=1, "PLS CHECK", "")</f>
        <v/>
      </c>
      <c r="BX1665" s="0" t="str">
        <f aca="false">IF(AC1665/J1665&gt;=1, "PLS CHECK", "")</f>
        <v/>
      </c>
      <c r="BY1665" s="0" t="str">
        <f aca="false">IF(AE1665/J1665&gt;=1, "PLS CHECK", "")</f>
        <v/>
      </c>
      <c r="BZ1665" s="0" t="str">
        <f aca="false">IF(AD1665/J1665&gt;=1, "PLS CHECK", "")</f>
        <v/>
      </c>
      <c r="CA1665" s="0" t="str">
        <f aca="false">IF(AF1665/K1665&gt;=1, "PLS CHECK", "")</f>
        <v/>
      </c>
      <c r="CB1665" s="0" t="str">
        <f aca="false">IF(AG1665/K1665&gt;=1, "PLS CHECK", "")</f>
        <v/>
      </c>
    </row>
    <row r="1667" s="30" customFormat="true" ht="13" hidden="false" customHeight="false" outlineLevel="0" collapsed="false">
      <c r="C1667" s="30" t="s">
        <v>196</v>
      </c>
      <c r="E1667" s="30" t="n">
        <f aca="false">MAX(E4:E1665)</f>
        <v>8.4</v>
      </c>
      <c r="F1667" s="30" t="n">
        <f aca="false">MAX(F4:F1665)</f>
        <v>13.9</v>
      </c>
      <c r="G1667" s="30" t="n">
        <f aca="false">MAX(G4:G1665)</f>
        <v>4.6</v>
      </c>
      <c r="H1667" s="30" t="n">
        <f aca="false">MAX(H4:H1665)</f>
        <v>8.3</v>
      </c>
      <c r="I1667" s="30" t="n">
        <f aca="false">MAX(I4:I1665)</f>
        <v>21.8</v>
      </c>
      <c r="J1667" s="30" t="n">
        <f aca="false">MAX(J4:J1665)</f>
        <v>9.986</v>
      </c>
      <c r="K1667" s="30" t="n">
        <f aca="false">MAX(K4:K1665)</f>
        <v>0.2</v>
      </c>
      <c r="L1667" s="30" t="n">
        <f aca="false">MAX(L4:L1665)</f>
        <v>5.2</v>
      </c>
      <c r="M1667" s="30" t="n">
        <f aca="false">MAX(M4:M1665)</f>
        <v>33.3</v>
      </c>
      <c r="N1667" s="30" t="n">
        <f aca="false">MAX(N4:N1665)</f>
        <v>0.002</v>
      </c>
      <c r="O1667" s="30" t="n">
        <f aca="false">MAX(O4:O1665)</f>
        <v>733</v>
      </c>
      <c r="P1667" s="30" t="n">
        <f aca="false">MAX(P4:P1665)</f>
        <v>70000</v>
      </c>
      <c r="Q1667" s="30" t="n">
        <f aca="false">MAX(Q4:Q1665)</f>
        <v>0</v>
      </c>
      <c r="R1667" s="30" t="n">
        <f aca="false">MAX(R4:R1665)</f>
        <v>0</v>
      </c>
      <c r="S1667" s="30" t="n">
        <f aca="false">MAX(S4:S1665)</f>
        <v>0</v>
      </c>
      <c r="T1667" s="30" t="n">
        <f aca="false">MAX(T4:T1665)</f>
        <v>0</v>
      </c>
      <c r="U1667" s="30" t="n">
        <f aca="false">MAX(U4:U1665)</f>
        <v>0</v>
      </c>
      <c r="V1667" s="30" t="n">
        <f aca="false">MAX(V4:V1665)</f>
        <v>0</v>
      </c>
      <c r="W1667" s="30" t="n">
        <f aca="false">MAX(W4:W1665)</f>
        <v>0</v>
      </c>
      <c r="X1667" s="30" t="n">
        <f aca="false">MAX(X4:X1665)</f>
        <v>0</v>
      </c>
      <c r="Y1667" s="30" t="n">
        <f aca="false">MAX(Y4:Y1665)</f>
        <v>0</v>
      </c>
      <c r="Z1667" s="30" t="n">
        <f aca="false">MAX(Z4:Z1665)</f>
        <v>0</v>
      </c>
      <c r="AA1667" s="30" t="n">
        <f aca="false">MAX(AA4:AA1665)</f>
        <v>0</v>
      </c>
      <c r="AB1667" s="30" t="n">
        <f aca="false">MAX(AB4:AB1665)</f>
        <v>0</v>
      </c>
      <c r="AC1667" s="30" t="n">
        <f aca="false">MAX(AC4:AC1665)</f>
        <v>9.998</v>
      </c>
      <c r="AD1667" s="30" t="n">
        <f aca="false">MAX(AD4:AD1665)</f>
        <v>1.976</v>
      </c>
      <c r="AE1667" s="30" t="n">
        <f aca="false">MAX(AE4:AE1665)</f>
        <v>6.988</v>
      </c>
      <c r="AF1667" s="30" t="n">
        <f aca="false">MAX(AF4:AF1665)</f>
        <v>0.11</v>
      </c>
      <c r="AG1667" s="30" t="n">
        <f aca="false">MAX(AG4:AG1665)</f>
        <v>0.08</v>
      </c>
      <c r="AH1667" s="30" t="n">
        <f aca="false">MAX(AH4:AH1665)</f>
        <v>25.9</v>
      </c>
      <c r="AI1667" s="30" t="n">
        <f aca="false">MAX(AI4:AI1665)</f>
        <v>0</v>
      </c>
      <c r="AJ1667" s="30" t="n">
        <f aca="false">MAX(AJ4:AJ1665)</f>
        <v>9000</v>
      </c>
      <c r="AK1667" s="30" t="n">
        <f aca="false">MAX(AK4:AK1665)</f>
        <v>0</v>
      </c>
      <c r="AL1667" s="30" t="n">
        <f aca="false">MAX(AL4:AL1665)</f>
        <v>0</v>
      </c>
      <c r="AM1667" s="30" t="n">
        <f aca="false">MAX(AM4:AM1665)</f>
        <v>0</v>
      </c>
      <c r="AN1667" s="30" t="n">
        <f aca="false">MAX(AN4:AN1665)</f>
        <v>0</v>
      </c>
      <c r="AO1667" s="30" t="n">
        <f aca="false">MAX(AO4:AO1665)</f>
        <v>0</v>
      </c>
      <c r="AP1667" s="30" t="n">
        <f aca="false">MAX(AP4:AP1665)</f>
        <v>0.3</v>
      </c>
      <c r="AQ1667" s="30" t="n">
        <f aca="false">MAX(AQ4:AQ1665)</f>
        <v>0</v>
      </c>
      <c r="AR1667" s="30" t="n">
        <f aca="false">MAX(AR4:AR1665)</f>
        <v>0</v>
      </c>
      <c r="AS1667" s="30" t="n">
        <f aca="false">MAX(AS4:AS1665)</f>
        <v>0</v>
      </c>
      <c r="AT1667" s="30" t="n">
        <f aca="false">MAX(AT4:AT1665)</f>
        <v>0</v>
      </c>
      <c r="AU1667" s="30" t="n">
        <f aca="false">MAX(AU4:AU1665)</f>
        <v>0</v>
      </c>
      <c r="AV1667" s="30" t="n">
        <f aca="false">MAX(AV4:AV1665)</f>
        <v>0</v>
      </c>
      <c r="AW1667" s="30" t="n">
        <f aca="false">MAX(AW4:AW1665)</f>
        <v>0</v>
      </c>
      <c r="AX1667" s="30" t="n">
        <f aca="false">MAX(AX4:AX1665)</f>
        <v>0</v>
      </c>
      <c r="AY1667" s="30" t="n">
        <f aca="false">MAX(AY4:AY1665)</f>
        <v>0.0005</v>
      </c>
      <c r="AZ1667" s="30" t="n">
        <f aca="false">MAX(AZ4:AZ1665)</f>
        <v>0</v>
      </c>
      <c r="BA1667" s="30" t="n">
        <f aca="false">MAX(BA4:BA1665)</f>
        <v>0</v>
      </c>
      <c r="BB1667" s="30" t="n">
        <f aca="false">MAX(BB4:BB1665)</f>
        <v>0</v>
      </c>
      <c r="BC1667" s="30" t="n">
        <f aca="false">MAX(BC4:BC1665)</f>
        <v>0</v>
      </c>
      <c r="BD1667" s="30" t="n">
        <f aca="false">MAX(BD4:BD1665)</f>
        <v>1762.789</v>
      </c>
      <c r="BE1667" s="30" t="n">
        <f aca="false">MAX(BE4:BE1665)</f>
        <v>0</v>
      </c>
    </row>
    <row r="1668" s="30" customFormat="true" ht="13" hidden="false" customHeight="false" outlineLevel="0" collapsed="false">
      <c r="C1668" s="30" t="s">
        <v>197</v>
      </c>
      <c r="E1668" s="30" t="n">
        <f aca="false">MIN(E4:E1665)</f>
        <v>7.4</v>
      </c>
      <c r="F1668" s="30" t="n">
        <f aca="false">MIN(F4:F1665)</f>
        <v>7.4</v>
      </c>
      <c r="G1668" s="30" t="n">
        <f aca="false">MIN(G4:G1665)</f>
        <v>0.7</v>
      </c>
      <c r="H1668" s="30" t="n">
        <f aca="false">MIN(H4:H1665)</f>
        <v>2.1</v>
      </c>
      <c r="I1668" s="30" t="n">
        <f aca="false">MIN(I4:I1665)</f>
        <v>1</v>
      </c>
      <c r="J1668" s="30" t="n">
        <f aca="false">MIN(J4:J1665)</f>
        <v>2.3</v>
      </c>
      <c r="K1668" s="30" t="n">
        <f aca="false">MIN(K4:K1665)</f>
        <v>0.016</v>
      </c>
      <c r="L1668" s="30" t="n">
        <f aca="false">MIN(L4:L1665)</f>
        <v>1.4</v>
      </c>
      <c r="M1668" s="30" t="n">
        <f aca="false">MIN(M4:M1665)</f>
        <v>0</v>
      </c>
      <c r="N1668" s="30" t="n">
        <f aca="false">MIN(N4:N1665)</f>
        <v>0</v>
      </c>
      <c r="O1668" s="30" t="n">
        <f aca="false">MIN(O4:O1665)</f>
        <v>186</v>
      </c>
      <c r="P1668" s="30" t="n">
        <f aca="false">MIN(P4:P1665)</f>
        <v>1000</v>
      </c>
      <c r="Q1668" s="30" t="n">
        <f aca="false">MIN(Q4:Q1665)</f>
        <v>0</v>
      </c>
      <c r="R1668" s="30" t="n">
        <f aca="false">MIN(R4:R1665)</f>
        <v>0</v>
      </c>
      <c r="S1668" s="30" t="n">
        <f aca="false">MIN(S4:S1665)</f>
        <v>0</v>
      </c>
      <c r="T1668" s="30" t="n">
        <f aca="false">MIN(T4:T1665)</f>
        <v>0</v>
      </c>
      <c r="U1668" s="30" t="n">
        <f aca="false">MIN(U4:U1665)</f>
        <v>0</v>
      </c>
      <c r="V1668" s="30" t="n">
        <f aca="false">MIN(V4:V1665)</f>
        <v>0</v>
      </c>
      <c r="W1668" s="30" t="n">
        <f aca="false">MIN(W4:W1665)</f>
        <v>0</v>
      </c>
      <c r="X1668" s="30" t="n">
        <f aca="false">MIN(X4:X1665)</f>
        <v>0</v>
      </c>
      <c r="Y1668" s="30" t="n">
        <f aca="false">MIN(Y4:Y1665)</f>
        <v>0</v>
      </c>
      <c r="Z1668" s="30" t="n">
        <f aca="false">MIN(Z4:Z1665)</f>
        <v>0</v>
      </c>
      <c r="AA1668" s="30" t="n">
        <f aca="false">MIN(AA4:AA1665)</f>
        <v>0</v>
      </c>
      <c r="AB1668" s="30" t="n">
        <f aca="false">MIN(AB4:AB1665)</f>
        <v>0</v>
      </c>
      <c r="AC1668" s="30" t="n">
        <f aca="false">MIN(AC4:AC1665)</f>
        <v>2</v>
      </c>
      <c r="AD1668" s="30" t="n">
        <f aca="false">MIN(AD4:AD1665)</f>
        <v>0.018</v>
      </c>
      <c r="AE1668" s="30" t="n">
        <f aca="false">MIN(AE4:AE1665)</f>
        <v>1.702</v>
      </c>
      <c r="AF1668" s="30" t="n">
        <f aca="false">MIN(AF4:AF1665)</f>
        <v>0.008</v>
      </c>
      <c r="AG1668" s="30" t="n">
        <f aca="false">MIN(AG4:AG1665)</f>
        <v>0.001</v>
      </c>
      <c r="AH1668" s="30" t="n">
        <f aca="false">MIN(AH4:AH1665)</f>
        <v>1</v>
      </c>
      <c r="AI1668" s="30" t="n">
        <f aca="false">MIN(AI4:AI1665)</f>
        <v>0</v>
      </c>
      <c r="AJ1668" s="30" t="n">
        <f aca="false">MIN(AJ4:AJ1665)</f>
        <v>11</v>
      </c>
      <c r="AK1668" s="30" t="n">
        <f aca="false">MIN(AK4:AK1665)</f>
        <v>0</v>
      </c>
      <c r="AL1668" s="30" t="n">
        <f aca="false">MIN(AL4:AL1665)</f>
        <v>0</v>
      </c>
      <c r="AM1668" s="30" t="n">
        <f aca="false">MIN(AM4:AM1665)</f>
        <v>0</v>
      </c>
      <c r="AN1668" s="30" t="n">
        <f aca="false">MIN(AN4:AN1665)</f>
        <v>0</v>
      </c>
      <c r="AO1668" s="30" t="n">
        <f aca="false">MIN(AO4:AO1665)</f>
        <v>0</v>
      </c>
      <c r="AP1668" s="30" t="n">
        <f aca="false">MIN(AP4:AP1665)</f>
        <v>0</v>
      </c>
      <c r="AQ1668" s="30" t="n">
        <f aca="false">MIN(AQ4:AQ1665)</f>
        <v>0</v>
      </c>
      <c r="AR1668" s="30" t="n">
        <f aca="false">MIN(AR4:AR1665)</f>
        <v>0</v>
      </c>
      <c r="AS1668" s="30" t="n">
        <f aca="false">MIN(AS4:AS1665)</f>
        <v>0</v>
      </c>
      <c r="AT1668" s="30" t="n">
        <f aca="false">MIN(AT4:AT1665)</f>
        <v>0</v>
      </c>
      <c r="AU1668" s="30" t="n">
        <f aca="false">MIN(AU4:AU1665)</f>
        <v>0</v>
      </c>
      <c r="AV1668" s="30" t="n">
        <f aca="false">MIN(AV4:AV1665)</f>
        <v>0</v>
      </c>
      <c r="AW1668" s="30" t="n">
        <f aca="false">MIN(AW4:AW1665)</f>
        <v>0</v>
      </c>
      <c r="AX1668" s="30" t="n">
        <f aca="false">MIN(AX4:AX1665)</f>
        <v>0</v>
      </c>
      <c r="AY1668" s="30" t="n">
        <f aca="false">MIN(AY4:AY1665)</f>
        <v>0</v>
      </c>
      <c r="AZ1668" s="30" t="n">
        <f aca="false">MIN(AZ4:AZ1665)</f>
        <v>0</v>
      </c>
      <c r="BA1668" s="30" t="n">
        <f aca="false">MIN(BA4:BA1665)</f>
        <v>0</v>
      </c>
      <c r="BB1668" s="30" t="n">
        <f aca="false">MIN(BB4:BB1665)</f>
        <v>0</v>
      </c>
      <c r="BC1668" s="30" t="n">
        <f aca="false">MIN(BC4:BC1665)</f>
        <v>0</v>
      </c>
      <c r="BD1668" s="30" t="n">
        <f aca="false">MIN(BD4:BD1665)</f>
        <v>0.008</v>
      </c>
      <c r="BE1668" s="30" t="n">
        <f aca="false">MIN(BE4:BE1665)</f>
        <v>0</v>
      </c>
    </row>
    <row r="1669" s="30" customFormat="true" ht="13" hidden="false" customHeight="false" outlineLevel="0" collapsed="false">
      <c r="C1669" s="30" t="s">
        <v>198</v>
      </c>
      <c r="E1669" s="34" t="n">
        <f aca="false">AVERAGE(E4:E1665)</f>
        <v>7.8200146627566</v>
      </c>
      <c r="F1669" s="34" t="n">
        <f aca="false">AVERAGE(F4:F1665)</f>
        <v>10.5154631655726</v>
      </c>
      <c r="G1669" s="34" t="n">
        <f aca="false">AVERAGE(G4:G1665)</f>
        <v>1.99221556886228</v>
      </c>
      <c r="H1669" s="34" t="n">
        <f aca="false">AVERAGE(H4:H1665)</f>
        <v>4.78097345132743</v>
      </c>
      <c r="I1669" s="34" t="n">
        <f aca="false">AVERAGE(I4:I1665)</f>
        <v>6.64251748251748</v>
      </c>
      <c r="J1669" s="34" t="n">
        <f aca="false">AVERAGE(J4:J1665)</f>
        <v>5.2171452432825</v>
      </c>
      <c r="K1669" s="34" t="n">
        <f aca="false">AVERAGE(K4:K1665)</f>
        <v>0.0820124450951684</v>
      </c>
      <c r="L1669" s="34" t="n">
        <f aca="false">AVERAGE(L4:L1665)</f>
        <v>2.79230215827338</v>
      </c>
      <c r="M1669" s="34" t="n">
        <f aca="false">AVERAGE(M4:M1665)</f>
        <v>15.9190246839253</v>
      </c>
      <c r="N1669" s="34" t="n">
        <f aca="false">AVERAGE(N4:N1665)</f>
        <v>1.51400454201363E-006</v>
      </c>
      <c r="O1669" s="34" t="n">
        <f aca="false">AVERAGE(O4:O1665)</f>
        <v>423.825630252101</v>
      </c>
      <c r="P1669" s="34" t="n">
        <f aca="false">AVERAGE(P4:P1665)</f>
        <v>15364.7979695431</v>
      </c>
      <c r="Q1669" s="34" t="n">
        <f aca="false">AVERAGE(Q4:Q1665)</f>
        <v>0</v>
      </c>
      <c r="R1669" s="34" t="n">
        <f aca="false">AVERAGE(R4:R1665)</f>
        <v>0</v>
      </c>
      <c r="S1669" s="34" t="n">
        <f aca="false">AVERAGE(S4:S1665)</f>
        <v>0</v>
      </c>
      <c r="T1669" s="34" t="n">
        <f aca="false">AVERAGE(T4:T1665)</f>
        <v>0</v>
      </c>
      <c r="U1669" s="34" t="n">
        <f aca="false">AVERAGE(U4:U1665)</f>
        <v>0</v>
      </c>
      <c r="V1669" s="34" t="n">
        <f aca="false">AVERAGE(V4:V1665)</f>
        <v>0</v>
      </c>
      <c r="W1669" s="34" t="e">
        <f aca="false">AVERAGE(W4:W1665)</f>
        <v>#DIV/0!</v>
      </c>
      <c r="X1669" s="34" t="e">
        <f aca="false">AVERAGE(X4:X1665)</f>
        <v>#DIV/0!</v>
      </c>
      <c r="Y1669" s="34" t="e">
        <f aca="false">AVERAGE(Y4:Y1665)</f>
        <v>#DIV/0!</v>
      </c>
      <c r="Z1669" s="34" t="e">
        <f aca="false">AVERAGE(Z4:Z1665)</f>
        <v>#DIV/0!</v>
      </c>
      <c r="AA1669" s="34" t="e">
        <f aca="false">AVERAGE(AA4:AA1665)</f>
        <v>#DIV/0!</v>
      </c>
      <c r="AB1669" s="34" t="e">
        <f aca="false">AVERAGE(AB4:AB1665)</f>
        <v>#DIV/0!</v>
      </c>
      <c r="AC1669" s="34" t="n">
        <f aca="false">AVERAGE(AC4:AC1665)</f>
        <v>4.85157935153584</v>
      </c>
      <c r="AD1669" s="34" t="n">
        <f aca="false">AVERAGE(AD4:AD1665)</f>
        <v>0.373207894736842</v>
      </c>
      <c r="AE1669" s="34" t="n">
        <f aca="false">AVERAGE(AE4:AE1665)</f>
        <v>3.77626038062284</v>
      </c>
      <c r="AF1669" s="34" t="n">
        <f aca="false">AVERAGE(AF4:AF1665)</f>
        <v>0.0426115485564305</v>
      </c>
      <c r="AG1669" s="34" t="n">
        <f aca="false">AVERAGE(AG4:AG1665)</f>
        <v>0.0261317365269461</v>
      </c>
      <c r="AH1669" s="34" t="n">
        <f aca="false">AVERAGE(AH4:AH1665)</f>
        <v>8.86279069767442</v>
      </c>
      <c r="AI1669" s="34" t="n">
        <f aca="false">AVERAGE(AI4:AI1665)</f>
        <v>0</v>
      </c>
      <c r="AJ1669" s="34" t="n">
        <f aca="false">AVERAGE(AJ4:AJ1665)</f>
        <v>1387.94543828265</v>
      </c>
      <c r="AK1669" s="34" t="e">
        <f aca="false">AVERAGE(AK4:AK1665)</f>
        <v>#DIV/0!</v>
      </c>
      <c r="AL1669" s="34" t="e">
        <f aca="false">AVERAGE(AL4:AL1665)</f>
        <v>#DIV/0!</v>
      </c>
      <c r="AM1669" s="34" t="e">
        <f aca="false">AVERAGE(AM4:AM1665)</f>
        <v>#DIV/0!</v>
      </c>
      <c r="AN1669" s="34" t="e">
        <f aca="false">AVERAGE(AN4:AN1665)</f>
        <v>#DIV/0!</v>
      </c>
      <c r="AO1669" s="34" t="e">
        <f aca="false">AVERAGE(AO4:AO1665)</f>
        <v>#DIV/0!</v>
      </c>
      <c r="AP1669" s="34" t="n">
        <f aca="false">AVERAGE(AP4:AP1665)</f>
        <v>0.00882352941176471</v>
      </c>
      <c r="AQ1669" s="34" t="n">
        <f aca="false">AVERAGE(AQ4:AQ1665)</f>
        <v>0</v>
      </c>
      <c r="AR1669" s="34" t="n">
        <f aca="false">AVERAGE(AR4:AR1665)</f>
        <v>0</v>
      </c>
      <c r="AS1669" s="34" t="n">
        <f aca="false">AVERAGE(AS4:AS1665)</f>
        <v>0</v>
      </c>
      <c r="AT1669" s="34" t="e">
        <f aca="false">AVERAGE(AT4:AT1665)</f>
        <v>#DIV/0!</v>
      </c>
      <c r="AU1669" s="34" t="n">
        <f aca="false">AVERAGE(AU4:AU1665)</f>
        <v>0</v>
      </c>
      <c r="AV1669" s="34" t="n">
        <f aca="false">AVERAGE(AV4:AV1665)</f>
        <v>0</v>
      </c>
      <c r="AW1669" s="34" t="n">
        <f aca="false">AVERAGE(AW4:AW1665)</f>
        <v>0</v>
      </c>
      <c r="AX1669" s="34" t="n">
        <f aca="false">AVERAGE(AX4:AX1665)</f>
        <v>0</v>
      </c>
      <c r="AY1669" s="34" t="n">
        <f aca="false">AVERAGE(AY4:AY1665)</f>
        <v>5.09803921568628E-006</v>
      </c>
      <c r="AZ1669" s="34" t="n">
        <f aca="false">AVERAGE(AZ4:AZ1665)</f>
        <v>0</v>
      </c>
      <c r="BA1669" s="34" t="n">
        <f aca="false">AVERAGE(BA4:BA1665)</f>
        <v>0</v>
      </c>
      <c r="BB1669" s="34" t="n">
        <f aca="false">AVERAGE(BB4:BB1665)</f>
        <v>0</v>
      </c>
      <c r="BC1669" s="34" t="e">
        <f aca="false">AVERAGE(BC4:BC1665)</f>
        <v>#DIV/0!</v>
      </c>
      <c r="BD1669" s="34" t="n">
        <f aca="false">AVERAGE(BD4:BD1665)</f>
        <v>56.7299590163934</v>
      </c>
      <c r="BE1669" s="34" t="n">
        <f aca="false">AVERAGE(BE4:BE1665)</f>
        <v>0</v>
      </c>
      <c r="BF1669" s="34"/>
    </row>
  </sheetData>
  <autoFilter ref="A3:BE1665"/>
  <mergeCells count="3">
    <mergeCell ref="BF1:BR2"/>
    <mergeCell ref="BT1:BU2"/>
    <mergeCell ref="BW1:C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2020-06-09T06:12:43Z</dcterms:created>
  <dc:creator>USER</dc:creator>
  <dc:description/>
  <dc:language>en-US</dc:language>
  <cp:lastModifiedBy/>
  <dcterms:modified xsi:type="dcterms:W3CDTF">2020-07-08T18:22:15Z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